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defaultThemeVersion="166925"/>
  <mc:AlternateContent xmlns:mc="http://schemas.openxmlformats.org/markup-compatibility/2006">
    <mc:Choice Requires="x15">
      <x15ac:absPath xmlns:x15ac="http://schemas.microsoft.com/office/spreadsheetml/2010/11/ac" url="https://fedpg365-my.sharepoint.com/personal/daniel_gordon_fedpg_com/Documents/Documents/4. RAD for PHAs/RAD Resource Desk Document Library Uploads/"/>
    </mc:Choice>
  </mc:AlternateContent>
  <xr:revisionPtr revIDLastSave="0" documentId="8_{E7E22AC8-0682-4B6C-9304-191A4000F0ED}" xr6:coauthVersionLast="47" xr6:coauthVersionMax="47" xr10:uidLastSave="{00000000-0000-0000-0000-000000000000}"/>
  <bookViews>
    <workbookView xWindow="-108" yWindow="-108" windowWidth="23256" windowHeight="12576" activeTab="1" xr2:uid="{00000000-000D-0000-FFFF-FFFF00000000}"/>
  </bookViews>
  <sheets>
    <sheet name="Instructions" sheetId="1" r:id="rId1"/>
    <sheet name="1. Determine Area HCC" sheetId="4" r:id="rId2"/>
    <sheet name="2. Input Unit Mix" sheetId="2" r:id="rId3"/>
    <sheet name="3. Costs and Eligibility" sheetId="3" r:id="rId4"/>
    <sheet name="20-24 TDC&amp;HCC" sheetId="6" state="hidden" r:id="rId5"/>
  </sheets>
  <definedNames>
    <definedName name="_xlnm.Print_Area" localSheetId="1">'1. Determine Area HCC'!$A$1:$K$88</definedName>
    <definedName name="_xlnm.Print_Area" localSheetId="3">'3. Costs and Eligibility'!$C$5:$Q$78</definedName>
    <definedName name="_xlnm.Print_Area" localSheetId="0">Instructions!$B$5:$I$34</definedName>
    <definedName name="Slicer_Year">#N/A</definedName>
  </definedNames>
  <calcPr calcId="191028"/>
  <pivotCaches>
    <pivotCache cacheId="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3" i="3" l="1"/>
  <c r="E51" i="3" s="1"/>
  <c r="E23" i="2"/>
  <c r="L53" i="3"/>
  <c r="N43" i="3" l="1"/>
  <c r="N45" i="3"/>
  <c r="N47" i="3"/>
  <c r="N49" i="3"/>
  <c r="N51" i="3"/>
  <c r="N53" i="3" l="1"/>
  <c r="C9" i="3"/>
  <c r="C9" i="2"/>
  <c r="C5" i="3"/>
  <c r="C7" i="3"/>
  <c r="C7" i="2"/>
  <c r="C5" i="2"/>
  <c r="C9" i="4"/>
  <c r="C7" i="4"/>
  <c r="C5" i="4"/>
  <c r="G65" i="2" l="1"/>
  <c r="G55" i="2"/>
  <c r="G45" i="2"/>
  <c r="G35" i="2"/>
  <c r="E33" i="2"/>
  <c r="E39" i="2"/>
  <c r="E60" i="2"/>
  <c r="E34" i="2"/>
  <c r="E43" i="2"/>
  <c r="E38" i="2"/>
  <c r="E40" i="2"/>
  <c r="E64" i="2"/>
  <c r="E54" i="2"/>
  <c r="E41" i="2"/>
  <c r="E48" i="2"/>
  <c r="E44" i="2"/>
  <c r="E50" i="2"/>
  <c r="E49" i="2"/>
  <c r="E52" i="2"/>
  <c r="E58" i="2"/>
  <c r="E31" i="2"/>
  <c r="E63" i="2"/>
  <c r="E59" i="2"/>
  <c r="E51" i="2"/>
  <c r="E29" i="2"/>
  <c r="E53" i="2"/>
  <c r="E42" i="2"/>
  <c r="E30" i="2"/>
  <c r="E61" i="2"/>
  <c r="E32" i="2"/>
  <c r="E62" i="2"/>
  <c r="E28" i="2"/>
  <c r="I39" i="2" l="1"/>
  <c r="I28" i="2"/>
  <c r="I29" i="2"/>
  <c r="I30" i="2"/>
  <c r="I31" i="2"/>
  <c r="I32" i="2"/>
  <c r="I33" i="2"/>
  <c r="I34" i="2"/>
  <c r="I38" i="2"/>
  <c r="I64" i="2"/>
  <c r="I63" i="2"/>
  <c r="I62" i="2"/>
  <c r="I61" i="2"/>
  <c r="I60" i="2"/>
  <c r="I59" i="2"/>
  <c r="I58" i="2"/>
  <c r="I54" i="2"/>
  <c r="I53" i="2"/>
  <c r="I52" i="2"/>
  <c r="I51" i="2"/>
  <c r="I50" i="2"/>
  <c r="I49" i="2"/>
  <c r="I48" i="2"/>
  <c r="G67" i="2"/>
  <c r="E52" i="3" s="1"/>
  <c r="I44" i="2"/>
  <c r="I43" i="2"/>
  <c r="I42" i="2"/>
  <c r="I41" i="2"/>
  <c r="I40" i="2"/>
  <c r="I23" i="2" l="1"/>
  <c r="I65" i="2"/>
  <c r="I55" i="2" l="1"/>
  <c r="I45" i="2"/>
  <c r="I35" i="2"/>
  <c r="I67" i="2" l="1"/>
  <c r="E56" i="3" s="1"/>
  <c r="E57" i="3" l="1"/>
  <c r="E58" i="3"/>
  <c r="E59" i="3"/>
  <c r="I68" i="2"/>
  <c r="E63" i="3" l="1"/>
  <c r="E61" i="3"/>
  <c r="E77" i="3"/>
  <c r="E71" i="3" l="1"/>
  <c r="E62" i="3"/>
</calcChain>
</file>

<file path=xl/sharedStrings.xml><?xml version="1.0" encoding="utf-8"?>
<sst xmlns="http://schemas.openxmlformats.org/spreadsheetml/2006/main" count="46235" uniqueCount="622">
  <si>
    <t>Worksheet to Determine RAD/Section 18 Blend and Opportunity Zone Rent Boost Eligibility</t>
  </si>
  <si>
    <t>Property Name:</t>
  </si>
  <si>
    <t>Property Address:</t>
  </si>
  <si>
    <t>Total Units:</t>
  </si>
  <si>
    <t>Determining Housing Construction Costs in your Area</t>
  </si>
  <si>
    <t>1. Select what year you received, or plan to receive, your CHAP, as well as the City/MSA and State for your project.</t>
  </si>
  <si>
    <t>Select CHAP Year --&gt;</t>
  </si>
  <si>
    <t xml:space="preserve">Select City --&gt; </t>
  </si>
  <si>
    <t>AKRON</t>
  </si>
  <si>
    <t>Select State --&gt;</t>
  </si>
  <si>
    <t>OHIO</t>
  </si>
  <si>
    <t>Type</t>
  </si>
  <si>
    <t>Data</t>
  </si>
  <si>
    <t>Total</t>
  </si>
  <si>
    <t>Detached/Semi-Detached</t>
  </si>
  <si>
    <t>Sum of 0 Bedrooms, TDC</t>
  </si>
  <si>
    <t>Sum of 1 Bedrooms, TDC</t>
  </si>
  <si>
    <t>Sum of 2 Bedrooms, TDC</t>
  </si>
  <si>
    <t>Sum of 3 Bedrooms, TDC</t>
  </si>
  <si>
    <t>Sum of 4 Bedrooms, TDC</t>
  </si>
  <si>
    <t>Sum of 5 Bedrooms, TDC</t>
  </si>
  <si>
    <t>Sum of 6 Bedrooms, TDC</t>
  </si>
  <si>
    <t>Sum of 0 Bedrooms, HCC</t>
  </si>
  <si>
    <t>Sum of 1 Bedrooms, HCC</t>
  </si>
  <si>
    <t>Sum of 2 Bedrooms, HCC</t>
  </si>
  <si>
    <t>Sum of 3 Bedrooms, HCC</t>
  </si>
  <si>
    <t>Sum of 4 Bedrooms, HCC</t>
  </si>
  <si>
    <t>Sum of 5 Bedrooms, HCC</t>
  </si>
  <si>
    <t>Sum of 6 Bedrooms, HCC</t>
  </si>
  <si>
    <t>Elevator</t>
  </si>
  <si>
    <t>Row House</t>
  </si>
  <si>
    <t>Walkup</t>
  </si>
  <si>
    <t>Input Unit Mix and Building Type</t>
  </si>
  <si>
    <t xml:space="preserve">A. Housing Construction Costs By Bedroom Type </t>
  </si>
  <si>
    <t>Metro Area Selected:</t>
  </si>
  <si>
    <t>COST PER UNIT</t>
  </si>
  <si>
    <t>NUMBER OF UNITS</t>
  </si>
  <si>
    <t>TOTAL BY TYPE</t>
  </si>
  <si>
    <t>DETACHED OR SEMI-DETACHED</t>
  </si>
  <si>
    <t>SUBTOTAL COST BY TYPE</t>
  </si>
  <si>
    <t>ELEVATOR</t>
  </si>
  <si>
    <t>ROW HOUSE</t>
  </si>
  <si>
    <t>WALK UP</t>
  </si>
  <si>
    <t xml:space="preserve">TOTAL UNITS and HCC </t>
  </si>
  <si>
    <t>Input Rehabilitation Costs and Determine Eligibility</t>
  </si>
  <si>
    <t>A. Input Costs</t>
  </si>
  <si>
    <t>B. Cap for General Requirements and Overhead &amp; Profit</t>
  </si>
  <si>
    <t>Hard Rehab Costs</t>
  </si>
  <si>
    <t>Percent</t>
  </si>
  <si>
    <t>Dollar Cap</t>
  </si>
  <si>
    <t>10% Contingency</t>
  </si>
  <si>
    <t>&gt;$5,000,000</t>
  </si>
  <si>
    <t>General Requirements</t>
  </si>
  <si>
    <t>$2,500,001 to $5,000,000</t>
  </si>
  <si>
    <t>Overhead &amp; Profit</t>
  </si>
  <si>
    <t>1,000,001 to $2,500,000</t>
  </si>
  <si>
    <t>Payment &amp; Performance Bonds</t>
  </si>
  <si>
    <t>$500,001 to $1,000,000</t>
  </si>
  <si>
    <t>$500,000 and below</t>
  </si>
  <si>
    <t>Sum of Gen. Req &amp; Overhead &amp; Profit:</t>
  </si>
  <si>
    <t>C. Housing Construction Cost Thresholds</t>
  </si>
  <si>
    <t>Total Housing Construction Cost Limit</t>
  </si>
  <si>
    <t>30% of HCC</t>
  </si>
  <si>
    <t>60% of HCC</t>
  </si>
  <si>
    <t>90% of HCC</t>
  </si>
  <si>
    <t>D. Eligibility</t>
  </si>
  <si>
    <t>Eligible for an Opportunity Zone Rent Boost?</t>
  </si>
  <si>
    <t>City</t>
  </si>
  <si>
    <t>ANCHORAGE</t>
  </si>
  <si>
    <t>ALASKA</t>
  </si>
  <si>
    <t>FAIRBANKS</t>
  </si>
  <si>
    <t>JUNEAU</t>
  </si>
  <si>
    <t>KETCHIKAN</t>
  </si>
  <si>
    <t>EUREKA</t>
  </si>
  <si>
    <t>CALIFORNIA</t>
  </si>
  <si>
    <t>FRESNO</t>
  </si>
  <si>
    <t>REDDING</t>
  </si>
  <si>
    <t>MODESTO</t>
  </si>
  <si>
    <t>SAN FRANCISCO</t>
  </si>
  <si>
    <t>SAN JOSE</t>
  </si>
  <si>
    <t>SACRAMENTO</t>
  </si>
  <si>
    <t>SAN MATEO</t>
  </si>
  <si>
    <t>SALINAS</t>
  </si>
  <si>
    <t>SANTA CRUZ</t>
  </si>
  <si>
    <t>SANTA ROSA</t>
  </si>
  <si>
    <t>HILO</t>
  </si>
  <si>
    <t>HAWAII</t>
  </si>
  <si>
    <t>CHICAGO</t>
  </si>
  <si>
    <t>ILLINOIS</t>
  </si>
  <si>
    <t>JOLIET</t>
  </si>
  <si>
    <t>STAMFORD</t>
  </si>
  <si>
    <t>CONNECTICUT</t>
  </si>
  <si>
    <t>BOSTON</t>
  </si>
  <si>
    <t>MASSACHUSETTS</t>
  </si>
  <si>
    <t>STOCKTON</t>
  </si>
  <si>
    <t>ATLANTIC CITY</t>
  </si>
  <si>
    <t>NEW JERSEY</t>
  </si>
  <si>
    <t>SUSANVILLE</t>
  </si>
  <si>
    <t>ELIZABETH</t>
  </si>
  <si>
    <t>HACKENSACK</t>
  </si>
  <si>
    <t>KANKAKEE</t>
  </si>
  <si>
    <t>JERSEY CITY</t>
  </si>
  <si>
    <t>NEW BRUNSWICK</t>
  </si>
  <si>
    <t>NEWARK</t>
  </si>
  <si>
    <t>CAMDEN</t>
  </si>
  <si>
    <t>PATERSON</t>
  </si>
  <si>
    <t>TRENTON</t>
  </si>
  <si>
    <t>BRONX</t>
  </si>
  <si>
    <t>NEW YORK</t>
  </si>
  <si>
    <t>BROOKLYN</t>
  </si>
  <si>
    <t>QUEENS</t>
  </si>
  <si>
    <t>STATEN ISLAND</t>
  </si>
  <si>
    <t>YONKERS</t>
  </si>
  <si>
    <t>PHILADELPHIA</t>
  </si>
  <si>
    <t>PENNSYLVANIA</t>
  </si>
  <si>
    <t>ST. CROIX</t>
  </si>
  <si>
    <t>VIRGIN ISLANDS</t>
  </si>
  <si>
    <t>ST. JOHN</t>
  </si>
  <si>
    <t>VINELAND</t>
  </si>
  <si>
    <t>POUGHKEEPSIE</t>
  </si>
  <si>
    <t>ST. THOMAS</t>
  </si>
  <si>
    <t>Region Order</t>
  </si>
  <si>
    <t>Year</t>
  </si>
  <si>
    <t>RegionLabel</t>
  </si>
  <si>
    <t>StateName</t>
  </si>
  <si>
    <t>StateAbbrev</t>
  </si>
  <si>
    <t>Sort Order</t>
  </si>
  <si>
    <t>0 Bedrooms, HCC</t>
  </si>
  <si>
    <t>0 Bedrooms, TDC</t>
  </si>
  <si>
    <t>1 Bedrooms, HCC</t>
  </si>
  <si>
    <t>1 Bedrooms, TDC</t>
  </si>
  <si>
    <t>2 Bedrooms, HCC</t>
  </si>
  <si>
    <t>2 Bedrooms, TDC</t>
  </si>
  <si>
    <t>3 Bedrooms, HCC</t>
  </si>
  <si>
    <t>3 Bedrooms, TDC</t>
  </si>
  <si>
    <t>4 Bedrooms, HCC</t>
  </si>
  <si>
    <t>4 Bedrooms, TDC</t>
  </si>
  <si>
    <t>5 Bedrooms, HCC</t>
  </si>
  <si>
    <t>5 Bedrooms, TDC</t>
  </si>
  <si>
    <t>6 Bedrooms, HCC</t>
  </si>
  <si>
    <t>6 Bedrooms, TDC</t>
  </si>
  <si>
    <t>ALABAMA</t>
  </si>
  <si>
    <t>ARIZONA</t>
  </si>
  <si>
    <t>ARKANSAS</t>
  </si>
  <si>
    <t>COLORADO</t>
  </si>
  <si>
    <t>DELAWARE</t>
  </si>
  <si>
    <t>DISTRICT OF COLUMBIA</t>
  </si>
  <si>
    <t>FLORIDA</t>
  </si>
  <si>
    <t>GEORGIA</t>
  </si>
  <si>
    <t>GUAM</t>
  </si>
  <si>
    <t>IDAHO</t>
  </si>
  <si>
    <t>INDIANA</t>
  </si>
  <si>
    <t>IOWA</t>
  </si>
  <si>
    <t>KANSAS</t>
  </si>
  <si>
    <t>KENTUCKY</t>
  </si>
  <si>
    <t>LOUISIANA</t>
  </si>
  <si>
    <t>MAINE</t>
  </si>
  <si>
    <t>MARYLAND</t>
  </si>
  <si>
    <t>MICHIGAN</t>
  </si>
  <si>
    <t>MINNESOTA</t>
  </si>
  <si>
    <t>MISSISSIPPI</t>
  </si>
  <si>
    <t>MISSOURI</t>
  </si>
  <si>
    <t>MONTANA</t>
  </si>
  <si>
    <t>NEBRASKA</t>
  </si>
  <si>
    <t>NEVADA</t>
  </si>
  <si>
    <t>NEW HAMPSHIRE</t>
  </si>
  <si>
    <t>NEW MEXICO</t>
  </si>
  <si>
    <t>NORTH CAROLINA</t>
  </si>
  <si>
    <t>NORTH DAKOTA</t>
  </si>
  <si>
    <t>OKLAHOMA</t>
  </si>
  <si>
    <t>OREGON</t>
  </si>
  <si>
    <t>PUERTO RICO</t>
  </si>
  <si>
    <t>RHODE ISLAND</t>
  </si>
  <si>
    <t>SOUTH CAROLINA</t>
  </si>
  <si>
    <t>SOUTH DAKOTA</t>
  </si>
  <si>
    <t>TENNESSEE</t>
  </si>
  <si>
    <t>TEXAS</t>
  </si>
  <si>
    <t>UTAH</t>
  </si>
  <si>
    <t>VERMONT</t>
  </si>
  <si>
    <t>VIRGINIA</t>
  </si>
  <si>
    <t>WASHINGTON</t>
  </si>
  <si>
    <t>WEST VIRGINIA</t>
  </si>
  <si>
    <t>WISCONSIN</t>
  </si>
  <si>
    <t>WYOMING</t>
  </si>
  <si>
    <t>Region I - Northeast</t>
  </si>
  <si>
    <t>CT</t>
  </si>
  <si>
    <t>BRIDGEPORT</t>
  </si>
  <si>
    <t>ANNISTON</t>
  </si>
  <si>
    <t>FLAGSTAFF</t>
  </si>
  <si>
    <t>FAYETTEVILLE</t>
  </si>
  <si>
    <t>BAKERSFIELD</t>
  </si>
  <si>
    <t>BOULDER</t>
  </si>
  <si>
    <t>DOVER</t>
  </si>
  <si>
    <t>DAYTONA BEACH</t>
  </si>
  <si>
    <t>ALBANY</t>
  </si>
  <si>
    <t>BOISE</t>
  </si>
  <si>
    <t>BLOOMINGTON</t>
  </si>
  <si>
    <t>ANDERSON</t>
  </si>
  <si>
    <t>BURLINGTON</t>
  </si>
  <si>
    <t>DODGE CITY</t>
  </si>
  <si>
    <t>ASHLAND</t>
  </si>
  <si>
    <t>ALEXANDRIA</t>
  </si>
  <si>
    <t>AUGUSTA</t>
  </si>
  <si>
    <t>BALTIMORE</t>
  </si>
  <si>
    <t>ANN ARBOR</t>
  </si>
  <si>
    <t>BRAINERD</t>
  </si>
  <si>
    <t>BILOXI</t>
  </si>
  <si>
    <t>CAPE GIRARDEAU</t>
  </si>
  <si>
    <t>BILLINGS</t>
  </si>
  <si>
    <t>GRAND ISLAND</t>
  </si>
  <si>
    <t>CARSON CITY</t>
  </si>
  <si>
    <t>CONCORD</t>
  </si>
  <si>
    <t>ALBUQUERQUE</t>
  </si>
  <si>
    <t>ASHEVILLE</t>
  </si>
  <si>
    <t>BISMARCK</t>
  </si>
  <si>
    <t>ARDMORE</t>
  </si>
  <si>
    <t>BEND</t>
  </si>
  <si>
    <t>ALLENTOWN</t>
  </si>
  <si>
    <t>SAN JUAN</t>
  </si>
  <si>
    <t>NEWPORT</t>
  </si>
  <si>
    <t>CHARLESTON</t>
  </si>
  <si>
    <t>ABERDEEN</t>
  </si>
  <si>
    <t>CHATTANOOGA</t>
  </si>
  <si>
    <t>ABILENE</t>
  </si>
  <si>
    <t>OGDEN</t>
  </si>
  <si>
    <t>BRATTLEBORO</t>
  </si>
  <si>
    <t>EVERETT</t>
  </si>
  <si>
    <t>BECKLEY</t>
  </si>
  <si>
    <t>BELOIT</t>
  </si>
  <si>
    <t>CASPER</t>
  </si>
  <si>
    <t>BIRMINGHAM</t>
  </si>
  <si>
    <t>KINGMAN</t>
  </si>
  <si>
    <t>FORT SMITH</t>
  </si>
  <si>
    <t>COLORADO SPRINGS</t>
  </si>
  <si>
    <t>HARTFORD</t>
  </si>
  <si>
    <t>WILMINGTON</t>
  </si>
  <si>
    <t>FORT MYERS</t>
  </si>
  <si>
    <t>ATHENS</t>
  </si>
  <si>
    <t>COEUR D'ALENE</t>
  </si>
  <si>
    <t>CARBONDALE</t>
  </si>
  <si>
    <t>CEDAR RAPIDS</t>
  </si>
  <si>
    <t>FORT SCOTT</t>
  </si>
  <si>
    <t>BOWLING GREEN</t>
  </si>
  <si>
    <t>BATON ROUGE</t>
  </si>
  <si>
    <t>BANGOR</t>
  </si>
  <si>
    <t>CUMBERLAND</t>
  </si>
  <si>
    <t>LAWRENCE</t>
  </si>
  <si>
    <t>BATTLE CREEK</t>
  </si>
  <si>
    <t>DULUTH</t>
  </si>
  <si>
    <t>COLUMBUS</t>
  </si>
  <si>
    <t>COLUMBIA</t>
  </si>
  <si>
    <t>BUTTE</t>
  </si>
  <si>
    <t>LINCOLN</t>
  </si>
  <si>
    <t>ELKO</t>
  </si>
  <si>
    <t>KEENE</t>
  </si>
  <si>
    <t>CLOVIS</t>
  </si>
  <si>
    <t>BINGHAMTON</t>
  </si>
  <si>
    <t>CHARLOTTE</t>
  </si>
  <si>
    <t>FARGO</t>
  </si>
  <si>
    <t>CANTON</t>
  </si>
  <si>
    <t>ENID</t>
  </si>
  <si>
    <t>EUGENE</t>
  </si>
  <si>
    <t>ALTOONA</t>
  </si>
  <si>
    <t>PROVIDENCE</t>
  </si>
  <si>
    <t>MITCHELL</t>
  </si>
  <si>
    <t>AMARILLO</t>
  </si>
  <si>
    <t>PROVO</t>
  </si>
  <si>
    <t>ARLINGTON</t>
  </si>
  <si>
    <t>OLYMPIA</t>
  </si>
  <si>
    <t>BLUEFIELD</t>
  </si>
  <si>
    <t>EAU CLAIRE</t>
  </si>
  <si>
    <t>CHEYENNE</t>
  </si>
  <si>
    <t>DOTHAN</t>
  </si>
  <si>
    <t>PHOENIX</t>
  </si>
  <si>
    <t>HOT SPRINGS</t>
  </si>
  <si>
    <t>DENVER</t>
  </si>
  <si>
    <t>MERIDEN</t>
  </si>
  <si>
    <t>GAINESVILLE</t>
  </si>
  <si>
    <t>ATLANTA</t>
  </si>
  <si>
    <t>IDAHO FALLS</t>
  </si>
  <si>
    <t>CENTRALIA</t>
  </si>
  <si>
    <t>COUNCIL BLUFFS</t>
  </si>
  <si>
    <t>HAYS</t>
  </si>
  <si>
    <t>COVINGTON</t>
  </si>
  <si>
    <t>LAFAYETTE</t>
  </si>
  <si>
    <t>LEWISTON</t>
  </si>
  <si>
    <t>HAGERSTOWN</t>
  </si>
  <si>
    <t>LOWELL</t>
  </si>
  <si>
    <t>BAY CITY</t>
  </si>
  <si>
    <t>MANKATO</t>
  </si>
  <si>
    <t>GREENVILLE</t>
  </si>
  <si>
    <t>JEFFERSON CITY</t>
  </si>
  <si>
    <t>GREAT FALLS</t>
  </si>
  <si>
    <t>NORFOLK</t>
  </si>
  <si>
    <t>LAS VEGAS</t>
  </si>
  <si>
    <t>LITTLETON</t>
  </si>
  <si>
    <t>FARMINGTON</t>
  </si>
  <si>
    <t>DURHAM</t>
  </si>
  <si>
    <t>GRAND FORKS</t>
  </si>
  <si>
    <t>CINCINNATI</t>
  </si>
  <si>
    <t>LAWTON</t>
  </si>
  <si>
    <t>KLAMATH FALLS</t>
  </si>
  <si>
    <t>ERIE</t>
  </si>
  <si>
    <t>FLORENCE</t>
  </si>
  <si>
    <t>PIERRE</t>
  </si>
  <si>
    <t>JACKSON</t>
  </si>
  <si>
    <t>AUSTIN</t>
  </si>
  <si>
    <t>SALT LAKE CITY</t>
  </si>
  <si>
    <t>MONTPELIER</t>
  </si>
  <si>
    <t>CHARLOTTESVILLE</t>
  </si>
  <si>
    <t>SEATTLE</t>
  </si>
  <si>
    <t>GREEN BAY</t>
  </si>
  <si>
    <t>ROCK SPRINGS</t>
  </si>
  <si>
    <t>GADSDEN</t>
  </si>
  <si>
    <t>PRESCOTT</t>
  </si>
  <si>
    <t>JONESBORO</t>
  </si>
  <si>
    <t>LOS ANGELES</t>
  </si>
  <si>
    <t>DURANGO</t>
  </si>
  <si>
    <t>NEW BRITAIN</t>
  </si>
  <si>
    <t>JACKSONVILLE</t>
  </si>
  <si>
    <t>CHAMPAIGN</t>
  </si>
  <si>
    <t>EVANSVILLE</t>
  </si>
  <si>
    <t>DAVENPORT</t>
  </si>
  <si>
    <t>KANSAS CITY</t>
  </si>
  <si>
    <t>FRANKFORT</t>
  </si>
  <si>
    <t>LAKE CHARLES</t>
  </si>
  <si>
    <t>PORTLAND</t>
  </si>
  <si>
    <t>SILVER SPRING</t>
  </si>
  <si>
    <t>NEW BEDFORD</t>
  </si>
  <si>
    <t>DETROIT</t>
  </si>
  <si>
    <t>MINNEAPOLIS</t>
  </si>
  <si>
    <t>JOPLIN</t>
  </si>
  <si>
    <t>HELENA</t>
  </si>
  <si>
    <t>NORTH PLATTE</t>
  </si>
  <si>
    <t>RENO</t>
  </si>
  <si>
    <t>MANCHESTER</t>
  </si>
  <si>
    <t>GALLUP</t>
  </si>
  <si>
    <t>JAMESTOWN</t>
  </si>
  <si>
    <t>CLEVELAND</t>
  </si>
  <si>
    <t>OKLAHOMA CITY</t>
  </si>
  <si>
    <t>MEDFORD</t>
  </si>
  <si>
    <t>HARRISBURG</t>
  </si>
  <si>
    <t>RAPID CITY</t>
  </si>
  <si>
    <t>JOHNSON CITY</t>
  </si>
  <si>
    <t>BEAUMONT</t>
  </si>
  <si>
    <t/>
  </si>
  <si>
    <t>RUTLAND</t>
  </si>
  <si>
    <t>FREDERICKSBURG</t>
  </si>
  <si>
    <t>SPOKANE</t>
  </si>
  <si>
    <t>CLARKSBURG</t>
  </si>
  <si>
    <t>KENOSHA</t>
  </si>
  <si>
    <t>SHERIDAN</t>
  </si>
  <si>
    <t>HUNTSVILLE</t>
  </si>
  <si>
    <t>TUCSON</t>
  </si>
  <si>
    <t>LITTLE ROCK</t>
  </si>
  <si>
    <t>MARYSVILLE</t>
  </si>
  <si>
    <t>FORT COLLINS</t>
  </si>
  <si>
    <t>NEW HAVEN</t>
  </si>
  <si>
    <t>LAKELAND</t>
  </si>
  <si>
    <t>POCATELLO</t>
  </si>
  <si>
    <t>FORT WAYNE</t>
  </si>
  <si>
    <t>DES MOINES</t>
  </si>
  <si>
    <t>LIBERAL</t>
  </si>
  <si>
    <t>LEXINGTON</t>
  </si>
  <si>
    <t>MONROE</t>
  </si>
  <si>
    <t>WATERVILLE</t>
  </si>
  <si>
    <t>PITTSFIELD</t>
  </si>
  <si>
    <t>FLINT</t>
  </si>
  <si>
    <t>ROCHESTER</t>
  </si>
  <si>
    <t>LAUREL</t>
  </si>
  <si>
    <t>MISSOULA</t>
  </si>
  <si>
    <t>OMAHA</t>
  </si>
  <si>
    <t>NASHUA</t>
  </si>
  <si>
    <t>LAS CRUCES</t>
  </si>
  <si>
    <t>BUFFALO</t>
  </si>
  <si>
    <t>GASTONIA</t>
  </si>
  <si>
    <t>MINOT</t>
  </si>
  <si>
    <t>TULSA</t>
  </si>
  <si>
    <t>PENDLETON</t>
  </si>
  <si>
    <t>JOHNSTOWN</t>
  </si>
  <si>
    <t>ROCK HILL</t>
  </si>
  <si>
    <t>SIOUX FALLS</t>
  </si>
  <si>
    <t>KNOXVILLE</t>
  </si>
  <si>
    <t>CORPUS CHRISTI</t>
  </si>
  <si>
    <t>LYNCHBURG</t>
  </si>
  <si>
    <t>TACOMA</t>
  </si>
  <si>
    <t>HUNTINGTON</t>
  </si>
  <si>
    <t>LA CROSSE</t>
  </si>
  <si>
    <t>MOBILE</t>
  </si>
  <si>
    <t>TEXARKANA</t>
  </si>
  <si>
    <t>GRAND JUNCTION</t>
  </si>
  <si>
    <t>NEW LONDON</t>
  </si>
  <si>
    <t>MIAMI</t>
  </si>
  <si>
    <t>MACON</t>
  </si>
  <si>
    <t>TWIN FALLS</t>
  </si>
  <si>
    <t>DECATUR</t>
  </si>
  <si>
    <t>GARY</t>
  </si>
  <si>
    <t>DUBUQUE</t>
  </si>
  <si>
    <t>SALINA</t>
  </si>
  <si>
    <t>LOUISVILLE</t>
  </si>
  <si>
    <t>NEW ORLEANS</t>
  </si>
  <si>
    <t>SPRINGFIELD</t>
  </si>
  <si>
    <t>GRAND RAPIDS</t>
  </si>
  <si>
    <t>SAINT PAUL</t>
  </si>
  <si>
    <t>MERIDIAN</t>
  </si>
  <si>
    <t>ROLLA</t>
  </si>
  <si>
    <t>PORTSMOUTH</t>
  </si>
  <si>
    <t>ROSWELL</t>
  </si>
  <si>
    <t>ELMIRA</t>
  </si>
  <si>
    <t>GREENSBORO</t>
  </si>
  <si>
    <t>WILLISTON</t>
  </si>
  <si>
    <t>DAYTON</t>
  </si>
  <si>
    <t>LANCASTER</t>
  </si>
  <si>
    <t>SPARTANBURG</t>
  </si>
  <si>
    <t>WATERTOWN</t>
  </si>
  <si>
    <t>MEMPHIS</t>
  </si>
  <si>
    <t>DALLAS</t>
  </si>
  <si>
    <t>NEWPORT NEWS</t>
  </si>
  <si>
    <t>VANCOUVER</t>
  </si>
  <si>
    <t>MORGANTOWN</t>
  </si>
  <si>
    <t>MADISON</t>
  </si>
  <si>
    <t>MONTGOMERY</t>
  </si>
  <si>
    <t>WEST MEMPHIS</t>
  </si>
  <si>
    <t>PALM SPRINGS</t>
  </si>
  <si>
    <t>GREELEY</t>
  </si>
  <si>
    <t>ORLANDO</t>
  </si>
  <si>
    <t>SAVANNAH</t>
  </si>
  <si>
    <t>EAST ST. LOUIS</t>
  </si>
  <si>
    <t>INDIANAPOLIS</t>
  </si>
  <si>
    <t>FORT DODGE</t>
  </si>
  <si>
    <t>TOPEKA</t>
  </si>
  <si>
    <t>OWENSBORO</t>
  </si>
  <si>
    <t>SHREVEPORT</t>
  </si>
  <si>
    <t>WORCESTER</t>
  </si>
  <si>
    <t>ST. CLOUD</t>
  </si>
  <si>
    <t>TUPELO</t>
  </si>
  <si>
    <t>SANTA FE</t>
  </si>
  <si>
    <t>HICKORY</t>
  </si>
  <si>
    <t>HAMILTON</t>
  </si>
  <si>
    <t>SALEM</t>
  </si>
  <si>
    <t>NORRISTOWN</t>
  </si>
  <si>
    <t>NASHVILLE</t>
  </si>
  <si>
    <t>EL PASO</t>
  </si>
  <si>
    <t>WENATCHEE</t>
  </si>
  <si>
    <t>PARKERSBURG</t>
  </si>
  <si>
    <t>MILWAUKEE</t>
  </si>
  <si>
    <t>PHENIX CITY</t>
  </si>
  <si>
    <t>MONTROSE</t>
  </si>
  <si>
    <t>WATERBURY</t>
  </si>
  <si>
    <t>PANAMA CITY</t>
  </si>
  <si>
    <t>VALDOSTA</t>
  </si>
  <si>
    <t>GALESBURG</t>
  </si>
  <si>
    <t>KOKOMO</t>
  </si>
  <si>
    <t>MASON CITY</t>
  </si>
  <si>
    <t>WICHITA</t>
  </si>
  <si>
    <t>PADUCAH</t>
  </si>
  <si>
    <t>KALAMAZOO</t>
  </si>
  <si>
    <t>ST. JOSEPH</t>
  </si>
  <si>
    <t>KINGSTON</t>
  </si>
  <si>
    <t>RALEIGH</t>
  </si>
  <si>
    <t>LIMA</t>
  </si>
  <si>
    <t>FORT WORTH</t>
  </si>
  <si>
    <t>PETERSBURG</t>
  </si>
  <si>
    <t>YAKIMA</t>
  </si>
  <si>
    <t>WHEELING</t>
  </si>
  <si>
    <t>OSHKOSH</t>
  </si>
  <si>
    <t>TUSCALOOSA</t>
  </si>
  <si>
    <t>RIVERSIDE</t>
  </si>
  <si>
    <t>PUEBLO</t>
  </si>
  <si>
    <t>PENSACOLA</t>
  </si>
  <si>
    <t>SIOUX CITY</t>
  </si>
  <si>
    <t>LANSING</t>
  </si>
  <si>
    <t>ST. LOUIS</t>
  </si>
  <si>
    <t>NIAGARA FALLS</t>
  </si>
  <si>
    <t>ROCKY MOUNT</t>
  </si>
  <si>
    <t>LORAIN</t>
  </si>
  <si>
    <t>PITTSBURGH</t>
  </si>
  <si>
    <t>GALVESTON</t>
  </si>
  <si>
    <t>RACINE</t>
  </si>
  <si>
    <t>SARASOTA</t>
  </si>
  <si>
    <t>MUNCIE</t>
  </si>
  <si>
    <t>WATERLOO</t>
  </si>
  <si>
    <t>MUSKEGON</t>
  </si>
  <si>
    <t>PLATTSBURGH</t>
  </si>
  <si>
    <t>MANSFIELD</t>
  </si>
  <si>
    <t>READING</t>
  </si>
  <si>
    <t>HOUSTON</t>
  </si>
  <si>
    <t>RICHMOND</t>
  </si>
  <si>
    <t>SUPERIOR</t>
  </si>
  <si>
    <t>TALLAHASSEE</t>
  </si>
  <si>
    <t>PEORIA</t>
  </si>
  <si>
    <t>SOUTH BEND</t>
  </si>
  <si>
    <t>SAGINAW</t>
  </si>
  <si>
    <t>WINSTON-SALEM</t>
  </si>
  <si>
    <t>MARION</t>
  </si>
  <si>
    <t>SCRANTON</t>
  </si>
  <si>
    <t>LAREDO</t>
  </si>
  <si>
    <t>ROANOKE</t>
  </si>
  <si>
    <t>WAUSAU</t>
  </si>
  <si>
    <t>SAN BERNADINO</t>
  </si>
  <si>
    <t>TAMPA</t>
  </si>
  <si>
    <t>QUINCY</t>
  </si>
  <si>
    <t>TERRE HAUTE</t>
  </si>
  <si>
    <t>TRAVERSE CITY</t>
  </si>
  <si>
    <t>STATE COLLEGE</t>
  </si>
  <si>
    <t>LONGVIEW</t>
  </si>
  <si>
    <t>WINCHESTER</t>
  </si>
  <si>
    <t>SAN DIEGO</t>
  </si>
  <si>
    <t>ROCK ISLAND</t>
  </si>
  <si>
    <t>TOLEDO</t>
  </si>
  <si>
    <t>WILKES-BARRE</t>
  </si>
  <si>
    <t>LUBBOCK</t>
  </si>
  <si>
    <t>ROCKFORD</t>
  </si>
  <si>
    <t>SCHENECTADY</t>
  </si>
  <si>
    <t>YOUNGSTOWN</t>
  </si>
  <si>
    <t>WILLIAMSPORT</t>
  </si>
  <si>
    <t>MIDLAND</t>
  </si>
  <si>
    <t>YORK</t>
  </si>
  <si>
    <t>SAN ANGELO</t>
  </si>
  <si>
    <t>SAN LUIS OBISPO</t>
  </si>
  <si>
    <t>SYRACUSE</t>
  </si>
  <si>
    <t>SAN ANTONIO</t>
  </si>
  <si>
    <t>UTICA</t>
  </si>
  <si>
    <t>TYLER</t>
  </si>
  <si>
    <t>SANTA BARBARA</t>
  </si>
  <si>
    <t>VICTORIA</t>
  </si>
  <si>
    <t>WACO</t>
  </si>
  <si>
    <t>WICHITA FALLS</t>
  </si>
  <si>
    <t>ME</t>
  </si>
  <si>
    <t>MA</t>
  </si>
  <si>
    <t>NH</t>
  </si>
  <si>
    <t>RI</t>
  </si>
  <si>
    <t>VT</t>
  </si>
  <si>
    <t>Region X - Northwest</t>
  </si>
  <si>
    <t>AK</t>
  </si>
  <si>
    <t>ID</t>
  </si>
  <si>
    <t>OR</t>
  </si>
  <si>
    <t>WA</t>
  </si>
  <si>
    <t>Region II - Northeast</t>
  </si>
  <si>
    <t>GQ</t>
  </si>
  <si>
    <t>NJ</t>
  </si>
  <si>
    <t>NY</t>
  </si>
  <si>
    <t>PR</t>
  </si>
  <si>
    <t>VI</t>
  </si>
  <si>
    <t>Region III -</t>
  </si>
  <si>
    <t>DE</t>
  </si>
  <si>
    <t>DC</t>
  </si>
  <si>
    <t>MD</t>
  </si>
  <si>
    <t>PA</t>
  </si>
  <si>
    <t>VA</t>
  </si>
  <si>
    <t>WV</t>
  </si>
  <si>
    <t>Region IV - Southeast</t>
  </si>
  <si>
    <t>AL</t>
  </si>
  <si>
    <t>FL</t>
  </si>
  <si>
    <t>GA</t>
  </si>
  <si>
    <t>KY</t>
  </si>
  <si>
    <t>MS</t>
  </si>
  <si>
    <t>NC</t>
  </si>
  <si>
    <t>SC</t>
  </si>
  <si>
    <t>TN</t>
  </si>
  <si>
    <t>Region V - Midwest</t>
  </si>
  <si>
    <t>IL</t>
  </si>
  <si>
    <t>IN</t>
  </si>
  <si>
    <t>MI</t>
  </si>
  <si>
    <t>MN</t>
  </si>
  <si>
    <t>OH</t>
  </si>
  <si>
    <t>WI</t>
  </si>
  <si>
    <t>Region VI - Midsouth</t>
  </si>
  <si>
    <t>AR</t>
  </si>
  <si>
    <t>LA</t>
  </si>
  <si>
    <t>NM</t>
  </si>
  <si>
    <t>OK</t>
  </si>
  <si>
    <t>TX</t>
  </si>
  <si>
    <t>Region VII - Midwest</t>
  </si>
  <si>
    <t>IA</t>
  </si>
  <si>
    <t>KS</t>
  </si>
  <si>
    <t>MO</t>
  </si>
  <si>
    <t>NE</t>
  </si>
  <si>
    <t>Region VIII -</t>
  </si>
  <si>
    <t>CO</t>
  </si>
  <si>
    <t>MT</t>
  </si>
  <si>
    <t>ND</t>
  </si>
  <si>
    <t>SD</t>
  </si>
  <si>
    <t>UT</t>
  </si>
  <si>
    <t>WY</t>
  </si>
  <si>
    <t>Region IX - West</t>
  </si>
  <si>
    <t>AZ</t>
  </si>
  <si>
    <t>CA</t>
  </si>
  <si>
    <t>HI</t>
  </si>
  <si>
    <t>NV</t>
  </si>
  <si>
    <t>Hard Rehab or Construction Costs</t>
  </si>
  <si>
    <t>Total Rehab or Construction Costs</t>
  </si>
  <si>
    <t>2020 or earlier</t>
  </si>
  <si>
    <t>AVERAGE</t>
  </si>
  <si>
    <t>Per Unit 30%</t>
  </si>
  <si>
    <t>Per Unit 60%</t>
  </si>
  <si>
    <t>Per Unit 90%</t>
  </si>
  <si>
    <t>Rehab or Construction Cost per Unit</t>
  </si>
  <si>
    <t xml:space="preserve">This workbook uses the TDCs and HCCs which can be found on the Capital Fund Program website. </t>
  </si>
  <si>
    <t>1 Bedroom</t>
  </si>
  <si>
    <t>0 Bedroom</t>
  </si>
  <si>
    <t>2 Bedroom</t>
  </si>
  <si>
    <t>3 Bedroom</t>
  </si>
  <si>
    <t>4 Bedroom</t>
  </si>
  <si>
    <t>5 Bedroom</t>
  </si>
  <si>
    <t>6 Bedroom</t>
  </si>
  <si>
    <r>
      <rPr>
        <b/>
        <sz val="11"/>
        <rFont val="Calibri"/>
        <family val="2"/>
        <scheme val="minor"/>
      </rPr>
      <t>Note</t>
    </r>
    <r>
      <rPr>
        <sz val="11"/>
        <rFont val="Calibri"/>
        <family val="2"/>
        <scheme val="minor"/>
      </rPr>
      <t xml:space="preserve">: HUD will update this workbook with additional HCC year options as they become available. </t>
    </r>
  </si>
  <si>
    <t>HCC Based RAD/Section 18 Blend:</t>
  </si>
  <si>
    <t>Region IV</t>
  </si>
  <si>
    <t>Region X</t>
  </si>
  <si>
    <t>Region IX</t>
  </si>
  <si>
    <t>Region VI</t>
  </si>
  <si>
    <t>Region VIII</t>
  </si>
  <si>
    <t>Region I</t>
  </si>
  <si>
    <t xml:space="preserve">Region III </t>
  </si>
  <si>
    <t>Region II</t>
  </si>
  <si>
    <t>GU</t>
  </si>
  <si>
    <t>Region V</t>
  </si>
  <si>
    <t xml:space="preserve">Region VII </t>
  </si>
  <si>
    <t>BISMARK</t>
  </si>
  <si>
    <t>2024 or Later</t>
  </si>
  <si>
    <t>Last Updated: 1/29/2025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</si>
</sst>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quot;$&quot;#,##0.00;\(&quot;$&quot;#,##0.00\)"/>
    <numFmt numFmtId="167" formatCode="_(&quot;$&quot;* #,##0.00_);_(&quot;$&quot;* \(#,##0.00\);_(&quot;$&quot;* &quot;-&quot;?_);_(@_)"/>
  </numFmts>
  <fonts count="37"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0"/>
      <name val="Arial"/>
      <family val="2"/>
    </font>
    <font>
      <sz val="10"/>
      <color indexed="8"/>
      <name val="Arial"/>
      <family val="2"/>
    </font>
    <font>
      <b/>
      <sz val="10"/>
      <name val="Arial"/>
      <family val="2"/>
    </font>
    <font>
      <b/>
      <sz val="9"/>
      <color indexed="8"/>
      <name val="Arial"/>
      <family val="2"/>
    </font>
    <font>
      <sz val="9"/>
      <name val="Arial"/>
      <family val="2"/>
    </font>
    <font>
      <b/>
      <sz val="9"/>
      <name val="Arial"/>
      <family val="2"/>
    </font>
    <font>
      <b/>
      <sz val="10"/>
      <color rgb="FF0000FF"/>
      <name val="Arial"/>
      <family val="2"/>
    </font>
    <font>
      <sz val="10"/>
      <color indexed="10"/>
      <name val="Arial"/>
      <family val="2"/>
    </font>
    <font>
      <b/>
      <sz val="10"/>
      <color indexed="10"/>
      <name val="Arial"/>
      <family val="2"/>
    </font>
    <font>
      <b/>
      <sz val="9"/>
      <color theme="3"/>
      <name val="Arial"/>
      <family val="2"/>
    </font>
    <font>
      <b/>
      <i/>
      <sz val="12"/>
      <color theme="1"/>
      <name val="Calibri"/>
      <family val="2"/>
      <scheme val="minor"/>
    </font>
    <font>
      <i/>
      <sz val="12"/>
      <color theme="1"/>
      <name val="Calibri"/>
      <family val="2"/>
      <scheme val="minor"/>
    </font>
    <font>
      <b/>
      <sz val="12"/>
      <name val="Calibri"/>
      <family val="2"/>
      <scheme val="minor"/>
    </font>
    <font>
      <sz val="11"/>
      <color rgb="FF000000"/>
      <name val="Calibri"/>
      <family val="2"/>
      <scheme val="minor"/>
    </font>
    <font>
      <sz val="11"/>
      <color indexed="8"/>
      <name val="Calibri"/>
      <family val="2"/>
    </font>
    <font>
      <sz val="12"/>
      <name val="Calibri"/>
      <family val="2"/>
      <scheme val="minor"/>
    </font>
    <font>
      <b/>
      <sz val="14"/>
      <color theme="1"/>
      <name val="Calibri"/>
      <family val="2"/>
      <scheme val="minor"/>
    </font>
    <font>
      <sz val="14"/>
      <color theme="1"/>
      <name val="Calibri"/>
      <family val="2"/>
      <scheme val="minor"/>
    </font>
    <font>
      <sz val="12"/>
      <color indexed="8"/>
      <name val="Calibri"/>
      <family val="2"/>
      <scheme val="minor"/>
    </font>
    <font>
      <u/>
      <sz val="12"/>
      <color theme="1"/>
      <name val="Calibri"/>
      <family val="2"/>
      <scheme val="minor"/>
    </font>
    <font>
      <sz val="11"/>
      <name val="Calibri"/>
      <family val="2"/>
      <scheme val="minor"/>
    </font>
    <font>
      <sz val="11"/>
      <color rgb="FFFF0000"/>
      <name val="Calibri"/>
      <family val="2"/>
      <scheme val="minor"/>
    </font>
    <font>
      <b/>
      <u/>
      <sz val="16"/>
      <color theme="1"/>
      <name val="Calibri"/>
      <family val="2"/>
      <scheme val="minor"/>
    </font>
    <font>
      <i/>
      <sz val="11"/>
      <color theme="1"/>
      <name val="Calibri"/>
      <family val="2"/>
      <scheme val="minor"/>
    </font>
    <font>
      <b/>
      <u/>
      <sz val="12"/>
      <color theme="1"/>
      <name val="Calibri"/>
      <family val="2"/>
      <scheme val="minor"/>
    </font>
    <font>
      <b/>
      <sz val="11"/>
      <name val="Calibri"/>
      <family val="2"/>
      <scheme val="minor"/>
    </font>
    <font>
      <i/>
      <sz val="12"/>
      <name val="Calibri"/>
      <family val="2"/>
      <scheme val="minor"/>
    </font>
    <font>
      <u/>
      <sz val="12"/>
      <name val="Calibri"/>
      <family val="2"/>
      <scheme val="minor"/>
    </font>
    <font>
      <b/>
      <sz val="10"/>
      <name val="Calibri"/>
      <family val="2"/>
      <scheme val="minor"/>
    </font>
    <font>
      <sz val="8"/>
      <name val="Calibri"/>
      <family val="2"/>
      <scheme val="minor"/>
    </font>
    <font>
      <sz val="11"/>
      <color theme="1"/>
      <name val="Calibri"/>
      <family val="2"/>
    </font>
  </fonts>
  <fills count="6">
    <fill>
      <patternFill patternType="none"/>
    </fill>
    <fill>
      <patternFill patternType="gray125"/>
    </fill>
    <fill>
      <patternFill patternType="solid">
        <fgColor indexed="22"/>
        <bgColor indexed="0"/>
      </patternFill>
    </fill>
    <fill>
      <patternFill patternType="solid">
        <fgColor theme="0"/>
        <bgColor indexed="64"/>
      </patternFill>
    </fill>
    <fill>
      <patternFill patternType="solid">
        <fgColor theme="8" tint="0.79998168889431442"/>
        <bgColor indexed="64"/>
      </patternFill>
    </fill>
    <fill>
      <patternFill patternType="solid">
        <fgColor rgb="FFFFC000"/>
        <bgColor indexed="64"/>
      </patternFill>
    </fill>
  </fills>
  <borders count="50">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5"/>
      </top>
      <bottom style="medium">
        <color indexed="64"/>
      </bottom>
      <diagonal/>
    </border>
    <border>
      <left style="medium">
        <color indexed="64"/>
      </left>
      <right/>
      <top style="thin">
        <color indexed="65"/>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style="thin">
        <color rgb="FF999999"/>
      </right>
      <top style="thin">
        <color rgb="FF999999"/>
      </top>
      <bottom style="medium">
        <color indexed="64"/>
      </bottom>
      <diagonal/>
    </border>
    <border>
      <left style="thin">
        <color rgb="FF999999"/>
      </left>
      <right/>
      <top/>
      <bottom style="medium">
        <color indexed="64"/>
      </bottom>
      <diagonal/>
    </border>
    <border>
      <left style="thin">
        <color rgb="FF999999"/>
      </left>
      <right style="thin">
        <color rgb="FF999999"/>
      </right>
      <top/>
      <bottom style="medium">
        <color indexed="64"/>
      </bottom>
      <diagonal/>
    </border>
    <border>
      <left style="medium">
        <color indexed="64"/>
      </left>
      <right style="thin">
        <color rgb="FF999999"/>
      </right>
      <top style="thin">
        <color rgb="FF999999"/>
      </top>
      <bottom style="medium">
        <color indexed="64"/>
      </bottom>
      <diagonal/>
    </border>
    <border>
      <left style="medium">
        <color indexed="64"/>
      </left>
      <right/>
      <top style="thin">
        <color rgb="FF999999"/>
      </top>
      <bottom/>
      <diagonal/>
    </border>
    <border>
      <left style="thick">
        <color rgb="FF0000FF"/>
      </left>
      <right style="thin">
        <color rgb="FF999999"/>
      </right>
      <top style="thick">
        <color rgb="FF0000FF"/>
      </top>
      <bottom style="medium">
        <color indexed="64"/>
      </bottom>
      <diagonal/>
    </border>
    <border>
      <left style="thin">
        <color rgb="FF999999"/>
      </left>
      <right/>
      <top style="thin">
        <color rgb="FF999999"/>
      </top>
      <bottom style="medium">
        <color indexed="64"/>
      </bottom>
      <diagonal/>
    </border>
    <border>
      <left style="thin">
        <color indexed="64"/>
      </left>
      <right style="thin">
        <color rgb="FF999999"/>
      </right>
      <top style="thin">
        <color indexed="64"/>
      </top>
      <bottom style="thin">
        <color indexed="64"/>
      </bottom>
      <diagonal/>
    </border>
    <border>
      <left style="thin">
        <color indexed="64"/>
      </left>
      <right style="thin">
        <color rgb="FF999999"/>
      </right>
      <top style="thin">
        <color indexed="64"/>
      </top>
      <bottom style="medium">
        <color indexed="64"/>
      </bottom>
      <diagonal/>
    </border>
  </borders>
  <cellStyleXfs count="6">
    <xf numFmtId="0" fontId="0" fillId="0" borderId="0"/>
    <xf numFmtId="44"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9" fontId="2" fillId="0" borderId="0" applyFont="0" applyFill="0" applyBorder="0" applyAlignment="0" applyProtection="0"/>
  </cellStyleXfs>
  <cellXfs count="231">
    <xf numFmtId="0" fontId="0" fillId="0" borderId="0" xfId="0"/>
    <xf numFmtId="0" fontId="0" fillId="0" borderId="0" xfId="0" applyAlignment="1">
      <alignment horizontal="centerContinuous" wrapText="1"/>
    </xf>
    <xf numFmtId="44" fontId="0" fillId="0" borderId="0" xfId="1" applyFont="1"/>
    <xf numFmtId="0" fontId="5" fillId="0" borderId="0" xfId="0" applyFont="1"/>
    <xf numFmtId="44" fontId="0" fillId="0" borderId="0" xfId="1" applyFont="1" applyBorder="1"/>
    <xf numFmtId="0" fontId="0" fillId="0" borderId="8" xfId="0" applyBorder="1"/>
    <xf numFmtId="165" fontId="0" fillId="0" borderId="0" xfId="0" applyNumberFormat="1"/>
    <xf numFmtId="0" fontId="0" fillId="0" borderId="9" xfId="0" applyBorder="1"/>
    <xf numFmtId="0" fontId="0" fillId="0" borderId="6" xfId="0" applyBorder="1"/>
    <xf numFmtId="0" fontId="0" fillId="0" borderId="5" xfId="0" applyBorder="1"/>
    <xf numFmtId="0" fontId="14" fillId="0" borderId="0" xfId="0" applyFont="1" applyAlignment="1">
      <alignment vertical="center" wrapText="1"/>
    </xf>
    <xf numFmtId="0" fontId="14" fillId="0" borderId="0" xfId="0" applyFont="1"/>
    <xf numFmtId="0" fontId="19" fillId="0" borderId="19" xfId="0" applyFont="1" applyBorder="1" applyAlignment="1">
      <alignment wrapText="1"/>
    </xf>
    <xf numFmtId="0" fontId="19" fillId="0" borderId="20" xfId="0" applyFont="1" applyBorder="1" applyAlignment="1">
      <alignment wrapText="1"/>
    </xf>
    <xf numFmtId="0" fontId="19" fillId="0" borderId="0" xfId="0" applyFont="1"/>
    <xf numFmtId="164" fontId="0" fillId="0" borderId="0" xfId="0" applyNumberFormat="1"/>
    <xf numFmtId="0" fontId="0" fillId="0" borderId="2" xfId="0" applyBorder="1"/>
    <xf numFmtId="0" fontId="0" fillId="0" borderId="7" xfId="0" applyBorder="1"/>
    <xf numFmtId="0" fontId="4" fillId="4" borderId="0" xfId="0" applyFont="1" applyFill="1" applyAlignment="1">
      <alignment horizontal="left"/>
    </xf>
    <xf numFmtId="0" fontId="16" fillId="0" borderId="0" xfId="0" applyFont="1" applyAlignment="1">
      <alignment horizontal="left"/>
    </xf>
    <xf numFmtId="0" fontId="1" fillId="0" borderId="0" xfId="0" applyFont="1" applyAlignment="1">
      <alignment horizontal="left"/>
    </xf>
    <xf numFmtId="165" fontId="0" fillId="0" borderId="8" xfId="0" applyNumberFormat="1" applyBorder="1"/>
    <xf numFmtId="0" fontId="7" fillId="0" borderId="0" xfId="3"/>
    <xf numFmtId="0" fontId="20" fillId="0" borderId="21" xfId="4" applyFont="1" applyBorder="1"/>
    <xf numFmtId="166" fontId="20" fillId="0" borderId="21" xfId="4" applyNumberFormat="1" applyFont="1" applyBorder="1" applyAlignment="1">
      <alignment horizontal="right"/>
    </xf>
    <xf numFmtId="0" fontId="20" fillId="2" borderId="31" xfId="4" applyFont="1" applyFill="1" applyBorder="1" applyAlignment="1">
      <alignment horizontal="center" vertical="top"/>
    </xf>
    <xf numFmtId="0" fontId="20" fillId="0" borderId="32" xfId="4" applyFont="1" applyBorder="1"/>
    <xf numFmtId="166" fontId="20" fillId="0" borderId="32" xfId="4" applyNumberFormat="1" applyFont="1" applyBorder="1" applyAlignment="1">
      <alignment horizontal="right"/>
    </xf>
    <xf numFmtId="0" fontId="1" fillId="0" borderId="0" xfId="0" applyFont="1"/>
    <xf numFmtId="0" fontId="1" fillId="0" borderId="8" xfId="0" applyFont="1" applyBorder="1"/>
    <xf numFmtId="0" fontId="0" fillId="5" borderId="14" xfId="0" applyFill="1" applyBorder="1" applyProtection="1">
      <protection locked="0"/>
    </xf>
    <xf numFmtId="0" fontId="0" fillId="5" borderId="24" xfId="0" applyFill="1" applyBorder="1" applyProtection="1">
      <protection locked="0"/>
    </xf>
    <xf numFmtId="0" fontId="27" fillId="0" borderId="0" xfId="0" applyFont="1" applyAlignment="1">
      <alignment horizontal="left"/>
    </xf>
    <xf numFmtId="0" fontId="0" fillId="0" borderId="0" xfId="0" applyAlignment="1">
      <alignment horizontal="left"/>
    </xf>
    <xf numFmtId="0" fontId="27" fillId="0" borderId="0" xfId="0" applyFont="1"/>
    <xf numFmtId="0" fontId="26" fillId="0" borderId="5" xfId="0" applyFont="1" applyBorder="1"/>
    <xf numFmtId="0" fontId="1" fillId="0" borderId="22" xfId="0" applyFont="1" applyBorder="1" applyAlignment="1">
      <alignment horizontal="left"/>
    </xf>
    <xf numFmtId="0" fontId="1" fillId="0" borderId="23" xfId="0" applyFont="1" applyBorder="1" applyAlignment="1">
      <alignment horizontal="left"/>
    </xf>
    <xf numFmtId="0" fontId="14" fillId="0" borderId="15" xfId="0" applyFont="1" applyBorder="1" applyAlignment="1">
      <alignment vertical="center" wrapText="1"/>
    </xf>
    <xf numFmtId="0" fontId="16" fillId="0" borderId="12" xfId="0" applyFont="1" applyBorder="1" applyAlignment="1">
      <alignment horizontal="left"/>
    </xf>
    <xf numFmtId="0" fontId="26" fillId="0" borderId="0" xfId="0" applyFont="1"/>
    <xf numFmtId="0" fontId="26" fillId="0" borderId="6" xfId="0" applyFont="1" applyBorder="1"/>
    <xf numFmtId="44" fontId="26" fillId="5" borderId="14" xfId="1" applyFont="1" applyFill="1" applyBorder="1" applyProtection="1">
      <protection locked="0"/>
    </xf>
    <xf numFmtId="9" fontId="34" fillId="0" borderId="0" xfId="0" applyNumberFormat="1" applyFont="1"/>
    <xf numFmtId="0" fontId="34" fillId="0" borderId="0" xfId="0" applyFont="1"/>
    <xf numFmtId="0" fontId="34" fillId="0" borderId="0" xfId="0" applyFont="1" applyAlignment="1">
      <alignment horizontal="right"/>
    </xf>
    <xf numFmtId="164" fontId="34" fillId="0" borderId="0" xfId="0" applyNumberFormat="1" applyFont="1" applyAlignment="1">
      <alignment horizontal="left"/>
    </xf>
    <xf numFmtId="167" fontId="26" fillId="0" borderId="0" xfId="0" applyNumberFormat="1" applyFont="1"/>
    <xf numFmtId="164" fontId="34" fillId="0" borderId="0" xfId="0" applyNumberFormat="1" applyFont="1" applyAlignment="1">
      <alignment horizontal="right"/>
    </xf>
    <xf numFmtId="0" fontId="34" fillId="0" borderId="0" xfId="0" applyFont="1" applyAlignment="1">
      <alignment horizontal="center"/>
    </xf>
    <xf numFmtId="44" fontId="26" fillId="0" borderId="0" xfId="0" applyNumberFormat="1" applyFont="1"/>
    <xf numFmtId="9" fontId="26" fillId="0" borderId="0" xfId="0" applyNumberFormat="1" applyFont="1"/>
    <xf numFmtId="0" fontId="34" fillId="0" borderId="0" xfId="0" applyFont="1" applyAlignment="1">
      <alignment horizontal="left"/>
    </xf>
    <xf numFmtId="0" fontId="26" fillId="0" borderId="13" xfId="0" applyFont="1" applyBorder="1"/>
    <xf numFmtId="0" fontId="0" fillId="0" borderId="21" xfId="0" applyBorder="1"/>
    <xf numFmtId="0" fontId="20" fillId="0" borderId="0" xfId="4" applyFont="1"/>
    <xf numFmtId="0" fontId="2" fillId="0" borderId="0" xfId="0" applyFont="1"/>
    <xf numFmtId="0" fontId="36" fillId="0" borderId="21" xfId="0" applyFont="1" applyBorder="1"/>
    <xf numFmtId="0" fontId="36" fillId="0" borderId="0" xfId="0" applyFont="1"/>
    <xf numFmtId="0" fontId="4" fillId="5" borderId="14" xfId="0" applyFont="1" applyFill="1" applyBorder="1" applyAlignment="1" applyProtection="1">
      <alignment horizontal="left"/>
      <protection locked="0"/>
    </xf>
    <xf numFmtId="0" fontId="26" fillId="0" borderId="2" xfId="0" applyFont="1" applyBorder="1"/>
    <xf numFmtId="0" fontId="26" fillId="0" borderId="3" xfId="0" applyFont="1" applyBorder="1"/>
    <xf numFmtId="0" fontId="26" fillId="0" borderId="4" xfId="0" applyFont="1" applyBorder="1"/>
    <xf numFmtId="0" fontId="21" fillId="0" borderId="14" xfId="0" applyFont="1" applyBorder="1" applyAlignment="1">
      <alignment horizontal="left"/>
    </xf>
    <xf numFmtId="0" fontId="32" fillId="0" borderId="0" xfId="0" applyFont="1" applyAlignment="1">
      <alignment horizontal="left" vertical="top" wrapText="1" indent="1"/>
    </xf>
    <xf numFmtId="0" fontId="32" fillId="0" borderId="6" xfId="0" applyFont="1" applyBorder="1" applyAlignment="1">
      <alignment horizontal="left" vertical="top" wrapText="1" indent="1"/>
    </xf>
    <xf numFmtId="0" fontId="21" fillId="0" borderId="14" xfId="0" applyFont="1" applyBorder="1" applyAlignment="1">
      <alignment vertical="top" wrapText="1"/>
    </xf>
    <xf numFmtId="0" fontId="33" fillId="0" borderId="0" xfId="0" applyFont="1" applyAlignment="1">
      <alignment vertical="top" wrapText="1"/>
    </xf>
    <xf numFmtId="0" fontId="33" fillId="0" borderId="6" xfId="0" applyFont="1" applyBorder="1" applyAlignment="1">
      <alignment vertical="top" wrapText="1"/>
    </xf>
    <xf numFmtId="0" fontId="21" fillId="0" borderId="0" xfId="0" applyFont="1" applyAlignment="1">
      <alignment vertical="top" wrapText="1"/>
    </xf>
    <xf numFmtId="0" fontId="21" fillId="0" borderId="6" xfId="0" applyFont="1" applyBorder="1" applyAlignment="1">
      <alignment vertical="top" wrapText="1"/>
    </xf>
    <xf numFmtId="0" fontId="31" fillId="0" borderId="0" xfId="0" applyFont="1"/>
    <xf numFmtId="0" fontId="26" fillId="0" borderId="0" xfId="0" applyFont="1" applyAlignment="1">
      <alignment horizontal="centerContinuous" wrapText="1"/>
    </xf>
    <xf numFmtId="9" fontId="21" fillId="0" borderId="14" xfId="0" applyNumberFormat="1" applyFont="1" applyBorder="1" applyAlignment="1">
      <alignment horizontal="center"/>
    </xf>
    <xf numFmtId="0" fontId="21" fillId="0" borderId="14" xfId="0" applyFont="1" applyBorder="1" applyAlignment="1">
      <alignment horizontal="center"/>
    </xf>
    <xf numFmtId="0" fontId="26" fillId="0" borderId="14" xfId="0" applyFont="1" applyBorder="1" applyAlignment="1">
      <alignment horizontal="center"/>
    </xf>
    <xf numFmtId="44" fontId="26" fillId="0" borderId="15" xfId="1" applyFont="1" applyFill="1" applyBorder="1" applyProtection="1"/>
    <xf numFmtId="0" fontId="21" fillId="0" borderId="0" xfId="0" applyFont="1" applyAlignment="1">
      <alignment horizontal="center" wrapText="1"/>
    </xf>
    <xf numFmtId="44" fontId="26" fillId="0" borderId="14" xfId="1" applyFont="1" applyFill="1" applyBorder="1" applyProtection="1"/>
    <xf numFmtId="9" fontId="26" fillId="0" borderId="14" xfId="0" applyNumberFormat="1" applyFont="1" applyBorder="1"/>
    <xf numFmtId="9" fontId="26" fillId="0" borderId="14" xfId="5" applyFont="1" applyFill="1" applyBorder="1" applyProtection="1"/>
    <xf numFmtId="0" fontId="26" fillId="0" borderId="0" xfId="0" applyFont="1" applyAlignment="1">
      <alignment horizontal="center"/>
    </xf>
    <xf numFmtId="44" fontId="31" fillId="0" borderId="14" xfId="1" applyFont="1" applyBorder="1" applyProtection="1"/>
    <xf numFmtId="9" fontId="21" fillId="0" borderId="0" xfId="0" applyNumberFormat="1" applyFont="1" applyAlignment="1">
      <alignment horizontal="center"/>
    </xf>
    <xf numFmtId="0" fontId="21" fillId="0" borderId="0" xfId="0" applyFont="1" applyAlignment="1">
      <alignment horizontal="center"/>
    </xf>
    <xf numFmtId="9" fontId="26" fillId="0" borderId="14" xfId="5" applyFont="1" applyFill="1" applyBorder="1" applyAlignment="1" applyProtection="1">
      <alignment horizontal="right"/>
    </xf>
    <xf numFmtId="44" fontId="26" fillId="0" borderId="0" xfId="1" applyFont="1" applyFill="1" applyBorder="1" applyAlignment="1" applyProtection="1">
      <alignment vertical="center"/>
    </xf>
    <xf numFmtId="44" fontId="26" fillId="0" borderId="0" xfId="1" applyFont="1" applyFill="1" applyBorder="1" applyProtection="1"/>
    <xf numFmtId="9" fontId="34" fillId="0" borderId="0" xfId="5" applyFont="1" applyFill="1" applyBorder="1" applyProtection="1"/>
    <xf numFmtId="0" fontId="26" fillId="0" borderId="14" xfId="0" applyFont="1" applyBorder="1"/>
    <xf numFmtId="9" fontId="34" fillId="0" borderId="0" xfId="5" applyFont="1" applyFill="1" applyBorder="1" applyAlignment="1" applyProtection="1">
      <alignment horizontal="right"/>
    </xf>
    <xf numFmtId="0" fontId="26" fillId="0" borderId="8" xfId="0" applyFont="1" applyBorder="1"/>
    <xf numFmtId="44" fontId="26" fillId="0" borderId="25" xfId="1" applyFont="1" applyFill="1" applyBorder="1" applyProtection="1"/>
    <xf numFmtId="44" fontId="26" fillId="0" borderId="0" xfId="1" applyFont="1" applyBorder="1" applyProtection="1"/>
    <xf numFmtId="9" fontId="31" fillId="0" borderId="0" xfId="0" applyNumberFormat="1" applyFont="1"/>
    <xf numFmtId="44" fontId="26" fillId="0" borderId="14" xfId="5" applyNumberFormat="1" applyFont="1" applyFill="1" applyBorder="1" applyAlignment="1" applyProtection="1">
      <alignment horizontal="right"/>
    </xf>
    <xf numFmtId="44" fontId="26" fillId="0" borderId="0" xfId="5" applyNumberFormat="1" applyFont="1" applyFill="1" applyBorder="1" applyAlignment="1" applyProtection="1">
      <alignment horizontal="right"/>
    </xf>
    <xf numFmtId="43" fontId="26" fillId="0" borderId="0" xfId="2" applyFont="1" applyProtection="1"/>
    <xf numFmtId="0" fontId="26" fillId="0" borderId="0" xfId="0" applyFont="1" applyAlignment="1">
      <alignment horizontal="left" indent="1"/>
    </xf>
    <xf numFmtId="44" fontId="26" fillId="0" borderId="0" xfId="1" applyFont="1" applyProtection="1"/>
    <xf numFmtId="44" fontId="31" fillId="0" borderId="0" xfId="1" applyFont="1" applyBorder="1" applyAlignment="1" applyProtection="1">
      <alignment horizontal="left" vertical="center"/>
    </xf>
    <xf numFmtId="0" fontId="31" fillId="0" borderId="0" xfId="0" applyFont="1" applyAlignment="1">
      <alignment horizontal="left"/>
    </xf>
    <xf numFmtId="44" fontId="26" fillId="3" borderId="0" xfId="1" applyFont="1" applyFill="1" applyProtection="1"/>
    <xf numFmtId="0" fontId="26" fillId="0" borderId="0" xfId="0" applyFont="1" applyAlignment="1">
      <alignment vertical="center"/>
    </xf>
    <xf numFmtId="44" fontId="31" fillId="0" borderId="0" xfId="1" applyFont="1" applyBorder="1" applyAlignment="1" applyProtection="1"/>
    <xf numFmtId="0" fontId="26" fillId="0" borderId="7" xfId="0" applyFont="1" applyBorder="1"/>
    <xf numFmtId="0" fontId="26" fillId="0" borderId="9" xfId="0" applyFont="1" applyBorder="1"/>
    <xf numFmtId="0" fontId="0" fillId="0" borderId="3" xfId="0" applyBorder="1"/>
    <xf numFmtId="44" fontId="0" fillId="0" borderId="3" xfId="1" applyFont="1" applyBorder="1" applyProtection="1"/>
    <xf numFmtId="44" fontId="0" fillId="0" borderId="4" xfId="1" applyFont="1" applyBorder="1" applyProtection="1"/>
    <xf numFmtId="0" fontId="4" fillId="0" borderId="6" xfId="0" applyFont="1" applyBorder="1" applyAlignment="1">
      <alignment horizontal="left"/>
    </xf>
    <xf numFmtId="0" fontId="16" fillId="0" borderId="1" xfId="0" applyFont="1" applyBorder="1" applyAlignment="1">
      <alignment horizontal="left"/>
    </xf>
    <xf numFmtId="0" fontId="14" fillId="0" borderId="1" xfId="0" applyFont="1" applyBorder="1" applyAlignment="1">
      <alignment vertical="center" wrapText="1"/>
    </xf>
    <xf numFmtId="0" fontId="14" fillId="0" borderId="6" xfId="0" applyFont="1" applyBorder="1"/>
    <xf numFmtId="0" fontId="0" fillId="0" borderId="36" xfId="0" applyBorder="1"/>
    <xf numFmtId="0" fontId="1" fillId="0" borderId="15" xfId="0" applyFont="1" applyBorder="1" applyAlignment="1">
      <alignment horizontal="left"/>
    </xf>
    <xf numFmtId="0" fontId="25" fillId="0" borderId="18" xfId="0" applyFont="1" applyBorder="1" applyAlignment="1">
      <alignment horizontal="left"/>
    </xf>
    <xf numFmtId="0" fontId="25" fillId="0" borderId="0" xfId="0" applyFont="1" applyAlignment="1">
      <alignment horizontal="left"/>
    </xf>
    <xf numFmtId="0" fontId="1" fillId="0" borderId="16" xfId="0" applyFont="1" applyBorder="1" applyAlignment="1">
      <alignment horizontal="left"/>
    </xf>
    <xf numFmtId="0" fontId="17" fillId="0" borderId="0" xfId="0" applyFont="1" applyAlignment="1">
      <alignment horizontal="left" indent="1"/>
    </xf>
    <xf numFmtId="44" fontId="0" fillId="0" borderId="0" xfId="1" applyFont="1" applyBorder="1" applyProtection="1"/>
    <xf numFmtId="44" fontId="0" fillId="0" borderId="6" xfId="1" applyFont="1" applyBorder="1" applyProtection="1"/>
    <xf numFmtId="0" fontId="3" fillId="4" borderId="0" xfId="0" applyFont="1" applyFill="1"/>
    <xf numFmtId="0" fontId="0" fillId="4" borderId="0" xfId="0" applyFill="1"/>
    <xf numFmtId="44" fontId="0" fillId="4" borderId="0" xfId="1" applyFont="1" applyFill="1" applyBorder="1" applyProtection="1"/>
    <xf numFmtId="0" fontId="3" fillId="0" borderId="0" xfId="0" applyFont="1"/>
    <xf numFmtId="37" fontId="0" fillId="0" borderId="0" xfId="1" applyNumberFormat="1" applyFont="1" applyBorder="1" applyProtection="1"/>
    <xf numFmtId="44" fontId="0" fillId="0" borderId="1" xfId="1" applyFont="1" applyBorder="1" applyProtection="1"/>
    <xf numFmtId="0" fontId="0" fillId="0" borderId="16" xfId="0" applyBorder="1"/>
    <xf numFmtId="0" fontId="0" fillId="0" borderId="12" xfId="0" applyBorder="1"/>
    <xf numFmtId="44" fontId="3" fillId="0" borderId="12" xfId="1" applyFont="1" applyBorder="1" applyAlignment="1" applyProtection="1">
      <alignment horizontal="center"/>
    </xf>
    <xf numFmtId="0" fontId="3" fillId="0" borderId="12" xfId="0" applyFont="1" applyBorder="1" applyAlignment="1">
      <alignment horizontal="center"/>
    </xf>
    <xf numFmtId="44" fontId="3" fillId="0" borderId="17" xfId="1" applyFont="1" applyBorder="1" applyAlignment="1" applyProtection="1">
      <alignment horizontal="center"/>
    </xf>
    <xf numFmtId="44" fontId="3" fillId="0" borderId="6" xfId="1" applyFont="1" applyBorder="1" applyAlignment="1" applyProtection="1">
      <alignment horizontal="center"/>
    </xf>
    <xf numFmtId="0" fontId="30" fillId="0" borderId="18" xfId="0" applyFont="1" applyBorder="1"/>
    <xf numFmtId="44" fontId="0" fillId="0" borderId="0" xfId="1" applyFont="1" applyBorder="1" applyAlignment="1" applyProtection="1">
      <alignment horizontal="center"/>
    </xf>
    <xf numFmtId="0" fontId="0" fillId="0" borderId="0" xfId="0" applyAlignment="1">
      <alignment horizontal="center"/>
    </xf>
    <xf numFmtId="44" fontId="0" fillId="0" borderId="13" xfId="1" applyFont="1" applyBorder="1" applyAlignment="1" applyProtection="1">
      <alignment horizontal="center"/>
    </xf>
    <xf numFmtId="44" fontId="0" fillId="0" borderId="6" xfId="1" applyFont="1" applyBorder="1" applyAlignment="1" applyProtection="1">
      <alignment horizontal="center"/>
    </xf>
    <xf numFmtId="0" fontId="0" fillId="0" borderId="18" xfId="0" applyBorder="1"/>
    <xf numFmtId="44" fontId="0" fillId="0" borderId="13" xfId="1" applyFont="1" applyBorder="1" applyProtection="1"/>
    <xf numFmtId="0" fontId="0" fillId="0" borderId="26" xfId="0" applyBorder="1"/>
    <xf numFmtId="44" fontId="0" fillId="0" borderId="8" xfId="1" applyFont="1" applyBorder="1" applyProtection="1"/>
    <xf numFmtId="44" fontId="0" fillId="0" borderId="27" xfId="1" applyFont="1" applyBorder="1" applyProtection="1"/>
    <xf numFmtId="0" fontId="3" fillId="0" borderId="18" xfId="0" applyFont="1" applyBorder="1"/>
    <xf numFmtId="0" fontId="0" fillId="0" borderId="28" xfId="0" applyBorder="1"/>
    <xf numFmtId="0" fontId="0" fillId="0" borderId="29" xfId="0" applyBorder="1"/>
    <xf numFmtId="44" fontId="0" fillId="0" borderId="29" xfId="1" applyFont="1" applyBorder="1" applyProtection="1"/>
    <xf numFmtId="44" fontId="0" fillId="0" borderId="30" xfId="1" applyFont="1" applyBorder="1" applyProtection="1"/>
    <xf numFmtId="0" fontId="4" fillId="0" borderId="18" xfId="0" applyFont="1" applyBorder="1"/>
    <xf numFmtId="44" fontId="3" fillId="0" borderId="0" xfId="1" applyFont="1" applyBorder="1" applyProtection="1"/>
    <xf numFmtId="0" fontId="4" fillId="0" borderId="0" xfId="0" applyFont="1"/>
    <xf numFmtId="44" fontId="4" fillId="0" borderId="13" xfId="1" applyFont="1" applyBorder="1" applyProtection="1"/>
    <xf numFmtId="44" fontId="3" fillId="0" borderId="6" xfId="1" applyFont="1" applyBorder="1" applyProtection="1"/>
    <xf numFmtId="0" fontId="4" fillId="0" borderId="33" xfId="0" applyFont="1" applyBorder="1"/>
    <xf numFmtId="0" fontId="0" fillId="0" borderId="34" xfId="0" applyBorder="1"/>
    <xf numFmtId="44" fontId="0" fillId="0" borderId="34" xfId="1" applyFont="1" applyBorder="1" applyProtection="1"/>
    <xf numFmtId="44" fontId="0" fillId="0" borderId="35" xfId="1" applyFont="1" applyBorder="1" applyProtection="1"/>
    <xf numFmtId="44" fontId="0" fillId="0" borderId="9" xfId="1" applyFont="1" applyBorder="1" applyProtection="1"/>
    <xf numFmtId="0" fontId="0" fillId="0" borderId="41" xfId="0" applyBorder="1"/>
    <xf numFmtId="0" fontId="0" fillId="0" borderId="44" xfId="0" pivotButton="1" applyBorder="1"/>
    <xf numFmtId="0" fontId="0" fillId="0" borderId="46" xfId="0" applyBorder="1"/>
    <xf numFmtId="0" fontId="0" fillId="0" borderId="48" xfId="0" pivotButton="1" applyBorder="1"/>
    <xf numFmtId="0" fontId="0" fillId="0" borderId="49" xfId="0" pivotButton="1" applyBorder="1"/>
    <xf numFmtId="0" fontId="28" fillId="0" borderId="0" xfId="0" applyFont="1"/>
    <xf numFmtId="0" fontId="1" fillId="0" borderId="3" xfId="0" applyFont="1" applyBorder="1"/>
    <xf numFmtId="0" fontId="0" fillId="0" borderId="4" xfId="0" applyBorder="1"/>
    <xf numFmtId="0" fontId="22" fillId="4" borderId="0" xfId="0" applyFont="1" applyFill="1" applyAlignment="1">
      <alignment horizontal="left"/>
    </xf>
    <xf numFmtId="0" fontId="23" fillId="4" borderId="0" xfId="0" applyFont="1" applyFill="1" applyAlignment="1">
      <alignment horizontal="left"/>
    </xf>
    <xf numFmtId="0" fontId="23" fillId="4" borderId="0" xfId="0" applyFont="1" applyFill="1" applyAlignment="1">
      <alignment horizontal="centerContinuous" wrapText="1"/>
    </xf>
    <xf numFmtId="0" fontId="0" fillId="4" borderId="0" xfId="0" applyFill="1" applyAlignment="1">
      <alignment horizontal="centerContinuous" wrapText="1"/>
    </xf>
    <xf numFmtId="0" fontId="0" fillId="0" borderId="6" xfId="0" applyBorder="1" applyAlignment="1">
      <alignment horizontal="centerContinuous" wrapText="1"/>
    </xf>
    <xf numFmtId="0" fontId="27" fillId="0" borderId="0" xfId="0" applyFont="1" applyAlignment="1">
      <alignment horizontal="left" wrapText="1"/>
    </xf>
    <xf numFmtId="0" fontId="4" fillId="0" borderId="0" xfId="0" applyFont="1" applyAlignment="1">
      <alignment horizontal="left"/>
    </xf>
    <xf numFmtId="0" fontId="0" fillId="0" borderId="0" xfId="0" applyAlignment="1">
      <alignment horizontal="center" wrapText="1"/>
    </xf>
    <xf numFmtId="0" fontId="0" fillId="0" borderId="0" xfId="0" applyAlignment="1">
      <alignment horizontal="left" wrapText="1"/>
    </xf>
    <xf numFmtId="0" fontId="1" fillId="0" borderId="0" xfId="0" applyFont="1" applyAlignment="1">
      <alignment horizontal="centerContinuous" wrapText="1"/>
    </xf>
    <xf numFmtId="0" fontId="18" fillId="0" borderId="15" xfId="0" applyFont="1" applyBorder="1" applyAlignment="1">
      <alignment horizontal="left" wrapText="1"/>
    </xf>
    <xf numFmtId="0" fontId="0" fillId="0" borderId="15" xfId="0" applyBorder="1" applyAlignment="1">
      <alignment horizontal="left" wrapText="1"/>
    </xf>
    <xf numFmtId="0" fontId="4" fillId="0" borderId="15" xfId="0" applyFont="1" applyBorder="1" applyAlignment="1">
      <alignment horizontal="left" wrapText="1"/>
    </xf>
    <xf numFmtId="0" fontId="0" fillId="3" borderId="0" xfId="0" applyFill="1" applyAlignment="1">
      <alignment horizontal="left"/>
    </xf>
    <xf numFmtId="0" fontId="1" fillId="0" borderId="0" xfId="0" applyFont="1" applyAlignment="1">
      <alignment horizontal="left" vertical="top" wrapText="1"/>
    </xf>
    <xf numFmtId="0" fontId="0" fillId="0" borderId="6" xfId="0" applyBorder="1" applyAlignment="1">
      <alignment horizontal="centerContinuous"/>
    </xf>
    <xf numFmtId="0" fontId="16" fillId="0" borderId="15" xfId="0" applyFont="1" applyBorder="1" applyAlignment="1">
      <alignment horizontal="left"/>
    </xf>
    <xf numFmtId="0" fontId="1" fillId="0" borderId="14" xfId="0" applyFont="1" applyBorder="1" applyAlignment="1">
      <alignment horizontal="left"/>
    </xf>
    <xf numFmtId="0" fontId="14" fillId="0" borderId="14" xfId="0" applyFont="1" applyBorder="1" applyAlignment="1">
      <alignment vertical="center" wrapText="1"/>
    </xf>
    <xf numFmtId="0" fontId="14" fillId="0" borderId="18" xfId="0" applyFont="1" applyBorder="1" applyAlignment="1">
      <alignment vertical="center" wrapText="1"/>
    </xf>
    <xf numFmtId="0" fontId="13" fillId="0" borderId="0" xfId="0" applyFont="1"/>
    <xf numFmtId="0" fontId="0" fillId="0" borderId="14" xfId="0" pivotButton="1" applyBorder="1"/>
    <xf numFmtId="0" fontId="0" fillId="0" borderId="47" xfId="0" pivotButton="1" applyBorder="1"/>
    <xf numFmtId="0" fontId="0" fillId="0" borderId="24" xfId="0" applyBorder="1"/>
    <xf numFmtId="0" fontId="0" fillId="0" borderId="45" xfId="0" applyBorder="1"/>
    <xf numFmtId="0" fontId="0" fillId="0" borderId="37" xfId="0" applyBorder="1"/>
    <xf numFmtId="165" fontId="0" fillId="0" borderId="38" xfId="0" applyNumberFormat="1" applyBorder="1"/>
    <xf numFmtId="0" fontId="0" fillId="0" borderId="11" xfId="0" applyBorder="1"/>
    <xf numFmtId="0" fontId="0" fillId="0" borderId="39" xfId="0" applyBorder="1"/>
    <xf numFmtId="165" fontId="0" fillId="0" borderId="40" xfId="0" applyNumberFormat="1" applyBorder="1"/>
    <xf numFmtId="0" fontId="10" fillId="0" borderId="0" xfId="0" applyFont="1"/>
    <xf numFmtId="0" fontId="0" fillId="0" borderId="42" xfId="0" applyBorder="1"/>
    <xf numFmtId="0" fontId="8" fillId="0" borderId="0" xfId="0" applyFont="1" applyAlignment="1">
      <alignment horizontal="left"/>
    </xf>
    <xf numFmtId="0" fontId="0" fillId="0" borderId="10" xfId="0" applyBorder="1"/>
    <xf numFmtId="165" fontId="0" fillId="0" borderId="43" xfId="0" applyNumberFormat="1" applyBorder="1"/>
    <xf numFmtId="0" fontId="29" fillId="0" borderId="0" xfId="0" applyFont="1"/>
    <xf numFmtId="0" fontId="6" fillId="0" borderId="0" xfId="0" applyFont="1" applyAlignment="1">
      <alignment horizontal="right"/>
    </xf>
    <xf numFmtId="0" fontId="24" fillId="0" borderId="0" xfId="3" applyFont="1"/>
    <xf numFmtId="165" fontId="7" fillId="0" borderId="0" xfId="3" applyNumberFormat="1"/>
    <xf numFmtId="165" fontId="12" fillId="0" borderId="0" xfId="2" quotePrefix="1" applyNumberFormat="1" applyFont="1" applyFill="1" applyBorder="1" applyAlignment="1" applyProtection="1">
      <alignment horizontal="left" vertical="center"/>
    </xf>
    <xf numFmtId="0" fontId="0" fillId="0" borderId="41" xfId="0" applyBorder="1" applyAlignment="1">
      <alignment horizontal="left"/>
    </xf>
    <xf numFmtId="0" fontId="18" fillId="5" borderId="22" xfId="0" applyFont="1" applyFill="1" applyBorder="1" applyAlignment="1" applyProtection="1">
      <alignment horizontal="left" wrapText="1"/>
      <protection locked="0"/>
    </xf>
    <xf numFmtId="0" fontId="18" fillId="5" borderId="15" xfId="0" applyFont="1" applyFill="1" applyBorder="1" applyAlignment="1" applyProtection="1">
      <alignment horizontal="left" wrapText="1"/>
      <protection locked="0"/>
    </xf>
    <xf numFmtId="0" fontId="18" fillId="5" borderId="23" xfId="0" applyFont="1" applyFill="1" applyBorder="1" applyAlignment="1" applyProtection="1">
      <alignment horizontal="left" wrapText="1"/>
      <protection locked="0"/>
    </xf>
    <xf numFmtId="0" fontId="4" fillId="5" borderId="22" xfId="0" applyFont="1" applyFill="1" applyBorder="1" applyAlignment="1" applyProtection="1">
      <alignment horizontal="left" wrapText="1"/>
      <protection locked="0"/>
    </xf>
    <xf numFmtId="0" fontId="4" fillId="5" borderId="15" xfId="0" applyFont="1" applyFill="1" applyBorder="1" applyAlignment="1" applyProtection="1">
      <alignment horizontal="left" wrapText="1"/>
      <protection locked="0"/>
    </xf>
    <xf numFmtId="0" fontId="4" fillId="5" borderId="23" xfId="0" applyFont="1" applyFill="1" applyBorder="1" applyAlignment="1" applyProtection="1">
      <alignment horizontal="left" wrapText="1"/>
      <protection locked="0"/>
    </xf>
    <xf numFmtId="0" fontId="1" fillId="0" borderId="0" xfId="0" applyFont="1" applyAlignment="1">
      <alignment horizontal="left" vertical="top" wrapText="1"/>
    </xf>
    <xf numFmtId="0" fontId="11" fillId="0" borderId="0" xfId="0" applyFont="1" applyAlignment="1">
      <alignment horizontal="left" vertical="center" wrapText="1" indent="1"/>
    </xf>
    <xf numFmtId="0" fontId="0" fillId="0" borderId="0" xfId="0" applyAlignment="1">
      <alignment horizontal="left" vertical="center" wrapText="1" indent="1"/>
    </xf>
    <xf numFmtId="0" fontId="9" fillId="0" borderId="0" xfId="0" applyFont="1" applyAlignment="1">
      <alignment horizontal="left" vertical="center" wrapText="1" indent="1"/>
    </xf>
    <xf numFmtId="0" fontId="15" fillId="0" borderId="0" xfId="0" applyFont="1" applyAlignment="1">
      <alignment horizontal="center" vertical="center" wrapText="1"/>
    </xf>
    <xf numFmtId="44" fontId="0" fillId="0" borderId="0" xfId="1" applyFont="1" applyBorder="1" applyAlignment="1" applyProtection="1">
      <alignment horizontal="left"/>
    </xf>
    <xf numFmtId="44" fontId="18" fillId="0" borderId="0" xfId="1" applyFont="1" applyBorder="1" applyAlignment="1" applyProtection="1">
      <alignment horizontal="center" vertical="center" wrapText="1"/>
    </xf>
    <xf numFmtId="0" fontId="31" fillId="4" borderId="0" xfId="0" applyFont="1" applyFill="1" applyAlignment="1">
      <alignment horizontal="left"/>
    </xf>
    <xf numFmtId="0" fontId="18" fillId="4" borderId="0" xfId="0" applyFont="1" applyFill="1" applyAlignment="1">
      <alignment horizontal="center" wrapText="1"/>
    </xf>
    <xf numFmtId="0" fontId="21" fillId="4" borderId="0" xfId="0" applyFont="1" applyFill="1" applyAlignment="1">
      <alignment horizontal="center" wrapText="1"/>
    </xf>
    <xf numFmtId="0" fontId="31" fillId="0" borderId="0" xfId="0" applyFont="1" applyAlignment="1">
      <alignment horizontal="left" vertical="top" wrapText="1"/>
    </xf>
    <xf numFmtId="0" fontId="32" fillId="0" borderId="0" xfId="0" applyFont="1" applyAlignment="1">
      <alignment horizontal="left" vertical="top" wrapText="1" indent="1"/>
    </xf>
    <xf numFmtId="0" fontId="32" fillId="0" borderId="6" xfId="0" applyFont="1" applyBorder="1" applyAlignment="1">
      <alignment horizontal="left" vertical="top" wrapText="1" indent="1"/>
    </xf>
    <xf numFmtId="0" fontId="21" fillId="0" borderId="0" xfId="0" applyFont="1" applyAlignment="1">
      <alignment vertical="top" wrapText="1"/>
    </xf>
    <xf numFmtId="0" fontId="21" fillId="0" borderId="6" xfId="0" applyFont="1" applyBorder="1" applyAlignment="1">
      <alignment vertical="top" wrapText="1"/>
    </xf>
    <xf numFmtId="0" fontId="31" fillId="0" borderId="0" xfId="0" applyFont="1" applyAlignment="1">
      <alignment horizontal="center" wrapText="1"/>
    </xf>
    <xf numFmtId="0" fontId="31" fillId="0" borderId="0" xfId="0" applyFont="1" applyAlignment="1">
      <alignment horizontal="center"/>
    </xf>
  </cellXfs>
  <cellStyles count="6">
    <cellStyle name="Comma" xfId="2" builtinId="3"/>
    <cellStyle name="Currency" xfId="1" builtinId="4"/>
    <cellStyle name="Normal" xfId="0" builtinId="0"/>
    <cellStyle name="Normal_Select City &amp; State" xfId="3" xr:uid="{00000000-0005-0000-0000-000003000000}"/>
    <cellStyle name="Normal_Sheet1" xfId="4" xr:uid="{9EB009A2-D26C-DD46-A7D9-88AA2844D78E}"/>
    <cellStyle name="Percent" xfId="5" builtinId="5"/>
  </cellStyles>
  <dxfs count="69">
    <dxf>
      <font>
        <color rgb="FFFF0000"/>
      </font>
    </dxf>
    <dxf>
      <font>
        <color theme="0"/>
      </font>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6" formatCode="&quot;$&quot;#,##0.00;\(&quot;$&quot;#,##0.00\)"/>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0" formatCode="General"/>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family val="2"/>
        <scheme val="none"/>
      </font>
      <alignment horizontal="right" vertical="bottom" textRotation="0" wrapText="0"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family val="2"/>
        <scheme val="none"/>
      </font>
      <fill>
        <patternFill patternType="solid">
          <fgColor indexed="0"/>
          <bgColor indexed="22"/>
        </patternFill>
      </fill>
      <alignment horizontal="center" vertical="top" textRotation="0" wrapText="0" indent="0" justifyLastLine="0" shrinkToFit="0" readingOrder="0"/>
      <border diagonalUp="0" diagonalDown="0" outline="0">
        <left style="thin">
          <color indexed="8"/>
        </left>
        <right style="thin">
          <color indexed="8"/>
        </right>
        <top/>
        <bottom/>
      </border>
    </dxf>
    <dxf>
      <border>
        <left style="medium">
          <color indexed="64"/>
        </left>
        <right style="medium">
          <color indexed="64"/>
        </right>
        <top style="medium">
          <color indexed="64"/>
        </top>
        <vertical style="medium">
          <color indexed="64"/>
        </vertical>
        <horizontal style="medium">
          <color indexed="64"/>
        </horizontal>
      </border>
    </dxf>
    <dxf>
      <fill>
        <patternFill patternType="solid">
          <bgColor rgb="FFFFC000"/>
        </patternFill>
      </fill>
    </dxf>
    <dxf>
      <border>
        <bottom style="medium">
          <color indexed="64"/>
        </bottom>
      </border>
    </dxf>
    <dxf>
      <border>
        <bottom style="medium">
          <color indexed="64"/>
        </bottom>
      </border>
    </dxf>
    <dxf>
      <border>
        <left style="double">
          <color indexed="64"/>
        </left>
      </border>
    </dxf>
    <dxf>
      <border>
        <top style="double">
          <color indexed="64"/>
        </top>
      </border>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bottom style="medium">
          <color indexed="64"/>
        </bottom>
      </border>
    </dxf>
    <dxf>
      <border>
        <bottom style="medium">
          <color indexed="64"/>
        </bottom>
      </border>
    </dxf>
    <dxf>
      <border>
        <left style="thin">
          <color indexed="64"/>
        </left>
        <right style="thin">
          <color indexed="64"/>
        </right>
        <top style="thin">
          <color indexed="64"/>
        </top>
        <bottom style="thin">
          <color indexed="64"/>
        </bottom>
      </border>
    </dxf>
    <dxf>
      <border>
        <top style="thin">
          <color indexed="64"/>
        </top>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thick">
          <color rgb="FF0000FF"/>
        </bottom>
      </border>
    </dxf>
    <dxf>
      <border>
        <bottom style="medium">
          <color indexed="64"/>
        </bottom>
      </border>
    </dxf>
    <dxf>
      <border>
        <left style="thick">
          <color rgb="FF0000FF"/>
        </left>
        <top style="thick">
          <color rgb="FF0000FF"/>
        </top>
        <bottom style="thick">
          <color rgb="FF0000FF"/>
        </bottom>
        <horizontal style="thick">
          <color rgb="FF0000FF"/>
        </horizontal>
      </border>
    </dxf>
    <dxf>
      <numFmt numFmtId="165" formatCode="&quot;$&quot;#,##0.00"/>
    </dxf>
    <dxf>
      <border>
        <left style="medium">
          <color indexed="64"/>
        </left>
      </border>
    </dxf>
    <dxf>
      <border>
        <bottom style="medium">
          <color indexed="64"/>
        </bottom>
      </border>
    </dxf>
  </dxfs>
  <tableStyles count="1" defaultTableStyle="TableStyleMedium2" defaultPivotStyle="PivotStyleLight16">
    <tableStyle name="Invisible" pivot="0" table="0" count="0" xr9:uid="{3B8F69D1-7446-4E4B-B7C4-7232E4581405}"/>
  </tableStyles>
  <colors>
    <mruColors>
      <color rgb="FFF987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xdr:col>
      <xdr:colOff>0</xdr:colOff>
      <xdr:row>12</xdr:row>
      <xdr:rowOff>3</xdr:rowOff>
    </xdr:from>
    <xdr:to>
      <xdr:col>7</xdr:col>
      <xdr:colOff>2572597</xdr:colOff>
      <xdr:row>38</xdr:row>
      <xdr:rowOff>418681</xdr:rowOff>
    </xdr:to>
    <xdr:sp macro="" textlink="">
      <xdr:nvSpPr>
        <xdr:cNvPr id="4" name="TextBox 3">
          <a:extLst>
            <a:ext uri="{FF2B5EF4-FFF2-40B4-BE49-F238E27FC236}">
              <a16:creationId xmlns:a16="http://schemas.microsoft.com/office/drawing/2014/main" id="{5478F00D-CA75-4D05-AEFF-DD3A6CB0C7FE}"/>
            </a:ext>
          </a:extLst>
        </xdr:cNvPr>
        <xdr:cNvSpPr txBox="1"/>
      </xdr:nvSpPr>
      <xdr:spPr>
        <a:xfrm>
          <a:off x="324478" y="2198080"/>
          <a:ext cx="7439767" cy="964013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OVERVIEW</a:t>
          </a:r>
        </a:p>
        <a:p>
          <a:endParaRPr lang="en-US" sz="1200" b="1"/>
        </a:p>
        <a:p>
          <a:r>
            <a:rPr lang="en-US" sz="1200" b="0"/>
            <a:t>This tool allows PHAs to quickly assess whether the proposed construction costs of a property makes it eligible for a RAD/Section 18 Construction Blend or the Opportunity Zone Rent Boost.</a:t>
          </a:r>
        </a:p>
        <a:p>
          <a:endParaRPr lang="en-US" sz="1200" b="0" u="none"/>
        </a:p>
        <a:p>
          <a:r>
            <a:rPr lang="en-US" sz="1200" b="1"/>
            <a:t>Demolition and Redevelopment or Transfer of Assistance projects are automatically</a:t>
          </a:r>
          <a:r>
            <a:rPr lang="en-US" sz="1200" b="1" baseline="0"/>
            <a:t> </a:t>
          </a:r>
          <a:r>
            <a:rPr lang="en-US" sz="1200" b="1"/>
            <a:t>eligible for a RAD/Section 18 Construction Blends of at least 10% RAD and up to 90% Section 18 units. </a:t>
          </a:r>
        </a:p>
        <a:p>
          <a:endParaRPr lang="en-US" sz="1200" b="1"/>
        </a:p>
        <a:p>
          <a:r>
            <a:rPr lang="en-US" sz="1200" b="0"/>
            <a:t>If a project</a:t>
          </a:r>
          <a:r>
            <a:rPr lang="en-US" sz="1200" b="0" baseline="0"/>
            <a:t> does not involve Demolition and Redevelopment of the project or a Transfer of Assistance, </a:t>
          </a:r>
          <a:r>
            <a:rPr lang="en-US" sz="1200" b="0"/>
            <a:t>HUD compares the proposed rehab or construction costs to the "Housing Construction Costs" (HCC) for the given market area. This determines whether the property meets the eligibility threshold for:</a:t>
          </a:r>
        </a:p>
        <a:p>
          <a:endParaRPr lang="en-US" sz="1200" b="0"/>
        </a:p>
        <a:p>
          <a:r>
            <a:rPr lang="en-US" sz="1200" b="0"/>
            <a:t>    1) RAD/Section 18 Construction Blends described under </a:t>
          </a:r>
          <a:r>
            <a:rPr lang="en-US" sz="1200" b="0" u="sng"/>
            <a:t>PIH 2024-40 Section 3.B.1 </a:t>
          </a:r>
          <a:r>
            <a:rPr lang="en-US" sz="1200" b="0"/>
            <a:t>permitting certain properties converting under RAD to receive Section 18 approval and vouchers, subject to the availability of appropriations, for a portion of units at the converting site (RAD/Section 18 blend) and </a:t>
          </a:r>
        </a:p>
        <a:p>
          <a:endParaRPr lang="en-US" sz="1200" b="0"/>
        </a:p>
        <a:p>
          <a:r>
            <a:rPr lang="en-US" sz="1200" b="0"/>
            <a:t>    2)  the Opportunity Zone Rent Boost for conversions to PBRA located in Opportunity Zones (see 1.7.A.5.e of RAD Notice).                                                                                                                                   </a:t>
          </a:r>
        </a:p>
        <a:p>
          <a:endParaRPr lang="en-US" sz="1200" b="0"/>
        </a:p>
        <a:p>
          <a:r>
            <a:rPr lang="en-US" sz="1200" b="0"/>
            <a:t>The</a:t>
          </a:r>
          <a:r>
            <a:rPr lang="en-US" sz="1200" b="0" baseline="0"/>
            <a:t> HCC numbers which determine blend eligibility get updated by HUD each year. Applicants must use the HCC numbers from the year in which their CHAP was issued or the most recent year available; however, if updated HCC numbers are released after an applicant has been issued its CHAP, the PHA may opt to use to the new numbers. The numbers the project is using </a:t>
          </a:r>
          <a:r>
            <a:rPr lang="en-US" sz="1200" b="1" baseline="0"/>
            <a:t>by the time of the RCC are final </a:t>
          </a:r>
          <a:r>
            <a:rPr lang="en-US" sz="1200" b="0" baseline="0"/>
            <a:t>after the RCC has been issued; once an RCC has been issued a PHA cannot change to a different year's numbers. HUD will continue to update this workbook as additional HCC numbers become available. </a:t>
          </a:r>
          <a:endParaRPr lang="en-US" sz="1200" b="0"/>
        </a:p>
        <a:p>
          <a:endParaRPr lang="en-US" sz="1100" b="1"/>
        </a:p>
        <a:p>
          <a:r>
            <a:rPr lang="en-US" sz="1200" b="1" baseline="0"/>
            <a:t>GENERAL INSTRUCTIONS</a:t>
          </a:r>
        </a:p>
        <a:p>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sym typeface="Wingdings" panose="05000000000000000000" pitchFamily="2" charset="2"/>
            </a:rPr>
            <a:t> </a:t>
          </a:r>
          <a:r>
            <a:rPr lang="en-US" sz="1200" b="0" i="0">
              <a:solidFill>
                <a:schemeClr val="dk1"/>
              </a:solidFill>
              <a:effectLst/>
              <a:latin typeface="+mn-lt"/>
              <a:ea typeface="+mn-ea"/>
              <a:cs typeface="+mn-cs"/>
            </a:rPr>
            <a:t>Please enter data only in the orange cells.   </a:t>
          </a:r>
          <a:endParaRPr lang="en-US" sz="1200">
            <a:solidFill>
              <a:schemeClr val="dk1"/>
            </a:solidFill>
            <a:effectLst/>
            <a:latin typeface="+mn-lt"/>
            <a:ea typeface="+mn-ea"/>
            <a:cs typeface="+mn-cs"/>
            <a:sym typeface="Wingdings" panose="05000000000000000000" pitchFamily="2" charset="2"/>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sym typeface="Wingdings" panose="05000000000000000000" pitchFamily="2" charset="2"/>
            </a:rPr>
            <a:t></a:t>
          </a:r>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Inputs in all pages should be completed for the total project, not the just the RAD or proposed Section 18 units.</a:t>
          </a:r>
        </a:p>
        <a:p>
          <a:r>
            <a:rPr lang="en-US" sz="1200">
              <a:solidFill>
                <a:schemeClr val="dk1"/>
              </a:solidFill>
              <a:effectLst/>
              <a:latin typeface="+mn-lt"/>
              <a:ea typeface="+mn-ea"/>
              <a:cs typeface="+mn-cs"/>
              <a:sym typeface="Wingdings" panose="05000000000000000000" pitchFamily="2" charset="2"/>
            </a:rPr>
            <a:t></a:t>
          </a:r>
          <a:r>
            <a:rPr lang="en-US" sz="1200">
              <a:solidFill>
                <a:schemeClr val="dk1"/>
              </a:solidFill>
              <a:effectLst/>
              <a:latin typeface="+mn-lt"/>
              <a:ea typeface="+mn-ea"/>
              <a:cs typeface="+mn-cs"/>
            </a:rPr>
            <a:t> Input property name, address, and unit count above, and it will carry through to all pages.</a:t>
          </a:r>
          <a:endParaRPr lang="en-US" sz="1200">
            <a:effectLst/>
          </a:endParaRPr>
        </a:p>
        <a:p>
          <a:endParaRPr lang="en-US"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none" strike="noStrike">
              <a:solidFill>
                <a:schemeClr val="dk1"/>
              </a:solidFill>
              <a:effectLst/>
              <a:latin typeface="+mn-lt"/>
              <a:ea typeface="+mn-ea"/>
              <a:cs typeface="+mn-cs"/>
            </a:rPr>
            <a:t>Step 1: Determine</a:t>
          </a:r>
          <a:r>
            <a:rPr lang="en-US" sz="1200" b="1" i="0" u="none" strike="noStrike" baseline="0">
              <a:solidFill>
                <a:schemeClr val="dk1"/>
              </a:solidFill>
              <a:effectLst/>
              <a:latin typeface="+mn-lt"/>
              <a:ea typeface="+mn-ea"/>
              <a:cs typeface="+mn-cs"/>
            </a:rPr>
            <a:t> Area HCC Limits</a:t>
          </a:r>
          <a:r>
            <a:rPr lang="en-US" sz="1200" b="1" i="0" u="none" strike="noStrike">
              <a:solidFill>
                <a:schemeClr val="dk1"/>
              </a:solidFill>
              <a:effectLst/>
              <a:latin typeface="+mn-lt"/>
              <a:ea typeface="+mn-ea"/>
              <a:cs typeface="+mn-cs"/>
            </a:rPr>
            <a:t>.</a:t>
          </a:r>
          <a:r>
            <a:rPr lang="en-US" sz="1200" b="0" i="0" u="none" strike="noStrike">
              <a:solidFill>
                <a:schemeClr val="dk1"/>
              </a:solidFill>
              <a:effectLst/>
              <a:latin typeface="+mn-lt"/>
              <a:ea typeface="+mn-ea"/>
              <a:cs typeface="+mn-cs"/>
            </a:rPr>
            <a:t> Enter the City</a:t>
          </a:r>
          <a:r>
            <a:rPr lang="en-US" sz="1200" b="0" i="0" u="none" strike="noStrike" baseline="0">
              <a:solidFill>
                <a:schemeClr val="dk1"/>
              </a:solidFill>
              <a:effectLst/>
              <a:latin typeface="+mn-lt"/>
              <a:ea typeface="+mn-ea"/>
              <a:cs typeface="+mn-cs"/>
            </a:rPr>
            <a:t> and</a:t>
          </a:r>
          <a:r>
            <a:rPr lang="en-US" sz="1200" b="0" i="0" u="none" strike="noStrike">
              <a:solidFill>
                <a:schemeClr val="dk1"/>
              </a:solidFill>
              <a:effectLst/>
              <a:latin typeface="+mn-lt"/>
              <a:ea typeface="+mn-ea"/>
              <a:cs typeface="+mn-cs"/>
            </a:rPr>
            <a:t> State of the project in the "Determine Area HCC" worksheet. Select the year</a:t>
          </a:r>
          <a:r>
            <a:rPr lang="en-US" sz="1200" b="0" i="0" u="none" strike="noStrike" baseline="0">
              <a:solidFill>
                <a:schemeClr val="dk1"/>
              </a:solidFill>
              <a:effectLst/>
              <a:latin typeface="+mn-lt"/>
              <a:ea typeface="+mn-ea"/>
              <a:cs typeface="+mn-cs"/>
            </a:rPr>
            <a:t> you received, or expect to receive, your CHAP. </a:t>
          </a:r>
          <a:r>
            <a:rPr lang="en-US" sz="1200" b="0" i="0" u="none" strike="noStrike">
              <a:solidFill>
                <a:schemeClr val="dk1"/>
              </a:solidFill>
              <a:effectLst/>
              <a:latin typeface="+mn-lt"/>
              <a:ea typeface="+mn-ea"/>
              <a:cs typeface="+mn-cs"/>
            </a:rPr>
            <a:t>The table will display HUD's published Housing Construction Costs for the locality in that year.</a:t>
          </a:r>
          <a:r>
            <a:rPr lang="en-US" sz="1200"/>
            <a:t>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none" strike="noStrike">
              <a:solidFill>
                <a:schemeClr val="dk1"/>
              </a:solidFill>
              <a:effectLst/>
              <a:latin typeface="+mn-lt"/>
              <a:ea typeface="+mn-ea"/>
              <a:cs typeface="+mn-cs"/>
            </a:rPr>
            <a:t>Step 2:</a:t>
          </a:r>
          <a:r>
            <a:rPr lang="en-US" sz="1200" b="0" i="0" u="none" strike="noStrike">
              <a:solidFill>
                <a:schemeClr val="dk1"/>
              </a:solidFill>
              <a:effectLst/>
              <a:latin typeface="+mn-lt"/>
              <a:ea typeface="+mn-ea"/>
              <a:cs typeface="+mn-cs"/>
            </a:rPr>
            <a:t> </a:t>
          </a:r>
          <a:r>
            <a:rPr lang="en-US" sz="1200" b="1" i="0" u="none" strike="noStrike">
              <a:solidFill>
                <a:schemeClr val="dk1"/>
              </a:solidFill>
              <a:effectLst/>
              <a:latin typeface="+mn-lt"/>
              <a:ea typeface="+mn-ea"/>
              <a:cs typeface="+mn-cs"/>
            </a:rPr>
            <a:t>Input Unit Mix and Project Type</a:t>
          </a:r>
          <a:r>
            <a:rPr lang="en-US" sz="1200" b="0" i="0" u="none" strike="noStrike">
              <a:solidFill>
                <a:schemeClr val="dk1"/>
              </a:solidFill>
              <a:effectLst/>
              <a:latin typeface="+mn-lt"/>
              <a:ea typeface="+mn-ea"/>
              <a:cs typeface="+mn-cs"/>
            </a:rPr>
            <a:t>. Enter the total number of units for each unit type at the property. Inputs on this page determine the specific Housing Construction Cost</a:t>
          </a:r>
          <a:r>
            <a:rPr lang="en-US" sz="1200" b="0" i="0" u="none" strike="noStrike" baseline="0">
              <a:solidFill>
                <a:schemeClr val="dk1"/>
              </a:solidFill>
              <a:effectLst/>
              <a:latin typeface="+mn-lt"/>
              <a:ea typeface="+mn-ea"/>
              <a:cs typeface="+mn-cs"/>
            </a:rPr>
            <a:t> levels</a:t>
          </a:r>
          <a:r>
            <a:rPr lang="en-US" sz="1200" b="0" i="0" u="none" strike="noStrike">
              <a:solidFill>
                <a:schemeClr val="dk1"/>
              </a:solidFill>
              <a:effectLst/>
              <a:latin typeface="+mn-lt"/>
              <a:ea typeface="+mn-ea"/>
              <a:cs typeface="+mn-cs"/>
            </a:rPr>
            <a:t> that will apply.</a:t>
          </a:r>
          <a:r>
            <a:rPr lang="en-US" sz="1200"/>
            <a:t>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none" strike="noStrike">
              <a:solidFill>
                <a:schemeClr val="dk1"/>
              </a:solidFill>
              <a:effectLst/>
              <a:latin typeface="+mn-lt"/>
              <a:ea typeface="+mn-ea"/>
              <a:cs typeface="+mn-cs"/>
            </a:rPr>
            <a:t>Step 3: Input</a:t>
          </a:r>
          <a:r>
            <a:rPr lang="en-US" sz="1200" b="1" i="0" u="none" strike="noStrike" baseline="0">
              <a:solidFill>
                <a:schemeClr val="dk1"/>
              </a:solidFill>
              <a:effectLst/>
              <a:latin typeface="+mn-lt"/>
              <a:ea typeface="+mn-ea"/>
              <a:cs typeface="+mn-cs"/>
            </a:rPr>
            <a:t> Costs and Review Eligibility.</a:t>
          </a:r>
          <a:r>
            <a:rPr lang="en-US" sz="1200" b="1" i="0" u="none" strike="noStrike">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 Enter the hard construction costs, including general requirements,  overhead and profit, and payment and performance bonds. The tool will compare this amount to 30%, 60% and 90% of the Housing Construction Costs for the given market area to evaluate what type of RAD/Section 18 blend the project may qualify for. If the project is located in an Opportunity Zone and hard construction costs exceed 60% of the local market HCC, it may be eligible for an Opportunity Zone rent boost.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none" strike="noStrike">
              <a:solidFill>
                <a:schemeClr val="dk1"/>
              </a:solidFill>
              <a:effectLst/>
              <a:latin typeface="+mn-lt"/>
              <a:ea typeface="+mn-ea"/>
              <a:cs typeface="+mn-cs"/>
            </a:rPr>
            <a:t>This workbook can be used to informational purposes. You</a:t>
          </a:r>
          <a:r>
            <a:rPr lang="en-US" sz="1200" b="0" i="0" u="none" strike="noStrike" baseline="0">
              <a:solidFill>
                <a:schemeClr val="dk1"/>
              </a:solidFill>
              <a:effectLst/>
              <a:latin typeface="+mn-lt"/>
              <a:ea typeface="+mn-ea"/>
              <a:cs typeface="+mn-cs"/>
            </a:rPr>
            <a:t> will also need to submit it as part of your financing plan documents during the RAD transaction. </a:t>
          </a:r>
          <a:endParaRPr lang="en-US" sz="12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20973</xdr:colOff>
      <xdr:row>9</xdr:row>
      <xdr:rowOff>87716</xdr:rowOff>
    </xdr:from>
    <xdr:to>
      <xdr:col>9</xdr:col>
      <xdr:colOff>0</xdr:colOff>
      <xdr:row>22</xdr:row>
      <xdr:rowOff>85725</xdr:rowOff>
    </xdr:to>
    <xdr:sp macro="" textlink="">
      <xdr:nvSpPr>
        <xdr:cNvPr id="2" name="TextBox 1">
          <a:extLst>
            <a:ext uri="{FF2B5EF4-FFF2-40B4-BE49-F238E27FC236}">
              <a16:creationId xmlns:a16="http://schemas.microsoft.com/office/drawing/2014/main" id="{BCD65287-0220-4674-A428-0EC14FA21839}"/>
            </a:ext>
          </a:extLst>
        </xdr:cNvPr>
        <xdr:cNvSpPr txBox="1"/>
      </xdr:nvSpPr>
      <xdr:spPr>
        <a:xfrm>
          <a:off x="363873" y="1421216"/>
          <a:ext cx="7198977" cy="259833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 INSTRUCTIONS</a:t>
          </a:r>
        </a:p>
        <a:p>
          <a:endParaRPr lang="en-US" sz="1100" b="0" baseline="0"/>
        </a:p>
        <a:p>
          <a:r>
            <a:rPr lang="en-US" sz="1200" b="0" baseline="0"/>
            <a:t>This sheet identifies the Housing Construction Costs (HCC) for your locality in the table below. To get the HCC numbers for your area:</a:t>
          </a:r>
        </a:p>
        <a:p>
          <a:endParaRPr lang="en-US" sz="1200" b="1" baseline="0"/>
        </a:p>
        <a:p>
          <a:r>
            <a:rPr lang="en-US" sz="1200">
              <a:solidFill>
                <a:schemeClr val="dk1"/>
              </a:solidFill>
              <a:effectLst/>
              <a:latin typeface="+mn-lt"/>
              <a:ea typeface="+mn-ea"/>
              <a:cs typeface="+mn-cs"/>
              <a:sym typeface="Wingdings" panose="05000000000000000000" pitchFamily="2" charset="2"/>
            </a:rPr>
            <a:t>1. Input the year you received or anticipate receiving your CHAP</a:t>
          </a:r>
        </a:p>
        <a:p>
          <a:r>
            <a:rPr lang="en-US" sz="1200">
              <a:solidFill>
                <a:schemeClr val="dk1"/>
              </a:solidFill>
              <a:effectLst/>
              <a:latin typeface="+mn-lt"/>
              <a:ea typeface="+mn-ea"/>
              <a:cs typeface="+mn-cs"/>
              <a:sym typeface="Wingdings" panose="05000000000000000000" pitchFamily="2" charset="2"/>
            </a:rPr>
            <a:t>2.</a:t>
          </a:r>
          <a:r>
            <a:rPr lang="en-US" sz="120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Select city and/or MSA from the drop down menu</a:t>
          </a:r>
        </a:p>
        <a:p>
          <a:r>
            <a:rPr lang="en-US" sz="1200">
              <a:solidFill>
                <a:schemeClr val="dk1"/>
              </a:solidFill>
              <a:effectLst/>
              <a:latin typeface="+mn-lt"/>
              <a:ea typeface="+mn-ea"/>
              <a:cs typeface="+mn-cs"/>
              <a:sym typeface="Wingdings" panose="05000000000000000000" pitchFamily="2" charset="2"/>
            </a:rPr>
            <a:t>3. Select state from the drop down menu</a:t>
          </a:r>
        </a:p>
        <a:p>
          <a:endParaRPr lang="en-US" sz="1200" b="0" i="0">
            <a:solidFill>
              <a:schemeClr val="dk1"/>
            </a:solidFill>
            <a:effectLst/>
            <a:latin typeface="+mn-lt"/>
            <a:ea typeface="+mn-ea"/>
            <a:cs typeface="+mn-cs"/>
          </a:endParaRPr>
        </a:p>
        <a:p>
          <a:r>
            <a:rPr lang="en-US" sz="1200">
              <a:solidFill>
                <a:schemeClr val="dk1"/>
              </a:solidFill>
              <a:effectLst/>
              <a:latin typeface="+mn-lt"/>
              <a:ea typeface="+mn-ea"/>
              <a:cs typeface="+mn-cs"/>
              <a:sym typeface="Wingdings" panose="05000000000000000000" pitchFamily="2" charset="2"/>
            </a:rPr>
            <a:t></a:t>
          </a:r>
          <a:r>
            <a:rPr lang="en-US" sz="1200">
              <a:solidFill>
                <a:schemeClr val="dk1"/>
              </a:solidFill>
              <a:effectLst/>
              <a:latin typeface="+mn-lt"/>
              <a:ea typeface="+mn-ea"/>
              <a:cs typeface="+mn-cs"/>
            </a:rPr>
            <a:t> When you select a valid City/State combination, this table will show the TDC and HCC limits in accordance</a:t>
          </a:r>
          <a:r>
            <a:rPr lang="en-US" sz="1200" baseline="0">
              <a:solidFill>
                <a:schemeClr val="dk1"/>
              </a:solidFill>
              <a:effectLst/>
              <a:latin typeface="+mn-lt"/>
              <a:ea typeface="+mn-ea"/>
              <a:cs typeface="+mn-cs"/>
            </a:rPr>
            <a:t> with </a:t>
          </a:r>
          <a:r>
            <a:rPr lang="en-US" sz="1200">
              <a:solidFill>
                <a:schemeClr val="dk1"/>
              </a:solidFill>
              <a:effectLst/>
              <a:latin typeface="+mn-lt"/>
              <a:ea typeface="+mn-ea"/>
              <a:cs typeface="+mn-cs"/>
            </a:rPr>
            <a:t>HUD Notice PIH-2024-40.</a:t>
          </a:r>
          <a:r>
            <a:rPr lang="en-US" sz="1200" baseline="0">
              <a:solidFill>
                <a:schemeClr val="dk1"/>
              </a:solidFill>
              <a:effectLst/>
              <a:latin typeface="+mn-lt"/>
              <a:ea typeface="+mn-ea"/>
              <a:cs typeface="+mn-cs"/>
            </a:rPr>
            <a:t> </a:t>
          </a: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sym typeface="Wingdings" panose="05000000000000000000" pitchFamily="2" charset="2"/>
            </a:rPr>
            <a:t></a:t>
          </a:r>
          <a:r>
            <a:rPr lang="en-US" sz="120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If the desired City/State combination is not included in the list here, contact the local HUD Satellite Office.  They will assist in determining the most appropriate City/State combination.</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19051</xdr:colOff>
      <xdr:row>9</xdr:row>
      <xdr:rowOff>85725</xdr:rowOff>
    </xdr:from>
    <xdr:to>
      <xdr:col>8</xdr:col>
      <xdr:colOff>2333626</xdr:colOff>
      <xdr:row>18</xdr:row>
      <xdr:rowOff>85725</xdr:rowOff>
    </xdr:to>
    <xdr:sp macro="" textlink="">
      <xdr:nvSpPr>
        <xdr:cNvPr id="2" name="TextBox 1">
          <a:extLst>
            <a:ext uri="{FF2B5EF4-FFF2-40B4-BE49-F238E27FC236}">
              <a16:creationId xmlns:a16="http://schemas.microsoft.com/office/drawing/2014/main" id="{7471B7A3-7C59-4437-BB8A-BC542984C573}"/>
            </a:ext>
          </a:extLst>
        </xdr:cNvPr>
        <xdr:cNvSpPr txBox="1"/>
      </xdr:nvSpPr>
      <xdr:spPr>
        <a:xfrm>
          <a:off x="828676" y="1419225"/>
          <a:ext cx="6724650" cy="1800225"/>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 INSTRUCTIONS</a:t>
          </a:r>
        </a:p>
        <a:p>
          <a:endParaRPr lang="en-US" sz="1100" b="0" baseline="0"/>
        </a:p>
        <a:p>
          <a:r>
            <a:rPr lang="en-US" sz="1100" b="0" baseline="0"/>
            <a:t>This sheet identifies the Housing Construction Costs (HCC) for your locality in the table below. To get the HCC numbers for your area:</a:t>
          </a:r>
        </a:p>
        <a:p>
          <a:endParaRPr lang="en-US" sz="1100" b="1" baseline="0"/>
        </a:p>
        <a:p>
          <a:r>
            <a:rPr lang="en-US" sz="1200">
              <a:solidFill>
                <a:schemeClr val="dk1"/>
              </a:solidFill>
              <a:effectLst/>
              <a:latin typeface="+mn-lt"/>
              <a:ea typeface="+mn-ea"/>
              <a:cs typeface="+mn-cs"/>
              <a:sym typeface="Wingdings" panose="05000000000000000000" pitchFamily="2" charset="2"/>
            </a:rPr>
            <a:t>1. Carefully enter the total number of units for each unit type at the property in shaded column</a:t>
          </a:r>
        </a:p>
        <a:p>
          <a:r>
            <a:rPr lang="en-US" sz="1200">
              <a:solidFill>
                <a:schemeClr val="dk1"/>
              </a:solidFill>
              <a:effectLst/>
              <a:latin typeface="+mn-lt"/>
              <a:ea typeface="+mn-ea"/>
              <a:cs typeface="+mn-cs"/>
              <a:sym typeface="Wingdings" panose="05000000000000000000" pitchFamily="2" charset="2"/>
            </a:rPr>
            <a:t>2.</a:t>
          </a:r>
          <a:r>
            <a:rPr lang="en-US" sz="120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Subtotals will calculate automatically</a:t>
          </a:r>
        </a:p>
        <a:p>
          <a:r>
            <a:rPr lang="en-US" sz="1200">
              <a:solidFill>
                <a:schemeClr val="dk1"/>
              </a:solidFill>
              <a:effectLst/>
              <a:latin typeface="+mn-lt"/>
              <a:ea typeface="+mn-ea"/>
              <a:cs typeface="+mn-cs"/>
              <a:sym typeface="Wingdings" panose="05000000000000000000" pitchFamily="2" charset="2"/>
            </a:rPr>
            <a:t>3. Verify the total number of units matches Total Units field</a:t>
          </a:r>
        </a:p>
        <a:p>
          <a:r>
            <a:rPr lang="en-US" sz="1200" b="0" i="0">
              <a:solidFill>
                <a:schemeClr val="dk1"/>
              </a:solidFill>
              <a:effectLst/>
              <a:latin typeface="+mn-lt"/>
              <a:ea typeface="+mn-ea"/>
              <a:cs typeface="+mn-cs"/>
              <a:sym typeface="Wingdings" panose="05000000000000000000" pitchFamily="2" charset="2"/>
            </a:rPr>
            <a:t>4. Total will calculate automatically and feed through to comparison page</a:t>
          </a:r>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dk1"/>
            </a:solidFill>
            <a:effectLst/>
            <a:latin typeface="+mn-lt"/>
            <a:ea typeface="+mn-ea"/>
            <a:cs typeface="+mn-cs"/>
          </a:endParaRPr>
        </a:p>
      </xdr:txBody>
    </xdr:sp>
    <xdr:clientData/>
  </xdr:twoCellAnchor>
  <xdr:twoCellAnchor>
    <xdr:from>
      <xdr:col>2</xdr:col>
      <xdr:colOff>19051</xdr:colOff>
      <xdr:row>9</xdr:row>
      <xdr:rowOff>85725</xdr:rowOff>
    </xdr:from>
    <xdr:to>
      <xdr:col>8</xdr:col>
      <xdr:colOff>2333626</xdr:colOff>
      <xdr:row>18</xdr:row>
      <xdr:rowOff>85725</xdr:rowOff>
    </xdr:to>
    <xdr:sp macro="" textlink="">
      <xdr:nvSpPr>
        <xdr:cNvPr id="3" name="TextBox 2">
          <a:extLst>
            <a:ext uri="{FF2B5EF4-FFF2-40B4-BE49-F238E27FC236}">
              <a16:creationId xmlns:a16="http://schemas.microsoft.com/office/drawing/2014/main" id="{DBF227F4-21E4-4652-BF52-A0030CE3238B}"/>
            </a:ext>
          </a:extLst>
        </xdr:cNvPr>
        <xdr:cNvSpPr txBox="1"/>
      </xdr:nvSpPr>
      <xdr:spPr>
        <a:xfrm>
          <a:off x="828676" y="1419225"/>
          <a:ext cx="7115175" cy="1800225"/>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 INSTRUCTIONS</a:t>
          </a:r>
        </a:p>
        <a:p>
          <a:endParaRPr lang="en-US" sz="1200" b="0" baseline="0"/>
        </a:p>
        <a:p>
          <a:r>
            <a:rPr lang="en-US" sz="1200" b="0" baseline="0"/>
            <a:t>This sheet collects information on the number and type of units in your project:</a:t>
          </a:r>
        </a:p>
        <a:p>
          <a:endParaRPr lang="en-US" sz="1200" b="1" baseline="0"/>
        </a:p>
        <a:p>
          <a:r>
            <a:rPr lang="en-US" sz="1200">
              <a:solidFill>
                <a:schemeClr val="dk1"/>
              </a:solidFill>
              <a:effectLst/>
              <a:latin typeface="+mn-lt"/>
              <a:ea typeface="+mn-ea"/>
              <a:cs typeface="+mn-cs"/>
              <a:sym typeface="Wingdings" panose="05000000000000000000" pitchFamily="2" charset="2"/>
            </a:rPr>
            <a:t>1. Carefully enter the total number of units for </a:t>
          </a:r>
          <a:r>
            <a:rPr lang="en-US" sz="1200" b="1">
              <a:solidFill>
                <a:schemeClr val="dk1"/>
              </a:solidFill>
              <a:effectLst/>
              <a:latin typeface="+mn-lt"/>
              <a:ea typeface="+mn-ea"/>
              <a:cs typeface="+mn-cs"/>
              <a:sym typeface="Wingdings" panose="05000000000000000000" pitchFamily="2" charset="2"/>
            </a:rPr>
            <a:t>each unit type </a:t>
          </a:r>
          <a:r>
            <a:rPr lang="en-US" sz="1200">
              <a:solidFill>
                <a:schemeClr val="dk1"/>
              </a:solidFill>
              <a:effectLst/>
              <a:latin typeface="+mn-lt"/>
              <a:ea typeface="+mn-ea"/>
              <a:cs typeface="+mn-cs"/>
              <a:sym typeface="Wingdings" panose="05000000000000000000" pitchFamily="2" charset="2"/>
            </a:rPr>
            <a:t>at the property in shaded column</a:t>
          </a:r>
        </a:p>
        <a:p>
          <a:r>
            <a:rPr lang="en-US" sz="1200">
              <a:solidFill>
                <a:schemeClr val="dk1"/>
              </a:solidFill>
              <a:effectLst/>
              <a:latin typeface="+mn-lt"/>
              <a:ea typeface="+mn-ea"/>
              <a:cs typeface="+mn-cs"/>
              <a:sym typeface="Wingdings" panose="05000000000000000000" pitchFamily="2" charset="2"/>
            </a:rPr>
            <a:t>2.</a:t>
          </a:r>
          <a:r>
            <a:rPr lang="en-US" sz="120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Subtotals will calculate automatically</a:t>
          </a:r>
        </a:p>
        <a:p>
          <a:r>
            <a:rPr lang="en-US" sz="1200">
              <a:solidFill>
                <a:schemeClr val="dk1"/>
              </a:solidFill>
              <a:effectLst/>
              <a:latin typeface="+mn-lt"/>
              <a:ea typeface="+mn-ea"/>
              <a:cs typeface="+mn-cs"/>
              <a:sym typeface="Wingdings" panose="05000000000000000000" pitchFamily="2" charset="2"/>
            </a:rPr>
            <a:t>3. Verify the total number of units matches Total Units field</a:t>
          </a:r>
        </a:p>
        <a:p>
          <a:r>
            <a:rPr lang="en-US" sz="1200" b="0" i="0">
              <a:solidFill>
                <a:schemeClr val="dk1"/>
              </a:solidFill>
              <a:effectLst/>
              <a:latin typeface="+mn-lt"/>
              <a:ea typeface="+mn-ea"/>
              <a:cs typeface="+mn-cs"/>
              <a:sym typeface="Wingdings" panose="05000000000000000000" pitchFamily="2" charset="2"/>
            </a:rPr>
            <a:t>4. Total will calculate automatically and feed through to comparison page</a:t>
          </a:r>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1041</xdr:colOff>
      <xdr:row>9</xdr:row>
      <xdr:rowOff>149087</xdr:rowOff>
    </xdr:from>
    <xdr:to>
      <xdr:col>16</xdr:col>
      <xdr:colOff>1174225</xdr:colOff>
      <xdr:row>35</xdr:row>
      <xdr:rowOff>122621</xdr:rowOff>
    </xdr:to>
    <xdr:sp macro="" textlink="">
      <xdr:nvSpPr>
        <xdr:cNvPr id="4" name="TextBox 3">
          <a:extLst>
            <a:ext uri="{FF2B5EF4-FFF2-40B4-BE49-F238E27FC236}">
              <a16:creationId xmlns:a16="http://schemas.microsoft.com/office/drawing/2014/main" id="{393A7A15-C5F4-4F78-BA58-3F6BEE5255D8}"/>
            </a:ext>
          </a:extLst>
        </xdr:cNvPr>
        <xdr:cNvSpPr txBox="1"/>
      </xdr:nvSpPr>
      <xdr:spPr>
        <a:xfrm>
          <a:off x="430213" y="1445363"/>
          <a:ext cx="16597115" cy="52199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 INSTRUCTIONS</a:t>
          </a:r>
        </a:p>
        <a:p>
          <a:endParaRPr lang="en-US" sz="1200" b="0" baseline="0"/>
        </a:p>
        <a:p>
          <a:r>
            <a:rPr lang="en-US" sz="1200" b="0" baseline="0"/>
            <a:t>This sheet asks you to input information on project costs and then determines eligibility for different RAD/18 blends: </a:t>
          </a:r>
        </a:p>
        <a:p>
          <a:endParaRPr lang="en-US" sz="1200" b="1" baseline="0"/>
        </a:p>
        <a:p>
          <a:r>
            <a:rPr lang="en-US" sz="1200">
              <a:solidFill>
                <a:schemeClr val="dk1"/>
              </a:solidFill>
              <a:effectLst/>
              <a:latin typeface="+mn-lt"/>
              <a:ea typeface="+mn-ea"/>
              <a:cs typeface="+mn-cs"/>
              <a:sym typeface="Wingdings" panose="05000000000000000000" pitchFamily="2" charset="2"/>
            </a:rPr>
            <a:t>1. Carefully review the eCNA completed for RAD to ensure all potential rehab and demo is included, and review pricing for accuracy.</a:t>
          </a:r>
        </a:p>
        <a:p>
          <a:endParaRPr lang="en-US" sz="1200">
            <a:solidFill>
              <a:schemeClr val="dk1"/>
            </a:solidFill>
            <a:effectLst/>
            <a:latin typeface="+mn-lt"/>
            <a:ea typeface="+mn-ea"/>
            <a:cs typeface="+mn-cs"/>
            <a:sym typeface="Wingdings" panose="05000000000000000000" pitchFamily="2" charset="2"/>
          </a:endParaRPr>
        </a:p>
        <a:p>
          <a:r>
            <a:rPr lang="en-US" sz="1200">
              <a:solidFill>
                <a:schemeClr val="dk1"/>
              </a:solidFill>
              <a:effectLst/>
              <a:latin typeface="+mn-lt"/>
              <a:ea typeface="+mn-ea"/>
              <a:cs typeface="+mn-cs"/>
              <a:sym typeface="Wingdings" panose="05000000000000000000" pitchFamily="2" charset="2"/>
            </a:rPr>
            <a:t>2.</a:t>
          </a:r>
          <a:r>
            <a:rPr lang="en-US" sz="120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Enter the total "hard" rehab costs in cell E41. </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        -Total rehabilitation costs include all critical repair needs, initial 12-month rehabilitation needs, market comparable improvements, &amp; remediation of  all</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environmental concerns.  </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        -This number should match the total rehab listed on the eCNA Tool</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dk1"/>
            </a:solidFill>
            <a:effectLst/>
            <a:latin typeface="+mn-lt"/>
            <a:ea typeface="+mn-ea"/>
            <a:cs typeface="+mn-cs"/>
            <a:sym typeface="Wingdings" panose="05000000000000000000" pitchFamily="2" charset="2"/>
          </a:endParaRPr>
        </a:p>
        <a:p>
          <a:r>
            <a:rPr lang="en-US" sz="1200">
              <a:solidFill>
                <a:schemeClr val="dk1"/>
              </a:solidFill>
              <a:effectLst/>
              <a:latin typeface="+mn-lt"/>
              <a:ea typeface="+mn-ea"/>
              <a:cs typeface="+mn-cs"/>
              <a:sym typeface="Wingdings" panose="05000000000000000000" pitchFamily="2" charset="2"/>
            </a:rPr>
            <a:t>3. </a:t>
          </a:r>
          <a:r>
            <a:rPr lang="en-US" sz="1200" b="0" i="0" u="none" strike="noStrike">
              <a:solidFill>
                <a:schemeClr val="dk1"/>
              </a:solidFill>
              <a:effectLst/>
              <a:latin typeface="+mn-lt"/>
              <a:ea typeface="+mn-ea"/>
              <a:cs typeface="+mn-cs"/>
            </a:rPr>
            <a:t>The 10% contingency will calculate automatically</a:t>
          </a:r>
          <a:r>
            <a:rPr lang="en-US" sz="1200" i="0"/>
            <a:t> in cell E43.</a:t>
          </a:r>
        </a:p>
        <a:p>
          <a:endParaRPr lang="en-US" sz="1200" i="0">
            <a:solidFill>
              <a:schemeClr val="dk1"/>
            </a:solidFill>
            <a:effectLst/>
            <a:latin typeface="+mn-lt"/>
            <a:ea typeface="+mn-ea"/>
            <a:cs typeface="+mn-cs"/>
            <a:sym typeface="Wingdings" panose="05000000000000000000" pitchFamily="2" charset="2"/>
          </a:endParaRPr>
        </a:p>
        <a:p>
          <a:r>
            <a:rPr lang="en-US" sz="1200" b="0" i="0">
              <a:solidFill>
                <a:schemeClr val="dk1"/>
              </a:solidFill>
              <a:effectLst/>
              <a:latin typeface="+mn-lt"/>
              <a:ea typeface="+mn-ea"/>
              <a:cs typeface="+mn-cs"/>
              <a:sym typeface="Wingdings" panose="05000000000000000000" pitchFamily="2" charset="2"/>
            </a:rPr>
            <a:t>4. Enter general requirement from builder bid cost proposal.</a:t>
          </a:r>
        </a:p>
        <a:p>
          <a:endParaRPr lang="en-US" sz="1200" b="0" i="0">
            <a:solidFill>
              <a:schemeClr val="dk1"/>
            </a:solidFill>
            <a:effectLst/>
            <a:latin typeface="+mn-lt"/>
            <a:ea typeface="+mn-ea"/>
            <a:cs typeface="+mn-cs"/>
            <a:sym typeface="Wingdings" panose="05000000000000000000" pitchFamily="2" charset="2"/>
          </a:endParaRPr>
        </a:p>
        <a:p>
          <a:r>
            <a:rPr lang="en-US" sz="1200" b="0" i="0" u="none" strike="noStrike">
              <a:solidFill>
                <a:schemeClr val="dk1"/>
              </a:solidFill>
              <a:effectLst/>
              <a:latin typeface="+mn-lt"/>
              <a:ea typeface="+mn-ea"/>
              <a:cs typeface="+mn-cs"/>
              <a:sym typeface="Wingdings" panose="05000000000000000000" pitchFamily="2" charset="2"/>
            </a:rPr>
            <a:t>5. </a:t>
          </a:r>
          <a:r>
            <a:rPr lang="en-US" sz="1200" b="0" i="0" u="none" strike="noStrike">
              <a:solidFill>
                <a:schemeClr val="dk1"/>
              </a:solidFill>
              <a:effectLst/>
              <a:latin typeface="+mn-lt"/>
              <a:ea typeface="+mn-ea"/>
              <a:cs typeface="+mn-cs"/>
            </a:rPr>
            <a:t>Enter overhead and profit from builder bid cost proposal.</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6. Ensure that the sum of your General Requirement</a:t>
          </a:r>
          <a:r>
            <a:rPr lang="en-US" sz="1200" b="0" i="0" u="none" strike="noStrike" baseline="0">
              <a:solidFill>
                <a:schemeClr val="dk1"/>
              </a:solidFill>
              <a:effectLst/>
              <a:latin typeface="+mn-lt"/>
              <a:ea typeface="+mn-ea"/>
              <a:cs typeface="+mn-cs"/>
            </a:rPr>
            <a:t>s and Overhead &amp; Profit is below the dollar cap listed in Section B. The cap is set at a percentage of your overall hard costs, based on the size of total costs. The percentage and cap amount is automatically calculated and highlighted in green when you enter values into cell E41. If the sum of the General Requirements &amp; Overhead &amp; Profit exceeds the cap, L53 will turn red. </a:t>
          </a:r>
        </a:p>
        <a:p>
          <a:endParaRPr lang="en-US" sz="1200" b="0" i="0" u="none" strike="noStrike" baseline="0">
            <a:solidFill>
              <a:schemeClr val="dk1"/>
            </a:solidFill>
            <a:effectLst/>
            <a:latin typeface="+mn-lt"/>
            <a:ea typeface="+mn-ea"/>
            <a:cs typeface="+mn-cs"/>
          </a:endParaRPr>
        </a:p>
        <a:p>
          <a:r>
            <a:rPr lang="en-US" sz="1200" b="0" i="0" u="none" strike="noStrike" baseline="0">
              <a:solidFill>
                <a:schemeClr val="dk1"/>
              </a:solidFill>
              <a:effectLst/>
              <a:latin typeface="+mn-lt"/>
              <a:ea typeface="+mn-ea"/>
              <a:cs typeface="+mn-cs"/>
            </a:rPr>
            <a:t>7. </a:t>
          </a:r>
          <a:r>
            <a:rPr lang="en-US" sz="1200" b="0" i="0" u="none" strike="noStrike">
              <a:solidFill>
                <a:schemeClr val="dk1"/>
              </a:solidFill>
              <a:effectLst/>
              <a:latin typeface="+mn-lt"/>
              <a:ea typeface="+mn-ea"/>
              <a:cs typeface="+mn-cs"/>
            </a:rPr>
            <a:t>Enter cost of payment &amp; performance bonds from builder bid cost proposal.</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8.</a:t>
          </a:r>
          <a:r>
            <a:rPr lang="en-US" sz="1200" b="0" i="0" u="none" strike="noStrike" baseline="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Section C calculates</a:t>
          </a:r>
          <a:r>
            <a:rPr lang="en-US" sz="1200" b="0" i="0" u="none" strike="noStrike" baseline="0">
              <a:solidFill>
                <a:schemeClr val="dk1"/>
              </a:solidFill>
              <a:effectLst/>
              <a:latin typeface="+mn-lt"/>
              <a:ea typeface="+mn-ea"/>
              <a:cs typeface="+mn-cs"/>
            </a:rPr>
            <a:t> the different HCC thresholds for your area, as well as the per-unit costs you would need to meet to qualify. Section D identifies which blend you qualify for, whether the project is located in a high cost area, and whether your project would be eligible for an opportunity zone rent boost if the project is in an opportunity zone. You can use the slicer in K55 to see what thresholds would be under different years' HCC numbers. </a:t>
          </a:r>
        </a:p>
        <a:p>
          <a:endParaRPr lang="en-US" sz="12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Applicants must use the HCC numbers from the year in which their CHAP was issued or the most recent year's data available; however, if updated HCC numbers are released after an applicant has been issued its CHAP, the PHA may opt to use to the new numbers. The numbers the project is using </a:t>
          </a:r>
          <a:r>
            <a:rPr lang="en-US" sz="1200" b="1" baseline="0">
              <a:solidFill>
                <a:schemeClr val="dk1"/>
              </a:solidFill>
              <a:effectLst/>
              <a:latin typeface="+mn-lt"/>
              <a:ea typeface="+mn-ea"/>
              <a:cs typeface="+mn-cs"/>
            </a:rPr>
            <a:t>by the time of the RCC are final </a:t>
          </a:r>
          <a:r>
            <a:rPr lang="en-US" sz="1200" b="0" baseline="0">
              <a:solidFill>
                <a:schemeClr val="dk1"/>
              </a:solidFill>
              <a:effectLst/>
              <a:latin typeface="+mn-lt"/>
              <a:ea typeface="+mn-ea"/>
              <a:cs typeface="+mn-cs"/>
            </a:rPr>
            <a:t>after the RCC has been issued; once an RCC has been issued a PHA cannot change to a different year's numbers. HUD will continue to update this workbook as additional HCC numbers become available. </a:t>
          </a:r>
          <a:endParaRPr lang="en-US" sz="1200">
            <a:effectLst/>
          </a:endParaRPr>
        </a:p>
        <a:p>
          <a:endParaRPr lang="en-US" sz="1200" b="0" i="0" u="none" strike="noStrike">
            <a:solidFill>
              <a:schemeClr val="dk1"/>
            </a:solidFill>
            <a:effectLst/>
            <a:latin typeface="+mn-lt"/>
            <a:ea typeface="+mn-ea"/>
            <a:cs typeface="+mn-cs"/>
          </a:endParaRPr>
        </a:p>
        <a:p>
          <a:endParaRPr lang="en-US" sz="1200" b="0" i="0" u="none" strike="noStrike">
            <a:solidFill>
              <a:schemeClr val="dk1"/>
            </a:solidFill>
            <a:effectLst/>
            <a:latin typeface="+mn-lt"/>
            <a:ea typeface="+mn-ea"/>
            <a:cs typeface="+mn-cs"/>
          </a:endParaRPr>
        </a:p>
        <a:p>
          <a:endParaRPr lang="en-US" sz="1200" b="0" i="0" u="none" strike="noStrike">
            <a:solidFill>
              <a:schemeClr val="dk1"/>
            </a:solidFill>
            <a:effectLst/>
            <a:latin typeface="+mn-lt"/>
            <a:ea typeface="+mn-ea"/>
            <a:cs typeface="+mn-cs"/>
          </a:endParaRPr>
        </a:p>
      </xdr:txBody>
    </xdr:sp>
    <xdr:clientData/>
  </xdr:twoCellAnchor>
  <xdr:twoCellAnchor editAs="oneCell">
    <xdr:from>
      <xdr:col>10</xdr:col>
      <xdr:colOff>14239</xdr:colOff>
      <xdr:row>54</xdr:row>
      <xdr:rowOff>36945</xdr:rowOff>
    </xdr:from>
    <xdr:to>
      <xdr:col>11</xdr:col>
      <xdr:colOff>1658786</xdr:colOff>
      <xdr:row>62</xdr:row>
      <xdr:rowOff>55180</xdr:rowOff>
    </xdr:to>
    <mc:AlternateContent xmlns:mc="http://schemas.openxmlformats.org/markup-compatibility/2006" xmlns:a14="http://schemas.microsoft.com/office/drawing/2010/main">
      <mc:Choice Requires="a14">
        <xdr:graphicFrame macro="">
          <xdr:nvGraphicFramePr>
            <xdr:cNvPr id="3" name="Select Available Alternate HCC Year">
              <a:extLst>
                <a:ext uri="{FF2B5EF4-FFF2-40B4-BE49-F238E27FC236}">
                  <a16:creationId xmlns:a16="http://schemas.microsoft.com/office/drawing/2014/main" id="{25B44FCE-637C-4FB6-B0DB-EE44C54F911B}"/>
                </a:ext>
              </a:extLst>
            </xdr:cNvPr>
            <xdr:cNvGraphicFramePr/>
          </xdr:nvGraphicFramePr>
          <xdr:xfrm>
            <a:off x="0" y="0"/>
            <a:ext cx="0" cy="0"/>
          </xdr:xfrm>
          <a:graphic>
            <a:graphicData uri="http://schemas.microsoft.com/office/drawing/2010/slicer">
              <sle:slicer xmlns:sle="http://schemas.microsoft.com/office/drawing/2010/slicer" name="Select Available Alternate HCC Year"/>
            </a:graphicData>
          </a:graphic>
        </xdr:graphicFrame>
      </mc:Choice>
      <mc:Fallback xmlns="">
        <xdr:sp macro="" textlink="">
          <xdr:nvSpPr>
            <xdr:cNvPr id="0" name=""/>
            <xdr:cNvSpPr>
              <a:spLocks noTextEdit="1"/>
            </xdr:cNvSpPr>
          </xdr:nvSpPr>
          <xdr:spPr>
            <a:xfrm>
              <a:off x="7891093" y="9086765"/>
              <a:ext cx="4058011" cy="14528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urran, Margaret L" refreshedDate="45680.648871990743" createdVersion="8" refreshedVersion="8" minRefreshableVersion="3" recordCount="8320" xr:uid="{356ABF73-58C8-4D24-8E59-42974EC6B0EE}">
  <cacheSource type="worksheet">
    <worksheetSource ref="A1:V8321" sheet="20-24 TDC&amp;HCC"/>
  </cacheSource>
  <cacheFields count="22">
    <cacheField name="Region Order" numFmtId="0">
      <sharedItems containsString="0" containsBlank="1" containsNumber="1" containsInteger="1" minValue="1" maxValue="10"/>
    </cacheField>
    <cacheField name="Year" numFmtId="0">
      <sharedItems containsMixedTypes="1" containsNumber="1" containsInteger="1" minValue="2021" maxValue="2024" count="6">
        <s v="2020 or earlier"/>
        <s v="2024 or Later"/>
        <n v="2021"/>
        <n v="2022"/>
        <n v="2023"/>
        <n v="2024" u="1"/>
      </sharedItems>
    </cacheField>
    <cacheField name="RegionLabel" numFmtId="0">
      <sharedItems/>
    </cacheField>
    <cacheField name="StateName" numFmtId="0">
      <sharedItems count="65">
        <s v="CONNECTICUT"/>
        <s v="MAINE"/>
        <s v="MASSACHUSETTS"/>
        <s v="NEW HAMPSHIRE"/>
        <s v="RHODE ISLAND"/>
        <s v="VERMONT"/>
        <s v="ALASKA"/>
        <s v="IDAHO"/>
        <s v="OREGON"/>
        <s v="WASHINGTON"/>
        <s v="GUAM"/>
        <s v="NEW JERSEY"/>
        <s v="NEW YORK"/>
        <s v="PUERTO RICO"/>
        <s v="VIRGIN ISLANDS"/>
        <s v="DELAWARE"/>
        <s v="DISTRICT OF COLUMBIA"/>
        <s v="MARYLAND"/>
        <s v="PENNSYLVANIA"/>
        <s v="VIRGINIA"/>
        <s v="WEST VIRGINIA"/>
        <s v="ALABAMA"/>
        <s v="FLORIDA"/>
        <s v="GEORGIA"/>
        <s v="KENTUCKY"/>
        <s v="MISSISSIPPI"/>
        <s v="NORTH CAROLINA"/>
        <s v="SOUTH CAROLINA"/>
        <s v="TENNESSEE"/>
        <s v="ILLINOIS"/>
        <s v="INDIANA"/>
        <s v="MICHIGAN"/>
        <s v="MINNESOTA"/>
        <s v="OHIO"/>
        <s v="WISCONSIN"/>
        <s v="ARKANSAS"/>
        <s v="LOUISIANA"/>
        <s v="NEW MEXICO"/>
        <s v="OKLAHOMA"/>
        <s v="TEXAS"/>
        <s v="IOWA"/>
        <s v="KANSAS"/>
        <s v="MISSOURI"/>
        <s v="NEBRASKA"/>
        <s v="COLORADO"/>
        <s v="MONTANA"/>
        <s v="NORTH DAKOTA"/>
        <s v="SOUTH DAKOTA"/>
        <s v="UTAH"/>
        <s v="WYOMING"/>
        <s v="ARIZONA"/>
        <s v="CALIFORNIA"/>
        <s v="HAWAII"/>
        <s v="NEVADA"/>
        <s v="GEORGIA_x000a_" u="1"/>
        <s v="VIRGINIA_x000a_" u="1"/>
        <s v="PENNSYLVANIA_x000a_" u="1"/>
        <s v="ALABAMA_x000a_" u="1"/>
        <s v="NORTH CAROLINA_x000a_" u="1"/>
        <s v="WEST VIRGINIA_x000a_" u="1"/>
        <s v="FLORIDA_x000a_" u="1"/>
        <s v="DELAWARE_x000a_" u="1"/>
        <s v="PUERTO RICO_x000a_" u="1"/>
        <s v="VIRGIN ISLANDS_x000a_" u="1"/>
        <s v="DISTRICT OF COLUMBIA_x000a_" u="1"/>
      </sharedItems>
    </cacheField>
    <cacheField name="StateAbbrev" numFmtId="0">
      <sharedItems/>
    </cacheField>
    <cacheField name="City" numFmtId="0">
      <sharedItems count="692">
        <s v="BRIDGEPORT"/>
        <s v="HARTFORD"/>
        <s v="MERIDEN"/>
        <s v="NEW BRITAIN"/>
        <s v="NEW HAVEN"/>
        <s v="NEW LONDON"/>
        <s v="STAMFORD"/>
        <s v="WATERBURY"/>
        <s v="AUGUSTA"/>
        <s v="BANGOR"/>
        <s v="LEWISTON"/>
        <s v="PORTLAND"/>
        <s v="WATERVILLE"/>
        <s v="BOSTON"/>
        <s v="LAWRENCE"/>
        <s v="LOWELL"/>
        <s v="NEW BEDFORD"/>
        <s v="PITTSFIELD"/>
        <s v="SPRINGFIELD"/>
        <s v="WORCESTER"/>
        <s v="CONCORD"/>
        <s v="KEENE"/>
        <s v="LITTLETON"/>
        <s v="MANCHESTER"/>
        <s v="NASHUA"/>
        <s v="PORTSMOUTH"/>
        <s v="NEWPORT"/>
        <s v="PROVIDENCE"/>
        <s v="BRATTLEBORO"/>
        <s v="BURLINGTON"/>
        <s v="MONTPELIER"/>
        <s v="RUTLAND"/>
        <s v="ANCHORAGE"/>
        <s v="FAIRBANKS"/>
        <s v="JUNEAU"/>
        <s v="KETCHIKAN"/>
        <s v="BOISE"/>
        <s v="COEUR D'ALENE"/>
        <s v="IDAHO FALLS"/>
        <s v="POCATELLO"/>
        <s v="TWIN FALLS"/>
        <s v="BEND"/>
        <s v="EUGENE"/>
        <s v="KLAMATH FALLS"/>
        <s v="MEDFORD"/>
        <s v="PENDLETON"/>
        <s v="SALEM"/>
        <s v="EVERETT"/>
        <s v="OLYMPIA"/>
        <s v="SEATTLE"/>
        <s v="SPOKANE"/>
        <s v="TACOMA"/>
        <s v="VANCOUVER"/>
        <s v="WENATCHEE"/>
        <s v="YAKIMA"/>
        <s v="GUAM"/>
        <s v="ATLANTIC CITY"/>
        <s v="CAMDEN"/>
        <s v="ELIZABETH"/>
        <s v="HACKENSACK"/>
        <s v="JERSEY CITY"/>
        <s v="NEW BRUNSWICK"/>
        <s v="NEWARK"/>
        <s v="PATERSON"/>
        <s v="TRENTON"/>
        <s v="VINELAND"/>
        <s v="ALBANY"/>
        <s v="BINGHAMTON"/>
        <s v="BRONX"/>
        <s v="BROOKLYN"/>
        <s v="BUFFALO"/>
        <s v="ELMIRA"/>
        <s v="JAMESTOWN"/>
        <s v="KINGSTON"/>
        <s v="NEW YORK"/>
        <s v="NIAGARA FALLS"/>
        <s v="PLATTSBURGH"/>
        <s v="POUGHKEEPSIE"/>
        <s v="QUEENS"/>
        <s v="ROCHESTER"/>
        <s v="SCHENECTADY"/>
        <s v="STATEN ISLAND"/>
        <s v="SYRACUSE"/>
        <s v="UTICA"/>
        <s v="WATERTOWN"/>
        <s v="YONKERS"/>
        <s v="SAN JUAN"/>
        <s v="ST. CROIX"/>
        <s v="ST. JOHN"/>
        <s v="ST. THOMAS"/>
        <s v="DOVER"/>
        <s v="WILMINGTON"/>
        <s v="WASHINGTON"/>
        <s v="BALTIMORE"/>
        <s v="CUMBERLAND"/>
        <s v="HAGERSTOWN"/>
        <s v="SILVER SPRING"/>
        <s v="ALLENTOWN"/>
        <s v="ALTOONA"/>
        <s v="ERIE"/>
        <s v="HARRISBURG"/>
        <s v="JOHNSTOWN"/>
        <s v="LANCASTER"/>
        <s v="NORRISTOWN"/>
        <s v="PHILADELPHIA"/>
        <s v="PITTSBURGH"/>
        <s v="READING"/>
        <s v="SCRANTON"/>
        <s v="STATE COLLEGE"/>
        <s v="WILKES-BARRE"/>
        <s v="WILLIAMSPORT"/>
        <s v="YORK"/>
        <s v="ALEXANDRIA"/>
        <s v="ARLINGTON"/>
        <s v="CHARLOTTESVILLE"/>
        <s v="FREDERICKSBURG"/>
        <s v="LYNCHBURG"/>
        <s v="NEWPORT NEWS"/>
        <s v="NORFOLK"/>
        <s v="PETERSBURG"/>
        <s v="RICHMOND"/>
        <s v="ROANOKE"/>
        <s v="WINCHESTER"/>
        <s v="BECKLEY"/>
        <s v="BLUEFIELD"/>
        <s v="CHARLESTON"/>
        <s v="CLARKSBURG"/>
        <s v="HUNTINGTON"/>
        <s v="MORGANTOWN"/>
        <s v="PARKERSBURG"/>
        <s v="WHEELING"/>
        <s v="ANNISTON"/>
        <s v="BIRMINGHAM"/>
        <s v="DOTHAN"/>
        <s v="GADSDEN"/>
        <s v="HUNTSVILLE"/>
        <s v="MOBILE"/>
        <s v="MONTGOMERY"/>
        <s v="PHENIX CITY"/>
        <s v="TUSCALOOSA"/>
        <s v="DAYTONA BEACH"/>
        <s v="FORT MYERS"/>
        <s v="GAINESVILLE"/>
        <s v="JACKSONVILLE"/>
        <s v="LAKELAND"/>
        <s v="MIAMI"/>
        <s v="ORLANDO"/>
        <s v="PANAMA CITY"/>
        <s v="PENSACOLA"/>
        <s v="SARASOTA"/>
        <s v="TALLAHASSEE"/>
        <s v="TAMPA"/>
        <s v="ATHENS"/>
        <s v="ATLANTA"/>
        <s v="COLUMBUS"/>
        <s v="MACON"/>
        <s v="SAVANNAH"/>
        <s v="VALDOSTA"/>
        <s v="ASHLAND"/>
        <s v="BOWLING GREEN"/>
        <s v="COVINGTON"/>
        <s v="FRANKFORT"/>
        <s v="LEXINGTON"/>
        <s v="LOUISVILLE"/>
        <s v="OWENSBORO"/>
        <s v="PADUCAH"/>
        <s v="BILOXI"/>
        <s v="GREENVILLE"/>
        <s v="JACKSON"/>
        <s v="LAUREL"/>
        <s v="MERIDIAN"/>
        <s v="TUPELO"/>
        <s v="ASHEVILLE"/>
        <s v="CHARLOTTE"/>
        <s v="DURHAM"/>
        <s v="FAYETTEVILLE"/>
        <s v="GASTONIA"/>
        <s v="GREENSBORO"/>
        <s v="HICKORY"/>
        <s v="RALEIGH"/>
        <s v="ROCKY MOUNT"/>
        <s v="WINSTON-SALEM"/>
        <s v="COLUMBIA"/>
        <s v="FLORENCE"/>
        <s v="ROCK HILL"/>
        <s v="SPARTANBURG"/>
        <s v="CHATTANOOGA"/>
        <s v="JOHNSON CITY"/>
        <s v="KNOXVILLE"/>
        <s v="MEMPHIS"/>
        <s v="NASHVILLE"/>
        <s v="BLOOMINGTON"/>
        <s v="CARBONDALE"/>
        <s v="CENTRALIA"/>
        <s v="CHAMPAIGN"/>
        <s v="CHICAGO"/>
        <s v="DECATUR"/>
        <s v="EAST ST. LOUIS"/>
        <s v="GALESBURG"/>
        <s v="JOLIET"/>
        <s v="KANKAKEE"/>
        <s v="PEORIA"/>
        <s v="QUINCY"/>
        <s v="ROCK ISLAND"/>
        <s v="ROCKFORD"/>
        <s v="ANDERSON"/>
        <s v="EVANSVILLE"/>
        <s v="FORT WAYNE"/>
        <s v="GARY"/>
        <s v="INDIANAPOLIS"/>
        <s v="KOKOMO"/>
        <s v="LAFAYETTE"/>
        <s v="MUNCIE"/>
        <s v="SOUTH BEND"/>
        <s v="TERRE HAUTE"/>
        <s v="ANN ARBOR"/>
        <s v="BATTLE CREEK"/>
        <s v="BAY CITY"/>
        <s v="DETROIT"/>
        <s v="FLINT"/>
        <s v="GRAND RAPIDS"/>
        <s v="KALAMAZOO"/>
        <s v="LANSING"/>
        <s v="MUSKEGON"/>
        <s v="SAGINAW"/>
        <s v="TRAVERSE CITY"/>
        <s v="BRAINERD"/>
        <s v="DULUTH"/>
        <s v="MANKATO"/>
        <s v="MINNEAPOLIS"/>
        <s v="SAINT PAUL"/>
        <s v="ST. CLOUD"/>
        <s v="AKRON"/>
        <s v="CANTON"/>
        <s v="CINCINNATI"/>
        <s v="CLEVELAND"/>
        <s v="DAYTON"/>
        <s v="HAMILTON"/>
        <s v="LIMA"/>
        <s v="LORAIN"/>
        <s v="MANSFIELD"/>
        <s v="MARION"/>
        <s v="TOLEDO"/>
        <s v="YOUNGSTOWN"/>
        <s v="BELOIT"/>
        <s v="EAU CLAIRE"/>
        <s v="GREEN BAY"/>
        <s v="KENOSHA"/>
        <s v="LA CROSSE"/>
        <s v="MADISON"/>
        <s v="MILWAUKEE"/>
        <s v="OSHKOSH"/>
        <s v="RACINE"/>
        <s v="SUPERIOR"/>
        <s v="WAUSAU"/>
        <s v="FORT SMITH"/>
        <s v="HOT SPRINGS"/>
        <s v="JONESBORO"/>
        <s v="LITTLE ROCK"/>
        <s v="TEXARKANA"/>
        <s v="WEST MEMPHIS"/>
        <s v="BATON ROUGE"/>
        <s v="LAKE CHARLES"/>
        <s v="MONROE"/>
        <s v="NEW ORLEANS"/>
        <s v="SHREVEPORT"/>
        <s v="ALBUQUERQUE"/>
        <s v="CLOVIS"/>
        <s v="FARMINGTON"/>
        <s v="GALLUP"/>
        <s v="LAS CRUCES"/>
        <s v="ROSWELL"/>
        <s v="SANTA FE"/>
        <s v="ARDMORE"/>
        <s v="ENID"/>
        <s v="LAWTON"/>
        <s v="OKLAHOMA CITY"/>
        <s v="TULSA"/>
        <s v="ABILENE"/>
        <s v="AMARILLO"/>
        <s v="AUSTIN"/>
        <s v="BEAUMONT"/>
        <s v="CORPUS CHRISTI"/>
        <s v="DALLAS"/>
        <s v="EL PASO"/>
        <s v="FORT WORTH"/>
        <s v="GALVESTON"/>
        <s v="HOUSTON"/>
        <s v="LAREDO"/>
        <s v="LONGVIEW"/>
        <s v="LUBBOCK"/>
        <s v="MIDLAND"/>
        <s v="SAN ANGELO"/>
        <s v="SAN ANTONIO"/>
        <s v="TYLER"/>
        <s v="VICTORIA"/>
        <s v="WACO"/>
        <s v="WICHITA FALLS"/>
        <s v="CEDAR RAPIDS"/>
        <s v="COUNCIL BLUFFS"/>
        <s v="DAVENPORT"/>
        <s v="DES MOINES"/>
        <s v="DUBUQUE"/>
        <s v="FORT DODGE"/>
        <s v="MASON CITY"/>
        <s v="SIOUX CITY"/>
        <s v="WATERLOO"/>
        <s v="DODGE CITY"/>
        <s v="FORT SCOTT"/>
        <s v="HAYS"/>
        <s v="KANSAS CITY"/>
        <s v="LIBERAL"/>
        <s v="SALINA"/>
        <s v="TOPEKA"/>
        <s v="WICHITA"/>
        <s v="CAPE GIRARDEAU"/>
        <s v="JEFFERSON CITY"/>
        <s v="JOPLIN"/>
        <s v="ROLLA"/>
        <s v="ST. JOSEPH"/>
        <s v="ST. LOUIS"/>
        <s v="GRAND ISLAND"/>
        <s v="LINCOLN"/>
        <s v="NORTH PLATTE"/>
        <s v="OMAHA"/>
        <s v="BOULDER"/>
        <s v="COLORADO SPRINGS"/>
        <s v="DENVER"/>
        <s v="DURANGO"/>
        <s v="FORT COLLINS"/>
        <s v="GRAND JUNCTION"/>
        <s v="GREELEY"/>
        <s v="MONTROSE"/>
        <s v="PUEBLO"/>
        <s v="BILLINGS"/>
        <s v="BUTTE"/>
        <s v="GREAT FALLS"/>
        <s v="HELENA"/>
        <s v="MISSOULA"/>
        <s v="BISMARCK"/>
        <s v="FARGO"/>
        <s v="GRAND FORKS"/>
        <s v="MINOT"/>
        <s v="WILLISTON"/>
        <s v="ABERDEEN"/>
        <s v="MITCHELL"/>
        <s v="PIERRE"/>
        <s v="RAPID CITY"/>
        <s v="SIOUX FALLS"/>
        <s v="OGDEN"/>
        <s v="PROVO"/>
        <s v="SALT LAKE CITY"/>
        <s v="CASPER"/>
        <s v="CHEYENNE"/>
        <s v="ROCK SPRINGS"/>
        <s v="SHERIDAN"/>
        <s v="FLAGSTAFF"/>
        <s v="KINGMAN"/>
        <s v="PHOENIX"/>
        <s v="PRESCOTT"/>
        <s v="TUCSON"/>
        <s v="BAKERSFIELD"/>
        <s v="EUREKA"/>
        <s v="FRESNO"/>
        <s v="LOS ANGELES"/>
        <s v="MARYSVILLE"/>
        <s v="MODESTO"/>
        <s v="PALM SPRINGS"/>
        <s v="REDDING"/>
        <s v="RIVERSIDE"/>
        <s v="SACRAMENTO"/>
        <s v="SALINAS"/>
        <s v="SAN BERNADINO"/>
        <s v="SAN DIEGO"/>
        <s v="SAN FRANCISCO"/>
        <s v="SAN JOSE"/>
        <s v="SAN LUIS OBISPO"/>
        <s v="SAN MATEO"/>
        <s v="SANTA BARBARA"/>
        <s v="SANTA CRUZ"/>
        <s v="SANTA ROSA"/>
        <s v="STOCKTON"/>
        <s v="SUSANVILLE"/>
        <s v="HILO"/>
        <s v="CARSON CITY"/>
        <s v="ELKO"/>
        <s v="LAS VEGAS"/>
        <s v="RENO"/>
        <s v="BISMARK"/>
        <s v="ATLANTA_x000a_" u="1"/>
        <s v="AUGUSTA_x000a_" u="1"/>
        <s v="AUSTIN_x000a_" u="1"/>
        <s v="BAKERSFIELD_x000a_" u="1"/>
        <s v="BALTIMORE_x000a_" u="1"/>
        <s v="BANGOR_x000a_" u="1"/>
        <s v="BATON ROUGE_x000a_" u="1"/>
        <s v="BATTLE CREEK_x000a_" u="1"/>
        <s v="BAY CITY_x000a_" u="1"/>
        <s v="BEAUMONT_x000a_" u="1"/>
        <s v="BECKLEY_x000a_" u="1"/>
        <s v="BEND_x000a_" u="1"/>
        <s v="BILLINGS_x000a_" u="1"/>
        <s v="BILOXI_x000a_" u="1"/>
        <s v="BINGHAMTON_x000a_" u="1"/>
        <s v="BIRMINGHAM_x000a_" u="1"/>
        <s v="BISMARK_x000a_" u="1"/>
        <s v="BOISE_x000a_" u="1"/>
        <s v="BOSTON_x000a_" u="1"/>
        <s v="BOULDER_x000a_" u="1"/>
        <s v="BOWLING GREEN_x000a_" u="1"/>
        <s v="BRAINERD_x000a_" u="1"/>
        <s v="BRIDGEPORT_x000a_" u="1"/>
        <s v="BRONX_x000a_" u="1"/>
        <s v="BROOKLYN_x000a_" u="1"/>
        <s v="BUFFALO_x000a_" u="1"/>
        <s v="BURLINGTON_x000a_" u="1"/>
        <s v="BUTTE_x000a_" u="1"/>
        <s v="CAMDEN_x000a_" u="1"/>
        <s v="CANTON_x000a_" u="1"/>
        <s v="CAPE GIRARDEAU_x000a_" u="1"/>
        <s v="CARSON CITY_x000a_" u="1"/>
        <s v="CASPER_x000a_" u="1"/>
        <s v="CEDAR RAPIDS_x000a_" u="1"/>
        <s v="CHAMPAIGN_x000a_" u="1"/>
        <s v="CHARLESTON_x000a_" u="1"/>
        <s v="CHARLOTTE_x000a_" u="1"/>
        <s v="CHARLOTTESVILLE_x000a_" u="1"/>
        <s v="CHATTANOOGA_x000a_" u="1"/>
        <s v="CHEYENNE_x000a_" u="1"/>
        <s v="CHICAGO_x000a_" u="1"/>
        <s v="CINCINNATI_x000a_" u="1"/>
        <s v="CLEVELAND_x000a_" u="1"/>
        <s v="CLOVIS_x000a_" u="1"/>
        <s v="COEUR D'ALENE_x000a_" u="1"/>
        <s v="COLORADO SPRINGS_x000a_" u="1"/>
        <s v="COLUMBIA_x000a_" u="1"/>
        <s v="COLUMBUS_x000a_" u="1"/>
        <s v="CONCORD_x000a_" u="1"/>
        <s v="CORPUS CHRISTI_x000a_" u="1"/>
        <s v="COUNCIL BLUFFS_x000a_" u="1"/>
        <s v="COVINGTON_x000a_" u="1"/>
        <s v="CUMBERLAND_x000a_" u="1"/>
        <s v="DALLAS_x000a_" u="1"/>
        <s v="DAVENPORT_x000a_" u="1"/>
        <s v="DAYTON_x000a_" u="1"/>
        <s v="DENVER_x000a_" u="1"/>
        <s v="DES MOINES_x000a_" u="1"/>
        <s v="DOTHAN_x000a_" u="1"/>
        <s v="DULUTH_x000a_" u="1"/>
        <s v="DURANGO_x000a_" u="1"/>
        <s v="DURHAM_x000a_" u="1"/>
        <s v="EL PASO_x000a_" u="1"/>
        <s v="ELIZABETH_x000a_" u="1"/>
        <s v="ELKO_x000a_" u="1"/>
        <s v="ELMIRA_x000a_" u="1"/>
        <s v="ENID_x000a_" u="1"/>
        <s v="ERIE_x000a_" u="1"/>
        <s v="EUGENE_x000a_" u="1"/>
        <s v="EUREKA_x000a_" u="1"/>
        <s v="EVERETT_x000a_" u="1"/>
        <s v="FAIRBANKS_x000a_" u="1"/>
        <s v="FARMINGTON_x000a_" u="1"/>
        <s v="FAYETTEVILLE_x000a_" u="1"/>
        <s v="FLORENCE_x000a_" u="1"/>
        <s v="FORT COLLINS_x000a_" u="1"/>
        <s v="FORT WORTH_x000a_" u="1"/>
        <s v="FRANKFORT_x000a_" u="1"/>
        <s v="FREDERICKSBURG_x000a_" u="1"/>
        <s v="FRESNO_x000a_" u="1"/>
        <s v="GADSDEN_x000a_" u="1"/>
        <s v="GALESBURG_x000a_" u="1"/>
        <s v="GALLUP_x000a_" u="1"/>
        <s v="GALVESTON_x000a_" u="1"/>
        <s v="GARY_x000a_" u="1"/>
        <s v="GASTONIA_x000a_" u="1"/>
        <s v="GRAND ISLAND_x000a_" u="1"/>
        <s v="GRAND JUNCTION_x000a_" u="1"/>
        <s v="GRAND RAPIDS_x000a_" u="1"/>
        <s v="GREAT FALLS_x000a_" u="1"/>
        <s v="GREELEY_x000a_" u="1"/>
        <s v="GREEN BAY_x000a_" u="1"/>
        <s v="GREENSBORO_x000a_" u="1"/>
        <s v="GREENVILLE_x000a_" u="1"/>
        <s v="GUAM_x000a_" u="1"/>
        <s v="HACKENSACK_x000a_" u="1"/>
        <s v="HAMILTON_x000a_" u="1"/>
        <s v="HARTFORD_x000a_" u="1"/>
        <s v="HELENA_x000a_" u="1"/>
        <s v="HICKORY_x000a_" u="1"/>
        <s v="HILO_x000a_" u="1"/>
        <s v="HUNTSVILLE_x000a_" u="1"/>
        <s v="IDAHO FALLS_x000a_" u="1"/>
        <s v="INDIANAPOLIS_x000a_" u="1"/>
        <s v="JACKSON_x000a_" u="1"/>
        <s v="JACKSONVILLE_x000a_" u="1"/>
        <s v="JAMESTOWN_x000a_" u="1"/>
        <s v="JEFFERSON CITY_x000a_" u="1"/>
        <s v="JOHNSON CITY_x000a_" u="1"/>
        <s v="JOLIET_x000a_" u="1"/>
        <s v="JOPLIN_x000a_" u="1"/>
        <s v="JUNEAU_x000a_" u="1"/>
        <s v="KALAMAZOO_x000a_" u="1"/>
        <s v="KANKAKEE_x000a_" u="1"/>
        <s v="KANSAS CITY_x000a_" u="1"/>
        <s v="KEENE_x000a_" u="1"/>
        <s v="KENOSHA_x000a_" u="1"/>
        <s v="KETCHIKAN_x000a_" u="1"/>
        <s v="KINGMAN_x000a_" u="1"/>
        <s v="KINGSTON_x000a_" u="1"/>
        <s v="KLAMATH FALLS_x000a_" u="1"/>
        <s v="KNOXVILLE_x000a_" u="1"/>
        <s v="KOKOMO_x000a_" u="1"/>
        <s v="LA CROSSE_x000a_" u="1"/>
        <s v="LAFAYETTE_x000a_" u="1"/>
        <s v="LAKE CHARLES_x000a_" u="1"/>
        <s v="LAKELAND_x000a_" u="1"/>
        <s v="LANSING_x000a_" u="1"/>
        <s v="LAREDO_x000a_" u="1"/>
        <s v="LAS CRUCES_x000a_" u="1"/>
        <s v="LAUREL_x000a_" u="1"/>
        <s v="LAWTON_x000a_" u="1"/>
        <s v="LEWISTON_x000a_" u="1"/>
        <s v="LEXINGTON_x000a_" u="1"/>
        <s v="LIBERAL_x000a_" u="1"/>
        <s v="LIMA_x000a_" u="1"/>
        <s v="LINCOLN_x000a_" u="1"/>
        <s v="LITTLETON_x000a_" u="1"/>
        <s v="LONGVIEW_x000a_" u="1"/>
        <s v="LORAIN_x000a_" u="1"/>
        <s v="LOS ANGELES_x000a_" u="1"/>
        <s v="LOUISVILLE_x000a_" u="1"/>
        <s v="LUBBOCK_x000a_" u="1"/>
        <s v="LYNCHBURG_x000a_" u="1"/>
        <s v="MACON_x000a_" u="1"/>
        <s v="MADISON_x000a_" u="1"/>
        <s v="MANCHESTER_x000a_" u="1"/>
        <s v="MANKATO_x000a_" u="1"/>
        <s v="MANSFIELD_x000a_" u="1"/>
        <s v="MARION_x000a_" u="1"/>
        <s v="MARYSVILLE_x000a_" u="1"/>
        <s v="MEDFORD_x000a_" u="1"/>
        <s v="MEMPHIS_x000a_" u="1"/>
        <s v="MERIDEN_x000a_" u="1"/>
        <s v="MERIDIAN_x000a_" u="1"/>
        <s v="MIAMI_x000a_" u="1"/>
        <s v="MIDLAND_x000a_" u="1"/>
        <s v="MILWAUKEE_x000a_" u="1"/>
        <s v="MINNEAPOLIS_x000a_" u="1"/>
        <s v="MINOT_x000a_" u="1"/>
        <s v="MISSOULA_x000a_" u="1"/>
        <s v="MITCHELL_x000a_" u="1"/>
        <s v="MODESTO_x000a_" u="1"/>
        <s v="MONROE_x000a_" u="1"/>
        <s v="MONTROSE_x000a_" u="1"/>
        <s v="MUNCIE_x000a_" u="1"/>
        <s v="MUSKEGON_x000a_" u="1"/>
        <s v="NASHUA_x000a_" u="1"/>
        <s v="NASHVILLE_x000a_" u="1"/>
        <s v="NEW BRITAIN_x000a_" u="1"/>
        <s v="NEW BRUNSWICK_x000a_" u="1"/>
        <s v="NEW HAVEN_x000a_" u="1"/>
        <s v="NEW ORLEANS_x000a_" u="1"/>
        <s v="NEW YORK_x000a_" u="1"/>
        <s v="NEWARK_x000a_" u="1"/>
        <s v="NEWPORT NEWS_x000a_" u="1"/>
        <s v="NORFOLK_x000a_" u="1"/>
        <s v="OKLAHOMA CITY_x000a_" u="1"/>
        <s v="OLYMPIA_x000a_" u="1"/>
        <s v="OMAHA_x000a_" u="1"/>
        <s v="OSHKOSH_x000a_" u="1"/>
        <s v="OWENSBORO_x000a_" u="1"/>
        <s v="PADUCAH_x000a_" u="1"/>
        <s v="PALM SPRINGS_x000a_" u="1"/>
        <s v="PATERSON_x000a_" u="1"/>
        <s v="PENDLETON_x000a_" u="1"/>
        <s v="PENSACOLA_x000a_" u="1"/>
        <s v="PEORIA_x000a_" u="1"/>
        <s v="PETERSBURG_x000a_" u="1"/>
        <s v="PHOENIX_x000a_" u="1"/>
        <s v="PIERRE_x000a_" u="1"/>
        <s v="PITTSBURGH_x000a_" u="1"/>
        <s v="POCATELLO_x000a_" u="1"/>
        <s v="PORTLAND_x000a_" u="1"/>
        <s v="PORTSMOUTH_x000a_" u="1"/>
        <s v="POUGHKEEPSIE_x000a_" u="1"/>
        <s v="PRESCOTT_x000a_" u="1"/>
        <s v="PROVO_x000a_" u="1"/>
        <s v="PUEBLO_x000a_" u="1"/>
        <s v="QUEENS_x000a_" u="1"/>
        <s v="QUINCY_x000a_" u="1"/>
        <s v="RACINE_x000a_" u="1"/>
        <s v="RALEIGH_x000a_" u="1"/>
        <s v="RAPID CITY_x000a_" u="1"/>
        <s v="READING_x000a_" u="1"/>
        <s v="REDDING_x000a_" u="1"/>
        <s v="RICHMOND_x000a_" u="1"/>
        <s v="RIVERSIDE_x000a_" u="1"/>
        <s v="ROANOKE_x000a_" u="1"/>
        <s v="ROCHESTER_x000a_" u="1"/>
        <s v="ROCK HILL_x000a_" u="1"/>
        <s v="ROCK ISLAND_x000a_" u="1"/>
        <s v="ROCK SPRINGS_x000a_" u="1"/>
        <s v="ROCKFORD_x000a_" u="1"/>
        <s v="ROCKY MOUNT_x000a_" u="1"/>
        <s v="ROLLA_x000a_" u="1"/>
        <s v="ROSWELL_x000a_" u="1"/>
        <s v="RUTLAND_x000a_" u="1"/>
        <s v="SACRAMENTO_x000a_" u="1"/>
        <s v="SAGINAW_x000a_" u="1"/>
        <s v="SAINT PAUL_x000a_" u="1"/>
        <s v="SALEM_x000a_" u="1"/>
        <s v="SALINAS_x000a_" u="1"/>
        <s v="SALT LAKE CITY_x000a_" u="1"/>
        <s v="SAN ANGELO_x000a_" u="1"/>
        <s v="SAN ANTONIO_x000a_" u="1"/>
        <s v="SAN BERNADINO_x000a_" u="1"/>
        <s v="SAN DIEGO_x000a_" u="1"/>
        <s v="SAN FRANCISCO_x000a_" u="1"/>
        <s v="SAN JOSE_x000a_" u="1"/>
        <s v="SAN LUIS OBISPO_x000a_" u="1"/>
        <s v="SAN MATEO_x000a_" u="1"/>
        <s v="SANTA BARBARA_x000a_" u="1"/>
        <s v="SANTA CRUZ_x000a_" u="1"/>
        <s v="SANTA FE_x000a_" u="1"/>
        <s v="SANTA ROSA_x000a_" u="1"/>
        <s v="SARASOTA_x000a_" u="1"/>
        <s v="SAVANNAH_x000a_" u="1"/>
        <s v="SCHENECTADY_x000a_" u="1"/>
        <s v="SCRANTON_x000a_" u="1"/>
        <s v="SEATTLE_x000a_" u="1"/>
        <s v="SHERIDAN_x000a_" u="1"/>
        <s v="SHREVEPORT_x000a_" u="1"/>
        <s v="SIOUX FALLS_x000a_" u="1"/>
        <s v="SOUTH BEND_x000a_" u="1"/>
        <s v="SPARTANBURG_x000a_" u="1"/>
        <s v="SPOKANE_x000a_" u="1"/>
        <s v="SPRINGFIELD_x000a_" u="1"/>
        <s v="ST. JOHN_x000a_" u="1"/>
        <s v="ST. JOSEPH_x000a_" u="1"/>
        <s v="ST. LOUIS_x000a_" u="1"/>
        <s v="ST. THOMAS_x000a_" u="1"/>
        <s v="STATE COLLEGE_x000a_" u="1"/>
        <s v="STATEN ISLAND_x000a_" u="1"/>
        <s v="STOCKTON_x000a_" u="1"/>
        <s v="SUPERIOR_x000a_" u="1"/>
        <s v="SUSANVILLE_x000a_" u="1"/>
        <s v="SYRACUSE_x000a_" u="1"/>
        <s v="TACOMA_x000a_" u="1"/>
        <s v="TALLAHASSEE_x000a_" u="1"/>
        <s v="TERRE HAUTE_x000a_" u="1"/>
        <s v="TEXARKANA_x000a_" u="1"/>
        <s v="TOLEDO_x000a_" u="1"/>
        <s v="TOPEKA_x000a_" u="1"/>
        <s v="TRAVERSE CITY_x000a_" u="1"/>
        <s v="TRENTON_x000a_" u="1"/>
        <s v="TUCSON_x000a_" u="1"/>
        <s v="TUPELO_x000a_" u="1"/>
        <s v="TWIN FALLS_x000a_" u="1"/>
        <s v="TYLER_x000a_" u="1"/>
        <s v="UTICA_x000a_" u="1"/>
        <s v="VALDOSTA_x000a_" u="1"/>
        <s v="VANCOUVER_x000a_" u="1"/>
        <s v="VICTORIA_x000a_" u="1"/>
        <s v="VINELAND_x000a_" u="1"/>
        <s v="WACO_x000a_" u="1"/>
        <s v="WATERTOWN_x000a_" u="1"/>
        <s v="WATERVILLE_x000a_" u="1"/>
        <s v="WENATCHEE_x000a_" u="1"/>
        <s v="WEST MEMPHIS_x000a_" u="1"/>
        <s v="WHEELING_x000a_" u="1"/>
        <s v="WICHITA_x000a_" u="1"/>
        <s v="WILKES-BARRE_x000a_" u="1"/>
        <s v="WILLISTON_x000a_" u="1"/>
        <s v="WILMINGTON_x000a_" u="1"/>
        <s v="WINCHESTER_x000a_" u="1"/>
        <s v="WINSTON-SALEM_x000a_" u="1"/>
        <s v="YAKIMA_x000a_" u="1"/>
        <s v="YOUNGSTOWN_x000a_" u="1"/>
        <s v="ABERDEEN_x000a_" u="1"/>
        <s v="ALBANY_x000a_" u="1"/>
        <s v="ALEXANDRIA_x000a_" u="1"/>
        <s v="ALTOONA_x000a_" u="1"/>
        <s v="AMARILLO_x000a_" u="1"/>
        <s v="ANCHORAGE_x000a_" u="1"/>
        <s v="ANN ARBOR_x000a_" u="1"/>
        <s v="ANNISTON_x000a_" u="1"/>
        <s v="ARDMORE_x000a_" u="1"/>
        <s v="ARLINGTON_x000a_" u="1"/>
        <s v="ASHLAND_x000a_" u="1"/>
        <s v="ATHENS_x000a_" u="1"/>
        <s v="ATLANTIC CITY_x000a_" u="1"/>
        <s v="ALBUQUERQUE_x000a_" u="1"/>
      </sharedItems>
    </cacheField>
    <cacheField name="Sort Order" numFmtId="0">
      <sharedItems containsSemiMixedTypes="0" containsString="0" containsNumber="1" containsInteger="1" minValue="1" maxValue="4"/>
    </cacheField>
    <cacheField name="Type" numFmtId="0">
      <sharedItems count="4">
        <s v="Detached/Semi-Detached"/>
        <s v="Row House"/>
        <s v="Walkup"/>
        <s v="Elevator"/>
      </sharedItems>
    </cacheField>
    <cacheField name="0 Bedrooms, HCC" numFmtId="166">
      <sharedItems containsSemiMixedTypes="0" containsString="0" containsNumber="1" minValue="59213.767399999997" maxValue="179282"/>
    </cacheField>
    <cacheField name="0 Bedrooms, TDC" numFmtId="166">
      <sharedItems containsSemiMixedTypes="0" containsString="0" containsNumber="1" minValue="103624.09299999999" maxValue="313744"/>
    </cacheField>
    <cacheField name="1 Bedrooms, HCC" numFmtId="166">
      <sharedItems containsSemiMixedTypes="0" containsString="0" containsNumber="1" minValue="80607.005300000004" maxValue="232973"/>
    </cacheField>
    <cacheField name="1 Bedrooms, TDC" numFmtId="166">
      <sharedItems containsSemiMixedTypes="0" containsString="0" containsNumber="1" minValue="141062.25930000001" maxValue="407703"/>
    </cacheField>
    <cacheField name="2 Bedrooms, HCC" numFmtId="166">
      <sharedItems containsSemiMixedTypes="0" containsString="0" containsNumber="1" minValue="101923.4994" maxValue="283015"/>
    </cacheField>
    <cacheField name="2 Bedrooms, TDC" numFmtId="166">
      <sharedItems containsSemiMixedTypes="0" containsString="0" containsNumber="1" minValue="178366.12400000001" maxValue="487601"/>
    </cacheField>
    <cacheField name="3 Bedrooms, HCC" numFmtId="166">
      <sharedItems containsSemiMixedTypes="0" containsString="0" containsNumber="1" minValue="128671.21400000001" maxValue="377353"/>
    </cacheField>
    <cacheField name="3 Bedrooms, TDC" numFmtId="166">
      <sharedItems containsSemiMixedTypes="0" containsString="0" containsNumber="1" minValue="225174.62460000001" maxValue="603765"/>
    </cacheField>
    <cacheField name="4 Bedrooms, HCC" numFmtId="166">
      <sharedItems containsSemiMixedTypes="0" containsString="0" containsNumber="1" minValue="152342.9087" maxValue="471691"/>
    </cacheField>
    <cacheField name="4 Bedrooms, TDC" numFmtId="166">
      <sharedItems containsSemiMixedTypes="0" containsString="0" containsNumber="1" minValue="266600.09019999998" maxValue="754706"/>
    </cacheField>
    <cacheField name="5 Bedrooms, HCC" numFmtId="166">
      <sharedItems containsSemiMixedTypes="0" containsString="0" containsNumber="1" minValue="167666.3829" maxValue="534583"/>
    </cacheField>
    <cacheField name="5 Bedrooms, TDC" numFmtId="166">
      <sharedItems containsSemiMixedTypes="0" containsString="0" containsNumber="1" minValue="293416.17019999999" maxValue="855333"/>
    </cacheField>
    <cacheField name="6 Bedrooms, HCC" numFmtId="166">
      <sharedItems containsSemiMixedTypes="0" containsString="0" containsNumber="1" minValue="181852.16639999999" maxValue="597475"/>
    </cacheField>
    <cacheField name="6 Bedrooms, TDC" numFmtId="166">
      <sharedItems containsSemiMixedTypes="0" containsString="0" containsNumber="1" minValue="318241.29129999998" maxValue="955961"/>
    </cacheField>
  </cacheFields>
  <extLst>
    <ext xmlns:x14="http://schemas.microsoft.com/office/spreadsheetml/2009/9/main" uri="{725AE2AE-9491-48be-B2B4-4EB974FC3084}">
      <x14:pivotCacheDefinition pivotCacheId="17927019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20">
  <r>
    <n v="1"/>
    <x v="0"/>
    <s v="Region I - Northeast"/>
    <x v="0"/>
    <s v="CT"/>
    <x v="0"/>
    <n v="1"/>
    <x v="0"/>
    <n v="113615.0045"/>
    <n v="198826.2579"/>
    <n v="147075.75640000001"/>
    <n v="257382.57370000001"/>
    <n v="176026.52059999999"/>
    <n v="308046.41100000002"/>
    <n v="209954.9486"/>
    <n v="367421.16"/>
    <n v="247469.97270000001"/>
    <n v="433072.45209999999"/>
    <n v="271325.68910000002"/>
    <n v="474819.95600000001"/>
    <n v="293763.0306"/>
    <n v="514085.30359999998"/>
  </r>
  <r>
    <n v="1"/>
    <x v="0"/>
    <s v="Region I - Northeast"/>
    <x v="0"/>
    <s v="CT"/>
    <x v="0"/>
    <n v="2"/>
    <x v="1"/>
    <n v="97333.283500000005"/>
    <n v="170333.24619999999"/>
    <n v="127224.28720000001"/>
    <n v="222642.50270000001"/>
    <n v="154286.98329999999"/>
    <n v="270002.22070000001"/>
    <n v="188539.98730000001"/>
    <n v="329944.97779999999"/>
    <n v="223545.7213"/>
    <n v="391205.01209999999"/>
    <n v="246230.7297"/>
    <n v="430903.777"/>
    <n v="267307.73300000001"/>
    <n v="467788.53289999999"/>
  </r>
  <r>
    <n v="1"/>
    <x v="0"/>
    <s v="Region I - Northeast"/>
    <x v="0"/>
    <s v="CT"/>
    <x v="0"/>
    <n v="3"/>
    <x v="2"/>
    <n v="86776.830700000006"/>
    <n v="151859.45379999999"/>
    <n v="118133.02280000001"/>
    <n v="206732.79"/>
    <n v="149376.90700000001"/>
    <n v="261409.5871"/>
    <n v="196629.0491"/>
    <n v="344100.83590000001"/>
    <n v="243404.91130000001"/>
    <n v="425958.59470000002"/>
    <n v="274059.61930000002"/>
    <n v="479604.33380000002"/>
    <n v="304290.96730000002"/>
    <n v="532509.19279999996"/>
  </r>
  <r>
    <n v="1"/>
    <x v="0"/>
    <s v="Region I - Northeast"/>
    <x v="0"/>
    <s v="CT"/>
    <x v="0"/>
    <n v="4"/>
    <x v="3"/>
    <n v="96830.446899999995"/>
    <n v="154928.71739999999"/>
    <n v="135562.6257"/>
    <n v="216900.20439999999"/>
    <n v="174294.8045"/>
    <n v="278871.69130000001"/>
    <n v="232393.07260000001"/>
    <n v="371828.92180000001"/>
    <n v="290491.34080000001"/>
    <n v="464786.15210000001"/>
    <n v="329223.5196"/>
    <n v="526757.63910000003"/>
    <n v="367955.69839999999"/>
    <n v="588729.12620000006"/>
  </r>
  <r>
    <n v="1"/>
    <x v="0"/>
    <s v="Region I - Northeast"/>
    <x v="0"/>
    <s v="CT"/>
    <x v="1"/>
    <n v="1"/>
    <x v="0"/>
    <n v="112118.9014"/>
    <n v="196208.07750000001"/>
    <n v="145155.95439999999"/>
    <n v="254022.92009999999"/>
    <n v="173740.35"/>
    <n v="304045.61239999998"/>
    <n v="207245.62109999999"/>
    <n v="362679.837"/>
    <n v="244293.02059999999"/>
    <n v="427512.78610000003"/>
    <n v="267851.26309999998"/>
    <n v="468739.71039999998"/>
    <n v="290015.41330000001"/>
    <n v="507526.97340000002"/>
  </r>
  <r>
    <n v="1"/>
    <x v="0"/>
    <s v="Region I - Northeast"/>
    <x v="0"/>
    <s v="CT"/>
    <x v="1"/>
    <n v="2"/>
    <x v="1"/>
    <n v="95972.861399999994"/>
    <n v="167952.5074"/>
    <n v="125469.9139"/>
    <n v="219572.34940000001"/>
    <n v="152181.97529999999"/>
    <n v="266318.45679999999"/>
    <n v="186009.1177"/>
    <n v="325515.95600000001"/>
    <n v="220568.1378"/>
    <n v="385994.24109999998"/>
    <n v="242965.42800000001"/>
    <n v="425189.49900000001"/>
    <n v="263780.57630000002"/>
    <n v="461616.00870000001"/>
  </r>
  <r>
    <n v="1"/>
    <x v="0"/>
    <s v="Region I - Northeast"/>
    <x v="0"/>
    <s v="CT"/>
    <x v="1"/>
    <n v="3"/>
    <x v="2"/>
    <n v="85509.435200000007"/>
    <n v="149641.5117"/>
    <n v="116386.62360000001"/>
    <n v="203676.5913"/>
    <n v="147152.43979999999"/>
    <n v="257516.7697"/>
    <n v="193684.26089999999"/>
    <n v="338947.45669999998"/>
    <n v="239743.77110000001"/>
    <n v="419551.5993"/>
    <n v="269925.321"/>
    <n v="472369.31180000002"/>
    <n v="299687.03899999999"/>
    <n v="524452.31830000004"/>
  </r>
  <r>
    <n v="1"/>
    <x v="0"/>
    <s v="Region I - Northeast"/>
    <x v="0"/>
    <s v="CT"/>
    <x v="1"/>
    <n v="4"/>
    <x v="3"/>
    <n v="95551.160600000003"/>
    <n v="152881.85930000001"/>
    <n v="133771.62479999999"/>
    <n v="214034.6029"/>
    <n v="171992.08910000001"/>
    <n v="275187.34659999999"/>
    <n v="229322.78539999999"/>
    <n v="366916.4621"/>
    <n v="286653.4817"/>
    <n v="458645.57760000002"/>
    <n v="324873.946"/>
    <n v="519798.32130000001"/>
    <n v="363094.41019999998"/>
    <n v="580951.06499999994"/>
  </r>
  <r>
    <n v="1"/>
    <x v="0"/>
    <s v="Region I - Northeast"/>
    <x v="0"/>
    <s v="CT"/>
    <x v="2"/>
    <n v="1"/>
    <x v="0"/>
    <n v="110216.01300000001"/>
    <n v="192878.0227"/>
    <n v="142605.45189999999"/>
    <n v="249559.54070000001"/>
    <n v="170628.37530000001"/>
    <n v="298599.6569"/>
    <n v="203443.6655"/>
    <n v="356026.41460000002"/>
    <n v="239726.78279999999"/>
    <n v="419521.86989999999"/>
    <n v="262799.60100000002"/>
    <n v="459899.30180000002"/>
    <n v="284473.19270000001"/>
    <n v="497828.08720000001"/>
  </r>
  <r>
    <n v="1"/>
    <x v="0"/>
    <s v="Region I - Northeast"/>
    <x v="0"/>
    <s v="CT"/>
    <x v="2"/>
    <n v="2"/>
    <x v="1"/>
    <n v="94748.378800000006"/>
    <n v="165809.66310000001"/>
    <n v="123746.55710000001"/>
    <n v="216556.47500000001"/>
    <n v="149975.81599999999"/>
    <n v="262457.67800000001"/>
    <n v="183099.45329999999"/>
    <n v="320424.04330000002"/>
    <n v="216998.7451"/>
    <n v="379747.804"/>
    <n v="238959.39069999999"/>
    <n v="418178.9338"/>
    <n v="259340.66140000001"/>
    <n v="453846.15730000002"/>
  </r>
  <r>
    <n v="1"/>
    <x v="0"/>
    <s v="Region I - Northeast"/>
    <x v="0"/>
    <s v="CT"/>
    <x v="2"/>
    <n v="3"/>
    <x v="2"/>
    <n v="84698.745899999994"/>
    <n v="148222.80549999999"/>
    <n v="115391.4313"/>
    <n v="201935.0048"/>
    <n v="145977.4241"/>
    <n v="255460.4921"/>
    <n v="192223.41329999999"/>
    <n v="336390.97340000002"/>
    <n v="238016.93669999999"/>
    <n v="416529.63939999999"/>
    <n v="268043.21230000001"/>
    <n v="469075.62150000001"/>
    <n v="297667.29580000002"/>
    <n v="520917.76770000003"/>
  </r>
  <r>
    <n v="1"/>
    <x v="0"/>
    <s v="Region I - Northeast"/>
    <x v="0"/>
    <s v="CT"/>
    <x v="2"/>
    <n v="4"/>
    <x v="3"/>
    <n v="93951.063299999994"/>
    <n v="150321.70360000001"/>
    <n v="131531.48869999999"/>
    <n v="210450.38500000001"/>
    <n v="169111.91390000001"/>
    <n v="270579.06640000001"/>
    <n v="225482.55189999999"/>
    <n v="360772.08850000001"/>
    <n v="281853.19"/>
    <n v="450965.11060000001"/>
    <n v="319433.6152"/>
    <n v="511093.79190000001"/>
    <n v="357014.04060000001"/>
    <n v="571222.47340000002"/>
  </r>
  <r>
    <n v="1"/>
    <x v="0"/>
    <s v="Region I - Northeast"/>
    <x v="0"/>
    <s v="CT"/>
    <x v="3"/>
    <n v="1"/>
    <x v="0"/>
    <n v="110698.00109999999"/>
    <n v="193721.5018"/>
    <n v="143243.70559999999"/>
    <n v="250676.48490000001"/>
    <n v="171402.02100000001"/>
    <n v="299953.5367"/>
    <n v="204381.23060000001"/>
    <n v="357667.15350000001"/>
    <n v="240845.8193"/>
    <n v="421480.18369999999"/>
    <n v="264033.93920000002"/>
    <n v="462059.39370000002"/>
    <n v="285821.5588"/>
    <n v="500187.72779999999"/>
  </r>
  <r>
    <n v="1"/>
    <x v="0"/>
    <s v="Region I - Northeast"/>
    <x v="0"/>
    <s v="CT"/>
    <x v="3"/>
    <n v="2"/>
    <x v="1"/>
    <n v="95094.686100000006"/>
    <n v="166415.70060000001"/>
    <n v="124219.38219999999"/>
    <n v="217383.91880000001"/>
    <n v="150568.29889999999"/>
    <n v="263494.5232"/>
    <n v="183858.5606"/>
    <n v="321752.48109999998"/>
    <n v="217918.413"/>
    <n v="381357.22279999999"/>
    <n v="239984.60449999999"/>
    <n v="419973.05800000002"/>
    <n v="260468.5668"/>
    <n v="455819.99180000002"/>
  </r>
  <r>
    <n v="1"/>
    <x v="0"/>
    <s v="Region I - Northeast"/>
    <x v="0"/>
    <s v="CT"/>
    <x v="3"/>
    <n v="3"/>
    <x v="2"/>
    <n v="84961.361199999999"/>
    <n v="148682.38209999999"/>
    <n v="115731.1382"/>
    <n v="202529.49179999999"/>
    <n v="146393.2867"/>
    <n v="256188.25159999999"/>
    <n v="192756.72889999999"/>
    <n v="337324.27559999999"/>
    <n v="238663.73620000001"/>
    <n v="417661.53830000001"/>
    <n v="268761.25760000001"/>
    <n v="470332.2009"/>
    <n v="298453.05910000001"/>
    <n v="522292.85340000002"/>
  </r>
  <r>
    <n v="1"/>
    <x v="0"/>
    <s v="Region I - Northeast"/>
    <x v="0"/>
    <s v="CT"/>
    <x v="3"/>
    <n v="4"/>
    <x v="3"/>
    <n v="94358.287899999996"/>
    <n v="150973.26300000001"/>
    <n v="132101.60320000001"/>
    <n v="211362.56820000001"/>
    <n v="169844.91829999999"/>
    <n v="271751.87339999998"/>
    <n v="226459.89110000001"/>
    <n v="362335.83120000002"/>
    <n v="283074.8639"/>
    <n v="452919.78899999999"/>
    <n v="320818.179"/>
    <n v="513309.09409999999"/>
    <n v="358561.49420000002"/>
    <n v="573698.39930000005"/>
  </r>
  <r>
    <n v="1"/>
    <x v="0"/>
    <s v="Region I - Northeast"/>
    <x v="0"/>
    <s v="CT"/>
    <x v="4"/>
    <n v="1"/>
    <x v="0"/>
    <n v="109734.02499999999"/>
    <n v="192034.54370000001"/>
    <n v="141967.19810000001"/>
    <n v="248442.59650000001"/>
    <n v="169854.7298"/>
    <n v="297245.77710000001"/>
    <n v="202506.10029999999"/>
    <n v="354385.67560000002"/>
    <n v="238607.7464"/>
    <n v="417563.55609999999"/>
    <n v="261565.2628"/>
    <n v="457739.20980000001"/>
    <n v="283124.82669999998"/>
    <n v="495468.44660000002"/>
  </r>
  <r>
    <n v="1"/>
    <x v="0"/>
    <s v="Region I - Northeast"/>
    <x v="0"/>
    <s v="CT"/>
    <x v="4"/>
    <n v="2"/>
    <x v="1"/>
    <n v="94402.0717"/>
    <n v="165203.62539999999"/>
    <n v="123273.73209999999"/>
    <n v="215729.03109999999"/>
    <n v="149383.33300000001"/>
    <n v="261420.83290000001"/>
    <n v="182340.34599999999"/>
    <n v="319095.60560000001"/>
    <n v="216079.0773"/>
    <n v="378138.38520000002"/>
    <n v="237934.17689999999"/>
    <n v="416384.80969999998"/>
    <n v="258212.75589999999"/>
    <n v="451872.32270000002"/>
  </r>
  <r>
    <n v="1"/>
    <x v="0"/>
    <s v="Region I - Northeast"/>
    <x v="0"/>
    <s v="CT"/>
    <x v="4"/>
    <n v="3"/>
    <x v="2"/>
    <n v="84436.130699999994"/>
    <n v="147763.22880000001"/>
    <n v="115051.72440000001"/>
    <n v="201340.5177"/>
    <n v="145561.56150000001"/>
    <n v="254732.73250000001"/>
    <n v="191690.09779999999"/>
    <n v="335457.67129999999"/>
    <n v="237370.13740000001"/>
    <n v="415397.74040000001"/>
    <n v="267325.16700000002"/>
    <n v="467819.04220000003"/>
    <n v="296881.53259999998"/>
    <n v="519542.68190000003"/>
  </r>
  <r>
    <n v="1"/>
    <x v="0"/>
    <s v="Region I - Northeast"/>
    <x v="0"/>
    <s v="CT"/>
    <x v="4"/>
    <n v="4"/>
    <x v="3"/>
    <n v="93543.838699999993"/>
    <n v="149670.1441"/>
    <n v="130961.3741"/>
    <n v="209538.20180000001"/>
    <n v="168378.90960000001"/>
    <n v="269406.25939999998"/>
    <n v="224505.21280000001"/>
    <n v="359208.34580000001"/>
    <n v="280631.5159"/>
    <n v="449010.43219999998"/>
    <n v="318049.0514"/>
    <n v="508878.48979999998"/>
    <n v="355466.58689999999"/>
    <n v="568746.54740000004"/>
  </r>
  <r>
    <n v="1"/>
    <x v="0"/>
    <s v="Region I - Northeast"/>
    <x v="0"/>
    <s v="CT"/>
    <x v="5"/>
    <n v="1"/>
    <x v="0"/>
    <n v="110190.94349999999"/>
    <n v="192834.15109999999"/>
    <n v="142602.93150000001"/>
    <n v="249555.13020000001"/>
    <n v="170645.75839999999"/>
    <n v="298630.0772"/>
    <n v="203495.34950000001"/>
    <n v="356116.8615"/>
    <n v="239816.8615"/>
    <n v="419679.50760000001"/>
    <n v="262913.89539999998"/>
    <n v="460099.31689999998"/>
    <n v="284621.93310000002"/>
    <n v="498088.38299999997"/>
  </r>
  <r>
    <n v="1"/>
    <x v="0"/>
    <s v="Region I - Northeast"/>
    <x v="0"/>
    <s v="CT"/>
    <x v="5"/>
    <n v="2"/>
    <x v="1"/>
    <n v="94587.628500000006"/>
    <n v="165528.35"/>
    <n v="123578.60799999999"/>
    <n v="216262.56400000001"/>
    <n v="149812.03649999999"/>
    <n v="262171.0637"/>
    <n v="182972.6795"/>
    <n v="320202.18910000002"/>
    <n v="216889.4552"/>
    <n v="379556.54670000001"/>
    <n v="238864.5606"/>
    <n v="418012.98119999998"/>
    <n v="259268.9411"/>
    <n v="453720.6471"/>
  </r>
  <r>
    <n v="1"/>
    <x v="0"/>
    <s v="Region I - Northeast"/>
    <x v="0"/>
    <s v="CT"/>
    <x v="5"/>
    <n v="3"/>
    <x v="2"/>
    <n v="84458.971099999995"/>
    <n v="147803.19940000001"/>
    <n v="115027.792"/>
    <n v="201298.636"/>
    <n v="145488.98439999999"/>
    <n v="254605.72270000001"/>
    <n v="191550.99249999999"/>
    <n v="335214.23700000002"/>
    <n v="237156.56580000001"/>
    <n v="415023.9901"/>
    <n v="267053.1311"/>
    <n v="467342.97950000002"/>
    <n v="296543.97659999999"/>
    <n v="518951.95899999997"/>
  </r>
  <r>
    <n v="1"/>
    <x v="0"/>
    <s v="Region I - Northeast"/>
    <x v="0"/>
    <s v="CT"/>
    <x v="5"/>
    <n v="4"/>
    <x v="3"/>
    <n v="93922.257100000003"/>
    <n v="150275.61369999999"/>
    <n v="131491.16"/>
    <n v="210385.859"/>
    <n v="169060.06280000001"/>
    <n v="270496.10450000002"/>
    <n v="225413.41699999999"/>
    <n v="360661.47279999999"/>
    <n v="281766.77130000002"/>
    <n v="450826.84080000001"/>
    <n v="319335.67420000001"/>
    <n v="510937.08630000002"/>
    <n v="356904.57699999999"/>
    <n v="571047.33180000004"/>
  </r>
  <r>
    <n v="1"/>
    <x v="0"/>
    <s v="Region I - Northeast"/>
    <x v="0"/>
    <s v="CT"/>
    <x v="6"/>
    <n v="1"/>
    <x v="0"/>
    <n v="117952.89690000001"/>
    <n v="206417.56969999999"/>
    <n v="152820.04060000001"/>
    <n v="267435.0711"/>
    <n v="182989.3308"/>
    <n v="320231.32880000002"/>
    <n v="218393.03469999999"/>
    <n v="382187.81060000003"/>
    <n v="257541.30069999999"/>
    <n v="450697.27620000002"/>
    <n v="282434.73340000003"/>
    <n v="494260.78340000001"/>
    <n v="305898.32500000001"/>
    <n v="535322.06869999995"/>
  </r>
  <r>
    <n v="1"/>
    <x v="0"/>
    <s v="Region I - Northeast"/>
    <x v="0"/>
    <s v="CT"/>
    <x v="6"/>
    <n v="2"/>
    <x v="1"/>
    <n v="100450.0482"/>
    <n v="175787.58429999999"/>
    <n v="131479.71280000001"/>
    <n v="230089.49729999999"/>
    <n v="159619.32990000001"/>
    <n v="279333.8272"/>
    <n v="195371.9529"/>
    <n v="341900.91759999999"/>
    <n v="231822.7323"/>
    <n v="405689.78139999998"/>
    <n v="255457.6538"/>
    <n v="447050.89419999998"/>
    <n v="277458.88209999999"/>
    <n v="485553.04369999998"/>
  </r>
  <r>
    <n v="1"/>
    <x v="0"/>
    <s v="Region I - Northeast"/>
    <x v="0"/>
    <s v="CT"/>
    <x v="6"/>
    <n v="3"/>
    <x v="2"/>
    <n v="89140.368100000007"/>
    <n v="155995.6441"/>
    <n v="121190.3848"/>
    <n v="212083.17329999999"/>
    <n v="153119.67050000001"/>
    <n v="267959.42320000002"/>
    <n v="201428.88860000001"/>
    <n v="352500.5551"/>
    <n v="249226.10579999999"/>
    <n v="436145.6851"/>
    <n v="280522.02720000001"/>
    <n v="490913.5477"/>
    <n v="311362.83679999999"/>
    <n v="544884.96420000005"/>
  </r>
  <r>
    <n v="1"/>
    <x v="0"/>
    <s v="Region I - Northeast"/>
    <x v="0"/>
    <s v="CT"/>
    <x v="6"/>
    <n v="4"/>
    <x v="3"/>
    <n v="100495.46890000001"/>
    <n v="160792.75260000001"/>
    <n v="140693.65640000001"/>
    <n v="225109.8535"/>
    <n v="180891.84390000001"/>
    <n v="289426.9546"/>
    <n v="241189.12520000001"/>
    <n v="385902.60609999998"/>
    <n v="301486.40649999998"/>
    <n v="482378.25750000001"/>
    <n v="341684.59399999998"/>
    <n v="546695.35849999997"/>
    <n v="381882.78159999999"/>
    <n v="611012.45959999994"/>
  </r>
  <r>
    <n v="1"/>
    <x v="0"/>
    <s v="Region I - Northeast"/>
    <x v="0"/>
    <s v="CT"/>
    <x v="7"/>
    <n v="1"/>
    <x v="0"/>
    <n v="108770.04889999999"/>
    <n v="190347.58549999999"/>
    <n v="140690.69039999999"/>
    <n v="246208.70819999999"/>
    <n v="168307.43859999999"/>
    <n v="294538.01760000002"/>
    <n v="200630.97010000001"/>
    <n v="351104.19770000002"/>
    <n v="236369.6734"/>
    <n v="413646.92849999998"/>
    <n v="259096.5863"/>
    <n v="453419.02600000001"/>
    <n v="280428.09460000001"/>
    <n v="490749.1655"/>
  </r>
  <r>
    <n v="1"/>
    <x v="0"/>
    <s v="Region I - Northeast"/>
    <x v="0"/>
    <s v="CT"/>
    <x v="7"/>
    <n v="2"/>
    <x v="1"/>
    <n v="93709.457299999995"/>
    <n v="163991.55040000001"/>
    <n v="122328.08199999999"/>
    <n v="214074.1434"/>
    <n v="148198.36720000001"/>
    <n v="259347.14249999999"/>
    <n v="180822.13149999999"/>
    <n v="316438.73009999999"/>
    <n v="214239.7415"/>
    <n v="374919.54759999999"/>
    <n v="235883.7494"/>
    <n v="412796.56140000001"/>
    <n v="255956.94500000001"/>
    <n v="447924.65370000002"/>
  </r>
  <r>
    <n v="1"/>
    <x v="0"/>
    <s v="Region I - Northeast"/>
    <x v="0"/>
    <s v="CT"/>
    <x v="7"/>
    <n v="3"/>
    <x v="2"/>
    <n v="83910.900200000004"/>
    <n v="146844.0754"/>
    <n v="114372.3106"/>
    <n v="200151.54370000001"/>
    <n v="144729.83619999999"/>
    <n v="253277.21340000001"/>
    <n v="190623.46679999999"/>
    <n v="333591.06709999999"/>
    <n v="236076.5385"/>
    <n v="413133.9425"/>
    <n v="265889.07630000002"/>
    <n v="465305.8836"/>
    <n v="295310.00599999999"/>
    <n v="516792.51059999998"/>
  </r>
  <r>
    <n v="1"/>
    <x v="0"/>
    <s v="Region I - Northeast"/>
    <x v="0"/>
    <s v="CT"/>
    <x v="7"/>
    <n v="4"/>
    <x v="3"/>
    <n v="92729.389299999995"/>
    <n v="148367.0252"/>
    <n v="129821.14509999999"/>
    <n v="207713.83530000001"/>
    <n v="166912.90090000001"/>
    <n v="267060.64529999997"/>
    <n v="222550.53450000001"/>
    <n v="356080.86040000001"/>
    <n v="278188.16800000001"/>
    <n v="445101.07549999998"/>
    <n v="315279.92379999999"/>
    <n v="504447.88549999997"/>
    <n v="352371.67950000003"/>
    <n v="563794.69559999998"/>
  </r>
  <r>
    <n v="1"/>
    <x v="0"/>
    <s v="Region I - Northeast"/>
    <x v="1"/>
    <s v="ME"/>
    <x v="8"/>
    <n v="1"/>
    <x v="0"/>
    <n v="97740.115999999995"/>
    <n v="171045.20300000001"/>
    <n v="126606.242"/>
    <n v="221560.9235"/>
    <n v="151582.72510000001"/>
    <n v="265269.76880000002"/>
    <n v="180883.1378"/>
    <n v="316545.49129999999"/>
    <n v="213282.17739999999"/>
    <n v="373243.81040000002"/>
    <n v="233884.11360000001"/>
    <n v="409297.1986"/>
    <n v="253292.59160000001"/>
    <n v="443262.03529999999"/>
  </r>
  <r>
    <n v="1"/>
    <x v="0"/>
    <s v="Region I - Northeast"/>
    <x v="1"/>
    <s v="ME"/>
    <x v="8"/>
    <n v="2"/>
    <x v="1"/>
    <n v="83357.930500000002"/>
    <n v="145876.37839999999"/>
    <n v="109070.7792"/>
    <n v="190873.86360000001"/>
    <n v="132379.46900000001"/>
    <n v="231664.07060000001"/>
    <n v="161966.59049999999"/>
    <n v="283441.53340000001"/>
    <n v="192149.0906"/>
    <n v="336260.90860000002"/>
    <n v="211716.9014"/>
    <n v="370504.57740000001"/>
    <n v="229923.7476"/>
    <n v="402366.55839999998"/>
  </r>
  <r>
    <n v="1"/>
    <x v="0"/>
    <s v="Region I - Northeast"/>
    <x v="1"/>
    <s v="ME"/>
    <x v="8"/>
    <n v="3"/>
    <x v="2"/>
    <n v="74057.179499999998"/>
    <n v="129600.0641"/>
    <n v="100716.8744"/>
    <n v="176254.53020000001"/>
    <n v="127277.3639"/>
    <n v="222735.38680000001"/>
    <n v="167459.34390000001"/>
    <n v="293053.8518"/>
    <n v="207220.61"/>
    <n v="362636.0674"/>
    <n v="233260.66070000001"/>
    <n v="408206.15620000003"/>
    <n v="258926.74340000001"/>
    <n v="453121.80099999998"/>
  </r>
  <r>
    <n v="1"/>
    <x v="0"/>
    <s v="Region I - Northeast"/>
    <x v="1"/>
    <s v="ME"/>
    <x v="8"/>
    <n v="4"/>
    <x v="3"/>
    <n v="83280.729000000007"/>
    <n v="133249.1685"/>
    <n v="116593.02069999999"/>
    <n v="186548.83590000001"/>
    <n v="149905.31229999999"/>
    <n v="239848.50320000001"/>
    <n v="199873.74969999999"/>
    <n v="319798.00429999997"/>
    <n v="249842.18710000001"/>
    <n v="399747.50530000002"/>
    <n v="283154.47869999998"/>
    <n v="453047.1727"/>
    <n v="316466.77039999998"/>
    <n v="506346.84009999997"/>
  </r>
  <r>
    <n v="1"/>
    <x v="0"/>
    <s v="Region I - Northeast"/>
    <x v="1"/>
    <s v="ME"/>
    <x v="9"/>
    <n v="1"/>
    <x v="0"/>
    <n v="94823.118199999997"/>
    <n v="165940.45689999999"/>
    <n v="122774.1989"/>
    <n v="214854.848"/>
    <n v="146958.2346"/>
    <n v="257176.9106"/>
    <n v="175309.43109999999"/>
    <n v="306791.50439999998"/>
    <n v="206658.0373"/>
    <n v="361651.56530000002"/>
    <n v="226592.37839999999"/>
    <n v="396536.66210000002"/>
    <n v="245351.13570000001"/>
    <n v="429364.4877"/>
  </r>
  <r>
    <n v="1"/>
    <x v="0"/>
    <s v="Region I - Northeast"/>
    <x v="1"/>
    <s v="ME"/>
    <x v="9"/>
    <n v="2"/>
    <x v="1"/>
    <n v="81119.337100000004"/>
    <n v="141958.83989999999"/>
    <n v="106065.8798"/>
    <n v="185615.28959999999"/>
    <n v="128660.7916"/>
    <n v="225156.38529999999"/>
    <n v="157285.17290000001"/>
    <n v="275249.0526"/>
    <n v="186521.7934"/>
    <n v="326413.1385"/>
    <n v="205470.7885"/>
    <n v="359573.8799"/>
    <n v="223084.59469999999"/>
    <n v="390398.04080000002"/>
  </r>
  <r>
    <n v="1"/>
    <x v="0"/>
    <s v="Region I - Northeast"/>
    <x v="1"/>
    <s v="ME"/>
    <x v="9"/>
    <n v="3"/>
    <x v="2"/>
    <n v="72241.713099999994"/>
    <n v="126422.9979"/>
    <n v="98314.993799999997"/>
    <n v="172051.23910000001"/>
    <n v="124293.74860000001"/>
    <n v="217514.06"/>
    <n v="163587.0301"/>
    <n v="286277.3027"/>
    <n v="202479.44260000001"/>
    <n v="354339.0245"/>
    <n v="227962.3076"/>
    <n v="398934.03820000001"/>
    <n v="253088.84460000001"/>
    <n v="442905.478"/>
  </r>
  <r>
    <n v="1"/>
    <x v="0"/>
    <s v="Region I - Northeast"/>
    <x v="1"/>
    <s v="ME"/>
    <x v="9"/>
    <n v="4"/>
    <x v="3"/>
    <n v="80808.574900000007"/>
    <n v="129293.7218"/>
    <n v="113132.0049"/>
    <n v="181011.21049999999"/>
    <n v="145455.43479999999"/>
    <n v="232728.69930000001"/>
    <n v="193940.57980000001"/>
    <n v="310304.93239999999"/>
    <n v="242425.72469999999"/>
    <n v="387881.1654"/>
    <n v="274749.15470000001"/>
    <n v="439598.65409999999"/>
    <n v="307072.58470000001"/>
    <n v="491316.14279999997"/>
  </r>
  <r>
    <n v="1"/>
    <x v="0"/>
    <s v="Region I - Northeast"/>
    <x v="1"/>
    <s v="ME"/>
    <x v="10"/>
    <n v="1"/>
    <x v="0"/>
    <n v="97258.127900000007"/>
    <n v="170201.72399999999"/>
    <n v="125967.98820000001"/>
    <n v="220443.97940000001"/>
    <n v="150809.07949999999"/>
    <n v="263915.88909999997"/>
    <n v="179945.57269999999"/>
    <n v="314904.75229999999"/>
    <n v="212163.141"/>
    <n v="371285.49660000001"/>
    <n v="232649.77530000001"/>
    <n v="407137.1067"/>
    <n v="251944.22560000001"/>
    <n v="440902.3947"/>
  </r>
  <r>
    <n v="1"/>
    <x v="0"/>
    <s v="Region I - Northeast"/>
    <x v="1"/>
    <s v="ME"/>
    <x v="10"/>
    <n v="2"/>
    <x v="1"/>
    <n v="83011.623300000007"/>
    <n v="145270.34080000001"/>
    <n v="108597.95419999999"/>
    <n v="190046.4198"/>
    <n v="131786.986"/>
    <n v="230627.2254"/>
    <n v="161207.48319999999"/>
    <n v="282113.0956"/>
    <n v="191229.4227"/>
    <n v="334651.48979999998"/>
    <n v="210691.6876"/>
    <n v="368710.45329999999"/>
    <n v="228795.84220000001"/>
    <n v="400392.72379999998"/>
  </r>
  <r>
    <n v="1"/>
    <x v="0"/>
    <s v="Region I - Northeast"/>
    <x v="1"/>
    <s v="ME"/>
    <x v="10"/>
    <n v="3"/>
    <x v="2"/>
    <n v="73794.564199999993"/>
    <n v="129140.4874"/>
    <n v="100377.1675"/>
    <n v="175660.04319999999"/>
    <n v="126861.5013"/>
    <n v="222007.62719999999"/>
    <n v="166926.02840000001"/>
    <n v="292120.54969999997"/>
    <n v="206573.8106"/>
    <n v="361504.16850000003"/>
    <n v="232542.61540000001"/>
    <n v="406949.57689999999"/>
    <n v="258140.98009999999"/>
    <n v="451746.71529999998"/>
  </r>
  <r>
    <n v="1"/>
    <x v="0"/>
    <s v="Region I - Northeast"/>
    <x v="1"/>
    <s v="ME"/>
    <x v="10"/>
    <n v="4"/>
    <x v="3"/>
    <n v="82873.504400000005"/>
    <n v="132597.609"/>
    <n v="116022.90609999999"/>
    <n v="185636.6526"/>
    <n v="149172.30790000001"/>
    <n v="238675.69620000001"/>
    <n v="198896.4105"/>
    <n v="318234.26160000003"/>
    <n v="248620.51319999999"/>
    <n v="397792.82699999999"/>
    <n v="281769.91489999997"/>
    <n v="450831.87050000002"/>
    <n v="314919.31660000002"/>
    <n v="503870.9142"/>
  </r>
  <r>
    <n v="1"/>
    <x v="0"/>
    <s v="Region I - Northeast"/>
    <x v="1"/>
    <s v="ME"/>
    <x v="11"/>
    <n v="1"/>
    <x v="0"/>
    <n v="96294.151800000007"/>
    <n v="168514.76569999999"/>
    <n v="124691.4806"/>
    <n v="218210.09099999999"/>
    <n v="149261.78829999999"/>
    <n v="261208.12959999999"/>
    <n v="178070.4425"/>
    <n v="311623.27439999999"/>
    <n v="209925.0681"/>
    <n v="367368.86900000001"/>
    <n v="230181.09880000001"/>
    <n v="402816.9228"/>
    <n v="249247.49350000001"/>
    <n v="436183.11359999998"/>
  </r>
  <r>
    <n v="1"/>
    <x v="0"/>
    <s v="Region I - Northeast"/>
    <x v="1"/>
    <s v="ME"/>
    <x v="11"/>
    <n v="2"/>
    <x v="1"/>
    <n v="82319.009000000005"/>
    <n v="144058.26569999999"/>
    <n v="107652.30409999999"/>
    <n v="188391.53210000001"/>
    <n v="130602.02009999999"/>
    <n v="228553.53520000001"/>
    <n v="159689.26869999999"/>
    <n v="279456.22009999998"/>
    <n v="189390.08689999999"/>
    <n v="331432.65210000001"/>
    <n v="208641.26"/>
    <n v="365122.20500000002"/>
    <n v="226540.0313"/>
    <n v="396445.05479999998"/>
  </r>
  <r>
    <n v="1"/>
    <x v="0"/>
    <s v="Region I - Northeast"/>
    <x v="1"/>
    <s v="ME"/>
    <x v="11"/>
    <n v="3"/>
    <x v="2"/>
    <n v="73269.333799999993"/>
    <n v="128221.33409999999"/>
    <n v="99697.753800000006"/>
    <n v="174471.06899999999"/>
    <n v="126029.7761"/>
    <n v="220552.10810000001"/>
    <n v="165859.39739999999"/>
    <n v="290253.94540000003"/>
    <n v="205280.21179999999"/>
    <n v="359240.37060000002"/>
    <n v="231106.52470000001"/>
    <n v="404436.41820000001"/>
    <n v="256569.45370000001"/>
    <n v="448996.54379999998"/>
  </r>
  <r>
    <n v="1"/>
    <x v="0"/>
    <s v="Region I - Northeast"/>
    <x v="1"/>
    <s v="ME"/>
    <x v="11"/>
    <n v="4"/>
    <x v="3"/>
    <n v="82059.055099999998"/>
    <n v="131294.4901"/>
    <n v="114882.6771"/>
    <n v="183812.2861"/>
    <n v="147706.29920000001"/>
    <n v="236330.0822"/>
    <n v="196941.73209999999"/>
    <n v="315106.77620000002"/>
    <n v="246177.16519999999"/>
    <n v="393883.47019999998"/>
    <n v="279000.78720000002"/>
    <n v="446401.26620000001"/>
    <n v="311824.4093"/>
    <n v="498919.06229999999"/>
  </r>
  <r>
    <n v="1"/>
    <x v="0"/>
    <s v="Region I - Northeast"/>
    <x v="1"/>
    <s v="ME"/>
    <x v="12"/>
    <n v="1"/>
    <x v="0"/>
    <n v="92870.093599999993"/>
    <n v="162522.6637"/>
    <n v="120218.65949999999"/>
    <n v="210382.65410000001"/>
    <n v="143881.03090000001"/>
    <n v="251791.804"/>
    <n v="171610.8493"/>
    <n v="300318.98629999999"/>
    <n v="202271.96410000001"/>
    <n v="353975.93719999999"/>
    <n v="221769.31299999999"/>
    <n v="388096.2978"/>
    <n v="240106.40489999999"/>
    <n v="420186.20860000001"/>
  </r>
  <r>
    <n v="1"/>
    <x v="0"/>
    <s v="Region I - Northeast"/>
    <x v="1"/>
    <s v="ME"/>
    <x v="12"/>
    <n v="2"/>
    <x v="1"/>
    <n v="79573.354999999996"/>
    <n v="139253.3713"/>
    <n v="104006.62669999999"/>
    <n v="182011.59659999999"/>
    <n v="126127.07580000001"/>
    <n v="220722.38260000001"/>
    <n v="154121.96460000001"/>
    <n v="269713.43800000002"/>
    <n v="182733.82579999999"/>
    <n v="319784.19520000002"/>
    <n v="201275.09650000001"/>
    <n v="352231.41889999999"/>
    <n v="218501.24559999999"/>
    <n v="382377.18"/>
  </r>
  <r>
    <n v="1"/>
    <x v="0"/>
    <s v="Region I - Northeast"/>
    <x v="1"/>
    <s v="ME"/>
    <x v="12"/>
    <n v="3"/>
    <x v="2"/>
    <n v="70951.474199999997"/>
    <n v="124165.07980000001"/>
    <n v="96592.522800000006"/>
    <n v="169036.9148"/>
    <n v="122141.85309999999"/>
    <n v="213748.24299999999"/>
    <n v="160781.34"/>
    <n v="281367.34509999998"/>
    <n v="199031.86499999999"/>
    <n v="348305.76370000001"/>
    <n v="224100.035"/>
    <n v="392175.0612"/>
    <n v="248822.46090000001"/>
    <n v="435439.30650000001"/>
  </r>
  <r>
    <n v="1"/>
    <x v="0"/>
    <s v="Region I - Northeast"/>
    <x v="1"/>
    <s v="ME"/>
    <x v="12"/>
    <n v="4"/>
    <x v="3"/>
    <n v="79150.867499999993"/>
    <n v="126641.38989999999"/>
    <n v="110811.21460000001"/>
    <n v="177297.94579999999"/>
    <n v="142471.56150000001"/>
    <n v="227954.5019"/>
    <n v="189962.08199999999"/>
    <n v="303939.3358"/>
    <n v="237452.60260000001"/>
    <n v="379924.16970000003"/>
    <n v="269112.94949999999"/>
    <n v="430580.72560000001"/>
    <n v="300773.2966"/>
    <n v="481237.28159999999"/>
  </r>
  <r>
    <n v="1"/>
    <x v="0"/>
    <s v="Region I - Northeast"/>
    <x v="2"/>
    <s v="MA"/>
    <x v="13"/>
    <n v="1"/>
    <x v="0"/>
    <n v="124444.3786"/>
    <n v="217777.66260000001"/>
    <n v="161140.03829999999"/>
    <n v="281995.06709999999"/>
    <n v="192890.29399999999"/>
    <n v="337558.01459999999"/>
    <n v="230116.24729999999"/>
    <n v="402703.4327"/>
    <n v="271278.092"/>
    <n v="474736.66100000002"/>
    <n v="297452.5098"/>
    <n v="520541.8922"/>
    <n v="322088.44990000001"/>
    <n v="563654.78740000003"/>
  </r>
  <r>
    <n v="1"/>
    <x v="0"/>
    <s v="Region I - Northeast"/>
    <x v="2"/>
    <s v="MA"/>
    <x v="13"/>
    <n v="2"/>
    <x v="1"/>
    <n v="106398.80469999999"/>
    <n v="186197.90820000001"/>
    <n v="139137.99350000001"/>
    <n v="243491.48860000001"/>
    <n v="168795.64050000001"/>
    <n v="295392.37070000003"/>
    <n v="206381.33199999999"/>
    <n v="361167.33110000001"/>
    <n v="244762.04689999999"/>
    <n v="428333.5821"/>
    <n v="269638.92989999999"/>
    <n v="471868.1274"/>
    <n v="292767.16200000001"/>
    <n v="512342.53350000002"/>
  </r>
  <r>
    <n v="1"/>
    <x v="0"/>
    <s v="Region I - Northeast"/>
    <x v="2"/>
    <s v="MA"/>
    <x v="13"/>
    <n v="3"/>
    <x v="2"/>
    <n v="94712.349400000006"/>
    <n v="165746.6115"/>
    <n v="128879.34050000001"/>
    <n v="225538.84589999999"/>
    <n v="162921.85680000001"/>
    <n v="285113.24949999998"/>
    <n v="214413.79819999999"/>
    <n v="375224.147"/>
    <n v="265377.8627"/>
    <n v="464411.2598"/>
    <n v="298767.37569999998"/>
    <n v="522842.90740000003"/>
    <n v="331687.66450000001"/>
    <n v="580453.41299999994"/>
  </r>
  <r>
    <n v="1"/>
    <x v="0"/>
    <s v="Region I - Northeast"/>
    <x v="2"/>
    <s v="MA"/>
    <x v="13"/>
    <n v="4"/>
    <x v="3"/>
    <n v="106048.6551"/>
    <n v="169677.85079999999"/>
    <n v="148468.11720000001"/>
    <n v="237548.99100000001"/>
    <n v="190887.57920000001"/>
    <n v="305420.13130000001"/>
    <n v="254516.77230000001"/>
    <n v="407226.84169999999"/>
    <n v="318145.96529999998"/>
    <n v="509033.55209999997"/>
    <n v="360565.42739999999"/>
    <n v="576904.69240000006"/>
    <n v="402984.88949999999"/>
    <n v="644775.83259999997"/>
  </r>
  <r>
    <n v="1"/>
    <x v="0"/>
    <s v="Region I - Northeast"/>
    <x v="2"/>
    <s v="MA"/>
    <x v="14"/>
    <n v="1"/>
    <x v="0"/>
    <n v="115086.03810000001"/>
    <n v="201400.5667"/>
    <n v="148993.03820000001"/>
    <n v="260737.8167"/>
    <n v="178330.07430000001"/>
    <n v="312077.6299"/>
    <n v="212715.95989999999"/>
    <n v="372252.93"/>
    <n v="250737.00330000001"/>
    <n v="438789.75579999998"/>
    <n v="274914.40950000001"/>
    <n v="481100.21679999999"/>
    <n v="297659.38829999999"/>
    <n v="520903.92959999997"/>
  </r>
  <r>
    <n v="1"/>
    <x v="0"/>
    <s v="Region I - Northeast"/>
    <x v="2"/>
    <s v="MA"/>
    <x v="14"/>
    <n v="2"/>
    <x v="1"/>
    <n v="98532.955400000006"/>
    <n v="172432.67199999999"/>
    <n v="128810.7115"/>
    <n v="225418.7451"/>
    <n v="156228.21170000001"/>
    <n v="273399.37050000002"/>
    <n v="190944.08300000001"/>
    <n v="334152.14529999997"/>
    <n v="226414.0148"/>
    <n v="396224.5258"/>
    <n v="249401.20120000001"/>
    <n v="436452.10200000001"/>
    <n v="270763.16950000002"/>
    <n v="473835.54670000001"/>
  </r>
  <r>
    <n v="1"/>
    <x v="0"/>
    <s v="Region I - Northeast"/>
    <x v="2"/>
    <s v="MA"/>
    <x v="14"/>
    <n v="3"/>
    <x v="2"/>
    <n v="87804.451400000005"/>
    <n v="153657.79"/>
    <n v="119515.78290000001"/>
    <n v="209152.61989999999"/>
    <n v="151112.9345"/>
    <n v="264447.63520000002"/>
    <n v="198901.41639999999"/>
    <n v="348077.47879999998"/>
    <n v="246205.68049999999"/>
    <n v="430859.94079999998"/>
    <n v="277203.83639999997"/>
    <n v="485106.71370000002"/>
    <n v="307771.57630000002"/>
    <n v="538600.25859999994"/>
  </r>
  <r>
    <n v="1"/>
    <x v="0"/>
    <s v="Region I - Northeast"/>
    <x v="2"/>
    <s v="MA"/>
    <x v="14"/>
    <n v="4"/>
    <x v="3"/>
    <n v="98080.927100000001"/>
    <n v="156929.48569999999"/>
    <n v="137313.29790000001"/>
    <n v="219701.27989999999"/>
    <n v="176545.66880000001"/>
    <n v="282473.07429999998"/>
    <n v="235394.22500000001"/>
    <n v="376630.76569999999"/>
    <n v="294242.78120000003"/>
    <n v="470788.45699999999"/>
    <n v="333475.152"/>
    <n v="533560.2513"/>
    <n v="372707.52299999999"/>
    <n v="596332.04559999995"/>
  </r>
  <r>
    <n v="1"/>
    <x v="0"/>
    <s v="Region I - Northeast"/>
    <x v="2"/>
    <s v="MA"/>
    <x v="15"/>
    <n v="1"/>
    <x v="0"/>
    <n v="115086.03810000001"/>
    <n v="201400.5667"/>
    <n v="148993.03820000001"/>
    <n v="260737.8167"/>
    <n v="178330.07430000001"/>
    <n v="312077.6299"/>
    <n v="212715.95989999999"/>
    <n v="372252.93"/>
    <n v="250737.00330000001"/>
    <n v="438789.75579999998"/>
    <n v="274914.40950000001"/>
    <n v="481100.21679999999"/>
    <n v="297659.38829999999"/>
    <n v="520903.92959999997"/>
  </r>
  <r>
    <n v="1"/>
    <x v="0"/>
    <s v="Region I - Northeast"/>
    <x v="2"/>
    <s v="MA"/>
    <x v="15"/>
    <n v="2"/>
    <x v="1"/>
    <n v="98532.955400000006"/>
    <n v="172432.67199999999"/>
    <n v="128810.7115"/>
    <n v="225418.7451"/>
    <n v="156228.21170000001"/>
    <n v="273399.37050000002"/>
    <n v="190944.08300000001"/>
    <n v="334152.14529999997"/>
    <n v="226414.0148"/>
    <n v="396224.5258"/>
    <n v="249401.20120000001"/>
    <n v="436452.10200000001"/>
    <n v="270763.16950000002"/>
    <n v="473835.54670000001"/>
  </r>
  <r>
    <n v="1"/>
    <x v="0"/>
    <s v="Region I - Northeast"/>
    <x v="2"/>
    <s v="MA"/>
    <x v="15"/>
    <n v="3"/>
    <x v="2"/>
    <n v="87804.451400000005"/>
    <n v="153657.79"/>
    <n v="119515.78290000001"/>
    <n v="209152.61989999999"/>
    <n v="151112.9345"/>
    <n v="264447.63520000002"/>
    <n v="198901.41639999999"/>
    <n v="348077.47879999998"/>
    <n v="246205.68049999999"/>
    <n v="430859.94079999998"/>
    <n v="277203.83639999997"/>
    <n v="485106.71370000002"/>
    <n v="307771.57630000002"/>
    <n v="538600.25859999994"/>
  </r>
  <r>
    <n v="1"/>
    <x v="0"/>
    <s v="Region I - Northeast"/>
    <x v="2"/>
    <s v="MA"/>
    <x v="15"/>
    <n v="4"/>
    <x v="3"/>
    <n v="98080.927100000001"/>
    <n v="156929.48569999999"/>
    <n v="137313.29790000001"/>
    <n v="219701.27989999999"/>
    <n v="176545.66880000001"/>
    <n v="282473.07429999998"/>
    <n v="235394.22500000001"/>
    <n v="376630.76569999999"/>
    <n v="294242.78120000003"/>
    <n v="470788.45699999999"/>
    <n v="333475.152"/>
    <n v="533560.2513"/>
    <n v="372707.52299999999"/>
    <n v="596332.04559999995"/>
  </r>
  <r>
    <n v="1"/>
    <x v="0"/>
    <s v="Region I - Northeast"/>
    <x v="2"/>
    <s v="MA"/>
    <x v="16"/>
    <n v="1"/>
    <x v="0"/>
    <n v="113589.9351"/>
    <n v="198782.38639999999"/>
    <n v="147073.23610000001"/>
    <n v="257378.16320000001"/>
    <n v="176043.90359999999"/>
    <n v="308076.83130000002"/>
    <n v="210006.63260000001"/>
    <n v="367511.60690000001"/>
    <n v="247560.05129999999"/>
    <n v="433230.08980000002"/>
    <n v="271439.98340000003"/>
    <n v="475019.97110000002"/>
    <n v="293911.77100000001"/>
    <n v="514345.5993"/>
  </r>
  <r>
    <n v="1"/>
    <x v="0"/>
    <s v="Region I - Northeast"/>
    <x v="2"/>
    <s v="MA"/>
    <x v="16"/>
    <n v="2"/>
    <x v="1"/>
    <n v="97172.533200000005"/>
    <n v="170051.93309999999"/>
    <n v="127056.33809999999"/>
    <n v="222348.59179999999"/>
    <n v="154123.20370000001"/>
    <n v="269715.60649999999"/>
    <n v="188413.21350000001"/>
    <n v="329723.12349999999"/>
    <n v="223436.4313"/>
    <n v="391013.7549"/>
    <n v="246135.8996"/>
    <n v="430737.82419999997"/>
    <n v="267236.01289999997"/>
    <n v="467663.02250000002"/>
  </r>
  <r>
    <n v="1"/>
    <x v="0"/>
    <s v="Region I - Northeast"/>
    <x v="2"/>
    <s v="MA"/>
    <x v="16"/>
    <n v="3"/>
    <x v="2"/>
    <n v="86537.055900000007"/>
    <n v="151439.84779999999"/>
    <n v="117769.3835"/>
    <n v="206096.42120000001"/>
    <n v="148888.46729999999"/>
    <n v="260554.81770000001"/>
    <n v="195956.62830000001"/>
    <n v="342924.09940000001"/>
    <n v="242544.54019999999"/>
    <n v="424452.94540000003"/>
    <n v="273069.53820000001"/>
    <n v="477871.69179999997"/>
    <n v="303167.64809999999"/>
    <n v="530543.38410000002"/>
  </r>
  <r>
    <n v="1"/>
    <x v="0"/>
    <s v="Region I - Northeast"/>
    <x v="2"/>
    <s v="MA"/>
    <x v="16"/>
    <n v="4"/>
    <x v="3"/>
    <n v="96801.640799999994"/>
    <n v="154882.62760000001"/>
    <n v="135522.29699999999"/>
    <n v="216835.67850000001"/>
    <n v="174242.95329999999"/>
    <n v="278788.72950000002"/>
    <n v="232323.93780000001"/>
    <n v="371718.30599999998"/>
    <n v="290404.92229999998"/>
    <n v="464647.88250000001"/>
    <n v="329125.5785"/>
    <n v="526600.93350000004"/>
    <n v="367846.23489999998"/>
    <n v="588553.98439999996"/>
  </r>
  <r>
    <n v="1"/>
    <x v="0"/>
    <s v="Region I - Northeast"/>
    <x v="2"/>
    <s v="MA"/>
    <x v="17"/>
    <n v="1"/>
    <x v="0"/>
    <n v="104738.65210000001"/>
    <n v="183292.64120000001"/>
    <n v="135567.01"/>
    <n v="237242.26749999999"/>
    <n v="162239.94639999999"/>
    <n v="283919.90610000002"/>
    <n v="193492.22640000001"/>
    <n v="338611.39610000001"/>
    <n v="228047.9204"/>
    <n v="399083.86060000001"/>
    <n v="250021.92720000001"/>
    <n v="437538.3725"/>
    <n v="270682.33500000002"/>
    <n v="473694.08630000002"/>
  </r>
  <r>
    <n v="1"/>
    <x v="0"/>
    <s v="Region I - Northeast"/>
    <x v="2"/>
    <s v="MA"/>
    <x v="17"/>
    <n v="2"/>
    <x v="1"/>
    <n v="89813.741500000004"/>
    <n v="157174.04759999999"/>
    <n v="117369.8302"/>
    <n v="205397.20300000001"/>
    <n v="142312.03760000001"/>
    <n v="249046.06570000001"/>
    <n v="173861.8455"/>
    <n v="304258.22970000003"/>
    <n v="206117.35690000001"/>
    <n v="360705.37469999999"/>
    <n v="227018.21479999999"/>
    <n v="397281.87579999998"/>
    <n v="246431.64600000001"/>
    <n v="431255.38059999997"/>
  </r>
  <r>
    <n v="1"/>
    <x v="0"/>
    <s v="Region I - Northeast"/>
    <x v="2"/>
    <s v="MA"/>
    <x v="17"/>
    <n v="3"/>
    <x v="2"/>
    <n v="80131.547999999995"/>
    <n v="140230.20910000001"/>
    <n v="109109.1721"/>
    <n v="190941.05110000001"/>
    <n v="137983.84710000001"/>
    <n v="241471.73250000001"/>
    <n v="181649.98269999999"/>
    <n v="317887.46970000002"/>
    <n v="224879.52840000001"/>
    <n v="393539.17460000003"/>
    <n v="253214.12539999999"/>
    <n v="443124.7194"/>
    <n v="281160.64240000001"/>
    <n v="492031.12410000002"/>
  </r>
  <r>
    <n v="1"/>
    <x v="0"/>
    <s v="Region I - Northeast"/>
    <x v="2"/>
    <s v="MA"/>
    <x v="17"/>
    <n v="4"/>
    <x v="3"/>
    <n v="89269.943599999999"/>
    <n v="142831.91190000001"/>
    <n v="124977.9209"/>
    <n v="199964.67660000001"/>
    <n v="160685.89850000001"/>
    <n v="257097.44140000001"/>
    <n v="214247.8645"/>
    <n v="342796.58840000001"/>
    <n v="267809.8308"/>
    <n v="428495.73550000001"/>
    <n v="303517.80810000002"/>
    <n v="485628.50020000001"/>
    <n v="339225.7856"/>
    <n v="542761.26489999995"/>
  </r>
  <r>
    <n v="1"/>
    <x v="0"/>
    <s v="Region I - Northeast"/>
    <x v="2"/>
    <s v="MA"/>
    <x v="18"/>
    <n v="1"/>
    <x v="0"/>
    <n v="110140.79859999999"/>
    <n v="192746.39739999999"/>
    <n v="142597.88320000001"/>
    <n v="249546.29560000001"/>
    <n v="170680.51550000001"/>
    <n v="298690.90210000001"/>
    <n v="203598.70680000001"/>
    <n v="356297.73690000002"/>
    <n v="239997.00659999999"/>
    <n v="419994.76150000002"/>
    <n v="263142.4706"/>
    <n v="460499.3236"/>
    <n v="284919.39970000001"/>
    <n v="498608.94949999999"/>
  </r>
  <r>
    <n v="1"/>
    <x v="0"/>
    <s v="Region I - Northeast"/>
    <x v="2"/>
    <s v="MA"/>
    <x v="18"/>
    <n v="2"/>
    <x v="1"/>
    <n v="94266.121799999994"/>
    <n v="164965.71309999999"/>
    <n v="123242.7022"/>
    <n v="215674.72889999999"/>
    <n v="149484.46830000001"/>
    <n v="261597.81950000001"/>
    <n v="182719.12109999999"/>
    <n v="319758.462"/>
    <n v="216670.86319999999"/>
    <n v="379174.01069999998"/>
    <n v="238674.88699999999"/>
    <n v="417681.05229999998"/>
    <n v="259125.4866"/>
    <n v="453469.60149999999"/>
  </r>
  <r>
    <n v="1"/>
    <x v="0"/>
    <s v="Region I - Northeast"/>
    <x v="2"/>
    <s v="MA"/>
    <x v="18"/>
    <n v="3"/>
    <x v="2"/>
    <n v="83979.415299999993"/>
    <n v="146963.97690000001"/>
    <n v="114300.505"/>
    <n v="200025.88380000001"/>
    <n v="144512.0943"/>
    <n v="252896.16510000001"/>
    <n v="190206.13649999999"/>
    <n v="332860.739"/>
    <n v="235435.8057"/>
    <n v="412012.66009999998"/>
    <n v="265072.9485"/>
    <n v="463877.65990000003"/>
    <n v="294297.31530000002"/>
    <n v="515020.30180000002"/>
  </r>
  <r>
    <n v="1"/>
    <x v="0"/>
    <s v="Region I - Northeast"/>
    <x v="2"/>
    <s v="MA"/>
    <x v="18"/>
    <n v="4"/>
    <x v="3"/>
    <n v="93864.639599999995"/>
    <n v="150183.42559999999"/>
    <n v="131410.49540000001"/>
    <n v="210256.79569999999"/>
    <n v="168956.3512"/>
    <n v="270330.16590000002"/>
    <n v="225275.1349"/>
    <n v="360440.22129999998"/>
    <n v="281593.91859999998"/>
    <n v="450550.27649999998"/>
    <n v="319139.77439999999"/>
    <n v="510623.64659999998"/>
    <n v="356685.63020000001"/>
    <n v="570697.01690000005"/>
  </r>
  <r>
    <n v="1"/>
    <x v="0"/>
    <s v="Region I - Northeast"/>
    <x v="2"/>
    <s v="MA"/>
    <x v="19"/>
    <n v="1"/>
    <x v="0"/>
    <n v="111179.98910000001"/>
    <n v="194564.9809"/>
    <n v="143881.95939999999"/>
    <n v="251793.42910000001"/>
    <n v="172175.66649999999"/>
    <n v="301307.41639999999"/>
    <n v="205318.79569999999"/>
    <n v="359307.89250000002"/>
    <n v="241964.85569999999"/>
    <n v="423438.4975"/>
    <n v="265268.27750000003"/>
    <n v="464219.48560000001"/>
    <n v="287169.92479999998"/>
    <n v="502547.36839999998"/>
  </r>
  <r>
    <n v="1"/>
    <x v="0"/>
    <s v="Region I - Northeast"/>
    <x v="2"/>
    <s v="MA"/>
    <x v="19"/>
    <n v="2"/>
    <x v="1"/>
    <n v="95440.993199999997"/>
    <n v="167021.73809999999"/>
    <n v="124692.20729999999"/>
    <n v="218211.36259999999"/>
    <n v="151160.7819"/>
    <n v="264531.36839999998"/>
    <n v="184617.66800000001"/>
    <n v="323080.91889999999"/>
    <n v="218838.0809"/>
    <n v="382966.64159999997"/>
    <n v="241009.81830000001"/>
    <n v="421767.18209999998"/>
    <n v="261596.47219999999"/>
    <n v="457793.82630000002"/>
  </r>
  <r>
    <n v="1"/>
    <x v="0"/>
    <s v="Region I - Northeast"/>
    <x v="2"/>
    <s v="MA"/>
    <x v="19"/>
    <n v="3"/>
    <x v="2"/>
    <n v="85223.976500000004"/>
    <n v="149141.95879999999"/>
    <n v="116070.84510000001"/>
    <n v="203123.97889999999"/>
    <n v="146809.14929999999"/>
    <n v="256916.01120000001"/>
    <n v="193290.04440000001"/>
    <n v="338257.57770000002"/>
    <n v="239310.5356"/>
    <n v="418793.43729999999"/>
    <n v="269479.30290000001"/>
    <n v="471588.78019999998"/>
    <n v="299238.8223"/>
    <n v="523667.93910000002"/>
  </r>
  <r>
    <n v="1"/>
    <x v="0"/>
    <s v="Region I - Northeast"/>
    <x v="2"/>
    <s v="MA"/>
    <x v="19"/>
    <n v="4"/>
    <x v="3"/>
    <n v="94765.512600000002"/>
    <n v="151624.82250000001"/>
    <n v="132671.71770000001"/>
    <n v="212274.75150000001"/>
    <n v="170577.9227"/>
    <n v="272924.68040000001"/>
    <n v="227437.2303"/>
    <n v="363899.57390000002"/>
    <n v="284296.5379"/>
    <n v="454874.46730000002"/>
    <n v="322202.74280000001"/>
    <n v="515524.39620000002"/>
    <n v="360108.94799999997"/>
    <n v="576174.32519999996"/>
  </r>
  <r>
    <n v="1"/>
    <x v="0"/>
    <s v="Region I - Northeast"/>
    <x v="3"/>
    <s v="NH"/>
    <x v="20"/>
    <n v="1"/>
    <x v="0"/>
    <n v="97865.466400000005"/>
    <n v="171264.5661"/>
    <n v="126618.8475"/>
    <n v="221582.98310000001"/>
    <n v="151495.8143"/>
    <n v="265117.67509999999"/>
    <n v="180624.72330000001"/>
    <n v="316093.26579999999"/>
    <n v="212831.79010000001"/>
    <n v="372455.63260000001"/>
    <n v="233312.64859999999"/>
    <n v="408297.13500000001"/>
    <n v="252548.89660000001"/>
    <n v="441960.56900000002"/>
  </r>
  <r>
    <n v="1"/>
    <x v="0"/>
    <s v="Region I - Northeast"/>
    <x v="3"/>
    <s v="NH"/>
    <x v="20"/>
    <n v="2"/>
    <x v="1"/>
    <n v="84161.685200000007"/>
    <n v="147282.9492"/>
    <n v="109910.5284"/>
    <n v="192343.42480000001"/>
    <n v="133198.3713"/>
    <n v="233097.14980000001"/>
    <n v="162600.4651"/>
    <n v="284550.81390000001"/>
    <n v="192695.54620000001"/>
    <n v="337217.2058"/>
    <n v="212191.05869999999"/>
    <n v="371334.35279999999"/>
    <n v="230282.35560000001"/>
    <n v="402994.12219999998"/>
  </r>
  <r>
    <n v="1"/>
    <x v="0"/>
    <s v="Region I - Northeast"/>
    <x v="3"/>
    <s v="NH"/>
    <x v="20"/>
    <n v="3"/>
    <x v="2"/>
    <n v="75256.056899999996"/>
    <n v="131698.09959999999"/>
    <n v="102535.07520000001"/>
    <n v="179436.38140000001"/>
    <n v="129719.5674"/>
    <n v="227009.24299999999"/>
    <n v="170821.4552"/>
    <n v="298937.5466"/>
    <n v="211522.47399999999"/>
    <n v="370164.3296"/>
    <n v="238211.0765"/>
    <n v="416869.38390000002"/>
    <n v="264543.35100000002"/>
    <n v="462950.86430000002"/>
  </r>
  <r>
    <n v="1"/>
    <x v="0"/>
    <s v="Region I - Northeast"/>
    <x v="3"/>
    <s v="NH"/>
    <x v="20"/>
    <n v="4"/>
    <x v="3"/>
    <n v="83424.762600000002"/>
    <n v="133479.62220000001"/>
    <n v="116794.66770000001"/>
    <n v="186871.47099999999"/>
    <n v="150164.57269999999"/>
    <n v="240263.3199"/>
    <n v="200219.4302"/>
    <n v="320351.0932"/>
    <n v="250274.28779999999"/>
    <n v="400438.8664"/>
    <n v="283644.19270000001"/>
    <n v="453830.71529999998"/>
    <n v="317014.09789999999"/>
    <n v="507222.56410000002"/>
  </r>
  <r>
    <n v="1"/>
    <x v="0"/>
    <s v="Region I - Northeast"/>
    <x v="3"/>
    <s v="NH"/>
    <x v="21"/>
    <n v="1"/>
    <x v="0"/>
    <n v="95330.175700000007"/>
    <n v="166827.8076"/>
    <n v="123414.973"/>
    <n v="215976.20269999999"/>
    <n v="147714.49720000001"/>
    <n v="258500.37"/>
    <n v="176195.31219999999"/>
    <n v="308341.79639999999"/>
    <n v="207686.9952"/>
    <n v="363452.2414"/>
    <n v="227712.42230000001"/>
    <n v="398496.739"/>
    <n v="246550.76139999999"/>
    <n v="431463.83240000001"/>
  </r>
  <r>
    <n v="1"/>
    <x v="0"/>
    <s v="Region I - Northeast"/>
    <x v="3"/>
    <s v="NH"/>
    <x v="21"/>
    <n v="2"/>
    <x v="1"/>
    <n v="81626.3946"/>
    <n v="142846.1906"/>
    <n v="106706.65399999999"/>
    <n v="186736.64430000001"/>
    <n v="129417.0542"/>
    <n v="226479.84479999999"/>
    <n v="158171.05410000001"/>
    <n v="276799.34460000001"/>
    <n v="187550.7512"/>
    <n v="328213.81459999998"/>
    <n v="206590.83240000001"/>
    <n v="361533.95679999999"/>
    <n v="224284.22039999999"/>
    <n v="392497.38569999998"/>
  </r>
  <r>
    <n v="1"/>
    <x v="0"/>
    <s v="Region I - Northeast"/>
    <x v="3"/>
    <s v="NH"/>
    <x v="21"/>
    <n v="3"/>
    <x v="2"/>
    <n v="72744.103199999998"/>
    <n v="127302.18060000001"/>
    <n v="99018.34"/>
    <n v="173282.0949"/>
    <n v="125198.0508"/>
    <n v="219096.58900000001"/>
    <n v="164792.76639999999"/>
    <n v="288387.34120000002"/>
    <n v="203986.61300000001"/>
    <n v="356976.57270000002"/>
    <n v="229670.43410000001"/>
    <n v="401923.25959999999"/>
    <n v="254997.9271"/>
    <n v="446246.37239999999"/>
  </r>
  <r>
    <n v="1"/>
    <x v="0"/>
    <s v="Region I - Northeast"/>
    <x v="3"/>
    <s v="NH"/>
    <x v="21"/>
    <n v="4"/>
    <x v="3"/>
    <n v="81244.605800000005"/>
    <n v="129991.37119999999"/>
    <n v="113742.44809999999"/>
    <n v="181987.91959999999"/>
    <n v="146240.2904"/>
    <n v="233984.4681"/>
    <n v="194987.05379999999"/>
    <n v="311979.29080000002"/>
    <n v="243733.8173"/>
    <n v="389974.11349999998"/>
    <n v="276231.65950000001"/>
    <n v="441970.66190000001"/>
    <n v="308729.50189999997"/>
    <n v="493967.21039999998"/>
  </r>
  <r>
    <n v="1"/>
    <x v="0"/>
    <s v="Region I - Northeast"/>
    <x v="3"/>
    <s v="NH"/>
    <x v="22"/>
    <n v="1"/>
    <x v="0"/>
    <n v="92920.232600000003"/>
    <n v="162610.40710000001"/>
    <n v="120223.70020000001"/>
    <n v="210391.47529999999"/>
    <n v="143846.2647"/>
    <n v="251730.96309999999"/>
    <n v="171507.4811"/>
    <n v="300138.09179999999"/>
    <n v="202091.80619999999"/>
    <n v="353660.66080000001"/>
    <n v="221540.7237"/>
    <n v="387696.26640000002"/>
    <n v="239808.92319999999"/>
    <n v="419665.61550000001"/>
  </r>
  <r>
    <n v="1"/>
    <x v="0"/>
    <s v="Region I - Northeast"/>
    <x v="3"/>
    <s v="NH"/>
    <x v="22"/>
    <n v="2"/>
    <x v="1"/>
    <n v="79894.856700000004"/>
    <n v="139815.99919999999"/>
    <n v="104342.5258"/>
    <n v="182599.42009999999"/>
    <n v="126454.63589999999"/>
    <n v="221295.61290000001"/>
    <n v="154375.51310000001"/>
    <n v="270157.14789999998"/>
    <n v="182952.4062"/>
    <n v="320166.71090000001"/>
    <n v="201464.7573"/>
    <n v="352563.32530000003"/>
    <n v="218644.68650000001"/>
    <n v="382628.20120000001"/>
  </r>
  <r>
    <n v="1"/>
    <x v="0"/>
    <s v="Region I - Northeast"/>
    <x v="3"/>
    <s v="NH"/>
    <x v="22"/>
    <n v="3"/>
    <x v="2"/>
    <n v="71431.025399999999"/>
    <n v="125004.2944"/>
    <n v="97319.803499999995"/>
    <n v="170309.6562"/>
    <n v="123118.7353"/>
    <n v="215457.7867"/>
    <n v="162126.1857"/>
    <n v="283720.82500000001"/>
    <n v="200752.6122"/>
    <n v="351317.07130000001"/>
    <n v="226080.20310000001"/>
    <n v="395640.3554"/>
    <n v="251069.1061"/>
    <n v="439370.93560000003"/>
  </r>
  <r>
    <n v="1"/>
    <x v="0"/>
    <s v="Region I - Northeast"/>
    <x v="3"/>
    <s v="NH"/>
    <x v="22"/>
    <n v="4"/>
    <x v="3"/>
    <n v="79208.480100000001"/>
    <n v="126733.57"/>
    <n v="110891.87209999999"/>
    <n v="177426.99799999999"/>
    <n v="142575.26420000001"/>
    <n v="228120.42600000001"/>
    <n v="190100.35209999999"/>
    <n v="304160.56809999997"/>
    <n v="237625.44020000001"/>
    <n v="380200.70990000002"/>
    <n v="269308.8322"/>
    <n v="430894.13789999997"/>
    <n v="300992.2243"/>
    <n v="481587.56599999999"/>
  </r>
  <r>
    <n v="1"/>
    <x v="0"/>
    <s v="Region I - Northeast"/>
    <x v="3"/>
    <s v="NH"/>
    <x v="23"/>
    <n v="1"/>
    <x v="0"/>
    <n v="100757.4004"/>
    <n v="176325.45069999999"/>
    <n v="130448.37790000001"/>
    <n v="228284.66140000001"/>
    <n v="156137.69699999999"/>
    <n v="273240.96970000002"/>
    <n v="186250.12520000001"/>
    <n v="325937.71909999999"/>
    <n v="219546.02220000001"/>
    <n v="384205.53879999998"/>
    <n v="240718.69279999999"/>
    <n v="421257.71240000002"/>
    <n v="260639.10889999999"/>
    <n v="456118.44050000003"/>
  </r>
  <r>
    <n v="1"/>
    <x v="0"/>
    <s v="Region I - Northeast"/>
    <x v="3"/>
    <s v="NH"/>
    <x v="23"/>
    <n v="2"/>
    <x v="1"/>
    <n v="86239.532399999996"/>
    <n v="150919.18169999999"/>
    <n v="112747.4844"/>
    <n v="197308.09770000001"/>
    <n v="136753.27600000001"/>
    <n v="239318.23310000001"/>
    <n v="167155.11790000001"/>
    <n v="292521.45630000002"/>
    <n v="198213.56450000001"/>
    <n v="346873.7378"/>
    <n v="218342.35370000001"/>
    <n v="382099.11900000001"/>
    <n v="237049.80170000001"/>
    <n v="414837.15299999999"/>
  </r>
  <r>
    <n v="1"/>
    <x v="0"/>
    <s v="Region I - Northeast"/>
    <x v="3"/>
    <s v="NH"/>
    <x v="23"/>
    <n v="3"/>
    <x v="2"/>
    <n v="76831.751600000003"/>
    <n v="134455.56529999999"/>
    <n v="104573.3205"/>
    <n v="183003.31080000001"/>
    <n v="132214.74799999999"/>
    <n v="231375.80910000001"/>
    <n v="174021.35449999999"/>
    <n v="304537.37050000002"/>
    <n v="215403.2781"/>
    <n v="376955.73670000001"/>
    <n v="242519.35699999999"/>
    <n v="424408.8749"/>
    <n v="269257.94"/>
    <n v="471201.39500000002"/>
  </r>
  <r>
    <n v="1"/>
    <x v="0"/>
    <s v="Region I - Northeast"/>
    <x v="3"/>
    <s v="NH"/>
    <x v="23"/>
    <n v="4"/>
    <x v="3"/>
    <n v="85868.115399999995"/>
    <n v="137388.98670000001"/>
    <n v="120215.3615"/>
    <n v="192344.58129999999"/>
    <n v="154562.60769999999"/>
    <n v="247300.17600000001"/>
    <n v="206083.47690000001"/>
    <n v="329733.56800000003"/>
    <n v="257604.3461"/>
    <n v="412166.95990000002"/>
    <n v="291951.59220000001"/>
    <n v="467122.55459999997"/>
    <n v="326298.83840000001"/>
    <n v="522078.14929999999"/>
  </r>
  <r>
    <n v="1"/>
    <x v="0"/>
    <s v="Region I - Northeast"/>
    <x v="3"/>
    <s v="NH"/>
    <x v="24"/>
    <n v="1"/>
    <x v="0"/>
    <n v="106566.32640000001"/>
    <n v="186491.07130000001"/>
    <n v="138109.94390000001"/>
    <n v="241692.40179999999"/>
    <n v="165404.06090000001"/>
    <n v="289457.10649999999"/>
    <n v="197449.22270000001"/>
    <n v="345536.1397"/>
    <n v="232884.38089999999"/>
    <n v="407547.6666"/>
    <n v="255416.45740000001"/>
    <n v="446978.80050000001"/>
    <n v="276670.76089999999"/>
    <n v="484173.83169999998"/>
  </r>
  <r>
    <n v="1"/>
    <x v="0"/>
    <s v="Region I - Northeast"/>
    <x v="3"/>
    <s v="NH"/>
    <x v="24"/>
    <n v="2"/>
    <x v="1"/>
    <n v="90555.968900000007"/>
    <n v="158472.9455"/>
    <n v="118589.3342"/>
    <n v="207531.33480000001"/>
    <n v="144026.851"/>
    <n v="252046.98929999999"/>
    <n v="176391.17920000001"/>
    <n v="308684.5637"/>
    <n v="209358.86900000001"/>
    <n v="366378.0208"/>
    <n v="230739.7494"/>
    <n v="403794.56140000001"/>
    <n v="250656.38709999999"/>
    <n v="438648.6776"/>
  </r>
  <r>
    <n v="1"/>
    <x v="0"/>
    <s v="Region I - Northeast"/>
    <x v="3"/>
    <s v="NH"/>
    <x v="24"/>
    <n v="3"/>
    <x v="2"/>
    <n v="80222.909499999994"/>
    <n v="140390.09160000001"/>
    <n v="109013.4423"/>
    <n v="190773.52420000001"/>
    <n v="137693.53899999999"/>
    <n v="240963.69330000001"/>
    <n v="181093.56150000001"/>
    <n v="316913.73249999998"/>
    <n v="224025.24189999999"/>
    <n v="392044.17320000002"/>
    <n v="252125.98209999999"/>
    <n v="441220.46879999997"/>
    <n v="279810.41840000002"/>
    <n v="489668.23229999997"/>
  </r>
  <r>
    <n v="1"/>
    <x v="0"/>
    <s v="Region I - Northeast"/>
    <x v="3"/>
    <s v="NH"/>
    <x v="24"/>
    <n v="4"/>
    <x v="3"/>
    <n v="90783.617499999993"/>
    <n v="145253.79010000001"/>
    <n v="127097.0644"/>
    <n v="203355.30609999999"/>
    <n v="163410.51130000001"/>
    <n v="261456.82209999999"/>
    <n v="217880.68179999999"/>
    <n v="348609.09610000002"/>
    <n v="272350.85220000002"/>
    <n v="435761.3701"/>
    <n v="308664.29920000001"/>
    <n v="493862.8861"/>
    <n v="344977.74619999999"/>
    <n v="551964.40209999995"/>
  </r>
  <r>
    <n v="1"/>
    <x v="0"/>
    <s v="Region I - Northeast"/>
    <x v="3"/>
    <s v="NH"/>
    <x v="25"/>
    <n v="1"/>
    <x v="0"/>
    <n v="99743.282300000006"/>
    <n v="174550.74410000001"/>
    <n v="129166.82580000001"/>
    <n v="226041.94519999999"/>
    <n v="154625.16740000001"/>
    <n v="270594.04300000001"/>
    <n v="184478.35759999999"/>
    <n v="322837.12579999998"/>
    <n v="217488.1005"/>
    <n v="380604.17580000003"/>
    <n v="238478.59830000001"/>
    <n v="417337.54700000002"/>
    <n v="258239.85060000001"/>
    <n v="451919.73839999997"/>
  </r>
  <r>
    <n v="1"/>
    <x v="0"/>
    <s v="Region I - Northeast"/>
    <x v="3"/>
    <s v="NH"/>
    <x v="25"/>
    <n v="2"/>
    <x v="1"/>
    <n v="85225.414399999994"/>
    <n v="149144.47510000001"/>
    <n v="111465.9323"/>
    <n v="195065.38149999999"/>
    <n v="135240.74650000001"/>
    <n v="236671.3063"/>
    <n v="165383.35029999999"/>
    <n v="289420.86300000001"/>
    <n v="196155.6428"/>
    <n v="343272.3749"/>
    <n v="216102.2592"/>
    <n v="378178.95360000001"/>
    <n v="234650.54329999999"/>
    <n v="410638.45079999999"/>
  </r>
  <r>
    <n v="1"/>
    <x v="0"/>
    <s v="Region I - Northeast"/>
    <x v="3"/>
    <s v="NH"/>
    <x v="25"/>
    <n v="3"/>
    <x v="2"/>
    <n v="75826.968299999993"/>
    <n v="132697.19450000001"/>
    <n v="103166.62390000001"/>
    <n v="180541.59179999999"/>
    <n v="130406.1382"/>
    <n v="228210.74179999999"/>
    <n v="171609.87469999999"/>
    <n v="300317.28080000001"/>
    <n v="212388.9283"/>
    <n v="371680.62459999998"/>
    <n v="239103.09400000001"/>
    <n v="418430.41440000001"/>
    <n v="265439.76360000001"/>
    <n v="464519.58630000002"/>
  </r>
  <r>
    <n v="1"/>
    <x v="0"/>
    <s v="Region I - Northeast"/>
    <x v="3"/>
    <s v="NH"/>
    <x v="25"/>
    <n v="4"/>
    <x v="3"/>
    <n v="84996.051099999997"/>
    <n v="135993.68369999999"/>
    <n v="118994.4715"/>
    <n v="190391.15729999999"/>
    <n v="152992.89189999999"/>
    <n v="244788.63080000001"/>
    <n v="203990.5226"/>
    <n v="326384.84100000001"/>
    <n v="254988.15330000001"/>
    <n v="407981.05129999999"/>
    <n v="288986.57370000001"/>
    <n v="462378.52470000001"/>
    <n v="322984.99410000001"/>
    <n v="516775.99829999998"/>
  </r>
  <r>
    <n v="1"/>
    <x v="0"/>
    <s v="Region I - Northeast"/>
    <x v="4"/>
    <s v="RI"/>
    <x v="26"/>
    <n v="1"/>
    <x v="0"/>
    <n v="109708.95540000001"/>
    <n v="191990.67199999999"/>
    <n v="141964.6777"/>
    <n v="248438.18599999999"/>
    <n v="169872.11290000001"/>
    <n v="297276.1974"/>
    <n v="202557.7844"/>
    <n v="354476.1226"/>
    <n v="238697.82509999999"/>
    <n v="417721.19380000001"/>
    <n v="261679.55710000001"/>
    <n v="457939.22499999998"/>
    <n v="283273.56709999999"/>
    <n v="495728.74239999999"/>
  </r>
  <r>
    <n v="1"/>
    <x v="0"/>
    <s v="Region I - Northeast"/>
    <x v="4"/>
    <s v="RI"/>
    <x v="26"/>
    <n v="2"/>
    <x v="1"/>
    <n v="94241.321299999996"/>
    <n v="164922.3124"/>
    <n v="123105.78290000001"/>
    <n v="215435.1202"/>
    <n v="149219.55350000001"/>
    <n v="261134.21859999999"/>
    <n v="182213.5722"/>
    <n v="318873.7513"/>
    <n v="215969.7873"/>
    <n v="377947.12790000002"/>
    <n v="237839.3469"/>
    <n v="416218.85700000002"/>
    <n v="258141.03570000001"/>
    <n v="451746.8125"/>
  </r>
  <r>
    <n v="1"/>
    <x v="0"/>
    <s v="Region I - Northeast"/>
    <x v="4"/>
    <s v="RI"/>
    <x v="26"/>
    <n v="3"/>
    <x v="2"/>
    <n v="84196.355899999995"/>
    <n v="147343.62270000001"/>
    <n v="114688.0851"/>
    <n v="200704.149"/>
    <n v="145073.12179999999"/>
    <n v="253877.96309999999"/>
    <n v="191017.677"/>
    <n v="334280.93489999999"/>
    <n v="236509.76629999999"/>
    <n v="413892.09110000002"/>
    <n v="266335.0858"/>
    <n v="466086.40019999997"/>
    <n v="295758.2133"/>
    <n v="517576.87329999998"/>
  </r>
  <r>
    <n v="1"/>
    <x v="0"/>
    <s v="Region I - Northeast"/>
    <x v="4"/>
    <s v="RI"/>
    <x v="26"/>
    <n v="4"/>
    <x v="3"/>
    <n v="93515.032399999996"/>
    <n v="149624.05420000001"/>
    <n v="130921.04549999999"/>
    <n v="209473.6758"/>
    <n v="168327.05850000001"/>
    <n v="269323.29759999999"/>
    <n v="224436.0779"/>
    <n v="359097.73009999999"/>
    <n v="280545.09740000003"/>
    <n v="448872.16249999998"/>
    <n v="317951.1103"/>
    <n v="508721.78419999999"/>
    <n v="355357.12339999998"/>
    <n v="568571.40579999995"/>
  </r>
  <r>
    <n v="1"/>
    <x v="0"/>
    <s v="Region I - Northeast"/>
    <x v="4"/>
    <s v="RI"/>
    <x v="27"/>
    <n v="1"/>
    <x v="0"/>
    <n v="113589.9351"/>
    <n v="198782.38639999999"/>
    <n v="147073.23610000001"/>
    <n v="257378.16320000001"/>
    <n v="176043.90359999999"/>
    <n v="308076.83130000002"/>
    <n v="210006.63260000001"/>
    <n v="367511.60690000001"/>
    <n v="247560.05129999999"/>
    <n v="433230.08980000002"/>
    <n v="271439.98340000003"/>
    <n v="475019.97110000002"/>
    <n v="293911.77100000001"/>
    <n v="514345.5993"/>
  </r>
  <r>
    <n v="1"/>
    <x v="0"/>
    <s v="Region I - Northeast"/>
    <x v="4"/>
    <s v="RI"/>
    <x v="27"/>
    <n v="2"/>
    <x v="1"/>
    <n v="97172.533200000005"/>
    <n v="170051.93309999999"/>
    <n v="127056.33809999999"/>
    <n v="222348.59179999999"/>
    <n v="154123.20370000001"/>
    <n v="269715.60649999999"/>
    <n v="188413.21350000001"/>
    <n v="329723.12349999999"/>
    <n v="223436.4313"/>
    <n v="391013.7549"/>
    <n v="246135.8996"/>
    <n v="430737.82419999997"/>
    <n v="267236.01289999997"/>
    <n v="467663.02250000002"/>
  </r>
  <r>
    <n v="1"/>
    <x v="0"/>
    <s v="Region I - Northeast"/>
    <x v="4"/>
    <s v="RI"/>
    <x v="27"/>
    <n v="3"/>
    <x v="2"/>
    <n v="86537.055900000007"/>
    <n v="151439.84779999999"/>
    <n v="117769.3835"/>
    <n v="206096.42120000001"/>
    <n v="148888.46729999999"/>
    <n v="260554.81770000001"/>
    <n v="195956.62830000001"/>
    <n v="342924.09940000001"/>
    <n v="242544.54019999999"/>
    <n v="424452.94540000003"/>
    <n v="273069.53820000001"/>
    <n v="477871.69179999997"/>
    <n v="303167.64809999999"/>
    <n v="530543.38410000002"/>
  </r>
  <r>
    <n v="1"/>
    <x v="0"/>
    <s v="Region I - Northeast"/>
    <x v="4"/>
    <s v="RI"/>
    <x v="27"/>
    <n v="4"/>
    <x v="3"/>
    <n v="96801.640799999994"/>
    <n v="154882.62760000001"/>
    <n v="135522.29699999999"/>
    <n v="216835.67850000001"/>
    <n v="174242.95329999999"/>
    <n v="278788.72950000002"/>
    <n v="232323.93780000001"/>
    <n v="371718.30599999998"/>
    <n v="290404.92229999998"/>
    <n v="464647.88250000001"/>
    <n v="329125.5785"/>
    <n v="526600.93350000004"/>
    <n v="367846.23489999998"/>
    <n v="588553.98439999996"/>
  </r>
  <r>
    <n v="1"/>
    <x v="0"/>
    <s v="Region I - Northeast"/>
    <x v="5"/>
    <s v="VT"/>
    <x v="28"/>
    <n v="1"/>
    <x v="0"/>
    <n v="99336.499899999995"/>
    <n v="173838.8749"/>
    <n v="128536.1292"/>
    <n v="224938.2262"/>
    <n v="153799.36799999999"/>
    <n v="269148.89390000002"/>
    <n v="183385.7347"/>
    <n v="320925.03570000001"/>
    <n v="216098.82079999999"/>
    <n v="378172.9363"/>
    <n v="236901.36910000001"/>
    <n v="414577.3958"/>
    <n v="256445.2542"/>
    <n v="448779.1949"/>
  </r>
  <r>
    <n v="1"/>
    <x v="0"/>
    <s v="Region I - Northeast"/>
    <x v="5"/>
    <s v="VT"/>
    <x v="28"/>
    <n v="2"/>
    <x v="1"/>
    <n v="85361.357099999994"/>
    <n v="149382.3749"/>
    <n v="111496.95269999999"/>
    <n v="195119.66709999999"/>
    <n v="135139.59969999999"/>
    <n v="236494.29949999999"/>
    <n v="165004.56090000001"/>
    <n v="288757.98149999999"/>
    <n v="195563.83970000001"/>
    <n v="342236.7194"/>
    <n v="215361.53030000001"/>
    <n v="376882.67790000001"/>
    <n v="233737.79199999999"/>
    <n v="409041.1361"/>
  </r>
  <r>
    <n v="1"/>
    <x v="0"/>
    <s v="Region I - Northeast"/>
    <x v="5"/>
    <s v="VT"/>
    <x v="28"/>
    <n v="3"/>
    <x v="2"/>
    <n v="76283.677599999995"/>
    <n v="133496.4357"/>
    <n v="103917.83500000001"/>
    <n v="181856.2114"/>
    <n v="131455.5949"/>
    <n v="230047.2911"/>
    <n v="173093.82260000001"/>
    <n v="302914.18949999998"/>
    <n v="214323.2432"/>
    <n v="375065.67560000002"/>
    <n v="241355.29370000001"/>
    <n v="422371.76390000002"/>
    <n v="268023.96010000003"/>
    <n v="469041.9301"/>
  </r>
  <r>
    <n v="1"/>
    <x v="0"/>
    <s v="Region I - Northeast"/>
    <x v="5"/>
    <s v="VT"/>
    <x v="28"/>
    <n v="4"/>
    <x v="3"/>
    <n v="84675.242800000007"/>
    <n v="135480.3904"/>
    <n v="118545.33990000001"/>
    <n v="189672.5466"/>
    <n v="152415.43700000001"/>
    <n v="243864.7028"/>
    <n v="203220.58259999999"/>
    <n v="325152.93709999998"/>
    <n v="254025.72820000001"/>
    <n v="406441.17119999998"/>
    <n v="287895.82530000003"/>
    <n v="460633.32740000001"/>
    <n v="321765.92239999998"/>
    <n v="514825.48359999998"/>
  </r>
  <r>
    <n v="1"/>
    <x v="0"/>
    <s v="Region I - Northeast"/>
    <x v="5"/>
    <s v="VT"/>
    <x v="29"/>
    <n v="1"/>
    <x v="0"/>
    <n v="96294.151800000007"/>
    <n v="168514.76569999999"/>
    <n v="124691.4806"/>
    <n v="218210.09099999999"/>
    <n v="149261.78829999999"/>
    <n v="261208.12959999999"/>
    <n v="178070.4425"/>
    <n v="311623.27439999999"/>
    <n v="209925.0681"/>
    <n v="367368.86900000001"/>
    <n v="230181.09880000001"/>
    <n v="402816.9228"/>
    <n v="249247.49350000001"/>
    <n v="436183.11359999998"/>
  </r>
  <r>
    <n v="1"/>
    <x v="0"/>
    <s v="Region I - Northeast"/>
    <x v="5"/>
    <s v="VT"/>
    <x v="29"/>
    <n v="2"/>
    <x v="1"/>
    <n v="82319.009000000005"/>
    <n v="144058.26569999999"/>
    <n v="107652.30409999999"/>
    <n v="188391.53210000001"/>
    <n v="130602.02009999999"/>
    <n v="228553.53520000001"/>
    <n v="159689.26869999999"/>
    <n v="279456.22009999998"/>
    <n v="189390.08689999999"/>
    <n v="331432.65210000001"/>
    <n v="208641.26"/>
    <n v="365122.20500000002"/>
    <n v="226540.0313"/>
    <n v="396445.05479999998"/>
  </r>
  <r>
    <n v="1"/>
    <x v="0"/>
    <s v="Region I - Northeast"/>
    <x v="5"/>
    <s v="VT"/>
    <x v="29"/>
    <n v="3"/>
    <x v="2"/>
    <n v="73269.333799999993"/>
    <n v="128221.33409999999"/>
    <n v="99697.753800000006"/>
    <n v="174471.06899999999"/>
    <n v="126029.7761"/>
    <n v="220552.10810000001"/>
    <n v="165859.39739999999"/>
    <n v="290253.94540000003"/>
    <n v="205280.21179999999"/>
    <n v="359240.37060000002"/>
    <n v="231106.52470000001"/>
    <n v="404436.41820000001"/>
    <n v="256569.45370000001"/>
    <n v="448996.54379999998"/>
  </r>
  <r>
    <n v="1"/>
    <x v="0"/>
    <s v="Region I - Northeast"/>
    <x v="5"/>
    <s v="VT"/>
    <x v="29"/>
    <n v="4"/>
    <x v="3"/>
    <n v="82059.055099999998"/>
    <n v="131294.4901"/>
    <n v="114882.6771"/>
    <n v="183812.2861"/>
    <n v="147706.29920000001"/>
    <n v="236330.0822"/>
    <n v="196941.73209999999"/>
    <n v="315106.77620000002"/>
    <n v="246177.16519999999"/>
    <n v="393883.47019999998"/>
    <n v="279000.78720000002"/>
    <n v="446401.26620000001"/>
    <n v="311824.4093"/>
    <n v="498919.06229999999"/>
  </r>
  <r>
    <n v="1"/>
    <x v="0"/>
    <s v="Region I - Northeast"/>
    <x v="5"/>
    <s v="VT"/>
    <x v="30"/>
    <n v="1"/>
    <x v="0"/>
    <n v="99793.418600000005"/>
    <n v="174638.48250000001"/>
    <n v="129171.8627"/>
    <n v="226050.7597"/>
    <n v="154590.39660000001"/>
    <n v="270533.19410000002"/>
    <n v="184374.98379999999"/>
    <n v="322656.22169999999"/>
    <n v="217307.93590000001"/>
    <n v="380288.88780000003"/>
    <n v="238250.00159999999"/>
    <n v="416937.50270000001"/>
    <n v="257942.36069999999"/>
    <n v="451399.13130000001"/>
  </r>
  <r>
    <n v="1"/>
    <x v="0"/>
    <s v="Region I - Northeast"/>
    <x v="5"/>
    <s v="VT"/>
    <x v="30"/>
    <n v="2"/>
    <x v="1"/>
    <n v="85546.9139"/>
    <n v="149707.09940000001"/>
    <n v="111801.82859999999"/>
    <n v="195653.20009999999"/>
    <n v="135568.30309999999"/>
    <n v="237244.53039999999"/>
    <n v="165636.89430000001"/>
    <n v="289864.565"/>
    <n v="196374.21770000001"/>
    <n v="343654.88099999999"/>
    <n v="216291.91390000001"/>
    <n v="378510.8493"/>
    <n v="234793.9774"/>
    <n v="410889.46039999998"/>
  </r>
  <r>
    <n v="1"/>
    <x v="0"/>
    <s v="Region I - Northeast"/>
    <x v="5"/>
    <s v="VT"/>
    <x v="30"/>
    <n v="3"/>
    <x v="2"/>
    <n v="76306.517900000006"/>
    <n v="133536.40640000001"/>
    <n v="103893.90270000001"/>
    <n v="181814.3296"/>
    <n v="131383.01790000001"/>
    <n v="229920.2812"/>
    <n v="172954.71720000001"/>
    <n v="302670.75510000001"/>
    <n v="214109.6716"/>
    <n v="374691.9253"/>
    <n v="241083.25779999999"/>
    <n v="421895.70120000001"/>
    <n v="267686.40409999999"/>
    <n v="468451.2072"/>
  </r>
  <r>
    <n v="1"/>
    <x v="0"/>
    <s v="Region I - Northeast"/>
    <x v="5"/>
    <s v="VT"/>
    <x v="30"/>
    <n v="4"/>
    <x v="3"/>
    <n v="85053.661200000002"/>
    <n v="136085.85999999999"/>
    <n v="119075.1257"/>
    <n v="190520.20389999999"/>
    <n v="153096.59020000001"/>
    <n v="244954.54800000001"/>
    <n v="204128.78690000001"/>
    <n v="326606.06390000001"/>
    <n v="255160.98370000001"/>
    <n v="408257.57980000001"/>
    <n v="289182.44809999998"/>
    <n v="462691.92389999999"/>
    <n v="323203.91259999998"/>
    <n v="517126.26789999998"/>
  </r>
  <r>
    <n v="1"/>
    <x v="0"/>
    <s v="Region I - Northeast"/>
    <x v="5"/>
    <s v="VT"/>
    <x v="31"/>
    <n v="1"/>
    <x v="0"/>
    <n v="96244.009900000005"/>
    <n v="168427.01740000001"/>
    <n v="124686.43610000001"/>
    <n v="218201.26319999999"/>
    <n v="149296.54990000001"/>
    <n v="261268.96230000001"/>
    <n v="178173.8052"/>
    <n v="311804.15909999999"/>
    <n v="210105.21919999999"/>
    <n v="367684.13370000001"/>
    <n v="230409.6807"/>
    <n v="403216.9412"/>
    <n v="249544.96720000001"/>
    <n v="436703.69260000001"/>
  </r>
  <r>
    <n v="1"/>
    <x v="0"/>
    <s v="Region I - Northeast"/>
    <x v="5"/>
    <s v="VT"/>
    <x v="31"/>
    <n v="2"/>
    <x v="1"/>
    <n v="81997.505300000004"/>
    <n v="143495.6342"/>
    <n v="107316.40210000001"/>
    <n v="187803.70360000001"/>
    <n v="130274.4564"/>
    <n v="227980.29870000001"/>
    <n v="159435.7156"/>
    <n v="279012.5024"/>
    <n v="189171.50099999999"/>
    <n v="331050.12689999997"/>
    <n v="208451.59299999999"/>
    <n v="364790.28779999999"/>
    <n v="226396.58379999999"/>
    <n v="396194.02169999998"/>
  </r>
  <r>
    <n v="1"/>
    <x v="0"/>
    <s v="Region I - Northeast"/>
    <x v="5"/>
    <s v="VT"/>
    <x v="31"/>
    <n v="3"/>
    <x v="2"/>
    <n v="72789.781000000003"/>
    <n v="127382.1167"/>
    <n v="98970.4709"/>
    <n v="173198.3242"/>
    <n v="125052.89139999999"/>
    <n v="218842.55989999999"/>
    <n v="164514.54860000001"/>
    <n v="287900.46000000002"/>
    <n v="203559.4608"/>
    <n v="356229.0564"/>
    <n v="229126.35219999999"/>
    <n v="400971.1164"/>
    <n v="254322.80369999999"/>
    <n v="445064.90649999998"/>
  </r>
  <r>
    <n v="1"/>
    <x v="0"/>
    <s v="Region I - Northeast"/>
    <x v="5"/>
    <s v="VT"/>
    <x v="31"/>
    <n v="4"/>
    <x v="3"/>
    <n v="82001.440100000007"/>
    <n v="131202.30609999999"/>
    <n v="114802.01609999999"/>
    <n v="183683.2285"/>
    <n v="147602.59220000001"/>
    <n v="236164.15100000001"/>
    <n v="196803.45619999999"/>
    <n v="314885.53460000001"/>
    <n v="246004.32029999999"/>
    <n v="393606.91830000002"/>
    <n v="278804.89620000002"/>
    <n v="446087.8407"/>
    <n v="311605.47230000002"/>
    <n v="498568.76319999999"/>
  </r>
  <r>
    <n v="10"/>
    <x v="0"/>
    <s v="Region X - Northwest"/>
    <x v="6"/>
    <s v="AK"/>
    <x v="32"/>
    <n v="1"/>
    <x v="0"/>
    <n v="118134.7386"/>
    <n v="206735.79269999999"/>
    <n v="152754.06779999999"/>
    <n v="267319.61859999999"/>
    <n v="182704.98269999999"/>
    <n v="319733.71980000002"/>
    <n v="217742.26070000001"/>
    <n v="381048.95620000002"/>
    <n v="256480.65539999999"/>
    <n v="448841.1471"/>
    <n v="281115.46039999998"/>
    <n v="491952.05560000002"/>
    <n v="304218.30119999999"/>
    <n v="532382.02709999995"/>
  </r>
  <r>
    <n v="10"/>
    <x v="0"/>
    <s v="Region X - Northwest"/>
    <x v="6"/>
    <s v="AK"/>
    <x v="32"/>
    <n v="2"/>
    <x v="1"/>
    <n v="102008.08259999999"/>
    <n v="178514.14449999999"/>
    <n v="133091.66130000001"/>
    <n v="232910.40719999999"/>
    <n v="161172.48980000001"/>
    <n v="282051.85720000003"/>
    <n v="196531.25260000001"/>
    <n v="343929.69199999998"/>
    <n v="232784.25529999999"/>
    <n v="407372.44679999998"/>
    <n v="256259.5019"/>
    <n v="448454.12819999998"/>
    <n v="278014.96019999997"/>
    <n v="486526.18040000001"/>
  </r>
  <r>
    <n v="10"/>
    <x v="0"/>
    <s v="Region X - Northwest"/>
    <x v="6"/>
    <s v="AK"/>
    <x v="32"/>
    <n v="3"/>
    <x v="2"/>
    <n v="91500.604399999997"/>
    <n v="160126.05780000001"/>
    <n v="124778.2542"/>
    <n v="218361.9448"/>
    <n v="157944.6655"/>
    <n v="276403.16460000002"/>
    <n v="208076.91940000001"/>
    <n v="364134.60889999999"/>
    <n v="257737.42920000001"/>
    <n v="451040.50109999999"/>
    <n v="290320.2757"/>
    <n v="508060.48249999998"/>
    <n v="322483.7942"/>
    <n v="564346.63989999995"/>
  </r>
  <r>
    <n v="10"/>
    <x v="0"/>
    <s v="Region X - Northwest"/>
    <x v="6"/>
    <s v="AK"/>
    <x v="32"/>
    <n v="4"/>
    <x v="3"/>
    <n v="100725.35799999999"/>
    <n v="161160.57509999999"/>
    <n v="141015.50109999999"/>
    <n v="225624.80530000001"/>
    <n v="181305.64430000001"/>
    <n v="290089.03539999999"/>
    <n v="241740.85920000001"/>
    <n v="386785.38040000002"/>
    <n v="302176.07390000002"/>
    <n v="483481.7255"/>
    <n v="342466.217"/>
    <n v="547945.95550000004"/>
    <n v="382756.3603"/>
    <n v="612410.18559999997"/>
  </r>
  <r>
    <n v="10"/>
    <x v="0"/>
    <s v="Region X - Northwest"/>
    <x v="6"/>
    <s v="AK"/>
    <x v="33"/>
    <n v="1"/>
    <x v="0"/>
    <n v="120551.0319"/>
    <n v="210964.3058"/>
    <n v="155861.7187"/>
    <n v="272758.00770000002"/>
    <n v="186410.54070000001"/>
    <n v="326218.44620000001"/>
    <n v="222141.09650000001"/>
    <n v="388746.91899999999"/>
    <n v="261645.73929999999"/>
    <n v="457880.04379999998"/>
    <n v="286767.93469999998"/>
    <n v="501843.88569999998"/>
    <n v="310321.28639999998"/>
    <n v="543062.25120000006"/>
  </r>
  <r>
    <n v="10"/>
    <x v="0"/>
    <s v="Region X - Northwest"/>
    <x v="6"/>
    <s v="AK"/>
    <x v="33"/>
    <n v="2"/>
    <x v="1"/>
    <n v="104172.397"/>
    <n v="182301.6948"/>
    <n v="135892.08730000001"/>
    <n v="237811.15289999999"/>
    <n v="164541.6029"/>
    <n v="287947.8051"/>
    <n v="200598.66680000001"/>
    <n v="351047.66680000001"/>
    <n v="237579.0833"/>
    <n v="415763.39569999999"/>
    <n v="261523.60209999999"/>
    <n v="457666.30369999999"/>
    <n v="283708.51860000001"/>
    <n v="496489.90759999998"/>
  </r>
  <r>
    <n v="10"/>
    <x v="0"/>
    <s v="Region X - Northwest"/>
    <x v="6"/>
    <s v="AK"/>
    <x v="33"/>
    <n v="3"/>
    <x v="2"/>
    <n v="93495.488899999997"/>
    <n v="163617.10560000001"/>
    <n v="127519.177"/>
    <n v="223158.55970000001"/>
    <n v="161429.88860000001"/>
    <n v="282502.30499999999"/>
    <n v="212684.57139999999"/>
    <n v="372198"/>
    <n v="263460.13939999999"/>
    <n v="461055.2439"/>
    <n v="296778.1679"/>
    <n v="519361.79379999998"/>
    <n v="329670.31640000001"/>
    <n v="576923.05390000006"/>
  </r>
  <r>
    <n v="10"/>
    <x v="0"/>
    <s v="Region X - Northwest"/>
    <x v="6"/>
    <s v="AK"/>
    <x v="33"/>
    <n v="4"/>
    <x v="3"/>
    <n v="102789.7249"/>
    <n v="164463.56219999999"/>
    <n v="143905.61480000001"/>
    <n v="230248.9872"/>
    <n v="185021.5048"/>
    <n v="296034.41210000002"/>
    <n v="246695.33970000001"/>
    <n v="394712.54940000002"/>
    <n v="308369.17460000003"/>
    <n v="493390.68670000002"/>
    <n v="349485.06459999998"/>
    <n v="559176.11159999995"/>
    <n v="390600.9546"/>
    <n v="624961.53650000005"/>
  </r>
  <r>
    <n v="10"/>
    <x v="0"/>
    <s v="Region X - Northwest"/>
    <x v="6"/>
    <s v="AK"/>
    <x v="34"/>
    <n v="1"/>
    <x v="0"/>
    <n v="124519.5831"/>
    <n v="217909.27040000001"/>
    <n v="161147.59409999999"/>
    <n v="282008.28970000002"/>
    <n v="192838.13860000001"/>
    <n v="337466.7426"/>
    <n v="229961.18780000001"/>
    <n v="402432.0785"/>
    <n v="271007.8468"/>
    <n v="474263.73200000002"/>
    <n v="297109.61680000002"/>
    <n v="519941.82939999999"/>
    <n v="321642.21759999997"/>
    <n v="562873.88080000004"/>
  </r>
  <r>
    <n v="10"/>
    <x v="0"/>
    <s v="Region X - Northwest"/>
    <x v="6"/>
    <s v="AK"/>
    <x v="34"/>
    <n v="2"/>
    <x v="1"/>
    <n v="106881.0529"/>
    <n v="187041.8426"/>
    <n v="139641.83679999999"/>
    <n v="244373.21460000001"/>
    <n v="169286.9743"/>
    <n v="296252.20510000002"/>
    <n v="206761.64739999999"/>
    <n v="361832.88309999998"/>
    <n v="245089.90900000001"/>
    <n v="428907.34080000001"/>
    <n v="269923.41190000001"/>
    <n v="472365.97090000001"/>
    <n v="292982.31329999998"/>
    <n v="512719.04830000002"/>
  </r>
  <r>
    <n v="10"/>
    <x v="0"/>
    <s v="Region X - Northwest"/>
    <x v="6"/>
    <s v="AK"/>
    <x v="34"/>
    <n v="3"/>
    <x v="2"/>
    <n v="95431.672000000006"/>
    <n v="167005.4258"/>
    <n v="129970.2556"/>
    <n v="227447.9474"/>
    <n v="164387.17240000001"/>
    <n v="287677.5515"/>
    <n v="216431.0564"/>
    <n v="378754.34879999998"/>
    <n v="267958.9705"/>
    <n v="468928.19839999999"/>
    <n v="301737.61320000002"/>
    <n v="528040.82310000004"/>
    <n v="335057.61589999998"/>
    <n v="586350.82779999997"/>
  </r>
  <r>
    <n v="10"/>
    <x v="0"/>
    <s v="Region X - Northwest"/>
    <x v="6"/>
    <s v="AK"/>
    <x v="34"/>
    <n v="4"/>
    <x v="3"/>
    <n v="106135.07030000001"/>
    <n v="169816.1151"/>
    <n v="148589.09849999999"/>
    <n v="237742.56109999999"/>
    <n v="191043.12659999999"/>
    <n v="305669.0073"/>
    <n v="254724.16880000001"/>
    <n v="407558.6764"/>
    <n v="318405.21100000001"/>
    <n v="509448.34529999999"/>
    <n v="360859.23920000001"/>
    <n v="577374.79130000004"/>
    <n v="403313.26740000001"/>
    <n v="645301.23750000005"/>
  </r>
  <r>
    <n v="10"/>
    <x v="0"/>
    <s v="Region X - Northwest"/>
    <x v="6"/>
    <s v="AK"/>
    <x v="35"/>
    <n v="1"/>
    <x v="0"/>
    <n v="124191.0171"/>
    <n v="217334.27989999999"/>
    <n v="160651.14970000001"/>
    <n v="281139.51189999998"/>
    <n v="192195.50810000001"/>
    <n v="336342.13919999998"/>
    <n v="229121.16149999999"/>
    <n v="400962.03259999998"/>
    <n v="269948.44650000002"/>
    <n v="472409.78139999998"/>
    <n v="295911.19089999999"/>
    <n v="517844.58409999998"/>
    <n v="320285.3063"/>
    <n v="560499.28599999996"/>
  </r>
  <r>
    <n v="10"/>
    <x v="0"/>
    <s v="Region X - Northwest"/>
    <x v="6"/>
    <s v="AK"/>
    <x v="35"/>
    <n v="2"/>
    <x v="1"/>
    <n v="106930.455"/>
    <n v="187128.29629999999"/>
    <n v="139606.22959999999"/>
    <n v="244310.90179999999"/>
    <n v="169149.01120000001"/>
    <n v="296010.7696"/>
    <n v="206418.7537"/>
    <n v="361232.81900000002"/>
    <n v="244585.89249999999"/>
    <n v="428025.31199999998"/>
    <n v="269307.54710000003"/>
    <n v="471288.20740000001"/>
    <n v="292239.54210000002"/>
    <n v="511419.19880000001"/>
  </r>
  <r>
    <n v="10"/>
    <x v="0"/>
    <s v="Region X - Northwest"/>
    <x v="6"/>
    <s v="AK"/>
    <x v="35"/>
    <n v="3"/>
    <x v="2"/>
    <n v="95704.881200000003"/>
    <n v="167483.54199999999"/>
    <n v="130430.6217"/>
    <n v="228253.58790000001"/>
    <n v="165037.30239999999"/>
    <n v="288815.27919999999"/>
    <n v="217356.86439999999"/>
    <n v="380374.51280000003"/>
    <n v="269171.51299999998"/>
    <n v="471050.14779999998"/>
    <n v="303153.59700000001"/>
    <n v="530518.79469999997"/>
    <n v="336686.86900000001"/>
    <n v="589202.02069999999"/>
  </r>
  <r>
    <n v="10"/>
    <x v="0"/>
    <s v="Region X - Northwest"/>
    <x v="6"/>
    <s v="AK"/>
    <x v="35"/>
    <n v="4"/>
    <x v="3"/>
    <n v="105872.7205"/>
    <n v="169396.3553"/>
    <n v="148221.80869999999"/>
    <n v="237154.89739999999"/>
    <n v="190570.89689999999"/>
    <n v="304913.43969999999"/>
    <n v="254094.52919999999"/>
    <n v="406551.25280000002"/>
    <n v="317618.16159999999"/>
    <n v="508189.06599999999"/>
    <n v="359967.24969999999"/>
    <n v="575947.60809999995"/>
    <n v="402316.33799999999"/>
    <n v="643706.15020000003"/>
  </r>
  <r>
    <n v="10"/>
    <x v="0"/>
    <s v="Region X - Northwest"/>
    <x v="7"/>
    <s v="ID"/>
    <x v="36"/>
    <n v="1"/>
    <x v="0"/>
    <n v="94325.894100000005"/>
    <n v="165070.31479999999"/>
    <n v="122146.44650000001"/>
    <n v="213756.28140000001"/>
    <n v="146217.75630000001"/>
    <n v="255881.07339999999"/>
    <n v="174442.67860000001"/>
    <n v="305274.6876"/>
    <n v="205651.91089999999"/>
    <n v="359890.84409999999"/>
    <n v="225497.5183"/>
    <n v="394620.65700000001"/>
    <n v="244179.02059999999"/>
    <n v="427313.28619999997"/>
  </r>
  <r>
    <n v="10"/>
    <x v="0"/>
    <s v="Region X - Northwest"/>
    <x v="7"/>
    <s v="ID"/>
    <x v="36"/>
    <n v="2"/>
    <x v="1"/>
    <n v="80619.343999999997"/>
    <n v="141083.85209999999"/>
    <n v="105434.7513"/>
    <n v="184510.81479999999"/>
    <n v="127916.6161"/>
    <n v="223854.07810000001"/>
    <n v="156414.77849999999"/>
    <n v="273725.86229999998"/>
    <n v="185511.59820000001"/>
    <n v="324645.29690000002"/>
    <n v="204371.6606"/>
    <n v="357650.40600000002"/>
    <n v="221907.98050000001"/>
    <n v="388338.96580000001"/>
  </r>
  <r>
    <n v="10"/>
    <x v="0"/>
    <s v="Region X - Northwest"/>
    <x v="7"/>
    <s v="ID"/>
    <x v="36"/>
    <n v="3"/>
    <x v="2"/>
    <n v="71744.679399999994"/>
    <n v="125553.1891"/>
    <n v="97618.576199999996"/>
    <n v="170832.50829999999"/>
    <n v="123397.9279"/>
    <n v="215946.37390000001"/>
    <n v="162392.17050000001"/>
    <n v="284186.29849999998"/>
    <n v="200985.4632"/>
    <n v="351724.56050000002"/>
    <n v="226268.82490000001"/>
    <n v="395970.4436"/>
    <n v="251195.78659999999"/>
    <n v="439592.62660000002"/>
  </r>
  <r>
    <n v="10"/>
    <x v="0"/>
    <s v="Region X - Northwest"/>
    <x v="7"/>
    <s v="ID"/>
    <x v="36"/>
    <n v="4"/>
    <x v="3"/>
    <n v="80380.852199999994"/>
    <n v="128609.3654"/>
    <n v="112533.1931"/>
    <n v="180053.1116"/>
    <n v="144685.53390000001"/>
    <n v="231496.85769999999"/>
    <n v="192914.04519999999"/>
    <n v="308662.47690000001"/>
    <n v="241142.55660000001"/>
    <n v="385828.09610000002"/>
    <n v="273294.89730000001"/>
    <n v="437271.84230000002"/>
    <n v="305447.23820000002"/>
    <n v="488715.58840000001"/>
  </r>
  <r>
    <n v="10"/>
    <x v="0"/>
    <s v="Region X - Northwest"/>
    <x v="7"/>
    <s v="ID"/>
    <x v="37"/>
    <n v="1"/>
    <x v="0"/>
    <n v="98889.417799999996"/>
    <n v="173056.48130000001"/>
    <n v="127913.4213"/>
    <n v="223848.48740000001"/>
    <n v="153024.128"/>
    <n v="267792.22409999999"/>
    <n v="182415.61960000001"/>
    <n v="319227.33429999999"/>
    <n v="214912.54310000001"/>
    <n v="376096.95030000003"/>
    <n v="235577.927"/>
    <n v="412261.37229999999"/>
    <n v="254975.6654"/>
    <n v="446207.41450000001"/>
  </r>
  <r>
    <n v="10"/>
    <x v="0"/>
    <s v="Region X - Northwest"/>
    <x v="7"/>
    <s v="ID"/>
    <x v="37"/>
    <n v="2"/>
    <x v="1"/>
    <n v="85182.867800000007"/>
    <n v="149070.01860000001"/>
    <n v="111201.7262"/>
    <n v="194603.0208"/>
    <n v="134722.98790000001"/>
    <n v="235765.22880000001"/>
    <n v="164387.7194"/>
    <n v="287678.50890000002"/>
    <n v="194772.2304"/>
    <n v="340851.4032"/>
    <n v="214452.0693"/>
    <n v="375291.1213"/>
    <n v="232704.62520000001"/>
    <n v="407233.09409999999"/>
  </r>
  <r>
    <n v="10"/>
    <x v="0"/>
    <s v="Region X - Northwest"/>
    <x v="7"/>
    <s v="ID"/>
    <x v="37"/>
    <n v="3"/>
    <x v="2"/>
    <n v="76266.196599999996"/>
    <n v="133465.84409999999"/>
    <n v="103948.7003"/>
    <n v="181910.2255"/>
    <n v="131536.65890000001"/>
    <n v="230189.15299999999"/>
    <n v="173243.8118"/>
    <n v="303176.67070000002"/>
    <n v="214550.01490000001"/>
    <n v="375462.52590000001"/>
    <n v="241641.9834"/>
    <n v="422873.47100000002"/>
    <n v="268377.55200000003"/>
    <n v="469660.71610000002"/>
  </r>
  <r>
    <n v="10"/>
    <x v="0"/>
    <s v="Region X - Northwest"/>
    <x v="7"/>
    <s v="ID"/>
    <x v="37"/>
    <n v="4"/>
    <x v="3"/>
    <n v="84305.134999999995"/>
    <n v="134888.21799999999"/>
    <n v="118027.18889999999"/>
    <n v="188843.50520000001"/>
    <n v="151749.24299999999"/>
    <n v="242798.79240000001"/>
    <n v="202332.32389999999"/>
    <n v="323731.72320000001"/>
    <n v="252915.40489999999"/>
    <n v="404664.65389999998"/>
    <n v="286637.45890000003"/>
    <n v="458619.9411"/>
    <n v="320359.51299999998"/>
    <n v="512575.22830000002"/>
  </r>
  <r>
    <n v="10"/>
    <x v="0"/>
    <s v="Region X - Northwest"/>
    <x v="7"/>
    <s v="ID"/>
    <x v="38"/>
    <n v="1"/>
    <x v="0"/>
    <n v="93291.627900000007"/>
    <n v="163260.34890000001"/>
    <n v="120868.8907"/>
    <n v="211520.55859999999"/>
    <n v="144730.5086"/>
    <n v="253278.39"/>
    <n v="172732.1672"/>
    <n v="302281.2928"/>
    <n v="203695.49280000001"/>
    <n v="356467.11239999998"/>
    <n v="223384.32000000001"/>
    <n v="390922.56"/>
    <n v="241942.26869999999"/>
    <n v="423398.97029999999"/>
  </r>
  <r>
    <n v="10"/>
    <x v="0"/>
    <s v="Region X - Northwest"/>
    <x v="7"/>
    <s v="ID"/>
    <x v="38"/>
    <n v="2"/>
    <x v="1"/>
    <n v="79448.012400000007"/>
    <n v="139034.02179999999"/>
    <n v="103990.0787"/>
    <n v="181982.63769999999"/>
    <n v="126246.3572"/>
    <n v="220931.1251"/>
    <n v="154523.98819999999"/>
    <n v="270416.97950000002"/>
    <n v="183353.77720000001"/>
    <n v="320869.11009999999"/>
    <n v="202047.20389999999"/>
    <n v="353582.60690000001"/>
    <n v="219448.5183"/>
    <n v="384034.90710000001"/>
  </r>
  <r>
    <n v="10"/>
    <x v="0"/>
    <s v="Region X - Northwest"/>
    <x v="7"/>
    <s v="ID"/>
    <x v="38"/>
    <n v="3"/>
    <x v="2"/>
    <n v="70502.804099999994"/>
    <n v="123379.90700000001"/>
    <n v="95851.710900000005"/>
    <n v="167740.49410000001"/>
    <n v="121105.12729999999"/>
    <n v="211933.97270000001"/>
    <n v="159313.71909999999"/>
    <n v="278799.00829999999"/>
    <n v="197117.35130000001"/>
    <n v="344955.36479999998"/>
    <n v="221869.81779999999"/>
    <n v="388272.18119999999"/>
    <n v="246262.32029999999"/>
    <n v="430959.06060000003"/>
  </r>
  <r>
    <n v="10"/>
    <x v="0"/>
    <s v="Region X - Northwest"/>
    <x v="7"/>
    <s v="ID"/>
    <x v="38"/>
    <n v="4"/>
    <x v="3"/>
    <n v="79484.139599999995"/>
    <n v="127174.6254"/>
    <n v="111277.79549999999"/>
    <n v="178044.4754"/>
    <n v="143071.45129999999"/>
    <n v="228914.32560000001"/>
    <n v="190761.93520000001"/>
    <n v="305219.10080000001"/>
    <n v="238452.41889999999"/>
    <n v="381523.87589999998"/>
    <n v="270246.0748"/>
    <n v="432393.72600000002"/>
    <n v="302039.73060000001"/>
    <n v="483263.57610000001"/>
  </r>
  <r>
    <n v="10"/>
    <x v="0"/>
    <s v="Region X - Northwest"/>
    <x v="7"/>
    <s v="ID"/>
    <x v="10"/>
    <n v="1"/>
    <x v="0"/>
    <n v="96434.732300000003"/>
    <n v="168760.78150000001"/>
    <n v="124693.577"/>
    <n v="218213.7597"/>
    <n v="149141.70120000001"/>
    <n v="260997.97709999999"/>
    <n v="177741.20439999999"/>
    <n v="311047.10759999999"/>
    <n v="209361.75779999999"/>
    <n v="366383.07620000001"/>
    <n v="229470.1416"/>
    <n v="401572.74770000001"/>
    <n v="248327.53219999999"/>
    <n v="434573.1814"/>
  </r>
  <r>
    <n v="10"/>
    <x v="0"/>
    <s v="Region X - Northwest"/>
    <x v="7"/>
    <s v="ID"/>
    <x v="10"/>
    <n v="2"/>
    <x v="1"/>
    <n v="83276.444399999993"/>
    <n v="145733.77780000001"/>
    <n v="108650.35"/>
    <n v="190138.11249999999"/>
    <n v="131572.60699999999"/>
    <n v="230252.06219999999"/>
    <n v="160434.42060000001"/>
    <n v="280760.23599999998"/>
    <n v="190027.05799999999"/>
    <n v="332547.35159999999"/>
    <n v="209189.3187"/>
    <n v="366081.3076"/>
    <n v="226947.33410000001"/>
    <n v="397157.83470000001"/>
  </r>
  <r>
    <n v="10"/>
    <x v="0"/>
    <s v="Region X - Northwest"/>
    <x v="7"/>
    <s v="ID"/>
    <x v="10"/>
    <n v="3"/>
    <x v="2"/>
    <n v="74702.625"/>
    <n v="130729.59359999999"/>
    <n v="101872.65889999999"/>
    <n v="178277.1531"/>
    <n v="128951.92969999999"/>
    <n v="225665.87710000001"/>
    <n v="169883.04240000001"/>
    <n v="297295.32410000003"/>
    <n v="210429.24299999999"/>
    <n v="368251.1752"/>
    <n v="237032.3633"/>
    <n v="414806.636"/>
    <n v="263293.33980000002"/>
    <n v="460763.34460000001"/>
  </r>
  <r>
    <n v="10"/>
    <x v="0"/>
    <s v="Region X - Northwest"/>
    <x v="7"/>
    <s v="ID"/>
    <x v="10"/>
    <n v="4"/>
    <x v="3"/>
    <n v="82223.581699999995"/>
    <n v="131557.73259999999"/>
    <n v="115113.0143"/>
    <n v="184180.82569999999"/>
    <n v="148002.44699999999"/>
    <n v="236803.91880000001"/>
    <n v="197336.59599999999"/>
    <n v="315738.55839999998"/>
    <n v="246670.745"/>
    <n v="394673.19780000002"/>
    <n v="279560.1777"/>
    <n v="447296.29090000002"/>
    <n v="312449.6103"/>
    <n v="499919.38400000002"/>
  </r>
  <r>
    <n v="10"/>
    <x v="0"/>
    <s v="Region X - Northwest"/>
    <x v="7"/>
    <s v="ID"/>
    <x v="39"/>
    <n v="1"/>
    <x v="0"/>
    <n v="91871.208599999998"/>
    <n v="160774.61499999999"/>
    <n v="118926.6021"/>
    <n v="208121.55369999999"/>
    <n v="142335.32939999999"/>
    <n v="249086.8265"/>
    <n v="169768.2634"/>
    <n v="297094.46090000001"/>
    <n v="200101.1257"/>
    <n v="350176.96990000003"/>
    <n v="219389.7329"/>
    <n v="383932.03249999997"/>
    <n v="237530.88750000001"/>
    <n v="415679.05310000002"/>
  </r>
  <r>
    <n v="10"/>
    <x v="0"/>
    <s v="Region X - Northwest"/>
    <x v="7"/>
    <s v="ID"/>
    <x v="39"/>
    <n v="2"/>
    <x v="1"/>
    <n v="78712.920800000007"/>
    <n v="137747.61129999999"/>
    <n v="102883.3751"/>
    <n v="180045.90650000001"/>
    <n v="124766.2352"/>
    <n v="218340.9117"/>
    <n v="152461.47959999999"/>
    <n v="266807.58929999999"/>
    <n v="180766.4259"/>
    <n v="316341.24530000001"/>
    <n v="199108.91"/>
    <n v="348440.59230000002"/>
    <n v="216150.6894"/>
    <n v="378263.70640000002"/>
  </r>
  <r>
    <n v="10"/>
    <x v="0"/>
    <s v="Region X - Northwest"/>
    <x v="7"/>
    <s v="ID"/>
    <x v="39"/>
    <n v="3"/>
    <x v="2"/>
    <n v="70181.107699999993"/>
    <n v="122816.93859999999"/>
    <n v="95542.534799999994"/>
    <n v="167199.43599999999"/>
    <n v="120813.19869999999"/>
    <n v="211423.09779999999"/>
    <n v="159031.40100000001"/>
    <n v="278304.95179999998"/>
    <n v="196864.69140000001"/>
    <n v="344513.20980000001"/>
    <n v="221659.20490000001"/>
    <n v="387903.60849999997"/>
    <n v="246111.57440000001"/>
    <n v="430695.25510000001"/>
  </r>
  <r>
    <n v="10"/>
    <x v="0"/>
    <s v="Region X - Northwest"/>
    <x v="7"/>
    <s v="ID"/>
    <x v="39"/>
    <n v="4"/>
    <x v="3"/>
    <n v="78299.298899999994"/>
    <n v="125278.88009999999"/>
    <n v="109619.0184"/>
    <n v="175390.43210000001"/>
    <n v="140938.73800000001"/>
    <n v="225501.9841"/>
    <n v="187918.3173"/>
    <n v="300669.31219999999"/>
    <n v="234897.89660000001"/>
    <n v="375836.64010000002"/>
    <n v="266217.61609999998"/>
    <n v="425948.19209999999"/>
    <n v="297537.3357"/>
    <n v="476059.74410000001"/>
  </r>
  <r>
    <n v="10"/>
    <x v="0"/>
    <s v="Region X - Northwest"/>
    <x v="7"/>
    <s v="ID"/>
    <x v="40"/>
    <n v="1"/>
    <x v="0"/>
    <n v="94305.742899999997"/>
    <n v="165035.0502"/>
    <n v="122150.43889999999"/>
    <n v="213763.26809999999"/>
    <n v="146243.0336"/>
    <n v="255925.3089"/>
    <n v="174503.9296"/>
    <n v="305381.87670000002"/>
    <n v="205753.40830000001"/>
    <n v="360068.46460000001"/>
    <n v="225624.40789999999"/>
    <n v="394842.71380000003"/>
    <n v="244341.51990000001"/>
    <n v="427597.65990000003"/>
  </r>
  <r>
    <n v="10"/>
    <x v="0"/>
    <s v="Region X - Northwest"/>
    <x v="7"/>
    <s v="ID"/>
    <x v="40"/>
    <n v="2"/>
    <x v="1"/>
    <n v="80462.127399999998"/>
    <n v="140808.7231"/>
    <n v="105271.62699999999"/>
    <n v="184225.34719999999"/>
    <n v="127758.88219999999"/>
    <n v="223578.04389999999"/>
    <n v="156295.75049999999"/>
    <n v="273517.56349999999"/>
    <n v="185411.69270000001"/>
    <n v="324470.46220000001"/>
    <n v="204287.29190000001"/>
    <n v="357502.76069999998"/>
    <n v="221847.76949999999"/>
    <n v="388233.59669999999"/>
  </r>
  <r>
    <n v="10"/>
    <x v="0"/>
    <s v="Region X - Northwest"/>
    <x v="7"/>
    <s v="ID"/>
    <x v="40"/>
    <n v="3"/>
    <x v="2"/>
    <n v="71507.584300000002"/>
    <n v="125138.27250000001"/>
    <n v="97258.403300000005"/>
    <n v="170202.20569999999"/>
    <n v="122913.73179999999"/>
    <n v="215099.0306"/>
    <n v="161725.1917"/>
    <n v="283019.08549999999"/>
    <n v="200131.69209999999"/>
    <n v="350230.46120000002"/>
    <n v="225286.07079999999"/>
    <n v="394250.6238"/>
    <n v="250080.48540000001"/>
    <n v="437640.84940000001"/>
  </r>
  <r>
    <n v="10"/>
    <x v="0"/>
    <s v="Region X - Northwest"/>
    <x v="7"/>
    <s v="ID"/>
    <x v="40"/>
    <n v="4"/>
    <x v="3"/>
    <n v="80356.201400000005"/>
    <n v="128569.9241"/>
    <n v="112498.68180000001"/>
    <n v="179997.89369999999"/>
    <n v="144641.1624"/>
    <n v="231425.8633"/>
    <n v="192854.88320000001"/>
    <n v="308567.81770000001"/>
    <n v="241068.60399999999"/>
    <n v="385709.7721"/>
    <n v="273211.0845"/>
    <n v="437137.74170000001"/>
    <n v="305353.565"/>
    <n v="488565.71130000002"/>
  </r>
  <r>
    <n v="10"/>
    <x v="0"/>
    <s v="Region X - Northwest"/>
    <x v="8"/>
    <s v="OR"/>
    <x v="41"/>
    <n v="1"/>
    <x v="0"/>
    <n v="101787.2234"/>
    <n v="178127.641"/>
    <n v="131689.37299999999"/>
    <n v="230456.40289999999"/>
    <n v="157560.19039999999"/>
    <n v="275730.33319999999"/>
    <n v="187851.54440000001"/>
    <n v="328740.20260000002"/>
    <n v="221343.84160000001"/>
    <n v="387351.72289999999"/>
    <n v="242642.01680000001"/>
    <n v="424623.5294"/>
    <n v="262644.55839999998"/>
    <n v="459627.97710000002"/>
  </r>
  <r>
    <n v="10"/>
    <x v="0"/>
    <s v="Region X - Northwest"/>
    <x v="8"/>
    <s v="OR"/>
    <x v="41"/>
    <n v="2"/>
    <x v="1"/>
    <n v="87550.409499999994"/>
    <n v="153213.21669999999"/>
    <n v="114331.1545"/>
    <n v="200079.5203"/>
    <n v="138551.0361"/>
    <n v="242464.3132"/>
    <n v="169126.2009"/>
    <n v="295970.85159999999"/>
    <n v="200424.36300000001"/>
    <n v="350742.63520000002"/>
    <n v="220698.86550000001"/>
    <n v="386223.01459999999"/>
    <n v="239511.9209"/>
    <n v="419145.86170000001"/>
  </r>
  <r>
    <n v="10"/>
    <x v="0"/>
    <s v="Region X - Northwest"/>
    <x v="8"/>
    <s v="OR"/>
    <x v="41"/>
    <n v="3"/>
    <x v="2"/>
    <n v="78297.321599999996"/>
    <n v="137020.31280000001"/>
    <n v="106683.02439999999"/>
    <n v="186695.29269999999"/>
    <n v="134970.5246"/>
    <n v="236198.41800000001"/>
    <n v="177739.57139999999"/>
    <n v="311044.2499"/>
    <n v="220092.15659999999"/>
    <n v="385161.27419999999"/>
    <n v="247864.4785"/>
    <n v="433762.83740000002"/>
    <n v="275266.61239999998"/>
    <n v="481716.57160000002"/>
  </r>
  <r>
    <n v="10"/>
    <x v="0"/>
    <s v="Region X - Northwest"/>
    <x v="8"/>
    <s v="OR"/>
    <x v="41"/>
    <n v="4"/>
    <x v="3"/>
    <n v="86768.699299999993"/>
    <n v="138829.9209"/>
    <n v="121476.179"/>
    <n v="194361.88920000001"/>
    <n v="156183.6586"/>
    <n v="249893.85759999999"/>
    <n v="208244.87830000001"/>
    <n v="333191.8101"/>
    <n v="260306.09770000001"/>
    <n v="416489.76260000002"/>
    <n v="295013.57740000001"/>
    <n v="472021.73090000002"/>
    <n v="329721.05719999998"/>
    <n v="527553.69940000004"/>
  </r>
  <r>
    <n v="10"/>
    <x v="0"/>
    <s v="Region X - Northwest"/>
    <x v="8"/>
    <s v="OR"/>
    <x v="42"/>
    <n v="1"/>
    <x v="0"/>
    <n v="99489.924499999994"/>
    <n v="174107.36799999999"/>
    <n v="128677.94190000001"/>
    <n v="225186.3983"/>
    <n v="153930.38709999999"/>
    <n v="269378.17749999999"/>
    <n v="183483.27849999999"/>
    <n v="321095.73729999998"/>
    <n v="216158.46280000001"/>
    <n v="378277.30979999999"/>
    <n v="236937.2879"/>
    <n v="414640.2537"/>
    <n v="256436.71599999999"/>
    <n v="448764.25290000002"/>
  </r>
  <r>
    <n v="10"/>
    <x v="0"/>
    <s v="Region X - Northwest"/>
    <x v="8"/>
    <s v="OR"/>
    <x v="42"/>
    <n v="2"/>
    <x v="1"/>
    <n v="85757.068199999994"/>
    <n v="150074.8694"/>
    <n v="111934.17290000001"/>
    <n v="195884.8026"/>
    <n v="135594.1226"/>
    <n v="237289.71460000001"/>
    <n v="165420.77840000001"/>
    <n v="289486.36219999997"/>
    <n v="195979.49590000001"/>
    <n v="342964.11780000001"/>
    <n v="215770.88449999999"/>
    <n v="377599.04790000001"/>
    <n v="234122.93229999999"/>
    <n v="409715.13140000001"/>
  </r>
  <r>
    <n v="10"/>
    <x v="0"/>
    <s v="Region X - Northwest"/>
    <x v="8"/>
    <s v="OR"/>
    <x v="42"/>
    <n v="3"/>
    <x v="2"/>
    <n v="76819.503400000001"/>
    <n v="134434.13089999999"/>
    <n v="104717.90979999999"/>
    <n v="183256.34220000001"/>
    <n v="132521.58979999999"/>
    <n v="231912.78210000001"/>
    <n v="174552.94880000001"/>
    <n v="305467.6605"/>
    <n v="216182.58850000001"/>
    <n v="378319.52980000002"/>
    <n v="243489.3265"/>
    <n v="426106.32140000002"/>
    <n v="270438.98050000001"/>
    <n v="473268.21590000001"/>
  </r>
  <r>
    <n v="10"/>
    <x v="0"/>
    <s v="Region X - Northwest"/>
    <x v="8"/>
    <s v="OR"/>
    <x v="42"/>
    <n v="4"/>
    <x v="3"/>
    <n v="84820.119699999996"/>
    <n v="135712.19349999999"/>
    <n v="118748.1675"/>
    <n v="189997.07089999999"/>
    <n v="152676.21539999999"/>
    <n v="244281.94829999999"/>
    <n v="203568.28719999999"/>
    <n v="325709.26449999999"/>
    <n v="254460.359"/>
    <n v="407136.58049999998"/>
    <n v="288388.4069"/>
    <n v="461421.45789999998"/>
    <n v="322316.4547"/>
    <n v="515706.33529999998"/>
  </r>
  <r>
    <n v="10"/>
    <x v="0"/>
    <s v="Region X - Northwest"/>
    <x v="8"/>
    <s v="OR"/>
    <x v="43"/>
    <n v="1"/>
    <x v="0"/>
    <n v="97192.620299999995"/>
    <n v="170087.08559999999"/>
    <n v="125666.5036"/>
    <n v="219916.38140000001"/>
    <n v="150300.57519999999"/>
    <n v="263026.00679999997"/>
    <n v="179115.00210000001"/>
    <n v="313451.2537"/>
    <n v="210973.07139999999"/>
    <n v="369202.875"/>
    <n v="231232.5453"/>
    <n v="404656.95429999998"/>
    <n v="250228.85870000001"/>
    <n v="437900.50270000001"/>
  </r>
  <r>
    <n v="10"/>
    <x v="0"/>
    <s v="Region X - Northwest"/>
    <x v="8"/>
    <s v="OR"/>
    <x v="43"/>
    <n v="2"/>
    <x v="1"/>
    <n v="83963.723100000003"/>
    <n v="146936.5154"/>
    <n v="109537.1862"/>
    <n v="191690.07579999999"/>
    <n v="132637.20250000001"/>
    <n v="232115.10449999999"/>
    <n v="161715.3474"/>
    <n v="283001.85800000001"/>
    <n v="191534.61859999999"/>
    <n v="335185.58250000002"/>
    <n v="210842.89230000001"/>
    <n v="368975.06140000001"/>
    <n v="228733.93109999999"/>
    <n v="400284.37929999997"/>
  </r>
  <r>
    <n v="10"/>
    <x v="0"/>
    <s v="Region X - Northwest"/>
    <x v="8"/>
    <s v="OR"/>
    <x v="43"/>
    <n v="3"/>
    <x v="2"/>
    <n v="75341.682199999996"/>
    <n v="131847.94390000001"/>
    <n v="102752.7914"/>
    <n v="179817.38500000001"/>
    <n v="130072.65029999999"/>
    <n v="227627.13810000001"/>
    <n v="171366.3204"/>
    <n v="299891.06089999998"/>
    <n v="212273.01319999999"/>
    <n v="371477.77299999999"/>
    <n v="239114.1666"/>
    <n v="418449.79149999999"/>
    <n v="265611.34000000003"/>
    <n v="464819.84509999998"/>
  </r>
  <r>
    <n v="10"/>
    <x v="0"/>
    <s v="Region X - Northwest"/>
    <x v="8"/>
    <s v="OR"/>
    <x v="43"/>
    <n v="4"/>
    <x v="3"/>
    <n v="82871.535600000003"/>
    <n v="132594.459"/>
    <n v="116020.1498"/>
    <n v="185632.24249999999"/>
    <n v="149168.7641"/>
    <n v="238670.02609999999"/>
    <n v="198891.68539999999"/>
    <n v="318226.70140000002"/>
    <n v="248614.60680000001"/>
    <n v="397783.37670000002"/>
    <n v="281763.22090000001"/>
    <n v="450821.16029999999"/>
    <n v="314911.83529999998"/>
    <n v="503858.94390000001"/>
  </r>
  <r>
    <n v="10"/>
    <x v="0"/>
    <s v="Region X - Northwest"/>
    <x v="8"/>
    <s v="OR"/>
    <x v="44"/>
    <n v="1"/>
    <x v="0"/>
    <n v="98028.249200000006"/>
    <n v="171549.43609999999"/>
    <n v="126803.7294"/>
    <n v="221906.5264"/>
    <n v="151699.47690000001"/>
    <n v="265474.0845"/>
    <n v="180840.92"/>
    <n v="316471.60989999998"/>
    <n v="213061.44190000001"/>
    <n v="372857.5233"/>
    <n v="233551.0288"/>
    <n v="408714.3003"/>
    <n v="252785.4106"/>
    <n v="442374.46850000002"/>
  </r>
  <r>
    <n v="10"/>
    <x v="0"/>
    <s v="Region X - Northwest"/>
    <x v="8"/>
    <s v="OR"/>
    <x v="44"/>
    <n v="2"/>
    <x v="1"/>
    <n v="84421.382199999993"/>
    <n v="147737.41889999999"/>
    <n v="110213.57279999999"/>
    <n v="192873.7524"/>
    <n v="133531.43479999999"/>
    <n v="233680.01089999999"/>
    <n v="162944.13070000001"/>
    <n v="285152.22879999998"/>
    <n v="193067.603"/>
    <n v="337868.30530000001"/>
    <n v="212578.8124"/>
    <n v="372012.92170000001"/>
    <n v="230676.34030000001"/>
    <n v="403683.5955"/>
  </r>
  <r>
    <n v="10"/>
    <x v="0"/>
    <s v="Region X - Northwest"/>
    <x v="8"/>
    <s v="OR"/>
    <x v="44"/>
    <n v="3"/>
    <x v="2"/>
    <n v="75570.866099999999"/>
    <n v="132249.01560000001"/>
    <n v="102995.77529999999"/>
    <n v="180242.60680000001"/>
    <n v="130326.82709999999"/>
    <n v="228071.94750000001"/>
    <n v="171646.25459999999"/>
    <n v="300380.94569999998"/>
    <n v="212567.6482"/>
    <n v="371993.38439999998"/>
    <n v="239406.31719999999"/>
    <n v="418961.0551"/>
    <n v="265891.17810000002"/>
    <n v="465309.56180000002"/>
  </r>
  <r>
    <n v="10"/>
    <x v="0"/>
    <s v="Region X - Northwest"/>
    <x v="8"/>
    <s v="OR"/>
    <x v="44"/>
    <n v="4"/>
    <x v="3"/>
    <n v="83569.920800000007"/>
    <n v="133711.87530000001"/>
    <n v="116997.88920000001"/>
    <n v="187196.62539999999"/>
    <n v="150425.85750000001"/>
    <n v="240681.37549999999"/>
    <n v="200567.80989999999"/>
    <n v="320908.50069999998"/>
    <n v="250709.76240000001"/>
    <n v="401135.62579999998"/>
    <n v="284137.73070000001"/>
    <n v="454620.37589999998"/>
    <n v="317565.69900000002"/>
    <n v="508105.12609999999"/>
  </r>
  <r>
    <n v="10"/>
    <x v="0"/>
    <s v="Region X - Northwest"/>
    <x v="8"/>
    <s v="OR"/>
    <x v="45"/>
    <n v="1"/>
    <x v="0"/>
    <n v="99430.4274"/>
    <n v="174003.24789999999"/>
    <n v="128629.83199999999"/>
    <n v="225102.20600000001"/>
    <n v="153892.5097"/>
    <n v="269311.8921"/>
    <n v="183467.99350000001"/>
    <n v="321068.98859999998"/>
    <n v="216168.6102"/>
    <n v="378295.06790000002"/>
    <n v="236963.41510000001"/>
    <n v="414685.97659999999"/>
    <n v="256489.14449999999"/>
    <n v="448856.00300000003"/>
  </r>
  <r>
    <n v="10"/>
    <x v="0"/>
    <s v="Region X - Northwest"/>
    <x v="8"/>
    <s v="OR"/>
    <x v="45"/>
    <n v="2"/>
    <x v="1"/>
    <n v="85571.581699999995"/>
    <n v="149750.26800000001"/>
    <n v="111732.4506"/>
    <n v="195531.7887"/>
    <n v="135388.02280000001"/>
    <n v="236929.04"/>
    <n v="165239.78260000001"/>
    <n v="289169.61949999997"/>
    <n v="195804.51550000001"/>
    <n v="342657.902"/>
    <n v="215602.82490000001"/>
    <n v="377304.94349999999"/>
    <n v="233970.64739999999"/>
    <n v="409448.63299999997"/>
  </r>
  <r>
    <n v="10"/>
    <x v="0"/>
    <s v="Region X - Northwest"/>
    <x v="8"/>
    <s v="OR"/>
    <x v="45"/>
    <n v="3"/>
    <x v="2"/>
    <n v="76560.970199999996"/>
    <n v="133981.698"/>
    <n v="104330.00569999999"/>
    <n v="182577.51"/>
    <n v="132003.44570000001"/>
    <n v="231006.02979999999"/>
    <n v="173842.43410000001"/>
    <n v="304224.2597"/>
    <n v="215276.01749999999"/>
    <n v="376733.0307"/>
    <n v="242447.9564"/>
    <n v="424283.92379999999"/>
    <n v="269259.53539999999"/>
    <n v="471204.18680000002"/>
  </r>
  <r>
    <n v="10"/>
    <x v="0"/>
    <s v="Region X - Northwest"/>
    <x v="8"/>
    <s v="OR"/>
    <x v="45"/>
    <n v="4"/>
    <x v="3"/>
    <n v="84762.225999999995"/>
    <n v="135619.5637"/>
    <n v="118667.1164"/>
    <n v="189867.3891"/>
    <n v="152572.00690000001"/>
    <n v="244115.21460000001"/>
    <n v="203429.34239999999"/>
    <n v="325486.95280000003"/>
    <n v="254286.67800000001"/>
    <n v="406858.69089999999"/>
    <n v="288191.56839999999"/>
    <n v="461106.51630000002"/>
    <n v="322096.45880000002"/>
    <n v="515354.34179999999"/>
  </r>
  <r>
    <n v="10"/>
    <x v="0"/>
    <s v="Region X - Northwest"/>
    <x v="8"/>
    <s v="OR"/>
    <x v="11"/>
    <n v="1"/>
    <x v="0"/>
    <n v="100892.1027"/>
    <n v="176561.17980000001"/>
    <n v="130504.04459999999"/>
    <n v="228382.07800000001"/>
    <n v="156123.42000000001"/>
    <n v="273215.98499999999"/>
    <n v="186110.35200000001"/>
    <n v="325693.11599999998"/>
    <n v="219265.63099999999"/>
    <n v="383714.85440000001"/>
    <n v="240349.67430000001"/>
    <n v="420611.93"/>
    <n v="260140.45"/>
    <n v="455245.78749999998"/>
  </r>
  <r>
    <n v="10"/>
    <x v="0"/>
    <s v="Region X - Northwest"/>
    <x v="8"/>
    <s v="OR"/>
    <x v="11"/>
    <n v="2"/>
    <x v="1"/>
    <n v="86907.267600000006"/>
    <n v="152087.71840000001"/>
    <n v="113453.0508"/>
    <n v="198542.8389"/>
    <n v="137450.71059999999"/>
    <n v="240538.74359999999"/>
    <n v="167716.4302"/>
    <n v="293503.75280000002"/>
    <n v="198716.40839999999"/>
    <n v="347753.71460000001"/>
    <n v="218794.897"/>
    <n v="382891.06969999999"/>
    <n v="237417.23939999999"/>
    <n v="415480.16899999999"/>
  </r>
  <r>
    <n v="10"/>
    <x v="0"/>
    <s v="Region X - Northwest"/>
    <x v="8"/>
    <s v="OR"/>
    <x v="11"/>
    <n v="3"/>
    <x v="2"/>
    <n v="77809.607600000003"/>
    <n v="136166.81330000001"/>
    <n v="106052.14019999999"/>
    <n v="185591.24540000001"/>
    <n v="134198.2083"/>
    <n v="234846.8645"/>
    <n v="176749.12830000001"/>
    <n v="309310.97440000001"/>
    <n v="218890.9578"/>
    <n v="383059.17609999998"/>
    <n v="246530.96580000001"/>
    <n v="431429.19"/>
    <n v="273807.33769999997"/>
    <n v="479162.84090000001"/>
  </r>
  <r>
    <n v="10"/>
    <x v="0"/>
    <s v="Region X - Northwest"/>
    <x v="8"/>
    <s v="OR"/>
    <x v="11"/>
    <n v="4"/>
    <x v="3"/>
    <n v="86012.424899999998"/>
    <n v="137619.88190000001"/>
    <n v="120417.39479999999"/>
    <n v="192667.8346"/>
    <n v="154822.36480000001"/>
    <n v="247715.7874"/>
    <n v="206429.81969999999"/>
    <n v="330287.71649999998"/>
    <n v="258037.27470000001"/>
    <n v="412859.64559999999"/>
    <n v="292442.24459999998"/>
    <n v="467907.59830000001"/>
    <n v="326847.2145"/>
    <n v="522955.55109999998"/>
  </r>
  <r>
    <n v="10"/>
    <x v="0"/>
    <s v="Region X - Northwest"/>
    <x v="8"/>
    <s v="OR"/>
    <x v="46"/>
    <n v="1"/>
    <x v="0"/>
    <n v="99042.364199999996"/>
    <n v="173324.13740000001"/>
    <n v="128085.27770000001"/>
    <n v="224149.2359"/>
    <n v="153212.0019"/>
    <n v="268121.00339999999"/>
    <n v="182612.68229999999"/>
    <n v="319572.19390000001"/>
    <n v="215119.35750000001"/>
    <n v="376458.87550000002"/>
    <n v="235791.11670000001"/>
    <n v="412634.45409999997"/>
    <n v="255184.6617"/>
    <n v="446573.1581"/>
  </r>
  <r>
    <n v="10"/>
    <x v="0"/>
    <s v="Region X - Northwest"/>
    <x v="8"/>
    <s v="OR"/>
    <x v="46"/>
    <n v="2"/>
    <x v="1"/>
    <n v="85435.497300000003"/>
    <n v="149512.12030000001"/>
    <n v="111495.1211"/>
    <n v="195116.46189999999"/>
    <n v="135043.95989999999"/>
    <n v="236326.92980000001"/>
    <n v="164715.89300000001"/>
    <n v="288252.81280000001"/>
    <n v="195125.51860000001"/>
    <n v="341469.65749999997"/>
    <n v="214818.90030000001"/>
    <n v="375933.07549999998"/>
    <n v="233075.59150000001"/>
    <n v="407882.28509999998"/>
  </r>
  <r>
    <n v="10"/>
    <x v="0"/>
    <s v="Region X - Northwest"/>
    <x v="8"/>
    <s v="OR"/>
    <x v="46"/>
    <n v="3"/>
    <x v="2"/>
    <n v="76575.646299999993"/>
    <n v="134007.3811"/>
    <n v="104402.46769999999"/>
    <n v="182704.31839999999"/>
    <n v="132135.43160000001"/>
    <n v="231237.00529999999"/>
    <n v="174057.7273"/>
    <n v="304601.02279999998"/>
    <n v="215581.98910000001"/>
    <n v="377268.48080000002"/>
    <n v="242822.57019999999"/>
    <n v="424939.49770000001"/>
    <n v="269709.3432"/>
    <n v="471991.35060000001"/>
  </r>
  <r>
    <n v="10"/>
    <x v="0"/>
    <s v="Region X - Northwest"/>
    <x v="8"/>
    <s v="OR"/>
    <x v="46"/>
    <n v="4"/>
    <x v="3"/>
    <n v="84441.982499999998"/>
    <n v="135107.1741"/>
    <n v="118218.7755"/>
    <n v="189150.0436"/>
    <n v="151995.56849999999"/>
    <n v="243192.91329999999"/>
    <n v="202660.758"/>
    <n v="324257.21769999998"/>
    <n v="253325.94750000001"/>
    <n v="405321.522"/>
    <n v="287102.74040000001"/>
    <n v="459364.39159999997"/>
    <n v="320879.53350000002"/>
    <n v="513407.26120000001"/>
  </r>
  <r>
    <n v="10"/>
    <x v="0"/>
    <s v="Region X - Northwest"/>
    <x v="9"/>
    <s v="WA"/>
    <x v="47"/>
    <n v="1"/>
    <x v="0"/>
    <n v="108350.55929999999"/>
    <n v="189613.47889999999"/>
    <n v="140227.22899999999"/>
    <n v="245397.65090000001"/>
    <n v="167806.97820000001"/>
    <n v="293662.212"/>
    <n v="200116.32629999999"/>
    <n v="350203.571"/>
    <n v="235840.59049999999"/>
    <n v="412721.03330000001"/>
    <n v="258557.79130000001"/>
    <n v="452476.1347"/>
    <n v="279911.18900000001"/>
    <n v="489844.5808"/>
  </r>
  <r>
    <n v="10"/>
    <x v="0"/>
    <s v="Region X - Northwest"/>
    <x v="9"/>
    <s v="WA"/>
    <x v="47"/>
    <n v="2"/>
    <x v="1"/>
    <n v="92979.839600000007"/>
    <n v="162714.71919999999"/>
    <n v="121486.497"/>
    <n v="212601.36970000001"/>
    <n v="147283.82"/>
    <n v="257746.68489999999"/>
    <n v="179899.58319999999"/>
    <n v="314824.27059999999"/>
    <n v="213254.95800000001"/>
    <n v="373196.1765"/>
    <n v="234866.9546"/>
    <n v="411017.17060000001"/>
    <n v="254936.12849999999"/>
    <n v="446138.22489999997"/>
  </r>
  <r>
    <n v="10"/>
    <x v="0"/>
    <s v="Region X - Northwest"/>
    <x v="9"/>
    <s v="WA"/>
    <x v="47"/>
    <n v="3"/>
    <x v="2"/>
    <n v="83003.988400000002"/>
    <n v="145256.9797"/>
    <n v="113038.7381"/>
    <n v="197817.7916"/>
    <n v="142967.46359999999"/>
    <n v="250193.06140000001"/>
    <n v="188225.25279999999"/>
    <n v="329394.1924"/>
    <n v="233033.41089999999"/>
    <n v="407808.46909999999"/>
    <n v="262405.92629999999"/>
    <n v="459210.37089999998"/>
    <n v="291378.7696"/>
    <n v="509912.8468"/>
  </r>
  <r>
    <n v="10"/>
    <x v="0"/>
    <s v="Region X - Northwest"/>
    <x v="9"/>
    <s v="WA"/>
    <x v="47"/>
    <n v="4"/>
    <x v="3"/>
    <n v="92352.092699999994"/>
    <n v="147763.3504"/>
    <n v="129292.92969999999"/>
    <n v="206868.6906"/>
    <n v="166233.76680000001"/>
    <n v="265974.03080000001"/>
    <n v="221645.02239999999"/>
    <n v="354632.04100000003"/>
    <n v="277056.27799999999"/>
    <n v="443290.05129999999"/>
    <n v="313997.11499999999"/>
    <n v="502395.39130000002"/>
    <n v="350937.95209999999"/>
    <n v="561500.73160000006"/>
  </r>
  <r>
    <n v="10"/>
    <x v="0"/>
    <s v="Region X - Northwest"/>
    <x v="9"/>
    <s v="WA"/>
    <x v="48"/>
    <n v="1"/>
    <x v="0"/>
    <n v="106769.88959999999"/>
    <n v="186847.30679999999"/>
    <n v="138256.79680000001"/>
    <n v="241949.39430000001"/>
    <n v="165500.31330000001"/>
    <n v="289625.54830000002"/>
    <n v="197443.39790000001"/>
    <n v="345525.94620000001"/>
    <n v="232763.86470000001"/>
    <n v="407336.76329999999"/>
    <n v="255223.7867"/>
    <n v="446641.62680000003"/>
    <n v="276364.74080000003"/>
    <n v="483638.29639999999"/>
  </r>
  <r>
    <n v="10"/>
    <x v="0"/>
    <s v="Region X - Northwest"/>
    <x v="9"/>
    <s v="WA"/>
    <x v="48"/>
    <n v="2"/>
    <x v="1"/>
    <n v="91273.180399999997"/>
    <n v="159728.06580000001"/>
    <n v="119362.4523"/>
    <n v="208884.29149999999"/>
    <n v="144808.9326"/>
    <n v="253415.63200000001"/>
    <n v="177060.94390000001"/>
    <n v="309856.652"/>
    <n v="209993.10440000001"/>
    <n v="367487.9326"/>
    <n v="231338.76319999999"/>
    <n v="404842.83559999999"/>
    <n v="251184.96679999999"/>
    <n v="439573.69209999999"/>
  </r>
  <r>
    <n v="10"/>
    <x v="0"/>
    <s v="Region X - Northwest"/>
    <x v="9"/>
    <s v="WA"/>
    <x v="48"/>
    <n v="3"/>
    <x v="2"/>
    <n v="81238.284899999999"/>
    <n v="142166.99859999999"/>
    <n v="110540.79549999999"/>
    <n v="193446.39199999999"/>
    <n v="139736.41279999999"/>
    <n v="244538.7225"/>
    <n v="183897.52900000001"/>
    <n v="321820.67580000003"/>
    <n v="227605.32870000001"/>
    <n v="398309.32520000002"/>
    <n v="256240.17679999999"/>
    <n v="448420.30930000002"/>
    <n v="284472.07689999999"/>
    <n v="497826.13439999998"/>
  </r>
  <r>
    <n v="10"/>
    <x v="0"/>
    <s v="Region X - Northwest"/>
    <x v="9"/>
    <s v="WA"/>
    <x v="48"/>
    <n v="4"/>
    <x v="3"/>
    <n v="90986.106499999994"/>
    <n v="145577.77249999999"/>
    <n v="127380.549"/>
    <n v="203808.88140000001"/>
    <n v="163774.99160000001"/>
    <n v="262039.99050000001"/>
    <n v="218366.65539999999"/>
    <n v="349386.65399999998"/>
    <n v="272958.31939999998"/>
    <n v="436733.3174"/>
    <n v="309352.76189999998"/>
    <n v="494964.42629999999"/>
    <n v="345747.20449999999"/>
    <n v="553195.53540000005"/>
  </r>
  <r>
    <n v="10"/>
    <x v="0"/>
    <s v="Region X - Northwest"/>
    <x v="9"/>
    <s v="WA"/>
    <x v="49"/>
    <n v="1"/>
    <x v="0"/>
    <n v="109812.24069999999"/>
    <n v="192171.42129999999"/>
    <n v="142101.44930000001"/>
    <n v="248677.5361"/>
    <n v="170037.89749999999"/>
    <n v="297566.32059999998"/>
    <n v="202758.69529999999"/>
    <n v="354827.7169"/>
    <n v="238937.62349999999"/>
    <n v="418140.84120000002"/>
    <n v="261944.0637"/>
    <n v="458402.1115"/>
    <n v="283562.50870000001"/>
    <n v="496234.39020000002"/>
  </r>
  <r>
    <n v="10"/>
    <x v="0"/>
    <s v="Region X - Northwest"/>
    <x v="9"/>
    <s v="WA"/>
    <x v="49"/>
    <n v="2"/>
    <x v="1"/>
    <n v="94315.531499999997"/>
    <n v="165052.18030000001"/>
    <n v="123207.1047"/>
    <n v="215612.4333"/>
    <n v="149346.51680000001"/>
    <n v="261356.40429999999"/>
    <n v="182376.2415"/>
    <n v="319158.42259999999"/>
    <n v="216166.86319999999"/>
    <n v="378292.01059999998"/>
    <n v="238059.04010000001"/>
    <n v="416603.32020000002"/>
    <n v="258382.73480000001"/>
    <n v="452169.78590000002"/>
  </r>
  <r>
    <n v="10"/>
    <x v="0"/>
    <s v="Region X - Northwest"/>
    <x v="9"/>
    <s v="WA"/>
    <x v="49"/>
    <n v="3"/>
    <x v="2"/>
    <n v="84252.631800000003"/>
    <n v="147442.10550000001"/>
    <n v="114760.88099999999"/>
    <n v="200831.5417"/>
    <n v="145162.2371"/>
    <n v="254033.9149"/>
    <n v="191131.9613"/>
    <n v="334480.93239999999"/>
    <n v="236648.36910000001"/>
    <n v="414134.6459"/>
    <n v="266488.9559"/>
    <n v="466355.6728"/>
    <n v="295926.59470000002"/>
    <n v="517871.54060000001"/>
  </r>
  <r>
    <n v="10"/>
    <x v="0"/>
    <s v="Region X - Northwest"/>
    <x v="9"/>
    <s v="WA"/>
    <x v="49"/>
    <n v="4"/>
    <x v="3"/>
    <n v="93602.296700000006"/>
    <n v="149763.677"/>
    <n v="131043.2154"/>
    <n v="209669.14780000001"/>
    <n v="168484.1341"/>
    <n v="269574.61859999999"/>
    <n v="224645.51209999999"/>
    <n v="359432.8248"/>
    <n v="280806.89010000002"/>
    <n v="449291.03090000001"/>
    <n v="318247.8088"/>
    <n v="509196.50160000002"/>
    <n v="355688.72749999998"/>
    <n v="569101.97250000003"/>
  </r>
  <r>
    <n v="10"/>
    <x v="0"/>
    <s v="Region X - Northwest"/>
    <x v="9"/>
    <s v="WA"/>
    <x v="50"/>
    <n v="1"/>
    <x v="0"/>
    <n v="96566.570800000001"/>
    <n v="168991.49890000001"/>
    <n v="124929.51300000001"/>
    <n v="218626.64780000001"/>
    <n v="149468.56219999999"/>
    <n v="261569.98370000001"/>
    <n v="178198.55609999999"/>
    <n v="311847.47330000001"/>
    <n v="209964.41500000001"/>
    <n v="367437.72619999998"/>
    <n v="230164.76300000001"/>
    <n v="402788.33529999998"/>
    <n v="249134.0981"/>
    <n v="435984.6716"/>
  </r>
  <r>
    <n v="10"/>
    <x v="0"/>
    <s v="Region X - Northwest"/>
    <x v="9"/>
    <s v="WA"/>
    <x v="50"/>
    <n v="2"/>
    <x v="1"/>
    <n v="83085.693199999994"/>
    <n v="145399.9632"/>
    <n v="108492.96890000001"/>
    <n v="189862.69560000001"/>
    <n v="131468.74249999999"/>
    <n v="230070.29939999999"/>
    <n v="160467.47769999999"/>
    <n v="280818.08610000001"/>
    <n v="190155.7041"/>
    <n v="332772.48200000002"/>
    <n v="209386.73370000001"/>
    <n v="366426.78389999998"/>
    <n v="227229.74110000001"/>
    <n v="397652.04690000002"/>
  </r>
  <r>
    <n v="10"/>
    <x v="0"/>
    <s v="Region X - Northwest"/>
    <x v="9"/>
    <s v="WA"/>
    <x v="50"/>
    <n v="3"/>
    <x v="2"/>
    <n v="74322.2258"/>
    <n v="130063.89509999999"/>
    <n v="101273.6367"/>
    <n v="177228.86410000001"/>
    <n v="128132.0591"/>
    <n v="224231.10339999999"/>
    <n v="168739.55319999999"/>
    <n v="295294.2182"/>
    <n v="208952.69899999999"/>
    <n v="365667.22320000001"/>
    <n v="235323.2977"/>
    <n v="411815.77100000001"/>
    <n v="261343.36439999999"/>
    <n v="457350.88770000002"/>
  </r>
  <r>
    <n v="10"/>
    <x v="0"/>
    <s v="Region X - Northwest"/>
    <x v="9"/>
    <s v="WA"/>
    <x v="50"/>
    <n v="4"/>
    <x v="3"/>
    <n v="82319.719299999997"/>
    <n v="131711.55300000001"/>
    <n v="115247.60709999999"/>
    <n v="184396.1741"/>
    <n v="148175.49479999999"/>
    <n v="237080.79519999999"/>
    <n v="197567.32639999999"/>
    <n v="316107.72700000001"/>
    <n v="246959.158"/>
    <n v="395134.65860000002"/>
    <n v="279887.04570000002"/>
    <n v="447819.27970000001"/>
    <n v="312814.93349999998"/>
    <n v="500503.90090000001"/>
  </r>
  <r>
    <n v="10"/>
    <x v="0"/>
    <s v="Region X - Northwest"/>
    <x v="9"/>
    <s v="WA"/>
    <x v="51"/>
    <n v="1"/>
    <x v="0"/>
    <n v="106322.3293"/>
    <n v="186064.07629999999"/>
    <n v="137664.13250000001"/>
    <n v="240912.23190000001"/>
    <n v="164781.92809999999"/>
    <n v="288368.37420000002"/>
    <n v="196572.80170000001"/>
    <n v="344002.40289999999"/>
    <n v="231724.75949999999"/>
    <n v="405518.32890000002"/>
    <n v="254077.61550000001"/>
    <n v="444635.8272"/>
    <n v="275112.68660000002"/>
    <n v="481447.20150000002"/>
  </r>
  <r>
    <n v="10"/>
    <x v="0"/>
    <s v="Region X - Northwest"/>
    <x v="9"/>
    <s v="WA"/>
    <x v="51"/>
    <n v="2"/>
    <x v="1"/>
    <n v="90951.609500000006"/>
    <n v="159165.31659999999"/>
    <n v="118923.4004"/>
    <n v="208115.95069999999"/>
    <n v="144258.76990000001"/>
    <n v="252452.84719999999"/>
    <n v="176356.05859999999"/>
    <n v="308623.10259999998"/>
    <n v="209139.12700000001"/>
    <n v="365993.47220000002"/>
    <n v="230386.7789"/>
    <n v="403176.86310000002"/>
    <n v="250137.62609999999"/>
    <n v="437740.8456"/>
  </r>
  <r>
    <n v="10"/>
    <x v="0"/>
    <s v="Region X - Northwest"/>
    <x v="9"/>
    <s v="WA"/>
    <x v="51"/>
    <n v="3"/>
    <x v="2"/>
    <n v="80994.427800000005"/>
    <n v="141740.2488"/>
    <n v="110225.35340000001"/>
    <n v="192894.3683"/>
    <n v="139350.25469999999"/>
    <n v="243862.94570000001"/>
    <n v="183402.30739999999"/>
    <n v="320954.03810000001"/>
    <n v="227004.72930000001"/>
    <n v="397258.27620000002"/>
    <n v="255573.4204"/>
    <n v="447253.48560000001"/>
    <n v="283742.43949999998"/>
    <n v="496549.26909999998"/>
  </r>
  <r>
    <n v="10"/>
    <x v="0"/>
    <s v="Region X - Northwest"/>
    <x v="9"/>
    <s v="WA"/>
    <x v="51"/>
    <n v="4"/>
    <x v="3"/>
    <n v="90607.969299999997"/>
    <n v="144972.753"/>
    <n v="126851.15700000001"/>
    <n v="202961.8541"/>
    <n v="163094.34469999999"/>
    <n v="260950.95540000001"/>
    <n v="217459.1262"/>
    <n v="347934.60710000002"/>
    <n v="271823.90779999999"/>
    <n v="434918.25890000002"/>
    <n v="308067.0955"/>
    <n v="492907.36"/>
    <n v="344310.28320000001"/>
    <n v="550896.46129999997"/>
  </r>
  <r>
    <n v="10"/>
    <x v="0"/>
    <s v="Region X - Northwest"/>
    <x v="9"/>
    <s v="WA"/>
    <x v="52"/>
    <n v="1"/>
    <x v="0"/>
    <n v="100444.54240000001"/>
    <n v="175777.94930000001"/>
    <n v="129911.3803"/>
    <n v="227344.9155"/>
    <n v="155405.03479999999"/>
    <n v="271958.81089999998"/>
    <n v="185239.75580000001"/>
    <n v="324169.57260000001"/>
    <n v="218226.5258"/>
    <n v="381896.42019999999"/>
    <n v="239203.503"/>
    <n v="418606.13030000002"/>
    <n v="258888.39569999999"/>
    <n v="453054.69260000001"/>
  </r>
  <r>
    <n v="10"/>
    <x v="0"/>
    <s v="Region X - Northwest"/>
    <x v="9"/>
    <s v="WA"/>
    <x v="52"/>
    <n v="2"/>
    <x v="1"/>
    <n v="86585.6967"/>
    <n v="151524.96919999999"/>
    <n v="113013.99890000001"/>
    <n v="197774.4981"/>
    <n v="136900.54790000001"/>
    <n v="239575.95869999999"/>
    <n v="167011.54490000001"/>
    <n v="292270.2035"/>
    <n v="197862.43100000001"/>
    <n v="346259.25420000002"/>
    <n v="217842.91269999999"/>
    <n v="381225.09720000002"/>
    <n v="236369.89859999999"/>
    <n v="413647.32260000001"/>
  </r>
  <r>
    <n v="10"/>
    <x v="0"/>
    <s v="Region X - Northwest"/>
    <x v="9"/>
    <s v="WA"/>
    <x v="52"/>
    <n v="3"/>
    <x v="2"/>
    <n v="77565.750499999995"/>
    <n v="135740.06340000001"/>
    <n v="105736.69809999999"/>
    <n v="185039.22159999999"/>
    <n v="133812.05009999999"/>
    <n v="234171.08780000001"/>
    <n v="176253.90669999999"/>
    <n v="308444.33679999999"/>
    <n v="218290.35829999999"/>
    <n v="382008.12709999998"/>
    <n v="245864.20929999999"/>
    <n v="430262.3664"/>
    <n v="273077.70030000003"/>
    <n v="477885.97560000001"/>
  </r>
  <r>
    <n v="10"/>
    <x v="0"/>
    <s v="Region X - Northwest"/>
    <x v="9"/>
    <s v="WA"/>
    <x v="52"/>
    <n v="4"/>
    <x v="3"/>
    <n v="85634.287800000006"/>
    <n v="137014.86240000001"/>
    <n v="119888.0028"/>
    <n v="191820.80729999999"/>
    <n v="154141.71780000001"/>
    <n v="246626.75229999999"/>
    <n v="205522.2905"/>
    <n v="328835.66970000003"/>
    <n v="256902.86309999999"/>
    <n v="411044.5871"/>
    <n v="291156.57819999999"/>
    <n v="465850.53200000001"/>
    <n v="325410.29320000001"/>
    <n v="520656.47700000001"/>
  </r>
  <r>
    <n v="10"/>
    <x v="0"/>
    <s v="Region X - Northwest"/>
    <x v="9"/>
    <s v="WA"/>
    <x v="53"/>
    <n v="1"/>
    <x v="0"/>
    <n v="96954.634000000005"/>
    <n v="169670.60939999999"/>
    <n v="125474.0674"/>
    <n v="219579.61790000001"/>
    <n v="150149.07"/>
    <n v="262760.8725"/>
    <n v="179053.86739999999"/>
    <n v="313344.26789999998"/>
    <n v="211013.6678"/>
    <n v="369273.91859999998"/>
    <n v="231337.06159999999"/>
    <n v="404839.85769999999"/>
    <n v="250438.5808"/>
    <n v="438267.51640000002"/>
  </r>
  <r>
    <n v="10"/>
    <x v="0"/>
    <s v="Region X - Northwest"/>
    <x v="9"/>
    <s v="WA"/>
    <x v="53"/>
    <n v="2"/>
    <x v="1"/>
    <n v="83221.777700000006"/>
    <n v="145638.1109"/>
    <n v="108730.2985"/>
    <n v="190278.02230000001"/>
    <n v="131812.80549999999"/>
    <n v="230672.40960000001"/>
    <n v="160991.36730000001"/>
    <n v="281734.89279999997"/>
    <n v="190834.7009"/>
    <n v="333960.7267"/>
    <n v="210170.65830000001"/>
    <n v="367798.6519"/>
    <n v="228124.7971"/>
    <n v="399218.39490000001"/>
  </r>
  <r>
    <n v="10"/>
    <x v="0"/>
    <s v="Region X - Northwest"/>
    <x v="9"/>
    <s v="WA"/>
    <x v="53"/>
    <n v="3"/>
    <x v="2"/>
    <n v="74307.549700000003"/>
    <n v="130038.21189999999"/>
    <n v="101201.1747"/>
    <n v="177102.05559999999"/>
    <n v="128000.07309999999"/>
    <n v="224000.12789999999"/>
    <n v="168524.26010000001"/>
    <n v="294917.45500000002"/>
    <n v="208646.72750000001"/>
    <n v="365131.77309999999"/>
    <n v="234948.68400000001"/>
    <n v="411160.19709999999"/>
    <n v="260893.55660000001"/>
    <n v="456563.72399999999"/>
  </r>
  <r>
    <n v="10"/>
    <x v="0"/>
    <s v="Region X - Northwest"/>
    <x v="9"/>
    <s v="WA"/>
    <x v="53"/>
    <n v="4"/>
    <x v="3"/>
    <n v="82639.962799999994"/>
    <n v="132223.94260000001"/>
    <n v="115695.948"/>
    <n v="185113.51949999999"/>
    <n v="148751.93309999999"/>
    <n v="238003.09659999999"/>
    <n v="198335.91080000001"/>
    <n v="317337.4621"/>
    <n v="247919.88860000001"/>
    <n v="396671.82750000001"/>
    <n v="280975.8737"/>
    <n v="449561.4045"/>
    <n v="314031.85879999999"/>
    <n v="502450.9816"/>
  </r>
  <r>
    <n v="10"/>
    <x v="0"/>
    <s v="Region X - Northwest"/>
    <x v="9"/>
    <s v="WA"/>
    <x v="54"/>
    <n v="1"/>
    <x v="0"/>
    <n v="100385.04519999999"/>
    <n v="175673.82920000001"/>
    <n v="129863.27039999999"/>
    <n v="227260.72320000001"/>
    <n v="155367.1575"/>
    <n v="271892.52559999999"/>
    <n v="185224.47089999999"/>
    <n v="324142.82390000002"/>
    <n v="218236.67329999999"/>
    <n v="381914.17830000003"/>
    <n v="239229.63029999999"/>
    <n v="418651.85310000001"/>
    <n v="258940.82440000001"/>
    <n v="453146.44260000001"/>
  </r>
  <r>
    <n v="10"/>
    <x v="0"/>
    <s v="Region X - Northwest"/>
    <x v="9"/>
    <s v="WA"/>
    <x v="54"/>
    <n v="2"/>
    <x v="1"/>
    <n v="86400.210099999997"/>
    <n v="151200.36780000001"/>
    <n v="112812.2766"/>
    <n v="197421.4841"/>
    <n v="136694.44810000001"/>
    <n v="239215.28409999999"/>
    <n v="166830.5491"/>
    <n v="291953.4608"/>
    <n v="197687.45060000001"/>
    <n v="345953.03850000002"/>
    <n v="217674.85310000001"/>
    <n v="380930.99280000001"/>
    <n v="236217.61379999999"/>
    <n v="413380.82419999997"/>
  </r>
  <r>
    <n v="10"/>
    <x v="0"/>
    <s v="Region X - Northwest"/>
    <x v="9"/>
    <s v="WA"/>
    <x v="54"/>
    <n v="3"/>
    <x v="2"/>
    <n v="77307.217399999994"/>
    <n v="135287.6305"/>
    <n v="105348.79399999999"/>
    <n v="184360.38949999999"/>
    <n v="133293.90599999999"/>
    <n v="233264.33549999999"/>
    <n v="175543.39189999999"/>
    <n v="307200.93589999998"/>
    <n v="217383.7874"/>
    <n v="380421.62790000002"/>
    <n v="244822.83929999999"/>
    <n v="428439.96879999997"/>
    <n v="271898.25520000001"/>
    <n v="475821.94650000002"/>
  </r>
  <r>
    <n v="10"/>
    <x v="0"/>
    <s v="Region X - Northwest"/>
    <x v="9"/>
    <s v="WA"/>
    <x v="54"/>
    <n v="4"/>
    <x v="3"/>
    <n v="85576.394100000005"/>
    <n v="136922.23250000001"/>
    <n v="119806.95170000001"/>
    <n v="191691.12549999999"/>
    <n v="154037.50930000001"/>
    <n v="246460.01860000001"/>
    <n v="205383.34570000001"/>
    <n v="328613.35800000001"/>
    <n v="256729.18210000001"/>
    <n v="410766.69750000001"/>
    <n v="290959.73969999998"/>
    <n v="465535.59049999999"/>
    <n v="325190.29739999998"/>
    <n v="520304.48349999997"/>
  </r>
  <r>
    <n v="2"/>
    <x v="0"/>
    <s v="Region II - Northeast"/>
    <x v="10"/>
    <s v="GQ"/>
    <x v="55"/>
    <n v="1"/>
    <x v="0"/>
    <n v="108394.00350000001"/>
    <n v="189689.5062"/>
    <n v="140652.88149999999"/>
    <n v="246142.54269999999"/>
    <n v="168568.1801"/>
    <n v="294994.31520000001"/>
    <n v="201406.22500000001"/>
    <n v="352460.89370000002"/>
    <n v="237720.8487"/>
    <n v="416011.4852"/>
    <n v="260810.9958"/>
    <n v="456419.2426"/>
    <n v="282659.19579999999"/>
    <n v="494653.59259999997"/>
  </r>
  <r>
    <n v="2"/>
    <x v="0"/>
    <s v="Region II - Northeast"/>
    <x v="10"/>
    <s v="GQ"/>
    <x v="55"/>
    <n v="2"/>
    <x v="1"/>
    <n v="91298.1973"/>
    <n v="159771.84529999999"/>
    <n v="119808.83990000001"/>
    <n v="209665.46979999999"/>
    <n v="145741.66699999999"/>
    <n v="255047.9173"/>
    <n v="178920.51680000001"/>
    <n v="313110.90429999999"/>
    <n v="212600.38589999999"/>
    <n v="372050.6753"/>
    <n v="234461.28950000001"/>
    <n v="410307.25660000002"/>
    <n v="254881.13459999999"/>
    <n v="446041.98560000001"/>
  </r>
  <r>
    <n v="2"/>
    <x v="0"/>
    <s v="Region II - Northeast"/>
    <x v="10"/>
    <s v="GQ"/>
    <x v="55"/>
    <n v="3"/>
    <x v="2"/>
    <n v="80314.271200000003"/>
    <n v="140549.97450000001"/>
    <n v="108917.71249999999"/>
    <n v="190605.9969"/>
    <n v="137403.23050000001"/>
    <n v="240455.65340000001"/>
    <n v="180537.13930000001"/>
    <n v="315939.9938"/>
    <n v="223170.9541"/>
    <n v="390549.16979999997"/>
    <n v="251037.83730000001"/>
    <n v="439316.21529999998"/>
    <n v="278460.1925"/>
    <n v="487305.33689999999"/>
  </r>
  <r>
    <n v="2"/>
    <x v="0"/>
    <s v="Region II - Northeast"/>
    <x v="10"/>
    <s v="GQ"/>
    <x v="55"/>
    <n v="4"/>
    <x v="3"/>
    <n v="92297.2935"/>
    <n v="147675.67189999999"/>
    <n v="129216.21090000001"/>
    <n v="206745.9405"/>
    <n v="166135.12839999999"/>
    <n v="265816.20939999999"/>
    <n v="221513.50450000001"/>
    <n v="354421.61249999999"/>
    <n v="276891.88059999997"/>
    <n v="443027.01549999998"/>
    <n v="313810.79790000001"/>
    <n v="502097.2843"/>
    <n v="350729.71549999999"/>
    <n v="561167.55299999996"/>
  </r>
  <r>
    <n v="2"/>
    <x v="0"/>
    <s v="Region II - Northeast"/>
    <x v="11"/>
    <s v="NJ"/>
    <x v="56"/>
    <n v="1"/>
    <x v="0"/>
    <n v="126904.4578"/>
    <n v="222082.80119999999"/>
    <n v="164336.348"/>
    <n v="287588.6091"/>
    <n v="196723.75580000001"/>
    <n v="344266.57270000002"/>
    <n v="234700.70499999999"/>
    <n v="410726.23369999998"/>
    <n v="276693.11690000002"/>
    <n v="484212.9547"/>
    <n v="303395.61239999998"/>
    <n v="530942.32169999997"/>
    <n v="328532.79920000001"/>
    <n v="574932.39870000002"/>
  </r>
  <r>
    <n v="2"/>
    <x v="0"/>
    <s v="Region II - Northeast"/>
    <x v="11"/>
    <s v="NJ"/>
    <x v="56"/>
    <n v="2"/>
    <x v="1"/>
    <n v="108451.8412"/>
    <n v="189790.72210000001"/>
    <n v="141838.01689999999"/>
    <n v="248216.52970000001"/>
    <n v="172085.61429999999"/>
    <n v="301149.82500000001"/>
    <n v="210430.41630000001"/>
    <n v="368253.22840000002"/>
    <n v="249578.96609999999"/>
    <n v="436763.19069999998"/>
    <n v="274954.65919999999"/>
    <n v="481170.65350000001"/>
    <n v="298550.12959999999"/>
    <n v="522462.7267"/>
  </r>
  <r>
    <n v="2"/>
    <x v="0"/>
    <s v="Region II - Northeast"/>
    <x v="11"/>
    <s v="NJ"/>
    <x v="56"/>
    <n v="3"/>
    <x v="2"/>
    <n v="96504.975399999996"/>
    <n v="168883.70699999999"/>
    <n v="131305.15349999999"/>
    <n v="229784.01860000001"/>
    <n v="165978.04920000001"/>
    <n v="290461.58600000001"/>
    <n v="218425.21739999999"/>
    <n v="382244.13050000003"/>
    <n v="270332.6017"/>
    <n v="473082.05300000001"/>
    <n v="304337.76459999999"/>
    <n v="532591.08799999999"/>
    <n v="337863.11940000003"/>
    <n v="591260.45889999997"/>
  </r>
  <r>
    <n v="2"/>
    <x v="0"/>
    <s v="Region II - Northeast"/>
    <x v="11"/>
    <s v="NJ"/>
    <x v="56"/>
    <n v="4"/>
    <x v="3"/>
    <n v="108142.39079999999"/>
    <n v="173027.8279"/>
    <n v="151399.34710000001"/>
    <n v="242238.959"/>
    <n v="194656.3034"/>
    <n v="311450.09009999997"/>
    <n v="259541.73790000001"/>
    <n v="415266.7868"/>
    <n v="324427.17229999998"/>
    <n v="519083.48340000003"/>
    <n v="367684.1286"/>
    <n v="588294.61450000003"/>
    <n v="410941.08490000002"/>
    <n v="657505.74569999997"/>
  </r>
  <r>
    <n v="2"/>
    <x v="0"/>
    <s v="Region II - Northeast"/>
    <x v="11"/>
    <s v="NJ"/>
    <x v="57"/>
    <n v="1"/>
    <x v="0"/>
    <n v="118103.3138"/>
    <n v="206680.7991"/>
    <n v="152835.16269999999"/>
    <n v="267461.53460000001"/>
    <n v="182885.0325"/>
    <n v="320048.80680000002"/>
    <n v="218082.93090000001"/>
    <n v="381645.12890000001"/>
    <n v="257000.82860000001"/>
    <n v="449751.45"/>
    <n v="281748.96740000002"/>
    <n v="493060.69309999997"/>
    <n v="305005.8824"/>
    <n v="533760.29410000006"/>
  </r>
  <r>
    <n v="2"/>
    <x v="0"/>
    <s v="Region II - Northeast"/>
    <x v="11"/>
    <s v="NJ"/>
    <x v="57"/>
    <n v="2"/>
    <x v="1"/>
    <n v="101414.5502"/>
    <n v="177475.46290000001"/>
    <n v="132487.40719999999"/>
    <n v="231852.9627"/>
    <n v="160602.0073"/>
    <n v="281053.51280000003"/>
    <n v="196132.59599999999"/>
    <n v="343232.04310000001"/>
    <n v="232478.47150000001"/>
    <n v="406837.32500000001"/>
    <n v="256026.63459999999"/>
    <n v="448046.61060000001"/>
    <n v="277889.20299999998"/>
    <n v="486306.1053"/>
  </r>
  <r>
    <n v="2"/>
    <x v="0"/>
    <s v="Region II - Northeast"/>
    <x v="11"/>
    <s v="NJ"/>
    <x v="57"/>
    <n v="3"/>
    <x v="2"/>
    <n v="90579.017300000007"/>
    <n v="158513.28030000001"/>
    <n v="123372.22070000001"/>
    <n v="215901.3861"/>
    <n v="156050.3083"/>
    <n v="273088.03940000001"/>
    <n v="205463.4135"/>
    <n v="359560.97369999997"/>
    <n v="254388.33189999999"/>
    <n v="445179.5808"/>
    <n v="286462.51400000002"/>
    <n v="501309.3996"/>
    <n v="318102.75229999999"/>
    <n v="556679.81629999995"/>
  </r>
  <r>
    <n v="2"/>
    <x v="0"/>
    <s v="Region II - Northeast"/>
    <x v="11"/>
    <s v="NJ"/>
    <x v="57"/>
    <n v="4"/>
    <x v="3"/>
    <n v="100668.306"/>
    <n v="161069.29199999999"/>
    <n v="140935.62839999999"/>
    <n v="225497.00880000001"/>
    <n v="181202.95069999999"/>
    <n v="289924.7255"/>
    <n v="241603.93429999999"/>
    <n v="386566.30070000002"/>
    <n v="302004.9179"/>
    <n v="483207.87589999998"/>
    <n v="342272.2403"/>
    <n v="547635.59259999997"/>
    <n v="382539.56270000001"/>
    <n v="612063.30940000003"/>
  </r>
  <r>
    <n v="2"/>
    <x v="0"/>
    <s v="Region II - Northeast"/>
    <x v="11"/>
    <s v="NJ"/>
    <x v="58"/>
    <n v="1"/>
    <x v="0"/>
    <n v="124519.58130000001"/>
    <n v="217909.2672"/>
    <n v="161147.59169999999"/>
    <n v="282008.2855"/>
    <n v="192838.13570000001"/>
    <n v="337466.73749999999"/>
    <n v="229961.18419999999"/>
    <n v="402432.0723"/>
    <n v="271007.84269999998"/>
    <n v="474263.72460000002"/>
    <n v="297109.61219999997"/>
    <n v="519941.82120000001"/>
    <n v="321642.21250000002"/>
    <n v="562873.87190000003"/>
  </r>
  <r>
    <n v="2"/>
    <x v="0"/>
    <s v="Region II - Northeast"/>
    <x v="11"/>
    <s v="NJ"/>
    <x v="58"/>
    <n v="2"/>
    <x v="1"/>
    <n v="106881.05160000001"/>
    <n v="187041.84030000001"/>
    <n v="139641.8351"/>
    <n v="244373.2115"/>
    <n v="169286.97210000001"/>
    <n v="296252.20120000001"/>
    <n v="206761.6446"/>
    <n v="361832.87800000003"/>
    <n v="245089.9056"/>
    <n v="428907.33470000001"/>
    <n v="269923.4081"/>
    <n v="472365.96419999999"/>
    <n v="292982.30900000001"/>
    <n v="512719.04080000002"/>
  </r>
  <r>
    <n v="2"/>
    <x v="0"/>
    <s v="Region II - Northeast"/>
    <x v="11"/>
    <s v="NJ"/>
    <x v="58"/>
    <n v="3"/>
    <x v="2"/>
    <n v="95431.670899999997"/>
    <n v="167005.4241"/>
    <n v="129970.25440000001"/>
    <n v="227447.94510000001"/>
    <n v="164387.17069999999"/>
    <n v="287677.54879999999"/>
    <n v="216431.05439999999"/>
    <n v="378754.34519999998"/>
    <n v="267958.9681"/>
    <n v="468928.19410000002"/>
    <n v="301737.61050000001"/>
    <n v="528040.81839999999"/>
    <n v="335057.61290000001"/>
    <n v="586350.82259999996"/>
  </r>
  <r>
    <n v="2"/>
    <x v="0"/>
    <s v="Region II - Northeast"/>
    <x v="11"/>
    <s v="NJ"/>
    <x v="58"/>
    <n v="4"/>
    <x v="3"/>
    <n v="106135.06879999999"/>
    <n v="169816.1127"/>
    <n v="148589.09640000001"/>
    <n v="237742.55780000001"/>
    <n v="191043.12390000001"/>
    <n v="305669.00280000002"/>
    <n v="254724.16519999999"/>
    <n v="407558.6704"/>
    <n v="318405.20640000002"/>
    <n v="509448.33789999998"/>
    <n v="360859.234"/>
    <n v="577374.78300000005"/>
    <n v="403313.26160000003"/>
    <n v="645301.22809999995"/>
  </r>
  <r>
    <n v="2"/>
    <x v="0"/>
    <s v="Region II - Northeast"/>
    <x v="11"/>
    <s v="NJ"/>
    <x v="59"/>
    <n v="1"/>
    <x v="0"/>
    <n v="122491.34510000001"/>
    <n v="214359.85399999999"/>
    <n v="158584.48749999999"/>
    <n v="277522.85320000001"/>
    <n v="189813.0765"/>
    <n v="332172.88390000002"/>
    <n v="226417.649"/>
    <n v="396230.88579999999"/>
    <n v="266891.99930000002"/>
    <n v="467060.9988"/>
    <n v="292629.42310000001"/>
    <n v="512101.4903"/>
    <n v="316843.69589999999"/>
    <n v="554476.46770000004"/>
  </r>
  <r>
    <n v="2"/>
    <x v="0"/>
    <s v="Region II - Northeast"/>
    <x v="11"/>
    <s v="NJ"/>
    <x v="59"/>
    <n v="2"/>
    <x v="1"/>
    <n v="104852.81540000001"/>
    <n v="183492.427"/>
    <n v="137078.7309"/>
    <n v="239887.77910000001"/>
    <n v="166261.9129"/>
    <n v="290958.34769999998"/>
    <n v="203218.10939999999"/>
    <n v="355631.69150000002"/>
    <n v="240974.06219999999"/>
    <n v="421704.60889999999"/>
    <n v="265443.21909999999"/>
    <n v="464525.63329999999"/>
    <n v="288183.79239999998"/>
    <n v="504321.63660000003"/>
  </r>
  <r>
    <n v="2"/>
    <x v="0"/>
    <s v="Region II - Northeast"/>
    <x v="11"/>
    <s v="NJ"/>
    <x v="59"/>
    <n v="3"/>
    <x v="2"/>
    <n v="93422.104399999997"/>
    <n v="163488.6827"/>
    <n v="127156.8612"/>
    <n v="222524.50709999999"/>
    <n v="160769.951"/>
    <n v="281347.4142"/>
    <n v="211608.09469999999"/>
    <n v="370314.16570000001"/>
    <n v="261930.26850000001"/>
    <n v="458377.96980000002"/>
    <n v="294905.08429999999"/>
    <n v="516083.89750000002"/>
    <n v="327421.26010000001"/>
    <n v="572987.20519999997"/>
  </r>
  <r>
    <n v="2"/>
    <x v="0"/>
    <s v="Region II - Northeast"/>
    <x v="11"/>
    <s v="NJ"/>
    <x v="59"/>
    <n v="4"/>
    <x v="3"/>
    <n v="104390.9403"/>
    <n v="167025.50690000001"/>
    <n v="146147.31640000001"/>
    <n v="233835.70970000001"/>
    <n v="187903.6925"/>
    <n v="300645.91239999997"/>
    <n v="250538.25659999999"/>
    <n v="400861.21659999999"/>
    <n v="313172.82079999999"/>
    <n v="501076.52059999999"/>
    <n v="354929.19679999998"/>
    <n v="567886.72329999995"/>
    <n v="396685.57299999997"/>
    <n v="634696.92610000004"/>
  </r>
  <r>
    <n v="2"/>
    <x v="0"/>
    <s v="Region II - Northeast"/>
    <x v="11"/>
    <s v="NJ"/>
    <x v="60"/>
    <n v="1"/>
    <x v="0"/>
    <n v="122973.33319999999"/>
    <n v="215203.33309999999"/>
    <n v="159222.74129999999"/>
    <n v="278639.79739999998"/>
    <n v="190586.72210000001"/>
    <n v="333526.76370000001"/>
    <n v="227355.21419999999"/>
    <n v="397871.62479999999"/>
    <n v="268011.03570000001"/>
    <n v="469019.3125"/>
    <n v="293863.76130000001"/>
    <n v="514261.58230000001"/>
    <n v="318192.06180000002"/>
    <n v="556836.10829999996"/>
  </r>
  <r>
    <n v="2"/>
    <x v="0"/>
    <s v="Region II - Northeast"/>
    <x v="11"/>
    <s v="NJ"/>
    <x v="60"/>
    <n v="2"/>
    <x v="1"/>
    <n v="105199.1226"/>
    <n v="184098.46460000001"/>
    <n v="137551.55600000001"/>
    <n v="240715.22289999999"/>
    <n v="166854.3959"/>
    <n v="291995.19280000002"/>
    <n v="203977.21669999999"/>
    <n v="356960.12920000002"/>
    <n v="241893.73009999999"/>
    <n v="423314.02779999998"/>
    <n v="266468.43280000001"/>
    <n v="466319.7574"/>
    <n v="289311.69770000002"/>
    <n v="506295.47110000002"/>
  </r>
  <r>
    <n v="2"/>
    <x v="0"/>
    <s v="Region II - Northeast"/>
    <x v="11"/>
    <s v="NJ"/>
    <x v="60"/>
    <n v="3"/>
    <x v="2"/>
    <n v="93684.719599999997"/>
    <n v="163948.25940000001"/>
    <n v="127496.5681"/>
    <n v="223118.99419999999"/>
    <n v="161185.81359999999"/>
    <n v="282075.17389999999"/>
    <n v="212141.41020000001"/>
    <n v="371247.46789999999"/>
    <n v="262577.06780000002"/>
    <n v="459509.8688"/>
    <n v="295623.12959999999"/>
    <n v="517340.4768"/>
    <n v="328207.0233"/>
    <n v="574362.29090000002"/>
  </r>
  <r>
    <n v="2"/>
    <x v="0"/>
    <s v="Region II - Northeast"/>
    <x v="11"/>
    <s v="NJ"/>
    <x v="60"/>
    <n v="4"/>
    <x v="3"/>
    <n v="104798.16499999999"/>
    <n v="167677.06640000001"/>
    <n v="146717.43090000001"/>
    <n v="234747.89290000001"/>
    <n v="188636.69690000001"/>
    <n v="301818.7194"/>
    <n v="251515.59580000001"/>
    <n v="402424.95929999999"/>
    <n v="314394.49479999999"/>
    <n v="503031.19900000002"/>
    <n v="356313.76069999998"/>
    <n v="570102.02549999999"/>
    <n v="398233.02659999998"/>
    <n v="637172.85210000002"/>
  </r>
  <r>
    <n v="2"/>
    <x v="0"/>
    <s v="Region II - Northeast"/>
    <x v="11"/>
    <s v="NJ"/>
    <x v="61"/>
    <n v="1"/>
    <x v="0"/>
    <n v="124519.58130000001"/>
    <n v="217909.2672"/>
    <n v="161147.59169999999"/>
    <n v="282008.2855"/>
    <n v="192838.13570000001"/>
    <n v="337466.73749999999"/>
    <n v="229961.18419999999"/>
    <n v="402432.0723"/>
    <n v="271007.84269999998"/>
    <n v="474263.72460000002"/>
    <n v="297109.61219999997"/>
    <n v="519941.82120000001"/>
    <n v="321642.21250000002"/>
    <n v="562873.87190000003"/>
  </r>
  <r>
    <n v="2"/>
    <x v="0"/>
    <s v="Region II - Northeast"/>
    <x v="11"/>
    <s v="NJ"/>
    <x v="61"/>
    <n v="2"/>
    <x v="1"/>
    <n v="106881.05160000001"/>
    <n v="187041.84030000001"/>
    <n v="139641.8351"/>
    <n v="244373.2115"/>
    <n v="169286.97210000001"/>
    <n v="296252.20120000001"/>
    <n v="206761.6446"/>
    <n v="361832.87800000003"/>
    <n v="245089.9056"/>
    <n v="428907.33470000001"/>
    <n v="269923.4081"/>
    <n v="472365.96419999999"/>
    <n v="292982.30900000001"/>
    <n v="512719.04080000002"/>
  </r>
  <r>
    <n v="2"/>
    <x v="0"/>
    <s v="Region II - Northeast"/>
    <x v="11"/>
    <s v="NJ"/>
    <x v="61"/>
    <n v="3"/>
    <x v="2"/>
    <n v="95431.670899999997"/>
    <n v="167005.4241"/>
    <n v="129970.25440000001"/>
    <n v="227447.94510000001"/>
    <n v="164387.17069999999"/>
    <n v="287677.54879999999"/>
    <n v="216431.05439999999"/>
    <n v="378754.34519999998"/>
    <n v="267958.9681"/>
    <n v="468928.19410000002"/>
    <n v="301737.61050000001"/>
    <n v="528040.81839999999"/>
    <n v="335057.61290000001"/>
    <n v="586350.82259999996"/>
  </r>
  <r>
    <n v="2"/>
    <x v="0"/>
    <s v="Region II - Northeast"/>
    <x v="11"/>
    <s v="NJ"/>
    <x v="61"/>
    <n v="4"/>
    <x v="3"/>
    <n v="106135.06879999999"/>
    <n v="169816.1127"/>
    <n v="148589.09640000001"/>
    <n v="237742.55780000001"/>
    <n v="191043.12390000001"/>
    <n v="305669.00280000002"/>
    <n v="254724.16519999999"/>
    <n v="407558.6704"/>
    <n v="318405.20640000002"/>
    <n v="509448.33789999998"/>
    <n v="360859.234"/>
    <n v="577374.78300000005"/>
    <n v="403313.26160000003"/>
    <n v="645301.22809999995"/>
  </r>
  <r>
    <n v="2"/>
    <x v="0"/>
    <s v="Region II - Northeast"/>
    <x v="11"/>
    <s v="NJ"/>
    <x v="62"/>
    <n v="1"/>
    <x v="0"/>
    <n v="125940.4817"/>
    <n v="220395.84289999999"/>
    <n v="163059.84039999999"/>
    <n v="285354.72070000001"/>
    <n v="195176.46470000001"/>
    <n v="341558.81319999998"/>
    <n v="232825.5747"/>
    <n v="407444.75579999998"/>
    <n v="274455.04399999999"/>
    <n v="480296.32709999999"/>
    <n v="300926.93589999998"/>
    <n v="526622.13789999997"/>
    <n v="325836.06719999999"/>
    <n v="570213.1176"/>
  </r>
  <r>
    <n v="2"/>
    <x v="0"/>
    <s v="Region II - Northeast"/>
    <x v="11"/>
    <s v="NJ"/>
    <x v="62"/>
    <n v="2"/>
    <x v="1"/>
    <n v="107759.22689999999"/>
    <n v="188578.647"/>
    <n v="140892.36679999999"/>
    <n v="246561.64189999999"/>
    <n v="170900.64840000001"/>
    <n v="299076.1347"/>
    <n v="208912.20170000001"/>
    <n v="365596.3529"/>
    <n v="247739.63029999999"/>
    <n v="433544.35310000001"/>
    <n v="272904.2316"/>
    <n v="477582.40529999998"/>
    <n v="296294.3186"/>
    <n v="518515.0577"/>
  </r>
  <r>
    <n v="2"/>
    <x v="0"/>
    <s v="Region II - Northeast"/>
    <x v="11"/>
    <s v="NJ"/>
    <x v="62"/>
    <n v="3"/>
    <x v="2"/>
    <n v="95979.744900000005"/>
    <n v="167964.55360000001"/>
    <n v="130625.73970000001"/>
    <n v="228595.04449999999"/>
    <n v="165146.32389999999"/>
    <n v="289006.06689999998"/>
    <n v="217358.5864"/>
    <n v="380377.52620000002"/>
    <n v="269039.00290000002"/>
    <n v="470818.25520000001"/>
    <n v="302901.67389999999"/>
    <n v="530077.92929999996"/>
    <n v="336291.59289999999"/>
    <n v="588510.28749999998"/>
  </r>
  <r>
    <n v="2"/>
    <x v="0"/>
    <s v="Region II - Northeast"/>
    <x v="11"/>
    <s v="NJ"/>
    <x v="62"/>
    <n v="4"/>
    <x v="3"/>
    <n v="107327.9414"/>
    <n v="171724.709"/>
    <n v="150259.11799999999"/>
    <n v="240414.59239999999"/>
    <n v="193190.29459999999"/>
    <n v="309104.47600000002"/>
    <n v="257587.0595"/>
    <n v="412139.3014"/>
    <n v="321983.82439999998"/>
    <n v="515174.12660000002"/>
    <n v="364915.00099999999"/>
    <n v="583864.01020000002"/>
    <n v="407846.17749999999"/>
    <n v="652553.89379999996"/>
  </r>
  <r>
    <n v="2"/>
    <x v="0"/>
    <s v="Region II - Northeast"/>
    <x v="11"/>
    <s v="NJ"/>
    <x v="63"/>
    <n v="1"/>
    <x v="0"/>
    <n v="122998.4087"/>
    <n v="215247.21530000001"/>
    <n v="159225.26930000001"/>
    <n v="278644.22129999998"/>
    <n v="190569.3481"/>
    <n v="333496.3591"/>
    <n v="227303.54070000001"/>
    <n v="397781.19630000001"/>
    <n v="267920.9694"/>
    <n v="468861.69630000001"/>
    <n v="293749.4804"/>
    <n v="514061.5906"/>
    <n v="318043.3358"/>
    <n v="556575.83759999997"/>
  </r>
  <r>
    <n v="2"/>
    <x v="0"/>
    <s v="Region II - Northeast"/>
    <x v="11"/>
    <s v="NJ"/>
    <x v="63"/>
    <n v="2"/>
    <x v="1"/>
    <n v="105359.879"/>
    <n v="184379.78829999999"/>
    <n v="137719.51269999999"/>
    <n v="241009.14720000001"/>
    <n v="167018.1845"/>
    <n v="292281.82290000003"/>
    <n v="204104.00109999999"/>
    <n v="357182.00199999998"/>
    <n v="242003.03229999999"/>
    <n v="423505.3064"/>
    <n v="266563.27630000003"/>
    <n v="466485.73359999998"/>
    <n v="289383.43229999999"/>
    <n v="506421.00640000001"/>
  </r>
  <r>
    <n v="2"/>
    <x v="0"/>
    <s v="Region II - Northeast"/>
    <x v="11"/>
    <s v="NJ"/>
    <x v="63"/>
    <n v="3"/>
    <x v="2"/>
    <n v="93924.500499999995"/>
    <n v="164367.87590000001"/>
    <n v="127860.21580000001"/>
    <n v="223755.37760000001"/>
    <n v="161674.264"/>
    <n v="282929.962"/>
    <n v="212813.84539999999"/>
    <n v="372424.22940000001"/>
    <n v="263437.45689999999"/>
    <n v="461015.54940000002"/>
    <n v="296613.23109999998"/>
    <n v="519073.1544"/>
    <n v="329330.36540000001"/>
    <n v="576328.13939999999"/>
  </r>
  <r>
    <n v="2"/>
    <x v="0"/>
    <s v="Region II - Northeast"/>
    <x v="11"/>
    <s v="NJ"/>
    <x v="63"/>
    <n v="4"/>
    <x v="3"/>
    <n v="104826.97629999999"/>
    <n v="167723.16459999999"/>
    <n v="146757.76680000001"/>
    <n v="234812.43040000001"/>
    <n v="188688.55729999999"/>
    <n v="301901.69620000001"/>
    <n v="251584.74309999999"/>
    <n v="402535.59499999997"/>
    <n v="314480.9289"/>
    <n v="503169.49369999999"/>
    <n v="356411.7194"/>
    <n v="570258.75950000004"/>
    <n v="398342.5099"/>
    <n v="637348.02540000004"/>
  </r>
  <r>
    <n v="2"/>
    <x v="0"/>
    <s v="Region II - Northeast"/>
    <x v="11"/>
    <s v="NJ"/>
    <x v="64"/>
    <n v="1"/>
    <x v="0"/>
    <n v="121502.29949999999"/>
    <n v="212629.02429999999"/>
    <n v="157305.4595"/>
    <n v="275284.55430000002"/>
    <n v="188283.1684"/>
    <n v="329495.54479999997"/>
    <n v="224594.20269999999"/>
    <n v="393039.85479999997"/>
    <n v="264744.00510000001"/>
    <n v="463302.00880000001"/>
    <n v="290275.04090000002"/>
    <n v="507981.32150000002"/>
    <n v="314295.70419999998"/>
    <n v="550017.48230000003"/>
  </r>
  <r>
    <n v="2"/>
    <x v="0"/>
    <s v="Region II - Northeast"/>
    <x v="11"/>
    <s v="NJ"/>
    <x v="64"/>
    <n v="2"/>
    <x v="1"/>
    <n v="103999.45080000001"/>
    <n v="181999.03890000001"/>
    <n v="135965.1317"/>
    <n v="237938.98050000001"/>
    <n v="164913.16750000001"/>
    <n v="288598.04310000001"/>
    <n v="201573.12100000001"/>
    <n v="352752.96169999999"/>
    <n v="239025.43659999999"/>
    <n v="418294.51400000002"/>
    <n v="263297.96130000002"/>
    <n v="460771.43229999999"/>
    <n v="285856.26130000001"/>
    <n v="500248.4572"/>
  </r>
  <r>
    <n v="2"/>
    <x v="0"/>
    <s v="Region II - Northeast"/>
    <x v="11"/>
    <s v="NJ"/>
    <x v="64"/>
    <n v="3"/>
    <x v="2"/>
    <n v="92657.099000000002"/>
    <n v="162149.92329999999"/>
    <n v="126113.80809999999"/>
    <n v="220699.1642"/>
    <n v="159449.7861"/>
    <n v="279037.12579999998"/>
    <n v="209869.0429"/>
    <n v="367270.82500000001"/>
    <n v="259776.29870000001"/>
    <n v="454608.52260000003"/>
    <n v="292478.91249999998"/>
    <n v="511838.0968"/>
    <n v="324726.4143"/>
    <n v="568271.22510000004"/>
  </r>
  <r>
    <n v="2"/>
    <x v="0"/>
    <s v="Region II - Northeast"/>
    <x v="11"/>
    <s v="NJ"/>
    <x v="64"/>
    <n v="4"/>
    <x v="3"/>
    <n v="103547.6848"/>
    <n v="165676.29810000001"/>
    <n v="144966.75870000001"/>
    <n v="231946.8173"/>
    <n v="186385.83249999999"/>
    <n v="298217.33659999998"/>
    <n v="248514.44339999999"/>
    <n v="397623.11540000001"/>
    <n v="310643.05420000001"/>
    <n v="497028.89419999998"/>
    <n v="352062.12809999997"/>
    <n v="563299.41339999996"/>
    <n v="393481.20209999999"/>
    <n v="629569.93259999994"/>
  </r>
  <r>
    <n v="2"/>
    <x v="0"/>
    <s v="Region II - Northeast"/>
    <x v="11"/>
    <s v="NJ"/>
    <x v="65"/>
    <n v="1"/>
    <x v="0"/>
    <n v="117114.26820000001"/>
    <n v="204949.9693"/>
    <n v="151556.1347"/>
    <n v="265223.23570000002"/>
    <n v="181355.1243"/>
    <n v="317371.46769999998"/>
    <n v="216259.48449999999"/>
    <n v="378454.098"/>
    <n v="254852.83429999999"/>
    <n v="445992.46010000003"/>
    <n v="279394.58529999998"/>
    <n v="488940.52429999999"/>
    <n v="302457.89069999999"/>
    <n v="529301.30870000005"/>
  </r>
  <r>
    <n v="2"/>
    <x v="0"/>
    <s v="Region II - Northeast"/>
    <x v="11"/>
    <s v="NJ"/>
    <x v="65"/>
    <n v="2"/>
    <x v="1"/>
    <n v="100561.18550000001"/>
    <n v="175982.07459999999"/>
    <n v="131373.80799999999"/>
    <n v="229904.16409999999"/>
    <n v="159253.26180000001"/>
    <n v="278693.20819999999"/>
    <n v="194487.60759999999"/>
    <n v="340353.31339999998"/>
    <n v="230529.84580000001"/>
    <n v="403427.23019999999"/>
    <n v="253881.3769"/>
    <n v="444292.40950000001"/>
    <n v="275561.67190000002"/>
    <n v="482232.92599999998"/>
  </r>
  <r>
    <n v="2"/>
    <x v="0"/>
    <s v="Region II - Northeast"/>
    <x v="11"/>
    <s v="NJ"/>
    <x v="65"/>
    <n v="3"/>
    <x v="2"/>
    <n v="89814.012000000002"/>
    <n v="157174.5209"/>
    <n v="122329.1676"/>
    <n v="214076.04319999999"/>
    <n v="154730.1434"/>
    <n v="270777.75089999998"/>
    <n v="203724.36170000001"/>
    <n v="356517.63309999998"/>
    <n v="252234.3621"/>
    <n v="441410.1336"/>
    <n v="284036.34220000001"/>
    <n v="497063.59899999999"/>
    <n v="315407.90639999998"/>
    <n v="551963.83629999997"/>
  </r>
  <r>
    <n v="2"/>
    <x v="0"/>
    <s v="Region II - Northeast"/>
    <x v="11"/>
    <s v="NJ"/>
    <x v="65"/>
    <n v="4"/>
    <x v="3"/>
    <n v="99825.050499999998"/>
    <n v="159720.08319999999"/>
    <n v="139755.07070000001"/>
    <n v="223608.1164"/>
    <n v="179685.09090000001"/>
    <n v="287496.14970000001"/>
    <n v="239580.12109999999"/>
    <n v="383328.19959999999"/>
    <n v="299475.15139999997"/>
    <n v="479160.24939999997"/>
    <n v="339405.1716"/>
    <n v="543048.28260000004"/>
    <n v="379335.19179999997"/>
    <n v="606936.31590000005"/>
  </r>
  <r>
    <n v="2"/>
    <x v="0"/>
    <s v="Region II - Northeast"/>
    <x v="12"/>
    <s v="NY"/>
    <x v="66"/>
    <n v="1"/>
    <x v="0"/>
    <n v="107148.59239999999"/>
    <n v="187510.03659999999"/>
    <n v="138758.27900000001"/>
    <n v="242826.9883"/>
    <n v="166108.17430000001"/>
    <n v="290689.30499999999"/>
    <n v="198180.05189999999"/>
    <n v="346815.09090000001"/>
    <n v="233643.10260000001"/>
    <n v="408875.42959999997"/>
    <n v="256193.61840000001"/>
    <n v="448338.8322"/>
    <n v="277424.16519999999"/>
    <n v="485492.2892"/>
  </r>
  <r>
    <n v="2"/>
    <x v="0"/>
    <s v="Region II - Northeast"/>
    <x v="12"/>
    <s v="NY"/>
    <x v="66"/>
    <n v="2"/>
    <x v="1"/>
    <n v="91545.277400000006"/>
    <n v="160204.23550000001"/>
    <n v="119733.9555"/>
    <n v="209534.42230000001"/>
    <n v="145274.4523"/>
    <n v="254230.29139999999"/>
    <n v="177657.38200000001"/>
    <n v="310900.41850000003"/>
    <n v="210715.69639999999"/>
    <n v="368752.46870000003"/>
    <n v="232144.2837"/>
    <n v="406252.49650000001"/>
    <n v="252071.17319999999"/>
    <n v="441124.55320000002"/>
  </r>
  <r>
    <n v="2"/>
    <x v="0"/>
    <s v="Region II - Northeast"/>
    <x v="12"/>
    <s v="NY"/>
    <x v="66"/>
    <n v="3"/>
    <x v="2"/>
    <n v="81444.624200000006"/>
    <n v="142528.0925"/>
    <n v="110807.7065"/>
    <n v="193913.48629999999"/>
    <n v="140063.16020000001"/>
    <n v="245110.53030000001"/>
    <n v="184316.56020000001"/>
    <n v="322553.9804"/>
    <n v="228113.52530000001"/>
    <n v="399198.66930000001"/>
    <n v="256804.35200000001"/>
    <n v="449407.61599999998"/>
    <n v="285089.45870000002"/>
    <n v="498906.5527"/>
  </r>
  <r>
    <n v="2"/>
    <x v="0"/>
    <s v="Region II - Northeast"/>
    <x v="12"/>
    <s v="NY"/>
    <x v="66"/>
    <n v="4"/>
    <x v="3"/>
    <n v="91306.066900000005"/>
    <n v="146089.70920000001"/>
    <n v="127828.4935"/>
    <n v="204525.59280000001"/>
    <n v="164350.9204"/>
    <n v="262961.47649999999"/>
    <n v="219134.56039999999"/>
    <n v="350615.30190000002"/>
    <n v="273918.20059999998"/>
    <n v="438269.1274"/>
    <n v="310440.62729999999"/>
    <n v="496705.011"/>
    <n v="346963.054"/>
    <n v="555140.89469999995"/>
  </r>
  <r>
    <n v="2"/>
    <x v="0"/>
    <s v="Region II - Northeast"/>
    <x v="12"/>
    <s v="NY"/>
    <x v="67"/>
    <n v="1"/>
    <x v="0"/>
    <n v="99361.569399999993"/>
    <n v="173882.74650000001"/>
    <n v="128538.6496"/>
    <n v="224942.63680000001"/>
    <n v="153781.98490000001"/>
    <n v="269118.47360000003"/>
    <n v="183334.05069999999"/>
    <n v="320834.58880000003"/>
    <n v="216008.7421"/>
    <n v="378015.29859999998"/>
    <n v="236787.0747"/>
    <n v="414377.38069999998"/>
    <n v="256296.51379999999"/>
    <n v="448518.89919999999"/>
  </r>
  <r>
    <n v="2"/>
    <x v="0"/>
    <s v="Region II - Northeast"/>
    <x v="12"/>
    <s v="NY"/>
    <x v="67"/>
    <n v="2"/>
    <x v="1"/>
    <n v="85522.107399999994"/>
    <n v="149663.68799999999"/>
    <n v="111664.90180000001"/>
    <n v="195413.57810000001"/>
    <n v="135303.3793"/>
    <n v="236780.91390000001"/>
    <n v="165131.33470000001"/>
    <n v="288979.8358"/>
    <n v="195673.12959999999"/>
    <n v="342427.9767"/>
    <n v="215456.36040000001"/>
    <n v="377048.63069999998"/>
    <n v="233809.5122"/>
    <n v="409166.64630000002"/>
  </r>
  <r>
    <n v="2"/>
    <x v="0"/>
    <s v="Region II - Northeast"/>
    <x v="12"/>
    <s v="NY"/>
    <x v="67"/>
    <n v="3"/>
    <x v="2"/>
    <n v="76523.452399999995"/>
    <n v="133916.04180000001"/>
    <n v="104281.47440000001"/>
    <n v="182492.58009999999"/>
    <n v="131944.03460000001"/>
    <n v="230902.06039999999"/>
    <n v="173766.24340000001"/>
    <n v="304090.92589999997"/>
    <n v="215183.61429999999"/>
    <n v="376571.32490000001"/>
    <n v="242345.37479999999"/>
    <n v="424104.40590000001"/>
    <n v="269147.2794"/>
    <n v="471007.7389"/>
  </r>
  <r>
    <n v="2"/>
    <x v="0"/>
    <s v="Region II - Northeast"/>
    <x v="12"/>
    <s v="NY"/>
    <x v="67"/>
    <n v="4"/>
    <x v="3"/>
    <n v="84704.048899999994"/>
    <n v="135526.4803"/>
    <n v="118585.6685"/>
    <n v="189737.07250000001"/>
    <n v="152467.28820000001"/>
    <n v="243947.66459999999"/>
    <n v="203289.71739999999"/>
    <n v="325263.5528"/>
    <n v="254112.14679999999"/>
    <n v="406579.44099999999"/>
    <n v="287993.76630000002"/>
    <n v="460790.0331"/>
    <n v="321875.386"/>
    <n v="515000.62520000001"/>
  </r>
  <r>
    <n v="2"/>
    <x v="0"/>
    <s v="Region II - Northeast"/>
    <x v="12"/>
    <s v="NY"/>
    <x v="68"/>
    <n v="1"/>
    <x v="0"/>
    <n v="139305.1433"/>
    <n v="243784.00090000001"/>
    <n v="180327.99299999999"/>
    <n v="315573.9878"/>
    <n v="215821.5508"/>
    <n v="377687.71389999997"/>
    <n v="257416.27919999999"/>
    <n v="450478.48859999998"/>
    <n v="303407.9522"/>
    <n v="530963.91650000005"/>
    <n v="332653.97619999998"/>
    <n v="582144.45830000006"/>
    <n v="360159.61450000003"/>
    <n v="630279.32550000004"/>
  </r>
  <r>
    <n v="2"/>
    <x v="0"/>
    <s v="Region II - Northeast"/>
    <x v="12"/>
    <s v="NY"/>
    <x v="68"/>
    <n v="2"/>
    <x v="1"/>
    <n v="119360.0356"/>
    <n v="208880.06219999999"/>
    <n v="156009.94380000001"/>
    <n v="273017.40159999998"/>
    <n v="189190.6182"/>
    <n v="331083.58179999999"/>
    <n v="231182.9522"/>
    <n v="404570.16629999998"/>
    <n v="274100.74489999999"/>
    <n v="479676.30349999998"/>
    <n v="301912.65149999998"/>
    <n v="528347.14"/>
    <n v="327751.87569999998"/>
    <n v="573565.78240000003"/>
  </r>
  <r>
    <n v="2"/>
    <x v="0"/>
    <s v="Region II - Northeast"/>
    <x v="12"/>
    <s v="NY"/>
    <x v="68"/>
    <n v="3"/>
    <x v="2"/>
    <n v="106427.21430000001"/>
    <n v="186247.625"/>
    <n v="144888.78829999999"/>
    <n v="253555.37959999999"/>
    <n v="183212.78510000001"/>
    <n v="320622.3738"/>
    <n v="241172.01730000001"/>
    <n v="422051.03019999998"/>
    <n v="298547.80650000001"/>
    <n v="522458.66139999998"/>
    <n v="336150.0626"/>
    <n v="588262.60959999997"/>
    <n v="373233.70270000002"/>
    <n v="653158.97959999996"/>
  </r>
  <r>
    <n v="2"/>
    <x v="0"/>
    <s v="Region II - Northeast"/>
    <x v="12"/>
    <s v="NY"/>
    <x v="68"/>
    <n v="4"/>
    <x v="3"/>
    <n v="118726.3039"/>
    <n v="189962.08910000001"/>
    <n v="166216.8254"/>
    <n v="265946.92460000003"/>
    <n v="213707.34700000001"/>
    <n v="341931.76020000002"/>
    <n v="284943.12929999997"/>
    <n v="455909.01360000001"/>
    <n v="356178.91159999999"/>
    <n v="569886.26699999999"/>
    <n v="403669.43310000002"/>
    <n v="645871.10259999998"/>
    <n v="451159.9547"/>
    <n v="721855.93819999998"/>
  </r>
  <r>
    <n v="2"/>
    <x v="0"/>
    <s v="Region II - Northeast"/>
    <x v="12"/>
    <s v="NY"/>
    <x v="69"/>
    <n v="1"/>
    <x v="0"/>
    <n v="140369.39730000001"/>
    <n v="245646.44529999999"/>
    <n v="181614.58189999999"/>
    <n v="317825.51850000001"/>
    <n v="217299.30970000001"/>
    <n v="380273.79210000002"/>
    <n v="259084.67360000001"/>
    <n v="453398.17879999999"/>
    <n v="305285.71049999999"/>
    <n v="534249.99329999997"/>
    <n v="334665.4754"/>
    <n v="585664.58200000005"/>
    <n v="362261.3848"/>
    <n v="633957.42350000003"/>
  </r>
  <r>
    <n v="2"/>
    <x v="0"/>
    <s v="Region II - Northeast"/>
    <x v="12"/>
    <s v="NY"/>
    <x v="69"/>
    <n v="2"/>
    <x v="1"/>
    <n v="120695.6513"/>
    <n v="211217.3898"/>
    <n v="157627.39019999999"/>
    <n v="275847.93290000001"/>
    <n v="191030.70240000001"/>
    <n v="334303.7292"/>
    <n v="233208.2622"/>
    <n v="408114.45890000003"/>
    <n v="276377.2402"/>
    <n v="483660.1703"/>
    <n v="304342.3996"/>
    <n v="532599.19920000003"/>
    <n v="330294.56719999999"/>
    <n v="578015.4926"/>
  </r>
  <r>
    <n v="2"/>
    <x v="0"/>
    <s v="Region II - Northeast"/>
    <x v="12"/>
    <s v="NY"/>
    <x v="69"/>
    <n v="3"/>
    <x v="2"/>
    <n v="107911.54429999999"/>
    <n v="188845.20250000001"/>
    <n v="147022.75940000001"/>
    <n v="257289.82879999999"/>
    <n v="185998.26879999999"/>
    <n v="325496.97039999999"/>
    <n v="244928.3316"/>
    <n v="428624.58020000003"/>
    <n v="303282.88939999999"/>
    <n v="530745.05630000005"/>
    <n v="341546.47779999999"/>
    <n v="597706.33609999996"/>
    <n v="379298.5062"/>
    <n v="663772.38589999999"/>
  </r>
  <r>
    <n v="2"/>
    <x v="0"/>
    <s v="Region II - Northeast"/>
    <x v="12"/>
    <s v="NY"/>
    <x v="69"/>
    <n v="4"/>
    <x v="3"/>
    <n v="119655.978"/>
    <n v="191449.56760000001"/>
    <n v="167518.36910000001"/>
    <n v="268029.3946"/>
    <n v="215380.76029999999"/>
    <n v="344609.22169999999"/>
    <n v="287174.34700000001"/>
    <n v="459478.9621"/>
    <n v="358967.9338"/>
    <n v="574348.70259999996"/>
    <n v="406830.32490000001"/>
    <n v="650928.52969999996"/>
    <n v="454692.71620000002"/>
    <n v="727508.3567"/>
  </r>
  <r>
    <n v="2"/>
    <x v="0"/>
    <s v="Region II - Northeast"/>
    <x v="12"/>
    <s v="NY"/>
    <x v="70"/>
    <n v="1"/>
    <x v="0"/>
    <n v="110165.874"/>
    <n v="192790.27960000001"/>
    <n v="142600.4111"/>
    <n v="249550.71960000001"/>
    <n v="170663.14139999999"/>
    <n v="298660.4976"/>
    <n v="203547.03339999999"/>
    <n v="356207.30849999998"/>
    <n v="239906.94020000001"/>
    <n v="419837.14529999997"/>
    <n v="263028.18969999999"/>
    <n v="460299.33189999999"/>
    <n v="284770.67359999998"/>
    <n v="498348.67879999999"/>
  </r>
  <r>
    <n v="2"/>
    <x v="0"/>
    <s v="Region II - Northeast"/>
    <x v="12"/>
    <s v="NY"/>
    <x v="70"/>
    <n v="2"/>
    <x v="1"/>
    <n v="94426.878200000006"/>
    <n v="165247.03690000001"/>
    <n v="123410.65889999999"/>
    <n v="215968.6531"/>
    <n v="149648.25690000001"/>
    <n v="261884.44949999999"/>
    <n v="182845.9057"/>
    <n v="319980.33480000001"/>
    <n v="216780.1654"/>
    <n v="379365.28940000001"/>
    <n v="238769.73050000001"/>
    <n v="417847.02830000001"/>
    <n v="259197.22099999999"/>
    <n v="453595.13679999998"/>
  </r>
  <r>
    <n v="2"/>
    <x v="0"/>
    <s v="Region II - Northeast"/>
    <x v="12"/>
    <s v="NY"/>
    <x v="70"/>
    <n v="3"/>
    <x v="2"/>
    <n v="84219.196200000006"/>
    <n v="147383.59340000001"/>
    <n v="114664.15270000001"/>
    <n v="200662.2672"/>
    <n v="145000.5448"/>
    <n v="253750.95329999999"/>
    <n v="190878.5717"/>
    <n v="334037.50050000002"/>
    <n v="236296.19469999999"/>
    <n v="413518.34080000001"/>
    <n v="266063.05"/>
    <n v="465610.33750000002"/>
    <n v="295420.65730000002"/>
    <n v="516986.15029999998"/>
  </r>
  <r>
    <n v="2"/>
    <x v="0"/>
    <s v="Region II - Northeast"/>
    <x v="12"/>
    <s v="NY"/>
    <x v="70"/>
    <n v="4"/>
    <x v="3"/>
    <n v="93893.450899999996"/>
    <n v="150229.52369999999"/>
    <n v="131450.83119999999"/>
    <n v="210321.33319999999"/>
    <n v="169008.21170000001"/>
    <n v="270413.14270000003"/>
    <n v="225344.28219999999"/>
    <n v="360550.85700000002"/>
    <n v="281680.35279999999"/>
    <n v="450688.5711"/>
    <n v="319237.73310000001"/>
    <n v="510780.38059999997"/>
    <n v="356795.11349999998"/>
    <n v="570872.19010000001"/>
  </r>
  <r>
    <n v="2"/>
    <x v="0"/>
    <s v="Region II - Northeast"/>
    <x v="12"/>
    <s v="NY"/>
    <x v="71"/>
    <n v="1"/>
    <x v="0"/>
    <n v="98322.381899999993"/>
    <n v="172064.16829999999"/>
    <n v="127254.57709999999"/>
    <n v="222695.51"/>
    <n v="152286.83850000001"/>
    <n v="266501.96720000001"/>
    <n v="181613.96710000001"/>
    <n v="317824.4424"/>
    <n v="214040.89910000001"/>
    <n v="374571.57339999999"/>
    <n v="234661.2745"/>
    <n v="410657.2304"/>
    <n v="254045.99590000001"/>
    <n v="444580.49280000001"/>
  </r>
  <r>
    <n v="2"/>
    <x v="0"/>
    <s v="Region II - Northeast"/>
    <x v="12"/>
    <s v="NY"/>
    <x v="71"/>
    <n v="2"/>
    <x v="1"/>
    <n v="84347.239000000001"/>
    <n v="147607.66829999999"/>
    <n v="110215.40059999999"/>
    <n v="192876.951"/>
    <n v="133627.07019999999"/>
    <n v="233847.37280000001"/>
    <n v="163232.79319999999"/>
    <n v="285657.38819999999"/>
    <n v="193505.91800000001"/>
    <n v="338635.35649999999"/>
    <n v="213121.4357"/>
    <n v="372962.51250000001"/>
    <n v="231338.5337"/>
    <n v="404842.4339"/>
  </r>
  <r>
    <n v="2"/>
    <x v="0"/>
    <s v="Region II - Northeast"/>
    <x v="12"/>
    <s v="NY"/>
    <x v="71"/>
    <n v="3"/>
    <x v="2"/>
    <n v="75278.8943"/>
    <n v="131738.065"/>
    <n v="102511.1385"/>
    <n v="179394.49239999999"/>
    <n v="129646.98510000001"/>
    <n v="226882.22380000001"/>
    <n v="170682.34270000001"/>
    <n v="298694.09970000002"/>
    <n v="211308.89350000001"/>
    <n v="369790.56349999999"/>
    <n v="237939.03049999999"/>
    <n v="416393.30349999998"/>
    <n v="264205.78370000003"/>
    <n v="462360.1214"/>
  </r>
  <r>
    <n v="2"/>
    <x v="0"/>
    <s v="Region II - Northeast"/>
    <x v="12"/>
    <s v="NY"/>
    <x v="71"/>
    <n v="4"/>
    <x v="3"/>
    <n v="83803.178499999995"/>
    <n v="134085.08749999999"/>
    <n v="117324.4498"/>
    <n v="187719.1226"/>
    <n v="150845.7213"/>
    <n v="241353.15760000001"/>
    <n v="201127.62830000001"/>
    <n v="321804.21010000003"/>
    <n v="251409.53529999999"/>
    <n v="402255.26250000001"/>
    <n v="284930.80670000002"/>
    <n v="455889.29759999999"/>
    <n v="318452.07809999998"/>
    <n v="509523.33260000002"/>
  </r>
  <r>
    <n v="2"/>
    <x v="0"/>
    <s v="Region II - Northeast"/>
    <x v="12"/>
    <s v="NY"/>
    <x v="72"/>
    <n v="1"/>
    <x v="0"/>
    <n v="98754.231100000005"/>
    <n v="172819.90429999999"/>
    <n v="127887.79029999999"/>
    <n v="223803.6329"/>
    <n v="153095.2501"/>
    <n v="267916.68770000001"/>
    <n v="182654.9002"/>
    <n v="319646.07530000003"/>
    <n v="215340.09289999999"/>
    <n v="376845.16259999998"/>
    <n v="236124.20139999999"/>
    <n v="413217.35239999997"/>
    <n v="255691.84280000001"/>
    <n v="447460.72489999997"/>
  </r>
  <r>
    <n v="2"/>
    <x v="0"/>
    <s v="Region II - Northeast"/>
    <x v="12"/>
    <s v="NY"/>
    <x v="72"/>
    <n v="2"/>
    <x v="1"/>
    <n v="84372.045499999993"/>
    <n v="147651.0797"/>
    <n v="110352.32739999999"/>
    <n v="193116.57310000001"/>
    <n v="133891.99400000001"/>
    <n v="234310.98939999999"/>
    <n v="163738.35279999999"/>
    <n v="286542.11749999999"/>
    <n v="194207.0062"/>
    <n v="339862.26079999999"/>
    <n v="213956.98929999999"/>
    <n v="374424.73119999998"/>
    <n v="232322.9988"/>
    <n v="406565.24790000002"/>
  </r>
  <r>
    <n v="2"/>
    <x v="0"/>
    <s v="Region II - Northeast"/>
    <x v="12"/>
    <s v="NY"/>
    <x v="72"/>
    <n v="3"/>
    <x v="2"/>
    <n v="75061.959799999997"/>
    <n v="131358.4296"/>
    <n v="102123.5667"/>
    <n v="178716.24179999999"/>
    <n v="129085.9684"/>
    <n v="225900.44459999999"/>
    <n v="169870.81649999999"/>
    <n v="297273.929"/>
    <n v="210234.95079999999"/>
    <n v="367911.16389999999"/>
    <n v="236676.9136"/>
    <n v="414184.59879999998"/>
    <n v="262744.90840000001"/>
    <n v="459803.58970000001"/>
  </r>
  <r>
    <n v="2"/>
    <x v="0"/>
    <s v="Region II - Northeast"/>
    <x v="12"/>
    <s v="NY"/>
    <x v="72"/>
    <n v="4"/>
    <x v="3"/>
    <n v="84152.790699999998"/>
    <n v="134644.46720000001"/>
    <n v="117813.90700000001"/>
    <n v="188502.25399999999"/>
    <n v="151475.02340000001"/>
    <n v="242360.04089999999"/>
    <n v="201966.69779999999"/>
    <n v="323146.72129999998"/>
    <n v="252458.37220000001"/>
    <n v="403933.40149999998"/>
    <n v="286119.48849999998"/>
    <n v="457791.18839999998"/>
    <n v="319780.60479999997"/>
    <n v="511648.97529999999"/>
  </r>
  <r>
    <n v="2"/>
    <x v="0"/>
    <s v="Region II - Northeast"/>
    <x v="12"/>
    <s v="NY"/>
    <x v="73"/>
    <n v="1"/>
    <x v="0"/>
    <n v="116100.1531"/>
    <n v="203175.26809999999"/>
    <n v="150274.5864"/>
    <n v="262980.52620000002"/>
    <n v="179842.5993"/>
    <n v="314724.54879999999"/>
    <n v="214487.72219999999"/>
    <n v="375353.51390000002"/>
    <n v="252794.91880000001"/>
    <n v="442391.1079"/>
    <n v="277154.4975"/>
    <n v="485020.37050000002"/>
    <n v="300058.63949999999"/>
    <n v="525102.61919999996"/>
  </r>
  <r>
    <n v="2"/>
    <x v="0"/>
    <s v="Region II - Northeast"/>
    <x v="12"/>
    <s v="NY"/>
    <x v="73"/>
    <n v="2"/>
    <x v="1"/>
    <n v="99547.070399999997"/>
    <n v="174207.37330000001"/>
    <n v="130092.2597"/>
    <n v="227661.4546"/>
    <n v="157740.73680000001"/>
    <n v="276046.2893"/>
    <n v="192715.84529999999"/>
    <n v="337252.72930000001"/>
    <n v="228471.93030000001"/>
    <n v="399825.87800000003"/>
    <n v="251641.28899999999"/>
    <n v="440372.25579999998"/>
    <n v="273162.42070000002"/>
    <n v="478034.23639999999"/>
  </r>
  <r>
    <n v="2"/>
    <x v="0"/>
    <s v="Region II - Northeast"/>
    <x v="12"/>
    <s v="NY"/>
    <x v="73"/>
    <n v="3"/>
    <x v="2"/>
    <n v="88809.231700000004"/>
    <n v="155416.15539999999"/>
    <n v="120922.4752"/>
    <n v="211614.3316"/>
    <n v="152921.53890000001"/>
    <n v="267612.69309999997"/>
    <n v="201312.889"/>
    <n v="352297.55589999998"/>
    <n v="249220.02129999999"/>
    <n v="436135.03720000002"/>
    <n v="280620.0894"/>
    <n v="491085.15639999998"/>
    <n v="311589.7414"/>
    <n v="545282.04740000004"/>
  </r>
  <r>
    <n v="2"/>
    <x v="0"/>
    <s v="Region II - Northeast"/>
    <x v="12"/>
    <s v="NY"/>
    <x v="73"/>
    <n v="4"/>
    <x v="3"/>
    <n v="98952.988800000006"/>
    <n v="158324.78450000001"/>
    <n v="138534.18419999999"/>
    <n v="221654.69820000001"/>
    <n v="178115.3798"/>
    <n v="284984.61200000002"/>
    <n v="237487.17310000001"/>
    <n v="379979.48259999999"/>
    <n v="296858.96639999998"/>
    <n v="474974.35320000001"/>
    <n v="336440.1618"/>
    <n v="538304.26690000005"/>
    <n v="376021.35739999998"/>
    <n v="601634.18079999997"/>
  </r>
  <r>
    <n v="2"/>
    <x v="0"/>
    <s v="Region II - Northeast"/>
    <x v="12"/>
    <s v="NY"/>
    <x v="74"/>
    <n v="1"/>
    <x v="0"/>
    <n v="139837.2703"/>
    <n v="244715.2231"/>
    <n v="180971.28750000001"/>
    <n v="316699.75319999998"/>
    <n v="216560.43030000001"/>
    <n v="378980.75300000003"/>
    <n v="258250.47640000001"/>
    <n v="451938.33360000001"/>
    <n v="304346.83130000002"/>
    <n v="532606.95479999995"/>
    <n v="333659.72580000001"/>
    <n v="583904.52009999997"/>
    <n v="361210.49969999999"/>
    <n v="632118.37450000003"/>
  </r>
  <r>
    <n v="2"/>
    <x v="0"/>
    <s v="Region II - Northeast"/>
    <x v="12"/>
    <s v="NY"/>
    <x v="74"/>
    <n v="2"/>
    <x v="1"/>
    <n v="120027.8434"/>
    <n v="210048.726"/>
    <n v="156818.66699999999"/>
    <n v="274432.66720000003"/>
    <n v="190110.66029999999"/>
    <n v="332693.65549999999"/>
    <n v="232195.6072"/>
    <n v="406342.3126"/>
    <n v="275238.99249999999"/>
    <n v="481668.23690000002"/>
    <n v="303127.52549999999"/>
    <n v="530473.16960000002"/>
    <n v="329023.22139999998"/>
    <n v="575790.63749999995"/>
  </r>
  <r>
    <n v="2"/>
    <x v="0"/>
    <s v="Region II - Northeast"/>
    <x v="12"/>
    <s v="NY"/>
    <x v="74"/>
    <n v="3"/>
    <x v="2"/>
    <n v="107169.3793"/>
    <n v="187546.41380000001"/>
    <n v="145955.7738"/>
    <n v="255422.6041"/>
    <n v="184605.5269"/>
    <n v="323059.67210000003"/>
    <n v="243050.17439999999"/>
    <n v="425337.8052"/>
    <n v="300915.34789999999"/>
    <n v="526601.85889999999"/>
    <n v="338848.27020000003"/>
    <n v="592984.47290000005"/>
    <n v="376266.10440000001"/>
    <n v="658465.68279999995"/>
  </r>
  <r>
    <n v="2"/>
    <x v="0"/>
    <s v="Region II - Northeast"/>
    <x v="12"/>
    <s v="NY"/>
    <x v="74"/>
    <n v="4"/>
    <x v="3"/>
    <n v="119191.1409"/>
    <n v="190705.82829999999"/>
    <n v="166867.59719999999"/>
    <n v="266988.15960000001"/>
    <n v="214544.05360000001"/>
    <n v="343270.49099999998"/>
    <n v="286058.73810000002"/>
    <n v="457693.98790000001"/>
    <n v="357573.4227"/>
    <n v="572117.48479999998"/>
    <n v="405249.87900000002"/>
    <n v="648399.81610000005"/>
    <n v="452926.33539999998"/>
    <n v="724682.14749999996"/>
  </r>
  <r>
    <n v="2"/>
    <x v="0"/>
    <s v="Region II - Northeast"/>
    <x v="12"/>
    <s v="NY"/>
    <x v="75"/>
    <n v="1"/>
    <x v="0"/>
    <n v="106666.60430000001"/>
    <n v="186666.5575"/>
    <n v="138120.0252"/>
    <n v="241710.0442"/>
    <n v="165334.52859999999"/>
    <n v="289335.4252"/>
    <n v="197242.48680000001"/>
    <n v="345174.35200000001"/>
    <n v="232524.0662"/>
    <n v="406917.11580000003"/>
    <n v="254959.28020000001"/>
    <n v="446178.7403"/>
    <n v="276075.7991"/>
    <n v="483132.64850000001"/>
  </r>
  <r>
    <n v="2"/>
    <x v="0"/>
    <s v="Region II - Northeast"/>
    <x v="12"/>
    <s v="NY"/>
    <x v="75"/>
    <n v="2"/>
    <x v="1"/>
    <n v="91198.970199999996"/>
    <n v="159598.1979"/>
    <n v="119261.13039999999"/>
    <n v="208706.97839999999"/>
    <n v="144681.9693"/>
    <n v="253193.44630000001"/>
    <n v="176898.27470000001"/>
    <n v="309571.98070000001"/>
    <n v="209796.02849999999"/>
    <n v="367143.04989999998"/>
    <n v="231119.0699"/>
    <n v="404458.37239999999"/>
    <n v="250943.2678"/>
    <n v="439150.71860000002"/>
  </r>
  <r>
    <n v="2"/>
    <x v="0"/>
    <s v="Region II - Northeast"/>
    <x v="12"/>
    <s v="NY"/>
    <x v="75"/>
    <n v="3"/>
    <x v="2"/>
    <n v="81182.009000000005"/>
    <n v="142068.51579999999"/>
    <n v="110467.9996"/>
    <n v="193318.99919999999"/>
    <n v="139647.29759999999"/>
    <n v="244382.77069999999"/>
    <n v="183783.24470000001"/>
    <n v="321620.67830000003"/>
    <n v="227466.72589999999"/>
    <n v="398066.77039999998"/>
    <n v="256086.30669999999"/>
    <n v="448151.0367"/>
    <n v="284303.69540000003"/>
    <n v="497531.467"/>
  </r>
  <r>
    <n v="2"/>
    <x v="0"/>
    <s v="Region II - Northeast"/>
    <x v="12"/>
    <s v="NY"/>
    <x v="75"/>
    <n v="4"/>
    <x v="3"/>
    <n v="90898.842199999999"/>
    <n v="145438.14970000001"/>
    <n v="127258.37910000001"/>
    <n v="203613.40950000001"/>
    <n v="163617.91589999999"/>
    <n v="261788.66940000001"/>
    <n v="218157.2213"/>
    <n v="349051.55920000002"/>
    <n v="272696.52659999998"/>
    <n v="436314.44900000002"/>
    <n v="309056.06339999998"/>
    <n v="494489.70880000002"/>
    <n v="345415.6004"/>
    <n v="552664.96869999997"/>
  </r>
  <r>
    <n v="2"/>
    <x v="0"/>
    <s v="Region II - Northeast"/>
    <x v="12"/>
    <s v="NY"/>
    <x v="76"/>
    <n v="1"/>
    <x v="0"/>
    <n v="100300.476"/>
    <n v="175525.83309999999"/>
    <n v="129812.63679999999"/>
    <n v="227172.11439999999"/>
    <n v="155346.65909999999"/>
    <n v="271856.65350000001"/>
    <n v="185260.86489999999"/>
    <n v="324206.51360000001"/>
    <n v="218336.89369999999"/>
    <n v="382089.56390000001"/>
    <n v="239370.04560000001"/>
    <n v="418897.5797"/>
    <n v="259141.98629999999"/>
    <n v="453498.47610000003"/>
  </r>
  <r>
    <n v="2"/>
    <x v="0"/>
    <s v="Region II - Northeast"/>
    <x v="12"/>
    <s v="NY"/>
    <x v="76"/>
    <n v="2"/>
    <x v="1"/>
    <n v="86053.971399999995"/>
    <n v="150594.45000000001"/>
    <n v="112442.60279999999"/>
    <n v="196774.55480000001"/>
    <n v="136324.56570000001"/>
    <n v="238567.98989999999"/>
    <n v="166522.77540000001"/>
    <n v="291414.85700000002"/>
    <n v="197403.17550000001"/>
    <n v="345455.55709999998"/>
    <n v="217411.95790000001"/>
    <n v="380470.92619999999"/>
    <n v="235993.603"/>
    <n v="412988.8051"/>
  </r>
  <r>
    <n v="2"/>
    <x v="0"/>
    <s v="Region II - Northeast"/>
    <x v="12"/>
    <s v="NY"/>
    <x v="76"/>
    <n v="3"/>
    <x v="2"/>
    <n v="76808.908100000001"/>
    <n v="134415.58910000001"/>
    <n v="104597.2488"/>
    <n v="183045.18549999999"/>
    <n v="132287.32010000001"/>
    <n v="231502.81020000001"/>
    <n v="174160.45360000001"/>
    <n v="304780.79369999998"/>
    <n v="215616.84210000001"/>
    <n v="377329.47350000002"/>
    <n v="242791.38430000001"/>
    <n v="424884.92259999999"/>
    <n v="269595.4866"/>
    <n v="471792.10159999999"/>
  </r>
  <r>
    <n v="2"/>
    <x v="0"/>
    <s v="Region II - Northeast"/>
    <x v="12"/>
    <s v="NY"/>
    <x v="76"/>
    <n v="4"/>
    <x v="3"/>
    <n v="85489.691999999995"/>
    <n v="136783.50940000001"/>
    <n v="119685.5689"/>
    <n v="191496.91310000001"/>
    <n v="153881.44570000001"/>
    <n v="246210.31690000001"/>
    <n v="205175.26089999999"/>
    <n v="328280.42239999998"/>
    <n v="256469.07620000001"/>
    <n v="410350.52799999999"/>
    <n v="290664.95299999998"/>
    <n v="465063.93170000002"/>
    <n v="324860.82980000001"/>
    <n v="519777.33549999999"/>
  </r>
  <r>
    <n v="2"/>
    <x v="0"/>
    <s v="Region II - Northeast"/>
    <x v="12"/>
    <s v="NY"/>
    <x v="77"/>
    <n v="1"/>
    <x v="0"/>
    <n v="120638.60739999999"/>
    <n v="211117.56289999999"/>
    <n v="156039.04089999999"/>
    <n v="273068.32169999997"/>
    <n v="186666.3541"/>
    <n v="326666.11969999998"/>
    <n v="222512.34719999999"/>
    <n v="389396.60759999999"/>
    <n v="262145.62969999999"/>
    <n v="458754.85190000001"/>
    <n v="287349.20049999998"/>
    <n v="502861.10080000001"/>
    <n v="311004.0246"/>
    <n v="544257.04319999996"/>
  </r>
  <r>
    <n v="2"/>
    <x v="0"/>
    <s v="Region II - Northeast"/>
    <x v="12"/>
    <s v="NY"/>
    <x v="77"/>
    <n v="2"/>
    <x v="1"/>
    <n v="103949.8438"/>
    <n v="181912.2267"/>
    <n v="135691.2856"/>
    <n v="237459.74969999999"/>
    <n v="164383.32889999999"/>
    <n v="287670.82569999999"/>
    <n v="200562.01240000001"/>
    <n v="350983.52169999998"/>
    <n v="237623.27249999999"/>
    <n v="415840.72700000001"/>
    <n v="261626.8676"/>
    <n v="457847.0184"/>
    <n v="283887.34529999999"/>
    <n v="496802.85430000001"/>
  </r>
  <r>
    <n v="2"/>
    <x v="0"/>
    <s v="Region II - Northeast"/>
    <x v="12"/>
    <s v="NY"/>
    <x v="77"/>
    <n v="3"/>
    <x v="2"/>
    <n v="93090.974100000007"/>
    <n v="162909.20449999999"/>
    <n v="126888.96000000001"/>
    <n v="222055.67989999999"/>
    <n v="160571.8302"/>
    <n v="281000.70299999998"/>
    <n v="211492.10949999999"/>
    <n v="370111.19170000002"/>
    <n v="261924.20189999999"/>
    <n v="458367.35330000002"/>
    <n v="295003.1667"/>
    <n v="516255.54180000001"/>
    <n v="327648.1876"/>
    <n v="573384.32819999999"/>
  </r>
  <r>
    <n v="2"/>
    <x v="0"/>
    <s v="Region II - Northeast"/>
    <x v="12"/>
    <s v="NY"/>
    <x v="77"/>
    <n v="4"/>
    <x v="3"/>
    <n v="102848.4654"/>
    <n v="164557.5471"/>
    <n v="143987.85159999999"/>
    <n v="230380.56589999999"/>
    <n v="185127.2378"/>
    <n v="296203.58480000001"/>
    <n v="246836.31700000001"/>
    <n v="394938.11300000001"/>
    <n v="308545.39620000002"/>
    <n v="493672.64130000002"/>
    <n v="349684.78230000002"/>
    <n v="559495.66009999998"/>
    <n v="390824.16850000003"/>
    <n v="625318.67890000006"/>
  </r>
  <r>
    <n v="2"/>
    <x v="0"/>
    <s v="Region II - Northeast"/>
    <x v="12"/>
    <s v="NY"/>
    <x v="78"/>
    <n v="1"/>
    <x v="0"/>
    <n v="137859.17920000001"/>
    <n v="241253.56359999999"/>
    <n v="178413.2317"/>
    <n v="312223.15529999998"/>
    <n v="213500.61410000001"/>
    <n v="373626.0747"/>
    <n v="254603.58379999999"/>
    <n v="445556.27169999998"/>
    <n v="300050.84289999999"/>
    <n v="525088.97510000004"/>
    <n v="328950.96149999998"/>
    <n v="575664.1825"/>
    <n v="356114.51640000002"/>
    <n v="623200.40370000002"/>
  </r>
  <r>
    <n v="2"/>
    <x v="0"/>
    <s v="Region II - Northeast"/>
    <x v="12"/>
    <s v="NY"/>
    <x v="78"/>
    <n v="2"/>
    <x v="1"/>
    <n v="118321.114"/>
    <n v="207061.94949999999"/>
    <n v="154591.46859999999"/>
    <n v="270535.07"/>
    <n v="187413.16940000001"/>
    <n v="327973.04639999999"/>
    <n v="228905.63029999999"/>
    <n v="400584.853"/>
    <n v="271341.74119999999"/>
    <n v="474848.04700000002"/>
    <n v="298837.01010000001"/>
    <n v="522964.76760000002"/>
    <n v="324368.1593"/>
    <n v="567644.27890000003"/>
  </r>
  <r>
    <n v="2"/>
    <x v="0"/>
    <s v="Region II - Northeast"/>
    <x v="12"/>
    <s v="NY"/>
    <x v="78"/>
    <n v="3"/>
    <x v="2"/>
    <n v="105639.3685"/>
    <n v="184868.89490000001"/>
    <n v="143869.66769999999"/>
    <n v="251771.9184"/>
    <n v="181965.1972"/>
    <n v="318439.09509999998"/>
    <n v="239572.07079999999"/>
    <n v="419251.1238"/>
    <n v="296607.40830000001"/>
    <n v="519062.9645"/>
    <n v="333995.92660000001"/>
    <n v="584492.87159999995"/>
    <n v="370876.4129"/>
    <n v="649033.72250000003"/>
  </r>
  <r>
    <n v="2"/>
    <x v="0"/>
    <s v="Region II - Northeast"/>
    <x v="12"/>
    <s v="NY"/>
    <x v="78"/>
    <n v="4"/>
    <x v="3"/>
    <n v="117504.6299"/>
    <n v="188007.41070000001"/>
    <n v="164506.48190000001"/>
    <n v="263210.3749"/>
    <n v="211508.33379999999"/>
    <n v="338413.33919999999"/>
    <n v="282011.11180000001"/>
    <n v="451217.7855"/>
    <n v="352513.8897"/>
    <n v="564022.23179999995"/>
    <n v="399515.74160000001"/>
    <n v="639225.19609999994"/>
    <n v="446517.59360000002"/>
    <n v="714428.16040000005"/>
  </r>
  <r>
    <n v="2"/>
    <x v="0"/>
    <s v="Region II - Northeast"/>
    <x v="12"/>
    <s v="NY"/>
    <x v="79"/>
    <n v="1"/>
    <x v="0"/>
    <n v="105677.55869999999"/>
    <n v="184935.72779999999"/>
    <n v="136840.99729999999"/>
    <n v="239471.74530000001"/>
    <n v="163804.62059999999"/>
    <n v="286658.08590000001"/>
    <n v="195419.04060000001"/>
    <n v="341983.321"/>
    <n v="230376.07199999999"/>
    <n v="403158.12589999998"/>
    <n v="252604.89799999999"/>
    <n v="442058.57150000002"/>
    <n v="273527.8075"/>
    <n v="478673.66320000001"/>
  </r>
  <r>
    <n v="2"/>
    <x v="0"/>
    <s v="Region II - Northeast"/>
    <x v="12"/>
    <s v="NY"/>
    <x v="79"/>
    <n v="2"/>
    <x v="1"/>
    <n v="90345.605500000005"/>
    <n v="158104.80970000001"/>
    <n v="118147.5313"/>
    <n v="206758.17980000001"/>
    <n v="143333.22390000001"/>
    <n v="250833.14170000001"/>
    <n v="175253.28630000001"/>
    <n v="306693.25099999999"/>
    <n v="207847.40289999999"/>
    <n v="363732.95500000002"/>
    <n v="228973.81219999999"/>
    <n v="400704.17139999999"/>
    <n v="248615.73680000001"/>
    <n v="435077.5393"/>
  </r>
  <r>
    <n v="2"/>
    <x v="0"/>
    <s v="Region II - Northeast"/>
    <x v="12"/>
    <s v="NY"/>
    <x v="79"/>
    <n v="3"/>
    <x v="2"/>
    <n v="80417.003599999996"/>
    <n v="140729.75640000001"/>
    <n v="109424.94650000001"/>
    <n v="191493.65640000001"/>
    <n v="138327.13269999999"/>
    <n v="242072.4823"/>
    <n v="182044.19289999999"/>
    <n v="318577.33750000002"/>
    <n v="225312.7561"/>
    <n v="394297.32319999998"/>
    <n v="253660.1349"/>
    <n v="443905.23609999998"/>
    <n v="281608.84960000002"/>
    <n v="492815.48690000002"/>
  </r>
  <r>
    <n v="2"/>
    <x v="0"/>
    <s v="Region II - Northeast"/>
    <x v="12"/>
    <s v="NY"/>
    <x v="79"/>
    <n v="4"/>
    <x v="3"/>
    <n v="90055.5867"/>
    <n v="144088.94089999999"/>
    <n v="126077.8213"/>
    <n v="201724.5172"/>
    <n v="162100.05609999999"/>
    <n v="259360.09349999999"/>
    <n v="216133.4081"/>
    <n v="345813.45809999999"/>
    <n v="270166.76"/>
    <n v="432266.82250000001"/>
    <n v="306188.99479999999"/>
    <n v="489902.39880000002"/>
    <n v="342211.22940000001"/>
    <n v="547537.97519999999"/>
  </r>
  <r>
    <n v="2"/>
    <x v="0"/>
    <s v="Region II - Northeast"/>
    <x v="12"/>
    <s v="NY"/>
    <x v="80"/>
    <n v="1"/>
    <x v="0"/>
    <n v="107655.6499"/>
    <n v="188397.3873"/>
    <n v="139399.05309999999"/>
    <n v="243948.34299999999"/>
    <n v="166864.4368"/>
    <n v="292012.76439999999"/>
    <n v="199065.93309999999"/>
    <n v="348365.38290000003"/>
    <n v="234672.06039999999"/>
    <n v="410676.10560000001"/>
    <n v="257313.6623"/>
    <n v="450298.90919999999"/>
    <n v="278623.79080000002"/>
    <n v="487591.63390000002"/>
  </r>
  <r>
    <n v="2"/>
    <x v="0"/>
    <s v="Region II - Northeast"/>
    <x v="12"/>
    <s v="NY"/>
    <x v="80"/>
    <n v="2"/>
    <x v="1"/>
    <n v="92052.334900000002"/>
    <n v="161091.58609999999"/>
    <n v="120374.7297"/>
    <n v="210655.7769"/>
    <n v="146030.71479999999"/>
    <n v="255553.75090000001"/>
    <n v="178543.26319999999"/>
    <n v="312450.71049999999"/>
    <n v="211744.65410000001"/>
    <n v="370553.1447"/>
    <n v="233264.32759999999"/>
    <n v="408212.57339999999"/>
    <n v="253270.79879999999"/>
    <n v="443223.89799999999"/>
  </r>
  <r>
    <n v="2"/>
    <x v="0"/>
    <s v="Region II - Northeast"/>
    <x v="12"/>
    <s v="NY"/>
    <x v="80"/>
    <n v="3"/>
    <x v="2"/>
    <n v="81947.0144"/>
    <n v="143407.2752"/>
    <n v="111511.0526"/>
    <n v="195144.34220000001"/>
    <n v="140967.46239999999"/>
    <n v="246693.05919999999"/>
    <n v="185522.2965"/>
    <n v="324664.01890000002"/>
    <n v="229620.69579999999"/>
    <n v="401836.21759999997"/>
    <n v="258512.4785"/>
    <n v="452396.83730000001"/>
    <n v="286998.54129999998"/>
    <n v="502247.4472"/>
  </r>
  <r>
    <n v="2"/>
    <x v="0"/>
    <s v="Region II - Northeast"/>
    <x v="12"/>
    <s v="NY"/>
    <x v="80"/>
    <n v="4"/>
    <x v="3"/>
    <n v="91742.097699999998"/>
    <n v="146787.3585"/>
    <n v="128438.93670000001"/>
    <n v="205502.30189999999"/>
    <n v="165135.77590000001"/>
    <n v="264217.24530000001"/>
    <n v="220181.03450000001"/>
    <n v="352289.66039999999"/>
    <n v="275226.29300000001"/>
    <n v="440362.07549999998"/>
    <n v="311923.13219999999"/>
    <n v="499077.01880000002"/>
    <n v="348619.97120000003"/>
    <n v="557791.96219999995"/>
  </r>
  <r>
    <n v="2"/>
    <x v="0"/>
    <s v="Region II - Northeast"/>
    <x v="12"/>
    <s v="NY"/>
    <x v="81"/>
    <n v="1"/>
    <x v="0"/>
    <n v="133496.2115"/>
    <n v="233618.3702"/>
    <n v="172666.41940000001"/>
    <n v="302166.2341"/>
    <n v="206555.1777"/>
    <n v="361471.56099999999"/>
    <n v="246217.17050000001"/>
    <n v="430880.04840000003"/>
    <n v="290069.58010000002"/>
    <n v="507621.76530000003"/>
    <n v="317956.19689999998"/>
    <n v="556423.34439999994"/>
    <n v="344127.94640000002"/>
    <n v="602223.90619999997"/>
  </r>
  <r>
    <n v="2"/>
    <x v="0"/>
    <s v="Region II - Northeast"/>
    <x v="12"/>
    <s v="NY"/>
    <x v="81"/>
    <n v="2"/>
    <x v="1"/>
    <n v="115043.5949"/>
    <n v="201326.29120000001"/>
    <n v="150168.08840000001"/>
    <n v="262794.15460000001"/>
    <n v="181917.0361"/>
    <n v="318354.81329999998"/>
    <n v="221946.8818"/>
    <n v="388407.04310000001"/>
    <n v="262955.42930000002"/>
    <n v="460172.0013"/>
    <n v="289515.24359999999"/>
    <n v="506651.67629999999"/>
    <n v="314145.27669999999"/>
    <n v="549754.23419999995"/>
  </r>
  <r>
    <n v="2"/>
    <x v="0"/>
    <s v="Region II - Northeast"/>
    <x v="12"/>
    <s v="NY"/>
    <x v="81"/>
    <n v="3"/>
    <x v="2"/>
    <n v="103036.05319999999"/>
    <n v="180313.0931"/>
    <n v="140448.6624"/>
    <n v="245785.15909999999"/>
    <n v="177733.98910000001"/>
    <n v="311034.48090000002"/>
    <n v="234099.80410000001"/>
    <n v="409674.65710000001"/>
    <n v="289925.83500000002"/>
    <n v="507370.21130000002"/>
    <n v="326543.429"/>
    <n v="571451.00060000003"/>
    <n v="362681.21480000002"/>
    <n v="634692.12600000005"/>
  </r>
  <r>
    <n v="2"/>
    <x v="0"/>
    <s v="Region II - Northeast"/>
    <x v="12"/>
    <s v="NY"/>
    <x v="81"/>
    <n v="4"/>
    <x v="3"/>
    <n v="113810.79700000001"/>
    <n v="182097.27789999999"/>
    <n v="159335.11569999999"/>
    <n v="254936.18900000001"/>
    <n v="204859.43460000001"/>
    <n v="327775.10019999999"/>
    <n v="273145.91269999999"/>
    <n v="437033.4669"/>
    <n v="341432.3909"/>
    <n v="546291.83349999995"/>
    <n v="386956.7096"/>
    <n v="619130.74470000004"/>
    <n v="432481.02840000001"/>
    <n v="691969.65579999995"/>
  </r>
  <r>
    <n v="2"/>
    <x v="0"/>
    <s v="Region II - Northeast"/>
    <x v="12"/>
    <s v="NY"/>
    <x v="82"/>
    <n v="1"/>
    <x v="0"/>
    <n v="102685.3526"/>
    <n v="179699.3671"/>
    <n v="133001.39309999999"/>
    <n v="232752.43799999999"/>
    <n v="159232.27929999999"/>
    <n v="278656.48879999999"/>
    <n v="190000.38570000001"/>
    <n v="332500.67499999999"/>
    <n v="224022.16800000001"/>
    <n v="392038.79399999999"/>
    <n v="245656.04579999999"/>
    <n v="429898.08010000002"/>
    <n v="266032.57309999998"/>
    <n v="465557.00280000002"/>
  </r>
  <r>
    <n v="2"/>
    <x v="0"/>
    <s v="Region II - Northeast"/>
    <x v="12"/>
    <s v="NY"/>
    <x v="82"/>
    <n v="2"/>
    <x v="1"/>
    <n v="87624.761100000003"/>
    <n v="153343.33189999999"/>
    <n v="114638.7847"/>
    <n v="200617.8731"/>
    <n v="139123.20790000001"/>
    <n v="243465.61369999999"/>
    <n v="170191.5471"/>
    <n v="297835.20730000001"/>
    <n v="201892.236"/>
    <n v="353311.413"/>
    <n v="222443.2089"/>
    <n v="389275.61550000001"/>
    <n v="241561.4235"/>
    <n v="422732.49109999998"/>
  </r>
  <r>
    <n v="2"/>
    <x v="0"/>
    <s v="Region II - Northeast"/>
    <x v="12"/>
    <s v="NY"/>
    <x v="82"/>
    <n v="3"/>
    <x v="2"/>
    <n v="77882.212599999999"/>
    <n v="136293.87210000001"/>
    <n v="105932.148"/>
    <n v="185381.25899999999"/>
    <n v="133878.1985"/>
    <n v="234286.84729999999"/>
    <n v="176154.61660000001"/>
    <n v="308270.57909999997"/>
    <n v="217990.47570000001"/>
    <n v="381483.33240000001"/>
    <n v="245391.53839999999"/>
    <n v="429435.19219999999"/>
    <n v="272400.99300000002"/>
    <n v="476701.73790000001"/>
  </r>
  <r>
    <n v="2"/>
    <x v="0"/>
    <s v="Region II - Northeast"/>
    <x v="12"/>
    <s v="NY"/>
    <x v="82"/>
    <n v="4"/>
    <x v="3"/>
    <n v="87497.013999999996"/>
    <n v="139995.22450000001"/>
    <n v="122495.8196"/>
    <n v="195993.31419999999"/>
    <n v="157494.62530000001"/>
    <n v="251991.40410000001"/>
    <n v="209992.83360000001"/>
    <n v="335988.53879999998"/>
    <n v="262491.04200000002"/>
    <n v="419985.67340000003"/>
    <n v="297489.84759999998"/>
    <n v="475983.76319999999"/>
    <n v="332488.6532"/>
    <n v="531981.853"/>
  </r>
  <r>
    <n v="2"/>
    <x v="0"/>
    <s v="Region II - Northeast"/>
    <x v="12"/>
    <s v="NY"/>
    <x v="83"/>
    <n v="1"/>
    <x v="0"/>
    <n v="100707.25840000001"/>
    <n v="176237.7023"/>
    <n v="130443.33349999999"/>
    <n v="228275.83350000001"/>
    <n v="156172.45860000001"/>
    <n v="273301.80249999999"/>
    <n v="186353.48790000001"/>
    <n v="326118.60379999998"/>
    <n v="219726.1734"/>
    <n v="384520.80339999998"/>
    <n v="240947.27480000001"/>
    <n v="421657.73080000002"/>
    <n v="260936.58259999999"/>
    <n v="456639.0196"/>
  </r>
  <r>
    <n v="2"/>
    <x v="0"/>
    <s v="Region II - Northeast"/>
    <x v="12"/>
    <s v="NY"/>
    <x v="83"/>
    <n v="2"/>
    <x v="1"/>
    <n v="85918.028699999995"/>
    <n v="150356.5503"/>
    <n v="112411.5825"/>
    <n v="196720.26930000001"/>
    <n v="136425.71239999999"/>
    <n v="238744.99669999999"/>
    <n v="166901.5649"/>
    <n v="292077.73859999998"/>
    <n v="197994.9785"/>
    <n v="346491.21240000002"/>
    <n v="218152.6868"/>
    <n v="381767.20189999999"/>
    <n v="236906.3542"/>
    <n v="414586.11989999999"/>
  </r>
  <r>
    <n v="2"/>
    <x v="0"/>
    <s v="Region II - Northeast"/>
    <x v="12"/>
    <s v="NY"/>
    <x v="83"/>
    <n v="3"/>
    <x v="2"/>
    <n v="76352.198799999998"/>
    <n v="133616.34789999999"/>
    <n v="103846.0376"/>
    <n v="181730.56589999999"/>
    <n v="131237.8634"/>
    <n v="229666.26089999999"/>
    <n v="172676.50580000001"/>
    <n v="302183.88500000001"/>
    <n v="213682.52710000001"/>
    <n v="373944.42249999999"/>
    <n v="240539.18460000001"/>
    <n v="420943.57309999998"/>
    <n v="267011.29019999999"/>
    <n v="467269.75770000002"/>
  </r>
  <r>
    <n v="2"/>
    <x v="0"/>
    <s v="Region II - Northeast"/>
    <x v="12"/>
    <s v="NY"/>
    <x v="83"/>
    <n v="4"/>
    <x v="3"/>
    <n v="85810.500400000004"/>
    <n v="137296.8027"/>
    <n v="120134.70050000001"/>
    <n v="192215.52369999999"/>
    <n v="154458.9007"/>
    <n v="247134.24479999999"/>
    <n v="205945.2009"/>
    <n v="329512.32640000002"/>
    <n v="257431.50109999999"/>
    <n v="411890.408"/>
    <n v="291755.70130000002"/>
    <n v="466809.12900000002"/>
    <n v="326079.90149999998"/>
    <n v="521727.85019999999"/>
  </r>
  <r>
    <n v="2"/>
    <x v="0"/>
    <s v="Region II - Northeast"/>
    <x v="12"/>
    <s v="NY"/>
    <x v="84"/>
    <n v="1"/>
    <x v="0"/>
    <n v="97283.197400000005"/>
    <n v="170245.5955"/>
    <n v="125970.5085"/>
    <n v="220448.39"/>
    <n v="150791.69639999999"/>
    <n v="263885.46879999997"/>
    <n v="179893.88879999999"/>
    <n v="314814.30530000001"/>
    <n v="212073.06219999999"/>
    <n v="371127.859"/>
    <n v="232535.4809"/>
    <n v="406937.09169999999"/>
    <n v="251795.48509999999"/>
    <n v="440642.09899999999"/>
  </r>
  <r>
    <n v="2"/>
    <x v="0"/>
    <s v="Region II - Northeast"/>
    <x v="12"/>
    <s v="NY"/>
    <x v="84"/>
    <n v="2"/>
    <x v="1"/>
    <n v="83172.373600000006"/>
    <n v="145551.6539"/>
    <n v="108765.9032"/>
    <n v="190340.33059999999"/>
    <n v="131950.76560000001"/>
    <n v="230913.83970000001"/>
    <n v="161334.25709999999"/>
    <n v="282334.94990000001"/>
    <n v="191338.7126"/>
    <n v="334842.74709999998"/>
    <n v="210786.5177"/>
    <n v="368876.40600000002"/>
    <n v="228867.56229999999"/>
    <n v="400518.2341"/>
  </r>
  <r>
    <n v="2"/>
    <x v="0"/>
    <s v="Region II - Northeast"/>
    <x v="12"/>
    <s v="NY"/>
    <x v="84"/>
    <n v="3"/>
    <x v="2"/>
    <n v="74034.339099999997"/>
    <n v="129560.0935"/>
    <n v="100740.80680000001"/>
    <n v="176296.41200000001"/>
    <n v="127349.9409"/>
    <n v="222862.39660000001"/>
    <n v="167598.44930000001"/>
    <n v="293297.28610000003"/>
    <n v="207434.18160000001"/>
    <n v="363009.81770000001"/>
    <n v="233532.69649999999"/>
    <n v="408682.21889999998"/>
    <n v="259264.29939999999"/>
    <n v="453712.52399999998"/>
  </r>
  <r>
    <n v="2"/>
    <x v="0"/>
    <s v="Region II - Northeast"/>
    <x v="12"/>
    <s v="NY"/>
    <x v="84"/>
    <n v="4"/>
    <x v="3"/>
    <n v="82902.310599999997"/>
    <n v="132643.69889999999"/>
    <n v="116063.23480000001"/>
    <n v="185701.17850000001"/>
    <n v="149224.15900000001"/>
    <n v="238758.658"/>
    <n v="198965.5454"/>
    <n v="318344.8774"/>
    <n v="248706.93169999999"/>
    <n v="397931.09669999999"/>
    <n v="281867.85590000002"/>
    <n v="450988.57620000001"/>
    <n v="315028.78019999998"/>
    <n v="504046.05570000003"/>
  </r>
  <r>
    <n v="2"/>
    <x v="0"/>
    <s v="Region II - Northeast"/>
    <x v="12"/>
    <s v="NY"/>
    <x v="85"/>
    <n v="1"/>
    <x v="0"/>
    <n v="133245.5166"/>
    <n v="233179.65400000001"/>
    <n v="172641.21609999999"/>
    <n v="302122.12819999998"/>
    <n v="206729.00839999999"/>
    <n v="361775.7647"/>
    <n v="246734.01079999999"/>
    <n v="431784.51890000002"/>
    <n v="290970.36810000002"/>
    <n v="509198.14419999998"/>
    <n v="319099.14130000002"/>
    <n v="558423.49739999999"/>
    <n v="345615.35259999998"/>
    <n v="604826.86699999997"/>
  </r>
  <r>
    <n v="2"/>
    <x v="0"/>
    <s v="Region II - Northeast"/>
    <x v="12"/>
    <s v="NY"/>
    <x v="85"/>
    <n v="2"/>
    <x v="1"/>
    <n v="113436.08960000001"/>
    <n v="198513.15700000001"/>
    <n v="148488.5956"/>
    <n v="259855.0422"/>
    <n v="180279.2384"/>
    <n v="315488.66720000003"/>
    <n v="220679.14170000001"/>
    <n v="386188.49790000002"/>
    <n v="261862.52919999999"/>
    <n v="458259.42629999999"/>
    <n v="288566.9411"/>
    <n v="504992.14689999999"/>
    <n v="313428.07429999998"/>
    <n v="548499.13009999995"/>
  </r>
  <r>
    <n v="2"/>
    <x v="0"/>
    <s v="Region II - Northeast"/>
    <x v="12"/>
    <s v="NY"/>
    <x v="85"/>
    <n v="3"/>
    <x v="2"/>
    <n v="100638.30160000001"/>
    <n v="176117.02770000001"/>
    <n v="136812.26500000001"/>
    <n v="239421.46359999999"/>
    <n v="172849.58689999999"/>
    <n v="302486.77710000001"/>
    <n v="227375.58780000001"/>
    <n v="397907.27860000002"/>
    <n v="281322.11469999998"/>
    <n v="492313.70069999999"/>
    <n v="316642.60580000002"/>
    <n v="554124.56019999995"/>
    <n v="351448.00900000002"/>
    <n v="615034.01569999999"/>
  </r>
  <r>
    <n v="2"/>
    <x v="0"/>
    <s v="Region II - Northeast"/>
    <x v="12"/>
    <s v="NY"/>
    <x v="85"/>
    <n v="4"/>
    <x v="3"/>
    <n v="113522.7347"/>
    <n v="181636.37830000001"/>
    <n v="158931.82860000001"/>
    <n v="254290.9295"/>
    <n v="204340.92249999999"/>
    <n v="326945.48080000002"/>
    <n v="272454.56329999998"/>
    <n v="435927.30780000001"/>
    <n v="340568.20409999997"/>
    <n v="544909.13470000005"/>
    <n v="385977.29790000001"/>
    <n v="617563.68590000004"/>
    <n v="431386.39189999999"/>
    <n v="690218.23730000004"/>
  </r>
  <r>
    <n v="2"/>
    <x v="0"/>
    <s v="Region II - Northeast"/>
    <x v="13"/>
    <s v="PR"/>
    <x v="86"/>
    <n v="1"/>
    <x v="0"/>
    <n v="98121.828899999993"/>
    <n v="171713.20060000001"/>
    <n v="127234.4183"/>
    <n v="222660.23190000001"/>
    <n v="152425.90760000001"/>
    <n v="266745.3382"/>
    <n v="182027.44469999999"/>
    <n v="318548.02830000001"/>
    <n v="214761.53580000001"/>
    <n v="375832.6876"/>
    <n v="235575.63709999999"/>
    <n v="412257.36489999999"/>
    <n v="255235.9283"/>
    <n v="446662.87459999998"/>
  </r>
  <r>
    <n v="2"/>
    <x v="0"/>
    <s v="Region II - Northeast"/>
    <x v="13"/>
    <s v="PR"/>
    <x v="86"/>
    <n v="2"/>
    <x v="1"/>
    <n v="83061.237399999998"/>
    <n v="145357.1655"/>
    <n v="108871.8098"/>
    <n v="190525.66709999999"/>
    <n v="132316.83609999999"/>
    <n v="231554.46309999999"/>
    <n v="162218.60620000001"/>
    <n v="283882.56069999997"/>
    <n v="192631.60389999999"/>
    <n v="337105.30670000002"/>
    <n v="212362.8002"/>
    <n v="371634.90029999998"/>
    <n v="230764.7787"/>
    <n v="403838.3627"/>
  </r>
  <r>
    <n v="2"/>
    <x v="0"/>
    <s v="Region II - Northeast"/>
    <x v="13"/>
    <s v="PR"/>
    <x v="86"/>
    <n v="3"/>
    <x v="2"/>
    <n v="73360.695300000007"/>
    <n v="128381.2169"/>
    <n v="99602.0239"/>
    <n v="174303.54180000001"/>
    <n v="125739.4676"/>
    <n v="220044.06820000001"/>
    <n v="165302.97519999999"/>
    <n v="289280.20679999999"/>
    <n v="204425.9241"/>
    <n v="357745.36709999997"/>
    <n v="230018.3799"/>
    <n v="402532.16470000002"/>
    <n v="255219.22760000001"/>
    <n v="446633.64840000001"/>
  </r>
  <r>
    <n v="2"/>
    <x v="0"/>
    <s v="Region II - Northeast"/>
    <x v="13"/>
    <s v="PR"/>
    <x v="86"/>
    <n v="4"/>
    <x v="3"/>
    <n v="83572.731199999995"/>
    <n v="133716.3719"/>
    <n v="117001.82369999999"/>
    <n v="187202.92060000001"/>
    <n v="150430.91620000001"/>
    <n v="240689.4694"/>
    <n v="200574.55480000001"/>
    <n v="320919.29259999999"/>
    <n v="250718.19349999999"/>
    <n v="401149.11560000002"/>
    <n v="284147.28600000002"/>
    <n v="454635.6643"/>
    <n v="317576.37849999999"/>
    <n v="508122.2132"/>
  </r>
  <r>
    <n v="2"/>
    <x v="0"/>
    <s v="Region II - Northeast"/>
    <x v="14"/>
    <s v="VI"/>
    <x v="87"/>
    <n v="1"/>
    <x v="0"/>
    <n v="124419.3031"/>
    <n v="217733.78039999999"/>
    <n v="161137.51029999999"/>
    <n v="281990.64319999999"/>
    <n v="192907.66810000001"/>
    <n v="337588.4191"/>
    <n v="230167.92060000001"/>
    <n v="402793.86119999998"/>
    <n v="271368.15840000001"/>
    <n v="474894.27730000002"/>
    <n v="297566.79080000002"/>
    <n v="520741.88380000001"/>
    <n v="322237.17609999998"/>
    <n v="563915.05819999997"/>
  </r>
  <r>
    <n v="2"/>
    <x v="0"/>
    <s v="Region II - Northeast"/>
    <x v="14"/>
    <s v="VI"/>
    <x v="87"/>
    <n v="2"/>
    <x v="1"/>
    <n v="106238.04829999999"/>
    <n v="185916.5845"/>
    <n v="138970.0367"/>
    <n v="243197.5644"/>
    <n v="168631.8518"/>
    <n v="295105.74060000002"/>
    <n v="206254.54759999999"/>
    <n v="360945.4583"/>
    <n v="244652.74479999999"/>
    <n v="428142.30339999998"/>
    <n v="269544.08649999998"/>
    <n v="471702.15120000002"/>
    <n v="292695.4276"/>
    <n v="512216.99829999998"/>
  </r>
  <r>
    <n v="2"/>
    <x v="0"/>
    <s v="Region II - Northeast"/>
    <x v="14"/>
    <s v="VI"/>
    <x v="87"/>
    <n v="3"/>
    <x v="2"/>
    <n v="94472.568499999994"/>
    <n v="165326.99489999999"/>
    <n v="128515.6928"/>
    <n v="224902.46239999999"/>
    <n v="162433.40640000001"/>
    <n v="284258.46120000002"/>
    <n v="213741.36309999999"/>
    <n v="374047.38540000003"/>
    <n v="264517.47379999998"/>
    <n v="462905.57909999997"/>
    <n v="297777.27419999999"/>
    <n v="521110.22970000003"/>
    <n v="330564.32250000001"/>
    <n v="578487.56440000003"/>
  </r>
  <r>
    <n v="2"/>
    <x v="0"/>
    <s v="Region II - Northeast"/>
    <x v="14"/>
    <s v="VI"/>
    <x v="87"/>
    <n v="4"/>
    <x v="3"/>
    <n v="106019.8438"/>
    <n v="169631.7525"/>
    <n v="148427.7812"/>
    <n v="237484.4535"/>
    <n v="190835.7187"/>
    <n v="305337.1545"/>
    <n v="254447.6249"/>
    <n v="407116.20600000001"/>
    <n v="318059.53120000003"/>
    <n v="508895.2574"/>
    <n v="360467.46860000002"/>
    <n v="576747.9584"/>
    <n v="402875.40610000002"/>
    <n v="644600.6594"/>
  </r>
  <r>
    <n v="2"/>
    <x v="0"/>
    <s v="Region II - Northeast"/>
    <x v="14"/>
    <s v="VI"/>
    <x v="88"/>
    <n v="1"/>
    <x v="0"/>
    <n v="131649.12959999999"/>
    <n v="230385.9768"/>
    <n v="170711.32500000001"/>
    <n v="298744.81880000001"/>
    <n v="204512.361"/>
    <n v="357896.63170000003"/>
    <n v="244231.4087"/>
    <n v="427404.96529999998"/>
    <n v="288153.71860000002"/>
    <n v="504269.00750000001"/>
    <n v="316081.87920000002"/>
    <n v="553143.28859999997"/>
    <n v="342462.6827"/>
    <n v="599309.69480000006"/>
  </r>
  <r>
    <n v="2"/>
    <x v="0"/>
    <s v="Region II - Northeast"/>
    <x v="14"/>
    <s v="VI"/>
    <x v="88"/>
    <n v="2"/>
    <x v="1"/>
    <n v="111432.66009999999"/>
    <n v="195007.1551"/>
    <n v="146062.41819999999"/>
    <n v="255609.23199999999"/>
    <n v="177519.10310000001"/>
    <n v="310658.43030000001"/>
    <n v="217641.166"/>
    <n v="380872.0405"/>
    <n v="258447.77410000001"/>
    <n v="452283.60460000002"/>
    <n v="284922.30550000002"/>
    <n v="498614.03470000002"/>
    <n v="309614.02269999997"/>
    <n v="541824.53969999996"/>
  </r>
  <r>
    <n v="2"/>
    <x v="0"/>
    <s v="Region II - Northeast"/>
    <x v="14"/>
    <s v="VI"/>
    <x v="88"/>
    <n v="3"/>
    <x v="2"/>
    <n v="98411.800499999998"/>
    <n v="172220.65090000001"/>
    <n v="133611.29999999999"/>
    <n v="233819.7752"/>
    <n v="168671.35060000001"/>
    <n v="295174.86349999998"/>
    <n v="221741.10200000001"/>
    <n v="388046.92849999998"/>
    <n v="274219.47240000003"/>
    <n v="479884.07669999998"/>
    <n v="308547.96269999997"/>
    <n v="539958.93460000004"/>
    <n v="342350.78090000001"/>
    <n v="599113.86659999995"/>
  </r>
  <r>
    <n v="2"/>
    <x v="0"/>
    <s v="Region II - Northeast"/>
    <x v="14"/>
    <s v="VI"/>
    <x v="88"/>
    <n v="4"/>
    <x v="3"/>
    <n v="112128.2185"/>
    <n v="179405.15210000001"/>
    <n v="156979.50580000001"/>
    <n v="251167.21290000001"/>
    <n v="201830.79310000001"/>
    <n v="322929.27380000002"/>
    <n v="269107.7242"/>
    <n v="430572.3651"/>
    <n v="336384.65519999998"/>
    <n v="538215.45629999996"/>
    <n v="381235.9425"/>
    <n v="609977.51710000006"/>
    <n v="426087.22989999998"/>
    <n v="681739.57790000003"/>
  </r>
  <r>
    <n v="2"/>
    <x v="0"/>
    <s v="Region II - Northeast"/>
    <x v="14"/>
    <s v="VI"/>
    <x v="89"/>
    <n v="1"/>
    <x v="0"/>
    <n v="125383.2792"/>
    <n v="219420.73860000001"/>
    <n v="162414.01800000001"/>
    <n v="284224.53149999998"/>
    <n v="194454.95929999999"/>
    <n v="340296.17869999999"/>
    <n v="232043.0509"/>
    <n v="406075.33919999999"/>
    <n v="273606.23139999999"/>
    <n v="478810.90490000002"/>
    <n v="300035.46730000002"/>
    <n v="525062.06770000001"/>
    <n v="324933.9081"/>
    <n v="568634.33920000005"/>
  </r>
  <r>
    <n v="2"/>
    <x v="0"/>
    <s v="Region II - Northeast"/>
    <x v="14"/>
    <s v="VI"/>
    <x v="89"/>
    <n v="2"/>
    <x v="1"/>
    <n v="106930.6626"/>
    <n v="187128.65960000001"/>
    <n v="139915.6869"/>
    <n v="244852.45199999999"/>
    <n v="169816.81770000001"/>
    <n v="297179.43099999998"/>
    <n v="207772.7622"/>
    <n v="363602.33380000002"/>
    <n v="246492.08059999999"/>
    <n v="431361.1409"/>
    <n v="271594.51400000002"/>
    <n v="475290.3995"/>
    <n v="294951.23849999998"/>
    <n v="516164.66729999997"/>
  </r>
  <r>
    <n v="2"/>
    <x v="0"/>
    <s v="Region II - Northeast"/>
    <x v="14"/>
    <s v="VI"/>
    <x v="89"/>
    <n v="3"/>
    <x v="2"/>
    <n v="94997.799100000004"/>
    <n v="166246.1483"/>
    <n v="129195.10649999999"/>
    <n v="226091.43650000001"/>
    <n v="163265.13159999999"/>
    <n v="285713.9804"/>
    <n v="214807.99410000001"/>
    <n v="375913.98969999998"/>
    <n v="265811.07250000001"/>
    <n v="465169.37699999998"/>
    <n v="299213.36489999999"/>
    <n v="523623.3884"/>
    <n v="332135.84909999999"/>
    <n v="581237.73589999997"/>
  </r>
  <r>
    <n v="2"/>
    <x v="0"/>
    <s v="Region II - Northeast"/>
    <x v="14"/>
    <s v="VI"/>
    <x v="89"/>
    <n v="4"/>
    <x v="3"/>
    <n v="106834.29300000001"/>
    <n v="170934.8714"/>
    <n v="149568.01019999999"/>
    <n v="239308.82"/>
    <n v="192301.72750000001"/>
    <n v="307682.76850000001"/>
    <n v="256402.30319999999"/>
    <n v="410243.69140000001"/>
    <n v="320502.87910000002"/>
    <n v="512804.61410000001"/>
    <n v="363236.59629999998"/>
    <n v="581178.56270000001"/>
    <n v="405970.31349999999"/>
    <n v="649552.51130000001"/>
  </r>
  <r>
    <n v="3"/>
    <x v="0"/>
    <s v="Region III -"/>
    <x v="15"/>
    <s v="DE"/>
    <x v="90"/>
    <n v="1"/>
    <x v="0"/>
    <n v="103267.6185"/>
    <n v="180718.33240000001"/>
    <n v="133649.72829999999"/>
    <n v="233887.0245"/>
    <n v="159936.3927"/>
    <n v="279888.68719999999"/>
    <n v="190731.21489999999"/>
    <n v="333779.6262"/>
    <n v="224780.88959999999"/>
    <n v="393366.55690000003"/>
    <n v="246433.20680000001"/>
    <n v="431258.11180000001"/>
    <n v="266785.97730000003"/>
    <n v="466875.46039999998"/>
  </r>
  <r>
    <n v="3"/>
    <x v="0"/>
    <s v="Region III -"/>
    <x v="15"/>
    <s v="DE"/>
    <x v="90"/>
    <n v="2"/>
    <x v="1"/>
    <n v="88614.069600000003"/>
    <n v="155074.62179999999"/>
    <n v="115783.406"/>
    <n v="202620.96049999999"/>
    <n v="140370.80910000001"/>
    <n v="245648.91589999999"/>
    <n v="171457.74979999999"/>
    <n v="300051.06219999999"/>
    <n v="203249.06340000001"/>
    <n v="355685.86099999998"/>
    <n v="223847.7432"/>
    <n v="391733.55060000002"/>
    <n v="242976.2095"/>
    <n v="425208.36660000001"/>
  </r>
  <r>
    <n v="3"/>
    <x v="0"/>
    <s v="Region III -"/>
    <x v="15"/>
    <s v="DE"/>
    <x v="90"/>
    <n v="3"/>
    <x v="2"/>
    <n v="79103.9274"/>
    <n v="138431.87289999999"/>
    <n v="107726.4121"/>
    <n v="188521.2212"/>
    <n v="136247.81959999999"/>
    <n v="238433.6844"/>
    <n v="179377.61540000001"/>
    <n v="313910.82689999999"/>
    <n v="222078.7591"/>
    <n v="388637.8285"/>
    <n v="250069.90830000001"/>
    <n v="437622.3395"/>
    <n v="277680.03330000001"/>
    <n v="485940.05839999998"/>
  </r>
  <r>
    <n v="3"/>
    <x v="0"/>
    <s v="Region III -"/>
    <x v="15"/>
    <s v="DE"/>
    <x v="90"/>
    <n v="4"/>
    <x v="3"/>
    <n v="88019.463399999993"/>
    <n v="140831.14360000001"/>
    <n v="123227.2488"/>
    <n v="197163.601"/>
    <n v="158435.03409999999"/>
    <n v="253496.05850000001"/>
    <n v="211246.71220000001"/>
    <n v="337994.74459999998"/>
    <n v="264058.39020000002"/>
    <n v="422493.43060000002"/>
    <n v="299266.17560000002"/>
    <n v="478825.88809999998"/>
    <n v="334473.96090000001"/>
    <n v="535158.34550000005"/>
  </r>
  <r>
    <n v="3"/>
    <x v="0"/>
    <s v="Region III -"/>
    <x v="15"/>
    <s v="DE"/>
    <x v="91"/>
    <n v="1"/>
    <x v="0"/>
    <n v="106134.4774"/>
    <n v="185735.33540000001"/>
    <n v="137476.73069999999"/>
    <n v="240584.2789"/>
    <n v="164595.64920000001"/>
    <n v="288042.3861"/>
    <n v="196408.28959999999"/>
    <n v="343714.50689999998"/>
    <n v="231585.18710000001"/>
    <n v="405274.07740000001"/>
    <n v="253953.53049999999"/>
    <n v="444418.67849999998"/>
    <n v="275024.91399999999"/>
    <n v="481293.59950000001"/>
  </r>
  <r>
    <n v="3"/>
    <x v="0"/>
    <s v="Region III -"/>
    <x v="15"/>
    <s v="DE"/>
    <x v="91"/>
    <n v="2"/>
    <x v="1"/>
    <n v="90531.162299999996"/>
    <n v="158429.53409999999"/>
    <n v="118452.40730000001"/>
    <n v="207291.71280000001"/>
    <n v="143761.92720000001"/>
    <n v="251583.3726"/>
    <n v="175885.61970000001"/>
    <n v="307799.8345"/>
    <n v="208657.78090000001"/>
    <n v="365151.1165"/>
    <n v="229904.19579999999"/>
    <n v="402332.34279999998"/>
    <n v="249671.92199999999"/>
    <n v="436925.86359999998"/>
  </r>
  <r>
    <n v="3"/>
    <x v="0"/>
    <s v="Region III -"/>
    <x v="15"/>
    <s v="DE"/>
    <x v="91"/>
    <n v="3"/>
    <x v="2"/>
    <n v="80439.843999999997"/>
    <n v="140769.72700000001"/>
    <n v="109401.0141"/>
    <n v="191451.77470000001"/>
    <n v="138254.5557"/>
    <n v="241945.4725"/>
    <n v="181905.08749999999"/>
    <n v="318333.9032"/>
    <n v="225099.1845"/>
    <n v="393923.57290000003"/>
    <n v="253388.09909999999"/>
    <n v="443429.17340000003"/>
    <n v="281271.29369999998"/>
    <n v="492224.76390000002"/>
  </r>
  <r>
    <n v="3"/>
    <x v="0"/>
    <s v="Region III -"/>
    <x v="15"/>
    <s v="DE"/>
    <x v="91"/>
    <n v="4"/>
    <x v="3"/>
    <n v="90434.005099999995"/>
    <n v="144694.41039999999"/>
    <n v="126607.6072"/>
    <n v="202572.17449999999"/>
    <n v="162781.20929999999"/>
    <n v="260449.9388"/>
    <n v="217041.61240000001"/>
    <n v="347266.58500000002"/>
    <n v="271302.01549999998"/>
    <n v="434083.23119999998"/>
    <n v="307475.61749999999"/>
    <n v="491960.99530000001"/>
    <n v="343649.21950000001"/>
    <n v="549838.75950000004"/>
  </r>
  <r>
    <n v="3"/>
    <x v="0"/>
    <s v="Region III -"/>
    <x v="16"/>
    <s v="DC"/>
    <x v="92"/>
    <n v="1"/>
    <x v="0"/>
    <n v="97233.058499999999"/>
    <n v="170157.8524"/>
    <n v="125965.4679"/>
    <n v="220439.56880000001"/>
    <n v="150826.46249999999"/>
    <n v="263946.30940000003"/>
    <n v="179997.2567"/>
    <n v="314995.19929999998"/>
    <n v="212253.21960000001"/>
    <n v="371443.13439999998"/>
    <n v="232764.06959999999"/>
    <n v="407337.12180000002"/>
    <n v="252092.96599999999"/>
    <n v="441162.69050000003"/>
  </r>
  <r>
    <n v="3"/>
    <x v="0"/>
    <s v="Region III -"/>
    <x v="16"/>
    <s v="DC"/>
    <x v="92"/>
    <n v="2"/>
    <x v="1"/>
    <n v="82850.873000000007"/>
    <n v="144989.02780000001"/>
    <n v="108430.00509999999"/>
    <n v="189752.50889999999"/>
    <n v="131623.2064"/>
    <n v="230340.61120000001"/>
    <n v="161080.70929999999"/>
    <n v="281891.2414"/>
    <n v="191120.13279999999"/>
    <n v="334460.23249999998"/>
    <n v="210596.85750000001"/>
    <n v="368544.50050000002"/>
    <n v="228724.122"/>
    <n v="400267.21350000001"/>
  </r>
  <r>
    <n v="3"/>
    <x v="0"/>
    <s v="Region III -"/>
    <x v="16"/>
    <s v="DC"/>
    <x v="92"/>
    <n v="3"/>
    <x v="2"/>
    <n v="73554.789399999994"/>
    <n v="128720.88129999999"/>
    <n v="100013.5282"/>
    <n v="175023.67430000001"/>
    <n v="126373.06170000001"/>
    <n v="221152.8579"/>
    <n v="166253.60750000001"/>
    <n v="290943.81329999998"/>
    <n v="205713.43960000001"/>
    <n v="359998.51929999999"/>
    <n v="231552.53419999999"/>
    <n v="405216.93489999999"/>
    <n v="257017.66080000001"/>
    <n v="449780.90659999999"/>
  </r>
  <r>
    <n v="3"/>
    <x v="0"/>
    <s v="Region III -"/>
    <x v="16"/>
    <s v="DC"/>
    <x v="92"/>
    <n v="4"/>
    <x v="3"/>
    <n v="82844.698199999999"/>
    <n v="132551.5191"/>
    <n v="115982.57739999999"/>
    <n v="185572.12669999999"/>
    <n v="149120.45680000001"/>
    <n v="238592.73439999999"/>
    <n v="198827.2757"/>
    <n v="318123.6458"/>
    <n v="248534.09460000001"/>
    <n v="397654.55719999998"/>
    <n v="281671.97389999998"/>
    <n v="450675.16489999997"/>
    <n v="314809.85310000001"/>
    <n v="503695.77250000002"/>
  </r>
  <r>
    <n v="3"/>
    <x v="0"/>
    <s v="Region III -"/>
    <x v="17"/>
    <s v="MD"/>
    <x v="93"/>
    <n v="1"/>
    <x v="0"/>
    <n v="95812.163799999995"/>
    <n v="167671.28659999999"/>
    <n v="124053.2268"/>
    <n v="217093.14689999999"/>
    <n v="148488.1427"/>
    <n v="259854.24979999999"/>
    <n v="177132.87729999999"/>
    <n v="309982.53539999999"/>
    <n v="208806.03159999999"/>
    <n v="365410.5552"/>
    <n v="228946.76060000001"/>
    <n v="400656.8309"/>
    <n v="247899.1274"/>
    <n v="433823.473"/>
  </r>
  <r>
    <n v="3"/>
    <x v="0"/>
    <s v="Region III -"/>
    <x v="17"/>
    <s v="MD"/>
    <x v="93"/>
    <n v="2"/>
    <x v="1"/>
    <n v="81972.701799999995"/>
    <n v="143452.22820000001"/>
    <n v="107179.47900000001"/>
    <n v="187564.0882"/>
    <n v="130009.53720000001"/>
    <n v="227516.69"/>
    <n v="158930.16140000001"/>
    <n v="278127.78230000002"/>
    <n v="188470.41899999999"/>
    <n v="329823.23330000002"/>
    <n v="207616.04629999999"/>
    <n v="363328.0809"/>
    <n v="225412.12590000001"/>
    <n v="394471.22019999998"/>
  </r>
  <r>
    <n v="3"/>
    <x v="0"/>
    <s v="Region III -"/>
    <x v="17"/>
    <s v="MD"/>
    <x v="93"/>
    <n v="3"/>
    <x v="2"/>
    <n v="73006.718500000003"/>
    <n v="127761.7573"/>
    <n v="99358.046900000001"/>
    <n v="173876.58199999999"/>
    <n v="125613.9134"/>
    <n v="219824.34849999999"/>
    <n v="165326.08189999999"/>
    <n v="289320.6433"/>
    <n v="204633.4124"/>
    <n v="358108.47169999999"/>
    <n v="230388.47940000001"/>
    <n v="403179.83889999997"/>
    <n v="255783.69029999999"/>
    <n v="447621.45809999999"/>
  </r>
  <r>
    <n v="3"/>
    <x v="0"/>
    <s v="Region III -"/>
    <x v="17"/>
    <s v="MD"/>
    <x v="93"/>
    <n v="4"/>
    <x v="3"/>
    <n v="81651.830400000006"/>
    <n v="130642.93060000001"/>
    <n v="114312.5626"/>
    <n v="182900.10279999999"/>
    <n v="146973.2948"/>
    <n v="235157.2751"/>
    <n v="195964.39300000001"/>
    <n v="313543.03350000002"/>
    <n v="244955.49119999999"/>
    <n v="391928.79180000001"/>
    <n v="277616.22340000002"/>
    <n v="444185.96409999998"/>
    <n v="310276.95559999999"/>
    <n v="496443.13630000001"/>
  </r>
  <r>
    <n v="3"/>
    <x v="0"/>
    <s v="Region III -"/>
    <x v="17"/>
    <s v="MD"/>
    <x v="94"/>
    <n v="1"/>
    <x v="0"/>
    <n v="94772.976299999995"/>
    <n v="165852.70850000001"/>
    <n v="122769.15429999999"/>
    <n v="214846.02009999999"/>
    <n v="146992.99619999999"/>
    <n v="257237.74340000001"/>
    <n v="175412.79380000001"/>
    <n v="306972.38900000002"/>
    <n v="206838.18859999999"/>
    <n v="361966.83"/>
    <n v="226820.96040000001"/>
    <n v="396936.68050000002"/>
    <n v="245648.60949999999"/>
    <n v="429885.06660000002"/>
  </r>
  <r>
    <n v="3"/>
    <x v="0"/>
    <s v="Region III -"/>
    <x v="17"/>
    <s v="MD"/>
    <x v="94"/>
    <n v="2"/>
    <x v="1"/>
    <n v="80797.833400000003"/>
    <n v="141396.20850000001"/>
    <n v="105729.97779999999"/>
    <n v="185027.46109999999"/>
    <n v="128333.228"/>
    <n v="224583.149"/>
    <n v="157031.61989999999"/>
    <n v="274805.33480000001"/>
    <n v="186303.20749999999"/>
    <n v="326030.61310000002"/>
    <n v="205281.12160000001"/>
    <n v="359241.96269999997"/>
    <n v="222941.14730000001"/>
    <n v="390147.00780000002"/>
  </r>
  <r>
    <n v="3"/>
    <x v="0"/>
    <s v="Region III -"/>
    <x v="17"/>
    <s v="MD"/>
    <x v="94"/>
    <n v="3"/>
    <x v="2"/>
    <n v="71762.160399999993"/>
    <n v="125583.7806"/>
    <n v="97587.710900000005"/>
    <n v="170778.49419999999"/>
    <n v="123316.8639"/>
    <n v="215804.51190000001"/>
    <n v="162242.18119999999"/>
    <n v="283923.81719999999"/>
    <n v="200758.69159999999"/>
    <n v="351327.71029999998"/>
    <n v="225982.13510000001"/>
    <n v="395468.7365"/>
    <n v="250842.19469999999"/>
    <n v="438973.8407"/>
  </r>
  <r>
    <n v="3"/>
    <x v="0"/>
    <s v="Region III -"/>
    <x v="17"/>
    <s v="MD"/>
    <x v="94"/>
    <n v="4"/>
    <x v="3"/>
    <n v="80750.960000000006"/>
    <n v="129201.53780000001"/>
    <n v="113051.34390000001"/>
    <n v="180882.15289999999"/>
    <n v="145351.7279"/>
    <n v="232562.76809999999"/>
    <n v="193802.30379999999"/>
    <n v="310083.69089999999"/>
    <n v="242252.8798"/>
    <n v="387604.61349999998"/>
    <n v="274553.26370000001"/>
    <n v="439285.22850000003"/>
    <n v="306853.64779999998"/>
    <n v="490965.84379999997"/>
  </r>
  <r>
    <n v="3"/>
    <x v="0"/>
    <s v="Region III -"/>
    <x v="17"/>
    <s v="MD"/>
    <x v="95"/>
    <n v="1"/>
    <x v="0"/>
    <n v="94290.988200000007"/>
    <n v="165009.22940000001"/>
    <n v="122130.90059999999"/>
    <n v="213729.076"/>
    <n v="146219.35070000001"/>
    <n v="255883.86369999999"/>
    <n v="174475.2286"/>
    <n v="305331.65010000003"/>
    <n v="205719.15220000001"/>
    <n v="360008.51620000001"/>
    <n v="225586.62210000001"/>
    <n v="394776.58860000002"/>
    <n v="244300.24350000001"/>
    <n v="427525.42609999998"/>
  </r>
  <r>
    <n v="3"/>
    <x v="0"/>
    <s v="Region III -"/>
    <x v="17"/>
    <s v="MD"/>
    <x v="95"/>
    <n v="2"/>
    <x v="1"/>
    <n v="80451.526199999993"/>
    <n v="140790.1709"/>
    <n v="105257.15270000001"/>
    <n v="184200.01730000001"/>
    <n v="127740.745"/>
    <n v="223546.30379999999"/>
    <n v="156272.51259999999"/>
    <n v="273476.8971"/>
    <n v="185383.53959999999"/>
    <n v="324421.19439999998"/>
    <n v="204255.90779999999"/>
    <n v="357447.83850000001"/>
    <n v="221813.24179999999"/>
    <n v="388173.17320000002"/>
  </r>
  <r>
    <n v="3"/>
    <x v="0"/>
    <s v="Region III -"/>
    <x v="17"/>
    <s v="MD"/>
    <x v="95"/>
    <n v="3"/>
    <x v="2"/>
    <n v="71499.545100000003"/>
    <n v="125124.20389999999"/>
    <n v="97248.004100000006"/>
    <n v="170184.00709999999"/>
    <n v="122901.0013"/>
    <n v="215076.75219999999"/>
    <n v="161708.86569999999"/>
    <n v="282990.51500000001"/>
    <n v="200111.8922"/>
    <n v="350195.8113"/>
    <n v="225264.08979999999"/>
    <n v="394212.15710000001"/>
    <n v="250056.4314"/>
    <n v="437598.7549"/>
  </r>
  <r>
    <n v="3"/>
    <x v="0"/>
    <s v="Region III -"/>
    <x v="17"/>
    <s v="MD"/>
    <x v="95"/>
    <n v="4"/>
    <x v="3"/>
    <n v="80343.7353"/>
    <n v="128549.97840000001"/>
    <n v="112481.2294"/>
    <n v="179969.96969999999"/>
    <n v="144618.72349999999"/>
    <n v="231389.96109999999"/>
    <n v="192824.96470000001"/>
    <n v="308519.94819999998"/>
    <n v="241031.2058"/>
    <n v="385649.9351"/>
    <n v="273168.69990000001"/>
    <n v="437069.9264"/>
    <n v="305306.19410000002"/>
    <n v="488489.9178"/>
  </r>
  <r>
    <n v="3"/>
    <x v="0"/>
    <s v="Region III -"/>
    <x v="17"/>
    <s v="MD"/>
    <x v="96"/>
    <n v="1"/>
    <x v="0"/>
    <n v="94772.976299999995"/>
    <n v="165852.70850000001"/>
    <n v="122769.15429999999"/>
    <n v="214846.02009999999"/>
    <n v="146992.99619999999"/>
    <n v="257237.74340000001"/>
    <n v="175412.79380000001"/>
    <n v="306972.38900000002"/>
    <n v="206838.18859999999"/>
    <n v="361966.83"/>
    <n v="226820.96040000001"/>
    <n v="396936.68050000002"/>
    <n v="245648.60949999999"/>
    <n v="429885.06660000002"/>
  </r>
  <r>
    <n v="3"/>
    <x v="0"/>
    <s v="Region III -"/>
    <x v="17"/>
    <s v="MD"/>
    <x v="96"/>
    <n v="2"/>
    <x v="1"/>
    <n v="80797.833400000003"/>
    <n v="141396.20850000001"/>
    <n v="105729.97779999999"/>
    <n v="185027.46109999999"/>
    <n v="128333.228"/>
    <n v="224583.149"/>
    <n v="157031.61989999999"/>
    <n v="274805.33480000001"/>
    <n v="186303.20749999999"/>
    <n v="326030.61310000002"/>
    <n v="205281.12160000001"/>
    <n v="359241.96269999997"/>
    <n v="222941.14730000001"/>
    <n v="390147.00780000002"/>
  </r>
  <r>
    <n v="3"/>
    <x v="0"/>
    <s v="Region III -"/>
    <x v="17"/>
    <s v="MD"/>
    <x v="96"/>
    <n v="3"/>
    <x v="2"/>
    <n v="71762.160399999993"/>
    <n v="125583.7806"/>
    <n v="97587.710900000005"/>
    <n v="170778.49419999999"/>
    <n v="123316.8639"/>
    <n v="215804.51190000001"/>
    <n v="162242.18119999999"/>
    <n v="283923.81719999999"/>
    <n v="200758.69159999999"/>
    <n v="351327.71029999998"/>
    <n v="225982.13510000001"/>
    <n v="395468.7365"/>
    <n v="250842.19469999999"/>
    <n v="438973.8407"/>
  </r>
  <r>
    <n v="3"/>
    <x v="0"/>
    <s v="Region III -"/>
    <x v="17"/>
    <s v="MD"/>
    <x v="96"/>
    <n v="4"/>
    <x v="3"/>
    <n v="80750.960000000006"/>
    <n v="129201.53780000001"/>
    <n v="113051.34390000001"/>
    <n v="180882.15289999999"/>
    <n v="145351.7279"/>
    <n v="232562.76809999999"/>
    <n v="193802.30379999999"/>
    <n v="310083.69089999999"/>
    <n v="242252.8798"/>
    <n v="387604.61349999998"/>
    <n v="274553.26370000001"/>
    <n v="439285.22850000003"/>
    <n v="306853.64779999998"/>
    <n v="490965.84379999997"/>
  </r>
  <r>
    <n v="3"/>
    <x v="0"/>
    <s v="Region III -"/>
    <x v="18"/>
    <s v="PA"/>
    <x v="97"/>
    <n v="1"/>
    <x v="0"/>
    <n v="108112.56849999999"/>
    <n v="189196.99479999999"/>
    <n v="140034.78659999999"/>
    <n v="245060.87659999999"/>
    <n v="167655.46539999999"/>
    <n v="293397.06449999998"/>
    <n v="200055.18220000001"/>
    <n v="350096.56890000001"/>
    <n v="235881.17559999999"/>
    <n v="412792.05719999998"/>
    <n v="258662.29490000001"/>
    <n v="452659.01610000001"/>
    <n v="280120.89730000001"/>
    <n v="490211.57020000002"/>
  </r>
  <r>
    <n v="3"/>
    <x v="0"/>
    <s v="Region III -"/>
    <x v="18"/>
    <s v="PA"/>
    <x v="97"/>
    <n v="2"/>
    <x v="1"/>
    <n v="92237.891699999993"/>
    <n v="161416.31049999999"/>
    <n v="120679.6056"/>
    <n v="211189.30989999999"/>
    <n v="146459.41819999999"/>
    <n v="256303.98180000001"/>
    <n v="179175.59650000001"/>
    <n v="313557.29399999999"/>
    <n v="212555.03219999999"/>
    <n v="371971.3063"/>
    <n v="234194.7113"/>
    <n v="409840.74479999999"/>
    <n v="254326.98420000001"/>
    <n v="445072.22220000002"/>
  </r>
  <r>
    <n v="3"/>
    <x v="0"/>
    <s v="Region III -"/>
    <x v="18"/>
    <s v="PA"/>
    <x v="97"/>
    <n v="3"/>
    <x v="2"/>
    <n v="81969.854699999996"/>
    <n v="143447.24590000001"/>
    <n v="111487.1203"/>
    <n v="195102.46040000001"/>
    <n v="140894.8854"/>
    <n v="246566.04939999999"/>
    <n v="185383.19130000001"/>
    <n v="324420.5846"/>
    <n v="229407.12409999999"/>
    <n v="401462.46720000001"/>
    <n v="258240.44270000001"/>
    <n v="451920.7746"/>
    <n v="286660.9853"/>
    <n v="501656.7242"/>
  </r>
  <r>
    <n v="3"/>
    <x v="0"/>
    <s v="Region III -"/>
    <x v="18"/>
    <s v="PA"/>
    <x v="97"/>
    <n v="4"/>
    <x v="3"/>
    <n v="92120.516099999993"/>
    <n v="147392.82810000001"/>
    <n v="128968.72259999999"/>
    <n v="206349.95929999999"/>
    <n v="165816.92910000001"/>
    <n v="265307.09049999999"/>
    <n v="221089.23869999999"/>
    <n v="353742.78730000003"/>
    <n v="276361.54849999998"/>
    <n v="442178.4841"/>
    <n v="313209.7549"/>
    <n v="501135.6152"/>
    <n v="350057.96139999997"/>
    <n v="560092.74650000001"/>
  </r>
  <r>
    <n v="3"/>
    <x v="0"/>
    <s v="Region III -"/>
    <x v="18"/>
    <s v="PA"/>
    <x v="98"/>
    <n v="1"/>
    <x v="0"/>
    <n v="97157.852799999993"/>
    <n v="170026.24239999999"/>
    <n v="125957.91069999999"/>
    <n v="220426.34359999999"/>
    <n v="150878.61629999999"/>
    <n v="264037.57860000001"/>
    <n v="180152.31450000001"/>
    <n v="315266.55040000001"/>
    <n v="212523.46290000001"/>
    <n v="371916.06"/>
    <n v="233106.96059999999"/>
    <n v="407937.18099999998"/>
    <n v="252539.19620000001"/>
    <n v="441943.59340000001"/>
  </r>
  <r>
    <n v="3"/>
    <x v="0"/>
    <s v="Region III -"/>
    <x v="18"/>
    <s v="PA"/>
    <x v="98"/>
    <n v="2"/>
    <x v="1"/>
    <n v="82368.623000000007"/>
    <n v="144145.09039999999"/>
    <n v="107926.1597"/>
    <n v="188870.7794"/>
    <n v="131131.8702"/>
    <n v="229480.77290000001"/>
    <n v="160700.3916"/>
    <n v="281225.68520000001"/>
    <n v="190792.26809999999"/>
    <n v="333886.46909999999"/>
    <n v="210312.3726"/>
    <n v="368046.652"/>
    <n v="228508.96780000001"/>
    <n v="399890.6937"/>
  </r>
  <r>
    <n v="3"/>
    <x v="0"/>
    <s v="Region III -"/>
    <x v="18"/>
    <s v="PA"/>
    <x v="98"/>
    <n v="3"/>
    <x v="2"/>
    <n v="72835.464900000006"/>
    <n v="127462.0635"/>
    <n v="98922.610100000005"/>
    <n v="173114.56770000001"/>
    <n v="124907.7423"/>
    <n v="218588.549"/>
    <n v="164236.34419999999"/>
    <n v="287413.60249999998"/>
    <n v="203132.3253"/>
    <n v="355481.56929999997"/>
    <n v="228582.2892"/>
    <n v="400019.0061"/>
    <n v="253647.70120000001"/>
    <n v="443883.47690000001"/>
  </r>
  <r>
    <n v="3"/>
    <x v="0"/>
    <s v="Region III -"/>
    <x v="18"/>
    <s v="PA"/>
    <x v="98"/>
    <n v="4"/>
    <x v="3"/>
    <n v="82758.281900000002"/>
    <n v="132413.253"/>
    <n v="115861.5946"/>
    <n v="185378.55420000001"/>
    <n v="148964.90729999999"/>
    <n v="238343.8553"/>
    <n v="198619.87650000001"/>
    <n v="317791.80719999998"/>
    <n v="248274.8456"/>
    <n v="397239.75890000002"/>
    <n v="281378.15830000001"/>
    <n v="450205.06"/>
    <n v="314481.47110000002"/>
    <n v="503170.36129999999"/>
  </r>
  <r>
    <n v="3"/>
    <x v="0"/>
    <s v="Region III -"/>
    <x v="18"/>
    <s v="PA"/>
    <x v="99"/>
    <n v="1"/>
    <x v="0"/>
    <n v="100175.1315"/>
    <n v="175306.48009999999"/>
    <n v="129800.039"/>
    <n v="227150.06820000001"/>
    <n v="155433.5791"/>
    <n v="272008.7635"/>
    <n v="185519.29070000001"/>
    <n v="324658.75870000001"/>
    <n v="218787.29430000001"/>
    <n v="382877.76500000001"/>
    <n v="239941.5252"/>
    <n v="419897.66899999999"/>
    <n v="259885.69750000001"/>
    <n v="454799.9706"/>
  </r>
  <r>
    <n v="3"/>
    <x v="0"/>
    <s v="Region III -"/>
    <x v="18"/>
    <s v="PA"/>
    <x v="99"/>
    <n v="2"/>
    <x v="1"/>
    <n v="85250.220799999996"/>
    <n v="149187.88649999999"/>
    <n v="111602.85920000001"/>
    <n v="195305.0036"/>
    <n v="135505.6703"/>
    <n v="237134.92300000001"/>
    <n v="165888.9099"/>
    <n v="290305.59230000002"/>
    <n v="196856.7309"/>
    <n v="344499.27909999999"/>
    <n v="216937.81270000001"/>
    <n v="379641.17229999998"/>
    <n v="235635.00839999999"/>
    <n v="412361.2648"/>
  </r>
  <r>
    <n v="3"/>
    <x v="0"/>
    <s v="Region III -"/>
    <x v="18"/>
    <s v="PA"/>
    <x v="99"/>
    <n v="3"/>
    <x v="2"/>
    <n v="75610.033800000005"/>
    <n v="132317.55910000001"/>
    <n v="102779.05220000001"/>
    <n v="179863.3413"/>
    <n v="129845.12149999999"/>
    <n v="227228.9627"/>
    <n v="170798.3486"/>
    <n v="298897.11"/>
    <n v="211314.98569999999"/>
    <n v="369801.22489999997"/>
    <n v="237840.97700000001"/>
    <n v="416221.70980000001"/>
    <n v="263978.8884"/>
    <n v="461963.05459999997"/>
  </r>
  <r>
    <n v="3"/>
    <x v="0"/>
    <s v="Region III -"/>
    <x v="18"/>
    <s v="PA"/>
    <x v="99"/>
    <n v="4"/>
    <x v="3"/>
    <n v="85345.663400000005"/>
    <n v="136553.06340000001"/>
    <n v="119483.9287"/>
    <n v="191174.28880000001"/>
    <n v="153622.19399999999"/>
    <n v="245795.51420000001"/>
    <n v="204829.59210000001"/>
    <n v="327727.35220000002"/>
    <n v="256036.9901"/>
    <n v="409659.19020000001"/>
    <n v="290175.25540000002"/>
    <n v="464280.4155"/>
    <n v="324313.5208"/>
    <n v="518901.6409"/>
  </r>
  <r>
    <n v="3"/>
    <x v="0"/>
    <s v="Region III -"/>
    <x v="18"/>
    <s v="PA"/>
    <x v="100"/>
    <n v="1"/>
    <x v="0"/>
    <n v="98779.300499999998"/>
    <n v="172863.77590000001"/>
    <n v="127890.3106"/>
    <n v="223808.0436"/>
    <n v="153077.8671"/>
    <n v="267886.26730000001"/>
    <n v="182603.2162"/>
    <n v="319555.62839999999"/>
    <n v="215250.01430000001"/>
    <n v="376687.52490000002"/>
    <n v="236009.90710000001"/>
    <n v="413017.33730000001"/>
    <n v="255543.1024"/>
    <n v="447200.42910000001"/>
  </r>
  <r>
    <n v="3"/>
    <x v="0"/>
    <s v="Region III -"/>
    <x v="18"/>
    <s v="PA"/>
    <x v="100"/>
    <n v="2"/>
    <x v="1"/>
    <n v="84532.795800000007"/>
    <n v="147932.3927"/>
    <n v="110520.27650000001"/>
    <n v="193410.48389999999"/>
    <n v="134055.77359999999"/>
    <n v="234597.60370000001"/>
    <n v="163865.12669999999"/>
    <n v="286763.97169999999"/>
    <n v="194316.29610000001"/>
    <n v="340053.51809999999"/>
    <n v="214051.81940000001"/>
    <n v="374590.6839"/>
    <n v="232394.71900000001"/>
    <n v="406690.75819999998"/>
  </r>
  <r>
    <n v="3"/>
    <x v="0"/>
    <s v="Region III -"/>
    <x v="18"/>
    <s v="PA"/>
    <x v="100"/>
    <n v="3"/>
    <x v="2"/>
    <n v="75301.734599999996"/>
    <n v="131778.0356"/>
    <n v="102487.20600000001"/>
    <n v="179352.61060000001"/>
    <n v="129574.408"/>
    <n v="226755.21400000001"/>
    <n v="170543.23740000001"/>
    <n v="298450.6654"/>
    <n v="211095.32180000001"/>
    <n v="369416.81319999998"/>
    <n v="237666.99479999999"/>
    <n v="415917.24089999998"/>
    <n v="263868.22769999999"/>
    <n v="461769.39840000001"/>
  </r>
  <r>
    <n v="3"/>
    <x v="0"/>
    <s v="Region III -"/>
    <x v="18"/>
    <s v="PA"/>
    <x v="100"/>
    <n v="4"/>
    <x v="3"/>
    <n v="84181.596900000004"/>
    <n v="134690.55710000001"/>
    <n v="117854.2357"/>
    <n v="188566.77989999999"/>
    <n v="151526.87450000001"/>
    <n v="242443.00279999999"/>
    <n v="202035.83259999999"/>
    <n v="323257.337"/>
    <n v="252544.79070000001"/>
    <n v="404071.67119999998"/>
    <n v="286217.42950000003"/>
    <n v="457947.89399999997"/>
    <n v="319890.06829999998"/>
    <n v="511824.11690000002"/>
  </r>
  <r>
    <n v="3"/>
    <x v="0"/>
    <s v="Region III -"/>
    <x v="18"/>
    <s v="PA"/>
    <x v="101"/>
    <n v="1"/>
    <x v="0"/>
    <n v="97207.991800000003"/>
    <n v="170113.98560000001"/>
    <n v="125962.95140000001"/>
    <n v="220435.1649"/>
    <n v="150843.85019999999"/>
    <n v="263976.73800000001"/>
    <n v="180048.94649999999"/>
    <n v="315085.65649999998"/>
    <n v="212343.30549999999"/>
    <n v="371600.78460000001"/>
    <n v="232878.372"/>
    <n v="407537.15090000001"/>
    <n v="252241.71539999999"/>
    <n v="441423.00189999997"/>
  </r>
  <r>
    <n v="3"/>
    <x v="0"/>
    <s v="Region III -"/>
    <x v="18"/>
    <s v="PA"/>
    <x v="101"/>
    <n v="2"/>
    <x v="1"/>
    <n v="82690.123699999996"/>
    <n v="144707.71660000001"/>
    <n v="108262.0578"/>
    <n v="189458.6012"/>
    <n v="131459.42929999999"/>
    <n v="230054.00140000001"/>
    <n v="160953.93919999999"/>
    <n v="281669.39370000002"/>
    <n v="191010.84779999999"/>
    <n v="334268.98369999998"/>
    <n v="210502.03279999999"/>
    <n v="368378.5575"/>
    <n v="228652.4081"/>
    <n v="400141.71429999999"/>
  </r>
  <r>
    <n v="3"/>
    <x v="0"/>
    <s v="Region III -"/>
    <x v="18"/>
    <s v="PA"/>
    <x v="101"/>
    <n v="3"/>
    <x v="2"/>
    <n v="73315.014599999995"/>
    <n v="128301.27559999999"/>
    <n v="99649.888699999996"/>
    <n v="174387.30530000001"/>
    <n v="125884.62149999999"/>
    <n v="220298.08780000001"/>
    <n v="165581.18590000001"/>
    <n v="289767.07539999997"/>
    <n v="204853.0673"/>
    <n v="358492.8677"/>
    <n v="230562.45139999999"/>
    <n v="403484.29009999998"/>
    <n v="255894.33960000001"/>
    <n v="447815.0944"/>
  </r>
  <r>
    <n v="3"/>
    <x v="0"/>
    <s v="Region III -"/>
    <x v="18"/>
    <s v="PA"/>
    <x v="101"/>
    <n v="4"/>
    <x v="3"/>
    <n v="82815.8943"/>
    <n v="132505.43280000001"/>
    <n v="115942.25199999999"/>
    <n v="185507.6059"/>
    <n v="149068.6096"/>
    <n v="238509.77910000001"/>
    <n v="198758.14619999999"/>
    <n v="318013.03869999998"/>
    <n v="248447.68280000001"/>
    <n v="397516.29830000002"/>
    <n v="281574.0404"/>
    <n v="450518.47139999998"/>
    <n v="314700.3982"/>
    <n v="503520.6446"/>
  </r>
  <r>
    <n v="3"/>
    <x v="0"/>
    <s v="Region III -"/>
    <x v="18"/>
    <s v="PA"/>
    <x v="102"/>
    <n v="1"/>
    <x v="0"/>
    <n v="98247.173500000004"/>
    <n v="171932.55360000001"/>
    <n v="127247.01609999999"/>
    <n v="222682.27830000001"/>
    <n v="152338.98749999999"/>
    <n v="266593.22820000001"/>
    <n v="181769.019"/>
    <n v="318095.78330000001"/>
    <n v="214311.13510000001"/>
    <n v="375044.4865"/>
    <n v="235004.1574"/>
    <n v="411257.27559999999"/>
    <n v="254492.21720000001"/>
    <n v="445361.38010000001"/>
  </r>
  <r>
    <n v="3"/>
    <x v="0"/>
    <s v="Region III -"/>
    <x v="18"/>
    <s v="PA"/>
    <x v="102"/>
    <n v="2"/>
    <x v="1"/>
    <n v="83864.987999999998"/>
    <n v="146763.72899999999"/>
    <n v="109711.5533"/>
    <n v="191995.21840000001"/>
    <n v="133135.73139999999"/>
    <n v="232987.53"/>
    <n v="162852.47159999999"/>
    <n v="284991.82549999998"/>
    <n v="193178.0484"/>
    <n v="338061.58470000001"/>
    <n v="212836.94529999999"/>
    <n v="372464.65429999999"/>
    <n v="231123.3732"/>
    <n v="404465.9032"/>
  </r>
  <r>
    <n v="3"/>
    <x v="0"/>
    <s v="Region III -"/>
    <x v="18"/>
    <s v="PA"/>
    <x v="102"/>
    <n v="3"/>
    <x v="2"/>
    <n v="74559.569699999993"/>
    <n v="130479.24679999999"/>
    <n v="101420.2205"/>
    <n v="177485.386"/>
    <n v="128181.66620000001"/>
    <n v="224317.91570000001"/>
    <n v="168665.0802"/>
    <n v="295163.89039999997"/>
    <n v="208727.78039999999"/>
    <n v="365273.61560000002"/>
    <n v="234968.78709999999"/>
    <n v="411195.3775"/>
    <n v="260835.8259"/>
    <n v="456462.69530000002"/>
  </r>
  <r>
    <n v="3"/>
    <x v="0"/>
    <s v="Region III -"/>
    <x v="18"/>
    <s v="PA"/>
    <x v="102"/>
    <n v="4"/>
    <x v="3"/>
    <n v="83716.759900000005"/>
    <n v="133946.81779999999"/>
    <n v="117203.4638"/>
    <n v="187525.54500000001"/>
    <n v="150690.1678"/>
    <n v="241104.2721"/>
    <n v="200920.22380000001"/>
    <n v="321472.3627"/>
    <n v="251150.27970000001"/>
    <n v="401840.4534"/>
    <n v="284636.98359999998"/>
    <n v="455419.18050000002"/>
    <n v="318123.6875"/>
    <n v="508997.90769999998"/>
  </r>
  <r>
    <n v="3"/>
    <x v="0"/>
    <s v="Region III -"/>
    <x v="18"/>
    <s v="PA"/>
    <x v="103"/>
    <n v="1"/>
    <x v="0"/>
    <n v="116938.7819"/>
    <n v="204642.86850000001"/>
    <n v="151538.49230000001"/>
    <n v="265192.3616"/>
    <n v="181476.8057"/>
    <n v="317584.40999999997"/>
    <n v="216621.27239999999"/>
    <n v="379087.2267"/>
    <n v="255483.38519999999"/>
    <n v="447095.924"/>
    <n v="280194.64559999999"/>
    <n v="490340.62969999999"/>
    <n v="303499.07370000001"/>
    <n v="531123.37910000002"/>
  </r>
  <r>
    <n v="3"/>
    <x v="0"/>
    <s v="Region III -"/>
    <x v="18"/>
    <s v="PA"/>
    <x v="103"/>
    <n v="2"/>
    <x v="1"/>
    <n v="99435.933099999995"/>
    <n v="174012.883"/>
    <n v="130198.1645"/>
    <n v="227846.78779999999"/>
    <n v="158106.80480000001"/>
    <n v="276686.90830000001"/>
    <n v="193600.1906"/>
    <n v="338800.33350000001"/>
    <n v="229764.8167"/>
    <n v="402088.42920000001"/>
    <n v="253217.56589999999"/>
    <n v="443130.74040000001"/>
    <n v="275059.63089999999"/>
    <n v="481354.35399999999"/>
  </r>
  <r>
    <n v="3"/>
    <x v="0"/>
    <s v="Region III -"/>
    <x v="18"/>
    <s v="PA"/>
    <x v="103"/>
    <n v="3"/>
    <x v="2"/>
    <n v="88135.587799999994"/>
    <n v="154237.27859999999"/>
    <n v="119783.6924"/>
    <n v="209621.46170000001"/>
    <n v="151311.06589999999"/>
    <n v="264794.36540000001"/>
    <n v="199017.41589999999"/>
    <n v="348280.4779"/>
    <n v="246211.76500000001"/>
    <n v="430870.58870000002"/>
    <n v="277105.77429999999"/>
    <n v="484935.10509999999"/>
    <n v="307544.67170000001"/>
    <n v="538203.17539999995"/>
  </r>
  <r>
    <n v="3"/>
    <x v="0"/>
    <s v="Region III -"/>
    <x v="18"/>
    <s v="PA"/>
    <x v="103"/>
    <n v="4"/>
    <x v="3"/>
    <n v="99623.407099999997"/>
    <n v="159397.45379999999"/>
    <n v="139472.76999999999"/>
    <n v="223156.43530000001"/>
    <n v="179322.13279999999"/>
    <n v="286915.41680000001"/>
    <n v="239096.1771"/>
    <n v="382553.88919999998"/>
    <n v="298870.22139999998"/>
    <n v="478192.36139999999"/>
    <n v="338719.58429999999"/>
    <n v="541951.34290000005"/>
    <n v="378568.94709999999"/>
    <n v="605710.32440000004"/>
  </r>
  <r>
    <n v="3"/>
    <x v="0"/>
    <s v="Region III -"/>
    <x v="18"/>
    <s v="PA"/>
    <x v="104"/>
    <n v="1"/>
    <x v="0"/>
    <n v="122973.33319999999"/>
    <n v="215203.33309999999"/>
    <n v="159222.74129999999"/>
    <n v="278639.79739999998"/>
    <n v="190586.72210000001"/>
    <n v="333526.76370000001"/>
    <n v="227355.21419999999"/>
    <n v="397871.62479999999"/>
    <n v="268011.03570000001"/>
    <n v="469019.3125"/>
    <n v="293863.76130000001"/>
    <n v="514261.58230000001"/>
    <n v="318192.06180000002"/>
    <n v="556836.10829999996"/>
  </r>
  <r>
    <n v="3"/>
    <x v="0"/>
    <s v="Region III -"/>
    <x v="18"/>
    <s v="PA"/>
    <x v="104"/>
    <n v="2"/>
    <x v="1"/>
    <n v="105199.1226"/>
    <n v="184098.46460000001"/>
    <n v="137551.55600000001"/>
    <n v="240715.22289999999"/>
    <n v="166854.3959"/>
    <n v="291995.19280000002"/>
    <n v="203977.21669999999"/>
    <n v="356960.12920000002"/>
    <n v="241893.73009999999"/>
    <n v="423314.02779999998"/>
    <n v="266468.43280000001"/>
    <n v="466319.7574"/>
    <n v="289311.69770000002"/>
    <n v="506295.47110000002"/>
  </r>
  <r>
    <n v="3"/>
    <x v="0"/>
    <s v="Region III -"/>
    <x v="18"/>
    <s v="PA"/>
    <x v="104"/>
    <n v="3"/>
    <x v="2"/>
    <n v="93684.719599999997"/>
    <n v="163948.25940000001"/>
    <n v="127496.5681"/>
    <n v="223118.99419999999"/>
    <n v="161185.81359999999"/>
    <n v="282075.17389999999"/>
    <n v="212141.41020000001"/>
    <n v="371247.46789999999"/>
    <n v="262577.06780000002"/>
    <n v="459509.8688"/>
    <n v="295623.12959999999"/>
    <n v="517340.4768"/>
    <n v="328207.0233"/>
    <n v="574362.29090000002"/>
  </r>
  <r>
    <n v="3"/>
    <x v="0"/>
    <s v="Region III -"/>
    <x v="18"/>
    <s v="PA"/>
    <x v="104"/>
    <n v="4"/>
    <x v="3"/>
    <n v="104798.16499999999"/>
    <n v="167677.06640000001"/>
    <n v="146717.43090000001"/>
    <n v="234747.89290000001"/>
    <n v="188636.69690000001"/>
    <n v="301818.7194"/>
    <n v="251515.59580000001"/>
    <n v="402424.95929999999"/>
    <n v="314394.49479999999"/>
    <n v="503031.19900000002"/>
    <n v="356313.76069999998"/>
    <n v="570102.02549999999"/>
    <n v="398233.02659999998"/>
    <n v="637172.85210000002"/>
  </r>
  <r>
    <n v="3"/>
    <x v="0"/>
    <s v="Region III -"/>
    <x v="18"/>
    <s v="PA"/>
    <x v="105"/>
    <n v="1"/>
    <x v="0"/>
    <n v="105195.5707"/>
    <n v="184092.2487"/>
    <n v="136202.74350000001"/>
    <n v="238354.80110000001"/>
    <n v="163030.97500000001"/>
    <n v="285304.20620000002"/>
    <n v="194481.4754"/>
    <n v="340342.58199999999"/>
    <n v="229257.03539999999"/>
    <n v="401199.81209999998"/>
    <n v="251370.55979999999"/>
    <n v="439898.47960000002"/>
    <n v="272179.44150000002"/>
    <n v="476314.02260000003"/>
  </r>
  <r>
    <n v="3"/>
    <x v="0"/>
    <s v="Region III -"/>
    <x v="18"/>
    <s v="PA"/>
    <x v="105"/>
    <n v="2"/>
    <x v="1"/>
    <n v="89999.298299999995"/>
    <n v="157498.7721"/>
    <n v="117674.70630000001"/>
    <n v="205930.736"/>
    <n v="142740.7409"/>
    <n v="249796.2965"/>
    <n v="174494.179"/>
    <n v="305364.81319999998"/>
    <n v="206927.73499999999"/>
    <n v="362123.53619999997"/>
    <n v="227948.59839999999"/>
    <n v="398910.04719999997"/>
    <n v="247487.83129999999"/>
    <n v="433103.70480000001"/>
  </r>
  <r>
    <n v="3"/>
    <x v="0"/>
    <s v="Region III -"/>
    <x v="18"/>
    <s v="PA"/>
    <x v="105"/>
    <n v="3"/>
    <x v="2"/>
    <n v="80154.388399999996"/>
    <n v="140270.17970000001"/>
    <n v="109085.23970000001"/>
    <n v="190899.16940000001"/>
    <n v="137911.27009999999"/>
    <n v="241344.72270000001"/>
    <n v="181510.8774"/>
    <n v="317644.0355"/>
    <n v="224665.95670000001"/>
    <n v="393165.42420000001"/>
    <n v="252942.08960000001"/>
    <n v="442648.6568"/>
    <n v="280823.08639999997"/>
    <n v="491440.40120000002"/>
  </r>
  <r>
    <n v="3"/>
    <x v="0"/>
    <s v="Region III -"/>
    <x v="18"/>
    <s v="PA"/>
    <x v="105"/>
    <n v="4"/>
    <x v="3"/>
    <n v="89648.361999999994"/>
    <n v="143437.38140000001"/>
    <n v="125507.7069"/>
    <n v="200812.334"/>
    <n v="161367.05170000001"/>
    <n v="258187.28649999999"/>
    <n v="215156.06890000001"/>
    <n v="344249.71539999999"/>
    <n v="268945.08610000001"/>
    <n v="430312.14419999998"/>
    <n v="304804.43089999998"/>
    <n v="487687.09669999999"/>
    <n v="340663.7757"/>
    <n v="545062.04929999996"/>
  </r>
  <r>
    <n v="3"/>
    <x v="0"/>
    <s v="Region III -"/>
    <x v="18"/>
    <s v="PA"/>
    <x v="106"/>
    <n v="1"/>
    <x v="0"/>
    <n v="102635.21060000001"/>
    <n v="179611.61859999999"/>
    <n v="132996.3486"/>
    <n v="232743.61009999999"/>
    <n v="159267.04089999999"/>
    <n v="278717.32150000002"/>
    <n v="190103.74840000001"/>
    <n v="332681.55969999998"/>
    <n v="224202.3193"/>
    <n v="392354.05859999999"/>
    <n v="245884.62779999999"/>
    <n v="430298.09850000002"/>
    <n v="266330.04670000001"/>
    <n v="466077.58189999999"/>
  </r>
  <r>
    <n v="3"/>
    <x v="0"/>
    <s v="Region III -"/>
    <x v="18"/>
    <s v="PA"/>
    <x v="106"/>
    <n v="2"/>
    <x v="1"/>
    <n v="87303.257400000002"/>
    <n v="152780.70050000001"/>
    <n v="114302.8826"/>
    <n v="200030.04459999999"/>
    <n v="138795.64420000001"/>
    <n v="242892.37729999999"/>
    <n v="169937.99410000001"/>
    <n v="297391.48959999997"/>
    <n v="201673.6502"/>
    <n v="352928.88770000002"/>
    <n v="222253.54199999999"/>
    <n v="388943.69839999999"/>
    <n v="241417.976"/>
    <n v="422481.45799999998"/>
  </r>
  <r>
    <n v="3"/>
    <x v="0"/>
    <s v="Region III -"/>
    <x v="18"/>
    <s v="PA"/>
    <x v="106"/>
    <n v="3"/>
    <x v="2"/>
    <n v="77402.659799999994"/>
    <n v="135454.65470000001"/>
    <n v="105204.8652"/>
    <n v="184108.514"/>
    <n v="132901.31390000001"/>
    <n v="232577.29920000001"/>
    <n v="174809.7677"/>
    <n v="305917.09350000002"/>
    <n v="216269.72459999999"/>
    <n v="378472.01819999999"/>
    <n v="243411.36600000001"/>
    <n v="425969.89039999997"/>
    <n v="270154.3432"/>
    <n v="472770.1005"/>
  </r>
  <r>
    <n v="3"/>
    <x v="0"/>
    <s v="Region III -"/>
    <x v="18"/>
    <s v="PA"/>
    <x v="106"/>
    <n v="4"/>
    <x v="3"/>
    <n v="87439.399000000005"/>
    <n v="139903.0405"/>
    <n v="122415.1586"/>
    <n v="195864.2568"/>
    <n v="157390.91819999999"/>
    <n v="251825.47289999999"/>
    <n v="209854.5577"/>
    <n v="335767.29729999998"/>
    <n v="262318.19699999999"/>
    <n v="419709.1214"/>
    <n v="297293.95669999998"/>
    <n v="475670.33769999997"/>
    <n v="332269.71620000002"/>
    <n v="531631.55390000006"/>
  </r>
  <r>
    <n v="3"/>
    <x v="0"/>
    <s v="Region III -"/>
    <x v="18"/>
    <s v="PA"/>
    <x v="107"/>
    <n v="1"/>
    <x v="0"/>
    <n v="98779.300499999998"/>
    <n v="172863.77590000001"/>
    <n v="127890.3106"/>
    <n v="223808.0436"/>
    <n v="153077.8671"/>
    <n v="267886.26730000001"/>
    <n v="182603.2162"/>
    <n v="319555.62839999999"/>
    <n v="215250.01430000001"/>
    <n v="376687.52490000002"/>
    <n v="236009.90710000001"/>
    <n v="413017.33730000001"/>
    <n v="255543.1024"/>
    <n v="447200.42910000001"/>
  </r>
  <r>
    <n v="3"/>
    <x v="0"/>
    <s v="Region III -"/>
    <x v="18"/>
    <s v="PA"/>
    <x v="107"/>
    <n v="2"/>
    <x v="1"/>
    <n v="84532.795800000007"/>
    <n v="147932.3927"/>
    <n v="110520.27650000001"/>
    <n v="193410.48389999999"/>
    <n v="134055.77359999999"/>
    <n v="234597.60370000001"/>
    <n v="163865.12669999999"/>
    <n v="286763.97169999999"/>
    <n v="194316.29610000001"/>
    <n v="340053.51809999999"/>
    <n v="214051.81940000001"/>
    <n v="374590.6839"/>
    <n v="232394.71900000001"/>
    <n v="406690.75819999998"/>
  </r>
  <r>
    <n v="3"/>
    <x v="0"/>
    <s v="Region III -"/>
    <x v="18"/>
    <s v="PA"/>
    <x v="107"/>
    <n v="3"/>
    <x v="2"/>
    <n v="75301.734599999996"/>
    <n v="131778.0356"/>
    <n v="102487.20600000001"/>
    <n v="179352.61060000001"/>
    <n v="129574.408"/>
    <n v="226755.21400000001"/>
    <n v="170543.23740000001"/>
    <n v="298450.6654"/>
    <n v="211095.32180000001"/>
    <n v="369416.81319999998"/>
    <n v="237666.99479999999"/>
    <n v="415917.24089999998"/>
    <n v="263868.22769999999"/>
    <n v="461769.39840000001"/>
  </r>
  <r>
    <n v="3"/>
    <x v="0"/>
    <s v="Region III -"/>
    <x v="18"/>
    <s v="PA"/>
    <x v="107"/>
    <n v="4"/>
    <x v="3"/>
    <n v="84181.596900000004"/>
    <n v="134690.55710000001"/>
    <n v="117854.2357"/>
    <n v="188566.77989999999"/>
    <n v="151526.87450000001"/>
    <n v="242443.00279999999"/>
    <n v="202035.83259999999"/>
    <n v="323257.337"/>
    <n v="252544.79070000001"/>
    <n v="404071.67119999998"/>
    <n v="286217.42950000003"/>
    <n v="457947.89399999997"/>
    <n v="319890.06829999998"/>
    <n v="511824.11690000002"/>
  </r>
  <r>
    <n v="3"/>
    <x v="0"/>
    <s v="Region III -"/>
    <x v="18"/>
    <s v="PA"/>
    <x v="108"/>
    <n v="1"/>
    <x v="0"/>
    <n v="96751.070399999997"/>
    <n v="169314.37330000001"/>
    <n v="125327.21400000001"/>
    <n v="219322.62460000001"/>
    <n v="150052.81700000001"/>
    <n v="262592.42969999998"/>
    <n v="179059.69159999999"/>
    <n v="313354.46029999998"/>
    <n v="211134.18309999999"/>
    <n v="369484.82059999998"/>
    <n v="231529.73130000001"/>
    <n v="405177.02980000002"/>
    <n v="250744.6"/>
    <n v="438803.05"/>
  </r>
  <r>
    <n v="3"/>
    <x v="0"/>
    <s v="Region III -"/>
    <x v="18"/>
    <s v="PA"/>
    <x v="108"/>
    <n v="2"/>
    <x v="1"/>
    <n v="82504.565799999997"/>
    <n v="144382.9901"/>
    <n v="107957.18"/>
    <n v="188925.065"/>
    <n v="131030.72349999999"/>
    <n v="229303.766"/>
    <n v="160321.60209999999"/>
    <n v="280562.80369999999"/>
    <n v="190200.46489999999"/>
    <n v="332850.8137"/>
    <n v="209571.64369999999"/>
    <n v="366750.37640000001"/>
    <n v="227596.21660000001"/>
    <n v="398293.37900000002"/>
  </r>
  <r>
    <n v="3"/>
    <x v="0"/>
    <s v="Region III -"/>
    <x v="18"/>
    <s v="PA"/>
    <x v="108"/>
    <n v="3"/>
    <x v="2"/>
    <n v="73292.174199999994"/>
    <n v="128261.30469999999"/>
    <n v="99673.821299999996"/>
    <n v="174429.18729999999"/>
    <n v="125957.19899999999"/>
    <n v="220425.09830000001"/>
    <n v="165720.29199999999"/>
    <n v="290010.5111"/>
    <n v="205066.64019999999"/>
    <n v="358866.62030000001"/>
    <n v="230834.4889"/>
    <n v="403960.35560000001"/>
    <n v="256231.8976"/>
    <n v="448405.82089999999"/>
  </r>
  <r>
    <n v="3"/>
    <x v="0"/>
    <s v="Region III -"/>
    <x v="18"/>
    <s v="PA"/>
    <x v="108"/>
    <n v="4"/>
    <x v="3"/>
    <n v="82437.473499999993"/>
    <n v="131899.95970000001"/>
    <n v="115412.463"/>
    <n v="184659.94349999999"/>
    <n v="148387.45240000001"/>
    <n v="237419.92739999999"/>
    <n v="197849.93650000001"/>
    <n v="316559.9031"/>
    <n v="247312.42060000001"/>
    <n v="395699.87880000001"/>
    <n v="280287.40999999997"/>
    <n v="448459.8627"/>
    <n v="313262.3995"/>
    <n v="501219.84659999999"/>
  </r>
  <r>
    <n v="3"/>
    <x v="0"/>
    <s v="Region III -"/>
    <x v="18"/>
    <s v="PA"/>
    <x v="109"/>
    <n v="1"/>
    <x v="0"/>
    <n v="95787.094299999997"/>
    <n v="167627.41510000001"/>
    <n v="124050.7064"/>
    <n v="217088.73629999999"/>
    <n v="148505.5258"/>
    <n v="259884.67009999999"/>
    <n v="177184.56140000001"/>
    <n v="310072.98239999998"/>
    <n v="208896.1102"/>
    <n v="365568.19290000002"/>
    <n v="229061.05480000001"/>
    <n v="400856.84600000002"/>
    <n v="248047.86790000001"/>
    <n v="434083.76880000002"/>
  </r>
  <r>
    <n v="3"/>
    <x v="0"/>
    <s v="Region III -"/>
    <x v="18"/>
    <s v="PA"/>
    <x v="109"/>
    <n v="2"/>
    <x v="1"/>
    <n v="81811.951400000005"/>
    <n v="143170.91510000001"/>
    <n v="107011.52989999999"/>
    <n v="187270.17730000001"/>
    <n v="129845.75750000001"/>
    <n v="227230.07569999999"/>
    <n v="158803.38750000001"/>
    <n v="277905.92810000002"/>
    <n v="188361.12909999999"/>
    <n v="329631.97600000002"/>
    <n v="207521.21599999999"/>
    <n v="363162.12819999998"/>
    <n v="225340.4057"/>
    <n v="394345.70990000002"/>
  </r>
  <r>
    <n v="3"/>
    <x v="0"/>
    <s v="Region III -"/>
    <x v="18"/>
    <s v="PA"/>
    <x v="109"/>
    <n v="3"/>
    <x v="2"/>
    <n v="72766.943700000003"/>
    <n v="127342.1513"/>
    <n v="98994.407600000006"/>
    <n v="173240.2132"/>
    <n v="125125.47380000001"/>
    <n v="218969.57920000001"/>
    <n v="164653.66099999999"/>
    <n v="288143.9069"/>
    <n v="203773.04139999999"/>
    <n v="356602.8224"/>
    <n v="229398.3982"/>
    <n v="401447.19689999998"/>
    <n v="254660.37109999999"/>
    <n v="445655.64939999999"/>
  </r>
  <r>
    <n v="3"/>
    <x v="0"/>
    <s v="Region III -"/>
    <x v="18"/>
    <s v="PA"/>
    <x v="109"/>
    <n v="4"/>
    <x v="3"/>
    <n v="81623.024300000005"/>
    <n v="130596.8407"/>
    <n v="114272.23390000001"/>
    <n v="182835.57699999999"/>
    <n v="146921.4436"/>
    <n v="235074.31330000001"/>
    <n v="195895.25820000001"/>
    <n v="313432.4178"/>
    <n v="244869.07260000001"/>
    <n v="391790.5221"/>
    <n v="277518.28230000002"/>
    <n v="444029.25839999999"/>
    <n v="310167.49209999997"/>
    <n v="496267.99469999998"/>
  </r>
  <r>
    <n v="3"/>
    <x v="0"/>
    <s v="Region III -"/>
    <x v="18"/>
    <s v="PA"/>
    <x v="110"/>
    <n v="1"/>
    <x v="0"/>
    <n v="96244.009900000005"/>
    <n v="168427.01740000001"/>
    <n v="124686.43610000001"/>
    <n v="218201.26319999999"/>
    <n v="149296.54990000001"/>
    <n v="261268.96230000001"/>
    <n v="178173.8052"/>
    <n v="311804.15909999999"/>
    <n v="210105.21919999999"/>
    <n v="367684.13370000001"/>
    <n v="230409.6807"/>
    <n v="403216.9412"/>
    <n v="249544.96720000001"/>
    <n v="436703.69260000001"/>
  </r>
  <r>
    <n v="3"/>
    <x v="0"/>
    <s v="Region III -"/>
    <x v="18"/>
    <s v="PA"/>
    <x v="110"/>
    <n v="2"/>
    <x v="1"/>
    <n v="81997.505300000004"/>
    <n v="143495.6342"/>
    <n v="107316.40210000001"/>
    <n v="187803.70360000001"/>
    <n v="130274.4564"/>
    <n v="227980.29870000001"/>
    <n v="159435.7156"/>
    <n v="279012.5024"/>
    <n v="189171.50099999999"/>
    <n v="331050.12689999997"/>
    <n v="208451.59299999999"/>
    <n v="364790.28779999999"/>
    <n v="226396.58379999999"/>
    <n v="396194.02169999998"/>
  </r>
  <r>
    <n v="3"/>
    <x v="0"/>
    <s v="Region III -"/>
    <x v="18"/>
    <s v="PA"/>
    <x v="110"/>
    <n v="3"/>
    <x v="2"/>
    <n v="72789.781000000003"/>
    <n v="127382.1167"/>
    <n v="98970.4709"/>
    <n v="173198.3242"/>
    <n v="125052.89139999999"/>
    <n v="218842.55989999999"/>
    <n v="164514.54860000001"/>
    <n v="287900.46000000002"/>
    <n v="203559.4608"/>
    <n v="356229.0564"/>
    <n v="229126.35219999999"/>
    <n v="400971.1164"/>
    <n v="254322.80369999999"/>
    <n v="445064.90649999998"/>
  </r>
  <r>
    <n v="3"/>
    <x v="0"/>
    <s v="Region III -"/>
    <x v="18"/>
    <s v="PA"/>
    <x v="110"/>
    <n v="4"/>
    <x v="3"/>
    <n v="82001.440100000007"/>
    <n v="131202.30609999999"/>
    <n v="114802.01609999999"/>
    <n v="183683.2285"/>
    <n v="147602.59220000001"/>
    <n v="236164.15100000001"/>
    <n v="196803.45619999999"/>
    <n v="314885.53460000001"/>
    <n v="246004.32029999999"/>
    <n v="393606.91830000002"/>
    <n v="278804.89620000002"/>
    <n v="446087.8407"/>
    <n v="311605.47230000002"/>
    <n v="498568.76319999999"/>
  </r>
  <r>
    <n v="3"/>
    <x v="0"/>
    <s v="Region III -"/>
    <x v="18"/>
    <s v="PA"/>
    <x v="111"/>
    <n v="1"/>
    <x v="0"/>
    <n v="97233.058499999999"/>
    <n v="170157.8524"/>
    <n v="125965.4679"/>
    <n v="220439.56880000001"/>
    <n v="150826.46249999999"/>
    <n v="263946.30940000003"/>
    <n v="179997.2567"/>
    <n v="314995.19929999998"/>
    <n v="212253.21960000001"/>
    <n v="371443.13439999998"/>
    <n v="232764.06959999999"/>
    <n v="407337.12180000002"/>
    <n v="252092.96599999999"/>
    <n v="441162.69050000003"/>
  </r>
  <r>
    <n v="3"/>
    <x v="0"/>
    <s v="Region III -"/>
    <x v="18"/>
    <s v="PA"/>
    <x v="111"/>
    <n v="2"/>
    <x v="1"/>
    <n v="82850.873000000007"/>
    <n v="144989.02780000001"/>
    <n v="108430.00509999999"/>
    <n v="189752.50889999999"/>
    <n v="131623.2064"/>
    <n v="230340.61120000001"/>
    <n v="161080.70929999999"/>
    <n v="281891.2414"/>
    <n v="191120.13279999999"/>
    <n v="334460.23249999998"/>
    <n v="210596.85750000001"/>
    <n v="368544.50050000002"/>
    <n v="228724.122"/>
    <n v="400267.21350000001"/>
  </r>
  <r>
    <n v="3"/>
    <x v="0"/>
    <s v="Region III -"/>
    <x v="18"/>
    <s v="PA"/>
    <x v="111"/>
    <n v="3"/>
    <x v="2"/>
    <n v="73554.789399999994"/>
    <n v="128720.88129999999"/>
    <n v="100013.5282"/>
    <n v="175023.67430000001"/>
    <n v="126373.06170000001"/>
    <n v="221152.8579"/>
    <n v="166253.60750000001"/>
    <n v="290943.81329999998"/>
    <n v="205713.43960000001"/>
    <n v="359998.51929999999"/>
    <n v="231552.53419999999"/>
    <n v="405216.93489999999"/>
    <n v="257017.66080000001"/>
    <n v="449780.90659999999"/>
  </r>
  <r>
    <n v="3"/>
    <x v="0"/>
    <s v="Region III -"/>
    <x v="18"/>
    <s v="PA"/>
    <x v="111"/>
    <n v="4"/>
    <x v="3"/>
    <n v="82844.698199999999"/>
    <n v="132551.5191"/>
    <n v="115982.57739999999"/>
    <n v="185572.12669999999"/>
    <n v="149120.45680000001"/>
    <n v="238592.73439999999"/>
    <n v="198827.2757"/>
    <n v="318123.6458"/>
    <n v="248534.09460000001"/>
    <n v="397654.55719999998"/>
    <n v="281671.97389999998"/>
    <n v="450675.16489999997"/>
    <n v="314809.85310000001"/>
    <n v="503695.77250000002"/>
  </r>
  <r>
    <n v="3"/>
    <x v="0"/>
    <s v="Region III -"/>
    <x v="19"/>
    <s v="VA"/>
    <x v="112"/>
    <n v="1"/>
    <x v="0"/>
    <n v="103367.8907"/>
    <n v="180893.80859999999"/>
    <n v="133659.802"/>
    <n v="233904.65349999999"/>
    <n v="159866.85130000001"/>
    <n v="279766.98969999998"/>
    <n v="190524.46780000001"/>
    <n v="333417.81880000001"/>
    <n v="224420.56159999999"/>
    <n v="392735.9828"/>
    <n v="245976.0148"/>
    <n v="430458.02590000001"/>
    <n v="266190.99949999998"/>
    <n v="465834.24910000002"/>
  </r>
  <r>
    <n v="3"/>
    <x v="0"/>
    <s v="Region III -"/>
    <x v="19"/>
    <s v="VA"/>
    <x v="112"/>
    <n v="2"/>
    <x v="1"/>
    <n v="89257.066900000005"/>
    <n v="156199.867"/>
    <n v="116455.1967"/>
    <n v="203796.59419999999"/>
    <n v="141025.9204"/>
    <n v="246795.36060000001"/>
    <n v="171964.83619999999"/>
    <n v="300938.4633"/>
    <n v="203686.21189999999"/>
    <n v="356450.87089999998"/>
    <n v="224227.05160000001"/>
    <n v="392397.34029999998"/>
    <n v="243263.07670000001"/>
    <n v="425710.38429999998"/>
  </r>
  <r>
    <n v="3"/>
    <x v="0"/>
    <s v="Region III -"/>
    <x v="19"/>
    <s v="VA"/>
    <x v="112"/>
    <n v="3"/>
    <x v="2"/>
    <n v="80063.023799999995"/>
    <n v="140110.2916"/>
    <n v="109180.9653"/>
    <n v="191066.68919999999"/>
    <n v="138201.57320000001"/>
    <n v="241852.75320000001"/>
    <n v="182067.29240000001"/>
    <n v="318617.76160000003"/>
    <n v="225520.23550000001"/>
    <n v="394660.41210000002"/>
    <n v="254030.2242"/>
    <n v="444552.89240000001"/>
    <n v="282173.30099999998"/>
    <n v="493803.27679999999"/>
  </r>
  <r>
    <n v="3"/>
    <x v="0"/>
    <s v="Region III -"/>
    <x v="19"/>
    <s v="VA"/>
    <x v="112"/>
    <n v="4"/>
    <x v="3"/>
    <n v="88134.683399999994"/>
    <n v="141015.49540000001"/>
    <n v="123388.5566"/>
    <n v="197421.6936"/>
    <n v="158642.43"/>
    <n v="253827.89180000001"/>
    <n v="211523.24"/>
    <n v="338437.18900000001"/>
    <n v="264404.05"/>
    <n v="423046.48629999999"/>
    <n v="299657.92330000002"/>
    <n v="479452.68440000003"/>
    <n v="334911.7966"/>
    <n v="535858.88249999995"/>
  </r>
  <r>
    <n v="3"/>
    <x v="0"/>
    <s v="Region III -"/>
    <x v="19"/>
    <s v="VA"/>
    <x v="113"/>
    <n v="1"/>
    <x v="0"/>
    <n v="102835.76360000001"/>
    <n v="179962.5864"/>
    <n v="133016.50750000001"/>
    <n v="232778.88819999999"/>
    <n v="159127.9718"/>
    <n v="278473.95059999998"/>
    <n v="189690.27069999999"/>
    <n v="331957.97379999998"/>
    <n v="223481.6825"/>
    <n v="391092.94439999998"/>
    <n v="244970.26519999999"/>
    <n v="428697.96409999998"/>
    <n v="265140.11430000002"/>
    <n v="463995.20010000002"/>
  </r>
  <r>
    <n v="3"/>
    <x v="0"/>
    <s v="Region III -"/>
    <x v="19"/>
    <s v="VA"/>
    <x v="113"/>
    <n v="2"/>
    <x v="1"/>
    <n v="88589.259000000005"/>
    <n v="155031.20319999999"/>
    <n v="115646.47349999999"/>
    <n v="202381.32860000001"/>
    <n v="140105.87830000001"/>
    <n v="245185.28700000001"/>
    <n v="170952.18119999999"/>
    <n v="299166.31709999999"/>
    <n v="202547.96429999999"/>
    <n v="354458.9375"/>
    <n v="223012.17749999999"/>
    <n v="390271.31060000003"/>
    <n v="241991.7309"/>
    <n v="423485.52919999999"/>
  </r>
  <r>
    <n v="3"/>
    <x v="0"/>
    <s v="Region III -"/>
    <x v="19"/>
    <s v="VA"/>
    <x v="113"/>
    <n v="3"/>
    <x v="2"/>
    <n v="79320.858699999997"/>
    <n v="138811.50279999999"/>
    <n v="108113.9797"/>
    <n v="189199.46470000001"/>
    <n v="136808.83129999999"/>
    <n v="239415.45490000001"/>
    <n v="180189.13519999999"/>
    <n v="315330.9865"/>
    <n v="223152.69409999999"/>
    <n v="390517.21460000001"/>
    <n v="251332.01670000001"/>
    <n v="439831.02919999999"/>
    <n v="279140.89919999999"/>
    <n v="488496.5736"/>
  </r>
  <r>
    <n v="3"/>
    <x v="0"/>
    <s v="Region III -"/>
    <x v="19"/>
    <s v="VA"/>
    <x v="113"/>
    <n v="4"/>
    <x v="3"/>
    <n v="87669.846300000005"/>
    <n v="140271.7562"/>
    <n v="122737.78479999999"/>
    <n v="196380.45860000001"/>
    <n v="157805.72330000001"/>
    <n v="252489.1611"/>
    <n v="210407.6311"/>
    <n v="336652.21470000001"/>
    <n v="263009.53889999999"/>
    <n v="420815.2684"/>
    <n v="298077.47739999997"/>
    <n v="476923.97080000001"/>
    <n v="333145.41590000002"/>
    <n v="533032.67339999997"/>
  </r>
  <r>
    <n v="3"/>
    <x v="0"/>
    <s v="Region III -"/>
    <x v="19"/>
    <s v="VA"/>
    <x v="114"/>
    <n v="1"/>
    <x v="0"/>
    <n v="91017.349799999996"/>
    <n v="159280.36240000001"/>
    <n v="117673.2052"/>
    <n v="205928.10930000001"/>
    <n v="140734.29930000001"/>
    <n v="246285.02369999999"/>
    <n v="167705.53649999999"/>
    <n v="293484.68900000001"/>
    <n v="197525.58170000001"/>
    <n v="345669.76799999998"/>
    <n v="216489.07629999999"/>
    <n v="378855.88370000001"/>
    <n v="234266.71849999999"/>
    <n v="409966.75750000001"/>
  </r>
  <r>
    <n v="3"/>
    <x v="0"/>
    <s v="Region III -"/>
    <x v="19"/>
    <s v="VA"/>
    <x v="114"/>
    <n v="2"/>
    <x v="1"/>
    <n v="78670.378200000006"/>
    <n v="137673.16209999999"/>
    <n v="102619.1747"/>
    <n v="179583.55559999999"/>
    <n v="124248.4837"/>
    <n v="217434.84650000001"/>
    <n v="151465.8578"/>
    <n v="265065.2512"/>
    <n v="179383.0246"/>
    <n v="313920.2929"/>
    <n v="197458.7323"/>
    <n v="345552.78159999999"/>
    <n v="214204.78479999999"/>
    <n v="374858.37339999998"/>
  </r>
  <r>
    <n v="3"/>
    <x v="0"/>
    <s v="Region III -"/>
    <x v="19"/>
    <s v="VA"/>
    <x v="114"/>
    <n v="3"/>
    <x v="2"/>
    <n v="70620.339300000007"/>
    <n v="123585.5937"/>
    <n v="96324.615300000005"/>
    <n v="168568.07680000001"/>
    <n v="121943.7245"/>
    <n v="213401.5178"/>
    <n v="160665.34460000001"/>
    <n v="281164.3529"/>
    <n v="199025.7856"/>
    <n v="348295.12479999999"/>
    <n v="224198.103"/>
    <n v="392346.6801"/>
    <n v="249049.37220000001"/>
    <n v="435836.40149999998"/>
  </r>
  <r>
    <n v="3"/>
    <x v="0"/>
    <s v="Region III -"/>
    <x v="19"/>
    <s v="VA"/>
    <x v="114"/>
    <n v="4"/>
    <x v="3"/>
    <n v="77608.387700000007"/>
    <n v="124173.4221"/>
    <n v="108651.7427"/>
    <n v="173842.79089999999"/>
    <n v="139695.09770000001"/>
    <n v="223512.15979999999"/>
    <n v="186260.13029999999"/>
    <n v="298016.21299999999"/>
    <n v="232825.1629"/>
    <n v="372520.26620000001"/>
    <n v="263868.51799999998"/>
    <n v="422189.63500000001"/>
    <n v="294911.87300000002"/>
    <n v="471859.00380000001"/>
  </r>
  <r>
    <n v="3"/>
    <x v="0"/>
    <s v="Region III -"/>
    <x v="19"/>
    <s v="VA"/>
    <x v="115"/>
    <n v="1"/>
    <x v="0"/>
    <n v="99818.487999999998"/>
    <n v="174682.35399999999"/>
    <n v="129174.38310000001"/>
    <n v="226055.1703"/>
    <n v="154573.01360000001"/>
    <n v="270502.77370000002"/>
    <n v="184323.29980000001"/>
    <n v="322565.7746"/>
    <n v="217217.8572"/>
    <n v="380131.2501"/>
    <n v="238135.70730000001"/>
    <n v="416737.4877"/>
    <n v="257793.62030000001"/>
    <n v="451138.83549999999"/>
  </r>
  <r>
    <n v="3"/>
    <x v="0"/>
    <s v="Region III -"/>
    <x v="19"/>
    <s v="VA"/>
    <x v="115"/>
    <n v="2"/>
    <x v="1"/>
    <n v="85707.664300000004"/>
    <n v="149988.41250000001"/>
    <n v="111969.77770000001"/>
    <n v="195947.111"/>
    <n v="135732.0827"/>
    <n v="237531.1447"/>
    <n v="165763.66819999999"/>
    <n v="290086.4192"/>
    <n v="196483.50760000001"/>
    <n v="343846.13819999999"/>
    <n v="216386.74410000001"/>
    <n v="378676.80209999997"/>
    <n v="234865.69750000001"/>
    <n v="411014.9706"/>
  </r>
  <r>
    <n v="3"/>
    <x v="0"/>
    <s v="Region III -"/>
    <x v="19"/>
    <s v="VA"/>
    <x v="115"/>
    <n v="3"/>
    <x v="2"/>
    <n v="76546.292799999996"/>
    <n v="133956.01240000001"/>
    <n v="104257.5419"/>
    <n v="182450.69839999999"/>
    <n v="131871.45749999999"/>
    <n v="230775.05059999999"/>
    <n v="173627.13810000001"/>
    <n v="303847.49160000001"/>
    <n v="214970.04259999999"/>
    <n v="376197.57459999999"/>
    <n v="242073.33900000001"/>
    <n v="423628.3432"/>
    <n v="268809.72330000001"/>
    <n v="470417.0159"/>
  </r>
  <r>
    <n v="3"/>
    <x v="0"/>
    <s v="Region III -"/>
    <x v="19"/>
    <s v="VA"/>
    <x v="115"/>
    <n v="4"/>
    <x v="3"/>
    <n v="85082.467399999994"/>
    <n v="136131.94990000001"/>
    <n v="119115.4544"/>
    <n v="190584.72990000001"/>
    <n v="153148.44140000001"/>
    <n v="245037.5098"/>
    <n v="204197.92180000001"/>
    <n v="326716.67969999998"/>
    <n v="255247.40220000001"/>
    <n v="408395.84960000002"/>
    <n v="289280.38919999998"/>
    <n v="462848.62959999999"/>
    <n v="323313.37609999999"/>
    <n v="517301.40950000001"/>
  </r>
  <r>
    <n v="3"/>
    <x v="0"/>
    <s v="Region III -"/>
    <x v="19"/>
    <s v="VA"/>
    <x v="116"/>
    <n v="1"/>
    <x v="0"/>
    <n v="93070.649600000004"/>
    <n v="162873.63680000001"/>
    <n v="120238.8222"/>
    <n v="210417.9388"/>
    <n v="143741.9662"/>
    <n v="251548.44089999999"/>
    <n v="171197.3769"/>
    <n v="299595.40950000001"/>
    <n v="201551.33350000001"/>
    <n v="352714.83360000001"/>
    <n v="220854.9571"/>
    <n v="386496.17499999999"/>
    <n v="238916.47959999999"/>
    <n v="418103.8394"/>
  </r>
  <r>
    <n v="3"/>
    <x v="0"/>
    <s v="Region III -"/>
    <x v="19"/>
    <s v="VA"/>
    <x v="116"/>
    <n v="2"/>
    <x v="1"/>
    <n v="80859.359599999996"/>
    <n v="141503.87940000001"/>
    <n v="105350.2213"/>
    <n v="184362.8872"/>
    <n v="127437.3144"/>
    <n v="223015.30009999999"/>
    <n v="155136.15700000001"/>
    <n v="271488.27470000001"/>
    <n v="183608.14610000001"/>
    <n v="321314.25569999998"/>
    <n v="202033.73869999999"/>
    <n v="353559.0428"/>
    <n v="219075.00779999999"/>
    <n v="383381.26360000001"/>
  </r>
  <r>
    <n v="3"/>
    <x v="0"/>
    <s v="Region III -"/>
    <x v="19"/>
    <s v="VA"/>
    <x v="116"/>
    <n v="3"/>
    <x v="2"/>
    <n v="72869.676099999997"/>
    <n v="127521.93309999999"/>
    <n v="99501.641600000003"/>
    <n v="174127.87270000001"/>
    <n v="126049.376"/>
    <n v="220586.408"/>
    <n v="166160.71470000001"/>
    <n v="290781.25069999998"/>
    <n v="205914.84340000001"/>
    <n v="360350.97590000002"/>
    <n v="232020.69579999999"/>
    <n v="406036.21769999998"/>
    <n v="257809.02830000001"/>
    <n v="451165.79950000002"/>
  </r>
  <r>
    <n v="3"/>
    <x v="0"/>
    <s v="Region III -"/>
    <x v="19"/>
    <s v="VA"/>
    <x v="116"/>
    <n v="4"/>
    <x v="3"/>
    <n v="79381.3174"/>
    <n v="127010.1097"/>
    <n v="111133.8443"/>
    <n v="177814.15359999999"/>
    <n v="142886.3713"/>
    <n v="228618.19750000001"/>
    <n v="190515.1617"/>
    <n v="304824.26329999999"/>
    <n v="238143.95209999999"/>
    <n v="381030.32909999997"/>
    <n v="269896.4791"/>
    <n v="431834.37300000002"/>
    <n v="301649.0061"/>
    <n v="482638.41690000001"/>
  </r>
  <r>
    <n v="3"/>
    <x v="0"/>
    <s v="Region III -"/>
    <x v="19"/>
    <s v="VA"/>
    <x v="117"/>
    <n v="1"/>
    <x v="0"/>
    <n v="94441.405199999994"/>
    <n v="165272.45910000001"/>
    <n v="122146.02250000001"/>
    <n v="213755.53950000001"/>
    <n v="146115.05230000001"/>
    <n v="255701.3414"/>
    <n v="174165.12450000001"/>
    <n v="304788.96789999999"/>
    <n v="205178.6795"/>
    <n v="359062.68900000001"/>
    <n v="224900.85550000001"/>
    <n v="393576.49709999998"/>
    <n v="243407.8"/>
    <n v="425963.64990000002"/>
  </r>
  <r>
    <n v="3"/>
    <x v="0"/>
    <s v="Region III -"/>
    <x v="19"/>
    <s v="VA"/>
    <x v="117"/>
    <n v="2"/>
    <x v="1"/>
    <n v="81416.029200000004"/>
    <n v="142478.05119999999"/>
    <n v="106264.84819999999"/>
    <n v="185963.48439999999"/>
    <n v="128723.4235"/>
    <n v="225265.99110000001"/>
    <n v="157033.15659999999"/>
    <n v="274808.02399999998"/>
    <n v="186039.27960000001"/>
    <n v="325568.73910000001"/>
    <n v="204824.88920000001"/>
    <n v="358443.55599999998"/>
    <n v="222243.56330000001"/>
    <n v="388926.23560000001"/>
  </r>
  <r>
    <n v="3"/>
    <x v="0"/>
    <s v="Region III -"/>
    <x v="19"/>
    <s v="VA"/>
    <x v="117"/>
    <n v="3"/>
    <x v="2"/>
    <n v="72938.195800000001"/>
    <n v="127641.8426"/>
    <n v="99429.842099999994"/>
    <n v="174002.2237"/>
    <n v="125831.64200000001"/>
    <n v="220205.37349999999"/>
    <n v="165743.3947"/>
    <n v="290050.94069999998"/>
    <n v="205274.12340000001"/>
    <n v="359229.71590000001"/>
    <n v="231204.58249999999"/>
    <n v="404608.01939999999"/>
    <n v="256796.35370000001"/>
    <n v="449393.6188"/>
  </r>
  <r>
    <n v="3"/>
    <x v="0"/>
    <s v="Region III -"/>
    <x v="19"/>
    <s v="VA"/>
    <x v="117"/>
    <n v="4"/>
    <x v="3"/>
    <n v="80516.5726"/>
    <n v="128826.5181"/>
    <n v="112723.20170000001"/>
    <n v="180357.12530000001"/>
    <n v="144929.83069999999"/>
    <n v="231887.73259999999"/>
    <n v="193239.77420000001"/>
    <n v="309183.6434"/>
    <n v="241549.71780000001"/>
    <n v="386479.55420000001"/>
    <n v="273756.3468"/>
    <n v="438010.16139999998"/>
    <n v="305962.97590000002"/>
    <n v="489540.76870000002"/>
  </r>
  <r>
    <n v="3"/>
    <x v="0"/>
    <s v="Region III -"/>
    <x v="19"/>
    <s v="VA"/>
    <x v="118"/>
    <n v="1"/>
    <x v="0"/>
    <n v="94466.474600000001"/>
    <n v="165316.33059999999"/>
    <n v="122148.5429"/>
    <n v="213759.95009999999"/>
    <n v="146097.6692"/>
    <n v="255670.92110000001"/>
    <n v="174113.4405"/>
    <n v="304698.5209"/>
    <n v="205088.60079999999"/>
    <n v="358905.0514"/>
    <n v="224786.56109999999"/>
    <n v="393376.48200000002"/>
    <n v="243259.05960000001"/>
    <n v="425703.3542"/>
  </r>
  <r>
    <n v="3"/>
    <x v="0"/>
    <s v="Region III -"/>
    <x v="19"/>
    <s v="VA"/>
    <x v="118"/>
    <n v="2"/>
    <x v="1"/>
    <n v="81576.779599999994"/>
    <n v="142759.36420000001"/>
    <n v="106432.79730000001"/>
    <n v="186257.3953"/>
    <n v="128887.2031"/>
    <n v="225552.6053"/>
    <n v="157159.93040000001"/>
    <n v="275029.87819999998"/>
    <n v="186148.56940000001"/>
    <n v="325759.9964"/>
    <n v="204919.71919999999"/>
    <n v="358609.50870000001"/>
    <n v="222315.28339999999"/>
    <n v="389051.74589999998"/>
  </r>
  <r>
    <n v="3"/>
    <x v="0"/>
    <s v="Region III -"/>
    <x v="19"/>
    <s v="VA"/>
    <x v="118"/>
    <n v="3"/>
    <x v="2"/>
    <n v="73177.970700000005"/>
    <n v="128061.44869999999"/>
    <n v="99793.481400000004"/>
    <n v="174638.5925"/>
    <n v="126320.0816"/>
    <n v="221060.14290000001"/>
    <n v="166415.8155"/>
    <n v="291227.67719999998"/>
    <n v="206134.4944"/>
    <n v="360735.3652"/>
    <n v="232194.6636"/>
    <n v="406340.66139999998"/>
    <n v="257919.67290000001"/>
    <n v="451359.42749999999"/>
  </r>
  <r>
    <n v="3"/>
    <x v="0"/>
    <s v="Region III -"/>
    <x v="19"/>
    <s v="VA"/>
    <x v="118"/>
    <n v="4"/>
    <x v="3"/>
    <n v="80545.378800000006"/>
    <n v="128872.60799999999"/>
    <n v="112763.5303"/>
    <n v="180421.65119999999"/>
    <n v="144981.68179999999"/>
    <n v="231970.69440000001"/>
    <n v="193308.90909999999"/>
    <n v="309294.25929999998"/>
    <n v="241636.13639999999"/>
    <n v="386617.82390000002"/>
    <n v="273854.2879"/>
    <n v="438166.86709999997"/>
    <n v="306072.43939999997"/>
    <n v="489715.91039999999"/>
  </r>
  <r>
    <n v="3"/>
    <x v="0"/>
    <s v="Region III -"/>
    <x v="19"/>
    <s v="VA"/>
    <x v="119"/>
    <n v="1"/>
    <x v="0"/>
    <n v="92056.531499999997"/>
    <n v="161098.9302"/>
    <n v="118957.27009999999"/>
    <n v="208175.22270000001"/>
    <n v="142229.43669999999"/>
    <n v="248901.51420000001"/>
    <n v="169425.60930000001"/>
    <n v="296494.81630000001"/>
    <n v="199493.41190000001"/>
    <n v="349113.47070000001"/>
    <n v="218614.86249999999"/>
    <n v="382576.00949999999"/>
    <n v="236517.2213"/>
    <n v="413905.1373"/>
  </r>
  <r>
    <n v="3"/>
    <x v="0"/>
    <s v="Region III -"/>
    <x v="19"/>
    <s v="VA"/>
    <x v="119"/>
    <n v="2"/>
    <x v="1"/>
    <n v="79845.241599999994"/>
    <n v="139729.1728"/>
    <n v="104068.6692"/>
    <n v="182120.17110000001"/>
    <n v="125924.78479999999"/>
    <n v="220368.37340000001"/>
    <n v="153364.38939999999"/>
    <n v="268387.68150000001"/>
    <n v="181550.22450000001"/>
    <n v="317712.89279999997"/>
    <n v="199793.64420000001"/>
    <n v="349638.8774"/>
    <n v="216675.74950000001"/>
    <n v="379182.56150000001"/>
  </r>
  <r>
    <n v="3"/>
    <x v="0"/>
    <s v="Region III -"/>
    <x v="19"/>
    <s v="VA"/>
    <x v="119"/>
    <n v="3"/>
    <x v="2"/>
    <n v="71864.892900000006"/>
    <n v="125763.5624"/>
    <n v="98094.945000000007"/>
    <n v="171666.1537"/>
    <n v="124240.76609999999"/>
    <n v="217421.3407"/>
    <n v="163749.23480000001"/>
    <n v="286561.16090000002"/>
    <n v="202900.49359999999"/>
    <n v="355075.86379999999"/>
    <n v="228604.4327"/>
    <n v="400057.7573"/>
    <n v="253990.85190000001"/>
    <n v="444483.99070000002"/>
  </r>
  <r>
    <n v="3"/>
    <x v="0"/>
    <s v="Region III -"/>
    <x v="19"/>
    <s v="VA"/>
    <x v="119"/>
    <n v="4"/>
    <x v="3"/>
    <n v="78509.253100000002"/>
    <n v="125614.80680000001"/>
    <n v="109912.9543"/>
    <n v="175860.72949999999"/>
    <n v="141316.6556"/>
    <n v="226106.65229999999"/>
    <n v="188422.20740000001"/>
    <n v="301475.53639999998"/>
    <n v="235527.75930000001"/>
    <n v="376844.4204"/>
    <n v="266931.46049999999"/>
    <n v="427090.3431"/>
    <n v="298335.1618"/>
    <n v="477336.2659"/>
  </r>
  <r>
    <n v="3"/>
    <x v="0"/>
    <s v="Region III -"/>
    <x v="19"/>
    <s v="VA"/>
    <x v="25"/>
    <n v="1"/>
    <x v="0"/>
    <n v="92438.244600000005"/>
    <n v="161766.92800000001"/>
    <n v="119585.4463"/>
    <n v="209274.53109999999"/>
    <n v="143072.61910000001"/>
    <n v="250377.0834"/>
    <n v="170569.91589999999"/>
    <n v="298497.3529"/>
    <n v="200972.76980000001"/>
    <n v="351702.34700000001"/>
    <n v="220306.3855"/>
    <n v="385536.17450000002"/>
    <n v="238460.55720000001"/>
    <n v="417305.97499999998"/>
  </r>
  <r>
    <n v="3"/>
    <x v="0"/>
    <s v="Region III -"/>
    <x v="19"/>
    <s v="VA"/>
    <x v="25"/>
    <n v="2"/>
    <x v="1"/>
    <n v="79548.549499999994"/>
    <n v="139209.96160000001"/>
    <n v="103869.70080000001"/>
    <n v="181771.97630000001"/>
    <n v="125862.15300000001"/>
    <n v="220258.7677"/>
    <n v="153616.40580000001"/>
    <n v="268828.71010000003"/>
    <n v="182032.7383"/>
    <n v="318557.29210000002"/>
    <n v="200439.5436"/>
    <n v="350769.20120000001"/>
    <n v="217516.78099999999"/>
    <n v="380654.36670000001"/>
  </r>
  <r>
    <n v="3"/>
    <x v="0"/>
    <s v="Region III -"/>
    <x v="19"/>
    <s v="VA"/>
    <x v="25"/>
    <n v="3"/>
    <x v="2"/>
    <n v="71168.410099999994"/>
    <n v="124544.71769999999"/>
    <n v="96980.096699999995"/>
    <n v="169715.1692"/>
    <n v="122702.87270000001"/>
    <n v="214730.02720000001"/>
    <n v="161592.8702"/>
    <n v="282787.52289999998"/>
    <n v="200105.81280000001"/>
    <n v="350185.17239999998"/>
    <n v="225362.15779999999"/>
    <n v="394383.77610000002"/>
    <n v="250283.34280000001"/>
    <n v="437995.84989999997"/>
  </r>
  <r>
    <n v="3"/>
    <x v="0"/>
    <s v="Region III -"/>
    <x v="19"/>
    <s v="VA"/>
    <x v="25"/>
    <n v="4"/>
    <x v="3"/>
    <n v="78801.255399999995"/>
    <n v="126082.01059999999"/>
    <n v="110321.7576"/>
    <n v="176514.81469999999"/>
    <n v="141842.2597"/>
    <n v="226947.61900000001"/>
    <n v="189123.01300000001"/>
    <n v="302596.82530000003"/>
    <n v="236403.76620000001"/>
    <n v="378246.03159999999"/>
    <n v="267924.2684"/>
    <n v="428678.8358"/>
    <n v="299444.77059999999"/>
    <n v="479111.64"/>
  </r>
  <r>
    <n v="3"/>
    <x v="0"/>
    <s v="Region III -"/>
    <x v="19"/>
    <s v="VA"/>
    <x v="120"/>
    <n v="1"/>
    <x v="0"/>
    <n v="94491.547099999996"/>
    <n v="165360.20749999999"/>
    <n v="122151.067"/>
    <n v="213764.36739999999"/>
    <n v="146080.29070000001"/>
    <n v="255640.50870000001"/>
    <n v="174061.76190000001"/>
    <n v="304608.08319999999"/>
    <n v="204998.52830000001"/>
    <n v="358747.42440000002"/>
    <n v="224672.27350000001"/>
    <n v="393176.47869999998"/>
    <n v="243110.32629999999"/>
    <n v="425443.071"/>
  </r>
  <r>
    <n v="3"/>
    <x v="0"/>
    <s v="Region III -"/>
    <x v="19"/>
    <s v="VA"/>
    <x v="120"/>
    <n v="2"/>
    <x v="1"/>
    <n v="81737.532900000006"/>
    <n v="143040.6826"/>
    <n v="106600.75019999999"/>
    <n v="186551.31280000001"/>
    <n v="129050.9872"/>
    <n v="225839.22760000001"/>
    <n v="157286.7095"/>
    <n v="275251.74170000001"/>
    <n v="186257.86540000001"/>
    <n v="325951.26449999999"/>
    <n v="205014.55609999999"/>
    <n v="358775.4731"/>
    <n v="222387.01070000001"/>
    <n v="389177.26870000002"/>
  </r>
  <r>
    <n v="3"/>
    <x v="0"/>
    <s v="Region III -"/>
    <x v="19"/>
    <s v="VA"/>
    <x v="120"/>
    <n v="3"/>
    <x v="2"/>
    <n v="73417.748600000006"/>
    <n v="128481.06"/>
    <n v="100157.1249"/>
    <n v="175274.96859999999"/>
    <n v="126808.5266"/>
    <n v="221914.92170000001"/>
    <n v="167088.24350000001"/>
    <n v="292404.42619999999"/>
    <n v="206994.8744"/>
    <n v="362241.03019999998"/>
    <n v="233184.755"/>
    <n v="408073.3211"/>
    <n v="259043.00349999999"/>
    <n v="453325.2561"/>
  </r>
  <r>
    <n v="3"/>
    <x v="0"/>
    <s v="Region III -"/>
    <x v="19"/>
    <s v="VA"/>
    <x v="120"/>
    <n v="4"/>
    <x v="3"/>
    <n v="80574.187600000005"/>
    <n v="128918.70209999999"/>
    <n v="112803.86259999999"/>
    <n v="180486.18290000001"/>
    <n v="145033.53769999999"/>
    <n v="232053.66380000001"/>
    <n v="193378.0502"/>
    <n v="309404.88500000001"/>
    <n v="241722.56280000001"/>
    <n v="386756.10609999998"/>
    <n v="273952.2377"/>
    <n v="438323.587"/>
    <n v="306181.91279999999"/>
    <n v="489891.06780000002"/>
  </r>
  <r>
    <n v="3"/>
    <x v="0"/>
    <s v="Region III -"/>
    <x v="19"/>
    <s v="VA"/>
    <x v="121"/>
    <n v="1"/>
    <x v="0"/>
    <n v="97001.765199999994"/>
    <n v="169753.08919999999"/>
    <n v="125352.41740000001"/>
    <n v="219366.73050000001"/>
    <n v="149878.98629999999"/>
    <n v="262288.22600000002"/>
    <n v="178542.85149999999"/>
    <n v="312449.9902"/>
    <n v="210233.39569999999"/>
    <n v="367908.4425"/>
    <n v="230386.78750000001"/>
    <n v="403176.87809999997"/>
    <n v="249257.19469999999"/>
    <n v="436200.0907"/>
  </r>
  <r>
    <n v="3"/>
    <x v="0"/>
    <s v="Region III -"/>
    <x v="19"/>
    <s v="VA"/>
    <x v="121"/>
    <n v="2"/>
    <x v="1"/>
    <n v="84112.070099999997"/>
    <n v="147196.12280000001"/>
    <n v="109636.6718"/>
    <n v="191864.17559999999"/>
    <n v="132668.5203"/>
    <n v="232169.91029999999"/>
    <n v="161589.34150000001"/>
    <n v="282781.34749999997"/>
    <n v="191293.36429999999"/>
    <n v="334763.38760000002"/>
    <n v="210519.94560000001"/>
    <n v="368409.90480000002"/>
    <n v="228313.4186"/>
    <n v="399548.48249999998"/>
  </r>
  <r>
    <n v="3"/>
    <x v="0"/>
    <s v="Region III -"/>
    <x v="19"/>
    <s v="VA"/>
    <x v="121"/>
    <n v="3"/>
    <x v="2"/>
    <n v="75689.924400000004"/>
    <n v="132457.3677"/>
    <n v="103310.21649999999"/>
    <n v="180792.87899999999"/>
    <n v="130841.59819999999"/>
    <n v="228972.79699999999"/>
    <n v="172444.50440000001"/>
    <n v="301777.88250000001"/>
    <n v="213670.3554"/>
    <n v="373923.12199999997"/>
    <n v="240735.30609999999"/>
    <n v="421286.78570000001"/>
    <n v="267465.0968"/>
    <n v="468063.91940000001"/>
  </r>
  <r>
    <n v="3"/>
    <x v="0"/>
    <s v="Region III -"/>
    <x v="19"/>
    <s v="VA"/>
    <x v="121"/>
    <n v="4"/>
    <x v="3"/>
    <n v="82725.535699999993"/>
    <n v="132360.859"/>
    <n v="115815.7499"/>
    <n v="185305.20250000001"/>
    <n v="148905.96410000001"/>
    <n v="238249.54620000001"/>
    <n v="198541.2855"/>
    <n v="317666.06150000001"/>
    <n v="248176.60690000001"/>
    <n v="397082.57689999999"/>
    <n v="281266.8211"/>
    <n v="450026.9204"/>
    <n v="314357.03539999999"/>
    <n v="502971.26409999997"/>
  </r>
  <r>
    <n v="3"/>
    <x v="0"/>
    <s v="Region III -"/>
    <x v="19"/>
    <s v="VA"/>
    <x v="122"/>
    <n v="1"/>
    <x v="0"/>
    <n v="98879.581399999995"/>
    <n v="173039.26749999999"/>
    <n v="127900.39569999999"/>
    <n v="223825.69260000001"/>
    <n v="153008.33929999999"/>
    <n v="267764.59389999998"/>
    <n v="182396.48560000001"/>
    <n v="319193.84980000003"/>
    <n v="214889.70559999999"/>
    <n v="376056.98479999998"/>
    <n v="235552.73639999999"/>
    <n v="412217.28879999998"/>
    <n v="254948.14780000001"/>
    <n v="446159.2586"/>
  </r>
  <r>
    <n v="3"/>
    <x v="0"/>
    <s v="Region III -"/>
    <x v="19"/>
    <s v="VA"/>
    <x v="122"/>
    <n v="2"/>
    <x v="1"/>
    <n v="85175.800300000003"/>
    <n v="149057.65040000001"/>
    <n v="111192.07670000001"/>
    <n v="194586.1342"/>
    <n v="134710.89629999999"/>
    <n v="235744.0687"/>
    <n v="164372.2274"/>
    <n v="287651.39799999999"/>
    <n v="194753.46170000001"/>
    <n v="340818.55790000001"/>
    <n v="214431.14660000001"/>
    <n v="375254.50650000002"/>
    <n v="232681.60680000001"/>
    <n v="407192.81180000002"/>
  </r>
  <r>
    <n v="3"/>
    <x v="0"/>
    <s v="Region III -"/>
    <x v="19"/>
    <s v="VA"/>
    <x v="122"/>
    <n v="3"/>
    <x v="2"/>
    <n v="76260.837199999994"/>
    <n v="133456.465"/>
    <n v="103941.7675"/>
    <n v="181898.0931"/>
    <n v="131528.17189999999"/>
    <n v="230174.3008"/>
    <n v="173232.92790000001"/>
    <n v="303157.6238"/>
    <n v="214536.81479999999"/>
    <n v="375439.42599999998"/>
    <n v="241627.32949999999"/>
    <n v="422847.82650000002"/>
    <n v="268361.51610000001"/>
    <n v="469632.6532"/>
  </r>
  <r>
    <n v="3"/>
    <x v="0"/>
    <s v="Region III -"/>
    <x v="19"/>
    <s v="VA"/>
    <x v="122"/>
    <n v="4"/>
    <x v="3"/>
    <n v="84296.824299999993"/>
    <n v="134874.9209"/>
    <n v="118015.554"/>
    <n v="188824.88930000001"/>
    <n v="151734.2838"/>
    <n v="242774.85759999999"/>
    <n v="202312.37830000001"/>
    <n v="323699.8101"/>
    <n v="252890.47279999999"/>
    <n v="404624.76250000001"/>
    <n v="286609.20250000001"/>
    <n v="458574.73090000002"/>
    <n v="320327.93229999999"/>
    <n v="512524.69929999998"/>
  </r>
  <r>
    <n v="3"/>
    <x v="0"/>
    <s v="Region III -"/>
    <x v="20"/>
    <s v="WV"/>
    <x v="123"/>
    <n v="1"/>
    <x v="0"/>
    <n v="98221.150299999994"/>
    <n v="171887.01310000001"/>
    <n v="127304.58689999999"/>
    <n v="222783.02710000001"/>
    <n v="152470.08489999999"/>
    <n v="266822.64850000001"/>
    <n v="182019.74669999999"/>
    <n v="318534.55680000002"/>
    <n v="214695.56589999999"/>
    <n v="375717.2402"/>
    <n v="235473.00140000001"/>
    <n v="412077.7524"/>
    <n v="255076.03580000001"/>
    <n v="446383.06270000001"/>
  </r>
  <r>
    <n v="3"/>
    <x v="0"/>
    <s v="Region III -"/>
    <x v="20"/>
    <s v="WV"/>
    <x v="123"/>
    <n v="2"/>
    <x v="1"/>
    <n v="83418.075500000006"/>
    <n v="145981.63219999999"/>
    <n v="109255.95540000001"/>
    <n v="191197.92189999999"/>
    <n v="132704.85269999999"/>
    <n v="232233.49230000001"/>
    <n v="162549.61379999999"/>
    <n v="284461.82419999997"/>
    <n v="192944.02729999999"/>
    <n v="337652.0478"/>
    <n v="212657.0741"/>
    <n v="372149.87969999999"/>
    <n v="231023.31150000001"/>
    <n v="404290.79509999999"/>
  </r>
  <r>
    <n v="3"/>
    <x v="0"/>
    <s v="Region III -"/>
    <x v="20"/>
    <s v="WV"/>
    <x v="123"/>
    <n v="3"/>
    <x v="2"/>
    <n v="73867.042600000001"/>
    <n v="129267.32460000001"/>
    <n v="100363.96649999999"/>
    <n v="175636.94140000001"/>
    <n v="126758.78170000001"/>
    <n v="221827.86799999999"/>
    <n v="166702.23680000001"/>
    <n v="291728.91460000002"/>
    <n v="206212.666"/>
    <n v="360872.1655"/>
    <n v="232071.81210000001"/>
    <n v="406125.67109999998"/>
    <n v="257546.04610000001"/>
    <n v="450705.58069999999"/>
  </r>
  <r>
    <n v="3"/>
    <x v="0"/>
    <s v="Region III -"/>
    <x v="20"/>
    <s v="WV"/>
    <x v="123"/>
    <n v="4"/>
    <x v="3"/>
    <n v="83671.897200000007"/>
    <n v="133875.0374"/>
    <n v="117140.656"/>
    <n v="187425.05230000001"/>
    <n v="150609.4148"/>
    <n v="240975.0673"/>
    <n v="200812.55300000001"/>
    <n v="321300.08970000001"/>
    <n v="251015.69140000001"/>
    <n v="401625.11210000003"/>
    <n v="284484.45010000002"/>
    <n v="455175.12699999998"/>
    <n v="317953.20899999997"/>
    <n v="508725.14199999999"/>
  </r>
  <r>
    <n v="3"/>
    <x v="0"/>
    <s v="Region III -"/>
    <x v="20"/>
    <s v="WV"/>
    <x v="124"/>
    <n v="1"/>
    <x v="0"/>
    <n v="98241.304600000003"/>
    <n v="171922.283"/>
    <n v="127300.59819999999"/>
    <n v="222776.04689999999"/>
    <n v="152444.81200000001"/>
    <n v="266778.42099999997"/>
    <n v="181958.50109999999"/>
    <n v="318427.37689999997"/>
    <n v="214594.07449999999"/>
    <n v="375539.63050000003"/>
    <n v="235346.11850000001"/>
    <n v="411855.7072"/>
    <n v="254913.54370000001"/>
    <n v="446098.70150000002"/>
  </r>
  <r>
    <n v="3"/>
    <x v="0"/>
    <s v="Region III -"/>
    <x v="20"/>
    <s v="WV"/>
    <x v="124"/>
    <n v="2"/>
    <x v="1"/>
    <n v="83575.295199999993"/>
    <n v="146256.7666"/>
    <n v="109419.08349999999"/>
    <n v="191483.39619999999"/>
    <n v="132862.59099999999"/>
    <n v="232509.5344"/>
    <n v="162668.64689999999"/>
    <n v="284670.13219999999"/>
    <n v="193043.93890000001"/>
    <n v="337826.89309999999"/>
    <n v="212741.44949999999"/>
    <n v="372297.5368"/>
    <n v="231083.5295"/>
    <n v="404396.17670000001"/>
  </r>
  <r>
    <n v="3"/>
    <x v="0"/>
    <s v="Region III -"/>
    <x v="20"/>
    <s v="WV"/>
    <x v="124"/>
    <n v="3"/>
    <x v="2"/>
    <n v="74104.140799999994"/>
    <n v="129682.2463"/>
    <n v="100724.1436"/>
    <n v="176267.2513"/>
    <n v="127242.98330000001"/>
    <n v="222675.22080000001"/>
    <n v="167369.22289999999"/>
    <n v="292896.14010000002"/>
    <n v="207066.446"/>
    <n v="362366.2806"/>
    <n v="233054.57639999999"/>
    <n v="407845.50870000001"/>
    <n v="258661.35879999999"/>
    <n v="452657.37780000002"/>
  </r>
  <r>
    <n v="3"/>
    <x v="0"/>
    <s v="Region III -"/>
    <x v="20"/>
    <s v="WV"/>
    <x v="124"/>
    <n v="4"/>
    <x v="3"/>
    <n v="83696.550600000002"/>
    <n v="133914.4829"/>
    <n v="117175.17080000001"/>
    <n v="187480.27600000001"/>
    <n v="150653.791"/>
    <n v="241046.0692"/>
    <n v="200871.72140000001"/>
    <n v="321394.75890000002"/>
    <n v="251089.65169999999"/>
    <n v="401743.4486"/>
    <n v="284568.27189999999"/>
    <n v="455309.24170000001"/>
    <n v="318046.8921"/>
    <n v="508875.03490000003"/>
  </r>
  <r>
    <n v="3"/>
    <x v="0"/>
    <s v="Region III -"/>
    <x v="20"/>
    <s v="WV"/>
    <x v="125"/>
    <n v="1"/>
    <x v="0"/>
    <n v="100229.23209999999"/>
    <n v="175401.1563"/>
    <n v="129871.67969999999"/>
    <n v="227275.43950000001"/>
    <n v="155520.41690000001"/>
    <n v="272160.72950000002"/>
    <n v="185624.5276"/>
    <n v="324842.92330000002"/>
    <n v="218912.90040000001"/>
    <n v="383097.57579999999"/>
    <n v="240080.07329999999"/>
    <n v="420140.12839999999"/>
    <n v="260037.0447"/>
    <n v="455064.82819999999"/>
  </r>
  <r>
    <n v="3"/>
    <x v="0"/>
    <s v="Region III -"/>
    <x v="20"/>
    <s v="WV"/>
    <x v="125"/>
    <n v="2"/>
    <x v="1"/>
    <n v="85289.092099999994"/>
    <n v="149255.9111"/>
    <n v="111655.9314"/>
    <n v="195397.88"/>
    <n v="135572.1735"/>
    <n v="237251.30360000001"/>
    <n v="165974.1158"/>
    <n v="290454.70270000002"/>
    <n v="196959.959"/>
    <n v="344679.92820000002"/>
    <n v="217052.88769999999"/>
    <n v="379842.55359999998"/>
    <n v="235761.61009999999"/>
    <n v="412582.81760000001"/>
  </r>
  <r>
    <n v="3"/>
    <x v="0"/>
    <s v="Region III -"/>
    <x v="20"/>
    <s v="WV"/>
    <x v="125"/>
    <n v="3"/>
    <x v="2"/>
    <n v="75639.510999999999"/>
    <n v="132369.14430000001"/>
    <n v="102817.1825"/>
    <n v="179930.06950000001"/>
    <n v="129891.8"/>
    <n v="227310.64989999999"/>
    <n v="170858.21049999999"/>
    <n v="299001.86849999998"/>
    <n v="211387.58559999999"/>
    <n v="369928.27480000001"/>
    <n v="237921.57399999999"/>
    <n v="416362.75439999998"/>
    <n v="264067.08630000002"/>
    <n v="462117.40100000001"/>
  </r>
  <r>
    <n v="3"/>
    <x v="0"/>
    <s v="Region III -"/>
    <x v="20"/>
    <s v="WV"/>
    <x v="125"/>
    <n v="4"/>
    <x v="3"/>
    <n v="85391.372300000003"/>
    <n v="136626.19760000001"/>
    <n v="119547.92110000001"/>
    <n v="191276.67670000001"/>
    <n v="153704.47010000001"/>
    <n v="245927.15580000001"/>
    <n v="204939.2934"/>
    <n v="327902.87430000002"/>
    <n v="256174.11670000001"/>
    <n v="409878.59289999999"/>
    <n v="290330.66560000001"/>
    <n v="464529.07189999998"/>
    <n v="324487.2145"/>
    <n v="519179.55099999998"/>
  </r>
  <r>
    <n v="3"/>
    <x v="0"/>
    <s v="Region III -"/>
    <x v="20"/>
    <s v="WV"/>
    <x v="126"/>
    <n v="1"/>
    <x v="0"/>
    <n v="97734.244000000006"/>
    <n v="171034.927"/>
    <n v="126659.82030000001"/>
    <n v="221654.68549999999"/>
    <n v="151688.54500000001"/>
    <n v="265454.95370000001"/>
    <n v="181072.61470000001"/>
    <n v="316877.07569999999"/>
    <n v="213565.11060000001"/>
    <n v="373738.9437"/>
    <n v="234226.06779999999"/>
    <n v="409895.61869999999"/>
    <n v="253713.91089999999"/>
    <n v="443999.34419999999"/>
  </r>
  <r>
    <n v="3"/>
    <x v="0"/>
    <s v="Region III -"/>
    <x v="20"/>
    <s v="WV"/>
    <x v="126"/>
    <n v="2"/>
    <x v="1"/>
    <n v="83068.234599999996"/>
    <n v="145369.41070000001"/>
    <n v="108778.30560000001"/>
    <n v="190362.03479999999"/>
    <n v="132106.32399999999"/>
    <n v="231186.06709999999"/>
    <n v="161782.7605"/>
    <n v="283119.8309"/>
    <n v="192014.97500000001"/>
    <n v="336026.20630000002"/>
    <n v="211621.399"/>
    <n v="370337.44819999998"/>
    <n v="229883.89679999999"/>
    <n v="402296.81939999998"/>
  </r>
  <r>
    <n v="3"/>
    <x v="0"/>
    <s v="Region III -"/>
    <x v="20"/>
    <s v="WV"/>
    <x v="126"/>
    <n v="3"/>
    <x v="2"/>
    <n v="73601.747600000002"/>
    <n v="128803.05839999999"/>
    <n v="100020.7932"/>
    <n v="175036.38810000001"/>
    <n v="126338.67570000001"/>
    <n v="221092.68239999999"/>
    <n v="166163.47940000001"/>
    <n v="290786.08899999998"/>
    <n v="205559.26670000001"/>
    <n v="359728.71669999999"/>
    <n v="231346.43969999999"/>
    <n v="404856.2696"/>
    <n v="256752.26490000001"/>
    <n v="449316.46340000001"/>
  </r>
  <r>
    <n v="3"/>
    <x v="0"/>
    <s v="Region III -"/>
    <x v="20"/>
    <s v="WV"/>
    <x v="126"/>
    <n v="4"/>
    <x v="3"/>
    <n v="83260.517099999997"/>
    <n v="133216.82939999999"/>
    <n v="116564.7239"/>
    <n v="186503.56109999999"/>
    <n v="149868.9308"/>
    <n v="239790.2929"/>
    <n v="199825.24110000001"/>
    <n v="319720.39049999998"/>
    <n v="249781.55129999999"/>
    <n v="399650.48800000001"/>
    <n v="283085.75809999998"/>
    <n v="452937.21970000002"/>
    <n v="316389.96500000003"/>
    <n v="506223.95150000002"/>
  </r>
  <r>
    <n v="3"/>
    <x v="0"/>
    <s v="Region III -"/>
    <x v="20"/>
    <s v="WV"/>
    <x v="127"/>
    <n v="1"/>
    <x v="0"/>
    <n v="100269.5346"/>
    <n v="175471.6856"/>
    <n v="129863.6948"/>
    <n v="227261.46590000001"/>
    <n v="155469.8621"/>
    <n v="272072.25870000001"/>
    <n v="185502.0257"/>
    <n v="324628.54499999998"/>
    <n v="218709.9057"/>
    <n v="382742.33480000001"/>
    <n v="239826.2942"/>
    <n v="419696.0147"/>
    <n v="259712.04620000001"/>
    <n v="454496.0808"/>
  </r>
  <r>
    <n v="3"/>
    <x v="0"/>
    <s v="Region III -"/>
    <x v="20"/>
    <s v="WV"/>
    <x v="127"/>
    <n v="2"/>
    <x v="1"/>
    <n v="85603.525299999994"/>
    <n v="149806.1692"/>
    <n v="111982.1801"/>
    <n v="195968.81520000001"/>
    <n v="135887.64120000001"/>
    <n v="237803.37210000001"/>
    <n v="166212.1715"/>
    <n v="290871.3002"/>
    <n v="197159.77"/>
    <n v="345029.59749999997"/>
    <n v="217221.62530000001"/>
    <n v="380137.8443"/>
    <n v="235882.03200000001"/>
    <n v="412793.55589999998"/>
  </r>
  <r>
    <n v="3"/>
    <x v="0"/>
    <s v="Region III -"/>
    <x v="20"/>
    <s v="WV"/>
    <x v="127"/>
    <n v="3"/>
    <x v="2"/>
    <n v="76113.701199999996"/>
    <n v="133198.97719999999"/>
    <n v="103537.52830000001"/>
    <n v="181190.6746"/>
    <n v="130860.1923"/>
    <n v="229005.3365"/>
    <n v="172192.16819999999"/>
    <n v="301336.29430000001"/>
    <n v="213095.12770000001"/>
    <n v="372916.47340000002"/>
    <n v="239887.08230000001"/>
    <n v="419802.39390000002"/>
    <n v="266297.6888"/>
    <n v="466020.95539999998"/>
  </r>
  <r>
    <n v="3"/>
    <x v="0"/>
    <s v="Region III -"/>
    <x v="20"/>
    <s v="WV"/>
    <x v="127"/>
    <n v="4"/>
    <x v="3"/>
    <n v="85440.673899999994"/>
    <n v="136705.08040000001"/>
    <n v="119616.94349999999"/>
    <n v="191387.11249999999"/>
    <n v="153793.21309999999"/>
    <n v="246069.1447"/>
    <n v="205057.61739999999"/>
    <n v="328092.19280000002"/>
    <n v="256322.02179999999"/>
    <n v="410115.24099999998"/>
    <n v="290498.29139999999"/>
    <n v="464797.27309999999"/>
    <n v="324674.56099999999"/>
    <n v="519479.3052"/>
  </r>
  <r>
    <n v="3"/>
    <x v="0"/>
    <s v="Region III -"/>
    <x v="20"/>
    <s v="WV"/>
    <x v="128"/>
    <n v="1"/>
    <x v="0"/>
    <n v="98728.210900000005"/>
    <n v="172774.36900000001"/>
    <n v="127945.3648"/>
    <n v="223904.3884"/>
    <n v="153226.35190000001"/>
    <n v="268146.11589999998"/>
    <n v="182905.63320000001"/>
    <n v="320084.85810000001"/>
    <n v="215724.52970000001"/>
    <n v="377517.92700000003"/>
    <n v="236593.05189999999"/>
    <n v="414037.84090000001"/>
    <n v="256275.6686"/>
    <n v="448482.42009999999"/>
  </r>
  <r>
    <n v="3"/>
    <x v="0"/>
    <s v="Region III -"/>
    <x v="20"/>
    <s v="WV"/>
    <x v="128"/>
    <n v="2"/>
    <x v="1"/>
    <n v="83925.136100000003"/>
    <n v="146868.98819999999"/>
    <n v="109896.73330000001"/>
    <n v="192319.28339999999"/>
    <n v="133461.11979999999"/>
    <n v="233556.9595"/>
    <n v="163435.50030000001"/>
    <n v="286012.12540000002"/>
    <n v="193972.99110000001"/>
    <n v="339452.73450000002"/>
    <n v="213777.12469999999"/>
    <n v="374109.96830000001"/>
    <n v="232222.9442"/>
    <n v="406390.15240000002"/>
  </r>
  <r>
    <n v="3"/>
    <x v="0"/>
    <s v="Region III -"/>
    <x v="20"/>
    <s v="WV"/>
    <x v="128"/>
    <n v="3"/>
    <x v="2"/>
    <n v="74369.435800000007"/>
    <n v="130146.5125"/>
    <n v="101067.31690000001"/>
    <n v="176867.8045"/>
    <n v="127663.0894"/>
    <n v="223410.40640000001"/>
    <n v="167907.9803"/>
    <n v="293838.9657"/>
    <n v="207719.84539999999"/>
    <n v="363509.72950000002"/>
    <n v="233779.94870000001"/>
    <n v="409114.91029999999"/>
    <n v="259455.14"/>
    <n v="454046.495"/>
  </r>
  <r>
    <n v="3"/>
    <x v="0"/>
    <s v="Region III -"/>
    <x v="20"/>
    <s v="WV"/>
    <x v="128"/>
    <n v="4"/>
    <x v="3"/>
    <n v="84107.930600000007"/>
    <n v="134572.69089999999"/>
    <n v="117751.10279999999"/>
    <n v="188401.76730000001"/>
    <n v="151394.27499999999"/>
    <n v="242230.84359999999"/>
    <n v="201859.03339999999"/>
    <n v="322974.45819999999"/>
    <n v="252323.7916"/>
    <n v="403718.07260000001"/>
    <n v="285966.96389999997"/>
    <n v="457547.14899999998"/>
    <n v="319610.1361"/>
    <n v="511376.2254"/>
  </r>
  <r>
    <n v="3"/>
    <x v="0"/>
    <s v="Region III -"/>
    <x v="20"/>
    <s v="WV"/>
    <x v="129"/>
    <n v="1"/>
    <x v="0"/>
    <n v="96760.425600000002"/>
    <n v="169330.74479999999"/>
    <n v="125370.2795"/>
    <n v="219397.989"/>
    <n v="150125.4558"/>
    <n v="262719.5477"/>
    <n v="179178.33919999999"/>
    <n v="313562.09350000002"/>
    <n v="211304.1868"/>
    <n v="369782.32699999999"/>
    <n v="231732.18590000001"/>
    <n v="405531.32530000003"/>
    <n v="250989.64499999999"/>
    <n v="439231.8787"/>
  </r>
  <r>
    <n v="3"/>
    <x v="0"/>
    <s v="Region III -"/>
    <x v="20"/>
    <s v="WV"/>
    <x v="129"/>
    <n v="2"/>
    <x v="1"/>
    <n v="82368.548599999995"/>
    <n v="144144.9601"/>
    <n v="107823.0003"/>
    <n v="188690.25049999999"/>
    <n v="130909.2595"/>
    <n v="229091.20420000001"/>
    <n v="160249.0448"/>
    <n v="280435.8284"/>
    <n v="190156.85939999999"/>
    <n v="332774.50400000002"/>
    <n v="209550.03640000001"/>
    <n v="366712.56359999999"/>
    <n v="227605.05379999999"/>
    <n v="398308.84419999999"/>
  </r>
  <r>
    <n v="3"/>
    <x v="0"/>
    <s v="Region III -"/>
    <x v="20"/>
    <s v="WV"/>
    <x v="129"/>
    <n v="3"/>
    <x v="2"/>
    <n v="73071.154500000004"/>
    <n v="127874.5203"/>
    <n v="99334.442599999995"/>
    <n v="173835.2745"/>
    <n v="125498.4584"/>
    <n v="219622.30230000001"/>
    <n v="165085.95800000001"/>
    <n v="288900.4265"/>
    <n v="204252.4601"/>
    <n v="357441.8051"/>
    <n v="229895.68650000001"/>
    <n v="402317.45130000002"/>
    <n v="255164.69279999999"/>
    <n v="446538.21250000002"/>
  </r>
  <r>
    <n v="3"/>
    <x v="0"/>
    <s v="Region III -"/>
    <x v="20"/>
    <s v="WV"/>
    <x v="129"/>
    <n v="4"/>
    <x v="3"/>
    <n v="82437.752200000003"/>
    <n v="131900.40549999999"/>
    <n v="115412.85309999999"/>
    <n v="184660.56770000001"/>
    <n v="148387.95389999999"/>
    <n v="237420.72990000001"/>
    <n v="197850.60519999999"/>
    <n v="316560.9731"/>
    <n v="247313.25659999999"/>
    <n v="395701.21639999998"/>
    <n v="280288.35739999998"/>
    <n v="448461.3786"/>
    <n v="313263.4583"/>
    <n v="501221.54070000001"/>
  </r>
  <r>
    <n v="3"/>
    <x v="0"/>
    <s v="Region III -"/>
    <x v="20"/>
    <s v="WV"/>
    <x v="130"/>
    <n v="1"/>
    <x v="0"/>
    <n v="97267.486099999995"/>
    <n v="170218.10079999999"/>
    <n v="126011.05740000001"/>
    <n v="220519.3504"/>
    <n v="150881.72279999999"/>
    <n v="264043.01500000001"/>
    <n v="180064.22560000001"/>
    <n v="315112.3947"/>
    <n v="212333.1507"/>
    <n v="371583.01370000001"/>
    <n v="232852.2365"/>
    <n v="407491.41399999999"/>
    <n v="252189.27780000001"/>
    <n v="441331.23609999998"/>
  </r>
  <r>
    <n v="3"/>
    <x v="0"/>
    <s v="Region III -"/>
    <x v="20"/>
    <s v="WV"/>
    <x v="130"/>
    <n v="2"/>
    <x v="1"/>
    <n v="82875.609200000006"/>
    <n v="145032.3161"/>
    <n v="108463.77830000001"/>
    <n v="189811.61189999999"/>
    <n v="131665.52660000001"/>
    <n v="230414.67139999999"/>
    <n v="161134.93119999999"/>
    <n v="281986.12969999999"/>
    <n v="191185.82329999999"/>
    <n v="334575.19089999999"/>
    <n v="210670.08689999999"/>
    <n v="368672.65210000001"/>
    <n v="228804.68659999999"/>
    <n v="400408.20150000002"/>
  </r>
  <r>
    <n v="3"/>
    <x v="0"/>
    <s v="Region III -"/>
    <x v="20"/>
    <s v="WV"/>
    <x v="130"/>
    <n v="3"/>
    <x v="2"/>
    <n v="73573.547600000005"/>
    <n v="128753.70819999999"/>
    <n v="100037.79300000001"/>
    <n v="175066.13759999999"/>
    <n v="126402.76609999999"/>
    <n v="221204.8406"/>
    <n v="166291.7015"/>
    <n v="291010.47769999999"/>
    <n v="205759.63949999999"/>
    <n v="360079.36910000001"/>
    <n v="231603.82310000001"/>
    <n v="405306.69050000003"/>
    <n v="257073.7867"/>
    <n v="449879.12689999997"/>
  </r>
  <r>
    <n v="3"/>
    <x v="0"/>
    <s v="Region III -"/>
    <x v="20"/>
    <s v="WV"/>
    <x v="130"/>
    <n v="4"/>
    <x v="3"/>
    <n v="82873.785699999993"/>
    <n v="132598.05900000001"/>
    <n v="116023.2999"/>
    <n v="185637.28260000001"/>
    <n v="149172.81409999999"/>
    <n v="238676.5062"/>
    <n v="198897.08549999999"/>
    <n v="318235.34159999999"/>
    <n v="248621.35690000001"/>
    <n v="397794.17690000002"/>
    <n v="281770.87119999999"/>
    <n v="450833.40059999999"/>
    <n v="314920.38549999997"/>
    <n v="503872.62410000002"/>
  </r>
  <r>
    <n v="4"/>
    <x v="0"/>
    <s v="Region IV - Southeast"/>
    <x v="21"/>
    <s v="AL"/>
    <x v="131"/>
    <n v="1"/>
    <x v="0"/>
    <n v="77264.622700000007"/>
    <n v="135213.08979999999"/>
    <n v="99860.495299999995"/>
    <n v="174755.86670000001"/>
    <n v="119408.70170000001"/>
    <n v="208965.22779999999"/>
    <n v="142259.51629999999"/>
    <n v="248954.15349999999"/>
    <n v="167523.41519999999"/>
    <n v="293165.9767"/>
    <n v="183589.7317"/>
    <n v="321282.03039999999"/>
    <n v="198638.6819"/>
    <n v="347617.69349999999"/>
  </r>
  <r>
    <n v="4"/>
    <x v="0"/>
    <s v="Region IV - Southeast"/>
    <x v="21"/>
    <s v="AL"/>
    <x v="131"/>
    <n v="2"/>
    <x v="1"/>
    <n v="66933.483600000007"/>
    <n v="117133.5963"/>
    <n v="87264.265799999994"/>
    <n v="152712.46530000001"/>
    <n v="105614.44809999999"/>
    <n v="184825.28419999999"/>
    <n v="128671.21400000001"/>
    <n v="225174.62460000001"/>
    <n v="152342.9087"/>
    <n v="266600.09019999998"/>
    <n v="167666.3829"/>
    <n v="293416.17019999999"/>
    <n v="181852.16639999999"/>
    <n v="318241.29129999998"/>
  </r>
  <r>
    <n v="4"/>
    <x v="0"/>
    <s v="Region IV - Southeast"/>
    <x v="21"/>
    <s v="AL"/>
    <x v="131"/>
    <n v="3"/>
    <x v="2"/>
    <n v="60187.544800000003"/>
    <n v="105328.20329999999"/>
    <n v="82134.027100000007"/>
    <n v="143734.54740000001"/>
    <n v="104009.24739999999"/>
    <n v="182016.18280000001"/>
    <n v="137067.20439999999"/>
    <n v="239867.60769999999"/>
    <n v="169822.95050000001"/>
    <n v="297190.16330000001"/>
    <n v="191324.32449999999"/>
    <n v="334817.56780000002"/>
    <n v="212557.06649999999"/>
    <n v="371974.8664"/>
  </r>
  <r>
    <n v="4"/>
    <x v="0"/>
    <s v="Region IV - Southeast"/>
    <x v="21"/>
    <s v="AL"/>
    <x v="131"/>
    <n v="4"/>
    <x v="3"/>
    <n v="65889.779800000004"/>
    <n v="105423.6492"/>
    <n v="92245.691600000006"/>
    <n v="147593.10879999999"/>
    <n v="118601.6035"/>
    <n v="189762.56849999999"/>
    <n v="158135.47150000001"/>
    <n v="253016.75810000001"/>
    <n v="197669.33919999999"/>
    <n v="316270.94750000001"/>
    <n v="224025.25109999999"/>
    <n v="358440.40720000002"/>
    <n v="250381.16310000001"/>
    <n v="400609.86690000002"/>
  </r>
  <r>
    <n v="4"/>
    <x v="0"/>
    <s v="Region IV - Southeast"/>
    <x v="21"/>
    <s v="AL"/>
    <x v="132"/>
    <n v="1"/>
    <x v="0"/>
    <n v="83380.398700000005"/>
    <n v="145915.69779999999"/>
    <n v="107805.68730000001"/>
    <n v="188659.95269999999"/>
    <n v="128937.10460000001"/>
    <n v="225639.93290000001"/>
    <n v="153653.70209999999"/>
    <n v="268893.97869999998"/>
    <n v="180981.05869999999"/>
    <n v="316716.85269999999"/>
    <n v="198359.33470000001"/>
    <n v="347128.8357"/>
    <n v="214653.25810000001"/>
    <n v="375643.20179999998"/>
  </r>
  <r>
    <n v="4"/>
    <x v="0"/>
    <s v="Region IV - Southeast"/>
    <x v="21"/>
    <s v="AL"/>
    <x v="132"/>
    <n v="2"/>
    <x v="1"/>
    <n v="72041.343599999993"/>
    <n v="126072.3515"/>
    <n v="93980.557799999995"/>
    <n v="164465.976"/>
    <n v="113797.0705"/>
    <n v="199144.87340000001"/>
    <n v="138739.7121"/>
    <n v="242794.49609999999"/>
    <n v="164319.52739999999"/>
    <n v="287559.17290000001"/>
    <n v="180882.4889"/>
    <n v="316544.35560000001"/>
    <n v="196229.03400000001"/>
    <n v="343400.80969999998"/>
  </r>
  <r>
    <n v="4"/>
    <x v="0"/>
    <s v="Region IV - Southeast"/>
    <x v="21"/>
    <s v="AL"/>
    <x v="132"/>
    <n v="3"/>
    <x v="2"/>
    <n v="64650.356099999997"/>
    <n v="113138.1231"/>
    <n v="88174.301000000007"/>
    <n v="154305.02669999999"/>
    <n v="111620.03140000001"/>
    <n v="195335.05489999999"/>
    <n v="147057.6685"/>
    <n v="257350.91990000001"/>
    <n v="182163.61060000001"/>
    <n v="318786.3186"/>
    <n v="205199.022"/>
    <n v="359098.28850000002"/>
    <n v="227939.59340000001"/>
    <n v="398894.28850000002"/>
  </r>
  <r>
    <n v="4"/>
    <x v="0"/>
    <s v="Region IV - Southeast"/>
    <x v="21"/>
    <s v="AL"/>
    <x v="132"/>
    <n v="4"/>
    <x v="3"/>
    <n v="71095.036300000007"/>
    <n v="113752.0598"/>
    <n v="99533.050799999997"/>
    <n v="159252.88370000001"/>
    <n v="127971.06540000001"/>
    <n v="204753.70759999999"/>
    <n v="170628.0871"/>
    <n v="273004.94349999999"/>
    <n v="213285.10889999999"/>
    <n v="341256.17930000002"/>
    <n v="241723.12340000001"/>
    <n v="386757.00319999998"/>
    <n v="270161.13799999998"/>
    <n v="432257.8272"/>
  </r>
  <r>
    <n v="4"/>
    <x v="0"/>
    <s v="Region IV - Southeast"/>
    <x v="21"/>
    <s v="AL"/>
    <x v="133"/>
    <n v="1"/>
    <x v="0"/>
    <n v="82366.280700000003"/>
    <n v="144140.99119999999"/>
    <n v="106524.1352"/>
    <n v="186417.2366"/>
    <n v="127424.57490000001"/>
    <n v="222993.0062"/>
    <n v="151881.93460000001"/>
    <n v="265793.38540000003"/>
    <n v="178923.13699999999"/>
    <n v="313115.48979999998"/>
    <n v="196119.2401"/>
    <n v="343208.6703"/>
    <n v="212253.99969999999"/>
    <n v="371444.49959999998"/>
  </r>
  <r>
    <n v="4"/>
    <x v="0"/>
    <s v="Region IV - Southeast"/>
    <x v="21"/>
    <s v="AL"/>
    <x v="133"/>
    <n v="2"/>
    <x v="1"/>
    <n v="71027.225600000005"/>
    <n v="124297.6449"/>
    <n v="92699.005699999994"/>
    <n v="162223.2599"/>
    <n v="112284.54090000001"/>
    <n v="196497.9466"/>
    <n v="136967.94450000001"/>
    <n v="239693.90289999999"/>
    <n v="162261.60579999999"/>
    <n v="283957.81"/>
    <n v="178642.39430000001"/>
    <n v="312624.19010000001"/>
    <n v="193829.7757"/>
    <n v="339202.10749999998"/>
  </r>
  <r>
    <n v="4"/>
    <x v="0"/>
    <s v="Region IV - Southeast"/>
    <x v="21"/>
    <s v="AL"/>
    <x v="133"/>
    <n v="3"/>
    <x v="2"/>
    <n v="63645.572800000002"/>
    <n v="111379.75229999999"/>
    <n v="86767.604399999997"/>
    <n v="151843.3077"/>
    <n v="109811.4215"/>
    <n v="192169.98759999999"/>
    <n v="144646.18859999999"/>
    <n v="253130.83009999999"/>
    <n v="179149.26079999999"/>
    <n v="313511.20640000002"/>
    <n v="201782.75889999999"/>
    <n v="353119.82809999998"/>
    <n v="224121.41699999999"/>
    <n v="392212.47970000003"/>
  </r>
  <r>
    <n v="4"/>
    <x v="0"/>
    <s v="Region IV - Southeast"/>
    <x v="21"/>
    <s v="AL"/>
    <x v="133"/>
    <n v="4"/>
    <x v="3"/>
    <n v="70222.971999999994"/>
    <n v="112356.75689999999"/>
    <n v="98312.160799999998"/>
    <n v="157299.45970000001"/>
    <n v="126401.3496"/>
    <n v="202242.16250000001"/>
    <n v="168535.13279999999"/>
    <n v="269656.21659999999"/>
    <n v="210668.916"/>
    <n v="337070.27069999999"/>
    <n v="238758.1048"/>
    <n v="382012.97340000002"/>
    <n v="266847.29359999998"/>
    <n v="426955.67619999999"/>
  </r>
  <r>
    <n v="4"/>
    <x v="0"/>
    <s v="Region IV - Southeast"/>
    <x v="21"/>
    <s v="AL"/>
    <x v="134"/>
    <n v="1"/>
    <x v="0"/>
    <n v="78666.801000000007"/>
    <n v="137666.90169999999"/>
    <n v="101686.59789999999"/>
    <n v="177951.54629999999"/>
    <n v="121601.73450000001"/>
    <n v="212803.03539999999"/>
    <n v="144886.58979999999"/>
    <n v="253551.53229999999"/>
    <n v="170630.58360000001"/>
    <n v="298603.52130000002"/>
    <n v="187002.11799999999"/>
    <n v="327253.70659999998"/>
    <n v="202342.41589999999"/>
    <n v="354099.2279"/>
  </r>
  <r>
    <n v="4"/>
    <x v="0"/>
    <s v="Region IV - Southeast"/>
    <x v="21"/>
    <s v="AL"/>
    <x v="134"/>
    <n v="2"/>
    <x v="1"/>
    <n v="68083.683000000005"/>
    <n v="119146.44530000001"/>
    <n v="88783.143700000001"/>
    <n v="155370.50150000001"/>
    <n v="107471.0361"/>
    <n v="188074.31330000001"/>
    <n v="130966.8659"/>
    <n v="229192.0154"/>
    <n v="155079.82120000001"/>
    <n v="271389.68699999998"/>
    <n v="170690.39540000001"/>
    <n v="298708.19189999998"/>
    <n v="185146.4736"/>
    <n v="324006.32880000002"/>
  </r>
  <r>
    <n v="4"/>
    <x v="0"/>
    <s v="Region IV - Southeast"/>
    <x v="21"/>
    <s v="AL"/>
    <x v="134"/>
    <n v="3"/>
    <x v="2"/>
    <n v="61177.648999999998"/>
    <n v="107060.88559999999"/>
    <n v="83468.257500000007"/>
    <n v="146069.45060000001"/>
    <n v="105685.8658"/>
    <n v="184950.26519999999"/>
    <n v="139263.38380000001"/>
    <n v="243710.92170000001"/>
    <n v="172531.3198"/>
    <n v="301929.80959999998"/>
    <n v="194365.96369999999"/>
    <n v="340140.43650000001"/>
    <n v="215925.42370000001"/>
    <n v="377869.4914"/>
  </r>
  <r>
    <n v="4"/>
    <x v="0"/>
    <s v="Region IV - Southeast"/>
    <x v="21"/>
    <s v="AL"/>
    <x v="134"/>
    <n v="4"/>
    <x v="3"/>
    <n v="67082.085000000006"/>
    <n v="107331.33749999999"/>
    <n v="93914.918999999994"/>
    <n v="150263.8726"/>
    <n v="120747.753"/>
    <n v="193196.40760000001"/>
    <n v="160997.00390000001"/>
    <n v="257595.2101"/>
    <n v="201246.2549"/>
    <n v="321994.01260000002"/>
    <n v="228079.0889"/>
    <n v="364926.5477"/>
    <n v="254911.92290000001"/>
    <n v="407859.08260000002"/>
  </r>
  <r>
    <n v="4"/>
    <x v="0"/>
    <s v="Region IV - Southeast"/>
    <x v="21"/>
    <s v="AL"/>
    <x v="135"/>
    <n v="1"/>
    <x v="0"/>
    <n v="82813.843599999993"/>
    <n v="144924.22640000001"/>
    <n v="107116.8029"/>
    <n v="187454.40520000001"/>
    <n v="128142.9644"/>
    <n v="224250.18780000001"/>
    <n v="152752.53589999999"/>
    <n v="267316.93780000001"/>
    <n v="179962.24849999999"/>
    <n v="314933.93489999999"/>
    <n v="197265.41819999999"/>
    <n v="345214.48190000001"/>
    <n v="213506.06140000001"/>
    <n v="373635.60749999998"/>
  </r>
  <r>
    <n v="4"/>
    <x v="0"/>
    <s v="Region IV - Southeast"/>
    <x v="21"/>
    <s v="AL"/>
    <x v="135"/>
    <n v="2"/>
    <x v="1"/>
    <n v="71348.798500000004"/>
    <n v="124860.3974"/>
    <n v="93138.060100000002"/>
    <n v="162991.60519999999"/>
    <n v="112834.70699999999"/>
    <n v="197460.7372"/>
    <n v="137672.83410000001"/>
    <n v="240927.4595"/>
    <n v="163115.5882"/>
    <n v="285452.27929999999"/>
    <n v="179594.38430000001"/>
    <n v="314290.17249999999"/>
    <n v="194877.12280000001"/>
    <n v="341034.96480000002"/>
  </r>
  <r>
    <n v="4"/>
    <x v="0"/>
    <s v="Region IV - Southeast"/>
    <x v="21"/>
    <s v="AL"/>
    <x v="135"/>
    <n v="3"/>
    <x v="2"/>
    <n v="63889.431299999997"/>
    <n v="111806.5047"/>
    <n v="87083.0484"/>
    <n v="152395.33470000001"/>
    <n v="110197.58199999999"/>
    <n v="192845.7683"/>
    <n v="145141.41320000001"/>
    <n v="253997.473"/>
    <n v="179749.86379999999"/>
    <n v="314562.26179999998"/>
    <n v="202449.51930000001"/>
    <n v="354286.65870000003"/>
    <n v="224851.05869999999"/>
    <n v="393489.35269999999"/>
  </r>
  <r>
    <n v="4"/>
    <x v="0"/>
    <s v="Region IV - Southeast"/>
    <x v="21"/>
    <s v="AL"/>
    <x v="135"/>
    <n v="4"/>
    <x v="3"/>
    <n v="70601.111399999994"/>
    <n v="112961.7801"/>
    <n v="98841.555999999997"/>
    <n v="158146.492"/>
    <n v="127082.0006"/>
    <n v="203331.204"/>
    <n v="169442.66750000001"/>
    <n v="271108.272"/>
    <n v="211803.33429999999"/>
    <n v="338885.33990000002"/>
    <n v="240043.7789"/>
    <n v="384070.05190000002"/>
    <n v="268284.22350000002"/>
    <n v="429254.76400000002"/>
  </r>
  <r>
    <n v="4"/>
    <x v="0"/>
    <s v="Region IV - Southeast"/>
    <x v="21"/>
    <s v="AL"/>
    <x v="136"/>
    <n v="1"/>
    <x v="0"/>
    <n v="82754.3465"/>
    <n v="144820.10639999999"/>
    <n v="107068.6931"/>
    <n v="187370.21290000001"/>
    <n v="128105.0871"/>
    <n v="224183.90239999999"/>
    <n v="152737.25090000001"/>
    <n v="267290.18920000002"/>
    <n v="179972.39610000001"/>
    <n v="314951.69309999997"/>
    <n v="197291.54560000001"/>
    <n v="345260.2047"/>
    <n v="213558.49"/>
    <n v="373727.35749999998"/>
  </r>
  <r>
    <n v="4"/>
    <x v="0"/>
    <s v="Region IV - Southeast"/>
    <x v="21"/>
    <s v="AL"/>
    <x v="136"/>
    <n v="2"/>
    <x v="1"/>
    <n v="71163.312000000005"/>
    <n v="124535.7959"/>
    <n v="92936.337799999994"/>
    <n v="162638.59109999999"/>
    <n v="112628.6072"/>
    <n v="197100.0626"/>
    <n v="137491.8383"/>
    <n v="240610.717"/>
    <n v="162940.60769999999"/>
    <n v="285146.06359999999"/>
    <n v="179426.32459999999"/>
    <n v="313996.06809999997"/>
    <n v="194724.83790000001"/>
    <n v="340768.46639999998"/>
  </r>
  <r>
    <n v="4"/>
    <x v="0"/>
    <s v="Region IV - Southeast"/>
    <x v="21"/>
    <s v="AL"/>
    <x v="136"/>
    <n v="3"/>
    <x v="2"/>
    <n v="63630.898200000003"/>
    <n v="111354.07180000001"/>
    <n v="86695.1443"/>
    <n v="151716.50260000001"/>
    <n v="109679.4378"/>
    <n v="191939.01620000001"/>
    <n v="144430.89840000001"/>
    <n v="252754.07209999999"/>
    <n v="178843.2929"/>
    <n v="312975.76250000001"/>
    <n v="201408.14920000001"/>
    <n v="352464.2611"/>
    <n v="223671.61350000001"/>
    <n v="391425.3236"/>
  </r>
  <r>
    <n v="4"/>
    <x v="0"/>
    <s v="Region IV - Southeast"/>
    <x v="21"/>
    <s v="AL"/>
    <x v="136"/>
    <n v="4"/>
    <x v="3"/>
    <n v="70543.217699999994"/>
    <n v="112869.1502"/>
    <n v="98760.504799999995"/>
    <n v="158016.81020000001"/>
    <n v="126977.792"/>
    <n v="203164.47029999999"/>
    <n v="169303.72270000001"/>
    <n v="270885.96039999998"/>
    <n v="211629.65340000001"/>
    <n v="338607.45030000003"/>
    <n v="239846.94039999999"/>
    <n v="383755.11040000001"/>
    <n v="268064.22759999998"/>
    <n v="428902.77049999998"/>
  </r>
  <r>
    <n v="4"/>
    <x v="0"/>
    <s v="Region IV - Southeast"/>
    <x v="21"/>
    <s v="AL"/>
    <x v="137"/>
    <n v="1"/>
    <x v="0"/>
    <n v="82425.777799999996"/>
    <n v="144245.11120000001"/>
    <n v="106572.245"/>
    <n v="186501.4289"/>
    <n v="127462.4523"/>
    <n v="223059.29149999999"/>
    <n v="151897.21950000001"/>
    <n v="265820.13410000002"/>
    <n v="178912.9895"/>
    <n v="313097.7316"/>
    <n v="196093.11290000001"/>
    <n v="343162.94750000001"/>
    <n v="212201.57120000001"/>
    <n v="371352.74959999998"/>
  </r>
  <r>
    <n v="4"/>
    <x v="0"/>
    <s v="Region IV - Southeast"/>
    <x v="21"/>
    <s v="AL"/>
    <x v="137"/>
    <n v="2"/>
    <x v="1"/>
    <n v="71212.712199999994"/>
    <n v="124622.2464"/>
    <n v="92900.728000000003"/>
    <n v="162576.2739"/>
    <n v="112490.6407"/>
    <n v="196858.6213"/>
    <n v="137148.94029999999"/>
    <n v="240010.64550000001"/>
    <n v="162436.58619999999"/>
    <n v="284264.0258"/>
    <n v="178810.4541"/>
    <n v="312918.29460000002"/>
    <n v="193982.06049999999"/>
    <n v="339468.60590000002"/>
  </r>
  <r>
    <n v="4"/>
    <x v="0"/>
    <s v="Region IV - Southeast"/>
    <x v="21"/>
    <s v="AL"/>
    <x v="137"/>
    <n v="3"/>
    <x v="2"/>
    <n v="63904.105900000002"/>
    <n v="111832.1853"/>
    <n v="87155.508400000006"/>
    <n v="152522.13990000001"/>
    <n v="110329.5656"/>
    <n v="193076.73980000001"/>
    <n v="145356.7034"/>
    <n v="254374.231"/>
    <n v="180055.83180000001"/>
    <n v="315097.70569999999"/>
    <n v="202824.12899999999"/>
    <n v="354942.22570000001"/>
    <n v="225300.86230000001"/>
    <n v="394276.50880000001"/>
  </r>
  <r>
    <n v="4"/>
    <x v="0"/>
    <s v="Region IV - Southeast"/>
    <x v="21"/>
    <s v="AL"/>
    <x v="137"/>
    <n v="4"/>
    <x v="3"/>
    <n v="70280.865699999995"/>
    <n v="112449.38679999999"/>
    <n v="98393.211899999995"/>
    <n v="157429.14139999999"/>
    <n v="126505.5583"/>
    <n v="202408.89610000001"/>
    <n v="168674.07759999999"/>
    <n v="269878.5282"/>
    <n v="210842.59700000001"/>
    <n v="337348.16029999999"/>
    <n v="238954.94330000001"/>
    <n v="382327.91499999998"/>
    <n v="267067.28950000001"/>
    <n v="427307.66960000002"/>
  </r>
  <r>
    <n v="4"/>
    <x v="0"/>
    <s v="Region IV - Southeast"/>
    <x v="21"/>
    <s v="AL"/>
    <x v="138"/>
    <n v="1"/>
    <x v="0"/>
    <n v="77324.119900000005"/>
    <n v="135317.20989999999"/>
    <n v="99908.605100000001"/>
    <n v="174840.05900000001"/>
    <n v="119446.57889999999"/>
    <n v="209031.51319999999"/>
    <n v="142274.80129999999"/>
    <n v="248980.90229999999"/>
    <n v="167513.2677"/>
    <n v="293148.21850000002"/>
    <n v="183563.60430000001"/>
    <n v="321236.3076"/>
    <n v="198586.25339999999"/>
    <n v="347525.94339999999"/>
  </r>
  <r>
    <n v="4"/>
    <x v="0"/>
    <s v="Region IV - Southeast"/>
    <x v="21"/>
    <s v="AL"/>
    <x v="138"/>
    <n v="2"/>
    <x v="1"/>
    <n v="67118.970100000006"/>
    <n v="117458.19779999999"/>
    <n v="87465.988200000007"/>
    <n v="153065.47930000001"/>
    <n v="105820.54790000001"/>
    <n v="185185.95879999999"/>
    <n v="128852.2098"/>
    <n v="225491.36730000001"/>
    <n v="152517.8891"/>
    <n v="266906.30599999998"/>
    <n v="167834.44260000001"/>
    <n v="293710.2746"/>
    <n v="182004.45129999999"/>
    <n v="318507.78970000002"/>
  </r>
  <r>
    <n v="4"/>
    <x v="0"/>
    <s v="Region IV - Southeast"/>
    <x v="21"/>
    <s v="AL"/>
    <x v="138"/>
    <n v="3"/>
    <x v="2"/>
    <n v="60446.077899999997"/>
    <n v="105780.63619999999"/>
    <n v="82521.931200000006"/>
    <n v="144413.37950000001"/>
    <n v="104527.39139999999"/>
    <n v="182922.93489999999"/>
    <n v="137777.71909999999"/>
    <n v="241111.0085"/>
    <n v="170729.5215"/>
    <n v="298776.66249999998"/>
    <n v="192365.69450000001"/>
    <n v="336639.96549999999"/>
    <n v="213736.51180000001"/>
    <n v="374038.89549999998"/>
  </r>
  <r>
    <n v="4"/>
    <x v="0"/>
    <s v="Region IV - Southeast"/>
    <x v="21"/>
    <s v="AL"/>
    <x v="138"/>
    <n v="4"/>
    <x v="3"/>
    <n v="65947.673500000004"/>
    <n v="105516.27899999999"/>
    <n v="92326.742800000007"/>
    <n v="147722.79070000001"/>
    <n v="118705.8122"/>
    <n v="189929.30230000001"/>
    <n v="158274.41620000001"/>
    <n v="253239.06969999999"/>
    <n v="197843.0203"/>
    <n v="316548.8371"/>
    <n v="224222.08960000001"/>
    <n v="358755.34879999998"/>
    <n v="250601.15900000001"/>
    <n v="400961.8603"/>
  </r>
  <r>
    <n v="4"/>
    <x v="0"/>
    <s v="Region IV - Southeast"/>
    <x v="21"/>
    <s v="AL"/>
    <x v="139"/>
    <n v="1"/>
    <x v="0"/>
    <n v="79740.413100000005"/>
    <n v="139545.7231"/>
    <n v="103016.25599999999"/>
    <n v="180278.44810000001"/>
    <n v="123152.1369"/>
    <n v="215516.2396"/>
    <n v="146673.63709999999"/>
    <n v="256678.86499999999"/>
    <n v="172678.35159999999"/>
    <n v="302187.1153"/>
    <n v="189216.07860000001"/>
    <n v="331128.13750000001"/>
    <n v="204689.23860000001"/>
    <n v="358206.16749999998"/>
  </r>
  <r>
    <n v="4"/>
    <x v="0"/>
    <s v="Region IV - Southeast"/>
    <x v="21"/>
    <s v="AL"/>
    <x v="139"/>
    <n v="2"/>
    <x v="1"/>
    <n v="69283.284599999999"/>
    <n v="121245.74800000001"/>
    <n v="90266.414300000004"/>
    <n v="157966.22500000001"/>
    <n v="109189.66099999999"/>
    <n v="191081.90669999999"/>
    <n v="132919.62400000001"/>
    <n v="232609.34210000001"/>
    <n v="157312.71710000001"/>
    <n v="275297.2549"/>
    <n v="173098.5429"/>
    <n v="302922.45010000002"/>
    <n v="187698.00959999999"/>
    <n v="328471.51679999998"/>
  </r>
  <r>
    <n v="4"/>
    <x v="0"/>
    <s v="Region IV - Southeast"/>
    <x v="21"/>
    <s v="AL"/>
    <x v="139"/>
    <n v="3"/>
    <x v="2"/>
    <n v="62440.962399999997"/>
    <n v="109271.68399999999"/>
    <n v="85262.854000000007"/>
    <n v="149209.9944"/>
    <n v="108012.61440000001"/>
    <n v="189022.07519999999"/>
    <n v="142385.37119999999"/>
    <n v="249174.39970000001"/>
    <n v="176452.23149999999"/>
    <n v="308791.40519999998"/>
    <n v="198823.58670000001"/>
    <n v="347941.27679999999"/>
    <n v="220923.03400000001"/>
    <n v="386615.30930000002"/>
  </r>
  <r>
    <n v="4"/>
    <x v="0"/>
    <s v="Region IV - Southeast"/>
    <x v="21"/>
    <s v="AL"/>
    <x v="139"/>
    <n v="4"/>
    <x v="3"/>
    <n v="68012.040299999993"/>
    <n v="108819.26609999999"/>
    <n v="95216.856499999994"/>
    <n v="152346.97260000001"/>
    <n v="122421.67260000001"/>
    <n v="195874.67910000001"/>
    <n v="163228.89679999999"/>
    <n v="261166.23869999999"/>
    <n v="204036.12100000001"/>
    <n v="326457.79840000003"/>
    <n v="231240.93710000001"/>
    <n v="369985.5049"/>
    <n v="258445.75330000001"/>
    <n v="413513.21130000002"/>
  </r>
  <r>
    <n v="4"/>
    <x v="0"/>
    <s v="Region IV - Southeast"/>
    <x v="22"/>
    <s v="FL"/>
    <x v="140"/>
    <n v="1"/>
    <x v="0"/>
    <n v="85921.699200000003"/>
    <n v="150362.9736"/>
    <n v="111262.9359"/>
    <n v="194710.1378"/>
    <n v="133189.04810000001"/>
    <n v="233080.83420000001"/>
    <n v="158898.39850000001"/>
    <n v="278072.1973"/>
    <n v="187326.0704"/>
    <n v="327820.62319999997"/>
    <n v="205402.91810000001"/>
    <n v="359455.1066"/>
    <n v="222419.18859999999"/>
    <n v="389233.58010000002"/>
  </r>
  <r>
    <n v="4"/>
    <x v="0"/>
    <s v="Region IV - Southeast"/>
    <x v="22"/>
    <s v="FL"/>
    <x v="140"/>
    <n v="2"/>
    <x v="1"/>
    <n v="73439.046700000006"/>
    <n v="128518.3319"/>
    <n v="96043.476599999995"/>
    <n v="168076.084"/>
    <n v="116522.0698"/>
    <n v="203913.62220000001"/>
    <n v="142480.26190000001"/>
    <n v="249340.45819999999"/>
    <n v="168984.14480000001"/>
    <n v="295722.25329999998"/>
    <n v="186163.44949999999"/>
    <n v="325786.0367"/>
    <n v="202136.79430000001"/>
    <n v="353739.39"/>
  </r>
  <r>
    <n v="4"/>
    <x v="0"/>
    <s v="Region IV - Southeast"/>
    <x v="22"/>
    <s v="FL"/>
    <x v="140"/>
    <n v="3"/>
    <x v="2"/>
    <n v="65356.656999999999"/>
    <n v="114374.1498"/>
    <n v="88927.505699999994"/>
    <n v="155623.13500000001"/>
    <n v="112412.2516"/>
    <n v="196721.44029999999"/>
    <n v="147935.54610000001"/>
    <n v="258887.20559999999"/>
    <n v="183093.69260000001"/>
    <n v="320413.96189999999"/>
    <n v="206126.73680000001"/>
    <n v="360721.78940000001"/>
    <n v="228835.20499999999"/>
    <n v="400461.60889999999"/>
  </r>
  <r>
    <n v="4"/>
    <x v="0"/>
    <s v="Region IV - Southeast"/>
    <x v="22"/>
    <s v="FL"/>
    <x v="140"/>
    <n v="4"/>
    <x v="3"/>
    <n v="73219.267800000001"/>
    <n v="117150.8302"/>
    <n v="102506.9749"/>
    <n v="164011.1623"/>
    <n v="131794.68210000001"/>
    <n v="210871.4944"/>
    <n v="175726.2427"/>
    <n v="281161.9926"/>
    <n v="219657.8034"/>
    <n v="351452.49060000002"/>
    <n v="248945.5105"/>
    <n v="398312.82260000001"/>
    <n v="278233.21759999997"/>
    <n v="445173.15470000001"/>
  </r>
  <r>
    <n v="4"/>
    <x v="0"/>
    <s v="Region IV - Southeast"/>
    <x v="22"/>
    <s v="FL"/>
    <x v="141"/>
    <n v="1"/>
    <x v="0"/>
    <n v="85389.572199999995"/>
    <n v="149431.75150000001"/>
    <n v="110619.64139999999"/>
    <n v="193584.3726"/>
    <n v="132450.1686"/>
    <n v="231787.79500000001"/>
    <n v="158064.20129999999"/>
    <n v="276612.35220000002"/>
    <n v="186387.19140000001"/>
    <n v="326177.58480000001"/>
    <n v="204397.1684"/>
    <n v="357695.04479999997"/>
    <n v="221368.30350000001"/>
    <n v="387394.53110000002"/>
  </r>
  <r>
    <n v="4"/>
    <x v="0"/>
    <s v="Region IV - Southeast"/>
    <x v="22"/>
    <s v="FL"/>
    <x v="141"/>
    <n v="2"/>
    <x v="1"/>
    <n v="72771.238800000006"/>
    <n v="127349.6681"/>
    <n v="95234.753299999997"/>
    <n v="166660.81830000001"/>
    <n v="115602.02770000001"/>
    <n v="202303.54860000001"/>
    <n v="141467.60680000001"/>
    <n v="247568.3119"/>
    <n v="167845.8971"/>
    <n v="293730.3199"/>
    <n v="184948.57550000001"/>
    <n v="323660.00709999999"/>
    <n v="200865.4486"/>
    <n v="351514.53499999997"/>
  </r>
  <r>
    <n v="4"/>
    <x v="0"/>
    <s v="Region IV - Southeast"/>
    <x v="22"/>
    <s v="FL"/>
    <x v="141"/>
    <n v="3"/>
    <x v="2"/>
    <n v="64614.491999999998"/>
    <n v="113075.361"/>
    <n v="87860.520199999999"/>
    <n v="153755.91029999999"/>
    <n v="111019.5097"/>
    <n v="194284.14199999999"/>
    <n v="146057.38889999999"/>
    <n v="255600.43059999999"/>
    <n v="180726.15109999999"/>
    <n v="316270.76449999999"/>
    <n v="203428.52919999999"/>
    <n v="355999.92609999998"/>
    <n v="225802.8033"/>
    <n v="395154.9057"/>
  </r>
  <r>
    <n v="4"/>
    <x v="0"/>
    <s v="Region IV - Southeast"/>
    <x v="22"/>
    <s v="FL"/>
    <x v="141"/>
    <n v="4"/>
    <x v="3"/>
    <n v="72754.430800000002"/>
    <n v="116407.0909"/>
    <n v="101856.20299999999"/>
    <n v="162969.92730000001"/>
    <n v="130957.97530000001"/>
    <n v="209532.76379999999"/>
    <n v="174610.63389999999"/>
    <n v="279377.0183"/>
    <n v="218263.2922"/>
    <n v="349221.27279999998"/>
    <n v="247365.06450000001"/>
    <n v="395784.1091"/>
    <n v="276466.83689999999"/>
    <n v="442346.94559999998"/>
  </r>
  <r>
    <n v="4"/>
    <x v="0"/>
    <s v="Region IV - Southeast"/>
    <x v="22"/>
    <s v="FL"/>
    <x v="142"/>
    <n v="1"/>
    <x v="0"/>
    <n v="84907.584099999993"/>
    <n v="148588.27239999999"/>
    <n v="109981.38770000001"/>
    <n v="192467.4284"/>
    <n v="131676.52299999999"/>
    <n v="230433.91529999999"/>
    <n v="157126.63620000001"/>
    <n v="274971.61320000002"/>
    <n v="185268.15489999999"/>
    <n v="324219.27100000001"/>
    <n v="203162.8302"/>
    <n v="355534.95289999997"/>
    <n v="220019.9374"/>
    <n v="385034.89059999998"/>
  </r>
  <r>
    <n v="4"/>
    <x v="0"/>
    <s v="Region IV - Southeast"/>
    <x v="22"/>
    <s v="FL"/>
    <x v="142"/>
    <n v="2"/>
    <x v="1"/>
    <n v="72424.931700000001"/>
    <n v="126743.6306"/>
    <n v="94761.9283"/>
    <n v="165833.37450000001"/>
    <n v="115009.5448"/>
    <n v="201266.7034"/>
    <n v="140708.49960000001"/>
    <n v="246239.87409999999"/>
    <n v="166926.22930000001"/>
    <n v="292120.90110000002"/>
    <n v="183923.36170000001"/>
    <n v="321865.88290000003"/>
    <n v="199737.54310000001"/>
    <n v="349540.70049999998"/>
  </r>
  <r>
    <n v="4"/>
    <x v="0"/>
    <s v="Region IV - Southeast"/>
    <x v="22"/>
    <s v="FL"/>
    <x v="142"/>
    <n v="3"/>
    <x v="2"/>
    <n v="64351.876799999998"/>
    <n v="112615.7843"/>
    <n v="87520.813299999994"/>
    <n v="153161.42329999999"/>
    <n v="110603.64720000001"/>
    <n v="193556.38250000001"/>
    <n v="145524.07339999999"/>
    <n v="254667.12849999999"/>
    <n v="180079.3518"/>
    <n v="315138.86550000001"/>
    <n v="202710.48389999999"/>
    <n v="354743.3468"/>
    <n v="225017.04"/>
    <n v="393779.82"/>
  </r>
  <r>
    <n v="4"/>
    <x v="0"/>
    <s v="Region IV - Southeast"/>
    <x v="22"/>
    <s v="FL"/>
    <x v="142"/>
    <n v="4"/>
    <x v="3"/>
    <n v="72347.206099999996"/>
    <n v="115755.5315"/>
    <n v="101286.0886"/>
    <n v="162057.74410000001"/>
    <n v="130224.97100000001"/>
    <n v="208359.95670000001"/>
    <n v="173633.29459999999"/>
    <n v="277813.27559999999"/>
    <n v="217041.6183"/>
    <n v="347266.5944"/>
    <n v="245980.5007"/>
    <n v="393568.80699999997"/>
    <n v="274919.38319999998"/>
    <n v="439871.0196"/>
  </r>
  <r>
    <n v="4"/>
    <x v="0"/>
    <s v="Region IV - Southeast"/>
    <x v="22"/>
    <s v="FL"/>
    <x v="143"/>
    <n v="1"/>
    <x v="0"/>
    <n v="86860.605899999995"/>
    <n v="152006.06030000001"/>
    <n v="112536.9232"/>
    <n v="196939.61559999999"/>
    <n v="134753.72219999999"/>
    <n v="235819.01389999999"/>
    <n v="160825.2127"/>
    <n v="281444.12219999998"/>
    <n v="189654.22210000001"/>
    <n v="331894.8885"/>
    <n v="207985.88879999999"/>
    <n v="363975.30550000002"/>
    <n v="225264.6612"/>
    <n v="394213.15700000001"/>
  </r>
  <r>
    <n v="4"/>
    <x v="0"/>
    <s v="Region IV - Southeast"/>
    <x v="22"/>
    <s v="FL"/>
    <x v="143"/>
    <n v="2"/>
    <x v="1"/>
    <n v="73970.910799999998"/>
    <n v="129449.09390000001"/>
    <n v="96821.177599999995"/>
    <n v="169437.06080000001"/>
    <n v="117543.2562"/>
    <n v="205700.69820000001"/>
    <n v="143871.70250000001"/>
    <n v="251775.47949999999"/>
    <n v="170714.19070000001"/>
    <n v="298749.83360000001"/>
    <n v="188119.04689999999"/>
    <n v="329208.3322"/>
    <n v="204320.88510000001"/>
    <n v="357561.54879999999"/>
  </r>
  <r>
    <n v="4"/>
    <x v="0"/>
    <s v="Region IV - Southeast"/>
    <x v="22"/>
    <s v="FL"/>
    <x v="143"/>
    <n v="3"/>
    <x v="2"/>
    <n v="65642.112599999993"/>
    <n v="114873.6972"/>
    <n v="89243.280199999994"/>
    <n v="156175.7403"/>
    <n v="112755.53720000001"/>
    <n v="197322.19010000001"/>
    <n v="148329.75630000001"/>
    <n v="259577.07339999999"/>
    <n v="183526.9203"/>
    <n v="321172.11050000001"/>
    <n v="206572.7463"/>
    <n v="361502.30609999999"/>
    <n v="229283.4123"/>
    <n v="401245.97159999999"/>
  </r>
  <r>
    <n v="4"/>
    <x v="0"/>
    <s v="Region IV - Southeast"/>
    <x v="22"/>
    <s v="FL"/>
    <x v="143"/>
    <n v="4"/>
    <x v="3"/>
    <n v="74004.910999999993"/>
    <n v="118407.85920000001"/>
    <n v="103606.8753"/>
    <n v="165771.00289999999"/>
    <n v="133208.83970000001"/>
    <n v="213134.14660000001"/>
    <n v="177611.7861"/>
    <n v="284178.86219999997"/>
    <n v="222014.73269999999"/>
    <n v="355223.57760000002"/>
    <n v="251616.69699999999"/>
    <n v="402586.72129999998"/>
    <n v="281218.66149999999"/>
    <n v="449949.86499999999"/>
  </r>
  <r>
    <n v="4"/>
    <x v="0"/>
    <s v="Region IV - Southeast"/>
    <x v="22"/>
    <s v="FL"/>
    <x v="144"/>
    <n v="1"/>
    <x v="0"/>
    <n v="85846.4908"/>
    <n v="150231.359"/>
    <n v="111255.3749"/>
    <n v="194696.90609999999"/>
    <n v="133241.1972"/>
    <n v="233172.09520000001"/>
    <n v="159053.4503"/>
    <n v="278343.53810000001"/>
    <n v="187596.30650000001"/>
    <n v="328293.53639999998"/>
    <n v="205745.80100000001"/>
    <n v="360055.15179999999"/>
    <n v="222865.41"/>
    <n v="390014.46740000002"/>
  </r>
  <r>
    <n v="4"/>
    <x v="0"/>
    <s v="Region IV - Southeast"/>
    <x v="22"/>
    <s v="FL"/>
    <x v="144"/>
    <n v="2"/>
    <x v="1"/>
    <n v="72956.795800000007"/>
    <n v="127674.39260000001"/>
    <n v="95539.629300000001"/>
    <n v="167194.35130000001"/>
    <n v="116030.7311"/>
    <n v="203053.7795"/>
    <n v="142099.94029999999"/>
    <n v="248674.89540000001"/>
    <n v="168656.2751"/>
    <n v="295148.48149999999"/>
    <n v="185878.95910000001"/>
    <n v="325288.17849999998"/>
    <n v="201921.63389999999"/>
    <n v="353362.85920000001"/>
  </r>
  <r>
    <n v="4"/>
    <x v="0"/>
    <s v="Region IV - Southeast"/>
    <x v="22"/>
    <s v="FL"/>
    <x v="144"/>
    <n v="3"/>
    <x v="2"/>
    <n v="64637.332300000002"/>
    <n v="113115.3316"/>
    <n v="87836.587799999994"/>
    <n v="153714.02859999999"/>
    <n v="110946.9327"/>
    <n v="194157.13219999999"/>
    <n v="145918.2836"/>
    <n v="255356.99619999999"/>
    <n v="180512.57939999999"/>
    <n v="315897.01409999997"/>
    <n v="203156.49340000001"/>
    <n v="355523.86349999998"/>
    <n v="225465.24729999999"/>
    <n v="394564.18280000001"/>
  </r>
  <r>
    <n v="4"/>
    <x v="0"/>
    <s v="Region IV - Southeast"/>
    <x v="22"/>
    <s v="FL"/>
    <x v="144"/>
    <n v="4"/>
    <x v="3"/>
    <n v="73132.849199999997"/>
    <n v="117012.56050000001"/>
    <n v="102385.9889"/>
    <n v="163817.58470000001"/>
    <n v="131639.1286"/>
    <n v="210622.60889999999"/>
    <n v="175518.83809999999"/>
    <n v="280830.14520000003"/>
    <n v="219398.54759999999"/>
    <n v="351037.6814"/>
    <n v="248651.68729999999"/>
    <n v="397842.70559999999"/>
    <n v="277904.82699999999"/>
    <n v="444647.72989999998"/>
  </r>
  <r>
    <n v="4"/>
    <x v="0"/>
    <s v="Region IV - Southeast"/>
    <x v="22"/>
    <s v="FL"/>
    <x v="145"/>
    <n v="1"/>
    <x v="0"/>
    <n v="87824.584799999997"/>
    <n v="153693.02350000001"/>
    <n v="113813.43459999999"/>
    <n v="199173.51060000001"/>
    <n v="136301.01800000001"/>
    <n v="238526.78159999999"/>
    <n v="162700.34849999999"/>
    <n v="284725.60989999998"/>
    <n v="191892.30160000001"/>
    <n v="335811.52779999998"/>
    <n v="210454.57269999999"/>
    <n v="368295.50229999999"/>
    <n v="227961.4013"/>
    <n v="398932.4523"/>
  </r>
  <r>
    <n v="4"/>
    <x v="0"/>
    <s v="Region IV - Southeast"/>
    <x v="22"/>
    <s v="FL"/>
    <x v="145"/>
    <n v="2"/>
    <x v="1"/>
    <n v="74663.527199999997"/>
    <n v="130661.17260000001"/>
    <n v="97766.830499999996"/>
    <n v="171091.9535"/>
    <n v="118728.22560000001"/>
    <n v="207774.39480000001"/>
    <n v="145389.92170000001"/>
    <n v="254432.36290000001"/>
    <n v="172553.5319"/>
    <n v="301968.68089999998"/>
    <n v="190169.48069999999"/>
    <n v="332796.59120000002"/>
    <n v="206576.70259999999"/>
    <n v="361509.22960000002"/>
  </r>
  <r>
    <n v="4"/>
    <x v="0"/>
    <s v="Region IV - Southeast"/>
    <x v="22"/>
    <s v="FL"/>
    <x v="145"/>
    <n v="3"/>
    <x v="2"/>
    <n v="66167.344800000006"/>
    <n v="115792.8533"/>
    <n v="89922.695900000006"/>
    <n v="157364.71789999999"/>
    <n v="113587.26489999999"/>
    <n v="198777.71350000001"/>
    <n v="149396.39050000001"/>
    <n v="261443.6833"/>
    <n v="184820.52299999999"/>
    <n v="323435.91519999999"/>
    <n v="208008.8412"/>
    <n v="364015.47220000002"/>
    <n v="230854.9436"/>
    <n v="403996.15120000002"/>
  </r>
  <r>
    <n v="4"/>
    <x v="0"/>
    <s v="Region IV - Southeast"/>
    <x v="22"/>
    <s v="FL"/>
    <x v="145"/>
    <n v="4"/>
    <x v="3"/>
    <n v="74819.362699999998"/>
    <n v="119710.98209999999"/>
    <n v="104747.10769999999"/>
    <n v="167595.37479999999"/>
    <n v="134674.85279999999"/>
    <n v="215479.76759999999"/>
    <n v="179566.47029999999"/>
    <n v="287306.35680000001"/>
    <n v="224458.08790000001"/>
    <n v="359132.9461"/>
    <n v="254385.83300000001"/>
    <n v="407017.33880000003"/>
    <n v="284313.57809999998"/>
    <n v="454901.7316"/>
  </r>
  <r>
    <n v="4"/>
    <x v="0"/>
    <s v="Region IV - Southeast"/>
    <x v="22"/>
    <s v="FL"/>
    <x v="146"/>
    <n v="1"/>
    <x v="0"/>
    <n v="87849.651400000002"/>
    <n v="153736.89000000001"/>
    <n v="113815.95110000001"/>
    <n v="199177.91450000001"/>
    <n v="136283.63039999999"/>
    <n v="238496.35320000001"/>
    <n v="162648.65900000001"/>
    <n v="284635.1532"/>
    <n v="191802.2162"/>
    <n v="335653.87839999999"/>
    <n v="210340.27110000001"/>
    <n v="368095.4743"/>
    <n v="227812.65289999999"/>
    <n v="398672.14240000001"/>
  </r>
  <r>
    <n v="4"/>
    <x v="0"/>
    <s v="Region IV - Southeast"/>
    <x v="22"/>
    <s v="FL"/>
    <x v="146"/>
    <n v="2"/>
    <x v="1"/>
    <n v="74824.275500000003"/>
    <n v="130942.48209999999"/>
    <n v="97934.776800000007"/>
    <n v="171385.85939999999"/>
    <n v="118892.00169999999"/>
    <n v="208061.00279999999"/>
    <n v="145516.69099999999"/>
    <n v="254654.20929999999"/>
    <n v="172662.81630000001"/>
    <n v="302159.92849999998"/>
    <n v="190264.30470000001"/>
    <n v="332962.53320000001"/>
    <n v="206648.4161"/>
    <n v="361634.72810000001"/>
  </r>
  <r>
    <n v="4"/>
    <x v="0"/>
    <s v="Region IV - Southeast"/>
    <x v="22"/>
    <s v="FL"/>
    <x v="146"/>
    <n v="3"/>
    <x v="2"/>
    <n v="66407.118100000007"/>
    <n v="116212.4566"/>
    <n v="90286.333199999994"/>
    <n v="158001.08319999999"/>
    <n v="114075.70209999999"/>
    <n v="199632.4786"/>
    <n v="150068.80799999999"/>
    <n v="262620.4142"/>
    <n v="185680.89009999999"/>
    <n v="324941.5577"/>
    <n v="208998.91810000001"/>
    <n v="365748.1067"/>
    <n v="231978.25820000001"/>
    <n v="405961.95169999998"/>
  </r>
  <r>
    <n v="4"/>
    <x v="0"/>
    <s v="Region IV - Southeast"/>
    <x v="22"/>
    <s v="FL"/>
    <x v="146"/>
    <n v="4"/>
    <x v="3"/>
    <n v="74848.166400000002"/>
    <n v="119757.0681"/>
    <n v="104787.433"/>
    <n v="167659.8953"/>
    <n v="134726.69949999999"/>
    <n v="215562.7225"/>
    <n v="179635.59940000001"/>
    <n v="287416.9633"/>
    <n v="224544.49919999999"/>
    <n v="359271.20409999997"/>
    <n v="254483.76569999999"/>
    <n v="407174.03120000003"/>
    <n v="284423.03230000002"/>
    <n v="455076.85849999997"/>
  </r>
  <r>
    <n v="4"/>
    <x v="0"/>
    <s v="Region IV - Southeast"/>
    <x v="22"/>
    <s v="FL"/>
    <x v="147"/>
    <n v="1"/>
    <x v="0"/>
    <n v="81608.870500000005"/>
    <n v="142815.52340000001"/>
    <n v="105521.16439999999"/>
    <n v="184662.03769999999"/>
    <n v="126208.8456"/>
    <n v="220865.4798"/>
    <n v="150408.61720000001"/>
    <n v="263215.08"/>
    <n v="177164.65040000001"/>
    <n v="310038.13799999998"/>
    <n v="194179.56479999999"/>
    <n v="339814.23839999997"/>
    <n v="210135.1378"/>
    <n v="367736.49119999999"/>
  </r>
  <r>
    <n v="4"/>
    <x v="0"/>
    <s v="Region IV - Southeast"/>
    <x v="22"/>
    <s v="FL"/>
    <x v="147"/>
    <n v="2"/>
    <x v="1"/>
    <n v="70483.028300000005"/>
    <n v="123345.2997"/>
    <n v="91955.994399999996"/>
    <n v="160922.99040000001"/>
    <n v="111353.4958"/>
    <n v="194868.6177"/>
    <n v="135775.06099999999"/>
    <n v="237606.35680000001"/>
    <n v="160816.41269999999"/>
    <n v="281428.72210000001"/>
    <n v="177031.34330000001"/>
    <n v="309804.85080000001"/>
    <n v="192057.35200000001"/>
    <n v="336100.36599999998"/>
  </r>
  <r>
    <n v="4"/>
    <x v="0"/>
    <s v="Region IV - Southeast"/>
    <x v="22"/>
    <s v="FL"/>
    <x v="147"/>
    <n v="3"/>
    <x v="2"/>
    <n v="63232.891499999998"/>
    <n v="110657.5601"/>
    <n v="86233.778999999995"/>
    <n v="150909.11319999999"/>
    <n v="109157.9227"/>
    <n v="191026.36489999999"/>
    <n v="143808.12100000001"/>
    <n v="251664.21170000001"/>
    <n v="178132.86120000001"/>
    <n v="311732.5073"/>
    <n v="200654.40150000001"/>
    <n v="351145.20240000001"/>
    <n v="222886.64550000001"/>
    <n v="390051.62969999999"/>
  </r>
  <r>
    <n v="4"/>
    <x v="0"/>
    <s v="Region IV - Southeast"/>
    <x v="22"/>
    <s v="FL"/>
    <x v="147"/>
    <n v="4"/>
    <x v="3"/>
    <n v="69583.047300000006"/>
    <n v="111332.87729999999"/>
    <n v="97416.266099999993"/>
    <n v="155866.0281"/>
    <n v="125249.485"/>
    <n v="200399.17910000001"/>
    <n v="166999.31340000001"/>
    <n v="267198.90539999999"/>
    <n v="208749.14170000001"/>
    <n v="333998.63160000002"/>
    <n v="236582.36060000001"/>
    <n v="378531.78259999998"/>
    <n v="264415.57949999999"/>
    <n v="423064.93349999998"/>
  </r>
  <r>
    <n v="4"/>
    <x v="0"/>
    <s v="Region IV - Southeast"/>
    <x v="22"/>
    <s v="FL"/>
    <x v="148"/>
    <n v="1"/>
    <x v="0"/>
    <n v="83054.837499999994"/>
    <n v="145345.9657"/>
    <n v="107435.92969999999"/>
    <n v="188012.8769"/>
    <n v="128529.78690000001"/>
    <n v="224927.12710000001"/>
    <n v="153221.31820000001"/>
    <n v="268137.30670000002"/>
    <n v="180521.76629999999"/>
    <n v="315913.09110000002"/>
    <n v="197882.58689999999"/>
    <n v="346294.527"/>
    <n v="214180.24400000001"/>
    <n v="374815.42690000002"/>
  </r>
  <r>
    <n v="4"/>
    <x v="0"/>
    <s v="Region IV - Southeast"/>
    <x v="22"/>
    <s v="FL"/>
    <x v="148"/>
    <n v="2"/>
    <x v="1"/>
    <n v="71521.952000000005"/>
    <n v="125163.41590000001"/>
    <n v="93374.472500000003"/>
    <n v="163405.32680000001"/>
    <n v="113130.9482"/>
    <n v="197979.1594"/>
    <n v="138052.38740000001"/>
    <n v="241591.67800000001"/>
    <n v="163575.42180000001"/>
    <n v="286256.98810000002"/>
    <n v="180106.9908"/>
    <n v="315187.23389999999"/>
    <n v="195441.07509999999"/>
    <n v="342021.88130000001"/>
  </r>
  <r>
    <n v="4"/>
    <x v="0"/>
    <s v="Region IV - Southeast"/>
    <x v="22"/>
    <s v="FL"/>
    <x v="148"/>
    <n v="3"/>
    <x v="2"/>
    <n v="64020.738799999999"/>
    <n v="112036.2929"/>
    <n v="87252.901700000002"/>
    <n v="152692.57800000001"/>
    <n v="110405.5131"/>
    <n v="193209.64790000001"/>
    <n v="145408.07070000001"/>
    <n v="254464.1237"/>
    <n v="180073.26329999999"/>
    <n v="315128.2108"/>
    <n v="202808.5417"/>
    <n v="354914.94790000003"/>
    <n v="225243.94"/>
    <n v="394176.89500000002"/>
  </r>
  <r>
    <n v="4"/>
    <x v="0"/>
    <s v="Region IV - Southeast"/>
    <x v="22"/>
    <s v="FL"/>
    <x v="148"/>
    <n v="4"/>
    <x v="3"/>
    <n v="70804.723599999998"/>
    <n v="113287.5595"/>
    <n v="99126.612999999998"/>
    <n v="158602.58319999999"/>
    <n v="127448.5025"/>
    <n v="203917.60709999999"/>
    <n v="169931.33670000001"/>
    <n v="271890.14279999997"/>
    <n v="212414.17079999999"/>
    <n v="339862.67849999998"/>
    <n v="240736.06030000001"/>
    <n v="385177.7022"/>
    <n v="269057.9498"/>
    <n v="430492.72600000002"/>
  </r>
  <r>
    <n v="4"/>
    <x v="0"/>
    <s v="Region IV - Southeast"/>
    <x v="22"/>
    <s v="FL"/>
    <x v="149"/>
    <n v="1"/>
    <x v="0"/>
    <n v="89802.676000000007"/>
    <n v="157154.68290000001"/>
    <n v="116371.4905"/>
    <n v="203650.10829999999"/>
    <n v="139360.83429999999"/>
    <n v="243881.45989999999"/>
    <n v="166347.24110000001"/>
    <n v="291107.67180000001"/>
    <n v="196188.29010000001"/>
    <n v="343329.50750000001"/>
    <n v="215163.3371"/>
    <n v="376535.83980000002"/>
    <n v="233057.38459999999"/>
    <n v="407850.42300000001"/>
  </r>
  <r>
    <n v="4"/>
    <x v="0"/>
    <s v="Region IV - Southeast"/>
    <x v="22"/>
    <s v="FL"/>
    <x v="149"/>
    <n v="2"/>
    <x v="1"/>
    <n v="76370.256599999993"/>
    <n v="133647.94899999999"/>
    <n v="99994.028900000005"/>
    <n v="174989.55059999999"/>
    <n v="121425.71649999999"/>
    <n v="212495.00390000001"/>
    <n v="148679.89859999999"/>
    <n v="260189.82250000001"/>
    <n v="176450.78330000001"/>
    <n v="308788.87060000002"/>
    <n v="194459.99609999999"/>
    <n v="340304.99320000003"/>
    <n v="211231.7648"/>
    <n v="369655.5883"/>
  </r>
  <r>
    <n v="4"/>
    <x v="0"/>
    <s v="Region IV - Southeast"/>
    <x v="22"/>
    <s v="FL"/>
    <x v="149"/>
    <n v="3"/>
    <x v="2"/>
    <n v="67697.355500000005"/>
    <n v="118470.37209999999"/>
    <n v="92008.802200000006"/>
    <n v="161015.40359999999"/>
    <n v="116227.5946"/>
    <n v="203398.29060000001"/>
    <n v="152874.49410000001"/>
    <n v="267530.36469999998"/>
    <n v="189128.46249999999"/>
    <n v="330974.80949999997"/>
    <n v="212861.18479999999"/>
    <n v="372507.0735"/>
    <n v="236244.63510000001"/>
    <n v="413428.1115"/>
  </r>
  <r>
    <n v="4"/>
    <x v="0"/>
    <s v="Region IV - Southeast"/>
    <x v="22"/>
    <s v="FL"/>
    <x v="149"/>
    <n v="4"/>
    <x v="3"/>
    <n v="76505.873600000006"/>
    <n v="122409.39969999999"/>
    <n v="107108.2231"/>
    <n v="171373.15950000001"/>
    <n v="137710.57260000001"/>
    <n v="220336.91940000001"/>
    <n v="183614.09669999999"/>
    <n v="293782.55920000002"/>
    <n v="229517.62090000001"/>
    <n v="367228.19890000002"/>
    <n v="260119.97029999999"/>
    <n v="416191.95880000002"/>
    <n v="290722.3198"/>
    <n v="465155.71870000003"/>
  </r>
  <r>
    <n v="4"/>
    <x v="0"/>
    <s v="Region IV - Southeast"/>
    <x v="22"/>
    <s v="FL"/>
    <x v="150"/>
    <n v="1"/>
    <x v="0"/>
    <n v="86428.756699999998"/>
    <n v="151250.32430000001"/>
    <n v="111903.71"/>
    <n v="195831.4926"/>
    <n v="133945.3106"/>
    <n v="234404.2936"/>
    <n v="159784.27960000001"/>
    <n v="279622.48930000002"/>
    <n v="188355.0282"/>
    <n v="329621.29930000001"/>
    <n v="206522.96189999999"/>
    <n v="361415.18349999998"/>
    <n v="223618.81419999999"/>
    <n v="391332.92499999999"/>
  </r>
  <r>
    <n v="4"/>
    <x v="0"/>
    <s v="Region IV - Southeast"/>
    <x v="22"/>
    <s v="FL"/>
    <x v="150"/>
    <n v="2"/>
    <x v="1"/>
    <n v="73946.104300000006"/>
    <n v="129405.6825"/>
    <n v="96684.250700000004"/>
    <n v="169197.4387"/>
    <n v="117278.33229999999"/>
    <n v="205237.08170000001"/>
    <n v="143366.14300000001"/>
    <n v="250890.75020000001"/>
    <n v="170013.10260000001"/>
    <n v="297522.92930000002"/>
    <n v="187283.49350000001"/>
    <n v="327746.11359999998"/>
    <n v="203336.41990000001"/>
    <n v="355838.73489999998"/>
  </r>
  <r>
    <n v="4"/>
    <x v="0"/>
    <s v="Region IV - Southeast"/>
    <x v="22"/>
    <s v="FL"/>
    <x v="150"/>
    <n v="3"/>
    <x v="2"/>
    <n v="65859.047099999996"/>
    <n v="115253.3325"/>
    <n v="89630.851899999994"/>
    <n v="156853.9908"/>
    <n v="113316.55379999999"/>
    <n v="198303.96919999999"/>
    <n v="149141.2824"/>
    <n v="260997.24419999999"/>
    <n v="184600.86300000001"/>
    <n v="323051.51010000001"/>
    <n v="207834.8633"/>
    <n v="363711.01069999998"/>
    <n v="230744.28760000001"/>
    <n v="403802.50329999998"/>
  </r>
  <r>
    <n v="4"/>
    <x v="0"/>
    <s v="Region IV - Southeast"/>
    <x v="22"/>
    <s v="FL"/>
    <x v="150"/>
    <n v="4"/>
    <x v="3"/>
    <n v="73655.298599999995"/>
    <n v="117848.47960000001"/>
    <n v="103117.4181"/>
    <n v="164987.8714"/>
    <n v="132579.53760000001"/>
    <n v="212127.26319999999"/>
    <n v="176772.71669999999"/>
    <n v="282836.35100000002"/>
    <n v="220965.8959"/>
    <n v="353545.4387"/>
    <n v="250428.0154"/>
    <n v="400684.83049999998"/>
    <n v="279890.1348"/>
    <n v="447824.22230000002"/>
  </r>
  <r>
    <n v="4"/>
    <x v="0"/>
    <s v="Region IV - Southeast"/>
    <x v="22"/>
    <s v="FL"/>
    <x v="151"/>
    <n v="1"/>
    <x v="0"/>
    <n v="88331.642300000007"/>
    <n v="154580.37409999999"/>
    <n v="114454.20879999999"/>
    <n v="200294.8653"/>
    <n v="137057.28049999999"/>
    <n v="239850.24100000001"/>
    <n v="163586.22959999999"/>
    <n v="286275.9019"/>
    <n v="192921.25940000001"/>
    <n v="337612.20380000002"/>
    <n v="211574.61670000001"/>
    <n v="370255.57919999998"/>
    <n v="229161.0269"/>
    <n v="401031.79710000003"/>
  </r>
  <r>
    <n v="4"/>
    <x v="0"/>
    <s v="Region IV - Southeast"/>
    <x v="22"/>
    <s v="FL"/>
    <x v="151"/>
    <n v="2"/>
    <x v="1"/>
    <n v="75170.584700000007"/>
    <n v="131548.5232"/>
    <n v="98407.604600000006"/>
    <n v="172213.30809999999"/>
    <n v="119484.4881"/>
    <n v="209097.8542"/>
    <n v="146275.8028"/>
    <n v="255982.65489999999"/>
    <n v="173582.48970000001"/>
    <n v="303769.35690000001"/>
    <n v="191289.5246"/>
    <n v="334756.66810000001"/>
    <n v="207776.32819999999"/>
    <n v="363608.57449999999"/>
  </r>
  <r>
    <n v="4"/>
    <x v="0"/>
    <s v="Region IV - Southeast"/>
    <x v="22"/>
    <s v="FL"/>
    <x v="151"/>
    <n v="3"/>
    <x v="2"/>
    <n v="66669.734800000006"/>
    <n v="116672.03599999999"/>
    <n v="90626.042100000006"/>
    <n v="158595.57380000001"/>
    <n v="114491.5671"/>
    <n v="200360.24249999999"/>
    <n v="150602.12669999999"/>
    <n v="263553.7218"/>
    <n v="186327.69330000001"/>
    <n v="326073.46340000001"/>
    <n v="209716.96770000001"/>
    <n v="367004.69349999999"/>
    <n v="232764.02609999999"/>
    <n v="407337.04560000001"/>
  </r>
  <r>
    <n v="4"/>
    <x v="0"/>
    <s v="Region IV - Southeast"/>
    <x v="22"/>
    <s v="FL"/>
    <x v="151"/>
    <n v="4"/>
    <x v="3"/>
    <n v="75255.393500000006"/>
    <n v="120408.6314"/>
    <n v="105357.5508"/>
    <n v="168572.0839"/>
    <n v="135459.7083"/>
    <n v="216735.53649999999"/>
    <n v="180612.94440000001"/>
    <n v="288980.71539999999"/>
    <n v="225766.18049999999"/>
    <n v="361225.89409999998"/>
    <n v="255868.33780000001"/>
    <n v="409389.34659999999"/>
    <n v="285970.4952"/>
    <n v="457552.79920000001"/>
  </r>
  <r>
    <n v="4"/>
    <x v="0"/>
    <s v="Region IV - Southeast"/>
    <x v="23"/>
    <s v="GA"/>
    <x v="66"/>
    <n v="1"/>
    <x v="0"/>
    <n v="81608.870500000005"/>
    <n v="142815.52340000001"/>
    <n v="105521.16439999999"/>
    <n v="184662.03769999999"/>
    <n v="126208.8456"/>
    <n v="220865.4798"/>
    <n v="150408.61720000001"/>
    <n v="263215.08"/>
    <n v="177164.65040000001"/>
    <n v="310038.13799999998"/>
    <n v="194179.56479999999"/>
    <n v="339814.23839999997"/>
    <n v="210135.1378"/>
    <n v="367736.49119999999"/>
  </r>
  <r>
    <n v="4"/>
    <x v="0"/>
    <s v="Region IV - Southeast"/>
    <x v="23"/>
    <s v="GA"/>
    <x v="66"/>
    <n v="2"/>
    <x v="1"/>
    <n v="70483.028300000005"/>
    <n v="123345.2997"/>
    <n v="91955.994399999996"/>
    <n v="160922.99040000001"/>
    <n v="111353.4958"/>
    <n v="194868.6177"/>
    <n v="135775.06099999999"/>
    <n v="237606.35680000001"/>
    <n v="160816.41269999999"/>
    <n v="281428.72210000001"/>
    <n v="177031.34330000001"/>
    <n v="309804.85080000001"/>
    <n v="192057.35200000001"/>
    <n v="336100.36599999998"/>
  </r>
  <r>
    <n v="4"/>
    <x v="0"/>
    <s v="Region IV - Southeast"/>
    <x v="23"/>
    <s v="GA"/>
    <x v="66"/>
    <n v="3"/>
    <x v="2"/>
    <n v="63232.891499999998"/>
    <n v="110657.5601"/>
    <n v="86233.778999999995"/>
    <n v="150909.11319999999"/>
    <n v="109157.9227"/>
    <n v="191026.36489999999"/>
    <n v="143808.12100000001"/>
    <n v="251664.21170000001"/>
    <n v="178132.86120000001"/>
    <n v="311732.5073"/>
    <n v="200654.40150000001"/>
    <n v="351145.20240000001"/>
    <n v="222886.64550000001"/>
    <n v="390051.62969999999"/>
  </r>
  <r>
    <n v="4"/>
    <x v="0"/>
    <s v="Region IV - Southeast"/>
    <x v="23"/>
    <s v="GA"/>
    <x v="66"/>
    <n v="4"/>
    <x v="3"/>
    <n v="69583.047300000006"/>
    <n v="111332.87729999999"/>
    <n v="97416.266099999993"/>
    <n v="155866.0281"/>
    <n v="125249.485"/>
    <n v="200399.17910000001"/>
    <n v="166999.31340000001"/>
    <n v="267198.90539999999"/>
    <n v="208749.14170000001"/>
    <n v="333998.63160000002"/>
    <n v="236582.36060000001"/>
    <n v="378531.78259999998"/>
    <n v="264415.57949999999"/>
    <n v="423064.93349999998"/>
  </r>
  <r>
    <n v="4"/>
    <x v="0"/>
    <s v="Region IV - Southeast"/>
    <x v="23"/>
    <s v="GA"/>
    <x v="152"/>
    <n v="1"/>
    <x v="0"/>
    <n v="81026.607399999994"/>
    <n v="141796.5631"/>
    <n v="104872.8331"/>
    <n v="183527.45790000001"/>
    <n v="125504.7368"/>
    <n v="219633.28950000001"/>
    <n v="149677.7936"/>
    <n v="261936.13870000001"/>
    <n v="176405.93530000001"/>
    <n v="308710.38679999998"/>
    <n v="193402.4112"/>
    <n v="338454.21950000001"/>
    <n v="209381.74160000001"/>
    <n v="366418.0477"/>
  </r>
  <r>
    <n v="4"/>
    <x v="0"/>
    <s v="Region IV - Southeast"/>
    <x v="23"/>
    <s v="GA"/>
    <x v="152"/>
    <n v="2"/>
    <x v="1"/>
    <n v="69493.721900000004"/>
    <n v="121614.01330000001"/>
    <n v="90811.375899999999"/>
    <n v="158919.90779999999"/>
    <n v="110105.89810000001"/>
    <n v="192685.3217"/>
    <n v="134508.8628"/>
    <n v="235390.5099"/>
    <n v="159459.5907"/>
    <n v="279054.28379999998"/>
    <n v="175626.81510000001"/>
    <n v="307346.9264"/>
    <n v="190642.57260000001"/>
    <n v="333624.50219999999"/>
  </r>
  <r>
    <n v="4"/>
    <x v="0"/>
    <s v="Region IV - Southeast"/>
    <x v="23"/>
    <s v="GA"/>
    <x v="152"/>
    <n v="3"/>
    <x v="2"/>
    <n v="62011.178200000002"/>
    <n v="108519.56200000001"/>
    <n v="84439.516900000002"/>
    <n v="147769.15470000001"/>
    <n v="106788.30409999999"/>
    <n v="186879.53219999999"/>
    <n v="140585.12539999999"/>
    <n v="246023.9694"/>
    <n v="174044.58170000001"/>
    <n v="304578.01789999998"/>
    <n v="195976.03580000001"/>
    <n v="342958.06270000001"/>
    <n v="217607.61"/>
    <n v="380813.3174"/>
  </r>
  <r>
    <n v="4"/>
    <x v="0"/>
    <s v="Region IV - Southeast"/>
    <x v="23"/>
    <s v="GA"/>
    <x v="152"/>
    <n v="4"/>
    <x v="3"/>
    <n v="69060.600300000006"/>
    <n v="110496.9621"/>
    <n v="96684.840299999996"/>
    <n v="154695.74679999999"/>
    <n v="124309.08040000001"/>
    <n v="198894.53169999999"/>
    <n v="165745.4406"/>
    <n v="265192.70890000003"/>
    <n v="207181.80069999999"/>
    <n v="331490.8861"/>
    <n v="234806.04079999999"/>
    <n v="375689.67080000002"/>
    <n v="262430.28090000001"/>
    <n v="419888.45569999999"/>
  </r>
  <r>
    <n v="4"/>
    <x v="0"/>
    <s v="Region IV - Southeast"/>
    <x v="23"/>
    <s v="GA"/>
    <x v="153"/>
    <n v="1"/>
    <x v="0"/>
    <n v="88964.047300000006"/>
    <n v="155687.08290000001"/>
    <n v="115107.5845"/>
    <n v="201438.27299999999"/>
    <n v="137726.62779999999"/>
    <n v="241021.59849999999"/>
    <n v="164213.69070000001"/>
    <n v="287373.95860000001"/>
    <n v="193499.82320000001"/>
    <n v="338624.69050000003"/>
    <n v="212123.18830000001"/>
    <n v="371215.57949999999"/>
    <n v="229616.94940000001"/>
    <n v="401829.66149999999"/>
  </r>
  <r>
    <n v="4"/>
    <x v="0"/>
    <s v="Region IV - Southeast"/>
    <x v="23"/>
    <s v="GA"/>
    <x v="153"/>
    <n v="2"/>
    <x v="1"/>
    <n v="76481.394799999995"/>
    <n v="133842.44099999999"/>
    <n v="99888.125199999995"/>
    <n v="174804.21909999999"/>
    <n v="121059.6495"/>
    <n v="211854.3867"/>
    <n v="147795.55410000001"/>
    <n v="258642.21960000001"/>
    <n v="175157.89749999999"/>
    <n v="306526.32059999998"/>
    <n v="192883.71979999999"/>
    <n v="337546.50959999999"/>
    <n v="209334.55499999999"/>
    <n v="366335.47139999998"/>
  </r>
  <r>
    <n v="4"/>
    <x v="0"/>
    <s v="Region IV - Southeast"/>
    <x v="23"/>
    <s v="GA"/>
    <x v="153"/>
    <n v="3"/>
    <x v="2"/>
    <n v="68371.000799999994"/>
    <n v="119649.25139999999"/>
    <n v="93147.587100000004"/>
    <n v="163008.27729999999"/>
    <n v="117838.0705"/>
    <n v="206216.62330000001"/>
    <n v="155169.9712"/>
    <n v="271547.4497"/>
    <n v="192136.72399999999"/>
    <n v="336239.26699999999"/>
    <n v="216375.50580000001"/>
    <n v="378657.13510000001"/>
    <n v="240289.71160000001"/>
    <n v="420506.9952"/>
  </r>
  <r>
    <n v="4"/>
    <x v="0"/>
    <s v="Region IV - Southeast"/>
    <x v="23"/>
    <s v="GA"/>
    <x v="153"/>
    <n v="4"/>
    <x v="3"/>
    <n v="75835.455499999996"/>
    <n v="121336.73050000001"/>
    <n v="106169.63770000001"/>
    <n v="169871.4228"/>
    <n v="136503.8198"/>
    <n v="218406.11499999999"/>
    <n v="182005.0931"/>
    <n v="291208.15330000001"/>
    <n v="227506.3664"/>
    <n v="364010.19160000002"/>
    <n v="257840.54860000001"/>
    <n v="412544.88380000001"/>
    <n v="288174.73070000001"/>
    <n v="461079.576"/>
  </r>
  <r>
    <n v="4"/>
    <x v="0"/>
    <s v="Region IV - Southeast"/>
    <x v="23"/>
    <s v="GA"/>
    <x v="8"/>
    <n v="1"/>
    <x v="0"/>
    <n v="83155.1155"/>
    <n v="145521.4522"/>
    <n v="107446.011"/>
    <n v="188030.51930000001"/>
    <n v="128460.2547"/>
    <n v="224805.44570000001"/>
    <n v="153014.58189999999"/>
    <n v="267775.5184"/>
    <n v="180161.45110000001"/>
    <n v="315282.5393"/>
    <n v="197425.40900000001"/>
    <n v="345494.4657"/>
    <n v="213585.2813"/>
    <n v="373774.24229999998"/>
  </r>
  <r>
    <n v="4"/>
    <x v="0"/>
    <s v="Region IV - Southeast"/>
    <x v="23"/>
    <s v="GA"/>
    <x v="8"/>
    <n v="2"/>
    <x v="1"/>
    <n v="72164.954299999998"/>
    <n v="126288.67"/>
    <n v="94046.269799999995"/>
    <n v="164580.97210000001"/>
    <n v="113786.06759999999"/>
    <n v="199125.61809999999"/>
    <n v="138559.48370000001"/>
    <n v="242479.09640000001"/>
    <n v="164012.58189999999"/>
    <n v="287022.0184"/>
    <n v="180486.3119"/>
    <n v="315851.04580000002"/>
    <n v="195727.95610000001"/>
    <n v="342523.92320000002"/>
  </r>
  <r>
    <n v="4"/>
    <x v="0"/>
    <s v="Region IV - Southeast"/>
    <x v="23"/>
    <s v="GA"/>
    <x v="8"/>
    <n v="3"/>
    <x v="2"/>
    <n v="64979.839800000002"/>
    <n v="113714.71950000001"/>
    <n v="88707.4611"/>
    <n v="155238.0569"/>
    <n v="112359.2746"/>
    <n v="196628.7304"/>
    <n v="148097.758"/>
    <n v="259171.0765"/>
    <n v="183514.7524"/>
    <n v="321150.81689999998"/>
    <n v="206768.87210000001"/>
    <n v="361845.52620000002"/>
    <n v="229737.22380000001"/>
    <n v="402040.14159999997"/>
  </r>
  <r>
    <n v="4"/>
    <x v="0"/>
    <s v="Region IV - Southeast"/>
    <x v="23"/>
    <s v="GA"/>
    <x v="8"/>
    <n v="4"/>
    <x v="3"/>
    <n v="70919.948600000003"/>
    <n v="113471.9194"/>
    <n v="99287.928"/>
    <n v="158860.68719999999"/>
    <n v="127655.9074"/>
    <n v="204249.45490000001"/>
    <n v="170207.87659999999"/>
    <n v="272332.6066"/>
    <n v="212759.84570000001"/>
    <n v="340415.75819999998"/>
    <n v="241127.82509999999"/>
    <n v="385804.52590000001"/>
    <n v="269495.80459999997"/>
    <n v="431193.29369999998"/>
  </r>
  <r>
    <n v="4"/>
    <x v="0"/>
    <s v="Region IV - Southeast"/>
    <x v="23"/>
    <s v="GA"/>
    <x v="154"/>
    <n v="1"/>
    <x v="0"/>
    <n v="81608.870500000005"/>
    <n v="142815.52340000001"/>
    <n v="105521.16439999999"/>
    <n v="184662.03769999999"/>
    <n v="126208.8456"/>
    <n v="220865.4798"/>
    <n v="150408.61720000001"/>
    <n v="263215.08"/>
    <n v="177164.65040000001"/>
    <n v="310038.13799999998"/>
    <n v="194179.56479999999"/>
    <n v="339814.23839999997"/>
    <n v="210135.1378"/>
    <n v="367736.49119999999"/>
  </r>
  <r>
    <n v="4"/>
    <x v="0"/>
    <s v="Region IV - Southeast"/>
    <x v="23"/>
    <s v="GA"/>
    <x v="154"/>
    <n v="2"/>
    <x v="1"/>
    <n v="70483.028300000005"/>
    <n v="123345.2997"/>
    <n v="91955.994399999996"/>
    <n v="160922.99040000001"/>
    <n v="111353.4958"/>
    <n v="194868.6177"/>
    <n v="135775.06099999999"/>
    <n v="237606.35680000001"/>
    <n v="160816.41269999999"/>
    <n v="281428.72210000001"/>
    <n v="177031.34330000001"/>
    <n v="309804.85080000001"/>
    <n v="192057.35200000001"/>
    <n v="336100.36599999998"/>
  </r>
  <r>
    <n v="4"/>
    <x v="0"/>
    <s v="Region IV - Southeast"/>
    <x v="23"/>
    <s v="GA"/>
    <x v="154"/>
    <n v="3"/>
    <x v="2"/>
    <n v="63232.891499999998"/>
    <n v="110657.5601"/>
    <n v="86233.778999999995"/>
    <n v="150909.11319999999"/>
    <n v="109157.9227"/>
    <n v="191026.36489999999"/>
    <n v="143808.12100000001"/>
    <n v="251664.21170000001"/>
    <n v="178132.86120000001"/>
    <n v="311732.5073"/>
    <n v="200654.40150000001"/>
    <n v="351145.20240000001"/>
    <n v="222886.64550000001"/>
    <n v="390051.62969999999"/>
  </r>
  <r>
    <n v="4"/>
    <x v="0"/>
    <s v="Region IV - Southeast"/>
    <x v="23"/>
    <s v="GA"/>
    <x v="154"/>
    <n v="4"/>
    <x v="3"/>
    <n v="69583.047300000006"/>
    <n v="111332.87729999999"/>
    <n v="97416.266099999993"/>
    <n v="155866.0281"/>
    <n v="125249.485"/>
    <n v="200399.17910000001"/>
    <n v="166999.31340000001"/>
    <n v="267198.90539999999"/>
    <n v="208749.14170000001"/>
    <n v="333998.63160000002"/>
    <n v="236582.36060000001"/>
    <n v="378531.78259999998"/>
    <n v="264415.57949999999"/>
    <n v="423064.93349999998"/>
  </r>
  <r>
    <n v="4"/>
    <x v="0"/>
    <s v="Region IV - Southeast"/>
    <x v="23"/>
    <s v="GA"/>
    <x v="155"/>
    <n v="1"/>
    <x v="0"/>
    <n v="83054.837499999994"/>
    <n v="145345.9657"/>
    <n v="107435.92969999999"/>
    <n v="188012.8769"/>
    <n v="128529.78690000001"/>
    <n v="224927.12710000001"/>
    <n v="153221.31820000001"/>
    <n v="268137.30670000002"/>
    <n v="180521.76629999999"/>
    <n v="315913.09110000002"/>
    <n v="197882.58689999999"/>
    <n v="346294.527"/>
    <n v="214180.24400000001"/>
    <n v="374815.42690000002"/>
  </r>
  <r>
    <n v="4"/>
    <x v="0"/>
    <s v="Region IV - Southeast"/>
    <x v="23"/>
    <s v="GA"/>
    <x v="155"/>
    <n v="2"/>
    <x v="1"/>
    <n v="71521.952000000005"/>
    <n v="125163.41590000001"/>
    <n v="93374.472500000003"/>
    <n v="163405.32680000001"/>
    <n v="113130.9482"/>
    <n v="197979.1594"/>
    <n v="138052.38740000001"/>
    <n v="241591.67800000001"/>
    <n v="163575.42180000001"/>
    <n v="286256.98810000002"/>
    <n v="180106.9908"/>
    <n v="315187.23389999999"/>
    <n v="195441.07509999999"/>
    <n v="342021.88130000001"/>
  </r>
  <r>
    <n v="4"/>
    <x v="0"/>
    <s v="Region IV - Southeast"/>
    <x v="23"/>
    <s v="GA"/>
    <x v="155"/>
    <n v="3"/>
    <x v="2"/>
    <n v="64020.738799999999"/>
    <n v="112036.2929"/>
    <n v="87252.901700000002"/>
    <n v="152692.57800000001"/>
    <n v="110405.5131"/>
    <n v="193209.64790000001"/>
    <n v="145408.07070000001"/>
    <n v="254464.1237"/>
    <n v="180073.26329999999"/>
    <n v="315128.2108"/>
    <n v="202808.5417"/>
    <n v="354914.94790000003"/>
    <n v="225243.94"/>
    <n v="394176.89500000002"/>
  </r>
  <r>
    <n v="4"/>
    <x v="0"/>
    <s v="Region IV - Southeast"/>
    <x v="23"/>
    <s v="GA"/>
    <x v="155"/>
    <n v="4"/>
    <x v="3"/>
    <n v="70804.723599999998"/>
    <n v="113287.5595"/>
    <n v="99126.612999999998"/>
    <n v="158602.58319999999"/>
    <n v="127448.5025"/>
    <n v="203917.60709999999"/>
    <n v="169931.33670000001"/>
    <n v="271890.14279999997"/>
    <n v="212414.17079999999"/>
    <n v="339862.67849999998"/>
    <n v="240736.06030000001"/>
    <n v="385177.7022"/>
    <n v="269057.9498"/>
    <n v="430492.72600000002"/>
  </r>
  <r>
    <n v="4"/>
    <x v="0"/>
    <s v="Region IV - Southeast"/>
    <x v="23"/>
    <s v="GA"/>
    <x v="156"/>
    <n v="1"/>
    <x v="0"/>
    <n v="84576.013099999996"/>
    <n v="148008.02299999999"/>
    <n v="109358.2559"/>
    <n v="191376.94769999999"/>
    <n v="130798.579"/>
    <n v="228897.51329999999"/>
    <n v="155878.9669"/>
    <n v="272788.19209999999"/>
    <n v="183608.64569999999"/>
    <n v="321315.13010000001"/>
    <n v="201242.7254"/>
    <n v="352174.76939999999"/>
    <n v="217779.12789999999"/>
    <n v="381113.47389999998"/>
  </r>
  <r>
    <n v="4"/>
    <x v="0"/>
    <s v="Region IV - Southeast"/>
    <x v="23"/>
    <s v="GA"/>
    <x v="156"/>
    <n v="2"/>
    <x v="1"/>
    <n v="73043.127600000007"/>
    <n v="127825.47319999999"/>
    <n v="95296.798699999999"/>
    <n v="166769.3977"/>
    <n v="115399.7403"/>
    <n v="201949.54550000001"/>
    <n v="140710.0361"/>
    <n v="246242.56330000001"/>
    <n v="166662.30119999999"/>
    <n v="291659.02710000001"/>
    <n v="183467.1293"/>
    <n v="321067.47619999998"/>
    <n v="199039.959"/>
    <n v="348319.92830000003"/>
  </r>
  <r>
    <n v="4"/>
    <x v="0"/>
    <s v="Region IV - Southeast"/>
    <x v="23"/>
    <s v="GA"/>
    <x v="156"/>
    <n v="3"/>
    <x v="2"/>
    <n v="65527.912199999999"/>
    <n v="114673.84639999999"/>
    <n v="89362.944399999993"/>
    <n v="156385.15280000001"/>
    <n v="113118.4253"/>
    <n v="197957.24419999999"/>
    <n v="149025.28690000001"/>
    <n v="260794.25200000001"/>
    <n v="184594.78349999999"/>
    <n v="323040.87119999999"/>
    <n v="207932.93119999999"/>
    <n v="363882.62969999999"/>
    <n v="230971.19889999999"/>
    <n v="404199.59820000001"/>
  </r>
  <r>
    <n v="4"/>
    <x v="0"/>
    <s v="Region IV - Southeast"/>
    <x v="23"/>
    <s v="GA"/>
    <x v="156"/>
    <n v="4"/>
    <x v="3"/>
    <n v="72112.818799999994"/>
    <n v="115380.51179999999"/>
    <n v="100957.94620000001"/>
    <n v="161532.7164"/>
    <n v="129803.07369999999"/>
    <n v="207684.92120000001"/>
    <n v="173070.76500000001"/>
    <n v="276913.22820000001"/>
    <n v="216338.45619999999"/>
    <n v="346141.53519999998"/>
    <n v="245183.58369999999"/>
    <n v="392293.73989999999"/>
    <n v="274028.71130000002"/>
    <n v="438445.94459999999"/>
  </r>
  <r>
    <n v="4"/>
    <x v="0"/>
    <s v="Region IV - Southeast"/>
    <x v="23"/>
    <s v="GA"/>
    <x v="157"/>
    <n v="1"/>
    <x v="0"/>
    <n v="77552.407300000006"/>
    <n v="135716.71290000001"/>
    <n v="100394.9675"/>
    <n v="175691.19320000001"/>
    <n v="120158.7409"/>
    <n v="210277.7965"/>
    <n v="143321.56270000001"/>
    <n v="250812.7347"/>
    <n v="168932.98199999999"/>
    <n v="295632.71850000002"/>
    <n v="185219.20670000001"/>
    <n v="324133.61170000001"/>
    <n v="200538.12580000001"/>
    <n v="350941.72019999998"/>
  </r>
  <r>
    <n v="4"/>
    <x v="0"/>
    <s v="Region IV - Southeast"/>
    <x v="23"/>
    <s v="GA"/>
    <x v="157"/>
    <n v="2"/>
    <x v="1"/>
    <n v="66426.565199999997"/>
    <n v="116246.4892"/>
    <n v="86829.797600000005"/>
    <n v="151952.14569999999"/>
    <n v="105303.39109999999"/>
    <n v="184280.9345"/>
    <n v="128688.0065"/>
    <n v="225204.01139999999"/>
    <n v="152584.74429999999"/>
    <n v="267023.3027"/>
    <n v="168070.9852"/>
    <n v="294124.22409999999"/>
    <n v="182460.34"/>
    <n v="319305.59509999998"/>
  </r>
  <r>
    <n v="4"/>
    <x v="0"/>
    <s v="Region IV - Southeast"/>
    <x v="23"/>
    <s v="GA"/>
    <x v="157"/>
    <n v="3"/>
    <x v="2"/>
    <n v="59213.767399999997"/>
    <n v="103624.09299999999"/>
    <n v="80607.005300000004"/>
    <n v="141062.25930000001"/>
    <n v="101923.4994"/>
    <n v="178366.12400000001"/>
    <n v="134162.22320000001"/>
    <n v="234783.89060000001"/>
    <n v="166075.489"/>
    <n v="290632.10580000002"/>
    <n v="186989.37959999999"/>
    <n v="327231.4142"/>
    <n v="207613.97399999999"/>
    <n v="363324.4546"/>
  </r>
  <r>
    <n v="4"/>
    <x v="0"/>
    <s v="Region IV - Southeast"/>
    <x v="23"/>
    <s v="GA"/>
    <x v="157"/>
    <n v="4"/>
    <x v="3"/>
    <n v="66094.797900000005"/>
    <n v="105751.67819999999"/>
    <n v="92532.717000000004"/>
    <n v="148052.34950000001"/>
    <n v="118970.63619999999"/>
    <n v="190353.02069999999"/>
    <n v="158627.51490000001"/>
    <n v="253804.02770000001"/>
    <n v="198284.39360000001"/>
    <n v="317255.0344"/>
    <n v="224722.31280000001"/>
    <n v="359555.70569999999"/>
    <n v="251160.23190000001"/>
    <n v="401856.37699999998"/>
  </r>
  <r>
    <n v="4"/>
    <x v="0"/>
    <s v="Region IV - Southeast"/>
    <x v="24"/>
    <s v="KY"/>
    <x v="158"/>
    <n v="1"/>
    <x v="0"/>
    <n v="95204.825400000002"/>
    <n v="166608.44450000001"/>
    <n v="123402.36749999999"/>
    <n v="215954.14309999999"/>
    <n v="147801.40789999999"/>
    <n v="258652.4639"/>
    <n v="176453.7268"/>
    <n v="308794.022"/>
    <n v="208137.3824"/>
    <n v="364240.4192"/>
    <n v="228283.8872"/>
    <n v="399496.8026"/>
    <n v="247294.4564"/>
    <n v="432765.29879999999"/>
  </r>
  <r>
    <n v="4"/>
    <x v="0"/>
    <s v="Region IV - Southeast"/>
    <x v="24"/>
    <s v="KY"/>
    <x v="158"/>
    <n v="2"/>
    <x v="1"/>
    <n v="80822.639899999995"/>
    <n v="141439.61979999999"/>
    <n v="105866.9047"/>
    <n v="185267.08319999999"/>
    <n v="128598.15180000001"/>
    <n v="225046.76560000001"/>
    <n v="157537.17939999999"/>
    <n v="275690.06410000002"/>
    <n v="187004.29560000001"/>
    <n v="327257.51740000001"/>
    <n v="206116.67499999999"/>
    <n v="360704.1814"/>
    <n v="223925.61240000001"/>
    <n v="391869.82179999998"/>
  </r>
  <r>
    <n v="4"/>
    <x v="0"/>
    <s v="Region IV - Southeast"/>
    <x v="24"/>
    <s v="KY"/>
    <x v="158"/>
    <n v="3"/>
    <x v="2"/>
    <n v="71545.225900000005"/>
    <n v="125204.14509999999"/>
    <n v="97200.139200000005"/>
    <n v="170100.24359999999"/>
    <n v="122755.84729999999"/>
    <n v="214822.73269999999"/>
    <n v="161430.6551"/>
    <n v="282503.64640000003"/>
    <n v="199684.74900000001"/>
    <n v="349448.31060000003"/>
    <n v="224720.01809999999"/>
    <n v="393260.0319"/>
    <n v="249381.31940000001"/>
    <n v="436417.30900000001"/>
  </r>
  <r>
    <n v="4"/>
    <x v="0"/>
    <s v="Region IV - Southeast"/>
    <x v="24"/>
    <s v="KY"/>
    <x v="158"/>
    <n v="4"/>
    <x v="3"/>
    <n v="81100.572199999995"/>
    <n v="129760.9175"/>
    <n v="113540.8011"/>
    <n v="181665.28450000001"/>
    <n v="145981.03"/>
    <n v="233569.65150000001"/>
    <n v="194641.37340000001"/>
    <n v="311426.20199999999"/>
    <n v="243301.71660000001"/>
    <n v="389282.7524"/>
    <n v="275741.94549999997"/>
    <n v="441187.11930000002"/>
    <n v="308182.17440000002"/>
    <n v="493091.48639999999"/>
  </r>
  <r>
    <n v="4"/>
    <x v="0"/>
    <s v="Region IV - Southeast"/>
    <x v="24"/>
    <s v="KY"/>
    <x v="159"/>
    <n v="1"/>
    <x v="0"/>
    <n v="89395.896500000003"/>
    <n v="156442.81890000001"/>
    <n v="115740.7977"/>
    <n v="202546.39600000001"/>
    <n v="138535.03940000001"/>
    <n v="242436.31890000001"/>
    <n v="165254.6237"/>
    <n v="289195.59149999998"/>
    <n v="194799.01699999999"/>
    <n v="340898.27970000001"/>
    <n v="213586.1152"/>
    <n v="373775.70150000002"/>
    <n v="231262.79629999999"/>
    <n v="404709.89360000001"/>
  </r>
  <r>
    <n v="4"/>
    <x v="0"/>
    <s v="Region IV - Southeast"/>
    <x v="24"/>
    <s v="KY"/>
    <x v="159"/>
    <n v="2"/>
    <x v="1"/>
    <n v="76506.201400000005"/>
    <n v="133885.8524"/>
    <n v="100025.0521"/>
    <n v="175043.84109999999"/>
    <n v="121324.5733"/>
    <n v="212318.00330000001"/>
    <n v="148301.11360000001"/>
    <n v="259526.94880000001"/>
    <n v="175858.98560000001"/>
    <n v="307753.22480000003"/>
    <n v="193719.2733"/>
    <n v="339008.72820000001"/>
    <n v="210319.0202"/>
    <n v="368058.28539999999"/>
  </r>
  <r>
    <n v="4"/>
    <x v="0"/>
    <s v="Region IV - Southeast"/>
    <x v="24"/>
    <s v="KY"/>
    <x v="159"/>
    <n v="3"/>
    <x v="2"/>
    <n v="68154.066300000006"/>
    <n v="119269.6161"/>
    <n v="92760.015299999999"/>
    <n v="162330.02679999999"/>
    <n v="117277.05379999999"/>
    <n v="205234.84419999999"/>
    <n v="154358.44510000001"/>
    <n v="270127.27889999998"/>
    <n v="191062.7813"/>
    <n v="334359.86739999999"/>
    <n v="215113.38879999999"/>
    <n v="376448.43040000001"/>
    <n v="238828.8363"/>
    <n v="417950.46350000001"/>
  </r>
  <r>
    <n v="4"/>
    <x v="0"/>
    <s v="Region IV - Southeast"/>
    <x v="24"/>
    <s v="KY"/>
    <x v="159"/>
    <n v="4"/>
    <x v="3"/>
    <n v="76185.067800000004"/>
    <n v="121896.1102"/>
    <n v="106659.09480000001"/>
    <n v="170654.55420000001"/>
    <n v="137133.1219"/>
    <n v="219412.99840000001"/>
    <n v="182844.16260000001"/>
    <n v="292550.66450000001"/>
    <n v="228555.20319999999"/>
    <n v="365688.33059999999"/>
    <n v="259029.23019999999"/>
    <n v="414446.7746"/>
    <n v="289503.2574"/>
    <n v="463205.21879999997"/>
  </r>
  <r>
    <n v="4"/>
    <x v="0"/>
    <s v="Region IV - Southeast"/>
    <x v="24"/>
    <s v="KY"/>
    <x v="160"/>
    <n v="1"/>
    <x v="0"/>
    <n v="89827.745500000005"/>
    <n v="157198.5545"/>
    <n v="116374.01089999999"/>
    <n v="203654.5189"/>
    <n v="139343.45120000001"/>
    <n v="243851.03959999999"/>
    <n v="166295.55710000001"/>
    <n v="291017.22489999997"/>
    <n v="196098.2113"/>
    <n v="343171.86989999999"/>
    <n v="215049.04269999999"/>
    <n v="376335.8248"/>
    <n v="232908.64420000001"/>
    <n v="407590.12729999999"/>
  </r>
  <r>
    <n v="4"/>
    <x v="0"/>
    <s v="Region IV - Southeast"/>
    <x v="24"/>
    <s v="KY"/>
    <x v="160"/>
    <n v="2"/>
    <x v="1"/>
    <n v="76531.006899999993"/>
    <n v="133929.26209999999"/>
    <n v="100161.978"/>
    <n v="175283.4615"/>
    <n v="121589.4961"/>
    <n v="212781.6182"/>
    <n v="148806.67240000001"/>
    <n v="260411.67670000001"/>
    <n v="176560.07310000001"/>
    <n v="308980.12790000002"/>
    <n v="194554.82629999999"/>
    <n v="340470.946"/>
    <n v="211303.48490000001"/>
    <n v="369781.09860000003"/>
  </r>
  <r>
    <n v="4"/>
    <x v="0"/>
    <s v="Region IV - Southeast"/>
    <x v="24"/>
    <s v="KY"/>
    <x v="160"/>
    <n v="3"/>
    <x v="2"/>
    <n v="67937.130399999995"/>
    <n v="118889.97809999999"/>
    <n v="92372.441399999996"/>
    <n v="161651.77239999999"/>
    <n v="116716.03419999999"/>
    <n v="204253.05989999999"/>
    <n v="153546.9149"/>
    <n v="268707.10100000002"/>
    <n v="189988.83360000001"/>
    <n v="332480.45870000002"/>
    <n v="213851.266"/>
    <n v="374239.71549999999"/>
    <n v="237367.95439999999"/>
    <n v="415393.92019999999"/>
  </r>
  <r>
    <n v="4"/>
    <x v="0"/>
    <s v="Region IV - Southeast"/>
    <x v="24"/>
    <s v="KY"/>
    <x v="160"/>
    <n v="4"/>
    <x v="3"/>
    <n v="76534.679900000003"/>
    <n v="122455.4896"/>
    <n v="107148.5518"/>
    <n v="171437.68539999999"/>
    <n v="137762.42370000001"/>
    <n v="220419.88130000001"/>
    <n v="183683.2316"/>
    <n v="293893.17499999999"/>
    <n v="229604.03950000001"/>
    <n v="367366.46860000002"/>
    <n v="260217.91140000001"/>
    <n v="416348.66450000001"/>
    <n v="290831.78340000001"/>
    <n v="465330.8603"/>
  </r>
  <r>
    <n v="4"/>
    <x v="0"/>
    <s v="Region IV - Southeast"/>
    <x v="24"/>
    <s v="KY"/>
    <x v="161"/>
    <n v="1"/>
    <x v="0"/>
    <n v="92388.105500000005"/>
    <n v="161679.18470000001"/>
    <n v="119580.4057"/>
    <n v="209265.70989999999"/>
    <n v="143107.38519999999"/>
    <n v="250437.92430000001"/>
    <n v="170673.28409999999"/>
    <n v="298678.24729999999"/>
    <n v="201152.9276"/>
    <n v="352017.62339999998"/>
    <n v="220534.97469999999"/>
    <n v="385936.2058"/>
    <n v="238758.03890000001"/>
    <n v="417826.56809999997"/>
  </r>
  <r>
    <n v="4"/>
    <x v="0"/>
    <s v="Region IV - Southeast"/>
    <x v="24"/>
    <s v="KY"/>
    <x v="161"/>
    <n v="2"/>
    <x v="1"/>
    <n v="79227.047900000005"/>
    <n v="138647.33369999999"/>
    <n v="103533.80160000001"/>
    <n v="181184.15280000001"/>
    <n v="125534.5928"/>
    <n v="219685.53750000001"/>
    <n v="153362.8573"/>
    <n v="268385.00030000001"/>
    <n v="181814.15789999999"/>
    <n v="318174.77639999997"/>
    <n v="200249.88269999999"/>
    <n v="350437.29479999997"/>
    <n v="217373.34020000001"/>
    <n v="380403.34539999999"/>
  </r>
  <r>
    <n v="4"/>
    <x v="0"/>
    <s v="Region IV - Southeast"/>
    <x v="24"/>
    <s v="KY"/>
    <x v="161"/>
    <n v="3"/>
    <x v="2"/>
    <n v="70688.858900000007"/>
    <n v="123705.50320000001"/>
    <n v="96252.815799999997"/>
    <n v="168442.4278"/>
    <n v="121725.9904"/>
    <n v="213020.48329999999"/>
    <n v="160248.0246"/>
    <n v="280434.04300000001"/>
    <n v="198385.0656"/>
    <n v="347173.86489999999"/>
    <n v="223381.9896"/>
    <n v="390918.48180000001"/>
    <n v="248036.69760000001"/>
    <n v="434064.22080000001"/>
  </r>
  <r>
    <n v="4"/>
    <x v="0"/>
    <s v="Region IV - Southeast"/>
    <x v="24"/>
    <s v="KY"/>
    <x v="161"/>
    <n v="4"/>
    <x v="3"/>
    <n v="78743.642900000006"/>
    <n v="125989.8305"/>
    <n v="110241.1"/>
    <n v="176385.76259999999"/>
    <n v="141738.55720000001"/>
    <n v="226781.6948"/>
    <n v="188984.74290000001"/>
    <n v="302375.5931"/>
    <n v="236230.92860000001"/>
    <n v="377969.4914"/>
    <n v="267728.38569999998"/>
    <n v="428365.42349999998"/>
    <n v="299225.84289999999"/>
    <n v="478761.35560000001"/>
  </r>
  <r>
    <n v="4"/>
    <x v="0"/>
    <s v="Region IV - Southeast"/>
    <x v="24"/>
    <s v="KY"/>
    <x v="162"/>
    <n v="1"/>
    <x v="0"/>
    <n v="89852.817899999995"/>
    <n v="157242.4314"/>
    <n v="116376.535"/>
    <n v="203658.9362"/>
    <n v="139326.07260000001"/>
    <n v="243820.62710000001"/>
    <n v="166243.87839999999"/>
    <n v="290926.78720000002"/>
    <n v="196008.13879999999"/>
    <n v="343014.24280000001"/>
    <n v="214934.75510000001"/>
    <n v="376135.82140000002"/>
    <n v="232759.91080000001"/>
    <n v="407329.84409999999"/>
  </r>
  <r>
    <n v="4"/>
    <x v="0"/>
    <s v="Region IV - Southeast"/>
    <x v="24"/>
    <s v="KY"/>
    <x v="162"/>
    <n v="2"/>
    <x v="1"/>
    <n v="76691.760299999994"/>
    <n v="134210.58050000001"/>
    <n v="100329.93090000001"/>
    <n v="175577.37899999999"/>
    <n v="121753.28019999999"/>
    <n v="213068.24040000001"/>
    <n v="148933.4515"/>
    <n v="260633.54019999999"/>
    <n v="176669.36910000001"/>
    <n v="309171.3959"/>
    <n v="194649.66310000001"/>
    <n v="340636.91039999999"/>
    <n v="211375.21220000001"/>
    <n v="369906.6214"/>
  </r>
  <r>
    <n v="4"/>
    <x v="0"/>
    <s v="Region IV - Southeast"/>
    <x v="24"/>
    <s v="KY"/>
    <x v="162"/>
    <n v="3"/>
    <x v="2"/>
    <n v="68176.908200000005"/>
    <n v="119309.5894"/>
    <n v="92736.084900000002"/>
    <n v="162288.14859999999"/>
    <n v="117204.47930000001"/>
    <n v="205107.83869999999"/>
    <n v="154219.34289999999"/>
    <n v="269883.85009999998"/>
    <n v="190849.21350000001"/>
    <n v="333986.1238"/>
    <n v="214841.3573"/>
    <n v="375972.37520000001"/>
    <n v="238491.28510000001"/>
    <n v="417359.7488"/>
  </r>
  <r>
    <n v="4"/>
    <x v="0"/>
    <s v="Region IV - Southeast"/>
    <x v="24"/>
    <s v="KY"/>
    <x v="162"/>
    <n v="4"/>
    <x v="3"/>
    <n v="76563.488599999997"/>
    <n v="122501.5837"/>
    <n v="107188.88400000001"/>
    <n v="171502.21710000001"/>
    <n v="137814.27960000001"/>
    <n v="220502.85060000001"/>
    <n v="183752.37270000001"/>
    <n v="294003.80070000002"/>
    <n v="229690.46590000001"/>
    <n v="367504.75089999998"/>
    <n v="260315.86129999999"/>
    <n v="416505.38429999998"/>
    <n v="290941.25679999997"/>
    <n v="465506.01770000003"/>
  </r>
  <r>
    <n v="4"/>
    <x v="0"/>
    <s v="Region IV - Southeast"/>
    <x v="24"/>
    <s v="KY"/>
    <x v="163"/>
    <n v="1"/>
    <x v="0"/>
    <n v="91348.921000000002"/>
    <n v="159860.61180000001"/>
    <n v="118296.3371"/>
    <n v="207018.58979999999"/>
    <n v="141612.2433"/>
    <n v="247821.42569999999"/>
    <n v="168953.2058"/>
    <n v="295668.1102"/>
    <n v="199185.09080000001"/>
    <n v="348573.90889999998"/>
    <n v="218409.18119999999"/>
    <n v="382216.06719999999"/>
    <n v="236507.5281"/>
    <n v="413888.17420000001"/>
  </r>
  <r>
    <n v="4"/>
    <x v="0"/>
    <s v="Region IV - Southeast"/>
    <x v="24"/>
    <s v="KY"/>
    <x v="163"/>
    <n v="2"/>
    <x v="1"/>
    <n v="78052.182400000005"/>
    <n v="136591.31940000001"/>
    <n v="102084.3043"/>
    <n v="178647.5324"/>
    <n v="123858.2882"/>
    <n v="216752.00440000001"/>
    <n v="151464.32120000001"/>
    <n v="265062.56199999998"/>
    <n v="179646.95250000001"/>
    <n v="314382.16690000001"/>
    <n v="197914.96470000001"/>
    <n v="346351.18829999998"/>
    <n v="214902.3688"/>
    <n v="376079.14559999999"/>
  </r>
  <r>
    <n v="4"/>
    <x v="0"/>
    <s v="Region IV - Southeast"/>
    <x v="24"/>
    <s v="KY"/>
    <x v="163"/>
    <n v="3"/>
    <x v="2"/>
    <n v="69444.303799999994"/>
    <n v="121527.5316"/>
    <n v="94482.484200000006"/>
    <n v="165344.34729999999"/>
    <n v="119428.9464"/>
    <n v="209000.65609999999"/>
    <n v="157164.1311"/>
    <n v="275037.22930000001"/>
    <n v="194510.35380000001"/>
    <n v="340393.11910000001"/>
    <n v="218975.65549999999"/>
    <n v="383207.39720000001"/>
    <n v="243095.2133"/>
    <n v="425416.62329999998"/>
  </r>
  <r>
    <n v="4"/>
    <x v="0"/>
    <s v="Region IV - Southeast"/>
    <x v="24"/>
    <s v="KY"/>
    <x v="163"/>
    <n v="4"/>
    <x v="3"/>
    <n v="77842.774999999994"/>
    <n v="124548.44190000001"/>
    <n v="108979.88499999999"/>
    <n v="174367.81849999999"/>
    <n v="140116.99489999999"/>
    <n v="224187.19529999999"/>
    <n v="186822.66"/>
    <n v="298916.26040000003"/>
    <n v="233528.32490000001"/>
    <n v="373645.32539999997"/>
    <n v="264665.43489999999"/>
    <n v="423464.7022"/>
    <n v="295802.54489999998"/>
    <n v="473284.07880000002"/>
  </r>
  <r>
    <n v="4"/>
    <x v="0"/>
    <s v="Region IV - Southeast"/>
    <x v="24"/>
    <s v="KY"/>
    <x v="164"/>
    <n v="1"/>
    <x v="0"/>
    <n v="90359.875499999995"/>
    <n v="158129.78210000001"/>
    <n v="117017.3092"/>
    <n v="204780.29089999999"/>
    <n v="140082.3351"/>
    <n v="245144.08660000001"/>
    <n v="167129.75949999999"/>
    <n v="292477.07919999998"/>
    <n v="197037.09650000001"/>
    <n v="344814.91899999999"/>
    <n v="216054.7991"/>
    <n v="378095.8983"/>
    <n v="233959.53649999999"/>
    <n v="409429.1888"/>
  </r>
  <r>
    <n v="4"/>
    <x v="0"/>
    <s v="Region IV - Southeast"/>
    <x v="24"/>
    <s v="KY"/>
    <x v="164"/>
    <n v="2"/>
    <x v="1"/>
    <n v="77198.817800000004"/>
    <n v="135097.93109999999"/>
    <n v="100970.70510000001"/>
    <n v="176698.73379999999"/>
    <n v="122509.54270000001"/>
    <n v="214391.6997"/>
    <n v="149819.3327"/>
    <n v="262183.8322"/>
    <n v="177698.32689999999"/>
    <n v="310972.07199999999"/>
    <n v="195769.70699999999"/>
    <n v="342596.98729999998"/>
    <n v="212574.83780000001"/>
    <n v="372005.96620000002"/>
  </r>
  <r>
    <n v="4"/>
    <x v="0"/>
    <s v="Region IV - Southeast"/>
    <x v="24"/>
    <s v="KY"/>
    <x v="164"/>
    <n v="3"/>
    <x v="2"/>
    <n v="68679.2984"/>
    <n v="120188.77220000001"/>
    <n v="93439.431100000002"/>
    <n v="163519.00440000001"/>
    <n v="118108.7815"/>
    <n v="206690.3677"/>
    <n v="155425.07930000001"/>
    <n v="271993.88870000001"/>
    <n v="192356.38389999999"/>
    <n v="336623.67200000002"/>
    <n v="216549.48379999999"/>
    <n v="378961.59659999999"/>
    <n v="240400.36749999999"/>
    <n v="420700.64319999999"/>
  </r>
  <r>
    <n v="4"/>
    <x v="0"/>
    <s v="Region IV - Southeast"/>
    <x v="24"/>
    <s v="KY"/>
    <x v="164"/>
    <n v="4"/>
    <x v="3"/>
    <n v="76999.519499999995"/>
    <n v="123199.23299999999"/>
    <n v="107799.3273"/>
    <n v="172478.92619999999"/>
    <n v="138599.13510000001"/>
    <n v="221758.6194"/>
    <n v="184798.84669999999"/>
    <n v="295678.15919999999"/>
    <n v="230998.55840000001"/>
    <n v="369597.69890000002"/>
    <n v="261798.36610000001"/>
    <n v="418877.3921"/>
    <n v="292598.174"/>
    <n v="468157.08539999998"/>
  </r>
  <r>
    <n v="4"/>
    <x v="0"/>
    <s v="Region IV - Southeast"/>
    <x v="24"/>
    <s v="KY"/>
    <x v="165"/>
    <n v="1"/>
    <x v="0"/>
    <n v="91373.990399999995"/>
    <n v="159904.48329999999"/>
    <n v="118298.85739999999"/>
    <n v="207023.00039999999"/>
    <n v="141594.8602"/>
    <n v="247791.00539999999"/>
    <n v="168901.52179999999"/>
    <n v="295577.66320000001"/>
    <n v="199095.01209999999"/>
    <n v="348416.27110000001"/>
    <n v="218294.88690000001"/>
    <n v="382016.05200000003"/>
    <n v="236358.78769999999"/>
    <n v="413627.87849999999"/>
  </r>
  <r>
    <n v="4"/>
    <x v="0"/>
    <s v="Region IV - Southeast"/>
    <x v="24"/>
    <s v="KY"/>
    <x v="165"/>
    <n v="2"/>
    <x v="1"/>
    <n v="78212.932799999995"/>
    <n v="136872.63250000001"/>
    <n v="102252.2533"/>
    <n v="178941.44330000001"/>
    <n v="124022.0678"/>
    <n v="217038.61859999999"/>
    <n v="151591.095"/>
    <n v="265284.41629999998"/>
    <n v="179756.24239999999"/>
    <n v="314573.42420000001"/>
    <n v="198009.79490000001"/>
    <n v="346517.141"/>
    <n v="214974.08900000001"/>
    <n v="376204.65580000001"/>
  </r>
  <r>
    <n v="4"/>
    <x v="0"/>
    <s v="Region IV - Southeast"/>
    <x v="24"/>
    <s v="KY"/>
    <x v="165"/>
    <n v="3"/>
    <x v="2"/>
    <n v="69684.078599999993"/>
    <n v="121947.13770000001"/>
    <n v="94846.123500000002"/>
    <n v="165980.71599999999"/>
    <n v="119917.386"/>
    <n v="209855.42550000001"/>
    <n v="157836.55189999999"/>
    <n v="276213.96580000001"/>
    <n v="195370.7248"/>
    <n v="341898.7684"/>
    <n v="219965.73670000001"/>
    <n v="384940.0392"/>
    <n v="244218.53260000001"/>
    <n v="427382.43199999997"/>
  </r>
  <r>
    <n v="4"/>
    <x v="0"/>
    <s v="Region IV - Southeast"/>
    <x v="24"/>
    <s v="KY"/>
    <x v="165"/>
    <n v="4"/>
    <x v="3"/>
    <n v="77871.581200000001"/>
    <n v="124594.53170000001"/>
    <n v="109020.2136"/>
    <n v="174432.3444"/>
    <n v="140168.8461"/>
    <n v="224270.15710000001"/>
    <n v="186891.7948"/>
    <n v="299026.8762"/>
    <n v="233614.74350000001"/>
    <n v="373783.59519999998"/>
    <n v="264763.37589999998"/>
    <n v="423621.40779999999"/>
    <n v="295912.00839999999"/>
    <n v="473459.2205"/>
  </r>
  <r>
    <n v="4"/>
    <x v="0"/>
    <s v="Region IV - Southeast"/>
    <x v="25"/>
    <s v="MS"/>
    <x v="166"/>
    <n v="1"/>
    <x v="0"/>
    <n v="83993.744099999996"/>
    <n v="146989.05230000001"/>
    <n v="108709.9169"/>
    <n v="190242.35459999999"/>
    <n v="130094.46120000001"/>
    <n v="227665.307"/>
    <n v="155148.1323"/>
    <n v="271509.2316"/>
    <n v="182849.91800000001"/>
    <n v="319987.35639999999"/>
    <n v="200465.55780000001"/>
    <n v="350814.72600000002"/>
    <n v="217025.71650000001"/>
    <n v="379795.00380000001"/>
  </r>
  <r>
    <n v="4"/>
    <x v="0"/>
    <s v="Region IV - Southeast"/>
    <x v="25"/>
    <s v="MS"/>
    <x v="166"/>
    <n v="2"/>
    <x v="1"/>
    <n v="72053.816000000006"/>
    <n v="126094.178"/>
    <n v="94152.173500000004"/>
    <n v="164766.30360000001"/>
    <n v="114152.1346"/>
    <n v="199766.23550000001"/>
    <n v="139443.82810000001"/>
    <n v="244026.69930000001"/>
    <n v="165305.46770000001"/>
    <n v="289284.56849999999"/>
    <n v="182062.5883"/>
    <n v="318609.5294"/>
    <n v="197625.16579999999"/>
    <n v="345844.04019999999"/>
  </r>
  <r>
    <n v="4"/>
    <x v="0"/>
    <s v="Region IV - Southeast"/>
    <x v="25"/>
    <s v="MS"/>
    <x v="166"/>
    <n v="3"/>
    <x v="2"/>
    <n v="64306.1944"/>
    <n v="112535.84020000001"/>
    <n v="87568.676099999997"/>
    <n v="153245.1833"/>
    <n v="110748.79859999999"/>
    <n v="193810.3977"/>
    <n v="145802.28090000001"/>
    <n v="255153.99160000001"/>
    <n v="180506.49110000001"/>
    <n v="315886.35940000002"/>
    <n v="203254.55119999999"/>
    <n v="355695.46460000001"/>
    <n v="225692.14730000001"/>
    <n v="394961.25780000002"/>
  </r>
  <r>
    <n v="4"/>
    <x v="0"/>
    <s v="Region IV - Southeast"/>
    <x v="25"/>
    <s v="MS"/>
    <x v="166"/>
    <n v="4"/>
    <x v="3"/>
    <n v="71590.366800000003"/>
    <n v="114544.5885"/>
    <n v="100226.5134"/>
    <n v="160362.42389999999"/>
    <n v="128862.66009999999"/>
    <n v="206180.25930000001"/>
    <n v="171816.88020000001"/>
    <n v="274907.01240000001"/>
    <n v="214771.10019999999"/>
    <n v="343633.76549999998"/>
    <n v="243407.2469"/>
    <n v="389451.60080000001"/>
    <n v="272043.39360000001"/>
    <n v="435269.4363"/>
  </r>
  <r>
    <n v="4"/>
    <x v="0"/>
    <s v="Region IV - Southeast"/>
    <x v="25"/>
    <s v="MS"/>
    <x v="154"/>
    <n v="1"/>
    <x v="0"/>
    <n v="80444.338499999998"/>
    <n v="140777.59239999999"/>
    <n v="104224.4941"/>
    <n v="182392.86480000001"/>
    <n v="124800.61900000001"/>
    <n v="218401.08309999999"/>
    <n v="148946.959"/>
    <n v="260657.1783"/>
    <n v="175647.20740000001"/>
    <n v="307382.61300000001"/>
    <n v="192625.24359999999"/>
    <n v="337094.17619999999"/>
    <n v="208628.33"/>
    <n v="365099.57760000002"/>
  </r>
  <r>
    <n v="4"/>
    <x v="0"/>
    <s v="Region IV - Southeast"/>
    <x v="25"/>
    <s v="MS"/>
    <x v="154"/>
    <n v="2"/>
    <x v="1"/>
    <n v="68504.410399999993"/>
    <n v="119882.7182"/>
    <n v="89666.750799999994"/>
    <n v="156916.8138"/>
    <n v="108858.29240000001"/>
    <n v="190502.0116"/>
    <n v="133242.65479999999"/>
    <n v="233174.6459"/>
    <n v="158102.75719999999"/>
    <n v="276679.82510000002"/>
    <n v="174222.27410000001"/>
    <n v="304888.97960000002"/>
    <n v="189227.7794"/>
    <n v="331148.614"/>
  </r>
  <r>
    <n v="4"/>
    <x v="0"/>
    <s v="Region IV - Southeast"/>
    <x v="25"/>
    <s v="MS"/>
    <x v="154"/>
    <n v="3"/>
    <x v="2"/>
    <n v="60789.460400000004"/>
    <n v="106381.55590000001"/>
    <n v="82645.248600000006"/>
    <n v="144629.1851"/>
    <n v="104418.67750000001"/>
    <n v="182732.68580000001"/>
    <n v="137362.1194"/>
    <n v="240383.709"/>
    <n v="169956.2893"/>
    <n v="297423.5062"/>
    <n v="191297.65580000001"/>
    <n v="334770.89760000003"/>
    <n v="212328.5583"/>
    <n v="371574.97700000001"/>
  </r>
  <r>
    <n v="4"/>
    <x v="0"/>
    <s v="Region IV - Southeast"/>
    <x v="25"/>
    <s v="MS"/>
    <x v="154"/>
    <n v="4"/>
    <x v="3"/>
    <n v="68538.148199999996"/>
    <n v="109661.03879999999"/>
    <n v="95953.407500000001"/>
    <n v="153525.45439999999"/>
    <n v="123368.66680000001"/>
    <n v="197389.86979999999"/>
    <n v="164491.5557"/>
    <n v="263186.49310000002"/>
    <n v="205614.44459999999"/>
    <n v="328983.1164"/>
    <n v="233029.70389999999"/>
    <n v="372847.5319"/>
    <n v="260444.9632"/>
    <n v="416711.9473"/>
  </r>
  <r>
    <n v="4"/>
    <x v="0"/>
    <s v="Region IV - Southeast"/>
    <x v="25"/>
    <s v="MS"/>
    <x v="167"/>
    <n v="1"/>
    <x v="0"/>
    <n v="84425.596099999995"/>
    <n v="147744.79329999999"/>
    <n v="109343.1338"/>
    <n v="191350.48430000001"/>
    <n v="130902.8774"/>
    <n v="229080.0355"/>
    <n v="156189.071"/>
    <n v="273330.87420000002"/>
    <n v="184149.11850000001"/>
    <n v="322260.95730000001"/>
    <n v="201928.49189999999"/>
    <n v="353374.86099999998"/>
    <n v="218671.57139999999"/>
    <n v="382675.25"/>
  </r>
  <r>
    <n v="4"/>
    <x v="0"/>
    <s v="Region IV - Southeast"/>
    <x v="25"/>
    <s v="MS"/>
    <x v="167"/>
    <n v="2"/>
    <x v="1"/>
    <n v="72078.624500000005"/>
    <n v="126137.59299999999"/>
    <n v="94289.103300000002"/>
    <n v="165005.93059999999"/>
    <n v="114417.0618"/>
    <n v="200229.85819999999"/>
    <n v="139949.39230000001"/>
    <n v="244911.43640000001"/>
    <n v="166006.56140000001"/>
    <n v="290511.48229999997"/>
    <n v="182898.14790000001"/>
    <n v="320071.75880000001"/>
    <n v="198609.63759999999"/>
    <n v="347566.86589999998"/>
  </r>
  <r>
    <n v="4"/>
    <x v="0"/>
    <s v="Region IV - Southeast"/>
    <x v="25"/>
    <s v="MS"/>
    <x v="167"/>
    <n v="3"/>
    <x v="2"/>
    <n v="64089.261500000001"/>
    <n v="112156.20759999999"/>
    <n v="87181.106499999994"/>
    <n v="152566.9362"/>
    <n v="110187.78449999999"/>
    <n v="192828.62289999999"/>
    <n v="144990.7579"/>
    <n v="253733.82629999999"/>
    <n v="179432.55239999999"/>
    <n v="314006.96659999999"/>
    <n v="201992.43849999999"/>
    <n v="353486.76740000001"/>
    <n v="224231.27669999999"/>
    <n v="392404.73430000001"/>
  </r>
  <r>
    <n v="4"/>
    <x v="0"/>
    <s v="Region IV - Southeast"/>
    <x v="25"/>
    <s v="MS"/>
    <x v="167"/>
    <n v="4"/>
    <x v="3"/>
    <n v="71939.981499999994"/>
    <n v="115103.97199999999"/>
    <n v="100715.974"/>
    <n v="161145.56090000001"/>
    <n v="129491.9666"/>
    <n v="207187.14970000001"/>
    <n v="172655.95550000001"/>
    <n v="276249.53289999999"/>
    <n v="215819.9443"/>
    <n v="345311.91600000003"/>
    <n v="244595.9368"/>
    <n v="391353.5049"/>
    <n v="273371.92950000003"/>
    <n v="437395.09370000003"/>
  </r>
  <r>
    <n v="4"/>
    <x v="0"/>
    <s v="Region IV - Southeast"/>
    <x v="25"/>
    <s v="MS"/>
    <x v="168"/>
    <n v="1"/>
    <x v="0"/>
    <n v="85464.777700000006"/>
    <n v="149563.36110000001"/>
    <n v="110627.19869999999"/>
    <n v="193597.59770000001"/>
    <n v="132398.0148"/>
    <n v="231696.52600000001"/>
    <n v="157909.14369999999"/>
    <n v="276341.00150000001"/>
    <n v="186116.94870000001"/>
    <n v="325704.66009999998"/>
    <n v="204054.2781"/>
    <n v="357094.98670000001"/>
    <n v="220922.0742"/>
    <n v="386613.6298"/>
  </r>
  <r>
    <n v="4"/>
    <x v="0"/>
    <s v="Region IV - Southeast"/>
    <x v="25"/>
    <s v="MS"/>
    <x v="168"/>
    <n v="2"/>
    <x v="1"/>
    <n v="73253.487899999993"/>
    <n v="128193.60370000001"/>
    <n v="95738.597800000003"/>
    <n v="167542.54610000001"/>
    <n v="116093.36289999999"/>
    <n v="203163.38510000001"/>
    <n v="141847.92379999999"/>
    <n v="248233.86670000001"/>
    <n v="168173.76130000001"/>
    <n v="294304.0821"/>
    <n v="185233.05970000001"/>
    <n v="324157.85460000002"/>
    <n v="201080.6023"/>
    <n v="351891.054"/>
  </r>
  <r>
    <n v="4"/>
    <x v="0"/>
    <s v="Region IV - Southeast"/>
    <x v="25"/>
    <s v="MS"/>
    <x v="168"/>
    <n v="3"/>
    <x v="2"/>
    <n v="65333.8151"/>
    <n v="114334.17630000001"/>
    <n v="88951.436100000006"/>
    <n v="155665.01319999999"/>
    <n v="112484.82610000001"/>
    <n v="196848.44579999999"/>
    <n v="148074.6482"/>
    <n v="259130.63440000001"/>
    <n v="183307.26029999999"/>
    <n v="320787.70559999999"/>
    <n v="206398.7683"/>
    <n v="361197.84450000001"/>
    <n v="229172.75640000001"/>
    <n v="401052.3236"/>
  </r>
  <r>
    <n v="4"/>
    <x v="0"/>
    <s v="Region IV - Southeast"/>
    <x v="25"/>
    <s v="MS"/>
    <x v="168"/>
    <n v="4"/>
    <x v="3"/>
    <n v="72840.846900000004"/>
    <n v="116545.35679999999"/>
    <n v="101977.1856"/>
    <n v="163163.49950000001"/>
    <n v="131113.52439999999"/>
    <n v="209781.6422"/>
    <n v="174818.03260000001"/>
    <n v="279708.85629999998"/>
    <n v="218522.54070000001"/>
    <n v="349636.07030000002"/>
    <n v="247658.87950000001"/>
    <n v="396254.21299999999"/>
    <n v="276795.2182"/>
    <n v="442872.35570000001"/>
  </r>
  <r>
    <n v="4"/>
    <x v="0"/>
    <s v="Region IV - Southeast"/>
    <x v="25"/>
    <s v="MS"/>
    <x v="169"/>
    <n v="1"/>
    <x v="0"/>
    <n v="81965.511100000003"/>
    <n v="143439.64439999999"/>
    <n v="106146.81660000001"/>
    <n v="185756.929"/>
    <n v="127069.4065"/>
    <n v="222371.4614"/>
    <n v="151604.60250000001"/>
    <n v="265308.05430000002"/>
    <n v="178734.08069999999"/>
    <n v="312784.64120000001"/>
    <n v="195985.37530000001"/>
    <n v="342974.4068"/>
    <n v="212227.20689999999"/>
    <n v="371397.61210000003"/>
  </r>
  <r>
    <n v="4"/>
    <x v="0"/>
    <s v="Region IV - Southeast"/>
    <x v="25"/>
    <s v="MS"/>
    <x v="169"/>
    <n v="2"/>
    <x v="1"/>
    <n v="70025.582899999994"/>
    <n v="122544.77009999999"/>
    <n v="91589.073099999994"/>
    <n v="160280.87789999999"/>
    <n v="111127.0799"/>
    <n v="194472.38990000001"/>
    <n v="135900.29819999999"/>
    <n v="237825.52189999999"/>
    <n v="161189.6305"/>
    <n v="282081.85330000002"/>
    <n v="177582.40590000001"/>
    <n v="310769.21029999998"/>
    <n v="192826.6562"/>
    <n v="337446.64840000001"/>
  </r>
  <r>
    <n v="4"/>
    <x v="0"/>
    <s v="Region IV - Southeast"/>
    <x v="25"/>
    <s v="MS"/>
    <x v="169"/>
    <n v="3"/>
    <x v="2"/>
    <n v="62296.630899999996"/>
    <n v="109019.10400000001"/>
    <n v="84755.287200000006"/>
    <n v="148321.75260000001"/>
    <n v="107131.5843"/>
    <n v="187480.27249999999"/>
    <n v="140979.32829999999"/>
    <n v="246713.82459999999"/>
    <n v="174477.80050000001"/>
    <n v="305336.1508"/>
    <n v="196422.03520000001"/>
    <n v="343738.56150000001"/>
    <n v="218055.80590000001"/>
    <n v="381597.66029999999"/>
  </r>
  <r>
    <n v="4"/>
    <x v="0"/>
    <s v="Region IV - Southeast"/>
    <x v="25"/>
    <s v="MS"/>
    <x v="169"/>
    <n v="4"/>
    <x v="3"/>
    <n v="69846.2408"/>
    <n v="111753.9869"/>
    <n v="97784.736999999994"/>
    <n v="156455.58170000001"/>
    <n v="125723.2334"/>
    <n v="201157.1764"/>
    <n v="167630.97779999999"/>
    <n v="268209.5686"/>
    <n v="209538.72229999999"/>
    <n v="335261.9607"/>
    <n v="237477.21859999999"/>
    <n v="379963.55530000001"/>
    <n v="265415.71480000002"/>
    <n v="424665.15010000003"/>
  </r>
  <r>
    <n v="4"/>
    <x v="0"/>
    <s v="Region IV - Southeast"/>
    <x v="25"/>
    <s v="MS"/>
    <x v="170"/>
    <n v="1"/>
    <x v="0"/>
    <n v="82472.571599999996"/>
    <n v="144327.00030000001"/>
    <n v="106787.59450000001"/>
    <n v="186878.2904"/>
    <n v="127825.67359999999"/>
    <n v="223694.92869999999"/>
    <n v="152490.4889"/>
    <n v="266858.35560000001"/>
    <n v="179763.04459999999"/>
    <n v="314585.32809999998"/>
    <n v="197105.42600000001"/>
    <n v="344934.49530000001"/>
    <n v="213426.83970000001"/>
    <n v="373496.9694"/>
  </r>
  <r>
    <n v="4"/>
    <x v="0"/>
    <s v="Region IV - Southeast"/>
    <x v="25"/>
    <s v="MS"/>
    <x v="170"/>
    <n v="2"/>
    <x v="1"/>
    <n v="70532.643500000006"/>
    <n v="123432.12609999999"/>
    <n v="92229.8511"/>
    <n v="161402.23939999999"/>
    <n v="111883.34699999999"/>
    <n v="195795.8572"/>
    <n v="136786.18470000001"/>
    <n v="239375.82320000001"/>
    <n v="162218.5944"/>
    <n v="283882.54019999999"/>
    <n v="178702.4564"/>
    <n v="312729.29879999999"/>
    <n v="194026.28899999999"/>
    <n v="339546.00579999998"/>
  </r>
  <r>
    <n v="4"/>
    <x v="0"/>
    <s v="Region IV - Southeast"/>
    <x v="25"/>
    <s v="MS"/>
    <x v="170"/>
    <n v="3"/>
    <x v="2"/>
    <n v="62799.023999999998"/>
    <n v="109898.292"/>
    <n v="85458.637499999997"/>
    <n v="149552.6158"/>
    <n v="108035.89200000001"/>
    <n v="189062.81090000001"/>
    <n v="142185.07190000001"/>
    <n v="248823.87580000001"/>
    <n v="175984.97990000001"/>
    <n v="307973.71470000001"/>
    <n v="198130.17189999999"/>
    <n v="346727.80070000002"/>
    <n v="219964.89980000001"/>
    <n v="384938.57459999999"/>
  </r>
  <r>
    <n v="4"/>
    <x v="0"/>
    <s v="Region IV - Southeast"/>
    <x v="25"/>
    <s v="MS"/>
    <x v="170"/>
    <n v="4"/>
    <x v="3"/>
    <n v="70282.274300000005"/>
    <n v="112451.64049999999"/>
    <n v="98395.183900000004"/>
    <n v="157432.2966"/>
    <n v="126508.09359999999"/>
    <n v="202412.95269999999"/>
    <n v="168677.45809999999"/>
    <n v="269883.93699999998"/>
    <n v="210846.82260000001"/>
    <n v="337354.92119999998"/>
    <n v="238959.7323"/>
    <n v="382335.5773"/>
    <n v="267072.64199999999"/>
    <n v="427316.23349999997"/>
  </r>
  <r>
    <n v="4"/>
    <x v="0"/>
    <s v="Region IV - Southeast"/>
    <x v="25"/>
    <s v="MS"/>
    <x v="171"/>
    <n v="1"/>
    <x v="0"/>
    <n v="79962.350399999996"/>
    <n v="139934.1133"/>
    <n v="103586.2403"/>
    <n v="181275.92060000001"/>
    <n v="124026.9734"/>
    <n v="217047.2034"/>
    <n v="148009.3939"/>
    <n v="259016.4393"/>
    <n v="174528.171"/>
    <n v="305424.29920000001"/>
    <n v="191390.90530000001"/>
    <n v="334934.08429999999"/>
    <n v="207279.96410000001"/>
    <n v="362739.93709999998"/>
  </r>
  <r>
    <n v="4"/>
    <x v="0"/>
    <s v="Region IV - Southeast"/>
    <x v="25"/>
    <s v="MS"/>
    <x v="171"/>
    <n v="2"/>
    <x v="1"/>
    <n v="68158.103099999993"/>
    <n v="119276.68060000001"/>
    <n v="89193.925700000007"/>
    <n v="156089.36989999999"/>
    <n v="108265.8094"/>
    <n v="189465.16639999999"/>
    <n v="132483.54749999999"/>
    <n v="231846.20809999999"/>
    <n v="157183.08929999999"/>
    <n v="275070.40629999997"/>
    <n v="173197.06030000001"/>
    <n v="303094.85550000001"/>
    <n v="188099.87400000001"/>
    <n v="329174.7794"/>
  </r>
  <r>
    <n v="4"/>
    <x v="0"/>
    <s v="Region IV - Southeast"/>
    <x v="25"/>
    <s v="MS"/>
    <x v="171"/>
    <n v="3"/>
    <x v="2"/>
    <n v="60526.845200000003"/>
    <n v="105921.9791"/>
    <n v="82305.541800000006"/>
    <n v="144034.69810000001"/>
    <n v="104002.8149"/>
    <n v="182004.92619999999"/>
    <n v="136828.8039"/>
    <n v="239450.4068"/>
    <n v="169309.48989999999"/>
    <n v="296291.60729999997"/>
    <n v="190579.61050000001"/>
    <n v="333514.31839999999"/>
    <n v="211542.79500000001"/>
    <n v="370199.89130000002"/>
  </r>
  <r>
    <n v="4"/>
    <x v="0"/>
    <s v="Region IV - Southeast"/>
    <x v="25"/>
    <s v="MS"/>
    <x v="171"/>
    <n v="4"/>
    <x v="3"/>
    <n v="68130.923599999995"/>
    <n v="109009.47930000001"/>
    <n v="95383.293000000005"/>
    <n v="152613.27110000001"/>
    <n v="122635.6624"/>
    <n v="196217.06280000001"/>
    <n v="163514.21660000001"/>
    <n v="261622.75039999999"/>
    <n v="204392.77069999999"/>
    <n v="327028.43790000002"/>
    <n v="231645.14009999999"/>
    <n v="370632.22970000003"/>
    <n v="258897.50949999999"/>
    <n v="414236.02149999997"/>
  </r>
  <r>
    <n v="4"/>
    <x v="0"/>
    <s v="Region IV - Southeast"/>
    <x v="26"/>
    <s v="NC"/>
    <x v="172"/>
    <n v="1"/>
    <x v="0"/>
    <n v="91017.349799999996"/>
    <n v="159280.36240000001"/>
    <n v="117673.2052"/>
    <n v="205928.10930000001"/>
    <n v="140734.29930000001"/>
    <n v="246285.02369999999"/>
    <n v="167705.53649999999"/>
    <n v="293484.68900000001"/>
    <n v="197525.58170000001"/>
    <n v="345669.76799999998"/>
    <n v="216489.07629999999"/>
    <n v="378855.88370000001"/>
    <n v="234266.71849999999"/>
    <n v="409966.75750000001"/>
  </r>
  <r>
    <n v="4"/>
    <x v="0"/>
    <s v="Region IV - Southeast"/>
    <x v="26"/>
    <s v="NC"/>
    <x v="172"/>
    <n v="2"/>
    <x v="1"/>
    <n v="78670.378200000006"/>
    <n v="137673.16209999999"/>
    <n v="102619.1747"/>
    <n v="179583.55559999999"/>
    <n v="124248.4837"/>
    <n v="217434.84650000001"/>
    <n v="151465.8578"/>
    <n v="265065.2512"/>
    <n v="179383.0246"/>
    <n v="313920.2929"/>
    <n v="197458.7323"/>
    <n v="345552.78159999999"/>
    <n v="214204.78479999999"/>
    <n v="374858.37339999998"/>
  </r>
  <r>
    <n v="4"/>
    <x v="0"/>
    <s v="Region IV - Southeast"/>
    <x v="26"/>
    <s v="NC"/>
    <x v="172"/>
    <n v="3"/>
    <x v="2"/>
    <n v="70620.339300000007"/>
    <n v="123585.5937"/>
    <n v="96324.615300000005"/>
    <n v="168568.07680000001"/>
    <n v="121943.7245"/>
    <n v="213401.5178"/>
    <n v="160665.34460000001"/>
    <n v="281164.3529"/>
    <n v="199025.7856"/>
    <n v="348295.12479999999"/>
    <n v="224198.103"/>
    <n v="392346.6801"/>
    <n v="249049.37220000001"/>
    <n v="435836.40149999998"/>
  </r>
  <r>
    <n v="4"/>
    <x v="0"/>
    <s v="Region IV - Southeast"/>
    <x v="26"/>
    <s v="NC"/>
    <x v="172"/>
    <n v="4"/>
    <x v="3"/>
    <n v="77608.387700000007"/>
    <n v="124173.4221"/>
    <n v="108651.7427"/>
    <n v="173842.79089999999"/>
    <n v="139695.09770000001"/>
    <n v="223512.15979999999"/>
    <n v="186260.13029999999"/>
    <n v="298016.21299999999"/>
    <n v="232825.1629"/>
    <n v="372520.26620000001"/>
    <n v="263868.51799999998"/>
    <n v="422189.63500000001"/>
    <n v="294911.87300000002"/>
    <n v="471859.00380000001"/>
  </r>
  <r>
    <n v="4"/>
    <x v="0"/>
    <s v="Region IV - Southeast"/>
    <x v="26"/>
    <s v="NC"/>
    <x v="173"/>
    <n v="1"/>
    <x v="0"/>
    <n v="92006.395399999994"/>
    <n v="161011.19209999999"/>
    <n v="118952.2332"/>
    <n v="208166.4081"/>
    <n v="142264.20740000001"/>
    <n v="248962.36300000001"/>
    <n v="169528.9829"/>
    <n v="296675.71999999997"/>
    <n v="199673.57579999999"/>
    <n v="349428.75770000002"/>
    <n v="218843.45860000001"/>
    <n v="382976.05249999999"/>
    <n v="236814.7102"/>
    <n v="414425.74280000001"/>
  </r>
  <r>
    <n v="4"/>
    <x v="0"/>
    <s v="Region IV - Southeast"/>
    <x v="26"/>
    <s v="NC"/>
    <x v="173"/>
    <n v="2"/>
    <x v="1"/>
    <n v="79523.743000000002"/>
    <n v="139166.5503"/>
    <n v="103732.7738"/>
    <n v="181532.3542"/>
    <n v="125597.2292"/>
    <n v="219795.15109999999"/>
    <n v="153110.8463"/>
    <n v="267943.98090000002"/>
    <n v="181331.6502"/>
    <n v="317330.38780000003"/>
    <n v="199603.99"/>
    <n v="349306.98259999999"/>
    <n v="216532.31589999999"/>
    <n v="378931.5527"/>
  </r>
  <r>
    <n v="4"/>
    <x v="0"/>
    <s v="Region IV - Southeast"/>
    <x v="26"/>
    <s v="NC"/>
    <x v="173"/>
    <n v="3"/>
    <x v="2"/>
    <n v="71385.344599999997"/>
    <n v="124924.35309999999"/>
    <n v="97367.668399999995"/>
    <n v="170393.41959999999"/>
    <n v="123263.8893"/>
    <n v="215711.8063"/>
    <n v="162404.39629999999"/>
    <n v="284207.6936"/>
    <n v="201179.75539999999"/>
    <n v="352064.57199999999"/>
    <n v="226624.27480000001"/>
    <n v="396592.48070000001"/>
    <n v="251744.21799999999"/>
    <n v="440552.38150000002"/>
  </r>
  <r>
    <n v="4"/>
    <x v="0"/>
    <s v="Region IV - Southeast"/>
    <x v="26"/>
    <s v="NC"/>
    <x v="173"/>
    <n v="4"/>
    <x v="3"/>
    <n v="78451.643200000006"/>
    <n v="125522.6309"/>
    <n v="109832.30039999999"/>
    <n v="175731.6833"/>
    <n v="141212.9577"/>
    <n v="225940.73560000001"/>
    <n v="188283.94349999999"/>
    <n v="301254.31420000002"/>
    <n v="235354.92939999999"/>
    <n v="376567.89260000002"/>
    <n v="266735.58669999999"/>
    <n v="426776.94500000001"/>
    <n v="298116.2439"/>
    <n v="476985.99739999999"/>
  </r>
  <r>
    <n v="4"/>
    <x v="0"/>
    <s v="Region IV - Southeast"/>
    <x v="26"/>
    <s v="NC"/>
    <x v="174"/>
    <n v="1"/>
    <x v="0"/>
    <n v="93452.359599999996"/>
    <n v="163541.62940000001"/>
    <n v="120866.99460000001"/>
    <n v="211517.24059999999"/>
    <n v="144585.14420000001"/>
    <n v="253024.00219999999"/>
    <n v="172341.67819999999"/>
    <n v="301597.93689999997"/>
    <n v="203030.68530000001"/>
    <n v="355303.69919999997"/>
    <n v="222546.47330000001"/>
    <n v="389456.32829999999"/>
    <n v="240859.80840000001"/>
    <n v="421504.66450000001"/>
  </r>
  <r>
    <n v="4"/>
    <x v="0"/>
    <s v="Region IV - Southeast"/>
    <x v="26"/>
    <s v="NC"/>
    <x v="174"/>
    <n v="2"/>
    <x v="1"/>
    <n v="80562.664600000004"/>
    <n v="140984.6629"/>
    <n v="105151.249"/>
    <n v="184014.68580000001"/>
    <n v="127374.6781"/>
    <n v="222905.68659999999"/>
    <n v="155388.16810000001"/>
    <n v="271929.2941"/>
    <n v="184090.6539"/>
    <n v="322158.64429999999"/>
    <n v="202679.63140000001"/>
    <n v="354689.35499999998"/>
    <n v="219916.03219999999"/>
    <n v="384853.0563"/>
  </r>
  <r>
    <n v="4"/>
    <x v="0"/>
    <s v="Region IV - Southeast"/>
    <x v="26"/>
    <s v="NC"/>
    <x v="174"/>
    <n v="3"/>
    <x v="2"/>
    <n v="72173.190400000007"/>
    <n v="126303.08319999999"/>
    <n v="98386.789000000004"/>
    <n v="172176.88080000001"/>
    <n v="124511.47719999999"/>
    <n v="217895.08499999999"/>
    <n v="164004.34280000001"/>
    <n v="287007.59999999998"/>
    <n v="203120.15349999999"/>
    <n v="355460.26880000002"/>
    <n v="228778.41070000001"/>
    <n v="400362.21879999997"/>
    <n v="254101.50779999999"/>
    <n v="444677.63870000001"/>
  </r>
  <r>
    <n v="4"/>
    <x v="0"/>
    <s v="Region IV - Southeast"/>
    <x v="26"/>
    <s v="NC"/>
    <x v="174"/>
    <n v="4"/>
    <x v="3"/>
    <n v="79673.3171"/>
    <n v="127477.30929999999"/>
    <n v="111542.6439"/>
    <n v="178468.23300000001"/>
    <n v="143411.97080000001"/>
    <n v="229459.15669999999"/>
    <n v="191215.96109999999"/>
    <n v="305945.54229999997"/>
    <n v="239019.95129999999"/>
    <n v="382431.9277"/>
    <n v="270889.2781"/>
    <n v="433422.85149999999"/>
    <n v="302758.60499999998"/>
    <n v="484413.77519999997"/>
  </r>
  <r>
    <n v="4"/>
    <x v="0"/>
    <s v="Region IV - Southeast"/>
    <x v="26"/>
    <s v="NC"/>
    <x v="175"/>
    <n v="1"/>
    <x v="0"/>
    <n v="91499.337899999999"/>
    <n v="160123.8414"/>
    <n v="118311.45909999999"/>
    <n v="207045.0534"/>
    <n v="141507.9449"/>
    <n v="247638.90349999999"/>
    <n v="168643.1017"/>
    <n v="295125.42800000001"/>
    <n v="198644.61809999999"/>
    <n v="347628.08169999998"/>
    <n v="217723.41459999999"/>
    <n v="381015.97560000001"/>
    <n v="235615.0846"/>
    <n v="412326.39809999999"/>
  </r>
  <r>
    <n v="4"/>
    <x v="0"/>
    <s v="Region IV - Southeast"/>
    <x v="26"/>
    <s v="NC"/>
    <x v="175"/>
    <n v="2"/>
    <x v="1"/>
    <n v="79016.685500000007"/>
    <n v="138279.19959999999"/>
    <n v="103091.9997"/>
    <n v="180410.99950000001"/>
    <n v="124840.9667"/>
    <n v="218471.69159999999"/>
    <n v="152224.9651"/>
    <n v="266393.68890000001"/>
    <n v="180302.6925"/>
    <n v="315529.71179999999"/>
    <n v="198483.9461"/>
    <n v="347346.9057"/>
    <n v="215332.69029999999"/>
    <n v="376832.20799999998"/>
  </r>
  <r>
    <n v="4"/>
    <x v="0"/>
    <s v="Region IV - Southeast"/>
    <x v="26"/>
    <s v="NC"/>
    <x v="175"/>
    <n v="3"/>
    <x v="2"/>
    <n v="70882.954500000007"/>
    <n v="124045.1704"/>
    <n v="96664.322199999995"/>
    <n v="169162.56390000001"/>
    <n v="122359.5871"/>
    <n v="214129.27729999999"/>
    <n v="161198.66010000001"/>
    <n v="282097.65509999997"/>
    <n v="199672.58499999999"/>
    <n v="349427.02370000002"/>
    <n v="224916.1483"/>
    <n v="393603.25949999999"/>
    <n v="249835.1355"/>
    <n v="437211.48719999997"/>
  </r>
  <r>
    <n v="4"/>
    <x v="0"/>
    <s v="Region IV - Southeast"/>
    <x v="26"/>
    <s v="NC"/>
    <x v="175"/>
    <n v="4"/>
    <x v="3"/>
    <n v="78015.612299999993"/>
    <n v="124824.98149999999"/>
    <n v="109221.8572"/>
    <n v="174754.97409999999"/>
    <n v="140428.10209999999"/>
    <n v="224684.96679999999"/>
    <n v="187237.46950000001"/>
    <n v="299579.95569999999"/>
    <n v="234046.83689999999"/>
    <n v="374474.94459999999"/>
    <n v="265253.08179999999"/>
    <n v="424404.93719999999"/>
    <n v="296459.32669999998"/>
    <n v="474334.92979999998"/>
  </r>
  <r>
    <n v="4"/>
    <x v="0"/>
    <s v="Region IV - Southeast"/>
    <x v="26"/>
    <s v="NC"/>
    <x v="176"/>
    <n v="1"/>
    <x v="0"/>
    <n v="92995.441000000006"/>
    <n v="162742.02179999999"/>
    <n v="120231.26119999999"/>
    <n v="210404.70699999999"/>
    <n v="143794.11550000001"/>
    <n v="251639.70209999999"/>
    <n v="171352.42910000001"/>
    <n v="299866.75099999999"/>
    <n v="201821.57019999999"/>
    <n v="353187.7476"/>
    <n v="221197.84080000001"/>
    <n v="387096.22129999998"/>
    <n v="239362.70189999999"/>
    <n v="418884.72820000001"/>
  </r>
  <r>
    <n v="4"/>
    <x v="0"/>
    <s v="Region IV - Southeast"/>
    <x v="26"/>
    <s v="NC"/>
    <x v="176"/>
    <n v="2"/>
    <x v="1"/>
    <n v="80377.107699999993"/>
    <n v="140659.93840000001"/>
    <n v="104846.37300000001"/>
    <n v="183481.15280000001"/>
    <n v="126945.97470000001"/>
    <n v="222155.45559999999"/>
    <n v="154755.83470000001"/>
    <n v="270822.7107"/>
    <n v="183280.27590000001"/>
    <n v="320740.4828"/>
    <n v="201749.24780000001"/>
    <n v="353061.18359999999"/>
    <n v="218859.8469"/>
    <n v="383004.73200000002"/>
  </r>
  <r>
    <n v="4"/>
    <x v="0"/>
    <s v="Region IV - Southeast"/>
    <x v="26"/>
    <s v="NC"/>
    <x v="176"/>
    <n v="3"/>
    <x v="2"/>
    <n v="72150.350000000006"/>
    <n v="126263.11259999999"/>
    <n v="98410.721399999995"/>
    <n v="172218.76259999999"/>
    <n v="124584.0542"/>
    <n v="218022.09479999999"/>
    <n v="164143.44820000001"/>
    <n v="287251.0343"/>
    <n v="203333.72519999999"/>
    <n v="355834.01909999998"/>
    <n v="229050.44649999999"/>
    <n v="400838.28139999998"/>
    <n v="254439.06390000001"/>
    <n v="445268.3616"/>
  </r>
  <r>
    <n v="4"/>
    <x v="0"/>
    <s v="Region IV - Southeast"/>
    <x v="26"/>
    <s v="NC"/>
    <x v="176"/>
    <n v="4"/>
    <x v="3"/>
    <n v="79294.898700000005"/>
    <n v="126871.8397"/>
    <n v="111012.8581"/>
    <n v="177620.57560000001"/>
    <n v="142730.81760000001"/>
    <n v="228369.31159999999"/>
    <n v="190307.7568"/>
    <n v="304492.4154"/>
    <n v="237884.69589999999"/>
    <n v="380615.51909999998"/>
    <n v="269602.65539999999"/>
    <n v="431364.2549"/>
    <n v="301320.61489999999"/>
    <n v="482112.99089999998"/>
  </r>
  <r>
    <n v="4"/>
    <x v="0"/>
    <s v="Region IV - Southeast"/>
    <x v="26"/>
    <s v="NC"/>
    <x v="177"/>
    <n v="1"/>
    <x v="0"/>
    <n v="91042.416500000007"/>
    <n v="159324.22889999999"/>
    <n v="117675.7218"/>
    <n v="205932.51319999999"/>
    <n v="140716.91159999999"/>
    <n v="246254.59539999999"/>
    <n v="167653.84700000001"/>
    <n v="293394.23229999997"/>
    <n v="197435.4963"/>
    <n v="345512.11849999998"/>
    <n v="216374.77470000001"/>
    <n v="378655.85570000001"/>
    <n v="234117.97010000001"/>
    <n v="409706.44760000001"/>
  </r>
  <r>
    <n v="4"/>
    <x v="0"/>
    <s v="Region IV - Southeast"/>
    <x v="26"/>
    <s v="NC"/>
    <x v="177"/>
    <n v="2"/>
    <x v="1"/>
    <n v="78831.126600000003"/>
    <n v="137954.47150000001"/>
    <n v="102787.12089999999"/>
    <n v="179877.46160000001"/>
    <n v="124412.2598"/>
    <n v="217721.4546"/>
    <n v="151592.62710000001"/>
    <n v="265287.09749999997"/>
    <n v="179492.3089"/>
    <n v="314111.54060000001"/>
    <n v="197553.5563"/>
    <n v="345718.72360000003"/>
    <n v="214276.49830000001"/>
    <n v="374983.87190000003"/>
  </r>
  <r>
    <n v="4"/>
    <x v="0"/>
    <s v="Region IV - Southeast"/>
    <x v="26"/>
    <s v="NC"/>
    <x v="177"/>
    <n v="3"/>
    <x v="2"/>
    <n v="70860.112599999993"/>
    <n v="124005.197"/>
    <n v="96688.252600000007"/>
    <n v="169204.44200000001"/>
    <n v="122432.16160000001"/>
    <n v="214256.28279999999"/>
    <n v="161337.76209999999"/>
    <n v="282341.08380000002"/>
    <n v="199886.15280000001"/>
    <n v="349800.76730000001"/>
    <n v="225188.17980000001"/>
    <n v="394079.31459999998"/>
    <n v="250172.6868"/>
    <n v="437802.20199999999"/>
  </r>
  <r>
    <n v="4"/>
    <x v="0"/>
    <s v="Region IV - Southeast"/>
    <x v="26"/>
    <s v="NC"/>
    <x v="177"/>
    <n v="4"/>
    <x v="3"/>
    <n v="77637.191399999996"/>
    <n v="124219.50810000001"/>
    <n v="108692.06789999999"/>
    <n v="173907.3113"/>
    <n v="139746.94450000001"/>
    <n v="223595.1146"/>
    <n v="186329.25940000001"/>
    <n v="298126.81949999998"/>
    <n v="232911.57430000001"/>
    <n v="372658.52429999999"/>
    <n v="263966.45079999999"/>
    <n v="422346.32750000001"/>
    <n v="295021.3273"/>
    <n v="472034.13079999998"/>
  </r>
  <r>
    <n v="4"/>
    <x v="0"/>
    <s v="Region IV - Southeast"/>
    <x v="26"/>
    <s v="NC"/>
    <x v="178"/>
    <n v="1"/>
    <x v="0"/>
    <n v="89064.325299999997"/>
    <n v="155862.56940000001"/>
    <n v="115117.66590000001"/>
    <n v="201455.9154"/>
    <n v="137657.09539999999"/>
    <n v="240899.91699999999"/>
    <n v="164006.95439999999"/>
    <n v="287012.1703"/>
    <n v="193139.5079"/>
    <n v="337994.13870000001"/>
    <n v="211666.0104"/>
    <n v="370415.51809999999"/>
    <n v="229021.98680000001"/>
    <n v="400788.47690000001"/>
  </r>
  <r>
    <n v="4"/>
    <x v="0"/>
    <s v="Region IV - Southeast"/>
    <x v="26"/>
    <s v="NC"/>
    <x v="178"/>
    <n v="2"/>
    <x v="1"/>
    <n v="77124.397200000007"/>
    <n v="134967.69510000001"/>
    <n v="100559.92260000001"/>
    <n v="175979.86439999999"/>
    <n v="121714.76880000001"/>
    <n v="213000.84539999999"/>
    <n v="148302.65030000001"/>
    <n v="259529.6379"/>
    <n v="175595.0577"/>
    <n v="307291.35080000001"/>
    <n v="193263.04089999999"/>
    <n v="338210.32150000002"/>
    <n v="209621.43609999999"/>
    <n v="366837.51329999999"/>
  </r>
  <r>
    <n v="4"/>
    <x v="0"/>
    <s v="Region IV - Southeast"/>
    <x v="26"/>
    <s v="NC"/>
    <x v="178"/>
    <n v="3"/>
    <x v="2"/>
    <n v="69330.101800000004"/>
    <n v="121327.6781"/>
    <n v="94602.146500000003"/>
    <n v="165553.75630000001"/>
    <n v="119791.8319"/>
    <n v="209635.7058"/>
    <n v="157859.65849999999"/>
    <n v="276254.40240000002"/>
    <n v="195578.21309999999"/>
    <n v="342261.87300000002"/>
    <n v="220335.83619999999"/>
    <n v="385587.7133"/>
    <n v="244782.99530000001"/>
    <n v="428370.24170000001"/>
  </r>
  <r>
    <n v="4"/>
    <x v="0"/>
    <s v="Region IV - Southeast"/>
    <x v="26"/>
    <s v="NC"/>
    <x v="178"/>
    <n v="4"/>
    <x v="3"/>
    <n v="75950.680399999997"/>
    <n v="121521.09050000001"/>
    <n v="106330.9526"/>
    <n v="170129.52669999999"/>
    <n v="136711.22469999999"/>
    <n v="218737.96280000001"/>
    <n v="182281.6329"/>
    <n v="291650.61719999998"/>
    <n v="227852.04120000001"/>
    <n v="364563.27130000002"/>
    <n v="258232.31340000001"/>
    <n v="413171.70750000002"/>
    <n v="288612.58549999999"/>
    <n v="461780.14370000002"/>
  </r>
  <r>
    <n v="4"/>
    <x v="0"/>
    <s v="Region IV - Southeast"/>
    <x v="26"/>
    <s v="NC"/>
    <x v="179"/>
    <n v="1"/>
    <x v="0"/>
    <n v="93452.359599999996"/>
    <n v="163541.62940000001"/>
    <n v="120866.99460000001"/>
    <n v="211517.24059999999"/>
    <n v="144585.14420000001"/>
    <n v="253024.00219999999"/>
    <n v="172341.67819999999"/>
    <n v="301597.93689999997"/>
    <n v="203030.68530000001"/>
    <n v="355303.69919999997"/>
    <n v="222546.47330000001"/>
    <n v="389456.32829999999"/>
    <n v="240859.80840000001"/>
    <n v="421504.66450000001"/>
  </r>
  <r>
    <n v="4"/>
    <x v="0"/>
    <s v="Region IV - Southeast"/>
    <x v="26"/>
    <s v="NC"/>
    <x v="179"/>
    <n v="2"/>
    <x v="1"/>
    <n v="80562.664600000004"/>
    <n v="140984.6629"/>
    <n v="105151.249"/>
    <n v="184014.68580000001"/>
    <n v="127374.6781"/>
    <n v="222905.68659999999"/>
    <n v="155388.16810000001"/>
    <n v="271929.2941"/>
    <n v="184090.6539"/>
    <n v="322158.64429999999"/>
    <n v="202679.63140000001"/>
    <n v="354689.35499999998"/>
    <n v="219916.03219999999"/>
    <n v="384853.0563"/>
  </r>
  <r>
    <n v="4"/>
    <x v="0"/>
    <s v="Region IV - Southeast"/>
    <x v="26"/>
    <s v="NC"/>
    <x v="179"/>
    <n v="3"/>
    <x v="2"/>
    <n v="72173.190400000007"/>
    <n v="126303.08319999999"/>
    <n v="98386.789000000004"/>
    <n v="172176.88080000001"/>
    <n v="124511.47719999999"/>
    <n v="217895.08499999999"/>
    <n v="164004.34280000001"/>
    <n v="287007.59999999998"/>
    <n v="203120.15349999999"/>
    <n v="355460.26880000002"/>
    <n v="228778.41070000001"/>
    <n v="400362.21879999997"/>
    <n v="254101.50779999999"/>
    <n v="444677.63870000001"/>
  </r>
  <r>
    <n v="4"/>
    <x v="0"/>
    <s v="Region IV - Southeast"/>
    <x v="26"/>
    <s v="NC"/>
    <x v="179"/>
    <n v="4"/>
    <x v="3"/>
    <n v="79673.3171"/>
    <n v="127477.30929999999"/>
    <n v="111542.6439"/>
    <n v="178468.23300000001"/>
    <n v="143411.97080000001"/>
    <n v="229459.15669999999"/>
    <n v="191215.96109999999"/>
    <n v="305945.54229999997"/>
    <n v="239019.95129999999"/>
    <n v="382431.9277"/>
    <n v="270889.2781"/>
    <n v="433422.85149999999"/>
    <n v="302758.60499999998"/>
    <n v="484413.77519999997"/>
  </r>
  <r>
    <n v="4"/>
    <x v="0"/>
    <s v="Region IV - Southeast"/>
    <x v="26"/>
    <s v="NC"/>
    <x v="180"/>
    <n v="1"/>
    <x v="0"/>
    <n v="89521.244000000006"/>
    <n v="156662.17689999999"/>
    <n v="115753.39939999999"/>
    <n v="202568.44889999999"/>
    <n v="138448.12409999999"/>
    <n v="242284.21710000001"/>
    <n v="164996.20360000001"/>
    <n v="288743.35619999998"/>
    <n v="194348.62299999999"/>
    <n v="340110.09029999998"/>
    <n v="213014.64290000001"/>
    <n v="372775.6251"/>
    <n v="230519.09330000001"/>
    <n v="403408.41320000001"/>
  </r>
  <r>
    <n v="4"/>
    <x v="0"/>
    <s v="Region IV - Southeast"/>
    <x v="26"/>
    <s v="NC"/>
    <x v="180"/>
    <n v="2"/>
    <x v="1"/>
    <n v="77309.954100000003"/>
    <n v="135292.41949999999"/>
    <n v="100864.7985"/>
    <n v="176513.39739999999"/>
    <n v="122143.4722"/>
    <n v="213751.07629999999"/>
    <n v="148934.98370000001"/>
    <n v="260636.22140000001"/>
    <n v="176405.4356"/>
    <n v="308709.5123"/>
    <n v="194193.42449999999"/>
    <n v="339838.49300000002"/>
    <n v="210677.6214"/>
    <n v="368685.83750000002"/>
  </r>
  <r>
    <n v="4"/>
    <x v="0"/>
    <s v="Region IV - Southeast"/>
    <x v="26"/>
    <s v="NC"/>
    <x v="180"/>
    <n v="3"/>
    <x v="2"/>
    <n v="69352.942200000005"/>
    <n v="121367.64870000001"/>
    <n v="94578.214000000007"/>
    <n v="165511.87450000001"/>
    <n v="119719.2549"/>
    <n v="209508.696"/>
    <n v="157720.55309999999"/>
    <n v="276010.9681"/>
    <n v="195364.6416"/>
    <n v="341888.12270000001"/>
    <n v="220063.80040000001"/>
    <n v="385111.6507"/>
    <n v="244445.43919999999"/>
    <n v="427779.51870000002"/>
  </r>
  <r>
    <n v="4"/>
    <x v="0"/>
    <s v="Region IV - Southeast"/>
    <x v="26"/>
    <s v="NC"/>
    <x v="180"/>
    <n v="4"/>
    <x v="3"/>
    <n v="76329.098899999997"/>
    <n v="122126.56"/>
    <n v="106860.7384"/>
    <n v="170977.18400000001"/>
    <n v="137392.37789999999"/>
    <n v="219827.80799999999"/>
    <n v="183189.83730000001"/>
    <n v="293103.74400000001"/>
    <n v="228987.2966"/>
    <n v="366379.68"/>
    <n v="259518.93609999999"/>
    <n v="415230.304"/>
    <n v="290050.57569999999"/>
    <n v="464080.92800000001"/>
  </r>
  <r>
    <n v="4"/>
    <x v="0"/>
    <s v="Region IV - Southeast"/>
    <x v="26"/>
    <s v="NC"/>
    <x v="91"/>
    <n v="1"/>
    <x v="0"/>
    <n v="91474.268500000006"/>
    <n v="160079.96979999999"/>
    <n v="118308.9388"/>
    <n v="207040.6428"/>
    <n v="141525.32800000001"/>
    <n v="247669.32389999999"/>
    <n v="168694.78570000001"/>
    <n v="295215.8749"/>
    <n v="198734.69690000001"/>
    <n v="347785.7194"/>
    <n v="217837.709"/>
    <n v="381215.99060000002"/>
    <n v="235763.82509999999"/>
    <n v="412586.69380000001"/>
  </r>
  <r>
    <n v="4"/>
    <x v="0"/>
    <s v="Region IV - Southeast"/>
    <x v="26"/>
    <s v="NC"/>
    <x v="91"/>
    <n v="2"/>
    <x v="1"/>
    <n v="78855.935100000002"/>
    <n v="137997.88649999999"/>
    <n v="102924.05070000001"/>
    <n v="180117.08859999999"/>
    <n v="124677.1871"/>
    <n v="218185.07740000001"/>
    <n v="152098.1912"/>
    <n v="266171.8346"/>
    <n v="180193.4025"/>
    <n v="315338.45449999999"/>
    <n v="198389.11600000001"/>
    <n v="347180.95299999998"/>
    <n v="215260.97010000001"/>
    <n v="376706.69760000001"/>
  </r>
  <r>
    <n v="4"/>
    <x v="0"/>
    <s v="Region IV - Southeast"/>
    <x v="26"/>
    <s v="NC"/>
    <x v="91"/>
    <n v="3"/>
    <x v="2"/>
    <n v="70643.179600000003"/>
    <n v="123625.5644"/>
    <n v="96300.6829"/>
    <n v="168526.19510000001"/>
    <n v="121871.14750000001"/>
    <n v="213274.50810000001"/>
    <n v="160526.23920000001"/>
    <n v="280920.91859999998"/>
    <n v="198812.21400000001"/>
    <n v="347921.37449999998"/>
    <n v="223926.06709999999"/>
    <n v="391870.61749999999"/>
    <n v="248711.81630000001"/>
    <n v="435245.67849999998"/>
  </r>
  <r>
    <n v="4"/>
    <x v="0"/>
    <s v="Region IV - Southeast"/>
    <x v="26"/>
    <s v="NC"/>
    <x v="91"/>
    <n v="4"/>
    <x v="3"/>
    <n v="77986.806200000006"/>
    <n v="124778.89169999999"/>
    <n v="109181.52860000001"/>
    <n v="174690.44820000001"/>
    <n v="140376.25099999999"/>
    <n v="224602.005"/>
    <n v="187168.33470000001"/>
    <n v="299469.33990000002"/>
    <n v="233960.41829999999"/>
    <n v="374336.67489999998"/>
    <n v="265155.14069999999"/>
    <n v="424248.23149999999"/>
    <n v="296349.86320000002"/>
    <n v="474159.78810000001"/>
  </r>
  <r>
    <n v="4"/>
    <x v="0"/>
    <s v="Region IV - Southeast"/>
    <x v="26"/>
    <s v="NC"/>
    <x v="181"/>
    <n v="1"/>
    <x v="0"/>
    <n v="89114.464300000007"/>
    <n v="155950.3125"/>
    <n v="115122.7066"/>
    <n v="201464.7365"/>
    <n v="137622.32939999999"/>
    <n v="240839.07629999999"/>
    <n v="163903.5865"/>
    <n v="286831.27639999997"/>
    <n v="192959.3504"/>
    <n v="337678.86330000003"/>
    <n v="211437.42180000001"/>
    <n v="370015.48800000001"/>
    <n v="228724.50589999999"/>
    <n v="400267.88540000003"/>
  </r>
  <r>
    <n v="4"/>
    <x v="0"/>
    <s v="Region IV - Southeast"/>
    <x v="26"/>
    <s v="NC"/>
    <x v="181"/>
    <n v="2"/>
    <x v="1"/>
    <n v="77445.897899999996"/>
    <n v="135530.32130000001"/>
    <n v="100895.82060000001"/>
    <n v="176567.68609999999"/>
    <n v="122042.32799999999"/>
    <n v="213574.07389999999"/>
    <n v="148556.198"/>
    <n v="259973.34640000001"/>
    <n v="175813.63740000001"/>
    <n v="307673.8653"/>
    <n v="193452.70120000001"/>
    <n v="338542.22700000001"/>
    <n v="209764.87650000001"/>
    <n v="367088.53379999998"/>
  </r>
  <r>
    <n v="4"/>
    <x v="0"/>
    <s v="Region IV - Southeast"/>
    <x v="26"/>
    <s v="NC"/>
    <x v="181"/>
    <n v="3"/>
    <x v="2"/>
    <n v="69809.651500000007"/>
    <n v="122166.89019999999"/>
    <n v="95329.425099999993"/>
    <n v="166826.4938"/>
    <n v="120768.71120000001"/>
    <n v="211345.24460000001"/>
    <n v="159204.50020000001"/>
    <n v="278607.87530000001"/>
    <n v="197298.95509999999"/>
    <n v="345273.1716"/>
    <n v="222315.99849999999"/>
    <n v="389052.99729999999"/>
    <n v="247029.63380000001"/>
    <n v="432301.8591"/>
  </r>
  <r>
    <n v="4"/>
    <x v="0"/>
    <s v="Region IV - Southeast"/>
    <x v="26"/>
    <s v="NC"/>
    <x v="181"/>
    <n v="4"/>
    <x v="3"/>
    <n v="76008.292700000005"/>
    <n v="121613.2703"/>
    <n v="106411.6099"/>
    <n v="170258.57829999999"/>
    <n v="136814.927"/>
    <n v="218903.88649999999"/>
    <n v="182419.90270000001"/>
    <n v="291871.84869999997"/>
    <n v="228024.87839999999"/>
    <n v="364839.81079999998"/>
    <n v="258428.1954"/>
    <n v="413485.1189"/>
    <n v="288831.51260000002"/>
    <n v="462130.42700000003"/>
  </r>
  <r>
    <n v="4"/>
    <x v="0"/>
    <s v="Region IV - Southeast"/>
    <x v="27"/>
    <s v="SC"/>
    <x v="125"/>
    <n v="1"/>
    <x v="0"/>
    <n v="92081.604000000007"/>
    <n v="161142.80710000001"/>
    <n v="118959.79429999999"/>
    <n v="208179.64"/>
    <n v="142212.05809999999"/>
    <n v="248871.1018"/>
    <n v="169373.93059999999"/>
    <n v="296404.3786"/>
    <n v="199403.33929999999"/>
    <n v="348955.84379999997"/>
    <n v="218500.57490000001"/>
    <n v="382376.0061"/>
    <n v="236368.48800000001"/>
    <n v="413644.8541"/>
  </r>
  <r>
    <n v="4"/>
    <x v="0"/>
    <s v="Region IV - Southeast"/>
    <x v="27"/>
    <s v="SC"/>
    <x v="125"/>
    <n v="2"/>
    <x v="1"/>
    <n v="80005.994900000005"/>
    <n v="140010.49119999999"/>
    <n v="104236.62209999999"/>
    <n v="182414.08859999999"/>
    <n v="126088.5689"/>
    <n v="220654.99559999999"/>
    <n v="153491.1686"/>
    <n v="268609.54499999998"/>
    <n v="181659.52050000001"/>
    <n v="317904.16080000001"/>
    <n v="199888.481"/>
    <n v="349804.84179999999"/>
    <n v="216747.4768"/>
    <n v="379308.08429999999"/>
  </r>
  <r>
    <n v="4"/>
    <x v="0"/>
    <s v="Region IV - Southeast"/>
    <x v="27"/>
    <s v="SC"/>
    <x v="125"/>
    <n v="3"/>
    <x v="2"/>
    <n v="72104.670800000007"/>
    <n v="126183.1738"/>
    <n v="98458.588499999998"/>
    <n v="172302.52979999999"/>
    <n v="124729.21120000001"/>
    <n v="218276.1194"/>
    <n v="164421.66279999999"/>
    <n v="287737.90999999997"/>
    <n v="203760.87349999999"/>
    <n v="356581.52870000002"/>
    <n v="229594.524"/>
    <n v="401790.41700000002"/>
    <n v="255114.1825"/>
    <n v="446449.81939999998"/>
  </r>
  <r>
    <n v="4"/>
    <x v="0"/>
    <s v="Region IV - Southeast"/>
    <x v="27"/>
    <s v="SC"/>
    <x v="125"/>
    <n v="4"/>
    <x v="3"/>
    <n v="78538.061900000001"/>
    <n v="125660.90089999999"/>
    <n v="109953.28660000001"/>
    <n v="175925.26120000001"/>
    <n v="141368.51139999999"/>
    <n v="226189.62160000001"/>
    <n v="188491.34849999999"/>
    <n v="301586.16220000002"/>
    <n v="235614.1856"/>
    <n v="376982.70260000002"/>
    <n v="267029.41039999999"/>
    <n v="427247.06300000002"/>
    <n v="298444.63510000001"/>
    <n v="477511.42330000002"/>
  </r>
  <r>
    <n v="4"/>
    <x v="0"/>
    <s v="Region IV - Southeast"/>
    <x v="27"/>
    <s v="SC"/>
    <x v="182"/>
    <n v="1"/>
    <x v="0"/>
    <n v="91599.615999999995"/>
    <n v="160299.32800000001"/>
    <n v="118321.5405"/>
    <n v="207062.69579999999"/>
    <n v="141438.41260000001"/>
    <n v="247517.22200000001"/>
    <n v="168436.36550000001"/>
    <n v="294763.6397"/>
    <n v="198284.30290000001"/>
    <n v="346997.52990000002"/>
    <n v="217266.23670000001"/>
    <n v="380215.9142"/>
    <n v="235020.122"/>
    <n v="411285.21340000001"/>
  </r>
  <r>
    <n v="4"/>
    <x v="0"/>
    <s v="Region IV - Southeast"/>
    <x v="27"/>
    <s v="SC"/>
    <x v="182"/>
    <n v="2"/>
    <x v="1"/>
    <n v="79659.6878"/>
    <n v="139404.45370000001"/>
    <n v="103763.79700000001"/>
    <n v="181586.64480000001"/>
    <n v="125496.08590000001"/>
    <n v="219618.15040000001"/>
    <n v="152732.0613"/>
    <n v="267281.10729999997"/>
    <n v="180739.85260000001"/>
    <n v="316294.74209999997"/>
    <n v="198863.2672"/>
    <n v="348010.71759999997"/>
    <n v="215619.57130000001"/>
    <n v="377334.24979999999"/>
  </r>
  <r>
    <n v="4"/>
    <x v="0"/>
    <s v="Region IV - Southeast"/>
    <x v="27"/>
    <s v="SC"/>
    <x v="182"/>
    <n v="3"/>
    <x v="2"/>
    <n v="71842.055399999997"/>
    <n v="125723.59699999999"/>
    <n v="98118.881599999993"/>
    <n v="171708.0428"/>
    <n v="124313.34849999999"/>
    <n v="217548.35990000001"/>
    <n v="163888.34729999999"/>
    <n v="286804.6078"/>
    <n v="203114.0742"/>
    <n v="355449.6298"/>
    <n v="228876.47870000001"/>
    <n v="400533.83769999997"/>
    <n v="254328.4192"/>
    <n v="445074.73369999998"/>
  </r>
  <r>
    <n v="4"/>
    <x v="0"/>
    <s v="Region IV - Southeast"/>
    <x v="27"/>
    <s v="SC"/>
    <x v="182"/>
    <n v="4"/>
    <x v="3"/>
    <n v="78130.837199999994"/>
    <n v="125009.34149999999"/>
    <n v="109383.1721"/>
    <n v="175013.07800000001"/>
    <n v="140635.50700000001"/>
    <n v="225016.81460000001"/>
    <n v="187514.00940000001"/>
    <n v="300022.41950000002"/>
    <n v="234392.5117"/>
    <n v="375028.02429999999"/>
    <n v="265644.84659999999"/>
    <n v="425031.76089999999"/>
    <n v="296897.1814"/>
    <n v="475035.49739999999"/>
  </r>
  <r>
    <n v="4"/>
    <x v="0"/>
    <s v="Region IV - Southeast"/>
    <x v="27"/>
    <s v="SC"/>
    <x v="183"/>
    <n v="1"/>
    <x v="0"/>
    <n v="89571.382800000007"/>
    <n v="156749.92000000001"/>
    <n v="115758.44010000001"/>
    <n v="202577.27009999999"/>
    <n v="138413.35800000001"/>
    <n v="242223.37640000001"/>
    <n v="164892.83559999999"/>
    <n v="288562.46230000001"/>
    <n v="194168.4656"/>
    <n v="339794.8149"/>
    <n v="212786.05429999999"/>
    <n v="372375.59499999997"/>
    <n v="230221.61240000001"/>
    <n v="402887.82169999997"/>
  </r>
  <r>
    <n v="4"/>
    <x v="0"/>
    <s v="Region IV - Southeast"/>
    <x v="27"/>
    <s v="SC"/>
    <x v="183"/>
    <n v="2"/>
    <x v="1"/>
    <n v="77631.454700000002"/>
    <n v="135855.04569999999"/>
    <n v="101200.6966"/>
    <n v="177101.21909999999"/>
    <n v="122471.03140000001"/>
    <n v="214324.30480000001"/>
    <n v="149188.53140000001"/>
    <n v="261079.92989999999"/>
    <n v="176624.0154"/>
    <n v="309092.027"/>
    <n v="194383.08480000001"/>
    <n v="340170.39840000001"/>
    <n v="210821.06169999999"/>
    <n v="368936.85800000001"/>
  </r>
  <r>
    <n v="4"/>
    <x v="0"/>
    <s v="Region IV - Southeast"/>
    <x v="27"/>
    <s v="SC"/>
    <x v="183"/>
    <n v="3"/>
    <x v="2"/>
    <n v="69832.491899999994"/>
    <n v="122206.86079999999"/>
    <n v="95305.492599999998"/>
    <n v="166784.6122"/>
    <n v="120696.1341"/>
    <n v="211218.23480000001"/>
    <n v="159065.39490000001"/>
    <n v="278364.44099999999"/>
    <n v="197085.3835"/>
    <n v="344899.42119999998"/>
    <n v="222043.9627"/>
    <n v="388576.93469999998"/>
    <n v="246692.07769999999"/>
    <n v="431711.1361"/>
  </r>
  <r>
    <n v="4"/>
    <x v="0"/>
    <s v="Region IV - Southeast"/>
    <x v="27"/>
    <s v="SC"/>
    <x v="183"/>
    <n v="4"/>
    <x v="3"/>
    <n v="76386.711299999995"/>
    <n v="122218.7398"/>
    <n v="106941.39569999999"/>
    <n v="171106.23569999999"/>
    <n v="137496.0802"/>
    <n v="219993.7317"/>
    <n v="183328.10699999999"/>
    <n v="293324.97560000001"/>
    <n v="229160.13380000001"/>
    <n v="366656.2194"/>
    <n v="259714.81830000001"/>
    <n v="415543.71539999999"/>
    <n v="290269.50270000001"/>
    <n v="464431.21120000002"/>
  </r>
  <r>
    <n v="4"/>
    <x v="0"/>
    <s v="Region IV - Southeast"/>
    <x v="27"/>
    <s v="SC"/>
    <x v="167"/>
    <n v="1"/>
    <x v="0"/>
    <n v="91067.486000000004"/>
    <n v="159368.1004"/>
    <n v="117678.24219999999"/>
    <n v="205936.92370000001"/>
    <n v="140699.52859999999"/>
    <n v="246224.17499999999"/>
    <n v="167602.16310000001"/>
    <n v="293303.78529999999"/>
    <n v="197345.41759999999"/>
    <n v="345354.48080000002"/>
    <n v="216260.4804"/>
    <n v="378455.8407"/>
    <n v="233969.22959999999"/>
    <n v="409446.1519"/>
  </r>
  <r>
    <n v="4"/>
    <x v="0"/>
    <s v="Region IV - Southeast"/>
    <x v="27"/>
    <s v="SC"/>
    <x v="167"/>
    <n v="2"/>
    <x v="1"/>
    <n v="78991.876900000003"/>
    <n v="138235.78460000001"/>
    <n v="102955.07"/>
    <n v="180171.37239999999"/>
    <n v="124576.03939999999"/>
    <n v="218008.06890000001"/>
    <n v="151719.40100000001"/>
    <n v="265508.95169999998"/>
    <n v="179601.59890000001"/>
    <n v="314302.79790000001"/>
    <n v="197648.38649999999"/>
    <n v="345884.6764"/>
    <n v="214348.21840000001"/>
    <n v="375109.38219999999"/>
  </r>
  <r>
    <n v="4"/>
    <x v="0"/>
    <s v="Region IV - Southeast"/>
    <x v="27"/>
    <s v="SC"/>
    <x v="167"/>
    <n v="3"/>
    <x v="2"/>
    <n v="71099.887400000007"/>
    <n v="124424.803"/>
    <n v="97051.891900000002"/>
    <n v="169840.81090000001"/>
    <n v="122920.60129999999"/>
    <n v="215111.05220000001"/>
    <n v="162010.18299999999"/>
    <n v="283517.82020000002"/>
    <n v="200746.52369999999"/>
    <n v="351306.4166"/>
    <n v="226178.26089999999"/>
    <n v="395811.95669999998"/>
    <n v="251296.0061"/>
    <n v="439768.01059999998"/>
  </r>
  <r>
    <n v="4"/>
    <x v="0"/>
    <s v="Region IV - Southeast"/>
    <x v="27"/>
    <s v="SC"/>
    <x v="167"/>
    <n v="4"/>
    <x v="3"/>
    <n v="77665.997600000002"/>
    <n v="124265.598"/>
    <n v="108732.39659999999"/>
    <n v="173971.83720000001"/>
    <n v="139798.79569999999"/>
    <n v="223678.07639999999"/>
    <n v="186398.39420000001"/>
    <n v="298237.43520000001"/>
    <n v="232997.99280000001"/>
    <n v="372796.79399999999"/>
    <n v="264064.39179999998"/>
    <n v="422503.0331"/>
    <n v="295130.79080000002"/>
    <n v="472209.27240000002"/>
  </r>
  <r>
    <n v="4"/>
    <x v="0"/>
    <s v="Region IV - Southeast"/>
    <x v="27"/>
    <s v="SC"/>
    <x v="184"/>
    <n v="1"/>
    <x v="0"/>
    <n v="91524.407399999996"/>
    <n v="160167.71299999999"/>
    <n v="118313.9794"/>
    <n v="207049.46400000001"/>
    <n v="141490.5618"/>
    <n v="247608.48319999999"/>
    <n v="168591.41769999999"/>
    <n v="295034.98100000003"/>
    <n v="198554.53940000001"/>
    <n v="347470.44400000002"/>
    <n v="217609.12030000001"/>
    <n v="380815.96059999999"/>
    <n v="235466.34409999999"/>
    <n v="412066.10230000003"/>
  </r>
  <r>
    <n v="4"/>
    <x v="0"/>
    <s v="Region IV - Southeast"/>
    <x v="27"/>
    <s v="SC"/>
    <x v="184"/>
    <n v="2"/>
    <x v="1"/>
    <n v="79177.435800000007"/>
    <n v="138560.51269999999"/>
    <n v="103259.9488"/>
    <n v="180704.91029999999"/>
    <n v="125004.74619999999"/>
    <n v="218758.30600000001"/>
    <n v="152351.7389"/>
    <n v="266615.54310000001"/>
    <n v="180411.9823"/>
    <n v="315720.96899999998"/>
    <n v="198578.77619999999"/>
    <n v="347512.85840000003"/>
    <n v="215404.41039999999"/>
    <n v="376957.7182"/>
  </r>
  <r>
    <n v="4"/>
    <x v="0"/>
    <s v="Region IV - Southeast"/>
    <x v="27"/>
    <s v="SC"/>
    <x v="184"/>
    <n v="3"/>
    <x v="2"/>
    <n v="71122.729399999997"/>
    <n v="124464.77650000001"/>
    <n v="97027.961500000005"/>
    <n v="169798.9326"/>
    <n v="122848.02680000001"/>
    <n v="214984.04680000001"/>
    <n v="161871.0808"/>
    <n v="283274.39150000003"/>
    <n v="200532.95600000001"/>
    <n v="350932.67300000001"/>
    <n v="225906.22940000001"/>
    <n v="395335.90139999997"/>
    <n v="250958.45480000001"/>
    <n v="439177.29580000002"/>
  </r>
  <r>
    <n v="4"/>
    <x v="0"/>
    <s v="Region IV - Southeast"/>
    <x v="27"/>
    <s v="SC"/>
    <x v="184"/>
    <n v="4"/>
    <x v="3"/>
    <n v="78044.418399999995"/>
    <n v="124871.07150000001"/>
    <n v="109262.18580000001"/>
    <n v="174819.5"/>
    <n v="140479.95329999999"/>
    <n v="224767.92860000001"/>
    <n v="187306.60440000001"/>
    <n v="299690.57150000002"/>
    <n v="234133.25539999999"/>
    <n v="374613.21429999999"/>
    <n v="265351.02279999998"/>
    <n v="424561.64289999998"/>
    <n v="296568.79029999999"/>
    <n v="474510.07140000002"/>
  </r>
  <r>
    <n v="4"/>
    <x v="0"/>
    <s v="Region IV - Southeast"/>
    <x v="27"/>
    <s v="SC"/>
    <x v="185"/>
    <n v="1"/>
    <x v="0"/>
    <n v="91092.555399999997"/>
    <n v="159411.97200000001"/>
    <n v="117680.7625"/>
    <n v="205941.33429999999"/>
    <n v="140682.14550000001"/>
    <n v="246193.75459999999"/>
    <n v="167550.47899999999"/>
    <n v="293213.33840000001"/>
    <n v="197255.33900000001"/>
    <n v="345196.8431"/>
    <n v="216146.18609999999"/>
    <n v="378255.82559999998"/>
    <n v="233820.48920000001"/>
    <n v="409185.85609999998"/>
  </r>
  <r>
    <n v="4"/>
    <x v="0"/>
    <s v="Region IV - Southeast"/>
    <x v="27"/>
    <s v="SC"/>
    <x v="185"/>
    <n v="2"/>
    <x v="1"/>
    <n v="79152.627299999993"/>
    <n v="138517.09770000001"/>
    <n v="103123.0191"/>
    <n v="180465.28339999999"/>
    <n v="124739.819"/>
    <n v="218294.68309999999"/>
    <n v="151846.17490000001"/>
    <n v="265730.80599999998"/>
    <n v="179710.88870000001"/>
    <n v="314494.0552"/>
    <n v="197743.21660000001"/>
    <n v="346050.62900000002"/>
    <n v="214419.93849999999"/>
    <n v="375234.89240000001"/>
  </r>
  <r>
    <n v="4"/>
    <x v="0"/>
    <s v="Region IV - Southeast"/>
    <x v="27"/>
    <s v="SC"/>
    <x v="185"/>
    <n v="3"/>
    <x v="2"/>
    <n v="71339.662299999996"/>
    <n v="124844.4091"/>
    <n v="97415.531199999998"/>
    <n v="170477.17970000001"/>
    <n v="123409.04090000001"/>
    <n v="215965.82149999999"/>
    <n v="162682.60380000001"/>
    <n v="284694.55670000002"/>
    <n v="201606.89480000001"/>
    <n v="352812.06589999999"/>
    <n v="227168.34210000001"/>
    <n v="397544.59860000003"/>
    <n v="252419.3253"/>
    <n v="441733.81929999997"/>
  </r>
  <r>
    <n v="4"/>
    <x v="0"/>
    <s v="Region IV - Southeast"/>
    <x v="27"/>
    <s v="SC"/>
    <x v="185"/>
    <n v="4"/>
    <x v="3"/>
    <n v="77694.803799999994"/>
    <n v="124311.68799999999"/>
    <n v="108772.72530000001"/>
    <n v="174036.36309999999"/>
    <n v="139850.64679999999"/>
    <n v="223761.03829999999"/>
    <n v="186467.52910000001"/>
    <n v="298348.05109999998"/>
    <n v="233084.41140000001"/>
    <n v="372935.0637"/>
    <n v="264162.33289999998"/>
    <n v="422659.7389"/>
    <n v="295240.25439999998"/>
    <n v="472384.41399999999"/>
  </r>
  <r>
    <n v="4"/>
    <x v="0"/>
    <s v="Region IV - Southeast"/>
    <x v="28"/>
    <s v="TN"/>
    <x v="186"/>
    <n v="1"/>
    <x v="0"/>
    <n v="86453.826199999996"/>
    <n v="151294.19589999999"/>
    <n v="111906.2304"/>
    <n v="195835.9032"/>
    <n v="133927.92749999999"/>
    <n v="234373.8732"/>
    <n v="159732.5956"/>
    <n v="279532.04239999998"/>
    <n v="188264.94949999999"/>
    <n v="329463.6617"/>
    <n v="206408.66759999999"/>
    <n v="361215.16840000002"/>
    <n v="223470.07380000001"/>
    <n v="391072.62920000002"/>
  </r>
  <r>
    <n v="4"/>
    <x v="0"/>
    <s v="Region IV - Southeast"/>
    <x v="28"/>
    <s v="TN"/>
    <x v="186"/>
    <n v="2"/>
    <x v="1"/>
    <n v="74106.854600000006"/>
    <n v="129686.99559999999"/>
    <n v="96852.199800000002"/>
    <n v="169491.34959999999"/>
    <n v="117442.11199999999"/>
    <n v="205523.69589999999"/>
    <n v="143492.91690000001"/>
    <n v="251112.60449999999"/>
    <n v="170122.39240000001"/>
    <n v="297714.18660000002"/>
    <n v="187378.3236"/>
    <n v="327912.06630000001"/>
    <n v="203408.14"/>
    <n v="355964.2451"/>
  </r>
  <r>
    <n v="4"/>
    <x v="0"/>
    <s v="Region IV - Southeast"/>
    <x v="28"/>
    <s v="TN"/>
    <x v="186"/>
    <n v="3"/>
    <x v="2"/>
    <n v="66098.822100000005"/>
    <n v="115672.93859999999"/>
    <n v="89994.491200000004"/>
    <n v="157490.3596"/>
    <n v="113804.9935"/>
    <n v="199158.73860000001"/>
    <n v="149813.70319999999"/>
    <n v="262173.98060000001"/>
    <n v="185461.23389999999"/>
    <n v="324557.1594"/>
    <n v="208824.94440000001"/>
    <n v="365443.65269999998"/>
    <n v="231867.60690000001"/>
    <n v="405768.31199999998"/>
  </r>
  <r>
    <n v="4"/>
    <x v="0"/>
    <s v="Region IV - Southeast"/>
    <x v="28"/>
    <s v="TN"/>
    <x v="186"/>
    <n v="4"/>
    <x v="3"/>
    <n v="73684.104800000001"/>
    <n v="117894.5695"/>
    <n v="103157.74679999999"/>
    <n v="165052.39730000001"/>
    <n v="132631.38870000001"/>
    <n v="212210.22510000001"/>
    <n v="176841.85159999999"/>
    <n v="282946.96679999999"/>
    <n v="221052.31450000001"/>
    <n v="353683.7084"/>
    <n v="250525.95629999999"/>
    <n v="400841.53619999997"/>
    <n v="279999.59830000001"/>
    <n v="447999.364"/>
  </r>
  <r>
    <n v="4"/>
    <x v="0"/>
    <s v="Region IV - Southeast"/>
    <x v="28"/>
    <s v="TN"/>
    <x v="182"/>
    <n v="1"/>
    <x v="0"/>
    <n v="81483.523000000001"/>
    <n v="142596.16529999999"/>
    <n v="105508.56269999999"/>
    <n v="184639.98480000001"/>
    <n v="126295.761"/>
    <n v="221017.58170000001"/>
    <n v="150667.0373"/>
    <n v="263667.31530000002"/>
    <n v="177615.04430000001"/>
    <n v="310826.32740000001"/>
    <n v="194751.03709999999"/>
    <n v="340814.3149"/>
    <n v="210878.84090000001"/>
    <n v="369037.97159999999"/>
  </r>
  <r>
    <n v="4"/>
    <x v="0"/>
    <s v="Region IV - Southeast"/>
    <x v="28"/>
    <s v="TN"/>
    <x v="182"/>
    <n v="2"/>
    <x v="1"/>
    <n v="69679.275699999998"/>
    <n v="121938.7326"/>
    <n v="91116.248099999997"/>
    <n v="159453.43410000001"/>
    <n v="110534.59699999999"/>
    <n v="193435.5447"/>
    <n v="135141.19089999999"/>
    <n v="236497.08420000001"/>
    <n v="160269.9626"/>
    <n v="280472.43459999998"/>
    <n v="176557.19209999999"/>
    <n v="308975.08610000001"/>
    <n v="191698.75080000001"/>
    <n v="335472.81390000001"/>
  </r>
  <r>
    <n v="4"/>
    <x v="0"/>
    <s v="Region IV - Southeast"/>
    <x v="28"/>
    <s v="TN"/>
    <x v="182"/>
    <n v="3"/>
    <x v="2"/>
    <n v="62034.015599999999"/>
    <n v="108559.52740000001"/>
    <n v="84415.580400000006"/>
    <n v="147727.26560000001"/>
    <n v="106715.72169999999"/>
    <n v="186752.51300000001"/>
    <n v="140446.0128"/>
    <n v="245780.52249999999"/>
    <n v="173831.00109999999"/>
    <n v="304204.25189999997"/>
    <n v="195703.98989999999"/>
    <n v="342481.98229999997"/>
    <n v="217270.04259999999"/>
    <n v="380222.57459999999"/>
  </r>
  <r>
    <n v="4"/>
    <x v="0"/>
    <s v="Region IV - Southeast"/>
    <x v="28"/>
    <s v="TN"/>
    <x v="182"/>
    <n v="4"/>
    <x v="3"/>
    <n v="69439.016099999993"/>
    <n v="111102.42750000001"/>
    <n v="97214.622600000002"/>
    <n v="155543.39840000001"/>
    <n v="124990.22900000001"/>
    <n v="199984.3694"/>
    <n v="166653.63870000001"/>
    <n v="266645.8259"/>
    <n v="208317.04829999999"/>
    <n v="333307.28220000002"/>
    <n v="236092.65470000001"/>
    <n v="377748.25319999998"/>
    <n v="263868.26120000001"/>
    <n v="422189.2242"/>
  </r>
  <r>
    <n v="4"/>
    <x v="0"/>
    <s v="Region IV - Southeast"/>
    <x v="28"/>
    <s v="TN"/>
    <x v="168"/>
    <n v="1"/>
    <x v="0"/>
    <n v="80926.326499999996"/>
    <n v="141621.07149999999"/>
    <n v="104862.74800000001"/>
    <n v="183509.8089"/>
    <n v="125574.26459999999"/>
    <n v="219754.96290000001"/>
    <n v="149884.52420000001"/>
    <n v="262297.91720000003"/>
    <n v="176766.2439"/>
    <n v="309340.92680000002"/>
    <n v="193859.58180000001"/>
    <n v="339254.26809999999"/>
    <n v="209976.6961"/>
    <n v="367459.2182"/>
  </r>
  <r>
    <n v="4"/>
    <x v="0"/>
    <s v="Region IV - Southeast"/>
    <x v="28"/>
    <s v="TN"/>
    <x v="168"/>
    <n v="2"/>
    <x v="1"/>
    <n v="68850.717499999999"/>
    <n v="120488.75569999999"/>
    <n v="90139.575800000006"/>
    <n v="157744.25760000001"/>
    <n v="109450.77529999999"/>
    <n v="191538.85680000001"/>
    <n v="134001.76209999999"/>
    <n v="234503.08360000001"/>
    <n v="159022.42509999999"/>
    <n v="278289.2439"/>
    <n v="175247.48790000001"/>
    <n v="306683.10379999998"/>
    <n v="190355.68479999999"/>
    <n v="333122.4485"/>
  </r>
  <r>
    <n v="4"/>
    <x v="0"/>
    <s v="Region IV - Southeast"/>
    <x v="28"/>
    <s v="TN"/>
    <x v="168"/>
    <n v="3"/>
    <x v="2"/>
    <n v="61052.075799999999"/>
    <n v="106841.13250000001"/>
    <n v="82984.955499999996"/>
    <n v="145223.6721"/>
    <n v="104834.5402"/>
    <n v="183460.44529999999"/>
    <n v="137895.43489999999"/>
    <n v="241317.0111"/>
    <n v="170603.08859999999"/>
    <n v="298555.40519999998"/>
    <n v="192015.70110000001"/>
    <n v="336027.47700000001"/>
    <n v="213114.3216"/>
    <n v="372950.06270000001"/>
  </r>
  <r>
    <n v="4"/>
    <x v="0"/>
    <s v="Region IV - Southeast"/>
    <x v="28"/>
    <s v="TN"/>
    <x v="168"/>
    <n v="4"/>
    <x v="3"/>
    <n v="68945.372900000002"/>
    <n v="110312.59819999999"/>
    <n v="96523.521999999997"/>
    <n v="154437.63759999999"/>
    <n v="124101.6712"/>
    <n v="198562.67679999999"/>
    <n v="165468.89490000001"/>
    <n v="264750.23580000002"/>
    <n v="206836.11859999999"/>
    <n v="330937.79470000003"/>
    <n v="234414.2677"/>
    <n v="375062.83399999997"/>
    <n v="261992.41690000001"/>
    <n v="419187.87329999998"/>
  </r>
  <r>
    <n v="4"/>
    <x v="0"/>
    <s v="Region IV - Southeast"/>
    <x v="28"/>
    <s v="TN"/>
    <x v="187"/>
    <n v="1"/>
    <x v="0"/>
    <n v="80469.407999999996"/>
    <n v="140821.46400000001"/>
    <n v="104227.0145"/>
    <n v="182397.27530000001"/>
    <n v="124783.236"/>
    <n v="218370.66279999999"/>
    <n v="148895.27499999999"/>
    <n v="260566.73130000001"/>
    <n v="175557.12880000001"/>
    <n v="307224.97529999999"/>
    <n v="192510.94930000001"/>
    <n v="336894.16110000003"/>
    <n v="208479.58970000001"/>
    <n v="364839.2819"/>
  </r>
  <r>
    <n v="4"/>
    <x v="0"/>
    <s v="Region IV - Southeast"/>
    <x v="28"/>
    <s v="TN"/>
    <x v="187"/>
    <n v="2"/>
    <x v="1"/>
    <n v="68665.160699999993"/>
    <n v="120164.0312"/>
    <n v="89834.699800000002"/>
    <n v="157210.72459999999"/>
    <n v="109022.0719"/>
    <n v="190788.62590000001"/>
    <n v="133369.42860000001"/>
    <n v="233396.50020000001"/>
    <n v="158212.0471"/>
    <n v="276871.08240000001"/>
    <n v="174317.1042"/>
    <n v="305054.93239999999"/>
    <n v="189299.49960000001"/>
    <n v="331274.12420000002"/>
  </r>
  <r>
    <n v="4"/>
    <x v="0"/>
    <s v="Region IV - Southeast"/>
    <x v="28"/>
    <s v="TN"/>
    <x v="187"/>
    <n v="3"/>
    <x v="2"/>
    <n v="61029.235399999998"/>
    <n v="106801.16190000001"/>
    <n v="83008.888000000006"/>
    <n v="145265.5539"/>
    <n v="104907.11719999999"/>
    <n v="183587.45509999999"/>
    <n v="138034.54019999999"/>
    <n v="241560.4454"/>
    <n v="170816.66020000001"/>
    <n v="298929.15549999999"/>
    <n v="192287.73689999999"/>
    <n v="336503.53960000002"/>
    <n v="213451.87760000001"/>
    <n v="373540.78570000001"/>
  </r>
  <r>
    <n v="4"/>
    <x v="0"/>
    <s v="Region IV - Southeast"/>
    <x v="28"/>
    <s v="TN"/>
    <x v="187"/>
    <n v="4"/>
    <x v="3"/>
    <n v="68566.954500000007"/>
    <n v="109707.12880000001"/>
    <n v="95993.736099999995"/>
    <n v="153589.98019999999"/>
    <n v="123420.51790000001"/>
    <n v="197472.83170000001"/>
    <n v="164560.6906"/>
    <n v="263297.10889999999"/>
    <n v="205700.86319999999"/>
    <n v="329121.386"/>
    <n v="233127.64499999999"/>
    <n v="373004.23759999999"/>
    <n v="260554.42679999999"/>
    <n v="416887.08909999998"/>
  </r>
  <r>
    <n v="4"/>
    <x v="0"/>
    <s v="Region IV - Southeast"/>
    <x v="28"/>
    <s v="TN"/>
    <x v="188"/>
    <n v="1"/>
    <x v="0"/>
    <n v="83943.605200000005"/>
    <n v="146901.30910000001"/>
    <n v="108704.8763"/>
    <n v="190233.53339999999"/>
    <n v="130129.22719999999"/>
    <n v="227726.1477"/>
    <n v="155251.50030000001"/>
    <n v="271690.12550000002"/>
    <n v="183030.0753"/>
    <n v="320302.63179999997"/>
    <n v="200694.14629999999"/>
    <n v="351214.7561"/>
    <n v="217323.1974"/>
    <n v="380315.59539999999"/>
  </r>
  <r>
    <n v="4"/>
    <x v="0"/>
    <s v="Region IV - Southeast"/>
    <x v="28"/>
    <s v="TN"/>
    <x v="188"/>
    <n v="2"/>
    <x v="1"/>
    <n v="71732.315300000002"/>
    <n v="125531.5518"/>
    <n v="93816.275299999994"/>
    <n v="164178.48190000001"/>
    <n v="113824.5754"/>
    <n v="199193.00690000001"/>
    <n v="139190.28039999999"/>
    <n v="243582.99069999999"/>
    <n v="165086.88800000001"/>
    <n v="288902.0539"/>
    <n v="181872.92800000001"/>
    <n v="318277.62400000001"/>
    <n v="197481.7255"/>
    <n v="345593.0196"/>
  </r>
  <r>
    <n v="4"/>
    <x v="0"/>
    <s v="Region IV - Southeast"/>
    <x v="28"/>
    <s v="TN"/>
    <x v="188"/>
    <n v="3"/>
    <x v="2"/>
    <n v="63826.644699999997"/>
    <n v="111696.62820000001"/>
    <n v="86841.397500000006"/>
    <n v="151972.44570000001"/>
    <n v="109771.9195"/>
    <n v="192100.859"/>
    <n v="144457.43919999999"/>
    <n v="252800.51869999999"/>
    <n v="178785.74909999999"/>
    <n v="312875.06089999998"/>
    <n v="201274.38889999999"/>
    <n v="352230.18060000002"/>
    <n v="223445.50880000001"/>
    <n v="391029.64049999998"/>
  </r>
  <r>
    <n v="4"/>
    <x v="0"/>
    <s v="Region IV - Southeast"/>
    <x v="28"/>
    <s v="TN"/>
    <x v="188"/>
    <n v="4"/>
    <x v="3"/>
    <n v="71532.754400000005"/>
    <n v="114452.4087"/>
    <n v="100145.8561"/>
    <n v="160233.37220000001"/>
    <n v="128758.95789999999"/>
    <n v="206014.33559999999"/>
    <n v="171678.61050000001"/>
    <n v="274685.78080000001"/>
    <n v="214598.26310000001"/>
    <n v="343357.22600000002"/>
    <n v="243211.36480000001"/>
    <n v="389138.18949999998"/>
    <n v="271824.46659999999"/>
    <n v="434919.15299999999"/>
  </r>
  <r>
    <n v="4"/>
    <x v="0"/>
    <s v="Region IV - Southeast"/>
    <x v="28"/>
    <s v="TN"/>
    <x v="189"/>
    <n v="1"/>
    <x v="0"/>
    <n v="85971.835300000006"/>
    <n v="150450.71170000001"/>
    <n v="111267.9728"/>
    <n v="194718.95240000001"/>
    <n v="133154.27729999999"/>
    <n v="233019.98540000001"/>
    <n v="158795.02489999999"/>
    <n v="277891.29359999998"/>
    <n v="187145.90640000001"/>
    <n v="327505.33610000001"/>
    <n v="205174.32199999999"/>
    <n v="359055.0637"/>
    <n v="222121.6997"/>
    <n v="388712.97450000001"/>
  </r>
  <r>
    <n v="4"/>
    <x v="0"/>
    <s v="Region IV - Southeast"/>
    <x v="28"/>
    <s v="TN"/>
    <x v="189"/>
    <n v="2"/>
    <x v="1"/>
    <n v="73760.545400000003"/>
    <n v="129080.9544"/>
    <n v="96379.371899999998"/>
    <n v="168663.90090000001"/>
    <n v="116849.62549999999"/>
    <n v="204486.84460000001"/>
    <n v="142733.80499999999"/>
    <n v="249784.1588"/>
    <n v="169202.71900000001"/>
    <n v="296104.75829999999"/>
    <n v="186353.10370000001"/>
    <n v="326117.93150000001"/>
    <n v="202280.2279"/>
    <n v="353990.39880000002"/>
  </r>
  <r>
    <n v="4"/>
    <x v="0"/>
    <s v="Region IV - Southeast"/>
    <x v="28"/>
    <s v="TN"/>
    <x v="189"/>
    <n v="3"/>
    <x v="2"/>
    <n v="65836.205199999997"/>
    <n v="115213.3591"/>
    <n v="89654.782300000006"/>
    <n v="156895.86900000001"/>
    <n v="113389.1284"/>
    <n v="198430.97469999999"/>
    <n v="149280.38449999999"/>
    <n v="261240.67290000001"/>
    <n v="184814.4307"/>
    <n v="323425.2537"/>
    <n v="208106.89480000001"/>
    <n v="364187.06589999999"/>
    <n v="231081.8389"/>
    <n v="404393.2181"/>
  </r>
  <r>
    <n v="4"/>
    <x v="0"/>
    <s v="Region IV - Southeast"/>
    <x v="28"/>
    <s v="TN"/>
    <x v="189"/>
    <n v="4"/>
    <x v="3"/>
    <n v="73276.877699999997"/>
    <n v="117243.0062"/>
    <n v="102587.62880000001"/>
    <n v="164140.20860000001"/>
    <n v="131898.38"/>
    <n v="211037.41099999999"/>
    <n v="175864.50659999999"/>
    <n v="281383.21470000001"/>
    <n v="219830.63329999999"/>
    <n v="351729.0184"/>
    <n v="249141.38430000001"/>
    <n v="398626.22080000001"/>
    <n v="278452.13549999997"/>
    <n v="445523.42330000002"/>
  </r>
  <r>
    <n v="4"/>
    <x v="0"/>
    <s v="Region IV - Southeast"/>
    <x v="28"/>
    <s v="TN"/>
    <x v="190"/>
    <n v="1"/>
    <x v="0"/>
    <n v="87442.874800000005"/>
    <n v="153025.03090000001"/>
    <n v="113185.26210000001"/>
    <n v="198074.20869999999"/>
    <n v="135457.84020000001"/>
    <n v="237051.22029999999"/>
    <n v="161556.0472"/>
    <n v="282723.08260000002"/>
    <n v="190412.94990000001"/>
    <n v="333222.66220000002"/>
    <n v="208763.05650000001"/>
    <n v="365335.34889999998"/>
    <n v="226018.07260000001"/>
    <n v="395531.62709999998"/>
  </r>
  <r>
    <n v="4"/>
    <x v="0"/>
    <s v="Region IV - Southeast"/>
    <x v="28"/>
    <s v="TN"/>
    <x v="190"/>
    <n v="2"/>
    <x v="1"/>
    <n v="74960.222299999994"/>
    <n v="131180.3891"/>
    <n v="97965.802800000005"/>
    <n v="171440.15479999999"/>
    <n v="118790.86199999999"/>
    <n v="207884.00839999999"/>
    <n v="145137.9106"/>
    <n v="253991.34349999999"/>
    <n v="172071.02420000001"/>
    <n v="301124.29220000003"/>
    <n v="189523.58799999999"/>
    <n v="331666.27899999998"/>
    <n v="205735.67819999999"/>
    <n v="360037.43699999998"/>
  </r>
  <r>
    <n v="4"/>
    <x v="0"/>
    <s v="Region IV - Southeast"/>
    <x v="28"/>
    <s v="TN"/>
    <x v="190"/>
    <n v="3"/>
    <x v="2"/>
    <n v="66863.830400000006"/>
    <n v="117011.70329999999"/>
    <n v="91037.548500000004"/>
    <n v="159315.70980000001"/>
    <n v="115125.16379999999"/>
    <n v="201469.03649999999"/>
    <n v="151552.7622"/>
    <n v="265217.33390000003"/>
    <n v="187615.21280000001"/>
    <n v="328326.62229999999"/>
    <n v="211251.12640000001"/>
    <n v="369689.47110000002"/>
    <n v="234562.46400000001"/>
    <n v="410484.31199999998"/>
  </r>
  <r>
    <n v="4"/>
    <x v="0"/>
    <s v="Region IV - Southeast"/>
    <x v="28"/>
    <s v="TN"/>
    <x v="190"/>
    <n v="4"/>
    <x v="3"/>
    <n v="74527.362899999993"/>
    <n v="119243.7824"/>
    <n v="104338.30809999999"/>
    <n v="166941.29550000001"/>
    <n v="134149.25330000001"/>
    <n v="214638.80850000001"/>
    <n v="178865.671"/>
    <n v="286185.07799999998"/>
    <n v="223582.0888"/>
    <n v="357731.34730000002"/>
    <n v="253393.03400000001"/>
    <n v="405428.8603"/>
    <n v="283203.9792"/>
    <n v="453126.37329999998"/>
  </r>
  <r>
    <n v="5"/>
    <x v="0"/>
    <s v="Region V - Midwest"/>
    <x v="29"/>
    <s v="IL"/>
    <x v="191"/>
    <n v="1"/>
    <x v="0"/>
    <n v="105279.65919999999"/>
    <n v="184239.40349999999"/>
    <n v="136283.4173"/>
    <n v="238495.9804"/>
    <n v="163108.32399999999"/>
    <n v="285439.56709999999"/>
    <n v="194544.59529999999"/>
    <n v="340453.04190000001"/>
    <n v="229303.9817"/>
    <n v="401281.96799999999"/>
    <n v="251407.40890000001"/>
    <n v="439962.9656"/>
    <n v="272195.80709999998"/>
    <n v="476342.66249999998"/>
  </r>
  <r>
    <n v="5"/>
    <x v="0"/>
    <s v="Region V - Midwest"/>
    <x v="29"/>
    <s v="IL"/>
    <x v="191"/>
    <n v="2"/>
    <x v="1"/>
    <n v="90202.453599999993"/>
    <n v="157854.29389999999"/>
    <n v="117900.55220000001"/>
    <n v="206325.96650000001"/>
    <n v="142977.06940000001"/>
    <n v="250209.87150000001"/>
    <n v="174713.90470000001"/>
    <n v="305749.3333"/>
    <n v="207149.6372"/>
    <n v="362511.8652"/>
    <n v="228168.96489999999"/>
    <n v="399295.68859999999"/>
    <n v="247697.6623"/>
    <n v="433470.90909999999"/>
  </r>
  <r>
    <n v="5"/>
    <x v="0"/>
    <s v="Region V - Midwest"/>
    <x v="29"/>
    <s v="IL"/>
    <x v="191"/>
    <n v="3"/>
    <x v="2"/>
    <n v="80426.320200000002"/>
    <n v="140746.06039999999"/>
    <n v="109490.4757"/>
    <n v="191608.33240000001"/>
    <n v="138450.6317"/>
    <n v="242288.60550000001"/>
    <n v="182248.60209999999"/>
    <n v="318935.05379999999"/>
    <n v="225605.52770000001"/>
    <n v="394809.67349999998"/>
    <n v="254020.09469999999"/>
    <n v="444535.1655"/>
    <n v="282042.62160000001"/>
    <n v="493574.58779999998"/>
  </r>
  <r>
    <n v="5"/>
    <x v="0"/>
    <s v="Region V - Midwest"/>
    <x v="29"/>
    <s v="IL"/>
    <x v="191"/>
    <n v="4"/>
    <x v="3"/>
    <n v="89727.032500000001"/>
    <n v="143563.25409999999"/>
    <n v="125617.84540000001"/>
    <n v="200988.5557"/>
    <n v="161508.65839999999"/>
    <n v="258413.85740000001"/>
    <n v="215344.87789999999"/>
    <n v="344551.80989999999"/>
    <n v="269181.09749999997"/>
    <n v="430689.7623"/>
    <n v="305071.91039999999"/>
    <n v="488115.0638"/>
    <n v="340962.72340000002"/>
    <n v="545540.36549999996"/>
  </r>
  <r>
    <n v="5"/>
    <x v="0"/>
    <s v="Region V - Midwest"/>
    <x v="29"/>
    <s v="IL"/>
    <x v="192"/>
    <n v="1"/>
    <x v="0"/>
    <n v="103291.73149999999"/>
    <n v="180760.53020000001"/>
    <n v="133712.33590000001"/>
    <n v="233996.58780000001"/>
    <n v="160032.71909999999"/>
    <n v="280057.2586"/>
    <n v="190878.56890000001"/>
    <n v="334037.49550000002"/>
    <n v="224985.15580000001"/>
    <n v="393724.02260000003"/>
    <n v="246673.454"/>
    <n v="431678.54450000002"/>
    <n v="267072.30619999999"/>
    <n v="467376.53580000001"/>
  </r>
  <r>
    <n v="5"/>
    <x v="0"/>
    <s v="Region V - Midwest"/>
    <x v="29"/>
    <s v="IL"/>
    <x v="192"/>
    <n v="2"/>
    <x v="1"/>
    <n v="88488.656700000007"/>
    <n v="154855.14929999999"/>
    <n v="115663.7044"/>
    <n v="202411.48269999999"/>
    <n v="140267.48699999999"/>
    <n v="245468.10219999999"/>
    <n v="171408.43590000001"/>
    <n v="299964.76280000003"/>
    <n v="203233.61720000001"/>
    <n v="355658.83010000002"/>
    <n v="223857.52669999999"/>
    <n v="391750.67180000001"/>
    <n v="243019.58180000001"/>
    <n v="425284.26819999999"/>
  </r>
  <r>
    <n v="5"/>
    <x v="0"/>
    <s v="Region V - Midwest"/>
    <x v="29"/>
    <s v="IL"/>
    <x v="192"/>
    <n v="3"/>
    <x v="2"/>
    <n v="78890.949900000007"/>
    <n v="138059.16250000001"/>
    <n v="107397.4368"/>
    <n v="187945.51439999999"/>
    <n v="135801.815"/>
    <n v="237653.17619999999"/>
    <n v="178759.6145"/>
    <n v="312829.32549999998"/>
    <n v="221284.38810000001"/>
    <n v="387247.67910000001"/>
    <n v="249153.09710000001"/>
    <n v="436017.91989999998"/>
    <n v="276636.89409999998"/>
    <n v="484114.56459999998"/>
  </r>
  <r>
    <n v="5"/>
    <x v="0"/>
    <s v="Region V - Midwest"/>
    <x v="29"/>
    <s v="IL"/>
    <x v="192"/>
    <n v="4"/>
    <x v="3"/>
    <n v="88032.210800000001"/>
    <n v="140851.53940000001"/>
    <n v="123245.09510000001"/>
    <n v="197192.1551"/>
    <n v="158457.97940000001"/>
    <n v="253532.7708"/>
    <n v="211277.30590000001"/>
    <n v="338043.69439999998"/>
    <n v="264096.6323"/>
    <n v="422554.61790000001"/>
    <n v="299309.51659999997"/>
    <n v="478895.23369999998"/>
    <n v="334522.40090000001"/>
    <n v="535235.84939999995"/>
  </r>
  <r>
    <n v="5"/>
    <x v="0"/>
    <s v="Region V - Midwest"/>
    <x v="29"/>
    <s v="IL"/>
    <x v="193"/>
    <n v="1"/>
    <x v="0"/>
    <n v="104812.90399999999"/>
    <n v="183422.5821"/>
    <n v="135634.65830000001"/>
    <n v="237360.652"/>
    <n v="162301.5068"/>
    <n v="284027.63679999998"/>
    <n v="193536.21230000001"/>
    <n v="338688.37150000001"/>
    <n v="228072.02910000001"/>
    <n v="399126.05080000003"/>
    <n v="250033.5858"/>
    <n v="437558.77519999997"/>
    <n v="270671.18290000001"/>
    <n v="473674.57020000002"/>
  </r>
  <r>
    <n v="5"/>
    <x v="0"/>
    <s v="Region V - Midwest"/>
    <x v="29"/>
    <s v="IL"/>
    <x v="193"/>
    <n v="2"/>
    <x v="1"/>
    <n v="90009.829299999998"/>
    <n v="157517.20129999999"/>
    <n v="117586.02680000001"/>
    <n v="205775.54689999999"/>
    <n v="142536.2746"/>
    <n v="249438.48050000001"/>
    <n v="174066.07939999999"/>
    <n v="304615.63880000002"/>
    <n v="206320.49050000001"/>
    <n v="361060.85830000002"/>
    <n v="227217.65849999999"/>
    <n v="397630.90250000003"/>
    <n v="246618.45860000001"/>
    <n v="431582.3026"/>
  </r>
  <r>
    <n v="5"/>
    <x v="0"/>
    <s v="Region V - Midwest"/>
    <x v="29"/>
    <s v="IL"/>
    <x v="193"/>
    <n v="3"/>
    <x v="2"/>
    <n v="80398.120299999995"/>
    <n v="140696.71059999999"/>
    <n v="109507.47530000001"/>
    <n v="191638.08180000001"/>
    <n v="138514.72169999999"/>
    <n v="242400.76300000001"/>
    <n v="182376.8235"/>
    <n v="319159.4412"/>
    <n v="225805.89929999999"/>
    <n v="395160.32380000001"/>
    <n v="254277.47640000001"/>
    <n v="444985.58380000002"/>
    <n v="282364.14159999997"/>
    <n v="494137.24770000001"/>
  </r>
  <r>
    <n v="5"/>
    <x v="0"/>
    <s v="Region V - Midwest"/>
    <x v="29"/>
    <s v="IL"/>
    <x v="193"/>
    <n v="4"/>
    <x v="3"/>
    <n v="89340.303400000004"/>
    <n v="142944.48740000001"/>
    <n v="125076.4246"/>
    <n v="200122.2824"/>
    <n v="160812.5459"/>
    <n v="257300.07740000001"/>
    <n v="214416.728"/>
    <n v="343066.76980000001"/>
    <n v="268020.90990000003"/>
    <n v="428833.46220000001"/>
    <n v="303757.03120000003"/>
    <n v="486011.25719999999"/>
    <n v="339493.15250000003"/>
    <n v="543189.05220000003"/>
  </r>
  <r>
    <n v="5"/>
    <x v="0"/>
    <s v="Region V - Midwest"/>
    <x v="29"/>
    <s v="IL"/>
    <x v="194"/>
    <n v="1"/>
    <x v="0"/>
    <n v="106780.6804"/>
    <n v="186866.19080000001"/>
    <n v="138209.7322"/>
    <n v="241867.03140000001"/>
    <n v="165402.389"/>
    <n v="289454.18079999997"/>
    <n v="197263.48980000001"/>
    <n v="345211.10710000002"/>
    <n v="232492.3524"/>
    <n v="406861.61660000001"/>
    <n v="254894.43030000001"/>
    <n v="446065.25300000003"/>
    <n v="275957.18310000002"/>
    <n v="482925.07059999998"/>
  </r>
  <r>
    <n v="5"/>
    <x v="0"/>
    <s v="Region V - Midwest"/>
    <x v="29"/>
    <s v="IL"/>
    <x v="194"/>
    <n v="2"/>
    <x v="1"/>
    <n v="91566.409499999994"/>
    <n v="160241.21679999999"/>
    <n v="119659.7504"/>
    <n v="209404.5631"/>
    <n v="145088.1231"/>
    <n v="253904.21549999999"/>
    <n v="177252.5203"/>
    <n v="310191.9105"/>
    <n v="210136.60500000001"/>
    <n v="367739.0588"/>
    <n v="231444.7279"/>
    <n v="405028.27380000002"/>
    <n v="251236.32819999999"/>
    <n v="439663.57439999998"/>
  </r>
  <r>
    <n v="5"/>
    <x v="0"/>
    <s v="Region V - Midwest"/>
    <x v="29"/>
    <s v="IL"/>
    <x v="194"/>
    <n v="3"/>
    <x v="2"/>
    <n v="81696.395499999999"/>
    <n v="142968.69209999999"/>
    <n v="111240.3414"/>
    <n v="194670.5974"/>
    <n v="140679.34229999999"/>
    <n v="246188.84899999999"/>
    <n v="185198.83230000001"/>
    <n v="324097.95659999998"/>
    <n v="229273.26790000001"/>
    <n v="401228.21879999997"/>
    <n v="258161.71979999999"/>
    <n v="451783.0098"/>
    <n v="286654.56780000002"/>
    <n v="501645.49369999999"/>
  </r>
  <r>
    <n v="5"/>
    <x v="0"/>
    <s v="Region V - Midwest"/>
    <x v="29"/>
    <s v="IL"/>
    <x v="194"/>
    <n v="4"/>
    <x v="3"/>
    <n v="91010.474199999997"/>
    <n v="145616.76079999999"/>
    <n v="127414.66379999999"/>
    <n v="203863.46520000001"/>
    <n v="163818.8535"/>
    <n v="262110.16949999999"/>
    <n v="218425.13800000001"/>
    <n v="349480.22600000002"/>
    <n v="273031.42249999999"/>
    <n v="436850.28240000003"/>
    <n v="309435.61219999997"/>
    <n v="495096.98680000001"/>
    <n v="345839.80180000002"/>
    <n v="553343.69110000005"/>
  </r>
  <r>
    <n v="5"/>
    <x v="0"/>
    <s v="Region V - Midwest"/>
    <x v="29"/>
    <s v="IL"/>
    <x v="195"/>
    <n v="1"/>
    <x v="0"/>
    <n v="124712.3492"/>
    <n v="218246.61120000001"/>
    <n v="161341.50339999999"/>
    <n v="282347.63099999999"/>
    <n v="193032.30549999999"/>
    <n v="337806.53460000001"/>
    <n v="230135.25889999999"/>
    <n v="402736.70319999999"/>
    <n v="271158.82860000001"/>
    <n v="474527.95010000002"/>
    <n v="297246.2868"/>
    <n v="520181.00189999997"/>
    <n v="321743.7378"/>
    <n v="563051.54130000004"/>
  </r>
  <r>
    <n v="5"/>
    <x v="0"/>
    <s v="Region V - Midwest"/>
    <x v="29"/>
    <s v="IL"/>
    <x v="195"/>
    <n v="2"/>
    <x v="1"/>
    <n v="107305.03079999999"/>
    <n v="187783.80410000001"/>
    <n v="140117.65090000001"/>
    <n v="245205.889"/>
    <n v="169789.8578"/>
    <n v="297132.2512"/>
    <n v="207239.82610000001"/>
    <n v="362669.69569999998"/>
    <n v="245580.63190000001"/>
    <n v="429766.10580000002"/>
    <n v="270416.44790000003"/>
    <n v="473228.78389999998"/>
    <n v="293459.5172"/>
    <n v="513554.15519999998"/>
  </r>
  <r>
    <n v="5"/>
    <x v="0"/>
    <s v="Region V - Midwest"/>
    <x v="29"/>
    <s v="IL"/>
    <x v="195"/>
    <n v="3"/>
    <x v="2"/>
    <n v="95988.933399999994"/>
    <n v="167980.63339999999"/>
    <n v="130798.05839999999"/>
    <n v="228896.6023"/>
    <n v="165487.11139999999"/>
    <n v="289602.4449"/>
    <n v="217933.7139"/>
    <n v="381383.99930000002"/>
    <n v="269871.10989999998"/>
    <n v="472274.4423"/>
    <n v="303930.25559999997"/>
    <n v="531877.94720000005"/>
    <n v="337536.7732"/>
    <n v="590689.35309999995"/>
  </r>
  <r>
    <n v="5"/>
    <x v="0"/>
    <s v="Region V - Midwest"/>
    <x v="29"/>
    <s v="IL"/>
    <x v="195"/>
    <n v="4"/>
    <x v="3"/>
    <n v="106313.18640000001"/>
    <n v="170101.10079999999"/>
    <n v="148838.46109999999"/>
    <n v="238141.54120000001"/>
    <n v="191363.73560000001"/>
    <n v="306181.9816"/>
    <n v="255151.64749999999"/>
    <n v="408242.6421"/>
    <n v="318939.55930000002"/>
    <n v="510303.3026"/>
    <n v="361464.83380000002"/>
    <n v="578343.74289999995"/>
    <n v="403990.10849999997"/>
    <n v="646384.18330000003"/>
  </r>
  <r>
    <n v="5"/>
    <x v="0"/>
    <s v="Region V - Midwest"/>
    <x v="29"/>
    <s v="IL"/>
    <x v="196"/>
    <n v="1"/>
    <x v="0"/>
    <n v="106293.7741"/>
    <n v="186014.1047"/>
    <n v="137564.9656"/>
    <n v="240738.68979999999"/>
    <n v="164620.84909999999"/>
    <n v="288086.48599999998"/>
    <n v="196316.35759999999"/>
    <n v="343553.62589999998"/>
    <n v="231361.89720000001"/>
    <n v="404883.32010000001"/>
    <n v="253647.49669999999"/>
    <n v="443883.11930000002"/>
    <n v="274595.05829999998"/>
    <n v="480541.35200000001"/>
  </r>
  <r>
    <n v="5"/>
    <x v="0"/>
    <s v="Region V - Midwest"/>
    <x v="29"/>
    <s v="IL"/>
    <x v="196"/>
    <n v="2"/>
    <x v="1"/>
    <n v="91216.568700000003"/>
    <n v="159628.9952"/>
    <n v="119182.10060000001"/>
    <n v="208568.67600000001"/>
    <n v="144489.59450000001"/>
    <n v="252856.79029999999"/>
    <n v="176485.66699999999"/>
    <n v="308849.91729999997"/>
    <n v="209207.5528"/>
    <n v="366113.21730000002"/>
    <n v="230409.0528"/>
    <n v="403215.84230000002"/>
    <n v="250096.9135"/>
    <n v="437669.59869999997"/>
  </r>
  <r>
    <n v="5"/>
    <x v="0"/>
    <s v="Region V - Midwest"/>
    <x v="29"/>
    <s v="IL"/>
    <x v="196"/>
    <n v="3"/>
    <x v="2"/>
    <n v="81431.1005"/>
    <n v="142504.4258"/>
    <n v="110897.1681"/>
    <n v="194070.0442"/>
    <n v="140259.23620000001"/>
    <n v="245453.66329999999"/>
    <n v="184660.0748"/>
    <n v="323155.13099999999"/>
    <n v="228619.86850000001"/>
    <n v="400084.76980000001"/>
    <n v="257436.34760000001"/>
    <n v="450513.60820000002"/>
    <n v="285860.78659999999"/>
    <n v="500256.37650000001"/>
  </r>
  <r>
    <n v="5"/>
    <x v="0"/>
    <s v="Region V - Midwest"/>
    <x v="29"/>
    <s v="IL"/>
    <x v="196"/>
    <n v="4"/>
    <x v="3"/>
    <n v="90599.094200000007"/>
    <n v="144958.55290000001"/>
    <n v="126838.73179999999"/>
    <n v="202941.97399999999"/>
    <n v="163078.3695"/>
    <n v="260925.39509999999"/>
    <n v="217437.8259"/>
    <n v="347900.52679999999"/>
    <n v="271797.28249999997"/>
    <n v="434875.65840000001"/>
    <n v="308036.92009999999"/>
    <n v="492859.0796"/>
    <n v="344276.55780000001"/>
    <n v="550842.50069999998"/>
  </r>
  <r>
    <n v="5"/>
    <x v="0"/>
    <s v="Region V - Midwest"/>
    <x v="29"/>
    <s v="IL"/>
    <x v="197"/>
    <n v="1"/>
    <x v="0"/>
    <n v="105766.56540000001"/>
    <n v="185091.48939999999"/>
    <n v="136928.1839"/>
    <n v="239624.32190000001"/>
    <n v="163889.8639"/>
    <n v="286807.26199999999"/>
    <n v="195491.72750000001"/>
    <n v="342110.52309999999"/>
    <n v="230434.4369"/>
    <n v="403260.26449999999"/>
    <n v="252654.34239999999"/>
    <n v="442145.0993"/>
    <n v="273557.93190000003"/>
    <n v="478726.38099999999"/>
  </r>
  <r>
    <n v="5"/>
    <x v="0"/>
    <s v="Region V - Midwest"/>
    <x v="29"/>
    <s v="IL"/>
    <x v="197"/>
    <n v="2"/>
    <x v="1"/>
    <n v="90552.294599999994"/>
    <n v="158466.51550000001"/>
    <n v="118378.20209999999"/>
    <n v="207161.85370000001"/>
    <n v="143575.5981"/>
    <n v="251257.29670000001"/>
    <n v="175480.758"/>
    <n v="307091.32650000002"/>
    <n v="208078.68950000001"/>
    <n v="364137.70659999998"/>
    <n v="229204.64"/>
    <n v="401108.1201"/>
    <n v="248837.07699999999"/>
    <n v="435464.8848"/>
  </r>
  <r>
    <n v="5"/>
    <x v="0"/>
    <s v="Region V - Midwest"/>
    <x v="29"/>
    <s v="IL"/>
    <x v="197"/>
    <n v="3"/>
    <x v="2"/>
    <n v="80691.6152"/>
    <n v="141210.32670000001"/>
    <n v="109833.649"/>
    <n v="192208.88570000001"/>
    <n v="138870.7378"/>
    <n v="243023.7911"/>
    <n v="182787.3596"/>
    <n v="319877.87939999998"/>
    <n v="226258.927"/>
    <n v="395953.12239999999"/>
    <n v="254745.467"/>
    <n v="445804.56709999999"/>
    <n v="282836.40289999999"/>
    <n v="494963.70490000001"/>
  </r>
  <r>
    <n v="5"/>
    <x v="0"/>
    <s v="Region V - Midwest"/>
    <x v="29"/>
    <s v="IL"/>
    <x v="197"/>
    <n v="4"/>
    <x v="3"/>
    <n v="90138.412500000006"/>
    <n v="144221.46220000001"/>
    <n v="126193.77740000001"/>
    <n v="201910.04689999999"/>
    <n v="162249.14249999999"/>
    <n v="259598.6318"/>
    <n v="216332.1899"/>
    <n v="346131.50910000002"/>
    <n v="270415.23749999999"/>
    <n v="432664.38630000001"/>
    <n v="306470.60239999997"/>
    <n v="490352.97110000002"/>
    <n v="342525.96740000002"/>
    <n v="548041.55590000004"/>
  </r>
  <r>
    <n v="5"/>
    <x v="0"/>
    <s v="Region V - Midwest"/>
    <x v="29"/>
    <s v="IL"/>
    <x v="198"/>
    <n v="1"/>
    <x v="0"/>
    <n v="105299.8103"/>
    <n v="184274.66810000001"/>
    <n v="136279.42490000001"/>
    <n v="238488.99359999999"/>
    <n v="163083.04670000001"/>
    <n v="285395.33169999998"/>
    <n v="194483.3444"/>
    <n v="340345.85269999999"/>
    <n v="229202.48430000001"/>
    <n v="401104.34740000003"/>
    <n v="251280.51930000001"/>
    <n v="439740.90879999998"/>
    <n v="272033.30780000001"/>
    <n v="476058.28869999998"/>
  </r>
  <r>
    <n v="5"/>
    <x v="0"/>
    <s v="Region V - Midwest"/>
    <x v="29"/>
    <s v="IL"/>
    <x v="198"/>
    <n v="2"/>
    <x v="1"/>
    <n v="90359.670199999993"/>
    <n v="158129.42290000001"/>
    <n v="118063.67660000001"/>
    <n v="206611.43410000001"/>
    <n v="143134.8033"/>
    <n v="250485.9057"/>
    <n v="174832.9326"/>
    <n v="305957.63209999999"/>
    <n v="207249.54269999999"/>
    <n v="362686.6998"/>
    <n v="228253.33369999999"/>
    <n v="399443.33399999997"/>
    <n v="247757.87330000001"/>
    <n v="433576.2782"/>
  </r>
  <r>
    <n v="5"/>
    <x v="0"/>
    <s v="Region V - Midwest"/>
    <x v="29"/>
    <s v="IL"/>
    <x v="198"/>
    <n v="3"/>
    <x v="2"/>
    <n v="80663.415299999993"/>
    <n v="141160.97690000001"/>
    <n v="109850.6486"/>
    <n v="192238.63510000001"/>
    <n v="138934.8279"/>
    <n v="243135.94870000001"/>
    <n v="182915.58100000001"/>
    <n v="320102.26679999998"/>
    <n v="226459.29870000001"/>
    <n v="396303.77269999997"/>
    <n v="255002.84880000001"/>
    <n v="446254.9853"/>
    <n v="283157.9228"/>
    <n v="495526.36499999999"/>
  </r>
  <r>
    <n v="5"/>
    <x v="0"/>
    <s v="Region V - Midwest"/>
    <x v="29"/>
    <s v="IL"/>
    <x v="198"/>
    <n v="4"/>
    <x v="3"/>
    <n v="89751.683399999994"/>
    <n v="143602.6954"/>
    <n v="125652.3566"/>
    <n v="201043.77359999999"/>
    <n v="161553.02989999999"/>
    <n v="258484.8518"/>
    <n v="215404.04"/>
    <n v="344646.46909999999"/>
    <n v="269255.04989999998"/>
    <n v="430808.08630000002"/>
    <n v="305155.72320000001"/>
    <n v="488249.16440000001"/>
    <n v="341056.39659999998"/>
    <n v="545690.24269999994"/>
  </r>
  <r>
    <n v="5"/>
    <x v="0"/>
    <s v="Region V - Midwest"/>
    <x v="29"/>
    <s v="IL"/>
    <x v="199"/>
    <n v="1"/>
    <x v="0"/>
    <n v="121730.45789999999"/>
    <n v="213028.30129999999"/>
    <n v="157484.8812"/>
    <n v="275598.54210000002"/>
    <n v="188418.8982"/>
    <n v="329733.07179999998"/>
    <n v="224636.21919999999"/>
    <n v="393113.3836"/>
    <n v="264680.58980000002"/>
    <n v="463191.03210000001"/>
    <n v="290145.35440000001"/>
    <n v="507754.37030000001"/>
    <n v="314058.4865"/>
    <n v="549602.35140000004"/>
  </r>
  <r>
    <n v="5"/>
    <x v="0"/>
    <s v="Region V - Midwest"/>
    <x v="29"/>
    <s v="IL"/>
    <x v="199"/>
    <n v="2"/>
    <x v="1"/>
    <n v="104734.33560000001"/>
    <n v="183285.08730000001"/>
    <n v="136762.37899999999"/>
    <n v="239334.16329999999"/>
    <n v="165725.48420000001"/>
    <n v="290019.59730000002"/>
    <n v="202281.62280000001"/>
    <n v="353992.83990000002"/>
    <n v="239706.60190000001"/>
    <n v="419486.55320000002"/>
    <n v="263949.29060000001"/>
    <n v="461911.25870000001"/>
    <n v="286442.39640000003"/>
    <n v="501274.1937"/>
  </r>
  <r>
    <n v="5"/>
    <x v="0"/>
    <s v="Region V - Midwest"/>
    <x v="29"/>
    <s v="IL"/>
    <x v="199"/>
    <n v="3"/>
    <x v="2"/>
    <n v="93685.877900000007"/>
    <n v="163950.28640000001"/>
    <n v="127658.5001"/>
    <n v="223402.3751"/>
    <n v="161513.88630000001"/>
    <n v="282649.30119999999"/>
    <n v="212700.23240000001"/>
    <n v="372225.4068"/>
    <n v="263389.40049999999"/>
    <n v="460931.4509"/>
    <n v="296629.75919999997"/>
    <n v="519102.07860000001"/>
    <n v="329428.18190000003"/>
    <n v="576499.31830000004"/>
  </r>
  <r>
    <n v="5"/>
    <x v="0"/>
    <s v="Region V - Midwest"/>
    <x v="29"/>
    <s v="IL"/>
    <x v="199"/>
    <n v="4"/>
    <x v="3"/>
    <n v="103770.95389999999"/>
    <n v="166033.5287"/>
    <n v="145279.33549999999"/>
    <n v="232446.94020000001"/>
    <n v="186787.71710000001"/>
    <n v="298860.3517"/>
    <n v="249050.28940000001"/>
    <n v="398480.46899999998"/>
    <n v="311312.86170000001"/>
    <n v="498100.58610000001"/>
    <n v="352821.24320000003"/>
    <n v="564513.9976"/>
    <n v="394329.62479999999"/>
    <n v="630927.40910000005"/>
  </r>
  <r>
    <n v="5"/>
    <x v="0"/>
    <s v="Region V - Midwest"/>
    <x v="29"/>
    <s v="IL"/>
    <x v="200"/>
    <n v="1"/>
    <x v="0"/>
    <n v="120635.7319"/>
    <n v="211112.53080000001"/>
    <n v="156219.29509999999"/>
    <n v="273383.76640000002"/>
    <n v="187007.4736"/>
    <n v="327263.07880000002"/>
    <n v="223109.45009999999"/>
    <n v="390441.53769999999"/>
    <n v="263028.65169999999"/>
    <n v="460300.14049999998"/>
    <n v="288412.81160000002"/>
    <n v="504722.4203"/>
    <n v="312309.2181"/>
    <n v="546541.13159999996"/>
  </r>
  <r>
    <n v="5"/>
    <x v="0"/>
    <s v="Region V - Midwest"/>
    <x v="29"/>
    <s v="IL"/>
    <x v="200"/>
    <n v="2"/>
    <x v="1"/>
    <n v="103091.34819999999"/>
    <n v="180409.85920000001"/>
    <n v="134828.32569999999"/>
    <n v="235949.57019999999"/>
    <n v="163582.0148"/>
    <n v="286268.5258"/>
    <n v="200033.7384"/>
    <n v="350059.04220000003"/>
    <n v="237249.052"/>
    <n v="415185.84100000001"/>
    <n v="261371.71429999999"/>
    <n v="457400.5001"/>
    <n v="283802.28720000002"/>
    <n v="496654.00260000001"/>
  </r>
  <r>
    <n v="5"/>
    <x v="0"/>
    <s v="Region V - Midwest"/>
    <x v="29"/>
    <s v="IL"/>
    <x v="200"/>
    <n v="3"/>
    <x v="2"/>
    <n v="91732.711200000005"/>
    <n v="160532.2445"/>
    <n v="124811.10769999999"/>
    <n v="218419.43840000001"/>
    <n v="157768.4865"/>
    <n v="276094.85139999999"/>
    <n v="207620.83"/>
    <n v="363336.45260000002"/>
    <n v="256959.95759999999"/>
    <n v="449679.92580000003"/>
    <n v="289282.4693"/>
    <n v="506244.32130000001"/>
    <n v="321148.78899999999"/>
    <n v="562010.38080000004"/>
  </r>
  <r>
    <n v="5"/>
    <x v="0"/>
    <s v="Region V - Midwest"/>
    <x v="29"/>
    <s v="IL"/>
    <x v="200"/>
    <n v="4"/>
    <x v="3"/>
    <n v="102800.2836"/>
    <n v="164480.45629999999"/>
    <n v="143920.3971"/>
    <n v="230272.63879999999"/>
    <n v="185040.51060000001"/>
    <n v="296064.82130000001"/>
    <n v="246720.6807"/>
    <n v="394753.09509999998"/>
    <n v="308400.85090000002"/>
    <n v="493441.3689"/>
    <n v="349520.9644"/>
    <n v="559233.55130000005"/>
    <n v="390641.07780000003"/>
    <n v="625025.73380000005"/>
  </r>
  <r>
    <n v="5"/>
    <x v="0"/>
    <s v="Region V - Midwest"/>
    <x v="29"/>
    <s v="IL"/>
    <x v="201"/>
    <n v="1"/>
    <x v="0"/>
    <n v="107287.73789999999"/>
    <n v="187753.54139999999"/>
    <n v="138850.50640000001"/>
    <n v="242988.3861"/>
    <n v="166158.65160000001"/>
    <n v="290777.64020000002"/>
    <n v="198149.37090000001"/>
    <n v="346761.39919999999"/>
    <n v="233521.31020000001"/>
    <n v="408662.2928"/>
    <n v="256014.4742"/>
    <n v="448025.32990000001"/>
    <n v="277156.8088"/>
    <n v="485024.4154"/>
  </r>
  <r>
    <n v="5"/>
    <x v="0"/>
    <s v="Region V - Midwest"/>
    <x v="29"/>
    <s v="IL"/>
    <x v="201"/>
    <n v="2"/>
    <x v="1"/>
    <n v="92073.467099999994"/>
    <n v="161128.5675"/>
    <n v="120300.5245"/>
    <n v="210525.9178"/>
    <n v="145844.38570000001"/>
    <n v="255227.67490000001"/>
    <n v="178138.40150000001"/>
    <n v="311742.20260000002"/>
    <n v="211165.56280000001"/>
    <n v="369539.73489999998"/>
    <n v="232564.77179999999"/>
    <n v="406988.35070000001"/>
    <n v="252435.95379999999"/>
    <n v="441762.9192"/>
  </r>
  <r>
    <n v="5"/>
    <x v="0"/>
    <s v="Region V - Midwest"/>
    <x v="29"/>
    <s v="IL"/>
    <x v="201"/>
    <n v="3"/>
    <x v="2"/>
    <n v="82198.785699999993"/>
    <n v="143847.87479999999"/>
    <n v="111943.6876"/>
    <n v="195901.45319999999"/>
    <n v="141583.64449999999"/>
    <n v="247771.37789999999"/>
    <n v="186404.5687"/>
    <n v="326207.9951"/>
    <n v="230780.43830000001"/>
    <n v="403865.76699999999"/>
    <n v="259869.8463"/>
    <n v="454772.23109999998"/>
    <n v="288563.65039999998"/>
    <n v="504986.38819999999"/>
  </r>
  <r>
    <n v="5"/>
    <x v="0"/>
    <s v="Region V - Midwest"/>
    <x v="29"/>
    <s v="IL"/>
    <x v="201"/>
    <n v="4"/>
    <x v="3"/>
    <n v="91446.505099999995"/>
    <n v="146314.41020000001"/>
    <n v="128025.107"/>
    <n v="204840.17430000001"/>
    <n v="164603.709"/>
    <n v="263365.93839999998"/>
    <n v="219471.61199999999"/>
    <n v="351154.5845"/>
    <n v="274339.51500000001"/>
    <n v="438943.23050000001"/>
    <n v="310918.11709999997"/>
    <n v="497468.99469999998"/>
    <n v="347496.71899999998"/>
    <n v="555994.75870000001"/>
  </r>
  <r>
    <n v="5"/>
    <x v="0"/>
    <s v="Region V - Midwest"/>
    <x v="29"/>
    <s v="IL"/>
    <x v="202"/>
    <n v="1"/>
    <x v="0"/>
    <n v="107227.2843"/>
    <n v="187647.7475"/>
    <n v="138862.48370000001"/>
    <n v="243009.34650000001"/>
    <n v="166234.48370000001"/>
    <n v="290910.34649999999"/>
    <n v="198333.1238"/>
    <n v="347082.96669999999"/>
    <n v="233825.80239999999"/>
    <n v="409195.15419999999"/>
    <n v="256395.14300000001"/>
    <n v="448691.50020000001"/>
    <n v="277644.30650000001"/>
    <n v="485877.53649999999"/>
  </r>
  <r>
    <n v="5"/>
    <x v="0"/>
    <s v="Region V - Midwest"/>
    <x v="29"/>
    <s v="IL"/>
    <x v="202"/>
    <n v="2"/>
    <x v="1"/>
    <n v="91601.817299999995"/>
    <n v="160303.18030000001"/>
    <n v="119811.15150000001"/>
    <n v="209669.51509999999"/>
    <n v="145371.18410000001"/>
    <n v="254399.5723"/>
    <n v="177781.31779999999"/>
    <n v="311117.3063"/>
    <n v="210865.8463"/>
    <n v="369015.23090000002"/>
    <n v="232311.6655"/>
    <n v="406545.41460000002"/>
    <n v="252255.321"/>
    <n v="441446.81180000002"/>
  </r>
  <r>
    <n v="5"/>
    <x v="0"/>
    <s v="Region V - Midwest"/>
    <x v="29"/>
    <s v="IL"/>
    <x v="202"/>
    <n v="3"/>
    <x v="2"/>
    <n v="81487.500199999995"/>
    <n v="142603.12539999999"/>
    <n v="110863.1689"/>
    <n v="194010.5454"/>
    <n v="140131.05609999999"/>
    <n v="245229.34820000001"/>
    <n v="184403.63209999999"/>
    <n v="322706.35629999998"/>
    <n v="228219.12520000001"/>
    <n v="399383.46909999999"/>
    <n v="256921.5839"/>
    <n v="449612.77179999999"/>
    <n v="285217.74660000001"/>
    <n v="499131.05650000001"/>
  </r>
  <r>
    <n v="5"/>
    <x v="0"/>
    <s v="Region V - Midwest"/>
    <x v="29"/>
    <s v="IL"/>
    <x v="202"/>
    <n v="4"/>
    <x v="3"/>
    <n v="91372.552500000005"/>
    <n v="146196.08619999999"/>
    <n v="127921.57339999999"/>
    <n v="204674.52059999999"/>
    <n v="164470.59450000001"/>
    <n v="263152.95510000002"/>
    <n v="219294.12590000001"/>
    <n v="350870.60680000001"/>
    <n v="274117.65740000003"/>
    <n v="438588.2585"/>
    <n v="310666.67839999998"/>
    <n v="497066.69280000002"/>
    <n v="347215.69949999999"/>
    <n v="555545.12730000005"/>
  </r>
  <r>
    <n v="5"/>
    <x v="0"/>
    <s v="Region V - Midwest"/>
    <x v="29"/>
    <s v="IL"/>
    <x v="203"/>
    <n v="1"/>
    <x v="0"/>
    <n v="101750.4047"/>
    <n v="178063.20819999999"/>
    <n v="131794.00210000001"/>
    <n v="230639.5037"/>
    <n v="157789.20449999999"/>
    <n v="276131.1078"/>
    <n v="188282.17110000001"/>
    <n v="329493.79930000001"/>
    <n v="221999.77369999999"/>
    <n v="388499.6041"/>
    <n v="243440.20509999999"/>
    <n v="426020.359"/>
    <n v="263635.9215"/>
    <n v="461362.86259999999"/>
  </r>
  <r>
    <n v="5"/>
    <x v="0"/>
    <s v="Region V - Midwest"/>
    <x v="29"/>
    <s v="IL"/>
    <x v="203"/>
    <n v="2"/>
    <x v="1"/>
    <n v="86810.264599999995"/>
    <n v="151917.96299999999"/>
    <n v="113578.25380000001"/>
    <n v="198761.9442"/>
    <n v="137840.96109999999"/>
    <n v="241221.68179999999"/>
    <n v="168631.75930000001"/>
    <n v="295105.57870000001"/>
    <n v="200046.83230000001"/>
    <n v="350081.95640000002"/>
    <n v="220413.01949999999"/>
    <n v="385722.78419999999"/>
    <n v="239360.48689999999"/>
    <n v="418880.85200000001"/>
  </r>
  <r>
    <n v="5"/>
    <x v="0"/>
    <s v="Region V - Midwest"/>
    <x v="29"/>
    <s v="IL"/>
    <x v="203"/>
    <n v="3"/>
    <x v="2"/>
    <n v="77146.681400000001"/>
    <n v="135006.6925"/>
    <n v="104927.2211"/>
    <n v="183622.63690000001"/>
    <n v="132604.70680000001"/>
    <n v="232058.23680000001"/>
    <n v="174475.41949999999"/>
    <n v="305331.98420000001"/>
    <n v="215909.0969"/>
    <n v="377840.91940000001"/>
    <n v="243045.95329999999"/>
    <n v="425330.41830000002"/>
    <n v="269794.33380000002"/>
    <n v="472140.08419999998"/>
  </r>
  <r>
    <n v="5"/>
    <x v="0"/>
    <s v="Region V - Midwest"/>
    <x v="29"/>
    <s v="IL"/>
    <x v="203"/>
    <n v="4"/>
    <x v="3"/>
    <n v="86699.464800000002"/>
    <n v="138719.14569999999"/>
    <n v="121379.2507"/>
    <n v="194206.80410000001"/>
    <n v="156059.03659999999"/>
    <n v="249694.46230000001"/>
    <n v="208078.71549999999"/>
    <n v="332925.9498"/>
    <n v="260098.39430000001"/>
    <n v="416157.43719999999"/>
    <n v="294778.1802"/>
    <n v="471645.09539999999"/>
    <n v="329457.96620000002"/>
    <n v="527132.75379999995"/>
  </r>
  <r>
    <n v="5"/>
    <x v="0"/>
    <s v="Region V - Midwest"/>
    <x v="29"/>
    <s v="IL"/>
    <x v="204"/>
    <n v="1"/>
    <x v="0"/>
    <n v="112744.4693"/>
    <n v="197302.82130000001"/>
    <n v="145922.98420000001"/>
    <n v="255365.2224"/>
    <n v="174629.2127"/>
    <n v="305601.12219999998"/>
    <n v="208261.57990000001"/>
    <n v="364457.7648"/>
    <n v="245448.84229999999"/>
    <n v="429535.47409999999"/>
    <n v="269096.30839999998"/>
    <n v="470918.53960000002"/>
    <n v="291327.70030000003"/>
    <n v="509823.4755"/>
  </r>
  <r>
    <n v="5"/>
    <x v="0"/>
    <s v="Region V - Midwest"/>
    <x v="29"/>
    <s v="IL"/>
    <x v="204"/>
    <n v="2"/>
    <x v="1"/>
    <n v="96707.806200000006"/>
    <n v="169238.66089999999"/>
    <n v="126370.30160000001"/>
    <n v="221148.02780000001"/>
    <n v="153216.87950000001"/>
    <n v="268129.53899999999"/>
    <n v="187168.9374"/>
    <n v="327545.64059999998"/>
    <n v="221884.67739999999"/>
    <n v="388298.18530000001"/>
    <n v="244379.0557"/>
    <n v="427663.34759999998"/>
    <n v="265270.58419999998"/>
    <n v="464223.52230000001"/>
  </r>
  <r>
    <n v="5"/>
    <x v="0"/>
    <s v="Region V - Midwest"/>
    <x v="29"/>
    <s v="IL"/>
    <x v="204"/>
    <n v="3"/>
    <x v="2"/>
    <n v="86302.512300000002"/>
    <n v="151029.3965"/>
    <n v="117519.46649999999"/>
    <n v="205659.06649999999"/>
    <n v="148625.80309999999"/>
    <n v="260095.15549999999"/>
    <n v="195665.80960000001"/>
    <n v="342415.1667"/>
    <n v="242236.7046"/>
    <n v="423914.23300000001"/>
    <n v="272762.7329"/>
    <n v="477334.78259999998"/>
    <n v="302871.7733"/>
    <n v="530025.60309999995"/>
  </r>
  <r>
    <n v="5"/>
    <x v="0"/>
    <s v="Region V - Midwest"/>
    <x v="29"/>
    <s v="IL"/>
    <x v="204"/>
    <n v="4"/>
    <x v="3"/>
    <n v="96094.944399999993"/>
    <n v="153751.91339999999"/>
    <n v="134532.9222"/>
    <n v="215252.67879999999"/>
    <n v="172970.9"/>
    <n v="276753.44420000003"/>
    <n v="230627.86670000001"/>
    <n v="369004.59220000001"/>
    <n v="288284.8333"/>
    <n v="461255.7402"/>
    <n v="326722.8112"/>
    <n v="522756.50559999997"/>
    <n v="365160.78899999999"/>
    <n v="584257.27099999995"/>
  </r>
  <r>
    <n v="5"/>
    <x v="0"/>
    <s v="Region V - Midwest"/>
    <x v="29"/>
    <s v="IL"/>
    <x v="18"/>
    <n v="1"/>
    <x v="0"/>
    <n v="106780.6804"/>
    <n v="186866.19080000001"/>
    <n v="138209.7322"/>
    <n v="241867.03140000001"/>
    <n v="165402.389"/>
    <n v="289454.18079999997"/>
    <n v="197263.48980000001"/>
    <n v="345211.10710000002"/>
    <n v="232492.3524"/>
    <n v="406861.61660000001"/>
    <n v="254894.43030000001"/>
    <n v="446065.25300000003"/>
    <n v="275957.18310000002"/>
    <n v="482925.07059999998"/>
  </r>
  <r>
    <n v="5"/>
    <x v="0"/>
    <s v="Region V - Midwest"/>
    <x v="29"/>
    <s v="IL"/>
    <x v="18"/>
    <n v="2"/>
    <x v="1"/>
    <n v="91566.409499999994"/>
    <n v="160241.21679999999"/>
    <n v="119659.7504"/>
    <n v="209404.5631"/>
    <n v="145088.1231"/>
    <n v="253904.21549999999"/>
    <n v="177252.5203"/>
    <n v="310191.9105"/>
    <n v="210136.60500000001"/>
    <n v="367739.0588"/>
    <n v="231444.7279"/>
    <n v="405028.27380000002"/>
    <n v="251236.32819999999"/>
    <n v="439663.57439999998"/>
  </r>
  <r>
    <n v="5"/>
    <x v="0"/>
    <s v="Region V - Midwest"/>
    <x v="29"/>
    <s v="IL"/>
    <x v="18"/>
    <n v="3"/>
    <x v="2"/>
    <n v="81696.395499999999"/>
    <n v="142968.69209999999"/>
    <n v="111240.3414"/>
    <n v="194670.5974"/>
    <n v="140679.34229999999"/>
    <n v="246188.84899999999"/>
    <n v="185198.83230000001"/>
    <n v="324097.95659999998"/>
    <n v="229273.26790000001"/>
    <n v="401228.21879999997"/>
    <n v="258161.71979999999"/>
    <n v="451783.0098"/>
    <n v="286654.56780000002"/>
    <n v="501645.49369999999"/>
  </r>
  <r>
    <n v="5"/>
    <x v="0"/>
    <s v="Region V - Midwest"/>
    <x v="29"/>
    <s v="IL"/>
    <x v="18"/>
    <n v="4"/>
    <x v="3"/>
    <n v="91010.474199999997"/>
    <n v="145616.76079999999"/>
    <n v="127414.66379999999"/>
    <n v="203863.46520000001"/>
    <n v="163818.8535"/>
    <n v="262110.16949999999"/>
    <n v="218425.13800000001"/>
    <n v="349480.22600000002"/>
    <n v="273031.42249999999"/>
    <n v="436850.28240000003"/>
    <n v="309435.61219999997"/>
    <n v="495096.98680000001"/>
    <n v="345839.80180000002"/>
    <n v="553343.69110000005"/>
  </r>
  <r>
    <n v="5"/>
    <x v="0"/>
    <s v="Region V - Midwest"/>
    <x v="30"/>
    <s v="IN"/>
    <x v="205"/>
    <n v="1"/>
    <x v="0"/>
    <n v="92358.117800000007"/>
    <n v="161626.70619999999"/>
    <n v="119571.3726"/>
    <n v="209249.902"/>
    <n v="143116.87400000001"/>
    <n v="250454.52960000001"/>
    <n v="170715.40109999999"/>
    <n v="298751.95199999999"/>
    <n v="201231.5876"/>
    <n v="352155.27830000001"/>
    <n v="220636.67379999999"/>
    <n v="386114.17910000001"/>
    <n v="238893.02050000001"/>
    <n v="418062.78580000001"/>
  </r>
  <r>
    <n v="5"/>
    <x v="0"/>
    <s v="Region V - Midwest"/>
    <x v="30"/>
    <s v="IN"/>
    <x v="205"/>
    <n v="2"/>
    <x v="1"/>
    <n v="79062.763800000001"/>
    <n v="138359.83660000001"/>
    <n v="103361.02770000001"/>
    <n v="180881.79860000001"/>
    <n v="125364.7675"/>
    <n v="219388.3432"/>
    <n v="153228.33739999999"/>
    <n v="268149.5906"/>
    <n v="181695.48370000001"/>
    <n v="317967.09649999999"/>
    <n v="200144.5912"/>
    <n v="350253.03460000001"/>
    <n v="217290.11079999999"/>
    <n v="380257.69400000002"/>
  </r>
  <r>
    <n v="5"/>
    <x v="0"/>
    <s v="Region V - Midwest"/>
    <x v="30"/>
    <s v="IN"/>
    <x v="205"/>
    <n v="3"/>
    <x v="2"/>
    <n v="70446.404299999995"/>
    <n v="123281.20759999999"/>
    <n v="95885.710099999997"/>
    <n v="167799.99280000001"/>
    <n v="121233.30740000001"/>
    <n v="212158.28779999999"/>
    <n v="159570.1617"/>
    <n v="279247.7831"/>
    <n v="197518.09469999999"/>
    <n v="345656.66560000001"/>
    <n v="222384.5815"/>
    <n v="389173.01760000002"/>
    <n v="246905.36040000001"/>
    <n v="432084.38059999997"/>
  </r>
  <r>
    <n v="5"/>
    <x v="0"/>
    <s v="Region V - Midwest"/>
    <x v="30"/>
    <s v="IN"/>
    <x v="205"/>
    <n v="4"/>
    <x v="3"/>
    <n v="78710.681299999997"/>
    <n v="125937.092"/>
    <n v="110194.95389999999"/>
    <n v="176311.92869999999"/>
    <n v="141679.22640000001"/>
    <n v="226686.76560000001"/>
    <n v="188905.63510000001"/>
    <n v="302249.0208"/>
    <n v="236132.04389999999"/>
    <n v="377811.27590000001"/>
    <n v="267616.31640000001"/>
    <n v="428186.1127"/>
    <n v="299100.58899999998"/>
    <n v="478560.94959999999"/>
  </r>
  <r>
    <n v="5"/>
    <x v="0"/>
    <s v="Region V - Midwest"/>
    <x v="30"/>
    <s v="IN"/>
    <x v="191"/>
    <n v="1"/>
    <x v="0"/>
    <n v="95847.069699999993"/>
    <n v="167732.37210000001"/>
    <n v="124068.7726"/>
    <n v="217120.35219999999"/>
    <n v="148486.54829999999"/>
    <n v="259851.4596"/>
    <n v="177100.32740000001"/>
    <n v="309925.57290000003"/>
    <n v="208738.79029999999"/>
    <n v="365292.88309999998"/>
    <n v="228857.65669999999"/>
    <n v="400500.89939999999"/>
    <n v="247777.90470000001"/>
    <n v="433611.33319999999"/>
  </r>
  <r>
    <n v="5"/>
    <x v="0"/>
    <s v="Region V - Midwest"/>
    <x v="30"/>
    <s v="IN"/>
    <x v="191"/>
    <n v="2"/>
    <x v="1"/>
    <n v="82140.5196"/>
    <n v="143745.9094"/>
    <n v="107357.0775"/>
    <n v="187874.88570000001"/>
    <n v="130185.40820000001"/>
    <n v="227824.46429999999"/>
    <n v="159072.42720000001"/>
    <n v="278376.7476"/>
    <n v="188598.47760000001"/>
    <n v="330047.33590000001"/>
    <n v="207731.7991"/>
    <n v="363530.6483"/>
    <n v="225506.86439999999"/>
    <n v="394637.01270000002"/>
  </r>
  <r>
    <n v="5"/>
    <x v="0"/>
    <s v="Region V - Midwest"/>
    <x v="30"/>
    <s v="IN"/>
    <x v="191"/>
    <n v="3"/>
    <x v="2"/>
    <n v="73251.852799999993"/>
    <n v="128190.74249999999"/>
    <n v="99728.619000000006"/>
    <n v="174525.08319999999"/>
    <n v="126110.84"/>
    <n v="220693.97010000001"/>
    <n v="166009.3867"/>
    <n v="290516.42670000001"/>
    <n v="205506.9834"/>
    <n v="359637.22090000001"/>
    <n v="231393.2145"/>
    <n v="404938.12530000001"/>
    <n v="256923.04560000001"/>
    <n v="449615.3297"/>
  </r>
  <r>
    <n v="5"/>
    <x v="0"/>
    <s v="Region V - Midwest"/>
    <x v="30"/>
    <s v="IN"/>
    <x v="191"/>
    <n v="4"/>
    <x v="3"/>
    <n v="81688.947400000005"/>
    <n v="130702.31759999999"/>
    <n v="114364.52619999999"/>
    <n v="182983.24470000001"/>
    <n v="147040.10509999999"/>
    <n v="235264.17180000001"/>
    <n v="196053.47349999999"/>
    <n v="313685.5624"/>
    <n v="245066.842"/>
    <n v="392106.95289999997"/>
    <n v="277742.42080000002"/>
    <n v="444387.8799"/>
    <n v="310417.99979999999"/>
    <n v="496668.80699999997"/>
  </r>
  <r>
    <n v="5"/>
    <x v="0"/>
    <s v="Region V - Midwest"/>
    <x v="30"/>
    <s v="IN"/>
    <x v="154"/>
    <n v="1"/>
    <x v="0"/>
    <n v="93859.142099999997"/>
    <n v="164253.4987"/>
    <n v="121497.69130000001"/>
    <n v="212620.95970000001"/>
    <n v="145410.94349999999"/>
    <n v="254469.15100000001"/>
    <n v="173434.3008"/>
    <n v="303510.02649999998"/>
    <n v="204419.9644"/>
    <n v="357734.93770000001"/>
    <n v="224123.70189999999"/>
    <n v="392216.47820000001"/>
    <n v="242654.4037"/>
    <n v="424645.20649999997"/>
  </r>
  <r>
    <n v="5"/>
    <x v="0"/>
    <s v="Region V - Midwest"/>
    <x v="30"/>
    <s v="IN"/>
    <x v="154"/>
    <n v="2"/>
    <x v="1"/>
    <n v="80426.722800000003"/>
    <n v="140746.7648"/>
    <n v="105120.22960000001"/>
    <n v="183960.4019"/>
    <n v="127475.82580000001"/>
    <n v="223082.69510000001"/>
    <n v="155766.9584"/>
    <n v="272592.17709999997"/>
    <n v="184682.45759999999"/>
    <n v="323194.30080000003"/>
    <n v="203420.3609"/>
    <n v="355985.63160000002"/>
    <n v="220828.78390000001"/>
    <n v="386450.37180000002"/>
  </r>
  <r>
    <n v="5"/>
    <x v="0"/>
    <s v="Region V - Midwest"/>
    <x v="30"/>
    <s v="IN"/>
    <x v="154"/>
    <n v="3"/>
    <x v="2"/>
    <n v="71716.482600000003"/>
    <n v="125503.84450000001"/>
    <n v="97635.580100000006"/>
    <n v="170862.26500000001"/>
    <n v="123462.02340000001"/>
    <n v="216058.54079999999"/>
    <n v="162520.39910000001"/>
    <n v="284410.69839999999"/>
    <n v="201185.8438"/>
    <n v="352075.2267"/>
    <n v="226526.2169"/>
    <n v="396420.87959999999"/>
    <n v="251517.318"/>
    <n v="440155.30650000001"/>
  </r>
  <r>
    <n v="5"/>
    <x v="0"/>
    <s v="Region V - Midwest"/>
    <x v="30"/>
    <s v="IN"/>
    <x v="154"/>
    <n v="4"/>
    <x v="3"/>
    <n v="79994.125700000004"/>
    <n v="127990.6029"/>
    <n v="111991.77589999999"/>
    <n v="179186.84409999999"/>
    <n v="143989.42610000001"/>
    <n v="230383.0852"/>
    <n v="191985.90150000001"/>
    <n v="307177.44699999999"/>
    <n v="239982.3768"/>
    <n v="383971.80859999999"/>
    <n v="271980.027"/>
    <n v="435168.04979999998"/>
    <n v="303977.67729999998"/>
    <n v="486364.29090000002"/>
  </r>
  <r>
    <n v="5"/>
    <x v="0"/>
    <s v="Region V - Midwest"/>
    <x v="30"/>
    <s v="IN"/>
    <x v="206"/>
    <n v="1"/>
    <x v="0"/>
    <n v="94305.742899999997"/>
    <n v="165035.0502"/>
    <n v="122150.43889999999"/>
    <n v="213763.26809999999"/>
    <n v="146243.0336"/>
    <n v="255925.3089"/>
    <n v="174503.9296"/>
    <n v="305381.87670000002"/>
    <n v="205753.40830000001"/>
    <n v="360068.46460000001"/>
    <n v="225624.40789999999"/>
    <n v="394842.71380000003"/>
    <n v="244341.51990000001"/>
    <n v="427597.65990000003"/>
  </r>
  <r>
    <n v="5"/>
    <x v="0"/>
    <s v="Region V - Midwest"/>
    <x v="30"/>
    <s v="IN"/>
    <x v="206"/>
    <n v="2"/>
    <x v="1"/>
    <n v="80462.127399999998"/>
    <n v="140808.7231"/>
    <n v="105271.62699999999"/>
    <n v="184225.34719999999"/>
    <n v="127758.88219999999"/>
    <n v="223578.04389999999"/>
    <n v="156295.75049999999"/>
    <n v="273517.56349999999"/>
    <n v="185411.69270000001"/>
    <n v="324470.46220000001"/>
    <n v="204287.29190000001"/>
    <n v="357502.76069999998"/>
    <n v="221847.76949999999"/>
    <n v="388233.59669999999"/>
  </r>
  <r>
    <n v="5"/>
    <x v="0"/>
    <s v="Region V - Midwest"/>
    <x v="30"/>
    <s v="IN"/>
    <x v="206"/>
    <n v="3"/>
    <x v="2"/>
    <n v="71507.584300000002"/>
    <n v="125138.27250000001"/>
    <n v="97258.403300000005"/>
    <n v="170202.20569999999"/>
    <n v="122913.73179999999"/>
    <n v="215099.0306"/>
    <n v="161725.1917"/>
    <n v="283019.08549999999"/>
    <n v="200131.69209999999"/>
    <n v="350230.46120000002"/>
    <n v="225286.07079999999"/>
    <n v="394250.6238"/>
    <n v="250080.48540000001"/>
    <n v="437640.84940000001"/>
  </r>
  <r>
    <n v="5"/>
    <x v="0"/>
    <s v="Region V - Midwest"/>
    <x v="30"/>
    <s v="IN"/>
    <x v="206"/>
    <n v="4"/>
    <x v="3"/>
    <n v="80356.201400000005"/>
    <n v="128569.9241"/>
    <n v="112498.68180000001"/>
    <n v="179997.89369999999"/>
    <n v="144641.1624"/>
    <n v="231425.8633"/>
    <n v="192854.88320000001"/>
    <n v="308567.81770000001"/>
    <n v="241068.60399999999"/>
    <n v="385709.7721"/>
    <n v="273211.0845"/>
    <n v="437137.74170000001"/>
    <n v="305353.565"/>
    <n v="488565.71130000002"/>
  </r>
  <r>
    <n v="5"/>
    <x v="0"/>
    <s v="Region V - Midwest"/>
    <x v="30"/>
    <s v="IN"/>
    <x v="207"/>
    <n v="1"/>
    <x v="0"/>
    <n v="92824.872799999997"/>
    <n v="162443.5275"/>
    <n v="120220.13159999999"/>
    <n v="210385.2303"/>
    <n v="143923.69130000001"/>
    <n v="251866.45980000001"/>
    <n v="171723.78419999999"/>
    <n v="300516.62239999999"/>
    <n v="202463.54019999999"/>
    <n v="354311.19530000002"/>
    <n v="222010.497"/>
    <n v="388518.36959999998"/>
    <n v="240417.6446"/>
    <n v="420730.87809999997"/>
  </r>
  <r>
    <n v="5"/>
    <x v="0"/>
    <s v="Region V - Midwest"/>
    <x v="30"/>
    <s v="IN"/>
    <x v="207"/>
    <n v="2"/>
    <x v="1"/>
    <n v="79255.388000000006"/>
    <n v="138696.92920000001"/>
    <n v="103675.55319999999"/>
    <n v="181432.2182"/>
    <n v="125805.56230000001"/>
    <n v="220159.7341"/>
    <n v="153876.16279999999"/>
    <n v="269283.28499999997"/>
    <n v="182524.63039999999"/>
    <n v="319418.10320000001"/>
    <n v="201095.8976"/>
    <n v="351917.82079999999"/>
    <n v="218369.31460000001"/>
    <n v="382146.30050000001"/>
  </r>
  <r>
    <n v="5"/>
    <x v="0"/>
    <s v="Region V - Midwest"/>
    <x v="30"/>
    <s v="IN"/>
    <x v="207"/>
    <n v="3"/>
    <x v="2"/>
    <n v="70474.604099999997"/>
    <n v="123330.5573"/>
    <n v="95868.710600000006"/>
    <n v="167770.24340000001"/>
    <n v="121169.21739999999"/>
    <n v="212046.13029999999"/>
    <n v="159441.94039999999"/>
    <n v="279023.39569999999"/>
    <n v="197317.723"/>
    <n v="345306.01520000002"/>
    <n v="222127.1997"/>
    <n v="388722.59940000001"/>
    <n v="246583.84039999999"/>
    <n v="431521.7206"/>
  </r>
  <r>
    <n v="5"/>
    <x v="0"/>
    <s v="Region V - Midwest"/>
    <x v="30"/>
    <s v="IN"/>
    <x v="207"/>
    <n v="4"/>
    <x v="3"/>
    <n v="79097.410499999998"/>
    <n v="126555.85860000001"/>
    <n v="110736.3746"/>
    <n v="177178.20209999999"/>
    <n v="142375.3389"/>
    <n v="227800.54560000001"/>
    <n v="189833.78520000001"/>
    <n v="303734.06079999998"/>
    <n v="237292.23139999999"/>
    <n v="379667.5759"/>
    <n v="268931.19559999998"/>
    <n v="430289.91930000001"/>
    <n v="300570.15980000002"/>
    <n v="480912.26280000003"/>
  </r>
  <r>
    <n v="5"/>
    <x v="0"/>
    <s v="Region V - Midwest"/>
    <x v="30"/>
    <s v="IN"/>
    <x v="208"/>
    <n v="1"/>
    <x v="0"/>
    <n v="112603.4105"/>
    <n v="197055.96840000001"/>
    <n v="145950.93150000001"/>
    <n v="255414.13"/>
    <n v="174806.15470000001"/>
    <n v="305910.77069999999"/>
    <n v="208690.33730000001"/>
    <n v="365208.09029999998"/>
    <n v="246159.32550000001"/>
    <n v="430778.81959999999"/>
    <n v="269984.53700000001"/>
    <n v="472472.93979999999"/>
    <n v="292465.19709999999"/>
    <n v="511814.09480000002"/>
  </r>
  <r>
    <n v="5"/>
    <x v="0"/>
    <s v="Region V - Midwest"/>
    <x v="30"/>
    <s v="IN"/>
    <x v="208"/>
    <n v="2"/>
    <x v="1"/>
    <n v="95607.288199999995"/>
    <n v="167312.75440000001"/>
    <n v="125228.4293"/>
    <n v="219149.7513"/>
    <n v="152112.74069999999"/>
    <n v="266197.29619999998"/>
    <n v="186335.7409"/>
    <n v="326087.5466"/>
    <n v="221185.33749999999"/>
    <n v="387074.3407"/>
    <n v="243788.47330000001"/>
    <n v="426629.82819999999"/>
    <n v="264849.10690000001"/>
    <n v="463485.93719999999"/>
  </r>
  <r>
    <n v="5"/>
    <x v="0"/>
    <s v="Region V - Midwest"/>
    <x v="30"/>
    <s v="IN"/>
    <x v="208"/>
    <n v="3"/>
    <x v="2"/>
    <n v="84642.843500000003"/>
    <n v="148124.9762"/>
    <n v="114998.2519"/>
    <n v="201246.94080000001"/>
    <n v="145236.42439999999"/>
    <n v="254163.7427"/>
    <n v="190996.9498"/>
    <n v="334244.66210000002"/>
    <n v="236260.29730000001"/>
    <n v="413455.52010000002"/>
    <n v="265883.44219999999"/>
    <n v="465296.02380000002"/>
    <n v="295064.65100000001"/>
    <n v="516363.13939999999"/>
  </r>
  <r>
    <n v="5"/>
    <x v="0"/>
    <s v="Region V - Midwest"/>
    <x v="30"/>
    <s v="IN"/>
    <x v="208"/>
    <n v="4"/>
    <x v="3"/>
    <n v="95922.388300000006"/>
    <n v="153475.8236"/>
    <n v="134291.34359999999"/>
    <n v="214866.15289999999"/>
    <n v="172660.29889999999"/>
    <n v="276256.48239999998"/>
    <n v="230213.73190000001"/>
    <n v="368341.97649999999"/>
    <n v="287767.16480000003"/>
    <n v="460427.4706"/>
    <n v="326136.1201"/>
    <n v="521817.8"/>
    <n v="364505.07549999998"/>
    <n v="583208.12939999998"/>
  </r>
  <r>
    <n v="5"/>
    <x v="0"/>
    <s v="Region V - Midwest"/>
    <x v="30"/>
    <s v="IN"/>
    <x v="209"/>
    <n v="1"/>
    <x v="0"/>
    <n v="96820.882299999997"/>
    <n v="169436.5441"/>
    <n v="125358.30590000001"/>
    <n v="219377.03529999999"/>
    <n v="150049.62820000001"/>
    <n v="262586.8493"/>
    <n v="178994.59160000001"/>
    <n v="313240.53529999999"/>
    <n v="210999.70069999999"/>
    <n v="369249.47629999998"/>
    <n v="231351.5238"/>
    <n v="404865.1667"/>
    <n v="250502.1544"/>
    <n v="438378.77010000002"/>
  </r>
  <r>
    <n v="5"/>
    <x v="0"/>
    <s v="Region V - Midwest"/>
    <x v="30"/>
    <s v="IN"/>
    <x v="209"/>
    <n v="2"/>
    <x v="1"/>
    <n v="82840.201400000005"/>
    <n v="144970.35260000001"/>
    <n v="108312.3771"/>
    <n v="189546.66"/>
    <n v="131382.46549999999"/>
    <n v="229919.31469999999"/>
    <n v="160606.13380000001"/>
    <n v="281060.7341"/>
    <n v="190456.5822"/>
    <n v="333299.01870000002"/>
    <n v="209803.14929999999"/>
    <n v="367155.51140000002"/>
    <n v="227785.69380000001"/>
    <n v="398624.96419999999"/>
  </r>
  <r>
    <n v="5"/>
    <x v="0"/>
    <s v="Region V - Midwest"/>
    <x v="30"/>
    <s v="IN"/>
    <x v="209"/>
    <n v="3"/>
    <x v="2"/>
    <n v="73782.442899999995"/>
    <n v="129119.27499999999"/>
    <n v="100414.96550000001"/>
    <n v="175726.18960000001"/>
    <n v="126951.05220000001"/>
    <n v="222164.3414"/>
    <n v="167086.90169999999"/>
    <n v="292402.07799999998"/>
    <n v="206813.78219999999"/>
    <n v="361924.1188"/>
    <n v="232843.95920000001"/>
    <n v="407476.92849999998"/>
    <n v="258510.60810000001"/>
    <n v="452393.56410000002"/>
  </r>
  <r>
    <n v="5"/>
    <x v="0"/>
    <s v="Region V - Midwest"/>
    <x v="30"/>
    <s v="IN"/>
    <x v="209"/>
    <n v="4"/>
    <x v="3"/>
    <n v="82511.707299999995"/>
    <n v="132018.73370000001"/>
    <n v="115516.39019999999"/>
    <n v="184826.22709999999"/>
    <n v="148521.07320000001"/>
    <n v="237633.72070000001"/>
    <n v="198028.09760000001"/>
    <n v="316844.9608"/>
    <n v="247535.122"/>
    <n v="396056.201"/>
    <n v="280539.80489999999"/>
    <n v="448863.69449999998"/>
    <n v="313544.4878"/>
    <n v="501671.18790000002"/>
  </r>
  <r>
    <n v="5"/>
    <x v="0"/>
    <s v="Region V - Midwest"/>
    <x v="30"/>
    <s v="IN"/>
    <x v="210"/>
    <n v="1"/>
    <x v="0"/>
    <n v="94325.894100000005"/>
    <n v="165070.31479999999"/>
    <n v="122146.44650000001"/>
    <n v="213756.28140000001"/>
    <n v="146217.75630000001"/>
    <n v="255881.07339999999"/>
    <n v="174442.67860000001"/>
    <n v="305274.6876"/>
    <n v="205651.91089999999"/>
    <n v="359890.84409999999"/>
    <n v="225497.5183"/>
    <n v="394620.65700000001"/>
    <n v="244179.02059999999"/>
    <n v="427313.28619999997"/>
  </r>
  <r>
    <n v="5"/>
    <x v="0"/>
    <s v="Region V - Midwest"/>
    <x v="30"/>
    <s v="IN"/>
    <x v="210"/>
    <n v="2"/>
    <x v="1"/>
    <n v="80619.343999999997"/>
    <n v="141083.85209999999"/>
    <n v="105434.7513"/>
    <n v="184510.81479999999"/>
    <n v="127916.6161"/>
    <n v="223854.07810000001"/>
    <n v="156414.77849999999"/>
    <n v="273725.86229999998"/>
    <n v="185511.59820000001"/>
    <n v="324645.29690000002"/>
    <n v="204371.6606"/>
    <n v="357650.40600000002"/>
    <n v="221907.98050000001"/>
    <n v="388338.96580000001"/>
  </r>
  <r>
    <n v="5"/>
    <x v="0"/>
    <s v="Region V - Midwest"/>
    <x v="30"/>
    <s v="IN"/>
    <x v="210"/>
    <n v="3"/>
    <x v="2"/>
    <n v="71744.679399999994"/>
    <n v="125553.1891"/>
    <n v="97618.576199999996"/>
    <n v="170832.50829999999"/>
    <n v="123397.9279"/>
    <n v="215946.37390000001"/>
    <n v="162392.17050000001"/>
    <n v="284186.29849999998"/>
    <n v="200985.4632"/>
    <n v="351724.56050000002"/>
    <n v="226268.82490000001"/>
    <n v="395970.4436"/>
    <n v="251195.78659999999"/>
    <n v="439592.62660000002"/>
  </r>
  <r>
    <n v="5"/>
    <x v="0"/>
    <s v="Region V - Midwest"/>
    <x v="30"/>
    <s v="IN"/>
    <x v="210"/>
    <n v="4"/>
    <x v="3"/>
    <n v="80380.852199999994"/>
    <n v="128609.3654"/>
    <n v="112533.1931"/>
    <n v="180053.1116"/>
    <n v="144685.53390000001"/>
    <n v="231496.85769999999"/>
    <n v="192914.04519999999"/>
    <n v="308662.47690000001"/>
    <n v="241142.55660000001"/>
    <n v="385828.09610000002"/>
    <n v="273294.89730000001"/>
    <n v="437271.84230000002"/>
    <n v="305447.23820000002"/>
    <n v="488715.58840000001"/>
  </r>
  <r>
    <n v="5"/>
    <x v="0"/>
    <s v="Region V - Midwest"/>
    <x v="30"/>
    <s v="IN"/>
    <x v="211"/>
    <n v="1"/>
    <x v="0"/>
    <n v="94325.894100000005"/>
    <n v="165070.31479999999"/>
    <n v="122146.44650000001"/>
    <n v="213756.28140000001"/>
    <n v="146217.75630000001"/>
    <n v="255881.07339999999"/>
    <n v="174442.67860000001"/>
    <n v="305274.6876"/>
    <n v="205651.91089999999"/>
    <n v="359890.84409999999"/>
    <n v="225497.5183"/>
    <n v="394620.65700000001"/>
    <n v="244179.02059999999"/>
    <n v="427313.28619999997"/>
  </r>
  <r>
    <n v="5"/>
    <x v="0"/>
    <s v="Region V - Midwest"/>
    <x v="30"/>
    <s v="IN"/>
    <x v="211"/>
    <n v="2"/>
    <x v="1"/>
    <n v="80619.343999999997"/>
    <n v="141083.85209999999"/>
    <n v="105434.7513"/>
    <n v="184510.81479999999"/>
    <n v="127916.6161"/>
    <n v="223854.07810000001"/>
    <n v="156414.77849999999"/>
    <n v="273725.86229999998"/>
    <n v="185511.59820000001"/>
    <n v="324645.29690000002"/>
    <n v="204371.6606"/>
    <n v="357650.40600000002"/>
    <n v="221907.98050000001"/>
    <n v="388338.96580000001"/>
  </r>
  <r>
    <n v="5"/>
    <x v="0"/>
    <s v="Region V - Midwest"/>
    <x v="30"/>
    <s v="IN"/>
    <x v="211"/>
    <n v="3"/>
    <x v="2"/>
    <n v="71744.679399999994"/>
    <n v="125553.1891"/>
    <n v="97618.576199999996"/>
    <n v="170832.50829999999"/>
    <n v="123397.9279"/>
    <n v="215946.37390000001"/>
    <n v="162392.17050000001"/>
    <n v="284186.29849999998"/>
    <n v="200985.4632"/>
    <n v="351724.56050000002"/>
    <n v="226268.82490000001"/>
    <n v="395970.4436"/>
    <n v="251195.78659999999"/>
    <n v="439592.62660000002"/>
  </r>
  <r>
    <n v="5"/>
    <x v="0"/>
    <s v="Region V - Midwest"/>
    <x v="30"/>
    <s v="IN"/>
    <x v="211"/>
    <n v="4"/>
    <x v="3"/>
    <n v="80380.852199999994"/>
    <n v="128609.3654"/>
    <n v="112533.1931"/>
    <n v="180053.1116"/>
    <n v="144685.53390000001"/>
    <n v="231496.85769999999"/>
    <n v="192914.04519999999"/>
    <n v="308662.47690000001"/>
    <n v="241142.55660000001"/>
    <n v="385828.09610000002"/>
    <n v="273294.89730000001"/>
    <n v="437271.84230000002"/>
    <n v="305447.23820000002"/>
    <n v="488715.58840000001"/>
  </r>
  <r>
    <n v="5"/>
    <x v="0"/>
    <s v="Region V - Midwest"/>
    <x v="30"/>
    <s v="IN"/>
    <x v="212"/>
    <n v="1"/>
    <x v="0"/>
    <n v="92845.024099999995"/>
    <n v="162478.79209999999"/>
    <n v="120216.13920000001"/>
    <n v="210378.24350000001"/>
    <n v="143898.41390000001"/>
    <n v="251822.22440000001"/>
    <n v="171662.53330000001"/>
    <n v="300409.43320000003"/>
    <n v="202362.04269999999"/>
    <n v="354133.5748"/>
    <n v="221883.60740000001"/>
    <n v="388296.31280000001"/>
    <n v="240255.14540000001"/>
    <n v="420446.50439999998"/>
  </r>
  <r>
    <n v="5"/>
    <x v="0"/>
    <s v="Region V - Midwest"/>
    <x v="30"/>
    <s v="IN"/>
    <x v="212"/>
    <n v="2"/>
    <x v="1"/>
    <n v="79412.604699999996"/>
    <n v="138972.0582"/>
    <n v="103838.67750000001"/>
    <n v="181717.68580000001"/>
    <n v="125963.2962"/>
    <n v="220435.7683"/>
    <n v="153995.19080000001"/>
    <n v="269491.58380000002"/>
    <n v="182624.53589999999"/>
    <n v="319592.93790000002"/>
    <n v="201180.26639999999"/>
    <n v="352065.46610000002"/>
    <n v="218429.52549999999"/>
    <n v="382251.66960000002"/>
  </r>
  <r>
    <n v="5"/>
    <x v="0"/>
    <s v="Region V - Midwest"/>
    <x v="30"/>
    <s v="IN"/>
    <x v="212"/>
    <n v="3"/>
    <x v="2"/>
    <n v="70711.699299999993"/>
    <n v="123745.47380000001"/>
    <n v="96228.883400000006"/>
    <n v="168400.546"/>
    <n v="121653.4134"/>
    <n v="212893.47349999999"/>
    <n v="160108.91930000001"/>
    <n v="280190.60869999998"/>
    <n v="198171.49400000001"/>
    <n v="346800.11450000003"/>
    <n v="223109.95379999999"/>
    <n v="390442.4191"/>
    <n v="247699.1416"/>
    <n v="433473.49780000001"/>
  </r>
  <r>
    <n v="5"/>
    <x v="0"/>
    <s v="Region V - Midwest"/>
    <x v="30"/>
    <s v="IN"/>
    <x v="212"/>
    <n v="4"/>
    <x v="3"/>
    <n v="79122.061400000006"/>
    <n v="126595.30009999999"/>
    <n v="110770.88589999999"/>
    <n v="177233.42"/>
    <n v="142419.71040000001"/>
    <n v="227871.54"/>
    <n v="189892.9472"/>
    <n v="303828.72009999998"/>
    <n v="237366.18400000001"/>
    <n v="379785.89990000002"/>
    <n v="269015.0085"/>
    <n v="430424.01990000001"/>
    <n v="300663.83299999998"/>
    <n v="481062.14"/>
  </r>
  <r>
    <n v="5"/>
    <x v="0"/>
    <s v="Region V - Midwest"/>
    <x v="30"/>
    <s v="IN"/>
    <x v="213"/>
    <n v="1"/>
    <x v="0"/>
    <n v="95299.706699999995"/>
    <n v="166774.48680000001"/>
    <n v="123435.97960000001"/>
    <n v="216012.9644"/>
    <n v="147780.83609999999"/>
    <n v="258616.46309999999"/>
    <n v="176336.94279999999"/>
    <n v="308589.64990000002"/>
    <n v="207912.82130000001"/>
    <n v="363847.43729999999"/>
    <n v="227991.38529999999"/>
    <n v="398984.92430000001"/>
    <n v="246903.27040000001"/>
    <n v="432080.72320000001"/>
  </r>
  <r>
    <n v="5"/>
    <x v="0"/>
    <s v="Region V - Midwest"/>
    <x v="30"/>
    <s v="IN"/>
    <x v="213"/>
    <n v="2"/>
    <x v="1"/>
    <n v="81319.025899999993"/>
    <n v="142308.2953"/>
    <n v="106390.0509"/>
    <n v="186182.58910000001"/>
    <n v="129113.6735"/>
    <n v="225948.92860000001"/>
    <n v="157948.48499999999"/>
    <n v="276409.84879999998"/>
    <n v="187369.70269999999"/>
    <n v="327896.97970000003"/>
    <n v="206443.01089999999"/>
    <n v="361275.26909999998"/>
    <n v="224186.80979999999"/>
    <n v="392326.91720000003"/>
  </r>
  <r>
    <n v="5"/>
    <x v="0"/>
    <s v="Region V - Midwest"/>
    <x v="30"/>
    <s v="IN"/>
    <x v="213"/>
    <n v="3"/>
    <x v="2"/>
    <n v="72275.269499999995"/>
    <n v="126481.7216"/>
    <n v="98304.922699999996"/>
    <n v="172033.61480000001"/>
    <n v="124238.1401"/>
    <n v="217416.7452"/>
    <n v="163469.68549999999"/>
    <n v="286071.9497"/>
    <n v="202292.26190000001"/>
    <n v="354011.4584"/>
    <n v="227719.56950000001"/>
    <n v="398509.24670000002"/>
    <n v="252783.34909999999"/>
    <n v="442370.86099999998"/>
  </r>
  <r>
    <n v="5"/>
    <x v="0"/>
    <s v="Region V - Midwest"/>
    <x v="30"/>
    <s v="IN"/>
    <x v="213"/>
    <n v="4"/>
    <x v="3"/>
    <n v="81203.612200000003"/>
    <n v="129925.78140000001"/>
    <n v="113685.05710000001"/>
    <n v="181896.09400000001"/>
    <n v="146166.50200000001"/>
    <n v="233866.40659999999"/>
    <n v="194888.6692"/>
    <n v="311821.87540000002"/>
    <n v="243610.83660000001"/>
    <n v="389777.3443"/>
    <n v="276092.28139999998"/>
    <n v="441747.6568"/>
    <n v="308573.72629999998"/>
    <n v="493717.9694"/>
  </r>
  <r>
    <n v="5"/>
    <x v="0"/>
    <s v="Region V - Midwest"/>
    <x v="30"/>
    <s v="IN"/>
    <x v="214"/>
    <n v="1"/>
    <x v="0"/>
    <n v="93311.7791"/>
    <n v="163295.61350000001"/>
    <n v="120864.89810000001"/>
    <n v="211513.57190000001"/>
    <n v="144705.23120000001"/>
    <n v="253234.15460000001"/>
    <n v="172670.91630000001"/>
    <n v="302174.10350000003"/>
    <n v="203593.99540000001"/>
    <n v="356289.49190000002"/>
    <n v="223257.43049999999"/>
    <n v="390700.50329999998"/>
    <n v="241779.76939999999"/>
    <n v="423114.59659999999"/>
  </r>
  <r>
    <n v="5"/>
    <x v="0"/>
    <s v="Region V - Midwest"/>
    <x v="30"/>
    <s v="IN"/>
    <x v="214"/>
    <n v="2"/>
    <x v="1"/>
    <n v="79605.229000000007"/>
    <n v="139309.1508"/>
    <n v="104153.20299999999"/>
    <n v="182268.1053"/>
    <n v="126404.09110000001"/>
    <n v="221207.1593"/>
    <n v="154643.01620000001"/>
    <n v="270625.2782"/>
    <n v="183453.6827"/>
    <n v="321043.94469999999"/>
    <n v="202131.57269999999"/>
    <n v="353730.25229999999"/>
    <n v="219508.72930000001"/>
    <n v="384140.27620000002"/>
  </r>
  <r>
    <n v="5"/>
    <x v="0"/>
    <s v="Region V - Midwest"/>
    <x v="30"/>
    <s v="IN"/>
    <x v="214"/>
    <n v="3"/>
    <x v="2"/>
    <n v="70739.899099999995"/>
    <n v="123794.8236"/>
    <n v="96211.883799999996"/>
    <n v="168370.79670000001"/>
    <n v="121589.32339999999"/>
    <n v="212781.31599999999"/>
    <n v="159980.69779999999"/>
    <n v="279966.22129999998"/>
    <n v="197971.12239999999"/>
    <n v="346449.46419999999"/>
    <n v="222852.57199999999"/>
    <n v="389992.00099999999"/>
    <n v="247377.62160000001"/>
    <n v="432910.83779999998"/>
  </r>
  <r>
    <n v="5"/>
    <x v="0"/>
    <s v="Region V - Midwest"/>
    <x v="30"/>
    <s v="IN"/>
    <x v="214"/>
    <n v="4"/>
    <x v="3"/>
    <n v="79508.790500000003"/>
    <n v="127214.06660000001"/>
    <n v="111312.3066"/>
    <n v="178099.69330000001"/>
    <n v="143115.82279999999"/>
    <n v="228985.32"/>
    <n v="190821.09710000001"/>
    <n v="305313.76"/>
    <n v="238526.37150000001"/>
    <n v="381642.19990000001"/>
    <n v="270329.88760000002"/>
    <n v="432527.82659999997"/>
    <n v="302133.40379999997"/>
    <n v="483413.45329999999"/>
  </r>
  <r>
    <n v="5"/>
    <x v="0"/>
    <s v="Region V - Midwest"/>
    <x v="31"/>
    <s v="MI"/>
    <x v="215"/>
    <n v="1"/>
    <x v="0"/>
    <n v="103738.33530000001"/>
    <n v="181542.08679999999"/>
    <n v="134365.08739999999"/>
    <n v="235138.90289999999"/>
    <n v="160864.81390000001"/>
    <n v="281513.42420000001"/>
    <n v="191948.2029"/>
    <n v="335909.35499999998"/>
    <n v="226318.60579999999"/>
    <n v="396057.5601"/>
    <n v="248174.1667"/>
    <n v="434304.7917"/>
    <n v="268759.42959999997"/>
    <n v="470329.00170000002"/>
  </r>
  <r>
    <n v="5"/>
    <x v="0"/>
    <s v="Region V - Midwest"/>
    <x v="31"/>
    <s v="MI"/>
    <x v="215"/>
    <n v="2"/>
    <x v="1"/>
    <n v="88524.064499999993"/>
    <n v="154917.11290000001"/>
    <n v="115815.10550000001"/>
    <n v="202676.43470000001"/>
    <n v="140550.54800000001"/>
    <n v="245963.459"/>
    <n v="171937.2334"/>
    <n v="300890.15840000001"/>
    <n v="203962.8584"/>
    <n v="356935.00219999999"/>
    <n v="224724.46429999999"/>
    <n v="393267.8126"/>
    <n v="244038.57459999999"/>
    <n v="427067.50559999997"/>
  </r>
  <r>
    <n v="5"/>
    <x v="0"/>
    <s v="Region V - Midwest"/>
    <x v="31"/>
    <s v="MI"/>
    <x v="215"/>
    <n v="3"/>
    <x v="2"/>
    <n v="78682.054699999993"/>
    <n v="137693.59570000001"/>
    <n v="107020.26420000001"/>
    <n v="187285.46239999999"/>
    <n v="135253.5288"/>
    <n v="236693.67540000001"/>
    <n v="177964.41440000001"/>
    <n v="311437.72509999998"/>
    <n v="220230.24540000001"/>
    <n v="385402.92940000002"/>
    <n v="247912.96109999999"/>
    <n v="433847.68190000003"/>
    <n v="275200.07270000002"/>
    <n v="481600.12729999999"/>
  </r>
  <r>
    <n v="5"/>
    <x v="0"/>
    <s v="Region V - Midwest"/>
    <x v="31"/>
    <s v="MI"/>
    <x v="215"/>
    <n v="4"/>
    <x v="3"/>
    <n v="88394.289099999995"/>
    <n v="141430.86470000001"/>
    <n v="123752.0047"/>
    <n v="198003.21049999999"/>
    <n v="159109.72029999999"/>
    <n v="254575.5564"/>
    <n v="212146.29380000001"/>
    <n v="339434.07520000002"/>
    <n v="265182.86729999998"/>
    <n v="424292.59389999998"/>
    <n v="300540.58289999998"/>
    <n v="480864.93979999999"/>
    <n v="335898.29849999998"/>
    <n v="537437.28559999994"/>
  </r>
  <r>
    <n v="5"/>
    <x v="0"/>
    <s v="Region V - Midwest"/>
    <x v="31"/>
    <s v="MI"/>
    <x v="216"/>
    <n v="1"/>
    <x v="0"/>
    <n v="93271.476699999999"/>
    <n v="163225.08429999999"/>
    <n v="120872.88310000001"/>
    <n v="211527.5454"/>
    <n v="144755.78599999999"/>
    <n v="253322.62539999999"/>
    <n v="172793.41819999999"/>
    <n v="302388.48180000001"/>
    <n v="203796.9902"/>
    <n v="356644.7328"/>
    <n v="223511.20970000001"/>
    <n v="391144.61680000002"/>
    <n v="242104.76800000001"/>
    <n v="423683.34399999998"/>
  </r>
  <r>
    <n v="5"/>
    <x v="0"/>
    <s v="Region V - Midwest"/>
    <x v="31"/>
    <s v="MI"/>
    <x v="216"/>
    <n v="2"/>
    <x v="1"/>
    <n v="79290.795800000007"/>
    <n v="138758.8927"/>
    <n v="103826.9543"/>
    <n v="181697.17009999999"/>
    <n v="126088.62330000001"/>
    <n v="220655.09090000001"/>
    <n v="154404.96040000001"/>
    <n v="270208.68060000002"/>
    <n v="183253.87160000001"/>
    <n v="320694.27539999998"/>
    <n v="201962.8352"/>
    <n v="353434.96159999998"/>
    <n v="219388.30739999999"/>
    <n v="383929.538"/>
  </r>
  <r>
    <n v="5"/>
    <x v="0"/>
    <s v="Region V - Midwest"/>
    <x v="31"/>
    <s v="MI"/>
    <x v="216"/>
    <n v="3"/>
    <x v="2"/>
    <n v="70265.708899999998"/>
    <n v="122964.9906"/>
    <n v="95491.538"/>
    <n v="167110.19149999999"/>
    <n v="120620.93120000001"/>
    <n v="211086.62950000001"/>
    <n v="158646.7402"/>
    <n v="277631.7954"/>
    <n v="196263.5803"/>
    <n v="343461.26559999998"/>
    <n v="220887.0637"/>
    <n v="386552.3615"/>
    <n v="245147.0191"/>
    <n v="429007.28330000001"/>
  </r>
  <r>
    <n v="5"/>
    <x v="0"/>
    <s v="Region V - Midwest"/>
    <x v="31"/>
    <s v="MI"/>
    <x v="216"/>
    <n v="4"/>
    <x v="3"/>
    <n v="79459.488800000006"/>
    <n v="127135.18399999999"/>
    <n v="111243.2843"/>
    <n v="177989.25760000001"/>
    <n v="143027.07990000001"/>
    <n v="228843.33119999999"/>
    <n v="190702.77309999999"/>
    <n v="305124.44150000002"/>
    <n v="238378.4664"/>
    <n v="381405.55180000002"/>
    <n v="270162.26189999998"/>
    <n v="432259.62540000002"/>
    <n v="301946.0575"/>
    <n v="483113.69910000003"/>
  </r>
  <r>
    <n v="5"/>
    <x v="0"/>
    <s v="Region V - Midwest"/>
    <x v="31"/>
    <s v="MI"/>
    <x v="217"/>
    <n v="1"/>
    <x v="0"/>
    <n v="95766.461899999995"/>
    <n v="167591.3082"/>
    <n v="124084.7387"/>
    <n v="217148.29269999999"/>
    <n v="148587.65340000001"/>
    <n v="260028.39350000001"/>
    <n v="177345.3259"/>
    <n v="310354.32030000002"/>
    <n v="209144.7738"/>
    <n v="366003.35430000001"/>
    <n v="229365.20850000001"/>
    <n v="401389.11479999998"/>
    <n v="248427.89449999999"/>
    <n v="434748.81540000002"/>
  </r>
  <r>
    <n v="5"/>
    <x v="0"/>
    <s v="Region V - Midwest"/>
    <x v="31"/>
    <s v="MI"/>
    <x v="217"/>
    <n v="2"/>
    <x v="1"/>
    <n v="81511.650200000004"/>
    <n v="142645.3879"/>
    <n v="106704.57640000001"/>
    <n v="186733.00870000001"/>
    <n v="129554.46829999999"/>
    <n v="226720.31950000001"/>
    <n v="158596.31039999999"/>
    <n v="277543.54320000001"/>
    <n v="188198.84950000001"/>
    <n v="329347.9865"/>
    <n v="207394.3173"/>
    <n v="362940.0552"/>
    <n v="225266.01360000001"/>
    <n v="394215.52370000002"/>
  </r>
  <r>
    <n v="5"/>
    <x v="0"/>
    <s v="Region V - Midwest"/>
    <x v="31"/>
    <s v="MI"/>
    <x v="217"/>
    <n v="3"/>
    <x v="2"/>
    <n v="72303.469299999997"/>
    <n v="126531.0713"/>
    <n v="98287.9231"/>
    <n v="172003.86540000001"/>
    <n v="124174.05009999999"/>
    <n v="217304.5877"/>
    <n v="163341.46419999999"/>
    <n v="285847.56229999999"/>
    <n v="202091.8903"/>
    <n v="353660.80800000002"/>
    <n v="227462.18770000001"/>
    <n v="398058.8285"/>
    <n v="252461.8291"/>
    <n v="441808.201"/>
  </r>
  <r>
    <n v="5"/>
    <x v="0"/>
    <s v="Region V - Midwest"/>
    <x v="31"/>
    <s v="MI"/>
    <x v="217"/>
    <n v="4"/>
    <x v="3"/>
    <n v="81590.341400000005"/>
    <n v="130544.5482"/>
    <n v="114226.4779"/>
    <n v="182762.36730000001"/>
    <n v="146862.61439999999"/>
    <n v="234980.18659999999"/>
    <n v="195816.8193"/>
    <n v="313306.9155"/>
    <n v="244771.02410000001"/>
    <n v="391633.64429999999"/>
    <n v="277407.1605"/>
    <n v="443851.46340000001"/>
    <n v="310043.29710000003"/>
    <n v="496069.28279999999"/>
  </r>
  <r>
    <n v="5"/>
    <x v="0"/>
    <s v="Region V - Midwest"/>
    <x v="31"/>
    <s v="MI"/>
    <x v="218"/>
    <n v="1"/>
    <x v="0"/>
    <n v="106253.47169999999"/>
    <n v="185943.57550000001"/>
    <n v="137572.95050000001"/>
    <n v="240752.66339999999"/>
    <n v="164671.4039"/>
    <n v="288174.95679999999"/>
    <n v="196438.85949999999"/>
    <n v="343768.00429999997"/>
    <n v="231564.89199999999"/>
    <n v="405238.56109999999"/>
    <n v="253901.27600000001"/>
    <n v="444327.2329"/>
    <n v="274920.05680000002"/>
    <n v="481110.09940000001"/>
  </r>
  <r>
    <n v="5"/>
    <x v="0"/>
    <s v="Region V - Midwest"/>
    <x v="31"/>
    <s v="MI"/>
    <x v="218"/>
    <n v="2"/>
    <x v="1"/>
    <n v="90902.135500000004"/>
    <n v="159078.7371"/>
    <n v="118855.85189999999"/>
    <n v="207997.7408"/>
    <n v="144174.1268"/>
    <n v="252304.7219"/>
    <n v="176247.61129999999"/>
    <n v="308433.3198"/>
    <n v="209007.74170000001"/>
    <n v="365763.54800000001"/>
    <n v="230240.31520000001"/>
    <n v="402920.55160000001"/>
    <n v="249976.49170000001"/>
    <n v="437458.86040000001"/>
  </r>
  <r>
    <n v="5"/>
    <x v="0"/>
    <s v="Region V - Midwest"/>
    <x v="31"/>
    <s v="MI"/>
    <x v="218"/>
    <n v="3"/>
    <x v="2"/>
    <n v="80956.910199999998"/>
    <n v="141674.59289999999"/>
    <n v="110176.8223"/>
    <n v="192809.43900000001"/>
    <n v="139290.84390000001"/>
    <n v="243758.9768"/>
    <n v="183326.11720000001"/>
    <n v="320820.70500000002"/>
    <n v="226912.32639999999"/>
    <n v="397096.57130000001"/>
    <n v="255470.83929999999"/>
    <n v="447073.96860000002"/>
    <n v="283630.18410000001"/>
    <n v="496352.82209999999"/>
  </r>
  <r>
    <n v="5"/>
    <x v="0"/>
    <s v="Region V - Midwest"/>
    <x v="31"/>
    <s v="MI"/>
    <x v="218"/>
    <n v="4"/>
    <x v="3"/>
    <n v="90549.792499999996"/>
    <n v="144879.67009999999"/>
    <n v="126769.70940000001"/>
    <n v="202831.53820000001"/>
    <n v="162989.62650000001"/>
    <n v="260783.4062"/>
    <n v="217319.50200000001"/>
    <n v="347711.2083"/>
    <n v="271649.3775"/>
    <n v="434639.01030000002"/>
    <n v="307869.29440000001"/>
    <n v="492590.87839999999"/>
    <n v="344089.21149999998"/>
    <n v="550542.74639999995"/>
  </r>
  <r>
    <n v="5"/>
    <x v="0"/>
    <s v="Region V - Midwest"/>
    <x v="31"/>
    <s v="MI"/>
    <x v="219"/>
    <n v="1"/>
    <x v="0"/>
    <n v="97267.486099999995"/>
    <n v="170218.10079999999"/>
    <n v="126011.05740000001"/>
    <n v="220519.3504"/>
    <n v="150881.72279999999"/>
    <n v="264043.01500000001"/>
    <n v="180064.22560000001"/>
    <n v="315112.3947"/>
    <n v="212333.1507"/>
    <n v="371583.01370000001"/>
    <n v="232852.2365"/>
    <n v="407491.41399999999"/>
    <n v="252189.27780000001"/>
    <n v="441331.23609999998"/>
  </r>
  <r>
    <n v="5"/>
    <x v="0"/>
    <s v="Region V - Midwest"/>
    <x v="31"/>
    <s v="MI"/>
    <x v="219"/>
    <n v="2"/>
    <x v="1"/>
    <n v="82875.609200000006"/>
    <n v="145032.3161"/>
    <n v="108463.77830000001"/>
    <n v="189811.61189999999"/>
    <n v="131665.52660000001"/>
    <n v="230414.67139999999"/>
    <n v="161134.93119999999"/>
    <n v="281986.12969999999"/>
    <n v="191185.82329999999"/>
    <n v="334575.19089999999"/>
    <n v="210670.08689999999"/>
    <n v="368672.65210000001"/>
    <n v="228804.68659999999"/>
    <n v="400408.20150000002"/>
  </r>
  <r>
    <n v="5"/>
    <x v="0"/>
    <s v="Region V - Midwest"/>
    <x v="31"/>
    <s v="MI"/>
    <x v="219"/>
    <n v="3"/>
    <x v="2"/>
    <n v="73573.547600000005"/>
    <n v="128753.70819999999"/>
    <n v="100037.79300000001"/>
    <n v="175066.13759999999"/>
    <n v="126402.76609999999"/>
    <n v="221204.8406"/>
    <n v="166291.7015"/>
    <n v="291010.47769999999"/>
    <n v="205759.63949999999"/>
    <n v="360079.36910000001"/>
    <n v="231603.82310000001"/>
    <n v="405306.69050000003"/>
    <n v="257073.7867"/>
    <n v="449879.12689999997"/>
  </r>
  <r>
    <n v="5"/>
    <x v="0"/>
    <s v="Region V - Midwest"/>
    <x v="31"/>
    <s v="MI"/>
    <x v="219"/>
    <n v="4"/>
    <x v="3"/>
    <n v="82873.785699999993"/>
    <n v="132598.05900000001"/>
    <n v="116023.2999"/>
    <n v="185637.28260000001"/>
    <n v="149172.81409999999"/>
    <n v="238676.5062"/>
    <n v="198897.08549999999"/>
    <n v="318235.34159999999"/>
    <n v="248621.35690000001"/>
    <n v="397794.17690000002"/>
    <n v="281770.87119999999"/>
    <n v="450833.40059999999"/>
    <n v="314920.38549999997"/>
    <n v="503872.62410000002"/>
  </r>
  <r>
    <n v="5"/>
    <x v="0"/>
    <s v="Region V - Midwest"/>
    <x v="31"/>
    <s v="MI"/>
    <x v="220"/>
    <n v="1"/>
    <x v="0"/>
    <n v="92317.815400000007"/>
    <n v="161556.17679999999"/>
    <n v="119579.3575"/>
    <n v="209263.87549999999"/>
    <n v="143167.42879999999"/>
    <n v="250543.00030000001"/>
    <n v="170837.90299999999"/>
    <n v="298966.33039999998"/>
    <n v="201434.58240000001"/>
    <n v="352510.51929999999"/>
    <n v="220890.45300000001"/>
    <n v="386558.2928"/>
    <n v="239218.019"/>
    <n v="418631.53330000001"/>
  </r>
  <r>
    <n v="5"/>
    <x v="0"/>
    <s v="Region V - Midwest"/>
    <x v="31"/>
    <s v="MI"/>
    <x v="220"/>
    <n v="2"/>
    <x v="1"/>
    <n v="78748.330499999996"/>
    <n v="137809.57860000001"/>
    <n v="103034.7791"/>
    <n v="180310.8634"/>
    <n v="125049.29979999999"/>
    <n v="218836.27470000001"/>
    <n v="152990.28169999999"/>
    <n v="267732.99300000002"/>
    <n v="181495.67259999999"/>
    <n v="317617.42719999998"/>
    <n v="199975.85370000001"/>
    <n v="349957.7439"/>
    <n v="217169.68900000001"/>
    <n v="380046.9558"/>
  </r>
  <r>
    <n v="5"/>
    <x v="0"/>
    <s v="Region V - Midwest"/>
    <x v="31"/>
    <s v="MI"/>
    <x v="220"/>
    <n v="3"/>
    <x v="2"/>
    <n v="69972.214000000007"/>
    <n v="122451.37450000001"/>
    <n v="95165.364400000006"/>
    <n v="166539.38759999999"/>
    <n v="120264.9151"/>
    <n v="210463.60140000001"/>
    <n v="158236.2041"/>
    <n v="276913.35710000002"/>
    <n v="195810.55249999999"/>
    <n v="342668.467"/>
    <n v="220419.07320000001"/>
    <n v="385733.37809999997"/>
    <n v="244674.75779999999"/>
    <n v="428180.82620000001"/>
  </r>
  <r>
    <n v="5"/>
    <x v="0"/>
    <s v="Region V - Midwest"/>
    <x v="31"/>
    <s v="MI"/>
    <x v="220"/>
    <n v="4"/>
    <x v="3"/>
    <n v="78661.379700000005"/>
    <n v="125858.2093"/>
    <n v="110125.93150000001"/>
    <n v="176201.49299999999"/>
    <n v="141590.48329999999"/>
    <n v="226544.77669999999"/>
    <n v="188787.31109999999"/>
    <n v="302059.7023"/>
    <n v="235984.13889999999"/>
    <n v="377574.62780000002"/>
    <n v="267448.69079999998"/>
    <n v="427917.91159999999"/>
    <n v="298913.2426"/>
    <n v="478261.19520000002"/>
  </r>
  <r>
    <n v="5"/>
    <x v="0"/>
    <s v="Region V - Midwest"/>
    <x v="31"/>
    <s v="MI"/>
    <x v="168"/>
    <n v="1"/>
    <x v="0"/>
    <n v="96253.368100000007"/>
    <n v="168443.39420000001"/>
    <n v="124729.5053"/>
    <n v="218276.63430000001"/>
    <n v="149369.19330000001"/>
    <n v="261396.0883"/>
    <n v="178292.45800000001"/>
    <n v="312011.8015"/>
    <n v="210275.22899999999"/>
    <n v="367981.6508"/>
    <n v="230612.14199999999"/>
    <n v="403571.24849999999"/>
    <n v="249790.01939999999"/>
    <n v="437132.53399999999"/>
  </r>
  <r>
    <n v="5"/>
    <x v="0"/>
    <s v="Region V - Midwest"/>
    <x v="31"/>
    <s v="MI"/>
    <x v="168"/>
    <n v="2"/>
    <x v="1"/>
    <n v="81861.491200000004"/>
    <n v="143257.60949999999"/>
    <n v="107182.2262"/>
    <n v="187568.8958"/>
    <n v="130152.997"/>
    <n v="227767.74479999999"/>
    <n v="159363.1637"/>
    <n v="278885.53639999998"/>
    <n v="189127.90169999999"/>
    <n v="330973.82799999998"/>
    <n v="208429.99239999999"/>
    <n v="364752.48670000001"/>
    <n v="226405.42819999999"/>
    <n v="396209.49939999997"/>
  </r>
  <r>
    <n v="5"/>
    <x v="0"/>
    <s v="Region V - Midwest"/>
    <x v="31"/>
    <s v="MI"/>
    <x v="168"/>
    <n v="3"/>
    <x v="2"/>
    <n v="72568.764299999995"/>
    <n v="126995.33749999999"/>
    <n v="98631.096399999995"/>
    <n v="172604.41870000001"/>
    <n v="124594.15609999999"/>
    <n v="218039.7733"/>
    <n v="163880.22169999999"/>
    <n v="286790.38789999997"/>
    <n v="202745.28969999999"/>
    <n v="354804.25699999998"/>
    <n v="228187.56"/>
    <n v="399328.23009999999"/>
    <n v="253255.61040000001"/>
    <n v="443197.31819999998"/>
  </r>
  <r>
    <n v="5"/>
    <x v="0"/>
    <s v="Region V - Midwest"/>
    <x v="31"/>
    <s v="MI"/>
    <x v="168"/>
    <n v="4"/>
    <x v="3"/>
    <n v="82001.721399999995"/>
    <n v="131202.7562"/>
    <n v="114802.4099"/>
    <n v="183683.85860000001"/>
    <n v="147603.09839999999"/>
    <n v="236164.96100000001"/>
    <n v="196804.13130000001"/>
    <n v="314886.61469999998"/>
    <n v="246005.16399999999"/>
    <n v="393608.2683"/>
    <n v="278805.85259999998"/>
    <n v="446089.37070000003"/>
    <n v="311606.54119999998"/>
    <n v="498570.47320000001"/>
  </r>
  <r>
    <n v="5"/>
    <x v="0"/>
    <s v="Region V - Midwest"/>
    <x v="31"/>
    <s v="MI"/>
    <x v="221"/>
    <n v="1"/>
    <x v="0"/>
    <n v="94245.289300000004"/>
    <n v="164929.25630000001"/>
    <n v="122162.4163"/>
    <n v="213784.2285"/>
    <n v="146318.8658"/>
    <n v="256058.01509999999"/>
    <n v="174687.68239999999"/>
    <n v="305703.44429999997"/>
    <n v="206057.90049999999"/>
    <n v="360601.326"/>
    <n v="226005.07670000001"/>
    <n v="395508.88410000002"/>
    <n v="244829.0177"/>
    <n v="428450.78100000002"/>
  </r>
  <r>
    <n v="5"/>
    <x v="0"/>
    <s v="Region V - Midwest"/>
    <x v="31"/>
    <s v="MI"/>
    <x v="221"/>
    <n v="2"/>
    <x v="1"/>
    <n v="79990.477700000003"/>
    <n v="139983.33600000001"/>
    <n v="104782.2539"/>
    <n v="183368.94440000001"/>
    <n v="127285.6807"/>
    <n v="222749.94130000001"/>
    <n v="155938.66699999999"/>
    <n v="272892.66710000002"/>
    <n v="185111.9762"/>
    <n v="323945.9583"/>
    <n v="204034.18549999999"/>
    <n v="357059.82459999999"/>
    <n v="221667.13680000001"/>
    <n v="387917.48930000002"/>
  </r>
  <r>
    <n v="5"/>
    <x v="0"/>
    <s v="Region V - Midwest"/>
    <x v="31"/>
    <s v="MI"/>
    <x v="221"/>
    <n v="3"/>
    <x v="2"/>
    <n v="70796.298899999994"/>
    <n v="123893.52310000001"/>
    <n v="96177.884600000005"/>
    <n v="168311.29790000001"/>
    <n v="121461.1433"/>
    <n v="212557.00090000001"/>
    <n v="159724.25520000001"/>
    <n v="279517.44660000002"/>
    <n v="197570.37899999999"/>
    <n v="345748.16340000002"/>
    <n v="222337.8083"/>
    <n v="389091.16450000001"/>
    <n v="246734.5816"/>
    <n v="431785.51770000003"/>
  </r>
  <r>
    <n v="5"/>
    <x v="0"/>
    <s v="Region V - Midwest"/>
    <x v="31"/>
    <s v="MI"/>
    <x v="221"/>
    <n v="4"/>
    <x v="3"/>
    <n v="80282.248800000001"/>
    <n v="128451.6"/>
    <n v="112395.14840000001"/>
    <n v="179832.24"/>
    <n v="144508.04790000001"/>
    <n v="231212.88010000001"/>
    <n v="192677.39720000001"/>
    <n v="308283.84000000003"/>
    <n v="240846.7464"/>
    <n v="385354.8"/>
    <n v="272959.6459"/>
    <n v="436735.44"/>
    <n v="305072.5454"/>
    <n v="488116.08"/>
  </r>
  <r>
    <n v="5"/>
    <x v="0"/>
    <s v="Region V - Midwest"/>
    <x v="31"/>
    <s v="MI"/>
    <x v="222"/>
    <n v="1"/>
    <x v="0"/>
    <n v="94792.649300000005"/>
    <n v="165887.13620000001"/>
    <n v="122795.2055"/>
    <n v="214891.6096"/>
    <n v="147024.5736"/>
    <n v="257293.00380000001"/>
    <n v="175451.06159999999"/>
    <n v="307039.3579"/>
    <n v="206883.86350000001"/>
    <n v="362046.7611"/>
    <n v="226871.34150000001"/>
    <n v="397024.84749999997"/>
    <n v="245703.64480000001"/>
    <n v="429981.37839999999"/>
  </r>
  <r>
    <n v="5"/>
    <x v="0"/>
    <s v="Region V - Midwest"/>
    <x v="31"/>
    <s v="MI"/>
    <x v="222"/>
    <n v="2"/>
    <x v="1"/>
    <n v="80811.968399999998"/>
    <n v="141420.94459999999"/>
    <n v="105749.27680000001"/>
    <n v="185061.23439999999"/>
    <n v="128357.41099999999"/>
    <n v="224625.46909999999"/>
    <n v="157062.60389999999"/>
    <n v="274859.55670000002"/>
    <n v="186340.74489999999"/>
    <n v="326096.30369999999"/>
    <n v="205322.967"/>
    <n v="359315.19219999999"/>
    <n v="222987.18419999999"/>
    <n v="390227.5724"/>
  </r>
  <r>
    <n v="5"/>
    <x v="0"/>
    <s v="Region V - Midwest"/>
    <x v="31"/>
    <s v="MI"/>
    <x v="222"/>
    <n v="3"/>
    <x v="2"/>
    <n v="71772.879300000001"/>
    <n v="125602.53879999999"/>
    <n v="97601.576499999996"/>
    <n v="170802.75889999999"/>
    <n v="123333.83779999999"/>
    <n v="215834.2162"/>
    <n v="162263.9492"/>
    <n v="283961.91110000003"/>
    <n v="200785.09160000001"/>
    <n v="351373.91019999998"/>
    <n v="226011.4431"/>
    <n v="395520.02539999998"/>
    <n v="250874.2666"/>
    <n v="439029.96659999999"/>
  </r>
  <r>
    <n v="5"/>
    <x v="0"/>
    <s v="Region V - Midwest"/>
    <x v="31"/>
    <s v="MI"/>
    <x v="222"/>
    <n v="4"/>
    <x v="3"/>
    <n v="80767.581300000005"/>
    <n v="129228.1321"/>
    <n v="113074.61380000001"/>
    <n v="180919.3849"/>
    <n v="145381.6465"/>
    <n v="232610.63769999999"/>
    <n v="193842.19519999999"/>
    <n v="310147.51699999999"/>
    <n v="242302.74400000001"/>
    <n v="387684.39610000001"/>
    <n v="274609.77659999998"/>
    <n v="439375.64899999998"/>
    <n v="306916.80910000001"/>
    <n v="491066.9019"/>
  </r>
  <r>
    <n v="5"/>
    <x v="0"/>
    <s v="Region V - Midwest"/>
    <x v="31"/>
    <s v="MI"/>
    <x v="223"/>
    <n v="1"/>
    <x v="0"/>
    <n v="92277.512799999997"/>
    <n v="161485.6476"/>
    <n v="119587.34239999999"/>
    <n v="209277.84909999999"/>
    <n v="143217.98360000001"/>
    <n v="250631.4712"/>
    <n v="170960.40489999999"/>
    <n v="299180.70870000002"/>
    <n v="201637.5773"/>
    <n v="352865.76020000002"/>
    <n v="221144.23209999999"/>
    <n v="387002.40629999997"/>
    <n v="239543.01749999999"/>
    <n v="419200.2807"/>
  </r>
  <r>
    <n v="5"/>
    <x v="0"/>
    <s v="Region V - Midwest"/>
    <x v="31"/>
    <s v="MI"/>
    <x v="223"/>
    <n v="2"/>
    <x v="1"/>
    <n v="78433.897299999997"/>
    <n v="137259.3204"/>
    <n v="102708.5304"/>
    <n v="179739.92819999999"/>
    <n v="124733.8322"/>
    <n v="218284.20619999999"/>
    <n v="152752.22589999999"/>
    <n v="267316.39549999998"/>
    <n v="181295.86170000001"/>
    <n v="317267.75780000002"/>
    <n v="199807.11610000001"/>
    <n v="349662.45319999999"/>
    <n v="217049.2671"/>
    <n v="379836.21750000003"/>
  </r>
  <r>
    <n v="5"/>
    <x v="0"/>
    <s v="Region V - Midwest"/>
    <x v="31"/>
    <s v="MI"/>
    <x v="223"/>
    <n v="3"/>
    <x v="2"/>
    <n v="69498.023700000005"/>
    <n v="121621.5416"/>
    <n v="94445.018500000006"/>
    <n v="165278.78229999999"/>
    <n v="119296.52280000001"/>
    <n v="208768.9149"/>
    <n v="156902.2464"/>
    <n v="274578.93119999999"/>
    <n v="194103.0105"/>
    <n v="339680.2684"/>
    <n v="218453.5649"/>
    <n v="382293.73859999998"/>
    <n v="242444.15530000001"/>
    <n v="424277.27179999999"/>
  </r>
  <r>
    <n v="5"/>
    <x v="0"/>
    <s v="Region V - Midwest"/>
    <x v="31"/>
    <s v="MI"/>
    <x v="223"/>
    <n v="4"/>
    <x v="3"/>
    <n v="78612.077999999994"/>
    <n v="125779.3266"/>
    <n v="110056.9091"/>
    <n v="176091.05720000001"/>
    <n v="141501.7403"/>
    <n v="226402.7879"/>
    <n v="188668.98699999999"/>
    <n v="301870.38380000001"/>
    <n v="235836.23379999999"/>
    <n v="377337.97970000003"/>
    <n v="267281.065"/>
    <n v="427649.71039999998"/>
    <n v="298725.89620000002"/>
    <n v="477961.44099999999"/>
  </r>
  <r>
    <n v="5"/>
    <x v="0"/>
    <s v="Region V - Midwest"/>
    <x v="31"/>
    <s v="MI"/>
    <x v="224"/>
    <n v="1"/>
    <x v="0"/>
    <n v="94285.591700000004"/>
    <n v="164999.7856"/>
    <n v="122154.4313"/>
    <n v="213770.2549"/>
    <n v="146268.31099999999"/>
    <n v="255969.54430000001"/>
    <n v="174565.18049999999"/>
    <n v="305489.06589999999"/>
    <n v="205854.90580000001"/>
    <n v="360246.08500000002"/>
    <n v="225751.29749999999"/>
    <n v="395064.77059999999"/>
    <n v="244504.01920000001"/>
    <n v="427882.03360000002"/>
  </r>
  <r>
    <n v="5"/>
    <x v="0"/>
    <s v="Region V - Midwest"/>
    <x v="31"/>
    <s v="MI"/>
    <x v="224"/>
    <n v="2"/>
    <x v="1"/>
    <n v="80304.910900000003"/>
    <n v="140533.59400000001"/>
    <n v="105108.50260000001"/>
    <n v="183939.87959999999"/>
    <n v="127601.14840000001"/>
    <n v="223302.0097"/>
    <n v="156176.72270000001"/>
    <n v="273309.2647"/>
    <n v="185311.78719999999"/>
    <n v="324295.6275"/>
    <n v="204202.92310000001"/>
    <n v="357355.1153"/>
    <n v="221787.55859999999"/>
    <n v="388128.22759999998"/>
  </r>
  <r>
    <n v="5"/>
    <x v="0"/>
    <s v="Region V - Midwest"/>
    <x v="31"/>
    <s v="MI"/>
    <x v="224"/>
    <n v="3"/>
    <x v="2"/>
    <n v="71270.489100000006"/>
    <n v="124723.3561"/>
    <n v="96898.2304"/>
    <n v="169571.9031"/>
    <n v="122429.53569999999"/>
    <n v="214251.68729999999"/>
    <n v="161058.21290000001"/>
    <n v="281851.8725"/>
    <n v="199277.92120000001"/>
    <n v="348736.36200000002"/>
    <n v="224303.31659999999"/>
    <n v="392530.80410000001"/>
    <n v="248965.18410000001"/>
    <n v="435689.0722"/>
  </r>
  <r>
    <n v="5"/>
    <x v="0"/>
    <s v="Region V - Midwest"/>
    <x v="31"/>
    <s v="MI"/>
    <x v="224"/>
    <n v="4"/>
    <x v="3"/>
    <n v="80331.550499999998"/>
    <n v="128530.48269999999"/>
    <n v="112464.1707"/>
    <n v="179942.6758"/>
    <n v="144596.79089999999"/>
    <n v="231354.8688"/>
    <n v="192795.7211"/>
    <n v="308473.15850000002"/>
    <n v="240994.65150000001"/>
    <n v="385591.44809999998"/>
    <n v="273127.27169999998"/>
    <n v="437003.64110000001"/>
    <n v="305259.89189999999"/>
    <n v="488415.83429999999"/>
  </r>
  <r>
    <n v="5"/>
    <x v="0"/>
    <s v="Region V - Midwest"/>
    <x v="31"/>
    <s v="MI"/>
    <x v="225"/>
    <n v="1"/>
    <x v="0"/>
    <n v="90269.430999999997"/>
    <n v="157971.5043"/>
    <n v="117020.24950000001"/>
    <n v="204785.43669999999"/>
    <n v="140167.65160000001"/>
    <n v="245293.39019999999"/>
    <n v="167355.62409999999"/>
    <n v="292872.34220000001"/>
    <n v="197420.2427"/>
    <n v="345485.42460000003"/>
    <n v="216537.16020000001"/>
    <n v="378940.03039999999"/>
    <n v="234582.00870000001"/>
    <n v="410518.51520000002"/>
  </r>
  <r>
    <n v="5"/>
    <x v="0"/>
    <s v="Region V - Midwest"/>
    <x v="31"/>
    <s v="MI"/>
    <x v="225"/>
    <n v="2"/>
    <x v="1"/>
    <n v="76562.880900000004"/>
    <n v="133985.0416"/>
    <n v="100308.55439999999"/>
    <n v="175539.97020000001"/>
    <n v="121866.5114"/>
    <n v="213266.39490000001"/>
    <n v="149327.72399999999"/>
    <n v="261323.51689999999"/>
    <n v="177279.92989999999"/>
    <n v="310239.8774"/>
    <n v="195411.30249999999"/>
    <n v="341969.7794"/>
    <n v="212310.96849999999"/>
    <n v="371544.1949"/>
  </r>
  <r>
    <n v="5"/>
    <x v="0"/>
    <s v="Region V - Midwest"/>
    <x v="31"/>
    <s v="MI"/>
    <x v="225"/>
    <n v="3"/>
    <x v="2"/>
    <n v="67725.555300000007"/>
    <n v="118519.7219"/>
    <n v="91991.802500000005"/>
    <n v="160985.65429999999"/>
    <n v="116163.5045"/>
    <n v="203286.133"/>
    <n v="152746.2727"/>
    <n v="267305.97730000003"/>
    <n v="188928.09099999999"/>
    <n v="330624.15909999999"/>
    <n v="212603.80300000001"/>
    <n v="372056.65529999998"/>
    <n v="235923.1151"/>
    <n v="412865.45140000002"/>
  </r>
  <r>
    <n v="5"/>
    <x v="0"/>
    <s v="Region V - Midwest"/>
    <x v="31"/>
    <s v="MI"/>
    <x v="225"/>
    <n v="4"/>
    <x v="3"/>
    <n v="76892.602799999993"/>
    <n v="123028.1663"/>
    <n v="107649.6439"/>
    <n v="172239.43290000001"/>
    <n v="138406.6851"/>
    <n v="221450.69940000001"/>
    <n v="184542.24669999999"/>
    <n v="295267.5992"/>
    <n v="230677.80850000001"/>
    <n v="369084.49890000001"/>
    <n v="261434.84950000001"/>
    <n v="418295.76549999998"/>
    <n v="292191.89069999999"/>
    <n v="467507.03200000001"/>
  </r>
  <r>
    <n v="5"/>
    <x v="0"/>
    <s v="Region V - Midwest"/>
    <x v="32"/>
    <s v="MN"/>
    <x v="226"/>
    <n v="1"/>
    <x v="0"/>
    <n v="98281.601200000005"/>
    <n v="171992.8021"/>
    <n v="127292.6056"/>
    <n v="222762.05989999999"/>
    <n v="152394.24789999999"/>
    <n v="266689.9338"/>
    <n v="181835.98790000001"/>
    <n v="318212.97879999998"/>
    <n v="214391.06630000001"/>
    <n v="375184.36599999998"/>
    <n v="235092.32440000001"/>
    <n v="411411.56770000001"/>
    <n v="254588.52900000001"/>
    <n v="445529.92570000002"/>
  </r>
  <r>
    <n v="5"/>
    <x v="0"/>
    <s v="Region V - Midwest"/>
    <x v="32"/>
    <s v="MN"/>
    <x v="226"/>
    <n v="2"/>
    <x v="1"/>
    <n v="83889.724199999997"/>
    <n v="146807.01740000001"/>
    <n v="109745.3265"/>
    <n v="192054.32139999999"/>
    <n v="133178.05160000001"/>
    <n v="233061.59030000001"/>
    <n v="162906.69349999999"/>
    <n v="285086.71370000002"/>
    <n v="193243.7389"/>
    <n v="338176.54300000001"/>
    <n v="212910.17480000001"/>
    <n v="372592.80589999998"/>
    <n v="231203.93780000001"/>
    <n v="404606.89110000001"/>
  </r>
  <r>
    <n v="5"/>
    <x v="0"/>
    <s v="Region V - Midwest"/>
    <x v="32"/>
    <s v="MN"/>
    <x v="226"/>
    <n v="3"/>
    <x v="2"/>
    <n v="74578.327900000004"/>
    <n v="130512.07369999999"/>
    <n v="101444.4853"/>
    <n v="177527.84940000001"/>
    <n v="128211.37059999999"/>
    <n v="224369.89850000001"/>
    <n v="168703.17420000001"/>
    <n v="295230.55479999998"/>
    <n v="208773.9803"/>
    <n v="365354.46549999999"/>
    <n v="235020.07610000001"/>
    <n v="411285.13309999998"/>
    <n v="260891.95180000001"/>
    <n v="456560.91570000001"/>
  </r>
  <r>
    <n v="5"/>
    <x v="0"/>
    <s v="Region V - Midwest"/>
    <x v="32"/>
    <s v="MN"/>
    <x v="226"/>
    <n v="4"/>
    <x v="3"/>
    <n v="83745.847299999994"/>
    <n v="133993.35769999999"/>
    <n v="117244.1862"/>
    <n v="187590.70079999999"/>
    <n v="150742.5252"/>
    <n v="241188.04389999999"/>
    <n v="200990.0336"/>
    <n v="321584.05859999999"/>
    <n v="251237.54199999999"/>
    <n v="401980.07319999998"/>
    <n v="284735.88089999999"/>
    <n v="455577.41619999998"/>
    <n v="318234.21980000002"/>
    <n v="509174.75929999998"/>
  </r>
  <r>
    <n v="5"/>
    <x v="0"/>
    <s v="Region V - Midwest"/>
    <x v="32"/>
    <s v="MN"/>
    <x v="227"/>
    <n v="1"/>
    <x v="0"/>
    <n v="102277.6165"/>
    <n v="178985.82879999999"/>
    <n v="132430.78769999999"/>
    <n v="231753.87830000001"/>
    <n v="158520.19409999999"/>
    <n v="277410.33970000001"/>
    <n v="189106.80660000001"/>
    <n v="330936.91149999999"/>
    <n v="222927.2403"/>
    <n v="390122.6704"/>
    <n v="244433.36610000001"/>
    <n v="427758.39079999999"/>
    <n v="264673.05499999999"/>
    <n v="463177.84620000003"/>
  </r>
  <r>
    <n v="5"/>
    <x v="0"/>
    <s v="Region V - Midwest"/>
    <x v="32"/>
    <s v="MN"/>
    <x v="227"/>
    <n v="2"/>
    <x v="1"/>
    <n v="87474.541700000002"/>
    <n v="153080.44810000001"/>
    <n v="114382.15609999999"/>
    <n v="200168.7732"/>
    <n v="138754.96189999999"/>
    <n v="242821.18340000001"/>
    <n v="169636.67360000001"/>
    <n v="296864.17879999999"/>
    <n v="201175.70170000001"/>
    <n v="352057.4779"/>
    <n v="221617.43890000001"/>
    <n v="387830.51809999999"/>
    <n v="240620.33059999999"/>
    <n v="421085.5785"/>
  </r>
  <r>
    <n v="5"/>
    <x v="0"/>
    <s v="Region V - Midwest"/>
    <x v="32"/>
    <s v="MN"/>
    <x v="227"/>
    <n v="3"/>
    <x v="2"/>
    <n v="77886.169699999999"/>
    <n v="136300.79689999999"/>
    <n v="105990.7444"/>
    <n v="185483.8027"/>
    <n v="133993.21049999999"/>
    <n v="234488.11840000001"/>
    <n v="176348.14189999999"/>
    <n v="308609.24829999998"/>
    <n v="218270.04730000001"/>
    <n v="381972.58270000003"/>
    <n v="245736.84409999999"/>
    <n v="430039.47720000002"/>
    <n v="272818.72899999999"/>
    <n v="477432.7757"/>
  </r>
  <r>
    <n v="5"/>
    <x v="0"/>
    <s v="Region V - Midwest"/>
    <x v="32"/>
    <s v="MN"/>
    <x v="227"/>
    <n v="4"/>
    <x v="3"/>
    <n v="87160.149099999995"/>
    <n v="139456.24059999999"/>
    <n v="122024.2087"/>
    <n v="195238.73680000001"/>
    <n v="156888.2683"/>
    <n v="251021.23310000001"/>
    <n v="209184.3578"/>
    <n v="334694.97749999998"/>
    <n v="261480.4472"/>
    <n v="418368.7218"/>
    <n v="296344.50689999998"/>
    <n v="474151.21799999999"/>
    <n v="331208.56640000001"/>
    <n v="529933.71429999999"/>
  </r>
  <r>
    <n v="5"/>
    <x v="0"/>
    <s v="Region V - Midwest"/>
    <x v="32"/>
    <s v="MN"/>
    <x v="228"/>
    <n v="1"/>
    <x v="0"/>
    <n v="100309.8342"/>
    <n v="175542.21"/>
    <n v="129855.70600000001"/>
    <n v="227247.48560000001"/>
    <n v="155419.30249999999"/>
    <n v="271983.7794"/>
    <n v="185379.5178"/>
    <n v="324414.15610000002"/>
    <n v="218506.90349999999"/>
    <n v="382387.08100000001"/>
    <n v="239572.5068"/>
    <n v="419251.88689999998"/>
    <n v="259387.0385"/>
    <n v="453927.3174"/>
  </r>
  <r>
    <n v="5"/>
    <x v="0"/>
    <s v="Region V - Midwest"/>
    <x v="32"/>
    <s v="MN"/>
    <x v="228"/>
    <n v="2"/>
    <x v="1"/>
    <n v="85917.957299999995"/>
    <n v="150356.4253"/>
    <n v="112308.42690000001"/>
    <n v="196539.74710000001"/>
    <n v="136203.10620000001"/>
    <n v="238355.43590000001"/>
    <n v="166450.22339999999"/>
    <n v="291287.891"/>
    <n v="197359.57610000001"/>
    <n v="345379.25819999998"/>
    <n v="217390.3572"/>
    <n v="380433.125"/>
    <n v="236002.4474"/>
    <n v="413004.28289999999"/>
  </r>
  <r>
    <n v="5"/>
    <x v="0"/>
    <s v="Region V - Midwest"/>
    <x v="32"/>
    <s v="MN"/>
    <x v="228"/>
    <n v="3"/>
    <x v="2"/>
    <n v="76587.891399999993"/>
    <n v="134028.80989999999"/>
    <n v="104257.8743"/>
    <n v="182451.28"/>
    <n v="131828.58489999999"/>
    <n v="230700.02359999999"/>
    <n v="173526.12659999999"/>
    <n v="303670.72169999999"/>
    <n v="214802.6709"/>
    <n v="375904.6741"/>
    <n v="241852.59210000001"/>
    <n v="423242.03610000003"/>
    <n v="268528.29320000001"/>
    <n v="469924.51329999999"/>
  </r>
  <r>
    <n v="5"/>
    <x v="0"/>
    <s v="Region V - Midwest"/>
    <x v="32"/>
    <s v="MN"/>
    <x v="228"/>
    <n v="4"/>
    <x v="3"/>
    <n v="85489.973299999998"/>
    <n v="136783.95929999999"/>
    <n v="119685.9627"/>
    <n v="191497.54310000001"/>
    <n v="153881.95199999999"/>
    <n v="246211.1269"/>
    <n v="205175.93599999999"/>
    <n v="328281.5025"/>
    <n v="256469.92"/>
    <n v="410351.87790000002"/>
    <n v="290665.90919999999"/>
    <n v="465065.46169999999"/>
    <n v="324861.89860000001"/>
    <n v="519779.0454"/>
  </r>
  <r>
    <n v="5"/>
    <x v="0"/>
    <s v="Region V - Midwest"/>
    <x v="32"/>
    <s v="MN"/>
    <x v="229"/>
    <n v="1"/>
    <x v="0"/>
    <n v="110249.48420000001"/>
    <n v="192936.59729999999"/>
    <n v="142711.1286"/>
    <n v="249744.47510000001"/>
    <n v="170797.34529999999"/>
    <n v="298895.3542"/>
    <n v="203709.67230000001"/>
    <n v="356491.9264"/>
    <n v="240101.05869999999"/>
    <n v="420176.85269999999"/>
    <n v="263242.30949999997"/>
    <n v="460674.0417"/>
    <n v="285004.57370000001"/>
    <n v="498758.00400000002"/>
  </r>
  <r>
    <n v="5"/>
    <x v="0"/>
    <s v="Region V - Midwest"/>
    <x v="32"/>
    <s v="MN"/>
    <x v="229"/>
    <n v="2"/>
    <x v="1"/>
    <n v="94486.951799999995"/>
    <n v="165352.16579999999"/>
    <n v="123492.6796"/>
    <n v="216112.1893"/>
    <n v="149751.03450000001"/>
    <n v="262064.31039999999"/>
    <n v="182977.58739999999"/>
    <n v="320210.7781"/>
    <n v="216939.69959999999"/>
    <n v="379644.4743"/>
    <n v="238947.57370000001"/>
    <n v="418158.25390000001"/>
    <n v="259392.878"/>
    <n v="453937.53659999999"/>
  </r>
  <r>
    <n v="5"/>
    <x v="0"/>
    <s v="Region V - Midwest"/>
    <x v="32"/>
    <s v="MN"/>
    <x v="229"/>
    <n v="3"/>
    <x v="2"/>
    <n v="84264.751900000003"/>
    <n v="147463.31580000001"/>
    <n v="114723.0814"/>
    <n v="200765.39249999999"/>
    <n v="145072.68419999999"/>
    <n v="253877.1974"/>
    <n v="190971.08559999999"/>
    <n v="334199.39980000001"/>
    <n v="236408.3946"/>
    <n v="413714.69050000003"/>
    <n v="266187.60889999999"/>
    <n v="465828.31550000003"/>
    <n v="295556.9632"/>
    <n v="517224.68550000002"/>
  </r>
  <r>
    <n v="5"/>
    <x v="0"/>
    <s v="Region V - Midwest"/>
    <x v="32"/>
    <s v="MN"/>
    <x v="229"/>
    <n v="4"/>
    <x v="3"/>
    <n v="93964.091899999999"/>
    <n v="150342.54930000001"/>
    <n v="131549.72870000001"/>
    <n v="210479.56899999999"/>
    <n v="169135.36550000001"/>
    <n v="270616.58880000003"/>
    <n v="225513.82060000001"/>
    <n v="360822.11839999998"/>
    <n v="281892.2757"/>
    <n v="451027.64789999998"/>
    <n v="319477.91249999998"/>
    <n v="511164.66759999999"/>
    <n v="357063.54930000001"/>
    <n v="571301.68740000005"/>
  </r>
  <r>
    <n v="5"/>
    <x v="0"/>
    <s v="Region V - Midwest"/>
    <x v="32"/>
    <s v="MN"/>
    <x v="79"/>
    <n v="1"/>
    <x v="0"/>
    <n v="101283.65270000001"/>
    <n v="177246.3922"/>
    <n v="131145.2469"/>
    <n v="229504.18210000001"/>
    <n v="156982.39170000001"/>
    <n v="274719.18540000002"/>
    <n v="187273.79329999999"/>
    <n v="327729.13829999999"/>
    <n v="220767.8273"/>
    <n v="386343.69780000002"/>
    <n v="242066.38870000001"/>
    <n v="423616.1801"/>
    <n v="262111.3045"/>
    <n v="458694.78289999999"/>
  </r>
  <r>
    <n v="5"/>
    <x v="0"/>
    <s v="Region V - Midwest"/>
    <x v="32"/>
    <s v="MN"/>
    <x v="79"/>
    <n v="2"/>
    <x v="1"/>
    <n v="86617.643299999996"/>
    <n v="151580.87580000001"/>
    <n v="113263.7322"/>
    <n v="198211.53140000001"/>
    <n v="137400.17069999999"/>
    <n v="240450.29879999999"/>
    <n v="167983.93909999999"/>
    <n v="293971.89350000001"/>
    <n v="199217.69159999999"/>
    <n v="348630.96039999998"/>
    <n v="219461.71979999999"/>
    <n v="384058.0097"/>
    <n v="238281.29029999999"/>
    <n v="416992.25809999998"/>
  </r>
  <r>
    <n v="5"/>
    <x v="0"/>
    <s v="Region V - Midwest"/>
    <x v="32"/>
    <s v="MN"/>
    <x v="79"/>
    <n v="3"/>
    <x v="2"/>
    <n v="77118.484500000006"/>
    <n v="134957.348"/>
    <n v="104944.22500000001"/>
    <n v="183652.39360000001"/>
    <n v="132668.80220000001"/>
    <n v="232170.4037"/>
    <n v="174603.64799999999"/>
    <n v="305556.38410000002"/>
    <n v="216109.47750000001"/>
    <n v="378191.58559999999"/>
    <n v="243303.34529999999"/>
    <n v="425780.85430000001"/>
    <n v="270115.8652"/>
    <n v="472702.76419999998"/>
  </r>
  <r>
    <n v="5"/>
    <x v="0"/>
    <s v="Region V - Midwest"/>
    <x v="32"/>
    <s v="MN"/>
    <x v="79"/>
    <n v="4"/>
    <x v="3"/>
    <n v="86312.738200000007"/>
    <n v="138100.38329999999"/>
    <n v="120837.83349999999"/>
    <n v="193340.53649999999"/>
    <n v="155362.92879999999"/>
    <n v="248580.68979999999"/>
    <n v="207150.57180000001"/>
    <n v="331440.91979999997"/>
    <n v="258938.21470000001"/>
    <n v="414301.1496"/>
    <n v="293463.30989999999"/>
    <n v="469541.30290000001"/>
    <n v="327988.40529999998"/>
    <n v="524781.45620000002"/>
  </r>
  <r>
    <n v="5"/>
    <x v="0"/>
    <s v="Region V - Midwest"/>
    <x v="32"/>
    <s v="MN"/>
    <x v="230"/>
    <n v="1"/>
    <x v="0"/>
    <n v="110249.48420000001"/>
    <n v="192936.59729999999"/>
    <n v="142711.1286"/>
    <n v="249744.47510000001"/>
    <n v="170797.34529999999"/>
    <n v="298895.3542"/>
    <n v="203709.67230000001"/>
    <n v="356491.9264"/>
    <n v="240101.05869999999"/>
    <n v="420176.85269999999"/>
    <n v="263242.30949999997"/>
    <n v="460674.0417"/>
    <n v="285004.57370000001"/>
    <n v="498758.00400000002"/>
  </r>
  <r>
    <n v="5"/>
    <x v="0"/>
    <s v="Region V - Midwest"/>
    <x v="32"/>
    <s v="MN"/>
    <x v="230"/>
    <n v="2"/>
    <x v="1"/>
    <n v="94486.951799999995"/>
    <n v="165352.16579999999"/>
    <n v="123492.6796"/>
    <n v="216112.1893"/>
    <n v="149751.03450000001"/>
    <n v="262064.31039999999"/>
    <n v="182977.58739999999"/>
    <n v="320210.7781"/>
    <n v="216939.69959999999"/>
    <n v="379644.4743"/>
    <n v="238947.57370000001"/>
    <n v="418158.25390000001"/>
    <n v="259392.878"/>
    <n v="453937.53659999999"/>
  </r>
  <r>
    <n v="5"/>
    <x v="0"/>
    <s v="Region V - Midwest"/>
    <x v="32"/>
    <s v="MN"/>
    <x v="230"/>
    <n v="3"/>
    <x v="2"/>
    <n v="84264.751900000003"/>
    <n v="147463.31580000001"/>
    <n v="114723.0814"/>
    <n v="200765.39249999999"/>
    <n v="145072.68419999999"/>
    <n v="253877.1974"/>
    <n v="190971.08559999999"/>
    <n v="334199.39980000001"/>
    <n v="236408.3946"/>
    <n v="413714.69050000003"/>
    <n v="266187.60889999999"/>
    <n v="465828.31550000003"/>
    <n v="295556.9632"/>
    <n v="517224.68550000002"/>
  </r>
  <r>
    <n v="5"/>
    <x v="0"/>
    <s v="Region V - Midwest"/>
    <x v="32"/>
    <s v="MN"/>
    <x v="230"/>
    <n v="4"/>
    <x v="3"/>
    <n v="93964.091899999999"/>
    <n v="150342.54930000001"/>
    <n v="131549.72870000001"/>
    <n v="210479.56899999999"/>
    <n v="169135.36550000001"/>
    <n v="270616.58880000003"/>
    <n v="225513.82060000001"/>
    <n v="360822.11839999998"/>
    <n v="281892.2757"/>
    <n v="451027.64789999998"/>
    <n v="319477.91249999998"/>
    <n v="511164.66759999999"/>
    <n v="357063.54930000001"/>
    <n v="571301.68740000005"/>
  </r>
  <r>
    <n v="5"/>
    <x v="0"/>
    <s v="Region V - Midwest"/>
    <x v="32"/>
    <s v="MN"/>
    <x v="231"/>
    <n v="1"/>
    <x v="0"/>
    <n v="104792.75290000001"/>
    <n v="183387.3175"/>
    <n v="135638.6508"/>
    <n v="237367.63879999999"/>
    <n v="162326.78409999999"/>
    <n v="284071.87229999999"/>
    <n v="193597.4633"/>
    <n v="338795.56069999997"/>
    <n v="228173.52650000001"/>
    <n v="399303.67139999999"/>
    <n v="250160.47529999999"/>
    <n v="437780.83189999999"/>
    <n v="270833.68229999999"/>
    <n v="473958.94390000001"/>
  </r>
  <r>
    <n v="5"/>
    <x v="0"/>
    <s v="Region V - Midwest"/>
    <x v="32"/>
    <s v="MN"/>
    <x v="231"/>
    <n v="2"/>
    <x v="1"/>
    <n v="89852.612800000003"/>
    <n v="157242.0722"/>
    <n v="117422.90240000001"/>
    <n v="205490.07939999999"/>
    <n v="142378.54070000001"/>
    <n v="249162.44630000001"/>
    <n v="173947.0514"/>
    <n v="304407.34009999997"/>
    <n v="206220.58499999999"/>
    <n v="360886.02370000002"/>
    <n v="227133.28969999999"/>
    <n v="397483.25709999999"/>
    <n v="246558.24770000001"/>
    <n v="431476.93339999998"/>
  </r>
  <r>
    <n v="5"/>
    <x v="0"/>
    <s v="Region V - Midwest"/>
    <x v="32"/>
    <s v="MN"/>
    <x v="231"/>
    <n v="3"/>
    <x v="2"/>
    <n v="80161.025200000004"/>
    <n v="140281.7942"/>
    <n v="109147.30250000001"/>
    <n v="191007.77919999999"/>
    <n v="138030.52559999999"/>
    <n v="241553.4198"/>
    <n v="181709.84469999999"/>
    <n v="317992.22820000001"/>
    <n v="224952.12830000001"/>
    <n v="393666.22450000001"/>
    <n v="253294.72229999999"/>
    <n v="443265.76400000002"/>
    <n v="281248.84039999999"/>
    <n v="492185.4706"/>
  </r>
  <r>
    <n v="5"/>
    <x v="0"/>
    <s v="Region V - Midwest"/>
    <x v="32"/>
    <s v="MN"/>
    <x v="231"/>
    <n v="4"/>
    <x v="3"/>
    <n v="89315.652499999997"/>
    <n v="142905.04610000001"/>
    <n v="125041.9134"/>
    <n v="200067.06450000001"/>
    <n v="160768.17439999999"/>
    <n v="257229.08300000001"/>
    <n v="214357.56589999999"/>
    <n v="342972.11060000001"/>
    <n v="267946.95740000001"/>
    <n v="428715.13819999999"/>
    <n v="303673.21830000001"/>
    <n v="485877.15659999999"/>
    <n v="339399.47940000001"/>
    <n v="543039.17500000005"/>
  </r>
  <r>
    <n v="5"/>
    <x v="0"/>
    <s v="Region V - Midwest"/>
    <x v="33"/>
    <s v="OH"/>
    <x v="232"/>
    <n v="1"/>
    <x v="0"/>
    <n v="98321.903600000005"/>
    <n v="172063.3314"/>
    <n v="127284.6208"/>
    <n v="222748.0863"/>
    <n v="152343.69320000001"/>
    <n v="266601.46299999999"/>
    <n v="181713.486"/>
    <n v="317998.6005"/>
    <n v="214188.07139999999"/>
    <n v="374829.125"/>
    <n v="234838.54519999999"/>
    <n v="410967.45409999997"/>
    <n v="254263.53039999999"/>
    <n v="444961.17830000003"/>
  </r>
  <r>
    <n v="5"/>
    <x v="0"/>
    <s v="Region V - Midwest"/>
    <x v="33"/>
    <s v="OH"/>
    <x v="232"/>
    <n v="2"/>
    <x v="1"/>
    <n v="84204.157399999996"/>
    <n v="147357.27540000001"/>
    <n v="110071.57520000001"/>
    <n v="192625.25659999999"/>
    <n v="133493.51930000001"/>
    <n v="233613.6588"/>
    <n v="163144.7493"/>
    <n v="285503.3113"/>
    <n v="193443.54990000001"/>
    <n v="338526.21230000001"/>
    <n v="213078.9124"/>
    <n v="372888.09669999999"/>
    <n v="231324.3596"/>
    <n v="404817.62939999998"/>
  </r>
  <r>
    <n v="5"/>
    <x v="0"/>
    <s v="Region V - Midwest"/>
    <x v="33"/>
    <s v="OH"/>
    <x v="232"/>
    <n v="3"/>
    <x v="2"/>
    <n v="75052.518100000001"/>
    <n v="131341.90669999999"/>
    <n v="102164.8311"/>
    <n v="178788.45449999999"/>
    <n v="129179.7628"/>
    <n v="226064.58489999999"/>
    <n v="170037.13190000001"/>
    <n v="297564.98070000001"/>
    <n v="210481.52239999999"/>
    <n v="368342.66409999999"/>
    <n v="236985.58429999999"/>
    <n v="414724.77260000003"/>
    <n v="263122.55430000002"/>
    <n v="460464.47009999998"/>
  </r>
  <r>
    <n v="5"/>
    <x v="0"/>
    <s v="Region V - Midwest"/>
    <x v="33"/>
    <s v="OH"/>
    <x v="232"/>
    <n v="4"/>
    <x v="3"/>
    <n v="83795.149000000005"/>
    <n v="134072.24040000001"/>
    <n v="117313.2086"/>
    <n v="187701.1366"/>
    <n v="150831.26819999999"/>
    <n v="241330.03279999999"/>
    <n v="201108.35759999999"/>
    <n v="321773.37709999998"/>
    <n v="251385.44699999999"/>
    <n v="402216.72120000003"/>
    <n v="284903.50660000002"/>
    <n v="455845.61739999999"/>
    <n v="318421.5662"/>
    <n v="509474.51360000001"/>
  </r>
  <r>
    <n v="5"/>
    <x v="0"/>
    <s v="Region V - Midwest"/>
    <x v="33"/>
    <s v="OH"/>
    <x v="233"/>
    <n v="1"/>
    <x v="0"/>
    <n v="94853.105899999995"/>
    <n v="165992.93539999999"/>
    <n v="122783.232"/>
    <n v="214870.65590000001"/>
    <n v="146948.74600000001"/>
    <n v="257160.30540000001"/>
    <n v="175267.31409999999"/>
    <n v="306717.79969999997"/>
    <n v="206579.3774"/>
    <n v="361513.9105"/>
    <n v="226490.67929999999"/>
    <n v="396358.6888"/>
    <n v="245216.15419999999"/>
    <n v="429128.26980000001"/>
  </r>
  <r>
    <n v="5"/>
    <x v="0"/>
    <s v="Region V - Midwest"/>
    <x v="33"/>
    <s v="OH"/>
    <x v="233"/>
    <n v="2"/>
    <x v="1"/>
    <n v="81283.621199999994"/>
    <n v="142246.3371"/>
    <n v="106238.65360000001"/>
    <n v="185917.64379999999"/>
    <n v="128830.617"/>
    <n v="225453.5797"/>
    <n v="157419.69270000001"/>
    <n v="275484.46230000001"/>
    <n v="186640.46770000001"/>
    <n v="326620.81839999999"/>
    <n v="205576.08"/>
    <n v="359758.13990000001"/>
    <n v="223167.8242"/>
    <n v="390543.6923"/>
  </r>
  <r>
    <n v="5"/>
    <x v="0"/>
    <s v="Region V - Midwest"/>
    <x v="33"/>
    <s v="OH"/>
    <x v="233"/>
    <n v="3"/>
    <x v="2"/>
    <n v="72484.167700000005"/>
    <n v="126847.2935"/>
    <n v="98682.099499999997"/>
    <n v="172693.6741"/>
    <n v="124786.4317"/>
    <n v="218376.2555"/>
    <n v="164264.89290000001"/>
    <n v="287463.5625"/>
    <n v="203346.4136"/>
    <n v="355856.22379999998"/>
    <n v="228959.7157"/>
    <n v="400679.5025"/>
    <n v="254220.18179999999"/>
    <n v="444885.31819999998"/>
  </r>
  <r>
    <n v="5"/>
    <x v="0"/>
    <s v="Region V - Midwest"/>
    <x v="33"/>
    <s v="OH"/>
    <x v="233"/>
    <n v="4"/>
    <x v="3"/>
    <n v="80841.536500000002"/>
    <n v="129346.46030000001"/>
    <n v="113178.1511"/>
    <n v="181085.04440000001"/>
    <n v="145514.76560000001"/>
    <n v="232823.62849999999"/>
    <n v="194019.6875"/>
    <n v="310431.50469999999"/>
    <n v="242524.60939999999"/>
    <n v="388039.38079999998"/>
    <n v="274861.22399999999"/>
    <n v="439777.96480000002"/>
    <n v="307197.83850000001"/>
    <n v="491516.549"/>
  </r>
  <r>
    <n v="5"/>
    <x v="0"/>
    <s v="Region V - Midwest"/>
    <x v="33"/>
    <s v="OH"/>
    <x v="234"/>
    <n v="1"/>
    <x v="0"/>
    <n v="94346.048500000004"/>
    <n v="165105.58480000001"/>
    <n v="122142.45789999999"/>
    <n v="213749.30119999999"/>
    <n v="146192.4834"/>
    <n v="255836.84589999999"/>
    <n v="174381.43290000001"/>
    <n v="305167.50760000001"/>
    <n v="205550.41959999999"/>
    <n v="359713.23430000001"/>
    <n v="225370.6354"/>
    <n v="394398.61190000002"/>
    <n v="244016.52849999999"/>
    <n v="427028.92509999999"/>
  </r>
  <r>
    <n v="5"/>
    <x v="0"/>
    <s v="Region V - Midwest"/>
    <x v="33"/>
    <s v="OH"/>
    <x v="234"/>
    <n v="2"/>
    <x v="1"/>
    <n v="80776.563599999994"/>
    <n v="141358.98639999999"/>
    <n v="105597.87940000001"/>
    <n v="184796.28899999999"/>
    <n v="128074.3544"/>
    <n v="224130.12030000001"/>
    <n v="156533.81159999999"/>
    <n v="273934.1703"/>
    <n v="185611.5099"/>
    <n v="324820.1422"/>
    <n v="204456.03599999999"/>
    <n v="357798.06310000003"/>
    <n v="221968.1985"/>
    <n v="388444.34749999997"/>
  </r>
  <r>
    <n v="5"/>
    <x v="0"/>
    <s v="Region V - Midwest"/>
    <x v="33"/>
    <s v="OH"/>
    <x v="234"/>
    <n v="3"/>
    <x v="2"/>
    <n v="71981.777600000001"/>
    <n v="125968.11079999999"/>
    <n v="97978.753299999997"/>
    <n v="171462.81830000001"/>
    <n v="123882.12940000001"/>
    <n v="216793.72649999999"/>
    <n v="163059.15659999999"/>
    <n v="285353.52399999998"/>
    <n v="201839.2432"/>
    <n v="353218.67560000002"/>
    <n v="227251.58919999999"/>
    <n v="397690.28110000002"/>
    <n v="252311.0992"/>
    <n v="441544.42379999999"/>
  </r>
  <r>
    <n v="5"/>
    <x v="0"/>
    <s v="Region V - Midwest"/>
    <x v="33"/>
    <s v="OH"/>
    <x v="234"/>
    <n v="4"/>
    <x v="3"/>
    <n v="80405.505699999994"/>
    <n v="128648.8109"/>
    <n v="112567.70789999999"/>
    <n v="180108.33530000001"/>
    <n v="144729.91010000001"/>
    <n v="231567.8596"/>
    <n v="192973.21350000001"/>
    <n v="308757.14620000002"/>
    <n v="241216.51689999999"/>
    <n v="385946.4326"/>
    <n v="273378.71909999999"/>
    <n v="437405.9571"/>
    <n v="305540.92139999999"/>
    <n v="488865.48139999999"/>
  </r>
  <r>
    <n v="5"/>
    <x v="0"/>
    <s v="Region V - Midwest"/>
    <x v="33"/>
    <s v="OH"/>
    <x v="235"/>
    <n v="1"/>
    <x v="0"/>
    <n v="100796.7406"/>
    <n v="176394.296"/>
    <n v="130500.47259999999"/>
    <n v="228375.82709999999"/>
    <n v="156200.84239999999"/>
    <n v="273351.4743"/>
    <n v="186326.64989999999"/>
    <n v="326071.6373"/>
    <n v="219637.35870000001"/>
    <n v="384365.37760000001"/>
    <n v="240819.44029999999"/>
    <n v="421434.02049999998"/>
    <n v="260749.16339999999"/>
    <n v="456311.03590000002"/>
  </r>
  <r>
    <n v="5"/>
    <x v="0"/>
    <s v="Region V - Midwest"/>
    <x v="33"/>
    <s v="OH"/>
    <x v="235"/>
    <n v="2"/>
    <x v="1"/>
    <n v="86267.798200000005"/>
    <n v="150968.64689999999"/>
    <n v="112786.07670000001"/>
    <n v="197375.63430000001"/>
    <n v="136801.6349"/>
    <n v="239402.86110000001"/>
    <n v="167217.07680000001"/>
    <n v="292629.88429999998"/>
    <n v="198288.62839999999"/>
    <n v="347005.09960000002"/>
    <n v="218426.03229999999"/>
    <n v="382245.55650000001"/>
    <n v="237141.86199999999"/>
    <n v="414998.2586"/>
  </r>
  <r>
    <n v="5"/>
    <x v="0"/>
    <s v="Region V - Midwest"/>
    <x v="33"/>
    <s v="OH"/>
    <x v="235"/>
    <n v="3"/>
    <x v="2"/>
    <n v="76853.186400000006"/>
    <n v="134493.07620000001"/>
    <n v="104601.04760000001"/>
    <n v="183051.83319999999"/>
    <n v="132248.69099999999"/>
    <n v="231435.20929999999"/>
    <n v="174064.8841"/>
    <n v="304613.54729999998"/>
    <n v="215456.07029999999"/>
    <n v="377048.12300000002"/>
    <n v="242577.9644"/>
    <n v="424511.43770000001"/>
    <n v="269322.07449999999"/>
    <n v="471313.63040000002"/>
  </r>
  <r>
    <n v="5"/>
    <x v="0"/>
    <s v="Region V - Midwest"/>
    <x v="33"/>
    <s v="OH"/>
    <x v="235"/>
    <n v="4"/>
    <x v="3"/>
    <n v="85901.353300000002"/>
    <n v="137442.16740000001"/>
    <n v="120261.8947"/>
    <n v="192419.0343"/>
    <n v="154622.43599999999"/>
    <n v="247395.9013"/>
    <n v="206163.24789999999"/>
    <n v="329861.20169999998"/>
    <n v="257704.05989999999"/>
    <n v="412326.50199999998"/>
    <n v="292064.60129999998"/>
    <n v="467303.36900000001"/>
    <n v="326425.14260000002"/>
    <n v="522280.23599999998"/>
  </r>
  <r>
    <n v="5"/>
    <x v="0"/>
    <s v="Region V - Midwest"/>
    <x v="33"/>
    <s v="OH"/>
    <x v="154"/>
    <n v="1"/>
    <x v="0"/>
    <n v="96293.673599999995"/>
    <n v="168513.92879999999"/>
    <n v="124721.5242"/>
    <n v="218262.66740000001"/>
    <n v="149318.64309999999"/>
    <n v="261307.62530000001"/>
    <n v="178169.9614"/>
    <n v="311797.43239999999"/>
    <n v="210072.24040000001"/>
    <n v="367626.42060000001"/>
    <n v="230358.3694"/>
    <n v="403127.14659999998"/>
    <n v="249465.02799999999"/>
    <n v="436563.7991"/>
  </r>
  <r>
    <n v="5"/>
    <x v="0"/>
    <s v="Region V - Midwest"/>
    <x v="33"/>
    <s v="OH"/>
    <x v="154"/>
    <n v="2"/>
    <x v="1"/>
    <n v="82175.927299999996"/>
    <n v="143807.87289999999"/>
    <n v="107508.47870000001"/>
    <n v="188139.8377"/>
    <n v="130468.46920000001"/>
    <n v="228319.821"/>
    <n v="159601.22469999999"/>
    <n v="279302.1433"/>
    <n v="189327.71890000001"/>
    <n v="331323.50799999997"/>
    <n v="208598.73670000001"/>
    <n v="365047.7892"/>
    <n v="226525.8572"/>
    <n v="396420.25020000001"/>
  </r>
  <r>
    <n v="5"/>
    <x v="0"/>
    <s v="Region V - Midwest"/>
    <x v="33"/>
    <s v="OH"/>
    <x v="154"/>
    <n v="3"/>
    <x v="2"/>
    <n v="73042.957599999994"/>
    <n v="127825.17570000001"/>
    <n v="99351.446400000001"/>
    <n v="173865.0312"/>
    <n v="125562.55379999999"/>
    <n v="219734.46919999999"/>
    <n v="165214.18650000001"/>
    <n v="289124.82640000002"/>
    <n v="204452.84080000001"/>
    <n v="357792.47129999998"/>
    <n v="230153.0785"/>
    <n v="402767.88740000001"/>
    <n v="255486.2242"/>
    <n v="447100.89250000002"/>
  </r>
  <r>
    <n v="5"/>
    <x v="0"/>
    <s v="Region V - Midwest"/>
    <x v="33"/>
    <s v="OH"/>
    <x v="154"/>
    <n v="4"/>
    <x v="3"/>
    <n v="82051.025599999994"/>
    <n v="131281.64300000001"/>
    <n v="114871.43580000001"/>
    <n v="183794.30009999999"/>
    <n v="147691.8461"/>
    <n v="236306.95740000001"/>
    <n v="196922.46160000001"/>
    <n v="315075.94319999998"/>
    <n v="246153.07689999999"/>
    <n v="393844.9289"/>
    <n v="278973.48719999997"/>
    <n v="446357.58600000001"/>
    <n v="311793.89740000002"/>
    <n v="498870.24320000003"/>
  </r>
  <r>
    <n v="5"/>
    <x v="0"/>
    <s v="Region V - Midwest"/>
    <x v="33"/>
    <s v="OH"/>
    <x v="236"/>
    <n v="1"/>
    <x v="0"/>
    <n v="94832.954700000002"/>
    <n v="165957.67069999999"/>
    <n v="122787.22440000001"/>
    <n v="214877.6427"/>
    <n v="146974.0233"/>
    <n v="257204.54070000001"/>
    <n v="175328.56510000001"/>
    <n v="306824.9889"/>
    <n v="206680.87479999999"/>
    <n v="361691.53090000001"/>
    <n v="226617.56890000001"/>
    <n v="396580.74560000002"/>
    <n v="245378.65340000001"/>
    <n v="429412.64350000001"/>
  </r>
  <r>
    <n v="5"/>
    <x v="0"/>
    <s v="Region V - Midwest"/>
    <x v="33"/>
    <s v="OH"/>
    <x v="236"/>
    <n v="2"/>
    <x v="1"/>
    <n v="81126.404599999994"/>
    <n v="141971.20800000001"/>
    <n v="106075.52929999999"/>
    <n v="185632.17619999999"/>
    <n v="128672.88310000001"/>
    <n v="225177.54550000001"/>
    <n v="157300.6649"/>
    <n v="275276.16350000002"/>
    <n v="186540.56210000001"/>
    <n v="326445.98369999998"/>
    <n v="205491.71119999999"/>
    <n v="359610.49459999998"/>
    <n v="223107.61319999999"/>
    <n v="390438.32319999998"/>
  </r>
  <r>
    <n v="5"/>
    <x v="0"/>
    <s v="Region V - Midwest"/>
    <x v="33"/>
    <s v="OH"/>
    <x v="236"/>
    <n v="3"/>
    <x v="2"/>
    <n v="72247.0726"/>
    <n v="126432.37699999999"/>
    <n v="98321.926600000006"/>
    <n v="172063.37150000001"/>
    <n v="124302.2355"/>
    <n v="217528.91219999999"/>
    <n v="163597.91399999999"/>
    <n v="286296.34960000002"/>
    <n v="202492.64259999999"/>
    <n v="354362.12449999998"/>
    <n v="227976.96160000001"/>
    <n v="398959.6827"/>
    <n v="253104.8805"/>
    <n v="442933.54090000002"/>
  </r>
  <r>
    <n v="5"/>
    <x v="0"/>
    <s v="Region V - Midwest"/>
    <x v="33"/>
    <s v="OH"/>
    <x v="236"/>
    <n v="4"/>
    <x v="3"/>
    <n v="80816.885599999994"/>
    <n v="129307.0189"/>
    <n v="113143.63989999999"/>
    <n v="181029.8265"/>
    <n v="145470.3941"/>
    <n v="232752.63399999999"/>
    <n v="193960.52549999999"/>
    <n v="310336.84539999999"/>
    <n v="242450.6568"/>
    <n v="387921.05670000002"/>
    <n v="274777.41110000003"/>
    <n v="439643.86430000002"/>
    <n v="307104.1654"/>
    <n v="491366.67180000001"/>
  </r>
  <r>
    <n v="5"/>
    <x v="0"/>
    <s v="Region V - Midwest"/>
    <x v="33"/>
    <s v="OH"/>
    <x v="237"/>
    <n v="1"/>
    <x v="0"/>
    <n v="92885.326700000005"/>
    <n v="162549.3216"/>
    <n v="120208.1542"/>
    <n v="210364.26990000001"/>
    <n v="143847.859"/>
    <n v="251733.75330000001"/>
    <n v="171540.03099999999"/>
    <n v="300195.05420000001"/>
    <n v="202159.04730000001"/>
    <n v="353778.33289999998"/>
    <n v="221629.82740000001"/>
    <n v="387852.19799999997"/>
    <n v="239930.1459"/>
    <n v="419877.75530000002"/>
  </r>
  <r>
    <n v="5"/>
    <x v="0"/>
    <s v="Region V - Midwest"/>
    <x v="33"/>
    <s v="OH"/>
    <x v="237"/>
    <n v="2"/>
    <x v="1"/>
    <n v="79727.038799999995"/>
    <n v="139522.31789999999"/>
    <n v="104164.92720000001"/>
    <n v="182288.62270000001"/>
    <n v="126278.7648"/>
    <n v="220987.83840000001"/>
    <n v="154233.24720000001"/>
    <n v="269908.1826"/>
    <n v="182824.34760000001"/>
    <n v="319942.60820000002"/>
    <n v="201349.00450000001"/>
    <n v="352360.75780000002"/>
    <n v="218549.94769999999"/>
    <n v="382462.40850000002"/>
  </r>
  <r>
    <n v="5"/>
    <x v="0"/>
    <s v="Region V - Midwest"/>
    <x v="33"/>
    <s v="OH"/>
    <x v="237"/>
    <n v="3"/>
    <x v="2"/>
    <n v="71185.891099999993"/>
    <n v="124575.30929999999"/>
    <n v="96949.231499999994"/>
    <n v="169661.15489999999"/>
    <n v="122621.80869999999"/>
    <n v="214588.16510000001"/>
    <n v="161442.88080000001"/>
    <n v="282525.0416"/>
    <n v="199879.04120000001"/>
    <n v="349788.32199999999"/>
    <n v="225075.46789999999"/>
    <n v="393882.06890000001"/>
    <n v="249929.75080000001"/>
    <n v="437377.06390000001"/>
  </r>
  <r>
    <n v="5"/>
    <x v="0"/>
    <s v="Region V - Midwest"/>
    <x v="33"/>
    <s v="OH"/>
    <x v="237"/>
    <n v="4"/>
    <x v="3"/>
    <n v="79171.363200000007"/>
    <n v="126674.183"/>
    <n v="110839.9084"/>
    <n v="177343.8561"/>
    <n v="142508.45370000001"/>
    <n v="228013.52929999999"/>
    <n v="190011.27160000001"/>
    <n v="304018.03909999999"/>
    <n v="237514.0894"/>
    <n v="380022.54879999999"/>
    <n v="269182.6347"/>
    <n v="430692.2219"/>
    <n v="300851.18"/>
    <n v="481361.89510000002"/>
  </r>
  <r>
    <n v="5"/>
    <x v="0"/>
    <s v="Region V - Midwest"/>
    <x v="33"/>
    <s v="OH"/>
    <x v="238"/>
    <n v="1"/>
    <x v="0"/>
    <n v="91871.208599999998"/>
    <n v="160774.61499999999"/>
    <n v="118926.6021"/>
    <n v="208121.55369999999"/>
    <n v="142335.32939999999"/>
    <n v="249086.8265"/>
    <n v="169768.2634"/>
    <n v="297094.46090000001"/>
    <n v="200101.1257"/>
    <n v="350176.96990000003"/>
    <n v="219389.7329"/>
    <n v="383932.03249999997"/>
    <n v="237530.88750000001"/>
    <n v="415679.05310000002"/>
  </r>
  <r>
    <n v="5"/>
    <x v="0"/>
    <s v="Region V - Midwest"/>
    <x v="33"/>
    <s v="OH"/>
    <x v="238"/>
    <n v="2"/>
    <x v="1"/>
    <n v="78712.920800000007"/>
    <n v="137747.61129999999"/>
    <n v="102883.3751"/>
    <n v="180045.90650000001"/>
    <n v="124766.2352"/>
    <n v="218340.9117"/>
    <n v="152461.47959999999"/>
    <n v="266807.58929999999"/>
    <n v="180766.4259"/>
    <n v="316341.24530000001"/>
    <n v="199108.91"/>
    <n v="348440.59230000002"/>
    <n v="216150.6894"/>
    <n v="378263.70640000002"/>
  </r>
  <r>
    <n v="5"/>
    <x v="0"/>
    <s v="Region V - Midwest"/>
    <x v="33"/>
    <s v="OH"/>
    <x v="238"/>
    <n v="3"/>
    <x v="2"/>
    <n v="70181.107699999993"/>
    <n v="122816.93859999999"/>
    <n v="95542.534799999994"/>
    <n v="167199.43599999999"/>
    <n v="120813.19869999999"/>
    <n v="211423.09779999999"/>
    <n v="159031.40100000001"/>
    <n v="278304.95179999998"/>
    <n v="196864.69140000001"/>
    <n v="344513.20980000001"/>
    <n v="221659.20490000001"/>
    <n v="387903.60849999997"/>
    <n v="246111.57440000001"/>
    <n v="430695.25510000001"/>
  </r>
  <r>
    <n v="5"/>
    <x v="0"/>
    <s v="Region V - Midwest"/>
    <x v="33"/>
    <s v="OH"/>
    <x v="238"/>
    <n v="4"/>
    <x v="3"/>
    <n v="78299.298899999994"/>
    <n v="125278.88009999999"/>
    <n v="109619.0184"/>
    <n v="175390.43210000001"/>
    <n v="140938.73800000001"/>
    <n v="225501.9841"/>
    <n v="187918.3173"/>
    <n v="300669.31219999999"/>
    <n v="234897.89660000001"/>
    <n v="375836.64010000002"/>
    <n v="266217.61609999998"/>
    <n v="425948.19209999999"/>
    <n v="297537.3357"/>
    <n v="476059.74410000001"/>
  </r>
  <r>
    <n v="5"/>
    <x v="0"/>
    <s v="Region V - Midwest"/>
    <x v="33"/>
    <s v="OH"/>
    <x v="239"/>
    <n v="1"/>
    <x v="0"/>
    <n v="98281.601200000005"/>
    <n v="171992.8021"/>
    <n v="127292.6056"/>
    <n v="222762.05989999999"/>
    <n v="152394.24789999999"/>
    <n v="266689.9338"/>
    <n v="181835.98790000001"/>
    <n v="318212.97879999998"/>
    <n v="214391.06630000001"/>
    <n v="375184.36599999998"/>
    <n v="235092.32440000001"/>
    <n v="411411.56770000001"/>
    <n v="254588.52900000001"/>
    <n v="445529.92570000002"/>
  </r>
  <r>
    <n v="5"/>
    <x v="0"/>
    <s v="Region V - Midwest"/>
    <x v="33"/>
    <s v="OH"/>
    <x v="239"/>
    <n v="2"/>
    <x v="1"/>
    <n v="83889.724199999997"/>
    <n v="146807.01740000001"/>
    <n v="109745.3265"/>
    <n v="192054.32139999999"/>
    <n v="133178.05160000001"/>
    <n v="233061.59030000001"/>
    <n v="162906.69349999999"/>
    <n v="285086.71370000002"/>
    <n v="193243.7389"/>
    <n v="338176.54300000001"/>
    <n v="212910.17480000001"/>
    <n v="372592.80589999998"/>
    <n v="231203.93780000001"/>
    <n v="404606.89110000001"/>
  </r>
  <r>
    <n v="5"/>
    <x v="0"/>
    <s v="Region V - Midwest"/>
    <x v="33"/>
    <s v="OH"/>
    <x v="239"/>
    <n v="3"/>
    <x v="2"/>
    <n v="74578.327900000004"/>
    <n v="130512.07369999999"/>
    <n v="101444.4853"/>
    <n v="177527.84940000001"/>
    <n v="128211.37059999999"/>
    <n v="224369.89850000001"/>
    <n v="168703.17420000001"/>
    <n v="295230.55479999998"/>
    <n v="208773.9803"/>
    <n v="365354.46549999999"/>
    <n v="235020.07610000001"/>
    <n v="411285.13309999998"/>
    <n v="260891.95180000001"/>
    <n v="456560.91570000001"/>
  </r>
  <r>
    <n v="5"/>
    <x v="0"/>
    <s v="Region V - Midwest"/>
    <x v="33"/>
    <s v="OH"/>
    <x v="239"/>
    <n v="4"/>
    <x v="3"/>
    <n v="83745.847299999994"/>
    <n v="133993.35769999999"/>
    <n v="117244.1862"/>
    <n v="187590.70079999999"/>
    <n v="150742.5252"/>
    <n v="241188.04389999999"/>
    <n v="200990.0336"/>
    <n v="321584.05859999999"/>
    <n v="251237.54199999999"/>
    <n v="401980.07319999998"/>
    <n v="284735.88089999999"/>
    <n v="455577.41619999998"/>
    <n v="318234.21980000002"/>
    <n v="509174.75929999998"/>
  </r>
  <r>
    <n v="5"/>
    <x v="0"/>
    <s v="Region V - Midwest"/>
    <x v="33"/>
    <s v="OH"/>
    <x v="240"/>
    <n v="1"/>
    <x v="0"/>
    <n v="93331.930399999997"/>
    <n v="163330.87820000001"/>
    <n v="120860.90579999999"/>
    <n v="211506.58499999999"/>
    <n v="144679.95379999999"/>
    <n v="253189.9192"/>
    <n v="172609.66529999999"/>
    <n v="302066.9143"/>
    <n v="203492.49789999999"/>
    <n v="356111.8714"/>
    <n v="223130.54089999999"/>
    <n v="390478.44650000002"/>
    <n v="241617.2702"/>
    <n v="422830.22289999999"/>
  </r>
  <r>
    <n v="5"/>
    <x v="0"/>
    <s v="Region V - Midwest"/>
    <x v="33"/>
    <s v="OH"/>
    <x v="240"/>
    <n v="2"/>
    <x v="1"/>
    <n v="79762.445600000006"/>
    <n v="139584.27979999999"/>
    <n v="104316.32739999999"/>
    <n v="182553.5729"/>
    <n v="126561.82490000001"/>
    <n v="221483.19349999999"/>
    <n v="154762.04399999999"/>
    <n v="270833.57699999999"/>
    <n v="183553.5882"/>
    <n v="321218.7794"/>
    <n v="202215.94149999999"/>
    <n v="353877.89760000003"/>
    <n v="219568.94020000001"/>
    <n v="384245.64539999998"/>
  </r>
  <r>
    <n v="5"/>
    <x v="0"/>
    <s v="Region V - Midwest"/>
    <x v="33"/>
    <s v="OH"/>
    <x v="240"/>
    <n v="3"/>
    <x v="2"/>
    <n v="70976.994300000006"/>
    <n v="124209.74"/>
    <n v="96572.056700000001"/>
    <n v="169001.0992"/>
    <n v="122073.51949999999"/>
    <n v="213628.65919999999"/>
    <n v="160647.67679999999"/>
    <n v="281133.43420000002"/>
    <n v="198824.8934"/>
    <n v="347943.56349999999"/>
    <n v="223835.32620000001"/>
    <n v="391711.82069999998"/>
    <n v="248492.92290000001"/>
    <n v="434862.61499999999"/>
  </r>
  <r>
    <n v="5"/>
    <x v="0"/>
    <s v="Region V - Midwest"/>
    <x v="33"/>
    <s v="OH"/>
    <x v="240"/>
    <n v="4"/>
    <x v="3"/>
    <n v="79533.441300000006"/>
    <n v="127253.50810000001"/>
    <n v="111346.81789999999"/>
    <n v="178154.9112"/>
    <n v="143160.19440000001"/>
    <n v="229056.31450000001"/>
    <n v="190880.2592"/>
    <n v="305408.41930000001"/>
    <n v="238600.32399999999"/>
    <n v="381760.52399999998"/>
    <n v="270413.70049999998"/>
    <n v="432661.92719999998"/>
    <n v="302227.07709999999"/>
    <n v="483563.33049999998"/>
  </r>
  <r>
    <n v="5"/>
    <x v="0"/>
    <s v="Region V - Midwest"/>
    <x v="33"/>
    <s v="OH"/>
    <x v="241"/>
    <n v="1"/>
    <x v="0"/>
    <n v="94832.954700000002"/>
    <n v="165957.67069999999"/>
    <n v="122787.22440000001"/>
    <n v="214877.6427"/>
    <n v="146974.0233"/>
    <n v="257204.54070000001"/>
    <n v="175328.56510000001"/>
    <n v="306824.9889"/>
    <n v="206680.87479999999"/>
    <n v="361691.53090000001"/>
    <n v="226617.56890000001"/>
    <n v="396580.74560000002"/>
    <n v="245378.65340000001"/>
    <n v="429412.64350000001"/>
  </r>
  <r>
    <n v="5"/>
    <x v="0"/>
    <s v="Region V - Midwest"/>
    <x v="33"/>
    <s v="OH"/>
    <x v="241"/>
    <n v="2"/>
    <x v="1"/>
    <n v="81126.404599999994"/>
    <n v="141971.20800000001"/>
    <n v="106075.52929999999"/>
    <n v="185632.17619999999"/>
    <n v="128672.88310000001"/>
    <n v="225177.54550000001"/>
    <n v="157300.6649"/>
    <n v="275276.16350000002"/>
    <n v="186540.56210000001"/>
    <n v="326445.98369999998"/>
    <n v="205491.71119999999"/>
    <n v="359610.49459999998"/>
    <n v="223107.61319999999"/>
    <n v="390438.32319999998"/>
  </r>
  <r>
    <n v="5"/>
    <x v="0"/>
    <s v="Region V - Midwest"/>
    <x v="33"/>
    <s v="OH"/>
    <x v="241"/>
    <n v="3"/>
    <x v="2"/>
    <n v="72247.0726"/>
    <n v="126432.37699999999"/>
    <n v="98321.926600000006"/>
    <n v="172063.37150000001"/>
    <n v="124302.2355"/>
    <n v="217528.91219999999"/>
    <n v="163597.91399999999"/>
    <n v="286296.34960000002"/>
    <n v="202492.64259999999"/>
    <n v="354362.12449999998"/>
    <n v="227976.96160000001"/>
    <n v="398959.6827"/>
    <n v="253104.8805"/>
    <n v="442933.54090000002"/>
  </r>
  <r>
    <n v="5"/>
    <x v="0"/>
    <s v="Region V - Midwest"/>
    <x v="33"/>
    <s v="OH"/>
    <x v="241"/>
    <n v="4"/>
    <x v="3"/>
    <n v="80816.885599999994"/>
    <n v="129307.0189"/>
    <n v="113143.63989999999"/>
    <n v="181029.8265"/>
    <n v="145470.3941"/>
    <n v="232752.63399999999"/>
    <n v="193960.52549999999"/>
    <n v="310336.84539999999"/>
    <n v="242450.6568"/>
    <n v="387921.05670000002"/>
    <n v="274777.41110000003"/>
    <n v="439643.86430000002"/>
    <n v="307104.1654"/>
    <n v="491366.67180000001"/>
  </r>
  <r>
    <n v="5"/>
    <x v="0"/>
    <s v="Region V - Midwest"/>
    <x v="33"/>
    <s v="OH"/>
    <x v="18"/>
    <n v="1"/>
    <x v="0"/>
    <n v="94832.954700000002"/>
    <n v="165957.67069999999"/>
    <n v="122787.22440000001"/>
    <n v="214877.6427"/>
    <n v="146974.0233"/>
    <n v="257204.54070000001"/>
    <n v="175328.56510000001"/>
    <n v="306824.9889"/>
    <n v="206680.87479999999"/>
    <n v="361691.53090000001"/>
    <n v="226617.56890000001"/>
    <n v="396580.74560000002"/>
    <n v="245378.65340000001"/>
    <n v="429412.64350000001"/>
  </r>
  <r>
    <n v="5"/>
    <x v="0"/>
    <s v="Region V - Midwest"/>
    <x v="33"/>
    <s v="OH"/>
    <x v="18"/>
    <n v="2"/>
    <x v="1"/>
    <n v="81126.404599999994"/>
    <n v="141971.20800000001"/>
    <n v="106075.52929999999"/>
    <n v="185632.17619999999"/>
    <n v="128672.88310000001"/>
    <n v="225177.54550000001"/>
    <n v="157300.6649"/>
    <n v="275276.16350000002"/>
    <n v="186540.56210000001"/>
    <n v="326445.98369999998"/>
    <n v="205491.71119999999"/>
    <n v="359610.49459999998"/>
    <n v="223107.61319999999"/>
    <n v="390438.32319999998"/>
  </r>
  <r>
    <n v="5"/>
    <x v="0"/>
    <s v="Region V - Midwest"/>
    <x v="33"/>
    <s v="OH"/>
    <x v="18"/>
    <n v="3"/>
    <x v="2"/>
    <n v="72247.0726"/>
    <n v="126432.37699999999"/>
    <n v="98321.926600000006"/>
    <n v="172063.37150000001"/>
    <n v="124302.2355"/>
    <n v="217528.91219999999"/>
    <n v="163597.91399999999"/>
    <n v="286296.34960000002"/>
    <n v="202492.64259999999"/>
    <n v="354362.12449999998"/>
    <n v="227976.96160000001"/>
    <n v="398959.6827"/>
    <n v="253104.8805"/>
    <n v="442933.54090000002"/>
  </r>
  <r>
    <n v="5"/>
    <x v="0"/>
    <s v="Region V - Midwest"/>
    <x v="33"/>
    <s v="OH"/>
    <x v="18"/>
    <n v="4"/>
    <x v="3"/>
    <n v="80816.885599999994"/>
    <n v="129307.0189"/>
    <n v="113143.63989999999"/>
    <n v="181029.8265"/>
    <n v="145470.3941"/>
    <n v="232752.63399999999"/>
    <n v="193960.52549999999"/>
    <n v="310336.84539999999"/>
    <n v="242450.6568"/>
    <n v="387921.05670000002"/>
    <n v="274777.41110000003"/>
    <n v="439643.86430000002"/>
    <n v="307104.1654"/>
    <n v="491366.67180000001"/>
  </r>
  <r>
    <n v="5"/>
    <x v="0"/>
    <s v="Region V - Midwest"/>
    <x v="33"/>
    <s v="OH"/>
    <x v="242"/>
    <n v="1"/>
    <x v="0"/>
    <n v="101243.3472"/>
    <n v="177175.85759999999"/>
    <n v="131153.228"/>
    <n v="229518.149"/>
    <n v="157032.94200000001"/>
    <n v="274807.64840000001"/>
    <n v="187396.2899"/>
    <n v="327943.5073"/>
    <n v="220970.81599999999"/>
    <n v="386698.92790000001"/>
    <n v="242320.1612"/>
    <n v="424060.28210000001"/>
    <n v="262436.29590000003"/>
    <n v="459263.51770000003"/>
  </r>
  <r>
    <n v="5"/>
    <x v="0"/>
    <s v="Region V - Midwest"/>
    <x v="33"/>
    <s v="OH"/>
    <x v="242"/>
    <n v="2"/>
    <x v="1"/>
    <n v="86303.2071"/>
    <n v="151030.61240000001"/>
    <n v="112937.4797"/>
    <n v="197640.5894"/>
    <n v="137084.6986"/>
    <n v="239898.2225"/>
    <n v="167745.8781"/>
    <n v="293555.2867"/>
    <n v="199017.87450000001"/>
    <n v="348281.28039999999"/>
    <n v="219292.97560000001"/>
    <n v="383762.70730000001"/>
    <n v="238160.86129999999"/>
    <n v="416781.5073"/>
  </r>
  <r>
    <n v="5"/>
    <x v="0"/>
    <s v="Region V - Midwest"/>
    <x v="33"/>
    <s v="OH"/>
    <x v="242"/>
    <n v="3"/>
    <x v="2"/>
    <n v="76644.291200000007"/>
    <n v="134127.5097"/>
    <n v="104223.8749"/>
    <n v="182391.78109999999"/>
    <n v="131700.4045"/>
    <n v="230475.7078"/>
    <n v="173269.6832"/>
    <n v="303221.94559999998"/>
    <n v="214401.9264"/>
    <n v="375203.3713"/>
    <n v="241337.82689999999"/>
    <n v="422341.19709999999"/>
    <n v="267885.2513"/>
    <n v="468799.18979999999"/>
  </r>
  <r>
    <n v="5"/>
    <x v="0"/>
    <s v="Region V - Midwest"/>
    <x v="33"/>
    <s v="OH"/>
    <x v="242"/>
    <n v="4"/>
    <x v="3"/>
    <n v="86263.433999999994"/>
    <n v="138021.4964"/>
    <n v="120768.8075"/>
    <n v="193230.0949"/>
    <n v="155274.18109999999"/>
    <n v="248438.69349999999"/>
    <n v="207032.2415"/>
    <n v="331251.59129999997"/>
    <n v="258790.30179999999"/>
    <n v="414064.489"/>
    <n v="293295.67540000001"/>
    <n v="469273.08750000002"/>
    <n v="327801.049"/>
    <n v="524481.6862"/>
  </r>
  <r>
    <n v="5"/>
    <x v="0"/>
    <s v="Region V - Midwest"/>
    <x v="33"/>
    <s v="OH"/>
    <x v="243"/>
    <n v="1"/>
    <x v="0"/>
    <n v="97794.694900000002"/>
    <n v="171140.71609999999"/>
    <n v="126647.83900000001"/>
    <n v="221633.71840000001"/>
    <n v="151612.70800000001"/>
    <n v="265322.239"/>
    <n v="180888.85579999999"/>
    <n v="316555.4976"/>
    <n v="213260.61110000001"/>
    <n v="373206.06939999998"/>
    <n v="233845.39079999999"/>
    <n v="409229.43400000001"/>
    <n v="253226.40410000001"/>
    <n v="443146.2072"/>
  </r>
  <r>
    <n v="5"/>
    <x v="0"/>
    <s v="Region V - Midwest"/>
    <x v="33"/>
    <s v="OH"/>
    <x v="243"/>
    <n v="2"/>
    <x v="1"/>
    <n v="83539.883199999997"/>
    <n v="146194.79579999999"/>
    <n v="109267.6767"/>
    <n v="191218.43429999999"/>
    <n v="132579.52290000001"/>
    <n v="232014.16510000001"/>
    <n v="162139.84030000001"/>
    <n v="283744.7206"/>
    <n v="192314.68659999999"/>
    <n v="336550.70169999998"/>
    <n v="211874.49969999999"/>
    <n v="370780.37439999997"/>
    <n v="230064.52309999999"/>
    <n v="402612.9155"/>
  </r>
  <r>
    <n v="5"/>
    <x v="0"/>
    <s v="Region V - Midwest"/>
    <x v="33"/>
    <s v="OH"/>
    <x v="243"/>
    <n v="3"/>
    <x v="2"/>
    <n v="74313.032900000006"/>
    <n v="130047.8075"/>
    <n v="101101.31200000001"/>
    <n v="176927.29610000001"/>
    <n v="127791.2645"/>
    <n v="223634.71280000001"/>
    <n v="168164.4167"/>
    <n v="294287.7292"/>
    <n v="208120.5809"/>
    <n v="364211.01659999997"/>
    <n v="234294.70370000001"/>
    <n v="410015.7316"/>
    <n v="260098.17060000001"/>
    <n v="455171.79849999998"/>
  </r>
  <r>
    <n v="5"/>
    <x v="0"/>
    <s v="Region V - Midwest"/>
    <x v="33"/>
    <s v="OH"/>
    <x v="243"/>
    <n v="4"/>
    <x v="3"/>
    <n v="83334.467399999994"/>
    <n v="133335.14980000001"/>
    <n v="116668.2542"/>
    <n v="186669.2096"/>
    <n v="150002.04120000001"/>
    <n v="240003.26949999999"/>
    <n v="200002.72159999999"/>
    <n v="320004.35930000001"/>
    <n v="250003.402"/>
    <n v="400005.44910000003"/>
    <n v="283337.18890000001"/>
    <n v="453339.50890000002"/>
    <n v="316670.97580000001"/>
    <n v="506673.56880000001"/>
  </r>
  <r>
    <n v="5"/>
    <x v="0"/>
    <s v="Region V - Midwest"/>
    <x v="34"/>
    <s v="WI"/>
    <x v="244"/>
    <n v="1"/>
    <x v="0"/>
    <n v="103758.4866"/>
    <n v="181577.35149999999"/>
    <n v="134361.0949"/>
    <n v="235131.91620000001"/>
    <n v="160839.53649999999"/>
    <n v="281469.1888"/>
    <n v="191886.95189999999"/>
    <n v="335802.16580000002"/>
    <n v="226217.1084"/>
    <n v="395879.93969999999"/>
    <n v="248047.27710000001"/>
    <n v="434082.73489999998"/>
    <n v="268596.93030000001"/>
    <n v="470044.62800000003"/>
  </r>
  <r>
    <n v="5"/>
    <x v="0"/>
    <s v="Region V - Midwest"/>
    <x v="34"/>
    <s v="WI"/>
    <x v="244"/>
    <n v="2"/>
    <x v="1"/>
    <n v="88681.281099999993"/>
    <n v="155192.24189999999"/>
    <n v="115978.22990000001"/>
    <n v="202961.90229999999"/>
    <n v="140708.2818"/>
    <n v="246239.4932"/>
    <n v="172056.26130000001"/>
    <n v="301098.4572"/>
    <n v="204062.76389999999"/>
    <n v="357109.83689999999"/>
    <n v="224808.83309999999"/>
    <n v="393415.45799999998"/>
    <n v="244098.7855"/>
    <n v="427172.87469999999"/>
  </r>
  <r>
    <n v="5"/>
    <x v="0"/>
    <s v="Region V - Midwest"/>
    <x v="34"/>
    <s v="WI"/>
    <x v="244"/>
    <n v="3"/>
    <x v="2"/>
    <n v="78919.149799999999"/>
    <n v="138108.51209999999"/>
    <n v="107380.4371"/>
    <n v="187915.76500000001"/>
    <n v="135737.72500000001"/>
    <n v="237541.01869999999"/>
    <n v="178631.39309999999"/>
    <n v="312604.93810000003"/>
    <n v="221084.01639999999"/>
    <n v="386897.02879999997"/>
    <n v="248895.71530000001"/>
    <n v="435567.50160000002"/>
    <n v="276315.37400000001"/>
    <n v="483551.9045"/>
  </r>
  <r>
    <n v="5"/>
    <x v="0"/>
    <s v="Region V - Midwest"/>
    <x v="34"/>
    <s v="WI"/>
    <x v="244"/>
    <n v="4"/>
    <x v="3"/>
    <n v="88418.939899999998"/>
    <n v="141470.30609999999"/>
    <n v="123786.5159"/>
    <n v="198058.4284"/>
    <n v="159154.0919"/>
    <n v="254646.5508"/>
    <n v="212205.4558"/>
    <n v="339528.73440000002"/>
    <n v="265256.8198"/>
    <n v="424410.9179"/>
    <n v="300624.39569999999"/>
    <n v="480999.0404"/>
    <n v="335991.9718"/>
    <n v="537587.16280000005"/>
  </r>
  <r>
    <n v="5"/>
    <x v="0"/>
    <s v="Region V - Midwest"/>
    <x v="34"/>
    <s v="WI"/>
    <x v="245"/>
    <n v="1"/>
    <x v="0"/>
    <n v="100289.68"/>
    <n v="175506.94010000001"/>
    <n v="129859.69469999999"/>
    <n v="227254.4656"/>
    <n v="155444.57550000001"/>
    <n v="272028.00699999998"/>
    <n v="185440.7634"/>
    <n v="324521.33600000001"/>
    <n v="218608.39480000001"/>
    <n v="382564.69079999998"/>
    <n v="239699.3897"/>
    <n v="419473.93190000003"/>
    <n v="259549.5307"/>
    <n v="454211.67859999998"/>
  </r>
  <r>
    <n v="5"/>
    <x v="0"/>
    <s v="Region V - Midwest"/>
    <x v="34"/>
    <s v="WI"/>
    <x v="245"/>
    <n v="2"/>
    <x v="1"/>
    <n v="85760.737599999993"/>
    <n v="150081.29089999999"/>
    <n v="112145.2988"/>
    <n v="196254.27280000001"/>
    <n v="136045.36790000001"/>
    <n v="238079.39369999999"/>
    <n v="166331.19029999999"/>
    <n v="291079.58309999999"/>
    <n v="197259.66450000001"/>
    <n v="345204.41279999999"/>
    <n v="217305.98180000001"/>
    <n v="380285.46799999999"/>
    <n v="235942.22930000001"/>
    <n v="412898.90120000002"/>
  </r>
  <r>
    <n v="5"/>
    <x v="0"/>
    <s v="Region V - Midwest"/>
    <x v="34"/>
    <s v="WI"/>
    <x v="245"/>
    <n v="3"/>
    <x v="2"/>
    <n v="76350.793300000005"/>
    <n v="133613.88819999999"/>
    <n v="103897.6972"/>
    <n v="181820.97010000001"/>
    <n v="131344.38339999999"/>
    <n v="229852.6709"/>
    <n v="172859.14060000001"/>
    <n v="302503.49609999999"/>
    <n v="213948.891"/>
    <n v="374410.55900000001"/>
    <n v="240869.82769999999"/>
    <n v="421522.1986"/>
    <n v="267412.98060000001"/>
    <n v="467972.71600000001"/>
  </r>
  <r>
    <n v="5"/>
    <x v="0"/>
    <s v="Region V - Midwest"/>
    <x v="34"/>
    <s v="WI"/>
    <x v="245"/>
    <n v="4"/>
    <x v="3"/>
    <n v="85465.319799999997"/>
    <n v="136744.51379999999"/>
    <n v="119651.44779999999"/>
    <n v="191442.31940000001"/>
    <n v="153837.57579999999"/>
    <n v="246140.1249"/>
    <n v="205116.7677"/>
    <n v="328186.8333"/>
    <n v="256395.9596"/>
    <n v="410233.54149999999"/>
    <n v="290582.08750000002"/>
    <n v="464931.34700000001"/>
    <n v="324768.21549999999"/>
    <n v="519629.15250000003"/>
  </r>
  <r>
    <n v="5"/>
    <x v="0"/>
    <s v="Region V - Midwest"/>
    <x v="34"/>
    <s v="WI"/>
    <x v="246"/>
    <n v="1"/>
    <x v="0"/>
    <n v="102338.0643"/>
    <n v="179091.61259999999"/>
    <n v="132418.8026"/>
    <n v="231732.9045"/>
    <n v="158444.35260000001"/>
    <n v="277277.61709999997"/>
    <n v="188923.04240000001"/>
    <n v="330615.32419999997"/>
    <n v="222622.73449999999"/>
    <n v="389589.78539999999"/>
    <n v="244052.6825"/>
    <n v="427092.19439999998"/>
    <n v="264185.54090000002"/>
    <n v="462324.69660000002"/>
  </r>
  <r>
    <n v="5"/>
    <x v="0"/>
    <s v="Region V - Midwest"/>
    <x v="34"/>
    <s v="WI"/>
    <x v="246"/>
    <n v="2"/>
    <x v="1"/>
    <n v="87946.187300000005"/>
    <n v="153905.8279"/>
    <n v="114871.52340000001"/>
    <n v="201025.166"/>
    <n v="139228.15640000001"/>
    <n v="243649.27359999999"/>
    <n v="169993.74799999999"/>
    <n v="297489.05910000001"/>
    <n v="201475.40719999999"/>
    <n v="352581.96250000002"/>
    <n v="221870.53289999999"/>
    <n v="388273.4326"/>
    <n v="240800.9497"/>
    <n v="421401.66210000002"/>
  </r>
  <r>
    <n v="5"/>
    <x v="0"/>
    <s v="Region V - Midwest"/>
    <x v="34"/>
    <s v="WI"/>
    <x v="246"/>
    <n v="3"/>
    <x v="2"/>
    <n v="78597.452000000005"/>
    <n v="137545.54089999999"/>
    <n v="107071.25900000001"/>
    <n v="187374.70329999999"/>
    <n v="135445.79389999999"/>
    <n v="237030.13939999999"/>
    <n v="178349.07199999999"/>
    <n v="312110.87589999998"/>
    <n v="220831.35260000001"/>
    <n v="386454.86690000002"/>
    <n v="248685.09789999999"/>
    <n v="435198.92139999999"/>
    <n v="276164.62329999998"/>
    <n v="483288.09080000001"/>
  </r>
  <r>
    <n v="5"/>
    <x v="0"/>
    <s v="Region V - Midwest"/>
    <x v="34"/>
    <s v="WI"/>
    <x v="246"/>
    <n v="4"/>
    <x v="3"/>
    <n v="87234.096699999995"/>
    <n v="139574.55679999999"/>
    <n v="122127.73540000001"/>
    <n v="195404.37950000001"/>
    <n v="157021.37409999999"/>
    <n v="251234.2023"/>
    <n v="209361.8321"/>
    <n v="334978.9363"/>
    <n v="261702.29010000001"/>
    <n v="418723.6703"/>
    <n v="296595.92879999999"/>
    <n v="474553.49300000002"/>
    <n v="331489.5674"/>
    <n v="530383.31579999998"/>
  </r>
  <r>
    <n v="5"/>
    <x v="0"/>
    <s v="Region V - Midwest"/>
    <x v="34"/>
    <s v="WI"/>
    <x v="247"/>
    <n v="1"/>
    <x v="0"/>
    <n v="107754.493"/>
    <n v="188570.3628"/>
    <n v="139499.2654"/>
    <n v="244123.7144"/>
    <n v="166965.46890000001"/>
    <n v="292189.57040000003"/>
    <n v="199157.75399999999"/>
    <n v="348526.06949999998"/>
    <n v="234753.26269999999"/>
    <n v="410818.20980000001"/>
    <n v="257388.29730000001"/>
    <n v="450429.52029999997"/>
    <n v="278681.43290000001"/>
    <n v="487692.50750000001"/>
  </r>
  <r>
    <n v="5"/>
    <x v="0"/>
    <s v="Region V - Midwest"/>
    <x v="34"/>
    <s v="WI"/>
    <x v="247"/>
    <n v="2"/>
    <x v="1"/>
    <n v="92266.091400000005"/>
    <n v="161465.66"/>
    <n v="120615.05"/>
    <n v="211076.33739999999"/>
    <n v="146285.18049999999"/>
    <n v="255999.06589999999"/>
    <n v="178786.22690000001"/>
    <n v="312875.897"/>
    <n v="211994.7095"/>
    <n v="370990.74160000001"/>
    <n v="233516.07819999999"/>
    <n v="408653.13689999998"/>
    <n v="253515.15760000001"/>
    <n v="443651.5257"/>
  </r>
  <r>
    <n v="5"/>
    <x v="0"/>
    <s v="Region V - Midwest"/>
    <x v="34"/>
    <s v="WI"/>
    <x v="247"/>
    <n v="3"/>
    <x v="2"/>
    <n v="82226.985499999995"/>
    <n v="143897.22459999999"/>
    <n v="111926.6879"/>
    <n v="195871.70379999999"/>
    <n v="141519.5545"/>
    <n v="247659.22029999999"/>
    <n v="186276.34729999999"/>
    <n v="325983.6078"/>
    <n v="230580.06659999999"/>
    <n v="403515.11660000001"/>
    <n v="259612.4645"/>
    <n v="454321.81290000002"/>
    <n v="288242.13030000002"/>
    <n v="504423.72810000001"/>
  </r>
  <r>
    <n v="5"/>
    <x v="0"/>
    <s v="Region V - Midwest"/>
    <x v="34"/>
    <s v="WI"/>
    <x v="247"/>
    <n v="4"/>
    <x v="3"/>
    <n v="91833.234200000006"/>
    <n v="146933.17689999999"/>
    <n v="128566.5278"/>
    <n v="205706.44760000001"/>
    <n v="165299.82149999999"/>
    <n v="264479.71830000001"/>
    <n v="220399.76199999999"/>
    <n v="352639.62449999998"/>
    <n v="275499.70250000001"/>
    <n v="440799.5306"/>
    <n v="312232.99619999999"/>
    <n v="499572.80129999999"/>
    <n v="348966.28989999997"/>
    <n v="558346.07209999999"/>
  </r>
  <r>
    <n v="5"/>
    <x v="0"/>
    <s v="Region V - Midwest"/>
    <x v="34"/>
    <s v="WI"/>
    <x v="248"/>
    <n v="1"/>
    <x v="0"/>
    <n v="99275.565000000002"/>
    <n v="173732.23869999999"/>
    <n v="128578.14629999999"/>
    <n v="225011.7562"/>
    <n v="153932.05040000001"/>
    <n v="269381.0882"/>
    <n v="183669.00109999999"/>
    <n v="321420.75199999998"/>
    <n v="216550.4792"/>
    <n v="378963.33860000002"/>
    <n v="237459.30179999999"/>
    <n v="415553.7782"/>
    <n v="257150.2795"/>
    <n v="450012.989"/>
  </r>
  <r>
    <n v="5"/>
    <x v="0"/>
    <s v="Region V - Midwest"/>
    <x v="34"/>
    <s v="WI"/>
    <x v="248"/>
    <n v="2"/>
    <x v="1"/>
    <n v="84746.622700000007"/>
    <n v="148306.58970000001"/>
    <n v="110863.75049999999"/>
    <n v="194011.56330000001"/>
    <n v="134532.84280000001"/>
    <n v="235432.47500000001"/>
    <n v="164559.42800000001"/>
    <n v="287978.99900000001"/>
    <n v="195201.74890000001"/>
    <n v="341603.06050000002"/>
    <n v="215065.8939"/>
    <n v="376365.31420000002"/>
    <n v="233542.97810000001"/>
    <n v="408700.21169999999"/>
  </r>
  <r>
    <n v="5"/>
    <x v="0"/>
    <s v="Region V - Midwest"/>
    <x v="34"/>
    <s v="WI"/>
    <x v="248"/>
    <n v="3"/>
    <x v="2"/>
    <n v="75346.013000000006"/>
    <n v="131855.52280000001"/>
    <n v="102491.0048"/>
    <n v="179359.25839999999"/>
    <n v="129535.77899999999"/>
    <n v="226687.61309999999"/>
    <n v="170447.66800000001"/>
    <n v="298283.41899999999"/>
    <n v="210934.55009999999"/>
    <n v="369135.46269999997"/>
    <n v="237453.57490000001"/>
    <n v="415543.75599999999"/>
    <n v="263594.81550000003"/>
    <n v="461290.92729999998"/>
  </r>
  <r>
    <n v="5"/>
    <x v="0"/>
    <s v="Region V - Midwest"/>
    <x v="34"/>
    <s v="WI"/>
    <x v="248"/>
    <n v="4"/>
    <x v="3"/>
    <n v="84593.258100000006"/>
    <n v="135349.2151"/>
    <n v="118430.56140000001"/>
    <n v="189488.90109999999"/>
    <n v="152267.86480000001"/>
    <n v="243628.58730000001"/>
    <n v="203023.81959999999"/>
    <n v="324838.11629999999"/>
    <n v="253779.7746"/>
    <n v="406047.64529999997"/>
    <n v="287617.07780000003"/>
    <n v="460187.33130000002"/>
    <n v="321454.3811"/>
    <n v="514327.01740000001"/>
  </r>
  <r>
    <n v="5"/>
    <x v="0"/>
    <s v="Region V - Midwest"/>
    <x v="34"/>
    <s v="WI"/>
    <x v="249"/>
    <n v="1"/>
    <x v="0"/>
    <n v="103758.4866"/>
    <n v="181577.35149999999"/>
    <n v="134361.0949"/>
    <n v="235131.91620000001"/>
    <n v="160839.53649999999"/>
    <n v="281469.1888"/>
    <n v="191886.95189999999"/>
    <n v="335802.16580000002"/>
    <n v="226217.1084"/>
    <n v="395879.93969999999"/>
    <n v="248047.27710000001"/>
    <n v="434082.73489999998"/>
    <n v="268596.93030000001"/>
    <n v="470044.62800000003"/>
  </r>
  <r>
    <n v="5"/>
    <x v="0"/>
    <s v="Region V - Midwest"/>
    <x v="34"/>
    <s v="WI"/>
    <x v="249"/>
    <n v="2"/>
    <x v="1"/>
    <n v="88681.281099999993"/>
    <n v="155192.24189999999"/>
    <n v="115978.22990000001"/>
    <n v="202961.90229999999"/>
    <n v="140708.2818"/>
    <n v="246239.4932"/>
    <n v="172056.26130000001"/>
    <n v="301098.4572"/>
    <n v="204062.76389999999"/>
    <n v="357109.83689999999"/>
    <n v="224808.83309999999"/>
    <n v="393415.45799999998"/>
    <n v="244098.7855"/>
    <n v="427172.87469999999"/>
  </r>
  <r>
    <n v="5"/>
    <x v="0"/>
    <s v="Region V - Midwest"/>
    <x v="34"/>
    <s v="WI"/>
    <x v="249"/>
    <n v="3"/>
    <x v="2"/>
    <n v="78919.149799999999"/>
    <n v="138108.51209999999"/>
    <n v="107380.4371"/>
    <n v="187915.76500000001"/>
    <n v="135737.72500000001"/>
    <n v="237541.01869999999"/>
    <n v="178631.39309999999"/>
    <n v="312604.93810000003"/>
    <n v="221084.01639999999"/>
    <n v="386897.02879999997"/>
    <n v="248895.71530000001"/>
    <n v="435567.50160000002"/>
    <n v="276315.37400000001"/>
    <n v="483551.9045"/>
  </r>
  <r>
    <n v="5"/>
    <x v="0"/>
    <s v="Region V - Midwest"/>
    <x v="34"/>
    <s v="WI"/>
    <x v="249"/>
    <n v="4"/>
    <x v="3"/>
    <n v="88418.939899999998"/>
    <n v="141470.30609999999"/>
    <n v="123786.5159"/>
    <n v="198058.4284"/>
    <n v="159154.0919"/>
    <n v="254646.5508"/>
    <n v="212205.4558"/>
    <n v="339528.73440000002"/>
    <n v="265256.8198"/>
    <n v="424410.9179"/>
    <n v="300624.39569999999"/>
    <n v="480999.0404"/>
    <n v="335991.9718"/>
    <n v="537587.16280000005"/>
  </r>
  <r>
    <n v="5"/>
    <x v="0"/>
    <s v="Region V - Midwest"/>
    <x v="34"/>
    <s v="WI"/>
    <x v="250"/>
    <n v="1"/>
    <x v="0"/>
    <n v="107307.88920000001"/>
    <n v="187788.80609999999"/>
    <n v="138846.51379999999"/>
    <n v="242981.39929999999"/>
    <n v="166133.37409999999"/>
    <n v="290733.40480000002"/>
    <n v="198088.11989999999"/>
    <n v="346654.20990000002"/>
    <n v="233419.81280000001"/>
    <n v="408484.67229999998"/>
    <n v="255887.58470000001"/>
    <n v="447803.27309999999"/>
    <n v="276994.30949999997"/>
    <n v="484740.0417"/>
  </r>
  <r>
    <n v="5"/>
    <x v="0"/>
    <s v="Region V - Midwest"/>
    <x v="34"/>
    <s v="WI"/>
    <x v="250"/>
    <n v="2"/>
    <x v="1"/>
    <n v="92230.683699999994"/>
    <n v="161403.69649999999"/>
    <n v="120463.6488"/>
    <n v="210811.3855"/>
    <n v="146002.1195"/>
    <n v="255503.70920000001"/>
    <n v="178257.42929999999"/>
    <n v="311950.5013"/>
    <n v="211265.46830000001"/>
    <n v="369714.56949999998"/>
    <n v="232649.14060000001"/>
    <n v="407135.99609999999"/>
    <n v="252496.16469999999"/>
    <n v="441868.28830000001"/>
  </r>
  <r>
    <n v="5"/>
    <x v="0"/>
    <s v="Region V - Midwest"/>
    <x v="34"/>
    <s v="WI"/>
    <x v="250"/>
    <n v="3"/>
    <x v="2"/>
    <n v="82435.880699999994"/>
    <n v="144262.79139999999"/>
    <n v="112303.8605"/>
    <n v="196531.75580000001"/>
    <n v="142067.8406"/>
    <n v="248618.7211"/>
    <n v="187071.54749999999"/>
    <n v="327375.20809999999"/>
    <n v="231634.20929999999"/>
    <n v="405359.86629999999"/>
    <n v="260852.6005"/>
    <n v="456492.05080000003"/>
    <n v="289678.95169999998"/>
    <n v="506938.1654"/>
  </r>
  <r>
    <n v="5"/>
    <x v="0"/>
    <s v="Region V - Midwest"/>
    <x v="34"/>
    <s v="WI"/>
    <x v="250"/>
    <n v="4"/>
    <x v="3"/>
    <n v="91471.155899999998"/>
    <n v="146353.85159999999"/>
    <n v="128059.6182"/>
    <n v="204895.3921"/>
    <n v="164648.08059999999"/>
    <n v="263436.93280000001"/>
    <n v="219530.77410000001"/>
    <n v="351249.2438"/>
    <n v="274413.46759999997"/>
    <n v="439061.55459999997"/>
    <n v="311001.92989999999"/>
    <n v="497603.09519999998"/>
    <n v="347590.3922"/>
    <n v="556144.63580000005"/>
  </r>
  <r>
    <n v="5"/>
    <x v="0"/>
    <s v="Region V - Midwest"/>
    <x v="34"/>
    <s v="WI"/>
    <x v="251"/>
    <n v="1"/>
    <x v="0"/>
    <n v="99295.716199999995"/>
    <n v="173767.50339999999"/>
    <n v="128574.15399999999"/>
    <n v="225004.76930000001"/>
    <n v="153906.77299999999"/>
    <n v="269336.85269999999"/>
    <n v="183607.75020000001"/>
    <n v="321313.56280000001"/>
    <n v="216448.98180000001"/>
    <n v="378785.7181"/>
    <n v="237332.41219999999"/>
    <n v="415331.72149999999"/>
    <n v="256987.78020000001"/>
    <n v="449728.6153"/>
  </r>
  <r>
    <n v="5"/>
    <x v="0"/>
    <s v="Region V - Midwest"/>
    <x v="34"/>
    <s v="WI"/>
    <x v="251"/>
    <n v="2"/>
    <x v="1"/>
    <n v="84903.839300000007"/>
    <n v="148581.7187"/>
    <n v="111026.87480000001"/>
    <n v="194297.03090000001"/>
    <n v="134690.57670000001"/>
    <n v="235708.5091"/>
    <n v="164678.4558"/>
    <n v="288187.2978"/>
    <n v="195301.6545"/>
    <n v="341777.89520000003"/>
    <n v="215150.26269999999"/>
    <n v="376512.9596"/>
    <n v="233603.18900000001"/>
    <n v="408805.5808"/>
  </r>
  <r>
    <n v="5"/>
    <x v="0"/>
    <s v="Region V - Midwest"/>
    <x v="34"/>
    <s v="WI"/>
    <x v="251"/>
    <n v="3"/>
    <x v="2"/>
    <n v="75583.108099999998"/>
    <n v="132270.43919999999"/>
    <n v="102851.1777"/>
    <n v="179989.56099999999"/>
    <n v="130019.97500000001"/>
    <n v="227534.95629999999"/>
    <n v="171114.64679999999"/>
    <n v="299450.63189999998"/>
    <n v="211788.3211"/>
    <n v="370629.56199999998"/>
    <n v="238436.32889999999"/>
    <n v="417263.57579999999"/>
    <n v="264710.11680000002"/>
    <n v="463242.70449999999"/>
  </r>
  <r>
    <n v="5"/>
    <x v="0"/>
    <s v="Region V - Midwest"/>
    <x v="34"/>
    <s v="WI"/>
    <x v="251"/>
    <n v="4"/>
    <x v="3"/>
    <n v="84617.909"/>
    <n v="135388.65650000001"/>
    <n v="118465.0727"/>
    <n v="189544.11910000001"/>
    <n v="152312.23620000001"/>
    <n v="243699.58170000001"/>
    <n v="203082.9817"/>
    <n v="324932.77549999999"/>
    <n v="253853.72700000001"/>
    <n v="406165.9693"/>
    <n v="287700.89069999999"/>
    <n v="460321.43180000002"/>
    <n v="321548.05430000002"/>
    <n v="514476.89449999999"/>
  </r>
  <r>
    <n v="5"/>
    <x v="0"/>
    <s v="Region V - Midwest"/>
    <x v="34"/>
    <s v="WI"/>
    <x v="252"/>
    <n v="1"/>
    <x v="0"/>
    <n v="104792.75290000001"/>
    <n v="183387.3175"/>
    <n v="135638.6508"/>
    <n v="237367.63879999999"/>
    <n v="162326.78409999999"/>
    <n v="284071.87229999999"/>
    <n v="193597.4633"/>
    <n v="338795.56069999997"/>
    <n v="228173.52650000001"/>
    <n v="399303.67139999999"/>
    <n v="250160.47529999999"/>
    <n v="437780.83189999999"/>
    <n v="270833.68229999999"/>
    <n v="473958.94390000001"/>
  </r>
  <r>
    <n v="5"/>
    <x v="0"/>
    <s v="Region V - Midwest"/>
    <x v="34"/>
    <s v="WI"/>
    <x v="252"/>
    <n v="2"/>
    <x v="1"/>
    <n v="89852.612800000003"/>
    <n v="157242.0722"/>
    <n v="117422.90240000001"/>
    <n v="205490.07939999999"/>
    <n v="142378.54070000001"/>
    <n v="249162.44630000001"/>
    <n v="173947.0514"/>
    <n v="304407.34009999997"/>
    <n v="206220.58499999999"/>
    <n v="360886.02370000002"/>
    <n v="227133.28969999999"/>
    <n v="397483.25709999999"/>
    <n v="246558.24770000001"/>
    <n v="431476.93339999998"/>
  </r>
  <r>
    <n v="5"/>
    <x v="0"/>
    <s v="Region V - Midwest"/>
    <x v="34"/>
    <s v="WI"/>
    <x v="252"/>
    <n v="3"/>
    <x v="2"/>
    <n v="80161.025200000004"/>
    <n v="140281.7942"/>
    <n v="109147.30250000001"/>
    <n v="191007.77919999999"/>
    <n v="138030.52559999999"/>
    <n v="241553.4198"/>
    <n v="181709.84469999999"/>
    <n v="317992.22820000001"/>
    <n v="224952.12830000001"/>
    <n v="393666.22450000001"/>
    <n v="253294.72229999999"/>
    <n v="443265.76400000002"/>
    <n v="281248.84039999999"/>
    <n v="492185.4706"/>
  </r>
  <r>
    <n v="5"/>
    <x v="0"/>
    <s v="Region V - Midwest"/>
    <x v="34"/>
    <s v="WI"/>
    <x v="252"/>
    <n v="4"/>
    <x v="3"/>
    <n v="89315.652499999997"/>
    <n v="142905.04610000001"/>
    <n v="125041.9134"/>
    <n v="200067.06450000001"/>
    <n v="160768.17439999999"/>
    <n v="257229.08300000001"/>
    <n v="214357.56589999999"/>
    <n v="342972.11060000001"/>
    <n v="267946.95740000001"/>
    <n v="428715.13819999999"/>
    <n v="303673.21830000001"/>
    <n v="485877.15659999999"/>
    <n v="339399.47940000001"/>
    <n v="543039.17500000005"/>
  </r>
  <r>
    <n v="5"/>
    <x v="0"/>
    <s v="Region V - Midwest"/>
    <x v="34"/>
    <s v="WI"/>
    <x v="253"/>
    <n v="1"/>
    <x v="0"/>
    <n v="99295.716199999995"/>
    <n v="173767.50339999999"/>
    <n v="128574.15399999999"/>
    <n v="225004.76930000001"/>
    <n v="153906.77299999999"/>
    <n v="269336.85269999999"/>
    <n v="183607.75020000001"/>
    <n v="321313.56280000001"/>
    <n v="216448.98180000001"/>
    <n v="378785.7181"/>
    <n v="237332.41219999999"/>
    <n v="415331.72149999999"/>
    <n v="256987.78020000001"/>
    <n v="449728.6153"/>
  </r>
  <r>
    <n v="5"/>
    <x v="0"/>
    <s v="Region V - Midwest"/>
    <x v="34"/>
    <s v="WI"/>
    <x v="253"/>
    <n v="2"/>
    <x v="1"/>
    <n v="84903.839300000007"/>
    <n v="148581.7187"/>
    <n v="111026.87480000001"/>
    <n v="194297.03090000001"/>
    <n v="134690.57670000001"/>
    <n v="235708.5091"/>
    <n v="164678.4558"/>
    <n v="288187.2978"/>
    <n v="195301.6545"/>
    <n v="341777.89520000003"/>
    <n v="215150.26269999999"/>
    <n v="376512.9596"/>
    <n v="233603.18900000001"/>
    <n v="408805.5808"/>
  </r>
  <r>
    <n v="5"/>
    <x v="0"/>
    <s v="Region V - Midwest"/>
    <x v="34"/>
    <s v="WI"/>
    <x v="253"/>
    <n v="3"/>
    <x v="2"/>
    <n v="75583.108099999998"/>
    <n v="132270.43919999999"/>
    <n v="102851.1777"/>
    <n v="179989.56099999999"/>
    <n v="130019.97500000001"/>
    <n v="227534.95629999999"/>
    <n v="171114.64679999999"/>
    <n v="299450.63189999998"/>
    <n v="211788.3211"/>
    <n v="370629.56199999998"/>
    <n v="238436.32889999999"/>
    <n v="417263.57579999999"/>
    <n v="264710.11680000002"/>
    <n v="463242.70449999999"/>
  </r>
  <r>
    <n v="5"/>
    <x v="0"/>
    <s v="Region V - Midwest"/>
    <x v="34"/>
    <s v="WI"/>
    <x v="253"/>
    <n v="4"/>
    <x v="3"/>
    <n v="84617.909"/>
    <n v="135388.65650000001"/>
    <n v="118465.0727"/>
    <n v="189544.11910000001"/>
    <n v="152312.23620000001"/>
    <n v="243699.58170000001"/>
    <n v="203082.9817"/>
    <n v="324932.77549999999"/>
    <n v="253853.72700000001"/>
    <n v="406165.9693"/>
    <n v="287700.89069999999"/>
    <n v="460321.43180000002"/>
    <n v="321548.05430000002"/>
    <n v="514476.89449999999"/>
  </r>
  <r>
    <n v="5"/>
    <x v="0"/>
    <s v="Region V - Midwest"/>
    <x v="34"/>
    <s v="WI"/>
    <x v="254"/>
    <n v="1"/>
    <x v="0"/>
    <n v="99802.773700000005"/>
    <n v="174654.85399999999"/>
    <n v="129214.9281"/>
    <n v="226126.12409999999"/>
    <n v="154663.0355"/>
    <n v="270660.31209999998"/>
    <n v="184493.63140000001"/>
    <n v="322863.85489999998"/>
    <n v="217477.93960000001"/>
    <n v="380586.39419999998"/>
    <n v="238452.45619999999"/>
    <n v="417291.79830000002"/>
    <n v="258187.40580000001"/>
    <n v="451827.96010000003"/>
  </r>
  <r>
    <n v="5"/>
    <x v="0"/>
    <s v="Region V - Midwest"/>
    <x v="34"/>
    <s v="WI"/>
    <x v="254"/>
    <n v="2"/>
    <x v="1"/>
    <n v="85410.896699999998"/>
    <n v="149469.06940000001"/>
    <n v="111667.649"/>
    <n v="195418.38570000001"/>
    <n v="135446.83919999999"/>
    <n v="237031.96849999999"/>
    <n v="165564.337"/>
    <n v="289737.58980000002"/>
    <n v="196330.6122"/>
    <n v="343578.57130000001"/>
    <n v="216270.30660000001"/>
    <n v="378473.03649999999"/>
    <n v="234802.81460000001"/>
    <n v="410904.92550000001"/>
  </r>
  <r>
    <n v="5"/>
    <x v="0"/>
    <s v="Region V - Midwest"/>
    <x v="34"/>
    <s v="WI"/>
    <x v="254"/>
    <n v="3"/>
    <x v="2"/>
    <n v="76085.498300000007"/>
    <n v="133149.622"/>
    <n v="103554.5239"/>
    <n v="181220.41690000001"/>
    <n v="130924.2773"/>
    <n v="229117.4852"/>
    <n v="172320.38320000001"/>
    <n v="301560.67050000001"/>
    <n v="213295.49160000001"/>
    <n v="373267.1102"/>
    <n v="240144.45540000001"/>
    <n v="420252.79700000002"/>
    <n v="266619.19939999998"/>
    <n v="466583.59889999998"/>
  </r>
  <r>
    <n v="5"/>
    <x v="0"/>
    <s v="Region V - Midwest"/>
    <x v="34"/>
    <s v="WI"/>
    <x v="254"/>
    <n v="4"/>
    <x v="3"/>
    <n v="85053.939799999993"/>
    <n v="136086.30590000001"/>
    <n v="119075.51579999999"/>
    <n v="190520.82810000001"/>
    <n v="153097.09179999999"/>
    <n v="244955.3505"/>
    <n v="204129.45569999999"/>
    <n v="326607.13400000002"/>
    <n v="255161.81959999999"/>
    <n v="408258.91739999998"/>
    <n v="289183.39549999998"/>
    <n v="462693.43969999999"/>
    <n v="323204.97149999999"/>
    <n v="517127.962"/>
  </r>
  <r>
    <n v="6"/>
    <x v="0"/>
    <s v="Region VI - Midsouth"/>
    <x v="35"/>
    <s v="AR"/>
    <x v="175"/>
    <n v="1"/>
    <x v="0"/>
    <n v="83838.887199999997"/>
    <n v="146718.0526"/>
    <n v="108658.23850000001"/>
    <n v="190151.91740000001"/>
    <n v="130134.0105"/>
    <n v="227734.5183"/>
    <n v="155349.15049999999"/>
    <n v="271861.0135"/>
    <n v="183231.79949999999"/>
    <n v="320655.64909999998"/>
    <n v="200961.45819999999"/>
    <n v="351682.55190000002"/>
    <n v="217686.86660000001"/>
    <n v="380952.01640000002"/>
  </r>
  <r>
    <n v="6"/>
    <x v="0"/>
    <s v="Region VI - Midsouth"/>
    <x v="35"/>
    <s v="AR"/>
    <x v="175"/>
    <n v="2"/>
    <x v="1"/>
    <n v="71228.860799999995"/>
    <n v="124650.5065"/>
    <n v="93283.478600000002"/>
    <n v="163246.0877"/>
    <n v="113296.96120000001"/>
    <n v="198269.68210000001"/>
    <n v="138763.48209999999"/>
    <n v="242836.0937"/>
    <n v="164702.7115"/>
    <n v="288229.7451"/>
    <n v="181525.66880000001"/>
    <n v="317669.9204"/>
    <n v="197197.5091"/>
    <n v="345095.641"/>
  </r>
  <r>
    <n v="6"/>
    <x v="0"/>
    <s v="Region VI - Midsouth"/>
    <x v="35"/>
    <s v="AR"/>
    <x v="175"/>
    <n v="3"/>
    <x v="2"/>
    <n v="63091.240100000003"/>
    <n v="110409.67019999999"/>
    <n v="85729.679099999994"/>
    <n v="150026.93840000001"/>
    <n v="108281.1366"/>
    <n v="189491.98910000001"/>
    <n v="142407.5208"/>
    <n v="249213.16140000001"/>
    <n v="176165.03090000001"/>
    <n v="308288.80410000001"/>
    <n v="198260.1777"/>
    <n v="346955.31099999999"/>
    <n v="220027.43650000001"/>
    <n v="385048.01370000001"/>
  </r>
  <r>
    <n v="6"/>
    <x v="0"/>
    <s v="Region VI - Midsouth"/>
    <x v="35"/>
    <s v="AR"/>
    <x v="175"/>
    <n v="4"/>
    <x v="3"/>
    <n v="71421.4035"/>
    <n v="114274.2473"/>
    <n v="99989.964900000006"/>
    <n v="159983.94620000001"/>
    <n v="128558.5263"/>
    <n v="205693.64509999999"/>
    <n v="171411.36840000001"/>
    <n v="274258.1936"/>
    <n v="214264.21049999999"/>
    <n v="342822.74180000002"/>
    <n v="242832.77179999999"/>
    <n v="388532.44079999998"/>
    <n v="271401.3333"/>
    <n v="434242.1397"/>
  </r>
  <r>
    <n v="6"/>
    <x v="0"/>
    <s v="Region VI - Midsouth"/>
    <x v="35"/>
    <s v="AR"/>
    <x v="255"/>
    <n v="1"/>
    <x v="0"/>
    <n v="82458.773400000005"/>
    <n v="144302.85339999999"/>
    <n v="106707.96890000001"/>
    <n v="186738.9455"/>
    <n v="127688.281"/>
    <n v="223454.49170000001"/>
    <n v="152262.7501"/>
    <n v="266459.8126"/>
    <n v="179434.4437"/>
    <n v="314010.27639999997"/>
    <n v="196713.09849999999"/>
    <n v="344247.92249999999"/>
    <n v="212950.4939"/>
    <n v="372663.36430000002"/>
  </r>
  <r>
    <n v="6"/>
    <x v="0"/>
    <s v="Region VI - Midsouth"/>
    <x v="35"/>
    <s v="AR"/>
    <x v="255"/>
    <n v="2"/>
    <x v="1"/>
    <n v="70808.205400000006"/>
    <n v="123914.35950000001"/>
    <n v="92503.027600000001"/>
    <n v="161880.29819999999"/>
    <n v="112132.31140000001"/>
    <n v="196231.54500000001"/>
    <n v="136939.03450000001"/>
    <n v="239643.31039999999"/>
    <n v="162315.17739999999"/>
    <n v="284051.56040000002"/>
    <n v="178756.11900000001"/>
    <n v="312823.2083"/>
    <n v="194020.10920000001"/>
    <n v="339535.1911"/>
  </r>
  <r>
    <n v="6"/>
    <x v="0"/>
    <s v="Region VI - Midsouth"/>
    <x v="35"/>
    <s v="AR"/>
    <x v="255"/>
    <n v="3"/>
    <x v="2"/>
    <n v="63243.737099999998"/>
    <n v="110676.5399"/>
    <n v="86140.853099999993"/>
    <n v="150746.49280000001"/>
    <n v="108957.6058"/>
    <n v="190675.8101"/>
    <n v="143459.16759999999"/>
    <n v="251053.54329999999"/>
    <n v="177619.92199999999"/>
    <n v="310834.86349999998"/>
    <n v="200015.08309999999"/>
    <n v="350026.39559999999"/>
    <n v="222107.30439999999"/>
    <n v="388687.78269999998"/>
  </r>
  <r>
    <n v="6"/>
    <x v="0"/>
    <s v="Region VI - Midsouth"/>
    <x v="35"/>
    <s v="AR"/>
    <x v="255"/>
    <n v="4"/>
    <x v="3"/>
    <n v="70285.867100000003"/>
    <n v="112457.38890000001"/>
    <n v="98400.213799999998"/>
    <n v="157440.3444"/>
    <n v="126514.5606"/>
    <n v="202423.3"/>
    <n v="168686.0808"/>
    <n v="269897.73330000002"/>
    <n v="210857.601"/>
    <n v="337372.1666"/>
    <n v="238971.94769999999"/>
    <n v="382355.12219999998"/>
    <n v="267086.29460000002"/>
    <n v="427338.07760000002"/>
  </r>
  <r>
    <n v="6"/>
    <x v="0"/>
    <s v="Region VI - Midsouth"/>
    <x v="35"/>
    <s v="AR"/>
    <x v="256"/>
    <n v="1"/>
    <x v="0"/>
    <n v="80917.446500000005"/>
    <n v="141605.53150000001"/>
    <n v="104789.63499999999"/>
    <n v="183381.86139999999"/>
    <n v="125444.7663"/>
    <n v="219528.34099999999"/>
    <n v="149666.3523"/>
    <n v="261916.1165"/>
    <n v="176449.06159999999"/>
    <n v="308785.8579"/>
    <n v="193479.84959999999"/>
    <n v="338589.73690000002"/>
    <n v="209514.10930000001"/>
    <n v="366649.6911"/>
  </r>
  <r>
    <n v="6"/>
    <x v="0"/>
    <s v="Region VI - Midsouth"/>
    <x v="35"/>
    <s v="AR"/>
    <x v="256"/>
    <n v="2"/>
    <x v="1"/>
    <n v="69129.813299999994"/>
    <n v="120977.1732"/>
    <n v="90417.577000000005"/>
    <n v="158230.7597"/>
    <n v="109705.7855"/>
    <n v="191985.12469999999"/>
    <n v="134162.3579"/>
    <n v="234784.1263"/>
    <n v="159128.39249999999"/>
    <n v="278474.68680000002"/>
    <n v="175311.61180000001"/>
    <n v="306795.32059999998"/>
    <n v="190361.01430000001"/>
    <n v="333131.77500000002"/>
  </r>
  <r>
    <n v="6"/>
    <x v="0"/>
    <s v="Region VI - Midsouth"/>
    <x v="35"/>
    <s v="AR"/>
    <x v="256"/>
    <n v="3"/>
    <x v="2"/>
    <n v="61499.468500000003"/>
    <n v="107624.0699"/>
    <n v="83670.637400000007"/>
    <n v="146423.61540000001"/>
    <n v="105760.4975"/>
    <n v="185080.87059999999"/>
    <n v="139174.97260000001"/>
    <n v="243556.20209999999"/>
    <n v="172244.63080000001"/>
    <n v="301428.10379999998"/>
    <n v="193907.93950000001"/>
    <n v="339338.89409999998"/>
    <n v="215264.74419999999"/>
    <n v="376713.30229999998"/>
  </r>
  <r>
    <n v="6"/>
    <x v="0"/>
    <s v="Region VI - Midsouth"/>
    <x v="35"/>
    <s v="AR"/>
    <x v="256"/>
    <n v="4"/>
    <x v="3"/>
    <n v="68953.121100000004"/>
    <n v="110324.9953"/>
    <n v="96534.369399999996"/>
    <n v="154454.99340000001"/>
    <n v="124115.61780000001"/>
    <n v="198584.9915"/>
    <n v="165487.49050000001"/>
    <n v="264779.98869999999"/>
    <n v="206859.36309999999"/>
    <n v="330974.98580000002"/>
    <n v="234440.61139999999"/>
    <n v="375104.98389999999"/>
    <n v="262021.85990000001"/>
    <n v="419234.98200000002"/>
  </r>
  <r>
    <n v="6"/>
    <x v="0"/>
    <s v="Region VI - Midsouth"/>
    <x v="35"/>
    <s v="AR"/>
    <x v="257"/>
    <n v="1"/>
    <x v="0"/>
    <n v="79030.275200000004"/>
    <n v="138302.9816"/>
    <n v="102198.5913"/>
    <n v="178847.53479999999"/>
    <n v="122242.77439999999"/>
    <n v="213924.85509999999"/>
    <n v="145694.07070000001"/>
    <n v="254964.62359999999"/>
    <n v="171622.7481"/>
    <n v="300339.80910000001"/>
    <n v="188111.446"/>
    <n v="329195.0306"/>
    <n v="203578.111"/>
    <n v="356261.69429999997"/>
  </r>
  <r>
    <n v="6"/>
    <x v="0"/>
    <s v="Region VI - Midsouth"/>
    <x v="35"/>
    <s v="AR"/>
    <x v="257"/>
    <n v="2"/>
    <x v="1"/>
    <n v="68202.100300000006"/>
    <n v="119353.6755"/>
    <n v="88996.351800000004"/>
    <n v="155743.61559999999"/>
    <n v="107784.87330000001"/>
    <n v="188623.5281"/>
    <n v="131452.02910000001"/>
    <n v="230041.05100000001"/>
    <n v="155711.90059999999"/>
    <n v="272495.826"/>
    <n v="171422.01809999999"/>
    <n v="299988.53159999999"/>
    <n v="185983.98869999999"/>
    <n v="325471.9804"/>
  </r>
  <r>
    <n v="6"/>
    <x v="0"/>
    <s v="Region VI - Midsouth"/>
    <x v="35"/>
    <s v="AR"/>
    <x v="257"/>
    <n v="3"/>
    <x v="2"/>
    <n v="61149.575299999997"/>
    <n v="107011.75689999999"/>
    <n v="83378.465200000006"/>
    <n v="145912.31400000001"/>
    <n v="105532.66439999999"/>
    <n v="184682.16269999999"/>
    <n v="139020.88310000001"/>
    <n v="243286.54550000001"/>
    <n v="172192.35140000001"/>
    <n v="301336.61489999999"/>
    <n v="193954.71849999999"/>
    <n v="339420.7574"/>
    <n v="215435.52960000001"/>
    <n v="377012.17680000002"/>
  </r>
  <r>
    <n v="6"/>
    <x v="0"/>
    <s v="Region VI - Midsouth"/>
    <x v="35"/>
    <s v="AR"/>
    <x v="257"/>
    <n v="4"/>
    <x v="3"/>
    <n v="67381.553700000004"/>
    <n v="107810.4875"/>
    <n v="94334.175099999993"/>
    <n v="150934.6825"/>
    <n v="121286.7966"/>
    <n v="194058.8775"/>
    <n v="161715.72889999999"/>
    <n v="258745.17"/>
    <n v="202144.66099999999"/>
    <n v="323431.46240000002"/>
    <n v="229097.2824"/>
    <n v="366555.65740000003"/>
    <n v="256049.90400000001"/>
    <n v="409679.85249999998"/>
  </r>
  <r>
    <n v="6"/>
    <x v="0"/>
    <s v="Region VI - Midsouth"/>
    <x v="35"/>
    <s v="AR"/>
    <x v="258"/>
    <n v="1"/>
    <x v="0"/>
    <n v="84406.398499999996"/>
    <n v="147711.1974"/>
    <n v="109287.0353"/>
    <n v="191252.31159999999"/>
    <n v="130814.44070000001"/>
    <n v="228925.27110000001"/>
    <n v="156051.27849999999"/>
    <n v="273089.73739999998"/>
    <n v="183956.26439999999"/>
    <n v="321923.46269999997"/>
    <n v="201700.83259999999"/>
    <n v="352976.4571"/>
    <n v="218398.99340000001"/>
    <n v="382198.23839999997"/>
  </r>
  <r>
    <n v="6"/>
    <x v="0"/>
    <s v="Region VI - Midsouth"/>
    <x v="35"/>
    <s v="AR"/>
    <x v="258"/>
    <n v="2"/>
    <x v="1"/>
    <n v="72207.569099999993"/>
    <n v="126363.24589999999"/>
    <n v="94413.626799999998"/>
    <n v="165223.8469"/>
    <n v="114526.4261"/>
    <n v="200421.2458"/>
    <n v="140006.44760000001"/>
    <n v="245011.28339999999"/>
    <n v="166031.38639999999"/>
    <n v="290554.92619999999"/>
    <n v="182898.81959999999"/>
    <n v="320072.93430000002"/>
    <n v="198577.76790000001"/>
    <n v="347511.09379999997"/>
  </r>
  <r>
    <n v="6"/>
    <x v="0"/>
    <s v="Region VI - Midsouth"/>
    <x v="35"/>
    <s v="AR"/>
    <x v="258"/>
    <n v="3"/>
    <x v="2"/>
    <n v="64304.917099999999"/>
    <n v="112533.60490000001"/>
    <n v="87513.546100000007"/>
    <n v="153148.70569999999"/>
    <n v="110638.03019999999"/>
    <n v="193616.5528"/>
    <n v="145614.19760000001"/>
    <n v="254824.84580000001"/>
    <n v="180233.51949999999"/>
    <n v="315408.65919999999"/>
    <n v="202916.57250000001"/>
    <n v="355104.00170000002"/>
    <n v="225282.42939999999"/>
    <n v="394244.25140000001"/>
  </r>
  <r>
    <n v="6"/>
    <x v="0"/>
    <s v="Region VI - Midsouth"/>
    <x v="35"/>
    <s v="AR"/>
    <x v="258"/>
    <n v="4"/>
    <x v="3"/>
    <n v="71931.387100000007"/>
    <n v="115090.22100000001"/>
    <n v="100703.94190000001"/>
    <n v="161126.30929999999"/>
    <n v="129476.4967"/>
    <n v="207162.3977"/>
    <n v="172635.32879999999"/>
    <n v="276216.53029999998"/>
    <n v="215794.16099999999"/>
    <n v="345270.66279999999"/>
    <n v="244566.71580000001"/>
    <n v="391306.7512"/>
    <n v="273339.27069999999"/>
    <n v="437342.8395"/>
  </r>
  <r>
    <n v="6"/>
    <x v="0"/>
    <s v="Region VI - Midsouth"/>
    <x v="35"/>
    <s v="AR"/>
    <x v="259"/>
    <n v="1"/>
    <x v="0"/>
    <n v="79497.030199999994"/>
    <n v="139119.80300000001"/>
    <n v="102847.35030000001"/>
    <n v="179982.86309999999"/>
    <n v="123049.5917"/>
    <n v="215336.78539999999"/>
    <n v="146702.45370000001"/>
    <n v="256729.29399999999"/>
    <n v="172854.70069999999"/>
    <n v="302495.72619999998"/>
    <n v="189485.26920000001"/>
    <n v="331599.22100000002"/>
    <n v="205102.73509999999"/>
    <n v="358929.78649999999"/>
  </r>
  <r>
    <n v="6"/>
    <x v="0"/>
    <s v="Region VI - Midsouth"/>
    <x v="35"/>
    <s v="AR"/>
    <x v="259"/>
    <n v="2"/>
    <x v="1"/>
    <n v="68394.724600000001"/>
    <n v="119690.7681"/>
    <n v="89310.877299999993"/>
    <n v="156294.03520000001"/>
    <n v="108225.66800000001"/>
    <n v="189394.9192"/>
    <n v="132099.85449999999"/>
    <n v="231174.74540000001"/>
    <n v="156541.04730000001"/>
    <n v="273946.83279999997"/>
    <n v="172373.32440000001"/>
    <n v="301653.31760000001"/>
    <n v="187063.1925"/>
    <n v="327360.58689999999"/>
  </r>
  <r>
    <n v="6"/>
    <x v="0"/>
    <s v="Region VI - Midsouth"/>
    <x v="35"/>
    <s v="AR"/>
    <x v="259"/>
    <n v="3"/>
    <x v="2"/>
    <n v="61177.775199999996"/>
    <n v="107061.1066"/>
    <n v="83361.465500000006"/>
    <n v="145882.56460000001"/>
    <n v="105468.5744"/>
    <n v="184570.00510000001"/>
    <n v="138892.6618"/>
    <n v="243062.1581"/>
    <n v="171991.9797"/>
    <n v="300985.9645"/>
    <n v="193697.33670000001"/>
    <n v="338970.33919999999"/>
    <n v="215114.00959999999"/>
    <n v="376449.51679999998"/>
  </r>
  <r>
    <n v="6"/>
    <x v="0"/>
    <s v="Region VI - Midsouth"/>
    <x v="35"/>
    <s v="AR"/>
    <x v="259"/>
    <n v="4"/>
    <x v="3"/>
    <n v="67768.282900000006"/>
    <n v="108429.2542"/>
    <n v="94875.596000000005"/>
    <n v="151800.9558"/>
    <n v="121982.90919999999"/>
    <n v="195172.6575"/>
    <n v="162643.87880000001"/>
    <n v="260230.20989999999"/>
    <n v="203304.84849999999"/>
    <n v="325287.76240000001"/>
    <n v="230412.16159999999"/>
    <n v="368659.46409999998"/>
    <n v="257519.47469999999"/>
    <n v="412031.16570000001"/>
  </r>
  <r>
    <n v="6"/>
    <x v="0"/>
    <s v="Region VI - Midsouth"/>
    <x v="35"/>
    <s v="AR"/>
    <x v="260"/>
    <n v="1"/>
    <x v="0"/>
    <n v="84406.398499999996"/>
    <n v="147711.1974"/>
    <n v="109287.0353"/>
    <n v="191252.31159999999"/>
    <n v="130814.44070000001"/>
    <n v="228925.27110000001"/>
    <n v="156051.27849999999"/>
    <n v="273089.73739999998"/>
    <n v="183956.26439999999"/>
    <n v="321923.46269999997"/>
    <n v="201700.83259999999"/>
    <n v="352976.4571"/>
    <n v="218398.99340000001"/>
    <n v="382198.23839999997"/>
  </r>
  <r>
    <n v="6"/>
    <x v="0"/>
    <s v="Region VI - Midsouth"/>
    <x v="35"/>
    <s v="AR"/>
    <x v="260"/>
    <n v="2"/>
    <x v="1"/>
    <n v="72207.569099999993"/>
    <n v="126363.24589999999"/>
    <n v="94413.626799999998"/>
    <n v="165223.8469"/>
    <n v="114526.4261"/>
    <n v="200421.2458"/>
    <n v="140006.44760000001"/>
    <n v="245011.28339999999"/>
    <n v="166031.38639999999"/>
    <n v="290554.92619999999"/>
    <n v="182898.81959999999"/>
    <n v="320072.93430000002"/>
    <n v="198577.76790000001"/>
    <n v="347511.09379999997"/>
  </r>
  <r>
    <n v="6"/>
    <x v="0"/>
    <s v="Region VI - Midsouth"/>
    <x v="35"/>
    <s v="AR"/>
    <x v="260"/>
    <n v="3"/>
    <x v="2"/>
    <n v="64304.917099999999"/>
    <n v="112533.60490000001"/>
    <n v="87513.546100000007"/>
    <n v="153148.70569999999"/>
    <n v="110638.03019999999"/>
    <n v="193616.5528"/>
    <n v="145614.19760000001"/>
    <n v="254824.84580000001"/>
    <n v="180233.51949999999"/>
    <n v="315408.65919999999"/>
    <n v="202916.57250000001"/>
    <n v="355104.00170000002"/>
    <n v="225282.42939999999"/>
    <n v="394244.25140000001"/>
  </r>
  <r>
    <n v="6"/>
    <x v="0"/>
    <s v="Region VI - Midsouth"/>
    <x v="35"/>
    <s v="AR"/>
    <x v="260"/>
    <n v="4"/>
    <x v="3"/>
    <n v="71931.387100000007"/>
    <n v="115090.22100000001"/>
    <n v="100703.94190000001"/>
    <n v="161126.30929999999"/>
    <n v="129476.4967"/>
    <n v="207162.3977"/>
    <n v="172635.32879999999"/>
    <n v="276216.53029999998"/>
    <n v="215794.16099999999"/>
    <n v="345270.66279999999"/>
    <n v="244566.71580000001"/>
    <n v="391306.7512"/>
    <n v="273339.27069999999"/>
    <n v="437342.8395"/>
  </r>
  <r>
    <n v="6"/>
    <x v="0"/>
    <s v="Region VI - Midsouth"/>
    <x v="36"/>
    <s v="LA"/>
    <x v="112"/>
    <n v="1"/>
    <x v="0"/>
    <n v="82925.528399999996"/>
    <n v="145119.67480000001"/>
    <n v="107356.7279"/>
    <n v="187874.2738"/>
    <n v="128495.0984"/>
    <n v="224866.42199999999"/>
    <n v="153271.13320000001"/>
    <n v="268224.48300000001"/>
    <n v="180666.39629999999"/>
    <n v="316166.19349999999"/>
    <n v="198086.92170000001"/>
    <n v="346652.11290000001"/>
    <n v="214475.11799999999"/>
    <n v="375331.45659999998"/>
  </r>
  <r>
    <n v="6"/>
    <x v="0"/>
    <s v="Region VI - Midsouth"/>
    <x v="36"/>
    <s v="LA"/>
    <x v="112"/>
    <n v="2"/>
    <x v="1"/>
    <n v="71000.829700000002"/>
    <n v="124251.45209999999"/>
    <n v="92817.553100000005"/>
    <n v="162430.71780000001"/>
    <n v="112573.1063"/>
    <n v="197002.93599999999"/>
    <n v="137586.85990000001"/>
    <n v="240777.0048"/>
    <n v="163144.3242"/>
    <n v="285502.56719999999"/>
    <n v="179707.42540000001"/>
    <n v="314487.99440000003"/>
    <n v="195099.31289999999"/>
    <n v="341423.7977"/>
  </r>
  <r>
    <n v="6"/>
    <x v="0"/>
    <s v="Region VI - Midsouth"/>
    <x v="36"/>
    <s v="LA"/>
    <x v="112"/>
    <n v="3"/>
    <x v="2"/>
    <n v="63271.936999999998"/>
    <n v="110725.88959999999"/>
    <n v="86123.853400000007"/>
    <n v="150716.74350000001"/>
    <n v="108893.51579999999"/>
    <n v="190563.6525"/>
    <n v="143330.94630000001"/>
    <n v="250829.15599999999"/>
    <n v="177419.55040000001"/>
    <n v="310484.21309999999"/>
    <n v="199757.70129999999"/>
    <n v="349575.97739999997"/>
    <n v="221785.7844"/>
    <n v="388125.1226"/>
  </r>
  <r>
    <n v="6"/>
    <x v="0"/>
    <s v="Region VI - Midsouth"/>
    <x v="36"/>
    <s v="LA"/>
    <x v="112"/>
    <n v="4"/>
    <x v="3"/>
    <n v="70672.5962"/>
    <n v="113076.15549999999"/>
    <n v="98941.634600000005"/>
    <n v="158306.61780000001"/>
    <n v="127210.6731"/>
    <n v="203537.08"/>
    <n v="169614.23079999999"/>
    <n v="271382.7733"/>
    <n v="212017.78839999999"/>
    <n v="339228.46659999999"/>
    <n v="240286.82689999999"/>
    <n v="384458.92879999999"/>
    <n v="268555.86540000001"/>
    <n v="429689.391"/>
  </r>
  <r>
    <n v="6"/>
    <x v="0"/>
    <s v="Region VI - Midsouth"/>
    <x v="36"/>
    <s v="LA"/>
    <x v="261"/>
    <n v="1"/>
    <x v="0"/>
    <n v="85967.876600000003"/>
    <n v="150443.78400000001"/>
    <n v="111201.3766"/>
    <n v="194602.40900000001"/>
    <n v="133032.67800000001"/>
    <n v="232807.18650000001"/>
    <n v="158586.42540000001"/>
    <n v="277526.24430000002"/>
    <n v="186840.149"/>
    <n v="326970.26069999998"/>
    <n v="204807.19200000001"/>
    <n v="358412.5858"/>
    <n v="221672.87880000001"/>
    <n v="387927.5379"/>
  </r>
  <r>
    <n v="6"/>
    <x v="0"/>
    <s v="Region VI - Midsouth"/>
    <x v="36"/>
    <s v="LA"/>
    <x v="261"/>
    <n v="2"/>
    <x v="1"/>
    <n v="74043.177800000005"/>
    <n v="129575.5612"/>
    <n v="96662.201700000005"/>
    <n v="169158.8529"/>
    <n v="117110.6859"/>
    <n v="204943.7004"/>
    <n v="142902.15210000001"/>
    <n v="250078.76620000001"/>
    <n v="169318.07689999999"/>
    <n v="296306.63449999999"/>
    <n v="186427.69570000001"/>
    <n v="326248.46730000002"/>
    <n v="202297.07370000001"/>
    <n v="354019.87900000002"/>
  </r>
  <r>
    <n v="6"/>
    <x v="0"/>
    <s v="Region VI - Midsouth"/>
    <x v="36"/>
    <s v="LA"/>
    <x v="261"/>
    <n v="3"/>
    <x v="2"/>
    <n v="66286.280799999993"/>
    <n v="116000.99129999999"/>
    <n v="90343.934800000003"/>
    <n v="158101.88579999999"/>
    <n v="114319.3346"/>
    <n v="200058.83549999999"/>
    <n v="150565.3714"/>
    <n v="263489.40000000002"/>
    <n v="186462.58180000001"/>
    <n v="326309.51809999999"/>
    <n v="210006.47029999999"/>
    <n v="367511.32299999997"/>
    <n v="233240.29079999999"/>
    <n v="408170.50900000002"/>
  </r>
  <r>
    <n v="6"/>
    <x v="0"/>
    <s v="Region VI - Midsouth"/>
    <x v="36"/>
    <s v="LA"/>
    <x v="261"/>
    <n v="4"/>
    <x v="3"/>
    <n v="73288.783899999995"/>
    <n v="117262.05590000001"/>
    <n v="102604.29730000001"/>
    <n v="164166.87820000001"/>
    <n v="131919.81090000001"/>
    <n v="211071.70060000001"/>
    <n v="175893.08119999999"/>
    <n v="281428.93410000001"/>
    <n v="219866.35140000001"/>
    <n v="351786.16759999999"/>
    <n v="249181.86499999999"/>
    <n v="398690.99"/>
    <n v="278497.3786"/>
    <n v="445595.8124"/>
  </r>
  <r>
    <n v="6"/>
    <x v="0"/>
    <s v="Region VI - Midsouth"/>
    <x v="36"/>
    <s v="LA"/>
    <x v="211"/>
    <n v="1"/>
    <x v="0"/>
    <n v="86941.689100000003"/>
    <n v="152147.95600000001"/>
    <n v="112490.90979999999"/>
    <n v="196859.092"/>
    <n v="134595.75779999999"/>
    <n v="235542.57620000001"/>
    <n v="160480.68960000001"/>
    <n v="280841.20669999998"/>
    <n v="189101.05929999999"/>
    <n v="330926.85389999999"/>
    <n v="207301.05900000001"/>
    <n v="362776.85310000001"/>
    <n v="224397.12849999999"/>
    <n v="392694.97499999998"/>
  </r>
  <r>
    <n v="6"/>
    <x v="0"/>
    <s v="Region VI - Midsouth"/>
    <x v="36"/>
    <s v="LA"/>
    <x v="211"/>
    <n v="2"/>
    <x v="1"/>
    <n v="74742.859700000001"/>
    <n v="130800.0045"/>
    <n v="97617.501300000004"/>
    <n v="170830.62719999999"/>
    <n v="118307.7433"/>
    <n v="207038.5508"/>
    <n v="144435.85870000001"/>
    <n v="252762.75270000001"/>
    <n v="171176.1813"/>
    <n v="299558.3174"/>
    <n v="188499.0459"/>
    <n v="329873.33039999998"/>
    <n v="204575.90299999999"/>
    <n v="358007.83039999998"/>
  </r>
  <r>
    <n v="6"/>
    <x v="0"/>
    <s v="Region VI - Midsouth"/>
    <x v="36"/>
    <s v="LA"/>
    <x v="211"/>
    <n v="3"/>
    <x v="2"/>
    <n v="66816.870800000004"/>
    <n v="116929.5238"/>
    <n v="91030.281300000002"/>
    <n v="159302.99230000001"/>
    <n v="115159.5468"/>
    <n v="201529.20689999999"/>
    <n v="151642.88639999999"/>
    <n v="265375.05119999999"/>
    <n v="187769.3806"/>
    <n v="328596.41590000002"/>
    <n v="211457.21489999999"/>
    <n v="370050.12609999999"/>
    <n v="234827.85329999999"/>
    <n v="410948.74339999998"/>
  </r>
  <r>
    <n v="6"/>
    <x v="0"/>
    <s v="Region VI - Midsouth"/>
    <x v="36"/>
    <s v="LA"/>
    <x v="211"/>
    <n v="4"/>
    <x v="3"/>
    <n v="74111.543900000004"/>
    <n v="118578.47199999999"/>
    <n v="103756.1614"/>
    <n v="166009.86060000001"/>
    <n v="133400.7789"/>
    <n v="213441.24950000001"/>
    <n v="177867.7052"/>
    <n v="284588.33260000002"/>
    <n v="222334.63149999999"/>
    <n v="355735.41570000001"/>
    <n v="251979.24900000001"/>
    <n v="403166.80440000002"/>
    <n v="281623.86660000001"/>
    <n v="450598.19329999998"/>
  </r>
  <r>
    <n v="6"/>
    <x v="0"/>
    <s v="Region VI - Midsouth"/>
    <x v="36"/>
    <s v="LA"/>
    <x v="262"/>
    <n v="1"/>
    <x v="0"/>
    <n v="85480.970199999996"/>
    <n v="149591.698"/>
    <n v="110556.6099"/>
    <n v="193474.0674"/>
    <n v="132251.13810000001"/>
    <n v="231439.49160000001"/>
    <n v="157639.29319999999"/>
    <n v="275868.76319999999"/>
    <n v="185709.69380000001"/>
    <n v="324991.96419999999"/>
    <n v="203560.25839999999"/>
    <n v="356230.4522"/>
    <n v="220310.75399999999"/>
    <n v="385543.81939999998"/>
  </r>
  <r>
    <n v="6"/>
    <x v="0"/>
    <s v="Region VI - Midsouth"/>
    <x v="36"/>
    <s v="LA"/>
    <x v="262"/>
    <n v="2"/>
    <x v="1"/>
    <n v="73693.336899999995"/>
    <n v="128963.33960000001"/>
    <n v="96184.551900000006"/>
    <n v="168322.96580000001"/>
    <n v="116512.15730000001"/>
    <n v="203896.2752"/>
    <n v="142135.29879999999"/>
    <n v="248736.77299999999"/>
    <n v="168389.0246"/>
    <n v="294680.79300000001"/>
    <n v="185392.02050000001"/>
    <n v="324436.03580000001"/>
    <n v="201157.65900000001"/>
    <n v="352025.90330000001"/>
  </r>
  <r>
    <n v="6"/>
    <x v="0"/>
    <s v="Region VI - Midsouth"/>
    <x v="36"/>
    <s v="LA"/>
    <x v="262"/>
    <n v="3"/>
    <x v="2"/>
    <n v="66020.985799999995"/>
    <n v="115536.72500000001"/>
    <n v="90000.761499999993"/>
    <n v="157501.33249999999"/>
    <n v="113899.2285"/>
    <n v="199323.64980000001"/>
    <n v="150026.6139"/>
    <n v="262546.57439999998"/>
    <n v="185809.18239999999"/>
    <n v="325166.06920000003"/>
    <n v="209281.098"/>
    <n v="366241.9215"/>
    <n v="232446.50959999999"/>
    <n v="406781.39179999998"/>
  </r>
  <r>
    <n v="6"/>
    <x v="0"/>
    <s v="Region VI - Midsouth"/>
    <x v="36"/>
    <s v="LA"/>
    <x v="262"/>
    <n v="4"/>
    <x v="3"/>
    <n v="72877.403900000005"/>
    <n v="116603.84789999999"/>
    <n v="102028.3653"/>
    <n v="163245.38699999999"/>
    <n v="131179.32689999999"/>
    <n v="209886.92619999999"/>
    <n v="174905.76920000001"/>
    <n v="279849.23489999998"/>
    <n v="218632.2115"/>
    <n v="349811.54359999998"/>
    <n v="247783.17300000001"/>
    <n v="396453.08270000003"/>
    <n v="276934.13459999999"/>
    <n v="443094.62180000002"/>
  </r>
  <r>
    <n v="6"/>
    <x v="0"/>
    <s v="Region VI - Midsouth"/>
    <x v="36"/>
    <s v="LA"/>
    <x v="263"/>
    <n v="1"/>
    <x v="0"/>
    <n v="83392.283500000005"/>
    <n v="145936.49609999999"/>
    <n v="108005.48699999999"/>
    <n v="189009.60209999999"/>
    <n v="129301.91559999999"/>
    <n v="226278.3524"/>
    <n v="154279.51620000001"/>
    <n v="269989.15330000001"/>
    <n v="181898.34890000001"/>
    <n v="318322.11050000001"/>
    <n v="199460.74479999999"/>
    <n v="349056.30339999998"/>
    <n v="215999.74220000001"/>
    <n v="377999.54879999999"/>
  </r>
  <r>
    <n v="6"/>
    <x v="0"/>
    <s v="Region VI - Midsouth"/>
    <x v="36"/>
    <s v="LA"/>
    <x v="263"/>
    <n v="2"/>
    <x v="1"/>
    <n v="71193.454100000003"/>
    <n v="124588.54459999999"/>
    <n v="93132.078500000003"/>
    <n v="162981.13740000001"/>
    <n v="113013.9011"/>
    <n v="197774.32699999999"/>
    <n v="138234.68530000001"/>
    <n v="241910.69930000001"/>
    <n v="163973.47089999999"/>
    <n v="286953.57400000002"/>
    <n v="180658.73180000001"/>
    <n v="316152.7806"/>
    <n v="196178.51670000001"/>
    <n v="343312.40419999999"/>
  </r>
  <r>
    <n v="6"/>
    <x v="0"/>
    <s v="Region VI - Midsouth"/>
    <x v="36"/>
    <s v="LA"/>
    <x v="263"/>
    <n v="3"/>
    <x v="2"/>
    <n v="63300.1368"/>
    <n v="110775.23940000001"/>
    <n v="86106.853700000007"/>
    <n v="150686.99410000001"/>
    <n v="108829.42570000001"/>
    <n v="190451.49489999999"/>
    <n v="143202.72500000001"/>
    <n v="250604.76860000001"/>
    <n v="177219.17869999999"/>
    <n v="310133.56270000001"/>
    <n v="199500.31950000001"/>
    <n v="349125.55910000001"/>
    <n v="221464.26439999999"/>
    <n v="387562.46260000003"/>
  </r>
  <r>
    <n v="6"/>
    <x v="0"/>
    <s v="Region VI - Midsouth"/>
    <x v="36"/>
    <s v="LA"/>
    <x v="263"/>
    <n v="4"/>
    <x v="3"/>
    <n v="71059.325299999997"/>
    <n v="113694.92230000001"/>
    <n v="99483.055399999997"/>
    <n v="159172.89110000001"/>
    <n v="127906.7856"/>
    <n v="204650.86"/>
    <n v="170542.38080000001"/>
    <n v="272867.81329999998"/>
    <n v="213177.97589999999"/>
    <n v="341084.76659999997"/>
    <n v="241601.70610000001"/>
    <n v="386562.73540000001"/>
    <n v="270025.4362"/>
    <n v="432040.70439999999"/>
  </r>
  <r>
    <n v="6"/>
    <x v="0"/>
    <s v="Region VI - Midsouth"/>
    <x v="36"/>
    <s v="LA"/>
    <x v="264"/>
    <n v="1"/>
    <x v="0"/>
    <n v="87428.595400000006"/>
    <n v="153000.04199999999"/>
    <n v="113135.67630000001"/>
    <n v="197987.43350000001"/>
    <n v="135377.2977"/>
    <n v="236910.27100000001"/>
    <n v="161427.8216"/>
    <n v="282498.68790000002"/>
    <n v="190231.51449999999"/>
    <n v="332905.15039999998"/>
    <n v="208547.99249999999"/>
    <n v="364958.98680000001"/>
    <n v="225759.25339999999"/>
    <n v="395078.69349999999"/>
  </r>
  <r>
    <n v="6"/>
    <x v="0"/>
    <s v="Region VI - Midsouth"/>
    <x v="36"/>
    <s v="LA"/>
    <x v="264"/>
    <n v="2"/>
    <x v="1"/>
    <n v="75092.700599999996"/>
    <n v="131412.2261"/>
    <n v="98095.151100000003"/>
    <n v="171666.51439999999"/>
    <n v="118906.272"/>
    <n v="208085.976"/>
    <n v="145202.71189999999"/>
    <n v="254104.74590000001"/>
    <n v="172105.23360000001"/>
    <n v="301184.15879999998"/>
    <n v="189534.7211"/>
    <n v="331685.76189999998"/>
    <n v="205715.31770000001"/>
    <n v="360001.80609999999"/>
  </r>
  <r>
    <n v="6"/>
    <x v="0"/>
    <s v="Region VI - Midsouth"/>
    <x v="36"/>
    <s v="LA"/>
    <x v="264"/>
    <n v="3"/>
    <x v="2"/>
    <n v="67082.165800000002"/>
    <n v="117393.79"/>
    <n v="91373.454599999997"/>
    <n v="159903.54550000001"/>
    <n v="115579.6529"/>
    <n v="202264.39259999999"/>
    <n v="152181.6439"/>
    <n v="266317.87680000003"/>
    <n v="188422.77989999999"/>
    <n v="329739.86489999999"/>
    <n v="212182.58730000001"/>
    <n v="371319.52769999998"/>
    <n v="235621.63459999999"/>
    <n v="412337.86050000001"/>
  </r>
  <r>
    <n v="6"/>
    <x v="0"/>
    <s v="Region VI - Midsouth"/>
    <x v="36"/>
    <s v="LA"/>
    <x v="264"/>
    <n v="4"/>
    <x v="3"/>
    <n v="74522.923899999994"/>
    <n v="119236.68"/>
    <n v="104332.0934"/>
    <n v="166931.35190000001"/>
    <n v="134141.2629"/>
    <n v="214626.0239"/>
    <n v="178855.01730000001"/>
    <n v="286168.0319"/>
    <n v="223568.7715"/>
    <n v="357710.03970000002"/>
    <n v="253377.94099999999"/>
    <n v="405404.71169999999"/>
    <n v="283187.11060000001"/>
    <n v="453099.38370000001"/>
  </r>
  <r>
    <n v="6"/>
    <x v="0"/>
    <s v="Region VI - Midsouth"/>
    <x v="36"/>
    <s v="LA"/>
    <x v="265"/>
    <n v="1"/>
    <x v="0"/>
    <n v="83939.643500000006"/>
    <n v="146894.37599999999"/>
    <n v="108638.27619999999"/>
    <n v="190116.98329999999"/>
    <n v="130007.6234"/>
    <n v="227513.34090000001"/>
    <n v="155042.89550000001"/>
    <n v="271325.06709999999"/>
    <n v="182724.3118"/>
    <n v="319767.54560000001"/>
    <n v="200327.00949999999"/>
    <n v="350572.26669999998"/>
    <n v="216874.36919999999"/>
    <n v="379530.14610000001"/>
  </r>
  <r>
    <n v="6"/>
    <x v="0"/>
    <s v="Region VI - Midsouth"/>
    <x v="36"/>
    <s v="LA"/>
    <x v="265"/>
    <n v="2"/>
    <x v="1"/>
    <n v="72014.944699999993"/>
    <n v="126026.15330000001"/>
    <n v="94099.101299999995"/>
    <n v="164673.42730000001"/>
    <n v="114085.63129999999"/>
    <n v="199649.85490000001"/>
    <n v="139358.62220000001"/>
    <n v="243877.5889"/>
    <n v="165202.23970000001"/>
    <n v="289103.91930000001"/>
    <n v="181947.51319999999"/>
    <n v="318408.1482"/>
    <n v="197498.56409999999"/>
    <n v="345622.48729999998"/>
  </r>
  <r>
    <n v="6"/>
    <x v="0"/>
    <s v="Region VI - Midsouth"/>
    <x v="36"/>
    <s v="LA"/>
    <x v="265"/>
    <n v="3"/>
    <x v="2"/>
    <n v="64276.717199999999"/>
    <n v="112484.25509999999"/>
    <n v="87530.545800000007"/>
    <n v="153178.45509999999"/>
    <n v="110702.1202"/>
    <n v="193728.71040000001"/>
    <n v="145742.41889999999"/>
    <n v="255049.23310000001"/>
    <n v="180433.89120000001"/>
    <n v="315759.30949999997"/>
    <n v="203173.95430000001"/>
    <n v="355554.42"/>
    <n v="225603.94940000001"/>
    <n v="394806.91149999999"/>
  </r>
  <r>
    <n v="6"/>
    <x v="0"/>
    <s v="Region VI - Midsouth"/>
    <x v="36"/>
    <s v="LA"/>
    <x v="265"/>
    <n v="4"/>
    <x v="3"/>
    <n v="71544.657900000006"/>
    <n v="114471.45419999999"/>
    <n v="100162.52099999999"/>
    <n v="160260.03589999999"/>
    <n v="128780.3841"/>
    <n v="206048.6177"/>
    <n v="171707.17879999999"/>
    <n v="274731.4902"/>
    <n v="214633.97349999999"/>
    <n v="343414.3627"/>
    <n v="243251.83670000001"/>
    <n v="389202.94449999998"/>
    <n v="271869.6998"/>
    <n v="434991.52620000002"/>
  </r>
  <r>
    <n v="6"/>
    <x v="1"/>
    <s v="Region VI"/>
    <x v="37"/>
    <s v="NM"/>
    <x v="266"/>
    <n v="1"/>
    <x v="0"/>
    <n v="109138"/>
    <n v="190991"/>
    <n v="141584"/>
    <n v="247773"/>
    <n v="169741"/>
    <n v="297047"/>
    <n v="202953"/>
    <n v="355168"/>
    <n v="239405"/>
    <n v="418959"/>
    <n v="262583"/>
    <n v="459521"/>
    <n v="283572"/>
    <n v="496250"/>
  </r>
  <r>
    <n v="6"/>
    <x v="1"/>
    <s v="Region VI"/>
    <x v="37"/>
    <s v="NM"/>
    <x v="266"/>
    <n v="2"/>
    <x v="1"/>
    <n v="94399"/>
    <n v="165199"/>
    <n v="123986"/>
    <n v="216975"/>
    <n v="151017"/>
    <n v="264279"/>
    <n v="185791"/>
    <n v="325134"/>
    <n v="221291"/>
    <n v="387259"/>
    <n v="244514"/>
    <n v="427899"/>
    <n v="265838"/>
    <n v="465217"/>
  </r>
  <r>
    <n v="6"/>
    <x v="1"/>
    <s v="Region VI"/>
    <x v="37"/>
    <s v="NM"/>
    <x v="266"/>
    <n v="3"/>
    <x v="2"/>
    <n v="85339"/>
    <n v="149343"/>
    <n v="115971"/>
    <n v="202949"/>
    <n v="146520"/>
    <n v="256409"/>
    <n v="192765"/>
    <n v="337338"/>
    <n v="238524"/>
    <n v="417416"/>
    <n v="268489"/>
    <n v="469855"/>
    <n v="298022"/>
    <n v="521538"/>
  </r>
  <r>
    <n v="6"/>
    <x v="1"/>
    <s v="Region VI"/>
    <x v="37"/>
    <s v="NM"/>
    <x v="266"/>
    <n v="4"/>
    <x v="3"/>
    <n v="96293"/>
    <n v="154068"/>
    <n v="134810"/>
    <n v="215696"/>
    <n v="173327"/>
    <n v="277323"/>
    <n v="231102"/>
    <n v="369764"/>
    <n v="288878"/>
    <n v="462205"/>
    <n v="327395"/>
    <n v="523832"/>
    <n v="365912"/>
    <n v="585460"/>
  </r>
  <r>
    <n v="6"/>
    <x v="0"/>
    <s v="Region VI - Midsouth"/>
    <x v="37"/>
    <s v="NM"/>
    <x v="267"/>
    <n v="1"/>
    <x v="0"/>
    <n v="88849.011700000003"/>
    <n v="155485.77050000001"/>
    <n v="115077.961"/>
    <n v="201386.43179999999"/>
    <n v="137772.4724"/>
    <n v="241101.82670000001"/>
    <n v="164391.72029999999"/>
    <n v="287685.51049999997"/>
    <n v="193825.87549999999"/>
    <n v="339195.28210000001"/>
    <n v="212542.573"/>
    <n v="371949.50270000001"/>
    <n v="230170.6274"/>
    <n v="402798.5981"/>
  </r>
  <r>
    <n v="6"/>
    <x v="0"/>
    <s v="Region VI - Midsouth"/>
    <x v="37"/>
    <s v="NM"/>
    <x v="267"/>
    <n v="2"/>
    <x v="1"/>
    <n v="75827.789300000004"/>
    <n v="132698.6312"/>
    <n v="99201.8508"/>
    <n v="173603.2389"/>
    <n v="120386.3895"/>
    <n v="210676.18150000001"/>
    <n v="147265.21530000001"/>
    <n v="257714.1268"/>
    <n v="174692.57870000001"/>
    <n v="305712.01270000002"/>
    <n v="192473.00839999999"/>
    <n v="336827.7648"/>
    <n v="209013.13949999999"/>
    <n v="365772.99420000002"/>
  </r>
  <r>
    <n v="6"/>
    <x v="0"/>
    <s v="Region VI - Midsouth"/>
    <x v="37"/>
    <s v="NM"/>
    <x v="267"/>
    <n v="3"/>
    <x v="2"/>
    <n v="67403.859100000001"/>
    <n v="117956.7533"/>
    <n v="91682.626399999994"/>
    <n v="160444.5963"/>
    <n v="115871.57610000001"/>
    <n v="202775.25810000001"/>
    <n v="152463.9547"/>
    <n v="266811.92070000002"/>
    <n v="188675.43090000001"/>
    <n v="330182.00410000002"/>
    <n v="212393.19010000001"/>
    <n v="371688.08260000002"/>
    <n v="235772.36919999999"/>
    <n v="412601.64600000001"/>
  </r>
  <r>
    <n v="6"/>
    <x v="0"/>
    <s v="Region VI - Midsouth"/>
    <x v="37"/>
    <s v="NM"/>
    <x v="267"/>
    <n v="4"/>
    <x v="3"/>
    <n v="75707.762000000002"/>
    <n v="121132.42110000001"/>
    <n v="105990.86689999999"/>
    <n v="169585.38949999999"/>
    <n v="136273.97159999999"/>
    <n v="218038.3579"/>
    <n v="181698.62890000001"/>
    <n v="290717.81050000002"/>
    <n v="227123.28599999999"/>
    <n v="363397.26309999998"/>
    <n v="257406.39079999999"/>
    <n v="411850.23149999999"/>
    <n v="287689.49570000003"/>
    <n v="460303.19990000001"/>
  </r>
  <r>
    <n v="6"/>
    <x v="0"/>
    <s v="Region VI - Midsouth"/>
    <x v="37"/>
    <s v="NM"/>
    <x v="268"/>
    <n v="1"/>
    <x v="0"/>
    <n v="88869.165900000007"/>
    <n v="155521.0405"/>
    <n v="115073.9724"/>
    <n v="201379.45170000001"/>
    <n v="137747.19949999999"/>
    <n v="241057.59909999999"/>
    <n v="164330.47459999999"/>
    <n v="287578.33049999998"/>
    <n v="193724.38430000001"/>
    <n v="339017.67239999998"/>
    <n v="212415.69010000001"/>
    <n v="371727.45760000002"/>
    <n v="230008.13529999999"/>
    <n v="402514.23690000002"/>
  </r>
  <r>
    <n v="6"/>
    <x v="0"/>
    <s v="Region VI - Midsouth"/>
    <x v="37"/>
    <s v="NM"/>
    <x v="268"/>
    <n v="2"/>
    <x v="1"/>
    <n v="75985.008799999996"/>
    <n v="132973.76560000001"/>
    <n v="99364.979000000007"/>
    <n v="173888.7132"/>
    <n v="120544.1278"/>
    <n v="210952.2236"/>
    <n v="147384.24849999999"/>
    <n v="257922.43479999999"/>
    <n v="174792.49040000001"/>
    <n v="305886.85810000001"/>
    <n v="192557.38389999999"/>
    <n v="336975.42180000001"/>
    <n v="209073.35759999999"/>
    <n v="365878.37589999998"/>
  </r>
  <r>
    <n v="6"/>
    <x v="0"/>
    <s v="Region VI - Midsouth"/>
    <x v="37"/>
    <s v="NM"/>
    <x v="268"/>
    <n v="3"/>
    <x v="2"/>
    <n v="67640.957200000004"/>
    <n v="118371.67509999999"/>
    <n v="92042.803499999995"/>
    <n v="161074.90609999999"/>
    <n v="116355.7776"/>
    <n v="203622.61069999999"/>
    <n v="153130.94080000001"/>
    <n v="267979.14630000002"/>
    <n v="189529.21100000001"/>
    <n v="331676.11910000001"/>
    <n v="213375.95439999999"/>
    <n v="373407.92019999999"/>
    <n v="236887.68179999999"/>
    <n v="414553.44319999998"/>
  </r>
  <r>
    <n v="6"/>
    <x v="0"/>
    <s v="Region VI - Midsouth"/>
    <x v="37"/>
    <s v="NM"/>
    <x v="268"/>
    <n v="4"/>
    <x v="3"/>
    <n v="75732.415500000003"/>
    <n v="121171.86659999999"/>
    <n v="106025.38159999999"/>
    <n v="169640.61309999999"/>
    <n v="136318.34779999999"/>
    <n v="218109.35980000001"/>
    <n v="181757.7971"/>
    <n v="290812.47970000003"/>
    <n v="227197.2464"/>
    <n v="363515.59960000002"/>
    <n v="257490.2126"/>
    <n v="411984.34620000003"/>
    <n v="287783.17879999999"/>
    <n v="460453.09289999999"/>
  </r>
  <r>
    <n v="6"/>
    <x v="0"/>
    <s v="Region VI - Midsouth"/>
    <x v="37"/>
    <s v="NM"/>
    <x v="269"/>
    <n v="1"/>
    <x v="0"/>
    <n v="86434.631599999993"/>
    <n v="151260.6053"/>
    <n v="111850.13559999999"/>
    <n v="195737.73730000001"/>
    <n v="133839.49530000001"/>
    <n v="234219.11670000001"/>
    <n v="159594.80840000001"/>
    <n v="279290.91470000002"/>
    <n v="188072.10159999999"/>
    <n v="329126.1777"/>
    <n v="206181.01500000001"/>
    <n v="360816.77630000003"/>
    <n v="223197.50289999999"/>
    <n v="390595.63010000001"/>
  </r>
  <r>
    <n v="6"/>
    <x v="0"/>
    <s v="Region VI - Midsouth"/>
    <x v="37"/>
    <s v="NM"/>
    <x v="269"/>
    <n v="2"/>
    <x v="1"/>
    <n v="74235.802200000006"/>
    <n v="129912.6539"/>
    <n v="96976.727199999994"/>
    <n v="169709.27239999999"/>
    <n v="117551.4808"/>
    <n v="205715.0914"/>
    <n v="143549.97750000001"/>
    <n v="251212.46059999999"/>
    <n v="170147.2236"/>
    <n v="297757.64120000001"/>
    <n v="187379.00200000001"/>
    <n v="327913.25349999999"/>
    <n v="203376.27739999999"/>
    <n v="355908.48550000001"/>
  </r>
  <r>
    <n v="6"/>
    <x v="0"/>
    <s v="Region VI - Midsouth"/>
    <x v="37"/>
    <s v="NM"/>
    <x v="269"/>
    <n v="3"/>
    <x v="2"/>
    <n v="66314.480599999995"/>
    <n v="116050.34110000001"/>
    <n v="90326.935100000002"/>
    <n v="158072.13639999999"/>
    <n v="114255.24460000001"/>
    <n v="199946.67800000001"/>
    <n v="150437.1501"/>
    <n v="263265.01260000002"/>
    <n v="186262.2101"/>
    <n v="325958.8677"/>
    <n v="209749.08850000001"/>
    <n v="367060.90480000002"/>
    <n v="232918.7709"/>
    <n v="407607.84899999999"/>
  </r>
  <r>
    <n v="6"/>
    <x v="0"/>
    <s v="Region VI - Midsouth"/>
    <x v="37"/>
    <s v="NM"/>
    <x v="269"/>
    <n v="4"/>
    <x v="3"/>
    <n v="73675.513000000006"/>
    <n v="117880.82249999999"/>
    <n v="103145.7182"/>
    <n v="165033.15160000001"/>
    <n v="132615.9234"/>
    <n v="212185.48060000001"/>
    <n v="176821.23120000001"/>
    <n v="282913.9742"/>
    <n v="221026.53899999999"/>
    <n v="353642.46759999997"/>
    <n v="250496.74419999999"/>
    <n v="400794.7966"/>
    <n v="279966.94939999998"/>
    <n v="447947.12569999998"/>
  </r>
  <r>
    <n v="6"/>
    <x v="0"/>
    <s v="Region VI - Midsouth"/>
    <x v="37"/>
    <s v="NM"/>
    <x v="270"/>
    <n v="1"/>
    <x v="0"/>
    <n v="86394.328999999998"/>
    <n v="151190.07579999999"/>
    <n v="111858.1205"/>
    <n v="195751.71090000001"/>
    <n v="133890.0502"/>
    <n v="234307.58790000001"/>
    <n v="159717.3106"/>
    <n v="279505.29369999998"/>
    <n v="188275.09710000001"/>
    <n v="329481.41979999997"/>
    <n v="206434.79500000001"/>
    <n v="361260.89120000001"/>
    <n v="223522.5024"/>
    <n v="391164.37920000002"/>
  </r>
  <r>
    <n v="6"/>
    <x v="0"/>
    <s v="Region VI - Midsouth"/>
    <x v="37"/>
    <s v="NM"/>
    <x v="270"/>
    <n v="2"/>
    <x v="1"/>
    <n v="73921.368000000002"/>
    <n v="129362.3941"/>
    <n v="96650.477499999994"/>
    <n v="169138.33559999999"/>
    <n v="117236.01210000001"/>
    <n v="205163.02129999999"/>
    <n v="143311.92110000001"/>
    <n v="250795.86180000001"/>
    <n v="169947.41200000001"/>
    <n v="297407.97090000001"/>
    <n v="187210.26389999999"/>
    <n v="327617.96189999999"/>
    <n v="203255.85519999999"/>
    <n v="355697.74660000001"/>
  </r>
  <r>
    <n v="6"/>
    <x v="0"/>
    <s v="Region VI - Midsouth"/>
    <x v="37"/>
    <s v="NM"/>
    <x v="270"/>
    <n v="3"/>
    <x v="2"/>
    <n v="65840.289000000004"/>
    <n v="115220.5056"/>
    <n v="89606.587199999994"/>
    <n v="156811.52739999999"/>
    <n v="113286.84940000001"/>
    <n v="198251.98639999999"/>
    <n v="149103.18840000001"/>
    <n v="260930.57980000001"/>
    <n v="184554.663"/>
    <n v="322970.66029999999"/>
    <n v="207783.57440000001"/>
    <n v="363621.255"/>
    <n v="230688.16159999999"/>
    <n v="403704.28289999999"/>
  </r>
  <r>
    <n v="6"/>
    <x v="0"/>
    <s v="Region VI - Midsouth"/>
    <x v="37"/>
    <s v="NM"/>
    <x v="270"/>
    <n v="4"/>
    <x v="3"/>
    <n v="73626.211200000005"/>
    <n v="117801.9397"/>
    <n v="103076.69560000001"/>
    <n v="164922.71539999999"/>
    <n v="132527.1801"/>
    <n v="212043.49129999999"/>
    <n v="176702.9068"/>
    <n v="282724.65509999997"/>
    <n v="220878.63339999999"/>
    <n v="353405.81880000001"/>
    <n v="250329.11799999999"/>
    <n v="400526.59460000001"/>
    <n v="279779.60239999997"/>
    <n v="447647.37050000002"/>
  </r>
  <r>
    <n v="6"/>
    <x v="0"/>
    <s v="Region VI - Midsouth"/>
    <x v="37"/>
    <s v="NM"/>
    <x v="271"/>
    <n v="1"/>
    <x v="0"/>
    <n v="87875.199200000003"/>
    <n v="153781.59849999999"/>
    <n v="113788.4278"/>
    <n v="199129.7487"/>
    <n v="136209.39249999999"/>
    <n v="238366.43700000001"/>
    <n v="162497.45610000001"/>
    <n v="284370.54800000001"/>
    <n v="191564.96520000001"/>
    <n v="335238.68900000001"/>
    <n v="210048.70600000001"/>
    <n v="367585.23540000001"/>
    <n v="227446.37779999999"/>
    <n v="398031.16100000002"/>
  </r>
  <r>
    <n v="6"/>
    <x v="0"/>
    <s v="Region VI - Midsouth"/>
    <x v="37"/>
    <s v="NM"/>
    <x v="271"/>
    <n v="2"/>
    <x v="1"/>
    <n v="75128.107399999994"/>
    <n v="131474.18789999999"/>
    <n v="98246.551200000002"/>
    <n v="171931.46470000001"/>
    <n v="119189.33199999999"/>
    <n v="208581.33119999999"/>
    <n v="145731.50880000001"/>
    <n v="255030.1403"/>
    <n v="172834.4742"/>
    <n v="302460.32980000001"/>
    <n v="190401.65820000001"/>
    <n v="333202.90179999999"/>
    <n v="206734.31020000001"/>
    <n v="361785.0429"/>
  </r>
  <r>
    <n v="6"/>
    <x v="0"/>
    <s v="Region VI - Midsouth"/>
    <x v="37"/>
    <s v="NM"/>
    <x v="271"/>
    <n v="3"/>
    <x v="2"/>
    <n v="66873.269100000005"/>
    <n v="117028.2208"/>
    <n v="90996.279899999994"/>
    <n v="159243.48980000001"/>
    <n v="115031.36380000001"/>
    <n v="201304.8867"/>
    <n v="151386.43969999999"/>
    <n v="264926.26949999999"/>
    <n v="187368.63209999999"/>
    <n v="327895.10629999998"/>
    <n v="210942.4454"/>
    <n v="369149.2795"/>
    <n v="234184.80669999999"/>
    <n v="409823.4117"/>
  </r>
  <r>
    <n v="6"/>
    <x v="0"/>
    <s v="Region VI - Midsouth"/>
    <x v="37"/>
    <s v="NM"/>
    <x v="271"/>
    <n v="4"/>
    <x v="3"/>
    <n v="74885.001999999993"/>
    <n v="119816.00509999999"/>
    <n v="104839.00290000001"/>
    <n v="167742.40710000001"/>
    <n v="134793.0036"/>
    <n v="215668.80910000001"/>
    <n v="179724.0048"/>
    <n v="287558.41200000001"/>
    <n v="224655.00599999999"/>
    <n v="359448.01500000001"/>
    <n v="254609.0068"/>
    <n v="407374.41700000002"/>
    <n v="284563.00770000002"/>
    <n v="455300.81900000002"/>
  </r>
  <r>
    <n v="6"/>
    <x v="0"/>
    <s v="Region VI - Midsouth"/>
    <x v="37"/>
    <s v="NM"/>
    <x v="272"/>
    <n v="1"/>
    <x v="0"/>
    <n v="90350.035999999993"/>
    <n v="158112.5631"/>
    <n v="117004.2797"/>
    <n v="204757.48939999999"/>
    <n v="140066.54190000001"/>
    <n v="245116.44820000001"/>
    <n v="167110.61989999999"/>
    <n v="292443.58490000002"/>
    <n v="197014.25229999999"/>
    <n v="344774.94160000002"/>
    <n v="216029.6011"/>
    <n v="378051.80180000002"/>
    <n v="233932.01070000001"/>
    <n v="409381.01870000002"/>
  </r>
  <r>
    <n v="6"/>
    <x v="0"/>
    <s v="Region VI - Midsouth"/>
    <x v="37"/>
    <s v="NM"/>
    <x v="272"/>
    <n v="2"/>
    <x v="1"/>
    <n v="77191.748200000002"/>
    <n v="135085.5594"/>
    <n v="100961.0527"/>
    <n v="176681.84220000001"/>
    <n v="122497.4477"/>
    <n v="214370.53339999999"/>
    <n v="149803.83609999999"/>
    <n v="262156.7132"/>
    <n v="177679.5526"/>
    <n v="310939.217"/>
    <n v="195748.7781"/>
    <n v="342560.36170000001"/>
    <n v="212551.8126"/>
    <n v="371965.67200000002"/>
  </r>
  <r>
    <n v="6"/>
    <x v="0"/>
    <s v="Region VI - Midsouth"/>
    <x v="37"/>
    <s v="NM"/>
    <x v="272"/>
    <n v="3"/>
    <x v="2"/>
    <n v="68673.937300000005"/>
    <n v="120179.3904"/>
    <n v="93432.496299999999"/>
    <n v="163506.86850000001"/>
    <n v="118100.29210000001"/>
    <n v="206675.5111"/>
    <n v="155414.19209999999"/>
    <n v="271974.83610000001"/>
    <n v="192343.1801"/>
    <n v="336600.56520000001"/>
    <n v="216534.82550000001"/>
    <n v="378935.94459999999"/>
    <n v="240384.32689999999"/>
    <n v="420672.57199999999"/>
  </r>
  <r>
    <n v="6"/>
    <x v="0"/>
    <s v="Region VI - Midsouth"/>
    <x v="37"/>
    <s v="NM"/>
    <x v="272"/>
    <n v="4"/>
    <x v="3"/>
    <n v="76991.206300000005"/>
    <n v="123185.932"/>
    <n v="107787.68889999999"/>
    <n v="172460.30470000001"/>
    <n v="138584.17129999999"/>
    <n v="221734.67749999999"/>
    <n v="184778.8952"/>
    <n v="295646.23670000001"/>
    <n v="230973.61900000001"/>
    <n v="369557.79580000002"/>
    <n v="261770.10140000001"/>
    <n v="418832.16859999998"/>
    <n v="292566.58409999998"/>
    <n v="468106.54139999999"/>
  </r>
  <r>
    <n v="6"/>
    <x v="0"/>
    <s v="Region VI - Midsouth"/>
    <x v="38"/>
    <s v="OK"/>
    <x v="273"/>
    <n v="1"/>
    <x v="0"/>
    <n v="84873.156400000007"/>
    <n v="148528.0238"/>
    <n v="109935.7981"/>
    <n v="192387.64670000001"/>
    <n v="131621.26259999999"/>
    <n v="230337.2096"/>
    <n v="157059.6672"/>
    <n v="274854.41759999999"/>
    <n v="185188.22380000001"/>
    <n v="324079.39159999997"/>
    <n v="203074.66320000001"/>
    <n v="355380.6606"/>
    <n v="219923.6256"/>
    <n v="384866.34480000002"/>
  </r>
  <r>
    <n v="6"/>
    <x v="0"/>
    <s v="Region VI - Midsouth"/>
    <x v="38"/>
    <s v="OK"/>
    <x v="273"/>
    <n v="2"/>
    <x v="1"/>
    <n v="72400.195399999997"/>
    <n v="126700.34209999999"/>
    <n v="94728.155100000004"/>
    <n v="165774.2714"/>
    <n v="114967.2246"/>
    <n v="201192.64309999999"/>
    <n v="140654.2776"/>
    <n v="246144.98569999999"/>
    <n v="166860.5387"/>
    <n v="292005.94260000001"/>
    <n v="183850.13209999999"/>
    <n v="321737.73129999998"/>
    <n v="199656.97839999999"/>
    <n v="349399.71220000001"/>
  </r>
  <r>
    <n v="6"/>
    <x v="0"/>
    <s v="Region VI - Midsouth"/>
    <x v="38"/>
    <s v="OK"/>
    <x v="273"/>
    <n v="3"/>
    <x v="2"/>
    <n v="64333.118499999997"/>
    <n v="112582.9574"/>
    <n v="87496.548599999995"/>
    <n v="153118.95989999999"/>
    <n v="110573.94259999999"/>
    <n v="193504.39970000001"/>
    <n v="145485.97949999999"/>
    <n v="254600.46410000001"/>
    <n v="180033.15179999999"/>
    <n v="315058.01559999998"/>
    <n v="202659.19500000001"/>
    <n v="354653.59110000002"/>
    <n v="224960.91409999999"/>
    <n v="393681.59960000002"/>
  </r>
  <r>
    <n v="6"/>
    <x v="0"/>
    <s v="Region VI - Midsouth"/>
    <x v="38"/>
    <s v="OK"/>
    <x v="273"/>
    <n v="4"/>
    <x v="3"/>
    <n v="72318.118700000006"/>
    <n v="115708.99159999999"/>
    <n v="101245.36599999999"/>
    <n v="161992.58809999999"/>
    <n v="130172.61350000001"/>
    <n v="208276.18479999999"/>
    <n v="173563.48480000001"/>
    <n v="277701.5797"/>
    <n v="216954.35579999999"/>
    <n v="347126.97450000001"/>
    <n v="245881.60329999999"/>
    <n v="393410.5711"/>
    <n v="274808.85080000001"/>
    <n v="439694.1678"/>
  </r>
  <r>
    <n v="6"/>
    <x v="0"/>
    <s v="Region VI - Midsouth"/>
    <x v="38"/>
    <s v="OK"/>
    <x v="274"/>
    <n v="1"/>
    <x v="0"/>
    <n v="85380.214000000007"/>
    <n v="149415.37450000001"/>
    <n v="110576.5722"/>
    <n v="193509.00150000001"/>
    <n v="132377.5252"/>
    <n v="231660.66899999999"/>
    <n v="157945.54829999999"/>
    <n v="276404.7096"/>
    <n v="186217.18150000001"/>
    <n v="325880.06760000001"/>
    <n v="204194.7071"/>
    <n v="357340.73749999999"/>
    <n v="221123.2512"/>
    <n v="386965.68969999999"/>
  </r>
  <r>
    <n v="6"/>
    <x v="0"/>
    <s v="Region VI - Midsouth"/>
    <x v="38"/>
    <s v="OK"/>
    <x v="274"/>
    <n v="2"/>
    <x v="1"/>
    <n v="72907.252999999997"/>
    <n v="127587.6928"/>
    <n v="95368.929199999999"/>
    <n v="166895.62609999999"/>
    <n v="115723.4871"/>
    <n v="202516.10250000001"/>
    <n v="141540.1588"/>
    <n v="247695.27780000001"/>
    <n v="167889.49650000001"/>
    <n v="293806.6188"/>
    <n v="184970.17610000001"/>
    <n v="323697.80810000002"/>
    <n v="200856.60399999999"/>
    <n v="351499.05709999998"/>
  </r>
  <r>
    <n v="6"/>
    <x v="0"/>
    <s v="Region VI - Midsouth"/>
    <x v="38"/>
    <s v="OK"/>
    <x v="274"/>
    <n v="3"/>
    <x v="2"/>
    <n v="64835.508699999998"/>
    <n v="113462.14019999999"/>
    <n v="88199.894799999995"/>
    <n v="154349.81580000001"/>
    <n v="111478.24490000001"/>
    <n v="195086.92860000001"/>
    <n v="146691.71580000001"/>
    <n v="256710.50260000001"/>
    <n v="181540.3222"/>
    <n v="317695.5638"/>
    <n v="204367.32139999999"/>
    <n v="357642.8125"/>
    <n v="226869.99660000001"/>
    <n v="397022.49400000001"/>
  </r>
  <r>
    <n v="6"/>
    <x v="0"/>
    <s v="Region VI - Midsouth"/>
    <x v="38"/>
    <s v="OK"/>
    <x v="274"/>
    <n v="4"/>
    <x v="3"/>
    <n v="72754.1495"/>
    <n v="116406.6409"/>
    <n v="101855.80929999999"/>
    <n v="162969.29730000001"/>
    <n v="130957.4691"/>
    <n v="209531.95370000001"/>
    <n v="174609.95869999999"/>
    <n v="279375.93819999998"/>
    <n v="218262.44839999999"/>
    <n v="349219.9227"/>
    <n v="247364.10819999999"/>
    <n v="395782.57900000003"/>
    <n v="276465.76799999998"/>
    <n v="442345.2353"/>
  </r>
  <r>
    <n v="6"/>
    <x v="0"/>
    <s v="Region VI - Midsouth"/>
    <x v="38"/>
    <s v="OK"/>
    <x v="275"/>
    <n v="1"/>
    <x v="0"/>
    <n v="82478.921700000006"/>
    <n v="144338.11300000001"/>
    <n v="106703.97259999999"/>
    <n v="186731.95189999999"/>
    <n v="127662.999"/>
    <n v="223410.2482"/>
    <n v="152201.49350000001"/>
    <n v="266352.61359999998"/>
    <n v="179332.93950000001"/>
    <n v="313832.64409999998"/>
    <n v="196586.2015"/>
    <n v="344025.85269999999"/>
    <n v="212787.9866"/>
    <n v="372378.97649999999"/>
  </r>
  <r>
    <n v="6"/>
    <x v="0"/>
    <s v="Region VI - Midsouth"/>
    <x v="38"/>
    <s v="OK"/>
    <x v="275"/>
    <n v="2"/>
    <x v="1"/>
    <n v="70965.419899999994"/>
    <n v="124189.4849"/>
    <n v="92666.149099999995"/>
    <n v="162165.76079999999"/>
    <n v="112290.0417"/>
    <n v="196507.573"/>
    <n v="137058.05780000001"/>
    <n v="239851.6012"/>
    <n v="162415.07740000001"/>
    <n v="284226.38540000003"/>
    <n v="178840.4816"/>
    <n v="312970.84289999999"/>
    <n v="194080.31340000001"/>
    <n v="339640.54830000002"/>
  </r>
  <r>
    <n v="6"/>
    <x v="0"/>
    <s v="Region VI - Midsouth"/>
    <x v="38"/>
    <s v="OK"/>
    <x v="275"/>
    <n v="3"/>
    <x v="2"/>
    <n v="63480.830600000001"/>
    <n v="111091.45359999999"/>
    <n v="86501.024000000005"/>
    <n v="151376.79190000001"/>
    <n v="109441.7994"/>
    <n v="191523.149"/>
    <n v="144126.14319999999"/>
    <n v="252220.7507"/>
    <n v="178473.68909999999"/>
    <n v="312328.9559"/>
    <n v="200997.83300000001"/>
    <n v="351746.20779999997"/>
    <n v="223222.60089999999"/>
    <n v="390639.55160000001"/>
  </r>
  <r>
    <n v="6"/>
    <x v="0"/>
    <s v="Region VI - Midsouth"/>
    <x v="38"/>
    <s v="OK"/>
    <x v="275"/>
    <n v="4"/>
    <x v="3"/>
    <n v="70310.515400000004"/>
    <n v="112496.8263"/>
    <n v="98434.7215"/>
    <n v="157495.55679999999"/>
    <n v="126558.9277"/>
    <n v="202494.2873"/>
    <n v="168745.23689999999"/>
    <n v="269992.38319999998"/>
    <n v="210931.54620000001"/>
    <n v="337490.47889999999"/>
    <n v="239055.75219999999"/>
    <n v="382489.20939999999"/>
    <n v="267179.9584"/>
    <n v="427487.9399"/>
  </r>
  <r>
    <n v="6"/>
    <x v="0"/>
    <s v="Region VI - Midsouth"/>
    <x v="38"/>
    <s v="OK"/>
    <x v="276"/>
    <n v="1"/>
    <x v="0"/>
    <n v="85907.419800000003"/>
    <n v="150337.98480000001"/>
    <n v="111213.35"/>
    <n v="194623.36259999999"/>
    <n v="133108.5056"/>
    <n v="232939.8849"/>
    <n v="158770.17290000001"/>
    <n v="277847.8026"/>
    <n v="187144.63510000001"/>
    <n v="327503.11139999999"/>
    <n v="205187.85399999999"/>
    <n v="359078.74459999998"/>
    <n v="222160.3694"/>
    <n v="388780.64649999997"/>
  </r>
  <r>
    <n v="6"/>
    <x v="0"/>
    <s v="Region VI - Midsouth"/>
    <x v="38"/>
    <s v="OK"/>
    <x v="276"/>
    <n v="2"/>
    <x v="1"/>
    <n v="73571.524999999994"/>
    <n v="128750.1689"/>
    <n v="96172.824900000007"/>
    <n v="168302.44339999999"/>
    <n v="116637.47990000001"/>
    <n v="204115.58979999999"/>
    <n v="142545.0632"/>
    <n v="249453.86060000001"/>
    <n v="169018.3542"/>
    <n v="295782.11979999999"/>
    <n v="186174.58259999999"/>
    <n v="325805.5196"/>
    <n v="202116.43369999999"/>
    <n v="353703.75910000002"/>
  </r>
  <r>
    <n v="6"/>
    <x v="0"/>
    <s v="Region VI - Midsouth"/>
    <x v="38"/>
    <s v="OK"/>
    <x v="276"/>
    <n v="3"/>
    <x v="2"/>
    <n v="65574.992400000003"/>
    <n v="114756.2366"/>
    <n v="89263.411900000006"/>
    <n v="156210.97070000001"/>
    <n v="112866.74069999999"/>
    <n v="197516.79629999999"/>
    <n v="148564.4278"/>
    <n v="259987.74849999999"/>
    <n v="183901.2597"/>
    <n v="321827.20449999999"/>
    <n v="207058.19769999999"/>
    <n v="362351.84590000001"/>
    <n v="229894.3757"/>
    <n v="402315.15740000003"/>
  </r>
  <r>
    <n v="6"/>
    <x v="0"/>
    <s v="Region VI - Midsouth"/>
    <x v="38"/>
    <s v="OK"/>
    <x v="276"/>
    <n v="4"/>
    <x v="3"/>
    <n v="73214.828699999998"/>
    <n v="117143.7277"/>
    <n v="102500.7602"/>
    <n v="164001.2188"/>
    <n v="131786.69159999999"/>
    <n v="210858.70989999999"/>
    <n v="175715.5889"/>
    <n v="281144.94640000002"/>
    <n v="219644.48610000001"/>
    <n v="351431.18300000002"/>
    <n v="248930.41759999999"/>
    <n v="398288.674"/>
    <n v="278216.34909999999"/>
    <n v="445146.16519999999"/>
  </r>
  <r>
    <n v="6"/>
    <x v="0"/>
    <s v="Region VI - Midsouth"/>
    <x v="38"/>
    <s v="OK"/>
    <x v="277"/>
    <n v="1"/>
    <x v="0"/>
    <n v="84406.398499999996"/>
    <n v="147711.1974"/>
    <n v="109287.0353"/>
    <n v="191252.31159999999"/>
    <n v="130814.44070000001"/>
    <n v="228925.27110000001"/>
    <n v="156051.27849999999"/>
    <n v="273089.73739999998"/>
    <n v="183956.26439999999"/>
    <n v="321923.46269999997"/>
    <n v="201700.83259999999"/>
    <n v="352976.4571"/>
    <n v="218398.99340000001"/>
    <n v="382198.23839999997"/>
  </r>
  <r>
    <n v="6"/>
    <x v="0"/>
    <s v="Region VI - Midsouth"/>
    <x v="38"/>
    <s v="OK"/>
    <x v="277"/>
    <n v="2"/>
    <x v="1"/>
    <n v="72207.569099999993"/>
    <n v="126363.24589999999"/>
    <n v="94413.626799999998"/>
    <n v="165223.8469"/>
    <n v="114526.4261"/>
    <n v="200421.2458"/>
    <n v="140006.44760000001"/>
    <n v="245011.28339999999"/>
    <n v="166031.38639999999"/>
    <n v="290554.92619999999"/>
    <n v="182898.81959999999"/>
    <n v="320072.93430000002"/>
    <n v="198577.76790000001"/>
    <n v="347511.09379999997"/>
  </r>
  <r>
    <n v="6"/>
    <x v="0"/>
    <s v="Region VI - Midsouth"/>
    <x v="38"/>
    <s v="OK"/>
    <x v="277"/>
    <n v="3"/>
    <x v="2"/>
    <n v="64304.917099999999"/>
    <n v="112533.60490000001"/>
    <n v="87513.546100000007"/>
    <n v="153148.70569999999"/>
    <n v="110638.03019999999"/>
    <n v="193616.5528"/>
    <n v="145614.19760000001"/>
    <n v="254824.84580000001"/>
    <n v="180233.51949999999"/>
    <n v="315408.65919999999"/>
    <n v="202916.57250000001"/>
    <n v="355104.00170000002"/>
    <n v="225282.42939999999"/>
    <n v="394244.25140000001"/>
  </r>
  <r>
    <n v="6"/>
    <x v="0"/>
    <s v="Region VI - Midsouth"/>
    <x v="38"/>
    <s v="OK"/>
    <x v="277"/>
    <n v="4"/>
    <x v="3"/>
    <n v="71931.387100000007"/>
    <n v="115090.22100000001"/>
    <n v="100703.94190000001"/>
    <n v="161126.30929999999"/>
    <n v="129476.4967"/>
    <n v="207162.3977"/>
    <n v="172635.32879999999"/>
    <n v="276216.53029999998"/>
    <n v="215794.16099999999"/>
    <n v="345270.66279999999"/>
    <n v="244566.71580000001"/>
    <n v="391306.7512"/>
    <n v="273339.27069999999"/>
    <n v="437342.8395"/>
  </r>
  <r>
    <n v="6"/>
    <x v="0"/>
    <s v="Region VI - Midsouth"/>
    <x v="39"/>
    <s v="TX"/>
    <x v="278"/>
    <n v="1"/>
    <x v="0"/>
    <n v="83432.585900000005"/>
    <n v="146007.02540000001"/>
    <n v="107997.50199999999"/>
    <n v="188995.6286"/>
    <n v="129251.36079999999"/>
    <n v="226189.88140000001"/>
    <n v="154157.01430000001"/>
    <n v="269774.77500000002"/>
    <n v="181695.35399999999"/>
    <n v="317966.86959999998"/>
    <n v="199206.9656"/>
    <n v="348612.18979999999"/>
    <n v="215674.74359999999"/>
    <n v="377430.8014"/>
  </r>
  <r>
    <n v="6"/>
    <x v="0"/>
    <s v="Region VI - Midsouth"/>
    <x v="39"/>
    <s v="TX"/>
    <x v="278"/>
    <n v="2"/>
    <x v="1"/>
    <n v="71507.887199999997"/>
    <n v="125138.8027"/>
    <n v="93458.3272"/>
    <n v="163552.07260000001"/>
    <n v="113329.3688"/>
    <n v="198326.39540000001"/>
    <n v="138472.74110000001"/>
    <n v="242327.29689999999"/>
    <n v="164173.2819"/>
    <n v="287303.24329999997"/>
    <n v="180827.4693"/>
    <n v="316448.07120000001"/>
    <n v="196298.93849999999"/>
    <n v="343523.14240000001"/>
  </r>
  <r>
    <n v="6"/>
    <x v="0"/>
    <s v="Region VI - Midsouth"/>
    <x v="39"/>
    <s v="TX"/>
    <x v="278"/>
    <n v="3"/>
    <x v="2"/>
    <n v="63774.327100000002"/>
    <n v="111605.0724"/>
    <n v="86827.199600000007"/>
    <n v="151947.5993"/>
    <n v="109797.81789999999"/>
    <n v="192146.18150000001"/>
    <n v="144536.6826"/>
    <n v="252939.19450000001"/>
    <n v="178926.72080000001"/>
    <n v="313121.76130000001"/>
    <n v="201465.8278"/>
    <n v="352565.1986"/>
    <n v="223694.86689999999"/>
    <n v="391466.0171"/>
  </r>
  <r>
    <n v="6"/>
    <x v="0"/>
    <s v="Region VI - Midsouth"/>
    <x v="39"/>
    <s v="TX"/>
    <x v="278"/>
    <n v="4"/>
    <x v="3"/>
    <n v="71108.626999999993"/>
    <n v="113773.8049"/>
    <n v="99552.077799999999"/>
    <n v="159283.32689999999"/>
    <n v="127995.52860000001"/>
    <n v="204792.84890000001"/>
    <n v="170660.70480000001"/>
    <n v="273057.13179999997"/>
    <n v="213325.88099999999"/>
    <n v="341321.41470000002"/>
    <n v="241769.33180000001"/>
    <n v="386830.93660000002"/>
    <n v="270212.78259999998"/>
    <n v="432340.45860000001"/>
  </r>
  <r>
    <n v="6"/>
    <x v="0"/>
    <s v="Region VI - Midsouth"/>
    <x v="39"/>
    <s v="TX"/>
    <x v="279"/>
    <n v="1"/>
    <x v="0"/>
    <n v="84386.247300000003"/>
    <n v="147675.93280000001"/>
    <n v="109291.02770000001"/>
    <n v="191259.2985"/>
    <n v="130839.71799999999"/>
    <n v="228969.50659999999"/>
    <n v="156112.5295"/>
    <n v="273196.9265"/>
    <n v="184057.76190000001"/>
    <n v="322101.08319999999"/>
    <n v="201827.72219999999"/>
    <n v="353198.51390000002"/>
    <n v="218561.4927"/>
    <n v="382482.61210000003"/>
  </r>
  <r>
    <n v="6"/>
    <x v="0"/>
    <s v="Region VI - Midsouth"/>
    <x v="39"/>
    <s v="TX"/>
    <x v="279"/>
    <n v="2"/>
    <x v="1"/>
    <n v="72050.352499999994"/>
    <n v="126088.11689999999"/>
    <n v="94250.502399999998"/>
    <n v="164938.3792"/>
    <n v="114368.6923"/>
    <n v="200145.21160000001"/>
    <n v="139887.4198"/>
    <n v="244802.98449999999"/>
    <n v="165931.4809"/>
    <n v="290380.09149999998"/>
    <n v="182814.45079999999"/>
    <n v="319925.28899999999"/>
    <n v="198517.5569"/>
    <n v="347405.72470000002"/>
  </r>
  <r>
    <n v="6"/>
    <x v="0"/>
    <s v="Region VI - Midsouth"/>
    <x v="39"/>
    <s v="TX"/>
    <x v="279"/>
    <n v="3"/>
    <x v="2"/>
    <n v="64067.821900000003"/>
    <n v="112118.68829999999"/>
    <n v="87153.373300000007"/>
    <n v="152518.4031"/>
    <n v="110153.83409999999"/>
    <n v="192769.2096"/>
    <n v="144947.2188"/>
    <n v="253657.63279999999"/>
    <n v="179379.74849999999"/>
    <n v="313914.55989999999"/>
    <n v="201933.81830000001"/>
    <n v="353384.18199999997"/>
    <n v="224167.1281"/>
    <n v="392292.4742"/>
  </r>
  <r>
    <n v="6"/>
    <x v="0"/>
    <s v="Region VI - Midsouth"/>
    <x v="39"/>
    <s v="TX"/>
    <x v="279"/>
    <n v="4"/>
    <x v="3"/>
    <n v="71906.736199999999"/>
    <n v="115050.77959999999"/>
    <n v="100669.43060000001"/>
    <n v="161071.09150000001"/>
    <n v="129432.1251"/>
    <n v="207091.40330000001"/>
    <n v="172576.16690000001"/>
    <n v="276121.87109999999"/>
    <n v="215720.20850000001"/>
    <n v="345152.33870000002"/>
    <n v="244482.90289999999"/>
    <n v="391172.65059999999"/>
    <n v="273245.59749999997"/>
    <n v="437192.96240000002"/>
  </r>
  <r>
    <n v="6"/>
    <x v="0"/>
    <s v="Region VI - Midsouth"/>
    <x v="39"/>
    <s v="TX"/>
    <x v="280"/>
    <n v="1"/>
    <x v="0"/>
    <n v="81444.658299999996"/>
    <n v="142528.15210000001"/>
    <n v="105426.42049999999"/>
    <n v="184496.236"/>
    <n v="126175.75599999999"/>
    <n v="220807.573"/>
    <n v="150490.9878"/>
    <n v="263359.22859999997"/>
    <n v="177376.5281"/>
    <n v="310408.92420000001"/>
    <n v="194473.01070000001"/>
    <n v="340327.76870000002"/>
    <n v="210551.2427"/>
    <n v="368464.67479999998"/>
  </r>
  <r>
    <n v="6"/>
    <x v="0"/>
    <s v="Region VI - Midsouth"/>
    <x v="39"/>
    <s v="TX"/>
    <x v="280"/>
    <n v="2"/>
    <x v="1"/>
    <n v="69794.090299999996"/>
    <n v="122139.65820000001"/>
    <n v="91221.479300000006"/>
    <n v="159637.58869999999"/>
    <n v="110619.78630000001"/>
    <n v="193584.6262"/>
    <n v="135167.27220000001"/>
    <n v="236542.72640000001"/>
    <n v="160257.26190000001"/>
    <n v="280450.2083"/>
    <n v="176516.03109999999"/>
    <n v="308903.05450000003"/>
    <n v="191620.85800000001"/>
    <n v="335336.50150000001"/>
  </r>
  <r>
    <n v="6"/>
    <x v="0"/>
    <s v="Region VI - Midsouth"/>
    <x v="39"/>
    <s v="TX"/>
    <x v="280"/>
    <n v="3"/>
    <x v="2"/>
    <n v="62238.9568"/>
    <n v="108918.1744"/>
    <n v="84734.160699999993"/>
    <n v="148284.78109999999"/>
    <n v="107149.0013"/>
    <n v="187510.75219999999"/>
    <n v="141047.69500000001"/>
    <n v="246833.46609999999"/>
    <n v="174605.58119999999"/>
    <n v="305559.76699999999"/>
    <n v="196598.8302"/>
    <n v="344047.95299999998"/>
    <n v="218289.13939999999"/>
    <n v="382005.9939"/>
  </r>
  <r>
    <n v="6"/>
    <x v="0"/>
    <s v="Region VI - Midsouth"/>
    <x v="39"/>
    <s v="TX"/>
    <x v="280"/>
    <n v="4"/>
    <x v="3"/>
    <n v="69413.805300000007"/>
    <n v="111062.09020000001"/>
    <n v="97179.327399999995"/>
    <n v="155486.92619999999"/>
    <n v="124944.8495"/>
    <n v="199911.7623"/>
    <n v="166593.13269999999"/>
    <n v="266549.01630000002"/>
    <n v="208241.41589999999"/>
    <n v="333186.27039999998"/>
    <n v="236006.93799999999"/>
    <n v="377611.10649999999"/>
    <n v="263772.46010000003"/>
    <n v="422035.9425"/>
  </r>
  <r>
    <n v="6"/>
    <x v="0"/>
    <s v="Region VI - Midsouth"/>
    <x v="39"/>
    <s v="TX"/>
    <x v="281"/>
    <n v="1"/>
    <x v="0"/>
    <n v="86434.631599999993"/>
    <n v="151260.6053"/>
    <n v="111850.13559999999"/>
    <n v="195737.73730000001"/>
    <n v="133839.49530000001"/>
    <n v="234219.11670000001"/>
    <n v="159594.80840000001"/>
    <n v="279290.91470000002"/>
    <n v="188072.10159999999"/>
    <n v="329126.1777"/>
    <n v="206181.01500000001"/>
    <n v="360816.77630000003"/>
    <n v="223197.50289999999"/>
    <n v="390595.63010000001"/>
  </r>
  <r>
    <n v="6"/>
    <x v="0"/>
    <s v="Region VI - Midsouth"/>
    <x v="39"/>
    <s v="TX"/>
    <x v="281"/>
    <n v="2"/>
    <x v="1"/>
    <n v="74235.802200000006"/>
    <n v="129912.6539"/>
    <n v="96976.727199999994"/>
    <n v="169709.27239999999"/>
    <n v="117551.4808"/>
    <n v="205715.0914"/>
    <n v="143549.97750000001"/>
    <n v="251212.46059999999"/>
    <n v="170147.2236"/>
    <n v="297757.64120000001"/>
    <n v="187379.00200000001"/>
    <n v="327913.25349999999"/>
    <n v="203376.27739999999"/>
    <n v="355908.48550000001"/>
  </r>
  <r>
    <n v="6"/>
    <x v="0"/>
    <s v="Region VI - Midsouth"/>
    <x v="39"/>
    <s v="TX"/>
    <x v="281"/>
    <n v="3"/>
    <x v="2"/>
    <n v="66314.480599999995"/>
    <n v="116050.34110000001"/>
    <n v="90326.935100000002"/>
    <n v="158072.13639999999"/>
    <n v="114255.24460000001"/>
    <n v="199946.67800000001"/>
    <n v="150437.1501"/>
    <n v="263265.01260000002"/>
    <n v="186262.2101"/>
    <n v="325958.8677"/>
    <n v="209749.08850000001"/>
    <n v="367060.90480000002"/>
    <n v="232918.7709"/>
    <n v="407607.84899999999"/>
  </r>
  <r>
    <n v="6"/>
    <x v="0"/>
    <s v="Region VI - Midsouth"/>
    <x v="39"/>
    <s v="TX"/>
    <x v="281"/>
    <n v="4"/>
    <x v="3"/>
    <n v="73675.513000000006"/>
    <n v="117880.82249999999"/>
    <n v="103145.7182"/>
    <n v="165033.15160000001"/>
    <n v="132615.9234"/>
    <n v="212185.48060000001"/>
    <n v="176821.23120000001"/>
    <n v="282913.9742"/>
    <n v="221026.53899999999"/>
    <n v="353642.46759999997"/>
    <n v="250496.74419999999"/>
    <n v="400794.7966"/>
    <n v="279966.94939999998"/>
    <n v="447947.12569999998"/>
  </r>
  <r>
    <n v="6"/>
    <x v="0"/>
    <s v="Region VI - Midsouth"/>
    <x v="39"/>
    <s v="TX"/>
    <x v="282"/>
    <n v="1"/>
    <x v="0"/>
    <n v="84426.549799999993"/>
    <n v="147746.4621"/>
    <n v="109283.04270000001"/>
    <n v="191245.3248"/>
    <n v="130789.1633"/>
    <n v="228881.03580000001"/>
    <n v="155990.0275"/>
    <n v="272982.54820000002"/>
    <n v="183854.76689999999"/>
    <n v="321745.84220000001"/>
    <n v="201573.9431"/>
    <n v="352754.40039999998"/>
    <n v="218236.49410000001"/>
    <n v="381913.86469999998"/>
  </r>
  <r>
    <n v="6"/>
    <x v="0"/>
    <s v="Region VI - Midsouth"/>
    <x v="39"/>
    <s v="TX"/>
    <x v="282"/>
    <n v="2"/>
    <x v="1"/>
    <n v="72364.785699999993"/>
    <n v="126638.375"/>
    <n v="94576.751099999994"/>
    <n v="165509.3144"/>
    <n v="114684.16"/>
    <n v="200697.2801"/>
    <n v="140125.4755"/>
    <n v="245219.5821"/>
    <n v="166131.29190000001"/>
    <n v="290729.76079999999"/>
    <n v="182983.18840000001"/>
    <n v="320220.5797"/>
    <n v="198637.97880000001"/>
    <n v="347616.46299999999"/>
  </r>
  <r>
    <n v="6"/>
    <x v="0"/>
    <s v="Region VI - Midsouth"/>
    <x v="39"/>
    <s v="TX"/>
    <x v="282"/>
    <n v="3"/>
    <x v="2"/>
    <n v="64542.012199999997"/>
    <n v="112948.52129999999"/>
    <n v="87873.719100000002"/>
    <n v="153779.00829999999"/>
    <n v="111122.22629999999"/>
    <n v="194463.89610000001"/>
    <n v="146281.1764"/>
    <n v="255992.05869999999"/>
    <n v="181087.29060000001"/>
    <n v="316902.75839999999"/>
    <n v="203899.3265"/>
    <n v="356823.82150000002"/>
    <n v="226397.73069999999"/>
    <n v="396196.02860000002"/>
  </r>
  <r>
    <n v="6"/>
    <x v="0"/>
    <s v="Region VI - Midsouth"/>
    <x v="39"/>
    <s v="TX"/>
    <x v="282"/>
    <n v="4"/>
    <x v="3"/>
    <n v="71956.037800000006"/>
    <n v="115129.6623"/>
    <n v="100738.45299999999"/>
    <n v="161181.52720000001"/>
    <n v="129520.86810000001"/>
    <n v="207233.3921"/>
    <n v="172694.4909"/>
    <n v="276311.18949999998"/>
    <n v="215868.11360000001"/>
    <n v="345388.98680000001"/>
    <n v="244650.52859999999"/>
    <n v="391440.8517"/>
    <n v="273432.94380000001"/>
    <n v="437492.71669999999"/>
  </r>
  <r>
    <n v="6"/>
    <x v="0"/>
    <s v="Region VI - Midsouth"/>
    <x v="39"/>
    <s v="TX"/>
    <x v="283"/>
    <n v="1"/>
    <x v="0"/>
    <n v="85907.419800000003"/>
    <n v="150337.98480000001"/>
    <n v="111213.35"/>
    <n v="194623.36259999999"/>
    <n v="133108.5056"/>
    <n v="232939.8849"/>
    <n v="158770.17290000001"/>
    <n v="277847.8026"/>
    <n v="187144.63510000001"/>
    <n v="327503.11139999999"/>
    <n v="205187.85399999999"/>
    <n v="359078.74459999998"/>
    <n v="222160.3694"/>
    <n v="388780.64649999997"/>
  </r>
  <r>
    <n v="6"/>
    <x v="0"/>
    <s v="Region VI - Midsouth"/>
    <x v="39"/>
    <s v="TX"/>
    <x v="283"/>
    <n v="2"/>
    <x v="1"/>
    <n v="73571.524999999994"/>
    <n v="128750.1689"/>
    <n v="96172.824900000007"/>
    <n v="168302.44339999999"/>
    <n v="116637.47990000001"/>
    <n v="204115.58979999999"/>
    <n v="142545.0632"/>
    <n v="249453.86060000001"/>
    <n v="169018.3542"/>
    <n v="295782.11979999999"/>
    <n v="186174.58259999999"/>
    <n v="325805.5196"/>
    <n v="202116.43369999999"/>
    <n v="353703.75910000002"/>
  </r>
  <r>
    <n v="6"/>
    <x v="0"/>
    <s v="Region VI - Midsouth"/>
    <x v="39"/>
    <s v="TX"/>
    <x v="283"/>
    <n v="3"/>
    <x v="2"/>
    <n v="65574.992400000003"/>
    <n v="114756.2366"/>
    <n v="89263.411900000006"/>
    <n v="156210.97070000001"/>
    <n v="112866.74069999999"/>
    <n v="197516.79629999999"/>
    <n v="148564.4278"/>
    <n v="259987.74849999999"/>
    <n v="183901.2597"/>
    <n v="321827.20449999999"/>
    <n v="207058.19769999999"/>
    <n v="362351.84590000001"/>
    <n v="229894.3757"/>
    <n v="402315.15740000003"/>
  </r>
  <r>
    <n v="6"/>
    <x v="0"/>
    <s v="Region VI - Midsouth"/>
    <x v="39"/>
    <s v="TX"/>
    <x v="283"/>
    <n v="4"/>
    <x v="3"/>
    <n v="73214.828699999998"/>
    <n v="117143.7277"/>
    <n v="102500.7602"/>
    <n v="164001.2188"/>
    <n v="131786.69159999999"/>
    <n v="210858.70989999999"/>
    <n v="175715.5889"/>
    <n v="281144.94640000002"/>
    <n v="219644.48610000001"/>
    <n v="351431.18300000002"/>
    <n v="248930.41759999999"/>
    <n v="398288.674"/>
    <n v="278216.34909999999"/>
    <n v="445146.16519999999"/>
  </r>
  <r>
    <n v="6"/>
    <x v="0"/>
    <s v="Region VI - Midsouth"/>
    <x v="39"/>
    <s v="TX"/>
    <x v="284"/>
    <n v="1"/>
    <x v="0"/>
    <n v="83412.434699999998"/>
    <n v="145971.76070000001"/>
    <n v="108001.4945"/>
    <n v="189002.61540000001"/>
    <n v="129276.63830000001"/>
    <n v="226234.11689999999"/>
    <n v="154218.26519999999"/>
    <n v="269881.96419999999"/>
    <n v="181796.85140000001"/>
    <n v="318144.4901"/>
    <n v="199333.85519999999"/>
    <n v="348834.24660000001"/>
    <n v="215837.24290000001"/>
    <n v="377715.17509999999"/>
  </r>
  <r>
    <n v="6"/>
    <x v="0"/>
    <s v="Region VI - Midsouth"/>
    <x v="39"/>
    <s v="TX"/>
    <x v="284"/>
    <n v="2"/>
    <x v="1"/>
    <n v="71350.670700000002"/>
    <n v="124863.6737"/>
    <n v="93295.202900000004"/>
    <n v="163266.60500000001"/>
    <n v="113171.63499999999"/>
    <n v="198050.36120000001"/>
    <n v="138353.7132"/>
    <n v="242118.99799999999"/>
    <n v="164073.37640000001"/>
    <n v="287128.40860000002"/>
    <n v="180743.10060000001"/>
    <n v="316300.42589999997"/>
    <n v="196238.72760000001"/>
    <n v="343417.7733"/>
  </r>
  <r>
    <n v="6"/>
    <x v="0"/>
    <s v="Region VI - Midsouth"/>
    <x v="39"/>
    <s v="TX"/>
    <x v="284"/>
    <n v="3"/>
    <x v="2"/>
    <n v="63537.232000000004"/>
    <n v="111190.15579999999"/>
    <n v="86467.026700000002"/>
    <n v="151317.29670000001"/>
    <n v="109313.62179999999"/>
    <n v="191298.8382"/>
    <n v="143869.70370000001"/>
    <n v="251771.9816"/>
    <n v="178072.9497"/>
    <n v="311627.66200000001"/>
    <n v="200483.07370000001"/>
    <n v="350845.37890000001"/>
    <n v="222579.5656"/>
    <n v="389514.23979999998"/>
  </r>
  <r>
    <n v="6"/>
    <x v="0"/>
    <s v="Region VI - Midsouth"/>
    <x v="39"/>
    <s v="TX"/>
    <x v="284"/>
    <n v="4"/>
    <x v="3"/>
    <n v="71083.976200000005"/>
    <n v="113734.3636"/>
    <n v="99517.566600000006"/>
    <n v="159228.109"/>
    <n v="127951.1571"/>
    <n v="204721.85449999999"/>
    <n v="170601.5428"/>
    <n v="272962.47259999998"/>
    <n v="213251.92850000001"/>
    <n v="341203.0907"/>
    <n v="241685.5189"/>
    <n v="386696.83600000001"/>
    <n v="270119.10940000002"/>
    <n v="432190.58149999997"/>
  </r>
  <r>
    <n v="6"/>
    <x v="0"/>
    <s v="Region VI - Midsouth"/>
    <x v="39"/>
    <s v="TX"/>
    <x v="285"/>
    <n v="1"/>
    <x v="0"/>
    <n v="84406.398499999996"/>
    <n v="147711.1974"/>
    <n v="109287.0353"/>
    <n v="191252.31159999999"/>
    <n v="130814.44070000001"/>
    <n v="228925.27110000001"/>
    <n v="156051.27849999999"/>
    <n v="273089.73739999998"/>
    <n v="183956.26439999999"/>
    <n v="321923.46269999997"/>
    <n v="201700.83259999999"/>
    <n v="352976.4571"/>
    <n v="218398.99340000001"/>
    <n v="382198.23839999997"/>
  </r>
  <r>
    <n v="6"/>
    <x v="0"/>
    <s v="Region VI - Midsouth"/>
    <x v="39"/>
    <s v="TX"/>
    <x v="285"/>
    <n v="2"/>
    <x v="1"/>
    <n v="72207.569099999993"/>
    <n v="126363.24589999999"/>
    <n v="94413.626799999998"/>
    <n v="165223.8469"/>
    <n v="114526.4261"/>
    <n v="200421.2458"/>
    <n v="140006.44760000001"/>
    <n v="245011.28339999999"/>
    <n v="166031.38639999999"/>
    <n v="290554.92619999999"/>
    <n v="182898.81959999999"/>
    <n v="320072.93430000002"/>
    <n v="198577.76790000001"/>
    <n v="347511.09379999997"/>
  </r>
  <r>
    <n v="6"/>
    <x v="0"/>
    <s v="Region VI - Midsouth"/>
    <x v="39"/>
    <s v="TX"/>
    <x v="285"/>
    <n v="3"/>
    <x v="2"/>
    <n v="64304.917099999999"/>
    <n v="112533.60490000001"/>
    <n v="87513.546100000007"/>
    <n v="153148.70569999999"/>
    <n v="110638.03019999999"/>
    <n v="193616.5528"/>
    <n v="145614.19760000001"/>
    <n v="254824.84580000001"/>
    <n v="180233.51949999999"/>
    <n v="315408.65919999999"/>
    <n v="202916.57250000001"/>
    <n v="355104.00170000002"/>
    <n v="225282.42939999999"/>
    <n v="394244.25140000001"/>
  </r>
  <r>
    <n v="6"/>
    <x v="0"/>
    <s v="Region VI - Midsouth"/>
    <x v="39"/>
    <s v="TX"/>
    <x v="285"/>
    <n v="4"/>
    <x v="3"/>
    <n v="71931.387100000007"/>
    <n v="115090.22100000001"/>
    <n v="100703.94190000001"/>
    <n v="161126.30929999999"/>
    <n v="129476.4967"/>
    <n v="207162.3977"/>
    <n v="172635.32879999999"/>
    <n v="276216.53029999998"/>
    <n v="215794.16099999999"/>
    <n v="345270.66279999999"/>
    <n v="244566.71580000001"/>
    <n v="391306.7512"/>
    <n v="273339.27069999999"/>
    <n v="437342.8395"/>
  </r>
  <r>
    <n v="6"/>
    <x v="0"/>
    <s v="Region VI - Midsouth"/>
    <x v="39"/>
    <s v="TX"/>
    <x v="286"/>
    <n v="1"/>
    <x v="0"/>
    <n v="84406.398499999996"/>
    <n v="147711.1974"/>
    <n v="109287.0353"/>
    <n v="191252.31159999999"/>
    <n v="130814.44070000001"/>
    <n v="228925.27110000001"/>
    <n v="156051.27849999999"/>
    <n v="273089.73739999998"/>
    <n v="183956.26439999999"/>
    <n v="321923.46269999997"/>
    <n v="201700.83259999999"/>
    <n v="352976.4571"/>
    <n v="218398.99340000001"/>
    <n v="382198.23839999997"/>
  </r>
  <r>
    <n v="6"/>
    <x v="0"/>
    <s v="Region VI - Midsouth"/>
    <x v="39"/>
    <s v="TX"/>
    <x v="286"/>
    <n v="2"/>
    <x v="1"/>
    <n v="72207.569099999993"/>
    <n v="126363.24589999999"/>
    <n v="94413.626799999998"/>
    <n v="165223.8469"/>
    <n v="114526.4261"/>
    <n v="200421.2458"/>
    <n v="140006.44760000001"/>
    <n v="245011.28339999999"/>
    <n v="166031.38639999999"/>
    <n v="290554.92619999999"/>
    <n v="182898.81959999999"/>
    <n v="320072.93430000002"/>
    <n v="198577.76790000001"/>
    <n v="347511.09379999997"/>
  </r>
  <r>
    <n v="6"/>
    <x v="0"/>
    <s v="Region VI - Midsouth"/>
    <x v="39"/>
    <s v="TX"/>
    <x v="286"/>
    <n v="3"/>
    <x v="2"/>
    <n v="64304.917099999999"/>
    <n v="112533.60490000001"/>
    <n v="87513.546100000007"/>
    <n v="153148.70569999999"/>
    <n v="110638.03019999999"/>
    <n v="193616.5528"/>
    <n v="145614.19760000001"/>
    <n v="254824.84580000001"/>
    <n v="180233.51949999999"/>
    <n v="315408.65919999999"/>
    <n v="202916.57250000001"/>
    <n v="355104.00170000002"/>
    <n v="225282.42939999999"/>
    <n v="394244.25140000001"/>
  </r>
  <r>
    <n v="6"/>
    <x v="0"/>
    <s v="Region VI - Midsouth"/>
    <x v="39"/>
    <s v="TX"/>
    <x v="286"/>
    <n v="4"/>
    <x v="3"/>
    <n v="71931.387100000007"/>
    <n v="115090.22100000001"/>
    <n v="100703.94190000001"/>
    <n v="161126.30929999999"/>
    <n v="129476.4967"/>
    <n v="207162.3977"/>
    <n v="172635.32879999999"/>
    <n v="276216.53029999998"/>
    <n v="215794.16099999999"/>
    <n v="345270.66279999999"/>
    <n v="244566.71580000001"/>
    <n v="391306.7512"/>
    <n v="273339.27069999999"/>
    <n v="437342.8395"/>
  </r>
  <r>
    <n v="6"/>
    <x v="0"/>
    <s v="Region VI - Midsouth"/>
    <x v="39"/>
    <s v="TX"/>
    <x v="287"/>
    <n v="1"/>
    <x v="0"/>
    <n v="86414.477400000003"/>
    <n v="151225.33540000001"/>
    <n v="111854.12420000001"/>
    <n v="195744.71739999999"/>
    <n v="133864.76809999999"/>
    <n v="234263.3443"/>
    <n v="159656.05410000001"/>
    <n v="279398.09460000001"/>
    <n v="188173.59289999999"/>
    <n v="329303.78749999998"/>
    <n v="206307.89799999999"/>
    <n v="361038.82140000002"/>
    <n v="223359.995"/>
    <n v="390879.99129999999"/>
  </r>
  <r>
    <n v="6"/>
    <x v="0"/>
    <s v="Region VI - Midsouth"/>
    <x v="39"/>
    <s v="TX"/>
    <x v="287"/>
    <n v="2"/>
    <x v="1"/>
    <n v="74078.582599999994"/>
    <n v="129637.51949999999"/>
    <n v="96813.599000000002"/>
    <n v="169423.79819999999"/>
    <n v="117393.74249999999"/>
    <n v="205439.04930000001"/>
    <n v="143430.94440000001"/>
    <n v="251004.1526"/>
    <n v="170047.31200000001"/>
    <n v="297582.79580000002"/>
    <n v="187294.62650000001"/>
    <n v="327765.59649999999"/>
    <n v="203316.05929999999"/>
    <n v="355803.10389999999"/>
  </r>
  <r>
    <n v="6"/>
    <x v="0"/>
    <s v="Region VI - Midsouth"/>
    <x v="39"/>
    <s v="TX"/>
    <x v="287"/>
    <n v="3"/>
    <x v="2"/>
    <n v="66077.382500000007"/>
    <n v="115635.41929999999"/>
    <n v="89966.758000000002"/>
    <n v="157441.8265"/>
    <n v="113771.04300000001"/>
    <n v="199099.3253"/>
    <n v="149770.16399999999"/>
    <n v="262097.78709999999"/>
    <n v="185408.4301"/>
    <n v="324464.75270000001"/>
    <n v="208766.3242"/>
    <n v="365341.0673"/>
    <n v="231803.45819999999"/>
    <n v="405656.05180000002"/>
  </r>
  <r>
    <n v="6"/>
    <x v="0"/>
    <s v="Region VI - Midsouth"/>
    <x v="39"/>
    <s v="TX"/>
    <x v="287"/>
    <n v="4"/>
    <x v="3"/>
    <n v="73650.859500000006"/>
    <n v="117841.37699999999"/>
    <n v="103111.2034"/>
    <n v="164977.92790000001"/>
    <n v="132571.5472"/>
    <n v="212114.47870000001"/>
    <n v="176762.06289999999"/>
    <n v="282819.30499999999"/>
    <n v="220952.57870000001"/>
    <n v="353524.1311"/>
    <n v="250412.92249999999"/>
    <n v="400660.68190000003"/>
    <n v="279873.26630000002"/>
    <n v="447797.23269999999"/>
  </r>
  <r>
    <n v="6"/>
    <x v="0"/>
    <s v="Region VI - Midsouth"/>
    <x v="39"/>
    <s v="TX"/>
    <x v="288"/>
    <n v="1"/>
    <x v="0"/>
    <n v="77529.247900000002"/>
    <n v="135676.18400000001"/>
    <n v="100272.26880000001"/>
    <n v="175476.47029999999"/>
    <n v="119948.70020000001"/>
    <n v="209910.2254"/>
    <n v="142975.16529999999"/>
    <n v="250206.5393"/>
    <n v="168434.36439999999"/>
    <n v="294760.13780000003"/>
    <n v="184624.4106"/>
    <n v="323092.71850000002"/>
    <n v="199816.71969999999"/>
    <n v="349679.25949999999"/>
  </r>
  <r>
    <n v="6"/>
    <x v="0"/>
    <s v="Region VI - Midsouth"/>
    <x v="39"/>
    <s v="TX"/>
    <x v="288"/>
    <n v="2"/>
    <x v="1"/>
    <n v="66838.139200000005"/>
    <n v="116966.74370000001"/>
    <n v="87237.146999999997"/>
    <n v="152665.0073"/>
    <n v="105673.81140000001"/>
    <n v="184929.17"/>
    <n v="128913.4037"/>
    <n v="225598.4564"/>
    <n v="152724.92120000001"/>
    <n v="267268.61200000002"/>
    <n v="168146.24220000001"/>
    <n v="294255.92379999999"/>
    <n v="182445.30900000001"/>
    <n v="319279.29060000001"/>
  </r>
  <r>
    <n v="6"/>
    <x v="0"/>
    <s v="Region VI - Midsouth"/>
    <x v="39"/>
    <s v="TX"/>
    <x v="288"/>
    <n v="3"/>
    <x v="2"/>
    <n v="59879.495499999997"/>
    <n v="104789.11719999999"/>
    <n v="81628.593299999993"/>
    <n v="142850.03820000001"/>
    <n v="103303.94590000001"/>
    <n v="180781.90530000001"/>
    <n v="136070.64249999999"/>
    <n v="238123.62450000001"/>
    <n v="168524.59830000001"/>
    <n v="294918.04700000002"/>
    <n v="189813.07870000001"/>
    <n v="332172.88780000003"/>
    <n v="210823.56719999999"/>
    <n v="368941.2426"/>
  </r>
  <r>
    <n v="6"/>
    <x v="0"/>
    <s v="Region VI - Midsouth"/>
    <x v="39"/>
    <s v="TX"/>
    <x v="288"/>
    <n v="4"/>
    <x v="3"/>
    <n v="66098.107000000004"/>
    <n v="105756.97259999999"/>
    <n v="92537.349700000006"/>
    <n v="148059.7617"/>
    <n v="118976.5925"/>
    <n v="190362.5508"/>
    <n v="158635.45670000001"/>
    <n v="253816.73439999999"/>
    <n v="198294.32079999999"/>
    <n v="317270.9179"/>
    <n v="224733.56349999999"/>
    <n v="359573.70699999999"/>
    <n v="251172.8063"/>
    <n v="401876.49609999999"/>
  </r>
  <r>
    <n v="6"/>
    <x v="0"/>
    <s v="Region VI - Midsouth"/>
    <x v="39"/>
    <s v="TX"/>
    <x v="289"/>
    <n v="1"/>
    <x v="0"/>
    <n v="83372.129199999996"/>
    <n v="145901.2262"/>
    <n v="108009.47560000001"/>
    <n v="189016.58230000001"/>
    <n v="129327.1885"/>
    <n v="226322.57990000001"/>
    <n v="154340.76190000001"/>
    <n v="270096.3333"/>
    <n v="181999.84020000001"/>
    <n v="318499.72019999998"/>
    <n v="199587.62770000001"/>
    <n v="349278.34850000002"/>
    <n v="216162.23430000001"/>
    <n v="378283.91"/>
  </r>
  <r>
    <n v="6"/>
    <x v="0"/>
    <s v="Region VI - Midsouth"/>
    <x v="39"/>
    <s v="TX"/>
    <x v="289"/>
    <n v="2"/>
    <x v="1"/>
    <n v="71036.234400000001"/>
    <n v="124313.4103"/>
    <n v="92968.950299999997"/>
    <n v="162695.66310000001"/>
    <n v="112856.16280000001"/>
    <n v="197498.28479999999"/>
    <n v="138115.65220000001"/>
    <n v="241702.39120000001"/>
    <n v="163873.55919999999"/>
    <n v="286778.72850000003"/>
    <n v="180574.35630000001"/>
    <n v="316005.12349999999"/>
    <n v="196118.29860000001"/>
    <n v="343207.02260000003"/>
  </r>
  <r>
    <n v="6"/>
    <x v="0"/>
    <s v="Region VI - Midsouth"/>
    <x v="39"/>
    <s v="TX"/>
    <x v="289"/>
    <n v="3"/>
    <x v="2"/>
    <n v="63063.038699999997"/>
    <n v="110360.31759999999"/>
    <n v="85746.676699999996"/>
    <n v="150056.68410000001"/>
    <n v="108345.22410000001"/>
    <n v="189604.14230000001"/>
    <n v="142535.7389"/>
    <n v="249437.54310000001"/>
    <n v="176365.39869999999"/>
    <n v="308639.44770000002"/>
    <n v="198517.5552"/>
    <n v="347405.72159999999"/>
    <n v="220348.95170000001"/>
    <n v="385610.6655"/>
  </r>
  <r>
    <n v="6"/>
    <x v="0"/>
    <s v="Region VI - Midsouth"/>
    <x v="39"/>
    <s v="TX"/>
    <x v="289"/>
    <n v="4"/>
    <x v="3"/>
    <n v="71034.671900000001"/>
    <n v="113655.4767"/>
    <n v="99448.540599999993"/>
    <n v="159117.66740000001"/>
    <n v="127862.4094"/>
    <n v="204579.85810000001"/>
    <n v="170483.21249999999"/>
    <n v="272773.14409999998"/>
    <n v="213104.01560000001"/>
    <n v="340966.4301"/>
    <n v="241517.88440000001"/>
    <n v="386428.62070000003"/>
    <n v="269931.75309999997"/>
    <n v="431890.81140000001"/>
  </r>
  <r>
    <n v="6"/>
    <x v="0"/>
    <s v="Region VI - Midsouth"/>
    <x v="39"/>
    <s v="TX"/>
    <x v="290"/>
    <n v="1"/>
    <x v="0"/>
    <n v="82925.528399999996"/>
    <n v="145119.67480000001"/>
    <n v="107356.7279"/>
    <n v="187874.2738"/>
    <n v="128495.0984"/>
    <n v="224866.42199999999"/>
    <n v="153271.13320000001"/>
    <n v="268224.48300000001"/>
    <n v="180666.39629999999"/>
    <n v="316166.19349999999"/>
    <n v="198086.92170000001"/>
    <n v="346652.11290000001"/>
    <n v="214475.11799999999"/>
    <n v="375331.45659999998"/>
  </r>
  <r>
    <n v="6"/>
    <x v="0"/>
    <s v="Region VI - Midsouth"/>
    <x v="39"/>
    <s v="TX"/>
    <x v="290"/>
    <n v="2"/>
    <x v="1"/>
    <n v="71000.829700000002"/>
    <n v="124251.45209999999"/>
    <n v="92817.553100000005"/>
    <n v="162430.71780000001"/>
    <n v="112573.1063"/>
    <n v="197002.93599999999"/>
    <n v="137586.85990000001"/>
    <n v="240777.0048"/>
    <n v="163144.3242"/>
    <n v="285502.56719999999"/>
    <n v="179707.42540000001"/>
    <n v="314487.99440000003"/>
    <n v="195099.31289999999"/>
    <n v="341423.7977"/>
  </r>
  <r>
    <n v="6"/>
    <x v="0"/>
    <s v="Region VI - Midsouth"/>
    <x v="39"/>
    <s v="TX"/>
    <x v="290"/>
    <n v="3"/>
    <x v="2"/>
    <n v="63271.936999999998"/>
    <n v="110725.88959999999"/>
    <n v="86123.853400000007"/>
    <n v="150716.74350000001"/>
    <n v="108893.51579999999"/>
    <n v="190563.6525"/>
    <n v="143330.94630000001"/>
    <n v="250829.15599999999"/>
    <n v="177419.55040000001"/>
    <n v="310484.21309999999"/>
    <n v="199757.70129999999"/>
    <n v="349575.97739999997"/>
    <n v="221785.7844"/>
    <n v="388125.1226"/>
  </r>
  <r>
    <n v="6"/>
    <x v="0"/>
    <s v="Region VI - Midsouth"/>
    <x v="39"/>
    <s v="TX"/>
    <x v="290"/>
    <n v="4"/>
    <x v="3"/>
    <n v="70672.5962"/>
    <n v="113076.15549999999"/>
    <n v="98941.634600000005"/>
    <n v="158306.61780000001"/>
    <n v="127210.6731"/>
    <n v="203537.08"/>
    <n v="169614.23079999999"/>
    <n v="271382.7733"/>
    <n v="212017.78839999999"/>
    <n v="339228.46659999999"/>
    <n v="240286.82689999999"/>
    <n v="384458.92879999999"/>
    <n v="268555.86540000001"/>
    <n v="429689.391"/>
  </r>
  <r>
    <n v="6"/>
    <x v="0"/>
    <s v="Region VI - Midsouth"/>
    <x v="39"/>
    <s v="TX"/>
    <x v="291"/>
    <n v="1"/>
    <x v="0"/>
    <n v="84446.700899999996"/>
    <n v="147781.7267"/>
    <n v="109279.0503"/>
    <n v="191238.33799999999"/>
    <n v="130763.88589999999"/>
    <n v="228836.8003"/>
    <n v="155928.77660000001"/>
    <n v="272875.3591"/>
    <n v="183753.2696"/>
    <n v="321568.22169999999"/>
    <n v="201447.05350000001"/>
    <n v="352532.34350000002"/>
    <n v="218073.99479999999"/>
    <n v="381629.49099999998"/>
  </r>
  <r>
    <n v="6"/>
    <x v="0"/>
    <s v="Region VI - Midsouth"/>
    <x v="39"/>
    <s v="TX"/>
    <x v="291"/>
    <n v="2"/>
    <x v="1"/>
    <n v="72522.002299999993"/>
    <n v="126913.504"/>
    <n v="94739.875499999995"/>
    <n v="165794.78200000001"/>
    <n v="114841.89380000001"/>
    <n v="200973.31419999999"/>
    <n v="140244.50339999999"/>
    <n v="245427.88080000001"/>
    <n v="166231.19750000001"/>
    <n v="290904.5955"/>
    <n v="183067.55720000001"/>
    <n v="320368.22499999998"/>
    <n v="198698.18969999999"/>
    <n v="347721.8321"/>
  </r>
  <r>
    <n v="6"/>
    <x v="0"/>
    <s v="Region VI - Midsouth"/>
    <x v="39"/>
    <s v="TX"/>
    <x v="291"/>
    <n v="3"/>
    <x v="2"/>
    <n v="64779.107300000003"/>
    <n v="113363.4378"/>
    <n v="88233.892000000007"/>
    <n v="154409.31099999999"/>
    <n v="111606.4224"/>
    <n v="195311.23929999999"/>
    <n v="146948.15530000001"/>
    <n v="257159.27170000001"/>
    <n v="181941.06159999999"/>
    <n v="318396.8578"/>
    <n v="204882.08069999999"/>
    <n v="358543.64120000001"/>
    <n v="227513.0319"/>
    <n v="398147.80589999998"/>
  </r>
  <r>
    <n v="6"/>
    <x v="0"/>
    <s v="Region VI - Midsouth"/>
    <x v="39"/>
    <s v="TX"/>
    <x v="291"/>
    <n v="4"/>
    <x v="3"/>
    <n v="71980.688699999999"/>
    <n v="115169.10370000001"/>
    <n v="100772.9641"/>
    <n v="161236.745"/>
    <n v="129565.23970000001"/>
    <n v="207304.38649999999"/>
    <n v="172753.65289999999"/>
    <n v="276405.84869999997"/>
    <n v="215942.06599999999"/>
    <n v="345507.31089999998"/>
    <n v="244734.34160000001"/>
    <n v="391574.9523"/>
    <n v="273526.61700000003"/>
    <n v="437642.59379999997"/>
  </r>
  <r>
    <n v="6"/>
    <x v="0"/>
    <s v="Region VI - Midsouth"/>
    <x v="39"/>
    <s v="TX"/>
    <x v="292"/>
    <n v="1"/>
    <x v="0"/>
    <n v="80450.688599999994"/>
    <n v="140788.70499999999"/>
    <n v="104140.8722"/>
    <n v="182246.5263"/>
    <n v="124637.94439999999"/>
    <n v="218116.4026"/>
    <n v="148657.96359999999"/>
    <n v="260151.4363"/>
    <n v="175217.1023"/>
    <n v="306629.929"/>
    <n v="192106.01920000001"/>
    <n v="336185.53350000002"/>
    <n v="207989.47700000001"/>
    <n v="363981.58470000001"/>
  </r>
  <r>
    <n v="6"/>
    <x v="0"/>
    <s v="Region VI - Midsouth"/>
    <x v="39"/>
    <s v="TX"/>
    <x v="292"/>
    <n v="2"/>
    <x v="1"/>
    <n v="68937.186799999996"/>
    <n v="120640.077"/>
    <n v="90103.048699999999"/>
    <n v="157680.3352"/>
    <n v="109264.9871"/>
    <n v="191213.7274"/>
    <n v="133514.52789999999"/>
    <n v="233650.42379999999"/>
    <n v="158299.2401"/>
    <n v="277023.6703"/>
    <n v="174360.29920000001"/>
    <n v="305130.52360000001"/>
    <n v="189281.80379999999"/>
    <n v="331243.15669999999"/>
  </r>
  <r>
    <n v="6"/>
    <x v="0"/>
    <s v="Region VI - Midsouth"/>
    <x v="39"/>
    <s v="TX"/>
    <x v="292"/>
    <n v="3"/>
    <x v="2"/>
    <n v="61471.267099999997"/>
    <n v="107574.71739999999"/>
    <n v="83687.634999999995"/>
    <n v="146453.36120000001"/>
    <n v="105824.58500000001"/>
    <n v="185193.0238"/>
    <n v="139303.19070000001"/>
    <n v="243780.58379999999"/>
    <n v="172444.99849999999"/>
    <n v="301778.74739999999"/>
    <n v="194165.31700000001"/>
    <n v="339789.30469999998"/>
    <n v="215586.25949999999"/>
    <n v="377275.95409999997"/>
  </r>
  <r>
    <n v="6"/>
    <x v="0"/>
    <s v="Region VI - Midsouth"/>
    <x v="39"/>
    <s v="TX"/>
    <x v="292"/>
    <n v="4"/>
    <x v="3"/>
    <n v="68566.3894"/>
    <n v="109706.22470000001"/>
    <n v="95992.945099999997"/>
    <n v="153588.71460000001"/>
    <n v="123419.501"/>
    <n v="197471.20439999999"/>
    <n v="164559.3346"/>
    <n v="263294.93920000002"/>
    <n v="205699.16819999999"/>
    <n v="329118.674"/>
    <n v="233125.72399999999"/>
    <n v="373001.16389999999"/>
    <n v="260552.27970000001"/>
    <n v="416883.65370000002"/>
  </r>
  <r>
    <n v="6"/>
    <x v="0"/>
    <s v="Region VI - Midsouth"/>
    <x v="39"/>
    <s v="TX"/>
    <x v="293"/>
    <n v="1"/>
    <x v="0"/>
    <n v="80490.994000000006"/>
    <n v="140859.23970000001"/>
    <n v="104132.89109999999"/>
    <n v="182232.5595"/>
    <n v="124587.3941"/>
    <n v="218027.93969999999"/>
    <n v="148535.467"/>
    <n v="259937.06709999999"/>
    <n v="175014.11369999999"/>
    <n v="306274.69880000001"/>
    <n v="191852.24660000001"/>
    <n v="335741.43160000001"/>
    <n v="207664.48560000001"/>
    <n v="363412.84980000003"/>
  </r>
  <r>
    <n v="6"/>
    <x v="0"/>
    <s v="Region VI - Midsouth"/>
    <x v="39"/>
    <s v="TX"/>
    <x v="293"/>
    <n v="2"/>
    <x v="1"/>
    <n v="69251.623000000007"/>
    <n v="121190.3403"/>
    <n v="90429.301200000002"/>
    <n v="158251.27710000001"/>
    <n v="109580.4593"/>
    <n v="191765.80369999999"/>
    <n v="133752.58900000001"/>
    <n v="234067.0307"/>
    <n v="158499.05729999999"/>
    <n v="277373.3504"/>
    <n v="174529.0435"/>
    <n v="305425.826"/>
    <n v="189402.2328"/>
    <n v="331453.90730000002"/>
  </r>
  <r>
    <n v="6"/>
    <x v="0"/>
    <s v="Region VI - Midsouth"/>
    <x v="39"/>
    <s v="TX"/>
    <x v="293"/>
    <n v="3"/>
    <x v="2"/>
    <n v="61945.460400000004"/>
    <n v="108404.55560000001"/>
    <n v="84407.985000000001"/>
    <n v="147713.9737"/>
    <n v="106792.98269999999"/>
    <n v="186887.71969999999"/>
    <n v="140637.1556"/>
    <n v="246115.02230000001"/>
    <n v="174152.54949999999"/>
    <n v="304766.96169999999"/>
    <n v="196130.83549999999"/>
    <n v="343228.962"/>
    <n v="217816.87340000001"/>
    <n v="381179.52840000001"/>
  </r>
  <r>
    <n v="6"/>
    <x v="0"/>
    <s v="Region VI - Midsouth"/>
    <x v="39"/>
    <s v="TX"/>
    <x v="293"/>
    <n v="4"/>
    <x v="3"/>
    <n v="68615.693700000003"/>
    <n v="109785.1116"/>
    <n v="96061.971099999995"/>
    <n v="153699.15609999999"/>
    <n v="123508.24860000001"/>
    <n v="197613.20079999999"/>
    <n v="164677.6649"/>
    <n v="263484.26770000003"/>
    <n v="205847.08110000001"/>
    <n v="329355.3346"/>
    <n v="233293.3585"/>
    <n v="373269.37910000002"/>
    <n v="260739.636"/>
    <n v="417183.42379999999"/>
  </r>
  <r>
    <n v="6"/>
    <x v="0"/>
    <s v="Region VI - Midsouth"/>
    <x v="39"/>
    <s v="TX"/>
    <x v="294"/>
    <n v="1"/>
    <x v="0"/>
    <n v="81951.715800000005"/>
    <n v="143415.50279999999"/>
    <n v="106067.19469999999"/>
    <n v="185617.59080000001"/>
    <n v="126932.01850000001"/>
    <n v="222131.03229999999"/>
    <n v="151376.86900000001"/>
    <n v="264909.52059999999"/>
    <n v="178405.4859"/>
    <n v="312209.60029999999"/>
    <n v="195593.05470000001"/>
    <n v="342287.8456"/>
    <n v="211750.8683"/>
    <n v="370564.0196"/>
  </r>
  <r>
    <n v="6"/>
    <x v="0"/>
    <s v="Region VI - Midsouth"/>
    <x v="39"/>
    <s v="TX"/>
    <x v="294"/>
    <n v="2"/>
    <x v="1"/>
    <n v="70301.147800000006"/>
    <n v="123027.0088"/>
    <n v="91862.253500000006"/>
    <n v="160758.94349999999"/>
    <n v="111376.04889999999"/>
    <n v="194908.08559999999"/>
    <n v="136053.15340000001"/>
    <n v="238093.0183"/>
    <n v="161286.21969999999"/>
    <n v="282250.88439999998"/>
    <n v="177636.07509999999"/>
    <n v="310863.13140000001"/>
    <n v="192820.48360000001"/>
    <n v="337435.84629999998"/>
  </r>
  <r>
    <n v="6"/>
    <x v="0"/>
    <s v="Region VI - Midsouth"/>
    <x v="39"/>
    <s v="TX"/>
    <x v="294"/>
    <n v="3"/>
    <x v="2"/>
    <n v="62741.346899999997"/>
    <n v="109797.35709999999"/>
    <n v="85437.506899999993"/>
    <n v="149515.63690000001"/>
    <n v="108053.30349999999"/>
    <n v="189093.2812"/>
    <n v="142253.4313"/>
    <n v="248943.50469999999"/>
    <n v="176112.75159999999"/>
    <n v="308197.31520000001"/>
    <n v="198306.95670000001"/>
    <n v="347037.17420000001"/>
    <n v="220198.2219"/>
    <n v="385346.88829999999"/>
  </r>
  <r>
    <n v="6"/>
    <x v="0"/>
    <s v="Region VI - Midsouth"/>
    <x v="39"/>
    <s v="TX"/>
    <x v="294"/>
    <n v="4"/>
    <x v="3"/>
    <n v="69849.836200000005"/>
    <n v="111759.7395"/>
    <n v="97789.770600000003"/>
    <n v="156463.63529999999"/>
    <n v="125729.70510000001"/>
    <n v="201167.53109999999"/>
    <n v="167639.60680000001"/>
    <n v="268223.3749"/>
    <n v="209549.50839999999"/>
    <n v="335279.21850000002"/>
    <n v="237489.44279999999"/>
    <n v="379983.11430000002"/>
    <n v="265429.3774"/>
    <n v="424687.01010000001"/>
  </r>
  <r>
    <n v="6"/>
    <x v="0"/>
    <s v="Region VI - Midsouth"/>
    <x v="39"/>
    <s v="TX"/>
    <x v="295"/>
    <n v="1"/>
    <x v="0"/>
    <n v="80004.087799999994"/>
    <n v="140007.15359999999"/>
    <n v="103488.12450000001"/>
    <n v="181104.21789999999"/>
    <n v="123805.8542"/>
    <n v="216660.24479999999"/>
    <n v="147588.33489999999"/>
    <n v="258279.58600000001"/>
    <n v="173883.65839999999"/>
    <n v="304296.40220000001"/>
    <n v="190605.3131"/>
    <n v="333559.29790000001"/>
    <n v="206302.36069999999"/>
    <n v="361029.13130000001"/>
  </r>
  <r>
    <n v="6"/>
    <x v="0"/>
    <s v="Region VI - Midsouth"/>
    <x v="39"/>
    <s v="TX"/>
    <x v="295"/>
    <n v="2"/>
    <x v="1"/>
    <n v="68901.782099999997"/>
    <n v="120578.11870000001"/>
    <n v="89951.651400000002"/>
    <n v="157415.39000000001"/>
    <n v="108981.93060000001"/>
    <n v="190718.37849999999"/>
    <n v="132985.73569999999"/>
    <n v="232725.0374"/>
    <n v="157570.00510000001"/>
    <n v="275747.50890000002"/>
    <n v="173493.36840000001"/>
    <n v="303613.3946"/>
    <n v="188262.8181"/>
    <n v="329459.93170000002"/>
  </r>
  <r>
    <n v="6"/>
    <x v="0"/>
    <s v="Region VI - Midsouth"/>
    <x v="39"/>
    <s v="TX"/>
    <x v="295"/>
    <n v="3"/>
    <x v="2"/>
    <n v="61680.165399999998"/>
    <n v="107940.28939999999"/>
    <n v="84064.811700000006"/>
    <n v="147113.42050000001"/>
    <n v="106372.87669999999"/>
    <n v="186152.53400000001"/>
    <n v="140098.39809999999"/>
    <n v="245172.1967"/>
    <n v="173499.1502"/>
    <n v="303623.51270000002"/>
    <n v="195405.46309999999"/>
    <n v="341959.56050000002"/>
    <n v="217023.09210000001"/>
    <n v="379790.41119999997"/>
  </r>
  <r>
    <n v="6"/>
    <x v="0"/>
    <s v="Region VI - Midsouth"/>
    <x v="39"/>
    <s v="TX"/>
    <x v="295"/>
    <n v="4"/>
    <x v="3"/>
    <n v="68204.313699999999"/>
    <n v="109126.90360000001"/>
    <n v="95486.039099999995"/>
    <n v="152777.66500000001"/>
    <n v="122767.76459999999"/>
    <n v="196428.42629999999"/>
    <n v="163690.35279999999"/>
    <n v="261904.56839999999"/>
    <n v="204612.94099999999"/>
    <n v="327380.71059999999"/>
    <n v="231894.66639999999"/>
    <n v="371031.4719"/>
    <n v="259176.39199999999"/>
    <n v="414682.23330000002"/>
  </r>
  <r>
    <n v="6"/>
    <x v="0"/>
    <s v="Region VI - Midsouth"/>
    <x v="39"/>
    <s v="TX"/>
    <x v="296"/>
    <n v="1"/>
    <x v="0"/>
    <n v="83959.794599999994"/>
    <n v="146929.64069999999"/>
    <n v="108634.2837"/>
    <n v="190109.99650000001"/>
    <n v="129982.34600000001"/>
    <n v="227469.10550000001"/>
    <n v="154981.64449999999"/>
    <n v="271217.87780000002"/>
    <n v="182622.8144"/>
    <n v="319589.9252"/>
    <n v="200200.11989999999"/>
    <n v="350350.20990000002"/>
    <n v="216711.87"/>
    <n v="379245.77240000002"/>
  </r>
  <r>
    <n v="6"/>
    <x v="0"/>
    <s v="Region VI - Midsouth"/>
    <x v="39"/>
    <s v="TX"/>
    <x v="296"/>
    <n v="2"/>
    <x v="1"/>
    <n v="72172.161300000007"/>
    <n v="126301.2824"/>
    <n v="94262.225600000005"/>
    <n v="164958.89490000001"/>
    <n v="114243.3651"/>
    <n v="199925.889"/>
    <n v="139477.6501"/>
    <n v="244085.88759999999"/>
    <n v="165302.1452"/>
    <n v="289278.75400000002"/>
    <n v="182031.88200000001"/>
    <n v="318555.79350000003"/>
    <n v="197558.77499999999"/>
    <n v="345727.85639999999"/>
  </r>
  <r>
    <n v="6"/>
    <x v="0"/>
    <s v="Region VI - Midsouth"/>
    <x v="39"/>
    <s v="TX"/>
    <x v="296"/>
    <n v="3"/>
    <x v="2"/>
    <n v="64513.812400000003"/>
    <n v="112899.1715"/>
    <n v="87890.718800000002"/>
    <n v="153808.75769999999"/>
    <n v="111186.31630000001"/>
    <n v="194576.05360000001"/>
    <n v="146409.39780000001"/>
    <n v="256216.4461"/>
    <n v="181287.66219999999"/>
    <n v="317253.40889999998"/>
    <n v="204156.70850000001"/>
    <n v="357274.23969999998"/>
    <n v="226719.2507"/>
    <n v="396758.6887"/>
  </r>
  <r>
    <n v="6"/>
    <x v="0"/>
    <s v="Region VI - Midsouth"/>
    <x v="39"/>
    <s v="TX"/>
    <x v="296"/>
    <n v="4"/>
    <x v="3"/>
    <n v="71569.308699999994"/>
    <n v="114510.89569999999"/>
    <n v="100197.0321"/>
    <n v="160315.25390000001"/>
    <n v="128824.75569999999"/>
    <n v="206119.6121"/>
    <n v="171766.34090000001"/>
    <n v="274826.1495"/>
    <n v="214707.92610000001"/>
    <n v="343532.68680000002"/>
    <n v="243335.6496"/>
    <n v="389337.04509999999"/>
    <n v="271963.37300000002"/>
    <n v="435141.40330000001"/>
  </r>
  <r>
    <n v="6"/>
    <x v="0"/>
    <s v="Region VI - Midsouth"/>
    <x v="39"/>
    <s v="TX"/>
    <x v="297"/>
    <n v="1"/>
    <x v="0"/>
    <n v="84446.700899999996"/>
    <n v="147781.7267"/>
    <n v="109279.0503"/>
    <n v="191238.33799999999"/>
    <n v="130763.88589999999"/>
    <n v="228836.8003"/>
    <n v="155928.77660000001"/>
    <n v="272875.3591"/>
    <n v="183753.2696"/>
    <n v="321568.22169999999"/>
    <n v="201447.05350000001"/>
    <n v="352532.34350000002"/>
    <n v="218073.99479999999"/>
    <n v="381629.49099999998"/>
  </r>
  <r>
    <n v="6"/>
    <x v="0"/>
    <s v="Region VI - Midsouth"/>
    <x v="39"/>
    <s v="TX"/>
    <x v="297"/>
    <n v="2"/>
    <x v="1"/>
    <n v="72522.002299999993"/>
    <n v="126913.504"/>
    <n v="94739.875499999995"/>
    <n v="165794.78200000001"/>
    <n v="114841.89380000001"/>
    <n v="200973.31419999999"/>
    <n v="140244.50339999999"/>
    <n v="245427.88080000001"/>
    <n v="166231.19750000001"/>
    <n v="290904.5955"/>
    <n v="183067.55720000001"/>
    <n v="320368.22499999998"/>
    <n v="198698.18969999999"/>
    <n v="347721.8321"/>
  </r>
  <r>
    <n v="6"/>
    <x v="0"/>
    <s v="Region VI - Midsouth"/>
    <x v="39"/>
    <s v="TX"/>
    <x v="297"/>
    <n v="3"/>
    <x v="2"/>
    <n v="64779.107300000003"/>
    <n v="113363.4378"/>
    <n v="88233.892000000007"/>
    <n v="154409.31099999999"/>
    <n v="111606.4224"/>
    <n v="195311.23929999999"/>
    <n v="146948.15530000001"/>
    <n v="257159.27170000001"/>
    <n v="181941.06159999999"/>
    <n v="318396.8578"/>
    <n v="204882.08069999999"/>
    <n v="358543.64120000001"/>
    <n v="227513.0319"/>
    <n v="398147.80589999998"/>
  </r>
  <r>
    <n v="6"/>
    <x v="0"/>
    <s v="Region VI - Midsouth"/>
    <x v="39"/>
    <s v="TX"/>
    <x v="297"/>
    <n v="4"/>
    <x v="3"/>
    <n v="71980.688699999999"/>
    <n v="115169.10370000001"/>
    <n v="100772.9641"/>
    <n v="161236.745"/>
    <n v="129565.23970000001"/>
    <n v="207304.38649999999"/>
    <n v="172753.65289999999"/>
    <n v="276405.84869999997"/>
    <n v="215942.06599999999"/>
    <n v="345507.31089999998"/>
    <n v="244734.34160000001"/>
    <n v="391574.9523"/>
    <n v="273526.61700000003"/>
    <n v="437642.59379999997"/>
  </r>
  <r>
    <n v="7"/>
    <x v="0"/>
    <s v="Region VII - Midwest"/>
    <x v="40"/>
    <s v="IA"/>
    <x v="29"/>
    <n v="1"/>
    <x v="0"/>
    <n v="95360.163400000005"/>
    <n v="166880.28599999999"/>
    <n v="123424.0061"/>
    <n v="215992.01070000001"/>
    <n v="147705.00839999999"/>
    <n v="258483.7648"/>
    <n v="176153.19519999999"/>
    <n v="308268.09169999999"/>
    <n v="207608.3351"/>
    <n v="363314.58659999998"/>
    <n v="227610.72330000001"/>
    <n v="398318.76569999999"/>
    <n v="246415.77979999999"/>
    <n v="431227.61469999998"/>
  </r>
  <r>
    <n v="7"/>
    <x v="0"/>
    <s v="Region VII - Midwest"/>
    <x v="40"/>
    <s v="IA"/>
    <x v="29"/>
    <n v="2"/>
    <x v="1"/>
    <n v="81790.678700000004"/>
    <n v="143133.68780000001"/>
    <n v="106879.4277"/>
    <n v="187038.99849999999"/>
    <n v="129586.8795"/>
    <n v="226777.03909999999"/>
    <n v="158305.57389999999"/>
    <n v="277034.75439999998"/>
    <n v="187669.42540000001"/>
    <n v="328421.49440000003"/>
    <n v="206696.12390000001"/>
    <n v="361718.2169"/>
    <n v="224367.4497"/>
    <n v="392643.03710000002"/>
  </r>
  <r>
    <n v="7"/>
    <x v="0"/>
    <s v="Region VII - Midwest"/>
    <x v="40"/>
    <s v="IA"/>
    <x v="29"/>
    <n v="3"/>
    <x v="2"/>
    <n v="72986.557799999995"/>
    <n v="127726.47629999999"/>
    <n v="99385.445600000006"/>
    <n v="173924.52989999999"/>
    <n v="125690.73390000001"/>
    <n v="219958.7844"/>
    <n v="165470.6292"/>
    <n v="289573.60110000003"/>
    <n v="204853.584"/>
    <n v="358493.772"/>
    <n v="230667.84220000001"/>
    <n v="403668.72379999998"/>
    <n v="256129.26430000001"/>
    <n v="448226.21250000002"/>
  </r>
  <r>
    <n v="7"/>
    <x v="0"/>
    <s v="Region VII - Midwest"/>
    <x v="40"/>
    <s v="IA"/>
    <x v="29"/>
    <n v="4"/>
    <x v="3"/>
    <n v="81277.567299999995"/>
    <n v="130044.1096"/>
    <n v="113788.59420000001"/>
    <n v="182061.75339999999"/>
    <n v="146299.62109999999"/>
    <n v="234079.39739999999"/>
    <n v="195066.16149999999"/>
    <n v="312105.86310000002"/>
    <n v="243832.70189999999"/>
    <n v="390132.32880000002"/>
    <n v="276343.72889999999"/>
    <n v="442149.97269999998"/>
    <n v="308854.75579999998"/>
    <n v="494167.6165"/>
  </r>
  <r>
    <n v="7"/>
    <x v="0"/>
    <s v="Region VII - Midwest"/>
    <x v="40"/>
    <s v="IA"/>
    <x v="298"/>
    <n v="1"/>
    <x v="0"/>
    <n v="94386.350900000005"/>
    <n v="165176.11410000001"/>
    <n v="122134.47289999999"/>
    <n v="213735.32759999999"/>
    <n v="146141.92860000001"/>
    <n v="255748.3751"/>
    <n v="174258.93109999999"/>
    <n v="304953.12939999998"/>
    <n v="205347.42480000001"/>
    <n v="359357.99339999998"/>
    <n v="225116.85620000001"/>
    <n v="393954.49839999998"/>
    <n v="243691.5301"/>
    <n v="426460.1776"/>
  </r>
  <r>
    <n v="7"/>
    <x v="0"/>
    <s v="Region VII - Midwest"/>
    <x v="40"/>
    <s v="IA"/>
    <x v="298"/>
    <n v="2"/>
    <x v="1"/>
    <n v="81090.996799999994"/>
    <n v="141909.2445"/>
    <n v="105924.1281"/>
    <n v="185367.2242"/>
    <n v="128389.8221"/>
    <n v="224682.1887"/>
    <n v="156771.86730000001"/>
    <n v="274350.76789999998"/>
    <n v="185811.32089999999"/>
    <n v="325169.81160000002"/>
    <n v="204624.77359999999"/>
    <n v="358093.35389999999"/>
    <n v="222088.62040000001"/>
    <n v="388655.0858"/>
  </r>
  <r>
    <n v="7"/>
    <x v="0"/>
    <s v="Region VII - Midwest"/>
    <x v="40"/>
    <s v="IA"/>
    <x v="298"/>
    <n v="3"/>
    <x v="2"/>
    <n v="72455.967900000003"/>
    <n v="126797.94379999999"/>
    <n v="98699.099100000007"/>
    <n v="172723.4235"/>
    <n v="124850.5217"/>
    <n v="218488.413"/>
    <n v="164393.11429999999"/>
    <n v="287687.94990000001"/>
    <n v="203546.78520000001"/>
    <n v="356206.87410000002"/>
    <n v="229217.09760000001"/>
    <n v="401129.92060000001"/>
    <n v="254541.70180000001"/>
    <n v="445447.97810000001"/>
  </r>
  <r>
    <n v="7"/>
    <x v="0"/>
    <s v="Region VII - Midwest"/>
    <x v="40"/>
    <s v="IA"/>
    <x v="298"/>
    <n v="4"/>
    <x v="3"/>
    <n v="80454.807400000005"/>
    <n v="128727.6936"/>
    <n v="112636.73020000001"/>
    <n v="180218.77100000001"/>
    <n v="144818.6531"/>
    <n v="231709.84849999999"/>
    <n v="193091.53750000001"/>
    <n v="308946.46460000001"/>
    <n v="241364.42189999999"/>
    <n v="386183.0808"/>
    <n v="273546.34480000002"/>
    <n v="437674.15820000001"/>
    <n v="305728.26770000003"/>
    <n v="489165.23560000001"/>
  </r>
  <r>
    <n v="7"/>
    <x v="0"/>
    <s v="Region VII - Midwest"/>
    <x v="40"/>
    <s v="IA"/>
    <x v="299"/>
    <n v="1"/>
    <x v="0"/>
    <n v="87915.5046"/>
    <n v="153852.13310000001"/>
    <n v="113780.44680000001"/>
    <n v="199115.7818"/>
    <n v="136158.84229999999"/>
    <n v="238277.97399999999"/>
    <n v="162374.95939999999"/>
    <n v="284156.1789"/>
    <n v="191361.97640000001"/>
    <n v="334883.45880000002"/>
    <n v="209794.93350000001"/>
    <n v="367141.1335"/>
    <n v="227121.38630000001"/>
    <n v="397462.42619999999"/>
  </r>
  <r>
    <n v="7"/>
    <x v="0"/>
    <s v="Region VII - Midwest"/>
    <x v="40"/>
    <s v="IA"/>
    <x v="299"/>
    <n v="2"/>
    <x v="1"/>
    <n v="75442.543600000005"/>
    <n v="132024.45129999999"/>
    <n v="98572.803700000004"/>
    <n v="172502.40650000001"/>
    <n v="119504.8043"/>
    <n v="209133.4074"/>
    <n v="145969.5698"/>
    <n v="255446.74710000001"/>
    <n v="173034.29139999999"/>
    <n v="302810.0099"/>
    <n v="190570.40239999999"/>
    <n v="333498.20419999998"/>
    <n v="206854.73920000001"/>
    <n v="361995.79359999998"/>
  </r>
  <r>
    <n v="7"/>
    <x v="0"/>
    <s v="Region VII - Midwest"/>
    <x v="40"/>
    <s v="IA"/>
    <x v="299"/>
    <n v="3"/>
    <x v="2"/>
    <n v="67347.462400000004"/>
    <n v="117858.0591"/>
    <n v="91716.6299"/>
    <n v="160504.1023"/>
    <n v="115999.76149999999"/>
    <n v="202999.58259999999"/>
    <n v="152720.40460000001"/>
    <n v="267260.70809999999"/>
    <n v="189076.1832"/>
    <n v="330883.32059999998"/>
    <n v="212907.9639"/>
    <n v="372588.93680000002"/>
    <n v="236415.42060000001"/>
    <n v="413726.98599999998"/>
  </r>
  <r>
    <n v="7"/>
    <x v="0"/>
    <s v="Region VII - Midwest"/>
    <x v="40"/>
    <s v="IA"/>
    <x v="299"/>
    <n v="4"/>
    <x v="3"/>
    <n v="74934.306299999997"/>
    <n v="119894.8919"/>
    <n v="104908.0288"/>
    <n v="167852.8486"/>
    <n v="134881.75140000001"/>
    <n v="215810.80540000001"/>
    <n v="179842.3351"/>
    <n v="287747.74050000001"/>
    <n v="224802.91880000001"/>
    <n v="359684.67550000001"/>
    <n v="254776.64139999999"/>
    <n v="407642.6323"/>
    <n v="284750.364"/>
    <n v="455600.58909999998"/>
  </r>
  <r>
    <n v="7"/>
    <x v="0"/>
    <s v="Region VII - Midwest"/>
    <x v="40"/>
    <s v="IA"/>
    <x v="300"/>
    <n v="1"/>
    <x v="0"/>
    <n v="101770.55899999999"/>
    <n v="178098.47820000001"/>
    <n v="131790.0135"/>
    <n v="230632.52359999999"/>
    <n v="157763.93160000001"/>
    <n v="276086.88030000002"/>
    <n v="188220.92540000001"/>
    <n v="329386.61940000003"/>
    <n v="221898.2825"/>
    <n v="388321.99430000002"/>
    <n v="243313.3222"/>
    <n v="425798.3138"/>
    <n v="263473.42930000002"/>
    <n v="461078.50140000001"/>
  </r>
  <r>
    <n v="7"/>
    <x v="0"/>
    <s v="Region VII - Midwest"/>
    <x v="40"/>
    <s v="IA"/>
    <x v="300"/>
    <n v="2"/>
    <x v="1"/>
    <n v="86967.484200000006"/>
    <n v="152193.0974"/>
    <n v="113741.382"/>
    <n v="199047.4185"/>
    <n v="137998.69940000001"/>
    <n v="241497.72399999999"/>
    <n v="168750.79250000001"/>
    <n v="295313.88679999998"/>
    <n v="200146.7439"/>
    <n v="350256.80180000002"/>
    <n v="220497.39490000001"/>
    <n v="385870.4412"/>
    <n v="239420.70499999999"/>
    <n v="418986.23379999999"/>
  </r>
  <r>
    <n v="7"/>
    <x v="0"/>
    <s v="Region VII - Midwest"/>
    <x v="40"/>
    <s v="IA"/>
    <x v="300"/>
    <n v="3"/>
    <x v="2"/>
    <n v="77383.779599999994"/>
    <n v="135421.61429999999"/>
    <n v="105287.3982"/>
    <n v="184252.94690000001"/>
    <n v="133088.90830000001"/>
    <n v="232905.5894"/>
    <n v="175142.40549999999"/>
    <n v="306499.20970000001"/>
    <n v="216762.8769"/>
    <n v="379335.03450000001"/>
    <n v="244028.71770000001"/>
    <n v="427050.25589999999"/>
    <n v="270909.64649999997"/>
    <n v="474091.88130000001"/>
  </r>
  <r>
    <n v="7"/>
    <x v="0"/>
    <s v="Region VII - Midwest"/>
    <x v="40"/>
    <s v="IA"/>
    <x v="300"/>
    <n v="4"/>
    <x v="3"/>
    <n v="86724.118199999997"/>
    <n v="138758.5912"/>
    <n v="121413.76549999999"/>
    <n v="194262.02770000001"/>
    <n v="156103.41279999999"/>
    <n v="249765.46419999999"/>
    <n v="208137.88380000001"/>
    <n v="333020.61900000001"/>
    <n v="260172.3547"/>
    <n v="416275.77360000001"/>
    <n v="294862.00199999998"/>
    <n v="471779.21010000003"/>
    <n v="329551.64929999999"/>
    <n v="527282.64670000004"/>
  </r>
  <r>
    <n v="7"/>
    <x v="0"/>
    <s v="Region VII - Midwest"/>
    <x v="40"/>
    <s v="IA"/>
    <x v="301"/>
    <n v="1"/>
    <x v="0"/>
    <n v="94873.257199999993"/>
    <n v="166028.20009999999"/>
    <n v="122779.2395"/>
    <n v="214863.6692"/>
    <n v="146923.46849999999"/>
    <n v="257116.0699"/>
    <n v="175206.0632"/>
    <n v="306610.61050000001"/>
    <n v="206477.88"/>
    <n v="361336.29"/>
    <n v="226363.78969999999"/>
    <n v="396136.63199999998"/>
    <n v="245053.65489999999"/>
    <n v="428843.89610000001"/>
  </r>
  <r>
    <n v="7"/>
    <x v="0"/>
    <s v="Region VII - Midwest"/>
    <x v="40"/>
    <s v="IA"/>
    <x v="301"/>
    <n v="2"/>
    <x v="1"/>
    <n v="81440.837799999994"/>
    <n v="142521.46609999999"/>
    <n v="106401.7779"/>
    <n v="186203.11139999999"/>
    <n v="128988.3508"/>
    <n v="225729.6139"/>
    <n v="157538.72070000001"/>
    <n v="275692.7611"/>
    <n v="186740.3731"/>
    <n v="326795.65299999999"/>
    <n v="205660.44880000001"/>
    <n v="359905.78539999999"/>
    <n v="223228.03510000001"/>
    <n v="390649.06140000001"/>
  </r>
  <r>
    <n v="7"/>
    <x v="0"/>
    <s v="Region VII - Midwest"/>
    <x v="40"/>
    <s v="IA"/>
    <x v="301"/>
    <n v="3"/>
    <x v="2"/>
    <n v="72721.262799999997"/>
    <n v="127262.21"/>
    <n v="99042.272400000002"/>
    <n v="173323.9767"/>
    <n v="125270.62790000001"/>
    <n v="219223.5987"/>
    <n v="164931.87169999999"/>
    <n v="288630.77549999999"/>
    <n v="204200.18460000001"/>
    <n v="357350.32309999998"/>
    <n v="229942.46979999999"/>
    <n v="402399.3222"/>
    <n v="255335.48310000001"/>
    <n v="446837.09539999999"/>
  </r>
  <r>
    <n v="7"/>
    <x v="0"/>
    <s v="Region VII - Midwest"/>
    <x v="40"/>
    <s v="IA"/>
    <x v="301"/>
    <n v="4"/>
    <x v="3"/>
    <n v="80866.187300000005"/>
    <n v="129385.9016"/>
    <n v="113212.66220000001"/>
    <n v="181140.2622"/>
    <n v="145559.13709999999"/>
    <n v="232894.62289999999"/>
    <n v="194078.84959999999"/>
    <n v="310526.16389999999"/>
    <n v="242598.5619"/>
    <n v="388157.70480000001"/>
    <n v="274945.0368"/>
    <n v="439912.06540000002"/>
    <n v="307291.51169999997"/>
    <n v="491666.42609999998"/>
  </r>
  <r>
    <n v="7"/>
    <x v="0"/>
    <s v="Region VII - Midwest"/>
    <x v="40"/>
    <s v="IA"/>
    <x v="302"/>
    <n v="1"/>
    <x v="0"/>
    <n v="95239.252999999997"/>
    <n v="166668.69289999999"/>
    <n v="123447.95699999999"/>
    <n v="216033.92480000001"/>
    <n v="147856.66819999999"/>
    <n v="258749.16940000001"/>
    <n v="176520.69570000001"/>
    <n v="308911.21740000002"/>
    <n v="208217.31349999999"/>
    <n v="364380.29869999998"/>
    <n v="228372.05410000001"/>
    <n v="399651.09470000002"/>
    <n v="247390.76819999999"/>
    <n v="432933.8444"/>
  </r>
  <r>
    <n v="7"/>
    <x v="0"/>
    <s v="Region VII - Midwest"/>
    <x v="40"/>
    <s v="IA"/>
    <x v="302"/>
    <n v="2"/>
    <x v="1"/>
    <n v="80847.376099999994"/>
    <n v="141482.90820000001"/>
    <n v="105900.6779"/>
    <n v="185326.1863"/>
    <n v="128640.47199999999"/>
    <n v="225120.8259"/>
    <n v="157591.4014"/>
    <n v="275784.95240000001"/>
    <n v="187069.98620000001"/>
    <n v="327372.47570000001"/>
    <n v="206189.90460000001"/>
    <n v="360832.33299999998"/>
    <n v="224006.177"/>
    <n v="392010.80979999999"/>
  </r>
  <r>
    <n v="7"/>
    <x v="0"/>
    <s v="Region VII - Midwest"/>
    <x v="40"/>
    <s v="IA"/>
    <x v="302"/>
    <n v="3"/>
    <x v="2"/>
    <n v="71563.983999999997"/>
    <n v="125236.97199999999"/>
    <n v="97224.403999999995"/>
    <n v="170142.70699999999"/>
    <n v="122785.5517"/>
    <n v="214874.71539999999"/>
    <n v="161468.74909999999"/>
    <n v="282570.31079999998"/>
    <n v="199730.94880000001"/>
    <n v="349529.1605"/>
    <n v="224771.30710000001"/>
    <n v="393349.78749999998"/>
    <n v="249437.44529999999"/>
    <n v="436515.5294"/>
  </r>
  <r>
    <n v="7"/>
    <x v="0"/>
    <s v="Region VII - Midwest"/>
    <x v="40"/>
    <s v="IA"/>
    <x v="302"/>
    <n v="4"/>
    <x v="3"/>
    <n v="81129.659700000004"/>
    <n v="129807.4574"/>
    <n v="113581.5235"/>
    <n v="181730.44029999999"/>
    <n v="146033.38740000001"/>
    <n v="233653.42329999999"/>
    <n v="194711.1832"/>
    <n v="311537.89779999998"/>
    <n v="243388.97889999999"/>
    <n v="389422.37209999998"/>
    <n v="275840.84279999998"/>
    <n v="441345.35509999999"/>
    <n v="308292.70669999998"/>
    <n v="493268.33799999999"/>
  </r>
  <r>
    <n v="7"/>
    <x v="0"/>
    <s v="Region VII - Midwest"/>
    <x v="40"/>
    <s v="IA"/>
    <x v="303"/>
    <n v="1"/>
    <x v="0"/>
    <n v="89822.8272"/>
    <n v="157189.94760000001"/>
    <n v="116367.49800000001"/>
    <n v="203643.12160000001"/>
    <n v="139335.55679999999"/>
    <n v="243837.22459999999"/>
    <n v="166285.9901"/>
    <n v="291000.48269999999"/>
    <n v="196086.79259999999"/>
    <n v="343151.88709999999"/>
    <n v="215036.44750000001"/>
    <n v="376313.7831"/>
    <n v="232894.88529999999"/>
    <n v="407566.04930000001"/>
  </r>
  <r>
    <n v="7"/>
    <x v="0"/>
    <s v="Region VII - Midwest"/>
    <x v="40"/>
    <s v="IA"/>
    <x v="303"/>
    <n v="2"/>
    <x v="1"/>
    <n v="76527.473199999993"/>
    <n v="133923.07810000001"/>
    <n v="100157.15330000001"/>
    <n v="175275.01819999999"/>
    <n v="121583.4503"/>
    <n v="212771.03820000001"/>
    <n v="148798.9264"/>
    <n v="260398.12119999999"/>
    <n v="176550.6888"/>
    <n v="308963.70529999997"/>
    <n v="194544.36489999999"/>
    <n v="340452.63860000001"/>
    <n v="211291.97570000001"/>
    <n v="369760.95740000001"/>
  </r>
  <r>
    <n v="7"/>
    <x v="0"/>
    <s v="Region VII - Midwest"/>
    <x v="40"/>
    <s v="IA"/>
    <x v="303"/>
    <n v="3"/>
    <x v="2"/>
    <n v="67934.450599999996"/>
    <n v="118885.2886"/>
    <n v="92368.975000000006"/>
    <n v="161645.70629999999"/>
    <n v="116711.7908"/>
    <n v="204245.63380000001"/>
    <n v="153541.47289999999"/>
    <n v="268697.57760000002"/>
    <n v="189982.23360000001"/>
    <n v="332468.90879999998"/>
    <n v="213843.93900000001"/>
    <n v="374226.8933"/>
    <n v="237359.93640000001"/>
    <n v="415379.88860000001"/>
  </r>
  <r>
    <n v="7"/>
    <x v="0"/>
    <s v="Region VII - Midwest"/>
    <x v="40"/>
    <s v="IA"/>
    <x v="303"/>
    <n v="4"/>
    <x v="3"/>
    <n v="76530.5245"/>
    <n v="122448.841"/>
    <n v="107142.7343"/>
    <n v="171428.3774"/>
    <n v="137754.94409999999"/>
    <n v="220407.91380000001"/>
    <n v="183673.25880000001"/>
    <n v="293877.21840000001"/>
    <n v="229591.57339999999"/>
    <n v="367346.52299999999"/>
    <n v="260203.78320000001"/>
    <n v="416326.05940000003"/>
    <n v="290815.99300000002"/>
    <n v="465305.59580000001"/>
  </r>
  <r>
    <n v="7"/>
    <x v="0"/>
    <s v="Region VII - Midwest"/>
    <x v="40"/>
    <s v="IA"/>
    <x v="304"/>
    <n v="1"/>
    <x v="0"/>
    <n v="92724.113700000002"/>
    <n v="162267.19899999999"/>
    <n v="120240.09"/>
    <n v="210420.15760000001"/>
    <n v="144050.07370000001"/>
    <n v="252087.62899999999"/>
    <n v="172030.0337"/>
    <n v="301052.5589"/>
    <n v="202971.02110000001"/>
    <n v="355199.28700000001"/>
    <n v="222644.9382"/>
    <n v="389628.64189999999"/>
    <n v="241230.13380000001"/>
    <n v="422152.7341"/>
  </r>
  <r>
    <n v="7"/>
    <x v="0"/>
    <s v="Region VII - Midwest"/>
    <x v="40"/>
    <s v="IA"/>
    <x v="304"/>
    <n v="2"/>
    <x v="1"/>
    <n v="78469.301999999996"/>
    <n v="137321.2787"/>
    <n v="102859.9277"/>
    <n v="180004.87349999999"/>
    <n v="125016.88860000001"/>
    <n v="218779.5551"/>
    <n v="153281.01819999999"/>
    <n v="268241.7819"/>
    <n v="182025.09669999999"/>
    <n v="318543.9192"/>
    <n v="200674.04699999999"/>
    <n v="351179.5822"/>
    <n v="218068.25279999999"/>
    <n v="381619.4424"/>
  </r>
  <r>
    <n v="7"/>
    <x v="0"/>
    <s v="Region VII - Midwest"/>
    <x v="40"/>
    <s v="IA"/>
    <x v="304"/>
    <n v="3"/>
    <x v="2"/>
    <n v="69289.125499999995"/>
    <n v="121255.9696"/>
    <n v="94067.841799999995"/>
    <n v="164618.7231"/>
    <n v="118748.23119999999"/>
    <n v="207809.40470000001"/>
    <n v="156107.03899999999"/>
    <n v="273187.31829999998"/>
    <n v="193048.85879999999"/>
    <n v="337835.50300000003"/>
    <n v="217213.41880000001"/>
    <n v="380123.4828"/>
    <n v="241007.32260000001"/>
    <n v="421762.81459999998"/>
  </r>
  <r>
    <n v="7"/>
    <x v="0"/>
    <s v="Region VII - Midwest"/>
    <x v="40"/>
    <s v="IA"/>
    <x v="304"/>
    <n v="4"/>
    <x v="3"/>
    <n v="78974.153600000005"/>
    <n v="126358.64780000001"/>
    <n v="110563.81510000001"/>
    <n v="176902.10690000001"/>
    <n v="142153.47659999999"/>
    <n v="227445.56599999999"/>
    <n v="189537.9688"/>
    <n v="303260.75469999999"/>
    <n v="236922.46100000001"/>
    <n v="379075.94319999998"/>
    <n v="268512.1225"/>
    <n v="429619.40230000002"/>
    <n v="300101.78389999998"/>
    <n v="480162.8615"/>
  </r>
  <r>
    <n v="7"/>
    <x v="0"/>
    <s v="Region VII - Midwest"/>
    <x v="40"/>
    <s v="IA"/>
    <x v="305"/>
    <n v="1"/>
    <x v="0"/>
    <n v="90430.641000000003"/>
    <n v="158253.62169999999"/>
    <n v="116988.30989999999"/>
    <n v="204729.54240000001"/>
    <n v="139965.43229999999"/>
    <n v="244939.50649999999"/>
    <n v="166865.61610000001"/>
    <n v="292014.82829999999"/>
    <n v="196608.26269999999"/>
    <n v="344064.45970000001"/>
    <n v="215522.04269999999"/>
    <n v="377163.5747"/>
    <n v="233282.01370000001"/>
    <n v="408243.52389999997"/>
  </r>
  <r>
    <n v="7"/>
    <x v="0"/>
    <s v="Region VII - Midwest"/>
    <x v="40"/>
    <s v="IA"/>
    <x v="305"/>
    <n v="2"/>
    <x v="1"/>
    <n v="77820.614600000001"/>
    <n v="136186.07560000001"/>
    <n v="101613.55009999999"/>
    <n v="177823.7127"/>
    <n v="123128.38310000001"/>
    <n v="215474.6704"/>
    <n v="150279.94760000001"/>
    <n v="262989.90840000001"/>
    <n v="178079.1747"/>
    <n v="311638.55570000003"/>
    <n v="196086.25330000001"/>
    <n v="343150.94319999998"/>
    <n v="212792.6562"/>
    <n v="372387.14850000001"/>
  </r>
  <r>
    <n v="7"/>
    <x v="0"/>
    <s v="Region VII - Midwest"/>
    <x v="40"/>
    <s v="IA"/>
    <x v="305"/>
    <n v="3"/>
    <x v="2"/>
    <n v="69622.317899999995"/>
    <n v="121839.0563"/>
    <n v="94873.187999999995"/>
    <n v="166028.07889999999"/>
    <n v="120037.0765"/>
    <n v="210064.88399999999"/>
    <n v="158082.10740000001"/>
    <n v="276643.68790000002"/>
    <n v="195758.26420000001"/>
    <n v="342576.96230000001"/>
    <n v="220465.84210000001"/>
    <n v="385815.22360000003"/>
    <n v="244845.5319"/>
    <n v="428479.68079999997"/>
  </r>
  <r>
    <n v="7"/>
    <x v="0"/>
    <s v="Region VII - Midwest"/>
    <x v="40"/>
    <s v="IA"/>
    <x v="305"/>
    <n v="4"/>
    <x v="3"/>
    <n v="77089.809699999998"/>
    <n v="123343.6974"/>
    <n v="107925.73360000001"/>
    <n v="172681.17619999999"/>
    <n v="138761.6574"/>
    <n v="222018.65530000001"/>
    <n v="185015.54319999999"/>
    <n v="296024.8737"/>
    <n v="231269.42910000001"/>
    <n v="370031.092"/>
    <n v="262105.3529"/>
    <n v="419368.57089999999"/>
    <n v="292941.27679999999"/>
    <n v="468706.04989999998"/>
  </r>
  <r>
    <n v="7"/>
    <x v="0"/>
    <s v="Region VII - Midwest"/>
    <x v="40"/>
    <s v="IA"/>
    <x v="306"/>
    <n v="1"/>
    <x v="0"/>
    <n v="91810.757800000007"/>
    <n v="160668.82620000001"/>
    <n v="118938.5834"/>
    <n v="208142.5208"/>
    <n v="142411.16630000001"/>
    <n v="249219.54089999999"/>
    <n v="169952.02189999999"/>
    <n v="297416.03830000001"/>
    <n v="200405.62469999999"/>
    <n v="350709.8431"/>
    <n v="219770.40909999999"/>
    <n v="384598.21580000001"/>
    <n v="238018.3934"/>
    <n v="416532.18849999999"/>
  </r>
  <r>
    <n v="7"/>
    <x v="0"/>
    <s v="Region VII - Midwest"/>
    <x v="40"/>
    <s v="IA"/>
    <x v="306"/>
    <n v="2"/>
    <x v="1"/>
    <n v="78241.273100000006"/>
    <n v="136922.2279"/>
    <n v="102394.005"/>
    <n v="179189.50870000001"/>
    <n v="124293.0373"/>
    <n v="217512.81529999999"/>
    <n v="152104.40049999999"/>
    <n v="266182.701"/>
    <n v="180466.71489999999"/>
    <n v="315816.75109999999"/>
    <n v="198855.80970000001"/>
    <n v="347997.66700000002"/>
    <n v="215970.06340000001"/>
    <n v="377947.61099999998"/>
  </r>
  <r>
    <n v="7"/>
    <x v="0"/>
    <s v="Region VII - Midwest"/>
    <x v="40"/>
    <s v="IA"/>
    <x v="306"/>
    <n v="3"/>
    <x v="2"/>
    <n v="69469.823900000003"/>
    <n v="121572.19190000001"/>
    <n v="94462.018200000006"/>
    <n v="165308.53169999999"/>
    <n v="119360.61289999999"/>
    <n v="208881.07250000001"/>
    <n v="157030.46780000001"/>
    <n v="274803.3186"/>
    <n v="194303.38209999999"/>
    <n v="340030.91879999998"/>
    <n v="218710.94680000001"/>
    <n v="382744.1568"/>
    <n v="242765.6753"/>
    <n v="424839.93180000002"/>
  </r>
  <r>
    <n v="7"/>
    <x v="0"/>
    <s v="Region VII - Midwest"/>
    <x v="40"/>
    <s v="IA"/>
    <x v="306"/>
    <n v="4"/>
    <x v="3"/>
    <n v="78225.348800000007"/>
    <n v="125160.55989999999"/>
    <n v="109515.4883"/>
    <n v="175224.78390000001"/>
    <n v="140805.62779999999"/>
    <n v="225289.0079"/>
    <n v="187740.8371"/>
    <n v="300385.34389999998"/>
    <n v="234676.04629999999"/>
    <n v="375481.67969999998"/>
    <n v="265966.18589999998"/>
    <n v="425545.90370000002"/>
    <n v="297256.32539999997"/>
    <n v="475610.12770000001"/>
  </r>
  <r>
    <n v="7"/>
    <x v="0"/>
    <s v="Region VII - Midwest"/>
    <x v="41"/>
    <s v="KS"/>
    <x v="307"/>
    <n v="1"/>
    <x v="0"/>
    <n v="86374.177800000005"/>
    <n v="151154.8112"/>
    <n v="111862.11289999999"/>
    <n v="195758.69769999999"/>
    <n v="133915.32759999999"/>
    <n v="234351.82329999999"/>
    <n v="159778.56159999999"/>
    <n v="279612.4828"/>
    <n v="188376.59450000001"/>
    <n v="329659.04029999999"/>
    <n v="206561.68460000001"/>
    <n v="361482.94809999998"/>
    <n v="223685.00169999999"/>
    <n v="391448.75290000002"/>
  </r>
  <r>
    <n v="7"/>
    <x v="0"/>
    <s v="Region VII - Midwest"/>
    <x v="41"/>
    <s v="KS"/>
    <x v="307"/>
    <n v="2"/>
    <x v="1"/>
    <n v="73764.151500000007"/>
    <n v="129087.2651"/>
    <n v="96487.353099999993"/>
    <n v="168852.86799999999"/>
    <n v="117078.27830000001"/>
    <n v="204886.9871"/>
    <n v="143192.89309999999"/>
    <n v="250587.56299999999"/>
    <n v="169847.50640000001"/>
    <n v="297233.13620000001"/>
    <n v="187125.89509999999"/>
    <n v="327470.31650000002"/>
    <n v="203195.64430000001"/>
    <n v="355592.3775"/>
  </r>
  <r>
    <n v="7"/>
    <x v="0"/>
    <s v="Region VII - Midwest"/>
    <x v="41"/>
    <s v="KS"/>
    <x v="307"/>
    <n v="3"/>
    <x v="2"/>
    <n v="65603.193799999994"/>
    <n v="114805.5891"/>
    <n v="89246.414300000004"/>
    <n v="156181.2249"/>
    <n v="112802.6532"/>
    <n v="197404.64319999999"/>
    <n v="148436.2096"/>
    <n v="259763.36679999999"/>
    <n v="183700.89189999999"/>
    <n v="321476.56089999998"/>
    <n v="206800.82019999999"/>
    <n v="361901.43530000001"/>
    <n v="229572.86040000001"/>
    <n v="401752.50569999998"/>
  </r>
  <r>
    <n v="7"/>
    <x v="0"/>
    <s v="Region VII - Midwest"/>
    <x v="41"/>
    <s v="KS"/>
    <x v="307"/>
    <n v="4"/>
    <x v="3"/>
    <n v="73601.560299999997"/>
    <n v="117762.49830000001"/>
    <n v="103042.1845"/>
    <n v="164867.4976"/>
    <n v="132482.80859999999"/>
    <n v="211972.4969"/>
    <n v="176643.74479999999"/>
    <n v="282629.99589999998"/>
    <n v="220804.68100000001"/>
    <n v="353287.49479999999"/>
    <n v="250245.30499999999"/>
    <n v="400392.49400000001"/>
    <n v="279685.92920000001"/>
    <n v="447497.49339999998"/>
  </r>
  <r>
    <n v="7"/>
    <x v="0"/>
    <s v="Region VII - Midwest"/>
    <x v="41"/>
    <s v="KS"/>
    <x v="308"/>
    <n v="1"/>
    <x v="0"/>
    <n v="91891.359800000006"/>
    <n v="160809.87969999999"/>
    <n v="118922.6096"/>
    <n v="208114.56700000001"/>
    <n v="142310.052"/>
    <n v="249042.59109999999"/>
    <n v="169707.01250000001"/>
    <n v="296987.27179999999"/>
    <n v="199999.62830000001"/>
    <n v="349999.34940000001"/>
    <n v="219262.84330000001"/>
    <n v="383709.97560000001"/>
    <n v="237368.38819999999"/>
    <n v="415394.67940000002"/>
  </r>
  <r>
    <n v="7"/>
    <x v="0"/>
    <s v="Region VII - Midwest"/>
    <x v="41"/>
    <s v="KS"/>
    <x v="308"/>
    <n v="2"/>
    <x v="1"/>
    <n v="78870.137400000007"/>
    <n v="138022.74040000001"/>
    <n v="103046.49950000001"/>
    <n v="180331.37409999999"/>
    <n v="124923.9691"/>
    <n v="218616.94589999999"/>
    <n v="152580.50750000001"/>
    <n v="267015.88819999999"/>
    <n v="180866.3314"/>
    <n v="316516.08"/>
    <n v="199193.2787"/>
    <n v="348588.2377"/>
    <n v="216210.90030000001"/>
    <n v="378369.07559999998"/>
  </r>
  <r>
    <n v="7"/>
    <x v="0"/>
    <s v="Region VII - Midwest"/>
    <x v="41"/>
    <s v="KS"/>
    <x v="308"/>
    <n v="3"/>
    <x v="2"/>
    <n v="70418.202900000004"/>
    <n v="123231.855"/>
    <n v="95902.707800000004"/>
    <n v="167829.73860000001"/>
    <n v="121297.3949"/>
    <n v="212270.44099999999"/>
    <n v="159698.3798"/>
    <n v="279472.16480000003"/>
    <n v="197718.46230000001"/>
    <n v="346007.30910000001"/>
    <n v="222641.959"/>
    <n v="389623.42820000002"/>
    <n v="247226.8757"/>
    <n v="432647.03230000002"/>
  </r>
  <r>
    <n v="7"/>
    <x v="0"/>
    <s v="Region VII - Midwest"/>
    <x v="41"/>
    <s v="KS"/>
    <x v="308"/>
    <n v="4"/>
    <x v="3"/>
    <n v="78323.949699999997"/>
    <n v="125318.3214"/>
    <n v="109653.52959999999"/>
    <n v="175445.64989999999"/>
    <n v="140983.10939999999"/>
    <n v="225572.9785"/>
    <n v="187977.47930000001"/>
    <n v="300763.97139999998"/>
    <n v="234971.84909999999"/>
    <n v="375954.96419999999"/>
    <n v="266301.4289"/>
    <n v="426082.29269999999"/>
    <n v="297631.00880000001"/>
    <n v="476209.6213"/>
  </r>
  <r>
    <n v="7"/>
    <x v="0"/>
    <s v="Region VII - Midwest"/>
    <x v="41"/>
    <s v="KS"/>
    <x v="309"/>
    <n v="1"/>
    <x v="0"/>
    <n v="82965.830799999996"/>
    <n v="145190.2041"/>
    <n v="107348.7429"/>
    <n v="187860.3002"/>
    <n v="128444.5436"/>
    <n v="224777.95120000001"/>
    <n v="153148.63130000001"/>
    <n v="268010.10460000002"/>
    <n v="180463.4014"/>
    <n v="315810.95240000001"/>
    <n v="197833.14249999999"/>
    <n v="346207.99930000002"/>
    <n v="214150.1195"/>
    <n v="374762.70919999998"/>
  </r>
  <r>
    <n v="7"/>
    <x v="0"/>
    <s v="Region VII - Midwest"/>
    <x v="41"/>
    <s v="KS"/>
    <x v="309"/>
    <n v="2"/>
    <x v="1"/>
    <n v="71315.262900000002"/>
    <n v="124801.7101"/>
    <n v="93143.801699999996"/>
    <n v="163001.65289999999"/>
    <n v="112888.57399999999"/>
    <n v="197555.00450000001"/>
    <n v="137824.91570000001"/>
    <n v="241193.6024"/>
    <n v="163344.13510000001"/>
    <n v="285852.2365"/>
    <n v="179876.1629"/>
    <n v="314783.28519999998"/>
    <n v="195219.73480000001"/>
    <n v="341634.53590000002"/>
  </r>
  <r>
    <n v="7"/>
    <x v="0"/>
    <s v="Region VII - Midwest"/>
    <x v="41"/>
    <s v="KS"/>
    <x v="309"/>
    <n v="3"/>
    <x v="2"/>
    <n v="63746.127200000003"/>
    <n v="111555.72259999999"/>
    <n v="86844.199299999993"/>
    <n v="151977.3486"/>
    <n v="109861.908"/>
    <n v="192258.33910000001"/>
    <n v="144664.90400000001"/>
    <n v="253163.58189999999"/>
    <n v="179127.09239999999"/>
    <n v="313472.4117"/>
    <n v="201723.2096"/>
    <n v="353015.61680000002"/>
    <n v="224016.38690000001"/>
    <n v="392028.67700000003"/>
  </r>
  <r>
    <n v="7"/>
    <x v="0"/>
    <s v="Region VII - Midwest"/>
    <x v="41"/>
    <s v="KS"/>
    <x v="309"/>
    <n v="4"/>
    <x v="3"/>
    <n v="70721.897800000006"/>
    <n v="113155.0382"/>
    <n v="99010.657000000007"/>
    <n v="158417.05350000001"/>
    <n v="127299.4161"/>
    <n v="203679.06890000001"/>
    <n v="169732.55480000001"/>
    <n v="271572.09179999999"/>
    <n v="212165.69349999999"/>
    <n v="339465.11469999998"/>
    <n v="240454.45259999999"/>
    <n v="384727.1299"/>
    <n v="268743.21179999999"/>
    <n v="429989.14529999997"/>
  </r>
  <r>
    <n v="7"/>
    <x v="0"/>
    <s v="Region VII - Midwest"/>
    <x v="41"/>
    <s v="KS"/>
    <x v="310"/>
    <n v="1"/>
    <x v="0"/>
    <n v="103271.5803"/>
    <n v="180725.26550000001"/>
    <n v="133716.32829999999"/>
    <n v="234003.57459999999"/>
    <n v="160057.99660000001"/>
    <n v="280101.49400000001"/>
    <n v="190939.8198"/>
    <n v="334144.68469999998"/>
    <n v="225086.6532"/>
    <n v="393901.64309999999"/>
    <n v="246800.34349999999"/>
    <n v="431900.60129999998"/>
    <n v="267234.80540000001"/>
    <n v="467660.90950000001"/>
  </r>
  <r>
    <n v="7"/>
    <x v="0"/>
    <s v="Region VII - Midwest"/>
    <x v="41"/>
    <s v="KS"/>
    <x v="310"/>
    <n v="2"/>
    <x v="1"/>
    <n v="88331.440199999997"/>
    <n v="154580.0203"/>
    <n v="115500.58010000001"/>
    <n v="202126.01509999999"/>
    <n v="140109.75320000001"/>
    <n v="245192.0681"/>
    <n v="171289.408"/>
    <n v="299756.46409999998"/>
    <n v="203133.71170000001"/>
    <n v="355483.99540000001"/>
    <n v="223773.15789999999"/>
    <n v="391603.02649999998"/>
    <n v="242959.37090000001"/>
    <n v="425178.89899999998"/>
  </r>
  <r>
    <n v="7"/>
    <x v="0"/>
    <s v="Region VII - Midwest"/>
    <x v="41"/>
    <s v="KS"/>
    <x v="310"/>
    <n v="3"/>
    <x v="2"/>
    <n v="78653.854800000001"/>
    <n v="137644.24590000001"/>
    <n v="107037.26390000001"/>
    <n v="187315.21170000001"/>
    <n v="135317.6188"/>
    <n v="236805.83300000001"/>
    <n v="178092.63570000001"/>
    <n v="311662.11249999999"/>
    <n v="220430.6171"/>
    <n v="385753.57980000001"/>
    <n v="248170.34289999999"/>
    <n v="434298.10009999998"/>
    <n v="275521.59279999998"/>
    <n v="482162.78730000003"/>
  </r>
  <r>
    <n v="7"/>
    <x v="0"/>
    <s v="Region VII - Midwest"/>
    <x v="41"/>
    <s v="KS"/>
    <x v="310"/>
    <n v="4"/>
    <x v="3"/>
    <n v="88007.559899999993"/>
    <n v="140812.098"/>
    <n v="123210.58379999999"/>
    <n v="197136.93719999999"/>
    <n v="158413.6079"/>
    <n v="253461.7764"/>
    <n v="211218.14379999999"/>
    <n v="337949.03519999998"/>
    <n v="264022.67979999998"/>
    <n v="422436.29389999999"/>
    <n v="299225.70370000001"/>
    <n v="478761.13309999998"/>
    <n v="334428.72779999999"/>
    <n v="535085.97230000002"/>
  </r>
  <r>
    <n v="7"/>
    <x v="0"/>
    <s v="Region VII - Midwest"/>
    <x v="41"/>
    <s v="KS"/>
    <x v="311"/>
    <n v="1"/>
    <x v="0"/>
    <n v="81951.715800000005"/>
    <n v="143415.50279999999"/>
    <n v="106067.19469999999"/>
    <n v="185617.59080000001"/>
    <n v="126932.01850000001"/>
    <n v="222131.03229999999"/>
    <n v="151376.86900000001"/>
    <n v="264909.52059999999"/>
    <n v="178405.4859"/>
    <n v="312209.60029999999"/>
    <n v="195593.05470000001"/>
    <n v="342287.8456"/>
    <n v="211750.8683"/>
    <n v="370564.0196"/>
  </r>
  <r>
    <n v="7"/>
    <x v="0"/>
    <s v="Region VII - Midwest"/>
    <x v="41"/>
    <s v="KS"/>
    <x v="311"/>
    <n v="2"/>
    <x v="1"/>
    <n v="70301.147800000006"/>
    <n v="123027.0088"/>
    <n v="91862.253500000006"/>
    <n v="160758.94349999999"/>
    <n v="111376.04889999999"/>
    <n v="194908.08559999999"/>
    <n v="136053.15340000001"/>
    <n v="238093.0183"/>
    <n v="161286.21969999999"/>
    <n v="282250.88439999998"/>
    <n v="177636.07509999999"/>
    <n v="310863.13140000001"/>
    <n v="192820.48360000001"/>
    <n v="337435.84629999998"/>
  </r>
  <r>
    <n v="7"/>
    <x v="0"/>
    <s v="Region VII - Midwest"/>
    <x v="41"/>
    <s v="KS"/>
    <x v="311"/>
    <n v="3"/>
    <x v="2"/>
    <n v="62741.346899999997"/>
    <n v="109797.35709999999"/>
    <n v="85437.506899999993"/>
    <n v="149515.63690000001"/>
    <n v="108053.30349999999"/>
    <n v="189093.2812"/>
    <n v="142253.4313"/>
    <n v="248943.50469999999"/>
    <n v="176112.75159999999"/>
    <n v="308197.31520000001"/>
    <n v="198306.95670000001"/>
    <n v="347037.17420000001"/>
    <n v="220198.2219"/>
    <n v="385346.88829999999"/>
  </r>
  <r>
    <n v="7"/>
    <x v="0"/>
    <s v="Region VII - Midwest"/>
    <x v="41"/>
    <s v="KS"/>
    <x v="311"/>
    <n v="4"/>
    <x v="3"/>
    <n v="69849.836200000005"/>
    <n v="111759.7395"/>
    <n v="97789.770600000003"/>
    <n v="156463.63529999999"/>
    <n v="125729.70510000001"/>
    <n v="201167.53109999999"/>
    <n v="167639.60680000001"/>
    <n v="268223.3749"/>
    <n v="209549.50839999999"/>
    <n v="335279.21850000002"/>
    <n v="237489.44279999999"/>
    <n v="379983.11430000002"/>
    <n v="265429.3774"/>
    <n v="424687.01010000001"/>
  </r>
  <r>
    <n v="7"/>
    <x v="0"/>
    <s v="Region VII - Midwest"/>
    <x v="41"/>
    <s v="KS"/>
    <x v="312"/>
    <n v="1"/>
    <x v="0"/>
    <n v="86354.026599999997"/>
    <n v="151119.5465"/>
    <n v="111866.10550000001"/>
    <n v="195765.6845"/>
    <n v="133940.60500000001"/>
    <n v="234396.05869999999"/>
    <n v="159839.8126"/>
    <n v="279719.67200000002"/>
    <n v="188478.09179999999"/>
    <n v="329836.66070000001"/>
    <n v="206688.5742"/>
    <n v="361705.0048"/>
    <n v="223847.50090000001"/>
    <n v="391733.12660000002"/>
  </r>
  <r>
    <n v="7"/>
    <x v="0"/>
    <s v="Region VII - Midwest"/>
    <x v="41"/>
    <s v="KS"/>
    <x v="312"/>
    <n v="2"/>
    <x v="1"/>
    <n v="73606.934899999993"/>
    <n v="128812.136"/>
    <n v="96324.228799999997"/>
    <n v="168567.40040000001"/>
    <n v="116920.5445"/>
    <n v="204610.9529"/>
    <n v="143073.8653"/>
    <n v="250379.26430000001"/>
    <n v="169747.60089999999"/>
    <n v="297058.30160000001"/>
    <n v="187041.5264"/>
    <n v="327322.67109999998"/>
    <n v="203135.43340000001"/>
    <n v="355487.0085"/>
  </r>
  <r>
    <n v="7"/>
    <x v="0"/>
    <s v="Region VII - Midwest"/>
    <x v="41"/>
    <s v="KS"/>
    <x v="312"/>
    <n v="3"/>
    <x v="2"/>
    <n v="65366.098700000002"/>
    <n v="114390.67260000001"/>
    <n v="88886.241299999994"/>
    <n v="155550.92230000001"/>
    <n v="112318.4571"/>
    <n v="196557.29990000001"/>
    <n v="147769.23069999999"/>
    <n v="258596.1538"/>
    <n v="182847.12100000001"/>
    <n v="319982.46169999999"/>
    <n v="205818.06599999999"/>
    <n v="360181.61550000001"/>
    <n v="228457.55910000001"/>
    <n v="399800.72840000002"/>
  </r>
  <r>
    <n v="7"/>
    <x v="0"/>
    <s v="Region VII - Midwest"/>
    <x v="41"/>
    <s v="KS"/>
    <x v="312"/>
    <n v="4"/>
    <x v="3"/>
    <n v="73576.909499999994"/>
    <n v="117723.0569"/>
    <n v="103007.67329999999"/>
    <n v="164812.27970000001"/>
    <n v="132438.43710000001"/>
    <n v="211901.5025"/>
    <n v="176584.5828"/>
    <n v="282535.33659999998"/>
    <n v="220730.72839999999"/>
    <n v="353169.17070000002"/>
    <n v="250161.49220000001"/>
    <n v="400258.39350000001"/>
    <n v="279592.2561"/>
    <n v="447347.61629999999"/>
  </r>
  <r>
    <n v="7"/>
    <x v="0"/>
    <s v="Region VII - Midwest"/>
    <x v="41"/>
    <s v="KS"/>
    <x v="313"/>
    <n v="1"/>
    <x v="0"/>
    <n v="89863.129700000005"/>
    <n v="157260.47709999999"/>
    <n v="116359.5131"/>
    <n v="203629.14799999999"/>
    <n v="139285.00200000001"/>
    <n v="243748.75339999999"/>
    <n v="166163.48790000001"/>
    <n v="290786.10369999998"/>
    <n v="195883.7972"/>
    <n v="342796.64500000002"/>
    <n v="214782.66759999999"/>
    <n v="375869.66810000001"/>
    <n v="232569.88579999999"/>
    <n v="406997.3002"/>
  </r>
  <r>
    <n v="7"/>
    <x v="0"/>
    <s v="Region VII - Midwest"/>
    <x v="41"/>
    <s v="KS"/>
    <x v="313"/>
    <n v="2"/>
    <x v="1"/>
    <n v="76841.907300000006"/>
    <n v="134473.33780000001"/>
    <n v="100483.4029"/>
    <n v="175845.95509999999"/>
    <n v="121898.91899999999"/>
    <n v="213323.10819999999"/>
    <n v="149036.9829"/>
    <n v="260814.72010000001"/>
    <n v="176750.50030000001"/>
    <n v="309313.37569999998"/>
    <n v="194713.103"/>
    <n v="340747.9302"/>
    <n v="211412.39790000001"/>
    <n v="369971.69630000001"/>
  </r>
  <r>
    <n v="7"/>
    <x v="0"/>
    <s v="Region VII - Midwest"/>
    <x v="41"/>
    <s v="KS"/>
    <x v="313"/>
    <n v="3"/>
    <x v="2"/>
    <n v="68408.642300000007"/>
    <n v="119715.1241"/>
    <n v="93089.323000000004"/>
    <n v="162906.31529999999"/>
    <n v="117680.1859"/>
    <n v="205940.3253"/>
    <n v="154875.43460000001"/>
    <n v="271032.01049999997"/>
    <n v="191689.7807"/>
    <n v="335457.11629999999"/>
    <n v="215809.45310000001"/>
    <n v="377666.54300000001"/>
    <n v="239590.54560000001"/>
    <n v="419283.4547"/>
  </r>
  <r>
    <n v="7"/>
    <x v="0"/>
    <s v="Region VII - Midwest"/>
    <x v="41"/>
    <s v="KS"/>
    <x v="313"/>
    <n v="4"/>
    <x v="3"/>
    <n v="76579.826300000001"/>
    <n v="122527.7239"/>
    <n v="107211.75689999999"/>
    <n v="171538.81349999999"/>
    <n v="137843.68729999999"/>
    <n v="220549.9031"/>
    <n v="183791.58309999999"/>
    <n v="294066.53749999998"/>
    <n v="229739.47889999999"/>
    <n v="367583.17170000001"/>
    <n v="260371.40950000001"/>
    <n v="416594.26130000001"/>
    <n v="291003.34000000003"/>
    <n v="465605.35090000002"/>
  </r>
  <r>
    <n v="7"/>
    <x v="0"/>
    <s v="Region VII - Midwest"/>
    <x v="41"/>
    <s v="KS"/>
    <x v="314"/>
    <n v="1"/>
    <x v="0"/>
    <n v="83939.643500000006"/>
    <n v="146894.37599999999"/>
    <n v="108638.27619999999"/>
    <n v="190116.98329999999"/>
    <n v="130007.6234"/>
    <n v="227513.34090000001"/>
    <n v="155042.89550000001"/>
    <n v="271325.06709999999"/>
    <n v="182724.3118"/>
    <n v="319767.54560000001"/>
    <n v="200327.00949999999"/>
    <n v="350572.26669999998"/>
    <n v="216874.36919999999"/>
    <n v="379530.14610000001"/>
  </r>
  <r>
    <n v="7"/>
    <x v="0"/>
    <s v="Region VII - Midwest"/>
    <x v="41"/>
    <s v="KS"/>
    <x v="314"/>
    <n v="2"/>
    <x v="1"/>
    <n v="72014.944699999993"/>
    <n v="126026.15330000001"/>
    <n v="94099.101299999995"/>
    <n v="164673.42730000001"/>
    <n v="114085.63129999999"/>
    <n v="199649.85490000001"/>
    <n v="139358.62220000001"/>
    <n v="243877.5889"/>
    <n v="165202.23970000001"/>
    <n v="289103.91930000001"/>
    <n v="181947.51319999999"/>
    <n v="318408.1482"/>
    <n v="197498.56409999999"/>
    <n v="345622.48729999998"/>
  </r>
  <r>
    <n v="7"/>
    <x v="0"/>
    <s v="Region VII - Midwest"/>
    <x v="41"/>
    <s v="KS"/>
    <x v="314"/>
    <n v="3"/>
    <x v="2"/>
    <n v="64276.717199999999"/>
    <n v="112484.25509999999"/>
    <n v="87530.545800000007"/>
    <n v="153178.45509999999"/>
    <n v="110702.1202"/>
    <n v="193728.71040000001"/>
    <n v="145742.41889999999"/>
    <n v="255049.23310000001"/>
    <n v="180433.89120000001"/>
    <n v="315759.30949999997"/>
    <n v="203173.95430000001"/>
    <n v="355554.42"/>
    <n v="225603.94940000001"/>
    <n v="394806.91149999999"/>
  </r>
  <r>
    <n v="7"/>
    <x v="0"/>
    <s v="Region VII - Midwest"/>
    <x v="41"/>
    <s v="KS"/>
    <x v="314"/>
    <n v="4"/>
    <x v="3"/>
    <n v="71544.657900000006"/>
    <n v="114471.45419999999"/>
    <n v="100162.52099999999"/>
    <n v="160260.03589999999"/>
    <n v="128780.3841"/>
    <n v="206048.6177"/>
    <n v="171707.17879999999"/>
    <n v="274731.4902"/>
    <n v="214633.97349999999"/>
    <n v="343414.3627"/>
    <n v="243251.83670000001"/>
    <n v="389202.94449999998"/>
    <n v="271869.6998"/>
    <n v="434991.52620000002"/>
  </r>
  <r>
    <n v="7"/>
    <x v="0"/>
    <s v="Region VII - Midwest"/>
    <x v="42"/>
    <s v="MO"/>
    <x v="315"/>
    <n v="1"/>
    <x v="0"/>
    <n v="91424.607799999998"/>
    <n v="159993.06359999999"/>
    <n v="118273.8544"/>
    <n v="206979.24530000001"/>
    <n v="141503.23929999999"/>
    <n v="247630.66870000001"/>
    <n v="168698.6347"/>
    <n v="295222.61060000001"/>
    <n v="198767.68169999999"/>
    <n v="347843.44309999997"/>
    <n v="217889.02679999999"/>
    <n v="381305.79690000002"/>
    <n v="235843.77119999999"/>
    <n v="412726.59970000002"/>
  </r>
  <r>
    <n v="7"/>
    <x v="0"/>
    <s v="Region VII - Midwest"/>
    <x v="42"/>
    <s v="MO"/>
    <x v="315"/>
    <n v="2"/>
    <x v="1"/>
    <n v="78677.516099999993"/>
    <n v="137685.6531"/>
    <n v="102731.97779999999"/>
    <n v="179780.96119999999"/>
    <n v="124483.17879999999"/>
    <n v="217845.56280000001"/>
    <n v="151932.6874"/>
    <n v="265882.20289999997"/>
    <n v="180037.19080000001"/>
    <n v="315065.08399999997"/>
    <n v="198241.97899999999"/>
    <n v="346923.4632"/>
    <n v="215131.70370000001"/>
    <n v="376480.4816"/>
  </r>
  <r>
    <n v="7"/>
    <x v="0"/>
    <s v="Region VII - Midwest"/>
    <x v="42"/>
    <s v="MO"/>
    <x v="315"/>
    <n v="3"/>
    <x v="2"/>
    <n v="70390.005999999994"/>
    <n v="123182.5105"/>
    <n v="95919.711599999995"/>
    <n v="167859.49530000001"/>
    <n v="121361.4903"/>
    <n v="212382.60810000001"/>
    <n v="159826.60829999999"/>
    <n v="279696.56469999999"/>
    <n v="197918.84299999999"/>
    <n v="346357.97529999999"/>
    <n v="222899.351"/>
    <n v="390073.86430000002"/>
    <n v="247548.40710000001"/>
    <n v="433209.71230000001"/>
  </r>
  <r>
    <n v="7"/>
    <x v="0"/>
    <s v="Region VII - Midwest"/>
    <x v="42"/>
    <s v="MO"/>
    <x v="315"/>
    <n v="4"/>
    <x v="3"/>
    <n v="77937.223199999993"/>
    <n v="124699.5589"/>
    <n v="109112.1124"/>
    <n v="174579.38250000001"/>
    <n v="140287.00159999999"/>
    <n v="224459.20600000001"/>
    <n v="187049.33549999999"/>
    <n v="299278.94130000001"/>
    <n v="233811.66940000001"/>
    <n v="374098.67660000001"/>
    <n v="264986.55869999999"/>
    <n v="423978.5001"/>
    <n v="296161.44799999997"/>
    <n v="473858.32370000001"/>
  </r>
  <r>
    <n v="7"/>
    <x v="0"/>
    <s v="Region VII - Midwest"/>
    <x v="42"/>
    <s v="MO"/>
    <x v="182"/>
    <n v="1"/>
    <x v="0"/>
    <n v="96273.519400000005"/>
    <n v="168478.65890000001"/>
    <n v="124725.5128"/>
    <n v="218269.64749999999"/>
    <n v="149343.91589999999"/>
    <n v="261351.85279999999"/>
    <n v="178231.20699999999"/>
    <n v="311904.61239999998"/>
    <n v="210173.7316"/>
    <n v="367804.03039999999"/>
    <n v="230485.2524"/>
    <n v="403349.19160000002"/>
    <n v="249627.52009999999"/>
    <n v="436848.16029999999"/>
  </r>
  <r>
    <n v="7"/>
    <x v="0"/>
    <s v="Region VII - Midwest"/>
    <x v="42"/>
    <s v="MO"/>
    <x v="182"/>
    <n v="2"/>
    <x v="1"/>
    <n v="82018.707699999999"/>
    <n v="143532.73860000001"/>
    <n v="107345.3505"/>
    <n v="187854.3634"/>
    <n v="130310.7308"/>
    <n v="228043.77900000001"/>
    <n v="159482.19149999999"/>
    <n v="279093.83529999998"/>
    <n v="189227.80720000001"/>
    <n v="331148.66269999999"/>
    <n v="208514.36120000001"/>
    <n v="364900.13209999999"/>
    <n v="226465.63920000001"/>
    <n v="396314.86859999999"/>
  </r>
  <r>
    <n v="7"/>
    <x v="0"/>
    <s v="Region VII - Midwest"/>
    <x v="42"/>
    <s v="MO"/>
    <x v="182"/>
    <n v="3"/>
    <x v="2"/>
    <n v="72805.859500000006"/>
    <n v="127410.25410000001"/>
    <n v="98991.2693"/>
    <n v="173234.7213"/>
    <n v="125078.3523"/>
    <n v="218887.11660000001"/>
    <n v="164547.20050000001"/>
    <n v="287957.60090000002"/>
    <n v="203599.0607"/>
    <n v="356298.35629999998"/>
    <n v="229170.31409999999"/>
    <n v="401048.04979999998"/>
    <n v="254370.91159999999"/>
    <n v="445149.09539999999"/>
  </r>
  <r>
    <n v="7"/>
    <x v="0"/>
    <s v="Region VII - Midwest"/>
    <x v="42"/>
    <s v="MO"/>
    <x v="182"/>
    <n v="4"/>
    <x v="3"/>
    <n v="82026.372199999998"/>
    <n v="131242.19750000001"/>
    <n v="114836.92110000001"/>
    <n v="183739.07639999999"/>
    <n v="147647.4699"/>
    <n v="236235.95550000001"/>
    <n v="196863.29319999999"/>
    <n v="314981.27399999998"/>
    <n v="246079.11660000001"/>
    <n v="393726.59230000002"/>
    <n v="278889.6654"/>
    <n v="446223.47129999998"/>
    <n v="311700.21429999999"/>
    <n v="498720.35029999999"/>
  </r>
  <r>
    <n v="7"/>
    <x v="0"/>
    <s v="Region VII - Midwest"/>
    <x v="42"/>
    <s v="MO"/>
    <x v="316"/>
    <n v="1"/>
    <x v="0"/>
    <n v="95319.861000000004"/>
    <n v="166809.7568"/>
    <n v="123431.99099999999"/>
    <n v="216005.98430000001"/>
    <n v="147755.5632"/>
    <n v="258572.23560000001"/>
    <n v="176275.69709999999"/>
    <n v="308482.47009999998"/>
    <n v="207811.33"/>
    <n v="363669.82750000001"/>
    <n v="227864.5024"/>
    <n v="398762.87920000002"/>
    <n v="246740.77830000001"/>
    <n v="431796.36200000002"/>
  </r>
  <r>
    <n v="7"/>
    <x v="0"/>
    <s v="Region VII - Midwest"/>
    <x v="42"/>
    <s v="MO"/>
    <x v="316"/>
    <n v="2"/>
    <x v="1"/>
    <n v="81476.245500000005"/>
    <n v="142583.42970000001"/>
    <n v="106553.17909999999"/>
    <n v="186468.06340000001"/>
    <n v="129271.4118"/>
    <n v="226224.97070000001"/>
    <n v="158067.51809999999"/>
    <n v="276618.1568"/>
    <n v="187469.61429999999"/>
    <n v="328071.82510000002"/>
    <n v="206527.38630000001"/>
    <n v="361422.92619999999"/>
    <n v="224247.02789999999"/>
    <n v="392432.29889999999"/>
  </r>
  <r>
    <n v="7"/>
    <x v="0"/>
    <s v="Region VII - Midwest"/>
    <x v="42"/>
    <s v="MO"/>
    <x v="316"/>
    <n v="3"/>
    <x v="2"/>
    <n v="72512.367599999998"/>
    <n v="126896.64320000001"/>
    <n v="98665.099799999996"/>
    <n v="172663.9247"/>
    <n v="124722.3417"/>
    <n v="218264.09789999999"/>
    <n v="164136.6715"/>
    <n v="287239.1752"/>
    <n v="203146.04199999999"/>
    <n v="355505.57339999999"/>
    <n v="228702.33379999999"/>
    <n v="400229.08429999999"/>
    <n v="253898.6617"/>
    <n v="444322.6581"/>
  </r>
  <r>
    <n v="7"/>
    <x v="0"/>
    <s v="Region VII - Midwest"/>
    <x v="42"/>
    <s v="MO"/>
    <x v="316"/>
    <n v="4"/>
    <x v="3"/>
    <n v="81228.265700000004"/>
    <n v="129965.22689999999"/>
    <n v="113719.57180000001"/>
    <n v="181951.31770000001"/>
    <n v="146210.8781"/>
    <n v="233937.40849999999"/>
    <n v="194947.83749999999"/>
    <n v="311916.54460000002"/>
    <n v="243684.79689999999"/>
    <n v="389895.68070000003"/>
    <n v="276176.10310000001"/>
    <n v="441881.77159999998"/>
    <n v="308667.4093"/>
    <n v="493867.86229999998"/>
  </r>
  <r>
    <n v="7"/>
    <x v="0"/>
    <s v="Region VII - Midwest"/>
    <x v="42"/>
    <s v="MO"/>
    <x v="317"/>
    <n v="1"/>
    <x v="0"/>
    <n v="89943.734599999996"/>
    <n v="157401.53570000001"/>
    <n v="116343.5433"/>
    <n v="203601.20079999999"/>
    <n v="139183.89240000001"/>
    <n v="243571.81169999999"/>
    <n v="165918.484"/>
    <n v="290357.34700000001"/>
    <n v="195477.8075"/>
    <n v="342086.16320000001"/>
    <n v="214275.10920000001"/>
    <n v="374981.44099999999"/>
    <n v="231919.88879999999"/>
    <n v="405859.80540000001"/>
  </r>
  <r>
    <n v="7"/>
    <x v="0"/>
    <s v="Region VII - Midwest"/>
    <x v="42"/>
    <s v="MO"/>
    <x v="317"/>
    <n v="2"/>
    <x v="1"/>
    <n v="77470.773700000005"/>
    <n v="135573.85389999999"/>
    <n v="101135.90029999999"/>
    <n v="176987.82550000001"/>
    <n v="122529.85430000001"/>
    <n v="214427.2452"/>
    <n v="149513.0944"/>
    <n v="261647.91519999999"/>
    <n v="177150.12239999999"/>
    <n v="310012.71429999999"/>
    <n v="195050.57810000001"/>
    <n v="341338.51169999997"/>
    <n v="211653.24160000001"/>
    <n v="370393.1728"/>
  </r>
  <r>
    <n v="7"/>
    <x v="0"/>
    <s v="Region VII - Midwest"/>
    <x v="42"/>
    <s v="MO"/>
    <x v="317"/>
    <n v="3"/>
    <x v="2"/>
    <n v="69357.022899999996"/>
    <n v="121374.79"/>
    <n v="94530.014599999995"/>
    <n v="165427.52559999999"/>
    <n v="119616.97040000001"/>
    <n v="209329.69829999999"/>
    <n v="157543.3499"/>
    <n v="275700.86239999998"/>
    <n v="195104.86489999999"/>
    <n v="341433.5135"/>
    <n v="219740.46969999999"/>
    <n v="384545.82209999999"/>
    <n v="244051.7507"/>
    <n v="427090.56359999999"/>
  </r>
  <r>
    <n v="7"/>
    <x v="0"/>
    <s v="Region VII - Midwest"/>
    <x v="42"/>
    <s v="MO"/>
    <x v="317"/>
    <n v="4"/>
    <x v="3"/>
    <n v="76678.429699999993"/>
    <n v="122685.48940000001"/>
    <n v="107349.80160000001"/>
    <n v="171759.6851"/>
    <n v="138021.1735"/>
    <n v="220833.88080000001"/>
    <n v="184028.23130000001"/>
    <n v="294445.17440000002"/>
    <n v="230035.28899999999"/>
    <n v="368056.46799999999"/>
    <n v="260706.66089999999"/>
    <n v="417130.66369999998"/>
    <n v="291378.03279999999"/>
    <n v="466204.85940000002"/>
  </r>
  <r>
    <n v="7"/>
    <x v="0"/>
    <s v="Region VII - Midwest"/>
    <x v="42"/>
    <s v="MO"/>
    <x v="310"/>
    <n v="1"/>
    <x v="0"/>
    <n v="104305.8466"/>
    <n v="182535.23139999999"/>
    <n v="134993.8841"/>
    <n v="236239.29730000001"/>
    <n v="161545.24419999999"/>
    <n v="282704.17739999999"/>
    <n v="192650.33119999999"/>
    <n v="337138.0796"/>
    <n v="227043.07139999999"/>
    <n v="397325.37479999999"/>
    <n v="248913.54190000001"/>
    <n v="435598.69829999999"/>
    <n v="269471.55739999999"/>
    <n v="471575.2254"/>
  </r>
  <r>
    <n v="7"/>
    <x v="0"/>
    <s v="Region VII - Midwest"/>
    <x v="42"/>
    <s v="MO"/>
    <x v="310"/>
    <n v="2"/>
    <x v="1"/>
    <n v="89502.771800000002"/>
    <n v="156629.85070000001"/>
    <n v="116945.25260000001"/>
    <n v="204654.19219999999"/>
    <n v="141780.01199999999"/>
    <n v="248115.02110000001"/>
    <n v="173180.19820000001"/>
    <n v="303065.3468"/>
    <n v="205291.53279999999"/>
    <n v="359260.18229999999"/>
    <n v="226097.6146"/>
    <n v="395670.82559999998"/>
    <n v="245418.83300000001"/>
    <n v="429482.95779999997"/>
  </r>
  <r>
    <n v="7"/>
    <x v="0"/>
    <s v="Region VII - Midwest"/>
    <x v="42"/>
    <s v="MO"/>
    <x v="310"/>
    <n v="3"/>
    <x v="2"/>
    <n v="79895.730200000005"/>
    <n v="139817.52789999999"/>
    <n v="108804.1292"/>
    <n v="190407.226"/>
    <n v="137610.41949999999"/>
    <n v="240818.234"/>
    <n v="181171.08720000001"/>
    <n v="317049.40259999997"/>
    <n v="224298.72889999999"/>
    <n v="392522.77559999999"/>
    <n v="252569.35"/>
    <n v="441996.36249999999"/>
    <n v="280455.05910000001"/>
    <n v="490796.35330000002"/>
  </r>
  <r>
    <n v="7"/>
    <x v="0"/>
    <s v="Region VII - Midwest"/>
    <x v="42"/>
    <s v="MO"/>
    <x v="310"/>
    <n v="4"/>
    <x v="3"/>
    <n v="88904.272500000006"/>
    <n v="142246.83809999999"/>
    <n v="124465.9814"/>
    <n v="199145.57320000001"/>
    <n v="160027.69039999999"/>
    <n v="256044.30850000001"/>
    <n v="213370.25390000001"/>
    <n v="341392.41139999998"/>
    <n v="266712.8174"/>
    <n v="426740.51419999998"/>
    <n v="302274.52639999997"/>
    <n v="483639.24930000002"/>
    <n v="337836.2353"/>
    <n v="540537.98459999997"/>
  </r>
  <r>
    <n v="7"/>
    <x v="0"/>
    <s v="Region VII - Midwest"/>
    <x v="42"/>
    <s v="MO"/>
    <x v="318"/>
    <n v="1"/>
    <x v="0"/>
    <n v="91971.967699999994"/>
    <n v="160950.94349999999"/>
    <n v="118906.6436"/>
    <n v="208086.62640000001"/>
    <n v="142208.94699999999"/>
    <n v="248865.65729999999"/>
    <n v="169462.01389999999"/>
    <n v="296558.52439999999"/>
    <n v="199593.6447"/>
    <n v="349288.87829999998"/>
    <n v="218755.29149999999"/>
    <n v="382821.76020000002"/>
    <n v="236718.39840000001"/>
    <n v="414257.1972"/>
  </r>
  <r>
    <n v="7"/>
    <x v="0"/>
    <s v="Region VII - Midwest"/>
    <x v="42"/>
    <s v="MO"/>
    <x v="318"/>
    <n v="2"/>
    <x v="1"/>
    <n v="79499.006800000003"/>
    <n v="139123.26190000001"/>
    <n v="103699.0006"/>
    <n v="181473.25109999999"/>
    <n v="125554.909"/>
    <n v="219721.09080000001"/>
    <n v="153056.6243"/>
    <n v="267849.09250000003"/>
    <n v="181265.95970000001"/>
    <n v="317215.42930000002"/>
    <n v="199530.7605"/>
    <n v="349178.8309"/>
    <n v="216451.7512"/>
    <n v="378790.56459999998"/>
  </r>
  <r>
    <n v="7"/>
    <x v="0"/>
    <s v="Region VII - Midwest"/>
    <x v="42"/>
    <s v="MO"/>
    <x v="318"/>
    <n v="3"/>
    <x v="2"/>
    <n v="71366.586500000005"/>
    <n v="124891.52619999999"/>
    <n v="97343.403600000005"/>
    <n v="170350.95629999999"/>
    <n v="123234.18489999999"/>
    <n v="215659.8235"/>
    <n v="162366.30239999999"/>
    <n v="284141.02919999999"/>
    <n v="201133.55549999999"/>
    <n v="351983.72200000001"/>
    <n v="226572.98579999999"/>
    <n v="396502.72509999998"/>
    <n v="251688.09210000001"/>
    <n v="440454.16110000003"/>
  </r>
  <r>
    <n v="7"/>
    <x v="0"/>
    <s v="Region VII - Midwest"/>
    <x v="42"/>
    <s v="MO"/>
    <x v="318"/>
    <n v="4"/>
    <x v="3"/>
    <n v="78422.555600000007"/>
    <n v="125476.0909"/>
    <n v="109791.5779"/>
    <n v="175666.52729999999"/>
    <n v="141160.60019999999"/>
    <n v="225856.96369999999"/>
    <n v="188214.13370000001"/>
    <n v="301142.61829999997"/>
    <n v="235267.66699999999"/>
    <n v="376428.27279999998"/>
    <n v="266636.68920000002"/>
    <n v="426618.70919999998"/>
    <n v="298005.71159999998"/>
    <n v="476809.14559999999"/>
  </r>
  <r>
    <n v="7"/>
    <x v="0"/>
    <s v="Region VII - Midwest"/>
    <x v="42"/>
    <s v="MO"/>
    <x v="18"/>
    <n v="1"/>
    <x v="0"/>
    <n v="93291.627900000007"/>
    <n v="163260.34890000001"/>
    <n v="120868.8907"/>
    <n v="211520.55859999999"/>
    <n v="144730.5086"/>
    <n v="253278.39"/>
    <n v="172732.1672"/>
    <n v="302281.2928"/>
    <n v="203695.49280000001"/>
    <n v="356467.11239999998"/>
    <n v="223384.32000000001"/>
    <n v="390922.56"/>
    <n v="241942.26869999999"/>
    <n v="423398.97029999999"/>
  </r>
  <r>
    <n v="7"/>
    <x v="0"/>
    <s v="Region VII - Midwest"/>
    <x v="42"/>
    <s v="MO"/>
    <x v="18"/>
    <n v="2"/>
    <x v="1"/>
    <n v="79448.012400000007"/>
    <n v="139034.02179999999"/>
    <n v="103990.0787"/>
    <n v="181982.63769999999"/>
    <n v="126246.3572"/>
    <n v="220931.1251"/>
    <n v="154523.98819999999"/>
    <n v="270416.97950000002"/>
    <n v="183353.77720000001"/>
    <n v="320869.11009999999"/>
    <n v="202047.20389999999"/>
    <n v="353582.60690000001"/>
    <n v="219448.5183"/>
    <n v="384034.90710000001"/>
  </r>
  <r>
    <n v="7"/>
    <x v="0"/>
    <s v="Region VII - Midwest"/>
    <x v="42"/>
    <s v="MO"/>
    <x v="18"/>
    <n v="3"/>
    <x v="2"/>
    <n v="70502.804099999994"/>
    <n v="123379.90700000001"/>
    <n v="95851.710900000005"/>
    <n v="167740.49410000001"/>
    <n v="121105.12729999999"/>
    <n v="211933.97270000001"/>
    <n v="159313.71909999999"/>
    <n v="278799.00829999999"/>
    <n v="197117.35130000001"/>
    <n v="344955.36479999998"/>
    <n v="221869.81779999999"/>
    <n v="388272.18119999999"/>
    <n v="246262.32029999999"/>
    <n v="430959.06060000003"/>
  </r>
  <r>
    <n v="7"/>
    <x v="0"/>
    <s v="Region VII - Midwest"/>
    <x v="42"/>
    <s v="MO"/>
    <x v="18"/>
    <n v="4"/>
    <x v="3"/>
    <n v="79484.139599999995"/>
    <n v="127174.6254"/>
    <n v="111277.79549999999"/>
    <n v="178044.4754"/>
    <n v="143071.45129999999"/>
    <n v="228914.32560000001"/>
    <n v="190761.93520000001"/>
    <n v="305219.10080000001"/>
    <n v="238452.41889999999"/>
    <n v="381523.87589999998"/>
    <n v="270246.0748"/>
    <n v="432393.72600000002"/>
    <n v="302039.73060000001"/>
    <n v="483263.57610000001"/>
  </r>
  <r>
    <n v="7"/>
    <x v="0"/>
    <s v="Region VII - Midwest"/>
    <x v="42"/>
    <s v="MO"/>
    <x v="319"/>
    <n v="1"/>
    <x v="0"/>
    <n v="99315.867499999993"/>
    <n v="173802.76809999999"/>
    <n v="128570.1615"/>
    <n v="224997.78260000001"/>
    <n v="153881.49559999999"/>
    <n v="269292.61729999998"/>
    <n v="183546.49919999999"/>
    <n v="321206.3737"/>
    <n v="216347.48439999999"/>
    <n v="378608.09769999998"/>
    <n v="237205.5226"/>
    <n v="415109.66460000002"/>
    <n v="256825.28090000001"/>
    <n v="449444.24160000001"/>
  </r>
  <r>
    <n v="7"/>
    <x v="0"/>
    <s v="Region VII - Midwest"/>
    <x v="42"/>
    <s v="MO"/>
    <x v="319"/>
    <n v="2"/>
    <x v="1"/>
    <n v="85061.055800000002"/>
    <n v="148856.84770000001"/>
    <n v="111189.99920000001"/>
    <n v="194582.49849999999"/>
    <n v="134848.31049999999"/>
    <n v="235984.54329999999"/>
    <n v="164797.48379999999"/>
    <n v="288395.59659999999"/>
    <n v="195401.55989999999"/>
    <n v="341952.72989999998"/>
    <n v="215234.63140000001"/>
    <n v="376660.60499999998"/>
    <n v="233663.39989999999"/>
    <n v="408910.94990000001"/>
  </r>
  <r>
    <n v="7"/>
    <x v="0"/>
    <s v="Region VII - Midwest"/>
    <x v="42"/>
    <s v="MO"/>
    <x v="319"/>
    <n v="3"/>
    <x v="2"/>
    <n v="75820.203299999994"/>
    <n v="132685.35569999999"/>
    <n v="103211.35060000001"/>
    <n v="180619.86360000001"/>
    <n v="130504.1712"/>
    <n v="228382.2996"/>
    <n v="171781.6257"/>
    <n v="300617.84490000003"/>
    <n v="212642.09220000001"/>
    <n v="372123.66129999998"/>
    <n v="239419.08309999999"/>
    <n v="418983.39549999998"/>
    <n v="265825.41810000001"/>
    <n v="465194.4817"/>
  </r>
  <r>
    <n v="7"/>
    <x v="0"/>
    <s v="Region VII - Midwest"/>
    <x v="42"/>
    <s v="MO"/>
    <x v="319"/>
    <n v="4"/>
    <x v="3"/>
    <n v="84642.559899999993"/>
    <n v="135428.09779999999"/>
    <n v="118499.58379999999"/>
    <n v="189599.33689999999"/>
    <n v="152356.6078"/>
    <n v="243770.57610000001"/>
    <n v="203142.14369999999"/>
    <n v="325027.43479999999"/>
    <n v="253927.6796"/>
    <n v="406284.29330000002"/>
    <n v="287784.7035"/>
    <n v="460455.53240000003"/>
    <n v="321641.72749999998"/>
    <n v="514626.77159999998"/>
  </r>
  <r>
    <n v="7"/>
    <x v="0"/>
    <s v="Region VII - Midwest"/>
    <x v="42"/>
    <s v="MO"/>
    <x v="320"/>
    <n v="1"/>
    <x v="0"/>
    <n v="105766.56540000001"/>
    <n v="185091.48939999999"/>
    <n v="136928.1839"/>
    <n v="239624.32190000001"/>
    <n v="163889.8639"/>
    <n v="286807.26199999999"/>
    <n v="195491.72750000001"/>
    <n v="342110.52309999999"/>
    <n v="230434.4369"/>
    <n v="403260.26449999999"/>
    <n v="252654.34239999999"/>
    <n v="442145.0993"/>
    <n v="273557.93190000003"/>
    <n v="478726.38099999999"/>
  </r>
  <r>
    <n v="7"/>
    <x v="0"/>
    <s v="Region VII - Midwest"/>
    <x v="42"/>
    <s v="MO"/>
    <x v="320"/>
    <n v="2"/>
    <x v="1"/>
    <n v="90552.294599999994"/>
    <n v="158466.51550000001"/>
    <n v="118378.20209999999"/>
    <n v="207161.85370000001"/>
    <n v="143575.5981"/>
    <n v="251257.29670000001"/>
    <n v="175480.758"/>
    <n v="307091.32650000002"/>
    <n v="208078.68950000001"/>
    <n v="364137.70659999998"/>
    <n v="229204.64"/>
    <n v="401108.1201"/>
    <n v="248837.07699999999"/>
    <n v="435464.8848"/>
  </r>
  <r>
    <n v="7"/>
    <x v="0"/>
    <s v="Region VII - Midwest"/>
    <x v="42"/>
    <s v="MO"/>
    <x v="320"/>
    <n v="3"/>
    <x v="2"/>
    <n v="80691.6152"/>
    <n v="141210.32670000001"/>
    <n v="109833.649"/>
    <n v="192208.88570000001"/>
    <n v="138870.7378"/>
    <n v="243023.7911"/>
    <n v="182787.3596"/>
    <n v="319877.87939999998"/>
    <n v="226258.927"/>
    <n v="395953.12239999999"/>
    <n v="254745.467"/>
    <n v="445804.56709999999"/>
    <n v="282836.40289999999"/>
    <n v="494963.70490000001"/>
  </r>
  <r>
    <n v="7"/>
    <x v="0"/>
    <s v="Region VII - Midwest"/>
    <x v="42"/>
    <s v="MO"/>
    <x v="320"/>
    <n v="4"/>
    <x v="3"/>
    <n v="90138.412500000006"/>
    <n v="144221.46220000001"/>
    <n v="126193.77740000001"/>
    <n v="201910.04689999999"/>
    <n v="162249.14249999999"/>
    <n v="259598.6318"/>
    <n v="216332.1899"/>
    <n v="346131.50910000002"/>
    <n v="270415.23749999999"/>
    <n v="432664.38630000001"/>
    <n v="306470.60239999997"/>
    <n v="490352.97110000002"/>
    <n v="342525.96740000002"/>
    <n v="548041.55590000004"/>
  </r>
  <r>
    <n v="7"/>
    <x v="0"/>
    <s v="Region VII - Midwest"/>
    <x v="43"/>
    <s v="NE"/>
    <x v="321"/>
    <n v="1"/>
    <x v="0"/>
    <n v="89376.223499999993"/>
    <n v="156408.39110000001"/>
    <n v="115714.74649999999"/>
    <n v="202500.8064"/>
    <n v="138503.462"/>
    <n v="242381.05850000001"/>
    <n v="165216.35569999999"/>
    <n v="289128.6225"/>
    <n v="194753.342"/>
    <n v="340818.34850000002"/>
    <n v="213535.734"/>
    <n v="373687.53450000001"/>
    <n v="231207.76089999999"/>
    <n v="404613.58169999998"/>
  </r>
  <r>
    <n v="7"/>
    <x v="0"/>
    <s v="Region VII - Midwest"/>
    <x v="43"/>
    <s v="NE"/>
    <x v="321"/>
    <n v="2"/>
    <x v="1"/>
    <n v="76492.066399999996"/>
    <n v="133861.11619999999"/>
    <n v="100005.7531"/>
    <n v="175010.06789999999"/>
    <n v="121300.3903"/>
    <n v="212275.68299999999"/>
    <n v="148270.12959999999"/>
    <n v="259472.7268"/>
    <n v="175821.44810000001"/>
    <n v="307687.53419999999"/>
    <n v="193677.42790000001"/>
    <n v="338935.4987"/>
    <n v="210272.98319999999"/>
    <n v="367977.7206"/>
  </r>
  <r>
    <n v="7"/>
    <x v="0"/>
    <s v="Region VII - Midwest"/>
    <x v="43"/>
    <s v="NE"/>
    <x v="321"/>
    <n v="3"/>
    <x v="2"/>
    <n v="68143.347299999994"/>
    <n v="119250.8579"/>
    <n v="92746.149699999994"/>
    <n v="162305.76199999999"/>
    <n v="117260.07980000001"/>
    <n v="205205.1397"/>
    <n v="154336.677"/>
    <n v="270089.18489999999"/>
    <n v="191036.38140000001"/>
    <n v="334313.66739999998"/>
    <n v="215084.0808"/>
    <n v="376397.14140000002"/>
    <n v="238796.76439999999"/>
    <n v="417894.33760000003"/>
  </r>
  <r>
    <n v="7"/>
    <x v="0"/>
    <s v="Region VII - Midwest"/>
    <x v="43"/>
    <s v="NE"/>
    <x v="321"/>
    <n v="4"/>
    <x v="3"/>
    <n v="76168.446299999996"/>
    <n v="121869.516"/>
    <n v="106635.82490000001"/>
    <n v="170617.3222"/>
    <n v="137103.20329999999"/>
    <n v="219365.1286"/>
    <n v="182804.27110000001"/>
    <n v="292486.8382"/>
    <n v="228505.3389"/>
    <n v="365608.5477"/>
    <n v="258972.71739999999"/>
    <n v="414356.3541"/>
    <n v="289440.09600000002"/>
    <n v="463104.1605"/>
  </r>
  <r>
    <n v="7"/>
    <x v="0"/>
    <s v="Region VII - Midwest"/>
    <x v="43"/>
    <s v="NE"/>
    <x v="322"/>
    <n v="1"/>
    <x v="0"/>
    <n v="89943.734599999996"/>
    <n v="157401.53570000001"/>
    <n v="116343.5433"/>
    <n v="203601.20079999999"/>
    <n v="139183.89240000001"/>
    <n v="243571.81169999999"/>
    <n v="165918.484"/>
    <n v="290357.34700000001"/>
    <n v="195477.8075"/>
    <n v="342086.16320000001"/>
    <n v="214275.10920000001"/>
    <n v="374981.44099999999"/>
    <n v="231919.88879999999"/>
    <n v="405859.80540000001"/>
  </r>
  <r>
    <n v="7"/>
    <x v="0"/>
    <s v="Region VII - Midwest"/>
    <x v="43"/>
    <s v="NE"/>
    <x v="322"/>
    <n v="2"/>
    <x v="1"/>
    <n v="77470.773700000005"/>
    <n v="135573.85389999999"/>
    <n v="101135.90029999999"/>
    <n v="176987.82550000001"/>
    <n v="122529.85430000001"/>
    <n v="214427.2452"/>
    <n v="149513.0944"/>
    <n v="261647.91519999999"/>
    <n v="177150.12239999999"/>
    <n v="310012.71429999999"/>
    <n v="195050.57810000001"/>
    <n v="341338.51169999997"/>
    <n v="211653.24160000001"/>
    <n v="370393.1728"/>
  </r>
  <r>
    <n v="7"/>
    <x v="0"/>
    <s v="Region VII - Midwest"/>
    <x v="43"/>
    <s v="NE"/>
    <x v="322"/>
    <n v="3"/>
    <x v="2"/>
    <n v="69357.022899999996"/>
    <n v="121374.79"/>
    <n v="94530.014599999995"/>
    <n v="165427.52559999999"/>
    <n v="119616.97040000001"/>
    <n v="209329.69829999999"/>
    <n v="157543.3499"/>
    <n v="275700.86239999998"/>
    <n v="195104.86489999999"/>
    <n v="341433.5135"/>
    <n v="219740.46969999999"/>
    <n v="384545.82209999999"/>
    <n v="244051.7507"/>
    <n v="427090.56359999999"/>
  </r>
  <r>
    <n v="7"/>
    <x v="0"/>
    <s v="Region VII - Midwest"/>
    <x v="43"/>
    <s v="NE"/>
    <x v="322"/>
    <n v="4"/>
    <x v="3"/>
    <n v="76678.429699999993"/>
    <n v="122685.48940000001"/>
    <n v="107349.80160000001"/>
    <n v="171759.6851"/>
    <n v="138021.1735"/>
    <n v="220833.88080000001"/>
    <n v="184028.23130000001"/>
    <n v="294445.17440000002"/>
    <n v="230035.28899999999"/>
    <n v="368056.46799999999"/>
    <n v="260706.66089999999"/>
    <n v="417130.66369999998"/>
    <n v="291378.03279999999"/>
    <n v="466204.85940000002"/>
  </r>
  <r>
    <n v="7"/>
    <x v="0"/>
    <s v="Region VII - Midwest"/>
    <x v="43"/>
    <s v="NE"/>
    <x v="118"/>
    <n v="1"/>
    <x v="0"/>
    <n v="91851.060200000007"/>
    <n v="160739.35550000001"/>
    <n v="118930.5984"/>
    <n v="208128.54730000001"/>
    <n v="142360.61139999999"/>
    <n v="249131.07010000001"/>
    <n v="169829.52"/>
    <n v="297201.65999999997"/>
    <n v="200202.6298"/>
    <n v="350354.60220000002"/>
    <n v="219516.6299"/>
    <n v="384154.10220000002"/>
    <n v="237693.39490000001"/>
    <n v="415963.4411"/>
  </r>
  <r>
    <n v="7"/>
    <x v="0"/>
    <s v="Region VII - Midwest"/>
    <x v="43"/>
    <s v="NE"/>
    <x v="118"/>
    <n v="2"/>
    <x v="1"/>
    <n v="78555.706300000005"/>
    <n v="137472.486"/>
    <n v="102720.2536"/>
    <n v="179760.44390000001"/>
    <n v="124608.505"/>
    <n v="218064.88370000001"/>
    <n v="152342.45629999999"/>
    <n v="266599.29859999998"/>
    <n v="180666.52600000001"/>
    <n v="316166.4204"/>
    <n v="199024.54730000001"/>
    <n v="348292.95779999997"/>
    <n v="216090.4852"/>
    <n v="378158.3492"/>
  </r>
  <r>
    <n v="7"/>
    <x v="0"/>
    <s v="Region VII - Midwest"/>
    <x v="43"/>
    <s v="NE"/>
    <x v="118"/>
    <n v="3"/>
    <x v="2"/>
    <n v="69944.014200000005"/>
    <n v="122402.0248"/>
    <n v="95182.364000000001"/>
    <n v="166569.13690000001"/>
    <n v="120329.00509999999"/>
    <n v="210575.75889999999"/>
    <n v="158364.42540000001"/>
    <n v="277137.74449999997"/>
    <n v="196010.92430000001"/>
    <n v="343019.11739999999"/>
    <n v="220676.45499999999"/>
    <n v="386183.79629999999"/>
    <n v="244996.27789999999"/>
    <n v="428743.48619999998"/>
  </r>
  <r>
    <n v="7"/>
    <x v="0"/>
    <s v="Region VII - Midwest"/>
    <x v="43"/>
    <s v="NE"/>
    <x v="118"/>
    <n v="4"/>
    <x v="3"/>
    <n v="78274.650500000003"/>
    <n v="125239.44259999999"/>
    <n v="109584.51059999999"/>
    <n v="175335.21969999999"/>
    <n v="140894.37090000001"/>
    <n v="225430.99669999999"/>
    <n v="187859.1611"/>
    <n v="300574.66230000003"/>
    <n v="234823.95139999999"/>
    <n v="375718.32789999997"/>
    <n v="266133.81150000001"/>
    <n v="425814.10489999998"/>
    <n v="297443.67170000001"/>
    <n v="475909.88199999998"/>
  </r>
  <r>
    <n v="7"/>
    <x v="0"/>
    <s v="Region VII - Midwest"/>
    <x v="43"/>
    <s v="NE"/>
    <x v="323"/>
    <n v="1"/>
    <x v="0"/>
    <n v="89883.281000000003"/>
    <n v="157295.74170000001"/>
    <n v="116355.52069999999"/>
    <n v="203622.1611"/>
    <n v="139259.72459999999"/>
    <n v="243704.51800000001"/>
    <n v="166102.23689999999"/>
    <n v="290678.91450000001"/>
    <n v="195782.29980000001"/>
    <n v="342619.0246"/>
    <n v="214655.77789999999"/>
    <n v="375647.61139999999"/>
    <n v="232407.38649999999"/>
    <n v="406712.9265"/>
  </r>
  <r>
    <n v="7"/>
    <x v="0"/>
    <s v="Region VII - Midwest"/>
    <x v="43"/>
    <s v="NE"/>
    <x v="323"/>
    <n v="2"/>
    <x v="1"/>
    <n v="76999.123900000006"/>
    <n v="134748.46679999999"/>
    <n v="100646.5272"/>
    <n v="176131.4227"/>
    <n v="122056.6528"/>
    <n v="213599.14249999999"/>
    <n v="149156.01070000001"/>
    <n v="261023.01879999999"/>
    <n v="176850.40590000001"/>
    <n v="309488.21029999998"/>
    <n v="194797.47169999999"/>
    <n v="340895.57559999998"/>
    <n v="211472.60879999999"/>
    <n v="370077.06540000002"/>
  </r>
  <r>
    <n v="7"/>
    <x v="0"/>
    <s v="Region VII - Midwest"/>
    <x v="43"/>
    <s v="NE"/>
    <x v="323"/>
    <n v="3"/>
    <x v="2"/>
    <n v="68645.737500000003"/>
    <n v="120130.04059999999"/>
    <n v="93449.495899999994"/>
    <n v="163536.61790000001"/>
    <n v="118164.3821"/>
    <n v="206787.6686"/>
    <n v="155542.41339999999"/>
    <n v="272199.22340000002"/>
    <n v="192543.55179999999"/>
    <n v="336951.2156"/>
    <n v="216792.20730000001"/>
    <n v="379386.3628"/>
    <n v="240705.8469"/>
    <n v="421235.23200000002"/>
  </r>
  <r>
    <n v="7"/>
    <x v="0"/>
    <s v="Region VII - Midwest"/>
    <x v="43"/>
    <s v="NE"/>
    <x v="323"/>
    <n v="4"/>
    <x v="3"/>
    <n v="76604.477199999994"/>
    <n v="122567.16529999999"/>
    <n v="107246.268"/>
    <n v="171594.03140000001"/>
    <n v="137888.0589"/>
    <n v="220620.89749999999"/>
    <n v="183850.7452"/>
    <n v="294161.19669999997"/>
    <n v="229813.43150000001"/>
    <n v="367701.49579999998"/>
    <n v="260455.22229999999"/>
    <n v="416728.36190000002"/>
    <n v="291097.01319999999"/>
    <n v="465755.228"/>
  </r>
  <r>
    <n v="7"/>
    <x v="0"/>
    <s v="Region VII - Midwest"/>
    <x v="43"/>
    <s v="NE"/>
    <x v="324"/>
    <n v="1"/>
    <x v="0"/>
    <n v="90430.641000000003"/>
    <n v="158253.62169999999"/>
    <n v="116988.30989999999"/>
    <n v="204729.54240000001"/>
    <n v="139965.43229999999"/>
    <n v="244939.50649999999"/>
    <n v="166865.61610000001"/>
    <n v="292014.82829999999"/>
    <n v="196608.26269999999"/>
    <n v="344064.45970000001"/>
    <n v="215522.04269999999"/>
    <n v="377163.5747"/>
    <n v="233282.01370000001"/>
    <n v="408243.52389999997"/>
  </r>
  <r>
    <n v="7"/>
    <x v="0"/>
    <s v="Region VII - Midwest"/>
    <x v="43"/>
    <s v="NE"/>
    <x v="324"/>
    <n v="2"/>
    <x v="1"/>
    <n v="77820.614600000001"/>
    <n v="136186.07560000001"/>
    <n v="101613.55009999999"/>
    <n v="177823.7127"/>
    <n v="123128.38310000001"/>
    <n v="215474.6704"/>
    <n v="150279.94760000001"/>
    <n v="262989.90840000001"/>
    <n v="178079.1747"/>
    <n v="311638.55570000003"/>
    <n v="196086.25330000001"/>
    <n v="343150.94319999998"/>
    <n v="212792.6562"/>
    <n v="372387.14850000001"/>
  </r>
  <r>
    <n v="7"/>
    <x v="0"/>
    <s v="Region VII - Midwest"/>
    <x v="43"/>
    <s v="NE"/>
    <x v="324"/>
    <n v="3"/>
    <x v="2"/>
    <n v="69622.317899999995"/>
    <n v="121839.0563"/>
    <n v="94873.187999999995"/>
    <n v="166028.07889999999"/>
    <n v="120037.0765"/>
    <n v="210064.88399999999"/>
    <n v="158082.10740000001"/>
    <n v="276643.68790000002"/>
    <n v="195758.26420000001"/>
    <n v="342576.96230000001"/>
    <n v="220465.84210000001"/>
    <n v="385815.22360000003"/>
    <n v="244845.5319"/>
    <n v="428479.68079999997"/>
  </r>
  <r>
    <n v="7"/>
    <x v="0"/>
    <s v="Region VII - Midwest"/>
    <x v="43"/>
    <s v="NE"/>
    <x v="324"/>
    <n v="4"/>
    <x v="3"/>
    <n v="77089.809699999998"/>
    <n v="123343.6974"/>
    <n v="107925.73360000001"/>
    <n v="172681.17619999999"/>
    <n v="138761.6574"/>
    <n v="222018.65530000001"/>
    <n v="185015.54319999999"/>
    <n v="296024.8737"/>
    <n v="231269.42910000001"/>
    <n v="370031.092"/>
    <n v="262105.3529"/>
    <n v="419368.57089999999"/>
    <n v="292941.27679999999"/>
    <n v="468706.04989999998"/>
  </r>
  <r>
    <n v="8"/>
    <x v="0"/>
    <s v="Region VIII -"/>
    <x v="44"/>
    <s v="CO"/>
    <x v="325"/>
    <n v="1"/>
    <x v="0"/>
    <n v="93392.384099999996"/>
    <n v="163436.67230000001"/>
    <n v="120848.9284"/>
    <n v="211485.62460000001"/>
    <n v="144604.12160000001"/>
    <n v="253057.2127"/>
    <n v="172425.91209999999"/>
    <n v="301745.34629999998"/>
    <n v="203188.00510000001"/>
    <n v="355579.00890000002"/>
    <n v="222749.8714"/>
    <n v="389812.27480000001"/>
    <n v="241129.7715"/>
    <n v="421977.10009999998"/>
  </r>
  <r>
    <n v="8"/>
    <x v="0"/>
    <s v="Region VIII -"/>
    <x v="44"/>
    <s v="CO"/>
    <x v="325"/>
    <n v="2"/>
    <x v="1"/>
    <n v="80234.096300000005"/>
    <n v="140409.6686"/>
    <n v="104805.70140000001"/>
    <n v="183409.9774"/>
    <n v="127035.02740000001"/>
    <n v="222311.29790000001"/>
    <n v="155119.12839999999"/>
    <n v="271458.47460000002"/>
    <n v="183853.30540000001"/>
    <n v="321743.2843"/>
    <n v="202469.0484"/>
    <n v="354320.8346"/>
    <n v="219749.57329999999"/>
    <n v="384561.75339999999"/>
  </r>
  <r>
    <n v="8"/>
    <x v="0"/>
    <s v="Region VIII -"/>
    <x v="44"/>
    <s v="CO"/>
    <x v="325"/>
    <n v="3"/>
    <x v="2"/>
    <n v="71688.281099999993"/>
    <n v="125454.492"/>
    <n v="97652.577699999994"/>
    <n v="170892.01079999999"/>
    <n v="123526.1109"/>
    <n v="216170.69399999999"/>
    <n v="162648.61720000001"/>
    <n v="284635.08010000002"/>
    <n v="201386.21160000001"/>
    <n v="352425.8702"/>
    <n v="226783.5944"/>
    <n v="396871.29029999999"/>
    <n v="251838.8334"/>
    <n v="440717.9583"/>
  </r>
  <r>
    <n v="8"/>
    <x v="0"/>
    <s v="Region VIII -"/>
    <x v="44"/>
    <s v="CO"/>
    <x v="325"/>
    <n v="4"/>
    <x v="3"/>
    <n v="79607.394100000005"/>
    <n v="127371.83229999999"/>
    <n v="111450.35159999999"/>
    <n v="178320.56520000001"/>
    <n v="143293.30919999999"/>
    <n v="229269.29810000001"/>
    <n v="191057.74559999999"/>
    <n v="305692.39750000002"/>
    <n v="238822.182"/>
    <n v="382115.49680000002"/>
    <n v="270665.13959999999"/>
    <n v="433064.22970000003"/>
    <n v="302508.09720000002"/>
    <n v="484012.96269999997"/>
  </r>
  <r>
    <n v="8"/>
    <x v="0"/>
    <s v="Region VIII -"/>
    <x v="44"/>
    <s v="CO"/>
    <x v="326"/>
    <n v="1"/>
    <x v="0"/>
    <n v="90350.035999999993"/>
    <n v="158112.5631"/>
    <n v="117004.2797"/>
    <n v="204757.48939999999"/>
    <n v="140066.54190000001"/>
    <n v="245116.44820000001"/>
    <n v="167110.61989999999"/>
    <n v="292443.58490000002"/>
    <n v="197014.25229999999"/>
    <n v="344774.94160000002"/>
    <n v="216029.6011"/>
    <n v="378051.80180000002"/>
    <n v="233932.01070000001"/>
    <n v="409381.01870000002"/>
  </r>
  <r>
    <n v="8"/>
    <x v="0"/>
    <s v="Region VIII -"/>
    <x v="44"/>
    <s v="CO"/>
    <x v="326"/>
    <n v="2"/>
    <x v="1"/>
    <n v="77191.748200000002"/>
    <n v="135085.5594"/>
    <n v="100961.0527"/>
    <n v="176681.84220000001"/>
    <n v="122497.4477"/>
    <n v="214370.53339999999"/>
    <n v="149803.83609999999"/>
    <n v="262156.7132"/>
    <n v="177679.5526"/>
    <n v="310939.217"/>
    <n v="195748.7781"/>
    <n v="342560.36170000001"/>
    <n v="212551.8126"/>
    <n v="371965.67200000002"/>
  </r>
  <r>
    <n v="8"/>
    <x v="0"/>
    <s v="Region VIII -"/>
    <x v="44"/>
    <s v="CO"/>
    <x v="326"/>
    <n v="3"/>
    <x v="2"/>
    <n v="68673.937300000005"/>
    <n v="120179.3904"/>
    <n v="93432.496299999999"/>
    <n v="163506.86850000001"/>
    <n v="118100.29210000001"/>
    <n v="206675.5111"/>
    <n v="155414.19209999999"/>
    <n v="271974.83610000001"/>
    <n v="192343.1801"/>
    <n v="336600.56520000001"/>
    <n v="216534.82550000001"/>
    <n v="378935.94459999999"/>
    <n v="240384.32689999999"/>
    <n v="420672.57199999999"/>
  </r>
  <r>
    <n v="8"/>
    <x v="0"/>
    <s v="Region VIII -"/>
    <x v="44"/>
    <s v="CO"/>
    <x v="326"/>
    <n v="4"/>
    <x v="3"/>
    <n v="76991.206300000005"/>
    <n v="123185.932"/>
    <n v="107787.68889999999"/>
    <n v="172460.30470000001"/>
    <n v="138584.17129999999"/>
    <n v="221734.67749999999"/>
    <n v="184778.8952"/>
    <n v="295646.23670000001"/>
    <n v="230973.61900000001"/>
    <n v="369557.79580000002"/>
    <n v="261770.10140000001"/>
    <n v="418832.16859999998"/>
    <n v="292566.58409999998"/>
    <n v="468106.54139999999"/>
  </r>
  <r>
    <n v="8"/>
    <x v="0"/>
    <s v="Region VIII -"/>
    <x v="44"/>
    <s v="CO"/>
    <x v="327"/>
    <n v="1"/>
    <x v="0"/>
    <n v="93352.081600000005"/>
    <n v="163366.1428"/>
    <n v="120856.9133"/>
    <n v="211499.59830000001"/>
    <n v="144654.6764"/>
    <n v="253145.68369999999"/>
    <n v="172548.41440000001"/>
    <n v="301959.72529999999"/>
    <n v="203391.00049999999"/>
    <n v="355934.25099999999"/>
    <n v="223003.65119999999"/>
    <n v="390256.3897"/>
    <n v="241454.77100000001"/>
    <n v="422545.8492"/>
  </r>
  <r>
    <n v="8"/>
    <x v="0"/>
    <s v="Region VIII -"/>
    <x v="44"/>
    <s v="CO"/>
    <x v="327"/>
    <n v="2"/>
    <x v="1"/>
    <n v="79919.662200000006"/>
    <n v="139859.40890000001"/>
    <n v="104479.45170000001"/>
    <n v="182839.0405"/>
    <n v="126719.55869999999"/>
    <n v="221759.22769999999"/>
    <n v="154881.07190000001"/>
    <n v="271041.87589999998"/>
    <n v="183653.49369999999"/>
    <n v="321393.614"/>
    <n v="202300.31030000001"/>
    <n v="354025.54300000001"/>
    <n v="219629.15109999999"/>
    <n v="384351.01449999999"/>
  </r>
  <r>
    <n v="8"/>
    <x v="0"/>
    <s v="Region VIII -"/>
    <x v="44"/>
    <s v="CO"/>
    <x v="327"/>
    <n v="3"/>
    <x v="2"/>
    <n v="71214.089399999997"/>
    <n v="124624.6565"/>
    <n v="96932.229600000006"/>
    <n v="169631.40179999999"/>
    <n v="122557.7157"/>
    <n v="214476.0025"/>
    <n v="161314.65549999999"/>
    <n v="282300.64720000001"/>
    <n v="199678.66440000001"/>
    <n v="349437.66269999999"/>
    <n v="224818.0802"/>
    <n v="393431.64049999998"/>
    <n v="249608.22409999999"/>
    <n v="436814.3922"/>
  </r>
  <r>
    <n v="8"/>
    <x v="0"/>
    <s v="Region VIII -"/>
    <x v="44"/>
    <s v="CO"/>
    <x v="327"/>
    <n v="4"/>
    <x v="3"/>
    <n v="79558.092199999999"/>
    <n v="127292.9494"/>
    <n v="111381.3291"/>
    <n v="178210.12909999999"/>
    <n v="143204.56589999999"/>
    <n v="229127.3089"/>
    <n v="190939.42120000001"/>
    <n v="305503.0785"/>
    <n v="238674.27650000001"/>
    <n v="381878.848"/>
    <n v="270497.51329999999"/>
    <n v="432796.02779999998"/>
    <n v="302320.75020000001"/>
    <n v="483713.20750000002"/>
  </r>
  <r>
    <n v="8"/>
    <x v="0"/>
    <s v="Region VIII -"/>
    <x v="44"/>
    <s v="CO"/>
    <x v="328"/>
    <n v="1"/>
    <x v="0"/>
    <n v="88442.710399999996"/>
    <n v="154774.7433"/>
    <n v="114417.2245"/>
    <n v="200230.14309999999"/>
    <n v="136889.82269999999"/>
    <n v="239557.18979999999"/>
    <n v="163199.584"/>
    <n v="285599.272"/>
    <n v="192289.4301"/>
    <n v="336506.50260000001"/>
    <n v="210788.08040000001"/>
    <n v="368879.14059999998"/>
    <n v="228158.50459999999"/>
    <n v="399277.38309999998"/>
  </r>
  <r>
    <n v="8"/>
    <x v="0"/>
    <s v="Region VIII -"/>
    <x v="44"/>
    <s v="CO"/>
    <x v="328"/>
    <n v="2"/>
    <x v="1"/>
    <n v="76106.815600000002"/>
    <n v="133186.92739999999"/>
    <n v="99376.699299999993"/>
    <n v="173909.22390000001"/>
    <n v="120418.79700000001"/>
    <n v="210732.89490000001"/>
    <n v="146974.4742"/>
    <n v="257205.32990000001"/>
    <n v="174163.14920000001"/>
    <n v="304785.511"/>
    <n v="191774.80900000001"/>
    <n v="335605.91560000001"/>
    <n v="208114.56890000001"/>
    <n v="364200.49560000002"/>
  </r>
  <r>
    <n v="8"/>
    <x v="0"/>
    <s v="Region VIII -"/>
    <x v="44"/>
    <s v="CO"/>
    <x v="328"/>
    <n v="3"/>
    <x v="2"/>
    <n v="68086.945999999996"/>
    <n v="119152.15549999999"/>
    <n v="92780.146999999997"/>
    <n v="162365.25709999999"/>
    <n v="117388.2574"/>
    <n v="205429.45050000001"/>
    <n v="154593.11660000001"/>
    <n v="270537.95390000002"/>
    <n v="191437.1208"/>
    <n v="335014.96130000002"/>
    <n v="215598.84020000001"/>
    <n v="377297.97029999999"/>
    <n v="239439.7997"/>
    <n v="419019.64939999999"/>
  </r>
  <r>
    <n v="8"/>
    <x v="0"/>
    <s v="Region VIII -"/>
    <x v="44"/>
    <s v="CO"/>
    <x v="328"/>
    <n v="4"/>
    <x v="3"/>
    <n v="75394.985499999995"/>
    <n v="120631.97870000001"/>
    <n v="105552.9797"/>
    <n v="168884.77009999999"/>
    <n v="135710.97399999999"/>
    <n v="217137.56159999999"/>
    <n v="180947.96530000001"/>
    <n v="289516.7488"/>
    <n v="226184.9566"/>
    <n v="361895.93599999999"/>
    <n v="256342.95079999999"/>
    <n v="410148.72739999997"/>
    <n v="286500.94500000001"/>
    <n v="458401.51880000002"/>
  </r>
  <r>
    <n v="8"/>
    <x v="0"/>
    <s v="Region VIII -"/>
    <x v="44"/>
    <s v="CO"/>
    <x v="329"/>
    <n v="1"/>
    <x v="0"/>
    <n v="92845.024099999995"/>
    <n v="162478.79209999999"/>
    <n v="120216.13920000001"/>
    <n v="210378.24350000001"/>
    <n v="143898.41390000001"/>
    <n v="251822.22440000001"/>
    <n v="171662.53330000001"/>
    <n v="300409.43320000003"/>
    <n v="202362.04269999999"/>
    <n v="354133.5748"/>
    <n v="221883.60740000001"/>
    <n v="388296.31280000001"/>
    <n v="240255.14540000001"/>
    <n v="420446.50439999998"/>
  </r>
  <r>
    <n v="8"/>
    <x v="0"/>
    <s v="Region VIII -"/>
    <x v="44"/>
    <s v="CO"/>
    <x v="329"/>
    <n v="2"/>
    <x v="1"/>
    <n v="79412.604699999996"/>
    <n v="138972.0582"/>
    <n v="103838.67750000001"/>
    <n v="181717.68580000001"/>
    <n v="125963.2962"/>
    <n v="220435.7683"/>
    <n v="153995.19080000001"/>
    <n v="269491.58380000002"/>
    <n v="182624.53589999999"/>
    <n v="319592.93790000002"/>
    <n v="201180.26639999999"/>
    <n v="352065.46610000002"/>
    <n v="218429.52549999999"/>
    <n v="382251.66960000002"/>
  </r>
  <r>
    <n v="8"/>
    <x v="0"/>
    <s v="Region VIII -"/>
    <x v="44"/>
    <s v="CO"/>
    <x v="329"/>
    <n v="3"/>
    <x v="2"/>
    <n v="70711.699299999993"/>
    <n v="123745.47380000001"/>
    <n v="96228.883400000006"/>
    <n v="168400.546"/>
    <n v="121653.4134"/>
    <n v="212893.47349999999"/>
    <n v="160108.91930000001"/>
    <n v="280190.60869999998"/>
    <n v="198171.49400000001"/>
    <n v="346800.11450000003"/>
    <n v="223109.95379999999"/>
    <n v="390442.4191"/>
    <n v="247699.1416"/>
    <n v="433473.49780000001"/>
  </r>
  <r>
    <n v="8"/>
    <x v="0"/>
    <s v="Region VIII -"/>
    <x v="44"/>
    <s v="CO"/>
    <x v="329"/>
    <n v="4"/>
    <x v="3"/>
    <n v="79122.061400000006"/>
    <n v="126595.30009999999"/>
    <n v="110770.88589999999"/>
    <n v="177233.42"/>
    <n v="142419.71040000001"/>
    <n v="227871.54"/>
    <n v="189892.9472"/>
    <n v="303828.72009999998"/>
    <n v="237366.18400000001"/>
    <n v="379785.89990000002"/>
    <n v="269015.0085"/>
    <n v="430424.01990000001"/>
    <n v="300663.83299999998"/>
    <n v="481062.14"/>
  </r>
  <r>
    <n v="8"/>
    <x v="0"/>
    <s v="Region VIII -"/>
    <x v="44"/>
    <s v="CO"/>
    <x v="330"/>
    <n v="1"/>
    <x v="0"/>
    <n v="93859.142099999997"/>
    <n v="164253.4987"/>
    <n v="121497.69130000001"/>
    <n v="212620.95970000001"/>
    <n v="145410.94349999999"/>
    <n v="254469.15100000001"/>
    <n v="173434.3008"/>
    <n v="303510.02649999998"/>
    <n v="204419.9644"/>
    <n v="357734.93770000001"/>
    <n v="224123.70189999999"/>
    <n v="392216.47820000001"/>
    <n v="242654.4037"/>
    <n v="424645.20649999997"/>
  </r>
  <r>
    <n v="8"/>
    <x v="0"/>
    <s v="Region VIII -"/>
    <x v="44"/>
    <s v="CO"/>
    <x v="330"/>
    <n v="2"/>
    <x v="1"/>
    <n v="80426.722800000003"/>
    <n v="140746.7648"/>
    <n v="105120.22960000001"/>
    <n v="183960.4019"/>
    <n v="127475.82580000001"/>
    <n v="223082.69510000001"/>
    <n v="155766.9584"/>
    <n v="272592.17709999997"/>
    <n v="184682.45759999999"/>
    <n v="323194.30080000003"/>
    <n v="203420.3609"/>
    <n v="355985.63160000002"/>
    <n v="220828.78390000001"/>
    <n v="386450.37180000002"/>
  </r>
  <r>
    <n v="8"/>
    <x v="0"/>
    <s v="Region VIII -"/>
    <x v="44"/>
    <s v="CO"/>
    <x v="330"/>
    <n v="3"/>
    <x v="2"/>
    <n v="71716.482600000003"/>
    <n v="125503.84450000001"/>
    <n v="97635.580100000006"/>
    <n v="170862.26500000001"/>
    <n v="123462.02340000001"/>
    <n v="216058.54079999999"/>
    <n v="162520.39910000001"/>
    <n v="284410.69839999999"/>
    <n v="201185.8438"/>
    <n v="352075.2267"/>
    <n v="226526.2169"/>
    <n v="396420.87959999999"/>
    <n v="251517.318"/>
    <n v="440155.30650000001"/>
  </r>
  <r>
    <n v="8"/>
    <x v="0"/>
    <s v="Region VIII -"/>
    <x v="44"/>
    <s v="CO"/>
    <x v="330"/>
    <n v="4"/>
    <x v="3"/>
    <n v="79994.125700000004"/>
    <n v="127990.6029"/>
    <n v="111991.77589999999"/>
    <n v="179186.84409999999"/>
    <n v="143989.42610000001"/>
    <n v="230383.0852"/>
    <n v="191985.90150000001"/>
    <n v="307177.44699999999"/>
    <n v="239982.3768"/>
    <n v="383971.80859999999"/>
    <n v="271980.027"/>
    <n v="435168.04979999998"/>
    <n v="303977.67729999998"/>
    <n v="486364.29090000002"/>
  </r>
  <r>
    <n v="8"/>
    <x v="0"/>
    <s v="Region VIII -"/>
    <x v="44"/>
    <s v="CO"/>
    <x v="331"/>
    <n v="1"/>
    <x v="0"/>
    <n v="91830.909100000004"/>
    <n v="160704.09090000001"/>
    <n v="118934.5909"/>
    <n v="208135.53400000001"/>
    <n v="142385.88889999999"/>
    <n v="249175.30549999999"/>
    <n v="169890.77100000001"/>
    <n v="297308.8492"/>
    <n v="200304.12719999999"/>
    <n v="350532.22269999998"/>
    <n v="219643.51939999999"/>
    <n v="384376.15909999999"/>
    <n v="237855.89420000001"/>
    <n v="416247.81479999999"/>
  </r>
  <r>
    <n v="8"/>
    <x v="0"/>
    <s v="Region VIII -"/>
    <x v="44"/>
    <s v="CO"/>
    <x v="331"/>
    <n v="2"/>
    <x v="1"/>
    <n v="78398.489700000006"/>
    <n v="137197.35690000001"/>
    <n v="102557.1293"/>
    <n v="179474.97630000001"/>
    <n v="124450.7712"/>
    <n v="217788.84950000001"/>
    <n v="152223.42850000001"/>
    <n v="266390.99979999999"/>
    <n v="180566.62040000001"/>
    <n v="315991.5857"/>
    <n v="198940.17850000001"/>
    <n v="348145.3124"/>
    <n v="216030.27429999999"/>
    <n v="378052.98009999999"/>
  </r>
  <r>
    <n v="8"/>
    <x v="0"/>
    <s v="Region VIII -"/>
    <x v="44"/>
    <s v="CO"/>
    <x v="331"/>
    <n v="3"/>
    <x v="2"/>
    <n v="69706.918999999994"/>
    <n v="121987.10830000001"/>
    <n v="94822.191099999996"/>
    <n v="165938.83429999999"/>
    <n v="119844.80899999999"/>
    <n v="209728.41570000001"/>
    <n v="157697.4466"/>
    <n v="275970.53149999998"/>
    <n v="195157.1531"/>
    <n v="341525.01809999999"/>
    <n v="219693.70079999999"/>
    <n v="384463.97659999999"/>
    <n v="243880.97649999999"/>
    <n v="426791.70899999997"/>
  </r>
  <r>
    <n v="8"/>
    <x v="0"/>
    <s v="Region VIII -"/>
    <x v="44"/>
    <s v="CO"/>
    <x v="331"/>
    <n v="4"/>
    <x v="3"/>
    <n v="78249.999599999996"/>
    <n v="125200.0013"/>
    <n v="109549.99950000001"/>
    <n v="175280.0018"/>
    <n v="140849.9993"/>
    <n v="225360.00229999999"/>
    <n v="187799.99909999999"/>
    <n v="300480.00309999997"/>
    <n v="234749.99890000001"/>
    <n v="375600.0037"/>
    <n v="266049.9987"/>
    <n v="425680.00429999997"/>
    <n v="297349.99859999999"/>
    <n v="475760.0048"/>
  </r>
  <r>
    <n v="8"/>
    <x v="0"/>
    <s v="Region VIII -"/>
    <x v="44"/>
    <s v="CO"/>
    <x v="332"/>
    <n v="1"/>
    <x v="0"/>
    <n v="85927.570999999996"/>
    <n v="150373.2493"/>
    <n v="111209.35769999999"/>
    <n v="194616.37590000001"/>
    <n v="133083.22820000001"/>
    <n v="232895.64939999999"/>
    <n v="158708.92189999999"/>
    <n v="277740.61349999998"/>
    <n v="187043.13769999999"/>
    <n v="327325.49099999998"/>
    <n v="205060.9644"/>
    <n v="358856.68770000001"/>
    <n v="221997.8702"/>
    <n v="388496.27279999998"/>
  </r>
  <r>
    <n v="8"/>
    <x v="0"/>
    <s v="Region VIII -"/>
    <x v="44"/>
    <s v="CO"/>
    <x v="332"/>
    <n v="2"/>
    <x v="1"/>
    <n v="73728.741599999994"/>
    <n v="129025.29790000001"/>
    <n v="96335.949200000003"/>
    <n v="168587.91099999999"/>
    <n v="116795.21369999999"/>
    <n v="204391.62409999999"/>
    <n v="142664.09099999999"/>
    <n v="249662.1594"/>
    <n v="169118.2597"/>
    <n v="295956.95449999999"/>
    <n v="186258.95139999999"/>
    <n v="325953.16499999998"/>
    <n v="202176.6447"/>
    <n v="353809.12819999998"/>
  </r>
  <r>
    <n v="8"/>
    <x v="0"/>
    <s v="Region VIII -"/>
    <x v="44"/>
    <s v="CO"/>
    <x v="332"/>
    <n v="3"/>
    <x v="2"/>
    <n v="65812.087499999994"/>
    <n v="115171.15300000001"/>
    <n v="89623.584700000007"/>
    <n v="156841.2732"/>
    <n v="113350.9369"/>
    <n v="198364.13959999999"/>
    <n v="149231.40659999999"/>
    <n v="261154.9615"/>
    <n v="184755.03080000001"/>
    <n v="323321.30379999999"/>
    <n v="208040.95189999999"/>
    <n v="364071.66570000001"/>
    <n v="231009.67689999999"/>
    <n v="404266.93459999998"/>
  </r>
  <r>
    <n v="8"/>
    <x v="0"/>
    <s v="Region VIII -"/>
    <x v="44"/>
    <s v="CO"/>
    <x v="332"/>
    <n v="4"/>
    <x v="3"/>
    <n v="73239.479600000006"/>
    <n v="117183.16899999999"/>
    <n v="102535.2714"/>
    <n v="164056.43659999999"/>
    <n v="131831.0632"/>
    <n v="210929.70430000001"/>
    <n v="175774.75090000001"/>
    <n v="281239.60570000001"/>
    <n v="219718.43859999999"/>
    <n v="351549.50709999999"/>
    <n v="249014.2304"/>
    <n v="398422.7746"/>
    <n v="278310.02230000001"/>
    <n v="445296.04220000003"/>
  </r>
  <r>
    <n v="8"/>
    <x v="0"/>
    <s v="Region VIII -"/>
    <x v="44"/>
    <s v="CO"/>
    <x v="333"/>
    <n v="1"/>
    <x v="0"/>
    <n v="88889.317200000005"/>
    <n v="155556.3051"/>
    <n v="115069.97990000001"/>
    <n v="201372.46479999999"/>
    <n v="137721.9221"/>
    <n v="241013.36369999999"/>
    <n v="164269.2236"/>
    <n v="287471.14130000002"/>
    <n v="193622.88680000001"/>
    <n v="338840.05190000002"/>
    <n v="212288.80050000001"/>
    <n v="371505.4008"/>
    <n v="229845.6361"/>
    <n v="402229.86320000002"/>
  </r>
  <r>
    <n v="8"/>
    <x v="0"/>
    <s v="Region VIII -"/>
    <x v="44"/>
    <s v="CO"/>
    <x v="333"/>
    <n v="2"/>
    <x v="1"/>
    <n v="76142.225399999996"/>
    <n v="133248.89449999999"/>
    <n v="99528.103300000002"/>
    <n v="174174.1808"/>
    <n v="120701.8616"/>
    <n v="211228.25779999999"/>
    <n v="147503.2764"/>
    <n v="258130.73360000001"/>
    <n v="174892.3959"/>
    <n v="306061.69270000001"/>
    <n v="192641.75270000001"/>
    <n v="337123.06719999999"/>
    <n v="209133.56849999999"/>
    <n v="365983.745"/>
  </r>
  <r>
    <n v="8"/>
    <x v="0"/>
    <s v="Region VIII -"/>
    <x v="44"/>
    <s v="CO"/>
    <x v="333"/>
    <n v="3"/>
    <x v="2"/>
    <n v="67878.052299999996"/>
    <n v="118786.5916"/>
    <n v="92402.976500000004"/>
    <n v="161705.20869999999"/>
    <n v="116839.97380000001"/>
    <n v="204469.954"/>
    <n v="153797.91949999999"/>
    <n v="269146.35920000001"/>
    <n v="190382.98190000001"/>
    <n v="333170.21840000001"/>
    <n v="214358.70850000001"/>
    <n v="375127.73989999999"/>
    <n v="238002.98310000001"/>
    <n v="416505.22039999999"/>
  </r>
  <r>
    <n v="8"/>
    <x v="0"/>
    <s v="Region VIII -"/>
    <x v="44"/>
    <s v="CO"/>
    <x v="333"/>
    <n v="4"/>
    <x v="3"/>
    <n v="75757.066300000006"/>
    <n v="121211.308"/>
    <n v="106059.89290000001"/>
    <n v="169695.83110000001"/>
    <n v="136362.7193"/>
    <n v="218180.35430000001"/>
    <n v="181816.95920000001"/>
    <n v="290907.13890000002"/>
    <n v="227271.19889999999"/>
    <n v="363633.92369999998"/>
    <n v="257574.02540000001"/>
    <n v="412118.44679999998"/>
    <n v="287876.85200000001"/>
    <n v="460602.97"/>
  </r>
  <r>
    <n v="8"/>
    <x v="0"/>
    <s v="Region VIII -"/>
    <x v="45"/>
    <s v="MT"/>
    <x v="334"/>
    <n v="1"/>
    <x v="0"/>
    <n v="92378.266099999993"/>
    <n v="161661.9657"/>
    <n v="119567.3763"/>
    <n v="209242.90839999999"/>
    <n v="143091.592"/>
    <n v="250410.28589999999"/>
    <n v="170654.14449999999"/>
    <n v="298644.75300000003"/>
    <n v="201130.0834"/>
    <n v="351977.64600000001"/>
    <n v="220509.77679999999"/>
    <n v="385892.10930000001"/>
    <n v="238730.51310000001"/>
    <n v="417778.39799999999"/>
  </r>
  <r>
    <n v="8"/>
    <x v="0"/>
    <s v="Region VIII -"/>
    <x v="45"/>
    <s v="MT"/>
    <x v="334"/>
    <n v="2"/>
    <x v="1"/>
    <n v="79219.978300000002"/>
    <n v="138634.962"/>
    <n v="103524.1493"/>
    <n v="181167.26130000001"/>
    <n v="125522.49770000001"/>
    <n v="219664.37109999999"/>
    <n v="153347.36069999999"/>
    <n v="268357.88130000001"/>
    <n v="181795.38370000001"/>
    <n v="318141.9215"/>
    <n v="200228.95379999999"/>
    <n v="350400.6692"/>
    <n v="217350.3149"/>
    <n v="380363.05119999999"/>
  </r>
  <r>
    <n v="8"/>
    <x v="0"/>
    <s v="Region VIII -"/>
    <x v="45"/>
    <s v="MT"/>
    <x v="334"/>
    <n v="3"/>
    <x v="2"/>
    <n v="70683.497900000002"/>
    <n v="123696.1213"/>
    <n v="96245.880999999994"/>
    <n v="168430.29180000001"/>
    <n v="121717.501"/>
    <n v="213005.62669999999"/>
    <n v="160237.13740000001"/>
    <n v="280414.99040000001"/>
    <n v="198371.86180000001"/>
    <n v="347150.75809999998"/>
    <n v="223367.33129999999"/>
    <n v="390892.82980000001"/>
    <n v="248020.6569"/>
    <n v="434036.1495"/>
  </r>
  <r>
    <n v="8"/>
    <x v="0"/>
    <s v="Region VIII -"/>
    <x v="45"/>
    <s v="MT"/>
    <x v="334"/>
    <n v="4"/>
    <x v="3"/>
    <n v="78735.329800000007"/>
    <n v="125976.5295"/>
    <n v="110229.4616"/>
    <n v="176367.14120000001"/>
    <n v="141723.59340000001"/>
    <n v="226757.753"/>
    <n v="188964.79130000001"/>
    <n v="302343.67060000001"/>
    <n v="236205.98920000001"/>
    <n v="377929.5882"/>
    <n v="267700.12099999998"/>
    <n v="428320.19990000001"/>
    <n v="299194.25290000002"/>
    <n v="478710.81170000002"/>
  </r>
  <r>
    <n v="8"/>
    <x v="0"/>
    <s v="Region VIII -"/>
    <x v="45"/>
    <s v="MT"/>
    <x v="335"/>
    <n v="1"/>
    <x v="0"/>
    <n v="90350.035999999993"/>
    <n v="158112.5631"/>
    <n v="117004.2797"/>
    <n v="204757.48939999999"/>
    <n v="140066.54190000001"/>
    <n v="245116.44820000001"/>
    <n v="167110.61989999999"/>
    <n v="292443.58490000002"/>
    <n v="197014.25229999999"/>
    <n v="344774.94160000002"/>
    <n v="216029.6011"/>
    <n v="378051.80180000002"/>
    <n v="233932.01070000001"/>
    <n v="409381.01870000002"/>
  </r>
  <r>
    <n v="8"/>
    <x v="0"/>
    <s v="Region VIII -"/>
    <x v="45"/>
    <s v="MT"/>
    <x v="335"/>
    <n v="2"/>
    <x v="1"/>
    <n v="77191.748200000002"/>
    <n v="135085.5594"/>
    <n v="100961.0527"/>
    <n v="176681.84220000001"/>
    <n v="122497.4477"/>
    <n v="214370.53339999999"/>
    <n v="149803.83609999999"/>
    <n v="262156.7132"/>
    <n v="177679.5526"/>
    <n v="310939.217"/>
    <n v="195748.7781"/>
    <n v="342560.36170000001"/>
    <n v="212551.8126"/>
    <n v="371965.67200000002"/>
  </r>
  <r>
    <n v="8"/>
    <x v="0"/>
    <s v="Region VIII -"/>
    <x v="45"/>
    <s v="MT"/>
    <x v="335"/>
    <n v="3"/>
    <x v="2"/>
    <n v="68673.937300000005"/>
    <n v="120179.3904"/>
    <n v="93432.496299999999"/>
    <n v="163506.86850000001"/>
    <n v="118100.29210000001"/>
    <n v="206675.5111"/>
    <n v="155414.19209999999"/>
    <n v="271974.83610000001"/>
    <n v="192343.1801"/>
    <n v="336600.56520000001"/>
    <n v="216534.82550000001"/>
    <n v="378935.94459999999"/>
    <n v="240384.32689999999"/>
    <n v="420672.57199999999"/>
  </r>
  <r>
    <n v="8"/>
    <x v="0"/>
    <s v="Region VIII -"/>
    <x v="45"/>
    <s v="MT"/>
    <x v="335"/>
    <n v="4"/>
    <x v="3"/>
    <n v="76991.206300000005"/>
    <n v="123185.932"/>
    <n v="107787.68889999999"/>
    <n v="172460.30470000001"/>
    <n v="138584.17129999999"/>
    <n v="221734.67749999999"/>
    <n v="184778.8952"/>
    <n v="295646.23670000001"/>
    <n v="230973.61900000001"/>
    <n v="369557.79580000002"/>
    <n v="261770.10140000001"/>
    <n v="418832.16859999998"/>
    <n v="292566.58409999998"/>
    <n v="468106.54139999999"/>
  </r>
  <r>
    <n v="8"/>
    <x v="0"/>
    <s v="Region VIII -"/>
    <x v="45"/>
    <s v="MT"/>
    <x v="336"/>
    <n v="1"/>
    <x v="0"/>
    <n v="91404.453500000003"/>
    <n v="159957.79370000001"/>
    <n v="118277.8431"/>
    <n v="206986.2254"/>
    <n v="141528.51209999999"/>
    <n v="247674.89619999999"/>
    <n v="168759.88029999999"/>
    <n v="295329.79060000001"/>
    <n v="198869.17310000001"/>
    <n v="348021.05290000001"/>
    <n v="218015.90969999999"/>
    <n v="381527.842"/>
    <n v="236006.26329999999"/>
    <n v="413010.96090000001"/>
  </r>
  <r>
    <n v="8"/>
    <x v="0"/>
    <s v="Region VIII -"/>
    <x v="45"/>
    <s v="MT"/>
    <x v="336"/>
    <n v="2"/>
    <x v="1"/>
    <n v="78520.296400000007"/>
    <n v="137410.51879999999"/>
    <n v="102568.84970000001"/>
    <n v="179495.48689999999"/>
    <n v="124325.44040000001"/>
    <n v="217569.52069999999"/>
    <n v="151813.65419999999"/>
    <n v="265673.89490000001"/>
    <n v="179937.27910000001"/>
    <n v="314890.23859999998"/>
    <n v="198157.6035"/>
    <n v="346775.80619999999"/>
    <n v="215071.48560000001"/>
    <n v="376375.09980000003"/>
  </r>
  <r>
    <n v="8"/>
    <x v="0"/>
    <s v="Region VIII -"/>
    <x v="45"/>
    <s v="MT"/>
    <x v="336"/>
    <n v="3"/>
    <x v="2"/>
    <n v="70152.907900000006"/>
    <n v="122767.5888"/>
    <n v="95559.534499999994"/>
    <n v="167229.18539999999"/>
    <n v="120877.28879999999"/>
    <n v="211535.25539999999"/>
    <n v="159159.62229999999"/>
    <n v="278529.33919999999"/>
    <n v="197065.06299999999"/>
    <n v="344863.8602"/>
    <n v="221916.58670000001"/>
    <n v="388354.02669999999"/>
    <n v="246433.0944"/>
    <n v="431257.91519999999"/>
  </r>
  <r>
    <n v="8"/>
    <x v="0"/>
    <s v="Region VIII -"/>
    <x v="45"/>
    <s v="MT"/>
    <x v="336"/>
    <n v="4"/>
    <x v="3"/>
    <n v="77912.569699999993"/>
    <n v="124660.1134"/>
    <n v="109077.59759999999"/>
    <n v="174524.1587"/>
    <n v="140242.62539999999"/>
    <n v="224388.2041"/>
    <n v="186990.1672"/>
    <n v="299184.2721"/>
    <n v="233737.70910000001"/>
    <n v="373980.34009999997"/>
    <n v="264902.73690000002"/>
    <n v="423844.38540000003"/>
    <n v="296067.7648"/>
    <n v="473708.43079999997"/>
  </r>
  <r>
    <n v="8"/>
    <x v="0"/>
    <s v="Region VIII -"/>
    <x v="45"/>
    <s v="MT"/>
    <x v="337"/>
    <n v="1"/>
    <x v="0"/>
    <n v="91384.302299999996"/>
    <n v="159922.52910000001"/>
    <n v="118281.8355"/>
    <n v="206993.21220000001"/>
    <n v="141553.78950000001"/>
    <n v="247719.1317"/>
    <n v="168821.13130000001"/>
    <n v="295436.97970000003"/>
    <n v="198970.67050000001"/>
    <n v="348198.67330000002"/>
    <n v="218142.79930000001"/>
    <n v="381749.89880000002"/>
    <n v="236168.76259999999"/>
    <n v="413295.3346"/>
  </r>
  <r>
    <n v="8"/>
    <x v="0"/>
    <s v="Region VIII -"/>
    <x v="45"/>
    <s v="MT"/>
    <x v="337"/>
    <n v="2"/>
    <x v="1"/>
    <n v="78363.079800000007"/>
    <n v="137135.3898"/>
    <n v="102405.72530000001"/>
    <n v="179210.01930000001"/>
    <n v="124167.7066"/>
    <n v="217293.4865"/>
    <n v="151694.62640000001"/>
    <n v="265465.59610000002"/>
    <n v="179837.37359999999"/>
    <n v="314715.40399999998"/>
    <n v="198073.23480000001"/>
    <n v="346628.16080000001"/>
    <n v="215011.27470000001"/>
    <n v="376269.73070000001"/>
  </r>
  <r>
    <n v="8"/>
    <x v="0"/>
    <s v="Region VIII -"/>
    <x v="45"/>
    <s v="MT"/>
    <x v="337"/>
    <n v="3"/>
    <x v="2"/>
    <n v="69915.812699999995"/>
    <n v="122352.67230000001"/>
    <n v="95199.361600000004"/>
    <n v="166598.88269999999"/>
    <n v="120393.09269999999"/>
    <n v="210687.91209999999"/>
    <n v="158492.64360000001"/>
    <n v="277362.1262"/>
    <n v="196211.29199999999"/>
    <n v="343369.761"/>
    <n v="220933.83249999999"/>
    <n v="386634.20699999999"/>
    <n v="245317.79319999999"/>
    <n v="429306.13799999998"/>
  </r>
  <r>
    <n v="8"/>
    <x v="0"/>
    <s v="Region VIII -"/>
    <x v="45"/>
    <s v="MT"/>
    <x v="337"/>
    <n v="4"/>
    <x v="3"/>
    <n v="77887.918900000004"/>
    <n v="124620.67200000001"/>
    <n v="109043.0864"/>
    <n v="174468.94089999999"/>
    <n v="140198.25399999999"/>
    <n v="224317.20970000001"/>
    <n v="186931.00520000001"/>
    <n v="299089.61290000001"/>
    <n v="233663.75649999999"/>
    <n v="373862.016"/>
    <n v="264818.9241"/>
    <n v="423710.28480000002"/>
    <n v="295974.09169999999"/>
    <n v="473558.55369999999"/>
  </r>
  <r>
    <n v="8"/>
    <x v="0"/>
    <s v="Region VIII -"/>
    <x v="45"/>
    <s v="MT"/>
    <x v="338"/>
    <n v="1"/>
    <x v="0"/>
    <n v="90370.187300000005"/>
    <n v="158147.82769999999"/>
    <n v="117000.28720000001"/>
    <n v="204750.50270000001"/>
    <n v="140041.26449999999"/>
    <n v="245072.21290000001"/>
    <n v="167049.36900000001"/>
    <n v="292336.3958"/>
    <n v="196912.755"/>
    <n v="344597.3211"/>
    <n v="215902.7115"/>
    <n v="377829.7451"/>
    <n v="233769.51139999999"/>
    <n v="409096.64500000002"/>
  </r>
  <r>
    <n v="8"/>
    <x v="0"/>
    <s v="Region VIII -"/>
    <x v="45"/>
    <s v="MT"/>
    <x v="338"/>
    <n v="2"/>
    <x v="1"/>
    <n v="77348.964800000002"/>
    <n v="135360.68840000001"/>
    <n v="101124.177"/>
    <n v="176967.30979999999"/>
    <n v="122655.18150000001"/>
    <n v="214646.56770000001"/>
    <n v="149922.86410000001"/>
    <n v="262365.01209999999"/>
    <n v="177779.45809999999"/>
    <n v="311114.05170000001"/>
    <n v="195833.14689999999"/>
    <n v="342708.00709999999"/>
    <n v="212612.02350000001"/>
    <n v="372071.04119999998"/>
  </r>
  <r>
    <n v="8"/>
    <x v="0"/>
    <s v="Region VIII -"/>
    <x v="45"/>
    <s v="MT"/>
    <x v="338"/>
    <n v="3"/>
    <x v="2"/>
    <n v="68911.032500000001"/>
    <n v="120594.30680000001"/>
    <n v="93792.669200000004"/>
    <n v="164137.17110000001"/>
    <n v="118584.48820000001"/>
    <n v="207522.85430000001"/>
    <n v="156081.1709"/>
    <n v="273142.049"/>
    <n v="193196.95110000001"/>
    <n v="338094.66450000001"/>
    <n v="217517.5796"/>
    <n v="380655.76439999999"/>
    <n v="241499.6281"/>
    <n v="422624.3492"/>
  </r>
  <r>
    <n v="8"/>
    <x v="0"/>
    <s v="Region VIII -"/>
    <x v="45"/>
    <s v="MT"/>
    <x v="338"/>
    <n v="4"/>
    <x v="3"/>
    <n v="77015.857099999994"/>
    <n v="123225.37330000001"/>
    <n v="107822.2"/>
    <n v="172515.5226"/>
    <n v="138628.5429"/>
    <n v="221805.67189999999"/>
    <n v="184838.05720000001"/>
    <n v="295740.8959"/>
    <n v="231047.57139999999"/>
    <n v="369676.11989999999"/>
    <n v="261853.91440000001"/>
    <n v="418966.26919999998"/>
    <n v="292660.25719999999"/>
    <n v="468256.41850000003"/>
  </r>
  <r>
    <n v="8"/>
    <x v="0"/>
    <s v="Region VIII -"/>
    <x v="46"/>
    <s v="ND"/>
    <x v="339"/>
    <n v="1"/>
    <x v="0"/>
    <n v="95319.861000000004"/>
    <n v="166809.7568"/>
    <n v="123431.99099999999"/>
    <n v="216005.98430000001"/>
    <n v="147755.5632"/>
    <n v="258572.23560000001"/>
    <n v="176275.69709999999"/>
    <n v="308482.47009999998"/>
    <n v="207811.33"/>
    <n v="363669.82750000001"/>
    <n v="227864.5024"/>
    <n v="398762.87920000002"/>
    <n v="246740.77830000001"/>
    <n v="431796.36200000002"/>
  </r>
  <r>
    <n v="8"/>
    <x v="0"/>
    <s v="Region VIII -"/>
    <x v="46"/>
    <s v="ND"/>
    <x v="339"/>
    <n v="2"/>
    <x v="1"/>
    <n v="81476.245500000005"/>
    <n v="142583.42970000001"/>
    <n v="106553.17909999999"/>
    <n v="186468.06340000001"/>
    <n v="129271.4118"/>
    <n v="226224.97070000001"/>
    <n v="158067.51809999999"/>
    <n v="276618.1568"/>
    <n v="187469.61429999999"/>
    <n v="328071.82510000002"/>
    <n v="206527.38630000001"/>
    <n v="361422.92619999999"/>
    <n v="224247.02789999999"/>
    <n v="392432.29889999999"/>
  </r>
  <r>
    <n v="8"/>
    <x v="0"/>
    <s v="Region VIII -"/>
    <x v="46"/>
    <s v="ND"/>
    <x v="339"/>
    <n v="3"/>
    <x v="2"/>
    <n v="72512.367599999998"/>
    <n v="126896.64320000001"/>
    <n v="98665.099799999996"/>
    <n v="172663.9247"/>
    <n v="124722.3417"/>
    <n v="218264.09789999999"/>
    <n v="164136.6715"/>
    <n v="287239.1752"/>
    <n v="203146.04199999999"/>
    <n v="355505.57339999999"/>
    <n v="228702.33379999999"/>
    <n v="400229.08429999999"/>
    <n v="253898.6617"/>
    <n v="444322.6581"/>
  </r>
  <r>
    <n v="8"/>
    <x v="0"/>
    <s v="Region VIII -"/>
    <x v="46"/>
    <s v="ND"/>
    <x v="339"/>
    <n v="4"/>
    <x v="3"/>
    <n v="81228.265700000004"/>
    <n v="129965.22689999999"/>
    <n v="113719.57180000001"/>
    <n v="181951.31770000001"/>
    <n v="146210.8781"/>
    <n v="233937.40849999999"/>
    <n v="194947.83749999999"/>
    <n v="311916.54460000002"/>
    <n v="243684.79689999999"/>
    <n v="389895.68070000003"/>
    <n v="276176.10310000001"/>
    <n v="441881.77159999998"/>
    <n v="308667.4093"/>
    <n v="493867.86229999998"/>
  </r>
  <r>
    <n v="8"/>
    <x v="0"/>
    <s v="Region VIII -"/>
    <x v="46"/>
    <s v="ND"/>
    <x v="340"/>
    <n v="1"/>
    <x v="0"/>
    <n v="92845.024099999995"/>
    <n v="162478.79209999999"/>
    <n v="120216.13920000001"/>
    <n v="210378.24350000001"/>
    <n v="143898.41390000001"/>
    <n v="251822.22440000001"/>
    <n v="171662.53330000001"/>
    <n v="300409.43320000003"/>
    <n v="202362.04269999999"/>
    <n v="354133.5748"/>
    <n v="221883.60740000001"/>
    <n v="388296.31280000001"/>
    <n v="240255.14540000001"/>
    <n v="420446.50439999998"/>
  </r>
  <r>
    <n v="8"/>
    <x v="0"/>
    <s v="Region VIII -"/>
    <x v="46"/>
    <s v="ND"/>
    <x v="340"/>
    <n v="2"/>
    <x v="1"/>
    <n v="79412.604699999996"/>
    <n v="138972.0582"/>
    <n v="103838.67750000001"/>
    <n v="181717.68580000001"/>
    <n v="125963.2962"/>
    <n v="220435.7683"/>
    <n v="153995.19080000001"/>
    <n v="269491.58380000002"/>
    <n v="182624.53589999999"/>
    <n v="319592.93790000002"/>
    <n v="201180.26639999999"/>
    <n v="352065.46610000002"/>
    <n v="218429.52549999999"/>
    <n v="382251.66960000002"/>
  </r>
  <r>
    <n v="8"/>
    <x v="0"/>
    <s v="Region VIII -"/>
    <x v="46"/>
    <s v="ND"/>
    <x v="340"/>
    <n v="3"/>
    <x v="2"/>
    <n v="70711.699299999993"/>
    <n v="123745.47380000001"/>
    <n v="96228.883400000006"/>
    <n v="168400.546"/>
    <n v="121653.4134"/>
    <n v="212893.47349999999"/>
    <n v="160108.91930000001"/>
    <n v="280190.60869999998"/>
    <n v="198171.49400000001"/>
    <n v="346800.11450000003"/>
    <n v="223109.95379999999"/>
    <n v="390442.4191"/>
    <n v="247699.1416"/>
    <n v="433473.49780000001"/>
  </r>
  <r>
    <n v="8"/>
    <x v="0"/>
    <s v="Region VIII -"/>
    <x v="46"/>
    <s v="ND"/>
    <x v="340"/>
    <n v="4"/>
    <x v="3"/>
    <n v="79122.061400000006"/>
    <n v="126595.30009999999"/>
    <n v="110770.88589999999"/>
    <n v="177233.42"/>
    <n v="142419.71040000001"/>
    <n v="227871.54"/>
    <n v="189892.9472"/>
    <n v="303828.72009999998"/>
    <n v="237366.18400000001"/>
    <n v="379785.89990000002"/>
    <n v="269015.0085"/>
    <n v="430424.01990000001"/>
    <n v="300663.83299999998"/>
    <n v="481062.14"/>
  </r>
  <r>
    <n v="8"/>
    <x v="0"/>
    <s v="Region VIII -"/>
    <x v="46"/>
    <s v="ND"/>
    <x v="341"/>
    <n v="1"/>
    <x v="0"/>
    <n v="92824.872799999997"/>
    <n v="162443.5275"/>
    <n v="120220.13159999999"/>
    <n v="210385.2303"/>
    <n v="143923.69130000001"/>
    <n v="251866.45980000001"/>
    <n v="171723.78419999999"/>
    <n v="300516.62239999999"/>
    <n v="202463.54019999999"/>
    <n v="354311.19530000002"/>
    <n v="222010.497"/>
    <n v="388518.36959999998"/>
    <n v="240417.6446"/>
    <n v="420730.87809999997"/>
  </r>
  <r>
    <n v="8"/>
    <x v="0"/>
    <s v="Region VIII -"/>
    <x v="46"/>
    <s v="ND"/>
    <x v="341"/>
    <n v="2"/>
    <x v="1"/>
    <n v="79255.388000000006"/>
    <n v="138696.92920000001"/>
    <n v="103675.55319999999"/>
    <n v="181432.2182"/>
    <n v="125805.56230000001"/>
    <n v="220159.7341"/>
    <n v="153876.16279999999"/>
    <n v="269283.28499999997"/>
    <n v="182524.63039999999"/>
    <n v="319418.10320000001"/>
    <n v="201095.8976"/>
    <n v="351917.82079999999"/>
    <n v="218369.31460000001"/>
    <n v="382146.30050000001"/>
  </r>
  <r>
    <n v="8"/>
    <x v="0"/>
    <s v="Region VIII -"/>
    <x v="46"/>
    <s v="ND"/>
    <x v="341"/>
    <n v="3"/>
    <x v="2"/>
    <n v="70474.604099999997"/>
    <n v="123330.5573"/>
    <n v="95868.710600000006"/>
    <n v="167770.24340000001"/>
    <n v="121169.21739999999"/>
    <n v="212046.13029999999"/>
    <n v="159441.94039999999"/>
    <n v="279023.39569999999"/>
    <n v="197317.723"/>
    <n v="345306.01520000002"/>
    <n v="222127.1997"/>
    <n v="388722.59940000001"/>
    <n v="246583.84039999999"/>
    <n v="431521.7206"/>
  </r>
  <r>
    <n v="8"/>
    <x v="0"/>
    <s v="Region VIII -"/>
    <x v="46"/>
    <s v="ND"/>
    <x v="341"/>
    <n v="4"/>
    <x v="3"/>
    <n v="79097.410499999998"/>
    <n v="126555.85860000001"/>
    <n v="110736.3746"/>
    <n v="177178.20209999999"/>
    <n v="142375.3389"/>
    <n v="227800.54560000001"/>
    <n v="189833.78520000001"/>
    <n v="303734.06079999998"/>
    <n v="237292.23139999999"/>
    <n v="379667.5759"/>
    <n v="268931.19559999998"/>
    <n v="430289.91930000001"/>
    <n v="300570.15980000002"/>
    <n v="480912.26280000003"/>
  </r>
  <r>
    <n v="8"/>
    <x v="0"/>
    <s v="Region VIII -"/>
    <x v="46"/>
    <s v="ND"/>
    <x v="72"/>
    <n v="1"/>
    <x v="0"/>
    <n v="93818.836599999995"/>
    <n v="164182.96419999999"/>
    <n v="121505.67230000001"/>
    <n v="212634.92660000001"/>
    <n v="145461.49369999999"/>
    <n v="254557.61410000001"/>
    <n v="173556.79749999999"/>
    <n v="303724.39559999999"/>
    <n v="204622.95310000001"/>
    <n v="358090.16800000001"/>
    <n v="224377.47440000001"/>
    <n v="392660.58010000002"/>
    <n v="242979.39499999999"/>
    <n v="425213.94140000001"/>
  </r>
  <r>
    <n v="8"/>
    <x v="0"/>
    <s v="Region VIII -"/>
    <x v="46"/>
    <s v="ND"/>
    <x v="72"/>
    <n v="2"/>
    <x v="1"/>
    <n v="80112.286600000007"/>
    <n v="140196.50150000001"/>
    <n v="104793.97719999999"/>
    <n v="183389.46"/>
    <n v="127160.3536"/>
    <n v="222530.61869999999"/>
    <n v="155528.89730000001"/>
    <n v="272175.57020000002"/>
    <n v="184482.64050000001"/>
    <n v="322844.62079999998"/>
    <n v="203251.61670000001"/>
    <n v="355690.32919999998"/>
    <n v="220708.35490000001"/>
    <n v="386239.62099999998"/>
  </r>
  <r>
    <n v="8"/>
    <x v="0"/>
    <s v="Region VIII -"/>
    <x v="46"/>
    <s v="ND"/>
    <x v="72"/>
    <n v="3"/>
    <x v="2"/>
    <n v="71242.289300000004"/>
    <n v="124674.00629999999"/>
    <n v="96915.23"/>
    <n v="169601.6525"/>
    <n v="122493.6257"/>
    <n v="214363.8449"/>
    <n v="161186.43419999999"/>
    <n v="282076.2598"/>
    <n v="199478.2928"/>
    <n v="349087.0123"/>
    <n v="224560.69839999999"/>
    <n v="392981.22220000002"/>
    <n v="249286.7041"/>
    <n v="436251.73220000003"/>
  </r>
  <r>
    <n v="8"/>
    <x v="0"/>
    <s v="Region VIII -"/>
    <x v="46"/>
    <s v="ND"/>
    <x v="72"/>
    <n v="4"/>
    <x v="3"/>
    <n v="79944.821299999996"/>
    <n v="127911.71610000001"/>
    <n v="111922.74980000001"/>
    <n v="179076.40239999999"/>
    <n v="143900.6784"/>
    <n v="230241.0889"/>
    <n v="191867.57120000001"/>
    <n v="306988.11849999998"/>
    <n v="239834.46400000001"/>
    <n v="383735.14809999999"/>
    <n v="271812.39250000002"/>
    <n v="434899.8345"/>
    <n v="303790.3211"/>
    <n v="486064.5209"/>
  </r>
  <r>
    <n v="8"/>
    <x v="0"/>
    <s v="Region VIII -"/>
    <x v="46"/>
    <s v="ND"/>
    <x v="342"/>
    <n v="1"/>
    <x v="0"/>
    <n v="92297.664099999995"/>
    <n v="161520.91219999999"/>
    <n v="119583.3499"/>
    <n v="209270.86240000001"/>
    <n v="143192.70619999999"/>
    <n v="250587.23569999999"/>
    <n v="170899.15400000001"/>
    <n v="299073.51949999999"/>
    <n v="201536.07990000001"/>
    <n v="352688.1397"/>
    <n v="221017.3426"/>
    <n v="386780.34950000001"/>
    <n v="239380.51819999999"/>
    <n v="418915.90700000001"/>
  </r>
  <r>
    <n v="8"/>
    <x v="0"/>
    <s v="Region VIII -"/>
    <x v="46"/>
    <s v="ND"/>
    <x v="342"/>
    <n v="2"/>
    <x v="1"/>
    <n v="78591.114000000001"/>
    <n v="137534.44949999999"/>
    <n v="102871.6548"/>
    <n v="180025.3958"/>
    <n v="124891.56600000001"/>
    <n v="218560.24050000001"/>
    <n v="152871.25390000001"/>
    <n v="267524.69420000003"/>
    <n v="181395.7671"/>
    <n v="317442.59250000003"/>
    <n v="199891.48490000001"/>
    <n v="349810.09850000002"/>
    <n v="217109.47810000001"/>
    <n v="379941.58659999998"/>
  </r>
  <r>
    <n v="8"/>
    <x v="0"/>
    <s v="Region VIII -"/>
    <x v="46"/>
    <s v="ND"/>
    <x v="342"/>
    <n v="3"/>
    <x v="2"/>
    <n v="69735.118900000001"/>
    <n v="122036.4581"/>
    <n v="94805.191399999996"/>
    <n v="165909.08499999999"/>
    <n v="119780.71890000001"/>
    <n v="209616.25820000001"/>
    <n v="157569.22519999999"/>
    <n v="275746.14419999998"/>
    <n v="194956.78159999999"/>
    <n v="341174.3677"/>
    <n v="219436.31899999999"/>
    <n v="384013.55829999998"/>
    <n v="243559.4566"/>
    <n v="426229.049"/>
  </r>
  <r>
    <n v="8"/>
    <x v="0"/>
    <s v="Region VIII -"/>
    <x v="46"/>
    <s v="ND"/>
    <x v="342"/>
    <n v="4"/>
    <x v="3"/>
    <n v="78636.728799999997"/>
    <n v="125818.76790000001"/>
    <n v="110091.4203"/>
    <n v="176146.2751"/>
    <n v="141546.11180000001"/>
    <n v="226473.78229999999"/>
    <n v="188728.14910000001"/>
    <n v="301965.04300000001"/>
    <n v="235910.18640000001"/>
    <n v="377456.30379999999"/>
    <n v="267364.87780000002"/>
    <n v="427783.81099999999"/>
    <n v="298819.56939999998"/>
    <n v="478111.31819999998"/>
  </r>
  <r>
    <n v="8"/>
    <x v="0"/>
    <s v="Region VIII -"/>
    <x v="46"/>
    <s v="ND"/>
    <x v="343"/>
    <n v="1"/>
    <x v="0"/>
    <n v="93311.7791"/>
    <n v="163295.61350000001"/>
    <n v="120864.89810000001"/>
    <n v="211513.57190000001"/>
    <n v="144705.23120000001"/>
    <n v="253234.15460000001"/>
    <n v="172670.91630000001"/>
    <n v="302174.10350000003"/>
    <n v="203593.99540000001"/>
    <n v="356289.49190000002"/>
    <n v="223257.43049999999"/>
    <n v="390700.50329999998"/>
    <n v="241779.76939999999"/>
    <n v="423114.59659999999"/>
  </r>
  <r>
    <n v="8"/>
    <x v="0"/>
    <s v="Region VIII -"/>
    <x v="46"/>
    <s v="ND"/>
    <x v="343"/>
    <n v="2"/>
    <x v="1"/>
    <n v="79605.229000000007"/>
    <n v="139309.1508"/>
    <n v="104153.20299999999"/>
    <n v="182268.1053"/>
    <n v="126404.09110000001"/>
    <n v="221207.1593"/>
    <n v="154643.01620000001"/>
    <n v="270625.2782"/>
    <n v="183453.6827"/>
    <n v="321043.94469999999"/>
    <n v="202131.57269999999"/>
    <n v="353730.25229999999"/>
    <n v="219508.72930000001"/>
    <n v="384140.27620000002"/>
  </r>
  <r>
    <n v="8"/>
    <x v="0"/>
    <s v="Region VIII -"/>
    <x v="46"/>
    <s v="ND"/>
    <x v="343"/>
    <n v="3"/>
    <x v="2"/>
    <n v="70739.899099999995"/>
    <n v="123794.8236"/>
    <n v="96211.883799999996"/>
    <n v="168370.79670000001"/>
    <n v="121589.32339999999"/>
    <n v="212781.31599999999"/>
    <n v="159980.69779999999"/>
    <n v="279966.22129999998"/>
    <n v="197971.12239999999"/>
    <n v="346449.46419999999"/>
    <n v="222852.57199999999"/>
    <n v="389992.00099999999"/>
    <n v="247377.62160000001"/>
    <n v="432910.83779999998"/>
  </r>
  <r>
    <n v="8"/>
    <x v="0"/>
    <s v="Region VIII -"/>
    <x v="46"/>
    <s v="ND"/>
    <x v="343"/>
    <n v="4"/>
    <x v="3"/>
    <n v="79508.790500000003"/>
    <n v="127214.06660000001"/>
    <n v="111312.3066"/>
    <n v="178099.69330000001"/>
    <n v="143115.82279999999"/>
    <n v="228985.32"/>
    <n v="190821.09710000001"/>
    <n v="305313.76"/>
    <n v="238526.37150000001"/>
    <n v="381642.19990000001"/>
    <n v="270329.88760000002"/>
    <n v="432527.82659999997"/>
    <n v="302133.40379999997"/>
    <n v="483413.45329999999"/>
  </r>
  <r>
    <n v="8"/>
    <x v="0"/>
    <s v="Region VIII -"/>
    <x v="47"/>
    <s v="SD"/>
    <x v="344"/>
    <n v="1"/>
    <x v="0"/>
    <n v="89883.281000000003"/>
    <n v="157295.74170000001"/>
    <n v="116355.52069999999"/>
    <n v="203622.1611"/>
    <n v="139259.72459999999"/>
    <n v="243704.51800000001"/>
    <n v="166102.23689999999"/>
    <n v="290678.91450000001"/>
    <n v="195782.29980000001"/>
    <n v="342619.0246"/>
    <n v="214655.77789999999"/>
    <n v="375647.61139999999"/>
    <n v="232407.38649999999"/>
    <n v="406712.9265"/>
  </r>
  <r>
    <n v="8"/>
    <x v="0"/>
    <s v="Region VIII -"/>
    <x v="47"/>
    <s v="SD"/>
    <x v="344"/>
    <n v="2"/>
    <x v="1"/>
    <n v="76999.123900000006"/>
    <n v="134748.46679999999"/>
    <n v="100646.5272"/>
    <n v="176131.4227"/>
    <n v="122056.6528"/>
    <n v="213599.14249999999"/>
    <n v="149156.01070000001"/>
    <n v="261023.01879999999"/>
    <n v="176850.40590000001"/>
    <n v="309488.21029999998"/>
    <n v="194797.47169999999"/>
    <n v="340895.57559999998"/>
    <n v="211472.60879999999"/>
    <n v="370077.06540000002"/>
  </r>
  <r>
    <n v="8"/>
    <x v="0"/>
    <s v="Region VIII -"/>
    <x v="47"/>
    <s v="SD"/>
    <x v="344"/>
    <n v="3"/>
    <x v="2"/>
    <n v="68645.737500000003"/>
    <n v="120130.04059999999"/>
    <n v="93449.495899999994"/>
    <n v="163536.61790000001"/>
    <n v="118164.3821"/>
    <n v="206787.6686"/>
    <n v="155542.41339999999"/>
    <n v="272199.22340000002"/>
    <n v="192543.55179999999"/>
    <n v="336951.2156"/>
    <n v="216792.20730000001"/>
    <n v="379386.3628"/>
    <n v="240705.8469"/>
    <n v="421235.23200000002"/>
  </r>
  <r>
    <n v="8"/>
    <x v="0"/>
    <s v="Region VIII -"/>
    <x v="47"/>
    <s v="SD"/>
    <x v="344"/>
    <n v="4"/>
    <x v="3"/>
    <n v="76604.477199999994"/>
    <n v="122567.16529999999"/>
    <n v="107246.268"/>
    <n v="171594.03140000001"/>
    <n v="137888.0589"/>
    <n v="220620.89749999999"/>
    <n v="183850.7452"/>
    <n v="294161.19669999997"/>
    <n v="229813.43150000001"/>
    <n v="367701.49579999998"/>
    <n v="260455.22229999999"/>
    <n v="416728.36190000002"/>
    <n v="291097.01319999999"/>
    <n v="465755.228"/>
  </r>
  <r>
    <n v="8"/>
    <x v="0"/>
    <s v="Region VIII -"/>
    <x v="47"/>
    <s v="SD"/>
    <x v="345"/>
    <n v="1"/>
    <x v="0"/>
    <n v="84853.005300000004"/>
    <n v="148492.75930000001"/>
    <n v="109939.79059999999"/>
    <n v="192394.6335"/>
    <n v="131646.54"/>
    <n v="230381.44510000001"/>
    <n v="157120.91819999999"/>
    <n v="274961.60680000001"/>
    <n v="185289.7211"/>
    <n v="324257.01199999999"/>
    <n v="203201.5528"/>
    <n v="355602.71740000002"/>
    <n v="220086.1249"/>
    <n v="385150.71850000002"/>
  </r>
  <r>
    <n v="8"/>
    <x v="0"/>
    <s v="Region VIII -"/>
    <x v="47"/>
    <s v="SD"/>
    <x v="345"/>
    <n v="2"/>
    <x v="1"/>
    <n v="72242.978900000002"/>
    <n v="126425.21309999999"/>
    <n v="94565.030700000003"/>
    <n v="165488.80379999999"/>
    <n v="114809.49069999999"/>
    <n v="200916.60879999999"/>
    <n v="140535.24969999999"/>
    <n v="245936.68700000001"/>
    <n v="166760.63310000001"/>
    <n v="291831.10800000001"/>
    <n v="183765.76329999999"/>
    <n v="321590.0858"/>
    <n v="199596.76749999999"/>
    <n v="349294.3431"/>
  </r>
  <r>
    <n v="8"/>
    <x v="0"/>
    <s v="Region VIII -"/>
    <x v="47"/>
    <s v="SD"/>
    <x v="345"/>
    <n v="3"/>
    <x v="2"/>
    <n v="64096.023399999998"/>
    <n v="112168.04090000001"/>
    <n v="87136.375700000004"/>
    <n v="152488.6574"/>
    <n v="110089.74649999999"/>
    <n v="192657.0564"/>
    <n v="144819.0007"/>
    <n v="253433.25099999999"/>
    <n v="179179.38070000001"/>
    <n v="313563.91629999998"/>
    <n v="201676.44080000001"/>
    <n v="352933.77140000003"/>
    <n v="223845.61290000001"/>
    <n v="391729.8224"/>
  </r>
  <r>
    <n v="8"/>
    <x v="0"/>
    <s v="Region VIII -"/>
    <x v="47"/>
    <s v="SD"/>
    <x v="345"/>
    <n v="4"/>
    <x v="3"/>
    <n v="72293.467799999999"/>
    <n v="115669.5502"/>
    <n v="101210.85490000001"/>
    <n v="161937.37030000001"/>
    <n v="130128.2421"/>
    <n v="208205.19029999999"/>
    <n v="173504.32269999999"/>
    <n v="277606.9204"/>
    <n v="216880.40340000001"/>
    <n v="347008.65049999999"/>
    <n v="245797.7905"/>
    <n v="393276.4706"/>
    <n v="274715.1776"/>
    <n v="439544.29060000001"/>
  </r>
  <r>
    <n v="8"/>
    <x v="0"/>
    <s v="Region VIII -"/>
    <x v="47"/>
    <s v="SD"/>
    <x v="346"/>
    <n v="1"/>
    <x v="0"/>
    <n v="86881.2353"/>
    <n v="152042.16190000001"/>
    <n v="112502.88710000001"/>
    <n v="196880.05239999999"/>
    <n v="134671.5901"/>
    <n v="235675.28270000001"/>
    <n v="160664.44270000001"/>
    <n v="281162.77480000001"/>
    <n v="189405.55230000001"/>
    <n v="331459.71639999998"/>
    <n v="207681.7285"/>
    <n v="363443.02490000002"/>
    <n v="224884.62729999999"/>
    <n v="393548.09779999999"/>
  </r>
  <r>
    <n v="8"/>
    <x v="0"/>
    <s v="Region VIII -"/>
    <x v="47"/>
    <s v="SD"/>
    <x v="346"/>
    <n v="2"/>
    <x v="1"/>
    <n v="74271.209000000003"/>
    <n v="129974.61569999999"/>
    <n v="97128.127299999993"/>
    <n v="169974.22270000001"/>
    <n v="117834.54090000001"/>
    <n v="206210.44649999999"/>
    <n v="144078.77429999999"/>
    <n v="252137.85509999999"/>
    <n v="170876.46419999999"/>
    <n v="299033.8124"/>
    <n v="188245.93900000001"/>
    <n v="329430.3934"/>
    <n v="204395.26990000001"/>
    <n v="357691.72230000002"/>
  </r>
  <r>
    <n v="8"/>
    <x v="0"/>
    <s v="Region VIII -"/>
    <x v="47"/>
    <s v="SD"/>
    <x v="346"/>
    <n v="3"/>
    <x v="2"/>
    <n v="66105.584000000003"/>
    <n v="115684.77190000001"/>
    <n v="89949.760500000004"/>
    <n v="157412.08069999999"/>
    <n v="113706.95540000001"/>
    <n v="198987.1721"/>
    <n v="149641.94589999999"/>
    <n v="261873.40530000001"/>
    <n v="185208.06229999999"/>
    <n v="324114.1091"/>
    <n v="208508.9466"/>
    <n v="364890.65659999999"/>
    <n v="231481.94289999999"/>
    <n v="405093.4"/>
  </r>
  <r>
    <n v="8"/>
    <x v="0"/>
    <s v="Region VIII -"/>
    <x v="47"/>
    <s v="SD"/>
    <x v="346"/>
    <n v="4"/>
    <x v="3"/>
    <n v="74037.591100000005"/>
    <n v="118460.1476"/>
    <n v="103652.62760000001"/>
    <n v="165844.20670000001"/>
    <n v="133267.66409999999"/>
    <n v="213228.26569999999"/>
    <n v="177690.2188"/>
    <n v="284304.35430000001"/>
    <n v="222112.77350000001"/>
    <n v="355380.44280000002"/>
    <n v="251727.80989999999"/>
    <n v="402764.50189999997"/>
    <n v="281342.84639999998"/>
    <n v="450148.56099999999"/>
  </r>
  <r>
    <n v="8"/>
    <x v="0"/>
    <s v="Region VIII -"/>
    <x v="47"/>
    <s v="SD"/>
    <x v="347"/>
    <n v="1"/>
    <x v="0"/>
    <n v="89376.223499999993"/>
    <n v="156408.39110000001"/>
    <n v="115714.74649999999"/>
    <n v="202500.8064"/>
    <n v="138503.462"/>
    <n v="242381.05850000001"/>
    <n v="165216.35569999999"/>
    <n v="289128.6225"/>
    <n v="194753.342"/>
    <n v="340818.34850000002"/>
    <n v="213535.734"/>
    <n v="373687.53450000001"/>
    <n v="231207.76089999999"/>
    <n v="404613.58169999998"/>
  </r>
  <r>
    <n v="8"/>
    <x v="0"/>
    <s v="Region VIII -"/>
    <x v="47"/>
    <s v="SD"/>
    <x v="347"/>
    <n v="2"/>
    <x v="1"/>
    <n v="76492.066399999996"/>
    <n v="133861.11619999999"/>
    <n v="100005.7531"/>
    <n v="175010.06789999999"/>
    <n v="121300.3903"/>
    <n v="212275.68299999999"/>
    <n v="148270.12959999999"/>
    <n v="259472.7268"/>
    <n v="175821.44810000001"/>
    <n v="307687.53419999999"/>
    <n v="193677.42790000001"/>
    <n v="338935.4987"/>
    <n v="210272.98319999999"/>
    <n v="367977.7206"/>
  </r>
  <r>
    <n v="8"/>
    <x v="0"/>
    <s v="Region VIII -"/>
    <x v="47"/>
    <s v="SD"/>
    <x v="347"/>
    <n v="3"/>
    <x v="2"/>
    <n v="68143.347299999994"/>
    <n v="119250.8579"/>
    <n v="92746.149699999994"/>
    <n v="162305.76199999999"/>
    <n v="117260.07980000001"/>
    <n v="205205.1397"/>
    <n v="154336.677"/>
    <n v="270089.18489999999"/>
    <n v="191036.38140000001"/>
    <n v="334313.66739999998"/>
    <n v="215084.0808"/>
    <n v="376397.14140000002"/>
    <n v="238796.76439999999"/>
    <n v="417894.33760000003"/>
  </r>
  <r>
    <n v="8"/>
    <x v="0"/>
    <s v="Region VIII -"/>
    <x v="47"/>
    <s v="SD"/>
    <x v="347"/>
    <n v="4"/>
    <x v="3"/>
    <n v="76168.446299999996"/>
    <n v="121869.516"/>
    <n v="106635.82490000001"/>
    <n v="170617.3222"/>
    <n v="137103.20329999999"/>
    <n v="219365.1286"/>
    <n v="182804.27110000001"/>
    <n v="292486.8382"/>
    <n v="228505.3389"/>
    <n v="365608.5477"/>
    <n v="258972.71739999999"/>
    <n v="414356.3541"/>
    <n v="289440.09600000002"/>
    <n v="463104.1605"/>
  </r>
  <r>
    <n v="8"/>
    <x v="0"/>
    <s v="Region VIII -"/>
    <x v="47"/>
    <s v="SD"/>
    <x v="348"/>
    <n v="1"/>
    <x v="0"/>
    <n v="90917.547300000006"/>
    <n v="159105.7077"/>
    <n v="117633.0765"/>
    <n v="205857.88389999999"/>
    <n v="140746.97219999999"/>
    <n v="246307.20139999999"/>
    <n v="167812.74830000001"/>
    <n v="293672.30940000003"/>
    <n v="197738.71780000001"/>
    <n v="346042.75630000001"/>
    <n v="216768.9762"/>
    <n v="379345.7083"/>
    <n v="234644.1385"/>
    <n v="410627.24239999999"/>
  </r>
  <r>
    <n v="8"/>
    <x v="0"/>
    <s v="Region VIII -"/>
    <x v="47"/>
    <s v="SD"/>
    <x v="348"/>
    <n v="2"/>
    <x v="1"/>
    <n v="78170.455499999996"/>
    <n v="136798.2971"/>
    <n v="102091.19990000001"/>
    <n v="178659.5998"/>
    <n v="123726.9117"/>
    <n v="216522.0955"/>
    <n v="151046.80100000001"/>
    <n v="264331.90169999999"/>
    <n v="179008.22690000001"/>
    <n v="313264.3971"/>
    <n v="197121.9284"/>
    <n v="344963.37469999999"/>
    <n v="213932.07089999999"/>
    <n v="374381.12420000002"/>
  </r>
  <r>
    <n v="8"/>
    <x v="0"/>
    <s v="Region VIII -"/>
    <x v="47"/>
    <s v="SD"/>
    <x v="348"/>
    <n v="3"/>
    <x v="2"/>
    <n v="69887.612899999993"/>
    <n v="122303.32249999999"/>
    <n v="95216.361199999999"/>
    <n v="166628.63209999999"/>
    <n v="120457.1827"/>
    <n v="210800.06969999999"/>
    <n v="158620.86489999999"/>
    <n v="277586.5135"/>
    <n v="196411.6636"/>
    <n v="343720.41129999998"/>
    <n v="221191.21429999999"/>
    <n v="387084.6251"/>
    <n v="245639.3132"/>
    <n v="429868.79800000001"/>
  </r>
  <r>
    <n v="8"/>
    <x v="0"/>
    <s v="Region VIII -"/>
    <x v="47"/>
    <s v="SD"/>
    <x v="348"/>
    <n v="4"/>
    <x v="3"/>
    <n v="77501.189700000003"/>
    <n v="124001.9054"/>
    <n v="108501.66559999999"/>
    <n v="173602.66750000001"/>
    <n v="139502.14139999999"/>
    <n v="223203.42970000001"/>
    <n v="186002.85519999999"/>
    <n v="297604.57280000002"/>
    <n v="232503.56909999999"/>
    <n v="372005.71600000001"/>
    <n v="263504.04489999998"/>
    <n v="421606.47810000001"/>
    <n v="294504.5208"/>
    <n v="471207.2403"/>
  </r>
  <r>
    <n v="8"/>
    <x v="0"/>
    <s v="Region VIII -"/>
    <x v="47"/>
    <s v="SD"/>
    <x v="84"/>
    <n v="1"/>
    <x v="0"/>
    <n v="87388.292799999996"/>
    <n v="152929.51250000001"/>
    <n v="113143.66130000001"/>
    <n v="198001.40719999999"/>
    <n v="135427.85260000001"/>
    <n v="236998.74220000001"/>
    <n v="161550.32389999999"/>
    <n v="282713.06689999998"/>
    <n v="190434.51"/>
    <n v="333260.39240000001"/>
    <n v="208801.77239999999"/>
    <n v="365403.1018"/>
    <n v="226084.25289999999"/>
    <n v="395647.4425"/>
  </r>
  <r>
    <n v="8"/>
    <x v="0"/>
    <s v="Region VIII -"/>
    <x v="47"/>
    <s v="SD"/>
    <x v="84"/>
    <n v="2"/>
    <x v="1"/>
    <n v="74778.266499999998"/>
    <n v="130861.9664"/>
    <n v="97768.901400000002"/>
    <n v="171095.57750000001"/>
    <n v="118590.8034"/>
    <n v="207533.90590000001"/>
    <n v="144964.65539999999"/>
    <n v="253688.1471"/>
    <n v="171905.42189999999"/>
    <n v="300834.48849999998"/>
    <n v="189365.98300000001"/>
    <n v="331390.47029999999"/>
    <n v="205594.89550000001"/>
    <n v="359791.06719999999"/>
  </r>
  <r>
    <n v="8"/>
    <x v="0"/>
    <s v="Region VIII -"/>
    <x v="47"/>
    <s v="SD"/>
    <x v="84"/>
    <n v="3"/>
    <x v="2"/>
    <n v="66607.974100000007"/>
    <n v="116563.9546"/>
    <n v="90653.106599999999"/>
    <n v="158642.93659999999"/>
    <n v="114611.2577"/>
    <n v="200569.70110000001"/>
    <n v="150847.68229999999"/>
    <n v="263983.44390000001"/>
    <n v="186715.23269999999"/>
    <n v="326751.65730000002"/>
    <n v="210217.07310000001"/>
    <n v="367879.87790000002"/>
    <n v="233391.02540000001"/>
    <n v="408434.29440000001"/>
  </r>
  <r>
    <n v="8"/>
    <x v="0"/>
    <s v="Region VIII -"/>
    <x v="47"/>
    <s v="SD"/>
    <x v="84"/>
    <n v="4"/>
    <x v="3"/>
    <n v="74473.622000000003"/>
    <n v="119157.79700000001"/>
    <n v="104263.07090000001"/>
    <n v="166820.91579999999"/>
    <n v="134052.5197"/>
    <n v="214484.03460000001"/>
    <n v="178736.69279999999"/>
    <n v="285978.71289999998"/>
    <n v="223420.86610000001"/>
    <n v="357473.3909"/>
    <n v="253210.31479999999"/>
    <n v="405136.5098"/>
    <n v="282999.76360000001"/>
    <n v="452799.6286"/>
  </r>
  <r>
    <n v="8"/>
    <x v="0"/>
    <s v="Region VIII -"/>
    <x v="48"/>
    <s v="UT"/>
    <x v="349"/>
    <n v="1"/>
    <x v="0"/>
    <n v="87289.449699999997"/>
    <n v="152756.53700000001"/>
    <n v="113043.44899999999"/>
    <n v="197826.03580000001"/>
    <n v="135326.82060000001"/>
    <n v="236821.93599999999"/>
    <n v="161458.503"/>
    <n v="282552.38030000002"/>
    <n v="190353.3077"/>
    <n v="333118.28830000001"/>
    <n v="208727.13750000001"/>
    <n v="365272.49050000001"/>
    <n v="226026.61079999999"/>
    <n v="395546.56890000001"/>
  </r>
  <r>
    <n v="8"/>
    <x v="0"/>
    <s v="Region VIII -"/>
    <x v="48"/>
    <s v="UT"/>
    <x v="349"/>
    <n v="2"/>
    <x v="1"/>
    <n v="74564.509999999995"/>
    <n v="130487.8924"/>
    <n v="97528.581099999996"/>
    <n v="170675.01699999999"/>
    <n v="118336.3377"/>
    <n v="207088.59090000001"/>
    <n v="144721.6917"/>
    <n v="253262.96049999999"/>
    <n v="171655.36670000001"/>
    <n v="300396.89159999997"/>
    <n v="189114.23240000001"/>
    <n v="330949.90669999999"/>
    <n v="205350.5368"/>
    <n v="359363.43939999997"/>
  </r>
  <r>
    <n v="8"/>
    <x v="0"/>
    <s v="Region VIII -"/>
    <x v="48"/>
    <s v="UT"/>
    <x v="349"/>
    <n v="3"/>
    <x v="2"/>
    <n v="66328.002999999997"/>
    <n v="116074.00509999999"/>
    <n v="90237.471399999995"/>
    <n v="157915.57490000001"/>
    <n v="114059.16559999999"/>
    <n v="199603.5399"/>
    <n v="150093.63149999999"/>
    <n v="262663.85519999999"/>
    <n v="185755.86189999999"/>
    <n v="325072.75829999999"/>
    <n v="209117.0871"/>
    <n v="365954.90240000002"/>
    <n v="232147.4363"/>
    <n v="406258.0135"/>
  </r>
  <r>
    <n v="8"/>
    <x v="0"/>
    <s v="Region VIII -"/>
    <x v="48"/>
    <s v="UT"/>
    <x v="349"/>
    <n v="4"/>
    <x v="3"/>
    <n v="74382.485499999995"/>
    <n v="119011.97870000001"/>
    <n v="104135.4797"/>
    <n v="166616.76999999999"/>
    <n v="133888.47399999999"/>
    <n v="214221.56159999999"/>
    <n v="178517.96530000001"/>
    <n v="285628.7487"/>
    <n v="223147.4566"/>
    <n v="357035.93579999998"/>
    <n v="252900.45079999999"/>
    <n v="404640.72720000002"/>
    <n v="282653.44500000001"/>
    <n v="452245.51870000002"/>
  </r>
  <r>
    <n v="8"/>
    <x v="0"/>
    <s v="Region VIII -"/>
    <x v="48"/>
    <s v="UT"/>
    <x v="350"/>
    <n v="1"/>
    <x v="0"/>
    <n v="86901.386499999993"/>
    <n v="152077.4264"/>
    <n v="112498.8947"/>
    <n v="196873.06570000001"/>
    <n v="134646.31280000001"/>
    <n v="235631.04730000001"/>
    <n v="160603.1918"/>
    <n v="281055.5857"/>
    <n v="189304.05480000001"/>
    <n v="331282.09590000001"/>
    <n v="207554.8389"/>
    <n v="363220.9681"/>
    <n v="224722.128"/>
    <n v="393263.72409999999"/>
  </r>
  <r>
    <n v="8"/>
    <x v="0"/>
    <s v="Region VIII -"/>
    <x v="48"/>
    <s v="UT"/>
    <x v="350"/>
    <n v="2"/>
    <x v="1"/>
    <n v="74428.425499999998"/>
    <n v="130249.7447"/>
    <n v="97291.251600000003"/>
    <n v="170259.69029999999"/>
    <n v="117992.27469999999"/>
    <n v="206486.48069999999"/>
    <n v="144197.80220000001"/>
    <n v="252346.1539"/>
    <n v="170976.36979999999"/>
    <n v="299208.647"/>
    <n v="188330.30790000001"/>
    <n v="329578.03879999998"/>
    <n v="204455.48079999999"/>
    <n v="357797.09149999998"/>
  </r>
  <r>
    <n v="8"/>
    <x v="0"/>
    <s v="Region VIII -"/>
    <x v="48"/>
    <s v="UT"/>
    <x v="350"/>
    <n v="3"/>
    <x v="2"/>
    <n v="66342.679099999994"/>
    <n v="116099.68829999999"/>
    <n v="90309.933300000004"/>
    <n v="158042.38329999999"/>
    <n v="114191.1516"/>
    <n v="199834.5154"/>
    <n v="150308.92480000001"/>
    <n v="263040.61829999997"/>
    <n v="186061.8334"/>
    <n v="325608.2084"/>
    <n v="209491.70079999999"/>
    <n v="366610.47639999999"/>
    <n v="232597.24419999999"/>
    <n v="407045.17729999998"/>
  </r>
  <r>
    <n v="8"/>
    <x v="0"/>
    <s v="Region VIII -"/>
    <x v="48"/>
    <s v="UT"/>
    <x v="350"/>
    <n v="4"/>
    <x v="3"/>
    <n v="74062.241999999998"/>
    <n v="118499.58900000001"/>
    <n v="103687.1388"/>
    <n v="165899.4246"/>
    <n v="133312.03570000001"/>
    <n v="213299.26019999999"/>
    <n v="177749.38080000001"/>
    <n v="284399.01360000001"/>
    <n v="222186.726"/>
    <n v="355498.76689999999"/>
    <n v="251811.62280000001"/>
    <n v="402898.60249999998"/>
    <n v="281436.5196"/>
    <n v="450298.43810000003"/>
  </r>
  <r>
    <n v="8"/>
    <x v="0"/>
    <s v="Region VIII -"/>
    <x v="48"/>
    <s v="UT"/>
    <x v="351"/>
    <n v="1"/>
    <x v="0"/>
    <n v="86513.326400000005"/>
    <n v="151398.32130000001"/>
    <n v="111954.3441"/>
    <n v="195920.10209999999"/>
    <n v="133965.8094"/>
    <n v="234440.16639999999"/>
    <n v="159747.88579999999"/>
    <n v="279558.8002"/>
    <n v="188254.80809999999"/>
    <n v="329445.9142"/>
    <n v="206382.54699999999"/>
    <n v="361169.45730000001"/>
    <n v="223417.65239999999"/>
    <n v="390980.89169999998"/>
  </r>
  <r>
    <n v="8"/>
    <x v="0"/>
    <s v="Region VIII -"/>
    <x v="48"/>
    <s v="UT"/>
    <x v="351"/>
    <n v="2"/>
    <x v="1"/>
    <n v="74292.344200000007"/>
    <n v="130011.6024"/>
    <n v="97053.925900000002"/>
    <n v="169844.37030000001"/>
    <n v="117648.2162"/>
    <n v="205884.37839999999"/>
    <n v="143673.91800000001"/>
    <n v="251429.35639999999"/>
    <n v="170297.37899999999"/>
    <n v="298020.41310000001"/>
    <n v="187546.39"/>
    <n v="328206.1825"/>
    <n v="203560.432"/>
    <n v="356230.7561"/>
  </r>
  <r>
    <n v="8"/>
    <x v="0"/>
    <s v="Region VIII -"/>
    <x v="48"/>
    <s v="UT"/>
    <x v="351"/>
    <n v="3"/>
    <x v="2"/>
    <n v="66357.358200000002"/>
    <n v="116125.37669999999"/>
    <n v="90382.3995"/>
    <n v="158169.19899999999"/>
    <n v="114323.143"/>
    <n v="200065.50020000001"/>
    <n v="150524.22519999999"/>
    <n v="263417.39409999998"/>
    <n v="186367.81390000001"/>
    <n v="326143.67430000001"/>
    <n v="209866.32459999999"/>
    <n v="367266.06819999998"/>
    <n v="233047.06340000001"/>
    <n v="407832.36099999998"/>
  </r>
  <r>
    <n v="8"/>
    <x v="0"/>
    <s v="Region VIII -"/>
    <x v="48"/>
    <s v="UT"/>
    <x v="351"/>
    <n v="4"/>
    <x v="3"/>
    <n v="73742.001099999994"/>
    <n v="117987.2035"/>
    <n v="103238.8015"/>
    <n v="165182.08489999999"/>
    <n v="132735.60200000001"/>
    <n v="212376.9664"/>
    <n v="176980.8026"/>
    <n v="283169.28840000002"/>
    <n v="221226.00330000001"/>
    <n v="353961.61040000001"/>
    <n v="250722.80369999999"/>
    <n v="401156.49180000002"/>
    <n v="280219.6042"/>
    <n v="448351.37329999998"/>
  </r>
  <r>
    <n v="8"/>
    <x v="0"/>
    <s v="Region VIII -"/>
    <x v="49"/>
    <s v="WY"/>
    <x v="352"/>
    <n v="1"/>
    <x v="0"/>
    <n v="82754.3465"/>
    <n v="144820.10639999999"/>
    <n v="107068.6931"/>
    <n v="187370.21290000001"/>
    <n v="128105.0871"/>
    <n v="224183.90239999999"/>
    <n v="152737.25090000001"/>
    <n v="267290.18920000002"/>
    <n v="179972.39610000001"/>
    <n v="314951.69309999997"/>
    <n v="197291.54560000001"/>
    <n v="345260.2047"/>
    <n v="213558.49"/>
    <n v="373727.35749999998"/>
  </r>
  <r>
    <n v="8"/>
    <x v="0"/>
    <s v="Region VIII -"/>
    <x v="49"/>
    <s v="WY"/>
    <x v="352"/>
    <n v="2"/>
    <x v="1"/>
    <n v="71163.312000000005"/>
    <n v="124535.7959"/>
    <n v="92936.337799999994"/>
    <n v="162638.59109999999"/>
    <n v="112628.6072"/>
    <n v="197100.0626"/>
    <n v="137491.8383"/>
    <n v="240610.717"/>
    <n v="162940.60769999999"/>
    <n v="285146.06359999999"/>
    <n v="179426.32459999999"/>
    <n v="313996.06809999997"/>
    <n v="194724.83790000001"/>
    <n v="340768.46639999998"/>
  </r>
  <r>
    <n v="8"/>
    <x v="0"/>
    <s v="Region VIII -"/>
    <x v="49"/>
    <s v="WY"/>
    <x v="352"/>
    <n v="3"/>
    <x v="2"/>
    <n v="63630.898200000003"/>
    <n v="111354.07180000001"/>
    <n v="86695.1443"/>
    <n v="151716.50260000001"/>
    <n v="109679.4378"/>
    <n v="191939.01620000001"/>
    <n v="144430.89840000001"/>
    <n v="252754.07209999999"/>
    <n v="178843.2929"/>
    <n v="312975.76250000001"/>
    <n v="201408.14920000001"/>
    <n v="352464.2611"/>
    <n v="223671.61350000001"/>
    <n v="391425.3236"/>
  </r>
  <r>
    <n v="8"/>
    <x v="0"/>
    <s v="Region VIII -"/>
    <x v="49"/>
    <s v="WY"/>
    <x v="352"/>
    <n v="4"/>
    <x v="3"/>
    <n v="70543.217699999994"/>
    <n v="112869.1502"/>
    <n v="98760.504799999995"/>
    <n v="158016.81020000001"/>
    <n v="126977.792"/>
    <n v="203164.47029999999"/>
    <n v="169303.72270000001"/>
    <n v="270885.96039999998"/>
    <n v="211629.65340000001"/>
    <n v="338607.45030000003"/>
    <n v="239846.94039999999"/>
    <n v="383755.11040000001"/>
    <n v="268064.22759999998"/>
    <n v="428902.77049999998"/>
  </r>
  <r>
    <n v="8"/>
    <x v="0"/>
    <s v="Region VIII -"/>
    <x v="49"/>
    <s v="WY"/>
    <x v="353"/>
    <n v="1"/>
    <x v="0"/>
    <n v="85230.139899999995"/>
    <n v="149152.74479999999"/>
    <n v="110224.4577"/>
    <n v="192892.80100000001"/>
    <n v="131848.5269"/>
    <n v="230734.92199999999"/>
    <n v="157151.37710000001"/>
    <n v="275014.90980000002"/>
    <n v="185127.33850000001"/>
    <n v="323972.84240000002"/>
    <n v="202917.89920000001"/>
    <n v="355106.3235"/>
    <n v="219609.05369999999"/>
    <n v="384315.84409999999"/>
  </r>
  <r>
    <n v="8"/>
    <x v="0"/>
    <s v="Region VIII -"/>
    <x v="49"/>
    <s v="WY"/>
    <x v="353"/>
    <n v="2"/>
    <x v="1"/>
    <n v="73513.115999999995"/>
    <n v="128647.95299999999"/>
    <n v="95938.49"/>
    <n v="167892.35750000001"/>
    <n v="116203.8245"/>
    <n v="203356.69289999999"/>
    <n v="141740.25349999999"/>
    <n v="248045.4436"/>
    <n v="167910.42230000001"/>
    <n v="293843.239"/>
    <n v="184858.49119999999"/>
    <n v="323502.35960000003"/>
    <n v="200570.68830000001"/>
    <n v="350998.70449999999"/>
  </r>
  <r>
    <n v="8"/>
    <x v="0"/>
    <s v="Region VIII -"/>
    <x v="49"/>
    <s v="WY"/>
    <x v="353"/>
    <n v="3"/>
    <x v="2"/>
    <n v="65884.318799999994"/>
    <n v="115297.5578"/>
    <n v="89823.975300000006"/>
    <n v="157191.95680000001"/>
    <n v="113682.8103"/>
    <n v="198944.91810000001"/>
    <n v="149749.0724"/>
    <n v="262060.87669999999"/>
    <n v="185472.58300000001"/>
    <n v="324577.02010000002"/>
    <n v="208907.4216"/>
    <n v="365587.9878"/>
    <n v="232037.59229999999"/>
    <n v="406065.78649999999"/>
  </r>
  <r>
    <n v="8"/>
    <x v="0"/>
    <s v="Region VIII -"/>
    <x v="49"/>
    <s v="WY"/>
    <x v="353"/>
    <n v="4"/>
    <x v="3"/>
    <n v="72665.480899999995"/>
    <n v="116264.77129999999"/>
    <n v="101731.67329999999"/>
    <n v="162770.67980000001"/>
    <n v="130797.86569999999"/>
    <n v="209276.5883"/>
    <n v="174397.15429999999"/>
    <n v="279035.451"/>
    <n v="217996.44279999999"/>
    <n v="348794.3137"/>
    <n v="247062.63519999999"/>
    <n v="395300.22220000002"/>
    <n v="276128.82760000002"/>
    <n v="441806.13079999998"/>
  </r>
  <r>
    <n v="8"/>
    <x v="0"/>
    <s v="Region VIII -"/>
    <x v="49"/>
    <s v="WY"/>
    <x v="354"/>
    <n v="1"/>
    <x v="0"/>
    <n v="89436.677200000006"/>
    <n v="156514.185"/>
    <n v="115702.7691"/>
    <n v="202479.84599999999"/>
    <n v="138427.6299"/>
    <n v="242248.3523"/>
    <n v="165032.60279999999"/>
    <n v="288807.05499999999"/>
    <n v="194448.84969999999"/>
    <n v="340285.48710000003"/>
    <n v="213155.06529999999"/>
    <n v="373021.36410000001"/>
    <n v="230720.26319999999"/>
    <n v="403760.46059999999"/>
  </r>
  <r>
    <n v="8"/>
    <x v="0"/>
    <s v="Region VIII -"/>
    <x v="49"/>
    <s v="WY"/>
    <x v="354"/>
    <n v="2"/>
    <x v="1"/>
    <n v="76963.716100000005"/>
    <n v="134686.50330000001"/>
    <n v="100495.12609999999"/>
    <n v="175866.47080000001"/>
    <n v="121773.59179999999"/>
    <n v="213103.78580000001"/>
    <n v="148627.2133"/>
    <n v="260097.6231"/>
    <n v="176121.16469999999"/>
    <n v="308212.03820000001"/>
    <n v="193930.53419999999"/>
    <n v="339378.43479999999"/>
    <n v="210453.61600000001"/>
    <n v="368293.82799999998"/>
  </r>
  <r>
    <n v="8"/>
    <x v="0"/>
    <s v="Region VIII -"/>
    <x v="49"/>
    <s v="WY"/>
    <x v="354"/>
    <n v="3"/>
    <x v="2"/>
    <n v="68854.632800000007"/>
    <n v="120495.6073"/>
    <n v="93826.668399999995"/>
    <n v="164196.6698"/>
    <n v="118712.6682"/>
    <n v="207747.16940000001"/>
    <n v="156337.61360000001"/>
    <n v="273590.82370000001"/>
    <n v="193597.69450000001"/>
    <n v="338795.96529999998"/>
    <n v="218032.34330000001"/>
    <n v="381556.60070000001"/>
    <n v="242142.66819999999"/>
    <n v="423749.6692"/>
  </r>
  <r>
    <n v="8"/>
    <x v="0"/>
    <s v="Region VIII -"/>
    <x v="49"/>
    <s v="WY"/>
    <x v="354"/>
    <n v="4"/>
    <x v="3"/>
    <n v="76242.398799999995"/>
    <n v="121987.84"/>
    <n v="106739.35830000001"/>
    <n v="170782.97589999999"/>
    <n v="137236.31789999999"/>
    <n v="219578.11189999999"/>
    <n v="182981.75719999999"/>
    <n v="292770.81599999999"/>
    <n v="228727.19649999999"/>
    <n v="365963.51980000001"/>
    <n v="259224.15599999999"/>
    <n v="414758.65580000001"/>
    <n v="289721.11560000002"/>
    <n v="463553.79180000001"/>
  </r>
  <r>
    <n v="8"/>
    <x v="0"/>
    <s v="Region VIII -"/>
    <x v="49"/>
    <s v="WY"/>
    <x v="355"/>
    <n v="1"/>
    <x v="0"/>
    <n v="85618.202999999994"/>
    <n v="149831.8554"/>
    <n v="110769.01210000001"/>
    <n v="193845.77110000001"/>
    <n v="132529.03469999999"/>
    <n v="231925.81080000001"/>
    <n v="158006.68830000001"/>
    <n v="276511.70449999999"/>
    <n v="186176.5914"/>
    <n v="325809.03480000002"/>
    <n v="204090.19769999999"/>
    <n v="357157.84600000002"/>
    <n v="220913.53649999999"/>
    <n v="386598.68890000001"/>
  </r>
  <r>
    <n v="8"/>
    <x v="0"/>
    <s v="Region VIII -"/>
    <x v="49"/>
    <s v="WY"/>
    <x v="355"/>
    <n v="2"/>
    <x v="1"/>
    <n v="73649.200299999997"/>
    <n v="128886.1007"/>
    <n v="96175.819600000003"/>
    <n v="168307.68419999999"/>
    <n v="116547.8875"/>
    <n v="203958.80309999999"/>
    <n v="142264.14309999999"/>
    <n v="248962.25030000001"/>
    <n v="168589.4192"/>
    <n v="295031.48359999998"/>
    <n v="185642.41579999999"/>
    <n v="324874.22769999999"/>
    <n v="201465.74419999999"/>
    <n v="352565.05239999999"/>
  </r>
  <r>
    <n v="8"/>
    <x v="0"/>
    <s v="Region VIII -"/>
    <x v="49"/>
    <s v="WY"/>
    <x v="355"/>
    <n v="3"/>
    <x v="2"/>
    <n v="65869.642600000006"/>
    <n v="115271.8746"/>
    <n v="89751.513399999996"/>
    <n v="157065.14840000001"/>
    <n v="113550.8244"/>
    <n v="198713.94270000001"/>
    <n v="149533.77910000001"/>
    <n v="261684.11350000001"/>
    <n v="185166.61139999999"/>
    <n v="324041.57"/>
    <n v="208532.80790000001"/>
    <n v="364932.41389999999"/>
    <n v="231587.78450000001"/>
    <n v="405278.62270000001"/>
  </r>
  <r>
    <n v="8"/>
    <x v="0"/>
    <s v="Region VIII -"/>
    <x v="49"/>
    <s v="WY"/>
    <x v="355"/>
    <n v="4"/>
    <x v="3"/>
    <n v="72985.724400000006"/>
    <n v="116777.1609"/>
    <n v="102180.01420000001"/>
    <n v="163488.02530000001"/>
    <n v="131374.30410000001"/>
    <n v="210198.88959999999"/>
    <n v="175165.73869999999"/>
    <n v="280265.1862"/>
    <n v="218957.1734"/>
    <n v="350331.48269999999"/>
    <n v="248151.4632"/>
    <n v="397042.3469"/>
    <n v="277345.75300000003"/>
    <n v="443753.21130000002"/>
  </r>
  <r>
    <n v="9"/>
    <x v="0"/>
    <s v="Region IX - West"/>
    <x v="50"/>
    <s v="AZ"/>
    <x v="356"/>
    <n v="1"/>
    <x v="0"/>
    <n v="88929.619600000005"/>
    <n v="155626.83429999999"/>
    <n v="115061.995"/>
    <n v="201358.49129999999"/>
    <n v="137671.36730000001"/>
    <n v="240924.89290000001"/>
    <n v="164146.72169999999"/>
    <n v="287256.76299999998"/>
    <n v="193419.89199999999"/>
    <n v="338484.81099999999"/>
    <n v="212035.02129999999"/>
    <n v="371061.28720000002"/>
    <n v="229520.63759999999"/>
    <n v="401661.11580000003"/>
  </r>
  <r>
    <n v="9"/>
    <x v="0"/>
    <s v="Region IX - West"/>
    <x v="50"/>
    <s v="AZ"/>
    <x v="356"/>
    <n v="2"/>
    <x v="1"/>
    <n v="76456.658599999995"/>
    <n v="133799.15270000001"/>
    <n v="99854.351899999994"/>
    <n v="174745.11600000001"/>
    <n v="121017.3293"/>
    <n v="211780.32629999999"/>
    <n v="147741.3321"/>
    <n v="258547.33119999999"/>
    <n v="175092.20689999999"/>
    <n v="306411.36210000003"/>
    <n v="192810.4903"/>
    <n v="337418.3579"/>
    <n v="209253.99040000001"/>
    <n v="366194.48320000002"/>
  </r>
  <r>
    <n v="9"/>
    <x v="0"/>
    <s v="Region IX - West"/>
    <x v="50"/>
    <s v="AZ"/>
    <x v="356"/>
    <n v="3"/>
    <x v="2"/>
    <n v="68352.242599999998"/>
    <n v="119616.42449999999"/>
    <n v="93123.3223"/>
    <n v="162965.81400000001"/>
    <n v="117808.36599999999"/>
    <n v="206164.64050000001"/>
    <n v="155131.87719999999"/>
    <n v="271480.78519999998"/>
    <n v="192090.52410000001"/>
    <n v="336158.41700000002"/>
    <n v="216324.21679999999"/>
    <n v="378567.37949999998"/>
    <n v="240233.58559999999"/>
    <n v="420408.77480000001"/>
  </r>
  <r>
    <n v="9"/>
    <x v="0"/>
    <s v="Region IX - West"/>
    <x v="50"/>
    <s v="AZ"/>
    <x v="356"/>
    <n v="4"/>
    <x v="3"/>
    <n v="75806.368000000002"/>
    <n v="121290.1906"/>
    <n v="106128.9152"/>
    <n v="169806.26689999999"/>
    <n v="136451.46239999999"/>
    <n v="218322.3431"/>
    <n v="181935.28320000001"/>
    <n v="291096.45740000001"/>
    <n v="227419.10389999999"/>
    <n v="363870.57179999998"/>
    <n v="257741.65109999999"/>
    <n v="412386.64799999999"/>
    <n v="288064.19839999999"/>
    <n v="460902.7243"/>
  </r>
  <r>
    <n v="9"/>
    <x v="0"/>
    <s v="Region IX - West"/>
    <x v="50"/>
    <s v="AZ"/>
    <x v="357"/>
    <n v="1"/>
    <x v="0"/>
    <n v="86065.763399999996"/>
    <n v="150615.08600000001"/>
    <n v="111361.67630000001"/>
    <n v="194882.93350000001"/>
    <n v="133247.42000000001"/>
    <n v="233182.98490000001"/>
    <n v="158877.28450000001"/>
    <n v="278035.24780000001"/>
    <n v="187215.6966"/>
    <n v="327627.46909999999"/>
    <n v="205236.36900000001"/>
    <n v="359163.64569999999"/>
    <n v="222165.59080000001"/>
    <n v="388789.78379999998"/>
  </r>
  <r>
    <n v="9"/>
    <x v="0"/>
    <s v="Region IX - West"/>
    <x v="50"/>
    <s v="AZ"/>
    <x v="357"/>
    <n v="2"/>
    <x v="1"/>
    <n v="73970.771299999993"/>
    <n v="129448.8498"/>
    <n v="96614.871400000004"/>
    <n v="169076.02499999999"/>
    <n v="117098.0503"/>
    <n v="204921.58790000001"/>
    <n v="142969.02840000001"/>
    <n v="250195.7997"/>
    <n v="169443.39660000001"/>
    <n v="296525.94390000001"/>
    <n v="186594.4"/>
    <n v="326540.20010000002"/>
    <n v="202513.08499999999"/>
    <n v="354397.89880000002"/>
  </r>
  <r>
    <n v="9"/>
    <x v="0"/>
    <s v="Region IX - West"/>
    <x v="50"/>
    <s v="AZ"/>
    <x v="357"/>
    <n v="3"/>
    <x v="2"/>
    <n v="66113.499599999996"/>
    <n v="115698.6244"/>
    <n v="90066.955499999996"/>
    <n v="157617.1721"/>
    <n v="113936.9826"/>
    <n v="199389.7194"/>
    <n v="150029.0007"/>
    <n v="262550.7512"/>
    <n v="185767.21090000001"/>
    <n v="325092.61900000001"/>
    <n v="209199.5643"/>
    <n v="366099.23749999999"/>
    <n v="232317.42180000001"/>
    <n v="406555.48800000001"/>
  </r>
  <r>
    <n v="9"/>
    <x v="0"/>
    <s v="Region IX - West"/>
    <x v="50"/>
    <s v="AZ"/>
    <x v="357"/>
    <n v="4"/>
    <x v="3"/>
    <n v="73363.861699999994"/>
    <n v="117382.1804"/>
    <n v="102709.4063"/>
    <n v="164335.05249999999"/>
    <n v="132054.951"/>
    <n v="211287.92480000001"/>
    <n v="176073.26800000001"/>
    <n v="281717.23300000001"/>
    <n v="220091.58489999999"/>
    <n v="352146.54119999998"/>
    <n v="249437.12959999999"/>
    <n v="399099.41330000001"/>
    <n v="278782.67430000001"/>
    <n v="446052.2855"/>
  </r>
  <r>
    <n v="9"/>
    <x v="0"/>
    <s v="Region IX - West"/>
    <x v="50"/>
    <s v="AZ"/>
    <x v="358"/>
    <n v="1"/>
    <x v="0"/>
    <n v="85677.700200000007"/>
    <n v="149935.9754"/>
    <n v="110817.122"/>
    <n v="193929.96340000001"/>
    <n v="132566.91209999999"/>
    <n v="231992.0961"/>
    <n v="158021.97330000001"/>
    <n v="276538.45319999999"/>
    <n v="186166.44380000001"/>
    <n v="325791.27669999999"/>
    <n v="204064.0704"/>
    <n v="357112.12319999997"/>
    <n v="220861.10800000001"/>
    <n v="386506.93890000001"/>
  </r>
  <r>
    <n v="9"/>
    <x v="0"/>
    <s v="Region IX - West"/>
    <x v="50"/>
    <s v="AZ"/>
    <x v="358"/>
    <n v="2"/>
    <x v="1"/>
    <n v="73834.687000000005"/>
    <n v="129210.70209999999"/>
    <n v="96377.541899999997"/>
    <n v="168660.69820000001"/>
    <n v="116753.98729999999"/>
    <n v="204319.47769999999"/>
    <n v="142445.13879999999"/>
    <n v="249278.99299999999"/>
    <n v="168764.3996"/>
    <n v="295337.69929999998"/>
    <n v="185810.4755"/>
    <n v="325168.3321"/>
    <n v="201618.02910000001"/>
    <n v="352831.55080000003"/>
  </r>
  <r>
    <n v="9"/>
    <x v="0"/>
    <s v="Region IX - West"/>
    <x v="50"/>
    <s v="AZ"/>
    <x v="358"/>
    <n v="3"/>
    <x v="2"/>
    <n v="66128.175700000007"/>
    <n v="115724.3076"/>
    <n v="90139.417499999996"/>
    <n v="157743.98060000001"/>
    <n v="114068.9685"/>
    <n v="199620.6948"/>
    <n v="150244.29389999999"/>
    <n v="262927.51439999999"/>
    <n v="186073.18239999999"/>
    <n v="325628.06920000003"/>
    <n v="209574.17800000001"/>
    <n v="366754.81150000001"/>
    <n v="232767.22959999999"/>
    <n v="407342.65179999999"/>
  </r>
  <r>
    <n v="9"/>
    <x v="0"/>
    <s v="Region IX - West"/>
    <x v="50"/>
    <s v="AZ"/>
    <x v="358"/>
    <n v="4"/>
    <x v="3"/>
    <n v="73043.618100000007"/>
    <n v="116869.7908"/>
    <n v="102261.06540000001"/>
    <n v="163617.70699999999"/>
    <n v="131478.51259999999"/>
    <n v="210365.62340000001"/>
    <n v="175304.68350000001"/>
    <n v="280487.49780000001"/>
    <n v="219130.85440000001"/>
    <n v="350609.37219999998"/>
    <n v="248348.30160000001"/>
    <n v="397357.28850000002"/>
    <n v="277565.74890000001"/>
    <n v="444105.20480000001"/>
  </r>
  <r>
    <n v="9"/>
    <x v="0"/>
    <s v="Region IX - West"/>
    <x v="50"/>
    <s v="AZ"/>
    <x v="359"/>
    <n v="1"/>
    <x v="0"/>
    <n v="88929.619600000005"/>
    <n v="155626.83429999999"/>
    <n v="115061.995"/>
    <n v="201358.49129999999"/>
    <n v="137671.36730000001"/>
    <n v="240924.89290000001"/>
    <n v="164146.72169999999"/>
    <n v="287256.76299999998"/>
    <n v="193419.89199999999"/>
    <n v="338484.81099999999"/>
    <n v="212035.02129999999"/>
    <n v="371061.28720000002"/>
    <n v="229520.63759999999"/>
    <n v="401661.11580000003"/>
  </r>
  <r>
    <n v="9"/>
    <x v="0"/>
    <s v="Region IX - West"/>
    <x v="50"/>
    <s v="AZ"/>
    <x v="359"/>
    <n v="2"/>
    <x v="1"/>
    <n v="76456.658599999995"/>
    <n v="133799.15270000001"/>
    <n v="99854.351899999994"/>
    <n v="174745.11600000001"/>
    <n v="121017.3293"/>
    <n v="211780.32629999999"/>
    <n v="147741.3321"/>
    <n v="258547.33119999999"/>
    <n v="175092.20689999999"/>
    <n v="306411.36210000003"/>
    <n v="192810.4903"/>
    <n v="337418.3579"/>
    <n v="209253.99040000001"/>
    <n v="366194.48320000002"/>
  </r>
  <r>
    <n v="9"/>
    <x v="0"/>
    <s v="Region IX - West"/>
    <x v="50"/>
    <s v="AZ"/>
    <x v="359"/>
    <n v="3"/>
    <x v="2"/>
    <n v="68352.242599999998"/>
    <n v="119616.42449999999"/>
    <n v="93123.3223"/>
    <n v="162965.81400000001"/>
    <n v="117808.36599999999"/>
    <n v="206164.64050000001"/>
    <n v="155131.87719999999"/>
    <n v="271480.78519999998"/>
    <n v="192090.52410000001"/>
    <n v="336158.41700000002"/>
    <n v="216324.21679999999"/>
    <n v="378567.37949999998"/>
    <n v="240233.58559999999"/>
    <n v="420408.77480000001"/>
  </r>
  <r>
    <n v="9"/>
    <x v="0"/>
    <s v="Region IX - West"/>
    <x v="50"/>
    <s v="AZ"/>
    <x v="359"/>
    <n v="4"/>
    <x v="3"/>
    <n v="75806.368000000002"/>
    <n v="121290.1906"/>
    <n v="106128.9152"/>
    <n v="169806.26689999999"/>
    <n v="136451.46239999999"/>
    <n v="218322.3431"/>
    <n v="181935.28320000001"/>
    <n v="291096.45740000001"/>
    <n v="227419.10389999999"/>
    <n v="363870.57179999998"/>
    <n v="257741.65109999999"/>
    <n v="412386.64799999999"/>
    <n v="288064.19839999999"/>
    <n v="460902.7243"/>
  </r>
  <r>
    <n v="9"/>
    <x v="0"/>
    <s v="Region IX - West"/>
    <x v="50"/>
    <s v="AZ"/>
    <x v="360"/>
    <n v="1"/>
    <x v="0"/>
    <n v="84216.021900000007"/>
    <n v="147378.03829999999"/>
    <n v="108942.9056"/>
    <n v="190650.08480000001"/>
    <n v="130335.99739999999"/>
    <n v="228087.99540000001"/>
    <n v="155379.60939999999"/>
    <n v="271914.31650000002"/>
    <n v="183069.41690000001"/>
    <n v="320371.47950000002"/>
    <n v="200677.80470000001"/>
    <n v="351186.1581"/>
    <n v="217209.7954"/>
    <n v="380117.14199999999"/>
  </r>
  <r>
    <n v="9"/>
    <x v="0"/>
    <s v="Region IX - West"/>
    <x v="50"/>
    <s v="AZ"/>
    <x v="360"/>
    <n v="2"/>
    <x v="1"/>
    <n v="72498.998000000007"/>
    <n v="126873.2464"/>
    <n v="94656.937999999995"/>
    <n v="165649.64139999999"/>
    <n v="114691.29489999999"/>
    <n v="200709.76620000001"/>
    <n v="139968.4859"/>
    <n v="244944.85029999999"/>
    <n v="165852.5006"/>
    <n v="290241.87609999999"/>
    <n v="182618.39670000001"/>
    <n v="319582.19429999997"/>
    <n v="198171.42989999999"/>
    <n v="346800.0024"/>
  </r>
  <r>
    <n v="9"/>
    <x v="0"/>
    <s v="Region IX - West"/>
    <x v="50"/>
    <s v="AZ"/>
    <x v="360"/>
    <n v="3"/>
    <x v="2"/>
    <n v="64879.535499999998"/>
    <n v="113539.18700000001"/>
    <n v="88417.278699999995"/>
    <n v="154730.23790000001"/>
    <n v="111874.20050000001"/>
    <n v="195779.85079999999"/>
    <n v="147337.5926"/>
    <n v="257840.78700000001"/>
    <n v="182458.23310000001"/>
    <n v="319301.908"/>
    <n v="205491.15849999999"/>
    <n v="359609.52740000002"/>
    <n v="228219.41589999999"/>
    <n v="399383.97779999999"/>
  </r>
  <r>
    <n v="9"/>
    <x v="0"/>
    <s v="Region IX - West"/>
    <x v="50"/>
    <s v="AZ"/>
    <x v="360"/>
    <n v="4"/>
    <x v="3"/>
    <n v="71793.416599999997"/>
    <n v="114869.4684"/>
    <n v="100510.7833"/>
    <n v="160817.25580000001"/>
    <n v="129228.15"/>
    <n v="206765.04310000001"/>
    <n v="172304.2"/>
    <n v="275686.72409999999"/>
    <n v="215380.2499"/>
    <n v="344608.40509999997"/>
    <n v="244097.61660000001"/>
    <n v="390556.1924"/>
    <n v="272814.98330000002"/>
    <n v="436503.97970000003"/>
  </r>
  <r>
    <n v="9"/>
    <x v="0"/>
    <s v="Region IX - West"/>
    <x v="51"/>
    <s v="CA"/>
    <x v="361"/>
    <n v="1"/>
    <x v="0"/>
    <n v="111004.84729999999"/>
    <n v="194258.4829"/>
    <n v="143527.32709999999"/>
    <n v="251172.82260000001"/>
    <n v="171664.0546"/>
    <n v="300412.0955"/>
    <n v="204576.3125"/>
    <n v="358008.54690000002"/>
    <n v="240965.09650000001"/>
    <n v="421688.91889999999"/>
    <n v="264105.7696"/>
    <n v="462185.0968"/>
    <n v="285804.4742"/>
    <n v="500157.82980000001"/>
  </r>
  <r>
    <n v="9"/>
    <x v="0"/>
    <s v="Region IX - West"/>
    <x v="51"/>
    <s v="CA"/>
    <x v="361"/>
    <n v="2"/>
    <x v="1"/>
    <n v="95886.106299999999"/>
    <n v="167800.68599999999"/>
    <n v="125093.8198"/>
    <n v="218914.18479999999"/>
    <n v="151477.3412"/>
    <n v="265085.34700000001"/>
    <n v="184690.99110000001"/>
    <n v="323209.23450000002"/>
    <n v="218749.72010000001"/>
    <n v="382812.01"/>
    <n v="240803.30710000001"/>
    <n v="421405.78720000002"/>
    <n v="261238.84039999999"/>
    <n v="457167.97080000001"/>
  </r>
  <r>
    <n v="9"/>
    <x v="0"/>
    <s v="Region IX - West"/>
    <x v="51"/>
    <s v="CA"/>
    <x v="361"/>
    <n v="3"/>
    <x v="2"/>
    <n v="86033.011299999998"/>
    <n v="150557.76980000001"/>
    <n v="117331.2856"/>
    <n v="205329.74979999999"/>
    <n v="148525.2739"/>
    <n v="259919.22930000001"/>
    <n v="195674.97829999999"/>
    <n v="342431.2121"/>
    <n v="242382.42290000001"/>
    <n v="424169.24"/>
    <n v="273029.31910000002"/>
    <n v="477801.30839999998"/>
    <n v="303283.09529999999"/>
    <n v="530745.41669999994"/>
  </r>
  <r>
    <n v="9"/>
    <x v="0"/>
    <s v="Region IX - West"/>
    <x v="51"/>
    <s v="CA"/>
    <x v="361"/>
    <n v="4"/>
    <x v="3"/>
    <n v="94648.039399999994"/>
    <n v="151436.8653"/>
    <n v="132507.25510000001"/>
    <n v="212011.61139999999"/>
    <n v="170366.47089999999"/>
    <n v="272586.35759999999"/>
    <n v="227155.29449999999"/>
    <n v="363448.4767"/>
    <n v="283944.11820000003"/>
    <n v="454310.59580000001"/>
    <n v="321803.33390000003"/>
    <n v="514885.3419"/>
    <n v="359662.54969999997"/>
    <n v="575460.08810000005"/>
  </r>
  <r>
    <n v="9"/>
    <x v="0"/>
    <s v="Region IX - West"/>
    <x v="51"/>
    <s v="CA"/>
    <x v="362"/>
    <n v="1"/>
    <x v="0"/>
    <n v="121117.5866"/>
    <n v="211955.77660000001"/>
    <n v="156550.60269999999"/>
    <n v="273963.55479999998"/>
    <n v="187204.68059999999"/>
    <n v="327608.19099999999"/>
    <n v="223042.26259999999"/>
    <n v="390323.9596"/>
    <n v="262664.54960000003"/>
    <n v="459662.96179999999"/>
    <n v="287861.85129999998"/>
    <n v="503758.23979999998"/>
    <n v="311468.48340000003"/>
    <n v="545069.84600000002"/>
  </r>
  <r>
    <n v="9"/>
    <x v="0"/>
    <s v="Region IX - West"/>
    <x v="51"/>
    <s v="CA"/>
    <x v="362"/>
    <n v="2"/>
    <x v="1"/>
    <n v="104864.9411"/>
    <n v="183513.64689999999"/>
    <n v="136734.58369999999"/>
    <n v="239285.52160000001"/>
    <n v="165503.96520000001"/>
    <n v="289631.93910000002"/>
    <n v="201665.54370000001"/>
    <n v="352914.70140000002"/>
    <n v="238783.0215"/>
    <n v="417870.28759999998"/>
    <n v="262811.7058"/>
    <n v="459920.48499999999"/>
    <n v="285060.429"/>
    <n v="498855.75089999998"/>
  </r>
  <r>
    <n v="9"/>
    <x v="0"/>
    <s v="Region IX - West"/>
    <x v="51"/>
    <s v="CA"/>
    <x v="362"/>
    <n v="3"/>
    <x v="2"/>
    <n v="94256.412200000006"/>
    <n v="164948.7213"/>
    <n v="128610.42720000001"/>
    <n v="225068.24770000001"/>
    <n v="162852.33489999999"/>
    <n v="284991.58600000001"/>
    <n v="214600.82250000001"/>
    <n v="375551.43939999997"/>
    <n v="265873.88069999998"/>
    <n v="465279.29119999998"/>
    <n v="299527.66440000001"/>
    <n v="524173.41279999999"/>
    <n v="332758.84419999999"/>
    <n v="582327.97730000003"/>
  </r>
  <r>
    <n v="9"/>
    <x v="0"/>
    <s v="Region IX - West"/>
    <x v="51"/>
    <s v="CA"/>
    <x v="362"/>
    <n v="4"/>
    <x v="3"/>
    <n v="103283.64939999999"/>
    <n v="165253.84150000001"/>
    <n v="144597.1091"/>
    <n v="231355.378"/>
    <n v="185910.56890000001"/>
    <n v="297456.91470000002"/>
    <n v="247880.7585"/>
    <n v="396609.21960000001"/>
    <n v="309850.94819999998"/>
    <n v="495761.52439999999"/>
    <n v="351164.40789999999"/>
    <n v="561863.06099999999"/>
    <n v="392477.8677"/>
    <n v="627964.59759999998"/>
  </r>
  <r>
    <n v="9"/>
    <x v="0"/>
    <s v="Region IX - West"/>
    <x v="51"/>
    <s v="CA"/>
    <x v="363"/>
    <n v="1"/>
    <x v="0"/>
    <n v="118910.8642"/>
    <n v="208094.01250000001"/>
    <n v="153843.1759"/>
    <n v="269225.55790000001"/>
    <n v="184065.99799999999"/>
    <n v="322115.49650000001"/>
    <n v="219452.883"/>
    <n v="384042.5453"/>
    <n v="258579.1612"/>
    <n v="452513.53210000001"/>
    <n v="283460.05780000001"/>
    <n v="496055.10119999998"/>
    <n v="306827.26740000001"/>
    <n v="536947.71790000005"/>
  </r>
  <r>
    <n v="9"/>
    <x v="0"/>
    <s v="Region IX - West"/>
    <x v="51"/>
    <s v="CA"/>
    <x v="363"/>
    <n v="2"/>
    <x v="1"/>
    <n v="102280.2491"/>
    <n v="178990.43599999999"/>
    <n v="133566.31789999999"/>
    <n v="233741.0564"/>
    <n v="161860.6133"/>
    <n v="283256.07319999998"/>
    <n v="197579.0295"/>
    <n v="345763.30160000001"/>
    <n v="234142.24710000001"/>
    <n v="409748.93229999999"/>
    <n v="257827.34899999999"/>
    <n v="451197.86060000001"/>
    <n v="279805.07030000002"/>
    <n v="489658.87310000003"/>
  </r>
  <r>
    <n v="9"/>
    <x v="0"/>
    <s v="Region IX - West"/>
    <x v="51"/>
    <s v="CA"/>
    <x v="363"/>
    <n v="3"/>
    <x v="2"/>
    <n v="91471.249200000006"/>
    <n v="160074.68599999999"/>
    <n v="124633.3256"/>
    <n v="218108.3198"/>
    <n v="157680.6874"/>
    <n v="275941.20299999998"/>
    <n v="207646.32440000001"/>
    <n v="363381.06770000001"/>
    <n v="257125.47529999999"/>
    <n v="449969.58189999999"/>
    <n v="289571.03590000002"/>
    <n v="506749.31280000001"/>
    <n v="321584.16440000001"/>
    <n v="562772.28780000005"/>
  </r>
  <r>
    <n v="9"/>
    <x v="0"/>
    <s v="Region IX - West"/>
    <x v="51"/>
    <s v="CA"/>
    <x v="363"/>
    <n v="4"/>
    <x v="3"/>
    <n v="101365.8443"/>
    <n v="162185.35329999999"/>
    <n v="141912.18210000001"/>
    <n v="227059.49470000001"/>
    <n v="182458.51980000001"/>
    <n v="291933.636"/>
    <n v="243278.0264"/>
    <n v="389244.848"/>
    <n v="304097.533"/>
    <n v="486556.06"/>
    <n v="344643.87060000002"/>
    <n v="551430.20129999996"/>
    <n v="385190.2084"/>
    <n v="616304.34270000004"/>
  </r>
  <r>
    <n v="9"/>
    <x v="0"/>
    <s v="Region IX - West"/>
    <x v="51"/>
    <s v="CA"/>
    <x v="364"/>
    <n v="1"/>
    <x v="0"/>
    <n v="112466.5227"/>
    <n v="196816.41469999999"/>
    <n v="145401.53969999999"/>
    <n v="254452.69450000001"/>
    <n v="173894.96479999999"/>
    <n v="304316.18839999998"/>
    <n v="207218.671"/>
    <n v="362632.67420000001"/>
    <n v="244062.11730000001"/>
    <n v="427108.70539999998"/>
    <n v="267492.02870000002"/>
    <n v="468111.0502"/>
    <n v="289455.7795"/>
    <n v="506547.61420000001"/>
  </r>
  <r>
    <n v="9"/>
    <x v="0"/>
    <s v="Region IX - West"/>
    <x v="51"/>
    <s v="CA"/>
    <x v="364"/>
    <n v="2"/>
    <x v="1"/>
    <n v="97221.792300000001"/>
    <n v="170138.13649999999"/>
    <n v="126814.42"/>
    <n v="221925.23499999999"/>
    <n v="153540.02900000001"/>
    <n v="268695.05070000002"/>
    <n v="187167.63879999999"/>
    <n v="327543.36790000001"/>
    <n v="221661.61290000001"/>
    <n v="387907.82250000001"/>
    <n v="243995.37909999999"/>
    <n v="426991.91340000002"/>
    <n v="264685.4325"/>
    <n v="463199.50679999997"/>
  </r>
  <r>
    <n v="9"/>
    <x v="0"/>
    <s v="Region IX - West"/>
    <x v="51"/>
    <s v="CA"/>
    <x v="364"/>
    <n v="3"/>
    <x v="2"/>
    <n v="87281.648700000005"/>
    <n v="152742.88510000001"/>
    <n v="119053.4201"/>
    <n v="208343.4852"/>
    <n v="150720.03649999999"/>
    <n v="263760.06390000001"/>
    <n v="198581.67249999999"/>
    <n v="347517.92700000003"/>
    <n v="245997.36309999999"/>
    <n v="430495.38530000002"/>
    <n v="277112.3284"/>
    <n v="484946.5747"/>
    <n v="307830.89760000003"/>
    <n v="538704.07090000005"/>
  </r>
  <r>
    <n v="9"/>
    <x v="0"/>
    <s v="Region IX - West"/>
    <x v="51"/>
    <s v="CA"/>
    <x v="364"/>
    <n v="4"/>
    <x v="3"/>
    <n v="95898.238299999997"/>
    <n v="153437.18350000001"/>
    <n v="134257.53349999999"/>
    <n v="214812.0569"/>
    <n v="172616.82889999999"/>
    <n v="276186.93030000001"/>
    <n v="230155.77179999999"/>
    <n v="368249.24040000001"/>
    <n v="287694.71480000002"/>
    <n v="460311.55050000001"/>
    <n v="326054.01"/>
    <n v="521686.42389999999"/>
    <n v="364413.30540000001"/>
    <n v="583061.29740000004"/>
  </r>
  <r>
    <n v="9"/>
    <x v="0"/>
    <s v="Region IX - West"/>
    <x v="51"/>
    <s v="CA"/>
    <x v="365"/>
    <n v="1"/>
    <x v="0"/>
    <n v="114106.69560000001"/>
    <n v="199686.71739999999"/>
    <n v="147420.0895"/>
    <n v="257985.15659999999"/>
    <n v="176239.51610000001"/>
    <n v="308419.1532"/>
    <n v="209906.89490000001"/>
    <n v="367337.0662"/>
    <n v="247128.70790000001"/>
    <n v="432475.23879999999"/>
    <n v="270799.9192"/>
    <n v="473899.85869999998"/>
    <n v="292949.81349999999"/>
    <n v="512662.17359999998"/>
  </r>
  <r>
    <n v="9"/>
    <x v="0"/>
    <s v="Region IX - West"/>
    <x v="51"/>
    <s v="CA"/>
    <x v="365"/>
    <n v="2"/>
    <x v="1"/>
    <n v="99113.944000000003"/>
    <n v="173449.402"/>
    <n v="129140.19469999999"/>
    <n v="225995.3406"/>
    <n v="156221.0252"/>
    <n v="273386.79399999999"/>
    <n v="190187.28450000001"/>
    <n v="332827.74770000001"/>
    <n v="225098.45929999999"/>
    <n v="393922.30379999999"/>
    <n v="247691.64369999999"/>
    <n v="433460.3763"/>
    <n v="268588.89319999999"/>
    <n v="470030.56310000003"/>
  </r>
  <r>
    <n v="9"/>
    <x v="0"/>
    <s v="Region IX - West"/>
    <x v="51"/>
    <s v="CA"/>
    <x v="365"/>
    <n v="3"/>
    <x v="2"/>
    <n v="89305.891300000003"/>
    <n v="156285.30970000001"/>
    <n v="121939.27529999999"/>
    <n v="213393.7316"/>
    <n v="154469.24230000001"/>
    <n v="270321.17389999999"/>
    <n v="203619.92550000001"/>
    <n v="356334.86959999998"/>
    <n v="252332.03419999999"/>
    <n v="441581.05989999999"/>
    <n v="284319.46830000001"/>
    <n v="497559.06949999998"/>
    <n v="315917.05839999998"/>
    <n v="552854.85210000002"/>
  </r>
  <r>
    <n v="9"/>
    <x v="0"/>
    <s v="Region IX - West"/>
    <x v="51"/>
    <s v="CA"/>
    <x v="365"/>
    <n v="4"/>
    <x v="3"/>
    <n v="97322.123300000007"/>
    <n v="155715.39970000001"/>
    <n v="136250.97270000001"/>
    <n v="218001.55960000001"/>
    <n v="175179.82199999999"/>
    <n v="280287.7194"/>
    <n v="233573.09599999999"/>
    <n v="373716.95919999998"/>
    <n v="291966.37"/>
    <n v="467146.19890000002"/>
    <n v="330895.2193"/>
    <n v="529432.35880000005"/>
    <n v="369824.0686"/>
    <n v="591718.51859999995"/>
  </r>
  <r>
    <n v="9"/>
    <x v="0"/>
    <s v="Region IX - West"/>
    <x v="51"/>
    <s v="CA"/>
    <x v="366"/>
    <n v="1"/>
    <x v="0"/>
    <n v="115837.43979999999"/>
    <n v="202715.5197"/>
    <n v="149742.6367"/>
    <n v="262049.61410000001"/>
    <n v="179075.1795"/>
    <n v="313381.56410000002"/>
    <n v="213373.99479999999"/>
    <n v="373404.49089999998"/>
    <n v="251295.27660000001"/>
    <n v="439766.734"/>
    <n v="275410.73149999999"/>
    <n v="481968.78019999998"/>
    <n v="298010.45880000002"/>
    <n v="521518.30290000001"/>
  </r>
  <r>
    <n v="9"/>
    <x v="0"/>
    <s v="Region IX - West"/>
    <x v="51"/>
    <s v="CA"/>
    <x v="366"/>
    <n v="2"/>
    <x v="1"/>
    <n v="100214.74129999999"/>
    <n v="175375.7972"/>
    <n v="130694.67969999999"/>
    <n v="228715.68960000001"/>
    <n v="158215.57629999999"/>
    <n v="276877.2586"/>
    <n v="192825.83"/>
    <n v="337445.20250000001"/>
    <n v="228339.38819999999"/>
    <n v="399593.92930000002"/>
    <n v="251331.5209"/>
    <n v="439830.16159999999"/>
    <n v="272625.97149999999"/>
    <n v="477095.45010000002"/>
  </r>
  <r>
    <n v="9"/>
    <x v="0"/>
    <s v="Region IX - West"/>
    <x v="51"/>
    <s v="CA"/>
    <x v="366"/>
    <n v="3"/>
    <x v="2"/>
    <n v="90022.786200000002"/>
    <n v="157539.87590000001"/>
    <n v="122813.13959999999"/>
    <n v="214922.99419999999"/>
    <n v="155495.73069999999"/>
    <n v="272117.52870000002"/>
    <n v="204890.29689999999"/>
    <n v="358558.01949999999"/>
    <n v="253827.861"/>
    <n v="444198.75679999997"/>
    <n v="285945.1237"/>
    <n v="500403.96659999999"/>
    <n v="317656.16249999998"/>
    <n v="555898.28430000006"/>
  </r>
  <r>
    <n v="9"/>
    <x v="0"/>
    <s v="Region IX - West"/>
    <x v="51"/>
    <s v="CA"/>
    <x v="366"/>
    <n v="4"/>
    <x v="3"/>
    <n v="98776.778399999996"/>
    <n v="158042.84779999999"/>
    <n v="138287.48980000001"/>
    <n v="221259.98689999999"/>
    <n v="177798.20120000001"/>
    <n v="284477.12609999999"/>
    <n v="237064.26819999999"/>
    <n v="379302.83470000001"/>
    <n v="296330.33519999997"/>
    <n v="474128.54330000002"/>
    <n v="335841.0465"/>
    <n v="537345.68240000005"/>
    <n v="375351.75790000003"/>
    <n v="600562.82160000002"/>
  </r>
  <r>
    <n v="9"/>
    <x v="0"/>
    <s v="Region IX - West"/>
    <x v="51"/>
    <s v="CA"/>
    <x v="367"/>
    <n v="1"/>
    <x v="0"/>
    <n v="111780.9736"/>
    <n v="195616.70389999999"/>
    <n v="144616.43590000001"/>
    <n v="253078.7628"/>
    <n v="173025.07019999999"/>
    <n v="302793.87290000002"/>
    <n v="206286.935"/>
    <n v="361002.13620000001"/>
    <n v="243063.60209999999"/>
    <n v="425361.30379999999"/>
    <n v="266450.36670000001"/>
    <n v="466288.14179999998"/>
    <n v="288413.43969999999"/>
    <n v="504723.51949999999"/>
  </r>
  <r>
    <n v="9"/>
    <x v="0"/>
    <s v="Region IX - West"/>
    <x v="51"/>
    <s v="CA"/>
    <x v="367"/>
    <n v="2"/>
    <x v="1"/>
    <n v="96158.274999999994"/>
    <n v="168276.98139999999"/>
    <n v="125568.47900000001"/>
    <n v="219744.8383"/>
    <n v="152165.46710000001"/>
    <n v="266289.5674"/>
    <n v="185738.7703"/>
    <n v="325042.848"/>
    <n v="220107.7138"/>
    <n v="385188.49910000002"/>
    <n v="242371.15609999999"/>
    <n v="424149.5232"/>
    <n v="263028.95240000001"/>
    <n v="460300.6667"/>
  </r>
  <r>
    <n v="9"/>
    <x v="0"/>
    <s v="Region IX - West"/>
    <x v="51"/>
    <s v="CA"/>
    <x v="367"/>
    <n v="3"/>
    <x v="2"/>
    <n v="86003.659199999995"/>
    <n v="150506.40349999999"/>
    <n v="117186.36169999999"/>
    <n v="205076.1329"/>
    <n v="148261.302"/>
    <n v="259457.27849999999"/>
    <n v="195244.39189999999"/>
    <n v="341677.68579999998"/>
    <n v="241770.4797"/>
    <n v="423098.33960000001"/>
    <n v="272280.09169999999"/>
    <n v="476490.1605"/>
    <n v="302383.47950000002"/>
    <n v="529171.08920000005"/>
  </r>
  <r>
    <n v="9"/>
    <x v="0"/>
    <s v="Region IX - West"/>
    <x v="51"/>
    <s v="CA"/>
    <x v="367"/>
    <n v="4"/>
    <x v="3"/>
    <n v="95288.526500000007"/>
    <n v="152461.64449999999"/>
    <n v="133403.93700000001"/>
    <n v="213446.30239999999"/>
    <n v="171519.34760000001"/>
    <n v="274430.96029999998"/>
    <n v="228692.46350000001"/>
    <n v="365907.94699999999"/>
    <n v="285865.57929999998"/>
    <n v="457384.93369999999"/>
    <n v="323980.98979999998"/>
    <n v="518369.59149999998"/>
    <n v="362096.40039999998"/>
    <n v="579354.24930000002"/>
  </r>
  <r>
    <n v="9"/>
    <x v="0"/>
    <s v="Region IX - West"/>
    <x v="51"/>
    <s v="CA"/>
    <x v="368"/>
    <n v="1"/>
    <x v="0"/>
    <n v="120162.9687"/>
    <n v="210285.19529999999"/>
    <n v="155317.16440000001"/>
    <n v="271805.03759999998"/>
    <n v="185730.03279999999"/>
    <n v="325027.5576"/>
    <n v="221285.78529999999"/>
    <n v="387250.12430000002"/>
    <n v="260596.4865"/>
    <n v="456043.85139999999"/>
    <n v="285595.6361"/>
    <n v="499792.36310000002"/>
    <n v="309016.80359999998"/>
    <n v="540779.40630000003"/>
  </r>
  <r>
    <n v="9"/>
    <x v="0"/>
    <s v="Region IX - West"/>
    <x v="51"/>
    <s v="CA"/>
    <x v="368"/>
    <n v="2"/>
    <x v="1"/>
    <n v="104036.3126"/>
    <n v="182063.5471"/>
    <n v="135654.75779999999"/>
    <n v="237395.82620000001"/>
    <n v="164197.5399"/>
    <n v="287345.6949"/>
    <n v="200074.77720000001"/>
    <n v="350130.86009999999"/>
    <n v="236900.0863"/>
    <n v="414575.15110000002"/>
    <n v="260739.67749999999"/>
    <n v="456294.43569999997"/>
    <n v="282813.46260000003"/>
    <n v="494923.55969999998"/>
  </r>
  <r>
    <n v="9"/>
    <x v="0"/>
    <s v="Region IX - West"/>
    <x v="51"/>
    <s v="CA"/>
    <x v="368"/>
    <n v="3"/>
    <x v="2"/>
    <n v="93510.164999999994"/>
    <n v="163642.78880000001"/>
    <n v="127591.63890000001"/>
    <n v="223285.36809999999"/>
    <n v="161561.87450000001"/>
    <n v="282733.28039999999"/>
    <n v="212899.86470000001"/>
    <n v="372574.76319999999"/>
    <n v="263766.11080000002"/>
    <n v="461590.69390000001"/>
    <n v="297152.78159999999"/>
    <n v="520017.3677"/>
    <n v="330120.12430000002"/>
    <n v="577710.21759999997"/>
  </r>
  <r>
    <n v="9"/>
    <x v="0"/>
    <s v="Region IX - West"/>
    <x v="51"/>
    <s v="CA"/>
    <x v="368"/>
    <n v="4"/>
    <x v="3"/>
    <n v="102469.4814"/>
    <n v="163951.17259999999"/>
    <n v="143457.2739"/>
    <n v="229531.64170000001"/>
    <n v="184445.06649999999"/>
    <n v="295112.11070000002"/>
    <n v="245926.75529999999"/>
    <n v="393482.81430000003"/>
    <n v="307408.44400000002"/>
    <n v="491853.51779999997"/>
    <n v="348396.2365"/>
    <n v="557433.98679999996"/>
    <n v="389384.02919999999"/>
    <n v="623014.45589999994"/>
  </r>
  <r>
    <n v="9"/>
    <x v="0"/>
    <s v="Region IX - West"/>
    <x v="51"/>
    <s v="CA"/>
    <x v="369"/>
    <n v="1"/>
    <x v="0"/>
    <n v="111959.46520000001"/>
    <n v="195929.06409999999"/>
    <n v="144760.76560000001"/>
    <n v="253331.33970000001"/>
    <n v="173138.7023"/>
    <n v="302992.72899999999"/>
    <n v="206332.7899"/>
    <n v="361082.3823"/>
    <n v="243033.15960000001"/>
    <n v="425308.02929999999"/>
    <n v="266371.98479999998"/>
    <n v="466150.97330000001"/>
    <n v="288256.15399999998"/>
    <n v="504448.26939999999"/>
  </r>
  <r>
    <n v="9"/>
    <x v="0"/>
    <s v="Region IX - West"/>
    <x v="51"/>
    <s v="CA"/>
    <x v="369"/>
    <n v="2"/>
    <x v="1"/>
    <n v="96714.734800000006"/>
    <n v="169250.78580000001"/>
    <n v="126173.6459"/>
    <n v="220803.88029999999"/>
    <n v="152783.76639999999"/>
    <n v="267371.59129999997"/>
    <n v="186281.75769999999"/>
    <n v="325993.0759"/>
    <n v="220632.6551"/>
    <n v="386107.14649999997"/>
    <n v="242875.3352"/>
    <n v="425031.83659999998"/>
    <n v="263485.80680000002"/>
    <n v="461100.16200000001"/>
  </r>
  <r>
    <n v="9"/>
    <x v="0"/>
    <s v="Region IX - West"/>
    <x v="51"/>
    <s v="CA"/>
    <x v="369"/>
    <n v="3"/>
    <x v="2"/>
    <n v="86779.258499999996"/>
    <n v="151863.7023"/>
    <n v="118350.0739"/>
    <n v="207112.62940000001"/>
    <n v="149815.73430000001"/>
    <n v="262177.53499999997"/>
    <n v="197375.9362"/>
    <n v="345407.8884"/>
    <n v="244490.19270000001"/>
    <n v="427857.8371"/>
    <n v="275404.20189999999"/>
    <n v="481957.35330000002"/>
    <n v="305921.81510000001"/>
    <n v="535363.17649999994"/>
  </r>
  <r>
    <n v="9"/>
    <x v="0"/>
    <s v="Region IX - West"/>
    <x v="51"/>
    <s v="CA"/>
    <x v="369"/>
    <n v="4"/>
    <x v="3"/>
    <n v="95462.207500000004"/>
    <n v="152739.53409999999"/>
    <n v="133647.09039999999"/>
    <n v="213835.34779999999"/>
    <n v="171831.97339999999"/>
    <n v="274931.16149999999"/>
    <n v="229109.2978"/>
    <n v="366574.88199999998"/>
    <n v="286386.62229999999"/>
    <n v="458218.60249999998"/>
    <n v="324571.50520000001"/>
    <n v="519314.41600000003"/>
    <n v="362756.38819999999"/>
    <n v="580410.22979999997"/>
  </r>
  <r>
    <n v="9"/>
    <x v="0"/>
    <s v="Region IX - West"/>
    <x v="51"/>
    <s v="CA"/>
    <x v="370"/>
    <n v="1"/>
    <x v="0"/>
    <n v="117627.68120000001"/>
    <n v="205848.44209999999"/>
    <n v="152113.29370000001"/>
    <n v="266198.26380000002"/>
    <n v="181948.72029999999"/>
    <n v="318410.26040000003"/>
    <n v="216856.37959999999"/>
    <n v="379498.6642"/>
    <n v="255451.69769999999"/>
    <n v="447040.47090000001"/>
    <n v="279995.41649999999"/>
    <n v="489991.97879999998"/>
    <n v="303018.67560000002"/>
    <n v="530282.68229999999"/>
  </r>
  <r>
    <n v="9"/>
    <x v="0"/>
    <s v="Region IX - West"/>
    <x v="51"/>
    <s v="CA"/>
    <x v="370"/>
    <n v="2"/>
    <x v="1"/>
    <n v="101501.02499999999"/>
    <n v="177626.79380000001"/>
    <n v="132450.88709999999"/>
    <n v="231789.05239999999"/>
    <n v="160416.2273"/>
    <n v="280728.39779999998"/>
    <n v="195645.37150000001"/>
    <n v="342379.39990000002"/>
    <n v="231755.29749999999"/>
    <n v="405571.77069999999"/>
    <n v="255139.45790000001"/>
    <n v="446494.0514"/>
    <n v="276815.3346"/>
    <n v="484426.83559999999"/>
  </r>
  <r>
    <n v="9"/>
    <x v="0"/>
    <s v="Region IX - West"/>
    <x v="51"/>
    <s v="CA"/>
    <x v="370"/>
    <n v="3"/>
    <x v="2"/>
    <n v="90998.214300000007"/>
    <n v="159246.8751"/>
    <n v="124074.908"/>
    <n v="217131.08900000001"/>
    <n v="157040.36319999999"/>
    <n v="274820.63579999999"/>
    <n v="206871.18299999999"/>
    <n v="362024.57020000002"/>
    <n v="256230.25880000001"/>
    <n v="448402.95289999997"/>
    <n v="288612.14929999999"/>
    <n v="505071.26120000001"/>
    <n v="320574.71179999999"/>
    <n v="561005.74549999996"/>
  </r>
  <r>
    <n v="9"/>
    <x v="0"/>
    <s v="Region IX - West"/>
    <x v="51"/>
    <s v="CA"/>
    <x v="370"/>
    <n v="4"/>
    <x v="3"/>
    <n v="100289.32709999999"/>
    <n v="160462.9258"/>
    <n v="140405.05790000001"/>
    <n v="224648.0961"/>
    <n v="180520.78890000001"/>
    <n v="288833.26650000003"/>
    <n v="240694.38510000001"/>
    <n v="385111.02189999999"/>
    <n v="300867.98139999999"/>
    <n v="481388.77730000002"/>
    <n v="340983.71220000001"/>
    <n v="545573.94759999996"/>
    <n v="381099.44309999997"/>
    <n v="609759.11800000002"/>
  </r>
  <r>
    <n v="9"/>
    <x v="0"/>
    <s v="Region IX - West"/>
    <x v="51"/>
    <s v="CA"/>
    <x v="371"/>
    <n v="1"/>
    <x v="0"/>
    <n v="115568.3711"/>
    <n v="202244.64929999999"/>
    <n v="149294.302"/>
    <n v="261265.02859999999"/>
    <n v="178470.42629999999"/>
    <n v="312323.24609999999"/>
    <n v="212549.25339999999"/>
    <n v="371961.1936"/>
    <n v="250225.72870000001"/>
    <n v="437895.02519999997"/>
    <n v="274186.17839999998"/>
    <n v="479825.81209999998"/>
    <n v="296601.1189"/>
    <n v="519051.95809999999"/>
  </r>
  <r>
    <n v="9"/>
    <x v="0"/>
    <s v="Region IX - West"/>
    <x v="51"/>
    <s v="CA"/>
    <x v="371"/>
    <n v="2"/>
    <x v="1"/>
    <n v="100449.63"/>
    <n v="175786.85250000001"/>
    <n v="130860.7948"/>
    <n v="229006.39079999999"/>
    <n v="158283.71290000001"/>
    <n v="276996.4976"/>
    <n v="192663.93210000001"/>
    <n v="337161.8811"/>
    <n v="228010.35219999999"/>
    <n v="399018.11629999999"/>
    <n v="250883.71580000001"/>
    <n v="439046.5025"/>
    <n v="272035.4852"/>
    <n v="476062.09909999999"/>
  </r>
  <r>
    <n v="9"/>
    <x v="0"/>
    <s v="Region IX - West"/>
    <x v="51"/>
    <s v="CA"/>
    <x v="371"/>
    <n v="3"/>
    <x v="2"/>
    <n v="90554.528600000005"/>
    <n v="158470.42490000001"/>
    <n v="123661.4097"/>
    <n v="216407.467"/>
    <n v="156664.0049"/>
    <n v="274162.0085"/>
    <n v="206526.61970000001"/>
    <n v="361421.5845"/>
    <n v="255946.97450000001"/>
    <n v="447907.20529999997"/>
    <n v="288402.47759999998"/>
    <n v="504704.3358"/>
    <n v="320464.86070000002"/>
    <n v="560813.50619999995"/>
  </r>
  <r>
    <n v="9"/>
    <x v="0"/>
    <s v="Region IX - West"/>
    <x v="51"/>
    <s v="CA"/>
    <x v="371"/>
    <n v="4"/>
    <x v="3"/>
    <n v="98572.322199999995"/>
    <n v="157715.71789999999"/>
    <n v="138001.25099999999"/>
    <n v="220802.00510000001"/>
    <n v="177430.17989999999"/>
    <n v="283888.29220000003"/>
    <n v="236573.57329999999"/>
    <n v="378517.723"/>
    <n v="295716.96659999999"/>
    <n v="473147.15350000001"/>
    <n v="335145.89549999998"/>
    <n v="536233.44070000004"/>
    <n v="374574.82439999998"/>
    <n v="599319.72790000006"/>
  </r>
  <r>
    <n v="9"/>
    <x v="0"/>
    <s v="Region IX - West"/>
    <x v="51"/>
    <s v="CA"/>
    <x v="372"/>
    <n v="1"/>
    <x v="0"/>
    <n v="110616.7788"/>
    <n v="193579.36300000001"/>
    <n v="142982.76569999999"/>
    <n v="250219.84"/>
    <n v="170983.53820000001"/>
    <n v="299221.19179999997"/>
    <n v="203720.9909"/>
    <n v="356511.7341"/>
    <n v="239915.83129999999"/>
    <n v="419852.70480000001"/>
    <n v="262933.45740000001"/>
    <n v="460133.55040000001"/>
    <n v="284499.97649999999"/>
    <n v="497874.95880000002"/>
  </r>
  <r>
    <n v="9"/>
    <x v="0"/>
    <s v="Region IX - West"/>
    <x v="51"/>
    <s v="CA"/>
    <x v="372"/>
    <n v="2"/>
    <x v="1"/>
    <n v="95750.017999999996"/>
    <n v="167562.53159999999"/>
    <n v="124856.48510000001"/>
    <n v="218498.84899999999"/>
    <n v="151133.27170000001"/>
    <n v="264483.2255"/>
    <n v="184167.0932"/>
    <n v="322292.41310000001"/>
    <n v="218070.71290000001"/>
    <n v="381623.7476"/>
    <n v="240019.37109999999"/>
    <n v="420033.8995"/>
    <n v="260343.772"/>
    <n v="455601.60100000002"/>
  </r>
  <r>
    <n v="9"/>
    <x v="0"/>
    <s v="Region IX - West"/>
    <x v="51"/>
    <s v="CA"/>
    <x v="372"/>
    <n v="3"/>
    <x v="2"/>
    <n v="86047.684500000003"/>
    <n v="150583.44779999999"/>
    <n v="117403.7438"/>
    <n v="205456.55170000001"/>
    <n v="148657.25520000001"/>
    <n v="260150.1966"/>
    <n v="195890.26569999999"/>
    <n v="342807.96490000002"/>
    <n v="242688.3872"/>
    <n v="424704.6776"/>
    <n v="273403.92479999998"/>
    <n v="478456.86849999998"/>
    <n v="303732.89449999999"/>
    <n v="531532.56530000002"/>
  </r>
  <r>
    <n v="9"/>
    <x v="0"/>
    <s v="Region IX - West"/>
    <x v="51"/>
    <s v="CA"/>
    <x v="372"/>
    <n v="4"/>
    <x v="3"/>
    <n v="94327.791400000002"/>
    <n v="150924.46840000001"/>
    <n v="132058.90789999999"/>
    <n v="211294.25580000001"/>
    <n v="169790.0245"/>
    <n v="271664.04320000001"/>
    <n v="226386.69930000001"/>
    <n v="362218.7243"/>
    <n v="282983.37410000002"/>
    <n v="452773.40529999998"/>
    <n v="320714.49060000002"/>
    <n v="513143.19260000001"/>
    <n v="358445.60710000002"/>
    <n v="573512.98"/>
  </r>
  <r>
    <n v="9"/>
    <x v="0"/>
    <s v="Region IX - West"/>
    <x v="51"/>
    <s v="CA"/>
    <x v="373"/>
    <n v="1"/>
    <x v="0"/>
    <n v="109036.11440000001"/>
    <n v="190813.2003"/>
    <n v="141012.34039999999"/>
    <n v="246771.59589999999"/>
    <n v="168676.8818"/>
    <n v="295184.54310000001"/>
    <n v="201048.07279999999"/>
    <n v="351834.1275"/>
    <n v="236839.11799999999"/>
    <n v="414468.45630000002"/>
    <n v="259599.46660000001"/>
    <n v="454299.06650000002"/>
    <n v="280953.54310000001"/>
    <n v="491668.70059999998"/>
  </r>
  <r>
    <n v="9"/>
    <x v="0"/>
    <s v="Region IX - West"/>
    <x v="51"/>
    <s v="CA"/>
    <x v="373"/>
    <n v="2"/>
    <x v="1"/>
    <n v="94043.362800000003"/>
    <n v="164575.8849"/>
    <n v="122732.44560000001"/>
    <n v="214781.77979999999"/>
    <n v="148658.3909"/>
    <n v="260152.18400000001"/>
    <n v="181328.46230000001"/>
    <n v="317324.80910000001"/>
    <n v="214808.8694"/>
    <n v="375915.52130000002"/>
    <n v="236491.19099999999"/>
    <n v="413859.58429999999"/>
    <n v="256592.62289999999"/>
    <n v="449037.09"/>
  </r>
  <r>
    <n v="9"/>
    <x v="0"/>
    <s v="Region IX - West"/>
    <x v="51"/>
    <s v="CA"/>
    <x v="373"/>
    <n v="3"/>
    <x v="2"/>
    <n v="84281.983900000007"/>
    <n v="147493.47169999999"/>
    <n v="114905.80499999999"/>
    <n v="201085.1586"/>
    <n v="145426.20910000001"/>
    <n v="254495.86569999999"/>
    <n v="191562.54790000001"/>
    <n v="335234.45870000002"/>
    <n v="237260.31219999999"/>
    <n v="415205.54629999999"/>
    <n v="267238.18329999998"/>
    <n v="467666.82079999999"/>
    <n v="296826.21049999999"/>
    <n v="519445.86820000003"/>
  </r>
  <r>
    <n v="9"/>
    <x v="0"/>
    <s v="Region IX - West"/>
    <x v="51"/>
    <s v="CA"/>
    <x v="373"/>
    <n v="4"/>
    <x v="3"/>
    <n v="92961.809699999998"/>
    <n v="148738.8977"/>
    <n v="130146.53350000001"/>
    <n v="208234.45680000001"/>
    <n v="167331.25750000001"/>
    <n v="267730.0159"/>
    <n v="223108.34330000001"/>
    <n v="356973.35450000002"/>
    <n v="278885.429"/>
    <n v="446216.69300000003"/>
    <n v="316070.15289999999"/>
    <n v="505712.25209999998"/>
    <n v="353254.87670000002"/>
    <n v="565207.8112"/>
  </r>
  <r>
    <n v="9"/>
    <x v="0"/>
    <s v="Region IX - West"/>
    <x v="51"/>
    <s v="CA"/>
    <x v="374"/>
    <n v="1"/>
    <x v="0"/>
    <n v="131768.46799999999"/>
    <n v="230594.81909999999"/>
    <n v="170470.554"/>
    <n v="298323.4694"/>
    <n v="203954.821"/>
    <n v="356920.93680000002"/>
    <n v="243157.70559999999"/>
    <n v="425525.98489999998"/>
    <n v="286503.11090000003"/>
    <n v="501380.44400000002"/>
    <n v="314067.05320000002"/>
    <n v="549617.3432"/>
    <n v="339951.18819999998"/>
    <n v="594914.57920000004"/>
  </r>
  <r>
    <n v="9"/>
    <x v="0"/>
    <s v="Region IX - West"/>
    <x v="51"/>
    <s v="CA"/>
    <x v="374"/>
    <n v="2"/>
    <x v="1"/>
    <n v="113374.0001"/>
    <n v="198404.50020000001"/>
    <n v="148043.12040000001"/>
    <n v="259075.4607"/>
    <n v="179394.32010000001"/>
    <n v="313940.0601"/>
    <n v="218963.8983"/>
    <n v="383186.82209999999"/>
    <n v="259474.4031"/>
    <n v="454080.20549999998"/>
    <n v="285715.7242"/>
    <n v="500002.5172"/>
    <n v="310063.00089999998"/>
    <n v="542610.25159999996"/>
  </r>
  <r>
    <n v="9"/>
    <x v="0"/>
    <s v="Region IX - West"/>
    <x v="51"/>
    <s v="CA"/>
    <x v="374"/>
    <n v="3"/>
    <x v="2"/>
    <n v="101416.3282"/>
    <n v="177478.57440000001"/>
    <n v="138193.02780000001"/>
    <n v="241837.79860000001"/>
    <n v="174842.84599999999"/>
    <n v="305974.9804"/>
    <n v="230254.01850000001"/>
    <n v="402944.53240000003"/>
    <n v="285127.10800000001"/>
    <n v="498972.43900000001"/>
    <n v="321111.2977"/>
    <n v="561944.77080000006"/>
    <n v="356617.1912"/>
    <n v="624080.08459999994"/>
  </r>
  <r>
    <n v="9"/>
    <x v="0"/>
    <s v="Region IX - West"/>
    <x v="51"/>
    <s v="CA"/>
    <x v="374"/>
    <n v="4"/>
    <x v="3"/>
    <n v="112328.17570000001"/>
    <n v="179725.08360000001"/>
    <n v="157259.44579999999"/>
    <n v="251615.1171"/>
    <n v="202190.71609999999"/>
    <n v="323505.15059999999"/>
    <n v="269587.6214"/>
    <n v="431340.20069999999"/>
    <n v="336984.52679999999"/>
    <n v="539175.25080000004"/>
    <n v="381915.79690000002"/>
    <n v="611065.28419999999"/>
    <n v="426847.06719999999"/>
    <n v="682955.31779999996"/>
  </r>
  <r>
    <n v="9"/>
    <x v="0"/>
    <s v="Region IX - West"/>
    <x v="51"/>
    <s v="CA"/>
    <x v="375"/>
    <n v="1"/>
    <x v="0"/>
    <n v="130425.78170000001"/>
    <n v="228245.11799999999"/>
    <n v="168692.55420000001"/>
    <n v="295211.96970000002"/>
    <n v="201799.6569"/>
    <n v="353149.3996"/>
    <n v="240545.90659999999"/>
    <n v="420955.33669999999"/>
    <n v="283385.78269999998"/>
    <n v="495925.11959999998"/>
    <n v="310628.5258"/>
    <n v="543599.92020000005"/>
    <n v="336195.01069999998"/>
    <n v="588341.26859999995"/>
  </r>
  <r>
    <n v="9"/>
    <x v="0"/>
    <s v="Region IX - West"/>
    <x v="51"/>
    <s v="CA"/>
    <x v="375"/>
    <n v="2"/>
    <x v="1"/>
    <n v="112409.2833"/>
    <n v="196716.24600000001"/>
    <n v="146725.95970000001"/>
    <n v="256770.42939999999"/>
    <n v="177743.8253"/>
    <n v="311051.69429999997"/>
    <n v="216849.23379999999"/>
    <n v="379486.1593"/>
    <n v="256912.46100000001"/>
    <n v="449596.80660000001"/>
    <n v="282859.76"/>
    <n v="495004.58010000002"/>
    <n v="306920.96600000001"/>
    <n v="537111.69070000004"/>
  </r>
  <r>
    <n v="9"/>
    <x v="0"/>
    <s v="Region IX - West"/>
    <x v="51"/>
    <s v="CA"/>
    <x v="375"/>
    <n v="3"/>
    <x v="2"/>
    <n v="100684.7542"/>
    <n v="176198.3199"/>
    <n v="137246.69769999999"/>
    <n v="240181.72089999999"/>
    <n v="173684.36689999999"/>
    <n v="303947.6422"/>
    <n v="228768.34789999999"/>
    <n v="400344.609"/>
    <n v="283325.30249999999"/>
    <n v="495819.2794"/>
    <n v="319111.02059999999"/>
    <n v="558444.28599999996"/>
    <n v="354428.27059999999"/>
    <n v="620249.47340000002"/>
  </r>
  <r>
    <n v="9"/>
    <x v="0"/>
    <s v="Region IX - West"/>
    <x v="51"/>
    <s v="CA"/>
    <x v="375"/>
    <n v="4"/>
    <x v="3"/>
    <n v="111193.7596"/>
    <n v="177910.01790000001"/>
    <n v="155671.26329999999"/>
    <n v="249074.0251"/>
    <n v="200148.7672"/>
    <n v="320238.03220000002"/>
    <n v="266865.02289999998"/>
    <n v="426984.04300000001"/>
    <n v="333581.27850000001"/>
    <n v="533730.05370000005"/>
    <n v="378058.78230000002"/>
    <n v="604894.06079999998"/>
    <n v="422536.28619999997"/>
    <n v="676058.06799999997"/>
  </r>
  <r>
    <n v="9"/>
    <x v="0"/>
    <s v="Region IX - West"/>
    <x v="51"/>
    <s v="CA"/>
    <x v="376"/>
    <n v="1"/>
    <x v="0"/>
    <n v="112018.9624"/>
    <n v="196033.18410000001"/>
    <n v="144808.87539999999"/>
    <n v="253415.53210000001"/>
    <n v="173176.5796"/>
    <n v="303059.01439999999"/>
    <n v="206348.0748"/>
    <n v="361109.13099999999"/>
    <n v="243023.01199999999"/>
    <n v="425290.27110000001"/>
    <n v="266345.85749999998"/>
    <n v="466105.25050000002"/>
    <n v="288203.7254"/>
    <n v="504356.51939999999"/>
  </r>
  <r>
    <n v="9"/>
    <x v="0"/>
    <s v="Region IX - West"/>
    <x v="51"/>
    <s v="CA"/>
    <x v="376"/>
    <n v="2"/>
    <x v="1"/>
    <n v="96900.221399999995"/>
    <n v="169575.38740000001"/>
    <n v="126375.36810000001"/>
    <n v="221156.89430000001"/>
    <n v="152989.86619999999"/>
    <n v="267732.2659"/>
    <n v="186462.75339999999"/>
    <n v="326309.8186"/>
    <n v="220807.63560000001"/>
    <n v="386413.36219999997"/>
    <n v="243043.39490000001"/>
    <n v="425325.94099999999"/>
    <n v="263638.09169999999"/>
    <n v="461366.6605"/>
  </r>
  <r>
    <n v="9"/>
    <x v="0"/>
    <s v="Region IX - West"/>
    <x v="51"/>
    <s v="CA"/>
    <x v="376"/>
    <n v="3"/>
    <x v="2"/>
    <n v="87037.791599999997"/>
    <n v="152316.13519999999"/>
    <n v="118737.978"/>
    <n v="207791.4615"/>
    <n v="150333.87839999999"/>
    <n v="263084.28710000002"/>
    <n v="198086.4509"/>
    <n v="346651.2893"/>
    <n v="245396.76370000001"/>
    <n v="429444.33630000002"/>
    <n v="276445.57199999999"/>
    <n v="483779.75099999999"/>
    <n v="307101.26030000002"/>
    <n v="537427.20550000004"/>
  </r>
  <r>
    <n v="9"/>
    <x v="0"/>
    <s v="Region IX - West"/>
    <x v="51"/>
    <s v="CA"/>
    <x v="376"/>
    <n v="4"/>
    <x v="3"/>
    <n v="95520.1011"/>
    <n v="152832.16399999999"/>
    <n v="133728.1415"/>
    <n v="213965.02970000001"/>
    <n v="171936.1819"/>
    <n v="275097.89529999997"/>
    <n v="229248.2427"/>
    <n v="366797.1936"/>
    <n v="286560.30320000002"/>
    <n v="458496.49200000003"/>
    <n v="324768.34360000002"/>
    <n v="519629.35759999999"/>
    <n v="362976.38410000002"/>
    <n v="580762.22320000001"/>
  </r>
  <r>
    <n v="9"/>
    <x v="0"/>
    <s v="Region IX - West"/>
    <x v="51"/>
    <s v="CA"/>
    <x v="377"/>
    <n v="1"/>
    <x v="0"/>
    <n v="127680.9225"/>
    <n v="223441.61439999999"/>
    <n v="165088.45869999999"/>
    <n v="288904.8028"/>
    <n v="197451.46840000001"/>
    <n v="345540.0698"/>
    <n v="235307.04449999999"/>
    <n v="411787.32799999998"/>
    <n v="277161.29840000003"/>
    <n v="485032.27220000001"/>
    <n v="303777.62579999998"/>
    <n v="531610.84499999997"/>
    <n v="328735.11410000001"/>
    <n v="575286.44960000005"/>
  </r>
  <r>
    <n v="9"/>
    <x v="0"/>
    <s v="Region IX - West"/>
    <x v="51"/>
    <s v="CA"/>
    <x v="377"/>
    <n v="2"/>
    <x v="1"/>
    <n v="110294.3711"/>
    <n v="193015.14939999999"/>
    <n v="143889.92629999999"/>
    <n v="251807.37100000001"/>
    <n v="174236.74909999999"/>
    <n v="304914.31089999998"/>
    <n v="212438.92600000001"/>
    <n v="371768.12040000001"/>
    <n v="251613.6165"/>
    <n v="440323.82880000002"/>
    <n v="276979.79499999998"/>
    <n v="484714.641"/>
    <n v="300484.63650000002"/>
    <n v="525848.11399999994"/>
  </r>
  <r>
    <n v="9"/>
    <x v="0"/>
    <s v="Region IX - West"/>
    <x v="51"/>
    <s v="CA"/>
    <x v="377"/>
    <n v="3"/>
    <x v="2"/>
    <n v="98963.078899999993"/>
    <n v="173185.38819999999"/>
    <n v="134966.141"/>
    <n v="236190.74660000001"/>
    <n v="170849.274"/>
    <n v="298986.22950000002"/>
    <n v="225086.50399999999"/>
    <n v="393901.38189999998"/>
    <n v="278815.1349"/>
    <n v="487926.48609999998"/>
    <n v="314069.11219999997"/>
    <n v="549620.94629999995"/>
    <n v="348871.00140000001"/>
    <n v="610524.2524"/>
  </r>
  <r>
    <n v="9"/>
    <x v="0"/>
    <s v="Region IX - West"/>
    <x v="51"/>
    <s v="CA"/>
    <x v="377"/>
    <n v="4"/>
    <x v="3"/>
    <n v="108867.0428"/>
    <n v="174187.27110000001"/>
    <n v="152413.85990000001"/>
    <n v="243862.17939999999"/>
    <n v="195960.677"/>
    <n v="313537.08789999998"/>
    <n v="261280.90270000001"/>
    <n v="418049.45049999998"/>
    <n v="326601.12839999999"/>
    <n v="522561.81300000002"/>
    <n v="370147.94540000003"/>
    <n v="592236.72140000004"/>
    <n v="413694.76250000001"/>
    <n v="661911.62990000006"/>
  </r>
  <r>
    <n v="9"/>
    <x v="0"/>
    <s v="Region IX - West"/>
    <x v="51"/>
    <s v="CA"/>
    <x v="378"/>
    <n v="1"/>
    <x v="0"/>
    <n v="112795.08869999999"/>
    <n v="197391.40520000001"/>
    <n v="145897.98420000001"/>
    <n v="255321.47229999999"/>
    <n v="174537.59529999999"/>
    <n v="305440.79180000001"/>
    <n v="208058.6973"/>
    <n v="364102.72029999999"/>
    <n v="245121.5177"/>
    <n v="428962.65590000001"/>
    <n v="268690.4546"/>
    <n v="470208.29550000001"/>
    <n v="290812.69089999999"/>
    <n v="508922.20909999998"/>
  </r>
  <r>
    <n v="9"/>
    <x v="0"/>
    <s v="Region IX - West"/>
    <x v="51"/>
    <s v="CA"/>
    <x v="378"/>
    <n v="2"/>
    <x v="1"/>
    <n v="97172.390100000004"/>
    <n v="170051.6827"/>
    <n v="126850.0272"/>
    <n v="221987.5477"/>
    <n v="153677.99220000001"/>
    <n v="268936.48629999999"/>
    <n v="187510.53260000001"/>
    <n v="328143.43190000003"/>
    <n v="222165.62940000001"/>
    <n v="388789.85139999999"/>
    <n v="244611.24400000001"/>
    <n v="428069.67690000002"/>
    <n v="265428.20360000001"/>
    <n v="464499.35629999998"/>
  </r>
  <r>
    <n v="9"/>
    <x v="0"/>
    <s v="Region IX - West"/>
    <x v="51"/>
    <s v="CA"/>
    <x v="378"/>
    <n v="3"/>
    <x v="2"/>
    <n v="87008.439400000003"/>
    <n v="152264.769"/>
    <n v="118593.05409999999"/>
    <n v="207537.84460000001"/>
    <n v="150069.90650000001"/>
    <n v="262622.33630000002"/>
    <n v="197655.8645"/>
    <n v="345897.76289999997"/>
    <n v="244784.82060000001"/>
    <n v="428373.43609999999"/>
    <n v="275696.34460000001"/>
    <n v="482468.603"/>
    <n v="306201.6446"/>
    <n v="535852.87809999997"/>
  </r>
  <r>
    <n v="9"/>
    <x v="0"/>
    <s v="Region IX - West"/>
    <x v="51"/>
    <s v="CA"/>
    <x v="378"/>
    <n v="4"/>
    <x v="3"/>
    <n v="96160.588099999994"/>
    <n v="153856.94330000001"/>
    <n v="134624.82329999999"/>
    <n v="215399.7206"/>
    <n v="173089.05859999999"/>
    <n v="276942.49790000002"/>
    <n v="230785.41149999999"/>
    <n v="369256.66389999999"/>
    <n v="288481.76439999999"/>
    <n v="461570.82980000001"/>
    <n v="326945.99959999998"/>
    <n v="523113.60710000002"/>
    <n v="365410.23489999998"/>
    <n v="584656.38450000004"/>
  </r>
  <r>
    <n v="9"/>
    <x v="0"/>
    <s v="Region IX - West"/>
    <x v="51"/>
    <s v="CA"/>
    <x v="379"/>
    <n v="1"/>
    <x v="0"/>
    <n v="120222.4659"/>
    <n v="210389.31529999999"/>
    <n v="155365.27420000001"/>
    <n v="271889.22989999998"/>
    <n v="185767.91020000001"/>
    <n v="325093.84289999999"/>
    <n v="221301.07029999999"/>
    <n v="387276.87290000002"/>
    <n v="260586.33900000001"/>
    <n v="456026.0932"/>
    <n v="285569.50880000001"/>
    <n v="499746.64039999997"/>
    <n v="308964.375"/>
    <n v="540687.65630000003"/>
  </r>
  <r>
    <n v="9"/>
    <x v="0"/>
    <s v="Region IX - West"/>
    <x v="51"/>
    <s v="CA"/>
    <x v="379"/>
    <n v="2"/>
    <x v="1"/>
    <n v="104221.79919999999"/>
    <n v="182388.14859999999"/>
    <n v="135856.48009999999"/>
    <n v="237748.84020000001"/>
    <n v="164403.6397"/>
    <n v="287706.36949999997"/>
    <n v="200255.77299999999"/>
    <n v="350447.60269999999"/>
    <n v="237075.0668"/>
    <n v="414881.36690000002"/>
    <n v="260907.73730000001"/>
    <n v="456588.54019999999"/>
    <n v="282965.7475"/>
    <n v="495190.05810000002"/>
  </r>
  <r>
    <n v="9"/>
    <x v="0"/>
    <s v="Region IX - West"/>
    <x v="51"/>
    <s v="CA"/>
    <x v="379"/>
    <n v="3"/>
    <x v="2"/>
    <n v="93768.698099999994"/>
    <n v="164095.22159999999"/>
    <n v="127979.54300000001"/>
    <n v="223964.2003"/>
    <n v="162080.01869999999"/>
    <n v="283640.03259999998"/>
    <n v="213610.37940000001"/>
    <n v="373818.16399999999"/>
    <n v="264672.68180000002"/>
    <n v="463177.19319999998"/>
    <n v="298194.15169999999"/>
    <n v="521839.76539999997"/>
    <n v="331299.56959999999"/>
    <n v="579774.24670000002"/>
  </r>
  <r>
    <n v="9"/>
    <x v="0"/>
    <s v="Region IX - West"/>
    <x v="51"/>
    <s v="CA"/>
    <x v="379"/>
    <n v="4"/>
    <x v="3"/>
    <n v="102527.3751"/>
    <n v="164043.80249999999"/>
    <n v="143538.32500000001"/>
    <n v="229661.32339999999"/>
    <n v="184549.27499999999"/>
    <n v="295278.84450000001"/>
    <n v="246065.70009999999"/>
    <n v="393705.12599999999"/>
    <n v="307582.125"/>
    <n v="492131.40740000003"/>
    <n v="348593.07500000001"/>
    <n v="557748.92839999998"/>
    <n v="389604.02510000003"/>
    <n v="623366.44940000004"/>
  </r>
  <r>
    <n v="9"/>
    <x v="0"/>
    <s v="Region IX - West"/>
    <x v="51"/>
    <s v="CA"/>
    <x v="380"/>
    <n v="1"/>
    <x v="0"/>
    <n v="121236.58100000001"/>
    <n v="212164.01670000001"/>
    <n v="156646.82250000001"/>
    <n v="274131.93939999997"/>
    <n v="187280.43530000001"/>
    <n v="327740.76169999997"/>
    <n v="223072.83259999999"/>
    <n v="390377.45699999999"/>
    <n v="262644.25449999998"/>
    <n v="459627.44540000003"/>
    <n v="287809.59669999999"/>
    <n v="503666.7941"/>
    <n v="311363.6262"/>
    <n v="544886.34589999996"/>
  </r>
  <r>
    <n v="9"/>
    <x v="0"/>
    <s v="Region IX - West"/>
    <x v="51"/>
    <s v="CA"/>
    <x v="380"/>
    <n v="2"/>
    <x v="1"/>
    <n v="105235.9142"/>
    <n v="184162.8499"/>
    <n v="137138.02840000001"/>
    <n v="239991.5497"/>
    <n v="165916.16469999999"/>
    <n v="290353.28830000001"/>
    <n v="202027.53529999999"/>
    <n v="353548.18670000002"/>
    <n v="239132.9823"/>
    <n v="418482.71909999999"/>
    <n v="263147.82510000002"/>
    <n v="460508.69390000001"/>
    <n v="285364.9987"/>
    <n v="499388.74770000001"/>
  </r>
  <r>
    <n v="9"/>
    <x v="0"/>
    <s v="Region IX - West"/>
    <x v="51"/>
    <s v="CA"/>
    <x v="380"/>
    <n v="3"/>
    <x v="2"/>
    <n v="94773.478400000007"/>
    <n v="165853.58720000001"/>
    <n v="129386.23540000001"/>
    <n v="226425.91200000001"/>
    <n v="163888.6231"/>
    <n v="286805.09039999999"/>
    <n v="216021.85200000001"/>
    <n v="378038.24119999999"/>
    <n v="267687.02260000003"/>
    <n v="468452.28960000002"/>
    <n v="301610.40460000001"/>
    <n v="527818.20810000005"/>
    <n v="335117.73460000003"/>
    <n v="586456.0355"/>
  </r>
  <r>
    <n v="9"/>
    <x v="0"/>
    <s v="Region IX - West"/>
    <x v="51"/>
    <s v="CA"/>
    <x v="380"/>
    <n v="4"/>
    <x v="3"/>
    <n v="103399.43670000001"/>
    <n v="165439.1012"/>
    <n v="144759.2114"/>
    <n v="231614.74170000001"/>
    <n v="186118.98610000001"/>
    <n v="297790.3823"/>
    <n v="248158.64809999999"/>
    <n v="397053.84289999999"/>
    <n v="310198.3101"/>
    <n v="496317.30359999998"/>
    <n v="351558.08480000001"/>
    <n v="562492.94409999996"/>
    <n v="392917.85950000002"/>
    <n v="628668.58459999994"/>
  </r>
  <r>
    <n v="9"/>
    <x v="0"/>
    <s v="Region IX - West"/>
    <x v="51"/>
    <s v="CA"/>
    <x v="381"/>
    <n v="1"/>
    <x v="0"/>
    <n v="115896.93700000001"/>
    <n v="202819.6398"/>
    <n v="149790.74660000001"/>
    <n v="262133.8064"/>
    <n v="179113.05679999999"/>
    <n v="313447.84940000001"/>
    <n v="213389.27970000001"/>
    <n v="373431.23950000003"/>
    <n v="251285.12899999999"/>
    <n v="439748.97580000001"/>
    <n v="275384.6042"/>
    <n v="481923.05729999999"/>
    <n v="297958.03029999998"/>
    <n v="521426.55290000001"/>
  </r>
  <r>
    <n v="9"/>
    <x v="0"/>
    <s v="Region IX - West"/>
    <x v="51"/>
    <s v="CA"/>
    <x v="381"/>
    <n v="2"/>
    <x v="1"/>
    <n v="100400.22779999999"/>
    <n v="175700.39869999999"/>
    <n v="130896.40210000001"/>
    <n v="229068.70360000001"/>
    <n v="158421.67610000001"/>
    <n v="277237.93320000003"/>
    <n v="193006.82579999999"/>
    <n v="337761.94520000002"/>
    <n v="228514.36859999999"/>
    <n v="399900.14510000002"/>
    <n v="251499.58059999999"/>
    <n v="440124.266"/>
    <n v="272778.25630000001"/>
    <n v="477361.9486"/>
  </r>
  <r>
    <n v="9"/>
    <x v="0"/>
    <s v="Region IX - West"/>
    <x v="51"/>
    <s v="CA"/>
    <x v="381"/>
    <n v="3"/>
    <x v="2"/>
    <n v="90281.319399999993"/>
    <n v="157992.3089"/>
    <n v="123201.04369999999"/>
    <n v="215601.82629999999"/>
    <n v="156013.87479999999"/>
    <n v="273024.28090000001"/>
    <n v="205600.81159999999"/>
    <n v="359801.4204"/>
    <n v="254734.4319"/>
    <n v="445785.25599999999"/>
    <n v="286986.4939"/>
    <n v="502226.36410000001"/>
    <n v="318835.60769999999"/>
    <n v="557962.31330000004"/>
  </r>
  <r>
    <n v="9"/>
    <x v="0"/>
    <s v="Region IX - West"/>
    <x v="51"/>
    <s v="CA"/>
    <x v="381"/>
    <n v="4"/>
    <x v="3"/>
    <n v="98834.672000000006"/>
    <n v="158135.47760000001"/>
    <n v="138368.54089999999"/>
    <n v="221389.66880000001"/>
    <n v="177902.40969999999"/>
    <n v="284643.85979999998"/>
    <n v="237203.21290000001"/>
    <n v="379525.14640000003"/>
    <n v="296504.01620000001"/>
    <n v="474406.43290000001"/>
    <n v="336037.8849"/>
    <n v="537660.62399999995"/>
    <n v="375571.75380000001"/>
    <n v="600914.81499999994"/>
  </r>
  <r>
    <n v="9"/>
    <x v="0"/>
    <s v="Region IX - West"/>
    <x v="51"/>
    <s v="CA"/>
    <x v="382"/>
    <n v="1"/>
    <x v="0"/>
    <n v="115687.36"/>
    <n v="202452.88010000001"/>
    <n v="149390.5148"/>
    <n v="261433.4008"/>
    <n v="178546.17240000001"/>
    <n v="312455.80180000002"/>
    <n v="212579.81299999999"/>
    <n v="372014.6728"/>
    <n v="250205.42129999999"/>
    <n v="437859.48719999997"/>
    <n v="274133.91009999998"/>
    <n v="479734.34259999997"/>
    <n v="296496.24670000002"/>
    <n v="518868.43190000003"/>
  </r>
  <r>
    <n v="9"/>
    <x v="0"/>
    <s v="Region IX - West"/>
    <x v="51"/>
    <s v="CA"/>
    <x v="382"/>
    <n v="2"/>
    <x v="1"/>
    <n v="100820.5992"/>
    <n v="176436.04870000001"/>
    <n v="131264.23420000001"/>
    <n v="229712.40969999999"/>
    <n v="158695.90590000001"/>
    <n v="277717.83549999999"/>
    <n v="193025.91529999999"/>
    <n v="337795.3517"/>
    <n v="228360.3028"/>
    <n v="399630.52990000002"/>
    <n v="251219.82380000001"/>
    <n v="439634.69150000002"/>
    <n v="272340.04229999997"/>
    <n v="476595.07419999997"/>
  </r>
  <r>
    <n v="9"/>
    <x v="0"/>
    <s v="Region IX - West"/>
    <x v="51"/>
    <s v="CA"/>
    <x v="382"/>
    <n v="3"/>
    <x v="2"/>
    <n v="91071.591799999995"/>
    <n v="159375.28580000001"/>
    <n v="124437.2141"/>
    <n v="217765.12469999999"/>
    <n v="157700.2885"/>
    <n v="275975.5048"/>
    <n v="207947.6433"/>
    <n v="363908.37589999998"/>
    <n v="257760.10930000001"/>
    <n v="451080.1912"/>
    <n v="290485.20980000001"/>
    <n v="508349.11719999998"/>
    <n v="322823.74239999999"/>
    <n v="564941.54920000001"/>
  </r>
  <r>
    <n v="9"/>
    <x v="0"/>
    <s v="Region IX - West"/>
    <x v="51"/>
    <s v="CA"/>
    <x v="382"/>
    <n v="4"/>
    <x v="3"/>
    <n v="98688.104999999996"/>
    <n v="157900.97039999999"/>
    <n v="138163.34710000001"/>
    <n v="221061.35860000001"/>
    <n v="177638.58910000001"/>
    <n v="284221.74670000002"/>
    <n v="236851.45209999999"/>
    <n v="378962.32900000003"/>
    <n v="296064.315"/>
    <n v="473702.91110000003"/>
    <n v="335539.55699999997"/>
    <n v="536863.29929999996"/>
    <n v="375014.799"/>
    <n v="600023.68740000005"/>
  </r>
  <r>
    <n v="9"/>
    <x v="0"/>
    <s v="Region IX - West"/>
    <x v="52"/>
    <s v="HI"/>
    <x v="383"/>
    <n v="1"/>
    <x v="0"/>
    <n v="137708.41440000001"/>
    <n v="240989.72519999999"/>
    <n v="178735.09570000001"/>
    <n v="312786.41749999998"/>
    <n v="214238.2015"/>
    <n v="374916.85259999998"/>
    <n v="256017.95430000001"/>
    <n v="448031.42009999999"/>
    <n v="302221.62050000002"/>
    <n v="528887.83589999995"/>
    <n v="331599.29090000002"/>
    <n v="580298.75899999996"/>
    <n v="359413.5882"/>
    <n v="628973.7794"/>
  </r>
  <r>
    <n v="9"/>
    <x v="0"/>
    <s v="Region IX - West"/>
    <x v="52"/>
    <s v="HI"/>
    <x v="383"/>
    <n v="2"/>
    <x v="1"/>
    <n v="115786.2406"/>
    <n v="202625.92120000001"/>
    <n v="152006.5111"/>
    <n v="266011.39439999999"/>
    <n v="184967.4681"/>
    <n v="323693.06910000002"/>
    <n v="227184.23929999999"/>
    <n v="397572.41879999998"/>
    <n v="270009.32569999999"/>
    <n v="472516.3199"/>
    <n v="297810.72129999998"/>
    <n v="521168.7622"/>
    <n v="323793.42060000001"/>
    <n v="566638.48600000003"/>
  </r>
  <r>
    <n v="9"/>
    <x v="0"/>
    <s v="Region IX - West"/>
    <x v="52"/>
    <s v="HI"/>
    <x v="383"/>
    <n v="3"/>
    <x v="2"/>
    <n v="101713.25290000001"/>
    <n v="177998.19260000001"/>
    <n v="137881.90539999999"/>
    <n v="241293.3345"/>
    <n v="173899.34330000001"/>
    <n v="304323.85070000001"/>
    <n v="228445.64679999999"/>
    <n v="399779.88199999998"/>
    <n v="282350.67349999998"/>
    <n v="494113.67859999998"/>
    <n v="317574.82789999997"/>
    <n v="555755.94869999995"/>
    <n v="352228.95819999999"/>
    <n v="616400.67689999996"/>
  </r>
  <r>
    <n v="9"/>
    <x v="0"/>
    <s v="Region IX - West"/>
    <x v="52"/>
    <s v="HI"/>
    <x v="383"/>
    <n v="4"/>
    <x v="3"/>
    <n v="117247.61960000001"/>
    <n v="187596.19399999999"/>
    <n v="164146.66740000001"/>
    <n v="262634.6716"/>
    <n v="211045.71520000001"/>
    <n v="337673.14929999999"/>
    <n v="281394.2868"/>
    <n v="450230.86570000002"/>
    <n v="351742.85859999998"/>
    <n v="562788.58200000005"/>
    <n v="398641.90639999998"/>
    <n v="637827.05960000004"/>
    <n v="445540.95419999998"/>
    <n v="712865.53729999997"/>
  </r>
  <r>
    <n v="9"/>
    <x v="0"/>
    <s v="Region IX - West"/>
    <x v="53"/>
    <s v="NV"/>
    <x v="384"/>
    <n v="1"/>
    <x v="0"/>
    <n v="95314.464000000007"/>
    <n v="166800.31210000001"/>
    <n v="123455.5214"/>
    <n v="216047.16250000001"/>
    <n v="147804.5232"/>
    <n v="258657.91560000001"/>
    <n v="176365.64869999999"/>
    <n v="308639.88530000002"/>
    <n v="207947.0834"/>
    <n v="363907.3959"/>
    <n v="228029.1777"/>
    <n v="399051.06099999999"/>
    <n v="246944.554"/>
    <n v="432152.96950000001"/>
  </r>
  <r>
    <n v="9"/>
    <x v="0"/>
    <s v="Region IX - West"/>
    <x v="53"/>
    <s v="NV"/>
    <x v="384"/>
    <n v="2"/>
    <x v="1"/>
    <n v="81329.628899999996"/>
    <n v="142326.85070000001"/>
    <n v="106404.52770000001"/>
    <n v="186207.92329999999"/>
    <n v="129131.8138"/>
    <n v="225980.67420000001"/>
    <n v="157971.72700000001"/>
    <n v="276450.52220000001"/>
    <n v="187397.86060000001"/>
    <n v="327946.2561"/>
    <n v="206474.40040000001"/>
    <n v="361330.20069999999"/>
    <n v="224221.34340000001"/>
    <n v="392387.35100000002"/>
  </r>
  <r>
    <n v="9"/>
    <x v="0"/>
    <s v="Region IX - West"/>
    <x v="53"/>
    <s v="NV"/>
    <x v="384"/>
    <n v="3"/>
    <x v="2"/>
    <n v="72283.310100000002"/>
    <n v="126495.79270000001"/>
    <n v="98315.323699999994"/>
    <n v="172051.81649999999"/>
    <n v="124250.8728"/>
    <n v="217439.02739999999"/>
    <n v="163486.01430000001"/>
    <n v="286100.52500000002"/>
    <n v="202312.06529999999"/>
    <n v="354046.11430000002"/>
    <n v="227741.55429999999"/>
    <n v="398547.72"/>
    <n v="252807.40719999999"/>
    <n v="442412.96269999997"/>
  </r>
  <r>
    <n v="9"/>
    <x v="0"/>
    <s v="Region IX - West"/>
    <x v="53"/>
    <s v="NV"/>
    <x v="384"/>
    <n v="4"/>
    <x v="3"/>
    <n v="81216.080400000006"/>
    <n v="129945.7306"/>
    <n v="113702.5125"/>
    <n v="181924.02280000001"/>
    <n v="146188.94469999999"/>
    <n v="233902.31510000001"/>
    <n v="194918.59289999999"/>
    <n v="311869.75339999999"/>
    <n v="243648.24110000001"/>
    <n v="389837.19160000002"/>
    <n v="276134.67320000002"/>
    <n v="441815.48389999999"/>
    <n v="308621.1054"/>
    <n v="493793.77600000001"/>
  </r>
  <r>
    <n v="9"/>
    <x v="0"/>
    <s v="Region IX - West"/>
    <x v="53"/>
    <s v="NV"/>
    <x v="385"/>
    <n v="1"/>
    <x v="0"/>
    <n v="99430.4274"/>
    <n v="174003.24789999999"/>
    <n v="128629.83199999999"/>
    <n v="225102.20600000001"/>
    <n v="153892.5097"/>
    <n v="269311.8921"/>
    <n v="183467.99350000001"/>
    <n v="321068.98859999998"/>
    <n v="216168.6102"/>
    <n v="378295.06790000002"/>
    <n v="236963.41510000001"/>
    <n v="414685.97659999999"/>
    <n v="256489.14449999999"/>
    <n v="448856.00300000003"/>
  </r>
  <r>
    <n v="9"/>
    <x v="0"/>
    <s v="Region IX - West"/>
    <x v="53"/>
    <s v="NV"/>
    <x v="385"/>
    <n v="2"/>
    <x v="1"/>
    <n v="85571.581699999995"/>
    <n v="149750.26800000001"/>
    <n v="111732.4506"/>
    <n v="195531.7887"/>
    <n v="135388.02280000001"/>
    <n v="236929.04"/>
    <n v="165239.78260000001"/>
    <n v="289169.61949999997"/>
    <n v="195804.51550000001"/>
    <n v="342657.902"/>
    <n v="215602.82490000001"/>
    <n v="377304.94349999999"/>
    <n v="233970.64739999999"/>
    <n v="409448.63299999997"/>
  </r>
  <r>
    <n v="9"/>
    <x v="0"/>
    <s v="Region IX - West"/>
    <x v="53"/>
    <s v="NV"/>
    <x v="385"/>
    <n v="3"/>
    <x v="2"/>
    <n v="76560.970199999996"/>
    <n v="133981.698"/>
    <n v="104330.00569999999"/>
    <n v="182577.51"/>
    <n v="132003.44570000001"/>
    <n v="231006.02979999999"/>
    <n v="173842.43410000001"/>
    <n v="304224.2597"/>
    <n v="215276.01749999999"/>
    <n v="376733.0307"/>
    <n v="242447.9564"/>
    <n v="424283.92379999999"/>
    <n v="269259.53539999999"/>
    <n v="471204.18680000002"/>
  </r>
  <r>
    <n v="9"/>
    <x v="0"/>
    <s v="Region IX - West"/>
    <x v="53"/>
    <s v="NV"/>
    <x v="385"/>
    <n v="4"/>
    <x v="3"/>
    <n v="84762.225999999995"/>
    <n v="135619.5637"/>
    <n v="118667.1164"/>
    <n v="189867.3891"/>
    <n v="152572.00690000001"/>
    <n v="244115.21460000001"/>
    <n v="203429.34239999999"/>
    <n v="325486.95280000003"/>
    <n v="254286.67800000001"/>
    <n v="406858.69089999999"/>
    <n v="288191.56839999999"/>
    <n v="461106.51630000002"/>
    <n v="322096.45880000002"/>
    <n v="515354.34179999999"/>
  </r>
  <r>
    <n v="9"/>
    <x v="0"/>
    <s v="Region IX - West"/>
    <x v="53"/>
    <s v="NV"/>
    <x v="386"/>
    <n v="1"/>
    <x v="0"/>
    <n v="103696.45909999999"/>
    <n v="181468.80350000001"/>
    <n v="134156.24979999999"/>
    <n v="234773.43719999999"/>
    <n v="160509.48579999999"/>
    <n v="280891.60019999999"/>
    <n v="191364.49909999999"/>
    <n v="334887.87339999998"/>
    <n v="225479.96780000001"/>
    <n v="394589.9436"/>
    <n v="247174.44709999999"/>
    <n v="432555.28240000003"/>
    <n v="267547.9179"/>
    <n v="468208.85639999999"/>
  </r>
  <r>
    <n v="9"/>
    <x v="0"/>
    <s v="Region IX - West"/>
    <x v="53"/>
    <s v="NV"/>
    <x v="386"/>
    <n v="2"/>
    <x v="1"/>
    <n v="89207.666500000007"/>
    <n v="156113.41639999999"/>
    <n v="116490.8064"/>
    <n v="203858.91130000001"/>
    <n v="141163.8867"/>
    <n v="247036.80160000001"/>
    <n v="172307.73389999999"/>
    <n v="301538.5343"/>
    <n v="204190.23319999999"/>
    <n v="357332.9081"/>
    <n v="224842.92180000001"/>
    <n v="393475.11310000002"/>
    <n v="244005.85370000001"/>
    <n v="427010.24400000001"/>
  </r>
  <r>
    <n v="9"/>
    <x v="0"/>
    <s v="Region IX - West"/>
    <x v="53"/>
    <s v="NV"/>
    <x v="386"/>
    <n v="3"/>
    <x v="2"/>
    <n v="79789.816000000006"/>
    <n v="139632.17790000001"/>
    <n v="108720.601"/>
    <n v="190261.05179999999"/>
    <n v="137551.44529999999"/>
    <n v="240715.02929999999"/>
    <n v="181141.4871"/>
    <n v="316997.60239999997"/>
    <n v="224307.69639999999"/>
    <n v="392538.46870000003"/>
    <n v="252614.24419999999"/>
    <n v="442074.92739999999"/>
    <n v="280544.05200000003"/>
    <n v="490952.09100000001"/>
  </r>
  <r>
    <n v="9"/>
    <x v="0"/>
    <s v="Region IX - West"/>
    <x v="53"/>
    <s v="NV"/>
    <x v="386"/>
    <n v="4"/>
    <x v="3"/>
    <n v="88397.035399999993"/>
    <n v="141435.25870000001"/>
    <n v="123755.84940000001"/>
    <n v="198009.36199999999"/>
    <n v="159114.6635"/>
    <n v="254583.46549999999"/>
    <n v="212152.8847"/>
    <n v="339444.62060000002"/>
    <n v="265191.10590000002"/>
    <n v="424305.7758"/>
    <n v="300549.92009999999"/>
    <n v="480879.87920000002"/>
    <n v="335908.73420000001"/>
    <n v="537453.98270000005"/>
  </r>
  <r>
    <n v="9"/>
    <x v="0"/>
    <s v="Region IX - West"/>
    <x v="53"/>
    <s v="NV"/>
    <x v="387"/>
    <n v="1"/>
    <x v="0"/>
    <n v="92629.096699999995"/>
    <n v="162100.9192"/>
    <n v="119899.5288"/>
    <n v="209824.17550000001"/>
    <n v="143494.2035"/>
    <n v="251114.85620000001"/>
    <n v="171142.0612"/>
    <n v="299498.60710000002"/>
    <n v="201712.43919999999"/>
    <n v="352996.76870000002"/>
    <n v="221152.1366"/>
    <n v="387016.239"/>
    <n v="239432.2139"/>
    <n v="419006.37439999997"/>
  </r>
  <r>
    <n v="9"/>
    <x v="0"/>
    <s v="Region IX - West"/>
    <x v="53"/>
    <s v="NV"/>
    <x v="387"/>
    <n v="2"/>
    <x v="1"/>
    <n v="79400.199399999998"/>
    <n v="138950.34899999999"/>
    <n v="103770.2113"/>
    <n v="181597.86979999999"/>
    <n v="125830.8308"/>
    <n v="220203.95389999999"/>
    <n v="153742.40650000001"/>
    <n v="269049.21130000002"/>
    <n v="182273.98639999999"/>
    <n v="318979.47629999998"/>
    <n v="200762.48360000001"/>
    <n v="351334.34620000003"/>
    <n v="217937.28630000001"/>
    <n v="381390.25099999999"/>
  </r>
  <r>
    <n v="9"/>
    <x v="0"/>
    <s v="Region IX - West"/>
    <x v="53"/>
    <s v="NV"/>
    <x v="387"/>
    <n v="3"/>
    <x v="2"/>
    <n v="70820.164999999994"/>
    <n v="123935.28879999999"/>
    <n v="96422.667300000001"/>
    <n v="168739.6678"/>
    <n v="121933.91929999999"/>
    <n v="213384.35879999999"/>
    <n v="160514.67920000001"/>
    <n v="280900.68859999999"/>
    <n v="198708.4615"/>
    <n v="347739.8076"/>
    <n v="223741.00810000001"/>
    <n v="391546.76400000002"/>
    <n v="248429.57459999999"/>
    <n v="434751.75559999997"/>
  </r>
  <r>
    <n v="9"/>
    <x v="0"/>
    <s v="Region IX - West"/>
    <x v="53"/>
    <s v="NV"/>
    <x v="387"/>
    <n v="4"/>
    <x v="3"/>
    <n v="78947.252800000002"/>
    <n v="126315.6064"/>
    <n v="110526.1539"/>
    <n v="176841.84890000001"/>
    <n v="142105.05499999999"/>
    <n v="227368.09150000001"/>
    <n v="189473.40659999999"/>
    <n v="303157.45520000003"/>
    <n v="236841.75829999999"/>
    <n v="378946.81900000002"/>
    <n v="268420.6594"/>
    <n v="429473.06150000001"/>
    <n v="299999.56050000002"/>
    <n v="479999.304"/>
  </r>
  <r>
    <n v="1"/>
    <x v="2"/>
    <s v="Region I - Northeast"/>
    <x v="0"/>
    <s v="CT"/>
    <x v="0"/>
    <n v="1"/>
    <x v="0"/>
    <n v="116021.81"/>
    <n v="203038.17"/>
    <n v="150335.35"/>
    <n v="263086.87"/>
    <n v="179977.49"/>
    <n v="314960.59999999998"/>
    <n v="214812.05"/>
    <n v="375921.08"/>
    <n v="252671.21"/>
    <n v="442174.61"/>
    <n v="276886.71999999997"/>
    <n v="484551.76"/>
    <n v="299847.12"/>
    <n v="524732.47"/>
  </r>
  <r>
    <n v="1"/>
    <x v="2"/>
    <s v="Region I - Northeast"/>
    <x v="0"/>
    <s v="CT"/>
    <x v="0"/>
    <n v="2"/>
    <x v="1"/>
    <n v="101177.82"/>
    <n v="177061.18"/>
    <n v="132627.98000000001"/>
    <n v="232098.96"/>
    <n v="161165.75"/>
    <n v="282040.06"/>
    <n v="197639.51"/>
    <n v="345869.14"/>
    <n v="234427.55"/>
    <n v="410248.22"/>
    <n v="258296.38"/>
    <n v="452018.66"/>
    <n v="280415.44"/>
    <n v="490727.02"/>
  </r>
  <r>
    <n v="1"/>
    <x v="2"/>
    <s v="Region I - Northeast"/>
    <x v="0"/>
    <s v="CT"/>
    <x v="0"/>
    <n v="3"/>
    <x v="2"/>
    <n v="87724.12"/>
    <n v="153517.21"/>
    <n v="119366.19"/>
    <n v="208890.83"/>
    <n v="150801.26999999999"/>
    <n v="263902.21000000002"/>
    <n v="198431.76"/>
    <n v="347255.58"/>
    <n v="245697.99"/>
    <n v="429971.49"/>
    <n v="276688.43"/>
    <n v="484204.76"/>
    <n v="307262.57"/>
    <n v="537709.5"/>
  </r>
  <r>
    <n v="1"/>
    <x v="2"/>
    <s v="Region I - Northeast"/>
    <x v="0"/>
    <s v="CT"/>
    <x v="0"/>
    <n v="4"/>
    <x v="3"/>
    <n v="98406.24"/>
    <n v="157449.99"/>
    <n v="137768.74"/>
    <n v="220429.99"/>
    <n v="177131.24"/>
    <n v="283409.99"/>
    <n v="236174.99"/>
    <n v="377879.98"/>
    <n v="295218.73"/>
    <n v="472349.98"/>
    <n v="334581.23"/>
    <n v="535329.98"/>
    <n v="373943.73"/>
    <n v="598309.97"/>
  </r>
  <r>
    <n v="1"/>
    <x v="2"/>
    <s v="Region I - Northeast"/>
    <x v="0"/>
    <s v="CT"/>
    <x v="1"/>
    <n v="1"/>
    <x v="0"/>
    <n v="116952.48"/>
    <n v="204666.84"/>
    <n v="151599.47"/>
    <n v="265299.08"/>
    <n v="181532.51"/>
    <n v="317681.89"/>
    <n v="216731.55"/>
    <n v="379280.22"/>
    <n v="254975.45"/>
    <n v="446207.03"/>
    <n v="279437.69"/>
    <n v="489015.96"/>
    <n v="302659.53999999998"/>
    <n v="529654.18999999994"/>
  </r>
  <r>
    <n v="1"/>
    <x v="2"/>
    <s v="Region I - Northeast"/>
    <x v="0"/>
    <s v="CT"/>
    <x v="1"/>
    <n v="2"/>
    <x v="1"/>
    <n v="101731.05"/>
    <n v="178029.34"/>
    <n v="133441.91"/>
    <n v="233523.34"/>
    <n v="162242.5"/>
    <n v="283924.38"/>
    <n v="199122.42"/>
    <n v="348464.24"/>
    <n v="236267.97"/>
    <n v="413468.94"/>
    <n v="260374.71"/>
    <n v="455655.74"/>
    <n v="282733.83"/>
    <n v="494784.2"/>
  </r>
  <r>
    <n v="1"/>
    <x v="2"/>
    <s v="Region I - Northeast"/>
    <x v="0"/>
    <s v="CT"/>
    <x v="1"/>
    <n v="3"/>
    <x v="2"/>
    <n v="88005.75"/>
    <n v="154010.06"/>
    <n v="119672.82"/>
    <n v="209427.44"/>
    <n v="151127.64000000001"/>
    <n v="264473.37"/>
    <n v="198799.89"/>
    <n v="347899.81"/>
    <n v="246098.62"/>
    <n v="430672.59"/>
    <n v="277097.5"/>
    <n v="484920.62"/>
    <n v="307669.48"/>
    <n v="538421.6"/>
  </r>
  <r>
    <n v="1"/>
    <x v="2"/>
    <s v="Region I - Northeast"/>
    <x v="0"/>
    <s v="CT"/>
    <x v="1"/>
    <n v="4"/>
    <x v="3"/>
    <n v="99232.17"/>
    <n v="158771.47"/>
    <n v="138925.04"/>
    <n v="222280.07"/>
    <n v="178617.91"/>
    <n v="285788.65000000002"/>
    <n v="238157.21"/>
    <n v="381051.54"/>
    <n v="297696.51"/>
    <n v="476314.42"/>
    <n v="337389.38"/>
    <n v="539823.01"/>
    <n v="377082.25"/>
    <n v="603331.6"/>
  </r>
  <r>
    <n v="1"/>
    <x v="2"/>
    <s v="Region I - Northeast"/>
    <x v="0"/>
    <s v="CT"/>
    <x v="2"/>
    <n v="1"/>
    <x v="0"/>
    <n v="114559.34"/>
    <n v="200478.85"/>
    <n v="148397.49"/>
    <n v="259695.61"/>
    <n v="177626.85"/>
    <n v="310846.98"/>
    <n v="211959.66"/>
    <n v="370929.41"/>
    <n v="249281.9"/>
    <n v="436243.33"/>
    <n v="273153.52"/>
    <n v="478018.65"/>
    <n v="295767.59000000003"/>
    <n v="517593.28"/>
  </r>
  <r>
    <n v="1"/>
    <x v="2"/>
    <s v="Region I - Northeast"/>
    <x v="0"/>
    <s v="CT"/>
    <x v="2"/>
    <n v="2"/>
    <x v="1"/>
    <n v="100092.77"/>
    <n v="175162.36"/>
    <n v="131140.29999999999"/>
    <n v="229495.53"/>
    <n v="159293.38"/>
    <n v="278763.40999999997"/>
    <n v="195223.71"/>
    <n v="341641.5"/>
    <n v="231502.07"/>
    <n v="405128.62"/>
    <n v="255035.81"/>
    <n v="446312.67"/>
    <n v="276829.93"/>
    <n v="484452.38"/>
  </r>
  <r>
    <n v="1"/>
    <x v="2"/>
    <s v="Region I - Northeast"/>
    <x v="0"/>
    <s v="CT"/>
    <x v="2"/>
    <n v="3"/>
    <x v="2"/>
    <n v="86929.23"/>
    <n v="152126.15"/>
    <n v="118341"/>
    <n v="207096.75"/>
    <n v="149551.03"/>
    <n v="261714.3"/>
    <n v="196831.82"/>
    <n v="344455.67999999999"/>
    <n v="243757.59"/>
    <n v="426575.79"/>
    <n v="274534.3"/>
    <n v="480435.02"/>
    <n v="304905.28000000003"/>
    <n v="533584.24"/>
  </r>
  <r>
    <n v="1"/>
    <x v="2"/>
    <s v="Region I - Northeast"/>
    <x v="0"/>
    <s v="CT"/>
    <x v="2"/>
    <n v="4"/>
    <x v="3"/>
    <n v="97138.9"/>
    <n v="155422.23000000001"/>
    <n v="135994.45000000001"/>
    <n v="217591.13"/>
    <n v="174850.01"/>
    <n v="279760.02"/>
    <n v="233133.35"/>
    <n v="373013.36"/>
    <n v="291416.69"/>
    <n v="466266.7"/>
    <n v="330272.24"/>
    <n v="528435.6"/>
    <n v="369127.8"/>
    <n v="590604.49"/>
  </r>
  <r>
    <n v="1"/>
    <x v="2"/>
    <s v="Region I - Northeast"/>
    <x v="0"/>
    <s v="CT"/>
    <x v="3"/>
    <n v="1"/>
    <x v="0"/>
    <n v="115046.83"/>
    <n v="201331.96"/>
    <n v="149043.44"/>
    <n v="260826.03"/>
    <n v="178410.39"/>
    <n v="312218.19"/>
    <n v="212910.46"/>
    <n v="372593.3"/>
    <n v="250411.67"/>
    <n v="438220.43"/>
    <n v="274397.92"/>
    <n v="480196.36"/>
    <n v="297127.43"/>
    <n v="519973.01"/>
  </r>
  <r>
    <n v="1"/>
    <x v="2"/>
    <s v="Region I - Northeast"/>
    <x v="0"/>
    <s v="CT"/>
    <x v="3"/>
    <n v="2"/>
    <x v="1"/>
    <n v="100454.46"/>
    <n v="175795.3"/>
    <n v="131636.19"/>
    <n v="230363.34"/>
    <n v="159917.5"/>
    <n v="279855.63"/>
    <n v="196028.98"/>
    <n v="343050.71"/>
    <n v="232477.23"/>
    <n v="406835.15"/>
    <n v="256122.66"/>
    <n v="448214.66"/>
    <n v="278025.09999999998"/>
    <n v="486543.93"/>
  </r>
  <r>
    <n v="1"/>
    <x v="2"/>
    <s v="Region I - Northeast"/>
    <x v="0"/>
    <s v="CT"/>
    <x v="3"/>
    <n v="3"/>
    <x v="2"/>
    <n v="87194.19"/>
    <n v="152589.84"/>
    <n v="118682.73"/>
    <n v="207694.77"/>
    <n v="149967.78"/>
    <n v="262443.61"/>
    <n v="197365.13"/>
    <n v="345388.98"/>
    <n v="244404.39"/>
    <n v="427707.69"/>
    <n v="275252.34000000003"/>
    <n v="481691.6"/>
    <n v="305691.03999999998"/>
    <n v="534959.31999999995"/>
  </r>
  <r>
    <n v="1"/>
    <x v="2"/>
    <s v="Region I - Northeast"/>
    <x v="0"/>
    <s v="CT"/>
    <x v="3"/>
    <n v="4"/>
    <x v="3"/>
    <n v="97561.35"/>
    <n v="156098.15"/>
    <n v="136585.88"/>
    <n v="218537.42"/>
    <n v="175610.42"/>
    <n v="280976.68"/>
    <n v="234147.23"/>
    <n v="374635.57"/>
    <n v="292684.03999999998"/>
    <n v="468294.46"/>
    <n v="331708.57"/>
    <n v="530733.72"/>
    <n v="370733.11"/>
    <n v="593172.99"/>
  </r>
  <r>
    <n v="1"/>
    <x v="2"/>
    <s v="Region I - Northeast"/>
    <x v="0"/>
    <s v="CT"/>
    <x v="4"/>
    <n v="1"/>
    <x v="0"/>
    <n v="113584.37"/>
    <n v="198772.64"/>
    <n v="147105.57999999999"/>
    <n v="257434.77"/>
    <n v="176059.76"/>
    <n v="308104.57"/>
    <n v="210058.07"/>
    <n v="367601.63"/>
    <n v="247022.37"/>
    <n v="432289.15"/>
    <n v="270664.71999999997"/>
    <n v="473663.25"/>
    <n v="293047.90000000002"/>
    <n v="512833.82"/>
  </r>
  <r>
    <n v="1"/>
    <x v="2"/>
    <s v="Region I - Northeast"/>
    <x v="0"/>
    <s v="CT"/>
    <x v="4"/>
    <n v="2"/>
    <x v="1"/>
    <n v="99369.41"/>
    <n v="173896.47"/>
    <n v="130148.52"/>
    <n v="227759.91"/>
    <n v="158045.13"/>
    <n v="276578.96999999997"/>
    <n v="193613.18"/>
    <n v="338823.07"/>
    <n v="229551.75"/>
    <n v="401715.56"/>
    <n v="252862.1"/>
    <n v="442508.67"/>
    <n v="274439.59000000003"/>
    <n v="480269.28"/>
  </r>
  <r>
    <n v="1"/>
    <x v="2"/>
    <s v="Region I - Northeast"/>
    <x v="0"/>
    <s v="CT"/>
    <x v="4"/>
    <n v="3"/>
    <x v="2"/>
    <n v="86399.31"/>
    <n v="151198.78"/>
    <n v="117657.54"/>
    <n v="205900.69"/>
    <n v="148717.54"/>
    <n v="260255.7"/>
    <n v="195765.18"/>
    <n v="342589.07"/>
    <n v="242464"/>
    <n v="424311.99"/>
    <n v="273098.21000000002"/>
    <n v="477921.86"/>
    <n v="303333.75"/>
    <n v="530834.06999999995"/>
  </r>
  <r>
    <n v="1"/>
    <x v="2"/>
    <s v="Region I - Northeast"/>
    <x v="0"/>
    <s v="CT"/>
    <x v="4"/>
    <n v="4"/>
    <x v="3"/>
    <n v="96294"/>
    <n v="154070.39999999999"/>
    <n v="134811.59"/>
    <n v="215698.55"/>
    <n v="173329.19"/>
    <n v="277326.71000000002"/>
    <n v="231105.59"/>
    <n v="369768.95"/>
    <n v="288881.99"/>
    <n v="462211.19"/>
    <n v="327399.59000000003"/>
    <n v="523839.35"/>
    <n v="365917.18"/>
    <n v="585467.5"/>
  </r>
  <r>
    <n v="1"/>
    <x v="2"/>
    <s v="Region I - Northeast"/>
    <x v="0"/>
    <s v="CT"/>
    <x v="5"/>
    <n v="1"/>
    <x v="0"/>
    <n v="114515.03"/>
    <n v="200401.31"/>
    <n v="148369.69"/>
    <n v="259646.96"/>
    <n v="177614.77"/>
    <n v="310825.84000000003"/>
    <n v="211977.57"/>
    <n v="370960.74"/>
    <n v="249326.6"/>
    <n v="436321.54"/>
    <n v="273215.67"/>
    <n v="478127.42"/>
    <n v="295860.3"/>
    <n v="517755.52"/>
  </r>
  <r>
    <n v="1"/>
    <x v="2"/>
    <s v="Region I - Northeast"/>
    <x v="0"/>
    <s v="CT"/>
    <x v="5"/>
    <n v="2"/>
    <x v="1"/>
    <n v="99922.64"/>
    <n v="174864.63"/>
    <n v="130962.44"/>
    <n v="229184.28"/>
    <n v="159121.87"/>
    <n v="278463.28000000003"/>
    <n v="195096.09"/>
    <n v="341418.15"/>
    <n v="231392.15"/>
    <n v="404936.27"/>
    <n v="254940.42"/>
    <n v="446145.73"/>
    <n v="276757.96000000002"/>
    <n v="484326.44"/>
  </r>
  <r>
    <n v="1"/>
    <x v="2"/>
    <s v="Region I - Northeast"/>
    <x v="0"/>
    <s v="CT"/>
    <x v="5"/>
    <n v="3"/>
    <x v="2"/>
    <n v="86680.93"/>
    <n v="151691.63"/>
    <n v="117964.17"/>
    <n v="206437.29"/>
    <n v="149043.91"/>
    <n v="260826.84"/>
    <n v="196133.31"/>
    <n v="343233.29"/>
    <n v="242864.62"/>
    <n v="425013.08"/>
    <n v="273507.26"/>
    <n v="478637.71"/>
    <n v="303740.65999999997"/>
    <n v="531546.15"/>
  </r>
  <r>
    <n v="1"/>
    <x v="2"/>
    <s v="Region I - Northeast"/>
    <x v="0"/>
    <s v="CT"/>
    <x v="5"/>
    <n v="4"/>
    <x v="3"/>
    <n v="97119.92"/>
    <n v="155391.87"/>
    <n v="135967.88"/>
    <n v="217548.62"/>
    <n v="174815.85"/>
    <n v="279705.37"/>
    <n v="233087.8"/>
    <n v="372940.49"/>
    <n v="291359.75"/>
    <n v="466175.61"/>
    <n v="330207.71999999997"/>
    <n v="528332.36"/>
    <n v="369055.68"/>
    <n v="590489.1"/>
  </r>
  <r>
    <n v="1"/>
    <x v="2"/>
    <s v="Region I - Northeast"/>
    <x v="0"/>
    <s v="CT"/>
    <x v="6"/>
    <n v="1"/>
    <x v="0"/>
    <n v="121428.5"/>
    <n v="212499.87"/>
    <n v="157468.65"/>
    <n v="275570.14"/>
    <n v="188608.58"/>
    <n v="330065.02"/>
    <n v="225252.9"/>
    <n v="394192.58"/>
    <n v="265053.96999999997"/>
    <n v="463844.45"/>
    <n v="290512.99"/>
    <n v="508397.73"/>
    <n v="314712.73"/>
    <n v="550747.28"/>
  </r>
  <r>
    <n v="1"/>
    <x v="2"/>
    <s v="Region I - Northeast"/>
    <x v="0"/>
    <s v="CT"/>
    <x v="6"/>
    <n v="2"/>
    <x v="1"/>
    <n v="105326.44"/>
    <n v="184321.28"/>
    <n v="138260.65"/>
    <n v="241956.14"/>
    <n v="168202.63"/>
    <n v="294354.59999999998"/>
    <n v="206625.06"/>
    <n v="361593.86"/>
    <n v="245264.24"/>
    <n v="429212.43"/>
    <n v="270347.19"/>
    <n v="473107.59"/>
    <n v="293634.28999999998"/>
    <n v="513860.02"/>
  </r>
  <r>
    <n v="1"/>
    <x v="2"/>
    <s v="Region I - Northeast"/>
    <x v="0"/>
    <s v="CT"/>
    <x v="6"/>
    <n v="3"/>
    <x v="2"/>
    <n v="90887"/>
    <n v="159052.26"/>
    <n v="123502.06"/>
    <n v="216128.61"/>
    <n v="155892.57999999999"/>
    <n v="272812.02"/>
    <n v="204996.74"/>
    <n v="358744.3"/>
    <n v="253705.77"/>
    <n v="443985.1"/>
    <n v="285613.96999999997"/>
    <n v="499824.46"/>
    <n v="317070.59000000003"/>
    <n v="554873.54"/>
  </r>
  <r>
    <n v="1"/>
    <x v="2"/>
    <s v="Region I - Northeast"/>
    <x v="0"/>
    <s v="CT"/>
    <x v="6"/>
    <n v="4"/>
    <x v="3"/>
    <n v="103072.17"/>
    <n v="164915.48000000001"/>
    <n v="144301.04"/>
    <n v="230881.67"/>
    <n v="185529.91"/>
    <n v="296847.87"/>
    <n v="247373.22"/>
    <n v="395797.16"/>
    <n v="309216.52"/>
    <n v="494746.44"/>
    <n v="350445.39"/>
    <n v="560712.64"/>
    <n v="391674.26"/>
    <n v="626678.82999999996"/>
  </r>
  <r>
    <n v="1"/>
    <x v="2"/>
    <s v="Region I - Northeast"/>
    <x v="0"/>
    <s v="CT"/>
    <x v="7"/>
    <n v="1"/>
    <x v="0"/>
    <n v="112609.39"/>
    <n v="197066.44"/>
    <n v="145813.67000000001"/>
    <n v="255173.93"/>
    <n v="174492.66"/>
    <n v="305362.15999999997"/>
    <n v="208156.48"/>
    <n v="364273.84"/>
    <n v="244762.83"/>
    <n v="428334.96"/>
    <n v="268175.90999999997"/>
    <n v="469307.85"/>
    <n v="290328.21000000002"/>
    <n v="508074.36"/>
  </r>
  <r>
    <n v="1"/>
    <x v="2"/>
    <s v="Region I - Northeast"/>
    <x v="0"/>
    <s v="CT"/>
    <x v="7"/>
    <n v="2"/>
    <x v="1"/>
    <n v="98646.05"/>
    <n v="172630.59"/>
    <n v="129156.74"/>
    <n v="226024.29"/>
    <n v="156796.88"/>
    <n v="274394.53000000003"/>
    <n v="192002.65"/>
    <n v="336004.64"/>
    <n v="227601.43"/>
    <n v="398302.5"/>
    <n v="250688.39"/>
    <n v="438704.67"/>
    <n v="272049.25"/>
    <n v="476086.19"/>
  </r>
  <r>
    <n v="1"/>
    <x v="2"/>
    <s v="Region I - Northeast"/>
    <x v="0"/>
    <s v="CT"/>
    <x v="7"/>
    <n v="3"/>
    <x v="2"/>
    <n v="85869.38"/>
    <n v="150271.42000000001"/>
    <n v="116974.08"/>
    <n v="204704.63"/>
    <n v="147884.04999999999"/>
    <n v="258797.09"/>
    <n v="194698.55"/>
    <n v="340722.47"/>
    <n v="241170.4"/>
    <n v="422048.19"/>
    <n v="271662.12"/>
    <n v="475408.7"/>
    <n v="301762.23"/>
    <n v="528083.9"/>
  </r>
  <r>
    <n v="1"/>
    <x v="2"/>
    <s v="Region I - Northeast"/>
    <x v="0"/>
    <s v="CT"/>
    <x v="7"/>
    <n v="4"/>
    <x v="3"/>
    <n v="95449.1"/>
    <n v="152718.56"/>
    <n v="133628.74"/>
    <n v="213805.98"/>
    <n v="171808.37"/>
    <n v="274893.40000000002"/>
    <n v="229077.83"/>
    <n v="366524.54"/>
    <n v="286347.28999999998"/>
    <n v="458155.67"/>
    <n v="324526.93"/>
    <n v="519243.09"/>
    <n v="362706.57"/>
    <n v="580330.52"/>
  </r>
  <r>
    <n v="1"/>
    <x v="2"/>
    <s v="Region I - Northeast"/>
    <x v="1"/>
    <s v="ME"/>
    <x v="8"/>
    <n v="1"/>
    <x v="0"/>
    <n v="100643.83"/>
    <n v="176126.71"/>
    <n v="130484.16"/>
    <n v="228347.28"/>
    <n v="156265.72"/>
    <n v="273465.01"/>
    <n v="186592.53"/>
    <n v="326536.93"/>
    <n v="219537.9"/>
    <n v="384191.32"/>
    <n v="240611.28"/>
    <n v="421069.73"/>
    <n v="260627.76"/>
    <n v="456098.59"/>
  </r>
  <r>
    <n v="1"/>
    <x v="2"/>
    <s v="Region I - Northeast"/>
    <x v="1"/>
    <s v="ME"/>
    <x v="8"/>
    <n v="2"/>
    <x v="1"/>
    <n v="87435.14"/>
    <n v="153011.49"/>
    <n v="114727.6"/>
    <n v="200773.3"/>
    <n v="139526.46"/>
    <n v="244171.31"/>
    <n v="171311.88"/>
    <n v="299795.8"/>
    <n v="203304.14"/>
    <n v="355782.24"/>
    <n v="224069.02"/>
    <n v="392120.79"/>
    <n v="243336.86"/>
    <n v="425839.5"/>
  </r>
  <r>
    <n v="1"/>
    <x v="2"/>
    <s v="Region I - Northeast"/>
    <x v="1"/>
    <s v="ME"/>
    <x v="8"/>
    <n v="3"/>
    <x v="2"/>
    <n v="75554.19"/>
    <n v="132219.84"/>
    <n v="102708.11"/>
    <n v="179739.2"/>
    <n v="129677.84"/>
    <n v="226936.22"/>
    <n v="170557.67"/>
    <n v="298475.92"/>
    <n v="211113.36"/>
    <n v="369448.38"/>
    <n v="237687.44"/>
    <n v="415953.02"/>
    <n v="263891.08"/>
    <n v="461809.39"/>
  </r>
  <r>
    <n v="1"/>
    <x v="2"/>
    <s v="Region I - Northeast"/>
    <x v="1"/>
    <s v="ME"/>
    <x v="8"/>
    <n v="4"/>
    <x v="3"/>
    <n v="85410.11"/>
    <n v="136656.18"/>
    <n v="119574.15"/>
    <n v="191318.65"/>
    <n v="153738.19"/>
    <n v="245981.12"/>
    <n v="204984.26"/>
    <n v="327974.82"/>
    <n v="256230.32"/>
    <n v="409968.53"/>
    <n v="290394.37"/>
    <n v="464631"/>
    <n v="324558.40999999997"/>
    <n v="519293.47"/>
  </r>
  <r>
    <n v="1"/>
    <x v="2"/>
    <s v="Region I - Northeast"/>
    <x v="1"/>
    <s v="ME"/>
    <x v="9"/>
    <n v="1"/>
    <x v="0"/>
    <n v="98162.08"/>
    <n v="171783.64"/>
    <n v="127226.59"/>
    <n v="222646.54"/>
    <n v="152335.91"/>
    <n v="266587.84000000003"/>
    <n v="181856.46"/>
    <n v="318248.81"/>
    <n v="213933.75"/>
    <n v="374384.06"/>
    <n v="234451.43"/>
    <n v="410289.99"/>
    <n v="253921.24"/>
    <n v="444362.18"/>
  </r>
  <r>
    <n v="1"/>
    <x v="2"/>
    <s v="Region I - Northeast"/>
    <x v="1"/>
    <s v="ME"/>
    <x v="9"/>
    <n v="2"/>
    <x v="1"/>
    <n v="85456.6"/>
    <n v="149549.06"/>
    <n v="112070.28"/>
    <n v="196122.99"/>
    <n v="136234.34"/>
    <n v="238410.09"/>
    <n v="167157.93"/>
    <n v="292526.38"/>
    <n v="198318.42"/>
    <n v="347057.23"/>
    <n v="218539.35"/>
    <n v="382443.86"/>
    <n v="237289.04"/>
    <n v="415255.82"/>
  </r>
  <r>
    <n v="1"/>
    <x v="2"/>
    <s v="Region I - Northeast"/>
    <x v="1"/>
    <s v="ME"/>
    <x v="9"/>
    <n v="3"/>
    <x v="2"/>
    <n v="73981.09"/>
    <n v="129466.9"/>
    <n v="100622.63"/>
    <n v="176089.60000000001"/>
    <n v="127087"/>
    <n v="222402.25"/>
    <n v="167192.59"/>
    <n v="292587.03000000003"/>
    <n v="206986.39"/>
    <n v="362226.18"/>
    <n v="233070.18"/>
    <n v="407872.81"/>
    <n v="258797.64"/>
    <n v="452895.87"/>
  </r>
  <r>
    <n v="1"/>
    <x v="2"/>
    <s v="Region I - Northeast"/>
    <x v="1"/>
    <s v="ME"/>
    <x v="9"/>
    <n v="4"/>
    <x v="3"/>
    <n v="83278.880000000005"/>
    <n v="133246.21"/>
    <n v="116590.43"/>
    <n v="186544.7"/>
    <n v="149901.99"/>
    <n v="239843.18"/>
    <n v="199869.32"/>
    <n v="319790.90999999997"/>
    <n v="249836.64"/>
    <n v="399738.64"/>
    <n v="283148.2"/>
    <n v="453037.12"/>
    <n v="316459.75"/>
    <n v="506335.61"/>
  </r>
  <r>
    <n v="1"/>
    <x v="2"/>
    <s v="Region I - Northeast"/>
    <x v="1"/>
    <s v="ME"/>
    <x v="10"/>
    <n v="1"/>
    <x v="0"/>
    <n v="101618.82"/>
    <n v="177832.93"/>
    <n v="131776.07999999999"/>
    <n v="230608.13"/>
    <n v="157832.82"/>
    <n v="276207.43"/>
    <n v="188494.14"/>
    <n v="329864.74"/>
    <n v="221797.45"/>
    <n v="388145.53"/>
    <n v="243100.09"/>
    <n v="425425.16"/>
    <n v="263347.46999999997"/>
    <n v="460858.07"/>
  </r>
  <r>
    <n v="1"/>
    <x v="2"/>
    <s v="Region I - Northeast"/>
    <x v="1"/>
    <s v="ME"/>
    <x v="10"/>
    <n v="2"/>
    <x v="1"/>
    <n v="88158.51"/>
    <n v="154277.39000000001"/>
    <n v="115719.39"/>
    <n v="202508.93"/>
    <n v="140774.72"/>
    <n v="246355.76"/>
    <n v="172922.42"/>
    <n v="302614.24"/>
    <n v="205254.47"/>
    <n v="359195.32"/>
    <n v="226242.74"/>
    <n v="395924.8"/>
    <n v="245727.21"/>
    <n v="430022.62"/>
  </r>
  <r>
    <n v="1"/>
    <x v="2"/>
    <s v="Region I - Northeast"/>
    <x v="1"/>
    <s v="ME"/>
    <x v="10"/>
    <n v="3"/>
    <x v="2"/>
    <n v="76084.12"/>
    <n v="133147.21"/>
    <n v="103391.58"/>
    <n v="180935.26"/>
    <n v="130511.34"/>
    <n v="228394.84"/>
    <n v="171624.31"/>
    <n v="300342.53999999998"/>
    <n v="212406.97"/>
    <n v="371712.2"/>
    <n v="239123.54"/>
    <n v="418466.19"/>
    <n v="265462.61"/>
    <n v="464559.58"/>
  </r>
  <r>
    <n v="1"/>
    <x v="2"/>
    <s v="Region I - Northeast"/>
    <x v="1"/>
    <s v="ME"/>
    <x v="10"/>
    <n v="4"/>
    <x v="3"/>
    <n v="86255.01"/>
    <n v="138008.01999999999"/>
    <n v="120757.02"/>
    <n v="193211.23"/>
    <n v="155259.01999999999"/>
    <n v="248414.44"/>
    <n v="207012.03"/>
    <n v="331219.25"/>
    <n v="258765.04"/>
    <n v="414024.07"/>
    <n v="293267.03999999998"/>
    <n v="469227.28"/>
    <n v="327769.05"/>
    <n v="524430.48"/>
  </r>
  <r>
    <n v="1"/>
    <x v="2"/>
    <s v="Region I - Northeast"/>
    <x v="1"/>
    <s v="ME"/>
    <x v="11"/>
    <n v="1"/>
    <x v="0"/>
    <n v="103125.59"/>
    <n v="180469.79"/>
    <n v="133741.74"/>
    <n v="234048.04"/>
    <n v="160195.54"/>
    <n v="280342.19"/>
    <n v="191328.62"/>
    <n v="334825.08"/>
    <n v="225142.06"/>
    <n v="393998.6"/>
    <n v="246771.14"/>
    <n v="431849.5"/>
    <n v="267334.3"/>
    <n v="467835.02"/>
  </r>
  <r>
    <n v="1"/>
    <x v="2"/>
    <s v="Region I - Northeast"/>
    <x v="1"/>
    <s v="ME"/>
    <x v="11"/>
    <n v="2"/>
    <x v="1"/>
    <n v="89413.68"/>
    <n v="156473.94"/>
    <n v="117384.92"/>
    <n v="205423.61"/>
    <n v="142818.59"/>
    <n v="249932.54"/>
    <n v="175465.85"/>
    <n v="307065.23"/>
    <n v="208289.87"/>
    <n v="364507.27"/>
    <n v="229598.7"/>
    <n v="401797.73"/>
    <n v="249384.69"/>
    <n v="436423.21"/>
  </r>
  <r>
    <n v="1"/>
    <x v="2"/>
    <s v="Region I - Northeast"/>
    <x v="1"/>
    <s v="ME"/>
    <x v="11"/>
    <n v="3"/>
    <x v="2"/>
    <n v="77127.31"/>
    <n v="134972.78"/>
    <n v="104793.60000000001"/>
    <n v="183388.79999999999"/>
    <n v="132268.69"/>
    <n v="231470.21"/>
    <n v="173922.76"/>
    <n v="304364.83"/>
    <n v="215240.34"/>
    <n v="376670.6"/>
    <n v="242304.71"/>
    <n v="424033.24"/>
    <n v="268984.53000000003"/>
    <n v="470722.92"/>
  </r>
  <r>
    <n v="1"/>
    <x v="2"/>
    <s v="Region I - Northeast"/>
    <x v="1"/>
    <s v="ME"/>
    <x v="11"/>
    <n v="4"/>
    <x v="3"/>
    <n v="87541.34"/>
    <n v="140066.15"/>
    <n v="122557.88"/>
    <n v="196092.6"/>
    <n v="157574.41"/>
    <n v="252119.06"/>
    <n v="210099.22"/>
    <n v="336158.75"/>
    <n v="262624.02"/>
    <n v="420198.44"/>
    <n v="297640.56"/>
    <n v="476224.9"/>
    <n v="332657.09000000003"/>
    <n v="532251.35"/>
  </r>
  <r>
    <n v="1"/>
    <x v="2"/>
    <s v="Region I - Northeast"/>
    <x v="1"/>
    <s v="ME"/>
    <x v="12"/>
    <n v="1"/>
    <x v="0"/>
    <n v="95148.52"/>
    <n v="166509.91"/>
    <n v="123295.27"/>
    <n v="215766.72"/>
    <n v="147610.47"/>
    <n v="258318.32"/>
    <n v="176187.49"/>
    <n v="308328.11"/>
    <n v="207244.52"/>
    <n v="362677.91"/>
    <n v="227109.32"/>
    <n v="397441.31"/>
    <n v="245947.58"/>
    <n v="430408.27"/>
  </r>
  <r>
    <n v="1"/>
    <x v="2"/>
    <s v="Region I - Northeast"/>
    <x v="1"/>
    <s v="ME"/>
    <x v="12"/>
    <n v="2"/>
    <x v="1"/>
    <n v="82946.25"/>
    <n v="145155.94"/>
    <n v="108739.21"/>
    <n v="190293.61"/>
    <n v="132146.57999999999"/>
    <n v="231256.52"/>
    <n v="162071.07999999999"/>
    <n v="283624.40000000002"/>
    <n v="192247.62"/>
    <n v="336433.33"/>
    <n v="211827.43"/>
    <n v="370698"/>
    <n v="229974.08"/>
    <n v="402454.64"/>
  </r>
  <r>
    <n v="1"/>
    <x v="2"/>
    <s v="Region I - Northeast"/>
    <x v="1"/>
    <s v="ME"/>
    <x v="12"/>
    <n v="3"/>
    <x v="2"/>
    <n v="71894.720000000001"/>
    <n v="125815.75"/>
    <n v="97818.58"/>
    <n v="171182.51"/>
    <n v="123572.28"/>
    <n v="216251.49"/>
    <n v="162595.67000000001"/>
    <n v="284542.43"/>
    <n v="201319.63"/>
    <n v="352309.35"/>
    <n v="226707.83"/>
    <n v="396738.7"/>
    <n v="251753.81"/>
    <n v="440569.17"/>
  </r>
  <r>
    <n v="1"/>
    <x v="2"/>
    <s v="Region I - Northeast"/>
    <x v="1"/>
    <s v="ME"/>
    <x v="12"/>
    <n v="4"/>
    <x v="3"/>
    <n v="80706.22"/>
    <n v="129129.96"/>
    <n v="112988.71"/>
    <n v="180781.94"/>
    <n v="145271.20000000001"/>
    <n v="232433.93"/>
    <n v="193694.94"/>
    <n v="309911.90000000002"/>
    <n v="242118.67"/>
    <n v="387389.88"/>
    <n v="274401.15999999997"/>
    <n v="439041.86"/>
    <n v="306683.65000000002"/>
    <n v="490693.85"/>
  </r>
  <r>
    <n v="1"/>
    <x v="2"/>
    <s v="Region I - Northeast"/>
    <x v="2"/>
    <s v="MA"/>
    <x v="13"/>
    <n v="1"/>
    <x v="0"/>
    <n v="127101.06"/>
    <n v="222426.86"/>
    <n v="164768.73000000001"/>
    <n v="288345.28999999998"/>
    <n v="197312.16"/>
    <n v="345296.28"/>
    <n v="235586.33"/>
    <n v="412276.08"/>
    <n v="277168.59000000003"/>
    <n v="485045.03"/>
    <n v="303766.34000000003"/>
    <n v="531591.09"/>
    <n v="329022.09000000003"/>
    <n v="575788.66"/>
  </r>
  <r>
    <n v="1"/>
    <x v="2"/>
    <s v="Region I - Northeast"/>
    <x v="2"/>
    <s v="MA"/>
    <x v="13"/>
    <n v="2"/>
    <x v="1"/>
    <n v="110495.86"/>
    <n v="193367.75"/>
    <n v="144960.48000000001"/>
    <n v="253680.85"/>
    <n v="176268.52"/>
    <n v="308469.90999999997"/>
    <n v="216376.37"/>
    <n v="378658.65"/>
    <n v="256760.43"/>
    <n v="449330.76"/>
    <n v="282970.36"/>
    <n v="495198.12"/>
    <n v="307284.95"/>
    <n v="537748.66"/>
  </r>
  <r>
    <n v="1"/>
    <x v="2"/>
    <s v="Region I - Northeast"/>
    <x v="2"/>
    <s v="MA"/>
    <x v="13"/>
    <n v="3"/>
    <x v="2"/>
    <n v="95539.67"/>
    <n v="167194.42000000001"/>
    <n v="129898.92"/>
    <n v="227323.12"/>
    <n v="164026.63"/>
    <n v="287046.59999999998"/>
    <n v="215752.76"/>
    <n v="377567.33"/>
    <n v="267071.40999999997"/>
    <n v="467374.97"/>
    <n v="300701.73"/>
    <n v="526228.02"/>
    <n v="333866.34000000003"/>
    <n v="584266.1"/>
  </r>
  <r>
    <n v="1"/>
    <x v="2"/>
    <s v="Region I - Northeast"/>
    <x v="2"/>
    <s v="MA"/>
    <x v="13"/>
    <n v="4"/>
    <x v="3"/>
    <n v="107851.97"/>
    <n v="172563.16"/>
    <n v="150992.76"/>
    <n v="241588.43"/>
    <n v="194133.55"/>
    <n v="310613.69"/>
    <n v="258844.74"/>
    <n v="414151.59"/>
    <n v="323555.92"/>
    <n v="517689.49"/>
    <n v="366696.71"/>
    <n v="586714.75"/>
    <n v="409837.5"/>
    <n v="655740.02"/>
  </r>
  <r>
    <n v="1"/>
    <x v="2"/>
    <s v="Region I - Northeast"/>
    <x v="2"/>
    <s v="MA"/>
    <x v="14"/>
    <n v="1"/>
    <x v="0"/>
    <n v="119079.67999999999"/>
    <n v="208389.44"/>
    <n v="154294.48000000001"/>
    <n v="270015.33"/>
    <n v="184715.01"/>
    <n v="323251.27"/>
    <n v="220463.12"/>
    <n v="385810.46"/>
    <n v="259315.75"/>
    <n v="453802.57"/>
    <n v="284166.68"/>
    <n v="497291.69"/>
    <n v="307728.09000000003"/>
    <n v="538524.15"/>
  </r>
  <r>
    <n v="1"/>
    <x v="2"/>
    <s v="Region I - Northeast"/>
    <x v="2"/>
    <s v="MA"/>
    <x v="14"/>
    <n v="2"/>
    <x v="1"/>
    <n v="103858.3"/>
    <n v="181752.03"/>
    <n v="136136.91"/>
    <n v="238239.6"/>
    <n v="165425.01"/>
    <n v="289493.77"/>
    <n v="202853.99"/>
    <n v="354994.48"/>
    <n v="240608.27"/>
    <n v="421064.48"/>
    <n v="265103.7"/>
    <n v="463931.47"/>
    <n v="287802.38"/>
    <n v="503654.16"/>
  </r>
  <r>
    <n v="1"/>
    <x v="2"/>
    <s v="Region I - Northeast"/>
    <x v="2"/>
    <s v="MA"/>
    <x v="14"/>
    <n v="3"/>
    <x v="2"/>
    <n v="90058.78"/>
    <n v="157602.87"/>
    <n v="122547.07"/>
    <n v="214457.38"/>
    <n v="154823.1"/>
    <n v="270940.43"/>
    <n v="203727.18"/>
    <n v="356522.56"/>
    <n v="252257.73"/>
    <n v="441451.02"/>
    <n v="284077.82"/>
    <n v="497136.18"/>
    <n v="315471.02"/>
    <n v="552074.28"/>
  </r>
  <r>
    <n v="1"/>
    <x v="2"/>
    <s v="Region I - Northeast"/>
    <x v="2"/>
    <s v="MA"/>
    <x v="14"/>
    <n v="4"/>
    <x v="3"/>
    <n v="100997.88"/>
    <n v="161596.60999999999"/>
    <n v="141397.04"/>
    <n v="226235.26"/>
    <n v="181796.19"/>
    <n v="290873.90999999997"/>
    <n v="242394.92"/>
    <n v="387831.88"/>
    <n v="302993.65000000002"/>
    <n v="484789.84"/>
    <n v="343392.8"/>
    <n v="549428.49"/>
    <n v="383791.95"/>
    <n v="614067.14"/>
  </r>
  <r>
    <n v="1"/>
    <x v="2"/>
    <s v="Region I - Northeast"/>
    <x v="2"/>
    <s v="MA"/>
    <x v="15"/>
    <n v="1"/>
    <x v="0"/>
    <n v="118592.19"/>
    <n v="207536.34"/>
    <n v="153648.51999999999"/>
    <n v="268884.90999999997"/>
    <n v="183931.47"/>
    <n v="321880.07"/>
    <n v="219512.32000000001"/>
    <n v="384146.56"/>
    <n v="258185.98"/>
    <n v="451825.47"/>
    <n v="282922.28000000003"/>
    <n v="495113.98"/>
    <n v="306368.24"/>
    <n v="536144.43000000005"/>
  </r>
  <r>
    <n v="1"/>
    <x v="2"/>
    <s v="Region I - Northeast"/>
    <x v="2"/>
    <s v="MA"/>
    <x v="15"/>
    <n v="2"/>
    <x v="1"/>
    <n v="103496.62"/>
    <n v="181119.09"/>
    <n v="135641.01999999999"/>
    <n v="237371.79"/>
    <n v="164800.88"/>
    <n v="288401.55"/>
    <n v="202048.72"/>
    <n v="353585.26"/>
    <n v="239633.11"/>
    <n v="419357.95"/>
    <n v="264016.84000000003"/>
    <n v="462029.47"/>
    <n v="286607.21000000002"/>
    <n v="501562.61"/>
  </r>
  <r>
    <n v="1"/>
    <x v="2"/>
    <s v="Region I - Northeast"/>
    <x v="2"/>
    <s v="MA"/>
    <x v="15"/>
    <n v="3"/>
    <x v="2"/>
    <n v="89793.82"/>
    <n v="157139.19"/>
    <n v="122205.34"/>
    <n v="213859.35"/>
    <n v="154406.35999999999"/>
    <n v="270211.13"/>
    <n v="203193.86"/>
    <n v="355589.26"/>
    <n v="251610.93"/>
    <n v="440319.13"/>
    <n v="283359.77"/>
    <n v="495879.6"/>
    <n v="314685.26"/>
    <n v="550699.19999999995"/>
  </r>
  <r>
    <n v="1"/>
    <x v="2"/>
    <s v="Region I - Northeast"/>
    <x v="2"/>
    <s v="MA"/>
    <x v="15"/>
    <n v="4"/>
    <x v="3"/>
    <n v="100575.43"/>
    <n v="160920.70000000001"/>
    <n v="140805.60999999999"/>
    <n v="225288.97"/>
    <n v="181035.78"/>
    <n v="289657.25"/>
    <n v="241381.04"/>
    <n v="386209.67"/>
    <n v="301726.3"/>
    <n v="482762.09"/>
    <n v="341956.47"/>
    <n v="547130.36"/>
    <n v="382186.65"/>
    <n v="611498.64"/>
  </r>
  <r>
    <n v="1"/>
    <x v="2"/>
    <s v="Region I - Northeast"/>
    <x v="2"/>
    <s v="MA"/>
    <x v="16"/>
    <n v="1"/>
    <x v="0"/>
    <n v="116996.79"/>
    <n v="204744.39"/>
    <n v="151627.26999999999"/>
    <n v="265347.71999999997"/>
    <n v="181544.59"/>
    <n v="317703.03000000003"/>
    <n v="216713.65"/>
    <n v="379248.89"/>
    <n v="254930.76"/>
    <n v="446128.82"/>
    <n v="279375.53999999998"/>
    <n v="488907.19"/>
    <n v="302566.83"/>
    <n v="529491.94999999995"/>
  </r>
  <r>
    <n v="1"/>
    <x v="2"/>
    <s v="Region I - Northeast"/>
    <x v="2"/>
    <s v="MA"/>
    <x v="16"/>
    <n v="2"/>
    <x v="1"/>
    <n v="101901.18"/>
    <n v="178327.07"/>
    <n v="133619.76999999999"/>
    <n v="233834.59"/>
    <n v="162414.01"/>
    <n v="284224.51"/>
    <n v="199250.05"/>
    <n v="348687.58"/>
    <n v="236377.88"/>
    <n v="413661.3"/>
    <n v="260470.1"/>
    <n v="455822.68"/>
    <n v="282805.8"/>
    <n v="494910.14"/>
  </r>
  <r>
    <n v="1"/>
    <x v="2"/>
    <s v="Region I - Northeast"/>
    <x v="2"/>
    <s v="MA"/>
    <x v="16"/>
    <n v="3"/>
    <x v="2"/>
    <n v="88254.05"/>
    <n v="154444.57999999999"/>
    <n v="120049.65"/>
    <n v="210086.9"/>
    <n v="151634.76"/>
    <n v="265360.83"/>
    <n v="199498.4"/>
    <n v="349122.2"/>
    <n v="246991.6"/>
    <n v="432235.3"/>
    <n v="278124.53000000003"/>
    <n v="486717.93"/>
    <n v="308834.09999999998"/>
    <n v="540459.68000000005"/>
  </r>
  <r>
    <n v="1"/>
    <x v="2"/>
    <s v="Region I - Northeast"/>
    <x v="2"/>
    <s v="MA"/>
    <x v="16"/>
    <n v="4"/>
    <x v="3"/>
    <n v="99251.15"/>
    <n v="158801.84"/>
    <n v="138951.60999999999"/>
    <n v="222322.58"/>
    <n v="178652.07"/>
    <n v="285843.31"/>
    <n v="238202.76"/>
    <n v="381124.42"/>
    <n v="297753.45"/>
    <n v="476405.52"/>
    <n v="337453.91"/>
    <n v="539926.26"/>
    <n v="377154.37"/>
    <n v="603446.99"/>
  </r>
  <r>
    <n v="1"/>
    <x v="2"/>
    <s v="Region I - Northeast"/>
    <x v="2"/>
    <s v="MA"/>
    <x v="17"/>
    <n v="1"/>
    <x v="0"/>
    <n v="108931.09"/>
    <n v="190629.41"/>
    <n v="141125.20000000001"/>
    <n v="246969.11"/>
    <n v="168935.35"/>
    <n v="295636.86"/>
    <n v="201608.33"/>
    <n v="352814.57"/>
    <n v="237122.6"/>
    <n v="414964.54"/>
    <n v="259838.02"/>
    <n v="454716.53"/>
    <n v="281365.52"/>
    <n v="492389.67"/>
  </r>
  <r>
    <n v="1"/>
    <x v="2"/>
    <s v="Region I - Northeast"/>
    <x v="2"/>
    <s v="MA"/>
    <x v="17"/>
    <n v="2"/>
    <x v="1"/>
    <n v="95093.49"/>
    <n v="166413.60999999999"/>
    <n v="124618.33"/>
    <n v="218082.08"/>
    <n v="151398.99"/>
    <n v="264948.21999999997"/>
    <n v="185600.03"/>
    <n v="324800.05"/>
    <n v="220115.8"/>
    <n v="385202.65"/>
    <n v="242508.03"/>
    <n v="424389.06"/>
    <n v="263251.24"/>
    <n v="460689.67"/>
  </r>
  <r>
    <n v="1"/>
    <x v="2"/>
    <s v="Region I - Northeast"/>
    <x v="2"/>
    <s v="MA"/>
    <x v="17"/>
    <n v="3"/>
    <x v="2"/>
    <n v="82524.86"/>
    <n v="144418.5"/>
    <n v="112320.96000000001"/>
    <n v="196561.68"/>
    <n v="141924.1"/>
    <n v="248367.18"/>
    <n v="186774.3"/>
    <n v="326855.02"/>
    <n v="231284.92"/>
    <n v="404748.61"/>
    <n v="260473.57"/>
    <n v="455828.74"/>
    <n v="289274.14"/>
    <n v="506229.74"/>
  </r>
  <r>
    <n v="1"/>
    <x v="2"/>
    <s v="Region I - Northeast"/>
    <x v="2"/>
    <s v="MA"/>
    <x v="17"/>
    <n v="4"/>
    <x v="3"/>
    <n v="92378.07"/>
    <n v="147804.92000000001"/>
    <n v="129329.3"/>
    <n v="206926.89"/>
    <n v="166280.53"/>
    <n v="266048.84999999998"/>
    <n v="221707.38"/>
    <n v="354731.81"/>
    <n v="277134.21999999997"/>
    <n v="443414.76"/>
    <n v="314085.45"/>
    <n v="502536.73"/>
    <n v="351036.68"/>
    <n v="561658.68999999994"/>
  </r>
  <r>
    <n v="1"/>
    <x v="2"/>
    <s v="Region I - Northeast"/>
    <x v="2"/>
    <s v="MA"/>
    <x v="18"/>
    <n v="1"/>
    <x v="0"/>
    <n v="115933.19"/>
    <n v="202883.08"/>
    <n v="150279.76999999999"/>
    <n v="262989.59000000003"/>
    <n v="179953.33"/>
    <n v="314918.34000000003"/>
    <n v="214847.87"/>
    <n v="375983.77"/>
    <n v="252760.6"/>
    <n v="442331.05"/>
    <n v="277011.03999999998"/>
    <n v="484769.32"/>
    <n v="300032.56"/>
    <n v="525056.97"/>
  </r>
  <r>
    <n v="1"/>
    <x v="2"/>
    <s v="Region I - Northeast"/>
    <x v="2"/>
    <s v="MA"/>
    <x v="18"/>
    <n v="2"/>
    <x v="1"/>
    <n v="100837.56"/>
    <n v="176465.73"/>
    <n v="132272.26999999999"/>
    <n v="231476.46"/>
    <n v="160822.75"/>
    <n v="281439.82"/>
    <n v="197384.27"/>
    <n v="345422.46"/>
    <n v="234207.73"/>
    <n v="409863.53"/>
    <n v="258105.61"/>
    <n v="451684.81"/>
    <n v="280271.52"/>
    <n v="490475.16"/>
  </r>
  <r>
    <n v="1"/>
    <x v="2"/>
    <s v="Region I - Northeast"/>
    <x v="2"/>
    <s v="MA"/>
    <x v="18"/>
    <n v="3"/>
    <x v="2"/>
    <n v="87227.53"/>
    <n v="152648.17000000001"/>
    <n v="118612.53"/>
    <n v="207571.93"/>
    <n v="149787.03"/>
    <n v="262127.3"/>
    <n v="197034.76"/>
    <n v="344810.82"/>
    <n v="243912.05"/>
    <n v="426846.08"/>
    <n v="274634.37"/>
    <n v="480610.15"/>
    <n v="304933.34000000003"/>
    <n v="533633.34"/>
  </r>
  <r>
    <n v="1"/>
    <x v="2"/>
    <s v="Region I - Northeast"/>
    <x v="2"/>
    <s v="MA"/>
    <x v="18"/>
    <n v="4"/>
    <x v="3"/>
    <n v="98368.29"/>
    <n v="157389.26999999999"/>
    <n v="137715.60999999999"/>
    <n v="220344.98"/>
    <n v="177062.93"/>
    <n v="283300.69"/>
    <n v="236083.9"/>
    <n v="377734.25"/>
    <n v="295104.88"/>
    <n v="472167.81"/>
    <n v="334452.19"/>
    <n v="535123.52"/>
    <n v="373799.51"/>
    <n v="598079.23"/>
  </r>
  <r>
    <n v="1"/>
    <x v="2"/>
    <s v="Region I - Northeast"/>
    <x v="2"/>
    <s v="MA"/>
    <x v="19"/>
    <n v="1"/>
    <x v="0"/>
    <n v="115578.63"/>
    <n v="202262.61"/>
    <n v="149717.20000000001"/>
    <n v="262005.09"/>
    <n v="179206.02"/>
    <n v="313610.53999999998"/>
    <n v="213843.35"/>
    <n v="374225.86"/>
    <n v="251496.75"/>
    <n v="440119.31"/>
    <n v="275580.15999999997"/>
    <n v="482265.29"/>
    <n v="298394.57"/>
    <n v="522190.5"/>
  </r>
  <r>
    <n v="1"/>
    <x v="2"/>
    <s v="Region I - Northeast"/>
    <x v="2"/>
    <s v="MA"/>
    <x v="19"/>
    <n v="2"/>
    <x v="1"/>
    <n v="100986.27"/>
    <n v="176725.97"/>
    <n v="132309.95000000001"/>
    <n v="231542.39999999999"/>
    <n v="160713.13"/>
    <n v="281247.96999999997"/>
    <n v="196961.87"/>
    <n v="344683.27"/>
    <n v="233562.31"/>
    <n v="408734.04"/>
    <n v="257304.91"/>
    <n v="450283.59"/>
    <n v="279292.24"/>
    <n v="488761.42"/>
  </r>
  <r>
    <n v="1"/>
    <x v="2"/>
    <s v="Region I - Northeast"/>
    <x v="2"/>
    <s v="MA"/>
    <x v="19"/>
    <n v="3"/>
    <x v="2"/>
    <n v="87707.45"/>
    <n v="153488.04"/>
    <n v="119401.29"/>
    <n v="208952.26"/>
    <n v="150891.64000000001"/>
    <n v="264060.37"/>
    <n v="198596.95"/>
    <n v="347544.67"/>
    <n v="245944.17"/>
    <n v="430402.3"/>
    <n v="276997.42"/>
    <n v="484745.49"/>
    <n v="307641.43"/>
    <n v="538372.5"/>
  </r>
  <r>
    <n v="1"/>
    <x v="2"/>
    <s v="Region I - Northeast"/>
    <x v="2"/>
    <s v="MA"/>
    <x v="19"/>
    <n v="4"/>
    <x v="3"/>
    <n v="98002.77"/>
    <n v="156804.44"/>
    <n v="137203.88"/>
    <n v="219526.22"/>
    <n v="176404.99"/>
    <n v="282247.99"/>
    <n v="235206.66"/>
    <n v="376330.65"/>
    <n v="294008.32000000001"/>
    <n v="470413.32"/>
    <n v="333209.43"/>
    <n v="533135.09"/>
    <n v="372410.54"/>
    <n v="595856.87"/>
  </r>
  <r>
    <n v="1"/>
    <x v="2"/>
    <s v="Region I - Northeast"/>
    <x v="3"/>
    <s v="NH"/>
    <x v="20"/>
    <n v="1"/>
    <x v="0"/>
    <n v="100377.91"/>
    <n v="175661.34"/>
    <n v="129977.19"/>
    <n v="227460.09"/>
    <n v="155542.57999999999"/>
    <n v="272199.51"/>
    <n v="185552.22"/>
    <n v="324716.39"/>
    <n v="218184.68"/>
    <n v="381823.19"/>
    <n v="239056.11"/>
    <n v="418348.2"/>
    <n v="258804.39"/>
    <n v="452907.67"/>
  </r>
  <r>
    <n v="1"/>
    <x v="2"/>
    <s v="Region I - Northeast"/>
    <x v="3"/>
    <s v="NH"/>
    <x v="20"/>
    <n v="2"/>
    <x v="1"/>
    <n v="87924.12"/>
    <n v="153867.21"/>
    <n v="115121.01"/>
    <n v="201461.76000000001"/>
    <n v="139759.85"/>
    <n v="244579.74"/>
    <n v="171144.75"/>
    <n v="299503.32"/>
    <n v="202878.56"/>
    <n v="355037.49"/>
    <n v="223459.13"/>
    <n v="391053.47"/>
    <n v="242501.53"/>
    <n v="424377.68"/>
  </r>
  <r>
    <n v="1"/>
    <x v="2"/>
    <s v="Region I - Northeast"/>
    <x v="3"/>
    <s v="NH"/>
    <x v="20"/>
    <n v="3"/>
    <x v="2"/>
    <n v="76530.720000000001"/>
    <n v="133928.75"/>
    <n v="104250.55"/>
    <n v="182438.46"/>
    <n v="131796.71"/>
    <n v="230644.24"/>
    <n v="173516.89"/>
    <n v="303654.56"/>
    <n v="214931.46"/>
    <n v="376130.05"/>
    <n v="242104.58"/>
    <n v="423683.01"/>
    <n v="268928.43"/>
    <n v="470624.75"/>
  </r>
  <r>
    <n v="1"/>
    <x v="2"/>
    <s v="Region I - Northeast"/>
    <x v="3"/>
    <s v="NH"/>
    <x v="20"/>
    <n v="4"/>
    <x v="3"/>
    <n v="85082.55"/>
    <n v="136132.09"/>
    <n v="119115.57"/>
    <n v="190584.92"/>
    <n v="153148.6"/>
    <n v="245037.76"/>
    <n v="204198.13"/>
    <n v="326717.01"/>
    <n v="255247.66"/>
    <n v="408396.26"/>
    <n v="289280.68"/>
    <n v="462849.1"/>
    <n v="323313.7"/>
    <n v="517301.93"/>
  </r>
  <r>
    <n v="1"/>
    <x v="2"/>
    <s v="Region I - Northeast"/>
    <x v="3"/>
    <s v="NH"/>
    <x v="21"/>
    <n v="1"/>
    <x v="0"/>
    <n v="98693.88"/>
    <n v="172714.29"/>
    <n v="127900.34"/>
    <n v="223825.6"/>
    <n v="153131.53"/>
    <n v="267980.18"/>
    <n v="182789.35"/>
    <n v="319881.37"/>
    <n v="215018.83"/>
    <n v="376282.95"/>
    <n v="235633.67"/>
    <n v="412358.93"/>
    <n v="255188.38"/>
    <n v="446579.67"/>
  </r>
  <r>
    <n v="1"/>
    <x v="2"/>
    <s v="Region I - Northeast"/>
    <x v="3"/>
    <s v="NH"/>
    <x v="21"/>
    <n v="2"/>
    <x v="1"/>
    <n v="85988.42"/>
    <n v="150479.73000000001"/>
    <n v="112744.03"/>
    <n v="197302.05"/>
    <n v="137029.96"/>
    <n v="239802.43"/>
    <n v="168090.82"/>
    <n v="294158.94"/>
    <n v="199403.5"/>
    <n v="348956.12"/>
    <n v="219721.60000000001"/>
    <n v="384512.8"/>
    <n v="238556.18"/>
    <n v="417473.31"/>
  </r>
  <r>
    <n v="1"/>
    <x v="2"/>
    <s v="Region I - Northeast"/>
    <x v="3"/>
    <s v="NH"/>
    <x v="21"/>
    <n v="3"/>
    <x v="2"/>
    <n v="74494.34"/>
    <n v="130365.1"/>
    <n v="101341.19"/>
    <n v="177347.08"/>
    <n v="128010.86"/>
    <n v="224019.01"/>
    <n v="168424.41"/>
    <n v="294742.71000000002"/>
    <n v="208526.16"/>
    <n v="364920.79"/>
    <n v="234815.26"/>
    <n v="410926.7"/>
    <n v="260748.03"/>
    <n v="456309.05"/>
  </r>
  <r>
    <n v="1"/>
    <x v="2"/>
    <s v="Region I - Northeast"/>
    <x v="3"/>
    <s v="NH"/>
    <x v="21"/>
    <n v="4"/>
    <x v="3"/>
    <n v="83720.31"/>
    <n v="133952.5"/>
    <n v="117208.43"/>
    <n v="187533.5"/>
    <n v="150696.56"/>
    <n v="241114.49"/>
    <n v="200928.74"/>
    <n v="321485.99"/>
    <n v="251160.93"/>
    <n v="401857.49"/>
    <n v="284649.05"/>
    <n v="455438.49"/>
    <n v="318137.18"/>
    <n v="509019.49"/>
  </r>
  <r>
    <n v="1"/>
    <x v="2"/>
    <s v="Region I - Northeast"/>
    <x v="3"/>
    <s v="NH"/>
    <x v="22"/>
    <n v="1"/>
    <x v="0"/>
    <n v="96256.44"/>
    <n v="168448.76"/>
    <n v="124670.57"/>
    <n v="218173.5"/>
    <n v="149213.79999999999"/>
    <n v="261124.15"/>
    <n v="178035.37"/>
    <n v="311561.90000000002"/>
    <n v="209369.98"/>
    <n v="366397.47"/>
    <n v="229411.66"/>
    <n v="401470.41"/>
    <n v="248389.15"/>
    <n v="434681.01"/>
  </r>
  <r>
    <n v="1"/>
    <x v="2"/>
    <s v="Region I - Northeast"/>
    <x v="3"/>
    <s v="NH"/>
    <x v="22"/>
    <n v="2"/>
    <x v="1"/>
    <n v="84180.01"/>
    <n v="147315.01999999999"/>
    <n v="110264.57"/>
    <n v="192963"/>
    <n v="133909.34"/>
    <n v="234341.34"/>
    <n v="164064.49"/>
    <n v="287112.86"/>
    <n v="194527.69"/>
    <n v="340423.45"/>
    <n v="214287.31"/>
    <n v="375002.8"/>
    <n v="232580.32"/>
    <n v="407015.56"/>
  </r>
  <r>
    <n v="1"/>
    <x v="2"/>
    <s v="Region I - Northeast"/>
    <x v="3"/>
    <s v="NH"/>
    <x v="22"/>
    <n v="3"/>
    <x v="2"/>
    <n v="73169.53"/>
    <n v="128046.68"/>
    <n v="99632.54"/>
    <n v="174356.94"/>
    <n v="125927.14"/>
    <n v="220372.49"/>
    <n v="165757.82999999999"/>
    <n v="290076.2"/>
    <n v="205292.16"/>
    <n v="359261.29"/>
    <n v="231225.03"/>
    <n v="404643.8"/>
    <n v="256819.20000000001"/>
    <n v="449433.61"/>
  </r>
  <r>
    <n v="1"/>
    <x v="2"/>
    <s v="Region I - Northeast"/>
    <x v="3"/>
    <s v="NH"/>
    <x v="22"/>
    <n v="4"/>
    <x v="3"/>
    <n v="81608.06"/>
    <n v="130572.9"/>
    <n v="114251.28"/>
    <n v="182802.05"/>
    <n v="146894.51"/>
    <n v="235031.21"/>
    <n v="195859.34"/>
    <n v="313374.95"/>
    <n v="244824.18"/>
    <n v="391718.69"/>
    <n v="277467.40000000002"/>
    <n v="443947.85"/>
    <n v="310110.62"/>
    <n v="496177"/>
  </r>
  <r>
    <n v="1"/>
    <x v="2"/>
    <s v="Region I - Northeast"/>
    <x v="3"/>
    <s v="NH"/>
    <x v="23"/>
    <n v="1"/>
    <x v="0"/>
    <n v="103834.64"/>
    <n v="181710.62"/>
    <n v="134526.67000000001"/>
    <n v="235421.67"/>
    <n v="161039.48000000001"/>
    <n v="281819.09000000003"/>
    <n v="192189.89"/>
    <n v="336332.3"/>
    <n v="226048.36"/>
    <n v="395584.63"/>
    <n v="247704.76"/>
    <n v="433483.34"/>
    <n v="268230.59000000003"/>
    <n v="469403.54"/>
  </r>
  <r>
    <n v="1"/>
    <x v="2"/>
    <s v="Region I - Northeast"/>
    <x v="3"/>
    <s v="NH"/>
    <x v="23"/>
    <n v="2"/>
    <x v="1"/>
    <n v="90626.02"/>
    <n v="158595.53"/>
    <n v="118770.11"/>
    <n v="207847.69"/>
    <n v="144300.22"/>
    <n v="252525.39"/>
    <n v="176909.24"/>
    <n v="309591.15999999997"/>
    <n v="209814.6"/>
    <n v="367175.55"/>
    <n v="231162.51"/>
    <n v="404534.39"/>
    <n v="250939.69"/>
    <n v="439144.46"/>
  </r>
  <r>
    <n v="1"/>
    <x v="2"/>
    <s v="Region I - Northeast"/>
    <x v="3"/>
    <s v="NH"/>
    <x v="23"/>
    <n v="3"/>
    <x v="2"/>
    <n v="78633.75"/>
    <n v="137609.06"/>
    <n v="107019.49"/>
    <n v="187284.11"/>
    <n v="135221.04"/>
    <n v="236636.83"/>
    <n v="177948.6"/>
    <n v="311410.06"/>
    <n v="220352.03"/>
    <n v="385616.05"/>
    <n v="248157.93"/>
    <n v="434276.38"/>
    <n v="275593.39"/>
    <n v="482288.44"/>
  </r>
  <r>
    <n v="1"/>
    <x v="2"/>
    <s v="Region I - Northeast"/>
    <x v="3"/>
    <s v="NH"/>
    <x v="23"/>
    <n v="4"/>
    <x v="3"/>
    <n v="88058.68"/>
    <n v="140893.89000000001"/>
    <n v="123282.15"/>
    <n v="197251.44"/>
    <n v="158505.62"/>
    <n v="253609"/>
    <n v="211340.83"/>
    <n v="338145.33"/>
    <n v="264176.03999999998"/>
    <n v="422681.67"/>
    <n v="299399.51"/>
    <n v="479039.22"/>
    <n v="334622.98"/>
    <n v="535396.78"/>
  </r>
  <r>
    <n v="1"/>
    <x v="2"/>
    <s v="Region I - Northeast"/>
    <x v="3"/>
    <s v="NH"/>
    <x v="24"/>
    <n v="1"/>
    <x v="0"/>
    <n v="109684.51"/>
    <n v="191947.89"/>
    <n v="142278.13"/>
    <n v="248986.72"/>
    <n v="170442.04"/>
    <n v="298273.57"/>
    <n v="203599.44"/>
    <n v="356299.02"/>
    <n v="239605.59"/>
    <n v="419309.77"/>
    <n v="262637.59000000003"/>
    <n v="459615.78"/>
    <n v="284548.75"/>
    <n v="497960.32"/>
  </r>
  <r>
    <n v="1"/>
    <x v="2"/>
    <s v="Region I - Northeast"/>
    <x v="3"/>
    <s v="NH"/>
    <x v="24"/>
    <n v="2"/>
    <x v="1"/>
    <n v="94966.19"/>
    <n v="166190.84"/>
    <n v="124720.82"/>
    <n v="218261.43"/>
    <n v="151789.73000000001"/>
    <n v="265632.02"/>
    <n v="186572.43"/>
    <n v="326501.75"/>
    <n v="221516.54"/>
    <n v="387653.94"/>
    <n v="244204.79"/>
    <n v="427358.38"/>
    <n v="265281.75"/>
    <n v="464243.06"/>
  </r>
  <r>
    <n v="1"/>
    <x v="2"/>
    <s v="Region I - Northeast"/>
    <x v="3"/>
    <s v="NH"/>
    <x v="24"/>
    <n v="3"/>
    <x v="2"/>
    <n v="81813.3"/>
    <n v="143173.28"/>
    <n v="111120.26"/>
    <n v="194460.46"/>
    <n v="140221.98000000001"/>
    <n v="245388.47"/>
    <n v="184348.4"/>
    <n v="322609.7"/>
    <n v="228113.63"/>
    <n v="399198.86"/>
    <n v="256774.48"/>
    <n v="449355.35"/>
    <n v="285022.56"/>
    <n v="498789.48"/>
  </r>
  <r>
    <n v="1"/>
    <x v="2"/>
    <s v="Region I - Northeast"/>
    <x v="3"/>
    <s v="NH"/>
    <x v="24"/>
    <n v="4"/>
    <x v="3"/>
    <n v="93128.08"/>
    <n v="149004.93"/>
    <n v="130379.31"/>
    <n v="208606.9"/>
    <n v="167630.54"/>
    <n v="268208.88"/>
    <n v="223507.39"/>
    <n v="357611.83"/>
    <n v="279384.24"/>
    <n v="447014.79"/>
    <n v="316635.46999999997"/>
    <n v="506616.77"/>
    <n v="353886.71"/>
    <n v="566218.74"/>
  </r>
  <r>
    <n v="1"/>
    <x v="2"/>
    <s v="Region I - Northeast"/>
    <x v="3"/>
    <s v="NH"/>
    <x v="25"/>
    <n v="1"/>
    <x v="0"/>
    <n v="101707.44"/>
    <n v="177988.01"/>
    <n v="131831.66"/>
    <n v="230705.41"/>
    <n v="157856.97"/>
    <n v="276249.7"/>
    <n v="188458.32"/>
    <n v="329802.05"/>
    <n v="221708.05"/>
    <n v="387989.09"/>
    <n v="242975.77"/>
    <n v="425207.6"/>
    <n v="263162.03999999998"/>
    <n v="460533.57"/>
  </r>
  <r>
    <n v="1"/>
    <x v="2"/>
    <s v="Region I - Northeast"/>
    <x v="3"/>
    <s v="NH"/>
    <x v="25"/>
    <n v="2"/>
    <x v="1"/>
    <n v="88498.76"/>
    <n v="154872.84"/>
    <n v="116075.1"/>
    <n v="203131.43"/>
    <n v="141117.71"/>
    <n v="246956"/>
    <n v="173177.67"/>
    <n v="303060.92"/>
    <n v="205474.29"/>
    <n v="359580.01"/>
    <n v="226433.51"/>
    <n v="396258.65"/>
    <n v="245871.13"/>
    <n v="430274.48"/>
  </r>
  <r>
    <n v="1"/>
    <x v="2"/>
    <s v="Region I - Northeast"/>
    <x v="3"/>
    <s v="NH"/>
    <x v="25"/>
    <n v="3"/>
    <x v="2"/>
    <n v="76580.710000000006"/>
    <n v="134016.24"/>
    <n v="104145.24"/>
    <n v="182254.17"/>
    <n v="131525.57"/>
    <n v="230169.75"/>
    <n v="173021.31"/>
    <n v="302787.3"/>
    <n v="214192.92"/>
    <n v="374837.6"/>
    <n v="241177.60000000001"/>
    <n v="422060.79999999999"/>
    <n v="267791.84999999998"/>
    <n v="468635.73"/>
  </r>
  <r>
    <n v="1"/>
    <x v="2"/>
    <s v="Region I - Northeast"/>
    <x v="3"/>
    <s v="NH"/>
    <x v="25"/>
    <n v="4"/>
    <x v="3"/>
    <n v="86292.96"/>
    <n v="138068.74"/>
    <n v="120810.15"/>
    <n v="193296.24"/>
    <n v="155327.34"/>
    <n v="248523.74"/>
    <n v="207103.11"/>
    <n v="331364.99"/>
    <n v="258878.89"/>
    <n v="414206.23"/>
    <n v="293396.08"/>
    <n v="469433.73"/>
    <n v="327913.26"/>
    <n v="524661.23"/>
  </r>
  <r>
    <n v="1"/>
    <x v="2"/>
    <s v="Region I - Northeast"/>
    <x v="4"/>
    <s v="RI"/>
    <x v="26"/>
    <n v="1"/>
    <x v="0"/>
    <n v="112520.77"/>
    <n v="196911.34"/>
    <n v="145758.07999999999"/>
    <n v="255076.64"/>
    <n v="174468.5"/>
    <n v="305319.88"/>
    <n v="208192.29"/>
    <n v="364336.51"/>
    <n v="244852.22"/>
    <n v="428491.38"/>
    <n v="268300.21999999997"/>
    <n v="469525.39"/>
    <n v="290513.62"/>
    <n v="508398.84"/>
  </r>
  <r>
    <n v="1"/>
    <x v="2"/>
    <s v="Region I - Northeast"/>
    <x v="4"/>
    <s v="RI"/>
    <x v="26"/>
    <n v="2"/>
    <x v="1"/>
    <n v="98305.79"/>
    <n v="172035.13"/>
    <n v="128801.02"/>
    <n v="225401.78"/>
    <n v="156453.87"/>
    <n v="273794.28000000003"/>
    <n v="191747.4"/>
    <n v="335557.95"/>
    <n v="227381.6"/>
    <n v="397917.8"/>
    <n v="250497.6"/>
    <n v="438370.81"/>
    <n v="271905.32"/>
    <n v="475834.3"/>
  </r>
  <r>
    <n v="1"/>
    <x v="2"/>
    <s v="Region I - Northeast"/>
    <x v="4"/>
    <s v="RI"/>
    <x v="26"/>
    <n v="3"/>
    <x v="2"/>
    <n v="85372.79"/>
    <n v="149402.38"/>
    <n v="116220.41"/>
    <n v="203385.72"/>
    <n v="146869.81"/>
    <n v="257022.17"/>
    <n v="193301.54"/>
    <n v="338277.7"/>
    <n v="239384.44"/>
    <n v="418922.77"/>
    <n v="269608.05"/>
    <n v="471814.08"/>
    <n v="299432.99"/>
    <n v="524007.72"/>
  </r>
  <r>
    <n v="1"/>
    <x v="2"/>
    <s v="Region I - Northeast"/>
    <x v="4"/>
    <s v="RI"/>
    <x v="26"/>
    <n v="4"/>
    <x v="3"/>
    <n v="95411.14"/>
    <n v="152657.82999999999"/>
    <n v="133575.6"/>
    <n v="213720.95999999999"/>
    <n v="171740.05"/>
    <n v="274784.09000000003"/>
    <n v="228986.74"/>
    <n v="366378.78"/>
    <n v="286233.42"/>
    <n v="457973.48"/>
    <n v="324397.88"/>
    <n v="519036.61"/>
    <n v="362562.33"/>
    <n v="580099.74"/>
  </r>
  <r>
    <n v="1"/>
    <x v="2"/>
    <s v="Region I - Northeast"/>
    <x v="4"/>
    <s v="RI"/>
    <x v="27"/>
    <n v="1"/>
    <x v="0"/>
    <n v="116464.99"/>
    <n v="203813.74"/>
    <n v="150953.51999999999"/>
    <n v="264168.65999999997"/>
    <n v="180748.96"/>
    <n v="316310.68"/>
    <n v="215780.76"/>
    <n v="377616.33"/>
    <n v="253845.68"/>
    <n v="444229.94"/>
    <n v="278193.28999999998"/>
    <n v="486838.26"/>
    <n v="301299.69"/>
    <n v="527274.46"/>
  </r>
  <r>
    <n v="1"/>
    <x v="2"/>
    <s v="Region I - Northeast"/>
    <x v="4"/>
    <s v="RI"/>
    <x v="27"/>
    <n v="2"/>
    <x v="1"/>
    <n v="101369.37"/>
    <n v="177396.4"/>
    <n v="132946.01999999999"/>
    <n v="232655.53"/>
    <n v="161618.38"/>
    <n v="282832.15999999997"/>
    <n v="198317.16"/>
    <n v="347055.02"/>
    <n v="235292.81"/>
    <n v="411762.41"/>
    <n v="259287.85"/>
    <n v="453753.74"/>
    <n v="281538.65999999997"/>
    <n v="492692.65"/>
  </r>
  <r>
    <n v="1"/>
    <x v="2"/>
    <s v="Region I - Northeast"/>
    <x v="4"/>
    <s v="RI"/>
    <x v="27"/>
    <n v="3"/>
    <x v="2"/>
    <n v="87740.79"/>
    <n v="153546.38"/>
    <n v="119331.09"/>
    <n v="208829.41"/>
    <n v="150710.89000000001"/>
    <n v="263744.06"/>
    <n v="198266.58"/>
    <n v="346966.51"/>
    <n v="245451.82"/>
    <n v="429540.69"/>
    <n v="276379.45"/>
    <n v="483664.04"/>
    <n v="306883.71999999997"/>
    <n v="537046.51"/>
  </r>
  <r>
    <n v="1"/>
    <x v="2"/>
    <s v="Region I - Northeast"/>
    <x v="4"/>
    <s v="RI"/>
    <x v="27"/>
    <n v="4"/>
    <x v="3"/>
    <n v="98809.72"/>
    <n v="158095.56"/>
    <n v="138333.60999999999"/>
    <n v="221333.78"/>
    <n v="177857.5"/>
    <n v="284572"/>
    <n v="237143.33"/>
    <n v="379429.33"/>
    <n v="296429.15999999997"/>
    <n v="474286.67"/>
    <n v="335953.05"/>
    <n v="537524.89"/>
    <n v="375476.94"/>
    <n v="600763.11"/>
  </r>
  <r>
    <n v="1"/>
    <x v="2"/>
    <s v="Region I - Northeast"/>
    <x v="5"/>
    <s v="VT"/>
    <x v="28"/>
    <n v="1"/>
    <x v="0"/>
    <n v="103347.15"/>
    <n v="180857.52"/>
    <n v="133880.72"/>
    <n v="234291.25"/>
    <n v="160255.93"/>
    <n v="280447.88"/>
    <n v="191239.09"/>
    <n v="334668.40999999997"/>
    <n v="224918.6"/>
    <n v="393607.54"/>
    <n v="246460.36"/>
    <n v="431305.63"/>
    <n v="266870.75"/>
    <n v="467023.81"/>
  </r>
  <r>
    <n v="1"/>
    <x v="2"/>
    <s v="Region I - Northeast"/>
    <x v="5"/>
    <s v="VT"/>
    <x v="28"/>
    <n v="2"/>
    <x v="1"/>
    <n v="90264.34"/>
    <n v="157962.59"/>
    <n v="118274.22"/>
    <n v="206979.88"/>
    <n v="143676.1"/>
    <n v="251433.17"/>
    <n v="176103.97"/>
    <n v="308181.95"/>
    <n v="208839.44"/>
    <n v="365469.02"/>
    <n v="230075.65"/>
    <n v="402632.39"/>
    <n v="249744.52"/>
    <n v="437052.91"/>
  </r>
  <r>
    <n v="1"/>
    <x v="2"/>
    <s v="Region I - Northeast"/>
    <x v="5"/>
    <s v="VT"/>
    <x v="28"/>
    <n v="3"/>
    <x v="2"/>
    <n v="78368.789999999994"/>
    <n v="137145.38"/>
    <n v="106677.75999999999"/>
    <n v="186686.07999999999"/>
    <n v="134804.29999999999"/>
    <n v="235907.52"/>
    <n v="177415.29"/>
    <n v="310476.76"/>
    <n v="219705.23"/>
    <n v="384484.16"/>
    <n v="247439.89"/>
    <n v="433019.8"/>
    <n v="274807.63"/>
    <n v="480913.35"/>
  </r>
  <r>
    <n v="1"/>
    <x v="2"/>
    <s v="Region I - Northeast"/>
    <x v="5"/>
    <s v="VT"/>
    <x v="28"/>
    <n v="4"/>
    <x v="3"/>
    <n v="87636.23"/>
    <n v="140217.97"/>
    <n v="122690.72"/>
    <n v="196305.16"/>
    <n v="157745.21"/>
    <n v="252392.35"/>
    <n v="210326.95"/>
    <n v="336523.13"/>
    <n v="262908.69"/>
    <n v="420653.91"/>
    <n v="297963.18"/>
    <n v="476741.1"/>
    <n v="333017.67"/>
    <n v="532828.28"/>
  </r>
  <r>
    <n v="1"/>
    <x v="2"/>
    <s v="Region I - Northeast"/>
    <x v="5"/>
    <s v="VT"/>
    <x v="29"/>
    <n v="1"/>
    <x v="0"/>
    <n v="101219.95"/>
    <n v="177134.91"/>
    <n v="131185.71"/>
    <n v="229574.99"/>
    <n v="157073.42000000001"/>
    <n v="274878.49"/>
    <n v="187507.52"/>
    <n v="328138.15999999997"/>
    <n v="220578.28"/>
    <n v="386012"/>
    <n v="241731.37"/>
    <n v="423029.89"/>
    <n v="261802.19"/>
    <n v="458153.84"/>
  </r>
  <r>
    <n v="1"/>
    <x v="2"/>
    <s v="Region I - Northeast"/>
    <x v="5"/>
    <s v="VT"/>
    <x v="29"/>
    <n v="2"/>
    <x v="1"/>
    <n v="88137.08"/>
    <n v="154239.9"/>
    <n v="115579.21"/>
    <n v="202263.61"/>
    <n v="140493.59"/>
    <n v="245863.78"/>
    <n v="172372.4"/>
    <n v="301651.7"/>
    <n v="204499.13"/>
    <n v="357873.48"/>
    <n v="225346.66"/>
    <n v="394356.65"/>
    <n v="244675.96"/>
    <n v="428182.94"/>
  </r>
  <r>
    <n v="1"/>
    <x v="2"/>
    <s v="Region I - Northeast"/>
    <x v="5"/>
    <s v="VT"/>
    <x v="29"/>
    <n v="3"/>
    <x v="2"/>
    <n v="76315.75"/>
    <n v="133552.56"/>
    <n v="103803.51"/>
    <n v="181656.14"/>
    <n v="131108.82999999999"/>
    <n v="229440.45"/>
    <n v="172488"/>
    <n v="301853.99"/>
    <n v="213546.12"/>
    <n v="373705.7"/>
    <n v="240459.56"/>
    <n v="420804.22"/>
    <n v="267006.08000000002"/>
    <n v="467260.65"/>
  </r>
  <r>
    <n v="1"/>
    <x v="2"/>
    <s v="Region I - Northeast"/>
    <x v="5"/>
    <s v="VT"/>
    <x v="29"/>
    <n v="4"/>
    <x v="3"/>
    <n v="85870.51"/>
    <n v="137392.82999999999"/>
    <n v="120218.72"/>
    <n v="192349.96"/>
    <n v="154566.93"/>
    <n v="247307.09"/>
    <n v="206089.24"/>
    <n v="329742.78000000003"/>
    <n v="257611.54"/>
    <n v="412178.48"/>
    <n v="291959.75"/>
    <n v="467135.61"/>
    <n v="326307.96000000002"/>
    <n v="522092.74"/>
  </r>
  <r>
    <n v="1"/>
    <x v="2"/>
    <s v="Region I - Northeast"/>
    <x v="5"/>
    <s v="VT"/>
    <x v="30"/>
    <n v="1"/>
    <x v="0"/>
    <n v="103878.95"/>
    <n v="181788.17"/>
    <n v="134554.47"/>
    <n v="235470.32"/>
    <n v="161051.56"/>
    <n v="281840.23"/>
    <n v="192171.98"/>
    <n v="336300.97"/>
    <n v="226003.67"/>
    <n v="395506.43"/>
    <n v="247642.61"/>
    <n v="433374.57"/>
    <n v="268137.89"/>
    <n v="469241.3"/>
  </r>
  <r>
    <n v="1"/>
    <x v="2"/>
    <s v="Region I - Northeast"/>
    <x v="5"/>
    <s v="VT"/>
    <x v="30"/>
    <n v="2"/>
    <x v="1"/>
    <n v="90796.15"/>
    <n v="158893.26"/>
    <n v="118947.97"/>
    <n v="208158.94"/>
    <n v="144471.72"/>
    <n v="252825.52"/>
    <n v="177036.86"/>
    <n v="309814.51"/>
    <n v="209924.52"/>
    <n v="367367.91"/>
    <n v="231257.9"/>
    <n v="404701.32"/>
    <n v="251011.66"/>
    <n v="439270.40000000002"/>
  </r>
  <r>
    <n v="1"/>
    <x v="2"/>
    <s v="Region I - Northeast"/>
    <x v="5"/>
    <s v="VT"/>
    <x v="30"/>
    <n v="3"/>
    <x v="2"/>
    <n v="78882.05"/>
    <n v="138043.57999999999"/>
    <n v="107396.32"/>
    <n v="187943.57"/>
    <n v="135728.17000000001"/>
    <n v="237524.29"/>
    <n v="178647.11"/>
    <n v="312632.44"/>
    <n v="221245.01"/>
    <n v="387178.76"/>
    <n v="249184.97"/>
    <n v="436073.69"/>
    <n v="276758.01"/>
    <n v="484326.52"/>
  </r>
  <r>
    <n v="1"/>
    <x v="2"/>
    <s v="Region I - Northeast"/>
    <x v="5"/>
    <s v="VT"/>
    <x v="30"/>
    <n v="4"/>
    <x v="3"/>
    <n v="88077.66"/>
    <n v="140924.25"/>
    <n v="123308.72"/>
    <n v="197293.96"/>
    <n v="158539.78"/>
    <n v="253663.66"/>
    <n v="211386.38"/>
    <n v="338218.21"/>
    <n v="264232.96999999997"/>
    <n v="422772.76"/>
    <n v="299464.03999999998"/>
    <n v="479142.47"/>
    <n v="334695.09999999998"/>
    <n v="535512.17000000004"/>
  </r>
  <r>
    <n v="1"/>
    <x v="2"/>
    <s v="Region I - Northeast"/>
    <x v="5"/>
    <s v="VT"/>
    <x v="31"/>
    <n v="1"/>
    <x v="0"/>
    <n v="101175.63"/>
    <n v="177057.36"/>
    <n v="131157.91"/>
    <n v="229526.34"/>
    <n v="157061.34"/>
    <n v="274857.34999999998"/>
    <n v="187525.43"/>
    <n v="328169.49"/>
    <n v="220622.97"/>
    <n v="386090.2"/>
    <n v="241793.52"/>
    <n v="423138.66"/>
    <n v="261894.9"/>
    <n v="458316.08"/>
  </r>
  <r>
    <n v="1"/>
    <x v="2"/>
    <s v="Region I - Northeast"/>
    <x v="5"/>
    <s v="VT"/>
    <x v="31"/>
    <n v="2"/>
    <x v="1"/>
    <n v="87966.95"/>
    <n v="153942.17000000001"/>
    <n v="115401.35"/>
    <n v="201952.36"/>
    <n v="140322.09"/>
    <n v="245563.65"/>
    <n v="172244.78"/>
    <n v="301428.36"/>
    <n v="204389.21"/>
    <n v="357681.12"/>
    <n v="225251.27"/>
    <n v="394189.72"/>
    <n v="244604"/>
    <n v="428056.99"/>
  </r>
  <r>
    <n v="1"/>
    <x v="2"/>
    <s v="Region I - Northeast"/>
    <x v="5"/>
    <s v="VT"/>
    <x v="31"/>
    <n v="3"/>
    <x v="2"/>
    <n v="76067.45"/>
    <n v="133118.04"/>
    <n v="103426.68"/>
    <n v="180996.68"/>
    <n v="130601.71"/>
    <n v="228552.99"/>
    <n v="171789.49"/>
    <n v="300631.61"/>
    <n v="212653.14"/>
    <n v="372142.99"/>
    <n v="239432.52"/>
    <n v="419006.91"/>
    <n v="265841.46000000002"/>
    <n v="465222.56"/>
  </r>
  <r>
    <n v="1"/>
    <x v="2"/>
    <s v="Region I - Northeast"/>
    <x v="5"/>
    <s v="VT"/>
    <x v="31"/>
    <n v="4"/>
    <x v="3"/>
    <n v="85851.54"/>
    <n v="137362.46"/>
    <n v="120192.15"/>
    <n v="192307.44"/>
    <n v="154532.76999999999"/>
    <n v="247252.43"/>
    <n v="206043.69"/>
    <n v="329669.90000000002"/>
    <n v="257554.61"/>
    <n v="412087.38"/>
    <n v="291895.21999999997"/>
    <n v="467032.36"/>
    <n v="326235.84000000003"/>
    <n v="521977.35"/>
  </r>
  <r>
    <n v="10"/>
    <x v="2"/>
    <s v="Region X - Northwest"/>
    <x v="6"/>
    <s v="AK"/>
    <x v="32"/>
    <n v="1"/>
    <x v="0"/>
    <n v="118351.59"/>
    <n v="207115.29"/>
    <n v="153206.03"/>
    <n v="268110.55"/>
    <n v="183308.17"/>
    <n v="320789.3"/>
    <n v="218625.73"/>
    <n v="382595.03"/>
    <n v="257038.84"/>
    <n v="449817.97"/>
    <n v="281607.02"/>
    <n v="492812.29"/>
    <n v="304831.82"/>
    <n v="533455.68000000005"/>
  </r>
  <r>
    <n v="10"/>
    <x v="2"/>
    <s v="Region X - Northwest"/>
    <x v="6"/>
    <s v="AK"/>
    <x v="32"/>
    <n v="2"/>
    <x v="1"/>
    <n v="103867.13"/>
    <n v="181767.48"/>
    <n v="135927.4"/>
    <n v="237872.96"/>
    <n v="164951.92000000001"/>
    <n v="288665.86"/>
    <n v="201868.99"/>
    <n v="353270.73"/>
    <n v="239236.92"/>
    <n v="418664.61"/>
    <n v="263466.81"/>
    <n v="461066.91"/>
    <n v="285870.64"/>
    <n v="500273.61"/>
  </r>
  <r>
    <n v="10"/>
    <x v="2"/>
    <s v="Region X - Northwest"/>
    <x v="6"/>
    <s v="AK"/>
    <x v="32"/>
    <n v="3"/>
    <x v="2"/>
    <n v="90559.9"/>
    <n v="158479.82"/>
    <n v="123419.75"/>
    <n v="215984.57"/>
    <n v="156077.63"/>
    <n v="273135.84999999998"/>
    <n v="205530.75"/>
    <n v="359678.82"/>
    <n v="254628.43"/>
    <n v="445599.76"/>
    <n v="286852.44"/>
    <n v="501991.77"/>
    <n v="318670.21999999997"/>
    <n v="557672.89"/>
  </r>
  <r>
    <n v="10"/>
    <x v="2"/>
    <s v="Region X - Northwest"/>
    <x v="6"/>
    <s v="AK"/>
    <x v="32"/>
    <n v="4"/>
    <x v="3"/>
    <n v="100289.24"/>
    <n v="160462.79"/>
    <n v="140404.94"/>
    <n v="224647.91"/>
    <n v="180520.64"/>
    <n v="288833.03000000003"/>
    <n v="240694.19"/>
    <n v="385110.7"/>
    <n v="300867.73"/>
    <n v="481388.38"/>
    <n v="340983.43"/>
    <n v="545573.49"/>
    <n v="381099.13"/>
    <n v="609758.61"/>
  </r>
  <r>
    <n v="10"/>
    <x v="2"/>
    <s v="Region X - Northwest"/>
    <x v="6"/>
    <s v="AK"/>
    <x v="33"/>
    <n v="1"/>
    <x v="0"/>
    <n v="122289.47"/>
    <n v="214006.58"/>
    <n v="158300.29999999999"/>
    <n v="277025.53000000003"/>
    <n v="189401"/>
    <n v="331451.75"/>
    <n v="225888.83"/>
    <n v="395305.46"/>
    <n v="265575.44"/>
    <n v="464757.02"/>
    <n v="290958.08000000002"/>
    <n v="509176.65"/>
    <n v="314951.24"/>
    <n v="551164.67000000004"/>
  </r>
  <r>
    <n v="10"/>
    <x v="2"/>
    <s v="Region X - Northwest"/>
    <x v="6"/>
    <s v="AK"/>
    <x v="33"/>
    <n v="2"/>
    <x v="1"/>
    <n v="107337.78"/>
    <n v="187841.11"/>
    <n v="140464.29999999999"/>
    <n v="245812.53"/>
    <n v="170452.61"/>
    <n v="298292.08"/>
    <n v="208591.55"/>
    <n v="365035.22"/>
    <n v="247199.26"/>
    <n v="432598.71"/>
    <n v="272232.7"/>
    <n v="476407.23"/>
    <n v="295378.40000000002"/>
    <n v="516912.21"/>
  </r>
  <r>
    <n v="10"/>
    <x v="2"/>
    <s v="Region X - Northwest"/>
    <x v="6"/>
    <s v="AK"/>
    <x v="33"/>
    <n v="3"/>
    <x v="2"/>
    <n v="93597.08"/>
    <n v="163794.9"/>
    <n v="127563.3"/>
    <n v="223235.77"/>
    <n v="161321.01"/>
    <n v="282311.77"/>
    <n v="212438.94"/>
    <n v="371768.15"/>
    <n v="263189.96000000002"/>
    <n v="460582.42"/>
    <n v="296499.81"/>
    <n v="518874.66"/>
    <n v="329390.33"/>
    <n v="576433.06999999995"/>
  </r>
  <r>
    <n v="10"/>
    <x v="2"/>
    <s v="Region X - Northwest"/>
    <x v="6"/>
    <s v="AK"/>
    <x v="33"/>
    <n v="4"/>
    <x v="3"/>
    <n v="103624.06"/>
    <n v="165798.5"/>
    <n v="145073.68"/>
    <n v="232117.9"/>
    <n v="186523.31"/>
    <n v="298437.3"/>
    <n v="248697.74"/>
    <n v="397916.4"/>
    <n v="310872.18"/>
    <n v="497395.5"/>
    <n v="352321.81"/>
    <n v="563714.9"/>
    <n v="393771.43"/>
    <n v="630034.30000000005"/>
  </r>
  <r>
    <n v="10"/>
    <x v="2"/>
    <s v="Region X - Northwest"/>
    <x v="6"/>
    <s v="AK"/>
    <x v="34"/>
    <n v="1"/>
    <x v="0"/>
    <n v="125005.49"/>
    <n v="218759.6"/>
    <n v="161899.20000000001"/>
    <n v="283323.59000000003"/>
    <n v="193766.48"/>
    <n v="339091.34"/>
    <n v="231186.13"/>
    <n v="404575.73"/>
    <n v="271869.87"/>
    <n v="475772.27"/>
    <n v="297891.19"/>
    <n v="521309.58"/>
    <n v="322527.53000000003"/>
    <n v="564423.18000000005"/>
  </r>
  <r>
    <n v="10"/>
    <x v="2"/>
    <s v="Region X - Northwest"/>
    <x v="6"/>
    <s v="AK"/>
    <x v="34"/>
    <n v="2"/>
    <x v="1"/>
    <n v="109352.86"/>
    <n v="191367.5"/>
    <n v="143227.13"/>
    <n v="250647.48"/>
    <n v="173929.89"/>
    <n v="304377.3"/>
    <n v="213078.04"/>
    <n v="372886.57"/>
    <n v="252632.31"/>
    <n v="442106.54"/>
    <n v="278288.05"/>
    <n v="487004.09"/>
    <n v="302037.21999999997"/>
    <n v="528565.14"/>
  </r>
  <r>
    <n v="10"/>
    <x v="2"/>
    <s v="Region X - Northwest"/>
    <x v="6"/>
    <s v="AK"/>
    <x v="34"/>
    <n v="3"/>
    <x v="2"/>
    <n v="95073.3"/>
    <n v="166378.28"/>
    <n v="129467.23"/>
    <n v="226567.65"/>
    <n v="163642.88"/>
    <n v="286375.03999999998"/>
    <n v="215410.28"/>
    <n v="376967.98"/>
    <n v="266793.56"/>
    <n v="466888.73"/>
    <n v="300500.34999999998"/>
    <n v="525875.62"/>
    <n v="333768.15999999997"/>
    <n v="584094.28"/>
  </r>
  <r>
    <n v="10"/>
    <x v="2"/>
    <s v="Region X - Northwest"/>
    <x v="6"/>
    <s v="AK"/>
    <x v="34"/>
    <n v="4"/>
    <x v="3"/>
    <n v="105977.71"/>
    <n v="169564.34"/>
    <n v="148368.79999999999"/>
    <n v="237390.07999999999"/>
    <n v="190759.88"/>
    <n v="305215.82"/>
    <n v="254346.51"/>
    <n v="406954.42"/>
    <n v="317933.14"/>
    <n v="508693.03"/>
    <n v="360324.22"/>
    <n v="576518.77"/>
    <n v="402715.31"/>
    <n v="644344.51"/>
  </r>
  <r>
    <n v="10"/>
    <x v="2"/>
    <s v="Region X - Northwest"/>
    <x v="6"/>
    <s v="AK"/>
    <x v="35"/>
    <n v="1"/>
    <x v="0"/>
    <n v="124631.95"/>
    <n v="218105.91"/>
    <n v="161373.32"/>
    <n v="282403.31"/>
    <n v="193106.95"/>
    <n v="337937.16"/>
    <n v="230353.26"/>
    <n v="403118.2"/>
    <n v="270856.81"/>
    <n v="473999.41"/>
    <n v="296762.40999999997"/>
    <n v="519334.21"/>
    <n v="321269.24"/>
    <n v="562221.18000000005"/>
  </r>
  <r>
    <n v="10"/>
    <x v="2"/>
    <s v="Region X - Northwest"/>
    <x v="6"/>
    <s v="AK"/>
    <x v="35"/>
    <n v="2"/>
    <x v="1"/>
    <n v="109212.98"/>
    <n v="191122.71"/>
    <n v="142979.94"/>
    <n v="250214.9"/>
    <n v="173566.42"/>
    <n v="303741.24"/>
    <n v="212515.44"/>
    <n v="371902.02"/>
    <n v="251906.37"/>
    <n v="440836.15"/>
    <n v="277451.84999999998"/>
    <n v="485540.74"/>
    <n v="301084.76"/>
    <n v="526898.32999999996"/>
  </r>
  <r>
    <n v="10"/>
    <x v="2"/>
    <s v="Region X - Northwest"/>
    <x v="6"/>
    <s v="AK"/>
    <x v="35"/>
    <n v="3"/>
    <x v="2"/>
    <n v="95094.49"/>
    <n v="166415.35999999999"/>
    <n v="129551.15"/>
    <n v="226714.51"/>
    <n v="163792.79"/>
    <n v="286637.39"/>
    <n v="215651.65"/>
    <n v="377390.39"/>
    <n v="267132.14"/>
    <n v="467481.24"/>
    <n v="300911.92"/>
    <n v="526595.86"/>
    <n v="334259.27"/>
    <n v="584953.72"/>
  </r>
  <r>
    <n v="10"/>
    <x v="2"/>
    <s v="Region X - Northwest"/>
    <x v="6"/>
    <s v="AK"/>
    <x v="35"/>
    <n v="4"/>
    <x v="3"/>
    <n v="105634.59"/>
    <n v="169015.35"/>
    <n v="147888.43"/>
    <n v="236621.49"/>
    <n v="190142.27"/>
    <n v="304227.63"/>
    <n v="253523.02"/>
    <n v="405636.84"/>
    <n v="316903.78000000003"/>
    <n v="507046.05"/>
    <n v="359157.61"/>
    <n v="574652.18999999994"/>
    <n v="401411.45"/>
    <n v="642258.32999999996"/>
  </r>
  <r>
    <n v="10"/>
    <x v="2"/>
    <s v="Region X - Northwest"/>
    <x v="7"/>
    <s v="ID"/>
    <x v="36"/>
    <n v="1"/>
    <x v="0"/>
    <n v="97069.09"/>
    <n v="169870.9"/>
    <n v="125871.06"/>
    <n v="220274.36"/>
    <n v="150756.56"/>
    <n v="263823.96999999997"/>
    <n v="180037.68"/>
    <n v="315065.95"/>
    <n v="211842.87"/>
    <n v="370725.02"/>
    <n v="232187.17"/>
    <n v="406327.55"/>
    <n v="251521.3"/>
    <n v="440162.27"/>
  </r>
  <r>
    <n v="10"/>
    <x v="2"/>
    <s v="Region X - Northwest"/>
    <x v="7"/>
    <s v="ID"/>
    <x v="36"/>
    <n v="2"/>
    <x v="1"/>
    <n v="84233.919999999998"/>
    <n v="147409.35"/>
    <n v="110560.09"/>
    <n v="193480.17"/>
    <n v="134490.68"/>
    <n v="235358.7"/>
    <n v="165189.17000000001"/>
    <n v="289081.05"/>
    <n v="196068.2"/>
    <n v="343119.34"/>
    <n v="216112.73"/>
    <n v="378197.28"/>
    <n v="234719.38"/>
    <n v="410758.91"/>
  </r>
  <r>
    <n v="10"/>
    <x v="2"/>
    <s v="Region X - Northwest"/>
    <x v="7"/>
    <s v="ID"/>
    <x v="36"/>
    <n v="3"/>
    <x v="2"/>
    <n v="72714.38"/>
    <n v="127250.16"/>
    <n v="98819.13"/>
    <n v="172933.48"/>
    <n v="124744.9"/>
    <n v="218303.57"/>
    <n v="164046.76"/>
    <n v="287081.82"/>
    <n v="203033.65"/>
    <n v="355308.88"/>
    <n v="228574.95"/>
    <n v="400006.17"/>
    <n v="253756.3"/>
    <n v="444073.52"/>
  </r>
  <r>
    <n v="10"/>
    <x v="2"/>
    <s v="Region X - Northwest"/>
    <x v="7"/>
    <s v="ID"/>
    <x v="36"/>
    <n v="4"/>
    <x v="3"/>
    <n v="82389.98"/>
    <n v="131823.96"/>
    <n v="115345.97"/>
    <n v="184553.55"/>
    <n v="148301.96"/>
    <n v="237283.14"/>
    <n v="197735.94"/>
    <n v="316377.51"/>
    <n v="247169.93"/>
    <n v="395471.89"/>
    <n v="280125.92"/>
    <n v="448201.48"/>
    <n v="313081.90999999997"/>
    <n v="500931.06"/>
  </r>
  <r>
    <n v="10"/>
    <x v="2"/>
    <s v="Region X - Northwest"/>
    <x v="7"/>
    <s v="ID"/>
    <x v="37"/>
    <n v="1"/>
    <x v="0"/>
    <n v="101815.96"/>
    <n v="178177.93"/>
    <n v="131913.63"/>
    <n v="230848.84"/>
    <n v="157913.12"/>
    <n v="276347.95"/>
    <n v="188461.32"/>
    <n v="329807.31"/>
    <n v="221664.79"/>
    <n v="387913.38"/>
    <n v="242902.26"/>
    <n v="425078.96"/>
    <n v="263032.13"/>
    <n v="460306.23"/>
  </r>
  <r>
    <n v="10"/>
    <x v="2"/>
    <s v="Region X - Northwest"/>
    <x v="7"/>
    <s v="ID"/>
    <x v="37"/>
    <n v="2"/>
    <x v="1"/>
    <n v="88853.79"/>
    <n v="155494.14000000001"/>
    <n v="116451.06"/>
    <n v="203789.36"/>
    <n v="141486.20000000001"/>
    <n v="247600.84"/>
    <n v="173465.79"/>
    <n v="303565.14"/>
    <n v="205733.93"/>
    <n v="360034.38"/>
    <n v="226668.66"/>
    <n v="396670.16"/>
    <n v="246063.86"/>
    <n v="430611.75"/>
  </r>
  <r>
    <n v="10"/>
    <x v="2"/>
    <s v="Region X - Northwest"/>
    <x v="7"/>
    <s v="ID"/>
    <x v="37"/>
    <n v="3"/>
    <x v="2"/>
    <n v="77088.12"/>
    <n v="134904.21"/>
    <n v="104912.85"/>
    <n v="183597.5"/>
    <n v="132556.82999999999"/>
    <n v="231974.46"/>
    <n v="174440.1"/>
    <n v="305270.17"/>
    <n v="216005.28"/>
    <n v="378009.24"/>
    <n v="243260.99"/>
    <n v="425706.73"/>
    <n v="270153.17"/>
    <n v="472768.05"/>
  </r>
  <r>
    <n v="10"/>
    <x v="2"/>
    <s v="Region X - Northwest"/>
    <x v="7"/>
    <s v="ID"/>
    <x v="37"/>
    <n v="4"/>
    <x v="3"/>
    <n v="86348.17"/>
    <n v="138157.07"/>
    <n v="120887.43"/>
    <n v="193419.9"/>
    <n v="155426.70000000001"/>
    <n v="248682.72"/>
    <n v="207235.6"/>
    <n v="331576.96000000002"/>
    <n v="259044.5"/>
    <n v="414471.21"/>
    <n v="293583.77"/>
    <n v="469734.03"/>
    <n v="328123.03000000003"/>
    <n v="524996.86"/>
  </r>
  <r>
    <n v="10"/>
    <x v="2"/>
    <s v="Region X - Northwest"/>
    <x v="7"/>
    <s v="ID"/>
    <x v="38"/>
    <n v="1"/>
    <x v="0"/>
    <n v="94941.88"/>
    <n v="166148.29999999999"/>
    <n v="123176.06"/>
    <n v="215558.1"/>
    <n v="147574.04999999999"/>
    <n v="258254.59"/>
    <n v="176306.12"/>
    <n v="308535.71000000002"/>
    <n v="207502.56"/>
    <n v="363129.48"/>
    <n v="227458.18"/>
    <n v="398051.82"/>
    <n v="246452.75"/>
    <n v="431292.31"/>
  </r>
  <r>
    <n v="10"/>
    <x v="2"/>
    <s v="Region X - Northwest"/>
    <x v="7"/>
    <s v="ID"/>
    <x v="38"/>
    <n v="2"/>
    <x v="1"/>
    <n v="82106.67"/>
    <n v="143686.66"/>
    <n v="107865.09"/>
    <n v="188763.91"/>
    <n v="131308.18"/>
    <n v="229789.31"/>
    <n v="161457.60999999999"/>
    <n v="282550.81"/>
    <n v="191727.89"/>
    <n v="335523.81"/>
    <n v="211383.74"/>
    <n v="369921.55"/>
    <n v="229650.83"/>
    <n v="401888.95"/>
  </r>
  <r>
    <n v="10"/>
    <x v="2"/>
    <s v="Region X - Northwest"/>
    <x v="7"/>
    <s v="ID"/>
    <x v="38"/>
    <n v="3"/>
    <x v="2"/>
    <n v="70661.34"/>
    <n v="123657.35"/>
    <n v="95944.88"/>
    <n v="167903.54"/>
    <n v="121049.43"/>
    <n v="211836.51"/>
    <n v="159119.47"/>
    <n v="278459.07"/>
    <n v="196874.54"/>
    <n v="344530.45"/>
    <n v="221594.63"/>
    <n v="387790.61"/>
    <n v="245954.76"/>
    <n v="430420.83"/>
  </r>
  <r>
    <n v="10"/>
    <x v="2"/>
    <s v="Region X - Northwest"/>
    <x v="7"/>
    <s v="ID"/>
    <x v="38"/>
    <n v="4"/>
    <x v="3"/>
    <n v="80624.259999999995"/>
    <n v="128998.82"/>
    <n v="112873.97"/>
    <n v="180598.35"/>
    <n v="145123.67000000001"/>
    <n v="232197.88"/>
    <n v="193498.23"/>
    <n v="309597.18"/>
    <n v="241872.79"/>
    <n v="386996.47"/>
    <n v="274122.5"/>
    <n v="438596"/>
    <n v="306372.2"/>
    <n v="490195.53"/>
  </r>
  <r>
    <n v="10"/>
    <x v="2"/>
    <s v="Region X - Northwest"/>
    <x v="7"/>
    <s v="ID"/>
    <x v="10"/>
    <n v="1"/>
    <x v="0"/>
    <n v="99846.11"/>
    <n v="174730.69"/>
    <n v="129303.44"/>
    <n v="226281.03"/>
    <n v="154746.95000000001"/>
    <n v="270807.17"/>
    <n v="184619.33"/>
    <n v="323083.83"/>
    <n v="217099.61"/>
    <n v="379924.31"/>
    <n v="237873.86"/>
    <n v="416279.26"/>
    <n v="257537.25"/>
    <n v="450690.18"/>
  </r>
  <r>
    <n v="10"/>
    <x v="2"/>
    <s v="Region X - Northwest"/>
    <x v="7"/>
    <s v="ID"/>
    <x v="10"/>
    <n v="2"/>
    <x v="1"/>
    <n v="87392.31"/>
    <n v="152936.54"/>
    <n v="114447.26"/>
    <n v="200282.7"/>
    <n v="138964.22"/>
    <n v="243187.39"/>
    <n v="170211.86"/>
    <n v="297870.76"/>
    <n v="201793.49"/>
    <n v="353138.6"/>
    <n v="222276.88"/>
    <n v="388984.54"/>
    <n v="241234.4"/>
    <n v="422160.19"/>
  </r>
  <r>
    <n v="10"/>
    <x v="2"/>
    <s v="Region X - Northwest"/>
    <x v="7"/>
    <s v="ID"/>
    <x v="10"/>
    <n v="3"/>
    <x v="2"/>
    <n v="76017.460000000006"/>
    <n v="133030.54999999999"/>
    <n v="103531.98"/>
    <n v="181180.97"/>
    <n v="130872.84"/>
    <n v="229027.48"/>
    <n v="172285.07"/>
    <n v="301498.87"/>
    <n v="213391.68"/>
    <n v="373435.44"/>
    <n v="240359.5"/>
    <n v="420629.12"/>
    <n v="266978.05"/>
    <n v="467211.58"/>
  </r>
  <r>
    <n v="10"/>
    <x v="2"/>
    <s v="Region X - Northwest"/>
    <x v="7"/>
    <s v="ID"/>
    <x v="10"/>
    <n v="4"/>
    <x v="3"/>
    <n v="84641.13"/>
    <n v="135425.79999999999"/>
    <n v="118497.58"/>
    <n v="189596.12"/>
    <n v="152354.03"/>
    <n v="243766.44"/>
    <n v="203138.7"/>
    <n v="325021.93"/>
    <n v="253923.38"/>
    <n v="406277.41"/>
    <n v="287779.83"/>
    <n v="460447.73"/>
    <n v="321636.28000000003"/>
    <n v="514618.05"/>
  </r>
  <r>
    <n v="10"/>
    <x v="2"/>
    <s v="Region X - Northwest"/>
    <x v="7"/>
    <s v="ID"/>
    <x v="39"/>
    <n v="1"/>
    <x v="0"/>
    <n v="95059.9"/>
    <n v="166354.82"/>
    <n v="123239.67999999999"/>
    <n v="215669.43"/>
    <n v="147586.31"/>
    <n v="258276.04"/>
    <n v="176223.3"/>
    <n v="308390.78000000003"/>
    <n v="207333.9"/>
    <n v="362834.33"/>
    <n v="227233.63"/>
    <n v="397658.85"/>
    <n v="246133"/>
    <n v="430732.75"/>
  </r>
  <r>
    <n v="10"/>
    <x v="2"/>
    <s v="Region X - Northwest"/>
    <x v="7"/>
    <s v="ID"/>
    <x v="39"/>
    <n v="2"/>
    <x v="1"/>
    <n v="82605.990000000005"/>
    <n v="144560.48000000001"/>
    <n v="108383.49"/>
    <n v="189671.1"/>
    <n v="131803.57999999999"/>
    <n v="230656.26"/>
    <n v="161815.82999999999"/>
    <n v="283177.71000000002"/>
    <n v="192027.79"/>
    <n v="336048.63"/>
    <n v="211636.64"/>
    <n v="370364.13"/>
    <n v="229830.14"/>
    <n v="402202.75"/>
  </r>
  <r>
    <n v="10"/>
    <x v="2"/>
    <s v="Region X - Northwest"/>
    <x v="7"/>
    <s v="ID"/>
    <x v="39"/>
    <n v="3"/>
    <x v="2"/>
    <n v="71398.12"/>
    <n v="124946.71"/>
    <n v="97064.91"/>
    <n v="169863.6"/>
    <n v="122558.04"/>
    <n v="214476.57"/>
    <n v="161198.66"/>
    <n v="282097.65999999997"/>
    <n v="199533.67"/>
    <n v="349183.93"/>
    <n v="224653.76"/>
    <n v="393144.08"/>
    <n v="249424.57"/>
    <n v="436493"/>
  </r>
  <r>
    <n v="10"/>
    <x v="2"/>
    <s v="Region X - Northwest"/>
    <x v="7"/>
    <s v="ID"/>
    <x v="39"/>
    <n v="4"/>
    <x v="3"/>
    <n v="80668.27"/>
    <n v="129069.23"/>
    <n v="112935.57"/>
    <n v="180696.92"/>
    <n v="145202.88"/>
    <n v="232324.61"/>
    <n v="193603.84"/>
    <n v="309766.15000000002"/>
    <n v="242004.8"/>
    <n v="387207.69"/>
    <n v="274272.11"/>
    <n v="438835.38"/>
    <n v="306539.40999999997"/>
    <n v="490463.07"/>
  </r>
  <r>
    <n v="10"/>
    <x v="2"/>
    <s v="Region X - Northwest"/>
    <x v="7"/>
    <s v="ID"/>
    <x v="40"/>
    <n v="1"/>
    <x v="0"/>
    <n v="97561.55"/>
    <n v="170732.71"/>
    <n v="126523.61"/>
    <n v="221416.32000000001"/>
    <n v="151548.1"/>
    <n v="265209.17"/>
    <n v="180998.18"/>
    <n v="316746.82"/>
    <n v="212984.16"/>
    <n v="372722.29"/>
    <n v="233444.27"/>
    <n v="408527.47"/>
    <n v="252895.02"/>
    <n v="442566.28"/>
  </r>
  <r>
    <n v="10"/>
    <x v="2"/>
    <s v="Region X - Northwest"/>
    <x v="7"/>
    <s v="ID"/>
    <x v="40"/>
    <n v="2"/>
    <x v="1"/>
    <n v="84599.29"/>
    <n v="148048.75"/>
    <n v="111061.05"/>
    <n v="194356.83"/>
    <n v="135121.18"/>
    <n v="236462.06"/>
    <n v="166002.65"/>
    <n v="290504.64"/>
    <n v="197053.31"/>
    <n v="344843.29"/>
    <n v="217210.68"/>
    <n v="380118.68"/>
    <n v="235926.74"/>
    <n v="412871.8"/>
  </r>
  <r>
    <n v="10"/>
    <x v="2"/>
    <s v="Region X - Northwest"/>
    <x v="7"/>
    <s v="ID"/>
    <x v="40"/>
    <n v="3"/>
    <x v="2"/>
    <n v="72982.05"/>
    <n v="127718.58"/>
    <n v="99164.35"/>
    <n v="173537.61"/>
    <n v="125165.89"/>
    <n v="219040.31"/>
    <n v="164585.51"/>
    <n v="288024.65000000002"/>
    <n v="203687.05"/>
    <n v="356452.33"/>
    <n v="229300.33"/>
    <n v="401275.57"/>
    <n v="254550.08"/>
    <n v="445462.64"/>
  </r>
  <r>
    <n v="10"/>
    <x v="2"/>
    <s v="Region X - Northwest"/>
    <x v="7"/>
    <s v="ID"/>
    <x v="40"/>
    <n v="4"/>
    <x v="3"/>
    <n v="82816.740000000005"/>
    <n v="132506.78"/>
    <n v="115943.43"/>
    <n v="185509.49"/>
    <n v="149070.13"/>
    <n v="238512.21"/>
    <n v="198760.17"/>
    <n v="318016.27"/>
    <n v="248450.21"/>
    <n v="397520.34"/>
    <n v="281576.90000000002"/>
    <n v="450523.05"/>
    <n v="314703.59999999998"/>
    <n v="503525.77"/>
  </r>
  <r>
    <n v="10"/>
    <x v="2"/>
    <s v="Region X - Northwest"/>
    <x v="8"/>
    <s v="OR"/>
    <x v="41"/>
    <n v="1"/>
    <x v="0"/>
    <n v="106300.56"/>
    <n v="186025.98"/>
    <n v="137701.42000000001"/>
    <n v="240977.48"/>
    <n v="164825.54999999999"/>
    <n v="288444.71999999997"/>
    <n v="196686.41"/>
    <n v="344201.22"/>
    <n v="231321.04"/>
    <n v="404811.82"/>
    <n v="253473.66"/>
    <n v="443578.9"/>
    <n v="274460.31"/>
    <n v="480305.54"/>
  </r>
  <r>
    <n v="10"/>
    <x v="2"/>
    <s v="Region X - Northwest"/>
    <x v="8"/>
    <s v="OR"/>
    <x v="41"/>
    <n v="2"/>
    <x v="1"/>
    <n v="92867.32"/>
    <n v="162517.79999999999"/>
    <n v="121676.89"/>
    <n v="212934.55"/>
    <n v="147801.60999999999"/>
    <n v="258652.82"/>
    <n v="181145.89"/>
    <n v="317005.3"/>
    <n v="214811.19"/>
    <n v="375919.59"/>
    <n v="236650.07"/>
    <n v="414137.62"/>
    <n v="256875.34"/>
    <n v="449531.85"/>
  </r>
  <r>
    <n v="10"/>
    <x v="2"/>
    <s v="Region X - Northwest"/>
    <x v="8"/>
    <s v="OR"/>
    <x v="41"/>
    <n v="3"/>
    <x v="2"/>
    <n v="80646.679999999993"/>
    <n v="141131.68"/>
    <n v="109785.41"/>
    <n v="192124.48"/>
    <n v="138736.82999999999"/>
    <n v="242789.45"/>
    <n v="182596.42"/>
    <n v="319543.74"/>
    <n v="226126.36"/>
    <n v="395721.14"/>
    <n v="254675.4"/>
    <n v="445681.95"/>
    <n v="282847.7"/>
    <n v="494983.47"/>
  </r>
  <r>
    <n v="10"/>
    <x v="2"/>
    <s v="Region X - Northwest"/>
    <x v="8"/>
    <s v="OR"/>
    <x v="41"/>
    <n v="4"/>
    <x v="3"/>
    <n v="90137.34"/>
    <n v="144219.75"/>
    <n v="126192.28"/>
    <n v="201907.65"/>
    <n v="162247.21"/>
    <n v="259595.54"/>
    <n v="216329.62"/>
    <n v="346127.39"/>
    <n v="270412.02"/>
    <n v="432659.24"/>
    <n v="306466.96000000002"/>
    <n v="490347.14"/>
    <n v="342521.89"/>
    <n v="548035.04"/>
  </r>
  <r>
    <n v="10"/>
    <x v="2"/>
    <s v="Region X - Northwest"/>
    <x v="8"/>
    <s v="OR"/>
    <x v="42"/>
    <n v="1"/>
    <x v="0"/>
    <n v="104037.22"/>
    <n v="182065.14"/>
    <n v="134702.34"/>
    <n v="235729.1"/>
    <n v="161187.66"/>
    <n v="282078.40999999997"/>
    <n v="192272.01"/>
    <n v="336476.01"/>
    <n v="226075.69"/>
    <n v="395632.46"/>
    <n v="247696.08"/>
    <n v="433468.14"/>
    <n v="268146.74"/>
    <n v="469256.8"/>
  </r>
  <r>
    <n v="10"/>
    <x v="2"/>
    <s v="Region X - Northwest"/>
    <x v="8"/>
    <s v="OR"/>
    <x v="42"/>
    <n v="2"/>
    <x v="1"/>
    <n v="91188.08"/>
    <n v="159579.15"/>
    <n v="119374.53"/>
    <n v="208905.43"/>
    <n v="144903.89000000001"/>
    <n v="253581.81"/>
    <n v="177407.16"/>
    <n v="310462.52"/>
    <n v="210283.66"/>
    <n v="367996.41"/>
    <n v="231603.95"/>
    <n v="405306.92"/>
    <n v="251326.34"/>
    <n v="439821.09"/>
  </r>
  <r>
    <n v="10"/>
    <x v="2"/>
    <s v="Region X - Northwest"/>
    <x v="8"/>
    <s v="OR"/>
    <x v="42"/>
    <n v="3"/>
    <x v="2"/>
    <n v="79416.490000000005"/>
    <n v="138978.85999999999"/>
    <n v="108198.81"/>
    <n v="189347.91"/>
    <n v="136801.94"/>
    <n v="239403.4"/>
    <n v="180120.31"/>
    <n v="315210.55"/>
    <n v="223123.37"/>
    <n v="390465.89"/>
    <n v="251341.62"/>
    <n v="439847.83"/>
    <n v="279199.51"/>
    <n v="488599.14"/>
  </r>
  <r>
    <n v="10"/>
    <x v="2"/>
    <s v="Region X - Northwest"/>
    <x v="8"/>
    <s v="OR"/>
    <x v="42"/>
    <n v="4"/>
    <x v="3"/>
    <n v="88175.97"/>
    <n v="141081.54999999999"/>
    <n v="123446.35"/>
    <n v="197514.17"/>
    <n v="158716.74"/>
    <n v="253946.79"/>
    <n v="211622.32"/>
    <n v="338595.72"/>
    <n v="264527.90000000002"/>
    <n v="423244.65"/>
    <n v="299798.28999999998"/>
    <n v="479677.27"/>
    <n v="335068.67"/>
    <n v="536109.89"/>
  </r>
  <r>
    <n v="10"/>
    <x v="2"/>
    <s v="Region X - Northwest"/>
    <x v="8"/>
    <s v="OR"/>
    <x v="43"/>
    <n v="1"/>
    <x v="0"/>
    <n v="100710.28"/>
    <n v="176242.99"/>
    <n v="130355.76"/>
    <n v="228122.58"/>
    <n v="155958.51"/>
    <n v="272927.39"/>
    <n v="185991.81"/>
    <n v="325485.65999999997"/>
    <n v="218660.18"/>
    <n v="382655.31"/>
    <n v="239554"/>
    <n v="419219.49"/>
    <n v="259298.88"/>
    <n v="453773.05"/>
  </r>
  <r>
    <n v="10"/>
    <x v="2"/>
    <s v="Region X - Northwest"/>
    <x v="8"/>
    <s v="OR"/>
    <x v="43"/>
    <n v="2"/>
    <x v="1"/>
    <n v="88445.22"/>
    <n v="154779.14000000001"/>
    <n v="115724.67"/>
    <n v="202518.17"/>
    <n v="140414.91"/>
    <n v="245726.09"/>
    <n v="171802.63"/>
    <n v="300654.61"/>
    <n v="203585.97"/>
    <n v="356275.45"/>
    <n v="224193.33"/>
    <n v="392338.33"/>
    <n v="243243.04"/>
    <n v="425675.33"/>
  </r>
  <r>
    <n v="10"/>
    <x v="2"/>
    <s v="Region X - Northwest"/>
    <x v="8"/>
    <s v="OR"/>
    <x v="43"/>
    <n v="3"/>
    <x v="2"/>
    <n v="77159.789999999994"/>
    <n v="135029.63"/>
    <n v="105175.07"/>
    <n v="184056.38"/>
    <n v="133019.32"/>
    <n v="232783.81"/>
    <n v="175180.56"/>
    <n v="306565.96999999997"/>
    <n v="217040.81"/>
    <n v="379821.41"/>
    <n v="244517.67"/>
    <n v="427905.92"/>
    <n v="271650.55"/>
    <n v="475388.46"/>
  </r>
  <r>
    <n v="10"/>
    <x v="2"/>
    <s v="Region X - Northwest"/>
    <x v="8"/>
    <s v="OR"/>
    <x v="43"/>
    <n v="4"/>
    <x v="3"/>
    <n v="85331.73"/>
    <n v="136530.76999999999"/>
    <n v="119464.43"/>
    <n v="191143.08"/>
    <n v="153597.12"/>
    <n v="245755.39"/>
    <n v="204796.16"/>
    <n v="327673.86"/>
    <n v="255995.2"/>
    <n v="409592.32000000001"/>
    <n v="290127.89"/>
    <n v="464204.63"/>
    <n v="324260.58"/>
    <n v="518816.94"/>
  </r>
  <r>
    <n v="10"/>
    <x v="2"/>
    <s v="Region X - Northwest"/>
    <x v="8"/>
    <s v="OR"/>
    <x v="44"/>
    <n v="1"/>
    <x v="0"/>
    <n v="100631.14"/>
    <n v="176104.5"/>
    <n v="130281.83"/>
    <n v="227993.19"/>
    <n v="155890.46"/>
    <n v="272808.3"/>
    <n v="185941.8"/>
    <n v="325398.15000000002"/>
    <n v="218624.17"/>
    <n v="382592.3"/>
    <n v="239527.26"/>
    <n v="419172.71"/>
    <n v="259294.46"/>
    <n v="453765.31"/>
  </r>
  <r>
    <n v="10"/>
    <x v="2"/>
    <s v="Region X - Northwest"/>
    <x v="8"/>
    <s v="OR"/>
    <x v="44"/>
    <n v="2"/>
    <x v="1"/>
    <n v="88249.26"/>
    <n v="154436.20000000001"/>
    <n v="115511.39"/>
    <n v="202144.93"/>
    <n v="140198.82999999999"/>
    <n v="245347.95"/>
    <n v="171617.49"/>
    <n v="300330.61"/>
    <n v="203406.4"/>
    <n v="355961.2"/>
    <n v="224020.31"/>
    <n v="392035.54"/>
    <n v="243085.71"/>
    <n v="425399.99"/>
  </r>
  <r>
    <n v="10"/>
    <x v="2"/>
    <s v="Region X - Northwest"/>
    <x v="8"/>
    <s v="OR"/>
    <x v="44"/>
    <n v="3"/>
    <x v="2"/>
    <n v="76892.570000000007"/>
    <n v="134561.99"/>
    <n v="104773.83"/>
    <n v="183354.21"/>
    <n v="132482.43"/>
    <n v="231844.26"/>
    <n v="174443.96"/>
    <n v="305276.92"/>
    <n v="216101.63"/>
    <n v="378177.85"/>
    <n v="243439.34"/>
    <n v="426018.85"/>
    <n v="270429.8"/>
    <n v="473252.15"/>
  </r>
  <r>
    <n v="10"/>
    <x v="2"/>
    <s v="Region X - Northwest"/>
    <x v="8"/>
    <s v="OR"/>
    <x v="44"/>
    <n v="4"/>
    <x v="3"/>
    <n v="85282.58"/>
    <n v="136452.13"/>
    <n v="119395.61"/>
    <n v="191032.98"/>
    <n v="153508.64000000001"/>
    <n v="245613.83"/>
    <n v="204678.19"/>
    <n v="327485.11"/>
    <n v="255847.74"/>
    <n v="409356.39"/>
    <n v="289960.77"/>
    <n v="463937.24"/>
    <n v="324073.8"/>
    <n v="518518.09"/>
  </r>
  <r>
    <n v="10"/>
    <x v="2"/>
    <s v="Region X - Northwest"/>
    <x v="8"/>
    <s v="OR"/>
    <x v="45"/>
    <n v="1"/>
    <x v="0"/>
    <n v="103347.16"/>
    <n v="180857.52"/>
    <n v="133880.72"/>
    <n v="234291.26"/>
    <n v="160255.94"/>
    <n v="280447.89"/>
    <n v="191239.1"/>
    <n v="334668.42"/>
    <n v="224918.6"/>
    <n v="393607.55"/>
    <n v="246460.37"/>
    <n v="431305.65"/>
    <n v="266870.76"/>
    <n v="467023.82"/>
  </r>
  <r>
    <n v="10"/>
    <x v="2"/>
    <s v="Region X - Northwest"/>
    <x v="8"/>
    <s v="OR"/>
    <x v="45"/>
    <n v="2"/>
    <x v="1"/>
    <n v="90264.34"/>
    <n v="157962.59"/>
    <n v="118274.22"/>
    <n v="206979.88"/>
    <n v="143676.1"/>
    <n v="251433.18"/>
    <n v="176103.98"/>
    <n v="308181.96000000002"/>
    <n v="208839.45"/>
    <n v="365469.03"/>
    <n v="230075.66"/>
    <n v="402632.4"/>
    <n v="249744.53"/>
    <n v="437052.92"/>
  </r>
  <r>
    <n v="10"/>
    <x v="2"/>
    <s v="Region X - Northwest"/>
    <x v="8"/>
    <s v="OR"/>
    <x v="45"/>
    <n v="3"/>
    <x v="2"/>
    <n v="78368.789999999994"/>
    <n v="137145.38"/>
    <n v="106677.75999999999"/>
    <n v="186686.09"/>
    <n v="134804.29999999999"/>
    <n v="235907.53"/>
    <n v="177415.29"/>
    <n v="310476.76"/>
    <n v="219705.24"/>
    <n v="384484.16"/>
    <n v="247439.89"/>
    <n v="433019.81"/>
    <n v="274807.63"/>
    <n v="480913.36"/>
  </r>
  <r>
    <n v="10"/>
    <x v="2"/>
    <s v="Region X - Northwest"/>
    <x v="8"/>
    <s v="OR"/>
    <x v="45"/>
    <n v="4"/>
    <x v="3"/>
    <n v="87636.23"/>
    <n v="140217.97"/>
    <n v="122690.72"/>
    <n v="196305.16"/>
    <n v="157745.22"/>
    <n v="252392.35"/>
    <n v="210326.96"/>
    <n v="336523.14"/>
    <n v="262908.7"/>
    <n v="420653.92"/>
    <n v="297963.19"/>
    <n v="476741.11"/>
    <n v="333017.68"/>
    <n v="532828.30000000005"/>
  </r>
  <r>
    <n v="10"/>
    <x v="2"/>
    <s v="Region X - Northwest"/>
    <x v="8"/>
    <s v="OR"/>
    <x v="11"/>
    <n v="1"/>
    <x v="0"/>
    <n v="104942.56"/>
    <n v="183649.48"/>
    <n v="135901.97"/>
    <n v="237828.45"/>
    <n v="162642.82"/>
    <n v="284624.93"/>
    <n v="194037.77"/>
    <n v="339566.1"/>
    <n v="228173.83"/>
    <n v="399304.2"/>
    <n v="250007.11"/>
    <n v="437512.44"/>
    <n v="270672.17"/>
    <n v="473676.29"/>
  </r>
  <r>
    <n v="10"/>
    <x v="2"/>
    <s v="Region X - Northwest"/>
    <x v="8"/>
    <s v="OR"/>
    <x v="11"/>
    <n v="2"/>
    <x v="1"/>
    <n v="91859.78"/>
    <n v="160754.60999999999"/>
    <n v="120295.47"/>
    <n v="210517.08"/>
    <n v="146062.98000000001"/>
    <n v="255610.22"/>
    <n v="178902.65"/>
    <n v="313079.64"/>
    <n v="212094.68"/>
    <n v="371165.68"/>
    <n v="233622.39999999999"/>
    <n v="408839.2"/>
    <n v="253545.94"/>
    <n v="443705.39"/>
  </r>
  <r>
    <n v="10"/>
    <x v="2"/>
    <s v="Region X - Northwest"/>
    <x v="8"/>
    <s v="OR"/>
    <x v="11"/>
    <n v="3"/>
    <x v="2"/>
    <n v="79908.570000000007"/>
    <n v="139839.99"/>
    <n v="108833.45"/>
    <n v="190458.54"/>
    <n v="137575.9"/>
    <n v="240757.82"/>
    <n v="181110.76"/>
    <n v="316943.82"/>
    <n v="224324.57"/>
    <n v="392567.99"/>
    <n v="252675.13"/>
    <n v="442181.48"/>
    <n v="280658.78000000003"/>
    <n v="491152.87"/>
  </r>
  <r>
    <n v="10"/>
    <x v="2"/>
    <s v="Region X - Northwest"/>
    <x v="8"/>
    <s v="OR"/>
    <x v="11"/>
    <n v="4"/>
    <x v="3"/>
    <n v="88960.52"/>
    <n v="142336.82999999999"/>
    <n v="124544.72"/>
    <n v="199271.56"/>
    <n v="160128.93"/>
    <n v="256206.29"/>
    <n v="213505.24"/>
    <n v="341608.39"/>
    <n v="266881.55"/>
    <n v="427010.48"/>
    <n v="302465.75"/>
    <n v="483945.21"/>
    <n v="338049.96"/>
    <n v="540879.94999999995"/>
  </r>
  <r>
    <n v="10"/>
    <x v="2"/>
    <s v="Region X - Northwest"/>
    <x v="8"/>
    <s v="OR"/>
    <x v="46"/>
    <n v="1"/>
    <x v="0"/>
    <n v="102068.29"/>
    <n v="178619.5"/>
    <n v="132155.21"/>
    <n v="231271.62"/>
    <n v="158141.25"/>
    <n v="276747.19"/>
    <n v="188640.46"/>
    <n v="330120.81"/>
    <n v="221807.4"/>
    <n v="388162.95"/>
    <n v="243020.56"/>
    <n v="425285.97"/>
    <n v="263087.03999999998"/>
    <n v="460402.32"/>
  </r>
  <r>
    <n v="10"/>
    <x v="2"/>
    <s v="Region X - Northwest"/>
    <x v="8"/>
    <s v="OR"/>
    <x v="46"/>
    <n v="2"/>
    <x v="1"/>
    <n v="89452.76"/>
    <n v="156542.34"/>
    <n v="117106.09"/>
    <n v="204935.65"/>
    <n v="142153.54999999999"/>
    <n v="248768.71"/>
    <n v="174045.88"/>
    <n v="304580.28999999998"/>
    <n v="206302.5"/>
    <n v="361029.37"/>
    <n v="227221.01"/>
    <n v="397636.77"/>
    <n v="246572.46"/>
    <n v="431501.81"/>
  </r>
  <r>
    <n v="10"/>
    <x v="2"/>
    <s v="Region X - Northwest"/>
    <x v="8"/>
    <s v="OR"/>
    <x v="46"/>
    <n v="3"/>
    <x v="2"/>
    <n v="77897.899999999994"/>
    <n v="136321.32999999999"/>
    <n v="106127.03999999999"/>
    <n v="185722.32"/>
    <n v="134180.26"/>
    <n v="234815.45"/>
    <n v="176666.23"/>
    <n v="309165.90000000002"/>
    <n v="218842.61"/>
    <n v="382974.57"/>
    <n v="246517.95"/>
    <n v="431406.4"/>
    <n v="273839.46999999997"/>
    <n v="479219.07"/>
  </r>
  <r>
    <n v="10"/>
    <x v="2"/>
    <s v="Region X - Northwest"/>
    <x v="8"/>
    <s v="OR"/>
    <x v="46"/>
    <n v="4"/>
    <x v="3"/>
    <n v="86508.56"/>
    <n v="138413.70000000001"/>
    <n v="121111.99"/>
    <n v="193779.18"/>
    <n v="155715.41"/>
    <n v="249144.66"/>
    <n v="207620.55"/>
    <n v="332192.88"/>
    <n v="259525.68"/>
    <n v="415241.1"/>
    <n v="294129.11"/>
    <n v="470606.58"/>
    <n v="328732.53000000003"/>
    <n v="525972.06000000006"/>
  </r>
  <r>
    <n v="10"/>
    <x v="2"/>
    <s v="Region X - Northwest"/>
    <x v="9"/>
    <s v="WA"/>
    <x v="47"/>
    <n v="1"/>
    <x v="0"/>
    <n v="111675.58"/>
    <n v="195432.27"/>
    <n v="144669.07999999999"/>
    <n v="253170.88"/>
    <n v="173169.17"/>
    <n v="303046.05"/>
    <n v="206648.18"/>
    <n v="361634.31"/>
    <n v="243040.87"/>
    <n v="425321.52"/>
    <n v="266318.01"/>
    <n v="466056.51"/>
    <n v="288372.31"/>
    <n v="504651.54"/>
  </r>
  <r>
    <n v="10"/>
    <x v="2"/>
    <s v="Region X - Northwest"/>
    <x v="9"/>
    <s v="WA"/>
    <x v="47"/>
    <n v="2"/>
    <x v="1"/>
    <n v="97541.47"/>
    <n v="170697.57"/>
    <n v="127808.48"/>
    <n v="223664.84"/>
    <n v="155257.03"/>
    <n v="271699.8"/>
    <n v="190296.84"/>
    <n v="333019.46999999997"/>
    <n v="225669.64"/>
    <n v="394921.86"/>
    <n v="248616.67"/>
    <n v="435079.17"/>
    <n v="269869.86"/>
    <n v="472272.26"/>
  </r>
  <r>
    <n v="10"/>
    <x v="2"/>
    <s v="Region X - Northwest"/>
    <x v="9"/>
    <s v="WA"/>
    <x v="47"/>
    <n v="3"/>
    <x v="2"/>
    <n v="84689.2"/>
    <n v="148206.1"/>
    <n v="115282.17"/>
    <n v="201743.79"/>
    <n v="145678.04"/>
    <n v="254936.57"/>
    <n v="191726.88"/>
    <n v="335522.03000000003"/>
    <n v="237428.87"/>
    <n v="415500.52"/>
    <n v="267401.37"/>
    <n v="467952.39"/>
    <n v="296977.46999999997"/>
    <n v="519710.57"/>
  </r>
  <r>
    <n v="10"/>
    <x v="2"/>
    <s v="Region X - Northwest"/>
    <x v="9"/>
    <s v="WA"/>
    <x v="47"/>
    <n v="4"/>
    <x v="3"/>
    <n v="94698.14"/>
    <n v="151517.01999999999"/>
    <n v="132577.39000000001"/>
    <n v="212123.83"/>
    <n v="170456.65"/>
    <n v="272730.64"/>
    <n v="227275.53"/>
    <n v="363640.86"/>
    <n v="284094.42"/>
    <n v="454551.07"/>
    <n v="321973.67"/>
    <n v="515157.88"/>
    <n v="359852.93"/>
    <n v="575764.68999999994"/>
  </r>
  <r>
    <n v="10"/>
    <x v="2"/>
    <s v="Region X - Northwest"/>
    <x v="9"/>
    <s v="WA"/>
    <x v="48"/>
    <n v="1"/>
    <x v="0"/>
    <n v="109469.24"/>
    <n v="191571.17"/>
    <n v="141900.13"/>
    <n v="248325.22"/>
    <n v="169918.61"/>
    <n v="297357.57"/>
    <n v="202866.59"/>
    <n v="355016.54"/>
    <n v="238664.54"/>
    <n v="417662.95"/>
    <n v="261562.27"/>
    <n v="457733.98"/>
    <n v="283299.32"/>
    <n v="495773.81"/>
  </r>
  <r>
    <n v="10"/>
    <x v="2"/>
    <s v="Region X - Northwest"/>
    <x v="9"/>
    <s v="WA"/>
    <x v="48"/>
    <n v="2"/>
    <x v="1"/>
    <n v="95218.25"/>
    <n v="166631.93"/>
    <n v="124900.19"/>
    <n v="218575.33"/>
    <n v="151858.43"/>
    <n v="265752.25"/>
    <n v="186380.12"/>
    <n v="326165.21000000002"/>
    <n v="221149.75"/>
    <n v="387012.06"/>
    <n v="243714.64"/>
    <n v="426500.63"/>
    <n v="264643.96000000002"/>
    <n v="463126.93"/>
  </r>
  <r>
    <n v="10"/>
    <x v="2"/>
    <s v="Region X - Northwest"/>
    <x v="9"/>
    <s v="WA"/>
    <x v="48"/>
    <n v="3"/>
    <x v="2"/>
    <n v="82368.929999999993"/>
    <n v="144145.63"/>
    <n v="112006.67"/>
    <n v="196011.67"/>
    <n v="141445.68"/>
    <n v="247529.93"/>
    <n v="186062.98"/>
    <n v="325610.21000000002"/>
    <n v="230330.57"/>
    <n v="403078.49"/>
    <n v="259342.7"/>
    <n v="453849.73"/>
    <n v="287955.17"/>
    <n v="503921.54"/>
  </r>
  <r>
    <n v="10"/>
    <x v="2"/>
    <s v="Region X - Northwest"/>
    <x v="9"/>
    <s v="WA"/>
    <x v="48"/>
    <n v="4"/>
    <x v="3"/>
    <n v="92883.27"/>
    <n v="148613.23000000001"/>
    <n v="130036.57"/>
    <n v="208058.52"/>
    <n v="167189.88"/>
    <n v="267503.82"/>
    <n v="222919.84"/>
    <n v="356671.75"/>
    <n v="278649.8"/>
    <n v="445839.69"/>
    <n v="315803.11"/>
    <n v="505284.98"/>
    <n v="352956.42"/>
    <n v="564730.28"/>
  </r>
  <r>
    <n v="10"/>
    <x v="2"/>
    <s v="Region X - Northwest"/>
    <x v="9"/>
    <s v="WA"/>
    <x v="49"/>
    <n v="1"/>
    <x v="0"/>
    <n v="111143.78"/>
    <n v="194501.61"/>
    <n v="143995.32"/>
    <n v="251991.8"/>
    <n v="172373.54"/>
    <n v="301653.69"/>
    <n v="205715.27"/>
    <n v="360001.73"/>
    <n v="241955.78"/>
    <n v="423422.61"/>
    <n v="265135.75"/>
    <n v="463987.56"/>
    <n v="287105.15000000002"/>
    <n v="502434.02"/>
  </r>
  <r>
    <n v="10"/>
    <x v="2"/>
    <s v="Region X - Northwest"/>
    <x v="9"/>
    <s v="WA"/>
    <x v="49"/>
    <n v="2"/>
    <x v="1"/>
    <n v="97009.65"/>
    <n v="169766.89"/>
    <n v="127134.72"/>
    <n v="222485.76000000001"/>
    <n v="154461.39000000001"/>
    <n v="270307.43"/>
    <n v="189363.94"/>
    <n v="331386.89"/>
    <n v="224584.55"/>
    <n v="393022.96"/>
    <n v="247434.41"/>
    <n v="433010.21"/>
    <n v="268602.71000000002"/>
    <n v="470054.74"/>
  </r>
  <r>
    <n v="10"/>
    <x v="2"/>
    <s v="Region X - Northwest"/>
    <x v="9"/>
    <s v="WA"/>
    <x v="49"/>
    <n v="3"/>
    <x v="2"/>
    <n v="84175.93"/>
    <n v="147307.88"/>
    <n v="114563.6"/>
    <n v="200486.29"/>
    <n v="144754.16"/>
    <n v="253319.78"/>
    <n v="190495.04"/>
    <n v="333366.32"/>
    <n v="235889.07"/>
    <n v="412805.88"/>
    <n v="265656.27"/>
    <n v="464898.47"/>
    <n v="295027.06"/>
    <n v="516297.36"/>
  </r>
  <r>
    <n v="10"/>
    <x v="2"/>
    <s v="Region X - Northwest"/>
    <x v="9"/>
    <s v="WA"/>
    <x v="49"/>
    <n v="4"/>
    <x v="3"/>
    <n v="94256.71"/>
    <n v="150810.73000000001"/>
    <n v="131959.39000000001"/>
    <n v="211135.02"/>
    <n v="169662.07"/>
    <n v="271459.32"/>
    <n v="226216.09"/>
    <n v="361945.75"/>
    <n v="282770.12"/>
    <n v="452432.19"/>
    <n v="320472.8"/>
    <n v="512756.49"/>
    <n v="358175.48"/>
    <n v="573080.78"/>
  </r>
  <r>
    <n v="10"/>
    <x v="2"/>
    <s v="Region X - Northwest"/>
    <x v="9"/>
    <s v="WA"/>
    <x v="50"/>
    <n v="1"/>
    <x v="0"/>
    <n v="100472.88"/>
    <n v="175827.55"/>
    <n v="130133.96"/>
    <n v="227734.43"/>
    <n v="155754.37"/>
    <n v="272570.15000000002"/>
    <n v="185841.79"/>
    <n v="325223.13"/>
    <n v="218552.17"/>
    <n v="382466.3"/>
    <n v="239473.82"/>
    <n v="419079.18"/>
    <n v="259285.63"/>
    <n v="453749.85"/>
  </r>
  <r>
    <n v="10"/>
    <x v="2"/>
    <s v="Region X - Northwest"/>
    <x v="9"/>
    <s v="WA"/>
    <x v="50"/>
    <n v="2"/>
    <x v="1"/>
    <n v="87857.33"/>
    <n v="153750.32"/>
    <n v="115084.83"/>
    <n v="201398.46"/>
    <n v="139766.67000000001"/>
    <n v="244591.68"/>
    <n v="171247.21"/>
    <n v="299682.61"/>
    <n v="203047.27"/>
    <n v="355332.72"/>
    <n v="223674.27"/>
    <n v="391429.98"/>
    <n v="242771.05"/>
    <n v="424849.34"/>
  </r>
  <r>
    <n v="10"/>
    <x v="2"/>
    <s v="Region X - Northwest"/>
    <x v="9"/>
    <s v="WA"/>
    <x v="50"/>
    <n v="3"/>
    <x v="2"/>
    <n v="76358.13"/>
    <n v="133626.72"/>
    <n v="103971.35"/>
    <n v="181949.87"/>
    <n v="131408.66"/>
    <n v="229965.16"/>
    <n v="172970.76"/>
    <n v="302698.84000000003"/>
    <n v="214223.28"/>
    <n v="374890.75"/>
    <n v="241282.7"/>
    <n v="422244.73"/>
    <n v="267988.32"/>
    <n v="468979.55"/>
  </r>
  <r>
    <n v="10"/>
    <x v="2"/>
    <s v="Region X - Northwest"/>
    <x v="9"/>
    <s v="WA"/>
    <x v="50"/>
    <n v="4"/>
    <x v="3"/>
    <n v="85184.28"/>
    <n v="136294.85"/>
    <n v="119257.99"/>
    <n v="190812.78"/>
    <n v="153331.70000000001"/>
    <n v="245330.72"/>
    <n v="204442.26"/>
    <n v="327107.63"/>
    <n v="255552.83"/>
    <n v="408884.54"/>
    <n v="289626.53999999998"/>
    <n v="463402.47"/>
    <n v="323700.25"/>
    <n v="517920.41"/>
  </r>
  <r>
    <n v="10"/>
    <x v="2"/>
    <s v="Region X - Northwest"/>
    <x v="9"/>
    <s v="WA"/>
    <x v="51"/>
    <n v="1"/>
    <x v="0"/>
    <n v="110611.98"/>
    <n v="193570.96"/>
    <n v="143321.56"/>
    <n v="250812.74"/>
    <n v="171577.91"/>
    <n v="300261.34000000003"/>
    <n v="204782.38"/>
    <n v="358369.17"/>
    <n v="240870.7"/>
    <n v="421523.73"/>
    <n v="263953.5"/>
    <n v="461918.63"/>
    <n v="285838.02"/>
    <n v="500216.53"/>
  </r>
  <r>
    <n v="10"/>
    <x v="2"/>
    <s v="Region X - Northwest"/>
    <x v="9"/>
    <s v="WA"/>
    <x v="51"/>
    <n v="2"/>
    <x v="1"/>
    <n v="96477.84"/>
    <n v="168836.21"/>
    <n v="126460.97"/>
    <n v="221306.7"/>
    <n v="153665.76999999999"/>
    <n v="268915.09000000003"/>
    <n v="188431.05"/>
    <n v="329754.33"/>
    <n v="223499.47"/>
    <n v="391124.07"/>
    <n v="246252.16"/>
    <n v="430941.28"/>
    <n v="267335.57"/>
    <n v="467837.25"/>
  </r>
  <r>
    <n v="10"/>
    <x v="2"/>
    <s v="Region X - Northwest"/>
    <x v="9"/>
    <s v="WA"/>
    <x v="51"/>
    <n v="3"/>
    <x v="2"/>
    <n v="83662.67"/>
    <n v="146409.68"/>
    <n v="113845.03"/>
    <n v="199228.81"/>
    <n v="143830.29999999999"/>
    <n v="251703.02"/>
    <n v="189263.22"/>
    <n v="331210.63"/>
    <n v="234349.3"/>
    <n v="410111.27"/>
    <n v="263911.19"/>
    <n v="461844.58"/>
    <n v="293076.68"/>
    <n v="512884.19"/>
  </r>
  <r>
    <n v="10"/>
    <x v="2"/>
    <s v="Region X - Northwest"/>
    <x v="9"/>
    <s v="WA"/>
    <x v="51"/>
    <n v="4"/>
    <x v="3"/>
    <n v="93815.28"/>
    <n v="150104.45000000001"/>
    <n v="131341.39000000001"/>
    <n v="210146.22"/>
    <n v="168867.5"/>
    <n v="270188"/>
    <n v="225156.67"/>
    <n v="360250.67"/>
    <n v="281445.83"/>
    <n v="450313.34"/>
    <n v="318971.94"/>
    <n v="510355.12"/>
    <n v="356498.05"/>
    <n v="570396.9"/>
  </r>
  <r>
    <n v="10"/>
    <x v="2"/>
    <s v="Region X - Northwest"/>
    <x v="9"/>
    <s v="WA"/>
    <x v="52"/>
    <n v="1"/>
    <x v="0"/>
    <n v="103505.42"/>
    <n v="181134.49"/>
    <n v="134028.59"/>
    <n v="234550.04"/>
    <n v="160392.03"/>
    <n v="280686.06"/>
    <n v="191339.12"/>
    <n v="334843.45"/>
    <n v="224990.61"/>
    <n v="393733.58"/>
    <n v="246513.83"/>
    <n v="431399.21"/>
    <n v="266879.59999999998"/>
    <n v="467039.31"/>
  </r>
  <r>
    <n v="10"/>
    <x v="2"/>
    <s v="Region X - Northwest"/>
    <x v="9"/>
    <s v="WA"/>
    <x v="52"/>
    <n v="2"/>
    <x v="1"/>
    <n v="90656.27"/>
    <n v="158648.47"/>
    <n v="118700.78"/>
    <n v="207726.36"/>
    <n v="144108.26999999999"/>
    <n v="252189.46"/>
    <n v="176474.27"/>
    <n v="308829.96000000002"/>
    <n v="209198.59"/>
    <n v="366097.53"/>
    <n v="230421.71"/>
    <n v="403237.99"/>
    <n v="250059.2"/>
    <n v="437603.6"/>
  </r>
  <r>
    <n v="10"/>
    <x v="2"/>
    <s v="Region X - Northwest"/>
    <x v="9"/>
    <s v="WA"/>
    <x v="52"/>
    <n v="3"/>
    <x v="2"/>
    <n v="78903.23"/>
    <n v="138080.66"/>
    <n v="107480.25"/>
    <n v="188090.43"/>
    <n v="135878.07999999999"/>
    <n v="237786.64"/>
    <n v="178888.49"/>
    <n v="313054.86"/>
    <n v="221583.59"/>
    <n v="387771.28"/>
    <n v="249596.54"/>
    <n v="436793.94"/>
    <n v="277249.13"/>
    <n v="485185.97"/>
  </r>
  <r>
    <n v="10"/>
    <x v="2"/>
    <s v="Region X - Northwest"/>
    <x v="9"/>
    <s v="WA"/>
    <x v="52"/>
    <n v="4"/>
    <x v="3"/>
    <n v="87734.54"/>
    <n v="140375.26"/>
    <n v="122828.35"/>
    <n v="196525.37"/>
    <n v="157922.17000000001"/>
    <n v="252675.48"/>
    <n v="210562.89"/>
    <n v="336900.63"/>
    <n v="263203.62"/>
    <n v="421125.79"/>
    <n v="298297.43"/>
    <n v="477275.9"/>
    <n v="333391.25"/>
    <n v="533426"/>
  </r>
  <r>
    <n v="10"/>
    <x v="2"/>
    <s v="Region X - Northwest"/>
    <x v="9"/>
    <s v="WA"/>
    <x v="53"/>
    <n v="1"/>
    <x v="0"/>
    <n v="99330.15"/>
    <n v="173827.76"/>
    <n v="128712.52"/>
    <n v="225246.9"/>
    <n v="154095.07"/>
    <n v="269666.37"/>
    <n v="183925.99"/>
    <n v="321870.48"/>
    <n v="216346"/>
    <n v="378605.51"/>
    <n v="237082.58"/>
    <n v="414894.52"/>
    <n v="256746.92"/>
    <n v="449307.11"/>
  </r>
  <r>
    <n v="10"/>
    <x v="2"/>
    <s v="Region X - Northwest"/>
    <x v="9"/>
    <s v="WA"/>
    <x v="53"/>
    <n v="2"/>
    <x v="1"/>
    <n v="86597.73"/>
    <n v="151546.03"/>
    <n v="113524.05"/>
    <n v="198667.08"/>
    <n v="137959.32999999999"/>
    <n v="241428.83"/>
    <n v="169196.28"/>
    <n v="296093.48"/>
    <n v="200697.54"/>
    <n v="351220.69"/>
    <n v="221136.75"/>
    <n v="386989.31"/>
    <n v="240079.43"/>
    <n v="420139"/>
  </r>
  <r>
    <n v="10"/>
    <x v="2"/>
    <s v="Region X - Northwest"/>
    <x v="9"/>
    <s v="WA"/>
    <x v="53"/>
    <n v="3"/>
    <x v="2"/>
    <n v="75064.38"/>
    <n v="131362.67000000001"/>
    <n v="102132.98"/>
    <n v="178732.72"/>
    <n v="129024.03"/>
    <n v="225792.06"/>
    <n v="169770.51"/>
    <n v="297098.40000000002"/>
    <n v="210204.54"/>
    <n v="367857.95"/>
    <n v="236714.21"/>
    <n v="414249.87"/>
    <n v="262866.78999999998"/>
    <n v="460016.89"/>
  </r>
  <r>
    <n v="10"/>
    <x v="2"/>
    <s v="Region X - Northwest"/>
    <x v="9"/>
    <s v="WA"/>
    <x v="53"/>
    <n v="4"/>
    <x v="3"/>
    <n v="84252.26"/>
    <n v="134803.63"/>
    <n v="117953.17"/>
    <n v="188725.08"/>
    <n v="151654.07999999999"/>
    <n v="242646.53"/>
    <n v="202205.44"/>
    <n v="323528.7"/>
    <n v="252756.79"/>
    <n v="404410.88"/>
    <n v="286457.7"/>
    <n v="458332.33"/>
    <n v="320158.61"/>
    <n v="512253.78"/>
  </r>
  <r>
    <n v="10"/>
    <x v="2"/>
    <s v="Region X - Northwest"/>
    <x v="9"/>
    <s v="WA"/>
    <x v="54"/>
    <n v="1"/>
    <x v="0"/>
    <n v="105021.69"/>
    <n v="183787.96"/>
    <n v="135975.91"/>
    <n v="237957.84"/>
    <n v="162710.85999999999"/>
    <n v="284744.01"/>
    <n v="194087.78"/>
    <n v="339653.61"/>
    <n v="228209.84"/>
    <n v="399367.22"/>
    <n v="250033.84"/>
    <n v="437559.22"/>
    <n v="270676.59000000003"/>
    <n v="473684.04"/>
  </r>
  <r>
    <n v="10"/>
    <x v="2"/>
    <s v="Region X - Northwest"/>
    <x v="9"/>
    <s v="WA"/>
    <x v="54"/>
    <n v="2"/>
    <x v="1"/>
    <n v="92055.74"/>
    <n v="161097.54999999999"/>
    <n v="120508.75"/>
    <n v="210890.32"/>
    <n v="146279.06"/>
    <n v="255988.36"/>
    <n v="179087.79"/>
    <n v="313403.64"/>
    <n v="212274.25"/>
    <n v="371479.93"/>
    <n v="233795.42"/>
    <n v="409141.99"/>
    <n v="253703.27"/>
    <n v="443980.73"/>
  </r>
  <r>
    <n v="10"/>
    <x v="2"/>
    <s v="Region X - Northwest"/>
    <x v="9"/>
    <s v="WA"/>
    <x v="54"/>
    <n v="3"/>
    <x v="2"/>
    <n v="80175.789999999994"/>
    <n v="140307.63"/>
    <n v="109234.69"/>
    <n v="191160.71"/>
    <n v="138112.79"/>
    <n v="241697.38"/>
    <n v="181847.36"/>
    <n v="318232.87"/>
    <n v="225263.74"/>
    <n v="394211.55"/>
    <n v="253753.45"/>
    <n v="444068.55"/>
    <n v="281879.53000000003"/>
    <n v="493289.18"/>
  </r>
  <r>
    <n v="10"/>
    <x v="2"/>
    <s v="Region X - Northwest"/>
    <x v="9"/>
    <s v="WA"/>
    <x v="54"/>
    <n v="4"/>
    <x v="3"/>
    <n v="89009.67"/>
    <n v="142415.47"/>
    <n v="124613.54"/>
    <n v="199381.66"/>
    <n v="160217.41"/>
    <n v="256347.85"/>
    <n v="213623.21"/>
    <n v="341797.14"/>
    <n v="267029.01"/>
    <n v="427246.42"/>
    <n v="302632.88"/>
    <n v="484212.61"/>
    <n v="338236.74"/>
    <n v="541178.80000000005"/>
  </r>
  <r>
    <n v="2"/>
    <x v="2"/>
    <s v="Region II - Northeast"/>
    <x v="10"/>
    <s v="GQ"/>
    <x v="55"/>
    <n v="1"/>
    <x v="0"/>
    <n v="113096.93"/>
    <n v="197919.63"/>
    <n v="146799.81"/>
    <n v="256899.68"/>
    <n v="175926.87"/>
    <n v="307872.03000000003"/>
    <n v="210255.02"/>
    <n v="367946.28"/>
    <n v="247513.97"/>
    <n v="433149.45"/>
    <n v="271348.40999999997"/>
    <n v="474859.72"/>
    <n v="294067.69"/>
    <n v="514618.45"/>
  </r>
  <r>
    <n v="2"/>
    <x v="2"/>
    <s v="Region II - Northeast"/>
    <x v="10"/>
    <s v="GQ"/>
    <x v="55"/>
    <n v="2"/>
    <x v="1"/>
    <n v="97497.96"/>
    <n v="170621.44"/>
    <n v="128192.06"/>
    <n v="224336.11"/>
    <n v="156158.60999999999"/>
    <n v="273277.56"/>
    <n v="192209.3"/>
    <n v="336366.27"/>
    <n v="228342.67"/>
    <n v="399599.68"/>
    <n v="251812.79"/>
    <n v="440672.39"/>
    <n v="273647.95"/>
    <n v="478883.92"/>
  </r>
  <r>
    <n v="2"/>
    <x v="2"/>
    <s v="Region II - Northeast"/>
    <x v="10"/>
    <s v="GQ"/>
    <x v="55"/>
    <n v="3"/>
    <x v="2"/>
    <n v="83668.039999999994"/>
    <n v="146419.07"/>
    <n v="113512.38"/>
    <n v="198646.67"/>
    <n v="143139.20000000001"/>
    <n v="250493.6"/>
    <n v="188081.61"/>
    <n v="329142.82"/>
    <n v="232641.24"/>
    <n v="407122.16"/>
    <n v="261800.81"/>
    <n v="458151.42"/>
    <n v="290522.90999999997"/>
    <n v="508415.1"/>
  </r>
  <r>
    <n v="2"/>
    <x v="2"/>
    <s v="Region II - Northeast"/>
    <x v="10"/>
    <s v="GQ"/>
    <x v="55"/>
    <n v="4"/>
    <x v="3"/>
    <n v="96085.23"/>
    <n v="153736.38"/>
    <n v="134519.32999999999"/>
    <n v="215230.93"/>
    <n v="172953.42"/>
    <n v="276725.48"/>
    <n v="230604.56"/>
    <n v="368967.3"/>
    <n v="288255.7"/>
    <n v="461209.13"/>
    <n v="326689.78999999998"/>
    <n v="522703.68"/>
    <n v="365123.89"/>
    <n v="584198.23"/>
  </r>
  <r>
    <n v="2"/>
    <x v="2"/>
    <s v="Region II - Northeast"/>
    <x v="11"/>
    <s v="NJ"/>
    <x v="56"/>
    <n v="1"/>
    <x v="0"/>
    <n v="128740.78"/>
    <n v="225296.36"/>
    <n v="166817.79"/>
    <n v="291931.12"/>
    <n v="199711.12"/>
    <n v="349494.46"/>
    <n v="238367.1"/>
    <n v="417142.42"/>
    <n v="280379.13"/>
    <n v="490663.47"/>
    <n v="307250.92"/>
    <n v="537689.11"/>
    <n v="332730.78999999998"/>
    <n v="582278.88"/>
  </r>
  <r>
    <n v="2"/>
    <x v="2"/>
    <s v="Region II - Northeast"/>
    <x v="11"/>
    <s v="NJ"/>
    <x v="56"/>
    <n v="2"/>
    <x v="1"/>
    <n v="112261.43"/>
    <n v="196457.5"/>
    <n v="147159.6"/>
    <n v="257529.3"/>
    <n v="178826.9"/>
    <n v="312947.08"/>
    <n v="219302.67"/>
    <n v="383779.67"/>
    <n v="260125.58"/>
    <n v="455219.76"/>
    <n v="286612.49"/>
    <n v="501571.86"/>
    <n v="311158.33"/>
    <n v="544527.07999999996"/>
  </r>
  <r>
    <n v="2"/>
    <x v="2"/>
    <s v="Region II - Northeast"/>
    <x v="11"/>
    <s v="NJ"/>
    <x v="56"/>
    <n v="3"/>
    <x v="2"/>
    <n v="97327.74"/>
    <n v="170323.55"/>
    <n v="132431.45000000001"/>
    <n v="231755.03"/>
    <n v="167305.35"/>
    <n v="292784.37"/>
    <n v="220146.74"/>
    <n v="385256.79"/>
    <n v="272583.73"/>
    <n v="477021.53"/>
    <n v="306964.01"/>
    <n v="537187.02"/>
    <n v="340882.13"/>
    <n v="596543.73"/>
  </r>
  <r>
    <n v="2"/>
    <x v="2"/>
    <s v="Region II - Northeast"/>
    <x v="11"/>
    <s v="NJ"/>
    <x v="56"/>
    <n v="4"/>
    <x v="3"/>
    <n v="109195.24"/>
    <n v="174712.38"/>
    <n v="152873.32999999999"/>
    <n v="244597.34"/>
    <n v="196551.43"/>
    <n v="314482.28999999998"/>
    <n v="262068.57"/>
    <n v="419309.72"/>
    <n v="327585.71000000002"/>
    <n v="524137.15"/>
    <n v="371263.81"/>
    <n v="594022.1"/>
    <n v="414941.9"/>
    <n v="663907.05000000005"/>
  </r>
  <r>
    <n v="2"/>
    <x v="2"/>
    <s v="Region II - Northeast"/>
    <x v="11"/>
    <s v="NJ"/>
    <x v="57"/>
    <n v="1"/>
    <x v="0"/>
    <n v="121295.52"/>
    <n v="212267.15"/>
    <n v="157045.07999999999"/>
    <n v="274828.89"/>
    <n v="187921.69"/>
    <n v="328862.95"/>
    <n v="224158.88"/>
    <n v="392278.05"/>
    <n v="263566.69"/>
    <n v="461241.71"/>
    <n v="288771.37"/>
    <n v="505349.9"/>
    <n v="312611.24"/>
    <n v="547069.66"/>
  </r>
  <r>
    <n v="2"/>
    <x v="2"/>
    <s v="Region II - Northeast"/>
    <x v="11"/>
    <s v="NJ"/>
    <x v="57"/>
    <n v="2"/>
    <x v="1"/>
    <n v="106325.82"/>
    <n v="186070.19"/>
    <n v="139187.64000000001"/>
    <n v="243578.38"/>
    <n v="168950.53"/>
    <n v="295663.42"/>
    <n v="206840.81"/>
    <n v="361971.42"/>
    <n v="245168.43"/>
    <n v="429044.74"/>
    <n v="270023.48"/>
    <n v="472541.09"/>
    <n v="293014.88"/>
    <n v="512776.03"/>
  </r>
  <r>
    <n v="2"/>
    <x v="2"/>
    <s v="Region II - Northeast"/>
    <x v="11"/>
    <s v="NJ"/>
    <x v="57"/>
    <n v="3"/>
    <x v="2"/>
    <n v="92608.42"/>
    <n v="162064.73000000001"/>
    <n v="126174.99"/>
    <n v="220806.24"/>
    <n v="159532.82"/>
    <n v="279182.43"/>
    <n v="210051.49"/>
    <n v="367590.11"/>
    <n v="260202.81"/>
    <n v="455354.91"/>
    <n v="293112.23"/>
    <n v="512946.4"/>
    <n v="325601.82"/>
    <n v="569803.18000000005"/>
  </r>
  <r>
    <n v="2"/>
    <x v="2"/>
    <s v="Region II - Northeast"/>
    <x v="11"/>
    <s v="NJ"/>
    <x v="57"/>
    <n v="4"/>
    <x v="3"/>
    <n v="102801.56"/>
    <n v="164482.49"/>
    <n v="143922.18"/>
    <n v="230275.49"/>
    <n v="185042.8"/>
    <n v="296068.49"/>
    <n v="246723.74"/>
    <n v="394757.99"/>
    <n v="308404.67"/>
    <n v="493447.48"/>
    <n v="349525.29"/>
    <n v="559240.48"/>
    <n v="390645.92"/>
    <n v="625033.48"/>
  </r>
  <r>
    <n v="2"/>
    <x v="2"/>
    <s v="Region II - Northeast"/>
    <x v="11"/>
    <s v="NJ"/>
    <x v="58"/>
    <n v="1"/>
    <x v="0"/>
    <n v="127278.31"/>
    <n v="222737.05"/>
    <n v="164879.92000000001"/>
    <n v="288539.87"/>
    <n v="197360.48"/>
    <n v="345380.84"/>
    <n v="235514.71"/>
    <n v="412150.75"/>
    <n v="276989.83"/>
    <n v="484732.19"/>
    <n v="303517.71999999997"/>
    <n v="531156.01"/>
    <n v="328651.26"/>
    <n v="575139.69999999995"/>
  </r>
  <r>
    <n v="2"/>
    <x v="2"/>
    <s v="Region II - Northeast"/>
    <x v="11"/>
    <s v="NJ"/>
    <x v="58"/>
    <n v="2"/>
    <x v="1"/>
    <n v="111176.39"/>
    <n v="194558.68"/>
    <n v="145671.92000000001"/>
    <n v="254925.87"/>
    <n v="176954.53"/>
    <n v="309670.42"/>
    <n v="216886.87"/>
    <n v="379552.03"/>
    <n v="257200.1"/>
    <n v="450100.17"/>
    <n v="283351.92"/>
    <n v="495865.86"/>
    <n v="307572.82"/>
    <n v="538252.43000000005"/>
  </r>
  <r>
    <n v="2"/>
    <x v="2"/>
    <s v="Region II - Northeast"/>
    <x v="11"/>
    <s v="NJ"/>
    <x v="58"/>
    <n v="3"/>
    <x v="2"/>
    <n v="96532.86"/>
    <n v="168932.5"/>
    <n v="131406.26"/>
    <n v="229960.95"/>
    <n v="166055.12"/>
    <n v="290596.46000000002"/>
    <n v="218546.79"/>
    <n v="382456.89"/>
    <n v="270643.33"/>
    <n v="473625.83"/>
    <n v="304809.88"/>
    <n v="533417.29"/>
    <n v="338524.84"/>
    <n v="592418.47"/>
  </r>
  <r>
    <n v="2"/>
    <x v="2"/>
    <s v="Region II - Northeast"/>
    <x v="11"/>
    <s v="NJ"/>
    <x v="58"/>
    <n v="4"/>
    <x v="3"/>
    <n v="107927.89"/>
    <n v="172684.62"/>
    <n v="151099.04"/>
    <n v="241758.47"/>
    <n v="194270.2"/>
    <n v="310832.32"/>
    <n v="259026.93"/>
    <n v="414443.1"/>
    <n v="323783.67"/>
    <n v="518053.87"/>
    <n v="366954.82"/>
    <n v="587127.72"/>
    <n v="410125.98"/>
    <n v="656201.56999999995"/>
  </r>
  <r>
    <n v="2"/>
    <x v="2"/>
    <s v="Region II - Northeast"/>
    <x v="11"/>
    <s v="NJ"/>
    <x v="59"/>
    <n v="1"/>
    <x v="0"/>
    <n v="126126.08"/>
    <n v="220720.64000000001"/>
    <n v="163476.82"/>
    <n v="286084.43"/>
    <n v="195745.06"/>
    <n v="342553.85"/>
    <n v="233684.73"/>
    <n v="408948.28"/>
    <n v="274909.03999999998"/>
    <n v="481090.82"/>
    <n v="301277.52"/>
    <n v="527235.66"/>
    <n v="326302.38"/>
    <n v="571029.17000000004"/>
  </r>
  <r>
    <n v="2"/>
    <x v="2"/>
    <s v="Region II - Northeast"/>
    <x v="11"/>
    <s v="NJ"/>
    <x v="59"/>
    <n v="2"/>
    <x v="1"/>
    <n v="109772.49"/>
    <n v="192101.86"/>
    <n v="143968.69"/>
    <n v="251945.21"/>
    <n v="175020.26"/>
    <n v="306285.46000000002"/>
    <n v="214765.83"/>
    <n v="375840.2"/>
    <n v="254810.1"/>
    <n v="445917.67"/>
    <n v="280796.63"/>
    <n v="491394.11"/>
    <n v="304894.59999999998"/>
    <n v="533565.54"/>
  </r>
  <r>
    <n v="2"/>
    <x v="2"/>
    <s v="Region II - Northeast"/>
    <x v="11"/>
    <s v="NJ"/>
    <x v="59"/>
    <n v="3"/>
    <x v="2"/>
    <n v="95009.74"/>
    <n v="166267.04"/>
    <n v="129215.46"/>
    <n v="226127.05"/>
    <n v="163193.13"/>
    <n v="285587.98"/>
    <n v="214686.12"/>
    <n v="375700.72"/>
    <n v="265777.81"/>
    <n v="465111.16"/>
    <n v="299265.63"/>
    <n v="523714.85"/>
    <n v="332294.81"/>
    <n v="581515.91"/>
  </r>
  <r>
    <n v="2"/>
    <x v="2"/>
    <s v="Region II - Northeast"/>
    <x v="11"/>
    <s v="NJ"/>
    <x v="59"/>
    <n v="4"/>
    <x v="3"/>
    <n v="107007.07"/>
    <n v="171211.32"/>
    <n v="149809.9"/>
    <n v="239695.84"/>
    <n v="192612.73"/>
    <n v="308180.37"/>
    <n v="256816.97"/>
    <n v="410907.16"/>
    <n v="321021.21000000002"/>
    <n v="513633.94"/>
    <n v="363824.04"/>
    <n v="582118.47"/>
    <n v="406626.87"/>
    <n v="650603"/>
  </r>
  <r>
    <n v="2"/>
    <x v="2"/>
    <s v="Region II - Northeast"/>
    <x v="11"/>
    <s v="NJ"/>
    <x v="60"/>
    <n v="1"/>
    <x v="0"/>
    <n v="126613.57"/>
    <n v="221573.75"/>
    <n v="164122.76999999999"/>
    <n v="287214.84999999998"/>
    <n v="196528.6"/>
    <n v="343925.06"/>
    <n v="234635.51999999999"/>
    <n v="410612.17"/>
    <n v="276038.81"/>
    <n v="483067.92"/>
    <n v="302521.92"/>
    <n v="529413.36"/>
    <n v="327662.23"/>
    <n v="573408.9"/>
  </r>
  <r>
    <n v="2"/>
    <x v="2"/>
    <s v="Region II - Northeast"/>
    <x v="11"/>
    <s v="NJ"/>
    <x v="60"/>
    <n v="2"/>
    <x v="1"/>
    <n v="110134.17"/>
    <n v="192734.8"/>
    <n v="144464.59"/>
    <n v="252813.03"/>
    <n v="175644.39"/>
    <n v="307377.68"/>
    <n v="215571.09"/>
    <n v="377249.42"/>
    <n v="255785.26"/>
    <n v="447624.2"/>
    <n v="281883.49"/>
    <n v="493296.1"/>
    <n v="306089.77"/>
    <n v="535657.09"/>
  </r>
  <r>
    <n v="2"/>
    <x v="2"/>
    <s v="Region II - Northeast"/>
    <x v="11"/>
    <s v="NJ"/>
    <x v="60"/>
    <n v="3"/>
    <x v="2"/>
    <n v="95274.7"/>
    <n v="166730.73000000001"/>
    <n v="129557.19"/>
    <n v="226725.08"/>
    <n v="163609.88"/>
    <n v="286317.28999999998"/>
    <n v="215219.44"/>
    <n v="376634.02"/>
    <n v="266424.61"/>
    <n v="466243.06"/>
    <n v="299983.67"/>
    <n v="524971.43000000005"/>
    <n v="333080.57"/>
    <n v="582891"/>
  </r>
  <r>
    <n v="2"/>
    <x v="2"/>
    <s v="Region II - Northeast"/>
    <x v="11"/>
    <s v="NJ"/>
    <x v="60"/>
    <n v="4"/>
    <x v="3"/>
    <n v="107429.52"/>
    <n v="171887.23"/>
    <n v="150401.32999999999"/>
    <n v="240642.13"/>
    <n v="193373.14"/>
    <n v="309397.02"/>
    <n v="257830.85"/>
    <n v="412529.36"/>
    <n v="322288.56"/>
    <n v="515661.7"/>
    <n v="365260.37"/>
    <n v="584416.6"/>
    <n v="408232.18"/>
    <n v="653171.49"/>
  </r>
  <r>
    <n v="2"/>
    <x v="2"/>
    <s v="Region II - Northeast"/>
    <x v="11"/>
    <s v="NJ"/>
    <x v="61"/>
    <n v="1"/>
    <x v="0"/>
    <n v="127234"/>
    <n v="222659.5"/>
    <n v="164852.13"/>
    <n v="288491.21999999997"/>
    <n v="197348.4"/>
    <n v="345359.7"/>
    <n v="235532.62"/>
    <n v="412182.08"/>
    <n v="277034.52"/>
    <n v="484810.4"/>
    <n v="303579.87"/>
    <n v="531264.78"/>
    <n v="328743.96000000002"/>
    <n v="575301.93999999994"/>
  </r>
  <r>
    <n v="2"/>
    <x v="2"/>
    <s v="Region II - Northeast"/>
    <x v="11"/>
    <s v="NJ"/>
    <x v="61"/>
    <n v="2"/>
    <x v="1"/>
    <n v="111006.26"/>
    <n v="194260.95"/>
    <n v="145494.06"/>
    <n v="254614.61"/>
    <n v="176783.03"/>
    <n v="309370.3"/>
    <n v="216759.25"/>
    <n v="379328.68"/>
    <n v="257090.18"/>
    <n v="449907.82"/>
    <n v="283256.53000000003"/>
    <n v="495698.93"/>
    <n v="307500.84999999998"/>
    <n v="538126.49"/>
  </r>
  <r>
    <n v="2"/>
    <x v="2"/>
    <s v="Region II - Northeast"/>
    <x v="11"/>
    <s v="NJ"/>
    <x v="61"/>
    <n v="3"/>
    <x v="2"/>
    <n v="96284.56"/>
    <n v="168497.98"/>
    <n v="131029.42"/>
    <n v="229301.49"/>
    <n v="165548"/>
    <n v="289709"/>
    <n v="217848.29"/>
    <n v="381234.5"/>
    <n v="269750.34999999998"/>
    <n v="472063.12"/>
    <n v="303782.84000000003"/>
    <n v="531619.97"/>
    <n v="337360.22"/>
    <n v="590380.38"/>
  </r>
  <r>
    <n v="2"/>
    <x v="2"/>
    <s v="Region II - Northeast"/>
    <x v="11"/>
    <s v="NJ"/>
    <x v="61"/>
    <n v="4"/>
    <x v="3"/>
    <n v="107908.91"/>
    <n v="172654.26"/>
    <n v="151072.47"/>
    <n v="241715.96"/>
    <n v="194236.04"/>
    <n v="310777.67"/>
    <n v="258981.38"/>
    <n v="414370.22"/>
    <n v="323726.73"/>
    <n v="517962.78"/>
    <n v="366890.29"/>
    <n v="587024.48"/>
    <n v="410053.86"/>
    <n v="656086.18000000005"/>
  </r>
  <r>
    <n v="2"/>
    <x v="2"/>
    <s v="Region II - Northeast"/>
    <x v="11"/>
    <s v="NJ"/>
    <x v="62"/>
    <n v="1"/>
    <x v="0"/>
    <n v="128164.67"/>
    <n v="224288.17"/>
    <n v="166116.25"/>
    <n v="290703.43"/>
    <n v="198903.42"/>
    <n v="348080.99"/>
    <n v="237452.12"/>
    <n v="415541.22"/>
    <n v="279338.76"/>
    <n v="488842.82"/>
    <n v="306130.84000000003"/>
    <n v="535728.98"/>
    <n v="331556.38"/>
    <n v="580223.66"/>
  </r>
  <r>
    <n v="2"/>
    <x v="2"/>
    <s v="Region II - Northeast"/>
    <x v="11"/>
    <s v="NJ"/>
    <x v="62"/>
    <n v="2"/>
    <x v="1"/>
    <n v="111559.49"/>
    <n v="195229.11"/>
    <n v="146307.99"/>
    <n v="256038.99"/>
    <n v="177859.78"/>
    <n v="311254.62"/>
    <n v="218242.16"/>
    <n v="381923.78"/>
    <n v="258930.6"/>
    <n v="453128.55"/>
    <n v="285334.86"/>
    <n v="499336.01"/>
    <n v="309819.24"/>
    <n v="542183.67000000004"/>
  </r>
  <r>
    <n v="2"/>
    <x v="2"/>
    <s v="Region II - Northeast"/>
    <x v="11"/>
    <s v="NJ"/>
    <x v="62"/>
    <n v="3"/>
    <x v="2"/>
    <n v="96566.19"/>
    <n v="168990.84"/>
    <n v="131336.06"/>
    <n v="229838.1"/>
    <n v="165874.37"/>
    <n v="290280.15000000002"/>
    <n v="218216.42"/>
    <n v="381878.73"/>
    <n v="270150.98"/>
    <n v="472764.22"/>
    <n v="304191.90999999997"/>
    <n v="532335.84"/>
    <n v="337767.13"/>
    <n v="591092.47999999998"/>
  </r>
  <r>
    <n v="2"/>
    <x v="2"/>
    <s v="Region II - Northeast"/>
    <x v="11"/>
    <s v="NJ"/>
    <x v="62"/>
    <n v="4"/>
    <x v="3"/>
    <n v="108734.84"/>
    <n v="173975.74"/>
    <n v="152228.76999999999"/>
    <n v="243566.04"/>
    <n v="195722.7"/>
    <n v="313156.33"/>
    <n v="260963.61"/>
    <n v="417541.78"/>
    <n v="326204.51"/>
    <n v="521927.22"/>
    <n v="369698.44"/>
    <n v="591517.52"/>
    <n v="413192.38"/>
    <n v="661107.81000000006"/>
  </r>
  <r>
    <n v="2"/>
    <x v="2"/>
    <s v="Region II - Northeast"/>
    <x v="11"/>
    <s v="NJ"/>
    <x v="63"/>
    <n v="1"/>
    <x v="0"/>
    <n v="126170.4"/>
    <n v="220798.2"/>
    <n v="163504.62"/>
    <n v="286133.09000000003"/>
    <n v="195757.15"/>
    <n v="342575.01"/>
    <n v="233666.84"/>
    <n v="408916.96"/>
    <n v="274864.36"/>
    <n v="481012.64"/>
    <n v="301215.38"/>
    <n v="527126.92000000004"/>
    <n v="326209.69"/>
    <n v="570866.96"/>
  </r>
  <r>
    <n v="2"/>
    <x v="2"/>
    <s v="Region II - Northeast"/>
    <x v="11"/>
    <s v="NJ"/>
    <x v="63"/>
    <n v="2"/>
    <x v="1"/>
    <n v="109942.63"/>
    <n v="192399.6"/>
    <n v="144146.56"/>
    <n v="252256.48"/>
    <n v="175191.77"/>
    <n v="306585.59999999998"/>
    <n v="214893.47"/>
    <n v="376063.57"/>
    <n v="254920.03"/>
    <n v="446110.05"/>
    <n v="280892.03999999998"/>
    <n v="491561.07"/>
    <n v="304966.58"/>
    <n v="533691.51"/>
  </r>
  <r>
    <n v="2"/>
    <x v="2"/>
    <s v="Region II - Northeast"/>
    <x v="11"/>
    <s v="NJ"/>
    <x v="63"/>
    <n v="3"/>
    <x v="2"/>
    <n v="95258.04"/>
    <n v="166701.57"/>
    <n v="129592.3"/>
    <n v="226786.53"/>
    <n v="163700.26999999999"/>
    <n v="286475.46999999997"/>
    <n v="215384.65"/>
    <n v="376923.13"/>
    <n v="266670.8"/>
    <n v="466673.9"/>
    <n v="300292.68"/>
    <n v="525512.18999999994"/>
    <n v="333459.45"/>
    <n v="583554.04"/>
  </r>
  <r>
    <n v="2"/>
    <x v="2"/>
    <s v="Region II - Northeast"/>
    <x v="11"/>
    <s v="NJ"/>
    <x v="63"/>
    <n v="4"/>
    <x v="3"/>
    <n v="107026.05"/>
    <n v="171241.69"/>
    <n v="149836.48000000001"/>
    <n v="239738.36"/>
    <n v="192646.9"/>
    <n v="308235.03999999998"/>
    <n v="256862.53"/>
    <n v="410980.05"/>
    <n v="321078.15999999997"/>
    <n v="513725.07"/>
    <n v="363888.58"/>
    <n v="582221.74"/>
    <n v="406699"/>
    <n v="650718.42000000004"/>
  </r>
  <r>
    <n v="2"/>
    <x v="2"/>
    <s v="Region II - Northeast"/>
    <x v="11"/>
    <s v="NJ"/>
    <x v="64"/>
    <n v="1"/>
    <x v="0"/>
    <n v="122093.24"/>
    <n v="213663.17"/>
    <n v="158225.79"/>
    <n v="276895.14"/>
    <n v="189440.45"/>
    <n v="331520.78999999998"/>
    <n v="226132.08"/>
    <n v="395731.14"/>
    <n v="266004.96999999997"/>
    <n v="465508.71"/>
    <n v="291508.77"/>
    <n v="510140.36"/>
    <n v="315701.74"/>
    <n v="552478.05000000005"/>
  </r>
  <r>
    <n v="2"/>
    <x v="2"/>
    <s v="Region II - Northeast"/>
    <x v="11"/>
    <s v="NJ"/>
    <x v="64"/>
    <n v="2"/>
    <x v="1"/>
    <n v="106368.65"/>
    <n v="186145.14"/>
    <n v="139467.98000000001"/>
    <n v="244068.97"/>
    <n v="169512.76"/>
    <n v="296647.33"/>
    <n v="207940.83"/>
    <n v="363896.45"/>
    <n v="246679.07"/>
    <n v="431688.37"/>
    <n v="271815.61"/>
    <n v="475677.32"/>
    <n v="295117.33"/>
    <n v="516455.33"/>
  </r>
  <r>
    <n v="2"/>
    <x v="2"/>
    <s v="Region II - Northeast"/>
    <x v="11"/>
    <s v="NJ"/>
    <x v="64"/>
    <n v="3"/>
    <x v="2"/>
    <n v="92145.15"/>
    <n v="161254.01999999999"/>
    <n v="125351.12"/>
    <n v="219364.46"/>
    <n v="158337.81"/>
    <n v="277091.17"/>
    <n v="208324.08"/>
    <n v="364567.15"/>
    <n v="257924.48000000001"/>
    <n v="451367.84"/>
    <n v="290440.15999999997"/>
    <n v="508270.28"/>
    <n v="322514.84000000003"/>
    <n v="564400.97"/>
  </r>
  <r>
    <n v="2"/>
    <x v="2"/>
    <s v="Region II - Northeast"/>
    <x v="11"/>
    <s v="NJ"/>
    <x v="64"/>
    <n v="4"/>
    <x v="3"/>
    <n v="103570.54"/>
    <n v="165712.85999999999"/>
    <n v="144998.75"/>
    <n v="231998.01"/>
    <n v="186426.97"/>
    <n v="298283.15000000002"/>
    <n v="248569.29"/>
    <n v="397710.87"/>
    <n v="310711.61"/>
    <n v="497138.59"/>
    <n v="352139.83"/>
    <n v="563423.73"/>
    <n v="393568.04"/>
    <n v="629708.88"/>
  </r>
  <r>
    <n v="2"/>
    <x v="2"/>
    <s v="Region II - Northeast"/>
    <x v="11"/>
    <s v="NJ"/>
    <x v="65"/>
    <n v="1"/>
    <x v="0"/>
    <n v="117617.21"/>
    <n v="205830.12"/>
    <n v="152356.60999999999"/>
    <n v="266624.06"/>
    <n v="182364.36"/>
    <n v="319137.64"/>
    <n v="217610.72"/>
    <n v="380818.76"/>
    <n v="255926.44"/>
    <n v="447871.26"/>
    <n v="280433.46000000002"/>
    <n v="490758.56"/>
    <n v="303648.53999999998"/>
    <n v="531384.93999999994"/>
  </r>
  <r>
    <n v="2"/>
    <x v="2"/>
    <s v="Region II - Northeast"/>
    <x v="11"/>
    <s v="NJ"/>
    <x v="65"/>
    <n v="2"/>
    <x v="1"/>
    <n v="102773.26"/>
    <n v="179853.2"/>
    <n v="134649.23000000001"/>
    <n v="235636.15"/>
    <n v="163552.63"/>
    <n v="286217.09999999998"/>
    <n v="200438.18"/>
    <n v="350766.82"/>
    <n v="237682.78"/>
    <n v="415944.87"/>
    <n v="261843.12"/>
    <n v="458225.45"/>
    <n v="284216.84999999998"/>
    <n v="497379.49"/>
  </r>
  <r>
    <n v="2"/>
    <x v="2"/>
    <s v="Region II - Northeast"/>
    <x v="11"/>
    <s v="NJ"/>
    <x v="65"/>
    <n v="3"/>
    <x v="2"/>
    <n v="89263.89"/>
    <n v="156211.81"/>
    <n v="121521.88"/>
    <n v="212663.28"/>
    <n v="153572.85999999999"/>
    <n v="268752.51"/>
    <n v="202127.23"/>
    <n v="353722.64"/>
    <n v="250317.32"/>
    <n v="438055.31"/>
    <n v="281923.67"/>
    <n v="493366.43"/>
    <n v="313113.71999999997"/>
    <n v="547949.01"/>
  </r>
  <r>
    <n v="2"/>
    <x v="2"/>
    <s v="Region II - Northeast"/>
    <x v="11"/>
    <s v="NJ"/>
    <x v="65"/>
    <n v="4"/>
    <x v="3"/>
    <n v="99730.53"/>
    <n v="159568.85"/>
    <n v="139622.74"/>
    <n v="223396.39"/>
    <n v="179514.95"/>
    <n v="287223.93"/>
    <n v="239353.27"/>
    <n v="382965.24"/>
    <n v="299191.59000000003"/>
    <n v="478706.54"/>
    <n v="339083.8"/>
    <n v="542534.07999999996"/>
    <n v="378976.01"/>
    <n v="606361.62"/>
  </r>
  <r>
    <n v="2"/>
    <x v="2"/>
    <s v="Region II - Northeast"/>
    <x v="12"/>
    <s v="NY"/>
    <x v="66"/>
    <n v="1"/>
    <x v="0"/>
    <n v="108354.98"/>
    <n v="189621.21"/>
    <n v="140423.66"/>
    <n v="245741.4"/>
    <n v="168127.64"/>
    <n v="294223.38"/>
    <n v="200693.34"/>
    <n v="351213.35"/>
    <n v="236082.21"/>
    <n v="413143.87"/>
    <n v="258717.92"/>
    <n v="452756.37"/>
    <n v="280191.09000000003"/>
    <n v="490334.41"/>
  </r>
  <r>
    <n v="2"/>
    <x v="2"/>
    <s v="Region II - Northeast"/>
    <x v="12"/>
    <s v="NY"/>
    <x v="66"/>
    <n v="2"/>
    <x v="1"/>
    <n v="94391.54"/>
    <n v="165185.20000000001"/>
    <n v="123766.72"/>
    <n v="216591.76"/>
    <n v="150431.85999999999"/>
    <n v="263255.75"/>
    <n v="184539.51"/>
    <n v="322944.14"/>
    <n v="218920.8"/>
    <n v="383111.41"/>
    <n v="241230.4"/>
    <n v="422153.19"/>
    <n v="261912.14"/>
    <n v="458346.23999999999"/>
  </r>
  <r>
    <n v="2"/>
    <x v="2"/>
    <s v="Region II - Northeast"/>
    <x v="12"/>
    <s v="NY"/>
    <x v="66"/>
    <n v="3"/>
    <x v="2"/>
    <n v="81763.3"/>
    <n v="143085.78"/>
    <n v="111225.57"/>
    <n v="194644.74"/>
    <n v="140493.10999999999"/>
    <n v="245862.95"/>
    <n v="184843.97"/>
    <n v="323476.94"/>
    <n v="228852.17"/>
    <n v="400491.29"/>
    <n v="257701.45"/>
    <n v="450977.54"/>
    <n v="286159.13"/>
    <n v="500778.48"/>
  </r>
  <r>
    <n v="2"/>
    <x v="2"/>
    <s v="Region II - Northeast"/>
    <x v="12"/>
    <s v="NY"/>
    <x v="66"/>
    <n v="4"/>
    <x v="3"/>
    <n v="91917.67"/>
    <n v="147068.26999999999"/>
    <n v="128684.73"/>
    <n v="205895.58"/>
    <n v="165451.79999999999"/>
    <n v="264722.88"/>
    <n v="220602.4"/>
    <n v="352963.85"/>
    <n v="275753"/>
    <n v="441204.81"/>
    <n v="312520.07"/>
    <n v="500032.11"/>
    <n v="349287.13"/>
    <n v="558859.42000000004"/>
  </r>
  <r>
    <n v="2"/>
    <x v="2"/>
    <s v="Region II - Northeast"/>
    <x v="12"/>
    <s v="NY"/>
    <x v="67"/>
    <n v="1"/>
    <x v="0"/>
    <n v="102372.18"/>
    <n v="179151.31"/>
    <n v="132588.81"/>
    <n v="232030.41"/>
    <n v="158688.84"/>
    <n v="277705.46999999997"/>
    <n v="189337.5"/>
    <n v="331340.63"/>
    <n v="222659.06"/>
    <n v="389653.36"/>
    <n v="243971.56"/>
    <n v="426950.23"/>
    <n v="264151.06"/>
    <n v="462264.35"/>
  </r>
  <r>
    <n v="2"/>
    <x v="2"/>
    <s v="Region II - Northeast"/>
    <x v="12"/>
    <s v="NY"/>
    <x v="67"/>
    <n v="2"/>
    <x v="1"/>
    <n v="89540.98"/>
    <n v="156696.71"/>
    <n v="117282.43"/>
    <n v="205244.26"/>
    <n v="142427.85"/>
    <n v="249248.74"/>
    <n v="174493.44"/>
    <n v="305363.52"/>
    <n v="206889.12"/>
    <n v="362055.96"/>
    <n v="227901.94"/>
    <n v="398828.4"/>
    <n v="247354.18"/>
    <n v="432869.82"/>
  </r>
  <r>
    <n v="2"/>
    <x v="2"/>
    <s v="Region II - Northeast"/>
    <x v="12"/>
    <s v="NY"/>
    <x v="67"/>
    <n v="3"/>
    <x v="2"/>
    <n v="77838.86"/>
    <n v="136218.01"/>
    <n v="105994.3"/>
    <n v="185490.03"/>
    <n v="133970.81"/>
    <n v="234448.92"/>
    <n v="176348.66"/>
    <n v="308610.15000000002"/>
    <n v="218411.63"/>
    <n v="382220.36"/>
    <n v="246003.8"/>
    <n v="430506.64"/>
    <n v="273236.09999999998"/>
    <n v="478163.18"/>
  </r>
  <r>
    <n v="2"/>
    <x v="2"/>
    <s v="Region II - Northeast"/>
    <x v="12"/>
    <s v="NY"/>
    <x v="67"/>
    <n v="4"/>
    <x v="3"/>
    <n v="86791.33"/>
    <n v="138866.13"/>
    <n v="121507.86"/>
    <n v="194412.58"/>
    <n v="156224.39000000001"/>
    <n v="249959.04000000001"/>
    <n v="208299.19"/>
    <n v="333278.71000000002"/>
    <n v="260373.99"/>
    <n v="416598.39"/>
    <n v="295090.52"/>
    <n v="472144.84"/>
    <n v="329807.06"/>
    <n v="527691.30000000005"/>
  </r>
  <r>
    <n v="2"/>
    <x v="2"/>
    <s v="Region II - Northeast"/>
    <x v="12"/>
    <s v="NY"/>
    <x v="68"/>
    <n v="1"/>
    <x v="0"/>
    <n v="141858.62"/>
    <n v="248252.58"/>
    <n v="183890.59"/>
    <n v="321808.53000000003"/>
    <n v="220204.14"/>
    <n v="385357.25"/>
    <n v="262908.77"/>
    <n v="460090.34"/>
    <n v="309306.21000000002"/>
    <n v="541285.87"/>
    <n v="338983.85"/>
    <n v="593221.74"/>
    <n v="367159.74"/>
    <n v="642529.54"/>
  </r>
  <r>
    <n v="2"/>
    <x v="2"/>
    <s v="Region II - Northeast"/>
    <x v="12"/>
    <s v="NY"/>
    <x v="68"/>
    <n v="2"/>
    <x v="1"/>
    <n v="123366.46"/>
    <n v="215891.31"/>
    <n v="161831.4"/>
    <n v="283204.95"/>
    <n v="196769.18"/>
    <n v="344346.07"/>
    <n v="241515.86"/>
    <n v="422652.75"/>
    <n v="286578.94"/>
    <n v="501513.15"/>
    <n v="315824.69"/>
    <n v="552693.21"/>
    <n v="342952.47"/>
    <n v="600166.81999999995"/>
  </r>
  <r>
    <n v="2"/>
    <x v="2"/>
    <s v="Region II - Northeast"/>
    <x v="12"/>
    <s v="NY"/>
    <x v="68"/>
    <n v="3"/>
    <x v="2"/>
    <n v="106699.74"/>
    <n v="186724.55"/>
    <n v="145084.78"/>
    <n v="253898.36"/>
    <n v="183211.95"/>
    <n v="320620.90999999997"/>
    <n v="240998.03"/>
    <n v="421746.55"/>
    <n v="298330.32"/>
    <n v="522078.06"/>
    <n v="335903.58"/>
    <n v="587831.26"/>
    <n v="372958.22"/>
    <n v="652676.89"/>
  </r>
  <r>
    <n v="2"/>
    <x v="2"/>
    <s v="Region II - Northeast"/>
    <x v="12"/>
    <s v="NY"/>
    <x v="68"/>
    <n v="4"/>
    <x v="3"/>
    <n v="120368.73"/>
    <n v="192589.97"/>
    <n v="168516.22"/>
    <n v="269625.96000000002"/>
    <n v="216663.71"/>
    <n v="346661.94"/>
    <n v="288884.95"/>
    <n v="462215.92"/>
    <n v="361106.19"/>
    <n v="577769.91"/>
    <n v="409253.68"/>
    <n v="654805.89"/>
    <n v="457401.17"/>
    <n v="731841.88"/>
  </r>
  <r>
    <n v="2"/>
    <x v="2"/>
    <s v="Region II - Northeast"/>
    <x v="12"/>
    <s v="NY"/>
    <x v="69"/>
    <n v="1"/>
    <x v="0"/>
    <n v="143542.64000000001"/>
    <n v="251199.63"/>
    <n v="185967.43"/>
    <n v="325443.01"/>
    <n v="222615.18"/>
    <n v="389576.57"/>
    <n v="265671.63"/>
    <n v="464925.36"/>
    <n v="312472.06"/>
    <n v="546826.1"/>
    <n v="342406.28"/>
    <n v="599210.99"/>
    <n v="370775.73"/>
    <n v="648857.53"/>
  </r>
  <r>
    <n v="2"/>
    <x v="2"/>
    <s v="Region II - Northeast"/>
    <x v="12"/>
    <s v="NY"/>
    <x v="69"/>
    <n v="2"/>
    <x v="1"/>
    <n v="125302.17"/>
    <n v="219278.79"/>
    <n v="164208.37"/>
    <n v="287364.65000000002"/>
    <n v="199499.07"/>
    <n v="349123.36"/>
    <n v="244569.78"/>
    <n v="427997.12"/>
    <n v="290054.01"/>
    <n v="507594.51"/>
    <n v="319562.21000000002"/>
    <n v="559233.87"/>
    <n v="346897.82"/>
    <n v="607071.18000000005"/>
  </r>
  <r>
    <n v="2"/>
    <x v="2"/>
    <s v="Region II - Northeast"/>
    <x v="12"/>
    <s v="NY"/>
    <x v="69"/>
    <n v="3"/>
    <x v="2"/>
    <n v="108736.11"/>
    <n v="190288.2"/>
    <n v="147994.13"/>
    <n v="258989.73"/>
    <n v="186997.79"/>
    <n v="327246.13"/>
    <n v="246090.5"/>
    <n v="430658.38"/>
    <n v="304735.59999999998"/>
    <n v="533287.31000000006"/>
    <n v="343192.89"/>
    <n v="600587.56000000006"/>
    <n v="381138.61"/>
    <n v="666992.56999999995"/>
  </r>
  <r>
    <n v="2"/>
    <x v="2"/>
    <s v="Region II - Northeast"/>
    <x v="12"/>
    <s v="NY"/>
    <x v="69"/>
    <n v="4"/>
    <x v="3"/>
    <n v="121730.97"/>
    <n v="194769.55"/>
    <n v="170423.36"/>
    <n v="272677.38"/>
    <n v="219115.75"/>
    <n v="350585.2"/>
    <n v="292154.33"/>
    <n v="467446.93"/>
    <n v="365192.91"/>
    <n v="584308.66"/>
    <n v="413885.3"/>
    <n v="662216.49"/>
    <n v="462577.68"/>
    <n v="740124.31"/>
  </r>
  <r>
    <n v="2"/>
    <x v="2"/>
    <s v="Region II - Northeast"/>
    <x v="12"/>
    <s v="NY"/>
    <x v="70"/>
    <n v="1"/>
    <x v="0"/>
    <n v="113983.23"/>
    <n v="199470.66"/>
    <n v="147695.94"/>
    <n v="258467.9"/>
    <n v="176819.14"/>
    <n v="309433.5"/>
    <n v="211044.67"/>
    <n v="369328.18"/>
    <n v="248241.52"/>
    <n v="434422.66"/>
    <n v="272033.42"/>
    <n v="476058.49"/>
    <n v="294593.15999999997"/>
    <n v="515538.03"/>
  </r>
  <r>
    <n v="2"/>
    <x v="2"/>
    <s v="Region II - Northeast"/>
    <x v="12"/>
    <s v="NY"/>
    <x v="70"/>
    <n v="2"/>
    <x v="1"/>
    <n v="99390.83"/>
    <n v="173933.95"/>
    <n v="130288.69"/>
    <n v="228005.21"/>
    <n v="158326.25"/>
    <n v="277070.93"/>
    <n v="194163.20000000001"/>
    <n v="339785.59"/>
    <n v="230307.08"/>
    <n v="403037.39"/>
    <n v="253758.17"/>
    <n v="444076.79999999999"/>
    <n v="275490.83"/>
    <n v="482108.95"/>
  </r>
  <r>
    <n v="2"/>
    <x v="2"/>
    <s v="Region II - Northeast"/>
    <x v="12"/>
    <s v="NY"/>
    <x v="70"/>
    <n v="3"/>
    <x v="2"/>
    <n v="86167.67"/>
    <n v="150793.43"/>
    <n v="117245.6"/>
    <n v="205179.81"/>
    <n v="148120.04"/>
    <n v="259210.08"/>
    <n v="194901.49"/>
    <n v="341077.6"/>
    <n v="241324.84"/>
    <n v="422318.47"/>
    <n v="271762.18"/>
    <n v="475583.82"/>
    <n v="301790.27"/>
    <n v="528132.98"/>
  </r>
  <r>
    <n v="2"/>
    <x v="2"/>
    <s v="Region II - Northeast"/>
    <x v="12"/>
    <s v="NY"/>
    <x v="70"/>
    <n v="4"/>
    <x v="3"/>
    <n v="96678.49"/>
    <n v="154685.57999999999"/>
    <n v="135349.88"/>
    <n v="216559.82"/>
    <n v="174021.28"/>
    <n v="278434.05"/>
    <n v="232028.37"/>
    <n v="371245.4"/>
    <n v="290035.46999999997"/>
    <n v="464056.75"/>
    <n v="328706.86"/>
    <n v="525930.99"/>
    <n v="367378.26"/>
    <n v="587805.22"/>
  </r>
  <r>
    <n v="2"/>
    <x v="2"/>
    <s v="Region II - Northeast"/>
    <x v="12"/>
    <s v="NY"/>
    <x v="71"/>
    <n v="1"/>
    <x v="0"/>
    <n v="101707.44"/>
    <n v="177988.01"/>
    <n v="131831.66"/>
    <n v="230705.41"/>
    <n v="157856.97"/>
    <n v="276249.7"/>
    <n v="188458.32"/>
    <n v="329802.05"/>
    <n v="221708.05"/>
    <n v="387989.09"/>
    <n v="242975.77"/>
    <n v="425207.6"/>
    <n v="263162.03999999998"/>
    <n v="460533.57"/>
  </r>
  <r>
    <n v="2"/>
    <x v="2"/>
    <s v="Region II - Northeast"/>
    <x v="12"/>
    <s v="NY"/>
    <x v="71"/>
    <n v="2"/>
    <x v="1"/>
    <n v="88498.76"/>
    <n v="154872.84"/>
    <n v="116075.1"/>
    <n v="203131.43"/>
    <n v="141117.71"/>
    <n v="246956"/>
    <n v="173177.67"/>
    <n v="303060.92"/>
    <n v="205474.29"/>
    <n v="359580.01"/>
    <n v="226433.51"/>
    <n v="396258.65"/>
    <n v="245871.13"/>
    <n v="430274.48"/>
  </r>
  <r>
    <n v="2"/>
    <x v="2"/>
    <s v="Region II - Northeast"/>
    <x v="12"/>
    <s v="NY"/>
    <x v="71"/>
    <n v="3"/>
    <x v="2"/>
    <n v="76580.710000000006"/>
    <n v="134016.24"/>
    <n v="104145.24"/>
    <n v="182254.17"/>
    <n v="131525.57"/>
    <n v="230169.75"/>
    <n v="173021.31"/>
    <n v="302787.3"/>
    <n v="214192.92"/>
    <n v="374837.6"/>
    <n v="241177.60000000001"/>
    <n v="422060.79999999999"/>
    <n v="267791.84999999998"/>
    <n v="468635.73"/>
  </r>
  <r>
    <n v="2"/>
    <x v="2"/>
    <s v="Region II - Northeast"/>
    <x v="12"/>
    <s v="NY"/>
    <x v="71"/>
    <n v="4"/>
    <x v="3"/>
    <n v="86292.96"/>
    <n v="138068.74"/>
    <n v="120810.15"/>
    <n v="193296.24"/>
    <n v="155327.34"/>
    <n v="248523.74"/>
    <n v="207103.11"/>
    <n v="331364.99"/>
    <n v="258878.89"/>
    <n v="414206.23"/>
    <n v="293396.08"/>
    <n v="469433.73"/>
    <n v="327913.26"/>
    <n v="524661.23"/>
  </r>
  <r>
    <n v="2"/>
    <x v="2"/>
    <s v="Region II - Northeast"/>
    <x v="12"/>
    <s v="NY"/>
    <x v="72"/>
    <n v="1"/>
    <x v="0"/>
    <n v="101131.32"/>
    <n v="176979.81"/>
    <n v="131130.10999999999"/>
    <n v="229477.7"/>
    <n v="157049.26"/>
    <n v="274836.21000000002"/>
    <n v="187543.33"/>
    <n v="328200.83"/>
    <n v="220667.66"/>
    <n v="386168.41"/>
    <n v="241855.68"/>
    <n v="423247.43"/>
    <n v="261987.61"/>
    <n v="458478.31"/>
  </r>
  <r>
    <n v="2"/>
    <x v="2"/>
    <s v="Region II - Northeast"/>
    <x v="12"/>
    <s v="NY"/>
    <x v="72"/>
    <n v="2"/>
    <x v="1"/>
    <n v="87796.82"/>
    <n v="153644.44"/>
    <n v="115223.49"/>
    <n v="201641.11"/>
    <n v="140150.59"/>
    <n v="245263.52"/>
    <n v="172117.15"/>
    <n v="301205.01"/>
    <n v="204279.3"/>
    <n v="357488.77"/>
    <n v="225155.88"/>
    <n v="394022.78"/>
    <n v="244532.03"/>
    <n v="427931.05"/>
  </r>
  <r>
    <n v="2"/>
    <x v="2"/>
    <s v="Region II - Northeast"/>
    <x v="12"/>
    <s v="NY"/>
    <x v="72"/>
    <n v="3"/>
    <x v="2"/>
    <n v="75819.16"/>
    <n v="132683.51999999999"/>
    <n v="103049.84"/>
    <n v="180337.23"/>
    <n v="130094.59"/>
    <n v="227665.53"/>
    <n v="171090.99"/>
    <n v="299409.21999999997"/>
    <n v="211760.16"/>
    <n v="370580.28"/>
    <n v="238405.49"/>
    <n v="417209.59999999998"/>
    <n v="264676.84000000003"/>
    <n v="463184.47"/>
  </r>
  <r>
    <n v="2"/>
    <x v="2"/>
    <s v="Region II - Northeast"/>
    <x v="12"/>
    <s v="NY"/>
    <x v="72"/>
    <n v="4"/>
    <x v="3"/>
    <n v="85832.56"/>
    <n v="137332.09"/>
    <n v="120165.58"/>
    <n v="192264.93"/>
    <n v="154498.6"/>
    <n v="247197.77"/>
    <n v="205998.14"/>
    <n v="329597.03000000003"/>
    <n v="257497.67"/>
    <n v="411996.28"/>
    <n v="291830.7"/>
    <n v="466929.12"/>
    <n v="326163.71999999997"/>
    <n v="521861.96"/>
  </r>
  <r>
    <n v="2"/>
    <x v="2"/>
    <s v="Region II - Northeast"/>
    <x v="12"/>
    <s v="NY"/>
    <x v="73"/>
    <n v="1"/>
    <x v="0"/>
    <n v="118060.39"/>
    <n v="206605.69"/>
    <n v="152974.76999999999"/>
    <n v="267705.84999999998"/>
    <n v="183135.84"/>
    <n v="320487.71999999997"/>
    <n v="218579.43"/>
    <n v="382514"/>
    <n v="257100.91"/>
    <n v="449926.59"/>
    <n v="281740.03000000003"/>
    <n v="493045.05"/>
    <n v="305101.11"/>
    <n v="533926.93000000005"/>
  </r>
  <r>
    <n v="2"/>
    <x v="2"/>
    <s v="Region II - Northeast"/>
    <x v="12"/>
    <s v="NY"/>
    <x v="73"/>
    <n v="2"/>
    <x v="1"/>
    <n v="102964.81"/>
    <n v="180188.42"/>
    <n v="134967.26999999999"/>
    <n v="236192.72"/>
    <n v="164005.26"/>
    <n v="287009.2"/>
    <n v="201115.83"/>
    <n v="351952.7"/>
    <n v="238548.04"/>
    <n v="417459.07"/>
    <n v="262834.59000000003"/>
    <n v="459960.54"/>
    <n v="285340.07"/>
    <n v="499345.12"/>
  </r>
  <r>
    <n v="2"/>
    <x v="2"/>
    <s v="Region II - Northeast"/>
    <x v="12"/>
    <s v="NY"/>
    <x v="73"/>
    <n v="3"/>
    <x v="2"/>
    <n v="89280.56"/>
    <n v="156240.99"/>
    <n v="121486.78"/>
    <n v="212601.86"/>
    <n v="153482.49"/>
    <n v="268594.36"/>
    <n v="201962.04"/>
    <n v="353433.57"/>
    <n v="250071.15"/>
    <n v="437624.52"/>
    <n v="281614.69"/>
    <n v="492825.71"/>
    <n v="312734.87"/>
    <n v="547286.03"/>
  </r>
  <r>
    <n v="2"/>
    <x v="2"/>
    <s v="Region II - Northeast"/>
    <x v="12"/>
    <s v="NY"/>
    <x v="73"/>
    <n v="4"/>
    <x v="3"/>
    <n v="100134.01"/>
    <n v="160214.41"/>
    <n v="140187.60999999999"/>
    <n v="224300.17"/>
    <n v="180241.21"/>
    <n v="288385.94"/>
    <n v="240321.61"/>
    <n v="384514.58"/>
    <n v="300402.01"/>
    <n v="480643.23"/>
    <n v="340455.62"/>
    <n v="544729"/>
    <n v="380509.22"/>
    <n v="608814.76"/>
  </r>
  <r>
    <n v="2"/>
    <x v="2"/>
    <s v="Region II - Northeast"/>
    <x v="12"/>
    <s v="NY"/>
    <x v="74"/>
    <n v="1"/>
    <x v="0"/>
    <n v="143985.82"/>
    <n v="251975.18"/>
    <n v="186585.59"/>
    <n v="326524.78000000003"/>
    <n v="223386.65"/>
    <n v="390926.64"/>
    <n v="266640.33"/>
    <n v="466620.58"/>
    <n v="313646.52"/>
    <n v="548881.41"/>
    <n v="343712.84"/>
    <n v="601497.46"/>
    <n v="372228.29"/>
    <n v="651399.5"/>
  </r>
  <r>
    <n v="2"/>
    <x v="2"/>
    <s v="Region II - Northeast"/>
    <x v="12"/>
    <s v="NY"/>
    <x v="74"/>
    <n v="2"/>
    <x v="1"/>
    <n v="125493.71"/>
    <n v="219614"/>
    <n v="164526.39999999999"/>
    <n v="287921.2"/>
    <n v="199951.69"/>
    <n v="349915.45"/>
    <n v="245247.42"/>
    <n v="429182.98"/>
    <n v="290919.25"/>
    <n v="509108.69"/>
    <n v="320553.68"/>
    <n v="560968.93999999994"/>
    <n v="348021.02"/>
    <n v="609036.78"/>
  </r>
  <r>
    <n v="2"/>
    <x v="2"/>
    <s v="Region II - Northeast"/>
    <x v="12"/>
    <s v="NY"/>
    <x v="74"/>
    <n v="3"/>
    <x v="2"/>
    <n v="108752.78"/>
    <n v="190317.36"/>
    <n v="147959.03"/>
    <n v="258928.3"/>
    <n v="186907.41"/>
    <n v="327087.96999999997"/>
    <n v="245925.31"/>
    <n v="430369.3"/>
    <n v="304489.43"/>
    <n v="532856.5"/>
    <n v="342883.9"/>
    <n v="600046.81999999995"/>
    <n v="380759.76"/>
    <n v="666329.56999999995"/>
  </r>
  <r>
    <n v="2"/>
    <x v="2"/>
    <s v="Region II - Northeast"/>
    <x v="12"/>
    <s v="NY"/>
    <x v="74"/>
    <n v="4"/>
    <x v="3"/>
    <n v="122134.44"/>
    <n v="195415.11"/>
    <n v="170988.22"/>
    <n v="273581.15000000002"/>
    <n v="219841.99"/>
    <n v="351747.2"/>
    <n v="293122.65999999997"/>
    <n v="468996.26"/>
    <n v="366403.32"/>
    <n v="586245.32999999996"/>
    <n v="415257.1"/>
    <n v="664411.37"/>
    <n v="464110.88"/>
    <n v="742577.41"/>
  </r>
  <r>
    <n v="2"/>
    <x v="2"/>
    <s v="Region II - Northeast"/>
    <x v="12"/>
    <s v="NY"/>
    <x v="75"/>
    <n v="1"/>
    <x v="0"/>
    <n v="109285.64"/>
    <n v="191249.88"/>
    <n v="141687.76999999999"/>
    <n v="247953.59"/>
    <n v="169682.66"/>
    <n v="296944.65000000002"/>
    <n v="202612.84"/>
    <n v="354572.46"/>
    <n v="238386.44"/>
    <n v="417176.26"/>
    <n v="261268.88"/>
    <n v="457220.54"/>
    <n v="283003.49"/>
    <n v="495256.11"/>
  </r>
  <r>
    <n v="2"/>
    <x v="2"/>
    <s v="Region II - Northeast"/>
    <x v="12"/>
    <s v="NY"/>
    <x v="75"/>
    <n v="2"/>
    <x v="1"/>
    <n v="94944.78"/>
    <n v="166153.35999999999"/>
    <n v="124580.64"/>
    <n v="218016.13"/>
    <n v="151508.60999999999"/>
    <n v="265140.06"/>
    <n v="186022.42"/>
    <n v="325539.23"/>
    <n v="220761.21"/>
    <n v="386332.12"/>
    <n v="243308.72"/>
    <n v="425790.25"/>
    <n v="264230.51"/>
    <n v="462403.39"/>
  </r>
  <r>
    <n v="2"/>
    <x v="2"/>
    <s v="Region II - Northeast"/>
    <x v="12"/>
    <s v="NY"/>
    <x v="75"/>
    <n v="3"/>
    <x v="2"/>
    <n v="82044.929999999993"/>
    <n v="143578.63"/>
    <n v="111532.2"/>
    <n v="195181.34"/>
    <n v="140819.48000000001"/>
    <n v="246434.09"/>
    <n v="185212.09"/>
    <n v="324121.15999999997"/>
    <n v="229252.79"/>
    <n v="401192.38"/>
    <n v="258110.51"/>
    <n v="451693.39"/>
    <n v="286566.03999999998"/>
    <n v="501490.57"/>
  </r>
  <r>
    <n v="2"/>
    <x v="2"/>
    <s v="Region II - Northeast"/>
    <x v="12"/>
    <s v="NY"/>
    <x v="75"/>
    <n v="4"/>
    <x v="3"/>
    <n v="92743.59"/>
    <n v="148389.74"/>
    <n v="129841.02"/>
    <n v="207745.64"/>
    <n v="166938.46"/>
    <n v="267101.53999999998"/>
    <n v="222584.61"/>
    <n v="356135.38"/>
    <n v="278230.76"/>
    <n v="445169.23"/>
    <n v="315328.2"/>
    <n v="504525.12"/>
    <n v="352425.63"/>
    <n v="563881.02"/>
  </r>
  <r>
    <n v="2"/>
    <x v="2"/>
    <s v="Region II - Northeast"/>
    <x v="12"/>
    <s v="NY"/>
    <x v="76"/>
    <n v="1"/>
    <x v="0"/>
    <n v="102771.04"/>
    <n v="179849.32"/>
    <n v="133179.17000000001"/>
    <n v="233063.55"/>
    <n v="159448.23000000001"/>
    <n v="279034.40000000002"/>
    <n v="190324.1"/>
    <n v="333067.18"/>
    <n v="223878.21"/>
    <n v="391786.87"/>
    <n v="245340.27"/>
    <n v="429345.47"/>
    <n v="265696.32"/>
    <n v="464968.56"/>
  </r>
  <r>
    <n v="2"/>
    <x v="2"/>
    <s v="Region II - Northeast"/>
    <x v="12"/>
    <s v="NY"/>
    <x v="76"/>
    <n v="2"/>
    <x v="1"/>
    <n v="89562.39"/>
    <n v="156734.19"/>
    <n v="117422.61"/>
    <n v="205489.56"/>
    <n v="142708.97"/>
    <n v="249740.7"/>
    <n v="175043.45"/>
    <n v="306326.05"/>
    <n v="207644.45"/>
    <n v="363377.79"/>
    <n v="228798.01"/>
    <n v="400396.53"/>
    <n v="248405.42"/>
    <n v="434709.48"/>
  </r>
  <r>
    <n v="2"/>
    <x v="2"/>
    <s v="Region II - Northeast"/>
    <x v="12"/>
    <s v="NY"/>
    <x v="76"/>
    <n v="3"/>
    <x v="2"/>
    <n v="77607.23"/>
    <n v="135812.66"/>
    <n v="105582.37"/>
    <n v="184769.14"/>
    <n v="133373.31"/>
    <n v="233403.3"/>
    <n v="175484.96"/>
    <n v="307098.68"/>
    <n v="217272.48"/>
    <n v="380226.84"/>
    <n v="244667.77"/>
    <n v="428168.6"/>
    <n v="271692.63"/>
    <n v="475462.09"/>
  </r>
  <r>
    <n v="2"/>
    <x v="2"/>
    <s v="Region II - Northeast"/>
    <x v="12"/>
    <s v="NY"/>
    <x v="76"/>
    <n v="4"/>
    <x v="3"/>
    <n v="87175.82"/>
    <n v="139481.32"/>
    <n v="122046.15"/>
    <n v="195273.85"/>
    <n v="156916.48000000001"/>
    <n v="251066.37"/>
    <n v="209221.98"/>
    <n v="334755.17"/>
    <n v="261527.47"/>
    <n v="418443.96"/>
    <n v="296397.8"/>
    <n v="474236.48"/>
    <n v="331268.13"/>
    <n v="530029.01"/>
  </r>
  <r>
    <n v="2"/>
    <x v="2"/>
    <s v="Region II - Northeast"/>
    <x v="12"/>
    <s v="NY"/>
    <x v="77"/>
    <n v="1"/>
    <x v="0"/>
    <n v="122270.49"/>
    <n v="213973.36"/>
    <n v="158336.99"/>
    <n v="277089.73"/>
    <n v="189488.78"/>
    <n v="331605.36"/>
    <n v="226060.48"/>
    <n v="395605.83"/>
    <n v="265826.21999999997"/>
    <n v="465195.89"/>
    <n v="291260.17"/>
    <n v="509705.3"/>
    <n v="315330.93"/>
    <n v="551829.12"/>
  </r>
  <r>
    <n v="2"/>
    <x v="2"/>
    <s v="Region II - Northeast"/>
    <x v="12"/>
    <s v="NY"/>
    <x v="77"/>
    <n v="2"/>
    <x v="1"/>
    <n v="107049.18"/>
    <n v="187336.07"/>
    <n v="140179.43"/>
    <n v="245314"/>
    <n v="170198.78"/>
    <n v="297847.86"/>
    <n v="208451.34"/>
    <n v="364789.85"/>
    <n v="247118.75"/>
    <n v="432457.8"/>
    <n v="272197.19"/>
    <n v="476345.09"/>
    <n v="295405.21999999997"/>
    <n v="516959.13"/>
  </r>
  <r>
    <n v="2"/>
    <x v="2"/>
    <s v="Region II - Northeast"/>
    <x v="12"/>
    <s v="NY"/>
    <x v="77"/>
    <n v="3"/>
    <x v="2"/>
    <n v="93138.34"/>
    <n v="162992.1"/>
    <n v="126858.46"/>
    <n v="222002.3"/>
    <n v="160366.31"/>
    <n v="280641.03999999998"/>
    <n v="211118.12"/>
    <n v="369456.71"/>
    <n v="261496.41"/>
    <n v="457618.71"/>
    <n v="294548.32"/>
    <n v="515459.56"/>
    <n v="327173.34000000003"/>
    <n v="572553.35"/>
  </r>
  <r>
    <n v="2"/>
    <x v="2"/>
    <s v="Region II - Northeast"/>
    <x v="12"/>
    <s v="NY"/>
    <x v="77"/>
    <n v="4"/>
    <x v="3"/>
    <n v="103646.46"/>
    <n v="165834.32999999999"/>
    <n v="145105.04"/>
    <n v="232168.07"/>
    <n v="186563.62"/>
    <n v="298501.8"/>
    <n v="248751.5"/>
    <n v="398002.4"/>
    <n v="310939.37"/>
    <n v="497503"/>
    <n v="352397.95"/>
    <n v="563836.73"/>
    <n v="393856.53"/>
    <n v="630170.47"/>
  </r>
  <r>
    <n v="2"/>
    <x v="2"/>
    <s v="Region II - Northeast"/>
    <x v="12"/>
    <s v="NY"/>
    <x v="78"/>
    <n v="1"/>
    <x v="0"/>
    <n v="140883.64000000001"/>
    <n v="246546.37"/>
    <n v="182598.68"/>
    <n v="319547.69"/>
    <n v="218637.05"/>
    <n v="382614.84"/>
    <n v="261007.18"/>
    <n v="456762.56"/>
    <n v="307046.68"/>
    <n v="537331.68000000005"/>
    <n v="336495.05"/>
    <n v="588866.32999999996"/>
    <n v="364440.05"/>
    <n v="637770.07999999996"/>
  </r>
  <r>
    <n v="2"/>
    <x v="2"/>
    <s v="Region II - Northeast"/>
    <x v="12"/>
    <s v="NY"/>
    <x v="78"/>
    <n v="2"/>
    <x v="1"/>
    <n v="122643.1"/>
    <n v="214625.43"/>
    <n v="160839.60999999999"/>
    <n v="281469.33"/>
    <n v="195520.93"/>
    <n v="342161.63"/>
    <n v="239905.32"/>
    <n v="419834.32"/>
    <n v="284628.62"/>
    <n v="498100.09"/>
    <n v="313650.98"/>
    <n v="548889.21"/>
    <n v="340562.13"/>
    <n v="595983.73"/>
  </r>
  <r>
    <n v="2"/>
    <x v="2"/>
    <s v="Region II - Northeast"/>
    <x v="12"/>
    <s v="NY"/>
    <x v="78"/>
    <n v="3"/>
    <x v="2"/>
    <n v="106169.82"/>
    <n v="185797.18"/>
    <n v="144401.32"/>
    <n v="252702.31"/>
    <n v="182378.46"/>
    <n v="319162.3"/>
    <n v="239931.4"/>
    <n v="419879.95"/>
    <n v="297036.71999999997"/>
    <n v="519814.26"/>
    <n v="334467.49"/>
    <n v="585318.1"/>
    <n v="371386.69"/>
    <n v="649926.71"/>
  </r>
  <r>
    <n v="2"/>
    <x v="2"/>
    <s v="Region II - Northeast"/>
    <x v="12"/>
    <s v="NY"/>
    <x v="78"/>
    <n v="4"/>
    <x v="3"/>
    <n v="119523.83"/>
    <n v="191238.13"/>
    <n v="167333.35999999999"/>
    <n v="267733.38"/>
    <n v="215142.89"/>
    <n v="344228.63"/>
    <n v="286857.19"/>
    <n v="458971.51"/>
    <n v="358571.49"/>
    <n v="573714.39"/>
    <n v="406381.02"/>
    <n v="650209.64"/>
    <n v="454190.55"/>
    <n v="726704.89"/>
  </r>
  <r>
    <n v="2"/>
    <x v="2"/>
    <s v="Region II - Northeast"/>
    <x v="12"/>
    <s v="NY"/>
    <x v="79"/>
    <n v="1"/>
    <x v="0"/>
    <n v="110260.62"/>
    <n v="192956.09"/>
    <n v="142979.68"/>
    <n v="250214.43"/>
    <n v="171249.75"/>
    <n v="299687.06"/>
    <n v="204514.43"/>
    <n v="357900.25"/>
    <n v="240645.97"/>
    <n v="421130.45"/>
    <n v="263757.68"/>
    <n v="461575.94"/>
    <n v="285723.18"/>
    <n v="500015.57"/>
  </r>
  <r>
    <n v="2"/>
    <x v="2"/>
    <s v="Region II - Northeast"/>
    <x v="12"/>
    <s v="NY"/>
    <x v="79"/>
    <n v="2"/>
    <x v="1"/>
    <n v="95668.14"/>
    <n v="167419.24"/>
    <n v="125572.43"/>
    <n v="219751.75"/>
    <n v="152756.85"/>
    <n v="267324.5"/>
    <n v="187632.95"/>
    <n v="328357.65999999997"/>
    <n v="222711.53"/>
    <n v="389745.18"/>
    <n v="245482.43"/>
    <n v="429594.25"/>
    <n v="266620.84999999998"/>
    <n v="466586.49"/>
  </r>
  <r>
    <n v="2"/>
    <x v="2"/>
    <s v="Region II - Northeast"/>
    <x v="12"/>
    <s v="NY"/>
    <x v="79"/>
    <n v="3"/>
    <x v="2"/>
    <n v="82574.86"/>
    <n v="144506"/>
    <n v="112215.66"/>
    <n v="196377.4"/>
    <n v="141652.97"/>
    <n v="247892.7"/>
    <n v="186278.72"/>
    <n v="325987.77"/>
    <n v="230546.39"/>
    <n v="403456.17"/>
    <n v="259546.6"/>
    <n v="454206.55"/>
    <n v="288137.57"/>
    <n v="504240.74"/>
  </r>
  <r>
    <n v="2"/>
    <x v="2"/>
    <s v="Region II - Northeast"/>
    <x v="12"/>
    <s v="NY"/>
    <x v="79"/>
    <n v="4"/>
    <x v="3"/>
    <n v="93588.49"/>
    <n v="149741.57999999999"/>
    <n v="131023.88"/>
    <n v="209638.21"/>
    <n v="168459.28"/>
    <n v="269534.84999999998"/>
    <n v="224612.37"/>
    <n v="359379.8"/>
    <n v="280765.46000000002"/>
    <n v="449224.74"/>
    <n v="318200.86"/>
    <n v="509121.38"/>
    <n v="355636.25"/>
    <n v="569018.01"/>
  </r>
  <r>
    <n v="2"/>
    <x v="2"/>
    <s v="Region II - Northeast"/>
    <x v="12"/>
    <s v="NY"/>
    <x v="80"/>
    <n v="1"/>
    <x v="0"/>
    <n v="109906.07"/>
    <n v="192335.62"/>
    <n v="142417.10999999999"/>
    <n v="249229.95"/>
    <n v="170502.44"/>
    <n v="298379.27"/>
    <n v="203509.92"/>
    <n v="356142.36"/>
    <n v="239382.13"/>
    <n v="418918.73"/>
    <n v="262326.82"/>
    <n v="459071.93"/>
    <n v="284085.21000000002"/>
    <n v="497149.12"/>
  </r>
  <r>
    <n v="2"/>
    <x v="2"/>
    <s v="Region II - Northeast"/>
    <x v="12"/>
    <s v="NY"/>
    <x v="80"/>
    <n v="2"/>
    <x v="1"/>
    <n v="95816.85"/>
    <n v="167679.49"/>
    <n v="125610.11"/>
    <n v="219817.7"/>
    <n v="152647.23000000001"/>
    <n v="267132.65999999997"/>
    <n v="187210.56"/>
    <n v="327618.48"/>
    <n v="222066.12"/>
    <n v="388615.71"/>
    <n v="244681.75"/>
    <n v="428193.06"/>
    <n v="265641.58"/>
    <n v="464872.77"/>
  </r>
  <r>
    <n v="2"/>
    <x v="2"/>
    <s v="Region II - Northeast"/>
    <x v="12"/>
    <s v="NY"/>
    <x v="80"/>
    <n v="3"/>
    <x v="2"/>
    <n v="83054.78"/>
    <n v="145345.87"/>
    <n v="113004.42"/>
    <n v="197757.74"/>
    <n v="142757.59"/>
    <n v="249825.78"/>
    <n v="187840.93"/>
    <n v="328721.62"/>
    <n v="232578.52"/>
    <n v="407012.41"/>
    <n v="261909.66"/>
    <n v="458341.9"/>
    <n v="290845.65999999997"/>
    <n v="508979.91"/>
  </r>
  <r>
    <n v="2"/>
    <x v="2"/>
    <s v="Region II - Northeast"/>
    <x v="12"/>
    <s v="NY"/>
    <x v="80"/>
    <n v="4"/>
    <x v="3"/>
    <n v="93222.97"/>
    <n v="149156.76"/>
    <n v="130512.16"/>
    <n v="208819.46"/>
    <n v="167801.35"/>
    <n v="268482.15999999997"/>
    <n v="223735.13"/>
    <n v="357976.22"/>
    <n v="279668.92"/>
    <n v="447470.27"/>
    <n v="316958.11"/>
    <n v="507132.98"/>
    <n v="354247.3"/>
    <n v="566795.68000000005"/>
  </r>
  <r>
    <n v="2"/>
    <x v="2"/>
    <s v="Region II - Northeast"/>
    <x v="12"/>
    <s v="NY"/>
    <x v="81"/>
    <n v="1"/>
    <x v="0"/>
    <n v="135432.63"/>
    <n v="237007.11"/>
    <n v="175437.57"/>
    <n v="307015.75"/>
    <n v="209993.87"/>
    <n v="367489.27"/>
    <n v="250584.22"/>
    <n v="438522.38"/>
    <n v="294708.59000000003"/>
    <n v="515740.03"/>
    <n v="322930.92"/>
    <n v="565129.1"/>
    <n v="349667.13"/>
    <n v="611917.48"/>
  </r>
  <r>
    <n v="2"/>
    <x v="2"/>
    <s v="Region II - Northeast"/>
    <x v="12"/>
    <s v="NY"/>
    <x v="81"/>
    <n v="2"/>
    <x v="1"/>
    <n v="118324.34"/>
    <n v="207067.59"/>
    <n v="155029.07"/>
    <n v="271300.88"/>
    <n v="188312.54"/>
    <n v="329546.95"/>
    <n v="230792.13"/>
    <n v="403886.24"/>
    <n v="273682"/>
    <n v="478943.51"/>
    <n v="301504.76"/>
    <n v="527633.31999999995"/>
    <n v="327271.28999999998"/>
    <n v="572724.76"/>
  </r>
  <r>
    <n v="2"/>
    <x v="2"/>
    <s v="Region II - Northeast"/>
    <x v="12"/>
    <s v="NY"/>
    <x v="81"/>
    <n v="3"/>
    <x v="2"/>
    <n v="102758.63"/>
    <n v="179827.6"/>
    <n v="139888.6"/>
    <n v="244805.06"/>
    <n v="176780.01"/>
    <n v="309365.02"/>
    <n v="232667.89"/>
    <n v="407168.81"/>
    <n v="288135.95"/>
    <n v="504237.91"/>
    <n v="324514.89"/>
    <n v="567901.06000000006"/>
    <n v="360414.02"/>
    <n v="630724.54"/>
  </r>
  <r>
    <n v="2"/>
    <x v="2"/>
    <s v="Region II - Northeast"/>
    <x v="12"/>
    <s v="NY"/>
    <x v="81"/>
    <n v="4"/>
    <x v="3"/>
    <n v="114838.92"/>
    <n v="183742.27"/>
    <n v="160774.48000000001"/>
    <n v="257239.18"/>
    <n v="206710.05"/>
    <n v="330736.08"/>
    <n v="275613.40000000002"/>
    <n v="440981.44"/>
    <n v="344516.75"/>
    <n v="551226.80000000005"/>
    <n v="390452.31"/>
    <n v="624723.71"/>
    <n v="436387.88"/>
    <n v="698220.62"/>
  </r>
  <r>
    <n v="2"/>
    <x v="2"/>
    <s v="Region II - Northeast"/>
    <x v="12"/>
    <s v="NY"/>
    <x v="82"/>
    <n v="1"/>
    <x v="0"/>
    <n v="107734.55"/>
    <n v="188535.47"/>
    <n v="139694.31"/>
    <n v="244465.05"/>
    <n v="167307.85999999999"/>
    <n v="292788.75"/>
    <n v="199796.26"/>
    <n v="349643.45"/>
    <n v="235086.52"/>
    <n v="411401.4"/>
    <n v="257659.99"/>
    <n v="450904.97"/>
    <n v="279109.37"/>
    <n v="488441.4"/>
  </r>
  <r>
    <n v="2"/>
    <x v="2"/>
    <s v="Region II - Northeast"/>
    <x v="12"/>
    <s v="NY"/>
    <x v="82"/>
    <n v="2"/>
    <x v="1"/>
    <n v="93519.47"/>
    <n v="163659.07"/>
    <n v="122737.25"/>
    <n v="214790.19"/>
    <n v="149293.23000000001"/>
    <n v="261263.15"/>
    <n v="183351.37"/>
    <n v="320864.89"/>
    <n v="217615.9"/>
    <n v="380827.82"/>
    <n v="239857.37"/>
    <n v="419750.39"/>
    <n v="260501.07"/>
    <n v="455876.87"/>
  </r>
  <r>
    <n v="2"/>
    <x v="2"/>
    <s v="Region II - Northeast"/>
    <x v="12"/>
    <s v="NY"/>
    <x v="82"/>
    <n v="3"/>
    <x v="2"/>
    <n v="80753.45"/>
    <n v="141318.54"/>
    <n v="109753.34"/>
    <n v="192068.35"/>
    <n v="138555.01"/>
    <n v="242471.26"/>
    <n v="182215.14"/>
    <n v="318876.49"/>
    <n v="225526.43"/>
    <n v="394671.26"/>
    <n v="253902.3"/>
    <n v="444329.03"/>
    <n v="281879.51"/>
    <n v="493289.14"/>
  </r>
  <r>
    <n v="2"/>
    <x v="2"/>
    <s v="Region II - Northeast"/>
    <x v="12"/>
    <s v="NY"/>
    <x v="82"/>
    <n v="4"/>
    <x v="3"/>
    <n v="91438.28"/>
    <n v="146301.25"/>
    <n v="128013.59"/>
    <n v="204821.75"/>
    <n v="164588.91"/>
    <n v="263342.26"/>
    <n v="219451.88"/>
    <n v="351123.01"/>
    <n v="274314.84999999998"/>
    <n v="438903.76"/>
    <n v="310890.15999999997"/>
    <n v="497424.26"/>
    <n v="347465.47"/>
    <n v="555944.76"/>
  </r>
  <r>
    <n v="2"/>
    <x v="2"/>
    <s v="Region II - Northeast"/>
    <x v="12"/>
    <s v="NY"/>
    <x v="83"/>
    <n v="1"/>
    <x v="0"/>
    <n v="105252.8"/>
    <n v="184192.4"/>
    <n v="136436.74"/>
    <n v="238764.3"/>
    <n v="163378.04999999999"/>
    <n v="285911.58"/>
    <n v="195060.19"/>
    <n v="341355.33"/>
    <n v="229482.37"/>
    <n v="401594.15"/>
    <n v="251500.14"/>
    <n v="440125.24"/>
    <n v="272402.84999999998"/>
    <n v="476705"/>
  </r>
  <r>
    <n v="2"/>
    <x v="2"/>
    <s v="Region II - Northeast"/>
    <x v="12"/>
    <s v="NY"/>
    <x v="83"/>
    <n v="2"/>
    <x v="1"/>
    <n v="91540.93"/>
    <n v="160196.63"/>
    <n v="120079.93"/>
    <n v="210139.88"/>
    <n v="146001.1"/>
    <n v="255501.93"/>
    <n v="179197.42"/>
    <n v="313595.48"/>
    <n v="212630.18"/>
    <n v="372102.81"/>
    <n v="234327.7"/>
    <n v="410073.47"/>
    <n v="254453.25"/>
    <n v="445293.18"/>
  </r>
  <r>
    <n v="2"/>
    <x v="2"/>
    <s v="Region II - Northeast"/>
    <x v="12"/>
    <s v="NY"/>
    <x v="83"/>
    <n v="3"/>
    <x v="2"/>
    <n v="79180.34"/>
    <n v="138565.6"/>
    <n v="107667.86"/>
    <n v="188418.75"/>
    <n v="135964.16"/>
    <n v="237937.28"/>
    <n v="178850.05"/>
    <n v="312987.59000000003"/>
    <n v="221399.46"/>
    <n v="387449.05"/>
    <n v="249285.04"/>
    <n v="436248.82"/>
    <n v="276786.07"/>
    <n v="484375.63"/>
  </r>
  <r>
    <n v="2"/>
    <x v="2"/>
    <s v="Region II - Northeast"/>
    <x v="12"/>
    <s v="NY"/>
    <x v="83"/>
    <n v="4"/>
    <x v="3"/>
    <n v="89307.06"/>
    <n v="142891.29"/>
    <n v="125029.88"/>
    <n v="200047.81"/>
    <n v="160752.70000000001"/>
    <n v="257204.32"/>
    <n v="214336.93"/>
    <n v="342939.1"/>
    <n v="267921.15999999997"/>
    <n v="428673.87"/>
    <n v="303643.99"/>
    <n v="485830.39"/>
    <n v="339366.81"/>
    <n v="542986.9"/>
  </r>
  <r>
    <n v="2"/>
    <x v="2"/>
    <s v="Region II - Northeast"/>
    <x v="12"/>
    <s v="NY"/>
    <x v="84"/>
    <n v="1"/>
    <x v="0"/>
    <n v="101175.63"/>
    <n v="177057.36"/>
    <n v="131157.91"/>
    <n v="229526.34"/>
    <n v="157061.34"/>
    <n v="274857.34999999998"/>
    <n v="187525.43"/>
    <n v="328169.49"/>
    <n v="220622.97"/>
    <n v="386090.2"/>
    <n v="241793.52"/>
    <n v="423138.66"/>
    <n v="261894.9"/>
    <n v="458316.08"/>
  </r>
  <r>
    <n v="2"/>
    <x v="2"/>
    <s v="Region II - Northeast"/>
    <x v="12"/>
    <s v="NY"/>
    <x v="84"/>
    <n v="2"/>
    <x v="1"/>
    <n v="87966.95"/>
    <n v="153942.17000000001"/>
    <n v="115401.35"/>
    <n v="201952.36"/>
    <n v="140322.09"/>
    <n v="245563.65"/>
    <n v="172244.78"/>
    <n v="301428.36"/>
    <n v="204389.21"/>
    <n v="357681.12"/>
    <n v="225251.27"/>
    <n v="394189.72"/>
    <n v="244604"/>
    <n v="428056.99"/>
  </r>
  <r>
    <n v="2"/>
    <x v="2"/>
    <s v="Region II - Northeast"/>
    <x v="12"/>
    <s v="NY"/>
    <x v="84"/>
    <n v="3"/>
    <x v="2"/>
    <n v="76067.45"/>
    <n v="133118.04"/>
    <n v="103426.68"/>
    <n v="180996.68"/>
    <n v="130601.71"/>
    <n v="228552.99"/>
    <n v="171789.49"/>
    <n v="300631.61"/>
    <n v="212653.14"/>
    <n v="372142.99"/>
    <n v="239432.52"/>
    <n v="419006.91"/>
    <n v="265841.46000000002"/>
    <n v="465222.56"/>
  </r>
  <r>
    <n v="2"/>
    <x v="2"/>
    <s v="Region II - Northeast"/>
    <x v="12"/>
    <s v="NY"/>
    <x v="84"/>
    <n v="4"/>
    <x v="3"/>
    <n v="85851.54"/>
    <n v="137362.46"/>
    <n v="120192.15"/>
    <n v="192307.44"/>
    <n v="154532.76999999999"/>
    <n v="247252.43"/>
    <n v="206043.69"/>
    <n v="329669.90000000002"/>
    <n v="257554.61"/>
    <n v="412087.38"/>
    <n v="291895.21999999997"/>
    <n v="467032.36"/>
    <n v="326235.84000000003"/>
    <n v="521977.35"/>
  </r>
  <r>
    <n v="2"/>
    <x v="2"/>
    <s v="Region II - Northeast"/>
    <x v="12"/>
    <s v="NY"/>
    <x v="85"/>
    <n v="1"/>
    <x v="0"/>
    <n v="135521.31"/>
    <n v="237162.3"/>
    <n v="175833.36"/>
    <n v="307708.38"/>
    <n v="210668.7"/>
    <n v="368670.23"/>
    <n v="251696.16"/>
    <n v="440468.28"/>
    <n v="296240.59000000003"/>
    <n v="518421.03"/>
    <n v="324734.71999999997"/>
    <n v="568285.76"/>
    <n v="351861.37"/>
    <n v="615757.39"/>
  </r>
  <r>
    <n v="2"/>
    <x v="2"/>
    <s v="Region II - Northeast"/>
    <x v="12"/>
    <s v="NY"/>
    <x v="85"/>
    <n v="2"/>
    <x v="1"/>
    <n v="117154.84"/>
    <n v="205020.97"/>
    <n v="153924.24"/>
    <n v="269367.40999999997"/>
    <n v="187393.16"/>
    <n v="327938.03000000003"/>
    <n v="230448.78"/>
    <n v="403285.36"/>
    <n v="273667.93"/>
    <n v="478918.88"/>
    <n v="301733.09999999998"/>
    <n v="528032.93000000005"/>
    <n v="327818.77"/>
    <n v="573682.85"/>
  </r>
  <r>
    <n v="2"/>
    <x v="2"/>
    <s v="Region II - Northeast"/>
    <x v="12"/>
    <s v="NY"/>
    <x v="85"/>
    <n v="3"/>
    <x v="2"/>
    <n v="100788.93"/>
    <n v="176380.62"/>
    <n v="136838.85"/>
    <n v="239467.99"/>
    <n v="172632.67"/>
    <n v="302107.17"/>
    <n v="226914.66"/>
    <n v="397100.66"/>
    <n v="280745.96000000002"/>
    <n v="491305.43"/>
    <n v="315989.63"/>
    <n v="552981.85"/>
    <n v="350718.21"/>
    <n v="613756.87"/>
  </r>
  <r>
    <n v="2"/>
    <x v="2"/>
    <s v="Region II - Northeast"/>
    <x v="12"/>
    <s v="NY"/>
    <x v="85"/>
    <n v="4"/>
    <x v="3"/>
    <n v="115090.56"/>
    <n v="184144.91"/>
    <n v="161126.79"/>
    <n v="257802.87"/>
    <n v="207163.02"/>
    <n v="331460.83"/>
    <n v="276217.36"/>
    <n v="441947.77"/>
    <n v="345271.69"/>
    <n v="552434.72"/>
    <n v="391307.92"/>
    <n v="626092.68000000005"/>
    <n v="437344.15"/>
    <n v="699750.64"/>
  </r>
  <r>
    <n v="2"/>
    <x v="2"/>
    <s v="Region II - Northeast"/>
    <x v="13"/>
    <s v="PR"/>
    <x v="86"/>
    <n v="1"/>
    <x v="0"/>
    <n v="104721"/>
    <n v="183261.75"/>
    <n v="135762.99"/>
    <n v="237585.24"/>
    <n v="162582.42000000001"/>
    <n v="284519.24"/>
    <n v="194127.3"/>
    <n v="339722.77"/>
    <n v="228397.29"/>
    <n v="399695.26"/>
    <n v="250317.89"/>
    <n v="438056.3"/>
    <n v="271135.71999999997"/>
    <n v="474487.5"/>
  </r>
  <r>
    <n v="2"/>
    <x v="2"/>
    <s v="Region II - Northeast"/>
    <x v="13"/>
    <s v="PR"/>
    <x v="86"/>
    <n v="2"/>
    <x v="1"/>
    <n v="91009.12"/>
    <n v="159265.96"/>
    <n v="119406.18"/>
    <n v="208960.81"/>
    <n v="145205.48000000001"/>
    <n v="254109.58"/>
    <n v="178264.52"/>
    <n v="311962.92"/>
    <n v="211545.1"/>
    <n v="370203.93"/>
    <n v="233145.45"/>
    <n v="408004.54"/>
    <n v="253186.11"/>
    <n v="443075.69"/>
  </r>
  <r>
    <n v="2"/>
    <x v="2"/>
    <s v="Region II - Northeast"/>
    <x v="13"/>
    <s v="PR"/>
    <x v="86"/>
    <n v="3"/>
    <x v="2"/>
    <n v="78667.08"/>
    <n v="137667.4"/>
    <n v="106949.29"/>
    <n v="187161.26"/>
    <n v="135040.29999999999"/>
    <n v="236320.52"/>
    <n v="177618.23"/>
    <n v="310831.90000000002"/>
    <n v="219859.68"/>
    <n v="384754.45"/>
    <n v="247539.96"/>
    <n v="433194.93"/>
    <n v="274835.69"/>
    <n v="480962.45"/>
  </r>
  <r>
    <n v="2"/>
    <x v="2"/>
    <s v="Region II - Northeast"/>
    <x v="13"/>
    <s v="PR"/>
    <x v="86"/>
    <n v="4"/>
    <x v="3"/>
    <n v="88865.63"/>
    <n v="142185.01"/>
    <n v="124411.88"/>
    <n v="199059.01"/>
    <n v="159958.13"/>
    <n v="255933.01"/>
    <n v="213277.5"/>
    <n v="341244.01"/>
    <n v="266596.88"/>
    <n v="426555.02"/>
    <n v="302143.13"/>
    <n v="483429.02"/>
    <n v="337689.38"/>
    <n v="540303.02"/>
  </r>
  <r>
    <n v="2"/>
    <x v="2"/>
    <s v="Region II - Northeast"/>
    <x v="14"/>
    <s v="VI"/>
    <x v="87"/>
    <n v="1"/>
    <x v="0"/>
    <n v="131355.48000000001"/>
    <n v="229872.08"/>
    <n v="170158.75"/>
    <n v="297777.82"/>
    <n v="203677.18"/>
    <n v="356435.06"/>
    <n v="243049.47"/>
    <n v="425336.57"/>
    <n v="285849.21000000002"/>
    <n v="500236.13"/>
    <n v="313224.33"/>
    <n v="548142.56999999995"/>
    <n v="339159.2"/>
    <n v="593528.6"/>
  </r>
  <r>
    <n v="2"/>
    <x v="2"/>
    <s v="Region II - Northeast"/>
    <x v="14"/>
    <s v="VI"/>
    <x v="87"/>
    <n v="2"/>
    <x v="1"/>
    <n v="114750.37"/>
    <n v="200813.14"/>
    <n v="150350.5"/>
    <n v="263113.38"/>
    <n v="182633.54"/>
    <n v="319608.69"/>
    <n v="223839.51"/>
    <n v="391719.14"/>
    <n v="265441.06"/>
    <n v="464521.85"/>
    <n v="292428.34999999998"/>
    <n v="511749.61"/>
    <n v="317422.06"/>
    <n v="555488.61"/>
  </r>
  <r>
    <n v="2"/>
    <x v="2"/>
    <s v="Region II - Northeast"/>
    <x v="14"/>
    <s v="VI"/>
    <x v="87"/>
    <n v="3"/>
    <x v="2"/>
    <n v="99645.74"/>
    <n v="174380.05"/>
    <n v="135647.43"/>
    <n v="237383.01"/>
    <n v="171417.57"/>
    <n v="299980.74"/>
    <n v="225607.35"/>
    <n v="394812.86"/>
    <n v="279389.64"/>
    <n v="488931.88"/>
    <n v="314662.39"/>
    <n v="550659.18000000005"/>
    <n v="349469.44"/>
    <n v="611571.51"/>
  </r>
  <r>
    <n v="2"/>
    <x v="2"/>
    <s v="Region II - Northeast"/>
    <x v="14"/>
    <s v="VI"/>
    <x v="87"/>
    <n v="4"/>
    <x v="3"/>
    <n v="111383.4"/>
    <n v="178213.45"/>
    <n v="155936.76999999999"/>
    <n v="249498.83"/>
    <n v="200490.13"/>
    <n v="320784.21000000002"/>
    <n v="267320.17"/>
    <n v="427712.28"/>
    <n v="334150.21000000002"/>
    <n v="534640.35"/>
    <n v="378703.58"/>
    <n v="605925.73"/>
    <n v="423256.94"/>
    <n v="677211.11"/>
  </r>
  <r>
    <n v="2"/>
    <x v="2"/>
    <s v="Region II - Northeast"/>
    <x v="14"/>
    <s v="VI"/>
    <x v="88"/>
    <n v="1"/>
    <x v="0"/>
    <n v="138667.81"/>
    <n v="242668.66"/>
    <n v="179848.07"/>
    <n v="314734.13"/>
    <n v="215430.38"/>
    <n v="377003.16"/>
    <n v="257311.41"/>
    <n v="450294.96"/>
    <n v="302795.74"/>
    <n v="529892.54"/>
    <n v="331890.34999999998"/>
    <n v="580808.12"/>
    <n v="359556.9"/>
    <n v="629224.56999999995"/>
  </r>
  <r>
    <n v="2"/>
    <x v="2"/>
    <s v="Region II - Northeast"/>
    <x v="14"/>
    <s v="VI"/>
    <x v="88"/>
    <n v="2"/>
    <x v="1"/>
    <n v="120175.58"/>
    <n v="210307.27"/>
    <n v="157788.88"/>
    <n v="276130.55"/>
    <n v="191995.42"/>
    <n v="335991.98"/>
    <n v="235918.5"/>
    <n v="412857.37"/>
    <n v="280068.46999999997"/>
    <n v="490119.83"/>
    <n v="308731.19"/>
    <n v="540279.59"/>
    <n v="335349.63"/>
    <n v="586861.85"/>
  </r>
  <r>
    <n v="2"/>
    <x v="2"/>
    <s v="Region II - Northeast"/>
    <x v="14"/>
    <s v="VI"/>
    <x v="88"/>
    <n v="3"/>
    <x v="2"/>
    <n v="103620.18"/>
    <n v="181335.32"/>
    <n v="140773.4"/>
    <n v="246353.44"/>
    <n v="177668.74"/>
    <n v="310920.3"/>
    <n v="233607.09"/>
    <n v="408812.4"/>
    <n v="289091.64"/>
    <n v="505910.37"/>
    <n v="325433.08"/>
    <n v="569507.88"/>
    <n v="361255.89"/>
    <n v="632197.81999999995"/>
  </r>
  <r>
    <n v="2"/>
    <x v="2"/>
    <s v="Region II - Northeast"/>
    <x v="14"/>
    <s v="VI"/>
    <x v="88"/>
    <n v="4"/>
    <x v="3"/>
    <n v="117720.15"/>
    <n v="188352.25"/>
    <n v="164808.22"/>
    <n v="263693.15000000002"/>
    <n v="211896.28"/>
    <n v="339034.05"/>
    <n v="282528.37"/>
    <n v="452045.4"/>
    <n v="353160.46"/>
    <n v="565056.75"/>
    <n v="400248.53"/>
    <n v="640397.65"/>
    <n v="447336.59"/>
    <n v="715738.55"/>
  </r>
  <r>
    <n v="2"/>
    <x v="2"/>
    <s v="Region II - Northeast"/>
    <x v="14"/>
    <s v="VI"/>
    <x v="89"/>
    <n v="1"/>
    <x v="0"/>
    <n v="132330.45000000001"/>
    <n v="231578.29"/>
    <n v="171450.66"/>
    <n v="300038.65999999997"/>
    <n v="205244.27"/>
    <n v="359177.47"/>
    <n v="244951.06"/>
    <n v="428664.36"/>
    <n v="288108.75"/>
    <n v="504190.31"/>
    <n v="315713.13"/>
    <n v="552497.97"/>
    <n v="341878.89"/>
    <n v="598288.06000000006"/>
  </r>
  <r>
    <n v="2"/>
    <x v="2"/>
    <s v="Region II - Northeast"/>
    <x v="14"/>
    <s v="VI"/>
    <x v="89"/>
    <n v="2"/>
    <x v="1"/>
    <n v="115473.73"/>
    <n v="202079.02"/>
    <n v="151342.28"/>
    <n v="264849"/>
    <n v="183881.79"/>
    <n v="321793.13"/>
    <n v="225450.04"/>
    <n v="394537.57"/>
    <n v="267391.38"/>
    <n v="467934.91"/>
    <n v="294602.06"/>
    <n v="515553.6"/>
    <n v="319812.40000000002"/>
    <n v="559671.71"/>
  </r>
  <r>
    <n v="2"/>
    <x v="2"/>
    <s v="Region II - Northeast"/>
    <x v="14"/>
    <s v="VI"/>
    <x v="89"/>
    <n v="3"/>
    <x v="2"/>
    <n v="100175.67"/>
    <n v="175307.42"/>
    <n v="136330.89000000001"/>
    <n v="238579.06"/>
    <n v="172251.06"/>
    <n v="301439.34999999998"/>
    <n v="226673.98"/>
    <n v="396679.46"/>
    <n v="280683.24"/>
    <n v="491195.67"/>
    <n v="316098.48"/>
    <n v="553172.34"/>
    <n v="351040.96"/>
    <n v="614321.68999999994"/>
  </r>
  <r>
    <n v="2"/>
    <x v="2"/>
    <s v="Region II - Northeast"/>
    <x v="14"/>
    <s v="VI"/>
    <x v="89"/>
    <n v="4"/>
    <x v="3"/>
    <n v="112228.3"/>
    <n v="179565.29"/>
    <n v="157119.63"/>
    <n v="251391.4"/>
    <n v="202010.95"/>
    <n v="323217.52"/>
    <n v="269347.93"/>
    <n v="430956.69"/>
    <n v="336684.91"/>
    <n v="538695.87"/>
    <n v="381576.23"/>
    <n v="610521.98"/>
    <n v="426467.56"/>
    <n v="682348.1"/>
  </r>
  <r>
    <n v="3"/>
    <x v="2"/>
    <s v="Region III -"/>
    <x v="15"/>
    <s v="DE"/>
    <x v="90"/>
    <n v="1"/>
    <x v="0"/>
    <n v="107380"/>
    <n v="187915"/>
    <n v="139131.75"/>
    <n v="243480.56"/>
    <n v="166560.54999999999"/>
    <n v="291480.96999999997"/>
    <n v="198791.75"/>
    <n v="347885.56"/>
    <n v="233822.68"/>
    <n v="409189.68"/>
    <n v="256229.12"/>
    <n v="448400.96"/>
    <n v="277471.40000000002"/>
    <n v="485574.96"/>
  </r>
  <r>
    <n v="3"/>
    <x v="2"/>
    <s v="Region III -"/>
    <x v="15"/>
    <s v="DE"/>
    <x v="90"/>
    <n v="2"/>
    <x v="1"/>
    <n v="93668.18"/>
    <n v="163919.32"/>
    <n v="122774.94"/>
    <n v="214856.14"/>
    <n v="149183.60999999999"/>
    <n v="261071.31"/>
    <n v="182928.98"/>
    <n v="320125.71999999997"/>
    <n v="216970.48"/>
    <n v="379698.35"/>
    <n v="239056.69"/>
    <n v="418349.2"/>
    <n v="259521.8"/>
    <n v="454163.14"/>
  </r>
  <r>
    <n v="3"/>
    <x v="2"/>
    <s v="Region III -"/>
    <x v="15"/>
    <s v="DE"/>
    <x v="90"/>
    <n v="3"/>
    <x v="2"/>
    <n v="81233.38"/>
    <n v="142158.41"/>
    <n v="110542.11"/>
    <n v="193448.69"/>
    <n v="139659.62"/>
    <n v="244404.34"/>
    <n v="183777.34"/>
    <n v="321610.34000000003"/>
    <n v="227558.57"/>
    <n v="398227.49"/>
    <n v="256265.36"/>
    <n v="448464.38"/>
    <n v="284587.61"/>
    <n v="498028.31"/>
  </r>
  <r>
    <n v="3"/>
    <x v="2"/>
    <s v="Region III -"/>
    <x v="15"/>
    <s v="DE"/>
    <x v="90"/>
    <n v="4"/>
    <x v="3"/>
    <n v="91072.77"/>
    <n v="145716.43"/>
    <n v="127501.87"/>
    <n v="204003"/>
    <n v="163930.98000000001"/>
    <n v="262289.57"/>
    <n v="218574.64"/>
    <n v="349719.43"/>
    <n v="273218.3"/>
    <n v="437149.29"/>
    <n v="309647.40999999997"/>
    <n v="495435.86"/>
    <n v="346076.52"/>
    <n v="553722.43000000005"/>
  </r>
  <r>
    <n v="3"/>
    <x v="2"/>
    <s v="Region III -"/>
    <x v="15"/>
    <s v="DE"/>
    <x v="91"/>
    <n v="1"/>
    <x v="0"/>
    <n v="108798.16"/>
    <n v="190396.77"/>
    <n v="141041.81"/>
    <n v="246823.17"/>
    <n v="168899.11"/>
    <n v="295573.44"/>
    <n v="201662.04"/>
    <n v="352908.57"/>
    <n v="237256.67"/>
    <n v="415199.17"/>
    <n v="260024.48"/>
    <n v="455042.84"/>
    <n v="281643.65000000002"/>
    <n v="492876.38"/>
  </r>
  <r>
    <n v="3"/>
    <x v="2"/>
    <s v="Region III -"/>
    <x v="15"/>
    <s v="DE"/>
    <x v="91"/>
    <n v="2"/>
    <x v="1"/>
    <n v="94583.09"/>
    <n v="165520.42000000001"/>
    <n v="124084.75"/>
    <n v="217148.31"/>
    <n v="150884.48000000001"/>
    <n v="264047.84000000003"/>
    <n v="185217.15"/>
    <n v="324130.01"/>
    <n v="219786.05"/>
    <n v="384625.59"/>
    <n v="242221.86"/>
    <n v="423888.26"/>
    <n v="263035.34000000003"/>
    <n v="460311.85"/>
  </r>
  <r>
    <n v="3"/>
    <x v="2"/>
    <s v="Region III -"/>
    <x v="15"/>
    <s v="DE"/>
    <x v="91"/>
    <n v="3"/>
    <x v="2"/>
    <n v="81779.97"/>
    <n v="143114.95000000001"/>
    <n v="111190.47"/>
    <n v="194583.32"/>
    <n v="140402.74"/>
    <n v="245704.79"/>
    <n v="184678.78"/>
    <n v="323187.86"/>
    <n v="228605.99"/>
    <n v="400060.48"/>
    <n v="257392.46"/>
    <n v="450436.81"/>
    <n v="285780.28000000003"/>
    <n v="500115.48"/>
  </r>
  <r>
    <n v="3"/>
    <x v="2"/>
    <s v="Region III -"/>
    <x v="15"/>
    <s v="DE"/>
    <x v="91"/>
    <n v="4"/>
    <x v="3"/>
    <n v="92321.14"/>
    <n v="147713.82"/>
    <n v="129249.59"/>
    <n v="206799.35"/>
    <n v="166178.04999999999"/>
    <n v="265884.88"/>
    <n v="221570.73"/>
    <n v="354513.18"/>
    <n v="276963.40999999997"/>
    <n v="443141.47"/>
    <n v="313891.87"/>
    <n v="502227"/>
    <n v="350820.32"/>
    <n v="561312.53"/>
  </r>
  <r>
    <n v="3"/>
    <x v="2"/>
    <s v="Region III -"/>
    <x v="16"/>
    <s v="DC"/>
    <x v="92"/>
    <n v="1"/>
    <x v="0"/>
    <n v="101574.5"/>
    <n v="177755.38"/>
    <n v="131748.28"/>
    <n v="230559.49"/>
    <n v="157820.74"/>
    <n v="276186.28999999998"/>
    <n v="188512.04"/>
    <n v="329896.07"/>
    <n v="221842.14"/>
    <n v="388223.74"/>
    <n v="243162.25"/>
    <n v="425533.93"/>
    <n v="263440.18"/>
    <n v="461020.31"/>
  </r>
  <r>
    <n v="3"/>
    <x v="2"/>
    <s v="Region III -"/>
    <x v="16"/>
    <s v="DC"/>
    <x v="92"/>
    <n v="2"/>
    <x v="1"/>
    <n v="87988.37"/>
    <n v="153979.65"/>
    <n v="115541.53"/>
    <n v="202197.67"/>
    <n v="140603.22"/>
    <n v="246055.63"/>
    <n v="172794.8"/>
    <n v="302390.90000000002"/>
    <n v="205144.55"/>
    <n v="359002.97"/>
    <n v="226147.35"/>
    <n v="395757.87"/>
    <n v="245655.25"/>
    <n v="429896.68"/>
  </r>
  <r>
    <n v="3"/>
    <x v="2"/>
    <s v="Region III -"/>
    <x v="16"/>
    <s v="DC"/>
    <x v="92"/>
    <n v="3"/>
    <x v="2"/>
    <n v="75835.820000000007"/>
    <n v="132712.69"/>
    <n v="103014.75"/>
    <n v="180275.81"/>
    <n v="130004.22"/>
    <n v="227507.38"/>
    <n v="170925.8"/>
    <n v="299120.15000000002"/>
    <n v="211513.99"/>
    <n v="370149.49"/>
    <n v="238096.51"/>
    <n v="416668.88"/>
    <n v="264297.99"/>
    <n v="462521.49"/>
  </r>
  <r>
    <n v="3"/>
    <x v="2"/>
    <s v="Region III -"/>
    <x v="16"/>
    <s v="DC"/>
    <x v="92"/>
    <n v="4"/>
    <x v="3"/>
    <n v="86236.03"/>
    <n v="137977.66"/>
    <n v="120730.45"/>
    <n v="193168.72"/>
    <n v="155224.85999999999"/>
    <n v="248359.78"/>
    <n v="206966.48"/>
    <n v="331146.38"/>
    <n v="258708.1"/>
    <n v="413932.97"/>
    <n v="293202.52"/>
    <n v="469124.03"/>
    <n v="327696.93"/>
    <n v="524315.1"/>
  </r>
  <r>
    <n v="3"/>
    <x v="2"/>
    <s v="Region III -"/>
    <x v="17"/>
    <s v="MD"/>
    <x v="93"/>
    <n v="1"/>
    <x v="0"/>
    <n v="97231.42"/>
    <n v="170154.98"/>
    <n v="125962.48"/>
    <n v="220434.34"/>
    <n v="150780.9"/>
    <n v="263866.57"/>
    <n v="179936.97"/>
    <n v="314889.69"/>
    <n v="211629.53"/>
    <n v="370351.67"/>
    <n v="231900.47"/>
    <n v="405825.82"/>
    <n v="251108.85"/>
    <n v="439440.48"/>
  </r>
  <r>
    <n v="3"/>
    <x v="2"/>
    <s v="Region III -"/>
    <x v="17"/>
    <s v="MD"/>
    <x v="93"/>
    <n v="2"/>
    <x v="1"/>
    <n v="84903.37"/>
    <n v="148580.9"/>
    <n v="111256.36"/>
    <n v="194698.62"/>
    <n v="135157.59"/>
    <n v="236525.78"/>
    <n v="165675.03"/>
    <n v="289931.3"/>
    <n v="196478.01"/>
    <n v="343836.52"/>
    <n v="216461.03"/>
    <n v="378806.8"/>
    <n v="234970.67"/>
    <n v="411198.67"/>
  </r>
  <r>
    <n v="3"/>
    <x v="2"/>
    <s v="Region III -"/>
    <x v="17"/>
    <s v="MD"/>
    <x v="93"/>
    <n v="3"/>
    <x v="2"/>
    <n v="73699.460000000006"/>
    <n v="128974.05"/>
    <n v="100316"/>
    <n v="175553"/>
    <n v="126760.63"/>
    <n v="221831.1"/>
    <n v="166824.46"/>
    <n v="291942.81"/>
    <n v="206585.77"/>
    <n v="361525.09"/>
    <n v="232661.12"/>
    <n v="407156.97"/>
    <n v="258390.74"/>
    <n v="452183.79"/>
  </r>
  <r>
    <n v="3"/>
    <x v="2"/>
    <s v="Region III -"/>
    <x v="17"/>
    <s v="MD"/>
    <x v="93"/>
    <n v="4"/>
    <x v="3"/>
    <n v="82452.960000000006"/>
    <n v="131924.74"/>
    <n v="115434.14"/>
    <n v="184694.63"/>
    <n v="148415.32999999999"/>
    <n v="237464.53"/>
    <n v="197887.11"/>
    <n v="316619.37"/>
    <n v="247358.88"/>
    <n v="395774.22"/>
    <n v="280340.07"/>
    <n v="448544.11"/>
    <n v="313321.25"/>
    <n v="501314.01"/>
  </r>
  <r>
    <n v="3"/>
    <x v="2"/>
    <s v="Region III -"/>
    <x v="17"/>
    <s v="MD"/>
    <x v="94"/>
    <n v="1"/>
    <x v="0"/>
    <n v="99535.92"/>
    <n v="174187.85"/>
    <n v="129108.86"/>
    <n v="225940.5"/>
    <n v="154662.38"/>
    <n v="270659.17"/>
    <n v="184744.65"/>
    <n v="323303.14"/>
    <n v="217412.43"/>
    <n v="380471.75"/>
    <n v="238308.93"/>
    <n v="417040.63"/>
    <n v="258186.19"/>
    <n v="451825.83"/>
  </r>
  <r>
    <n v="3"/>
    <x v="2"/>
    <s v="Region III -"/>
    <x v="17"/>
    <s v="MD"/>
    <x v="94"/>
    <n v="2"/>
    <x v="1"/>
    <n v="86201.38"/>
    <n v="150852.41"/>
    <n v="113202.23"/>
    <n v="198103.91"/>
    <n v="137763.70000000001"/>
    <n v="241086.48"/>
    <n v="169318.47"/>
    <n v="296307.32"/>
    <n v="201024.06"/>
    <n v="351792.11"/>
    <n v="221609.13"/>
    <n v="387815.97"/>
    <n v="240730.61"/>
    <n v="421278.57"/>
  </r>
  <r>
    <n v="3"/>
    <x v="2"/>
    <s v="Region III -"/>
    <x v="17"/>
    <s v="MD"/>
    <x v="94"/>
    <n v="3"/>
    <x v="2"/>
    <n v="74279.38"/>
    <n v="129988.91"/>
    <n v="100894.15"/>
    <n v="176564.77"/>
    <n v="127322.98"/>
    <n v="222815.22"/>
    <n v="167395.51"/>
    <n v="292942.15000000002"/>
    <n v="207140.82"/>
    <n v="362496.44"/>
    <n v="233170.23"/>
    <n v="408047.91"/>
    <n v="258825.68"/>
    <n v="452944.94"/>
  </r>
  <r>
    <n v="3"/>
    <x v="2"/>
    <s v="Region III -"/>
    <x v="17"/>
    <s v="MD"/>
    <x v="94"/>
    <n v="4"/>
    <x v="3"/>
    <n v="84508.27"/>
    <n v="135213.24"/>
    <n v="118311.58"/>
    <n v="189298.53"/>
    <n v="152114.89000000001"/>
    <n v="243383.82"/>
    <n v="202819.85"/>
    <n v="324511.77"/>
    <n v="253524.81"/>
    <n v="405639.71"/>
    <n v="287328.12"/>
    <n v="459725"/>
    <n v="321131.43"/>
    <n v="513810.29"/>
  </r>
  <r>
    <n v="3"/>
    <x v="2"/>
    <s v="Region III -"/>
    <x v="17"/>
    <s v="MD"/>
    <x v="95"/>
    <n v="1"/>
    <x v="0"/>
    <n v="97098.48"/>
    <n v="169922.33"/>
    <n v="125879.09"/>
    <n v="220288.4"/>
    <n v="150744.65"/>
    <n v="263803.14"/>
    <n v="179990.67"/>
    <n v="314983.67999999999"/>
    <n v="211763.59"/>
    <n v="370586.29"/>
    <n v="232086.92"/>
    <n v="406152.12"/>
    <n v="251386.96"/>
    <n v="439927.18"/>
  </r>
  <r>
    <n v="3"/>
    <x v="2"/>
    <s v="Region III -"/>
    <x v="17"/>
    <s v="MD"/>
    <x v="95"/>
    <n v="2"/>
    <x v="1"/>
    <n v="84392.98"/>
    <n v="147687.71"/>
    <n v="110722.77"/>
    <n v="193764.85"/>
    <n v="134643.07999999999"/>
    <n v="235625.39"/>
    <n v="165292.14000000001"/>
    <n v="289261.25"/>
    <n v="196148.26"/>
    <n v="343259.45"/>
    <n v="216174.85"/>
    <n v="378305.99"/>
    <n v="234754.76"/>
    <n v="410820.83"/>
  </r>
  <r>
    <n v="3"/>
    <x v="2"/>
    <s v="Region III -"/>
    <x v="17"/>
    <s v="MD"/>
    <x v="95"/>
    <n v="3"/>
    <x v="2"/>
    <n v="72954.559999999998"/>
    <n v="127670.49"/>
    <n v="99185.5"/>
    <n v="173574.62"/>
    <n v="125239.26"/>
    <n v="219168.71"/>
    <n v="164728.94"/>
    <n v="288275.64"/>
    <n v="203906.83"/>
    <n v="356836.94"/>
    <n v="229580.01"/>
    <n v="401765.01"/>
    <n v="254896.86"/>
    <n v="446069.51"/>
  </r>
  <r>
    <n v="3"/>
    <x v="2"/>
    <s v="Region III -"/>
    <x v="17"/>
    <s v="MD"/>
    <x v="95"/>
    <n v="4"/>
    <x v="3"/>
    <n v="82396.02"/>
    <n v="131833.64000000001"/>
    <n v="115354.43"/>
    <n v="184567.09"/>
    <n v="148312.84"/>
    <n v="237300.55"/>
    <n v="197750.45"/>
    <n v="316400.73"/>
    <n v="247188.07"/>
    <n v="395500.91"/>
    <n v="280146.48"/>
    <n v="448234.37"/>
    <n v="313104.89"/>
    <n v="500967.82"/>
  </r>
  <r>
    <n v="3"/>
    <x v="2"/>
    <s v="Region III -"/>
    <x v="17"/>
    <s v="MD"/>
    <x v="96"/>
    <n v="1"/>
    <x v="0"/>
    <n v="98029.14"/>
    <n v="171550.99"/>
    <n v="127143.2"/>
    <n v="222500.6"/>
    <n v="152299.66"/>
    <n v="266524.40999999997"/>
    <n v="181910.17"/>
    <n v="318342.8"/>
    <n v="214067.82"/>
    <n v="374618.68"/>
    <n v="234637.88"/>
    <n v="410616.29"/>
    <n v="254199.36"/>
    <n v="444848.88"/>
  </r>
  <r>
    <n v="3"/>
    <x v="2"/>
    <s v="Region III -"/>
    <x v="17"/>
    <s v="MD"/>
    <x v="96"/>
    <n v="2"/>
    <x v="1"/>
    <n v="84946.21"/>
    <n v="148655.85999999999"/>
    <n v="111536.7"/>
    <n v="195189.22"/>
    <n v="135719.82999999999"/>
    <n v="237509.7"/>
    <n v="166775.04999999999"/>
    <n v="291856.34000000003"/>
    <n v="197988.66"/>
    <n v="346480.16"/>
    <n v="218253.17"/>
    <n v="381943.05"/>
    <n v="237073.13"/>
    <n v="414877.98"/>
  </r>
  <r>
    <n v="3"/>
    <x v="2"/>
    <s v="Region III -"/>
    <x v="17"/>
    <s v="MD"/>
    <x v="96"/>
    <n v="3"/>
    <x v="2"/>
    <n v="73236.19"/>
    <n v="128163.34"/>
    <n v="99492.13"/>
    <n v="174111.23"/>
    <n v="125565.63"/>
    <n v="219739.85"/>
    <n v="165097.06"/>
    <n v="288919.86"/>
    <n v="204307.45"/>
    <n v="357538.03"/>
    <n v="229989.06"/>
    <n v="402480.86"/>
    <n v="255303.77"/>
    <n v="446781.6"/>
  </r>
  <r>
    <n v="3"/>
    <x v="2"/>
    <s v="Region III -"/>
    <x v="17"/>
    <s v="MD"/>
    <x v="96"/>
    <n v="4"/>
    <x v="3"/>
    <n v="83221.94"/>
    <n v="133155.10999999999"/>
    <n v="116510.72"/>
    <n v="186417.16"/>
    <n v="149799.5"/>
    <n v="239679.2"/>
    <n v="199732.66"/>
    <n v="319572.27"/>
    <n v="249665.83"/>
    <n v="399465.33"/>
    <n v="282954.61"/>
    <n v="452727.38"/>
    <n v="316243.39"/>
    <n v="505989.42"/>
  </r>
  <r>
    <n v="3"/>
    <x v="2"/>
    <s v="Region III -"/>
    <x v="18"/>
    <s v="PA"/>
    <x v="97"/>
    <n v="1"/>
    <x v="0"/>
    <n v="111324.22"/>
    <n v="194817.39"/>
    <n v="144327.18"/>
    <n v="252572.56"/>
    <n v="172841"/>
    <n v="302471.75"/>
    <n v="206380.21"/>
    <n v="361165.36"/>
    <n v="242816.12"/>
    <n v="424928.22"/>
    <n v="266122.18"/>
    <n v="465713.81"/>
    <n v="288257.46000000002"/>
    <n v="504450.55"/>
  </r>
  <r>
    <n v="3"/>
    <x v="2"/>
    <s v="Region III -"/>
    <x v="18"/>
    <s v="PA"/>
    <x v="97"/>
    <n v="2"/>
    <x v="1"/>
    <n v="96731.76"/>
    <n v="169280.58"/>
    <n v="126919.93"/>
    <n v="222109.88"/>
    <n v="154348.10999999999"/>
    <n v="270109.19"/>
    <n v="189498.73"/>
    <n v="331622.77"/>
    <n v="224881.68"/>
    <n v="393542.95"/>
    <n v="247846.92"/>
    <n v="433732.11"/>
    <n v="269155.13"/>
    <n v="471021.47"/>
  </r>
  <r>
    <n v="3"/>
    <x v="2"/>
    <s v="Region III -"/>
    <x v="18"/>
    <s v="PA"/>
    <x v="97"/>
    <n v="3"/>
    <x v="2"/>
    <n v="83601.37"/>
    <n v="146302.41"/>
    <n v="113652.78"/>
    <n v="198892.37"/>
    <n v="143500.70000000001"/>
    <n v="251126.23"/>
    <n v="188742.37"/>
    <n v="330299.14"/>
    <n v="233625.94"/>
    <n v="408845.39"/>
    <n v="263036.76"/>
    <n v="460314.33"/>
    <n v="292038.33"/>
    <n v="511067.08"/>
  </r>
  <r>
    <n v="3"/>
    <x v="2"/>
    <s v="Region III -"/>
    <x v="18"/>
    <s v="PA"/>
    <x v="97"/>
    <n v="4"/>
    <x v="3"/>
    <n v="94471.34"/>
    <n v="151154.15"/>
    <n v="132259.88"/>
    <n v="211615.81"/>
    <n v="170048.42"/>
    <n v="272077.46999999997"/>
    <n v="226731.22"/>
    <n v="362769.96"/>
    <n v="283414.03000000003"/>
    <n v="453462.45"/>
    <n v="321202.57"/>
    <n v="513924.11"/>
    <n v="358991.1"/>
    <n v="574385.77"/>
  </r>
  <r>
    <n v="3"/>
    <x v="2"/>
    <s v="Region III -"/>
    <x v="18"/>
    <s v="PA"/>
    <x v="98"/>
    <n v="1"/>
    <x v="0"/>
    <n v="102017.68"/>
    <n v="178530.94"/>
    <n v="132366.44"/>
    <n v="231641.26"/>
    <n v="158592.21"/>
    <n v="277536.36"/>
    <n v="189480.74"/>
    <n v="331591.28999999998"/>
    <n v="223016.6"/>
    <n v="390279.04"/>
    <n v="244468.8"/>
    <n v="427820.4"/>
    <n v="264892.73"/>
    <n v="463562.28"/>
  </r>
  <r>
    <n v="3"/>
    <x v="2"/>
    <s v="Region III -"/>
    <x v="18"/>
    <s v="PA"/>
    <x v="98"/>
    <n v="2"/>
    <x v="1"/>
    <n v="88179.92"/>
    <n v="154314.87"/>
    <n v="115859.56"/>
    <n v="202754.23"/>
    <n v="141055.84"/>
    <n v="246847.72"/>
    <n v="173472.44"/>
    <n v="303576.77"/>
    <n v="206009.8"/>
    <n v="360517.14"/>
    <n v="227138.82"/>
    <n v="397492.93"/>
    <n v="246778.45"/>
    <n v="431862.29"/>
  </r>
  <r>
    <n v="3"/>
    <x v="2"/>
    <s v="Region III -"/>
    <x v="18"/>
    <s v="PA"/>
    <x v="98"/>
    <n v="3"/>
    <x v="2"/>
    <n v="75852.490000000005"/>
    <n v="132741.85999999999"/>
    <n v="102979.65"/>
    <n v="180214.38"/>
    <n v="129913.84"/>
    <n v="227349.22"/>
    <n v="170760.61"/>
    <n v="298831.07"/>
    <n v="211267.81"/>
    <n v="369718.67"/>
    <n v="237787.51999999999"/>
    <n v="416128.15"/>
    <n v="263919.14"/>
    <n v="461858.49"/>
  </r>
  <r>
    <n v="3"/>
    <x v="2"/>
    <s v="Region III -"/>
    <x v="18"/>
    <s v="PA"/>
    <x v="98"/>
    <n v="4"/>
    <x v="3"/>
    <n v="86639.51"/>
    <n v="138623.21"/>
    <n v="121295.31"/>
    <n v="194072.49"/>
    <n v="155951.10999999999"/>
    <n v="249521.78"/>
    <n v="207934.81"/>
    <n v="332695.71000000002"/>
    <n v="259918.52"/>
    <n v="415869.63"/>
    <n v="294574.32"/>
    <n v="471318.92"/>
    <n v="329230.12"/>
    <n v="526768.19999999995"/>
  </r>
  <r>
    <n v="3"/>
    <x v="2"/>
    <s v="Region III -"/>
    <x v="18"/>
    <s v="PA"/>
    <x v="99"/>
    <n v="1"/>
    <x v="0"/>
    <n v="103125.59"/>
    <n v="180469.79"/>
    <n v="133741.74"/>
    <n v="234048.04"/>
    <n v="160195.54"/>
    <n v="280342.19"/>
    <n v="191328.62"/>
    <n v="334825.08"/>
    <n v="225142.06"/>
    <n v="393998.6"/>
    <n v="246771.14"/>
    <n v="431849.5"/>
    <n v="267334.3"/>
    <n v="467835.02"/>
  </r>
  <r>
    <n v="3"/>
    <x v="2"/>
    <s v="Region III -"/>
    <x v="18"/>
    <s v="PA"/>
    <x v="99"/>
    <n v="2"/>
    <x v="1"/>
    <n v="89413.68"/>
    <n v="156473.94"/>
    <n v="117384.92"/>
    <n v="205423.61"/>
    <n v="142818.59"/>
    <n v="249932.54"/>
    <n v="175465.85"/>
    <n v="307065.23"/>
    <n v="208289.87"/>
    <n v="364507.27"/>
    <n v="229598.7"/>
    <n v="401797.73"/>
    <n v="249384.69"/>
    <n v="436423.21"/>
  </r>
  <r>
    <n v="3"/>
    <x v="2"/>
    <s v="Region III -"/>
    <x v="18"/>
    <s v="PA"/>
    <x v="99"/>
    <n v="3"/>
    <x v="2"/>
    <n v="77127.31"/>
    <n v="134972.78"/>
    <n v="104793.60000000001"/>
    <n v="183388.79999999999"/>
    <n v="132268.69"/>
    <n v="231470.21"/>
    <n v="173922.76"/>
    <n v="304364.83"/>
    <n v="215240.34"/>
    <n v="376670.6"/>
    <n v="242304.71"/>
    <n v="424033.24"/>
    <n v="268984.53000000003"/>
    <n v="470722.92"/>
  </r>
  <r>
    <n v="3"/>
    <x v="2"/>
    <s v="Region III -"/>
    <x v="18"/>
    <s v="PA"/>
    <x v="99"/>
    <n v="4"/>
    <x v="3"/>
    <n v="87541.34"/>
    <n v="140066.15"/>
    <n v="122557.88"/>
    <n v="196092.6"/>
    <n v="157574.41"/>
    <n v="252119.06"/>
    <n v="210099.22"/>
    <n v="336158.75"/>
    <n v="262624.02"/>
    <n v="420198.44"/>
    <n v="297640.56"/>
    <n v="476224.9"/>
    <n v="332657.09000000003"/>
    <n v="532251.35"/>
  </r>
  <r>
    <n v="3"/>
    <x v="2"/>
    <s v="Region III -"/>
    <x v="18"/>
    <s v="PA"/>
    <x v="100"/>
    <n v="1"/>
    <x v="0"/>
    <n v="103746.02"/>
    <n v="181555.54"/>
    <n v="134471.07999999999"/>
    <n v="235324.4"/>
    <n v="161015.32999999999"/>
    <n v="281776.83"/>
    <n v="192225.71"/>
    <n v="336394.98"/>
    <n v="226137.76"/>
    <n v="395741.08"/>
    <n v="247829.09"/>
    <n v="433700.9"/>
    <n v="268416.03000000003"/>
    <n v="469728.05"/>
  </r>
  <r>
    <n v="3"/>
    <x v="2"/>
    <s v="Region III -"/>
    <x v="18"/>
    <s v="PA"/>
    <x v="100"/>
    <n v="2"/>
    <x v="1"/>
    <n v="90285.759999999995"/>
    <n v="158000.07999999999"/>
    <n v="118414.39999999999"/>
    <n v="207225.19"/>
    <n v="143957.23000000001"/>
    <n v="251925.15"/>
    <n v="176653.99"/>
    <n v="309144.49"/>
    <n v="209594.78"/>
    <n v="366790.87"/>
    <n v="230971.74"/>
    <n v="404200.54"/>
    <n v="250795.77"/>
    <n v="438892.6"/>
  </r>
  <r>
    <n v="3"/>
    <x v="2"/>
    <s v="Region III -"/>
    <x v="18"/>
    <s v="PA"/>
    <x v="100"/>
    <n v="3"/>
    <x v="2"/>
    <n v="78137.16"/>
    <n v="136740.03"/>
    <n v="106265.83"/>
    <n v="185965.21"/>
    <n v="134206.81"/>
    <n v="234861.91"/>
    <n v="176551.6"/>
    <n v="308965.3"/>
    <n v="218566.08"/>
    <n v="382490.65"/>
    <n v="246103.87"/>
    <n v="430681.77"/>
    <n v="273264.15999999997"/>
    <n v="478212.28"/>
  </r>
  <r>
    <n v="3"/>
    <x v="2"/>
    <s v="Region III -"/>
    <x v="18"/>
    <s v="PA"/>
    <x v="100"/>
    <n v="4"/>
    <x v="3"/>
    <n v="88020.73"/>
    <n v="140833.17000000001"/>
    <n v="123229.02"/>
    <n v="197166.43"/>
    <n v="158437.31"/>
    <n v="253499.7"/>
    <n v="211249.75"/>
    <n v="337999.6"/>
    <n v="264062.18"/>
    <n v="422499.5"/>
    <n v="299270.46999999997"/>
    <n v="478832.76"/>
    <n v="334478.76"/>
    <n v="535166.03"/>
  </r>
  <r>
    <n v="3"/>
    <x v="2"/>
    <s v="Region III -"/>
    <x v="18"/>
    <s v="PA"/>
    <x v="101"/>
    <n v="1"/>
    <x v="0"/>
    <n v="101574.5"/>
    <n v="177755.38"/>
    <n v="131748.28"/>
    <n v="230559.49"/>
    <n v="157820.74"/>
    <n v="276186.28999999998"/>
    <n v="188512.04"/>
    <n v="329896.07"/>
    <n v="221842.14"/>
    <n v="388223.74"/>
    <n v="243162.25"/>
    <n v="425533.93"/>
    <n v="263440.18"/>
    <n v="461020.31"/>
  </r>
  <r>
    <n v="3"/>
    <x v="2"/>
    <s v="Region III -"/>
    <x v="18"/>
    <s v="PA"/>
    <x v="101"/>
    <n v="2"/>
    <x v="1"/>
    <n v="87988.37"/>
    <n v="153979.65"/>
    <n v="115541.53"/>
    <n v="202197.67"/>
    <n v="140603.22"/>
    <n v="246055.63"/>
    <n v="172794.8"/>
    <n v="302390.90000000002"/>
    <n v="205144.55"/>
    <n v="359002.97"/>
    <n v="226147.35"/>
    <n v="395757.87"/>
    <n v="245655.25"/>
    <n v="429896.68"/>
  </r>
  <r>
    <n v="3"/>
    <x v="2"/>
    <s v="Region III -"/>
    <x v="18"/>
    <s v="PA"/>
    <x v="101"/>
    <n v="3"/>
    <x v="2"/>
    <n v="75835.820000000007"/>
    <n v="132712.69"/>
    <n v="103014.75"/>
    <n v="180275.81"/>
    <n v="130004.22"/>
    <n v="227507.38"/>
    <n v="170925.8"/>
    <n v="299120.15000000002"/>
    <n v="211513.99"/>
    <n v="370149.49"/>
    <n v="238096.51"/>
    <n v="416668.88"/>
    <n v="264297.99"/>
    <n v="462521.49"/>
  </r>
  <r>
    <n v="3"/>
    <x v="2"/>
    <s v="Region III -"/>
    <x v="18"/>
    <s v="PA"/>
    <x v="101"/>
    <n v="4"/>
    <x v="3"/>
    <n v="86236.03"/>
    <n v="137977.66"/>
    <n v="120730.45"/>
    <n v="193168.72"/>
    <n v="155224.85999999999"/>
    <n v="248359.78"/>
    <n v="206966.48"/>
    <n v="331146.38"/>
    <n v="258708.1"/>
    <n v="413932.97"/>
    <n v="293202.52"/>
    <n v="469124.03"/>
    <n v="327696.93"/>
    <n v="524315.1"/>
  </r>
  <r>
    <n v="3"/>
    <x v="2"/>
    <s v="Region III -"/>
    <x v="18"/>
    <s v="PA"/>
    <x v="102"/>
    <n v="1"/>
    <x v="0"/>
    <n v="101663.12"/>
    <n v="177910.47"/>
    <n v="131803.87"/>
    <n v="230656.76"/>
    <n v="157844.89000000001"/>
    <n v="276228.56"/>
    <n v="188476.22"/>
    <n v="329833.39"/>
    <n v="221752.74"/>
    <n v="388067.3"/>
    <n v="243037.92"/>
    <n v="425316.37"/>
    <n v="263254.75"/>
    <n v="460695.8"/>
  </r>
  <r>
    <n v="3"/>
    <x v="2"/>
    <s v="Region III -"/>
    <x v="18"/>
    <s v="PA"/>
    <x v="102"/>
    <n v="2"/>
    <x v="1"/>
    <n v="88328.63"/>
    <n v="154575.10999999999"/>
    <n v="115897.24"/>
    <n v="202820.17"/>
    <n v="140946.21"/>
    <n v="246655.87"/>
    <n v="173050.04"/>
    <n v="302837.57"/>
    <n v="205364.37"/>
    <n v="359387.65"/>
    <n v="226338.12"/>
    <n v="396091.72"/>
    <n v="245799.17"/>
    <n v="430148.54"/>
  </r>
  <r>
    <n v="3"/>
    <x v="2"/>
    <s v="Region III -"/>
    <x v="18"/>
    <s v="PA"/>
    <x v="102"/>
    <n v="3"/>
    <x v="2"/>
    <n v="76332.41"/>
    <n v="133581.73000000001"/>
    <n v="103768.41"/>
    <n v="181594.71"/>
    <n v="131018.45"/>
    <n v="229282.29"/>
    <n v="172322.81"/>
    <n v="301564.90999999997"/>
    <n v="213299.94"/>
    <n v="373274.89"/>
    <n v="240150.57"/>
    <n v="420263.49"/>
    <n v="266627.23"/>
    <n v="466597.65"/>
  </r>
  <r>
    <n v="3"/>
    <x v="2"/>
    <s v="Region III -"/>
    <x v="18"/>
    <s v="PA"/>
    <x v="102"/>
    <n v="4"/>
    <x v="3"/>
    <n v="86273.99"/>
    <n v="138038.38"/>
    <n v="120783.58"/>
    <n v="193253.73"/>
    <n v="155293.17000000001"/>
    <n v="248469.08"/>
    <n v="207057.57"/>
    <n v="331292.11"/>
    <n v="258821.96"/>
    <n v="414115.14"/>
    <n v="293331.55"/>
    <n v="469330.49"/>
    <n v="327841.15000000002"/>
    <n v="524545.84"/>
  </r>
  <r>
    <n v="3"/>
    <x v="2"/>
    <s v="Region III -"/>
    <x v="18"/>
    <s v="PA"/>
    <x v="103"/>
    <n v="1"/>
    <x v="0"/>
    <n v="117750.2"/>
    <n v="206062.85"/>
    <n v="152780.18"/>
    <n v="267365.32"/>
    <n v="183051.27"/>
    <n v="320339.71999999997"/>
    <n v="218704.75"/>
    <n v="382733.31"/>
    <n v="257413.73"/>
    <n v="450474.03"/>
    <n v="282175.09000000003"/>
    <n v="493806.41"/>
    <n v="305750.05"/>
    <n v="535062.57999999996"/>
  </r>
  <r>
    <n v="3"/>
    <x v="2"/>
    <s v="Region III -"/>
    <x v="18"/>
    <s v="PA"/>
    <x v="103"/>
    <n v="2"/>
    <x v="1"/>
    <n v="101773.88"/>
    <n v="178104.29"/>
    <n v="133722.25"/>
    <n v="234013.93"/>
    <n v="162804.74"/>
    <n v="284908.28999999998"/>
    <n v="200222.44"/>
    <n v="350389.27"/>
    <n v="237778.61"/>
    <n v="416112.57"/>
    <n v="262166.84000000003"/>
    <n v="458791.97"/>
    <n v="284836.28999999998"/>
    <n v="498463.5"/>
  </r>
  <r>
    <n v="3"/>
    <x v="2"/>
    <s v="Region III -"/>
    <x v="18"/>
    <s v="PA"/>
    <x v="103"/>
    <n v="3"/>
    <x v="2"/>
    <n v="87542.48"/>
    <n v="153199.34"/>
    <n v="118848.95"/>
    <n v="207985.66"/>
    <n v="149932.63"/>
    <n v="262382.09999999998"/>
    <n v="197072.49"/>
    <n v="344876.85"/>
    <n v="243820.29"/>
    <n v="426685.51"/>
    <n v="274425.43"/>
    <n v="480244.5"/>
    <n v="304582.51"/>
    <n v="533019.39"/>
  </r>
  <r>
    <n v="3"/>
    <x v="2"/>
    <s v="Region III -"/>
    <x v="18"/>
    <s v="PA"/>
    <x v="103"/>
    <n v="4"/>
    <x v="3"/>
    <n v="100001.15"/>
    <n v="160001.84"/>
    <n v="140001.60999999999"/>
    <n v="224002.58"/>
    <n v="180002.07"/>
    <n v="288003.32"/>
    <n v="240002.76"/>
    <n v="384004.42"/>
    <n v="300003.45"/>
    <n v="480005.53"/>
    <n v="340003.91"/>
    <n v="544006.27"/>
    <n v="380004.37"/>
    <n v="608007.01"/>
  </r>
  <r>
    <n v="3"/>
    <x v="2"/>
    <s v="Region III -"/>
    <x v="18"/>
    <s v="PA"/>
    <x v="104"/>
    <n v="1"/>
    <x v="0"/>
    <n v="124131.82"/>
    <n v="217230.68"/>
    <n v="160865.21"/>
    <n v="281514.11"/>
    <n v="192598.79"/>
    <n v="337047.89"/>
    <n v="229899.45"/>
    <n v="402324.04"/>
    <n v="270434.65999999997"/>
    <n v="473260.66"/>
    <n v="296362.07"/>
    <n v="518633.62"/>
    <n v="320955.71000000002"/>
    <n v="561672.49"/>
  </r>
  <r>
    <n v="3"/>
    <x v="2"/>
    <s v="Region III -"/>
    <x v="18"/>
    <s v="PA"/>
    <x v="104"/>
    <n v="2"/>
    <x v="1"/>
    <n v="108155.64"/>
    <n v="189272.37"/>
    <n v="141807.26999999999"/>
    <n v="248162.72"/>
    <n v="172352.26"/>
    <n v="301616.46000000002"/>
    <n v="211417.14"/>
    <n v="369980"/>
    <n v="250799.54"/>
    <n v="438899.20000000001"/>
    <n v="276353.82"/>
    <n v="483619.18"/>
    <n v="300041.95"/>
    <n v="525073.41"/>
  </r>
  <r>
    <n v="3"/>
    <x v="2"/>
    <s v="Region III -"/>
    <x v="18"/>
    <s v="PA"/>
    <x v="104"/>
    <n v="3"/>
    <x v="2"/>
    <n v="93701.59"/>
    <n v="163977.79"/>
    <n v="127471.71"/>
    <n v="223075.48"/>
    <n v="161019.03"/>
    <n v="281783.31"/>
    <n v="211854.36"/>
    <n v="370745.12"/>
    <n v="262297.63"/>
    <n v="459020.85"/>
    <n v="295366.40999999997"/>
    <n v="516891.22"/>
    <n v="327987.13"/>
    <n v="573977.48"/>
  </r>
  <r>
    <n v="3"/>
    <x v="2"/>
    <s v="Region III -"/>
    <x v="18"/>
    <s v="PA"/>
    <x v="104"/>
    <n v="4"/>
    <x v="3"/>
    <n v="105298.29"/>
    <n v="168477.27"/>
    <n v="147417.60999999999"/>
    <n v="235868.18"/>
    <n v="189536.93"/>
    <n v="303259.09000000003"/>
    <n v="252715.9"/>
    <n v="404345.45"/>
    <n v="315894.88"/>
    <n v="505431.81"/>
    <n v="358014.2"/>
    <n v="572822.72"/>
    <n v="400133.51"/>
    <n v="640213.63"/>
  </r>
  <r>
    <n v="3"/>
    <x v="2"/>
    <s v="Region III -"/>
    <x v="18"/>
    <s v="PA"/>
    <x v="105"/>
    <n v="1"/>
    <x v="0"/>
    <n v="107335.69"/>
    <n v="187837.46"/>
    <n v="139103.95000000001"/>
    <n v="243431.92"/>
    <n v="166548.47"/>
    <n v="291459.83"/>
    <n v="198809.66"/>
    <n v="347916.9"/>
    <n v="233867.37"/>
    <n v="409267.89"/>
    <n v="256291.28"/>
    <n v="448509.73"/>
    <n v="277564.11"/>
    <n v="485737.2"/>
  </r>
  <r>
    <n v="3"/>
    <x v="2"/>
    <s v="Region III -"/>
    <x v="18"/>
    <s v="PA"/>
    <x v="105"/>
    <n v="2"/>
    <x v="1"/>
    <n v="93498.05"/>
    <n v="163621.59"/>
    <n v="122597.08"/>
    <n v="214544.88"/>
    <n v="149012.10999999999"/>
    <n v="260771.19"/>
    <n v="182801.35"/>
    <n v="319902.37"/>
    <n v="216860.57"/>
    <n v="379505.99"/>
    <n v="238961.29"/>
    <n v="418182.26"/>
    <n v="259449.83"/>
    <n v="454037.2"/>
  </r>
  <r>
    <n v="3"/>
    <x v="2"/>
    <s v="Region III -"/>
    <x v="18"/>
    <s v="PA"/>
    <x v="105"/>
    <n v="3"/>
    <x v="2"/>
    <n v="80985.08"/>
    <n v="141723.89000000001"/>
    <n v="110165.27"/>
    <n v="192789.23"/>
    <n v="139152.5"/>
    <n v="243516.88"/>
    <n v="183078.83"/>
    <n v="320387.95"/>
    <n v="226665.59"/>
    <n v="396664.78"/>
    <n v="255238.33"/>
    <n v="446667.07"/>
    <n v="283422.99"/>
    <n v="495990.23"/>
  </r>
  <r>
    <n v="3"/>
    <x v="2"/>
    <s v="Region III -"/>
    <x v="18"/>
    <s v="PA"/>
    <x v="105"/>
    <n v="4"/>
    <x v="3"/>
    <n v="91053.79"/>
    <n v="145686.06"/>
    <n v="127475.3"/>
    <n v="203960.49"/>
    <n v="163896.82"/>
    <n v="262234.92"/>
    <n v="218529.09"/>
    <n v="349646.55"/>
    <n v="273161.37"/>
    <n v="437058.19"/>
    <n v="309582.88"/>
    <n v="495332.62"/>
    <n v="346004.4"/>
    <n v="553607.04"/>
  </r>
  <r>
    <n v="3"/>
    <x v="2"/>
    <s v="Region III -"/>
    <x v="18"/>
    <s v="PA"/>
    <x v="106"/>
    <n v="1"/>
    <x v="0"/>
    <n v="106670.95"/>
    <n v="186674.17"/>
    <n v="138346.81"/>
    <n v="242106.92"/>
    <n v="165716.60999999999"/>
    <n v="290004.06"/>
    <n v="197930.48"/>
    <n v="346378.33"/>
    <n v="232916.36"/>
    <n v="407603.63"/>
    <n v="255295.49"/>
    <n v="446767.11"/>
    <n v="276575.09999999998"/>
    <n v="484006.42"/>
  </r>
  <r>
    <n v="3"/>
    <x v="2"/>
    <s v="Region III -"/>
    <x v="18"/>
    <s v="PA"/>
    <x v="106"/>
    <n v="2"/>
    <x v="1"/>
    <n v="92455.84"/>
    <n v="161797.73000000001"/>
    <n v="121389.75"/>
    <n v="212432.06"/>
    <n v="147701.98000000001"/>
    <n v="258478.46"/>
    <n v="181485.59"/>
    <n v="317599.78000000003"/>
    <n v="215445.74"/>
    <n v="377030.05"/>
    <n v="237492.87"/>
    <n v="415612.53"/>
    <n v="257966.79"/>
    <n v="451441.88"/>
  </r>
  <r>
    <n v="3"/>
    <x v="2"/>
    <s v="Region III -"/>
    <x v="18"/>
    <s v="PA"/>
    <x v="106"/>
    <n v="3"/>
    <x v="2"/>
    <n v="79726.929999999993"/>
    <n v="139522.13"/>
    <n v="108316.22"/>
    <n v="189553.38"/>
    <n v="136707.26999999999"/>
    <n v="239237.73"/>
    <n v="179751.49"/>
    <n v="314565.11"/>
    <n v="222446.88"/>
    <n v="389282.04"/>
    <n v="250412.14"/>
    <n v="438221.25"/>
    <n v="277978.74"/>
    <n v="486462.8"/>
  </r>
  <r>
    <n v="3"/>
    <x v="2"/>
    <s v="Region III -"/>
    <x v="18"/>
    <s v="PA"/>
    <x v="106"/>
    <n v="4"/>
    <x v="3"/>
    <n v="90555.43"/>
    <n v="144888.68"/>
    <n v="126777.60000000001"/>
    <n v="202844.16"/>
    <n v="162999.76999999999"/>
    <n v="260799.63"/>
    <n v="217333.02"/>
    <n v="347732.84"/>
    <n v="271666.28000000003"/>
    <n v="434666.05"/>
    <n v="307888.45"/>
    <n v="492621.52"/>
    <n v="344110.62"/>
    <n v="550577"/>
  </r>
  <r>
    <n v="3"/>
    <x v="2"/>
    <s v="Region III -"/>
    <x v="18"/>
    <s v="PA"/>
    <x v="107"/>
    <n v="1"/>
    <x v="0"/>
    <n v="101308.58"/>
    <n v="177290.01"/>
    <n v="131241.31"/>
    <n v="229672.29"/>
    <n v="157097.59"/>
    <n v="274920.78000000003"/>
    <n v="187471.72"/>
    <n v="328075.51"/>
    <n v="220488.91"/>
    <n v="385855.59"/>
    <n v="241607.07"/>
    <n v="422812.37"/>
    <n v="261616.78"/>
    <n v="457829.37"/>
  </r>
  <r>
    <n v="3"/>
    <x v="2"/>
    <s v="Region III -"/>
    <x v="18"/>
    <s v="PA"/>
    <x v="107"/>
    <n v="2"/>
    <x v="1"/>
    <n v="88477.35"/>
    <n v="154835.35999999999"/>
    <n v="115934.93"/>
    <n v="202886.13"/>
    <n v="140836.6"/>
    <n v="246464.04"/>
    <n v="172627.66"/>
    <n v="302098.40000000002"/>
    <n v="204718.97"/>
    <n v="358258.19"/>
    <n v="225537.45"/>
    <n v="394690.53"/>
    <n v="244819.91"/>
    <n v="428434.83"/>
  </r>
  <r>
    <n v="3"/>
    <x v="2"/>
    <s v="Region III -"/>
    <x v="18"/>
    <s v="PA"/>
    <x v="107"/>
    <n v="3"/>
    <x v="2"/>
    <n v="76812.350000000006"/>
    <n v="134421.6"/>
    <n v="104557.18"/>
    <n v="182975.06"/>
    <n v="132123.07999999999"/>
    <n v="231215.39"/>
    <n v="173885.02"/>
    <n v="304298.78000000003"/>
    <n v="215332.08"/>
    <n v="376831.14"/>
    <n v="242513.64"/>
    <n v="424398.86"/>
    <n v="269335.34000000003"/>
    <n v="471336.84"/>
  </r>
  <r>
    <n v="3"/>
    <x v="2"/>
    <s v="Region III -"/>
    <x v="18"/>
    <s v="PA"/>
    <x v="107"/>
    <n v="4"/>
    <x v="3"/>
    <n v="85908.47"/>
    <n v="137453.56"/>
    <n v="120271.86"/>
    <n v="192434.98"/>
    <n v="154635.25"/>
    <n v="247416.41"/>
    <n v="206180.34"/>
    <n v="329888.55"/>
    <n v="257725.42"/>
    <n v="412360.68"/>
    <n v="292088.81"/>
    <n v="467342.11"/>
    <n v="326452.2"/>
    <n v="522323.53"/>
  </r>
  <r>
    <n v="3"/>
    <x v="2"/>
    <s v="Region III -"/>
    <x v="18"/>
    <s v="PA"/>
    <x v="108"/>
    <n v="1"/>
    <x v="0"/>
    <n v="101663.12"/>
    <n v="177910.47"/>
    <n v="131803.87"/>
    <n v="230656.76"/>
    <n v="157844.89000000001"/>
    <n v="276228.56"/>
    <n v="188476.22"/>
    <n v="329833.39"/>
    <n v="221752.74"/>
    <n v="388067.3"/>
    <n v="243037.92"/>
    <n v="425316.37"/>
    <n v="263254.75"/>
    <n v="460695.8"/>
  </r>
  <r>
    <n v="3"/>
    <x v="2"/>
    <s v="Region III -"/>
    <x v="18"/>
    <s v="PA"/>
    <x v="108"/>
    <n v="2"/>
    <x v="1"/>
    <n v="88328.63"/>
    <n v="154575.10999999999"/>
    <n v="115897.24"/>
    <n v="202820.17"/>
    <n v="140946.21"/>
    <n v="246655.87"/>
    <n v="173050.04"/>
    <n v="302837.57"/>
    <n v="205364.37"/>
    <n v="359387.65"/>
    <n v="226338.12"/>
    <n v="396091.72"/>
    <n v="245799.17"/>
    <n v="430148.54"/>
  </r>
  <r>
    <n v="3"/>
    <x v="2"/>
    <s v="Region III -"/>
    <x v="18"/>
    <s v="PA"/>
    <x v="108"/>
    <n v="3"/>
    <x v="2"/>
    <n v="76332.41"/>
    <n v="133581.73000000001"/>
    <n v="103768.41"/>
    <n v="181594.71"/>
    <n v="131018.45"/>
    <n v="229282.29"/>
    <n v="172322.81"/>
    <n v="301564.90999999997"/>
    <n v="213299.94"/>
    <n v="373274.89"/>
    <n v="240150.57"/>
    <n v="420263.49"/>
    <n v="266627.23"/>
    <n v="466597.65"/>
  </r>
  <r>
    <n v="3"/>
    <x v="2"/>
    <s v="Region III -"/>
    <x v="18"/>
    <s v="PA"/>
    <x v="108"/>
    <n v="4"/>
    <x v="3"/>
    <n v="86273.99"/>
    <n v="138038.38"/>
    <n v="120783.58"/>
    <n v="193253.73"/>
    <n v="155293.17000000001"/>
    <n v="248469.08"/>
    <n v="207057.57"/>
    <n v="331292.11"/>
    <n v="258821.96"/>
    <n v="414115.14"/>
    <n v="293331.55"/>
    <n v="469330.49"/>
    <n v="327841.15000000002"/>
    <n v="524545.84"/>
  </r>
  <r>
    <n v="3"/>
    <x v="2"/>
    <s v="Region III -"/>
    <x v="18"/>
    <s v="PA"/>
    <x v="109"/>
    <n v="1"/>
    <x v="0"/>
    <n v="101131.32"/>
    <n v="176979.81"/>
    <n v="131130.10999999999"/>
    <n v="229477.7"/>
    <n v="157049.26"/>
    <n v="274836.21000000002"/>
    <n v="187543.33"/>
    <n v="328200.83"/>
    <n v="220667.66"/>
    <n v="386168.41"/>
    <n v="241855.68"/>
    <n v="423247.43"/>
    <n v="261987.61"/>
    <n v="458478.31"/>
  </r>
  <r>
    <n v="3"/>
    <x v="2"/>
    <s v="Region III -"/>
    <x v="18"/>
    <s v="PA"/>
    <x v="109"/>
    <n v="2"/>
    <x v="1"/>
    <n v="87796.82"/>
    <n v="153644.44"/>
    <n v="115223.49"/>
    <n v="201641.11"/>
    <n v="140150.59"/>
    <n v="245263.52"/>
    <n v="172117.15"/>
    <n v="301205.01"/>
    <n v="204279.3"/>
    <n v="357488.77"/>
    <n v="225155.88"/>
    <n v="394022.78"/>
    <n v="244532.03"/>
    <n v="427931.05"/>
  </r>
  <r>
    <n v="3"/>
    <x v="2"/>
    <s v="Region III -"/>
    <x v="18"/>
    <s v="PA"/>
    <x v="109"/>
    <n v="3"/>
    <x v="2"/>
    <n v="75819.16"/>
    <n v="132683.51999999999"/>
    <n v="103049.84"/>
    <n v="180337.23"/>
    <n v="130094.59"/>
    <n v="227665.53"/>
    <n v="171090.99"/>
    <n v="299409.21999999997"/>
    <n v="211760.16"/>
    <n v="370580.28"/>
    <n v="238405.49"/>
    <n v="417209.59999999998"/>
    <n v="264676.84000000003"/>
    <n v="463184.47"/>
  </r>
  <r>
    <n v="3"/>
    <x v="2"/>
    <s v="Region III -"/>
    <x v="18"/>
    <s v="PA"/>
    <x v="109"/>
    <n v="4"/>
    <x v="3"/>
    <n v="85832.56"/>
    <n v="137332.09"/>
    <n v="120165.58"/>
    <n v="192264.93"/>
    <n v="154498.6"/>
    <n v="247197.77"/>
    <n v="205998.14"/>
    <n v="329597.03000000003"/>
    <n v="257497.67"/>
    <n v="411996.28"/>
    <n v="291830.7"/>
    <n v="466929.12"/>
    <n v="326163.71999999997"/>
    <n v="521861.96"/>
  </r>
  <r>
    <n v="3"/>
    <x v="2"/>
    <s v="Region III -"/>
    <x v="18"/>
    <s v="PA"/>
    <x v="110"/>
    <n v="1"/>
    <x v="0"/>
    <n v="101042.7"/>
    <n v="176824.73"/>
    <n v="131074.53"/>
    <n v="229380.42"/>
    <n v="157025.10999999999"/>
    <n v="274793.95"/>
    <n v="187579.15"/>
    <n v="328263.51"/>
    <n v="220757.06"/>
    <n v="386324.86"/>
    <n v="241980"/>
    <n v="423465"/>
    <n v="262173.03999999998"/>
    <n v="458802.82"/>
  </r>
  <r>
    <n v="3"/>
    <x v="2"/>
    <s v="Region III -"/>
    <x v="18"/>
    <s v="PA"/>
    <x v="110"/>
    <n v="2"/>
    <x v="1"/>
    <n v="87456.56"/>
    <n v="153048.98000000001"/>
    <n v="114867.78"/>
    <n v="201018.61"/>
    <n v="139807.59"/>
    <n v="244663.28"/>
    <n v="171861.91"/>
    <n v="300758.34000000003"/>
    <n v="204059.48"/>
    <n v="357104.08"/>
    <n v="224965.11"/>
    <n v="393688.94"/>
    <n v="244388.11"/>
    <n v="427679.19"/>
  </r>
  <r>
    <n v="3"/>
    <x v="2"/>
    <s v="Region III -"/>
    <x v="18"/>
    <s v="PA"/>
    <x v="110"/>
    <n v="3"/>
    <x v="2"/>
    <n v="75322.570000000007"/>
    <n v="131814.49"/>
    <n v="102296.18"/>
    <n v="179018.32"/>
    <n v="129080.35"/>
    <n v="225890.61"/>
    <n v="169693.98"/>
    <n v="296964.46000000002"/>
    <n v="209974.21"/>
    <n v="367454.88"/>
    <n v="236351.42"/>
    <n v="413614.99"/>
    <n v="262347.61"/>
    <n v="459108.32"/>
  </r>
  <r>
    <n v="3"/>
    <x v="2"/>
    <s v="Region III -"/>
    <x v="18"/>
    <s v="PA"/>
    <x v="110"/>
    <n v="4"/>
    <x v="3"/>
    <n v="85794.61"/>
    <n v="137271.37"/>
    <n v="120112.45"/>
    <n v="192179.92"/>
    <n v="154430.29"/>
    <n v="247088.47"/>
    <n v="205907.05"/>
    <n v="329451.28999999998"/>
    <n v="257383.82"/>
    <n v="411814.12"/>
    <n v="291701.65999999997"/>
    <n v="466722.66"/>
    <n v="326019.5"/>
    <n v="521631.21"/>
  </r>
  <r>
    <n v="3"/>
    <x v="2"/>
    <s v="Region III -"/>
    <x v="18"/>
    <s v="PA"/>
    <x v="111"/>
    <n v="1"/>
    <x v="0"/>
    <n v="101087.02"/>
    <n v="176902.28"/>
    <n v="131102.32999999999"/>
    <n v="229429.07"/>
    <n v="157037.19"/>
    <n v="274815.09000000003"/>
    <n v="187561.24"/>
    <n v="328232.18"/>
    <n v="220712.37"/>
    <n v="386246.65"/>
    <n v="241917.85"/>
    <n v="423356.23"/>
    <n v="262080.33"/>
    <n v="458640.58"/>
  </r>
  <r>
    <n v="3"/>
    <x v="2"/>
    <s v="Region III -"/>
    <x v="18"/>
    <s v="PA"/>
    <x v="111"/>
    <n v="2"/>
    <x v="1"/>
    <n v="87626.69"/>
    <n v="153346.71"/>
    <n v="115045.64"/>
    <n v="201329.86"/>
    <n v="139979.09"/>
    <n v="244963.41"/>
    <n v="171989.53"/>
    <n v="300981.68"/>
    <n v="204169.39"/>
    <n v="357296.44"/>
    <n v="225060.5"/>
    <n v="393855.87"/>
    <n v="244460.08"/>
    <n v="427805.13"/>
  </r>
  <r>
    <n v="3"/>
    <x v="2"/>
    <s v="Region III -"/>
    <x v="18"/>
    <s v="PA"/>
    <x v="111"/>
    <n v="3"/>
    <x v="2"/>
    <n v="75570.86"/>
    <n v="132249.01"/>
    <n v="102673.02"/>
    <n v="179677.78"/>
    <n v="129587.47"/>
    <n v="226778.07"/>
    <n v="170392.49"/>
    <n v="298186.84999999998"/>
    <n v="210867.19"/>
    <n v="369017.59"/>
    <n v="237378.46"/>
    <n v="415412.3"/>
    <n v="263512.23"/>
    <n v="461146.4"/>
  </r>
  <r>
    <n v="3"/>
    <x v="2"/>
    <s v="Region III -"/>
    <x v="18"/>
    <s v="PA"/>
    <x v="111"/>
    <n v="4"/>
    <x v="3"/>
    <n v="85813.58"/>
    <n v="137301.74"/>
    <n v="120139.02"/>
    <n v="192222.43"/>
    <n v="154464.45000000001"/>
    <n v="247143.13"/>
    <n v="205952.6"/>
    <n v="329524.17"/>
    <n v="257440.75"/>
    <n v="411905.21"/>
    <n v="291766.19"/>
    <n v="466825.91"/>
    <n v="326091.62"/>
    <n v="521746.6"/>
  </r>
  <r>
    <n v="3"/>
    <x v="2"/>
    <s v="Region III -"/>
    <x v="19"/>
    <s v="VA"/>
    <x v="112"/>
    <n v="1"/>
    <x v="0"/>
    <n v="108576.54"/>
    <n v="190008.95"/>
    <n v="140562.64000000001"/>
    <n v="245984.62"/>
    <n v="168188.05"/>
    <n v="294329.08"/>
    <n v="200603.82"/>
    <n v="351056.69"/>
    <n v="235858.75"/>
    <n v="412752.82"/>
    <n v="258407.15"/>
    <n v="452212.52"/>
    <n v="279727.55"/>
    <n v="489523.22"/>
  </r>
  <r>
    <n v="3"/>
    <x v="2"/>
    <s v="Region III -"/>
    <x v="19"/>
    <s v="VA"/>
    <x v="112"/>
    <n v="2"/>
    <x v="1"/>
    <n v="95242.2"/>
    <n v="166673.85999999999"/>
    <n v="124656.02"/>
    <n v="218148.03"/>
    <n v="151289.37"/>
    <n v="264756.39"/>
    <n v="185177.64"/>
    <n v="324060.87"/>
    <n v="219470.39"/>
    <n v="384073.18"/>
    <n v="241707.35"/>
    <n v="422987.87"/>
    <n v="262271.96999999997"/>
    <n v="458975.95"/>
  </r>
  <r>
    <n v="3"/>
    <x v="2"/>
    <s v="Region III -"/>
    <x v="19"/>
    <s v="VA"/>
    <x v="112"/>
    <n v="3"/>
    <x v="2"/>
    <n v="83004.789999999994"/>
    <n v="145258.38"/>
    <n v="113109.73"/>
    <n v="197942.03"/>
    <n v="143028.73000000001"/>
    <n v="250300.27"/>
    <n v="188336.51"/>
    <n v="329588.88"/>
    <n v="233317.06"/>
    <n v="408304.86"/>
    <n v="262836.64"/>
    <n v="459964.12"/>
    <n v="291982.25"/>
    <n v="510968.94"/>
  </r>
  <r>
    <n v="3"/>
    <x v="2"/>
    <s v="Region III -"/>
    <x v="19"/>
    <s v="VA"/>
    <x v="112"/>
    <n v="4"/>
    <x v="3"/>
    <n v="92012.56"/>
    <n v="147220.1"/>
    <n v="128817.58"/>
    <n v="206108.14"/>
    <n v="165622.60999999999"/>
    <n v="264996.17"/>
    <n v="220830.14"/>
    <n v="353328.23"/>
    <n v="276037.68"/>
    <n v="441660.29"/>
    <n v="312842.7"/>
    <n v="500548.33"/>
    <n v="349647.72"/>
    <n v="559436.37"/>
  </r>
  <r>
    <n v="3"/>
    <x v="2"/>
    <s v="Region III -"/>
    <x v="19"/>
    <s v="VA"/>
    <x v="113"/>
    <n v="1"/>
    <x v="0"/>
    <n v="105873.23"/>
    <n v="185278.14"/>
    <n v="137166.09"/>
    <n v="240040.66"/>
    <n v="164197.82999999999"/>
    <n v="287346.21000000002"/>
    <n v="195957.27"/>
    <n v="342925.22"/>
    <n v="230478.06"/>
    <n v="403336.61"/>
    <n v="252558.07"/>
    <n v="441976.63"/>
    <n v="273484.58"/>
    <n v="478598.01"/>
  </r>
  <r>
    <n v="3"/>
    <x v="2"/>
    <s v="Region III -"/>
    <x v="19"/>
    <s v="VA"/>
    <x v="113"/>
    <n v="2"/>
    <x v="1"/>
    <n v="92413.01"/>
    <n v="161722.76999999999"/>
    <n v="121109.4"/>
    <n v="211941.45"/>
    <n v="147139.73000000001"/>
    <n v="257494.53"/>
    <n v="180385.56"/>
    <n v="315674.73"/>
    <n v="213935.09"/>
    <n v="374386.4"/>
    <n v="235700.73"/>
    <n v="412476.27"/>
    <n v="255864.32000000001"/>
    <n v="447762.56"/>
  </r>
  <r>
    <n v="3"/>
    <x v="2"/>
    <s v="Region III -"/>
    <x v="19"/>
    <s v="VA"/>
    <x v="113"/>
    <n v="3"/>
    <x v="2"/>
    <n v="80190.2"/>
    <n v="140332.84"/>
    <n v="109140.08"/>
    <n v="190995.14"/>
    <n v="137902.26999999999"/>
    <n v="241328.97"/>
    <n v="181478.88"/>
    <n v="317588.05"/>
    <n v="224725.19"/>
    <n v="393269.08"/>
    <n v="253084.19"/>
    <n v="442897.34"/>
    <n v="281065.7"/>
    <n v="491864.97"/>
  </r>
  <r>
    <n v="3"/>
    <x v="2"/>
    <s v="Region III -"/>
    <x v="19"/>
    <s v="VA"/>
    <x v="113"/>
    <n v="4"/>
    <x v="3"/>
    <n v="89786.44"/>
    <n v="143658.31"/>
    <n v="125701.02"/>
    <n v="201121.63"/>
    <n v="161615.59"/>
    <n v="258584.95"/>
    <n v="215487.46"/>
    <n v="344779.93"/>
    <n v="269359.32"/>
    <n v="430974.92"/>
    <n v="305273.90000000002"/>
    <n v="488438.24"/>
    <n v="341188.47"/>
    <n v="545901.56000000006"/>
  </r>
  <r>
    <n v="3"/>
    <x v="2"/>
    <s v="Region III -"/>
    <x v="19"/>
    <s v="VA"/>
    <x v="114"/>
    <n v="1"/>
    <x v="0"/>
    <n v="97364.35"/>
    <n v="170387.61"/>
    <n v="126045.87"/>
    <n v="220580.27"/>
    <n v="150817.13"/>
    <n v="263929.98"/>
    <n v="179883.25"/>
    <n v="314795.69"/>
    <n v="211495.45"/>
    <n v="370117.03"/>
    <n v="231714"/>
    <n v="405499.5"/>
    <n v="250830.71"/>
    <n v="438953.75"/>
  </r>
  <r>
    <n v="3"/>
    <x v="2"/>
    <s v="Region III -"/>
    <x v="19"/>
    <s v="VA"/>
    <x v="114"/>
    <n v="2"/>
    <x v="1"/>
    <n v="85413.77"/>
    <n v="149474.09"/>
    <n v="111789.93"/>
    <n v="195632.38"/>
    <n v="135672.09"/>
    <n v="237426.16"/>
    <n v="166057.9"/>
    <n v="290601.33"/>
    <n v="196807.76"/>
    <n v="344413.57"/>
    <n v="216747.2"/>
    <n v="379307.6"/>
    <n v="235186.56"/>
    <n v="411576.48"/>
  </r>
  <r>
    <n v="3"/>
    <x v="2"/>
    <s v="Region III -"/>
    <x v="19"/>
    <s v="VA"/>
    <x v="114"/>
    <n v="3"/>
    <x v="2"/>
    <n v="74444.350000000006"/>
    <n v="130277.6"/>
    <n v="101446.49"/>
    <n v="177531.36"/>
    <n v="128281.99"/>
    <n v="224493.49"/>
    <n v="168919.98"/>
    <n v="295609.96000000002"/>
    <n v="209264.69"/>
    <n v="366213.21"/>
    <n v="235742.22"/>
    <n v="412548.89"/>
    <n v="261884.59"/>
    <n v="458298.04"/>
  </r>
  <r>
    <n v="3"/>
    <x v="2"/>
    <s v="Region III -"/>
    <x v="19"/>
    <s v="VA"/>
    <x v="114"/>
    <n v="4"/>
    <x v="3"/>
    <n v="82509.89"/>
    <n v="132015.82999999999"/>
    <n v="115513.85"/>
    <n v="184822.16"/>
    <n v="148517.81"/>
    <n v="237628.5"/>
    <n v="198023.74"/>
    <n v="316837.99"/>
    <n v="247529.68"/>
    <n v="396047.49"/>
    <n v="280533.64"/>
    <n v="448853.83"/>
    <n v="313537.59000000003"/>
    <n v="501660.15999999997"/>
  </r>
  <r>
    <n v="3"/>
    <x v="2"/>
    <s v="Region III -"/>
    <x v="19"/>
    <s v="VA"/>
    <x v="115"/>
    <n v="1"/>
    <x v="0"/>
    <n v="104853.93"/>
    <n v="183494.38"/>
    <n v="135846.38"/>
    <n v="237731.16"/>
    <n v="162618.65"/>
    <n v="284582.64"/>
    <n v="194073.57"/>
    <n v="339628.75"/>
    <n v="228263.21"/>
    <n v="399460.61"/>
    <n v="250131.41"/>
    <n v="437729.97"/>
    <n v="270857.58"/>
    <n v="474000.76"/>
  </r>
  <r>
    <n v="3"/>
    <x v="2"/>
    <s v="Region III -"/>
    <x v="19"/>
    <s v="VA"/>
    <x v="115"/>
    <n v="2"/>
    <x v="1"/>
    <n v="91519.51"/>
    <n v="160159.14000000001"/>
    <n v="119939.75"/>
    <n v="209894.57"/>
    <n v="145719.97"/>
    <n v="255009.95"/>
    <n v="178647.39"/>
    <n v="312632.94"/>
    <n v="211874.84"/>
    <n v="370780.97"/>
    <n v="233431.61"/>
    <n v="408505.32"/>
    <n v="253402"/>
    <n v="443453.5"/>
  </r>
  <r>
    <n v="3"/>
    <x v="2"/>
    <s v="Region III -"/>
    <x v="19"/>
    <s v="VA"/>
    <x v="115"/>
    <n v="3"/>
    <x v="2"/>
    <n v="79411.97"/>
    <n v="138970.95000000001"/>
    <n v="108079.79"/>
    <n v="189139.62"/>
    <n v="136561.65"/>
    <n v="238982.89"/>
    <n v="179713.74"/>
    <n v="314499.05"/>
    <n v="222538.61"/>
    <n v="389442.56"/>
    <n v="250621.06"/>
    <n v="438586.85"/>
    <n v="278329.53999999998"/>
    <n v="487076.69"/>
  </r>
  <r>
    <n v="3"/>
    <x v="2"/>
    <s v="Region III -"/>
    <x v="19"/>
    <s v="VA"/>
    <x v="115"/>
    <n v="4"/>
    <x v="3"/>
    <n v="88922.559999999998"/>
    <n v="142276.09"/>
    <n v="124491.58"/>
    <n v="199186.53"/>
    <n v="160060.6"/>
    <n v="256096.97"/>
    <n v="213414.14"/>
    <n v="341462.62"/>
    <n v="266767.67"/>
    <n v="426828.28"/>
    <n v="302336.69"/>
    <n v="483738.72"/>
    <n v="337905.72"/>
    <n v="540649.16"/>
  </r>
  <r>
    <n v="3"/>
    <x v="2"/>
    <s v="Region III -"/>
    <x v="19"/>
    <s v="VA"/>
    <x v="116"/>
    <n v="1"/>
    <x v="0"/>
    <n v="96921.18"/>
    <n v="169612.06"/>
    <n v="125427.71"/>
    <n v="219498.5"/>
    <n v="150045.67000000001"/>
    <n v="262579.92"/>
    <n v="178914.56"/>
    <n v="313100.46999999997"/>
    <n v="210320.99"/>
    <n v="368061.74"/>
    <n v="230407.45"/>
    <n v="403213.04"/>
    <n v="249378.17"/>
    <n v="436411.8"/>
  </r>
  <r>
    <n v="3"/>
    <x v="2"/>
    <s v="Region III -"/>
    <x v="19"/>
    <s v="VA"/>
    <x v="116"/>
    <n v="2"/>
    <x v="1"/>
    <n v="85222.22"/>
    <n v="149138.88"/>
    <n v="111471.9"/>
    <n v="195075.83"/>
    <n v="135219.47"/>
    <n v="236634.07"/>
    <n v="165380.26999999999"/>
    <n v="289415.46999999997"/>
    <n v="195942.52"/>
    <n v="342899.41"/>
    <n v="215755.74"/>
    <n v="377572.54"/>
    <n v="234063.37"/>
    <n v="409610.89"/>
  </r>
  <r>
    <n v="3"/>
    <x v="2"/>
    <s v="Region III -"/>
    <x v="19"/>
    <s v="VA"/>
    <x v="116"/>
    <n v="3"/>
    <x v="2"/>
    <n v="74427.679999999993"/>
    <n v="130248.44"/>
    <n v="101481.60000000001"/>
    <n v="177592.8"/>
    <n v="128372.37"/>
    <n v="224651.65"/>
    <n v="169085.17"/>
    <n v="295899.05"/>
    <n v="209510.88"/>
    <n v="366644.04"/>
    <n v="236051.22"/>
    <n v="413089.64"/>
    <n v="262263.46000000002"/>
    <n v="458961.06"/>
  </r>
  <r>
    <n v="3"/>
    <x v="2"/>
    <s v="Region III -"/>
    <x v="19"/>
    <s v="VA"/>
    <x v="116"/>
    <n v="4"/>
    <x v="3"/>
    <n v="82106.42"/>
    <n v="131370.28"/>
    <n v="114948.99"/>
    <n v="183918.39"/>
    <n v="147791.56"/>
    <n v="236466.51"/>
    <n v="197055.42"/>
    <n v="315288.67"/>
    <n v="246319.27"/>
    <n v="394110.84"/>
    <n v="279161.84000000003"/>
    <n v="446658.96"/>
    <n v="312004.40999999997"/>
    <n v="499207.07"/>
  </r>
  <r>
    <n v="3"/>
    <x v="2"/>
    <s v="Region III -"/>
    <x v="19"/>
    <s v="VA"/>
    <x v="117"/>
    <n v="1"/>
    <x v="0"/>
    <n v="97896.15"/>
    <n v="171318.27"/>
    <n v="126719.62"/>
    <n v="221759.34"/>
    <n v="151612.76"/>
    <n v="265322.34000000003"/>
    <n v="180816.15"/>
    <n v="316428.26"/>
    <n v="212580.53"/>
    <n v="372015.93"/>
    <n v="232896.25"/>
    <n v="407568.44"/>
    <n v="252097.86"/>
    <n v="441171.25"/>
  </r>
  <r>
    <n v="3"/>
    <x v="2"/>
    <s v="Region III -"/>
    <x v="19"/>
    <s v="VA"/>
    <x v="117"/>
    <n v="2"/>
    <x v="1"/>
    <n v="85945.58"/>
    <n v="150404.76999999999"/>
    <n v="112463.69"/>
    <n v="196811.45"/>
    <n v="136467.72"/>
    <n v="238818.51"/>
    <n v="166990.79999999999"/>
    <n v="292233.89"/>
    <n v="197892.84"/>
    <n v="346312.47"/>
    <n v="217929.45"/>
    <n v="381376.54"/>
    <n v="236453.71"/>
    <n v="413793.99"/>
  </r>
  <r>
    <n v="3"/>
    <x v="2"/>
    <s v="Region III -"/>
    <x v="19"/>
    <s v="VA"/>
    <x v="117"/>
    <n v="3"/>
    <x v="2"/>
    <n v="74957.61"/>
    <n v="131175.81"/>
    <n v="102165.06"/>
    <n v="178788.85"/>
    <n v="129205.86"/>
    <n v="226110.26"/>
    <n v="170151.8"/>
    <n v="297765.65999999997"/>
    <n v="210804.48000000001"/>
    <n v="368907.84"/>
    <n v="237487.31"/>
    <n v="415602.8"/>
    <n v="263834.99"/>
    <n v="461711.23"/>
  </r>
  <r>
    <n v="3"/>
    <x v="2"/>
    <s v="Region III -"/>
    <x v="19"/>
    <s v="VA"/>
    <x v="117"/>
    <n v="4"/>
    <x v="3"/>
    <n v="82951.320000000007"/>
    <n v="132722.12"/>
    <n v="116131.85"/>
    <n v="185810.97"/>
    <n v="149312.38"/>
    <n v="238899.82"/>
    <n v="199083.18"/>
    <n v="318533.09000000003"/>
    <n v="248853.97"/>
    <n v="398166.36"/>
    <n v="282034.5"/>
    <n v="451255.21"/>
    <n v="315215.03000000003"/>
    <n v="504344.06"/>
  </r>
  <r>
    <n v="3"/>
    <x v="2"/>
    <s v="Region III -"/>
    <x v="19"/>
    <s v="VA"/>
    <x v="118"/>
    <n v="1"/>
    <x v="0"/>
    <n v="96433.69"/>
    <n v="168758.96"/>
    <n v="124781.75999999999"/>
    <n v="218368.08"/>
    <n v="149262.12"/>
    <n v="261208.72"/>
    <n v="177963.76"/>
    <n v="311436.58"/>
    <n v="209191.23"/>
    <n v="366084.65"/>
    <n v="229163.05"/>
    <n v="401035.34"/>
    <n v="248018.32"/>
    <n v="434032.07"/>
  </r>
  <r>
    <n v="3"/>
    <x v="2"/>
    <s v="Region III -"/>
    <x v="19"/>
    <s v="VA"/>
    <x v="118"/>
    <n v="2"/>
    <x v="1"/>
    <n v="84860.54"/>
    <n v="148505.94"/>
    <n v="110976.01"/>
    <n v="194208.02"/>
    <n v="134595.35"/>
    <n v="235541.86"/>
    <n v="164575"/>
    <n v="288006.25"/>
    <n v="194967.36"/>
    <n v="341192.88"/>
    <n v="214668.88"/>
    <n v="375670.55"/>
    <n v="232868.2"/>
    <n v="407519.34"/>
  </r>
  <r>
    <n v="3"/>
    <x v="2"/>
    <s v="Region III -"/>
    <x v="19"/>
    <s v="VA"/>
    <x v="118"/>
    <n v="3"/>
    <x v="2"/>
    <n v="74162.720000000001"/>
    <n v="129784.76"/>
    <n v="101139.87"/>
    <n v="176994.77"/>
    <n v="127955.63"/>
    <n v="223922.35"/>
    <n v="168551.86"/>
    <n v="294965.75"/>
    <n v="208864.08"/>
    <n v="365512.14"/>
    <n v="235333.18"/>
    <n v="411833.06"/>
    <n v="261477.7"/>
    <n v="457585.97"/>
  </r>
  <r>
    <n v="3"/>
    <x v="2"/>
    <s v="Region III -"/>
    <x v="19"/>
    <s v="VA"/>
    <x v="118"/>
    <n v="4"/>
    <x v="3"/>
    <n v="81683.97"/>
    <n v="130694.36"/>
    <n v="114357.56"/>
    <n v="182972.11"/>
    <n v="147031.15"/>
    <n v="235249.85"/>
    <n v="196041.54"/>
    <n v="313666.46999999997"/>
    <n v="245051.92"/>
    <n v="392083.09"/>
    <n v="277725.51"/>
    <n v="444360.83"/>
    <n v="310399.09999999998"/>
    <n v="496638.57"/>
  </r>
  <r>
    <n v="3"/>
    <x v="2"/>
    <s v="Region III -"/>
    <x v="19"/>
    <s v="VA"/>
    <x v="119"/>
    <n v="1"/>
    <x v="0"/>
    <n v="98915.44"/>
    <n v="173102.03"/>
    <n v="128039.33"/>
    <n v="224068.82"/>
    <n v="153191.94"/>
    <n v="268085.89"/>
    <n v="182699.83"/>
    <n v="319724.71000000002"/>
    <n v="214795.37"/>
    <n v="375891.9"/>
    <n v="235322.9"/>
    <n v="411815.08"/>
    <n v="254724.84"/>
    <n v="445768.47"/>
  </r>
  <r>
    <n v="3"/>
    <x v="2"/>
    <s v="Region III -"/>
    <x v="19"/>
    <s v="VA"/>
    <x v="119"/>
    <n v="2"/>
    <x v="1"/>
    <n v="86839.07"/>
    <n v="151968.38"/>
    <n v="113633.33"/>
    <n v="198858.32"/>
    <n v="137887.47"/>
    <n v="241303.07"/>
    <n v="168728.95"/>
    <n v="295275.67"/>
    <n v="199953.08"/>
    <n v="349917.88"/>
    <n v="220198.55"/>
    <n v="385347.47"/>
    <n v="238916.01"/>
    <n v="418103.03"/>
  </r>
  <r>
    <n v="3"/>
    <x v="2"/>
    <s v="Region III -"/>
    <x v="19"/>
    <s v="VA"/>
    <x v="119"/>
    <n v="3"/>
    <x v="2"/>
    <n v="75735.83"/>
    <n v="132537.70000000001"/>
    <n v="103225.35"/>
    <n v="180644.37"/>
    <n v="130546.47"/>
    <n v="228456.33"/>
    <n v="171916.94"/>
    <n v="300854.65000000002"/>
    <n v="212991.06"/>
    <n v="372734.35"/>
    <n v="239950.44"/>
    <n v="419913.27"/>
    <n v="266571.14"/>
    <n v="466499.49"/>
  </r>
  <r>
    <n v="3"/>
    <x v="2"/>
    <s v="Region III -"/>
    <x v="19"/>
    <s v="VA"/>
    <x v="119"/>
    <n v="4"/>
    <x v="3"/>
    <n v="83815.199999999997"/>
    <n v="134104.32000000001"/>
    <n v="117341.28"/>
    <n v="187746.05"/>
    <n v="150867.35999999999"/>
    <n v="241387.78"/>
    <n v="201156.48000000001"/>
    <n v="321850.38"/>
    <n v="251445.6"/>
    <n v="402312.97"/>
    <n v="284971.69"/>
    <n v="455954.7"/>
    <n v="318497.77"/>
    <n v="509596.43"/>
  </r>
  <r>
    <n v="3"/>
    <x v="2"/>
    <s v="Region III -"/>
    <x v="19"/>
    <s v="VA"/>
    <x v="25"/>
    <n v="1"/>
    <x v="0"/>
    <n v="94838.28"/>
    <n v="165967"/>
    <n v="122760.5"/>
    <n v="214830.88"/>
    <n v="146875.24"/>
    <n v="257031.67"/>
    <n v="175165.08"/>
    <n v="306538.90000000002"/>
    <n v="205935.99"/>
    <n v="360387.98"/>
    <n v="225616.3"/>
    <n v="394828.53"/>
    <n v="244216.9"/>
    <n v="427379.58"/>
  </r>
  <r>
    <n v="3"/>
    <x v="2"/>
    <s v="Region III -"/>
    <x v="19"/>
    <s v="VA"/>
    <x v="25"/>
    <n v="2"/>
    <x v="1"/>
    <n v="83265.100000000006"/>
    <n v="145713.92000000001"/>
    <n v="108954.75"/>
    <n v="190670.82"/>
    <n v="132208.46"/>
    <n v="231364.81"/>
    <n v="161776.32000000001"/>
    <n v="283108.56"/>
    <n v="191712.12"/>
    <n v="335496.21999999997"/>
    <n v="211122.14"/>
    <n v="369463.74"/>
    <n v="229066.78"/>
    <n v="400866.86"/>
  </r>
  <r>
    <n v="3"/>
    <x v="2"/>
    <s v="Region III -"/>
    <x v="19"/>
    <s v="VA"/>
    <x v="25"/>
    <n v="3"/>
    <x v="2"/>
    <n v="72622.94"/>
    <n v="127090.15"/>
    <n v="98984.18"/>
    <n v="173222.31"/>
    <n v="125184.03"/>
    <n v="219072.05"/>
    <n v="164856.39000000001"/>
    <n v="288498.68"/>
    <n v="204244.74"/>
    <n v="357428.3"/>
    <n v="230097.93"/>
    <n v="402671.37"/>
    <n v="255626.54"/>
    <n v="447346.44"/>
  </r>
  <r>
    <n v="3"/>
    <x v="2"/>
    <s v="Region III -"/>
    <x v="19"/>
    <s v="VA"/>
    <x v="25"/>
    <n v="4"/>
    <x v="3"/>
    <n v="80359.69"/>
    <n v="128575.5"/>
    <n v="112503.56"/>
    <n v="180005.7"/>
    <n v="144647.44"/>
    <n v="231435.9"/>
    <n v="192863.25"/>
    <n v="308581.21000000002"/>
    <n v="241079.06"/>
    <n v="385726.51"/>
    <n v="273222.94"/>
    <n v="437156.71"/>
    <n v="305366.81"/>
    <n v="488586.91"/>
  </r>
  <r>
    <n v="3"/>
    <x v="2"/>
    <s v="Region III -"/>
    <x v="19"/>
    <s v="VA"/>
    <x v="120"/>
    <n v="1"/>
    <x v="0"/>
    <n v="101397.2"/>
    <n v="177445.1"/>
    <n v="131296.9"/>
    <n v="229769.58"/>
    <n v="157121.75"/>
    <n v="274963.06"/>
    <n v="187435.91"/>
    <n v="328012.84000000003"/>
    <n v="220399.53"/>
    <n v="385699.17"/>
    <n v="241482.76"/>
    <n v="422594.83"/>
    <n v="261431.37"/>
    <n v="457504.89"/>
  </r>
  <r>
    <n v="3"/>
    <x v="2"/>
    <s v="Region III -"/>
    <x v="19"/>
    <s v="VA"/>
    <x v="120"/>
    <n v="2"/>
    <x v="1"/>
    <n v="88817.61"/>
    <n v="155430.82"/>
    <n v="116290.65"/>
    <n v="203508.64"/>
    <n v="141179.6"/>
    <n v="247064.3"/>
    <n v="172882.91"/>
    <n v="302545.09000000003"/>
    <n v="204938.8"/>
    <n v="358642.9"/>
    <n v="225728.23"/>
    <n v="395024.4"/>
    <n v="244963.84"/>
    <n v="428686.72"/>
  </r>
  <r>
    <n v="3"/>
    <x v="2"/>
    <s v="Region III -"/>
    <x v="19"/>
    <s v="VA"/>
    <x v="120"/>
    <n v="3"/>
    <x v="2"/>
    <n v="77308.94"/>
    <n v="135290.64000000001"/>
    <n v="105310.84"/>
    <n v="184293.97"/>
    <n v="133137.32"/>
    <n v="232990.31"/>
    <n v="175282.03"/>
    <n v="306743.55"/>
    <n v="217118.03"/>
    <n v="379956.56"/>
    <n v="244567.71"/>
    <n v="427993.48"/>
    <n v="271664.58"/>
    <n v="475413.01"/>
  </r>
  <r>
    <n v="3"/>
    <x v="2"/>
    <s v="Region III -"/>
    <x v="19"/>
    <s v="VA"/>
    <x v="120"/>
    <n v="4"/>
    <x v="3"/>
    <n v="85946.43"/>
    <n v="137514.29"/>
    <n v="120325"/>
    <n v="192520.01"/>
    <n v="154703.57999999999"/>
    <n v="247525.72"/>
    <n v="206271.43"/>
    <n v="330034.3"/>
    <n v="257839.29"/>
    <n v="412542.87"/>
    <n v="292217.87"/>
    <n v="467548.59"/>
    <n v="326596.44"/>
    <n v="522554.31"/>
  </r>
  <r>
    <n v="3"/>
    <x v="2"/>
    <s v="Region III -"/>
    <x v="19"/>
    <s v="VA"/>
    <x v="121"/>
    <n v="1"/>
    <x v="0"/>
    <n v="99402.93"/>
    <n v="173955.14"/>
    <n v="128685.29"/>
    <n v="225199.25"/>
    <n v="153975.49"/>
    <n v="269457.09999999998"/>
    <n v="183650.63"/>
    <n v="321388.61"/>
    <n v="215925.15"/>
    <n v="377869.01"/>
    <n v="236567.31"/>
    <n v="413992.79"/>
    <n v="256084.7"/>
    <n v="448148.22"/>
  </r>
  <r>
    <n v="3"/>
    <x v="2"/>
    <s v="Region III -"/>
    <x v="19"/>
    <s v="VA"/>
    <x v="121"/>
    <n v="2"/>
    <x v="1"/>
    <n v="87200.76"/>
    <n v="152601.32999999999"/>
    <n v="114129.22"/>
    <n v="199726.14"/>
    <n v="138511.6"/>
    <n v="242395.3"/>
    <n v="169534.22"/>
    <n v="296684.89"/>
    <n v="200928.24"/>
    <n v="351624.42"/>
    <n v="221285.42"/>
    <n v="387249.48"/>
    <n v="240111.19"/>
    <n v="420194.59"/>
  </r>
  <r>
    <n v="3"/>
    <x v="2"/>
    <s v="Region III -"/>
    <x v="19"/>
    <s v="VA"/>
    <x v="121"/>
    <n v="3"/>
    <x v="2"/>
    <n v="76000.789999999994"/>
    <n v="133001.39000000001"/>
    <n v="103567.09"/>
    <n v="181242.4"/>
    <n v="130963.22"/>
    <n v="229185.64"/>
    <n v="172450.26"/>
    <n v="301787.95"/>
    <n v="213637.86"/>
    <n v="373866.25"/>
    <n v="240668.49"/>
    <n v="421169.86"/>
    <n v="267356.90000000002"/>
    <n v="467874.58"/>
  </r>
  <r>
    <n v="3"/>
    <x v="2"/>
    <s v="Region III -"/>
    <x v="19"/>
    <s v="VA"/>
    <x v="121"/>
    <n v="4"/>
    <x v="3"/>
    <n v="84237.65"/>
    <n v="134780.25"/>
    <n v="117932.72"/>
    <n v="188692.35"/>
    <n v="151627.78"/>
    <n v="242604.45"/>
    <n v="202170.37"/>
    <n v="323472.59999999998"/>
    <n v="252712.95999999999"/>
    <n v="404340.74"/>
    <n v="286408.02"/>
    <n v="458252.84"/>
    <n v="320103.08"/>
    <n v="512164.94"/>
  </r>
  <r>
    <n v="3"/>
    <x v="2"/>
    <s v="Region III -"/>
    <x v="19"/>
    <s v="VA"/>
    <x v="122"/>
    <n v="1"/>
    <x v="0"/>
    <n v="101884.69"/>
    <n v="178298.2"/>
    <n v="131942.85"/>
    <n v="230899.99"/>
    <n v="157905.29999999999"/>
    <n v="276334.27"/>
    <n v="188386.71"/>
    <n v="329676.73"/>
    <n v="221529.29"/>
    <n v="387676.26"/>
    <n v="242727.16"/>
    <n v="424772.53"/>
    <n v="262791.21000000002"/>
    <n v="459884.62"/>
  </r>
  <r>
    <n v="3"/>
    <x v="2"/>
    <s v="Region III -"/>
    <x v="19"/>
    <s v="VA"/>
    <x v="122"/>
    <n v="2"/>
    <x v="1"/>
    <n v="89179.29"/>
    <n v="156063.76"/>
    <n v="116786.54"/>
    <n v="204376.45"/>
    <n v="141803.72"/>
    <n v="248156.52"/>
    <n v="173688.18"/>
    <n v="303954.31"/>
    <n v="205913.96"/>
    <n v="360349.43"/>
    <n v="226815.09"/>
    <n v="396926.4"/>
    <n v="246159.01"/>
    <n v="430778.27"/>
  </r>
  <r>
    <n v="3"/>
    <x v="2"/>
    <s v="Region III -"/>
    <x v="19"/>
    <s v="VA"/>
    <x v="122"/>
    <n v="3"/>
    <x v="2"/>
    <n v="77573.899999999994"/>
    <n v="135754.32999999999"/>
    <n v="105652.57"/>
    <n v="184892"/>
    <n v="133554.07"/>
    <n v="233719.61"/>
    <n v="175815.34"/>
    <n v="307676.84999999998"/>
    <n v="217764.83"/>
    <n v="381088.46"/>
    <n v="245285.75"/>
    <n v="429250.06"/>
    <n v="272450.34000000003"/>
    <n v="476788.09"/>
  </r>
  <r>
    <n v="3"/>
    <x v="2"/>
    <s v="Region III -"/>
    <x v="19"/>
    <s v="VA"/>
    <x v="122"/>
    <n v="4"/>
    <x v="3"/>
    <n v="86368.88"/>
    <n v="138190.21"/>
    <n v="120916.43"/>
    <n v="193466.3"/>
    <n v="155463.99"/>
    <n v="248742.38"/>
    <n v="207285.31"/>
    <n v="331656.51"/>
    <n v="259106.64"/>
    <n v="414570.63"/>
    <n v="293654.19"/>
    <n v="469846.72"/>
    <n v="328201.75"/>
    <n v="525122.80000000005"/>
  </r>
  <r>
    <n v="3"/>
    <x v="2"/>
    <s v="Region III -"/>
    <x v="20"/>
    <s v="WV"/>
    <x v="123"/>
    <n v="1"/>
    <x v="0"/>
    <n v="100023.87"/>
    <n v="175041.77"/>
    <n v="129786.34"/>
    <n v="227126.1"/>
    <n v="155505.81"/>
    <n v="272135.17"/>
    <n v="185800.68"/>
    <n v="325151.19"/>
    <n v="218690.66"/>
    <n v="382708.65"/>
    <n v="239729.78"/>
    <n v="419527.12"/>
    <n v="259763.64"/>
    <n v="454586.37"/>
  </r>
  <r>
    <n v="3"/>
    <x v="2"/>
    <s v="Region III -"/>
    <x v="20"/>
    <s v="WV"/>
    <x v="123"/>
    <n v="2"/>
    <x v="1"/>
    <n v="86426.15"/>
    <n v="151245.76000000001"/>
    <n v="113565.81"/>
    <n v="198740.17"/>
    <n v="138273.65"/>
    <n v="241978.89"/>
    <n v="170070.07"/>
    <n v="297622.63"/>
    <n v="201978.87"/>
    <n v="353463.03"/>
    <n v="222700.42"/>
    <n v="389725.73"/>
    <n v="241963.59"/>
    <n v="423436.28"/>
  </r>
  <r>
    <n v="3"/>
    <x v="2"/>
    <s v="Region III -"/>
    <x v="20"/>
    <s v="WV"/>
    <x v="123"/>
    <n v="3"/>
    <x v="2"/>
    <n v="74320.38"/>
    <n v="130060.66"/>
    <n v="100890.44"/>
    <n v="176558.27"/>
    <n v="127270.88"/>
    <n v="222724.05"/>
    <n v="167279.31"/>
    <n v="292738.78999999998"/>
    <n v="206954.05"/>
    <n v="362169.59"/>
    <n v="232927.2"/>
    <n v="407622.59"/>
    <n v="258518.99"/>
    <n v="452408.24"/>
  </r>
  <r>
    <n v="3"/>
    <x v="2"/>
    <s v="Region III -"/>
    <x v="20"/>
    <s v="WV"/>
    <x v="123"/>
    <n v="4"/>
    <x v="3"/>
    <n v="84950.54"/>
    <n v="135920.87"/>
    <n v="118930.76"/>
    <n v="190289.22"/>
    <n v="152910.98000000001"/>
    <n v="244657.57"/>
    <n v="203881.3"/>
    <n v="326210.09000000003"/>
    <n v="254851.63"/>
    <n v="407762.62"/>
    <n v="288831.84999999998"/>
    <n v="462130.96"/>
    <n v="322812.07"/>
    <n v="516499.31"/>
  </r>
  <r>
    <n v="3"/>
    <x v="2"/>
    <s v="Region III -"/>
    <x v="20"/>
    <s v="WV"/>
    <x v="124"/>
    <n v="1"/>
    <x v="0"/>
    <n v="100555.67"/>
    <n v="175972.42"/>
    <n v="130460.1"/>
    <n v="228305.17"/>
    <n v="156301.44"/>
    <n v="273527.52"/>
    <n v="186733.57"/>
    <n v="326783.75"/>
    <n v="219775.73"/>
    <n v="384607.53"/>
    <n v="240912.03"/>
    <n v="421596.05"/>
    <n v="261030.78"/>
    <n v="456803.86"/>
  </r>
  <r>
    <n v="3"/>
    <x v="2"/>
    <s v="Region III -"/>
    <x v="20"/>
    <s v="WV"/>
    <x v="124"/>
    <n v="2"/>
    <x v="1"/>
    <n v="86957.96"/>
    <n v="152176.43"/>
    <n v="114239.56"/>
    <n v="199919.24"/>
    <n v="139069.28"/>
    <n v="243371.23"/>
    <n v="171002.96"/>
    <n v="299255.19"/>
    <n v="203063.95"/>
    <n v="355361.91"/>
    <n v="223882.67"/>
    <n v="391794.67"/>
    <n v="243230.72"/>
    <n v="425653.77"/>
  </r>
  <r>
    <n v="3"/>
    <x v="2"/>
    <s v="Region III -"/>
    <x v="20"/>
    <s v="WV"/>
    <x v="124"/>
    <n v="3"/>
    <x v="2"/>
    <n v="74833.64"/>
    <n v="130958.87"/>
    <n v="101609"/>
    <n v="177815.75"/>
    <n v="128194.75"/>
    <n v="224340.81"/>
    <n v="168511.13"/>
    <n v="294894.48"/>
    <n v="208493.83"/>
    <n v="364864.2"/>
    <n v="234672.28"/>
    <n v="410676.49"/>
    <n v="260469.38"/>
    <n v="455821.41"/>
  </r>
  <r>
    <n v="3"/>
    <x v="2"/>
    <s v="Region III -"/>
    <x v="20"/>
    <s v="WV"/>
    <x v="124"/>
    <n v="4"/>
    <x v="3"/>
    <n v="85391.97"/>
    <n v="136627.16"/>
    <n v="119548.76"/>
    <n v="191278.02"/>
    <n v="153705.54999999999"/>
    <n v="245928.88"/>
    <n v="204940.73"/>
    <n v="327905.18"/>
    <n v="256175.92"/>
    <n v="409881.47"/>
    <n v="290332.7"/>
    <n v="464532.33"/>
    <n v="324489.49"/>
    <n v="519183.2"/>
  </r>
  <r>
    <n v="3"/>
    <x v="2"/>
    <s v="Region III -"/>
    <x v="20"/>
    <s v="WV"/>
    <x v="125"/>
    <n v="1"/>
    <x v="0"/>
    <n v="103175.34"/>
    <n v="180556.84"/>
    <n v="133807.65"/>
    <n v="234163.39"/>
    <n v="160275.49"/>
    <n v="280482.11"/>
    <n v="191425.64"/>
    <n v="334994.86"/>
    <n v="225257.34"/>
    <n v="394200.34"/>
    <n v="246898.12"/>
    <n v="432071.71"/>
    <n v="267473.06"/>
    <n v="468077.85"/>
  </r>
  <r>
    <n v="3"/>
    <x v="2"/>
    <s v="Region III -"/>
    <x v="20"/>
    <s v="WV"/>
    <x v="125"/>
    <n v="2"/>
    <x v="1"/>
    <n v="89450.59"/>
    <n v="156538.53"/>
    <n v="117435.52"/>
    <n v="205512.17"/>
    <n v="142882.28"/>
    <n v="250043.99"/>
    <n v="175548.02"/>
    <n v="307209.03000000003"/>
    <n v="208389.37"/>
    <n v="364681.4"/>
    <n v="229709.61"/>
    <n v="401991.81"/>
    <n v="249506.65"/>
    <n v="436636.63"/>
  </r>
  <r>
    <n v="3"/>
    <x v="2"/>
    <s v="Region III -"/>
    <x v="20"/>
    <s v="WV"/>
    <x v="125"/>
    <n v="3"/>
    <x v="2"/>
    <n v="77154.34"/>
    <n v="135020.1"/>
    <n v="104828.47"/>
    <n v="183449.83"/>
    <n v="132311.22"/>
    <n v="231544.63"/>
    <n v="173977.18"/>
    <n v="304460.06"/>
    <n v="215306.34"/>
    <n v="376786.1"/>
    <n v="242377.98"/>
    <n v="424161.47"/>
    <n v="269064.71000000002"/>
    <n v="470863.23"/>
  </r>
  <r>
    <n v="3"/>
    <x v="2"/>
    <s v="Region III -"/>
    <x v="20"/>
    <s v="WV"/>
    <x v="125"/>
    <n v="4"/>
    <x v="3"/>
    <n v="87584.45"/>
    <n v="140135.12"/>
    <n v="122618.23"/>
    <n v="196189.16"/>
    <n v="157652"/>
    <n v="252243.21"/>
    <n v="210202.67"/>
    <n v="336324.28"/>
    <n v="262753.34000000003"/>
    <n v="420405.35"/>
    <n v="297787.12"/>
    <n v="476459.4"/>
    <n v="332820.90000000002"/>
    <n v="532513.44999999995"/>
  </r>
  <r>
    <n v="3"/>
    <x v="2"/>
    <s v="Region III -"/>
    <x v="20"/>
    <s v="WV"/>
    <x v="126"/>
    <n v="1"/>
    <x v="0"/>
    <n v="101126.8"/>
    <n v="176971.91"/>
    <n v="131155.04999999999"/>
    <n v="229521.33"/>
    <n v="157101.15"/>
    <n v="274927.01"/>
    <n v="187638.85"/>
    <n v="328367.99"/>
    <n v="220804.58"/>
    <n v="386408.02"/>
    <n v="242019.41"/>
    <n v="423533.97"/>
    <n v="262191.32"/>
    <n v="458834.82"/>
  </r>
  <r>
    <n v="3"/>
    <x v="2"/>
    <s v="Region III -"/>
    <x v="20"/>
    <s v="WV"/>
    <x v="126"/>
    <n v="2"/>
    <x v="1"/>
    <n v="87656.21"/>
    <n v="153398.37"/>
    <n v="115086.11"/>
    <n v="201400.7"/>
    <n v="140030.03"/>
    <n v="245052.56"/>
    <n v="172055.26"/>
    <n v="301096.7"/>
    <n v="204248.99"/>
    <n v="357435.73"/>
    <n v="225149.21"/>
    <n v="394011.11"/>
    <n v="244557.63"/>
    <n v="427975.85"/>
  </r>
  <r>
    <n v="3"/>
    <x v="2"/>
    <s v="Region III -"/>
    <x v="20"/>
    <s v="WV"/>
    <x v="126"/>
    <n v="3"/>
    <x v="2"/>
    <n v="75592.490000000005"/>
    <n v="132286.85999999999"/>
    <n v="102700.91"/>
    <n v="179726.59"/>
    <n v="129621.49"/>
    <n v="226837.6"/>
    <n v="170436.02"/>
    <n v="298263.03000000003"/>
    <n v="210919.98"/>
    <n v="369109.97"/>
    <n v="237437.07"/>
    <n v="415514.87"/>
    <n v="263576.37"/>
    <n v="461258.64"/>
  </r>
  <r>
    <n v="3"/>
    <x v="2"/>
    <s v="Region III -"/>
    <x v="20"/>
    <s v="WV"/>
    <x v="126"/>
    <n v="4"/>
    <x v="3"/>
    <n v="85848.07"/>
    <n v="137356.91"/>
    <n v="120187.29"/>
    <n v="192299.67"/>
    <n v="154526.51999999999"/>
    <n v="247242.43"/>
    <n v="206035.36"/>
    <n v="329656.57"/>
    <n v="257544.2"/>
    <n v="412070.72"/>
    <n v="291883.42"/>
    <n v="467013.48"/>
    <n v="326222.65000000002"/>
    <n v="521956.24"/>
  </r>
  <r>
    <n v="3"/>
    <x v="2"/>
    <s v="Region III -"/>
    <x v="20"/>
    <s v="WV"/>
    <x v="127"/>
    <n v="1"/>
    <x v="0"/>
    <n v="103214.68"/>
    <n v="180625.68"/>
    <n v="133828.85"/>
    <n v="234200.5"/>
    <n v="160279.57999999999"/>
    <n v="280489.26"/>
    <n v="191398.03"/>
    <n v="334946.55"/>
    <n v="225201.12"/>
    <n v="394101.96"/>
    <n v="246823.27"/>
    <n v="431940.72"/>
    <n v="267366.46999999997"/>
    <n v="467891.33"/>
  </r>
  <r>
    <n v="3"/>
    <x v="2"/>
    <s v="Region III -"/>
    <x v="20"/>
    <s v="WV"/>
    <x v="127"/>
    <n v="2"/>
    <x v="1"/>
    <n v="89617.03"/>
    <n v="156829.79999999999"/>
    <n v="117608.32000000001"/>
    <n v="205814.56"/>
    <n v="143047.41"/>
    <n v="250332.97"/>
    <n v="175667.42"/>
    <n v="307417.99"/>
    <n v="208489.34"/>
    <n v="364856.34"/>
    <n v="229793.91"/>
    <n v="402139.34"/>
    <n v="249566.42"/>
    <n v="436741.23"/>
  </r>
  <r>
    <n v="3"/>
    <x v="2"/>
    <s v="Region III -"/>
    <x v="20"/>
    <s v="WV"/>
    <x v="127"/>
    <n v="3"/>
    <x v="2"/>
    <n v="77399.929999999993"/>
    <n v="135449.89000000001"/>
    <n v="105201.82"/>
    <n v="184103.18"/>
    <n v="132814.09"/>
    <n v="232424.65"/>
    <n v="174670.24"/>
    <n v="305672.93"/>
    <n v="216192.72"/>
    <n v="378337.26"/>
    <n v="243397.69"/>
    <n v="425945.95"/>
    <n v="270221.31"/>
    <n v="472887.29"/>
  </r>
  <r>
    <n v="3"/>
    <x v="2"/>
    <s v="Region III -"/>
    <x v="20"/>
    <s v="WV"/>
    <x v="127"/>
    <n v="4"/>
    <x v="3"/>
    <n v="87599.11"/>
    <n v="140158.59"/>
    <n v="122638.76"/>
    <n v="196222.02"/>
    <n v="157678.41"/>
    <n v="252285.45"/>
    <n v="210237.88"/>
    <n v="336380.61"/>
    <n v="262797.34000000003"/>
    <n v="420475.76"/>
    <n v="297836.99"/>
    <n v="476539.19"/>
    <n v="332876.64"/>
    <n v="532602.63"/>
  </r>
  <r>
    <n v="3"/>
    <x v="2"/>
    <s v="Region III -"/>
    <x v="20"/>
    <s v="WV"/>
    <x v="128"/>
    <n v="1"/>
    <x v="0"/>
    <n v="101126.8"/>
    <n v="176971.91"/>
    <n v="131155.04999999999"/>
    <n v="229521.33"/>
    <n v="157101.15"/>
    <n v="274927.01"/>
    <n v="187638.85"/>
    <n v="328367.99"/>
    <n v="220804.58"/>
    <n v="386408.02"/>
    <n v="242019.41"/>
    <n v="423533.97"/>
    <n v="262191.32"/>
    <n v="458834.82"/>
  </r>
  <r>
    <n v="3"/>
    <x v="2"/>
    <s v="Region III -"/>
    <x v="20"/>
    <s v="WV"/>
    <x v="128"/>
    <n v="2"/>
    <x v="1"/>
    <n v="87656.21"/>
    <n v="153398.37"/>
    <n v="115086.11"/>
    <n v="201400.7"/>
    <n v="140030.03"/>
    <n v="245052.56"/>
    <n v="172055.26"/>
    <n v="301096.7"/>
    <n v="204248.99"/>
    <n v="357435.73"/>
    <n v="225149.21"/>
    <n v="394011.11"/>
    <n v="244557.63"/>
    <n v="427975.85"/>
  </r>
  <r>
    <n v="3"/>
    <x v="2"/>
    <s v="Region III -"/>
    <x v="20"/>
    <s v="WV"/>
    <x v="128"/>
    <n v="3"/>
    <x v="2"/>
    <n v="75592.490000000005"/>
    <n v="132286.85999999999"/>
    <n v="102700.91"/>
    <n v="179726.59"/>
    <n v="129621.49"/>
    <n v="226837.6"/>
    <n v="170436.02"/>
    <n v="298263.03000000003"/>
    <n v="210919.98"/>
    <n v="369109.97"/>
    <n v="237437.07"/>
    <n v="415514.87"/>
    <n v="263576.37"/>
    <n v="461258.64"/>
  </r>
  <r>
    <n v="3"/>
    <x v="2"/>
    <s v="Region III -"/>
    <x v="20"/>
    <s v="WV"/>
    <x v="128"/>
    <n v="4"/>
    <x v="3"/>
    <n v="85848.07"/>
    <n v="137356.91"/>
    <n v="120187.29"/>
    <n v="192299.67"/>
    <n v="154526.51999999999"/>
    <n v="247242.43"/>
    <n v="206035.36"/>
    <n v="329656.57"/>
    <n v="257544.2"/>
    <n v="412070.72"/>
    <n v="291883.42"/>
    <n v="467013.48"/>
    <n v="326222.65000000002"/>
    <n v="521956.24"/>
  </r>
  <r>
    <n v="3"/>
    <x v="2"/>
    <s v="Region III -"/>
    <x v="20"/>
    <s v="WV"/>
    <x v="129"/>
    <n v="1"/>
    <x v="0"/>
    <n v="100634.34"/>
    <n v="176110.1"/>
    <n v="130502.5"/>
    <n v="228379.38"/>
    <n v="156309.60999999999"/>
    <n v="273541.81"/>
    <n v="186678.35"/>
    <n v="326687.12"/>
    <n v="219663.29"/>
    <n v="384410.75"/>
    <n v="240762.32"/>
    <n v="421334.05"/>
    <n v="260817.6"/>
    <n v="456430.8"/>
  </r>
  <r>
    <n v="3"/>
    <x v="2"/>
    <s v="Region III -"/>
    <x v="20"/>
    <s v="WV"/>
    <x v="129"/>
    <n v="2"/>
    <x v="1"/>
    <n v="87290.84"/>
    <n v="152758.97"/>
    <n v="114585.16"/>
    <n v="200524.03"/>
    <n v="139399.54"/>
    <n v="243949.19"/>
    <n v="171241.78"/>
    <n v="299673.11"/>
    <n v="203263.87"/>
    <n v="355711.78"/>
    <n v="224051.26"/>
    <n v="392089.71"/>
    <n v="243350.26"/>
    <n v="425862.96"/>
  </r>
  <r>
    <n v="3"/>
    <x v="2"/>
    <s v="Region III -"/>
    <x v="20"/>
    <s v="WV"/>
    <x v="129"/>
    <n v="3"/>
    <x v="2"/>
    <n v="75324.820000000007"/>
    <n v="131818.44"/>
    <n v="102355.69"/>
    <n v="179122.46"/>
    <n v="129200.49"/>
    <n v="226100.85"/>
    <n v="169897.26"/>
    <n v="297320.2"/>
    <n v="210266.58"/>
    <n v="367966.52"/>
    <n v="236711.69"/>
    <n v="414245.47"/>
    <n v="262782.58"/>
    <n v="459869.52"/>
  </r>
  <r>
    <n v="3"/>
    <x v="2"/>
    <s v="Region III -"/>
    <x v="20"/>
    <s v="WV"/>
    <x v="129"/>
    <n v="4"/>
    <x v="3"/>
    <n v="85421.3"/>
    <n v="136674.09"/>
    <n v="119589.83"/>
    <n v="191343.73"/>
    <n v="153758.35"/>
    <n v="246013.36"/>
    <n v="205011.13"/>
    <n v="328017.81"/>
    <n v="256263.91"/>
    <n v="410022.27"/>
    <n v="290432.44"/>
    <n v="464691.9"/>
    <n v="324600.96000000002"/>
    <n v="519361.54"/>
  </r>
  <r>
    <n v="3"/>
    <x v="2"/>
    <s v="Region III -"/>
    <x v="20"/>
    <s v="WV"/>
    <x v="130"/>
    <n v="1"/>
    <x v="0"/>
    <n v="100634.34"/>
    <n v="176110.1"/>
    <n v="130502.5"/>
    <n v="228379.38"/>
    <n v="156309.60999999999"/>
    <n v="273541.81"/>
    <n v="186678.35"/>
    <n v="326687.12"/>
    <n v="219663.29"/>
    <n v="384410.75"/>
    <n v="240762.32"/>
    <n v="421334.05"/>
    <n v="260817.6"/>
    <n v="456430.8"/>
  </r>
  <r>
    <n v="3"/>
    <x v="2"/>
    <s v="Region III -"/>
    <x v="20"/>
    <s v="WV"/>
    <x v="130"/>
    <n v="2"/>
    <x v="1"/>
    <n v="87290.84"/>
    <n v="152758.97"/>
    <n v="114585.16"/>
    <n v="200524.03"/>
    <n v="139399.54"/>
    <n v="243949.19"/>
    <n v="171241.78"/>
    <n v="299673.11"/>
    <n v="203263.87"/>
    <n v="355711.78"/>
    <n v="224051.26"/>
    <n v="392089.71"/>
    <n v="243350.26"/>
    <n v="425862.96"/>
  </r>
  <r>
    <n v="3"/>
    <x v="2"/>
    <s v="Region III -"/>
    <x v="20"/>
    <s v="WV"/>
    <x v="130"/>
    <n v="3"/>
    <x v="2"/>
    <n v="75324.820000000007"/>
    <n v="131818.44"/>
    <n v="102355.69"/>
    <n v="179122.46"/>
    <n v="129200.49"/>
    <n v="226100.85"/>
    <n v="169897.26"/>
    <n v="297320.2"/>
    <n v="210266.58"/>
    <n v="367966.52"/>
    <n v="236711.69"/>
    <n v="414245.47"/>
    <n v="262782.58"/>
    <n v="459869.52"/>
  </r>
  <r>
    <n v="3"/>
    <x v="2"/>
    <s v="Region III -"/>
    <x v="20"/>
    <s v="WV"/>
    <x v="130"/>
    <n v="4"/>
    <x v="3"/>
    <n v="85421.3"/>
    <n v="136674.09"/>
    <n v="119589.83"/>
    <n v="191343.73"/>
    <n v="153758.35"/>
    <n v="246013.36"/>
    <n v="205011.13"/>
    <n v="328017.81"/>
    <n v="256263.91"/>
    <n v="410022.27"/>
    <n v="290432.44"/>
    <n v="464691.9"/>
    <n v="324600.96000000002"/>
    <n v="519361.54"/>
  </r>
  <r>
    <n v="4"/>
    <x v="2"/>
    <s v="Region IV - Southeast"/>
    <x v="21"/>
    <s v="AL"/>
    <x v="131"/>
    <n v="1"/>
    <x v="0"/>
    <n v="79662.89"/>
    <n v="139410.04999999999"/>
    <n v="103084.98"/>
    <n v="180398.72"/>
    <n v="123311.65"/>
    <n v="215795.39"/>
    <n v="147027.69"/>
    <n v="257298.45"/>
    <n v="172830"/>
    <n v="302452.51"/>
    <n v="189332.17"/>
    <n v="331331.3"/>
    <n v="204913.68"/>
    <n v="358598.95"/>
  </r>
  <r>
    <n v="4"/>
    <x v="2"/>
    <s v="Region IV - Southeast"/>
    <x v="21"/>
    <s v="AL"/>
    <x v="131"/>
    <n v="2"/>
    <x v="1"/>
    <n v="70084.479999999996"/>
    <n v="122647.85"/>
    <n v="91658.79"/>
    <n v="160402.89000000001"/>
    <n v="111172.84"/>
    <n v="194552.47"/>
    <n v="135946.62"/>
    <n v="237906.58"/>
    <n v="161057.76999999999"/>
    <n v="281851.09000000003"/>
    <n v="177336.22"/>
    <n v="310338.39"/>
    <n v="192374.84"/>
    <n v="336655.96"/>
  </r>
  <r>
    <n v="4"/>
    <x v="2"/>
    <s v="Region IV - Southeast"/>
    <x v="21"/>
    <s v="AL"/>
    <x v="131"/>
    <n v="3"/>
    <x v="2"/>
    <n v="61235.76"/>
    <n v="107162.58"/>
    <n v="83505.42"/>
    <n v="146134.48000000001"/>
    <n v="105641.51"/>
    <n v="184872.63"/>
    <n v="139154"/>
    <n v="243519.51"/>
    <n v="172431.45"/>
    <n v="301755.03999999998"/>
    <n v="194280.62"/>
    <n v="339991.09"/>
    <n v="215861.17"/>
    <n v="377757.04"/>
  </r>
  <r>
    <n v="4"/>
    <x v="2"/>
    <s v="Region IV - Southeast"/>
    <x v="21"/>
    <s v="AL"/>
    <x v="131"/>
    <n v="4"/>
    <x v="3"/>
    <n v="67480.84"/>
    <n v="107969.34"/>
    <n v="94473.17"/>
    <n v="151157.07999999999"/>
    <n v="121465.51"/>
    <n v="194344.81"/>
    <n v="161954.01"/>
    <n v="259126.42"/>
    <n v="202442.51"/>
    <n v="323908.02"/>
    <n v="229434.85"/>
    <n v="367095.76"/>
    <n v="256427.18"/>
    <n v="410283.5"/>
  </r>
  <r>
    <n v="4"/>
    <x v="2"/>
    <s v="Region IV - Southeast"/>
    <x v="21"/>
    <s v="AL"/>
    <x v="132"/>
    <n v="1"/>
    <x v="0"/>
    <n v="84958.77"/>
    <n v="148677.84"/>
    <n v="109978.69"/>
    <n v="192462.71"/>
    <n v="131587.21"/>
    <n v="230277.62"/>
    <n v="156939.42000000001"/>
    <n v="274643.99"/>
    <n v="184513.8"/>
    <n v="322899.15999999997"/>
    <n v="202149.77"/>
    <n v="353762.1"/>
    <n v="218821.23"/>
    <n v="382937.16"/>
  </r>
  <r>
    <n v="4"/>
    <x v="2"/>
    <s v="Region IV - Southeast"/>
    <x v="21"/>
    <s v="AL"/>
    <x v="132"/>
    <n v="2"/>
    <x v="1"/>
    <n v="74562.66"/>
    <n v="130484.66"/>
    <n v="97577.1"/>
    <n v="170759.92"/>
    <n v="118412.16"/>
    <n v="207221.28"/>
    <n v="144912.41"/>
    <n v="253596.72"/>
    <n v="171736.62"/>
    <n v="300539.08"/>
    <n v="189129.78"/>
    <n v="330977.11"/>
    <n v="205212"/>
    <n v="359121"/>
  </r>
  <r>
    <n v="4"/>
    <x v="2"/>
    <s v="Region IV - Southeast"/>
    <x v="21"/>
    <s v="AL"/>
    <x v="132"/>
    <n v="3"/>
    <x v="2"/>
    <n v="65011.05"/>
    <n v="113769.34"/>
    <n v="88600.92"/>
    <n v="155051.60999999999"/>
    <n v="112045.81"/>
    <n v="196080.17"/>
    <n v="147547.84"/>
    <n v="258208.73"/>
    <n v="182794.76"/>
    <n v="319890.82"/>
    <n v="205928.24"/>
    <n v="360374.43"/>
    <n v="228770.17"/>
    <n v="400347.79"/>
  </r>
  <r>
    <n v="4"/>
    <x v="2"/>
    <s v="Region IV - Southeast"/>
    <x v="21"/>
    <s v="AL"/>
    <x v="132"/>
    <n v="4"/>
    <x v="3"/>
    <n v="71992.479999999996"/>
    <n v="115187.96"/>
    <n v="100789.47"/>
    <n v="161263.15"/>
    <n v="129586.46"/>
    <n v="207338.33"/>
    <n v="172781.94"/>
    <n v="276451.11"/>
    <n v="215977.43"/>
    <n v="345563.89"/>
    <n v="244774.42"/>
    <n v="391639.07"/>
    <n v="273571.40999999997"/>
    <n v="437714.26"/>
  </r>
  <r>
    <n v="4"/>
    <x v="2"/>
    <s v="Region IV - Southeast"/>
    <x v="21"/>
    <s v="AL"/>
    <x v="133"/>
    <n v="1"/>
    <x v="0"/>
    <n v="86769.44"/>
    <n v="151846.51999999999"/>
    <n v="112377.95"/>
    <n v="196661.42"/>
    <n v="134497.53"/>
    <n v="235370.67"/>
    <n v="160470.95000000001"/>
    <n v="280824.17"/>
    <n v="188710.09"/>
    <n v="330242.65999999997"/>
    <n v="206771.84"/>
    <n v="361850.72"/>
    <n v="223872.1"/>
    <n v="391776.17"/>
  </r>
  <r>
    <n v="4"/>
    <x v="2"/>
    <s v="Region IV - Southeast"/>
    <x v="21"/>
    <s v="AL"/>
    <x v="133"/>
    <n v="2"/>
    <x v="1"/>
    <n v="75906.05"/>
    <n v="132835.59"/>
    <n v="99418.98"/>
    <n v="173983.22"/>
    <n v="120730.34"/>
    <n v="211278.1"/>
    <n v="147903.4"/>
    <n v="258830.95"/>
    <n v="175358.65"/>
    <n v="306877.64"/>
    <n v="193166.68"/>
    <n v="338041.68"/>
    <n v="209651.21"/>
    <n v="366889.62"/>
  </r>
  <r>
    <n v="4"/>
    <x v="2"/>
    <s v="Region IV - Southeast"/>
    <x v="21"/>
    <s v="AL"/>
    <x v="133"/>
    <n v="3"/>
    <x v="2"/>
    <n v="65995.199999999997"/>
    <n v="115491.6"/>
    <n v="89870.2"/>
    <n v="157272.85999999999"/>
    <n v="113593.72"/>
    <n v="198789.01"/>
    <n v="149528.73000000001"/>
    <n v="261675.28"/>
    <n v="185197.16"/>
    <n v="324095.03000000003"/>
    <n v="208595.27"/>
    <n v="365041.73"/>
    <n v="231688.72"/>
    <n v="405455.26"/>
  </r>
  <r>
    <n v="4"/>
    <x v="2"/>
    <s v="Region IV - Southeast"/>
    <x v="21"/>
    <s v="AL"/>
    <x v="133"/>
    <n v="4"/>
    <x v="3"/>
    <n v="73561.58"/>
    <n v="117698.52"/>
    <n v="102986.21"/>
    <n v="164777.93"/>
    <n v="132410.84"/>
    <n v="211857.34"/>
    <n v="176547.78"/>
    <n v="282476.46000000002"/>
    <n v="220684.73"/>
    <n v="353095.57"/>
    <n v="250109.36"/>
    <n v="400174.98"/>
    <n v="279533.99"/>
    <n v="447254.39"/>
  </r>
  <r>
    <n v="4"/>
    <x v="2"/>
    <s v="Region IV - Southeast"/>
    <x v="21"/>
    <s v="AL"/>
    <x v="134"/>
    <n v="1"/>
    <x v="0"/>
    <n v="81100.02"/>
    <n v="141925.04"/>
    <n v="104958.36"/>
    <n v="183677.13"/>
    <n v="125562.43"/>
    <n v="219734.26"/>
    <n v="149726.34"/>
    <n v="262021.09"/>
    <n v="176013.22"/>
    <n v="308023.14"/>
    <n v="192825.45"/>
    <n v="337444.53"/>
    <n v="208706.25"/>
    <n v="365235.93"/>
  </r>
  <r>
    <n v="4"/>
    <x v="2"/>
    <s v="Region IV - Southeast"/>
    <x v="21"/>
    <s v="AL"/>
    <x v="134"/>
    <n v="2"/>
    <x v="1"/>
    <n v="71287.990000000005"/>
    <n v="124753.98"/>
    <n v="93253.49"/>
    <n v="163193.60000000001"/>
    <n v="113127.56"/>
    <n v="197973.22"/>
    <n v="138375"/>
    <n v="242156.25"/>
    <n v="163953.85"/>
    <n v="286919.25"/>
    <n v="180536.91"/>
    <n v="315939.59999999998"/>
    <n v="195861.58"/>
    <n v="342757.76"/>
  </r>
  <r>
    <n v="4"/>
    <x v="2"/>
    <s v="Region IV - Southeast"/>
    <x v="21"/>
    <s v="AL"/>
    <x v="134"/>
    <n v="3"/>
    <x v="2"/>
    <n v="62241.09"/>
    <n v="108921.91"/>
    <n v="84858.62"/>
    <n v="148502.59"/>
    <n v="107339.33"/>
    <n v="187843.82"/>
    <n v="141376.26999999999"/>
    <n v="247408.47"/>
    <n v="175172.43"/>
    <n v="306551.75"/>
    <n v="197359.22"/>
    <n v="345378.63"/>
    <n v="219270.82"/>
    <n v="383723.94"/>
  </r>
  <r>
    <n v="4"/>
    <x v="2"/>
    <s v="Region IV - Southeast"/>
    <x v="21"/>
    <s v="AL"/>
    <x v="134"/>
    <n v="4"/>
    <x v="3"/>
    <n v="68706.820000000007"/>
    <n v="109930.91"/>
    <n v="96189.54"/>
    <n v="153903.26999999999"/>
    <n v="123672.27"/>
    <n v="197875.63"/>
    <n v="164896.35999999999"/>
    <n v="263834.17"/>
    <n v="206120.44"/>
    <n v="329792.71999999997"/>
    <n v="233603.17"/>
    <n v="373765.08"/>
    <n v="261085.9"/>
    <n v="417737.44"/>
  </r>
  <r>
    <n v="4"/>
    <x v="2"/>
    <s v="Region IV - Southeast"/>
    <x v="21"/>
    <s v="AL"/>
    <x v="135"/>
    <n v="1"/>
    <x v="0"/>
    <n v="85784.97"/>
    <n v="150123.70000000001"/>
    <n v="111104.39"/>
    <n v="194432.68"/>
    <n v="132974.32"/>
    <n v="232705.06"/>
    <n v="158655.18"/>
    <n v="277646.57"/>
    <n v="186575.94"/>
    <n v="326507.90000000002"/>
    <n v="204434.08"/>
    <n v="357759.63"/>
    <n v="221342.25"/>
    <n v="387348.93"/>
  </r>
  <r>
    <n v="4"/>
    <x v="2"/>
    <s v="Region IV - Southeast"/>
    <x v="21"/>
    <s v="AL"/>
    <x v="135"/>
    <n v="2"/>
    <x v="1"/>
    <n v="75038.39"/>
    <n v="131317.19"/>
    <n v="98284.76"/>
    <n v="171998.33"/>
    <n v="119355.17"/>
    <n v="208871.55"/>
    <n v="146222.76"/>
    <n v="255889.83"/>
    <n v="173368.07"/>
    <n v="303394.12"/>
    <n v="190975.21"/>
    <n v="334206.61"/>
    <n v="207274.27"/>
    <n v="362729.97"/>
  </r>
  <r>
    <n v="4"/>
    <x v="2"/>
    <s v="Region IV - Southeast"/>
    <x v="21"/>
    <s v="AL"/>
    <x v="135"/>
    <n v="3"/>
    <x v="2"/>
    <n v="65235.9"/>
    <n v="114162.83"/>
    <n v="88834.32"/>
    <n v="155460.06"/>
    <n v="112282.88"/>
    <n v="196495.04"/>
    <n v="147801.69"/>
    <n v="258652.96"/>
    <n v="183056.78"/>
    <n v="320349.37"/>
    <n v="206183.44"/>
    <n v="360821.01"/>
    <n v="229008.7"/>
    <n v="400765.22"/>
  </r>
  <r>
    <n v="4"/>
    <x v="2"/>
    <s v="Region IV - Southeast"/>
    <x v="21"/>
    <s v="AL"/>
    <x v="135"/>
    <n v="4"/>
    <x v="3"/>
    <n v="72727.87"/>
    <n v="116364.6"/>
    <n v="101819.02"/>
    <n v="162910.44"/>
    <n v="130910.17"/>
    <n v="209456.28"/>
    <n v="174546.9"/>
    <n v="279275.03999999998"/>
    <n v="218183.62"/>
    <n v="349093.8"/>
    <n v="247274.77"/>
    <n v="395639.64"/>
    <n v="276365.92"/>
    <n v="442185.48"/>
  </r>
  <r>
    <n v="4"/>
    <x v="2"/>
    <s v="Region IV - Southeast"/>
    <x v="21"/>
    <s v="AL"/>
    <x v="136"/>
    <n v="1"/>
    <x v="0"/>
    <n v="85332.3"/>
    <n v="149331.53"/>
    <n v="110504.57"/>
    <n v="193383"/>
    <n v="132246.74"/>
    <n v="231431.8"/>
    <n v="157772.29999999999"/>
    <n v="276101.53000000003"/>
    <n v="185526.87"/>
    <n v="324672.03000000003"/>
    <n v="203278.56"/>
    <n v="355737.48"/>
    <n v="220079.53"/>
    <n v="385139.18"/>
  </r>
  <r>
    <n v="4"/>
    <x v="2"/>
    <s v="Region IV - Southeast"/>
    <x v="21"/>
    <s v="AL"/>
    <x v="136"/>
    <n v="2"/>
    <x v="1"/>
    <n v="74702.55"/>
    <n v="130729.45"/>
    <n v="97824.29"/>
    <n v="171192.51"/>
    <n v="118775.63"/>
    <n v="207857.35"/>
    <n v="145475.01999999999"/>
    <n v="254581.28"/>
    <n v="172462.56"/>
    <n v="301809.48"/>
    <n v="189965.98"/>
    <n v="332440.46999999997"/>
    <n v="206164.47"/>
    <n v="360787.82"/>
  </r>
  <r>
    <n v="4"/>
    <x v="2"/>
    <s v="Region IV - Southeast"/>
    <x v="21"/>
    <s v="AL"/>
    <x v="136"/>
    <n v="3"/>
    <x v="2"/>
    <n v="64989.87"/>
    <n v="113732.27"/>
    <n v="88517"/>
    <n v="154904.75"/>
    <n v="111895.9"/>
    <n v="195817.83"/>
    <n v="147306.47"/>
    <n v="257786.32"/>
    <n v="182456.18"/>
    <n v="319298.32"/>
    <n v="205516.68"/>
    <n v="359654.19"/>
    <n v="228279.06"/>
    <n v="399488.36"/>
  </r>
  <r>
    <n v="4"/>
    <x v="2"/>
    <s v="Region IV - Southeast"/>
    <x v="21"/>
    <s v="AL"/>
    <x v="136"/>
    <n v="4"/>
    <x v="3"/>
    <n v="72335.600000000006"/>
    <n v="115736.96000000001"/>
    <n v="101269.84"/>
    <n v="162031.74"/>
    <n v="130204.08"/>
    <n v="208326.53"/>
    <n v="173605.44"/>
    <n v="277768.7"/>
    <n v="217006.8"/>
    <n v="347210.88"/>
    <n v="245941.04"/>
    <n v="393505.66"/>
    <n v="274875.28000000003"/>
    <n v="439800.45"/>
  </r>
  <r>
    <n v="4"/>
    <x v="2"/>
    <s v="Region IV - Southeast"/>
    <x v="21"/>
    <s v="AL"/>
    <x v="137"/>
    <n v="1"/>
    <x v="0"/>
    <n v="83600.759999999995"/>
    <n v="146301.34"/>
    <n v="108179.25"/>
    <n v="189313.68"/>
    <n v="129404.47"/>
    <n v="226457.83"/>
    <n v="154290.78"/>
    <n v="270008.87"/>
    <n v="181366.6"/>
    <n v="317391.53999999998"/>
    <n v="198683.22"/>
    <n v="347695.64"/>
    <n v="215033.09"/>
    <n v="376307.91"/>
  </r>
  <r>
    <n v="4"/>
    <x v="2"/>
    <s v="Region IV - Southeast"/>
    <x v="21"/>
    <s v="AL"/>
    <x v="137"/>
    <n v="2"/>
    <x v="1"/>
    <n v="73555.12"/>
    <n v="128721.47"/>
    <n v="96195.69"/>
    <n v="168342.45"/>
    <n v="116673.53"/>
    <n v="204178.67"/>
    <n v="142669.17000000001"/>
    <n v="249671.05"/>
    <n v="169020.1"/>
    <n v="295785.18"/>
    <n v="186102.11"/>
    <n v="325678.69"/>
    <n v="201882.6"/>
    <n v="353294.54"/>
  </r>
  <r>
    <n v="4"/>
    <x v="2"/>
    <s v="Region IV - Southeast"/>
    <x v="21"/>
    <s v="AL"/>
    <x v="137"/>
    <n v="3"/>
    <x v="2"/>
    <n v="64272.94"/>
    <n v="112477.65"/>
    <n v="87648.95"/>
    <n v="153385.67000000001"/>
    <n v="110884.88"/>
    <n v="194048.54"/>
    <n v="146062.18"/>
    <n v="255608.81"/>
    <n v="180992.96"/>
    <n v="316737.68"/>
    <n v="203927.97"/>
    <n v="356873.96"/>
    <n v="226581.26"/>
    <n v="396517.2"/>
  </r>
  <r>
    <n v="4"/>
    <x v="2"/>
    <s v="Region IV - Southeast"/>
    <x v="21"/>
    <s v="AL"/>
    <x v="137"/>
    <n v="4"/>
    <x v="3"/>
    <n v="70815.649999999994"/>
    <n v="113305.04"/>
    <n v="99141.91"/>
    <n v="158627.06"/>
    <n v="127468.17"/>
    <n v="203949.08"/>
    <n v="169957.56"/>
    <n v="271932.09999999998"/>
    <n v="212446.95"/>
    <n v="339915.13"/>
    <n v="240773.21"/>
    <n v="385237.15"/>
    <n v="269099.46999999997"/>
    <n v="430559.16"/>
  </r>
  <r>
    <n v="4"/>
    <x v="2"/>
    <s v="Region IV - Southeast"/>
    <x v="21"/>
    <s v="AL"/>
    <x v="138"/>
    <n v="1"/>
    <x v="0"/>
    <n v="80273.820000000007"/>
    <n v="140479.19"/>
    <n v="103832.67"/>
    <n v="181707.17"/>
    <n v="124175.32"/>
    <n v="217306.82"/>
    <n v="148010.59"/>
    <n v="259018.53"/>
    <n v="173951.09"/>
    <n v="304414.40000000002"/>
    <n v="190541.15"/>
    <n v="333447.01"/>
    <n v="206185.24"/>
    <n v="360824.18"/>
  </r>
  <r>
    <n v="4"/>
    <x v="2"/>
    <s v="Region IV - Southeast"/>
    <x v="21"/>
    <s v="AL"/>
    <x v="138"/>
    <n v="2"/>
    <x v="1"/>
    <n v="70812.259999999995"/>
    <n v="123921.46"/>
    <n v="92545.83"/>
    <n v="161955.19"/>
    <n v="112184.55"/>
    <n v="196322.96"/>
    <n v="137064.65"/>
    <n v="239863.14"/>
    <n v="162322.41"/>
    <n v="284064.21999999997"/>
    <n v="178691.49"/>
    <n v="312710.11"/>
    <n v="193799.31"/>
    <n v="339148.79"/>
  </r>
  <r>
    <n v="4"/>
    <x v="2"/>
    <s v="Region IV - Southeast"/>
    <x v="21"/>
    <s v="AL"/>
    <x v="138"/>
    <n v="3"/>
    <x v="2"/>
    <n v="62016.24"/>
    <n v="108528.42"/>
    <n v="84625.22"/>
    <n v="148094.14000000001"/>
    <n v="107102.26"/>
    <n v="187428.96"/>
    <n v="141122.43"/>
    <n v="246964.24"/>
    <n v="174910.4"/>
    <n v="306093.21000000002"/>
    <n v="197104.03"/>
    <n v="344932.05"/>
    <n v="219032.3"/>
    <n v="383306.52"/>
  </r>
  <r>
    <n v="4"/>
    <x v="2"/>
    <s v="Region IV - Southeast"/>
    <x v="21"/>
    <s v="AL"/>
    <x v="138"/>
    <n v="4"/>
    <x v="3"/>
    <n v="67971.42"/>
    <n v="108754.27"/>
    <n v="95159.99"/>
    <n v="152255.98000000001"/>
    <n v="122348.55"/>
    <n v="195757.69"/>
    <n v="163131.41"/>
    <n v="261010.25"/>
    <n v="203914.26"/>
    <n v="326262.82"/>
    <n v="231102.82"/>
    <n v="369764.52"/>
    <n v="258291.39"/>
    <n v="413266.23"/>
  </r>
  <r>
    <n v="4"/>
    <x v="2"/>
    <s v="Region IV - Southeast"/>
    <x v="21"/>
    <s v="AL"/>
    <x v="139"/>
    <n v="1"/>
    <x v="0"/>
    <n v="82242.759999999995"/>
    <n v="143924.82999999999"/>
    <n v="106379.8"/>
    <n v="186164.65"/>
    <n v="127221.73"/>
    <n v="222638.03"/>
    <n v="151642.13"/>
    <n v="265373.73"/>
    <n v="178219.38"/>
    <n v="311883.90999999997"/>
    <n v="195216.67"/>
    <n v="341629.18"/>
    <n v="211244.95"/>
    <n v="369678.66"/>
  </r>
  <r>
    <n v="4"/>
    <x v="2"/>
    <s v="Region IV - Southeast"/>
    <x v="21"/>
    <s v="AL"/>
    <x v="139"/>
    <n v="2"/>
    <x v="1"/>
    <n v="72547.58"/>
    <n v="126958.27"/>
    <n v="94814.27"/>
    <n v="165924.97"/>
    <n v="114934.89"/>
    <n v="201136.06"/>
    <n v="140425.93"/>
    <n v="245745.37"/>
    <n v="166303.57999999999"/>
    <n v="291031.26"/>
    <n v="183074.43"/>
    <n v="320380.26"/>
    <n v="198553.19"/>
    <n v="347468.08"/>
  </r>
  <r>
    <n v="4"/>
    <x v="2"/>
    <s v="Region IV - Southeast"/>
    <x v="21"/>
    <s v="AL"/>
    <x v="139"/>
    <n v="3"/>
    <x v="2"/>
    <n v="63534.83"/>
    <n v="111185.96"/>
    <n v="86696.99"/>
    <n v="151719.73000000001"/>
    <n v="109723.95"/>
    <n v="192016.91"/>
    <n v="144576.51"/>
    <n v="253008.89"/>
    <n v="179191.16"/>
    <n v="313584.52"/>
    <n v="201927.7"/>
    <n v="353373.48"/>
    <n v="224392.34"/>
    <n v="392686.59"/>
  </r>
  <r>
    <n v="4"/>
    <x v="2"/>
    <s v="Region IV - Southeast"/>
    <x v="21"/>
    <s v="AL"/>
    <x v="139"/>
    <n v="4"/>
    <x v="3"/>
    <n v="69638.820000000007"/>
    <n v="111422.12"/>
    <n v="97494.35"/>
    <n v="155990.97"/>
    <n v="125349.88"/>
    <n v="200559.82"/>
    <n v="167133.18"/>
    <n v="267413.09000000003"/>
    <n v="208916.47"/>
    <n v="334266.36"/>
    <n v="236772"/>
    <n v="378835.21"/>
    <n v="264627.53000000003"/>
    <n v="423404.06"/>
  </r>
  <r>
    <n v="4"/>
    <x v="2"/>
    <s v="Region IV - Southeast"/>
    <x v="22"/>
    <s v="FL"/>
    <x v="140"/>
    <n v="1"/>
    <x v="0"/>
    <n v="86994.2"/>
    <n v="152239.85"/>
    <n v="112737.62"/>
    <n v="197290.83"/>
    <n v="134977.07"/>
    <n v="236209.88"/>
    <n v="161117.99"/>
    <n v="281956.47999999998"/>
    <n v="189525.75"/>
    <n v="331670.06"/>
    <n v="207696.12"/>
    <n v="363468.2"/>
    <n v="224931.7"/>
    <n v="393630.47"/>
  </r>
  <r>
    <n v="4"/>
    <x v="2"/>
    <s v="Region IV - Southeast"/>
    <x v="22"/>
    <s v="FL"/>
    <x v="140"/>
    <n v="2"/>
    <x v="1"/>
    <n v="75798.3"/>
    <n v="132647.01999999999"/>
    <n v="99382.05"/>
    <n v="173918.59"/>
    <n v="120788.56"/>
    <n v="211379.98"/>
    <n v="148165.82"/>
    <n v="259290.18"/>
    <n v="175765.71"/>
    <n v="307589.98"/>
    <n v="193674.59"/>
    <n v="338930.53"/>
    <n v="210275.6"/>
    <n v="367982.3"/>
  </r>
  <r>
    <n v="4"/>
    <x v="2"/>
    <s v="Region IV - Southeast"/>
    <x v="22"/>
    <s v="FL"/>
    <x v="140"/>
    <n v="3"/>
    <x v="2"/>
    <n v="65668.94"/>
    <n v="114920.64"/>
    <n v="89336.22"/>
    <n v="156338.39000000001"/>
    <n v="112847.39"/>
    <n v="197482.93"/>
    <n v="148474.57"/>
    <n v="259830.49"/>
    <n v="183827"/>
    <n v="321697.26"/>
    <n v="207002.8"/>
    <n v="362254.91"/>
    <n v="229864.61"/>
    <n v="402263.07"/>
  </r>
  <r>
    <n v="4"/>
    <x v="2"/>
    <s v="Region IV - Southeast"/>
    <x v="22"/>
    <s v="FL"/>
    <x v="140"/>
    <n v="4"/>
    <x v="3"/>
    <n v="73795.19"/>
    <n v="118072.31"/>
    <n v="103313.27"/>
    <n v="165301.24"/>
    <n v="132831.35"/>
    <n v="212530.16"/>
    <n v="177108.47"/>
    <n v="283373.55"/>
    <n v="221385.58"/>
    <n v="354216.94"/>
    <n v="250903.66"/>
    <n v="401445.86"/>
    <n v="280421.74"/>
    <n v="448674.79"/>
  </r>
  <r>
    <n v="4"/>
    <x v="2"/>
    <s v="Region IV - Southeast"/>
    <x v="22"/>
    <s v="FL"/>
    <x v="141"/>
    <n v="1"/>
    <x v="0"/>
    <n v="86373.78"/>
    <n v="151154.10999999999"/>
    <n v="112008.27"/>
    <n v="196014.48"/>
    <n v="134157.29"/>
    <n v="234775.26"/>
    <n v="160220.91"/>
    <n v="280386.59000000003"/>
    <n v="188530.06"/>
    <n v="329927.61"/>
    <n v="206638.19"/>
    <n v="361616.82"/>
    <n v="223849.98"/>
    <n v="391737.47"/>
  </r>
  <r>
    <n v="4"/>
    <x v="2"/>
    <s v="Region IV - Southeast"/>
    <x v="22"/>
    <s v="FL"/>
    <x v="141"/>
    <n v="2"/>
    <x v="1"/>
    <n v="74926.22"/>
    <n v="131120.89000000001"/>
    <n v="98352.59"/>
    <n v="172117.03"/>
    <n v="119649.94"/>
    <n v="209387.39"/>
    <n v="146977.68"/>
    <n v="257210.94"/>
    <n v="174460.79999999999"/>
    <n v="305306.40000000002"/>
    <n v="192301.56"/>
    <n v="336527.74"/>
    <n v="208864.53"/>
    <n v="365512.93"/>
  </r>
  <r>
    <n v="4"/>
    <x v="2"/>
    <s v="Region IV - Southeast"/>
    <x v="22"/>
    <s v="FL"/>
    <x v="141"/>
    <n v="3"/>
    <x v="2"/>
    <n v="64659.09"/>
    <n v="113153.41"/>
    <n v="87864"/>
    <n v="153762"/>
    <n v="110909.28"/>
    <n v="194091.24"/>
    <n v="145845.74"/>
    <n v="255230.04"/>
    <n v="180501.28"/>
    <n v="315877.23"/>
    <n v="203203.66"/>
    <n v="355606.4"/>
    <n v="225584.99"/>
    <n v="394773.74"/>
  </r>
  <r>
    <n v="4"/>
    <x v="2"/>
    <s v="Region IV - Southeast"/>
    <x v="22"/>
    <s v="FL"/>
    <x v="141"/>
    <n v="4"/>
    <x v="3"/>
    <n v="73315.81"/>
    <n v="117305.3"/>
    <n v="102642.14"/>
    <n v="164227.42000000001"/>
    <n v="131968.46"/>
    <n v="211149.54"/>
    <n v="175957.95"/>
    <n v="281532.71999999997"/>
    <n v="219947.43"/>
    <n v="351915.9"/>
    <n v="249273.76"/>
    <n v="398838.02"/>
    <n v="278600.08"/>
    <n v="445760.14"/>
  </r>
  <r>
    <n v="4"/>
    <x v="2"/>
    <s v="Region IV - Southeast"/>
    <x v="22"/>
    <s v="FL"/>
    <x v="142"/>
    <n v="1"/>
    <x v="0"/>
    <n v="85886.29"/>
    <n v="150301"/>
    <n v="111362.32"/>
    <n v="194884.05"/>
    <n v="133373.74"/>
    <n v="233404.05"/>
    <n v="159270.10999999999"/>
    <n v="278722.69"/>
    <n v="187400.29"/>
    <n v="327950.51"/>
    <n v="205393.78"/>
    <n v="359439.11"/>
    <n v="222490.13"/>
    <n v="389357.73"/>
  </r>
  <r>
    <n v="4"/>
    <x v="2"/>
    <s v="Region IV - Southeast"/>
    <x v="22"/>
    <s v="FL"/>
    <x v="142"/>
    <n v="2"/>
    <x v="1"/>
    <n v="74564.539999999994"/>
    <n v="130487.95"/>
    <n v="97856.69"/>
    <n v="171249.21"/>
    <n v="119025.81"/>
    <n v="208295.16"/>
    <n v="146172.41"/>
    <n v="255801.72"/>
    <n v="173485.64"/>
    <n v="303599.86"/>
    <n v="191214.7"/>
    <n v="334625.73"/>
    <n v="207669.36"/>
    <n v="363421.37"/>
  </r>
  <r>
    <n v="4"/>
    <x v="2"/>
    <s v="Region IV - Southeast"/>
    <x v="22"/>
    <s v="FL"/>
    <x v="142"/>
    <n v="3"/>
    <x v="2"/>
    <n v="64394.12"/>
    <n v="112689.72"/>
    <n v="87522.27"/>
    <n v="153163.97"/>
    <n v="110492.53"/>
    <n v="193361.93"/>
    <n v="145312.42000000001"/>
    <n v="254296.73"/>
    <n v="179854.47"/>
    <n v="314745.33"/>
    <n v="202485.61"/>
    <n v="354349.82"/>
    <n v="224799.23"/>
    <n v="393398.64"/>
  </r>
  <r>
    <n v="4"/>
    <x v="2"/>
    <s v="Region IV - Southeast"/>
    <x v="22"/>
    <s v="FL"/>
    <x v="142"/>
    <n v="4"/>
    <x v="3"/>
    <n v="72893.36"/>
    <n v="116629.38"/>
    <n v="102050.7"/>
    <n v="163281.13"/>
    <n v="131208.04999999999"/>
    <n v="209932.88"/>
    <n v="174944.06"/>
    <n v="279910.5"/>
    <n v="218680.08"/>
    <n v="349888.13"/>
    <n v="247837.42"/>
    <n v="396539.88"/>
    <n v="276994.77"/>
    <n v="443191.63"/>
  </r>
  <r>
    <n v="4"/>
    <x v="2"/>
    <s v="Region IV - Southeast"/>
    <x v="22"/>
    <s v="FL"/>
    <x v="143"/>
    <n v="1"/>
    <x v="0"/>
    <n v="88412.36"/>
    <n v="154721.62"/>
    <n v="114647.69"/>
    <n v="200633.45"/>
    <n v="137315.64000000001"/>
    <n v="240302.36"/>
    <n v="163988.28"/>
    <n v="286979.49"/>
    <n v="192959.75"/>
    <n v="337679.56"/>
    <n v="211491.48"/>
    <n v="370110.09"/>
    <n v="229103.95"/>
    <n v="400931.91"/>
  </r>
  <r>
    <n v="4"/>
    <x v="2"/>
    <s v="Region IV - Southeast"/>
    <x v="22"/>
    <s v="FL"/>
    <x v="143"/>
    <n v="2"/>
    <x v="1"/>
    <n v="76713.210000000006"/>
    <n v="134248.12"/>
    <n v="100691.87"/>
    <n v="176210.78"/>
    <n v="122489.44"/>
    <n v="214356.51"/>
    <n v="150453.99"/>
    <n v="263294.49"/>
    <n v="178581.28"/>
    <n v="312517.23"/>
    <n v="196839.77"/>
    <n v="344469.59"/>
    <n v="213789.15"/>
    <n v="374131.01"/>
  </r>
  <r>
    <n v="4"/>
    <x v="2"/>
    <s v="Region IV - Southeast"/>
    <x v="22"/>
    <s v="FL"/>
    <x v="143"/>
    <n v="3"/>
    <x v="2"/>
    <n v="66215.53"/>
    <n v="115877.18"/>
    <n v="89984.59"/>
    <n v="157473.03"/>
    <n v="113590.5"/>
    <n v="198783.38"/>
    <n v="149376.01"/>
    <n v="261408.02"/>
    <n v="184874.43"/>
    <n v="323530.25"/>
    <n v="208129.91"/>
    <n v="364227.34"/>
    <n v="231057.29"/>
    <n v="404350.25"/>
  </r>
  <r>
    <n v="4"/>
    <x v="2"/>
    <s v="Region IV - Southeast"/>
    <x v="22"/>
    <s v="FL"/>
    <x v="143"/>
    <n v="4"/>
    <x v="3"/>
    <n v="75043.570000000007"/>
    <n v="120069.71"/>
    <n v="105060.99"/>
    <n v="168097.59"/>
    <n v="135078.42000000001"/>
    <n v="216125.48"/>
    <n v="180104.56"/>
    <n v="288167.3"/>
    <n v="225130.7"/>
    <n v="360209.13"/>
    <n v="255148.13"/>
    <n v="408237.01"/>
    <n v="285165.56"/>
    <n v="456264.9"/>
  </r>
  <r>
    <n v="4"/>
    <x v="2"/>
    <s v="Region IV - Southeast"/>
    <x v="22"/>
    <s v="FL"/>
    <x v="144"/>
    <n v="1"/>
    <x v="0"/>
    <n v="86816.95"/>
    <n v="151929.66"/>
    <n v="112626.43"/>
    <n v="197096.25"/>
    <n v="134928.75"/>
    <n v="236125.32"/>
    <n v="161189.6"/>
    <n v="282081.81"/>
    <n v="189704.52"/>
    <n v="331982.90000000002"/>
    <n v="207944.73"/>
    <n v="363903.28"/>
    <n v="225302.53"/>
    <n v="394279.43"/>
  </r>
  <r>
    <n v="4"/>
    <x v="2"/>
    <s v="Region IV - Southeast"/>
    <x v="22"/>
    <s v="FL"/>
    <x v="144"/>
    <n v="2"/>
    <x v="1"/>
    <n v="75117.77"/>
    <n v="131456.1"/>
    <n v="98670.62"/>
    <n v="172673.58"/>
    <n v="120102.55"/>
    <n v="210179.47"/>
    <n v="147655.31"/>
    <n v="258396.79999999999"/>
    <n v="175326.04"/>
    <n v="306820.57"/>
    <n v="193293.02"/>
    <n v="338262.79"/>
    <n v="209987.73"/>
    <n v="367478.52"/>
  </r>
  <r>
    <n v="4"/>
    <x v="2"/>
    <s v="Region IV - Southeast"/>
    <x v="22"/>
    <s v="FL"/>
    <x v="144"/>
    <n v="3"/>
    <x v="2"/>
    <n v="64675.75"/>
    <n v="113182.57"/>
    <n v="87828.9"/>
    <n v="153700.57"/>
    <n v="110818.9"/>
    <n v="193933.07"/>
    <n v="145680.54"/>
    <n v="254940.94"/>
    <n v="180255.09"/>
    <n v="315446.40999999997"/>
    <n v="202894.66"/>
    <n v="355065.65"/>
    <n v="225206.12"/>
    <n v="394110.71999999997"/>
  </r>
  <r>
    <n v="4"/>
    <x v="2"/>
    <s v="Region IV - Southeast"/>
    <x v="22"/>
    <s v="FL"/>
    <x v="144"/>
    <n v="4"/>
    <x v="3"/>
    <n v="73719.28"/>
    <n v="117950.85"/>
    <n v="103206.99"/>
    <n v="165131.19"/>
    <n v="132694.70000000001"/>
    <n v="212311.53"/>
    <n v="176926.27"/>
    <n v="283082.03999999998"/>
    <n v="221157.84"/>
    <n v="353852.55"/>
    <n v="250645.55"/>
    <n v="401032.89"/>
    <n v="280133.26"/>
    <n v="448213.23"/>
  </r>
  <r>
    <n v="4"/>
    <x v="2"/>
    <s v="Region IV - Southeast"/>
    <x v="22"/>
    <s v="FL"/>
    <x v="145"/>
    <n v="1"/>
    <x v="0"/>
    <n v="90450.93"/>
    <n v="158289.14000000001"/>
    <n v="117287.1"/>
    <n v="205252.42"/>
    <n v="140473.98000000001"/>
    <n v="245829.47"/>
    <n v="167755.65"/>
    <n v="293572.40000000002"/>
    <n v="197389.44"/>
    <n v="345431.52"/>
    <n v="216344.78"/>
    <n v="378603.36"/>
    <n v="234357.91"/>
    <n v="410126.35"/>
  </r>
  <r>
    <n v="4"/>
    <x v="2"/>
    <s v="Region IV - Southeast"/>
    <x v="22"/>
    <s v="FL"/>
    <x v="145"/>
    <n v="2"/>
    <x v="1"/>
    <n v="78500.2"/>
    <n v="137375.34"/>
    <n v="103031.16"/>
    <n v="180304.53"/>
    <n v="125328.94"/>
    <n v="219325.64"/>
    <n v="153930.29999999999"/>
    <n v="269378.03000000003"/>
    <n v="182701.75"/>
    <n v="319728.06"/>
    <n v="201377.97"/>
    <n v="352411.45"/>
    <n v="218713.76"/>
    <n v="382749.08"/>
  </r>
  <r>
    <n v="4"/>
    <x v="2"/>
    <s v="Region IV - Southeast"/>
    <x v="22"/>
    <s v="FL"/>
    <x v="145"/>
    <n v="3"/>
    <x v="2"/>
    <n v="67771.97"/>
    <n v="118600.95"/>
    <n v="92105.17"/>
    <n v="161184.04999999999"/>
    <n v="116271.72"/>
    <n v="203475.52"/>
    <n v="152906.28"/>
    <n v="267586"/>
    <n v="189247.58"/>
    <n v="331183.26"/>
    <n v="213056.16"/>
    <n v="372848.28"/>
    <n v="236529.58"/>
    <n v="413926.77"/>
  </r>
  <r>
    <n v="4"/>
    <x v="2"/>
    <s v="Region IV - Southeast"/>
    <x v="22"/>
    <s v="FL"/>
    <x v="145"/>
    <n v="4"/>
    <x v="3"/>
    <n v="76771.320000000007"/>
    <n v="122834.12"/>
    <n v="107479.85"/>
    <n v="171967.77"/>
    <n v="138188.38"/>
    <n v="221101.41"/>
    <n v="184251.17"/>
    <n v="294801.88"/>
    <n v="230313.97"/>
    <n v="368502.35"/>
    <n v="261022.5"/>
    <n v="417636"/>
    <n v="291731.03000000003"/>
    <n v="466769.65"/>
  </r>
  <r>
    <n v="4"/>
    <x v="2"/>
    <s v="Region IV - Southeast"/>
    <x v="22"/>
    <s v="FL"/>
    <x v="146"/>
    <n v="1"/>
    <x v="0"/>
    <n v="88944.16"/>
    <n v="155652.26999999999"/>
    <n v="115321.44"/>
    <n v="201812.51"/>
    <n v="138111.26"/>
    <n v="241694.71"/>
    <n v="164921.17000000001"/>
    <n v="288612.05"/>
    <n v="194044.83"/>
    <n v="339578.45"/>
    <n v="212673.73"/>
    <n v="372179.02"/>
    <n v="230371.09"/>
    <n v="403149.4"/>
  </r>
  <r>
    <n v="4"/>
    <x v="2"/>
    <s v="Region IV - Southeast"/>
    <x v="22"/>
    <s v="FL"/>
    <x v="146"/>
    <n v="2"/>
    <x v="1"/>
    <n v="77245.02"/>
    <n v="135178.79"/>
    <n v="101365.62"/>
    <n v="177389.84"/>
    <n v="123285.06"/>
    <n v="215748.86"/>
    <n v="151386.88"/>
    <n v="264927.05"/>
    <n v="179666.35"/>
    <n v="314416.12"/>
    <n v="198022.02"/>
    <n v="346538.53"/>
    <n v="215056.29"/>
    <n v="376348.5"/>
  </r>
  <r>
    <n v="4"/>
    <x v="2"/>
    <s v="Region IV - Southeast"/>
    <x v="22"/>
    <s v="FL"/>
    <x v="146"/>
    <n v="3"/>
    <x v="2"/>
    <n v="66728.789999999994"/>
    <n v="116775.38"/>
    <n v="90703.15"/>
    <n v="158730.51"/>
    <n v="114514.37"/>
    <n v="200400.14"/>
    <n v="150607.82999999999"/>
    <n v="263563.71000000002"/>
    <n v="186414.2"/>
    <n v="326224.86"/>
    <n v="209874.99"/>
    <n v="367281.23"/>
    <n v="233007.67"/>
    <n v="407763.42"/>
  </r>
  <r>
    <n v="4"/>
    <x v="2"/>
    <s v="Region IV - Southeast"/>
    <x v="22"/>
    <s v="FL"/>
    <x v="146"/>
    <n v="4"/>
    <x v="3"/>
    <n v="75485"/>
    <n v="120775.99"/>
    <n v="105678.99"/>
    <n v="169086.39"/>
    <n v="135872.99"/>
    <n v="217396.79"/>
    <n v="181163.99"/>
    <n v="289862.39"/>
    <n v="226454.99"/>
    <n v="362327.98"/>
    <n v="256648.98"/>
    <n v="410638.38"/>
    <n v="286842.98"/>
    <n v="458948.78"/>
  </r>
  <r>
    <n v="4"/>
    <x v="2"/>
    <s v="Region IV - Southeast"/>
    <x v="22"/>
    <s v="FL"/>
    <x v="147"/>
    <n v="1"/>
    <x v="0"/>
    <n v="83581.78"/>
    <n v="146268.12"/>
    <n v="108215.93"/>
    <n v="189377.88"/>
    <n v="129492.25"/>
    <n v="226611.43"/>
    <n v="154462.42000000001"/>
    <n v="270309.23"/>
    <n v="181617.37"/>
    <n v="317830.40000000002"/>
    <n v="198985.3"/>
    <n v="348224.28"/>
    <n v="215412.77"/>
    <n v="376972.35"/>
  </r>
  <r>
    <n v="4"/>
    <x v="2"/>
    <s v="Region IV - Southeast"/>
    <x v="22"/>
    <s v="FL"/>
    <x v="147"/>
    <n v="2"/>
    <x v="1"/>
    <n v="73266.53"/>
    <n v="128216.42"/>
    <n v="95910.81"/>
    <n v="167843.91"/>
    <n v="116419.68"/>
    <n v="203734.45"/>
    <n v="142528.95999999999"/>
    <n v="249425.67"/>
    <n v="168939.58"/>
    <n v="295644.26"/>
    <n v="186066.59"/>
    <n v="325616.53000000003"/>
    <n v="201909.4"/>
    <n v="353341.45"/>
  </r>
  <r>
    <n v="4"/>
    <x v="2"/>
    <s v="Region IV - Southeast"/>
    <x v="22"/>
    <s v="FL"/>
    <x v="147"/>
    <n v="3"/>
    <x v="2"/>
    <n v="63814.2"/>
    <n v="111674.85"/>
    <n v="86944.11"/>
    <n v="152152.19"/>
    <n v="109930.17"/>
    <n v="192377.8"/>
    <n v="144741.35"/>
    <n v="253297.37"/>
    <n v="179299.4"/>
    <n v="313773.96000000002"/>
    <n v="201976.48"/>
    <n v="353458.84"/>
    <n v="224364.27"/>
    <n v="392637.46"/>
  </r>
  <r>
    <n v="4"/>
    <x v="2"/>
    <s v="Region IV - Southeast"/>
    <x v="22"/>
    <s v="FL"/>
    <x v="147"/>
    <n v="4"/>
    <x v="3"/>
    <n v="70838.039999999994"/>
    <n v="113340.87"/>
    <n v="99173.26"/>
    <n v="158677.22"/>
    <n v="127508.48"/>
    <n v="204013.57"/>
    <n v="170011.31"/>
    <n v="272018.09000000003"/>
    <n v="212514.13"/>
    <n v="340022.62"/>
    <n v="240849.35"/>
    <n v="385358.96"/>
    <n v="269184.57"/>
    <n v="430695.31"/>
  </r>
  <r>
    <n v="4"/>
    <x v="2"/>
    <s v="Region IV - Southeast"/>
    <x v="22"/>
    <s v="FL"/>
    <x v="148"/>
    <n v="1"/>
    <x v="0"/>
    <n v="86063.54"/>
    <n v="150611.19"/>
    <n v="111473.5"/>
    <n v="195078.63"/>
    <n v="133422.06"/>
    <n v="233488.61"/>
    <n v="159198.49"/>
    <n v="278597.36"/>
    <n v="187221.53"/>
    <n v="327637.67"/>
    <n v="205145.16"/>
    <n v="359004.03"/>
    <n v="222119.3"/>
    <n v="388708.77"/>
  </r>
  <r>
    <n v="4"/>
    <x v="2"/>
    <s v="Region IV - Southeast"/>
    <x v="22"/>
    <s v="FL"/>
    <x v="148"/>
    <n v="2"/>
    <x v="1"/>
    <n v="75245.070000000007"/>
    <n v="131678.87"/>
    <n v="98568.13"/>
    <n v="172494.23"/>
    <n v="119711.81"/>
    <n v="209495.67"/>
    <n v="146682.91"/>
    <n v="256695.1"/>
    <n v="173925.3"/>
    <n v="304369.28000000003"/>
    <n v="191596.27"/>
    <n v="335293.46000000002"/>
    <n v="207957.22"/>
    <n v="363925.14"/>
  </r>
  <r>
    <n v="4"/>
    <x v="2"/>
    <s v="Region IV - Southeast"/>
    <x v="22"/>
    <s v="FL"/>
    <x v="148"/>
    <n v="3"/>
    <x v="2"/>
    <n v="65387.31"/>
    <n v="114427.79"/>
    <n v="89029.6"/>
    <n v="155801.79"/>
    <n v="112521.02"/>
    <n v="196911.78"/>
    <n v="148106.44"/>
    <n v="259186.27"/>
    <n v="183426.38"/>
    <n v="320996.17"/>
    <n v="206593.75"/>
    <n v="361539.06"/>
    <n v="229457.71"/>
    <n v="401550.99"/>
  </r>
  <r>
    <n v="4"/>
    <x v="2"/>
    <s v="Region IV - Southeast"/>
    <x v="22"/>
    <s v="FL"/>
    <x v="148"/>
    <n v="4"/>
    <x v="3"/>
    <n v="72969.27"/>
    <n v="116750.84"/>
    <n v="102156.98"/>
    <n v="163451.17000000001"/>
    <n v="131344.69"/>
    <n v="210151.51"/>
    <n v="175126.26"/>
    <n v="280202.01"/>
    <n v="218907.82"/>
    <n v="350252.52"/>
    <n v="248095.53"/>
    <n v="396952.85"/>
    <n v="277283.24"/>
    <n v="443653.19"/>
  </r>
  <r>
    <n v="4"/>
    <x v="2"/>
    <s v="Region IV - Southeast"/>
    <x v="22"/>
    <s v="FL"/>
    <x v="149"/>
    <n v="1"/>
    <x v="0"/>
    <n v="91425.91"/>
    <n v="159995.35"/>
    <n v="118579.01"/>
    <n v="207513.26"/>
    <n v="142041.07999999999"/>
    <n v="248571.89"/>
    <n v="169657.25"/>
    <n v="296900.19"/>
    <n v="199648.98"/>
    <n v="349385.72"/>
    <n v="218833.59"/>
    <n v="382958.77"/>
    <n v="237077.61"/>
    <n v="414885.82"/>
  </r>
  <r>
    <n v="4"/>
    <x v="2"/>
    <s v="Region IV - Southeast"/>
    <x v="22"/>
    <s v="FL"/>
    <x v="149"/>
    <n v="2"/>
    <x v="1"/>
    <n v="79223.56"/>
    <n v="138641.23000000001"/>
    <n v="104022.94"/>
    <n v="182040.15"/>
    <n v="126577.19"/>
    <n v="221510.09"/>
    <n v="155540.84"/>
    <n v="272196.46999999997"/>
    <n v="184652.08"/>
    <n v="323141.13"/>
    <n v="203551.69"/>
    <n v="356215.46"/>
    <n v="221104.11"/>
    <n v="386932.19"/>
  </r>
  <r>
    <n v="4"/>
    <x v="2"/>
    <s v="Region IV - Southeast"/>
    <x v="22"/>
    <s v="FL"/>
    <x v="149"/>
    <n v="3"/>
    <x v="2"/>
    <n v="68301.899999999994"/>
    <n v="119528.32000000001"/>
    <n v="92788.64"/>
    <n v="162380.10999999999"/>
    <n v="117105.21"/>
    <n v="204934.13"/>
    <n v="153972.92000000001"/>
    <n v="269452.61"/>
    <n v="190541.18"/>
    <n v="333447.07"/>
    <n v="214492.26"/>
    <n v="375361.45"/>
    <n v="238101.11"/>
    <n v="416676.95"/>
  </r>
  <r>
    <n v="4"/>
    <x v="2"/>
    <s v="Region IV - Southeast"/>
    <x v="22"/>
    <s v="FL"/>
    <x v="149"/>
    <n v="4"/>
    <x v="3"/>
    <n v="77616.22"/>
    <n v="124185.96"/>
    <n v="108662.71"/>
    <n v="173860.35"/>
    <n v="139709.20000000001"/>
    <n v="223534.73"/>
    <n v="186278.94"/>
    <n v="298046.31"/>
    <n v="232848.67"/>
    <n v="372557.88"/>
    <n v="263895.15999999997"/>
    <n v="422232.27"/>
    <n v="294941.65000000002"/>
    <n v="471906.65"/>
  </r>
  <r>
    <n v="4"/>
    <x v="2"/>
    <s v="Region IV - Southeast"/>
    <x v="22"/>
    <s v="FL"/>
    <x v="150"/>
    <n v="1"/>
    <x v="0"/>
    <n v="89475.96"/>
    <n v="156582.93"/>
    <n v="115995.19"/>
    <n v="202991.58"/>
    <n v="138906.89000000001"/>
    <n v="243087.06"/>
    <n v="165854.06"/>
    <n v="290244.61"/>
    <n v="195129.9"/>
    <n v="341477.33"/>
    <n v="213855.97"/>
    <n v="374247.96"/>
    <n v="231638.22"/>
    <n v="405366.89"/>
  </r>
  <r>
    <n v="4"/>
    <x v="2"/>
    <s v="Region IV - Southeast"/>
    <x v="22"/>
    <s v="FL"/>
    <x v="150"/>
    <n v="2"/>
    <x v="1"/>
    <n v="77776.84"/>
    <n v="136109.46"/>
    <n v="102039.37"/>
    <n v="178568.91"/>
    <n v="124080.69"/>
    <n v="217141.21"/>
    <n v="152319.76999999999"/>
    <n v="266559.61"/>
    <n v="180751.43"/>
    <n v="316315"/>
    <n v="199204.26"/>
    <n v="348607.46"/>
    <n v="216323.42"/>
    <n v="378565.99"/>
  </r>
  <r>
    <n v="4"/>
    <x v="2"/>
    <s v="Region IV - Southeast"/>
    <x v="22"/>
    <s v="FL"/>
    <x v="150"/>
    <n v="3"/>
    <x v="2"/>
    <n v="67242.05"/>
    <n v="117673.59"/>
    <n v="91421.71"/>
    <n v="159988"/>
    <n v="115438.23"/>
    <n v="202016.91"/>
    <n v="151839.65"/>
    <n v="265719.39"/>
    <n v="187953.98"/>
    <n v="328919.46999999997"/>
    <n v="211620.07"/>
    <n v="370335.12"/>
    <n v="234958.05"/>
    <n v="411176.6"/>
  </r>
  <r>
    <n v="4"/>
    <x v="2"/>
    <s v="Region IV - Southeast"/>
    <x v="22"/>
    <s v="FL"/>
    <x v="150"/>
    <n v="4"/>
    <x v="3"/>
    <n v="75926.42"/>
    <n v="121482.28"/>
    <n v="106296.99"/>
    <n v="170075.19"/>
    <n v="136667.56"/>
    <n v="218668.1"/>
    <n v="182223.42"/>
    <n v="291557.46999999997"/>
    <n v="227779.27"/>
    <n v="364446.84"/>
    <n v="258149.84"/>
    <n v="413039.75"/>
    <n v="288520.40999999997"/>
    <n v="461632.66"/>
  </r>
  <r>
    <n v="4"/>
    <x v="2"/>
    <s v="Region IV - Southeast"/>
    <x v="22"/>
    <s v="FL"/>
    <x v="151"/>
    <n v="1"/>
    <x v="0"/>
    <n v="89874.82"/>
    <n v="157280.94"/>
    <n v="116585.55"/>
    <n v="204024.71"/>
    <n v="139666.26999999999"/>
    <n v="244415.98"/>
    <n v="166840.67000000001"/>
    <n v="291971.17"/>
    <n v="196349.05"/>
    <n v="343610.84"/>
    <n v="215224.68"/>
    <n v="376643.2"/>
    <n v="233183.49"/>
    <n v="408071.1"/>
  </r>
  <r>
    <n v="4"/>
    <x v="2"/>
    <s v="Region IV - Southeast"/>
    <x v="22"/>
    <s v="FL"/>
    <x v="151"/>
    <n v="2"/>
    <x v="1"/>
    <n v="77798.25"/>
    <n v="136146.94"/>
    <n v="102179.55"/>
    <n v="178814.21"/>
    <n v="124361.81"/>
    <n v="217633.17"/>
    <n v="152869.79"/>
    <n v="267522.13"/>
    <n v="181506.76"/>
    <n v="317636.83"/>
    <n v="200100.34"/>
    <n v="350175.59"/>
    <n v="217374.66"/>
    <n v="380405.65"/>
  </r>
  <r>
    <n v="4"/>
    <x v="2"/>
    <s v="Region IV - Southeast"/>
    <x v="22"/>
    <s v="FL"/>
    <x v="151"/>
    <n v="3"/>
    <x v="2"/>
    <n v="67010.42"/>
    <n v="117268.23"/>
    <n v="91009.78"/>
    <n v="159267.10999999999"/>
    <n v="114840.74"/>
    <n v="200971.29"/>
    <n v="150975.96"/>
    <n v="264207.92"/>
    <n v="186814.83"/>
    <n v="326925.95"/>
    <n v="210284.05"/>
    <n v="367997.08"/>
    <n v="233414.58"/>
    <n v="408475.51"/>
  </r>
  <r>
    <n v="4"/>
    <x v="2"/>
    <s v="Region IV - Southeast"/>
    <x v="22"/>
    <s v="FL"/>
    <x v="151"/>
    <n v="4"/>
    <x v="3"/>
    <n v="76310.92"/>
    <n v="122097.47"/>
    <n v="106835.28"/>
    <n v="170936.45"/>
    <n v="137359.65"/>
    <n v="219775.44"/>
    <n v="183146.2"/>
    <n v="293033.92"/>
    <n v="228932.75"/>
    <n v="366292.4"/>
    <n v="259457.12"/>
    <n v="415131.39"/>
    <n v="289981.48"/>
    <n v="463970.38"/>
  </r>
  <r>
    <n v="4"/>
    <x v="2"/>
    <s v="Region IV - Southeast"/>
    <x v="23"/>
    <s v="GA"/>
    <x v="66"/>
    <n v="1"/>
    <x v="0"/>
    <n v="85132.87"/>
    <n v="148982.51999999999"/>
    <n v="110209.39"/>
    <n v="192866.43"/>
    <n v="131867.04999999999"/>
    <n v="230767.33"/>
    <n v="157278.99"/>
    <n v="275238.24"/>
    <n v="184917.29"/>
    <n v="323605.26"/>
    <n v="202594.2"/>
    <n v="354539.85"/>
    <n v="219306.89"/>
    <n v="383787.06"/>
  </r>
  <r>
    <n v="4"/>
    <x v="2"/>
    <s v="Region IV - Southeast"/>
    <x v="23"/>
    <s v="GA"/>
    <x v="66"/>
    <n v="2"/>
    <x v="1"/>
    <n v="74691.83"/>
    <n v="130710.71"/>
    <n v="97754.2"/>
    <n v="171069.85"/>
    <n v="118635.06"/>
    <n v="207611.36"/>
    <n v="145200"/>
    <n v="254100.01"/>
    <n v="172084.89"/>
    <n v="301148.56"/>
    <n v="189517.94"/>
    <n v="331656.39"/>
    <n v="205638.84"/>
    <n v="359867.98"/>
  </r>
  <r>
    <n v="4"/>
    <x v="2"/>
    <s v="Region IV - Southeast"/>
    <x v="23"/>
    <s v="GA"/>
    <x v="66"/>
    <n v="3"/>
    <x v="2"/>
    <n v="65105.68"/>
    <n v="113934.94"/>
    <n v="88722.96"/>
    <n v="155265.19"/>
    <n v="112194.65"/>
    <n v="196340.63"/>
    <n v="147738.31"/>
    <n v="258542.05"/>
    <n v="183025.76"/>
    <n v="320295.07"/>
    <n v="206184.69"/>
    <n v="360823.2"/>
    <n v="229050.8"/>
    <n v="400838.89"/>
  </r>
  <r>
    <n v="4"/>
    <x v="2"/>
    <s v="Region IV - Southeast"/>
    <x v="23"/>
    <s v="GA"/>
    <x v="66"/>
    <n v="4"/>
    <x v="3"/>
    <n v="72143.350000000006"/>
    <n v="115429.36"/>
    <n v="101000.69"/>
    <n v="161601.10999999999"/>
    <n v="129858.03"/>
    <n v="207772.85"/>
    <n v="173144.04"/>
    <n v="277030.46999999997"/>
    <n v="216430.05"/>
    <n v="346288.08"/>
    <n v="245287.39"/>
    <n v="392459.83"/>
    <n v="274144.73"/>
    <n v="438631.57"/>
  </r>
  <r>
    <n v="4"/>
    <x v="2"/>
    <s v="Region IV - Southeast"/>
    <x v="23"/>
    <s v="GA"/>
    <x v="152"/>
    <n v="1"/>
    <x v="0"/>
    <n v="83892.02"/>
    <n v="146811.03"/>
    <n v="108750.7"/>
    <n v="190313.72"/>
    <n v="130227.47"/>
    <n v="227898.08"/>
    <n v="155484.82999999999"/>
    <n v="272098.45"/>
    <n v="182925.9"/>
    <n v="320120.33"/>
    <n v="200478.32"/>
    <n v="350837.06"/>
    <n v="217143.45"/>
    <n v="380001.04"/>
  </r>
  <r>
    <n v="4"/>
    <x v="2"/>
    <s v="Region IV - Southeast"/>
    <x v="23"/>
    <s v="GA"/>
    <x v="152"/>
    <n v="2"/>
    <x v="1"/>
    <n v="72947.679999999993"/>
    <n v="127658.44"/>
    <n v="95695.26"/>
    <n v="167466.71"/>
    <n v="116357.8"/>
    <n v="203626.15"/>
    <n v="142823.72"/>
    <n v="249941.5"/>
    <n v="169475.07"/>
    <n v="296581.38"/>
    <n v="186771.88"/>
    <n v="326850.78999999998"/>
    <n v="202816.7"/>
    <n v="354929.23"/>
  </r>
  <r>
    <n v="4"/>
    <x v="2"/>
    <s v="Region IV - Southeast"/>
    <x v="23"/>
    <s v="GA"/>
    <x v="152"/>
    <n v="3"/>
    <x v="2"/>
    <n v="63085.98"/>
    <n v="110400.46"/>
    <n v="85778.51"/>
    <n v="150112.39000000001"/>
    <n v="108318.43"/>
    <n v="189557.25"/>
    <n v="142480.64000000001"/>
    <n v="249341.12"/>
    <n v="176374.29"/>
    <n v="308655"/>
    <n v="198586.38"/>
    <n v="347526.17"/>
    <n v="220491.54"/>
    <n v="385860.19"/>
  </r>
  <r>
    <n v="4"/>
    <x v="2"/>
    <s v="Region IV - Southeast"/>
    <x v="23"/>
    <s v="GA"/>
    <x v="152"/>
    <n v="4"/>
    <x v="3"/>
    <n v="71184.58"/>
    <n v="113895.33"/>
    <n v="99658.41"/>
    <n v="159453.46"/>
    <n v="128132.24"/>
    <n v="205011.59"/>
    <n v="170842.99"/>
    <n v="273348.78999999998"/>
    <n v="213553.74"/>
    <n v="341685.99"/>
    <n v="242027.57"/>
    <n v="387244.12"/>
    <n v="270501.40000000002"/>
    <n v="432802.25"/>
  </r>
  <r>
    <n v="4"/>
    <x v="2"/>
    <s v="Region IV - Southeast"/>
    <x v="23"/>
    <s v="GA"/>
    <x v="153"/>
    <n v="1"/>
    <x v="0"/>
    <n v="92711.08"/>
    <n v="162244.39000000001"/>
    <n v="120065.5"/>
    <n v="210114.62"/>
    <n v="143692.73000000001"/>
    <n v="251462.28"/>
    <n v="171433.51"/>
    <n v="300008.65000000002"/>
    <n v="201595.68"/>
    <n v="352792.44"/>
    <n v="220887.31"/>
    <n v="386552.79"/>
    <n v="239148.35"/>
    <n v="418509.61"/>
  </r>
  <r>
    <n v="4"/>
    <x v="2"/>
    <s v="Region IV - Southeast"/>
    <x v="23"/>
    <s v="GA"/>
    <x v="153"/>
    <n v="2"/>
    <x v="1"/>
    <n v="81137.84"/>
    <n v="141991.23000000001"/>
    <n v="106259.74"/>
    <n v="185954.55"/>
    <n v="129025.95"/>
    <n v="225795.42"/>
    <n v="158044.75"/>
    <n v="276578.32"/>
    <n v="187371.81"/>
    <n v="327900.67"/>
    <n v="206393.14"/>
    <n v="361188"/>
    <n v="223998.22"/>
    <n v="391996.89"/>
  </r>
  <r>
    <n v="4"/>
    <x v="2"/>
    <s v="Region IV - Southeast"/>
    <x v="23"/>
    <s v="GA"/>
    <x v="153"/>
    <n v="3"/>
    <x v="2"/>
    <n v="70569.899999999994"/>
    <n v="123497.33"/>
    <n v="96109.92"/>
    <n v="168192.36"/>
    <n v="121488.56"/>
    <n v="212604.97"/>
    <n v="159929.09"/>
    <n v="279875.90999999997"/>
    <n v="198085.63"/>
    <n v="346649.85"/>
    <n v="223117.6"/>
    <n v="390455.79"/>
    <n v="247824.99"/>
    <n v="433693.73"/>
  </r>
  <r>
    <n v="4"/>
    <x v="2"/>
    <s v="Region IV - Southeast"/>
    <x v="23"/>
    <s v="GA"/>
    <x v="153"/>
    <n v="4"/>
    <x v="3"/>
    <n v="78593.97"/>
    <n v="125750.36"/>
    <n v="110031.56"/>
    <n v="176050.5"/>
    <n v="141469.15"/>
    <n v="226350.65"/>
    <n v="188625.54"/>
    <n v="301800.86"/>
    <n v="235781.92"/>
    <n v="377251.08"/>
    <n v="267219.51"/>
    <n v="427551.22"/>
    <n v="298657.09999999998"/>
    <n v="477851.36"/>
  </r>
  <r>
    <n v="4"/>
    <x v="2"/>
    <s v="Region IV - Southeast"/>
    <x v="23"/>
    <s v="GA"/>
    <x v="8"/>
    <n v="1"/>
    <x v="0"/>
    <n v="86240.79"/>
    <n v="150921.38"/>
    <n v="111584.69"/>
    <n v="195273.21"/>
    <n v="133470.38"/>
    <n v="233573.17"/>
    <n v="159126.88"/>
    <n v="278472.03000000003"/>
    <n v="187042.76"/>
    <n v="327324.83"/>
    <n v="204896.54"/>
    <n v="358568.95"/>
    <n v="221748.47"/>
    <n v="388059.82"/>
  </r>
  <r>
    <n v="4"/>
    <x v="2"/>
    <s v="Region IV - Southeast"/>
    <x v="23"/>
    <s v="GA"/>
    <x v="8"/>
    <n v="2"/>
    <x v="1"/>
    <n v="75925.59"/>
    <n v="132869.79"/>
    <n v="99279.57"/>
    <n v="173739.24"/>
    <n v="120397.82"/>
    <n v="210696.19"/>
    <n v="147193.42000000001"/>
    <n v="257588.48000000001"/>
    <n v="174364.97"/>
    <n v="305138.69"/>
    <n v="191977.83"/>
    <n v="335961.2"/>
    <n v="208245.09"/>
    <n v="364428.91"/>
  </r>
  <r>
    <n v="4"/>
    <x v="2"/>
    <s v="Region IV - Southeast"/>
    <x v="23"/>
    <s v="GA"/>
    <x v="8"/>
    <n v="3"/>
    <x v="2"/>
    <n v="66380.5"/>
    <n v="116165.87"/>
    <n v="90536.93"/>
    <n v="158439.62"/>
    <n v="114549.51"/>
    <n v="200461.64"/>
    <n v="150900.47"/>
    <n v="264075.82"/>
    <n v="186998.3"/>
    <n v="327247.02"/>
    <n v="210701.89"/>
    <n v="368728.31"/>
    <n v="234116.2"/>
    <n v="409703.34"/>
  </r>
  <r>
    <n v="4"/>
    <x v="2"/>
    <s v="Region IV - Southeast"/>
    <x v="23"/>
    <s v="GA"/>
    <x v="8"/>
    <n v="4"/>
    <x v="3"/>
    <n v="73045.19"/>
    <n v="116872.3"/>
    <n v="102263.26"/>
    <n v="163621.22"/>
    <n v="131481.34"/>
    <n v="210370.14"/>
    <n v="175308.45"/>
    <n v="280493.52"/>
    <n v="219135.56"/>
    <n v="350616.9"/>
    <n v="248353.64"/>
    <n v="397365.82"/>
    <n v="277571.71000000002"/>
    <n v="444114.74"/>
  </r>
  <r>
    <n v="4"/>
    <x v="2"/>
    <s v="Region IV - Southeast"/>
    <x v="23"/>
    <s v="GA"/>
    <x v="154"/>
    <n v="1"/>
    <x v="0"/>
    <n v="84645.38"/>
    <n v="148129.42000000001"/>
    <n v="109563.44"/>
    <n v="191736.01"/>
    <n v="131083.5"/>
    <n v="229396.12"/>
    <n v="156328.20000000001"/>
    <n v="273574.34999999998"/>
    <n v="183787.51999999999"/>
    <n v="321628.17"/>
    <n v="201349.8"/>
    <n v="352362.14"/>
    <n v="217947.05"/>
    <n v="381407.33"/>
  </r>
  <r>
    <n v="4"/>
    <x v="2"/>
    <s v="Region IV - Southeast"/>
    <x v="23"/>
    <s v="GA"/>
    <x v="154"/>
    <n v="2"/>
    <x v="1"/>
    <n v="74330.149999999994"/>
    <n v="130077.77"/>
    <n v="97258.31"/>
    <n v="170202.04"/>
    <n v="118010.94"/>
    <n v="206519.14"/>
    <n v="144394.74"/>
    <n v="252690.79"/>
    <n v="171109.73"/>
    <n v="299442.03000000003"/>
    <n v="188431.08"/>
    <n v="329754.40000000002"/>
    <n v="204443.67"/>
    <n v="357776.43"/>
  </r>
  <r>
    <n v="4"/>
    <x v="2"/>
    <s v="Region IV - Southeast"/>
    <x v="23"/>
    <s v="GA"/>
    <x v="154"/>
    <n v="3"/>
    <x v="2"/>
    <n v="64840.72"/>
    <n v="113471.26"/>
    <n v="88381.23"/>
    <n v="154667.16"/>
    <n v="111777.9"/>
    <n v="195611.33"/>
    <n v="147205"/>
    <n v="257608.75"/>
    <n v="182378.96"/>
    <n v="319163.17"/>
    <n v="205466.64"/>
    <n v="359566.62"/>
    <n v="228265.03"/>
    <n v="399463.81"/>
  </r>
  <r>
    <n v="4"/>
    <x v="2"/>
    <s v="Region IV - Southeast"/>
    <x v="23"/>
    <s v="GA"/>
    <x v="154"/>
    <n v="4"/>
    <x v="3"/>
    <n v="71720.899999999994"/>
    <n v="114753.44"/>
    <n v="100409.26"/>
    <n v="160654.82"/>
    <n v="129097.62"/>
    <n v="206556.2"/>
    <n v="172130.16"/>
    <n v="275408.26"/>
    <n v="215162.7"/>
    <n v="344260.32"/>
    <n v="243851.06"/>
    <n v="390161.7"/>
    <n v="272539.42"/>
    <n v="436063.08"/>
  </r>
  <r>
    <n v="4"/>
    <x v="2"/>
    <s v="Region IV - Southeast"/>
    <x v="23"/>
    <s v="GA"/>
    <x v="155"/>
    <n v="1"/>
    <x v="0"/>
    <n v="86595.34"/>
    <n v="151541.84"/>
    <n v="112147.26"/>
    <n v="196257.7"/>
    <n v="134217.69"/>
    <n v="234880.96"/>
    <n v="160131.38"/>
    <n v="280229.92"/>
    <n v="188306.6"/>
    <n v="329536.55"/>
    <n v="206327.41"/>
    <n v="361072.96"/>
    <n v="223386.44"/>
    <n v="390926.26"/>
  </r>
  <r>
    <n v="4"/>
    <x v="2"/>
    <s v="Region IV - Southeast"/>
    <x v="23"/>
    <s v="GA"/>
    <x v="155"/>
    <n v="2"/>
    <x v="1"/>
    <n v="75776.88"/>
    <n v="132609.54"/>
    <n v="99241.88"/>
    <n v="173673.29"/>
    <n v="120507.44"/>
    <n v="210888.02"/>
    <n v="147615.79999999999"/>
    <n v="258327.66"/>
    <n v="175010.38"/>
    <n v="306268.15999999997"/>
    <n v="192778.51"/>
    <n v="337362.4"/>
    <n v="209224.36"/>
    <n v="366142.63"/>
  </r>
  <r>
    <n v="4"/>
    <x v="2"/>
    <s v="Region IV - Southeast"/>
    <x v="23"/>
    <s v="GA"/>
    <x v="155"/>
    <n v="3"/>
    <x v="2"/>
    <n v="65900.570000000007"/>
    <n v="115326"/>
    <n v="89748.160000000003"/>
    <n v="157059.28"/>
    <n v="113444.88"/>
    <n v="198528.55"/>
    <n v="149338.26"/>
    <n v="261341.96"/>
    <n v="184966.16"/>
    <n v="323690.78000000003"/>
    <n v="208338.83"/>
    <n v="364592.95"/>
    <n v="231408.09"/>
    <n v="404964.16"/>
  </r>
  <r>
    <n v="4"/>
    <x v="2"/>
    <s v="Region IV - Southeast"/>
    <x v="23"/>
    <s v="GA"/>
    <x v="155"/>
    <n v="4"/>
    <x v="3"/>
    <n v="73410.7"/>
    <n v="117457.12"/>
    <n v="102774.98"/>
    <n v="164439.97"/>
    <n v="132139.26"/>
    <n v="211422.82"/>
    <n v="176185.68"/>
    <n v="281897.09999999998"/>
    <n v="220232.1"/>
    <n v="352371.37"/>
    <n v="249596.38"/>
    <n v="399354.22"/>
    <n v="278960.65999999997"/>
    <n v="446337.07"/>
  </r>
  <r>
    <n v="4"/>
    <x v="2"/>
    <s v="Region IV - Southeast"/>
    <x v="23"/>
    <s v="GA"/>
    <x v="156"/>
    <n v="1"/>
    <x v="0"/>
    <n v="90096.39"/>
    <n v="157668.68"/>
    <n v="116724.54"/>
    <n v="204267.94"/>
    <n v="139726.68"/>
    <n v="244521.69"/>
    <n v="166751.15"/>
    <n v="291814.52"/>
    <n v="196125.6"/>
    <n v="343219.81"/>
    <n v="214913.92000000001"/>
    <n v="376099.36"/>
    <n v="232719.95"/>
    <n v="407259.92"/>
  </r>
  <r>
    <n v="4"/>
    <x v="2"/>
    <s v="Region IV - Southeast"/>
    <x v="23"/>
    <s v="GA"/>
    <x v="156"/>
    <n v="2"/>
    <x v="1"/>
    <n v="78648.91"/>
    <n v="137635.6"/>
    <n v="103068.85"/>
    <n v="180370.48"/>
    <n v="125219.32"/>
    <n v="219133.82"/>
    <n v="153507.92000000001"/>
    <n v="268638.86"/>
    <n v="182056.34"/>
    <n v="318598.59999999998"/>
    <n v="200577.3"/>
    <n v="351010.27"/>
    <n v="217734.5"/>
    <n v="381035.38"/>
  </r>
  <r>
    <n v="4"/>
    <x v="2"/>
    <s v="Region IV - Southeast"/>
    <x v="23"/>
    <s v="GA"/>
    <x v="156"/>
    <n v="3"/>
    <x v="2"/>
    <n v="68251.899999999994"/>
    <n v="119440.83"/>
    <n v="92893.94"/>
    <n v="162564.4"/>
    <n v="117376.35"/>
    <n v="205408.61"/>
    <n v="154468.49"/>
    <n v="270319.86"/>
    <n v="191279.72"/>
    <n v="334739.51"/>
    <n v="215419.23"/>
    <n v="376983.65"/>
    <n v="239237.69"/>
    <n v="418665.96"/>
  </r>
  <r>
    <n v="4"/>
    <x v="2"/>
    <s v="Region IV - Southeast"/>
    <x v="23"/>
    <s v="GA"/>
    <x v="156"/>
    <n v="4"/>
    <x v="3"/>
    <n v="76405.81"/>
    <n v="122249.3"/>
    <n v="106968.14"/>
    <n v="171149.02"/>
    <n v="137530.46"/>
    <n v="220048.74"/>
    <n v="183373.95"/>
    <n v="293398.32"/>
    <n v="229217.43"/>
    <n v="366747.9"/>
    <n v="259779.76"/>
    <n v="415647.62"/>
    <n v="290342.08"/>
    <n v="464547.34"/>
  </r>
  <r>
    <n v="4"/>
    <x v="2"/>
    <s v="Region IV - Southeast"/>
    <x v="23"/>
    <s v="GA"/>
    <x v="157"/>
    <n v="1"/>
    <x v="0"/>
    <n v="80346.66"/>
    <n v="140606.65"/>
    <n v="104145.63"/>
    <n v="182254.84"/>
    <n v="124706.41"/>
    <n v="218236.21"/>
    <n v="148882.97"/>
    <n v="260545.19"/>
    <n v="175151.6"/>
    <n v="306515.3"/>
    <n v="191953.97"/>
    <n v="335919.45"/>
    <n v="207902.65"/>
    <n v="363829.64"/>
  </r>
  <r>
    <n v="4"/>
    <x v="2"/>
    <s v="Region IV - Southeast"/>
    <x v="23"/>
    <s v="GA"/>
    <x v="157"/>
    <n v="2"/>
    <x v="1"/>
    <n v="69905.52"/>
    <n v="122334.66"/>
    <n v="91690.44"/>
    <n v="160458.26999999999"/>
    <n v="111474.42"/>
    <n v="195080.24"/>
    <n v="136803.98000000001"/>
    <n v="239406.96"/>
    <n v="162319.20000000001"/>
    <n v="284058.59000000003"/>
    <n v="178877.71"/>
    <n v="313035.99"/>
    <n v="194234.6"/>
    <n v="339910.55"/>
  </r>
  <r>
    <n v="4"/>
    <x v="2"/>
    <s v="Region IV - Southeast"/>
    <x v="23"/>
    <s v="GA"/>
    <x v="157"/>
    <n v="3"/>
    <x v="2"/>
    <n v="60486.35"/>
    <n v="105851.11"/>
    <n v="82255.899999999994"/>
    <n v="143947.82"/>
    <n v="103879.85"/>
    <n v="181789.74"/>
    <n v="136651.91"/>
    <n v="239140.85"/>
    <n v="169167.76"/>
    <n v="296043.57"/>
    <n v="190478.96"/>
    <n v="333338.17"/>
    <n v="211497.33"/>
    <n v="370120.33"/>
  </r>
  <r>
    <n v="4"/>
    <x v="2"/>
    <s v="Region IV - Southeast"/>
    <x v="23"/>
    <s v="GA"/>
    <x v="157"/>
    <n v="4"/>
    <x v="3"/>
    <n v="68170.490000000005"/>
    <n v="109072.79"/>
    <n v="95438.69"/>
    <n v="152701.91"/>
    <n v="122706.89"/>
    <n v="196331.03"/>
    <n v="163609.19"/>
    <n v="261774.7"/>
    <n v="204511.48"/>
    <n v="327218.38"/>
    <n v="231779.68"/>
    <n v="370847.49"/>
    <n v="259047.88"/>
    <n v="414476.61"/>
  </r>
  <r>
    <n v="4"/>
    <x v="2"/>
    <s v="Region IV - Southeast"/>
    <x v="24"/>
    <s v="KY"/>
    <x v="158"/>
    <n v="1"/>
    <x v="0"/>
    <n v="97408.71"/>
    <n v="170465.25"/>
    <n v="126413.85"/>
    <n v="221224.24"/>
    <n v="151479.88"/>
    <n v="265089.78000000003"/>
    <n v="181013.09"/>
    <n v="316772.90000000002"/>
    <n v="213072.12"/>
    <n v="372876.22"/>
    <n v="233579.94"/>
    <n v="408764.9"/>
    <n v="253117.64"/>
    <n v="442955.87"/>
  </r>
  <r>
    <n v="4"/>
    <x v="2"/>
    <s v="Region IV - Southeast"/>
    <x v="24"/>
    <s v="KY"/>
    <x v="158"/>
    <n v="2"/>
    <x v="1"/>
    <n v="84074.13"/>
    <n v="147129.73000000001"/>
    <n v="110507.23"/>
    <n v="193387.65"/>
    <n v="134581.20000000001"/>
    <n v="235517.1"/>
    <n v="165586.91"/>
    <n v="289777.09000000003"/>
    <n v="196683.76"/>
    <n v="344196.57"/>
    <n v="216880.14"/>
    <n v="379540.25"/>
    <n v="235662.06"/>
    <n v="412408.61"/>
  </r>
  <r>
    <n v="4"/>
    <x v="2"/>
    <s v="Region IV - Southeast"/>
    <x v="24"/>
    <s v="KY"/>
    <x v="158"/>
    <n v="3"/>
    <x v="2"/>
    <n v="72226.34"/>
    <n v="126396.1"/>
    <n v="98019.9"/>
    <n v="171534.83"/>
    <n v="123627.52"/>
    <n v="216348.16"/>
    <n v="162468.23000000001"/>
    <n v="284319.40000000002"/>
    <n v="200981.72"/>
    <n v="351718"/>
    <n v="226189.91"/>
    <n v="395832.35"/>
    <n v="251024.14"/>
    <n v="439292.25"/>
  </r>
  <r>
    <n v="4"/>
    <x v="2"/>
    <s v="Region IV - Southeast"/>
    <x v="24"/>
    <s v="KY"/>
    <x v="158"/>
    <n v="4"/>
    <x v="3"/>
    <n v="82742.559999999998"/>
    <n v="132388.1"/>
    <n v="115839.58"/>
    <n v="185343.33"/>
    <n v="148936.60999999999"/>
    <n v="238298.57"/>
    <n v="198582.14"/>
    <n v="317731.43"/>
    <n v="248227.68"/>
    <n v="397164.29"/>
    <n v="281324.7"/>
    <n v="450119.53"/>
    <n v="314421.71999999997"/>
    <n v="503074.76"/>
  </r>
  <r>
    <n v="4"/>
    <x v="2"/>
    <s v="Region IV - Southeast"/>
    <x v="24"/>
    <s v="KY"/>
    <x v="159"/>
    <n v="1"/>
    <x v="0"/>
    <n v="93065.63"/>
    <n v="162864.85"/>
    <n v="120628.06"/>
    <n v="211099.1"/>
    <n v="144440.04"/>
    <n v="252770.06"/>
    <n v="172438.02"/>
    <n v="301766.53999999998"/>
    <n v="202859.51999999999"/>
    <n v="355004.15999999997"/>
    <n v="222318.17"/>
    <n v="389056.8"/>
    <n v="240786.32"/>
    <n v="421376.05"/>
  </r>
  <r>
    <n v="4"/>
    <x v="2"/>
    <s v="Region IV - Southeast"/>
    <x v="24"/>
    <s v="KY"/>
    <x v="159"/>
    <n v="2"/>
    <x v="1"/>
    <n v="80989.13"/>
    <n v="141730.98000000001"/>
    <n v="106222.06"/>
    <n v="185888.6"/>
    <n v="129135.57"/>
    <n v="225987.25"/>
    <n v="158467.14000000001"/>
    <n v="277317.5"/>
    <n v="188017.22"/>
    <n v="329030.14"/>
    <n v="207193.82"/>
    <n v="362589.19"/>
    <n v="224977.49"/>
    <n v="393710.61"/>
  </r>
  <r>
    <n v="4"/>
    <x v="2"/>
    <s v="Region IV - Southeast"/>
    <x v="24"/>
    <s v="KY"/>
    <x v="159"/>
    <n v="3"/>
    <x v="2"/>
    <n v="70089.97"/>
    <n v="122657.46"/>
    <n v="95321.16"/>
    <n v="166812.03"/>
    <n v="120383.94"/>
    <n v="210671.89"/>
    <n v="158366.89000000001"/>
    <n v="277142.06"/>
    <n v="196053.49"/>
    <n v="343093.62"/>
    <n v="220754.54"/>
    <n v="386320.44"/>
    <n v="245116.89"/>
    <n v="428954.56"/>
  </r>
  <r>
    <n v="4"/>
    <x v="2"/>
    <s v="Region IV - Southeast"/>
    <x v="24"/>
    <s v="KY"/>
    <x v="159"/>
    <n v="4"/>
    <x v="3"/>
    <n v="78959.490000000005"/>
    <n v="126335.18"/>
    <n v="110543.28"/>
    <n v="176869.25"/>
    <n v="142127.07999999999"/>
    <n v="227403.33"/>
    <n v="189502.77"/>
    <n v="303204.44"/>
    <n v="236878.46"/>
    <n v="379005.55"/>
    <n v="268462.26"/>
    <n v="429539.62"/>
    <n v="300046.05"/>
    <n v="480073.69"/>
  </r>
  <r>
    <n v="4"/>
    <x v="2"/>
    <s v="Region IV - Southeast"/>
    <x v="24"/>
    <s v="KY"/>
    <x v="160"/>
    <n v="1"/>
    <x v="0"/>
    <n v="92888.38"/>
    <n v="162554.66"/>
    <n v="120516.87"/>
    <n v="210904.52"/>
    <n v="144391.72"/>
    <n v="252685.5"/>
    <n v="172509.64"/>
    <n v="301891.86"/>
    <n v="203038.28"/>
    <n v="355316.99"/>
    <n v="222566.79"/>
    <n v="389491.88"/>
    <n v="241157.15"/>
    <n v="422025.01"/>
  </r>
  <r>
    <n v="4"/>
    <x v="2"/>
    <s v="Region IV - Southeast"/>
    <x v="24"/>
    <s v="KY"/>
    <x v="160"/>
    <n v="2"/>
    <x v="1"/>
    <n v="80308.600000000006"/>
    <n v="140540.06"/>
    <n v="105510.62"/>
    <n v="184643.58"/>
    <n v="128449.57"/>
    <n v="224786.74"/>
    <n v="157956.64000000001"/>
    <n v="276424.11"/>
    <n v="187577.56"/>
    <n v="328260.73"/>
    <n v="206812.26"/>
    <n v="361921.45"/>
    <n v="224689.62"/>
    <n v="393206.84"/>
  </r>
  <r>
    <n v="4"/>
    <x v="2"/>
    <s v="Region IV - Southeast"/>
    <x v="24"/>
    <s v="KY"/>
    <x v="160"/>
    <n v="3"/>
    <x v="2"/>
    <n v="69096.789999999994"/>
    <n v="120919.38"/>
    <n v="93813.83"/>
    <n v="164174.20000000001"/>
    <n v="118355.45"/>
    <n v="207122.03"/>
    <n v="155572.85999999999"/>
    <n v="272252.51"/>
    <n v="192481.58"/>
    <n v="336842.77"/>
    <n v="216646.39"/>
    <n v="379131.18"/>
    <n v="240458.4"/>
    <n v="420802.2"/>
  </r>
  <r>
    <n v="4"/>
    <x v="2"/>
    <s v="Region IV - Southeast"/>
    <x v="24"/>
    <s v="KY"/>
    <x v="160"/>
    <n v="4"/>
    <x v="3"/>
    <n v="78883.570000000007"/>
    <n v="126213.72"/>
    <n v="110437"/>
    <n v="176699.21"/>
    <n v="141990.43"/>
    <n v="227184.7"/>
    <n v="189320.58"/>
    <n v="302912.93"/>
    <n v="236650.72"/>
    <n v="378641.16"/>
    <n v="268204.15000000002"/>
    <n v="429126.65"/>
    <n v="299757.58"/>
    <n v="479612.13"/>
  </r>
  <r>
    <n v="4"/>
    <x v="2"/>
    <s v="Region IV - Southeast"/>
    <x v="24"/>
    <s v="KY"/>
    <x v="161"/>
    <n v="1"/>
    <x v="0"/>
    <n v="94616.72"/>
    <n v="165579.26"/>
    <n v="122621.52"/>
    <n v="214587.66"/>
    <n v="146814.84"/>
    <n v="256925.97"/>
    <n v="175254.6"/>
    <n v="306695.56"/>
    <n v="206159.45"/>
    <n v="360779.03"/>
    <n v="225927.07"/>
    <n v="395372.38"/>
    <n v="244680.44"/>
    <n v="428190.78"/>
  </r>
  <r>
    <n v="4"/>
    <x v="2"/>
    <s v="Region IV - Southeast"/>
    <x v="24"/>
    <s v="KY"/>
    <x v="161"/>
    <n v="2"/>
    <x v="1"/>
    <n v="82414.44"/>
    <n v="144225.26999999999"/>
    <n v="108065.46"/>
    <n v="189114.55"/>
    <n v="131350.95000000001"/>
    <n v="229864.17"/>
    <n v="161138.19"/>
    <n v="281991.84000000003"/>
    <n v="191162.54"/>
    <n v="334534.45"/>
    <n v="210645.18"/>
    <n v="368629.07"/>
    <n v="228706.94"/>
    <n v="400237.15"/>
  </r>
  <r>
    <n v="4"/>
    <x v="2"/>
    <s v="Region IV - Southeast"/>
    <x v="24"/>
    <s v="KY"/>
    <x v="161"/>
    <n v="3"/>
    <x v="2"/>
    <n v="71381.460000000006"/>
    <n v="124917.55"/>
    <n v="97100.01"/>
    <n v="169925.03"/>
    <n v="122648.42"/>
    <n v="214634.73"/>
    <n v="161363.85"/>
    <n v="282386.74"/>
    <n v="199779.85"/>
    <n v="349614.74"/>
    <n v="224962.75"/>
    <n v="393684.81"/>
    <n v="249803.43"/>
    <n v="437156"/>
  </r>
  <r>
    <n v="4"/>
    <x v="2"/>
    <s v="Region IV - Southeast"/>
    <x v="24"/>
    <s v="KY"/>
    <x v="161"/>
    <n v="4"/>
    <x v="3"/>
    <n v="80264.800000000003"/>
    <n v="128423.67999999999"/>
    <n v="112370.71"/>
    <n v="179793.15"/>
    <n v="144476.63"/>
    <n v="231162.62"/>
    <n v="192635.51"/>
    <n v="308216.82"/>
    <n v="240794.39"/>
    <n v="385271.03"/>
    <n v="272900.31"/>
    <n v="436640.5"/>
    <n v="305006.21999999997"/>
    <n v="488009.97"/>
  </r>
  <r>
    <n v="4"/>
    <x v="2"/>
    <s v="Region IV - Southeast"/>
    <x v="24"/>
    <s v="KY"/>
    <x v="162"/>
    <n v="1"/>
    <x v="0"/>
    <n v="94084.92"/>
    <n v="164648.60999999999"/>
    <n v="121947.77"/>
    <n v="213408.59"/>
    <n v="146019.21"/>
    <n v="255533.62"/>
    <n v="174321.71"/>
    <n v="305063"/>
    <n v="205074.37"/>
    <n v="358880.15"/>
    <n v="224744.83"/>
    <n v="393303.45"/>
    <n v="243413.31"/>
    <n v="425973.29"/>
  </r>
  <r>
    <n v="4"/>
    <x v="2"/>
    <s v="Region IV - Southeast"/>
    <x v="24"/>
    <s v="KY"/>
    <x v="162"/>
    <n v="2"/>
    <x v="1"/>
    <n v="81882.63"/>
    <n v="143294.6"/>
    <n v="107391.7"/>
    <n v="187935.48"/>
    <n v="130555.33"/>
    <n v="228471.82"/>
    <n v="160205.29999999999"/>
    <n v="280359.28000000003"/>
    <n v="190077.47"/>
    <n v="332635.56"/>
    <n v="209462.93"/>
    <n v="366560.13"/>
    <n v="227439.8"/>
    <n v="398019.66"/>
  </r>
  <r>
    <n v="4"/>
    <x v="2"/>
    <s v="Region IV - Southeast"/>
    <x v="24"/>
    <s v="KY"/>
    <x v="162"/>
    <n v="3"/>
    <x v="2"/>
    <n v="70868.2"/>
    <n v="124019.35"/>
    <n v="96381.45"/>
    <n v="168667.54"/>
    <n v="121724.55"/>
    <n v="213017.96"/>
    <n v="160132.03"/>
    <n v="280231.06"/>
    <n v="198240.07"/>
    <n v="346920.13"/>
    <n v="223217.67"/>
    <n v="390630.92"/>
    <n v="247853.04"/>
    <n v="433742.82"/>
  </r>
  <r>
    <n v="4"/>
    <x v="2"/>
    <s v="Region IV - Southeast"/>
    <x v="24"/>
    <s v="KY"/>
    <x v="162"/>
    <n v="4"/>
    <x v="3"/>
    <n v="79823.37"/>
    <n v="127717.39"/>
    <n v="111752.71"/>
    <n v="178804.35"/>
    <n v="143682.06"/>
    <n v="229891.3"/>
    <n v="191576.08"/>
    <n v="306521.74"/>
    <n v="239470.1"/>
    <n v="383152.17"/>
    <n v="271399.45"/>
    <n v="434239.13"/>
    <n v="303328.8"/>
    <n v="485326.08000000002"/>
  </r>
  <r>
    <n v="4"/>
    <x v="2"/>
    <s v="Region IV - Southeast"/>
    <x v="24"/>
    <s v="KY"/>
    <x v="163"/>
    <n v="1"/>
    <x v="0"/>
    <n v="93154.25"/>
    <n v="163019.94"/>
    <n v="120683.65"/>
    <n v="211196.39"/>
    <n v="144464.20000000001"/>
    <n v="252812.35"/>
    <n v="172402.21"/>
    <n v="301703.87"/>
    <n v="202770.14"/>
    <n v="354847.74"/>
    <n v="222193.86"/>
    <n v="388839.26"/>
    <n v="240600.9"/>
    <n v="421051.58"/>
  </r>
  <r>
    <n v="4"/>
    <x v="2"/>
    <s v="Region IV - Southeast"/>
    <x v="24"/>
    <s v="KY"/>
    <x v="163"/>
    <n v="2"/>
    <x v="1"/>
    <n v="81329.39"/>
    <n v="142326.44"/>
    <n v="106577.78"/>
    <n v="186511.11"/>
    <n v="129478.58"/>
    <n v="226587.51"/>
    <n v="158722.39000000001"/>
    <n v="277764.19"/>
    <n v="188237.05"/>
    <n v="329414.84999999998"/>
    <n v="207384.61"/>
    <n v="362923.06"/>
    <n v="225121.42"/>
    <n v="393962.49"/>
  </r>
  <r>
    <n v="4"/>
    <x v="2"/>
    <s v="Region IV - Southeast"/>
    <x v="24"/>
    <s v="KY"/>
    <x v="163"/>
    <n v="3"/>
    <x v="2"/>
    <n v="70586.570000000007"/>
    <n v="123526.49"/>
    <n v="96074.82"/>
    <n v="168130.94"/>
    <n v="121398.18"/>
    <n v="212446.81"/>
    <n v="159763.9"/>
    <n v="279586.83"/>
    <n v="197839.45"/>
    <n v="346219.04"/>
    <n v="222808.61"/>
    <n v="389915.06"/>
    <n v="247446.13"/>
    <n v="433030.73"/>
  </r>
  <r>
    <n v="4"/>
    <x v="2"/>
    <s v="Region IV - Southeast"/>
    <x v="24"/>
    <s v="KY"/>
    <x v="163"/>
    <n v="4"/>
    <x v="3"/>
    <n v="78997.440000000002"/>
    <n v="126395.91"/>
    <n v="110596.42"/>
    <n v="176954.28"/>
    <n v="142195.4"/>
    <n v="227512.64"/>
    <n v="189593.87"/>
    <n v="303350.19"/>
    <n v="236992.33"/>
    <n v="379187.74"/>
    <n v="268591.31"/>
    <n v="429746.1"/>
    <n v="300190.28999999998"/>
    <n v="480304.47"/>
  </r>
  <r>
    <n v="4"/>
    <x v="2"/>
    <s v="Region IV - Southeast"/>
    <x v="24"/>
    <s v="KY"/>
    <x v="164"/>
    <n v="1"/>
    <x v="0"/>
    <n v="93553.12"/>
    <n v="163717.96"/>
    <n v="121274.02"/>
    <n v="212229.53"/>
    <n v="145223.59"/>
    <n v="254141.28"/>
    <n v="173388.82"/>
    <n v="303430.44"/>
    <n v="203989.29"/>
    <n v="356981.26"/>
    <n v="223562.58"/>
    <n v="391234.52"/>
    <n v="242146.17"/>
    <n v="423755.8"/>
  </r>
  <r>
    <n v="4"/>
    <x v="2"/>
    <s v="Region IV - Southeast"/>
    <x v="24"/>
    <s v="KY"/>
    <x v="164"/>
    <n v="2"/>
    <x v="1"/>
    <n v="81350.81"/>
    <n v="142363.92000000001"/>
    <n v="106717.95"/>
    <n v="186756.42"/>
    <n v="129759.7"/>
    <n v="227079.48"/>
    <n v="159272.41"/>
    <n v="278726.71999999997"/>
    <n v="188992.39"/>
    <n v="330736.68"/>
    <n v="208280.69"/>
    <n v="364491.2"/>
    <n v="226172.67"/>
    <n v="395802.17"/>
  </r>
  <r>
    <n v="4"/>
    <x v="2"/>
    <s v="Region IV - Southeast"/>
    <x v="24"/>
    <s v="KY"/>
    <x v="164"/>
    <n v="3"/>
    <x v="2"/>
    <n v="70354.94"/>
    <n v="123121.14"/>
    <n v="95662.89"/>
    <n v="167410.06"/>
    <n v="120800.68"/>
    <n v="211401.2"/>
    <n v="158900.21"/>
    <n v="278075.37"/>
    <n v="196700.3"/>
    <n v="344225.52"/>
    <n v="221472.59"/>
    <n v="387577.03"/>
    <n v="245902.66"/>
    <n v="430329.65"/>
  </r>
  <r>
    <n v="4"/>
    <x v="2"/>
    <s v="Region IV - Southeast"/>
    <x v="24"/>
    <s v="KY"/>
    <x v="164"/>
    <n v="4"/>
    <x v="3"/>
    <n v="79381.94"/>
    <n v="127011.11"/>
    <n v="111134.72"/>
    <n v="177815.55"/>
    <n v="142887.49"/>
    <n v="228619.99"/>
    <n v="190516.65"/>
    <n v="304826.65000000002"/>
    <n v="238145.82"/>
    <n v="381033.32"/>
    <n v="269898.59000000003"/>
    <n v="431837.76"/>
    <n v="301651.37"/>
    <n v="482642.2"/>
  </r>
  <r>
    <n v="4"/>
    <x v="2"/>
    <s v="Region IV - Southeast"/>
    <x v="24"/>
    <s v="KY"/>
    <x v="165"/>
    <n v="1"/>
    <x v="0"/>
    <n v="91558.85"/>
    <n v="160227.99"/>
    <n v="118662.39999999999"/>
    <n v="207659.2"/>
    <n v="142077.32"/>
    <n v="248635.31"/>
    <n v="169603.54"/>
    <n v="296806.19"/>
    <n v="199514.91"/>
    <n v="349151.09"/>
    <n v="218647.12"/>
    <n v="382632.47"/>
    <n v="236799.49"/>
    <n v="414399.11"/>
  </r>
  <r>
    <n v="4"/>
    <x v="2"/>
    <s v="Region IV - Southeast"/>
    <x v="24"/>
    <s v="KY"/>
    <x v="165"/>
    <n v="2"/>
    <x v="1"/>
    <n v="79733.960000000006"/>
    <n v="139534.42000000001"/>
    <n v="104556.52"/>
    <n v="182973.92"/>
    <n v="127091.7"/>
    <n v="222410.47"/>
    <n v="155923.72"/>
    <n v="272866.51"/>
    <n v="184981.83"/>
    <n v="323718.19"/>
    <n v="203837.87"/>
    <n v="356716.26"/>
    <n v="221320.01"/>
    <n v="387310.02"/>
  </r>
  <r>
    <n v="4"/>
    <x v="2"/>
    <s v="Region IV - Southeast"/>
    <x v="24"/>
    <s v="KY"/>
    <x v="165"/>
    <n v="3"/>
    <x v="2"/>
    <n v="69046.789999999994"/>
    <n v="120831.88"/>
    <n v="93919.13"/>
    <n v="164358.48000000001"/>
    <n v="118626.58"/>
    <n v="207596.52"/>
    <n v="156068.44"/>
    <n v="273119.77"/>
    <n v="193220.12"/>
    <n v="338135.21"/>
    <n v="217573.37"/>
    <n v="380753.39"/>
    <n v="241594.98"/>
    <n v="422791.22"/>
  </r>
  <r>
    <n v="4"/>
    <x v="2"/>
    <s v="Region IV - Southeast"/>
    <x v="24"/>
    <s v="KY"/>
    <x v="165"/>
    <n v="4"/>
    <x v="3"/>
    <n v="77673.16"/>
    <n v="124277.06"/>
    <n v="108742.42"/>
    <n v="173987.88"/>
    <n v="139811.69"/>
    <n v="223698.7"/>
    <n v="186415.58"/>
    <n v="298264.94"/>
    <n v="233019.48"/>
    <n v="372831.17"/>
    <n v="264088.74"/>
    <n v="422542"/>
    <n v="295158.01"/>
    <n v="472252.82"/>
  </r>
  <r>
    <n v="4"/>
    <x v="2"/>
    <s v="Region IV - Southeast"/>
    <x v="25"/>
    <s v="MS"/>
    <x v="166"/>
    <n v="1"/>
    <x v="0"/>
    <n v="88500.98"/>
    <n v="154876.72"/>
    <n v="114703.28"/>
    <n v="200730.74"/>
    <n v="137339.79999999999"/>
    <n v="240344.65"/>
    <n v="163952.47"/>
    <n v="286916.83"/>
    <n v="192870.37"/>
    <n v="337523.15"/>
    <n v="211367.17"/>
    <n v="369892.55"/>
    <n v="228918.53"/>
    <n v="400607.43"/>
  </r>
  <r>
    <n v="4"/>
    <x v="2"/>
    <s v="Region IV - Southeast"/>
    <x v="25"/>
    <s v="MS"/>
    <x v="166"/>
    <n v="2"/>
    <x v="1"/>
    <n v="77053.47"/>
    <n v="134843.57999999999"/>
    <n v="101047.59"/>
    <n v="176833.28"/>
    <n v="122832.44"/>
    <n v="214956.77"/>
    <n v="150709.24"/>
    <n v="263741.18"/>
    <n v="178801.11"/>
    <n v="312901.94"/>
    <n v="197030.55"/>
    <n v="344803.46"/>
    <n v="213933.08"/>
    <n v="374382.89"/>
  </r>
  <r>
    <n v="4"/>
    <x v="2"/>
    <s v="Region IV - Southeast"/>
    <x v="25"/>
    <s v="MS"/>
    <x v="166"/>
    <n v="3"/>
    <x v="2"/>
    <n v="66712.12"/>
    <n v="116746.22"/>
    <n v="90738.25"/>
    <n v="158791.94"/>
    <n v="114604.74"/>
    <n v="200558.3"/>
    <n v="150773.01999999999"/>
    <n v="263852.78999999998"/>
    <n v="186660.38"/>
    <n v="326655.67"/>
    <n v="210183.98"/>
    <n v="367821.96"/>
    <n v="233386.53"/>
    <n v="408426.42"/>
  </r>
  <r>
    <n v="4"/>
    <x v="2"/>
    <s v="Region IV - Southeast"/>
    <x v="25"/>
    <s v="MS"/>
    <x v="166"/>
    <n v="4"/>
    <x v="3"/>
    <n v="75081.52"/>
    <n v="120130.44"/>
    <n v="105114.13"/>
    <n v="168182.62"/>
    <n v="135146.74"/>
    <n v="216234.79"/>
    <n v="180195.66"/>
    <n v="288313.06"/>
    <n v="225244.57"/>
    <n v="360391.32"/>
    <n v="255277.18"/>
    <n v="408443.5"/>
    <n v="285309.78999999998"/>
    <n v="456495.67"/>
  </r>
  <r>
    <n v="4"/>
    <x v="2"/>
    <s v="Region IV - Southeast"/>
    <x v="25"/>
    <s v="MS"/>
    <x v="154"/>
    <n v="1"/>
    <x v="0"/>
    <n v="82739.789999999994"/>
    <n v="144794.64000000001"/>
    <n v="107347.6"/>
    <n v="187858.31"/>
    <n v="128612.06"/>
    <n v="225071.1"/>
    <n v="153654.85"/>
    <n v="268895.99"/>
    <n v="180845.13"/>
    <n v="316478.98"/>
    <n v="198238.13"/>
    <n v="346916.74"/>
    <n v="214794.59"/>
    <n v="375890.54"/>
  </r>
  <r>
    <n v="4"/>
    <x v="2"/>
    <s v="Region IV - Southeast"/>
    <x v="25"/>
    <s v="MS"/>
    <x v="154"/>
    <n v="2"/>
    <x v="1"/>
    <n v="71543.789999999994"/>
    <n v="125201.64"/>
    <n v="93992.04"/>
    <n v="164486.07"/>
    <n v="114423.55"/>
    <n v="200241.21"/>
    <n v="140702.68"/>
    <n v="246229.7"/>
    <n v="167085.09"/>
    <n v="292398.90000000002"/>
    <n v="184216.6"/>
    <n v="322379.06"/>
    <n v="200138.49"/>
    <n v="350242.36"/>
  </r>
  <r>
    <n v="4"/>
    <x v="2"/>
    <s v="Region IV - Southeast"/>
    <x v="25"/>
    <s v="MS"/>
    <x v="154"/>
    <n v="3"/>
    <x v="2"/>
    <n v="61562.87"/>
    <n v="107735.01"/>
    <n v="83587.72"/>
    <n v="146278.51"/>
    <n v="105456.45"/>
    <n v="184548.79"/>
    <n v="138619.99"/>
    <n v="242584.98"/>
    <n v="171508.78"/>
    <n v="300140.37"/>
    <n v="193042.15"/>
    <n v="337823.77"/>
    <n v="214261.53"/>
    <n v="374957.68"/>
  </r>
  <r>
    <n v="4"/>
    <x v="2"/>
    <s v="Region IV - Southeast"/>
    <x v="25"/>
    <s v="MS"/>
    <x v="154"/>
    <n v="4"/>
    <x v="3"/>
    <n v="70263.77"/>
    <n v="112422.03"/>
    <n v="98369.27"/>
    <n v="157390.84"/>
    <n v="126474.78"/>
    <n v="202359.65"/>
    <n v="168633.04"/>
    <n v="269812.87"/>
    <n v="210791.3"/>
    <n v="337266.09"/>
    <n v="238896.81"/>
    <n v="382234.9"/>
    <n v="267002.31"/>
    <n v="427203.71"/>
  </r>
  <r>
    <n v="4"/>
    <x v="2"/>
    <s v="Region IV - Southeast"/>
    <x v="25"/>
    <s v="MS"/>
    <x v="167"/>
    <n v="1"/>
    <x v="0"/>
    <n v="86905.58"/>
    <n v="152084.76"/>
    <n v="112682.03"/>
    <n v="197193.55"/>
    <n v="134952.92000000001"/>
    <n v="236167.61"/>
    <n v="161153.79999999999"/>
    <n v="282019.15000000002"/>
    <n v="189615.14"/>
    <n v="331826.49"/>
    <n v="207820.43"/>
    <n v="363685.76"/>
    <n v="225117.12"/>
    <n v="393954.96"/>
  </r>
  <r>
    <n v="4"/>
    <x v="2"/>
    <s v="Region IV - Southeast"/>
    <x v="25"/>
    <s v="MS"/>
    <x v="167"/>
    <n v="2"/>
    <x v="1"/>
    <n v="75458.039999999994"/>
    <n v="132051.56"/>
    <n v="99026.34"/>
    <n v="173296.09"/>
    <n v="120445.56"/>
    <n v="210779.73"/>
    <n v="147910.57"/>
    <n v="258843.5"/>
    <n v="175545.88"/>
    <n v="307205.28999999998"/>
    <n v="193483.81"/>
    <n v="338596.67"/>
    <n v="210131.67"/>
    <n v="367730.42"/>
  </r>
  <r>
    <n v="4"/>
    <x v="2"/>
    <s v="Region IV - Southeast"/>
    <x v="25"/>
    <s v="MS"/>
    <x v="167"/>
    <n v="3"/>
    <x v="2"/>
    <n v="65172.35"/>
    <n v="114051.61"/>
    <n v="88582.56"/>
    <n v="155019.49"/>
    <n v="111833.15"/>
    <n v="195708.01"/>
    <n v="147077.56"/>
    <n v="257385.73"/>
    <n v="182041.05"/>
    <n v="318571.84000000003"/>
    <n v="204948.74"/>
    <n v="358660.29"/>
    <n v="227535.38"/>
    <n v="398186.91"/>
  </r>
  <r>
    <n v="4"/>
    <x v="2"/>
    <s v="Region IV - Southeast"/>
    <x v="25"/>
    <s v="MS"/>
    <x v="167"/>
    <n v="4"/>
    <x v="3"/>
    <n v="73757.240000000005"/>
    <n v="118011.59"/>
    <n v="103260.14"/>
    <n v="165216.22"/>
    <n v="132763.03"/>
    <n v="212420.85"/>
    <n v="177017.38"/>
    <n v="283227.8"/>
    <n v="221271.72"/>
    <n v="354034.76"/>
    <n v="250774.62"/>
    <n v="401239.39"/>
    <n v="280277.51"/>
    <n v="448444.02"/>
  </r>
  <r>
    <n v="4"/>
    <x v="2"/>
    <s v="Region IV - Southeast"/>
    <x v="25"/>
    <s v="MS"/>
    <x v="168"/>
    <n v="1"/>
    <x v="0"/>
    <n v="87570.31"/>
    <n v="153248.04999999999"/>
    <n v="113439.16"/>
    <n v="198518.54"/>
    <n v="135784.78"/>
    <n v="237623.37"/>
    <n v="162032.97"/>
    <n v="283557.71000000002"/>
    <n v="190566.14"/>
    <n v="333490.74"/>
    <n v="208816.21"/>
    <n v="365428.37"/>
    <n v="226106.13"/>
    <n v="395685.72"/>
  </r>
  <r>
    <n v="4"/>
    <x v="2"/>
    <s v="Region IV - Southeast"/>
    <x v="25"/>
    <s v="MS"/>
    <x v="168"/>
    <n v="2"/>
    <x v="1"/>
    <n v="76500.240000000005"/>
    <n v="133875.42000000001"/>
    <n v="100233.66"/>
    <n v="175408.91"/>
    <n v="121755.69"/>
    <n v="213072.45"/>
    <n v="149226.32999999999"/>
    <n v="261146.09"/>
    <n v="176960.7"/>
    <n v="309681.21999999997"/>
    <n v="194952.22"/>
    <n v="341166.39"/>
    <n v="211614.7"/>
    <n v="370325.73"/>
  </r>
  <r>
    <n v="4"/>
    <x v="2"/>
    <s v="Region IV - Southeast"/>
    <x v="25"/>
    <s v="MS"/>
    <x v="168"/>
    <n v="3"/>
    <x v="2"/>
    <n v="66430.490000000005"/>
    <n v="116253.37"/>
    <n v="90431.62"/>
    <n v="158255.32999999999"/>
    <n v="114278.37"/>
    <n v="199987.15"/>
    <n v="150404.89000000001"/>
    <n v="263208.56"/>
    <n v="186259.76"/>
    <n v="325954.57"/>
    <n v="209774.92"/>
    <n v="367106.11"/>
    <n v="232979.62"/>
    <n v="407714.33"/>
  </r>
  <r>
    <n v="4"/>
    <x v="2"/>
    <s v="Region IV - Southeast"/>
    <x v="25"/>
    <s v="MS"/>
    <x v="168"/>
    <n v="4"/>
    <x v="3"/>
    <n v="74255.600000000006"/>
    <n v="118808.96000000001"/>
    <n v="103957.84"/>
    <n v="166332.54999999999"/>
    <n v="133660.07999999999"/>
    <n v="213856.13"/>
    <n v="178213.44"/>
    <n v="285141.51"/>
    <n v="222766.8"/>
    <n v="356426.89"/>
    <n v="252469.04"/>
    <n v="403950.47"/>
    <n v="282171.28000000003"/>
    <n v="451474.06"/>
  </r>
  <r>
    <n v="4"/>
    <x v="2"/>
    <s v="Region IV - Southeast"/>
    <x v="25"/>
    <s v="MS"/>
    <x v="169"/>
    <n v="1"/>
    <x v="0"/>
    <n v="84335.19"/>
    <n v="147586.59"/>
    <n v="109368.86"/>
    <n v="191395.5"/>
    <n v="130998.94"/>
    <n v="229248.14"/>
    <n v="156453.53"/>
    <n v="273793.67"/>
    <n v="184100.36"/>
    <n v="322175.63"/>
    <n v="201784.88"/>
    <n v="353123.53"/>
    <n v="218596"/>
    <n v="382543.01"/>
  </r>
  <r>
    <n v="4"/>
    <x v="2"/>
    <s v="Region IV - Southeast"/>
    <x v="25"/>
    <s v="MS"/>
    <x v="169"/>
    <n v="2"/>
    <x v="1"/>
    <n v="73139.23"/>
    <n v="127993.65"/>
    <n v="96013.29"/>
    <n v="168023.26"/>
    <n v="116810.42"/>
    <n v="204418.24"/>
    <n v="143501.35999999999"/>
    <n v="251127.37"/>
    <n v="170340.32"/>
    <n v="298095.55"/>
    <n v="187763.34"/>
    <n v="328585.84999999998"/>
    <n v="203939.9"/>
    <n v="356894.83"/>
  </r>
  <r>
    <n v="4"/>
    <x v="2"/>
    <s v="Region IV - Southeast"/>
    <x v="25"/>
    <s v="MS"/>
    <x v="169"/>
    <n v="3"/>
    <x v="2"/>
    <n v="63102.64"/>
    <n v="110429.62"/>
    <n v="85743.41"/>
    <n v="150050.96"/>
    <n v="108228.05"/>
    <n v="189399.09"/>
    <n v="142315.45000000001"/>
    <n v="249052.04"/>
    <n v="176128.11"/>
    <n v="308224.19"/>
    <n v="198277.39"/>
    <n v="346985.44"/>
    <n v="220112.68"/>
    <n v="385197.19"/>
  </r>
  <r>
    <n v="4"/>
    <x v="2"/>
    <s v="Region IV - Southeast"/>
    <x v="25"/>
    <s v="MS"/>
    <x v="169"/>
    <n v="4"/>
    <x v="3"/>
    <n v="71588.05"/>
    <n v="114540.88"/>
    <n v="100223.27"/>
    <n v="160357.24"/>
    <n v="128858.49"/>
    <n v="206173.59"/>
    <n v="171811.32"/>
    <n v="274898.12"/>
    <n v="214764.15"/>
    <n v="343622.65"/>
    <n v="243399.37"/>
    <n v="389439"/>
    <n v="272034.59000000003"/>
    <n v="435255.36"/>
  </r>
  <r>
    <n v="4"/>
    <x v="2"/>
    <s v="Region IV - Southeast"/>
    <x v="25"/>
    <s v="MS"/>
    <x v="170"/>
    <n v="1"/>
    <x v="0"/>
    <n v="86905.58"/>
    <n v="152084.76"/>
    <n v="112682.03"/>
    <n v="197193.55"/>
    <n v="134952.92000000001"/>
    <n v="236167.61"/>
    <n v="161153.79999999999"/>
    <n v="282019.15000000002"/>
    <n v="189615.14"/>
    <n v="331826.49"/>
    <n v="207820.43"/>
    <n v="363685.76"/>
    <n v="225117.12"/>
    <n v="393954.96"/>
  </r>
  <r>
    <n v="4"/>
    <x v="2"/>
    <s v="Region IV - Southeast"/>
    <x v="25"/>
    <s v="MS"/>
    <x v="170"/>
    <n v="2"/>
    <x v="1"/>
    <n v="75458.039999999994"/>
    <n v="132051.56"/>
    <n v="99026.34"/>
    <n v="173296.09"/>
    <n v="120445.56"/>
    <n v="210779.73"/>
    <n v="147910.57"/>
    <n v="258843.5"/>
    <n v="175545.88"/>
    <n v="307205.28999999998"/>
    <n v="193483.81"/>
    <n v="338596.67"/>
    <n v="210131.67"/>
    <n v="367730.42"/>
  </r>
  <r>
    <n v="4"/>
    <x v="2"/>
    <s v="Region IV - Southeast"/>
    <x v="25"/>
    <s v="MS"/>
    <x v="170"/>
    <n v="3"/>
    <x v="2"/>
    <n v="65172.35"/>
    <n v="114051.61"/>
    <n v="88582.56"/>
    <n v="155019.49"/>
    <n v="111833.15"/>
    <n v="195708.01"/>
    <n v="147077.56"/>
    <n v="257385.73"/>
    <n v="182041.05"/>
    <n v="318571.84000000003"/>
    <n v="204948.74"/>
    <n v="358660.29"/>
    <n v="227535.38"/>
    <n v="398186.91"/>
  </r>
  <r>
    <n v="4"/>
    <x v="2"/>
    <s v="Region IV - Southeast"/>
    <x v="25"/>
    <s v="MS"/>
    <x v="170"/>
    <n v="4"/>
    <x v="3"/>
    <n v="73757.240000000005"/>
    <n v="118011.59"/>
    <n v="103260.14"/>
    <n v="165216.22"/>
    <n v="132763.03"/>
    <n v="212420.85"/>
    <n v="177017.38"/>
    <n v="283227.8"/>
    <n v="221271.72"/>
    <n v="354034.76"/>
    <n v="250774.62"/>
    <n v="401239.39"/>
    <n v="280277.51"/>
    <n v="448444.02"/>
  </r>
  <r>
    <n v="4"/>
    <x v="2"/>
    <s v="Region IV - Southeast"/>
    <x v="25"/>
    <s v="MS"/>
    <x v="171"/>
    <n v="1"/>
    <x v="0"/>
    <n v="82739.789999999994"/>
    <n v="144794.64000000001"/>
    <n v="107347.6"/>
    <n v="187858.31"/>
    <n v="128612.06"/>
    <n v="225071.1"/>
    <n v="153654.85"/>
    <n v="268895.99"/>
    <n v="180845.13"/>
    <n v="316478.98"/>
    <n v="198238.13"/>
    <n v="346916.74"/>
    <n v="214794.59"/>
    <n v="375890.54"/>
  </r>
  <r>
    <n v="4"/>
    <x v="2"/>
    <s v="Region IV - Southeast"/>
    <x v="25"/>
    <s v="MS"/>
    <x v="171"/>
    <n v="2"/>
    <x v="1"/>
    <n v="71543.789999999994"/>
    <n v="125201.64"/>
    <n v="93992.04"/>
    <n v="164486.07"/>
    <n v="114423.55"/>
    <n v="200241.21"/>
    <n v="140702.68"/>
    <n v="246229.7"/>
    <n v="167085.09"/>
    <n v="292398.90000000002"/>
    <n v="184216.6"/>
    <n v="322379.06"/>
    <n v="200138.49"/>
    <n v="350242.36"/>
  </r>
  <r>
    <n v="4"/>
    <x v="2"/>
    <s v="Region IV - Southeast"/>
    <x v="25"/>
    <s v="MS"/>
    <x v="171"/>
    <n v="3"/>
    <x v="2"/>
    <n v="61562.87"/>
    <n v="107735.01"/>
    <n v="83587.72"/>
    <n v="146278.51"/>
    <n v="105456.45"/>
    <n v="184548.79"/>
    <n v="138619.99"/>
    <n v="242584.98"/>
    <n v="171508.78"/>
    <n v="300140.37"/>
    <n v="193042.15"/>
    <n v="337823.77"/>
    <n v="214261.53"/>
    <n v="374957.68"/>
  </r>
  <r>
    <n v="4"/>
    <x v="2"/>
    <s v="Region IV - Southeast"/>
    <x v="25"/>
    <s v="MS"/>
    <x v="171"/>
    <n v="4"/>
    <x v="3"/>
    <n v="70263.77"/>
    <n v="112422.03"/>
    <n v="98369.27"/>
    <n v="157390.84"/>
    <n v="126474.78"/>
    <n v="202359.65"/>
    <n v="168633.04"/>
    <n v="269812.87"/>
    <n v="210791.3"/>
    <n v="337266.09"/>
    <n v="238896.81"/>
    <n v="382234.9"/>
    <n v="267002.31"/>
    <n v="427203.71"/>
  </r>
  <r>
    <n v="4"/>
    <x v="2"/>
    <s v="Region IV - Southeast"/>
    <x v="26"/>
    <s v="NC"/>
    <x v="172"/>
    <n v="1"/>
    <x v="0"/>
    <n v="96300.75"/>
    <n v="168526.31"/>
    <n v="124698.37"/>
    <n v="218222.14"/>
    <n v="149225.88"/>
    <n v="261145.29"/>
    <n v="178017.47"/>
    <n v="311530.57"/>
    <n v="209325.29"/>
    <n v="366319.26"/>
    <n v="229349.51"/>
    <n v="401361.64"/>
    <n v="248296.44"/>
    <n v="434518.77"/>
  </r>
  <r>
    <n v="4"/>
    <x v="2"/>
    <s v="Region IV - Southeast"/>
    <x v="26"/>
    <s v="NC"/>
    <x v="172"/>
    <n v="2"/>
    <x v="1"/>
    <n v="84350.14"/>
    <n v="147612.75"/>
    <n v="110442.43"/>
    <n v="193274.25"/>
    <n v="134080.84"/>
    <n v="234641.46"/>
    <n v="164192.12"/>
    <n v="287336.21000000002"/>
    <n v="194637.6"/>
    <n v="340615.81"/>
    <n v="214382.7"/>
    <n v="375169.73"/>
    <n v="232652.29"/>
    <n v="407141.5"/>
  </r>
  <r>
    <n v="4"/>
    <x v="2"/>
    <s v="Region IV - Southeast"/>
    <x v="26"/>
    <s v="NC"/>
    <x v="172"/>
    <n v="3"/>
    <x v="2"/>
    <n v="73417.83"/>
    <n v="128481.2"/>
    <n v="100009.37"/>
    <n v="175016.39"/>
    <n v="126434.26"/>
    <n v="221259.95"/>
    <n v="166456.32999999999"/>
    <n v="291298.58"/>
    <n v="206185.14"/>
    <n v="360824"/>
    <n v="232252.06"/>
    <n v="406441.11"/>
    <n v="257983.83"/>
    <n v="451471.69"/>
  </r>
  <r>
    <n v="4"/>
    <x v="2"/>
    <s v="Region IV - Southeast"/>
    <x v="26"/>
    <s v="NC"/>
    <x v="172"/>
    <n v="4"/>
    <x v="3"/>
    <n v="81627.039999999994"/>
    <n v="130603.26"/>
    <n v="114277.85"/>
    <n v="182844.57"/>
    <n v="146928.67000000001"/>
    <n v="235085.87"/>
    <n v="195904.89"/>
    <n v="313447.83"/>
    <n v="244881.11"/>
    <n v="391809.78"/>
    <n v="277531.93"/>
    <n v="444051.09"/>
    <n v="310182.74"/>
    <n v="496292.39"/>
  </r>
  <r>
    <n v="4"/>
    <x v="2"/>
    <s v="Region IV - Southeast"/>
    <x v="26"/>
    <s v="NC"/>
    <x v="173"/>
    <n v="1"/>
    <x v="0"/>
    <n v="96034.82"/>
    <n v="168060.94"/>
    <n v="124191.4"/>
    <n v="217334.94"/>
    <n v="148502.73000000001"/>
    <n v="259879.79"/>
    <n v="176977.15"/>
    <n v="309710.02"/>
    <n v="207972.07"/>
    <n v="363951.12"/>
    <n v="227794.33"/>
    <n v="398640.09"/>
    <n v="246473.05"/>
    <n v="431327.84"/>
  </r>
  <r>
    <n v="4"/>
    <x v="2"/>
    <s v="Region IV - Southeast"/>
    <x v="26"/>
    <s v="NC"/>
    <x v="173"/>
    <n v="2"/>
    <x v="1"/>
    <n v="84839.12"/>
    <n v="148468.46"/>
    <n v="110835.83"/>
    <n v="193962.71"/>
    <n v="134314.22"/>
    <n v="235049.89"/>
    <n v="164024.98000000001"/>
    <n v="287043.71999999997"/>
    <n v="194212.02"/>
    <n v="339871.04"/>
    <n v="213772.79999999999"/>
    <n v="374102.41"/>
    <n v="231816.95"/>
    <n v="405679.67"/>
  </r>
  <r>
    <n v="4"/>
    <x v="2"/>
    <s v="Region IV - Southeast"/>
    <x v="26"/>
    <s v="NC"/>
    <x v="173"/>
    <n v="3"/>
    <x v="2"/>
    <n v="74394.350000000006"/>
    <n v="130190.11"/>
    <n v="101551.8"/>
    <n v="177715.65"/>
    <n v="128553.12"/>
    <n v="224967.97"/>
    <n v="169415.55"/>
    <n v="296477.21000000002"/>
    <n v="210003.23"/>
    <n v="367505.66"/>
    <n v="236669.2"/>
    <n v="414171.1"/>
    <n v="263021.17"/>
    <n v="460287.05"/>
  </r>
  <r>
    <n v="4"/>
    <x v="2"/>
    <s v="Region IV - Southeast"/>
    <x v="26"/>
    <s v="NC"/>
    <x v="173"/>
    <n v="4"/>
    <x v="3"/>
    <n v="81299.48"/>
    <n v="130079.17"/>
    <n v="113819.27"/>
    <n v="182110.84"/>
    <n v="146339.06"/>
    <n v="234142.5"/>
    <n v="195118.75"/>
    <n v="312190.01"/>
    <n v="243898.44"/>
    <n v="390237.51"/>
    <n v="276418.23"/>
    <n v="442269.17"/>
    <n v="308938.02"/>
    <n v="494300.84"/>
  </r>
  <r>
    <n v="4"/>
    <x v="2"/>
    <s v="Region IV - Southeast"/>
    <x v="26"/>
    <s v="NC"/>
    <x v="174"/>
    <n v="1"/>
    <x v="0"/>
    <n v="96389.37"/>
    <n v="168681.4"/>
    <n v="124753.96"/>
    <n v="218319.43"/>
    <n v="149250.04"/>
    <n v="261187.57"/>
    <n v="177981.66"/>
    <n v="311467.90999999997"/>
    <n v="209235.91"/>
    <n v="366162.84"/>
    <n v="229225.2"/>
    <n v="401144.1"/>
    <n v="248111.02"/>
    <n v="434194.29"/>
  </r>
  <r>
    <n v="4"/>
    <x v="2"/>
    <s v="Region IV - Southeast"/>
    <x v="26"/>
    <s v="NC"/>
    <x v="174"/>
    <n v="2"/>
    <x v="1"/>
    <n v="84690.4"/>
    <n v="148208.21"/>
    <n v="110798.15"/>
    <n v="193896.76"/>
    <n v="134423.84"/>
    <n v="235241.72"/>
    <n v="164447.37"/>
    <n v="287782.90000000002"/>
    <n v="194857.44"/>
    <n v="341000.51"/>
    <n v="214573.49"/>
    <n v="375503.6"/>
    <n v="232796.22"/>
    <n v="407393.39"/>
  </r>
  <r>
    <n v="4"/>
    <x v="2"/>
    <s v="Region IV - Southeast"/>
    <x v="26"/>
    <s v="NC"/>
    <x v="174"/>
    <n v="3"/>
    <x v="2"/>
    <n v="73914.42"/>
    <n v="129350.24"/>
    <n v="100763.03"/>
    <n v="176335.31"/>
    <n v="127448.5"/>
    <n v="223034.88"/>
    <n v="167853.34"/>
    <n v="293743.34999999998"/>
    <n v="207971.1"/>
    <n v="363949.42"/>
    <n v="234306.13"/>
    <n v="410035.73"/>
    <n v="260313.07"/>
    <n v="455547.87"/>
  </r>
  <r>
    <n v="4"/>
    <x v="2"/>
    <s v="Region IV - Southeast"/>
    <x v="26"/>
    <s v="NC"/>
    <x v="174"/>
    <n v="4"/>
    <x v="3"/>
    <n v="81664.990000000005"/>
    <n v="130663.99"/>
    <n v="114330.99"/>
    <n v="182929.59"/>
    <n v="146996.99"/>
    <n v="235195.19"/>
    <n v="195995.99"/>
    <n v="313593.58"/>
    <n v="244994.98"/>
    <n v="391991.98"/>
    <n v="277660.98"/>
    <n v="444257.57"/>
    <n v="310326.98"/>
    <n v="496523.17"/>
  </r>
  <r>
    <n v="4"/>
    <x v="2"/>
    <s v="Region IV - Southeast"/>
    <x v="26"/>
    <s v="NC"/>
    <x v="175"/>
    <n v="1"/>
    <x v="0"/>
    <n v="93331.5"/>
    <n v="163330.13"/>
    <n v="120794.84"/>
    <n v="211390.97"/>
    <n v="144512.51999999999"/>
    <n v="252896.91"/>
    <n v="172330.6"/>
    <n v="301578.53999999998"/>
    <n v="202591.37"/>
    <n v="354534.9"/>
    <n v="221945.25"/>
    <n v="388404.18"/>
    <n v="240230.07"/>
    <n v="420402.62"/>
  </r>
  <r>
    <n v="4"/>
    <x v="2"/>
    <s v="Region IV - Southeast"/>
    <x v="26"/>
    <s v="NC"/>
    <x v="175"/>
    <n v="2"/>
    <x v="1"/>
    <n v="82009.919999999998"/>
    <n v="143517.35999999999"/>
    <n v="107289.22"/>
    <n v="187756.13"/>
    <n v="130164.58"/>
    <n v="227788.02"/>
    <n v="159232.9"/>
    <n v="278657.57"/>
    <n v="188676.72"/>
    <n v="330184.26"/>
    <n v="207766.17"/>
    <n v="363590.8"/>
    <n v="225409.29"/>
    <n v="394466.26"/>
  </r>
  <r>
    <n v="4"/>
    <x v="2"/>
    <s v="Region IV - Southeast"/>
    <x v="26"/>
    <s v="NC"/>
    <x v="175"/>
    <n v="3"/>
    <x v="2"/>
    <n v="71579.759999999995"/>
    <n v="125264.57"/>
    <n v="97582.15"/>
    <n v="170768.76"/>
    <n v="123426.67"/>
    <n v="215996.67"/>
    <n v="162557.93"/>
    <n v="284476.38"/>
    <n v="201411.36"/>
    <n v="352469.89"/>
    <n v="226916.75"/>
    <n v="397104.32"/>
    <n v="252104.62"/>
    <n v="441183.09"/>
  </r>
  <r>
    <n v="4"/>
    <x v="2"/>
    <s v="Region IV - Southeast"/>
    <x v="26"/>
    <s v="NC"/>
    <x v="175"/>
    <n v="4"/>
    <x v="3"/>
    <n v="79073.36"/>
    <n v="126517.37"/>
    <n v="110702.7"/>
    <n v="177124.32"/>
    <n v="142332.04"/>
    <n v="227731.27"/>
    <n v="189776.06"/>
    <n v="303641.7"/>
    <n v="237220.07"/>
    <n v="379552.12"/>
    <n v="268849.42"/>
    <n v="430159.07"/>
    <n v="300478.76"/>
    <n v="480766.02"/>
  </r>
  <r>
    <n v="4"/>
    <x v="2"/>
    <s v="Region IV - Southeast"/>
    <x v="26"/>
    <s v="NC"/>
    <x v="176"/>
    <n v="1"/>
    <x v="0"/>
    <n v="95458.71"/>
    <n v="167052.74"/>
    <n v="123489.85"/>
    <n v="216107.24"/>
    <n v="147695.03"/>
    <n v="258466.3"/>
    <n v="176062.17"/>
    <n v="308108.78999999998"/>
    <n v="206931.68"/>
    <n v="362130.45"/>
    <n v="226674.24"/>
    <n v="396679.92"/>
    <n v="245298.62"/>
    <n v="429272.59"/>
  </r>
  <r>
    <n v="4"/>
    <x v="2"/>
    <s v="Region IV - Southeast"/>
    <x v="26"/>
    <s v="NC"/>
    <x v="176"/>
    <n v="2"/>
    <x v="1"/>
    <n v="84137.17"/>
    <n v="147240.06"/>
    <n v="109984.22"/>
    <n v="192472.39"/>
    <n v="133347.09"/>
    <n v="233357.41"/>
    <n v="162964.47"/>
    <n v="285187.82"/>
    <n v="193017.03"/>
    <n v="337779.81"/>
    <n v="212495.17"/>
    <n v="371866.54"/>
    <n v="230477.85"/>
    <n v="403336.24"/>
  </r>
  <r>
    <n v="4"/>
    <x v="2"/>
    <s v="Region IV - Southeast"/>
    <x v="26"/>
    <s v="NC"/>
    <x v="176"/>
    <n v="3"/>
    <x v="2"/>
    <n v="73632.789999999994"/>
    <n v="128857.39"/>
    <n v="100456.4"/>
    <n v="175798.71"/>
    <n v="127122.14"/>
    <n v="222463.74"/>
    <n v="167485.22"/>
    <n v="293099.14"/>
    <n v="207570.48"/>
    <n v="363248.34"/>
    <n v="233897.08"/>
    <n v="409319.9"/>
    <n v="259906.17"/>
    <n v="454835.79"/>
  </r>
  <r>
    <n v="4"/>
    <x v="2"/>
    <s v="Region IV - Southeast"/>
    <x v="26"/>
    <s v="NC"/>
    <x v="176"/>
    <n v="4"/>
    <x v="3"/>
    <n v="80839.070000000007"/>
    <n v="129342.52"/>
    <n v="113174.7"/>
    <n v="181079.53"/>
    <n v="145510.32999999999"/>
    <n v="232816.53"/>
    <n v="194013.78"/>
    <n v="310422.03999999998"/>
    <n v="242517.22"/>
    <n v="388027.56"/>
    <n v="274852.84999999998"/>
    <n v="439764.56"/>
    <n v="307188.47999999998"/>
    <n v="491501.57"/>
  </r>
  <r>
    <n v="4"/>
    <x v="2"/>
    <s v="Region IV - Southeast"/>
    <x v="26"/>
    <s v="NC"/>
    <x v="177"/>
    <n v="1"/>
    <x v="0"/>
    <n v="95370.08"/>
    <n v="166897.65"/>
    <n v="123434.25"/>
    <n v="216009.95"/>
    <n v="147670.87"/>
    <n v="258424.02"/>
    <n v="176097.97"/>
    <n v="308171.45"/>
    <n v="207021.07"/>
    <n v="362286.87"/>
    <n v="226798.55"/>
    <n v="396897.46"/>
    <n v="245484.04"/>
    <n v="429597.07"/>
  </r>
  <r>
    <n v="4"/>
    <x v="2"/>
    <s v="Region IV - Southeast"/>
    <x v="26"/>
    <s v="NC"/>
    <x v="177"/>
    <n v="2"/>
    <x v="1"/>
    <n v="83796.91"/>
    <n v="146644.59"/>
    <n v="109628.5"/>
    <n v="191849.88"/>
    <n v="133004.09"/>
    <n v="232757.16"/>
    <n v="162709.21"/>
    <n v="284741.12"/>
    <n v="192797.2"/>
    <n v="337395.1"/>
    <n v="212304.38"/>
    <n v="371532.67"/>
    <n v="230333.91"/>
    <n v="403084.35"/>
  </r>
  <r>
    <n v="4"/>
    <x v="2"/>
    <s v="Region IV - Southeast"/>
    <x v="26"/>
    <s v="NC"/>
    <x v="177"/>
    <n v="3"/>
    <x v="2"/>
    <n v="73136.2"/>
    <n v="127988.35"/>
    <n v="99702.74"/>
    <n v="174479.79"/>
    <n v="126107.89"/>
    <n v="220688.81"/>
    <n v="166088.21"/>
    <n v="290654.36"/>
    <n v="205784.52"/>
    <n v="360122.91"/>
    <n v="231843.01"/>
    <n v="405725.26"/>
    <n v="257576.92"/>
    <n v="450759.61"/>
  </r>
  <r>
    <n v="4"/>
    <x v="2"/>
    <s v="Region IV - Southeast"/>
    <x v="26"/>
    <s v="NC"/>
    <x v="177"/>
    <n v="4"/>
    <x v="3"/>
    <n v="80801.119999999995"/>
    <n v="129281.79"/>
    <n v="113121.56"/>
    <n v="180994.5"/>
    <n v="145442.01"/>
    <n v="232707.22"/>
    <n v="193922.68"/>
    <n v="310276.28999999998"/>
    <n v="242403.35"/>
    <n v="387845.36"/>
    <n v="274723.78999999998"/>
    <n v="439558.08"/>
    <n v="307044.24"/>
    <n v="491270.79"/>
  </r>
  <r>
    <n v="4"/>
    <x v="2"/>
    <s v="Region IV - Southeast"/>
    <x v="26"/>
    <s v="NC"/>
    <x v="178"/>
    <n v="1"/>
    <x v="0"/>
    <n v="92356.53"/>
    <n v="161623.92000000001"/>
    <n v="119502.93"/>
    <n v="209130.13"/>
    <n v="142945.43"/>
    <n v="250154.5"/>
    <n v="170429.01"/>
    <n v="298250.76"/>
    <n v="200331.84"/>
    <n v="350580.72"/>
    <n v="219456.45"/>
    <n v="384048.78"/>
    <n v="237510.38"/>
    <n v="415643.16"/>
  </r>
  <r>
    <n v="4"/>
    <x v="2"/>
    <s v="Region IV - Southeast"/>
    <x v="26"/>
    <s v="NC"/>
    <x v="178"/>
    <n v="2"/>
    <x v="1"/>
    <n v="81286.559999999998"/>
    <n v="142251.48000000001"/>
    <n v="106297.43"/>
    <n v="186020.51"/>
    <n v="128916.33"/>
    <n v="225603.58"/>
    <n v="157622.37"/>
    <n v="275839.14"/>
    <n v="186726.39999999999"/>
    <n v="326771.20000000001"/>
    <n v="205592.46"/>
    <n v="359786.8"/>
    <n v="223018.95"/>
    <n v="390283.17"/>
  </r>
  <r>
    <n v="4"/>
    <x v="2"/>
    <s v="Region IV - Southeast"/>
    <x v="26"/>
    <s v="NC"/>
    <x v="178"/>
    <n v="3"/>
    <x v="2"/>
    <n v="71049.83"/>
    <n v="124337.2"/>
    <n v="96898.69"/>
    <n v="169572.71"/>
    <n v="122593.18"/>
    <n v="214538.06"/>
    <n v="161491.29999999999"/>
    <n v="282609.77"/>
    <n v="200117.76000000001"/>
    <n v="350206.09"/>
    <n v="225480.66"/>
    <n v="394591.16"/>
    <n v="250533.09"/>
    <n v="438432.91"/>
  </r>
  <r>
    <n v="4"/>
    <x v="2"/>
    <s v="Region IV - Southeast"/>
    <x v="26"/>
    <s v="NC"/>
    <x v="178"/>
    <n v="4"/>
    <x v="3"/>
    <n v="78228.460000000006"/>
    <n v="125165.54"/>
    <n v="109519.84"/>
    <n v="175231.75"/>
    <n v="140811.23000000001"/>
    <n v="225297.96"/>
    <n v="187748.3"/>
    <n v="300397.28999999998"/>
    <n v="234685.38"/>
    <n v="375496.61"/>
    <n v="265976.76"/>
    <n v="425562.82"/>
    <n v="297268.14"/>
    <n v="475629.04"/>
  </r>
  <r>
    <n v="4"/>
    <x v="2"/>
    <s v="Region IV - Southeast"/>
    <x v="26"/>
    <s v="NC"/>
    <x v="179"/>
    <n v="1"/>
    <x v="0"/>
    <n v="95325.77"/>
    <n v="166820.1"/>
    <n v="123406.46"/>
    <n v="215961.3"/>
    <n v="147658.79"/>
    <n v="258402.88"/>
    <n v="176115.88"/>
    <n v="308202.78999999998"/>
    <n v="207065.76"/>
    <n v="362365.08"/>
    <n v="226860.7"/>
    <n v="397006.23"/>
    <n v="245576.75"/>
    <n v="429759.31"/>
  </r>
  <r>
    <n v="4"/>
    <x v="2"/>
    <s v="Region IV - Southeast"/>
    <x v="26"/>
    <s v="NC"/>
    <x v="179"/>
    <n v="2"/>
    <x v="1"/>
    <n v="83626.78"/>
    <n v="146346.85999999999"/>
    <n v="109450.64"/>
    <n v="191538.63"/>
    <n v="132832.59"/>
    <n v="232457.03"/>
    <n v="162581.59"/>
    <n v="284517.78000000003"/>
    <n v="192687.28"/>
    <n v="337202.75"/>
    <n v="212208.99"/>
    <n v="371365.74"/>
    <n v="230261.95"/>
    <n v="402958.41"/>
  </r>
  <r>
    <n v="4"/>
    <x v="2"/>
    <s v="Region IV - Southeast"/>
    <x v="26"/>
    <s v="NC"/>
    <x v="179"/>
    <n v="3"/>
    <x v="2"/>
    <n v="72887.899999999994"/>
    <n v="127553.83"/>
    <n v="99325.91"/>
    <n v="173820.34"/>
    <n v="125600.77"/>
    <n v="219801.35"/>
    <n v="165389.70000000001"/>
    <n v="289431.98"/>
    <n v="204891.54"/>
    <n v="358560.2"/>
    <n v="230815.97"/>
    <n v="403927.95"/>
    <n v="256412.3"/>
    <n v="448721.52"/>
  </r>
  <r>
    <n v="4"/>
    <x v="2"/>
    <s v="Region IV - Southeast"/>
    <x v="26"/>
    <s v="NC"/>
    <x v="179"/>
    <n v="4"/>
    <x v="3"/>
    <n v="80782.14"/>
    <n v="129251.42"/>
    <n v="113094.99"/>
    <n v="180951.99"/>
    <n v="145407.85"/>
    <n v="232652.56"/>
    <n v="193877.13"/>
    <n v="310203.40999999997"/>
    <n v="242346.41"/>
    <n v="387754.27"/>
    <n v="274659.27"/>
    <n v="439454.84"/>
    <n v="306972.12"/>
    <n v="491155.4"/>
  </r>
  <r>
    <n v="4"/>
    <x v="2"/>
    <s v="Region IV - Southeast"/>
    <x v="26"/>
    <s v="NC"/>
    <x v="180"/>
    <n v="1"/>
    <x v="0"/>
    <n v="93287.19"/>
    <n v="163252.59"/>
    <n v="120767.05"/>
    <n v="211342.33"/>
    <n v="144500.44"/>
    <n v="252875.77"/>
    <n v="172348.51"/>
    <n v="301609.88"/>
    <n v="202636.07"/>
    <n v="354613.12"/>
    <n v="222007.41"/>
    <n v="388512.97"/>
    <n v="240322.78"/>
    <n v="420564.87"/>
  </r>
  <r>
    <n v="4"/>
    <x v="2"/>
    <s v="Region IV - Southeast"/>
    <x v="26"/>
    <s v="NC"/>
    <x v="180"/>
    <n v="2"/>
    <x v="1"/>
    <n v="81839.789999999994"/>
    <n v="143219.64000000001"/>
    <n v="107111.36"/>
    <n v="187444.88"/>
    <n v="129993.09"/>
    <n v="227487.9"/>
    <n v="159105.26999999999"/>
    <n v="278434.23"/>
    <n v="188566.81"/>
    <n v="329991.92"/>
    <n v="207670.79"/>
    <n v="363423.88"/>
    <n v="225337.33"/>
    <n v="394340.33"/>
  </r>
  <r>
    <n v="4"/>
    <x v="2"/>
    <s v="Region IV - Southeast"/>
    <x v="26"/>
    <s v="NC"/>
    <x v="180"/>
    <n v="3"/>
    <x v="2"/>
    <n v="71331.460000000006"/>
    <n v="124830.06"/>
    <n v="97205.32"/>
    <n v="170109.31"/>
    <n v="122919.55"/>
    <n v="215109.21"/>
    <n v="161859.43"/>
    <n v="283254"/>
    <n v="200518.39"/>
    <n v="350907.18"/>
    <n v="225889.72"/>
    <n v="395307.01"/>
    <n v="250940"/>
    <n v="439145.01"/>
  </r>
  <r>
    <n v="4"/>
    <x v="2"/>
    <s v="Region IV - Southeast"/>
    <x v="26"/>
    <s v="NC"/>
    <x v="180"/>
    <n v="4"/>
    <x v="3"/>
    <n v="79054.38"/>
    <n v="126487.01"/>
    <n v="110676.13"/>
    <n v="177081.82"/>
    <n v="142297.89000000001"/>
    <n v="227676.62"/>
    <n v="189730.52"/>
    <n v="303568.83"/>
    <n v="237163.15"/>
    <n v="379461.04"/>
    <n v="268784.90000000002"/>
    <n v="430055.84"/>
    <n v="300406.65000000002"/>
    <n v="480650.65"/>
  </r>
  <r>
    <n v="4"/>
    <x v="2"/>
    <s v="Region IV - Southeast"/>
    <x v="26"/>
    <s v="NC"/>
    <x v="91"/>
    <n v="1"/>
    <x v="0"/>
    <n v="93331.5"/>
    <n v="163330.13"/>
    <n v="120794.84"/>
    <n v="211390.97"/>
    <n v="144512.51999999999"/>
    <n v="252896.91"/>
    <n v="172330.6"/>
    <n v="301578.53999999998"/>
    <n v="202591.37"/>
    <n v="354534.9"/>
    <n v="221945.25"/>
    <n v="388404.18"/>
    <n v="240230.07"/>
    <n v="420402.62"/>
  </r>
  <r>
    <n v="4"/>
    <x v="2"/>
    <s v="Region IV - Southeast"/>
    <x v="26"/>
    <s v="NC"/>
    <x v="91"/>
    <n v="2"/>
    <x v="1"/>
    <n v="82009.919999999998"/>
    <n v="143517.35999999999"/>
    <n v="107289.22"/>
    <n v="187756.13"/>
    <n v="130164.58"/>
    <n v="227788.02"/>
    <n v="159232.9"/>
    <n v="278657.57"/>
    <n v="188676.72"/>
    <n v="330184.26"/>
    <n v="207766.17"/>
    <n v="363590.8"/>
    <n v="225409.29"/>
    <n v="394466.26"/>
  </r>
  <r>
    <n v="4"/>
    <x v="2"/>
    <s v="Region IV - Southeast"/>
    <x v="26"/>
    <s v="NC"/>
    <x v="91"/>
    <n v="3"/>
    <x v="2"/>
    <n v="71579.759999999995"/>
    <n v="125264.57"/>
    <n v="97582.15"/>
    <n v="170768.76"/>
    <n v="123426.67"/>
    <n v="215996.67"/>
    <n v="162557.93"/>
    <n v="284476.38"/>
    <n v="201411.36"/>
    <n v="352469.89"/>
    <n v="226916.75"/>
    <n v="397104.32"/>
    <n v="252104.62"/>
    <n v="441183.09"/>
  </r>
  <r>
    <n v="4"/>
    <x v="2"/>
    <s v="Region IV - Southeast"/>
    <x v="26"/>
    <s v="NC"/>
    <x v="91"/>
    <n v="4"/>
    <x v="3"/>
    <n v="79073.36"/>
    <n v="126517.37"/>
    <n v="110702.7"/>
    <n v="177124.32"/>
    <n v="142332.04"/>
    <n v="227731.27"/>
    <n v="189776.06"/>
    <n v="303641.7"/>
    <n v="237220.07"/>
    <n v="379552.12"/>
    <n v="268849.42"/>
    <n v="430159.07"/>
    <n v="300478.76"/>
    <n v="480766.02"/>
  </r>
  <r>
    <n v="4"/>
    <x v="2"/>
    <s v="Region IV - Southeast"/>
    <x v="26"/>
    <s v="NC"/>
    <x v="181"/>
    <n v="1"/>
    <x v="0"/>
    <n v="94395.11"/>
    <n v="165191.43"/>
    <n v="122142.34"/>
    <n v="213749.1"/>
    <n v="146103.76999999999"/>
    <n v="255681.6"/>
    <n v="174196.38"/>
    <n v="304843.65999999997"/>
    <n v="204761.53"/>
    <n v="358332.67"/>
    <n v="224309.74"/>
    <n v="392542.05"/>
    <n v="242764.34"/>
    <n v="424837.6"/>
  </r>
  <r>
    <n v="4"/>
    <x v="2"/>
    <s v="Region IV - Southeast"/>
    <x v="26"/>
    <s v="NC"/>
    <x v="181"/>
    <n v="2"/>
    <x v="1"/>
    <n v="83073.55"/>
    <n v="145378.71"/>
    <n v="108636.72"/>
    <n v="190114.26"/>
    <n v="131755.84"/>
    <n v="230572.71"/>
    <n v="161098.68"/>
    <n v="281922.69"/>
    <n v="190846.87"/>
    <n v="333982.03000000003"/>
    <n v="210130.67"/>
    <n v="367728.66"/>
    <n v="227943.57"/>
    <n v="398901.24"/>
  </r>
  <r>
    <n v="4"/>
    <x v="2"/>
    <s v="Region IV - Southeast"/>
    <x v="26"/>
    <s v="NC"/>
    <x v="181"/>
    <n v="3"/>
    <x v="2"/>
    <n v="72606.27"/>
    <n v="127060.98"/>
    <n v="99019.28"/>
    <n v="173283.73"/>
    <n v="125274.4"/>
    <n v="219230.2"/>
    <n v="165021.57"/>
    <n v="288787.75"/>
    <n v="204490.92"/>
    <n v="357859.1"/>
    <n v="230406.91"/>
    <n v="403212.1"/>
    <n v="256005.39"/>
    <n v="448009.43"/>
  </r>
  <r>
    <n v="4"/>
    <x v="2"/>
    <s v="Region IV - Southeast"/>
    <x v="26"/>
    <s v="NC"/>
    <x v="181"/>
    <n v="4"/>
    <x v="3"/>
    <n v="79956.210000000006"/>
    <n v="127929.94"/>
    <n v="111938.7"/>
    <n v="179101.92"/>
    <n v="143921.19"/>
    <n v="230273.9"/>
    <n v="191894.91"/>
    <n v="307031.87"/>
    <n v="239868.64"/>
    <n v="383789.83"/>
    <n v="271851.13"/>
    <n v="434961.81"/>
    <n v="303833.61"/>
    <n v="486133.79"/>
  </r>
  <r>
    <n v="4"/>
    <x v="2"/>
    <s v="Region IV - Southeast"/>
    <x v="27"/>
    <s v="SC"/>
    <x v="125"/>
    <n v="1"/>
    <x v="0"/>
    <n v="95990.51"/>
    <n v="167983.39"/>
    <n v="124163.6"/>
    <n v="217286.3"/>
    <n v="148490.65"/>
    <n v="259858.65"/>
    <n v="176995.06"/>
    <n v="309741.34999999998"/>
    <n v="208016.76"/>
    <n v="364029.33"/>
    <n v="227856.49"/>
    <n v="398748.86"/>
    <n v="246565.76000000001"/>
    <n v="431490.08"/>
  </r>
  <r>
    <n v="4"/>
    <x v="2"/>
    <s v="Region IV - Southeast"/>
    <x v="27"/>
    <s v="SC"/>
    <x v="125"/>
    <n v="2"/>
    <x v="1"/>
    <n v="84668.99"/>
    <n v="148170.73000000001"/>
    <n v="110657.97"/>
    <n v="193651.46"/>
    <n v="134142.72"/>
    <n v="234749.76"/>
    <n v="163897.35999999999"/>
    <n v="286820.37"/>
    <n v="194102.11"/>
    <n v="339678.69"/>
    <n v="213677.41"/>
    <n v="373935.47"/>
    <n v="231744.99"/>
    <n v="405553.73"/>
  </r>
  <r>
    <n v="4"/>
    <x v="2"/>
    <s v="Region IV - Southeast"/>
    <x v="27"/>
    <s v="SC"/>
    <x v="125"/>
    <n v="3"/>
    <x v="2"/>
    <n v="74146.05"/>
    <n v="129755.59"/>
    <n v="101174.97"/>
    <n v="177056.19"/>
    <n v="128046"/>
    <n v="224080.51"/>
    <n v="168717.04"/>
    <n v="295254.83"/>
    <n v="209110.26"/>
    <n v="365942.95"/>
    <n v="235642.16"/>
    <n v="412373.79"/>
    <n v="261856.55"/>
    <n v="458248.96000000002"/>
  </r>
  <r>
    <n v="4"/>
    <x v="2"/>
    <s v="Region IV - Southeast"/>
    <x v="27"/>
    <s v="SC"/>
    <x v="125"/>
    <n v="4"/>
    <x v="3"/>
    <n v="81280.5"/>
    <n v="130048.8"/>
    <n v="113792.7"/>
    <n v="182068.33"/>
    <n v="146304.9"/>
    <n v="234087.85"/>
    <n v="195073.2"/>
    <n v="312117.13"/>
    <n v="243841.5"/>
    <n v="390146.41"/>
    <n v="276353.7"/>
    <n v="442165.93"/>
    <n v="308865.90000000002"/>
    <n v="494185.45"/>
  </r>
  <r>
    <n v="4"/>
    <x v="2"/>
    <s v="Region IV - Southeast"/>
    <x v="27"/>
    <s v="SC"/>
    <x v="182"/>
    <n v="1"/>
    <x v="0"/>
    <n v="93553.07"/>
    <n v="163717.87"/>
    <n v="120933.83"/>
    <n v="211634.2"/>
    <n v="144572.92000000001"/>
    <n v="253002.62"/>
    <n v="172241.08"/>
    <n v="301421.89"/>
    <n v="202367.92"/>
    <n v="354143.87"/>
    <n v="221634.48"/>
    <n v="387860.35"/>
    <n v="239766.54"/>
    <n v="419591.44"/>
  </r>
  <r>
    <n v="4"/>
    <x v="2"/>
    <s v="Region IV - Southeast"/>
    <x v="27"/>
    <s v="SC"/>
    <x v="182"/>
    <n v="2"/>
    <x v="1"/>
    <n v="82860.58"/>
    <n v="145006.01999999999"/>
    <n v="108178.52"/>
    <n v="189312.4"/>
    <n v="131022.1"/>
    <n v="229288.67"/>
    <n v="159871.03"/>
    <n v="279774.3"/>
    <n v="189226.31"/>
    <n v="331146.03999999998"/>
    <n v="208243.13"/>
    <n v="364425.48"/>
    <n v="225769.14"/>
    <n v="395095.99"/>
  </r>
  <r>
    <n v="4"/>
    <x v="2"/>
    <s v="Region IV - Southeast"/>
    <x v="27"/>
    <s v="SC"/>
    <x v="182"/>
    <n v="3"/>
    <x v="2"/>
    <n v="72821.240000000005"/>
    <n v="127437.17"/>
    <n v="99466.31"/>
    <n v="174066.05"/>
    <n v="125962.28"/>
    <n v="220433.99"/>
    <n v="166050.47"/>
    <n v="290588.32"/>
    <n v="205876.26"/>
    <n v="360283.45"/>
    <n v="232051.94"/>
    <n v="406090.89"/>
    <n v="257927.73"/>
    <n v="451373.54"/>
  </r>
  <r>
    <n v="4"/>
    <x v="2"/>
    <s v="Region IV - Southeast"/>
    <x v="27"/>
    <s v="SC"/>
    <x v="182"/>
    <n v="4"/>
    <x v="3"/>
    <n v="79168.25"/>
    <n v="126669.21"/>
    <n v="110835.55"/>
    <n v="177336.89"/>
    <n v="142502.85"/>
    <n v="228004.57"/>
    <n v="190003.81"/>
    <n v="304006.09000000003"/>
    <n v="237504.76"/>
    <n v="380007.62"/>
    <n v="269172.06"/>
    <n v="430675.3"/>
    <n v="300839.36"/>
    <n v="481342.98"/>
  </r>
  <r>
    <n v="4"/>
    <x v="2"/>
    <s v="Region IV - Southeast"/>
    <x v="27"/>
    <s v="SC"/>
    <x v="183"/>
    <n v="1"/>
    <x v="0"/>
    <n v="91381.55"/>
    <n v="159917.71"/>
    <n v="118211.02"/>
    <n v="206869.29"/>
    <n v="141378.32999999999"/>
    <n v="247412.09"/>
    <n v="168527.42"/>
    <n v="294922.98"/>
    <n v="198072.3"/>
    <n v="346626.53"/>
    <n v="216967.64"/>
    <n v="379693.38"/>
    <n v="234790.69"/>
    <n v="410883.7"/>
  </r>
  <r>
    <n v="4"/>
    <x v="2"/>
    <s v="Region IV - Southeast"/>
    <x v="27"/>
    <s v="SC"/>
    <x v="183"/>
    <n v="2"/>
    <x v="1"/>
    <n v="80563.199999999997"/>
    <n v="140985.60000000001"/>
    <n v="105305.65"/>
    <n v="184284.88"/>
    <n v="127668.08"/>
    <n v="223419.15"/>
    <n v="156011.84"/>
    <n v="273020.71000000002"/>
    <n v="184776.08"/>
    <n v="323358.14"/>
    <n v="203418.75"/>
    <n v="355982.81"/>
    <n v="220628.61"/>
    <n v="386100.07"/>
  </r>
  <r>
    <n v="4"/>
    <x v="2"/>
    <s v="Region IV - Southeast"/>
    <x v="27"/>
    <s v="SC"/>
    <x v="183"/>
    <n v="3"/>
    <x v="2"/>
    <n v="70519.91"/>
    <n v="123409.84"/>
    <n v="96215.23"/>
    <n v="168376.65"/>
    <n v="121759.69"/>
    <n v="213079.46"/>
    <n v="160424.67000000001"/>
    <n v="280743.17"/>
    <n v="198824.17"/>
    <n v="347942.29"/>
    <n v="224044.57"/>
    <n v="392078"/>
    <n v="248961.57"/>
    <n v="435682.74"/>
  </r>
  <r>
    <n v="4"/>
    <x v="2"/>
    <s v="Region IV - Southeast"/>
    <x v="27"/>
    <s v="SC"/>
    <x v="183"/>
    <n v="4"/>
    <x v="3"/>
    <n v="77383.56"/>
    <n v="123813.7"/>
    <n v="108336.98"/>
    <n v="173339.18"/>
    <n v="139290.41"/>
    <n v="222864.65"/>
    <n v="185720.54"/>
    <n v="297152.87"/>
    <n v="232150.68"/>
    <n v="371441.09"/>
    <n v="263104.09999999998"/>
    <n v="420966.57"/>
    <n v="294057.53000000003"/>
    <n v="470492.05"/>
  </r>
  <r>
    <n v="4"/>
    <x v="2"/>
    <s v="Region IV - Southeast"/>
    <x v="27"/>
    <s v="SC"/>
    <x v="167"/>
    <n v="1"/>
    <x v="0"/>
    <n v="95946.2"/>
    <n v="167905.85"/>
    <n v="124135.81"/>
    <n v="217237.66"/>
    <n v="148478.57999999999"/>
    <n v="259837.51"/>
    <n v="177012.97"/>
    <n v="309772.69"/>
    <n v="208061.46"/>
    <n v="364107.55"/>
    <n v="227918.65"/>
    <n v="398857.64"/>
    <n v="246658.48"/>
    <n v="431652.34"/>
  </r>
  <r>
    <n v="4"/>
    <x v="2"/>
    <s v="Region IV - Southeast"/>
    <x v="27"/>
    <s v="SC"/>
    <x v="167"/>
    <n v="2"/>
    <x v="1"/>
    <n v="84498.86"/>
    <n v="147873"/>
    <n v="110480.12"/>
    <n v="193340.21"/>
    <n v="133971.22"/>
    <n v="234449.64"/>
    <n v="163769.74"/>
    <n v="286597.03999999998"/>
    <n v="193992.2"/>
    <n v="339486.35"/>
    <n v="213582.03"/>
    <n v="373768.55"/>
    <n v="231673.03"/>
    <n v="405427.8"/>
  </r>
  <r>
    <n v="4"/>
    <x v="2"/>
    <s v="Region IV - Southeast"/>
    <x v="27"/>
    <s v="SC"/>
    <x v="167"/>
    <n v="3"/>
    <x v="2"/>
    <n v="73897.759999999995"/>
    <n v="129321.08"/>
    <n v="100798.14"/>
    <n v="176396.74"/>
    <n v="127538.88"/>
    <n v="223193.05"/>
    <n v="168018.54"/>
    <n v="294032.45"/>
    <n v="208217.28"/>
    <n v="364380.24"/>
    <n v="234615.13"/>
    <n v="410576.48"/>
    <n v="260691.94"/>
    <n v="456210.89"/>
  </r>
  <r>
    <n v="4"/>
    <x v="2"/>
    <s v="Region IV - Southeast"/>
    <x v="27"/>
    <s v="SC"/>
    <x v="167"/>
    <n v="4"/>
    <x v="3"/>
    <n v="81261.53"/>
    <n v="130018.44"/>
    <n v="113766.14"/>
    <n v="182025.82"/>
    <n v="146270.75"/>
    <n v="234033.2"/>
    <n v="195027.66"/>
    <n v="312044.26"/>
    <n v="243784.58"/>
    <n v="390055.33"/>
    <n v="276289.19"/>
    <n v="442062.7"/>
    <n v="308793.8"/>
    <n v="494070.08"/>
  </r>
  <r>
    <n v="4"/>
    <x v="2"/>
    <s v="Region IV - Southeast"/>
    <x v="27"/>
    <s v="SC"/>
    <x v="184"/>
    <n v="1"/>
    <x v="0"/>
    <n v="93951.93"/>
    <n v="164415.88"/>
    <n v="121524.19"/>
    <n v="212667.32"/>
    <n v="145332.31"/>
    <n v="254331.53"/>
    <n v="173227.68"/>
    <n v="303148.44"/>
    <n v="203587.07"/>
    <n v="356277.37"/>
    <n v="223003.19"/>
    <n v="390255.58"/>
    <n v="241311.79"/>
    <n v="422295.63"/>
  </r>
  <r>
    <n v="4"/>
    <x v="2"/>
    <s v="Region IV - Southeast"/>
    <x v="27"/>
    <s v="SC"/>
    <x v="184"/>
    <n v="2"/>
    <x v="1"/>
    <n v="82882"/>
    <n v="145043.5"/>
    <n v="108318.69"/>
    <n v="189557.7"/>
    <n v="131303.21"/>
    <n v="229780.62"/>
    <n v="160421.04"/>
    <n v="280736.82"/>
    <n v="189981.63"/>
    <n v="332467.84999999998"/>
    <n v="209139.20000000001"/>
    <n v="365993.6"/>
    <n v="226820.36"/>
    <n v="396935.64"/>
  </r>
  <r>
    <n v="4"/>
    <x v="2"/>
    <s v="Region IV - Southeast"/>
    <x v="27"/>
    <s v="SC"/>
    <x v="184"/>
    <n v="3"/>
    <x v="2"/>
    <n v="72589.61"/>
    <n v="127031.81"/>
    <n v="99054.38"/>
    <n v="173345.16"/>
    <n v="125364.78"/>
    <n v="219388.36"/>
    <n v="165186.76"/>
    <n v="289076.84000000003"/>
    <n v="204737.09"/>
    <n v="358289.91999999998"/>
    <n v="230715.9"/>
    <n v="403752.83"/>
    <n v="256384.25"/>
    <n v="448672.43"/>
  </r>
  <r>
    <n v="4"/>
    <x v="2"/>
    <s v="Region IV - Southeast"/>
    <x v="27"/>
    <s v="SC"/>
    <x v="184"/>
    <n v="4"/>
    <x v="3"/>
    <n v="79552.740000000005"/>
    <n v="127284.39"/>
    <n v="111373.84"/>
    <n v="178198.15"/>
    <n v="143194.94"/>
    <n v="229111.9"/>
    <n v="190926.58"/>
    <n v="305482.53999999998"/>
    <n v="238658.23"/>
    <n v="381853.17"/>
    <n v="270479.33"/>
    <n v="432766.93"/>
    <n v="302300.42"/>
    <n v="483680.68"/>
  </r>
  <r>
    <n v="4"/>
    <x v="2"/>
    <s v="Region IV - Southeast"/>
    <x v="27"/>
    <s v="SC"/>
    <x v="185"/>
    <n v="1"/>
    <x v="0"/>
    <n v="95990.51"/>
    <n v="167983.39"/>
    <n v="124163.6"/>
    <n v="217286.3"/>
    <n v="148490.65"/>
    <n v="259858.65"/>
    <n v="176995.06"/>
    <n v="309741.34999999998"/>
    <n v="208016.76"/>
    <n v="364029.33"/>
    <n v="227856.49"/>
    <n v="398748.86"/>
    <n v="246565.76000000001"/>
    <n v="431490.08"/>
  </r>
  <r>
    <n v="4"/>
    <x v="2"/>
    <s v="Region IV - Southeast"/>
    <x v="27"/>
    <s v="SC"/>
    <x v="185"/>
    <n v="2"/>
    <x v="1"/>
    <n v="84668.99"/>
    <n v="148170.73000000001"/>
    <n v="110657.97"/>
    <n v="193651.46"/>
    <n v="134142.72"/>
    <n v="234749.76"/>
    <n v="163897.35999999999"/>
    <n v="286820.37"/>
    <n v="194102.11"/>
    <n v="339678.69"/>
    <n v="213677.41"/>
    <n v="373935.47"/>
    <n v="231744.99"/>
    <n v="405553.73"/>
  </r>
  <r>
    <n v="4"/>
    <x v="2"/>
    <s v="Region IV - Southeast"/>
    <x v="27"/>
    <s v="SC"/>
    <x v="185"/>
    <n v="3"/>
    <x v="2"/>
    <n v="74146.05"/>
    <n v="129755.59"/>
    <n v="101174.97"/>
    <n v="177056.19"/>
    <n v="128046"/>
    <n v="224080.51"/>
    <n v="168717.04"/>
    <n v="295254.83"/>
    <n v="209110.26"/>
    <n v="365942.95"/>
    <n v="235642.16"/>
    <n v="412373.79"/>
    <n v="261856.55"/>
    <n v="458248.96000000002"/>
  </r>
  <r>
    <n v="4"/>
    <x v="2"/>
    <s v="Region IV - Southeast"/>
    <x v="27"/>
    <s v="SC"/>
    <x v="185"/>
    <n v="4"/>
    <x v="3"/>
    <n v="81280.5"/>
    <n v="130048.8"/>
    <n v="113792.7"/>
    <n v="182068.33"/>
    <n v="146304.9"/>
    <n v="234087.85"/>
    <n v="195073.2"/>
    <n v="312117.13"/>
    <n v="243841.5"/>
    <n v="390146.41"/>
    <n v="276353.7"/>
    <n v="442165.93"/>
    <n v="308865.90000000002"/>
    <n v="494185.45"/>
  </r>
  <r>
    <n v="4"/>
    <x v="2"/>
    <s v="Region IV - Southeast"/>
    <x v="28"/>
    <s v="TN"/>
    <x v="186"/>
    <n v="1"/>
    <x v="0"/>
    <n v="90539.56"/>
    <n v="158444.23000000001"/>
    <n v="117342.69"/>
    <n v="205349.71"/>
    <n v="140498.15"/>
    <n v="245871.76"/>
    <n v="167719.85"/>
    <n v="293509.74"/>
    <n v="197300.06"/>
    <n v="345275.11"/>
    <n v="216220.48"/>
    <n v="378385.83"/>
    <n v="234172.51"/>
    <n v="409801.89"/>
  </r>
  <r>
    <n v="4"/>
    <x v="2"/>
    <s v="Region IV - Southeast"/>
    <x v="28"/>
    <s v="TN"/>
    <x v="186"/>
    <n v="2"/>
    <x v="1"/>
    <n v="78840.460000000006"/>
    <n v="137970.81"/>
    <n v="103386.88"/>
    <n v="180927.04"/>
    <n v="125671.95"/>
    <n v="219925.91"/>
    <n v="154185.56"/>
    <n v="269824.73"/>
    <n v="182921.59"/>
    <n v="320112.78000000003"/>
    <n v="201568.76"/>
    <n v="352745.34"/>
    <n v="218857.7"/>
    <n v="383000.98"/>
  </r>
  <r>
    <n v="4"/>
    <x v="2"/>
    <s v="Region IV - Southeast"/>
    <x v="28"/>
    <s v="TN"/>
    <x v="186"/>
    <n v="3"/>
    <x v="2"/>
    <n v="68268.570000000007"/>
    <n v="119470"/>
    <n v="92858.84"/>
    <n v="162502.97"/>
    <n v="117285.97"/>
    <n v="205250.45"/>
    <n v="154303.29999999999"/>
    <n v="270030.78000000003"/>
    <n v="191033.54"/>
    <n v="334308.7"/>
    <n v="215110.24"/>
    <n v="376442.92"/>
    <n v="238858.83"/>
    <n v="418002.96"/>
  </r>
  <r>
    <n v="4"/>
    <x v="2"/>
    <s v="Region IV - Southeast"/>
    <x v="28"/>
    <s v="TN"/>
    <x v="186"/>
    <n v="4"/>
    <x v="3"/>
    <n v="76809.279999999999"/>
    <n v="122894.85"/>
    <n v="107533"/>
    <n v="172052.79"/>
    <n v="138256.71"/>
    <n v="221210.74"/>
    <n v="184342.28"/>
    <n v="294947.65000000002"/>
    <n v="230427.85"/>
    <n v="368684.56"/>
    <n v="261151.56"/>
    <n v="417842.5"/>
    <n v="291875.27"/>
    <n v="467000.44"/>
  </r>
  <r>
    <n v="4"/>
    <x v="2"/>
    <s v="Region IV - Southeast"/>
    <x v="28"/>
    <s v="TN"/>
    <x v="182"/>
    <n v="1"/>
    <x v="0"/>
    <n v="83360.22"/>
    <n v="145880.38"/>
    <n v="108076.95"/>
    <n v="189134.66"/>
    <n v="129431.85"/>
    <n v="226505.73"/>
    <n v="154551.94"/>
    <n v="270465.89"/>
    <n v="181840.83"/>
    <n v="318221.45"/>
    <n v="199296.07"/>
    <n v="348768.13"/>
    <n v="215876.31"/>
    <n v="377783.55"/>
  </r>
  <r>
    <n v="4"/>
    <x v="2"/>
    <s v="Region IV - Southeast"/>
    <x v="28"/>
    <s v="TN"/>
    <x v="182"/>
    <n v="2"/>
    <x v="1"/>
    <n v="72415.87"/>
    <n v="126727.77"/>
    <n v="95021.51"/>
    <n v="166287.64000000001"/>
    <n v="115562.18"/>
    <n v="202233.81"/>
    <n v="141890.82999999999"/>
    <n v="248308.95"/>
    <n v="168390"/>
    <n v="294682.49"/>
    <n v="185589.63"/>
    <n v="324781.86"/>
    <n v="201549.56"/>
    <n v="352711.74"/>
  </r>
  <r>
    <n v="4"/>
    <x v="2"/>
    <s v="Region IV - Southeast"/>
    <x v="28"/>
    <s v="TN"/>
    <x v="182"/>
    <n v="3"/>
    <x v="2"/>
    <n v="62572.72"/>
    <n v="109502.25"/>
    <n v="85059.95"/>
    <n v="148854.91"/>
    <n v="107394.56"/>
    <n v="187940.48000000001"/>
    <n v="141248.82"/>
    <n v="247185.44"/>
    <n v="174834.51"/>
    <n v="305960.40000000002"/>
    <n v="196841.3"/>
    <n v="344472.28"/>
    <n v="218541.16"/>
    <n v="382447.02"/>
  </r>
  <r>
    <n v="4"/>
    <x v="2"/>
    <s v="Region IV - Southeast"/>
    <x v="28"/>
    <s v="TN"/>
    <x v="182"/>
    <n v="4"/>
    <x v="3"/>
    <n v="70743.149999999994"/>
    <n v="113189.04"/>
    <n v="99040.41"/>
    <n v="158464.66"/>
    <n v="127337.67"/>
    <n v="203740.28"/>
    <n v="169783.56"/>
    <n v="271653.71000000002"/>
    <n v="212229.45"/>
    <n v="339567.13"/>
    <n v="240526.72"/>
    <n v="384842.75"/>
    <n v="268823.98"/>
    <n v="430118.37"/>
  </r>
  <r>
    <n v="4"/>
    <x v="2"/>
    <s v="Region IV - Southeast"/>
    <x v="28"/>
    <s v="TN"/>
    <x v="168"/>
    <n v="1"/>
    <x v="0"/>
    <n v="83759.08"/>
    <n v="146578.39000000001"/>
    <n v="108667.31"/>
    <n v="190167.79"/>
    <n v="130191.23"/>
    <n v="227834.66"/>
    <n v="155538.54"/>
    <n v="272192.44"/>
    <n v="183059.98"/>
    <n v="320354.96000000002"/>
    <n v="200664.78"/>
    <n v="351163.37"/>
    <n v="217421.57"/>
    <n v="380487.75"/>
  </r>
  <r>
    <n v="4"/>
    <x v="2"/>
    <s v="Region IV - Southeast"/>
    <x v="28"/>
    <s v="TN"/>
    <x v="168"/>
    <n v="2"/>
    <x v="1"/>
    <n v="72437.289999999994"/>
    <n v="126765.25"/>
    <n v="95161.68"/>
    <n v="166532.95000000001"/>
    <n v="115843.3"/>
    <n v="202725.77"/>
    <n v="142440.84"/>
    <n v="249271.47"/>
    <n v="169145.32"/>
    <n v="296004.32"/>
    <n v="186485.71"/>
    <n v="326349.99"/>
    <n v="202600.8"/>
    <n v="354551.4"/>
  </r>
  <r>
    <n v="4"/>
    <x v="2"/>
    <s v="Region IV - Southeast"/>
    <x v="28"/>
    <s v="TN"/>
    <x v="168"/>
    <n v="3"/>
    <x v="2"/>
    <n v="62341.09"/>
    <n v="109096.9"/>
    <n v="84648.01"/>
    <n v="148134.01999999999"/>
    <n v="106797.06"/>
    <n v="186894.86"/>
    <n v="140385.13"/>
    <n v="245673.97"/>
    <n v="173695.35999999999"/>
    <n v="303966.87"/>
    <n v="195505.28"/>
    <n v="342134.24"/>
    <n v="216997.68"/>
    <n v="379745.94"/>
  </r>
  <r>
    <n v="4"/>
    <x v="2"/>
    <s v="Region IV - Southeast"/>
    <x v="28"/>
    <s v="TN"/>
    <x v="168"/>
    <n v="4"/>
    <x v="3"/>
    <n v="71127.64"/>
    <n v="113804.23"/>
    <n v="99578.7"/>
    <n v="159325.93"/>
    <n v="128029.75999999999"/>
    <n v="204847.62"/>
    <n v="170706.35"/>
    <n v="273130.15999999997"/>
    <n v="213382.93"/>
    <n v="341412.7"/>
    <n v="241833.99"/>
    <n v="386934.39"/>
    <n v="270285.05"/>
    <n v="432456.08"/>
  </r>
  <r>
    <n v="4"/>
    <x v="2"/>
    <s v="Region IV - Southeast"/>
    <x v="28"/>
    <s v="TN"/>
    <x v="187"/>
    <n v="1"/>
    <x v="0"/>
    <n v="82872.73"/>
    <n v="145027.28"/>
    <n v="107430.99"/>
    <n v="188004.24"/>
    <n v="128648.3"/>
    <n v="225134.53"/>
    <n v="153601.14000000001"/>
    <n v="268802"/>
    <n v="180711.06"/>
    <n v="316244.34999999998"/>
    <n v="198051.67"/>
    <n v="346590.43"/>
    <n v="214516.47"/>
    <n v="375403.82"/>
  </r>
  <r>
    <n v="4"/>
    <x v="2"/>
    <s v="Region IV - Southeast"/>
    <x v="28"/>
    <s v="TN"/>
    <x v="187"/>
    <n v="2"/>
    <x v="1"/>
    <n v="72054.19"/>
    <n v="126094.83"/>
    <n v="94525.62"/>
    <n v="165419.82999999999"/>
    <n v="114938.05"/>
    <n v="201141.59"/>
    <n v="141085.56"/>
    <n v="246899.73"/>
    <n v="167414.84"/>
    <n v="292975.96000000002"/>
    <n v="184502.78"/>
    <n v="322879.86"/>
    <n v="200354.39"/>
    <n v="350620.19"/>
  </r>
  <r>
    <n v="4"/>
    <x v="2"/>
    <s v="Region IV - Southeast"/>
    <x v="28"/>
    <s v="TN"/>
    <x v="187"/>
    <n v="3"/>
    <x v="2"/>
    <n v="62307.75"/>
    <n v="109038.57"/>
    <n v="84718.22"/>
    <n v="148256.88"/>
    <n v="106977.82"/>
    <n v="187211.18"/>
    <n v="140715.51"/>
    <n v="246252.14"/>
    <n v="174187.71"/>
    <n v="304828.5"/>
    <n v="196123.26"/>
    <n v="343215.7"/>
    <n v="217755.39"/>
    <n v="381071.94"/>
  </r>
  <r>
    <n v="4"/>
    <x v="2"/>
    <s v="Region IV - Southeast"/>
    <x v="28"/>
    <s v="TN"/>
    <x v="187"/>
    <n v="4"/>
    <x v="3"/>
    <n v="70320.7"/>
    <n v="112513.12"/>
    <n v="98448.98"/>
    <n v="157518.37"/>
    <n v="126577.26"/>
    <n v="202523.62"/>
    <n v="168769.68"/>
    <n v="270031.5"/>
    <n v="210962.11"/>
    <n v="337539.37"/>
    <n v="239090.39"/>
    <n v="382544.62"/>
    <n v="267218.67"/>
    <n v="427549.87"/>
  </r>
  <r>
    <n v="4"/>
    <x v="2"/>
    <s v="Region IV - Southeast"/>
    <x v="28"/>
    <s v="TN"/>
    <x v="188"/>
    <n v="1"/>
    <x v="0"/>
    <n v="88944.16"/>
    <n v="155652.26999999999"/>
    <n v="115321.44"/>
    <n v="201812.51"/>
    <n v="138111.26"/>
    <n v="241694.71"/>
    <n v="164921.17000000001"/>
    <n v="288612.05"/>
    <n v="194044.83"/>
    <n v="339578.45"/>
    <n v="212673.73"/>
    <n v="372179.02"/>
    <n v="230371.09"/>
    <n v="403149.4"/>
  </r>
  <r>
    <n v="4"/>
    <x v="2"/>
    <s v="Region IV - Southeast"/>
    <x v="28"/>
    <s v="TN"/>
    <x v="188"/>
    <n v="2"/>
    <x v="1"/>
    <n v="77245.02"/>
    <n v="135178.79"/>
    <n v="101365.62"/>
    <n v="177389.84"/>
    <n v="123285.06"/>
    <n v="215748.86"/>
    <n v="151386.88"/>
    <n v="264927.05"/>
    <n v="179666.35"/>
    <n v="314416.12"/>
    <n v="198022.02"/>
    <n v="346538.53"/>
    <n v="215056.29"/>
    <n v="376348.5"/>
  </r>
  <r>
    <n v="4"/>
    <x v="2"/>
    <s v="Region IV - Southeast"/>
    <x v="28"/>
    <s v="TN"/>
    <x v="188"/>
    <n v="3"/>
    <x v="2"/>
    <n v="66728.789999999994"/>
    <n v="116775.38"/>
    <n v="90703.15"/>
    <n v="158730.51"/>
    <n v="114514.37"/>
    <n v="200400.14"/>
    <n v="150607.82999999999"/>
    <n v="263563.71000000002"/>
    <n v="186414.2"/>
    <n v="326224.86"/>
    <n v="209874.99"/>
    <n v="367281.23"/>
    <n v="233007.67"/>
    <n v="407763.42"/>
  </r>
  <r>
    <n v="4"/>
    <x v="2"/>
    <s v="Region IV - Southeast"/>
    <x v="28"/>
    <s v="TN"/>
    <x v="188"/>
    <n v="4"/>
    <x v="3"/>
    <n v="75485"/>
    <n v="120775.99"/>
    <n v="105678.99"/>
    <n v="169086.39"/>
    <n v="135872.99"/>
    <n v="217396.79"/>
    <n v="181163.99"/>
    <n v="289862.39"/>
    <n v="226454.99"/>
    <n v="362327.98"/>
    <n v="256648.98"/>
    <n v="410638.38"/>
    <n v="286842.98"/>
    <n v="458948.78"/>
  </r>
  <r>
    <n v="4"/>
    <x v="2"/>
    <s v="Region IV - Southeast"/>
    <x v="28"/>
    <s v="TN"/>
    <x v="189"/>
    <n v="1"/>
    <x v="0"/>
    <n v="93065.63"/>
    <n v="162864.85"/>
    <n v="120628.06"/>
    <n v="211099.1"/>
    <n v="144440.04"/>
    <n v="252770.06"/>
    <n v="172438.02"/>
    <n v="301766.53999999998"/>
    <n v="202859.51999999999"/>
    <n v="355004.15999999997"/>
    <n v="222318.17"/>
    <n v="389056.8"/>
    <n v="240786.32"/>
    <n v="421376.05"/>
  </r>
  <r>
    <n v="4"/>
    <x v="2"/>
    <s v="Region IV - Southeast"/>
    <x v="28"/>
    <s v="TN"/>
    <x v="189"/>
    <n v="2"/>
    <x v="1"/>
    <n v="80989.13"/>
    <n v="141730.98000000001"/>
    <n v="106222.06"/>
    <n v="185888.6"/>
    <n v="129135.57"/>
    <n v="225987.25"/>
    <n v="158467.14000000001"/>
    <n v="277317.5"/>
    <n v="188017.22"/>
    <n v="329030.14"/>
    <n v="207193.82"/>
    <n v="362589.19"/>
    <n v="224977.49"/>
    <n v="393710.61"/>
  </r>
  <r>
    <n v="4"/>
    <x v="2"/>
    <s v="Region IV - Southeast"/>
    <x v="28"/>
    <s v="TN"/>
    <x v="189"/>
    <n v="3"/>
    <x v="2"/>
    <n v="70089.97"/>
    <n v="122657.46"/>
    <n v="95321.16"/>
    <n v="166812.03"/>
    <n v="120383.94"/>
    <n v="210671.89"/>
    <n v="158366.89000000001"/>
    <n v="277142.06"/>
    <n v="196053.49"/>
    <n v="343093.62"/>
    <n v="220754.54"/>
    <n v="386320.44"/>
    <n v="245116.89"/>
    <n v="428954.56"/>
  </r>
  <r>
    <n v="4"/>
    <x v="2"/>
    <s v="Region IV - Southeast"/>
    <x v="28"/>
    <s v="TN"/>
    <x v="189"/>
    <n v="4"/>
    <x v="3"/>
    <n v="78959.490000000005"/>
    <n v="126335.18"/>
    <n v="110543.28"/>
    <n v="176869.25"/>
    <n v="142127.07999999999"/>
    <n v="227403.33"/>
    <n v="189502.77"/>
    <n v="303204.44"/>
    <n v="236878.46"/>
    <n v="379005.55"/>
    <n v="268462.26"/>
    <n v="429539.62"/>
    <n v="300046.05"/>
    <n v="480073.69"/>
  </r>
  <r>
    <n v="4"/>
    <x v="2"/>
    <s v="Region IV - Southeast"/>
    <x v="28"/>
    <s v="TN"/>
    <x v="190"/>
    <n v="1"/>
    <x v="0"/>
    <n v="90628.19"/>
    <n v="158599.32999999999"/>
    <n v="117398.29"/>
    <n v="205447"/>
    <n v="140522.31"/>
    <n v="245914.04"/>
    <n v="167684.04"/>
    <n v="293447.08"/>
    <n v="197210.68"/>
    <n v="345118.69"/>
    <n v="216096.17"/>
    <n v="378168.29"/>
    <n v="233987.09"/>
    <n v="409477.41"/>
  </r>
  <r>
    <n v="4"/>
    <x v="2"/>
    <s v="Region IV - Southeast"/>
    <x v="28"/>
    <s v="TN"/>
    <x v="190"/>
    <n v="2"/>
    <x v="1"/>
    <n v="79180.73"/>
    <n v="138566.26999999999"/>
    <n v="103742.6"/>
    <n v="181549.55"/>
    <n v="126014.95"/>
    <n v="220526.16"/>
    <n v="154440.81"/>
    <n v="270271.42"/>
    <n v="183141.42"/>
    <n v="320497.49"/>
    <n v="201759.55"/>
    <n v="353079.2"/>
    <n v="219001.64"/>
    <n v="383252.87"/>
  </r>
  <r>
    <n v="4"/>
    <x v="2"/>
    <s v="Region IV - Southeast"/>
    <x v="28"/>
    <s v="TN"/>
    <x v="190"/>
    <n v="3"/>
    <x v="2"/>
    <n v="68765.16"/>
    <n v="120339.03"/>
    <n v="93612.5"/>
    <n v="163821.88"/>
    <n v="118300.21"/>
    <n v="207025.37"/>
    <n v="155700.31"/>
    <n v="272475.55"/>
    <n v="192819.5"/>
    <n v="337434.12"/>
    <n v="217164.31"/>
    <n v="380037.54"/>
    <n v="241188.07"/>
    <n v="422079.13"/>
  </r>
  <r>
    <n v="4"/>
    <x v="2"/>
    <s v="Region IV - Southeast"/>
    <x v="28"/>
    <s v="TN"/>
    <x v="190"/>
    <n v="4"/>
    <x v="3"/>
    <n v="76847.240000000005"/>
    <n v="122955.58"/>
    <n v="107586.13"/>
    <n v="172137.82"/>
    <n v="138325.03"/>
    <n v="221320.05"/>
    <n v="184433.37"/>
    <n v="295093.40000000002"/>
    <n v="230541.72"/>
    <n v="368866.75"/>
    <n v="261280.61"/>
    <n v="418048.99"/>
    <n v="292019.51"/>
    <n v="467231.22"/>
  </r>
  <r>
    <n v="5"/>
    <x v="2"/>
    <s v="Region V - Midwest"/>
    <x v="29"/>
    <s v="IL"/>
    <x v="191"/>
    <n v="1"/>
    <x v="0"/>
    <n v="108789.12"/>
    <n v="190380.96"/>
    <n v="141091.68"/>
    <n v="246910.44"/>
    <n v="169002.88"/>
    <n v="295755.03000000003"/>
    <n v="201853.08"/>
    <n v="353242.89"/>
    <n v="237530.5"/>
    <n v="415678.38"/>
    <n v="260351.95"/>
    <n v="455615.92"/>
    <n v="282051.08"/>
    <n v="493589.39"/>
  </r>
  <r>
    <n v="5"/>
    <x v="2"/>
    <s v="Region V - Midwest"/>
    <x v="29"/>
    <s v="IL"/>
    <x v="191"/>
    <n v="2"/>
    <x v="1"/>
    <n v="94301.88"/>
    <n v="165028.29"/>
    <n v="123809.99"/>
    <n v="216667.49"/>
    <n v="150643.38"/>
    <n v="263625.90999999997"/>
    <n v="185093.37"/>
    <n v="323913.40000000002"/>
    <n v="219725.43"/>
    <n v="384519.5"/>
    <n v="242208.52"/>
    <n v="423864.92"/>
    <n v="263086.53999999998"/>
    <n v="460401.44"/>
  </r>
  <r>
    <n v="5"/>
    <x v="2"/>
    <s v="Region V - Midwest"/>
    <x v="29"/>
    <s v="IL"/>
    <x v="191"/>
    <n v="3"/>
    <x v="2"/>
    <n v="81326.64"/>
    <n v="142321.60999999999"/>
    <n v="110492.59"/>
    <n v="193362.04"/>
    <n v="139456.53"/>
    <n v="244048.94"/>
    <n v="183368.84"/>
    <n v="320895.46999999997"/>
    <n v="226925.63"/>
    <n v="397119.86"/>
    <n v="255455.63"/>
    <n v="447047.35"/>
    <n v="283579.32"/>
    <n v="496263.81"/>
  </r>
  <r>
    <n v="5"/>
    <x v="2"/>
    <s v="Region V - Midwest"/>
    <x v="29"/>
    <s v="IL"/>
    <x v="191"/>
    <n v="4"/>
    <x v="3"/>
    <n v="92352.15"/>
    <n v="147763.45000000001"/>
    <n v="129293.01"/>
    <n v="206868.82"/>
    <n v="166233.87"/>
    <n v="265974.2"/>
    <n v="221645.17"/>
    <n v="354632.27"/>
    <n v="277056.46000000002"/>
    <n v="443290.34"/>
    <n v="313997.32"/>
    <n v="502395.72"/>
    <n v="350938.18"/>
    <n v="561501.1"/>
  </r>
  <r>
    <n v="5"/>
    <x v="2"/>
    <s v="Region V - Midwest"/>
    <x v="29"/>
    <s v="IL"/>
    <x v="192"/>
    <n v="1"/>
    <x v="0"/>
    <n v="104810.08"/>
    <n v="183417.64"/>
    <n v="135850.10999999999"/>
    <n v="237737.7"/>
    <n v="162666.46"/>
    <n v="284666.3"/>
    <n v="194196.71"/>
    <n v="339844.24"/>
    <n v="228456.36"/>
    <n v="399798.62"/>
    <n v="250370.02"/>
    <n v="438147.53"/>
    <n v="271167.89"/>
    <n v="474543.81"/>
  </r>
  <r>
    <n v="5"/>
    <x v="2"/>
    <s v="Region V - Midwest"/>
    <x v="29"/>
    <s v="IL"/>
    <x v="192"/>
    <n v="2"/>
    <x v="1"/>
    <n v="91212.47"/>
    <n v="159621.82"/>
    <n v="119629.58"/>
    <n v="209351.76"/>
    <n v="145434.29999999999"/>
    <n v="254510.02"/>
    <n v="178466.1"/>
    <n v="312315.68"/>
    <n v="211744.57"/>
    <n v="370553"/>
    <n v="233340.66"/>
    <n v="408346.15"/>
    <n v="253367.84"/>
    <n v="443393.72"/>
  </r>
  <r>
    <n v="5"/>
    <x v="2"/>
    <s v="Region V - Midwest"/>
    <x v="29"/>
    <s v="IL"/>
    <x v="192"/>
    <n v="3"/>
    <x v="2"/>
    <n v="78939.710000000006"/>
    <n v="138144.5"/>
    <n v="107357.51"/>
    <n v="187875.64"/>
    <n v="135585.69"/>
    <n v="237274.96"/>
    <n v="178365.71"/>
    <n v="312140"/>
    <n v="220812.06"/>
    <n v="386421.11"/>
    <n v="248632.94"/>
    <n v="435107.64"/>
    <n v="276072.46999999997"/>
    <n v="483126.82"/>
  </r>
  <r>
    <n v="5"/>
    <x v="2"/>
    <s v="Region V - Midwest"/>
    <x v="29"/>
    <s v="IL"/>
    <x v="192"/>
    <n v="4"/>
    <x v="3"/>
    <n v="88923.4"/>
    <n v="142277.44"/>
    <n v="124492.76"/>
    <n v="199188.42"/>
    <n v="160062.12"/>
    <n v="256099.4"/>
    <n v="213416.16"/>
    <n v="341465.87"/>
    <n v="266770.21000000002"/>
    <n v="426832.33"/>
    <n v="302339.57"/>
    <n v="483743.31"/>
    <n v="337908.93"/>
    <n v="540654.29"/>
  </r>
  <r>
    <n v="5"/>
    <x v="2"/>
    <s v="Region V - Midwest"/>
    <x v="29"/>
    <s v="IL"/>
    <x v="193"/>
    <n v="1"/>
    <x v="0"/>
    <n v="107390.41"/>
    <n v="187933.21"/>
    <n v="139176.46"/>
    <n v="243558.8"/>
    <n v="166636.42000000001"/>
    <n v="291613.74"/>
    <n v="198916.38"/>
    <n v="348103.66"/>
    <n v="233994.18"/>
    <n v="409489.81"/>
    <n v="256430.95"/>
    <n v="448754.17"/>
    <n v="277716.75"/>
    <n v="486004.31"/>
  </r>
  <r>
    <n v="5"/>
    <x v="2"/>
    <s v="Region V - Midwest"/>
    <x v="29"/>
    <s v="IL"/>
    <x v="193"/>
    <n v="2"/>
    <x v="1"/>
    <n v="93538.65"/>
    <n v="163692.63"/>
    <n v="122652.74"/>
    <n v="214642.29"/>
    <n v="149082.16"/>
    <n v="260893.78"/>
    <n v="182891.74"/>
    <n v="320060.55"/>
    <n v="216970.02"/>
    <n v="379697.54"/>
    <n v="239083.29"/>
    <n v="418395.75"/>
    <n v="259583.98"/>
    <n v="454271.97"/>
  </r>
  <r>
    <n v="5"/>
    <x v="2"/>
    <s v="Region V - Midwest"/>
    <x v="29"/>
    <s v="IL"/>
    <x v="193"/>
    <n v="3"/>
    <x v="2"/>
    <n v="81014.820000000007"/>
    <n v="141775.94"/>
    <n v="110203.63"/>
    <n v="192856.36"/>
    <n v="139199.28"/>
    <n v="243598.74"/>
    <n v="183138.69"/>
    <n v="320492.71000000002"/>
    <n v="226738.19"/>
    <n v="396791.83"/>
    <n v="255318.92"/>
    <n v="446808.12"/>
    <n v="283511.18"/>
    <n v="496144.57"/>
  </r>
  <r>
    <n v="5"/>
    <x v="2"/>
    <s v="Region V - Midwest"/>
    <x v="29"/>
    <s v="IL"/>
    <x v="193"/>
    <n v="4"/>
    <x v="3"/>
    <n v="91101.21"/>
    <n v="145761.93"/>
    <n v="127541.69"/>
    <n v="204066.71"/>
    <n v="163982.17000000001"/>
    <n v="262371.48"/>
    <n v="218642.9"/>
    <n v="349828.64"/>
    <n v="273303.62"/>
    <n v="437285.8"/>
    <n v="309744.09999999998"/>
    <n v="495590.57"/>
    <n v="346184.59"/>
    <n v="553895.35"/>
  </r>
  <r>
    <n v="5"/>
    <x v="2"/>
    <s v="Region V - Midwest"/>
    <x v="29"/>
    <s v="IL"/>
    <x v="194"/>
    <n v="1"/>
    <x v="0"/>
    <n v="107882.87"/>
    <n v="188795.02"/>
    <n v="139829"/>
    <n v="244700.75"/>
    <n v="167427.96"/>
    <n v="292998.93"/>
    <n v="199876.87"/>
    <n v="349784.53"/>
    <n v="235135.47"/>
    <n v="411487.08"/>
    <n v="257688.05"/>
    <n v="450954.09"/>
    <n v="279090.46999999997"/>
    <n v="488408.32000000001"/>
  </r>
  <r>
    <n v="5"/>
    <x v="2"/>
    <s v="Region V - Midwest"/>
    <x v="29"/>
    <s v="IL"/>
    <x v="194"/>
    <n v="2"/>
    <x v="1"/>
    <n v="93904.02"/>
    <n v="164332.03"/>
    <n v="123153.69"/>
    <n v="215518.96"/>
    <n v="149712.65"/>
    <n v="261997.15"/>
    <n v="183705.22"/>
    <n v="321484.14"/>
    <n v="217955.14"/>
    <n v="381421.49"/>
    <n v="240181.23"/>
    <n v="420317.16"/>
    <n v="260791.35"/>
    <n v="456384.86"/>
  </r>
  <r>
    <n v="5"/>
    <x v="2"/>
    <s v="Region V - Midwest"/>
    <x v="29"/>
    <s v="IL"/>
    <x v="194"/>
    <n v="3"/>
    <x v="2"/>
    <n v="81282.490000000005"/>
    <n v="142244.35999999999"/>
    <n v="110548.85"/>
    <n v="193460.49"/>
    <n v="139620.28"/>
    <n v="244335.49"/>
    <n v="183677.45"/>
    <n v="321435.53999999998"/>
    <n v="227391.59"/>
    <n v="397935.28"/>
    <n v="256044.3"/>
    <n v="448077.52"/>
    <n v="284304.96999999997"/>
    <n v="497533.69"/>
  </r>
  <r>
    <n v="5"/>
    <x v="2"/>
    <s v="Region V - Midwest"/>
    <x v="29"/>
    <s v="IL"/>
    <x v="194"/>
    <n v="4"/>
    <x v="3"/>
    <n v="91527.97"/>
    <n v="146444.75"/>
    <n v="128139.15"/>
    <n v="205022.65"/>
    <n v="164750.34"/>
    <n v="263600.55"/>
    <n v="219667.12"/>
    <n v="351467.4"/>
    <n v="274583.90000000002"/>
    <n v="439334.25"/>
    <n v="311195.09000000003"/>
    <n v="497912.15"/>
    <n v="347806.28"/>
    <n v="556490.05000000005"/>
  </r>
  <r>
    <n v="5"/>
    <x v="2"/>
    <s v="Region V - Midwest"/>
    <x v="29"/>
    <s v="IL"/>
    <x v="195"/>
    <n v="1"/>
    <x v="0"/>
    <n v="129510.44"/>
    <n v="226643.26"/>
    <n v="167744.87"/>
    <n v="293553.53000000003"/>
    <n v="200770.77"/>
    <n v="351348.84"/>
    <n v="239555.24"/>
    <n v="419221.67"/>
    <n v="281720.67"/>
    <n v="493011.17"/>
    <n v="308689.8"/>
    <n v="540207.15"/>
    <n v="334228.78999999998"/>
    <n v="584900.39"/>
  </r>
  <r>
    <n v="5"/>
    <x v="2"/>
    <s v="Region V - Midwest"/>
    <x v="29"/>
    <s v="IL"/>
    <x v="195"/>
    <n v="2"/>
    <x v="1"/>
    <n v="113244.22"/>
    <n v="198177.39"/>
    <n v="148340.87"/>
    <n v="259596.53"/>
    <n v="180156.59"/>
    <n v="315274.03000000003"/>
    <n v="220737.32"/>
    <n v="386290.31"/>
    <n v="261729.01"/>
    <n v="458025.76"/>
    <n v="288318.23"/>
    <n v="504556.9"/>
    <n v="312935.27"/>
    <n v="547636.72"/>
  </r>
  <r>
    <n v="5"/>
    <x v="2"/>
    <s v="Region V - Midwest"/>
    <x v="29"/>
    <s v="IL"/>
    <x v="195"/>
    <n v="3"/>
    <x v="2"/>
    <n v="98418.71"/>
    <n v="172232.74"/>
    <n v="134008.29"/>
    <n v="234514.5"/>
    <n v="169371.04"/>
    <n v="296399.31"/>
    <n v="222938.83"/>
    <n v="390142.96"/>
    <n v="276107.46000000002"/>
    <n v="483188.06"/>
    <n v="310982.96999999997"/>
    <n v="544220.19999999995"/>
    <n v="345402.29"/>
    <n v="604454.01"/>
  </r>
  <r>
    <n v="5"/>
    <x v="2"/>
    <s v="Region V - Midwest"/>
    <x v="29"/>
    <s v="IL"/>
    <x v="195"/>
    <n v="4"/>
    <x v="3"/>
    <n v="109803.94"/>
    <n v="175686.31"/>
    <n v="153725.51999999999"/>
    <n v="245960.84"/>
    <n v="197647.1"/>
    <n v="316235.36"/>
    <n v="263529.46999999997"/>
    <n v="421647.15"/>
    <n v="329411.83"/>
    <n v="527058.93999999994"/>
    <n v="373333.41"/>
    <n v="597333.46"/>
    <n v="417254.99"/>
    <n v="667607.99"/>
  </r>
  <r>
    <n v="5"/>
    <x v="2"/>
    <s v="Region V - Midwest"/>
    <x v="29"/>
    <s v="IL"/>
    <x v="196"/>
    <n v="1"/>
    <x v="0"/>
    <n v="106484.15"/>
    <n v="186347.27"/>
    <n v="137913.76999999999"/>
    <n v="241349.1"/>
    <n v="165061.5"/>
    <n v="288857.62"/>
    <n v="196940.16"/>
    <n v="344645.28"/>
    <n v="231599.13"/>
    <n v="405298.48"/>
    <n v="253767.04000000001"/>
    <n v="444092.32"/>
    <n v="274756.12"/>
    <n v="480823.21"/>
  </r>
  <r>
    <n v="5"/>
    <x v="2"/>
    <s v="Region V - Midwest"/>
    <x v="29"/>
    <s v="IL"/>
    <x v="196"/>
    <n v="2"/>
    <x v="1"/>
    <n v="93140.78"/>
    <n v="162996.37"/>
    <n v="121996.43"/>
    <n v="213493.74"/>
    <n v="148151.43"/>
    <n v="259265.01"/>
    <n v="181503.59"/>
    <n v="317631.27"/>
    <n v="215199.72"/>
    <n v="376599.51"/>
    <n v="237055.98"/>
    <n v="414847.97"/>
    <n v="257288.78"/>
    <n v="450255.35999999999"/>
  </r>
  <r>
    <n v="5"/>
    <x v="2"/>
    <s v="Region V - Midwest"/>
    <x v="29"/>
    <s v="IL"/>
    <x v="196"/>
    <n v="3"/>
    <x v="2"/>
    <n v="80970.67"/>
    <n v="141698.68"/>
    <n v="110259.88"/>
    <n v="192954.79"/>
    <n v="139363.01999999999"/>
    <n v="243885.28"/>
    <n v="183447.3"/>
    <n v="321032.77"/>
    <n v="227204.14"/>
    <n v="397607.24"/>
    <n v="255907.59"/>
    <n v="447838.28"/>
    <n v="284236.82"/>
    <n v="497414.43"/>
  </r>
  <r>
    <n v="5"/>
    <x v="2"/>
    <s v="Region V - Midwest"/>
    <x v="29"/>
    <s v="IL"/>
    <x v="196"/>
    <n v="4"/>
    <x v="3"/>
    <n v="90277.02"/>
    <n v="144443.23000000001"/>
    <n v="126387.82"/>
    <n v="202220.52"/>
    <n v="162498.63"/>
    <n v="259997.81"/>
    <n v="216664.84"/>
    <n v="346663.75"/>
    <n v="270831.05"/>
    <n v="433329.68"/>
    <n v="306941.86"/>
    <n v="491106.98"/>
    <n v="343052.66"/>
    <n v="548884.27"/>
  </r>
  <r>
    <n v="5"/>
    <x v="2"/>
    <s v="Region V - Midwest"/>
    <x v="29"/>
    <s v="IL"/>
    <x v="197"/>
    <n v="1"/>
    <x v="0"/>
    <n v="108867.8"/>
    <n v="190518.64"/>
    <n v="141134.09"/>
    <n v="246984.66"/>
    <n v="169011.05"/>
    <n v="295769.33"/>
    <n v="201797.87"/>
    <n v="353146.27"/>
    <n v="237418.06"/>
    <n v="415481.61"/>
    <n v="260202.25"/>
    <n v="455353.94"/>
    <n v="281837.90999999997"/>
    <n v="493216.34"/>
  </r>
  <r>
    <n v="5"/>
    <x v="2"/>
    <s v="Region V - Midwest"/>
    <x v="29"/>
    <s v="IL"/>
    <x v="197"/>
    <n v="2"/>
    <x v="1"/>
    <n v="94634.76"/>
    <n v="165610.84"/>
    <n v="124155.59"/>
    <n v="217272.29"/>
    <n v="150973.64000000001"/>
    <n v="264203.87"/>
    <n v="185332.19"/>
    <n v="324331.33"/>
    <n v="219925.36"/>
    <n v="384869.38"/>
    <n v="242377.13"/>
    <n v="424159.97"/>
    <n v="263206.08"/>
    <n v="460610.64"/>
  </r>
  <r>
    <n v="5"/>
    <x v="2"/>
    <s v="Region V - Midwest"/>
    <x v="29"/>
    <s v="IL"/>
    <x v="197"/>
    <n v="3"/>
    <x v="2"/>
    <n v="81817.820000000007"/>
    <n v="143181.19"/>
    <n v="111239.28"/>
    <n v="194668.75"/>
    <n v="140462.26999999999"/>
    <n v="245808.98"/>
    <n v="184754.97"/>
    <n v="323321.19"/>
    <n v="228698.39"/>
    <n v="400222.18"/>
    <n v="257495.04000000001"/>
    <n v="450616.32000000001"/>
    <n v="285892.53000000003"/>
    <n v="500311.92"/>
  </r>
  <r>
    <n v="5"/>
    <x v="2"/>
    <s v="Region V - Midwest"/>
    <x v="29"/>
    <s v="IL"/>
    <x v="197"/>
    <n v="4"/>
    <x v="3"/>
    <n v="92381.49"/>
    <n v="147810.38"/>
    <n v="129334.08"/>
    <n v="206934.54"/>
    <n v="166286.68"/>
    <n v="266058.69"/>
    <n v="221715.57"/>
    <n v="354744.92"/>
    <n v="277144.46000000002"/>
    <n v="443431.15"/>
    <n v="314097.06"/>
    <n v="502555.3"/>
    <n v="351049.65"/>
    <n v="561679.44999999995"/>
  </r>
  <r>
    <n v="5"/>
    <x v="2"/>
    <s v="Region V - Midwest"/>
    <x v="29"/>
    <s v="IL"/>
    <x v="198"/>
    <n v="1"/>
    <x v="0"/>
    <n v="106366.15"/>
    <n v="186140.75"/>
    <n v="137850.16"/>
    <n v="241237.78"/>
    <n v="165049.25"/>
    <n v="288836.19"/>
    <n v="197022.99"/>
    <n v="344790.23"/>
    <n v="231767.8"/>
    <n v="405593.66"/>
    <n v="253991.61"/>
    <n v="444485.32"/>
    <n v="275075.89"/>
    <n v="481382.81"/>
  </r>
  <r>
    <n v="5"/>
    <x v="2"/>
    <s v="Region V - Midwest"/>
    <x v="29"/>
    <s v="IL"/>
    <x v="198"/>
    <n v="2"/>
    <x v="1"/>
    <n v="92641.46"/>
    <n v="162122.56"/>
    <n v="121478.03"/>
    <n v="212586.56"/>
    <n v="147656.04"/>
    <n v="258398.07"/>
    <n v="181145.37"/>
    <n v="317004.39"/>
    <n v="214899.84"/>
    <n v="376074.72"/>
    <n v="236803.1"/>
    <n v="414405.42"/>
    <n v="257109.48"/>
    <n v="449941.59"/>
  </r>
  <r>
    <n v="5"/>
    <x v="2"/>
    <s v="Region V - Midwest"/>
    <x v="29"/>
    <s v="IL"/>
    <x v="198"/>
    <n v="3"/>
    <x v="2"/>
    <n v="80233.899999999994"/>
    <n v="140409.32"/>
    <n v="109139.85"/>
    <n v="190994.74"/>
    <n v="137854.42000000001"/>
    <n v="241245.23"/>
    <n v="181368.11"/>
    <n v="317394.2"/>
    <n v="224545.01"/>
    <n v="392953.77"/>
    <n v="252848.47"/>
    <n v="442484.83"/>
    <n v="280767.02"/>
    <n v="491342.28"/>
  </r>
  <r>
    <n v="5"/>
    <x v="2"/>
    <s v="Region V - Midwest"/>
    <x v="29"/>
    <s v="IL"/>
    <x v="198"/>
    <n v="4"/>
    <x v="3"/>
    <n v="90233.02"/>
    <n v="144372.82999999999"/>
    <n v="126326.23"/>
    <n v="202121.96"/>
    <n v="162419.43"/>
    <n v="259871.1"/>
    <n v="216559.24"/>
    <n v="346494.8"/>
    <n v="270699.05"/>
    <n v="433118.49"/>
    <n v="306792.26"/>
    <n v="490867.63"/>
    <n v="342885.47"/>
    <n v="548616.76"/>
  </r>
  <r>
    <n v="5"/>
    <x v="2"/>
    <s v="Region V - Midwest"/>
    <x v="29"/>
    <s v="IL"/>
    <x v="199"/>
    <n v="1"/>
    <x v="0"/>
    <n v="126930.11"/>
    <n v="222127.69"/>
    <n v="164418.53"/>
    <n v="287732.42"/>
    <n v="196800.8"/>
    <n v="344401.41"/>
    <n v="234835.57"/>
    <n v="410962.26"/>
    <n v="276182.84999999998"/>
    <n v="483319.99"/>
    <n v="302628.86"/>
    <n v="529600.51"/>
    <n v="327679.94"/>
    <n v="573439.89"/>
  </r>
  <r>
    <n v="5"/>
    <x v="2"/>
    <s v="Region V - Midwest"/>
    <x v="29"/>
    <s v="IL"/>
    <x v="199"/>
    <n v="2"/>
    <x v="1"/>
    <n v="110918.04"/>
    <n v="194106.58"/>
    <n v="145317.71"/>
    <n v="254306"/>
    <n v="176508.72"/>
    <n v="308890.27"/>
    <n v="216311.67999999999"/>
    <n v="378545.45"/>
    <n v="256503.55"/>
    <n v="448881.22"/>
    <n v="282575.59999999998"/>
    <n v="494507.29"/>
    <n v="306719.13"/>
    <n v="536758.47"/>
  </r>
  <r>
    <n v="5"/>
    <x v="2"/>
    <s v="Region V - Midwest"/>
    <x v="29"/>
    <s v="IL"/>
    <x v="199"/>
    <n v="3"/>
    <x v="2"/>
    <n v="96343.6"/>
    <n v="168601.3"/>
    <n v="131162.16"/>
    <n v="229533.79"/>
    <n v="165757.44"/>
    <n v="290075.53000000003"/>
    <n v="218165.85"/>
    <n v="381790.24"/>
    <n v="270181.33"/>
    <n v="472817.33"/>
    <n v="304296.99"/>
    <n v="532519.73"/>
    <n v="337963.58"/>
    <n v="591436.26"/>
  </r>
  <r>
    <n v="5"/>
    <x v="2"/>
    <s v="Region V - Midwest"/>
    <x v="29"/>
    <s v="IL"/>
    <x v="199"/>
    <n v="4"/>
    <x v="3"/>
    <n v="107626.14"/>
    <n v="172201.82"/>
    <n v="150676.59"/>
    <n v="241082.55"/>
    <n v="193727.05"/>
    <n v="309963.28000000003"/>
    <n v="258302.73"/>
    <n v="413284.38"/>
    <n v="322878.42"/>
    <n v="516605.47"/>
    <n v="365928.87"/>
    <n v="585486.19999999995"/>
    <n v="408979.33"/>
    <n v="654366.93000000005"/>
  </r>
  <r>
    <n v="5"/>
    <x v="2"/>
    <s v="Region V - Midwest"/>
    <x v="29"/>
    <s v="IL"/>
    <x v="200"/>
    <n v="1"/>
    <x v="0"/>
    <n v="124113.75"/>
    <n v="217199.05"/>
    <n v="160964.94"/>
    <n v="281688.65000000002"/>
    <n v="192806.32"/>
    <n v="337411.07"/>
    <n v="230281.53"/>
    <n v="402992.68"/>
    <n v="270982.33"/>
    <n v="474219.08"/>
    <n v="297017.02"/>
    <n v="519779.79"/>
    <n v="321770.57"/>
    <n v="563098.5"/>
  </r>
  <r>
    <n v="5"/>
    <x v="2"/>
    <s v="Region V - Midwest"/>
    <x v="29"/>
    <s v="IL"/>
    <x v="200"/>
    <n v="2"/>
    <x v="1"/>
    <n v="107593.21"/>
    <n v="188288.12"/>
    <n v="141257.75"/>
    <n v="247201.07"/>
    <n v="171870.05"/>
    <n v="300772.59000000003"/>
    <n v="211169.58"/>
    <n v="369546.77"/>
    <n v="250678.3"/>
    <n v="438687.02"/>
    <n v="276327.15000000002"/>
    <n v="483572.5"/>
    <n v="300144.34000000003"/>
    <n v="525252.59"/>
  </r>
  <r>
    <n v="5"/>
    <x v="2"/>
    <s v="Region V - Midwest"/>
    <x v="29"/>
    <s v="IL"/>
    <x v="200"/>
    <n v="3"/>
    <x v="2"/>
    <n v="92794.93"/>
    <n v="162391.12"/>
    <n v="126075.96"/>
    <n v="220632.94"/>
    <n v="159126.63"/>
    <n v="278471.59999999998"/>
    <n v="209234.48"/>
    <n v="366160.34"/>
    <n v="258936.92"/>
    <n v="453139.61"/>
    <n v="291492.73"/>
    <n v="510112.29"/>
    <n v="323585.23"/>
    <n v="566274.15"/>
  </r>
  <r>
    <n v="5"/>
    <x v="2"/>
    <s v="Region V - Midwest"/>
    <x v="29"/>
    <s v="IL"/>
    <x v="200"/>
    <n v="4"/>
    <x v="3"/>
    <n v="105360.32000000001"/>
    <n v="168576.52"/>
    <n v="147504.45000000001"/>
    <n v="236007.13"/>
    <n v="189648.58"/>
    <n v="303437.73"/>
    <n v="252864.77"/>
    <n v="404583.64"/>
    <n v="316080.96999999997"/>
    <n v="505729.55"/>
    <n v="358225.1"/>
    <n v="573160.16"/>
    <n v="400369.22"/>
    <n v="640590.77"/>
  </r>
  <r>
    <n v="5"/>
    <x v="2"/>
    <s v="Region V - Midwest"/>
    <x v="29"/>
    <s v="IL"/>
    <x v="201"/>
    <n v="1"/>
    <x v="0"/>
    <n v="110502.54"/>
    <n v="193379.44"/>
    <n v="143176.54999999999"/>
    <n v="250558.97"/>
    <n v="171402.01"/>
    <n v="299953.52"/>
    <n v="204568.94"/>
    <n v="357995.64"/>
    <n v="240617.07"/>
    <n v="421079.88"/>
    <n v="263674.14"/>
    <n v="461429.74"/>
    <n v="285532.74"/>
    <n v="499682.29"/>
  </r>
  <r>
    <n v="5"/>
    <x v="2"/>
    <s v="Region V - Midwest"/>
    <x v="29"/>
    <s v="IL"/>
    <x v="201"/>
    <n v="2"/>
    <x v="1"/>
    <n v="96396.64"/>
    <n v="168694.12"/>
    <n v="126349.65"/>
    <n v="221111.88"/>
    <n v="153525.65"/>
    <n v="268669.89"/>
    <n v="188250.27"/>
    <n v="329437.96999999997"/>
    <n v="223280.55"/>
    <n v="390740.97"/>
    <n v="246008.17"/>
    <n v="430514.29"/>
    <n v="267067.26"/>
    <n v="467367.71"/>
  </r>
  <r>
    <n v="5"/>
    <x v="2"/>
    <s v="Region V - Midwest"/>
    <x v="29"/>
    <s v="IL"/>
    <x v="201"/>
    <n v="3"/>
    <x v="2"/>
    <n v="83603.19"/>
    <n v="146305.57999999999"/>
    <n v="113768.32000000001"/>
    <n v="199094.55"/>
    <n v="143736.74"/>
    <n v="251539.29"/>
    <n v="189143.49"/>
    <n v="331001.11"/>
    <n v="234204.09"/>
    <n v="409857.17"/>
    <n v="263749.99"/>
    <n v="461562.48"/>
    <n v="292900.28000000003"/>
    <n v="512575.49"/>
  </r>
  <r>
    <n v="5"/>
    <x v="2"/>
    <s v="Region V - Midwest"/>
    <x v="29"/>
    <s v="IL"/>
    <x v="201"/>
    <n v="4"/>
    <x v="3"/>
    <n v="93720.44"/>
    <n v="149952.71"/>
    <n v="131208.62"/>
    <n v="209933.79"/>
    <n v="168696.79"/>
    <n v="269914.87"/>
    <n v="224929.06"/>
    <n v="359886.49"/>
    <n v="281161.32"/>
    <n v="449858.12"/>
    <n v="318649.5"/>
    <n v="509839.2"/>
    <n v="356137.67"/>
    <n v="569820.28"/>
  </r>
  <r>
    <n v="5"/>
    <x v="2"/>
    <s v="Region V - Midwest"/>
    <x v="29"/>
    <s v="IL"/>
    <x v="202"/>
    <n v="1"/>
    <x v="0"/>
    <n v="109360.26"/>
    <n v="191380.45"/>
    <n v="141786.64000000001"/>
    <n v="248126.62"/>
    <n v="169802.59"/>
    <n v="297154.53000000003"/>
    <n v="202758.37"/>
    <n v="354827.14"/>
    <n v="238559.35999999999"/>
    <n v="417478.88"/>
    <n v="261459.35"/>
    <n v="457553.86"/>
    <n v="283211.63"/>
    <n v="495620.36"/>
  </r>
  <r>
    <n v="5"/>
    <x v="2"/>
    <s v="Region V - Midwest"/>
    <x v="29"/>
    <s v="IL"/>
    <x v="202"/>
    <n v="2"/>
    <x v="1"/>
    <n v="95000.13"/>
    <n v="166250.23999999999"/>
    <n v="124656.54"/>
    <n v="218148.95"/>
    <n v="151604.13"/>
    <n v="265307.24"/>
    <n v="186145.67"/>
    <n v="325754.92"/>
    <n v="220910.47"/>
    <n v="386593.32"/>
    <n v="243475.07"/>
    <n v="426081.38"/>
    <n v="264413.44"/>
    <n v="462723.53"/>
  </r>
  <r>
    <n v="5"/>
    <x v="2"/>
    <s v="Region V - Midwest"/>
    <x v="29"/>
    <s v="IL"/>
    <x v="202"/>
    <n v="3"/>
    <x v="2"/>
    <n v="82085.490000000005"/>
    <n v="143649.60000000001"/>
    <n v="111584.5"/>
    <n v="195272.88"/>
    <n v="140883.26999999999"/>
    <n v="246545.72"/>
    <n v="185293.72"/>
    <n v="324264.02"/>
    <n v="229351.79"/>
    <n v="401365.63"/>
    <n v="258220.41"/>
    <n v="451885.72"/>
    <n v="286686.31"/>
    <n v="501701.04"/>
  </r>
  <r>
    <n v="5"/>
    <x v="2"/>
    <s v="Region V - Midwest"/>
    <x v="29"/>
    <s v="IL"/>
    <x v="202"/>
    <n v="4"/>
    <x v="3"/>
    <n v="92808.25"/>
    <n v="148493.20000000001"/>
    <n v="129931.55"/>
    <n v="207890.48"/>
    <n v="167054.85"/>
    <n v="267287.76"/>
    <n v="222739.8"/>
    <n v="356383.68"/>
    <n v="278424.74"/>
    <n v="445479.6"/>
    <n v="315548.03999999998"/>
    <n v="504876.88"/>
    <n v="352671.34"/>
    <n v="564274.16"/>
  </r>
  <r>
    <n v="5"/>
    <x v="2"/>
    <s v="Region V - Midwest"/>
    <x v="29"/>
    <s v="IL"/>
    <x v="203"/>
    <n v="1"/>
    <x v="0"/>
    <n v="101658.61"/>
    <n v="177902.56"/>
    <n v="131828.79999999999"/>
    <n v="230700.4"/>
    <n v="157896.76999999999"/>
    <n v="276319.34999999998"/>
    <n v="188571.74"/>
    <n v="330000.55"/>
    <n v="221889.66"/>
    <n v="388306.9"/>
    <n v="243201.66"/>
    <n v="425602.91"/>
    <n v="263458.46000000002"/>
    <n v="461052.31"/>
  </r>
  <r>
    <n v="5"/>
    <x v="2"/>
    <s v="Region V - Midwest"/>
    <x v="29"/>
    <s v="IL"/>
    <x v="203"/>
    <n v="2"/>
    <x v="1"/>
    <n v="88188.03"/>
    <n v="154329.04999999999"/>
    <n v="115759.86"/>
    <n v="202579.76"/>
    <n v="140825.66"/>
    <n v="246444.9"/>
    <n v="172988.15"/>
    <n v="302729.26"/>
    <n v="205334.06"/>
    <n v="359334.61"/>
    <n v="226331.45"/>
    <n v="396080.05"/>
    <n v="245824.76"/>
    <n v="430193.34"/>
  </r>
  <r>
    <n v="5"/>
    <x v="2"/>
    <s v="Region V - Midwest"/>
    <x v="29"/>
    <s v="IL"/>
    <x v="203"/>
    <n v="3"/>
    <x v="2"/>
    <n v="76105.75"/>
    <n v="133185.06"/>
    <n v="103419.47"/>
    <n v="180984.07"/>
    <n v="130545.35"/>
    <n v="228454.36"/>
    <n v="171667.84"/>
    <n v="300418.71000000002"/>
    <n v="212459.76"/>
    <n v="371804.58"/>
    <n v="239182.15"/>
    <n v="418568.76"/>
    <n v="265526.75"/>
    <n v="464671.81"/>
  </r>
  <r>
    <n v="5"/>
    <x v="2"/>
    <s v="Region V - Midwest"/>
    <x v="29"/>
    <s v="IL"/>
    <x v="203"/>
    <n v="4"/>
    <x v="3"/>
    <n v="86289.49"/>
    <n v="138063.19"/>
    <n v="120805.29"/>
    <n v="193288.47"/>
    <n v="155321.09"/>
    <n v="248513.74"/>
    <n v="207094.78"/>
    <n v="331351.65999999997"/>
    <n v="258868.48000000001"/>
    <n v="414189.57"/>
    <n v="293384.28000000003"/>
    <n v="469414.85"/>
    <n v="327900.07"/>
    <n v="524640.13"/>
  </r>
  <r>
    <n v="5"/>
    <x v="2"/>
    <s v="Region V - Midwest"/>
    <x v="29"/>
    <s v="IL"/>
    <x v="204"/>
    <n v="1"/>
    <x v="0"/>
    <n v="117101.25"/>
    <n v="204927.19"/>
    <n v="151765.69"/>
    <n v="265589.95"/>
    <n v="181712.49"/>
    <n v="317996.86"/>
    <n v="216917.39"/>
    <n v="379605.43"/>
    <n v="255172.85"/>
    <n v="446552.48"/>
    <n v="279642.19"/>
    <n v="489373.84"/>
    <n v="302858.23"/>
    <n v="530001.9"/>
  </r>
  <r>
    <n v="5"/>
    <x v="2"/>
    <s v="Region V - Midwest"/>
    <x v="29"/>
    <s v="IL"/>
    <x v="204"/>
    <n v="2"/>
    <x v="1"/>
    <n v="101978.69"/>
    <n v="178462.7"/>
    <n v="133726.03"/>
    <n v="234020.55"/>
    <n v="162547.75"/>
    <n v="284458.56"/>
    <n v="199422.6"/>
    <n v="348989.56"/>
    <n v="236586.85"/>
    <n v="414026.98"/>
    <n v="260703"/>
    <n v="456230.25"/>
    <n v="283061.90000000002"/>
    <n v="495358.33"/>
  </r>
  <r>
    <n v="5"/>
    <x v="2"/>
    <s v="Region V - Midwest"/>
    <x v="29"/>
    <s v="IL"/>
    <x v="204"/>
    <n v="3"/>
    <x v="2"/>
    <n v="88310.82"/>
    <n v="154543.94"/>
    <n v="120122.88"/>
    <n v="210215.04000000001"/>
    <n v="151724.06"/>
    <n v="265517.11"/>
    <n v="199612.68"/>
    <n v="349322.19"/>
    <n v="247130.2"/>
    <n v="432477.85"/>
    <n v="278278.40000000002"/>
    <n v="486987.2"/>
    <n v="309002.48"/>
    <n v="540754.34"/>
  </r>
  <r>
    <n v="5"/>
    <x v="2"/>
    <s v="Region V - Midwest"/>
    <x v="29"/>
    <s v="IL"/>
    <x v="204"/>
    <n v="4"/>
    <x v="3"/>
    <n v="99341.67"/>
    <n v="158946.68"/>
    <n v="139078.34"/>
    <n v="222525.35"/>
    <n v="178815.01"/>
    <n v="286104.02"/>
    <n v="238420.02"/>
    <n v="381472.03"/>
    <n v="298025.02"/>
    <n v="476840.04"/>
    <n v="337761.69"/>
    <n v="540418.71"/>
    <n v="377498.36"/>
    <n v="603997.39"/>
  </r>
  <r>
    <n v="5"/>
    <x v="2"/>
    <s v="Region V - Midwest"/>
    <x v="29"/>
    <s v="IL"/>
    <x v="18"/>
    <n v="1"/>
    <x v="0"/>
    <n v="109517.61"/>
    <n v="191655.82"/>
    <n v="141871.46"/>
    <n v="248275.06"/>
    <n v="169818.93"/>
    <n v="297183.12"/>
    <n v="202647.94"/>
    <n v="354633.9"/>
    <n v="238334.48"/>
    <n v="417085.34"/>
    <n v="261159.94"/>
    <n v="457029.9"/>
    <n v="282785.3"/>
    <n v="494874.27"/>
  </r>
  <r>
    <n v="5"/>
    <x v="2"/>
    <s v="Region V - Midwest"/>
    <x v="29"/>
    <s v="IL"/>
    <x v="18"/>
    <n v="2"/>
    <x v="1"/>
    <n v="95665.9"/>
    <n v="167415.32"/>
    <n v="125347.74"/>
    <n v="219358.55"/>
    <n v="152264.67000000001"/>
    <n v="266463.17"/>
    <n v="186623.31"/>
    <n v="326590.78999999998"/>
    <n v="221310.33"/>
    <n v="387293.08"/>
    <n v="243812.28"/>
    <n v="426671.48"/>
    <n v="264652.53000000003"/>
    <n v="463141.93"/>
  </r>
  <r>
    <n v="5"/>
    <x v="2"/>
    <s v="Region V - Midwest"/>
    <x v="29"/>
    <s v="IL"/>
    <x v="18"/>
    <n v="3"/>
    <x v="2"/>
    <n v="83067.86"/>
    <n v="145368.75"/>
    <n v="113077.88"/>
    <n v="197886.29"/>
    <n v="142894.74"/>
    <n v="250065.8"/>
    <n v="188065.98"/>
    <n v="329115.46000000002"/>
    <n v="232897.3"/>
    <n v="407570.27"/>
    <n v="262299.25"/>
    <n v="459023.68"/>
    <n v="291312.71999999997"/>
    <n v="509797.26"/>
  </r>
  <r>
    <n v="5"/>
    <x v="2"/>
    <s v="Region V - Midwest"/>
    <x v="29"/>
    <s v="IL"/>
    <x v="18"/>
    <n v="4"/>
    <x v="3"/>
    <n v="92866.92"/>
    <n v="148587.07"/>
    <n v="130013.69"/>
    <n v="208021.9"/>
    <n v="167160.45000000001"/>
    <n v="267456.73"/>
    <n v="222880.61"/>
    <n v="356608.97"/>
    <n v="278600.76"/>
    <n v="445761.22"/>
    <n v="315747.52"/>
    <n v="505196.05"/>
    <n v="352894.29"/>
    <n v="564630.88"/>
  </r>
  <r>
    <n v="5"/>
    <x v="2"/>
    <s v="Region V - Midwest"/>
    <x v="30"/>
    <s v="IN"/>
    <x v="205"/>
    <n v="1"/>
    <x v="0"/>
    <n v="95591.7"/>
    <n v="167285.47"/>
    <n v="123913.43"/>
    <n v="216848.5"/>
    <n v="148381.93"/>
    <n v="259668.38"/>
    <n v="177156.19"/>
    <n v="310023.34000000003"/>
    <n v="208418.98"/>
    <n v="364733.22"/>
    <n v="228415.88"/>
    <n v="399727.78"/>
    <n v="247400.13"/>
    <n v="432950.24"/>
  </r>
  <r>
    <n v="5"/>
    <x v="2"/>
    <s v="Region V - Midwest"/>
    <x v="30"/>
    <s v="IN"/>
    <x v="205"/>
    <n v="2"/>
    <x v="1"/>
    <n v="83137.8"/>
    <n v="145491.15"/>
    <n v="109057.24"/>
    <n v="190850.17"/>
    <n v="132599.20000000001"/>
    <n v="232048.61"/>
    <n v="162748.72"/>
    <n v="284810.26"/>
    <n v="193112.86"/>
    <n v="337947.51"/>
    <n v="212818.89"/>
    <n v="372433.06"/>
    <n v="231097.28"/>
    <n v="404420.24"/>
  </r>
  <r>
    <n v="5"/>
    <x v="2"/>
    <s v="Region V - Midwest"/>
    <x v="30"/>
    <s v="IN"/>
    <x v="205"/>
    <n v="3"/>
    <x v="2"/>
    <n v="71911.38"/>
    <n v="125844.92"/>
    <n v="97783.48"/>
    <n v="171121.08"/>
    <n v="123481.91"/>
    <n v="216093.33"/>
    <n v="162430.48000000001"/>
    <n v="284253.34999999998"/>
    <n v="201073.45"/>
    <n v="351878.54"/>
    <n v="226398.84"/>
    <n v="396197.97"/>
    <n v="251374.95"/>
    <n v="439906.17"/>
  </r>
  <r>
    <n v="5"/>
    <x v="2"/>
    <s v="Region V - Midwest"/>
    <x v="30"/>
    <s v="IN"/>
    <x v="205"/>
    <n v="4"/>
    <x v="3"/>
    <n v="81109.7"/>
    <n v="129775.51"/>
    <n v="113553.57"/>
    <n v="181685.72"/>
    <n v="145997.45000000001"/>
    <n v="233595.93"/>
    <n v="194663.27"/>
    <n v="311461.23"/>
    <n v="243329.09"/>
    <n v="389326.54"/>
    <n v="275772.96000000002"/>
    <n v="441236.75"/>
    <n v="308216.84000000003"/>
    <n v="493146.95"/>
  </r>
  <r>
    <n v="5"/>
    <x v="2"/>
    <s v="Region V - Midwest"/>
    <x v="30"/>
    <s v="IN"/>
    <x v="191"/>
    <n v="1"/>
    <x v="0"/>
    <n v="98703.83"/>
    <n v="172731.7"/>
    <n v="127913.53"/>
    <n v="223848.67"/>
    <n v="153147.51999999999"/>
    <n v="268008.17"/>
    <n v="182808.76"/>
    <n v="319915.33"/>
    <n v="215041.88"/>
    <n v="376323.3"/>
    <n v="235659.07"/>
    <n v="412403.37"/>
    <n v="255216.13"/>
    <n v="446628.23"/>
  </r>
  <r>
    <n v="5"/>
    <x v="2"/>
    <s v="Region V - Midwest"/>
    <x v="30"/>
    <s v="IN"/>
    <x v="191"/>
    <n v="2"/>
    <x v="1"/>
    <n v="85995.8"/>
    <n v="150492.65"/>
    <n v="112754.15"/>
    <n v="197319.76"/>
    <n v="137042.70000000001"/>
    <n v="239824.72"/>
    <n v="168107.26"/>
    <n v="294187.7"/>
    <n v="199423.4"/>
    <n v="348990.94"/>
    <n v="219743.78"/>
    <n v="384551.61"/>
    <n v="238580.57"/>
    <n v="417516"/>
  </r>
  <r>
    <n v="5"/>
    <x v="2"/>
    <s v="Region V - Midwest"/>
    <x v="30"/>
    <s v="IN"/>
    <x v="191"/>
    <n v="3"/>
    <x v="2"/>
    <n v="74499.75"/>
    <n v="130374.57"/>
    <n v="101348.17"/>
    <n v="177359.29"/>
    <n v="128019.37"/>
    <n v="224033.9"/>
    <n v="168435.29"/>
    <n v="294761.76"/>
    <n v="208539.36"/>
    <n v="364943.89"/>
    <n v="234829.91"/>
    <n v="410952.35"/>
    <n v="260764.06"/>
    <n v="456337.11"/>
  </r>
  <r>
    <n v="5"/>
    <x v="2"/>
    <s v="Region V - Midwest"/>
    <x v="30"/>
    <s v="IN"/>
    <x v="191"/>
    <n v="4"/>
    <x v="3"/>
    <n v="83728.929999999993"/>
    <n v="133966.29"/>
    <n v="117220.5"/>
    <n v="187552.81"/>
    <n v="150712.07999999999"/>
    <n v="241139.32"/>
    <n v="200949.43"/>
    <n v="321519.09999999998"/>
    <n v="251186.79"/>
    <n v="401898.87"/>
    <n v="284678.36"/>
    <n v="455485.39"/>
    <n v="318169.94"/>
    <n v="509071.91"/>
  </r>
  <r>
    <n v="5"/>
    <x v="2"/>
    <s v="Region V - Midwest"/>
    <x v="30"/>
    <s v="IN"/>
    <x v="154"/>
    <n v="1"/>
    <x v="0"/>
    <n v="96162.84"/>
    <n v="168284.97"/>
    <n v="124608.39"/>
    <n v="218064.68"/>
    <n v="149181.65"/>
    <n v="261067.88"/>
    <n v="178061.48"/>
    <n v="311607.59999999998"/>
    <n v="209447.84"/>
    <n v="366533.73"/>
    <n v="229523.28"/>
    <n v="401665.74"/>
    <n v="248560.7"/>
    <n v="434981.22"/>
  </r>
  <r>
    <n v="5"/>
    <x v="2"/>
    <s v="Region V - Midwest"/>
    <x v="30"/>
    <s v="IN"/>
    <x v="154"/>
    <n v="2"/>
    <x v="1"/>
    <n v="83836.06"/>
    <n v="146713.1"/>
    <n v="109903.79"/>
    <n v="192331.64"/>
    <n v="133559.97"/>
    <n v="233729.94"/>
    <n v="163801.03"/>
    <n v="286651.8"/>
    <n v="194297.91"/>
    <n v="340021.34"/>
    <n v="214085.45"/>
    <n v="374649.53"/>
    <n v="232424.2"/>
    <n v="406742.35"/>
  </r>
  <r>
    <n v="5"/>
    <x v="2"/>
    <s v="Region V - Midwest"/>
    <x v="30"/>
    <s v="IN"/>
    <x v="154"/>
    <n v="3"/>
    <x v="2"/>
    <n v="72670.240000000005"/>
    <n v="127172.91"/>
    <n v="98875.39"/>
    <n v="173031.93"/>
    <n v="124908.65"/>
    <n v="218590.13"/>
    <n v="164355.38"/>
    <n v="287621.90999999997"/>
    <n v="203499.61"/>
    <n v="356124.32"/>
    <n v="229163.64"/>
    <n v="401036.36"/>
    <n v="254481.95"/>
    <n v="445343.41"/>
  </r>
  <r>
    <n v="5"/>
    <x v="2"/>
    <s v="Region V - Midwest"/>
    <x v="30"/>
    <s v="IN"/>
    <x v="154"/>
    <n v="4"/>
    <x v="3"/>
    <n v="81565.789999999994"/>
    <n v="130505.27"/>
    <n v="114192.11"/>
    <n v="182707.38"/>
    <n v="146818.43"/>
    <n v="234909.49"/>
    <n v="195757.9"/>
    <n v="313212.65000000002"/>
    <n v="244697.38"/>
    <n v="391515.81"/>
    <n v="277323.7"/>
    <n v="443717.92"/>
    <n v="309950.02"/>
    <n v="495920.03"/>
  </r>
  <r>
    <n v="5"/>
    <x v="2"/>
    <s v="Region V - Midwest"/>
    <x v="30"/>
    <s v="IN"/>
    <x v="206"/>
    <n v="1"/>
    <x v="0"/>
    <n v="98546.47"/>
    <n v="172456.33"/>
    <n v="127828.7"/>
    <n v="223700.22"/>
    <n v="153131.18"/>
    <n v="267979.57"/>
    <n v="182919.18"/>
    <n v="320108.56"/>
    <n v="215266.75"/>
    <n v="376716.82"/>
    <n v="235958.47"/>
    <n v="412927.32"/>
    <n v="255642.46"/>
    <n v="447374.31"/>
  </r>
  <r>
    <n v="5"/>
    <x v="2"/>
    <s v="Region V - Midwest"/>
    <x v="30"/>
    <s v="IN"/>
    <x v="206"/>
    <n v="2"/>
    <x v="1"/>
    <n v="85330.03"/>
    <n v="149327.54999999999"/>
    <n v="112062.95"/>
    <n v="196110.16"/>
    <n v="136382.16"/>
    <n v="238668.79"/>
    <n v="167629.62"/>
    <n v="293351.83"/>
    <n v="199023.53"/>
    <n v="348291.17"/>
    <n v="219406.57"/>
    <n v="383961.49"/>
    <n v="238341.48"/>
    <n v="417097.58"/>
  </r>
  <r>
    <n v="5"/>
    <x v="2"/>
    <s v="Region V - Midwest"/>
    <x v="30"/>
    <s v="IN"/>
    <x v="206"/>
    <n v="3"/>
    <x v="2"/>
    <n v="73517.38"/>
    <n v="128655.41"/>
    <n v="99854.78"/>
    <n v="174745.87"/>
    <n v="126007.89"/>
    <n v="220513.8"/>
    <n v="165663.03"/>
    <n v="289910.3"/>
    <n v="204993.85"/>
    <n v="358739.23"/>
    <n v="230751.07"/>
    <n v="403814.37"/>
    <n v="256137.64"/>
    <n v="448240.87"/>
  </r>
  <r>
    <n v="5"/>
    <x v="2"/>
    <s v="Region V - Midwest"/>
    <x v="30"/>
    <s v="IN"/>
    <x v="206"/>
    <n v="4"/>
    <x v="3"/>
    <n v="83670.259999999995"/>
    <n v="133872.41"/>
    <n v="117138.36"/>
    <n v="187421.38"/>
    <n v="150606.46"/>
    <n v="240970.34"/>
    <n v="200808.62"/>
    <n v="321293.78999999998"/>
    <n v="251010.77"/>
    <n v="401617.24"/>
    <n v="284478.88"/>
    <n v="455166.21"/>
    <n v="317946.98"/>
    <n v="508715.17"/>
  </r>
  <r>
    <n v="5"/>
    <x v="2"/>
    <s v="Region V - Midwest"/>
    <x v="30"/>
    <s v="IN"/>
    <x v="207"/>
    <n v="1"/>
    <x v="0"/>
    <n v="96005.48"/>
    <n v="168009.60000000001"/>
    <n v="124523.56"/>
    <n v="217916.23"/>
    <n v="149165.29999999999"/>
    <n v="261039.28"/>
    <n v="178171.9"/>
    <n v="311800.83"/>
    <n v="209672.71"/>
    <n v="366927.25"/>
    <n v="229822.68"/>
    <n v="402189.69"/>
    <n v="248987.02"/>
    <n v="435727.29"/>
  </r>
  <r>
    <n v="5"/>
    <x v="2"/>
    <s v="Region V - Midwest"/>
    <x v="30"/>
    <s v="IN"/>
    <x v="207"/>
    <n v="2"/>
    <x v="1"/>
    <n v="83170.289999999994"/>
    <n v="145548.01"/>
    <n v="109212.59"/>
    <n v="191122.04"/>
    <n v="132899.43"/>
    <n v="232574"/>
    <n v="163323.39000000001"/>
    <n v="285815.93"/>
    <n v="193898.04"/>
    <n v="339321.57"/>
    <n v="213748.24"/>
    <n v="374059.41"/>
    <n v="232185.1"/>
    <n v="406323.93"/>
  </r>
  <r>
    <n v="5"/>
    <x v="2"/>
    <s v="Region V - Midwest"/>
    <x v="30"/>
    <s v="IN"/>
    <x v="207"/>
    <n v="3"/>
    <x v="2"/>
    <n v="71687.86"/>
    <n v="125453.75999999999"/>
    <n v="97382"/>
    <n v="170418.51"/>
    <n v="122897.16"/>
    <n v="215070.04"/>
    <n v="161583.10999999999"/>
    <n v="282770.45"/>
    <n v="199954.1"/>
    <n v="349919.67"/>
    <n v="225084.79"/>
    <n v="393898.39"/>
    <n v="249855.53"/>
    <n v="437247.18"/>
  </r>
  <r>
    <n v="5"/>
    <x v="2"/>
    <s v="Region V - Midwest"/>
    <x v="30"/>
    <s v="IN"/>
    <x v="207"/>
    <n v="4"/>
    <x v="3"/>
    <n v="81507.12"/>
    <n v="130411.39"/>
    <n v="114109.97"/>
    <n v="182575.95"/>
    <n v="146712.82"/>
    <n v="234740.51"/>
    <n v="195617.09"/>
    <n v="312987.34999999998"/>
    <n v="244521.36"/>
    <n v="391234.18"/>
    <n v="277124.21000000002"/>
    <n v="443398.74"/>
    <n v="309727.06"/>
    <n v="495563.3"/>
  </r>
  <r>
    <n v="5"/>
    <x v="2"/>
    <s v="Region V - Midwest"/>
    <x v="30"/>
    <s v="IN"/>
    <x v="208"/>
    <n v="1"/>
    <x v="0"/>
    <n v="114777.35"/>
    <n v="200860.37"/>
    <n v="148964.65"/>
    <n v="260688.13"/>
    <n v="178509.55"/>
    <n v="312391.71000000002"/>
    <n v="213323.84"/>
    <n v="373316.73"/>
    <n v="251113.63"/>
    <n v="439448.84"/>
    <n v="275287.45"/>
    <n v="481753.04"/>
    <n v="298322.58"/>
    <n v="522064.52"/>
  </r>
  <r>
    <n v="5"/>
    <x v="2"/>
    <s v="Region V - Midwest"/>
    <x v="30"/>
    <s v="IN"/>
    <x v="208"/>
    <n v="2"/>
    <x v="1"/>
    <n v="99019.23"/>
    <n v="173283.64"/>
    <n v="130167.02"/>
    <n v="227792.29"/>
    <n v="158539.57"/>
    <n v="277444.24"/>
    <n v="195093.98"/>
    <n v="341414.47"/>
    <n v="231746.7"/>
    <n v="405556.73"/>
    <n v="255552.49"/>
    <n v="447216.86"/>
    <n v="277694.48"/>
    <n v="485965.34"/>
  </r>
  <r>
    <n v="5"/>
    <x v="2"/>
    <s v="Region V - Midwest"/>
    <x v="30"/>
    <s v="IN"/>
    <x v="208"/>
    <n v="3"/>
    <x v="2"/>
    <n v="85029.82"/>
    <n v="148802.18"/>
    <n v="115381.9"/>
    <n v="201918.33"/>
    <n v="145514.23999999999"/>
    <n v="254649.92"/>
    <n v="191220.06"/>
    <n v="334635.11"/>
    <n v="236539.19"/>
    <n v="413943.58"/>
    <n v="266199.52"/>
    <n v="465849.16"/>
    <n v="295417.90999999997"/>
    <n v="516981.35"/>
  </r>
  <r>
    <n v="5"/>
    <x v="2"/>
    <s v="Region V - Midwest"/>
    <x v="30"/>
    <s v="IN"/>
    <x v="208"/>
    <n v="4"/>
    <x v="3"/>
    <n v="97502.62"/>
    <n v="156004.19"/>
    <n v="136503.66"/>
    <n v="218405.87"/>
    <n v="175504.71"/>
    <n v="280807.53999999998"/>
    <n v="234006.28"/>
    <n v="374410.06"/>
    <n v="292507.84999999998"/>
    <n v="468012.57"/>
    <n v="331508.90000000002"/>
    <n v="530414.25"/>
    <n v="370509.95"/>
    <n v="592815.92000000004"/>
  </r>
  <r>
    <n v="5"/>
    <x v="2"/>
    <s v="Region V - Midwest"/>
    <x v="30"/>
    <s v="IN"/>
    <x v="209"/>
    <n v="1"/>
    <x v="0"/>
    <n v="98664.49"/>
    <n v="172662.86"/>
    <n v="127892.32"/>
    <n v="223811.56"/>
    <n v="153143.44"/>
    <n v="268001.02"/>
    <n v="182836.36"/>
    <n v="319963.64"/>
    <n v="215098.1"/>
    <n v="376421.68"/>
    <n v="235733.92"/>
    <n v="412534.36"/>
    <n v="255322.72"/>
    <n v="446814.76"/>
  </r>
  <r>
    <n v="5"/>
    <x v="2"/>
    <s v="Region V - Midwest"/>
    <x v="30"/>
    <s v="IN"/>
    <x v="209"/>
    <n v="2"/>
    <x v="1"/>
    <n v="85829.36"/>
    <n v="150201.37"/>
    <n v="112581.35"/>
    <n v="197017.37"/>
    <n v="136877.57"/>
    <n v="239535.74"/>
    <n v="167987.85"/>
    <n v="293978.73"/>
    <n v="199323.43"/>
    <n v="348816"/>
    <n v="219659.48"/>
    <n v="384404.09"/>
    <n v="238520.8"/>
    <n v="417411.4"/>
  </r>
  <r>
    <n v="5"/>
    <x v="2"/>
    <s v="Region V - Midwest"/>
    <x v="30"/>
    <s v="IN"/>
    <x v="209"/>
    <n v="3"/>
    <x v="2"/>
    <n v="74254.16"/>
    <n v="129944.78"/>
    <n v="100974.82"/>
    <n v="176705.94"/>
    <n v="127516.5"/>
    <n v="223153.87"/>
    <n v="167742.23000000001"/>
    <n v="293548.90000000002"/>
    <n v="207652.99"/>
    <n v="363392.73"/>
    <n v="233810.21"/>
    <n v="409167.86"/>
    <n v="259607.46"/>
    <n v="454313.05"/>
  </r>
  <r>
    <n v="5"/>
    <x v="2"/>
    <s v="Region V - Midwest"/>
    <x v="30"/>
    <s v="IN"/>
    <x v="209"/>
    <n v="4"/>
    <x v="3"/>
    <n v="83714.259999999995"/>
    <n v="133942.82"/>
    <n v="117199.97"/>
    <n v="187519.95"/>
    <n v="150685.67000000001"/>
    <n v="241097.08"/>
    <n v="200914.23"/>
    <n v="321462.78000000003"/>
    <n v="251142.79"/>
    <n v="401828.47"/>
    <n v="284628.49"/>
    <n v="455405.6"/>
    <n v="318114.2"/>
    <n v="508982.73"/>
  </r>
  <r>
    <n v="5"/>
    <x v="2"/>
    <s v="Region V - Midwest"/>
    <x v="30"/>
    <s v="IN"/>
    <x v="210"/>
    <n v="1"/>
    <x v="0"/>
    <n v="96576.62"/>
    <n v="169009.09"/>
    <n v="125218.52"/>
    <n v="219132.41"/>
    <n v="149965.01999999999"/>
    <n v="262438.78000000003"/>
    <n v="179077.19"/>
    <n v="313385.08"/>
    <n v="210701.57"/>
    <n v="368727.75"/>
    <n v="230930.07"/>
    <n v="404127.63"/>
    <n v="250147.58"/>
    <n v="437758.26"/>
  </r>
  <r>
    <n v="5"/>
    <x v="2"/>
    <s v="Region V - Midwest"/>
    <x v="30"/>
    <s v="IN"/>
    <x v="210"/>
    <n v="2"/>
    <x v="1"/>
    <n v="83868.539999999994"/>
    <n v="146769.95000000001"/>
    <n v="110059.14"/>
    <n v="192603.5"/>
    <n v="133860.19"/>
    <n v="234255.33"/>
    <n v="164375.69"/>
    <n v="287657.45"/>
    <n v="195083.08"/>
    <n v="341395.4"/>
    <n v="215014.78"/>
    <n v="376275.87"/>
    <n v="233512.01"/>
    <n v="408646.02"/>
  </r>
  <r>
    <n v="5"/>
    <x v="2"/>
    <s v="Region V - Midwest"/>
    <x v="30"/>
    <s v="IN"/>
    <x v="210"/>
    <n v="3"/>
    <x v="2"/>
    <n v="72446.710000000006"/>
    <n v="126781.75"/>
    <n v="98473.91"/>
    <n v="172329.34"/>
    <n v="124323.9"/>
    <n v="217566.82"/>
    <n v="163508"/>
    <n v="286139"/>
    <n v="202380.25"/>
    <n v="354165.44"/>
    <n v="227849.58"/>
    <n v="398736.77"/>
    <n v="252962.52"/>
    <n v="442684.4"/>
  </r>
  <r>
    <n v="5"/>
    <x v="2"/>
    <s v="Region V - Midwest"/>
    <x v="30"/>
    <s v="IN"/>
    <x v="210"/>
    <n v="4"/>
    <x v="3"/>
    <n v="81963.22"/>
    <n v="131141.15"/>
    <n v="114748.5"/>
    <n v="183597.61"/>
    <n v="147533.79"/>
    <n v="236054.07"/>
    <n v="196711.72"/>
    <n v="314738.75"/>
    <n v="245889.65"/>
    <n v="393423.44"/>
    <n v="278674.93"/>
    <n v="445879.9"/>
    <n v="311460.21999999997"/>
    <n v="498336.36"/>
  </r>
  <r>
    <n v="5"/>
    <x v="2"/>
    <s v="Region V - Midwest"/>
    <x v="30"/>
    <s v="IN"/>
    <x v="211"/>
    <n v="1"/>
    <x v="0"/>
    <n v="97147.77"/>
    <n v="170008.59"/>
    <n v="125913.48"/>
    <n v="220348.59"/>
    <n v="150764.73000000001"/>
    <n v="263838.28000000003"/>
    <n v="179982.48"/>
    <n v="314969.34000000003"/>
    <n v="211730.44"/>
    <n v="370528.26"/>
    <n v="232037.48"/>
    <n v="406065.58"/>
    <n v="251308.14"/>
    <n v="439789.24"/>
  </r>
  <r>
    <n v="5"/>
    <x v="2"/>
    <s v="Region V - Midwest"/>
    <x v="30"/>
    <s v="IN"/>
    <x v="211"/>
    <n v="2"/>
    <x v="1"/>
    <n v="84566.8"/>
    <n v="147991.9"/>
    <n v="110905.7"/>
    <n v="194084.97"/>
    <n v="134820.95000000001"/>
    <n v="235936.67"/>
    <n v="165427.99"/>
    <n v="289498.99"/>
    <n v="196268.13"/>
    <n v="343469.23"/>
    <n v="216281.34"/>
    <n v="378492.34"/>
    <n v="234838.93"/>
    <n v="410968.13"/>
  </r>
  <r>
    <n v="5"/>
    <x v="2"/>
    <s v="Region V - Midwest"/>
    <x v="30"/>
    <s v="IN"/>
    <x v="211"/>
    <n v="3"/>
    <x v="2"/>
    <n v="73205.570000000007"/>
    <n v="128109.74"/>
    <n v="99565.82"/>
    <n v="174240.19"/>
    <n v="125750.64"/>
    <n v="220063.62"/>
    <n v="165432.89000000001"/>
    <n v="289507.56"/>
    <n v="204806.41"/>
    <n v="358411.22"/>
    <n v="230614.38"/>
    <n v="403575.17"/>
    <n v="256069.51"/>
    <n v="448121.65"/>
  </r>
  <r>
    <n v="5"/>
    <x v="2"/>
    <s v="Region V - Midwest"/>
    <x v="30"/>
    <s v="IN"/>
    <x v="211"/>
    <n v="4"/>
    <x v="3"/>
    <n v="82419.31"/>
    <n v="131870.9"/>
    <n v="115387.04"/>
    <n v="184619.27"/>
    <n v="148354.76999999999"/>
    <n v="237367.63"/>
    <n v="197806.35"/>
    <n v="316490.17"/>
    <n v="247257.94"/>
    <n v="395612.71"/>
    <n v="280225.67"/>
    <n v="448361.08"/>
    <n v="313193.39"/>
    <n v="501109.44"/>
  </r>
  <r>
    <n v="5"/>
    <x v="2"/>
    <s v="Region V - Midwest"/>
    <x v="30"/>
    <s v="IN"/>
    <x v="212"/>
    <n v="1"/>
    <x v="0"/>
    <n v="96615.96"/>
    <n v="169077.93"/>
    <n v="125239.72"/>
    <n v="219169.52"/>
    <n v="149969.1"/>
    <n v="262445.92"/>
    <n v="179049.58"/>
    <n v="313336.77"/>
    <n v="210645.35"/>
    <n v="368629.37"/>
    <n v="230855.22"/>
    <n v="403996.64"/>
    <n v="250040.99"/>
    <n v="437571.74"/>
  </r>
  <r>
    <n v="5"/>
    <x v="2"/>
    <s v="Region V - Midwest"/>
    <x v="30"/>
    <s v="IN"/>
    <x v="212"/>
    <n v="2"/>
    <x v="1"/>
    <n v="84034.98"/>
    <n v="147061.22"/>
    <n v="110231.94"/>
    <n v="192905.9"/>
    <n v="134025.32"/>
    <n v="234544.31"/>
    <n v="164495.1"/>
    <n v="287866.42"/>
    <n v="195183.05"/>
    <n v="341570.34"/>
    <n v="215099.08"/>
    <n v="376423.4"/>
    <n v="233571.78"/>
    <n v="408750.62"/>
  </r>
  <r>
    <n v="5"/>
    <x v="2"/>
    <s v="Region V - Midwest"/>
    <x v="30"/>
    <s v="IN"/>
    <x v="212"/>
    <n v="3"/>
    <x v="2"/>
    <n v="72692.31"/>
    <n v="127211.54"/>
    <n v="98847.26"/>
    <n v="172982.7"/>
    <n v="124826.77"/>
    <n v="218446.84"/>
    <n v="164201.06"/>
    <n v="287351.86"/>
    <n v="203266.63"/>
    <n v="355716.6"/>
    <n v="228869.29"/>
    <n v="400521.26"/>
    <n v="254119.12"/>
    <n v="444708.46"/>
  </r>
  <r>
    <n v="5"/>
    <x v="2"/>
    <s v="Region V - Midwest"/>
    <x v="30"/>
    <s v="IN"/>
    <x v="212"/>
    <n v="4"/>
    <x v="3"/>
    <n v="81977.88"/>
    <n v="131164.62"/>
    <n v="114769.04"/>
    <n v="183630.46"/>
    <n v="147560.19"/>
    <n v="236096.31"/>
    <n v="196746.92"/>
    <n v="314795.08"/>
    <n v="245933.65"/>
    <n v="393493.85"/>
    <n v="278724.8"/>
    <n v="445959.69"/>
    <n v="311515.96000000002"/>
    <n v="498425.54"/>
  </r>
  <r>
    <n v="5"/>
    <x v="2"/>
    <s v="Region V - Midwest"/>
    <x v="30"/>
    <s v="IN"/>
    <x v="213"/>
    <n v="1"/>
    <x v="0"/>
    <n v="98093.35"/>
    <n v="171663.35999999999"/>
    <n v="127197.36"/>
    <n v="222595.38"/>
    <n v="152343.72"/>
    <n v="266601.52"/>
    <n v="181931.07"/>
    <n v="318379.38"/>
    <n v="214069.24"/>
    <n v="374621.17"/>
    <n v="234626.52"/>
    <n v="410596.41"/>
    <n v="254162.16"/>
    <n v="444783.77"/>
  </r>
  <r>
    <n v="5"/>
    <x v="2"/>
    <s v="Region V - Midwest"/>
    <x v="30"/>
    <s v="IN"/>
    <x v="213"/>
    <n v="2"/>
    <x v="1"/>
    <n v="85131.1"/>
    <n v="148979.42000000001"/>
    <n v="111734.8"/>
    <n v="195535.9"/>
    <n v="135916.79999999999"/>
    <n v="237854.4"/>
    <n v="166935.54"/>
    <n v="292137.2"/>
    <n v="198138.38"/>
    <n v="346742.17"/>
    <n v="218392.92"/>
    <n v="382187.61"/>
    <n v="237193.88"/>
    <n v="415089.29"/>
  </r>
  <r>
    <n v="5"/>
    <x v="2"/>
    <s v="Region V - Midwest"/>
    <x v="30"/>
    <s v="IN"/>
    <x v="213"/>
    <n v="3"/>
    <x v="2"/>
    <n v="73495.3"/>
    <n v="128616.78"/>
    <n v="99882.91"/>
    <n v="174795.09"/>
    <n v="126089.76"/>
    <n v="220657.08"/>
    <n v="165817.34"/>
    <n v="290180.34000000003"/>
    <n v="205226.82"/>
    <n v="359146.94"/>
    <n v="231045.41"/>
    <n v="404329.46"/>
    <n v="256500.46"/>
    <n v="448875.81"/>
  </r>
  <r>
    <n v="5"/>
    <x v="2"/>
    <s v="Region V - Midwest"/>
    <x v="30"/>
    <s v="IN"/>
    <x v="213"/>
    <n v="4"/>
    <x v="3"/>
    <n v="83258.16"/>
    <n v="133213.07"/>
    <n v="116561.43"/>
    <n v="186498.29"/>
    <n v="149864.70000000001"/>
    <n v="239783.52"/>
    <n v="199819.6"/>
    <n v="319711.35999999999"/>
    <n v="249774.49"/>
    <n v="399639.2"/>
    <n v="283077.76000000001"/>
    <n v="452924.42"/>
    <n v="316381.03000000003"/>
    <n v="506209.65"/>
  </r>
  <r>
    <n v="5"/>
    <x v="2"/>
    <s v="Region V - Midwest"/>
    <x v="30"/>
    <s v="IN"/>
    <x v="214"/>
    <n v="1"/>
    <x v="0"/>
    <n v="95099.24"/>
    <n v="166423.66"/>
    <n v="123260.88"/>
    <n v="215706.54"/>
    <n v="147590.39000000001"/>
    <n v="258283.18"/>
    <n v="176195.7"/>
    <n v="308342.46999999997"/>
    <n v="207277.68"/>
    <n v="362735.95"/>
    <n v="227158.78"/>
    <n v="397527.86"/>
    <n v="246026.41"/>
    <n v="430546.22"/>
  </r>
  <r>
    <n v="5"/>
    <x v="2"/>
    <s v="Region V - Midwest"/>
    <x v="30"/>
    <s v="IN"/>
    <x v="214"/>
    <n v="2"/>
    <x v="1"/>
    <n v="82772.429999999993"/>
    <n v="144851.75"/>
    <n v="108556.29"/>
    <n v="189973.5"/>
    <n v="131968.71"/>
    <n v="230945.24"/>
    <n v="161935.24"/>
    <n v="283386.67"/>
    <n v="192127.75"/>
    <n v="336223.56"/>
    <n v="211720.95"/>
    <n v="370511.65"/>
    <n v="229889.92000000001"/>
    <n v="402307.35"/>
  </r>
  <r>
    <n v="5"/>
    <x v="2"/>
    <s v="Region V - Midwest"/>
    <x v="30"/>
    <s v="IN"/>
    <x v="214"/>
    <n v="3"/>
    <x v="2"/>
    <n v="71643.710000000006"/>
    <n v="125376.5"/>
    <n v="97438.26"/>
    <n v="170516.95"/>
    <n v="123060.91"/>
    <n v="215356.59"/>
    <n v="161891.73000000001"/>
    <n v="283310.52"/>
    <n v="200420.05"/>
    <n v="350735.09"/>
    <n v="225673.47"/>
    <n v="394928.56"/>
    <n v="250581.17"/>
    <n v="438517.05"/>
  </r>
  <r>
    <n v="5"/>
    <x v="2"/>
    <s v="Region V - Midwest"/>
    <x v="30"/>
    <s v="IN"/>
    <x v="214"/>
    <n v="4"/>
    <x v="3"/>
    <n v="80682.929999999993"/>
    <n v="129092.7"/>
    <n v="112956.11"/>
    <n v="180729.78"/>
    <n v="145229.28"/>
    <n v="232366.86"/>
    <n v="193639.04000000001"/>
    <n v="309822.46999999997"/>
    <n v="242048.8"/>
    <n v="387278.09"/>
    <n v="274321.98"/>
    <n v="438915.17"/>
    <n v="306595.15000000002"/>
    <n v="490552.25"/>
  </r>
  <r>
    <n v="5"/>
    <x v="2"/>
    <s v="Region V - Midwest"/>
    <x v="31"/>
    <s v="MI"/>
    <x v="215"/>
    <n v="1"/>
    <x v="0"/>
    <n v="106819.27"/>
    <n v="186933.72"/>
    <n v="138481.5"/>
    <n v="242342.62"/>
    <n v="165836.71"/>
    <n v="290214.24"/>
    <n v="198011.09"/>
    <n v="346519.41"/>
    <n v="232965.32"/>
    <n v="407689.31"/>
    <n v="255323.56"/>
    <n v="446816.23"/>
    <n v="276556.19"/>
    <n v="483973.34"/>
  </r>
  <r>
    <n v="5"/>
    <x v="2"/>
    <s v="Region V - Midwest"/>
    <x v="31"/>
    <s v="MI"/>
    <x v="215"/>
    <n v="2"/>
    <x v="1"/>
    <n v="92840.39"/>
    <n v="162470.69"/>
    <n v="121806.19"/>
    <n v="213160.83"/>
    <n v="148121.4"/>
    <n v="259212.45"/>
    <n v="181839.44"/>
    <n v="318219.02"/>
    <n v="215784.98"/>
    <n v="377623.72"/>
    <n v="237816.74"/>
    <n v="416179.3"/>
    <n v="258257.07"/>
    <n v="451949.88"/>
  </r>
  <r>
    <n v="5"/>
    <x v="2"/>
    <s v="Region V - Midwest"/>
    <x v="31"/>
    <s v="MI"/>
    <x v="215"/>
    <n v="3"/>
    <x v="2"/>
    <n v="80255.97"/>
    <n v="140447.95000000001"/>
    <n v="109111.72"/>
    <n v="190945.52"/>
    <n v="137772.54999999999"/>
    <n v="241101.96"/>
    <n v="181213.81"/>
    <n v="317124.15999999997"/>
    <n v="224312.04"/>
    <n v="392546.06"/>
    <n v="252554.14"/>
    <n v="441969.74"/>
    <n v="280404.2"/>
    <n v="490707.35"/>
  </r>
  <r>
    <n v="5"/>
    <x v="2"/>
    <s v="Region V - Midwest"/>
    <x v="31"/>
    <s v="MI"/>
    <x v="215"/>
    <n v="4"/>
    <x v="3"/>
    <n v="90645.11"/>
    <n v="145032.18"/>
    <n v="126903.16"/>
    <n v="203045.05"/>
    <n v="163161.20000000001"/>
    <n v="261057.92000000001"/>
    <n v="217548.27"/>
    <n v="348077.23"/>
    <n v="271935.33"/>
    <n v="435096.54"/>
    <n v="308193.38"/>
    <n v="493109.41"/>
    <n v="344451.42"/>
    <n v="551122.28"/>
  </r>
  <r>
    <n v="5"/>
    <x v="2"/>
    <s v="Region V - Midwest"/>
    <x v="31"/>
    <s v="MI"/>
    <x v="216"/>
    <n v="1"/>
    <x v="0"/>
    <n v="95513.02"/>
    <n v="167147.79"/>
    <n v="123871.02"/>
    <n v="216774.28"/>
    <n v="148373.76000000001"/>
    <n v="259654.08"/>
    <n v="177211.41"/>
    <n v="310119.96000000002"/>
    <n v="208531.42"/>
    <n v="364929.98"/>
    <n v="228565.58"/>
    <n v="399989.76000000001"/>
    <n v="247613.3"/>
    <n v="433323.28"/>
  </r>
  <r>
    <n v="5"/>
    <x v="2"/>
    <s v="Region V - Midwest"/>
    <x v="31"/>
    <s v="MI"/>
    <x v="216"/>
    <n v="2"/>
    <x v="1"/>
    <n v="82804.92"/>
    <n v="144908.60999999999"/>
    <n v="108711.64"/>
    <n v="190245.37"/>
    <n v="132268.94"/>
    <n v="231470.64"/>
    <n v="162509.91"/>
    <n v="284392.33"/>
    <n v="192912.93"/>
    <n v="337597.63"/>
    <n v="212650.29"/>
    <n v="372138.01"/>
    <n v="230977.74"/>
    <n v="404211.04"/>
  </r>
  <r>
    <n v="5"/>
    <x v="2"/>
    <s v="Region V - Midwest"/>
    <x v="31"/>
    <s v="MI"/>
    <x v="216"/>
    <n v="3"/>
    <x v="2"/>
    <n v="71420.2"/>
    <n v="124985.34"/>
    <n v="97036.79"/>
    <n v="169814.38"/>
    <n v="122476.17"/>
    <n v="214333.29"/>
    <n v="161044.35999999999"/>
    <n v="281827.62"/>
    <n v="199300.7"/>
    <n v="348776.22"/>
    <n v="224359.42"/>
    <n v="392628.99"/>
    <n v="249061.75"/>
    <n v="435858.06"/>
  </r>
  <r>
    <n v="5"/>
    <x v="2"/>
    <s v="Region V - Midwest"/>
    <x v="31"/>
    <s v="MI"/>
    <x v="216"/>
    <n v="4"/>
    <x v="3"/>
    <n v="81080.36"/>
    <n v="129728.58"/>
    <n v="113512.5"/>
    <n v="181620.01"/>
    <n v="145944.65"/>
    <n v="233511.44"/>
    <n v="194592.86"/>
    <n v="311348.59000000003"/>
    <n v="243241.08"/>
    <n v="389185.73"/>
    <n v="275673.21999999997"/>
    <n v="441077.16"/>
    <n v="308105.37"/>
    <n v="492968.59"/>
  </r>
  <r>
    <n v="5"/>
    <x v="2"/>
    <s v="Region V - Midwest"/>
    <x v="31"/>
    <s v="MI"/>
    <x v="217"/>
    <n v="1"/>
    <x v="0"/>
    <n v="98546.47"/>
    <n v="172456.33"/>
    <n v="127828.7"/>
    <n v="223700.22"/>
    <n v="153131.18"/>
    <n v="267979.57"/>
    <n v="182919.18"/>
    <n v="320108.56"/>
    <n v="215266.75"/>
    <n v="376716.82"/>
    <n v="235958.47"/>
    <n v="412927.32"/>
    <n v="255642.46"/>
    <n v="447374.31"/>
  </r>
  <r>
    <n v="5"/>
    <x v="2"/>
    <s v="Region V - Midwest"/>
    <x v="31"/>
    <s v="MI"/>
    <x v="217"/>
    <n v="2"/>
    <x v="1"/>
    <n v="85330.03"/>
    <n v="149327.54999999999"/>
    <n v="112062.95"/>
    <n v="196110.16"/>
    <n v="136382.16"/>
    <n v="238668.79"/>
    <n v="167629.62"/>
    <n v="293351.83"/>
    <n v="199023.53"/>
    <n v="348291.17"/>
    <n v="219406.57"/>
    <n v="383961.49"/>
    <n v="238341.48"/>
    <n v="417097.58"/>
  </r>
  <r>
    <n v="5"/>
    <x v="2"/>
    <s v="Region V - Midwest"/>
    <x v="31"/>
    <s v="MI"/>
    <x v="217"/>
    <n v="3"/>
    <x v="2"/>
    <n v="73517.38"/>
    <n v="128655.41"/>
    <n v="99854.78"/>
    <n v="174745.87"/>
    <n v="126007.89"/>
    <n v="220513.8"/>
    <n v="165663.03"/>
    <n v="289910.3"/>
    <n v="204993.85"/>
    <n v="358739.23"/>
    <n v="230751.07"/>
    <n v="403814.37"/>
    <n v="256137.64"/>
    <n v="448240.87"/>
  </r>
  <r>
    <n v="5"/>
    <x v="2"/>
    <s v="Region V - Midwest"/>
    <x v="31"/>
    <s v="MI"/>
    <x v="217"/>
    <n v="4"/>
    <x v="3"/>
    <n v="83670.259999999995"/>
    <n v="133872.41"/>
    <n v="117138.36"/>
    <n v="187421.38"/>
    <n v="150606.46"/>
    <n v="240970.34"/>
    <n v="200808.62"/>
    <n v="321293.78999999998"/>
    <n v="251010.77"/>
    <n v="401617.24"/>
    <n v="284478.88"/>
    <n v="455166.21"/>
    <n v="317946.98"/>
    <n v="508715.17"/>
  </r>
  <r>
    <n v="5"/>
    <x v="2"/>
    <s v="Region V - Midwest"/>
    <x v="31"/>
    <s v="MI"/>
    <x v="218"/>
    <n v="1"/>
    <x v="0"/>
    <n v="108828.46"/>
    <n v="190449.8"/>
    <n v="141112.89000000001"/>
    <n v="246947.55"/>
    <n v="169006.96"/>
    <n v="295762.18"/>
    <n v="201825.47"/>
    <n v="353194.58"/>
    <n v="237474.28"/>
    <n v="415580"/>
    <n v="260277.1"/>
    <n v="455484.93"/>
    <n v="281944.49"/>
    <n v="493402.87"/>
  </r>
  <r>
    <n v="5"/>
    <x v="2"/>
    <s v="Region V - Midwest"/>
    <x v="31"/>
    <s v="MI"/>
    <x v="218"/>
    <n v="2"/>
    <x v="1"/>
    <n v="94468.32"/>
    <n v="165319.56"/>
    <n v="123982.79"/>
    <n v="216969.89"/>
    <n v="150808.51"/>
    <n v="263914.89"/>
    <n v="185212.78"/>
    <n v="324122.36"/>
    <n v="219825.39"/>
    <n v="384694.44"/>
    <n v="242292.83"/>
    <n v="424012.44"/>
    <n v="263146.31"/>
    <n v="460506.04"/>
  </r>
  <r>
    <n v="5"/>
    <x v="2"/>
    <s v="Region V - Midwest"/>
    <x v="31"/>
    <s v="MI"/>
    <x v="218"/>
    <n v="3"/>
    <x v="2"/>
    <n v="81572.23"/>
    <n v="142751.4"/>
    <n v="110865.94"/>
    <n v="194015.39"/>
    <n v="139959.4"/>
    <n v="244928.96"/>
    <n v="184061.9"/>
    <n v="322108.33"/>
    <n v="227812.01"/>
    <n v="398671.02"/>
    <n v="256475.33"/>
    <n v="448831.83"/>
    <n v="284735.93"/>
    <n v="498287.87"/>
  </r>
  <r>
    <n v="5"/>
    <x v="2"/>
    <s v="Region V - Midwest"/>
    <x v="31"/>
    <s v="MI"/>
    <x v="218"/>
    <n v="4"/>
    <x v="3"/>
    <n v="92366.82"/>
    <n v="147786.91"/>
    <n v="129313.55"/>
    <n v="206901.68"/>
    <n v="166260.28"/>
    <n v="266016.45"/>
    <n v="221680.37"/>
    <n v="354688.59"/>
    <n v="277100.46000000002"/>
    <n v="443360.74"/>
    <n v="314047.19"/>
    <n v="502475.51"/>
    <n v="350993.91999999998"/>
    <n v="561590.28"/>
  </r>
  <r>
    <n v="5"/>
    <x v="2"/>
    <s v="Region V - Midwest"/>
    <x v="31"/>
    <s v="MI"/>
    <x v="219"/>
    <n v="1"/>
    <x v="0"/>
    <n v="100141.88"/>
    <n v="175248.29"/>
    <n v="129849.96"/>
    <n v="227237.43"/>
    <n v="155518.06"/>
    <n v="272156.61"/>
    <n v="185717.85"/>
    <n v="325006.25"/>
    <n v="218521.99"/>
    <n v="382413.48"/>
    <n v="239505.22"/>
    <n v="419134.13"/>
    <n v="259443.88"/>
    <n v="454026.79"/>
  </r>
  <r>
    <n v="5"/>
    <x v="2"/>
    <s v="Region V - Midwest"/>
    <x v="31"/>
    <s v="MI"/>
    <x v="219"/>
    <n v="2"/>
    <x v="1"/>
    <n v="86925.47"/>
    <n v="152119.57"/>
    <n v="114084.21"/>
    <n v="199647.35999999999"/>
    <n v="138769.04999999999"/>
    <n v="242845.83"/>
    <n v="170428.3"/>
    <n v="298249.52"/>
    <n v="202278.76"/>
    <n v="353987.84000000003"/>
    <n v="222953.32"/>
    <n v="390168.3"/>
    <n v="242142.9"/>
    <n v="423750.07"/>
  </r>
  <r>
    <n v="5"/>
    <x v="2"/>
    <s v="Region V - Midwest"/>
    <x v="31"/>
    <s v="MI"/>
    <x v="219"/>
    <n v="3"/>
    <x v="2"/>
    <n v="75057.16"/>
    <n v="131350.01999999999"/>
    <n v="102010.47"/>
    <n v="178518.33"/>
    <n v="128779.49"/>
    <n v="225364.11"/>
    <n v="169358.5"/>
    <n v="296377.38"/>
    <n v="209613.19"/>
    <n v="366823.07"/>
    <n v="235986.32"/>
    <n v="412976.06"/>
    <n v="261988.8"/>
    <n v="458480.41"/>
  </r>
  <r>
    <n v="5"/>
    <x v="2"/>
    <s v="Region V - Midwest"/>
    <x v="31"/>
    <s v="MI"/>
    <x v="219"/>
    <n v="4"/>
    <x v="3"/>
    <n v="84994.54"/>
    <n v="135991.26999999999"/>
    <n v="118992.36"/>
    <n v="190387.78"/>
    <n v="152990.18"/>
    <n v="244784.29"/>
    <n v="203986.91"/>
    <n v="326379.05"/>
    <n v="254983.63"/>
    <n v="407973.82"/>
    <n v="288981.45"/>
    <n v="462370.33"/>
    <n v="322979.27"/>
    <n v="516766.84"/>
  </r>
  <r>
    <n v="5"/>
    <x v="2"/>
    <s v="Region V - Midwest"/>
    <x v="31"/>
    <s v="MI"/>
    <x v="220"/>
    <n v="1"/>
    <x v="0"/>
    <n v="95552.36"/>
    <n v="167216.63"/>
    <n v="123892.22"/>
    <n v="216811.39"/>
    <n v="148377.85"/>
    <n v="259661.23"/>
    <n v="177183.8"/>
    <n v="310071.65000000002"/>
    <n v="208475.2"/>
    <n v="364831.6"/>
    <n v="228490.73"/>
    <n v="399858.77"/>
    <n v="247506.72"/>
    <n v="433136.76"/>
  </r>
  <r>
    <n v="5"/>
    <x v="2"/>
    <s v="Region V - Midwest"/>
    <x v="31"/>
    <s v="MI"/>
    <x v="220"/>
    <n v="2"/>
    <x v="1"/>
    <n v="82971.360000000001"/>
    <n v="145199.88"/>
    <n v="108884.44"/>
    <n v="190547.77"/>
    <n v="132434.07"/>
    <n v="231759.62"/>
    <n v="162629.31"/>
    <n v="284601.3"/>
    <n v="193012.9"/>
    <n v="337772.57"/>
    <n v="212734.59"/>
    <n v="372285.53"/>
    <n v="231037.51"/>
    <n v="404315.64"/>
  </r>
  <r>
    <n v="5"/>
    <x v="2"/>
    <s v="Region V - Midwest"/>
    <x v="31"/>
    <s v="MI"/>
    <x v="220"/>
    <n v="3"/>
    <x v="2"/>
    <n v="71665.789999999994"/>
    <n v="125415.13"/>
    <n v="97410.13"/>
    <n v="170467.73"/>
    <n v="122979.04"/>
    <n v="215213.31"/>
    <n v="161737.42000000001"/>
    <n v="283040.49"/>
    <n v="200187.07"/>
    <n v="350327.38"/>
    <n v="225379.13"/>
    <n v="394413.48"/>
    <n v="250218.35"/>
    <n v="437882.11"/>
  </r>
  <r>
    <n v="5"/>
    <x v="2"/>
    <s v="Region V - Midwest"/>
    <x v="31"/>
    <s v="MI"/>
    <x v="220"/>
    <n v="4"/>
    <x v="3"/>
    <n v="81095.03"/>
    <n v="129752.05"/>
    <n v="113533.04"/>
    <n v="181652.86"/>
    <n v="145971.04999999999"/>
    <n v="233553.68"/>
    <n v="194628.07"/>
    <n v="311404.90999999997"/>
    <n v="243285.08"/>
    <n v="389256.14"/>
    <n v="275723.09000000003"/>
    <n v="441156.96"/>
    <n v="308161.09999999998"/>
    <n v="493057.77"/>
  </r>
  <r>
    <n v="5"/>
    <x v="2"/>
    <s v="Region V - Midwest"/>
    <x v="31"/>
    <s v="MI"/>
    <x v="168"/>
    <n v="1"/>
    <x v="0"/>
    <n v="98014.67"/>
    <n v="171525.68"/>
    <n v="127154.95"/>
    <n v="222521.16"/>
    <n v="152335.54999999999"/>
    <n v="266587.21999999997"/>
    <n v="181986.28"/>
    <n v="318476"/>
    <n v="214181.68"/>
    <n v="374817.94"/>
    <n v="234776.22"/>
    <n v="410858.39"/>
    <n v="254375.32"/>
    <n v="445156.82"/>
  </r>
  <r>
    <n v="5"/>
    <x v="2"/>
    <s v="Region V - Midwest"/>
    <x v="31"/>
    <s v="MI"/>
    <x v="168"/>
    <n v="2"/>
    <x v="1"/>
    <n v="84798.22"/>
    <n v="148396.88"/>
    <n v="111389.2"/>
    <n v="194931.1"/>
    <n v="135586.54"/>
    <n v="237276.44"/>
    <n v="166696.73000000001"/>
    <n v="291719.27"/>
    <n v="197938.45"/>
    <n v="346392.29"/>
    <n v="218224.32"/>
    <n v="381892.56"/>
    <n v="237074.34"/>
    <n v="414880.09"/>
  </r>
  <r>
    <n v="5"/>
    <x v="2"/>
    <s v="Region V - Midwest"/>
    <x v="31"/>
    <s v="MI"/>
    <x v="168"/>
    <n v="3"/>
    <x v="2"/>
    <n v="73004.12"/>
    <n v="127757.21"/>
    <n v="99136.22"/>
    <n v="173488.38"/>
    <n v="125084.02"/>
    <n v="218897.04"/>
    <n v="164431.21"/>
    <n v="287754.61"/>
    <n v="203454.07"/>
    <n v="356044.62"/>
    <n v="229005.99"/>
    <n v="400760.48"/>
    <n v="254187.26"/>
    <n v="444827.7"/>
  </r>
  <r>
    <n v="5"/>
    <x v="2"/>
    <s v="Region V - Midwest"/>
    <x v="31"/>
    <s v="MI"/>
    <x v="168"/>
    <n v="4"/>
    <x v="3"/>
    <n v="83228.83"/>
    <n v="133166.13"/>
    <n v="116520.36"/>
    <n v="186432.58"/>
    <n v="149811.89000000001"/>
    <n v="239699.03"/>
    <n v="199749.19"/>
    <n v="319598.71000000002"/>
    <n v="249686.49"/>
    <n v="399498.39"/>
    <n v="282978.02"/>
    <n v="452764.84"/>
    <n v="316269.55"/>
    <n v="506031.29"/>
  </r>
  <r>
    <n v="5"/>
    <x v="2"/>
    <s v="Region V - Midwest"/>
    <x v="31"/>
    <s v="MI"/>
    <x v="221"/>
    <n v="1"/>
    <x v="0"/>
    <n v="97522.21"/>
    <n v="170663.87"/>
    <n v="126502.39999999999"/>
    <n v="221379.21"/>
    <n v="151544.01"/>
    <n v="265202.02"/>
    <n v="181025.79"/>
    <n v="316795.13"/>
    <n v="213040.38"/>
    <n v="372820.67"/>
    <n v="233519.12"/>
    <n v="408658.47"/>
    <n v="253001.60000000001"/>
    <n v="442752.81"/>
  </r>
  <r>
    <n v="5"/>
    <x v="2"/>
    <s v="Region V - Midwest"/>
    <x v="31"/>
    <s v="MI"/>
    <x v="221"/>
    <n v="2"/>
    <x v="1"/>
    <n v="84432.85"/>
    <n v="147757.48000000001"/>
    <n v="110888.25"/>
    <n v="194054.43"/>
    <n v="134956.04"/>
    <n v="236173.08"/>
    <n v="165883.24"/>
    <n v="290295.67999999999"/>
    <n v="196953.34"/>
    <n v="344668.35"/>
    <n v="217126.37"/>
    <n v="379971.16"/>
    <n v="235866.97"/>
    <n v="412767.2"/>
  </r>
  <r>
    <n v="5"/>
    <x v="2"/>
    <s v="Region V - Midwest"/>
    <x v="31"/>
    <s v="MI"/>
    <x v="221"/>
    <n v="3"/>
    <x v="2"/>
    <n v="72736.45"/>
    <n v="127288.79"/>
    <n v="98791"/>
    <n v="172884.25"/>
    <n v="124663.02"/>
    <n v="218160.29"/>
    <n v="163892.45000000001"/>
    <n v="286811.78999999998"/>
    <n v="202800.67"/>
    <n v="354901.17"/>
    <n v="228280.62"/>
    <n v="399491.08"/>
    <n v="253393.48"/>
    <n v="443438.58"/>
  </r>
  <r>
    <n v="5"/>
    <x v="2"/>
    <s v="Region V - Midwest"/>
    <x v="31"/>
    <s v="MI"/>
    <x v="221"/>
    <n v="4"/>
    <x v="3"/>
    <n v="82802.070000000007"/>
    <n v="132483.31"/>
    <n v="115922.9"/>
    <n v="185476.64"/>
    <n v="149043.72"/>
    <n v="238469.96"/>
    <n v="198724.97"/>
    <n v="317959.95"/>
    <n v="248406.21"/>
    <n v="397449.94"/>
    <n v="281527.03000000003"/>
    <n v="450443.26"/>
    <n v="314647.86"/>
    <n v="503436.59"/>
  </r>
  <r>
    <n v="5"/>
    <x v="2"/>
    <s v="Region V - Midwest"/>
    <x v="31"/>
    <s v="MI"/>
    <x v="222"/>
    <n v="1"/>
    <x v="0"/>
    <n v="97147.77"/>
    <n v="170008.59"/>
    <n v="125913.48"/>
    <n v="220348.59"/>
    <n v="150764.73000000001"/>
    <n v="263838.28000000003"/>
    <n v="179982.48"/>
    <n v="314969.34000000003"/>
    <n v="211730.44"/>
    <n v="370528.26"/>
    <n v="232037.48"/>
    <n v="406065.58"/>
    <n v="251308.14"/>
    <n v="439789.24"/>
  </r>
  <r>
    <n v="5"/>
    <x v="2"/>
    <s v="Region V - Midwest"/>
    <x v="31"/>
    <s v="MI"/>
    <x v="222"/>
    <n v="2"/>
    <x v="1"/>
    <n v="84566.8"/>
    <n v="147991.9"/>
    <n v="110905.7"/>
    <n v="194084.97"/>
    <n v="134820.95000000001"/>
    <n v="235936.67"/>
    <n v="165427.99"/>
    <n v="289498.99"/>
    <n v="196268.13"/>
    <n v="343469.23"/>
    <n v="216281.34"/>
    <n v="378492.34"/>
    <n v="234838.93"/>
    <n v="410968.13"/>
  </r>
  <r>
    <n v="5"/>
    <x v="2"/>
    <s v="Region V - Midwest"/>
    <x v="31"/>
    <s v="MI"/>
    <x v="222"/>
    <n v="3"/>
    <x v="2"/>
    <n v="73205.570000000007"/>
    <n v="128109.74"/>
    <n v="99565.82"/>
    <n v="174240.19"/>
    <n v="125750.64"/>
    <n v="220063.62"/>
    <n v="165432.89000000001"/>
    <n v="289507.56"/>
    <n v="204806.41"/>
    <n v="358411.22"/>
    <n v="230614.38"/>
    <n v="403575.17"/>
    <n v="256069.51"/>
    <n v="448121.65"/>
  </r>
  <r>
    <n v="5"/>
    <x v="2"/>
    <s v="Region V - Midwest"/>
    <x v="31"/>
    <s v="MI"/>
    <x v="222"/>
    <n v="4"/>
    <x v="3"/>
    <n v="82419.31"/>
    <n v="131870.9"/>
    <n v="115387.04"/>
    <n v="184619.27"/>
    <n v="148354.76999999999"/>
    <n v="237367.63"/>
    <n v="197806.35"/>
    <n v="316490.17"/>
    <n v="247257.94"/>
    <n v="395612.71"/>
    <n v="280225.67"/>
    <n v="448361.08"/>
    <n v="313193.39"/>
    <n v="501109.44"/>
  </r>
  <r>
    <n v="5"/>
    <x v="2"/>
    <s v="Region V - Midwest"/>
    <x v="31"/>
    <s v="MI"/>
    <x v="223"/>
    <n v="1"/>
    <x v="0"/>
    <n v="95473.68"/>
    <n v="167078.95000000001"/>
    <n v="123849.81"/>
    <n v="216737.17"/>
    <n v="148369.68"/>
    <n v="259646.94"/>
    <n v="177239.01"/>
    <n v="310168.27"/>
    <n v="208587.64"/>
    <n v="365028.37"/>
    <n v="228640.43"/>
    <n v="400120.76"/>
    <n v="247719.89"/>
    <n v="433509.8"/>
  </r>
  <r>
    <n v="5"/>
    <x v="2"/>
    <s v="Region V - Midwest"/>
    <x v="31"/>
    <s v="MI"/>
    <x v="223"/>
    <n v="2"/>
    <x v="1"/>
    <n v="82638.48"/>
    <n v="144617.34"/>
    <n v="108538.84"/>
    <n v="189942.97"/>
    <n v="132103.79999999999"/>
    <n v="231181.66"/>
    <n v="162390.5"/>
    <n v="284183.37"/>
    <n v="192812.97"/>
    <n v="337422.69"/>
    <n v="212565.99"/>
    <n v="371990.48"/>
    <n v="230917.97"/>
    <n v="404106.44"/>
  </r>
  <r>
    <n v="5"/>
    <x v="2"/>
    <s v="Region V - Midwest"/>
    <x v="31"/>
    <s v="MI"/>
    <x v="223"/>
    <n v="3"/>
    <x v="2"/>
    <n v="71174.600000000006"/>
    <n v="124555.55"/>
    <n v="96663.44"/>
    <n v="169161.02"/>
    <n v="121973.3"/>
    <n v="213453.27"/>
    <n v="160351.29"/>
    <n v="280614.76"/>
    <n v="198414.32"/>
    <n v="347225.06"/>
    <n v="223339.71"/>
    <n v="390844.5"/>
    <n v="247905.15"/>
    <n v="433834"/>
  </r>
  <r>
    <n v="5"/>
    <x v="2"/>
    <s v="Region V - Midwest"/>
    <x v="31"/>
    <s v="MI"/>
    <x v="223"/>
    <n v="4"/>
    <x v="3"/>
    <n v="81065.69"/>
    <n v="129705.11"/>
    <n v="113491.97"/>
    <n v="181587.15"/>
    <n v="145918.25"/>
    <n v="233469.2"/>
    <n v="194557.66"/>
    <n v="311292.26"/>
    <n v="243197.08"/>
    <n v="389115.33"/>
    <n v="275623.34999999998"/>
    <n v="440997.37"/>
    <n v="308049.63"/>
    <n v="492879.41"/>
  </r>
  <r>
    <n v="5"/>
    <x v="2"/>
    <s v="Region V - Midwest"/>
    <x v="31"/>
    <s v="MI"/>
    <x v="224"/>
    <n v="1"/>
    <x v="0"/>
    <n v="97561.55"/>
    <n v="170732.71"/>
    <n v="126523.61"/>
    <n v="221416.32000000001"/>
    <n v="151548.1"/>
    <n v="265209.17"/>
    <n v="180998.18"/>
    <n v="316746.82"/>
    <n v="212984.16"/>
    <n v="372722.29"/>
    <n v="233444.27"/>
    <n v="408527.47"/>
    <n v="252895.02"/>
    <n v="442566.28"/>
  </r>
  <r>
    <n v="5"/>
    <x v="2"/>
    <s v="Region V - Midwest"/>
    <x v="31"/>
    <s v="MI"/>
    <x v="224"/>
    <n v="2"/>
    <x v="1"/>
    <n v="84599.29"/>
    <n v="148048.75"/>
    <n v="111061.05"/>
    <n v="194356.83"/>
    <n v="135121.18"/>
    <n v="236462.06"/>
    <n v="166002.65"/>
    <n v="290504.64"/>
    <n v="197053.31"/>
    <n v="344843.29"/>
    <n v="217210.68"/>
    <n v="380118.68"/>
    <n v="235926.74"/>
    <n v="412871.8"/>
  </r>
  <r>
    <n v="5"/>
    <x v="2"/>
    <s v="Region V - Midwest"/>
    <x v="31"/>
    <s v="MI"/>
    <x v="224"/>
    <n v="3"/>
    <x v="2"/>
    <n v="72982.05"/>
    <n v="127718.58"/>
    <n v="99164.35"/>
    <n v="173537.61"/>
    <n v="125165.89"/>
    <n v="219040.31"/>
    <n v="164585.51"/>
    <n v="288024.65000000002"/>
    <n v="203687.05"/>
    <n v="356452.33"/>
    <n v="229300.33"/>
    <n v="401275.57"/>
    <n v="254550.08"/>
    <n v="445462.64"/>
  </r>
  <r>
    <n v="5"/>
    <x v="2"/>
    <s v="Region V - Midwest"/>
    <x v="31"/>
    <s v="MI"/>
    <x v="224"/>
    <n v="4"/>
    <x v="3"/>
    <n v="82816.740000000005"/>
    <n v="132506.78"/>
    <n v="115943.43"/>
    <n v="185509.49"/>
    <n v="149070.13"/>
    <n v="238512.21"/>
    <n v="198760.17"/>
    <n v="318016.27"/>
    <n v="248450.21"/>
    <n v="397520.34"/>
    <n v="281576.90000000002"/>
    <n v="450523.05"/>
    <n v="314703.59999999998"/>
    <n v="503525.77"/>
  </r>
  <r>
    <n v="5"/>
    <x v="2"/>
    <s v="Region V - Midwest"/>
    <x v="31"/>
    <s v="MI"/>
    <x v="225"/>
    <n v="1"/>
    <x v="0"/>
    <n v="94331.4"/>
    <n v="165079.96"/>
    <n v="122459.89"/>
    <n v="214304.81"/>
    <n v="146770.25"/>
    <n v="256847.94"/>
    <n v="175428.44"/>
    <n v="306999.76"/>
    <n v="206529.92000000001"/>
    <n v="361427.36"/>
    <n v="226425.63"/>
    <n v="396244.86"/>
    <n v="245398.77"/>
    <n v="429447.85"/>
  </r>
  <r>
    <n v="5"/>
    <x v="2"/>
    <s v="Region V - Midwest"/>
    <x v="31"/>
    <s v="MI"/>
    <x v="225"/>
    <n v="2"/>
    <x v="1"/>
    <n v="81241.97"/>
    <n v="142173.44"/>
    <n v="106845.74"/>
    <n v="186980.04"/>
    <n v="130182.28"/>
    <n v="227818.99"/>
    <n v="160285.89000000001"/>
    <n v="280500.31"/>
    <n v="190442.88"/>
    <n v="333275.03000000003"/>
    <n v="210032.89"/>
    <n v="367557.55"/>
    <n v="228264.14"/>
    <n v="399462.25"/>
  </r>
  <r>
    <n v="5"/>
    <x v="2"/>
    <s v="Region V - Midwest"/>
    <x v="31"/>
    <s v="MI"/>
    <x v="225"/>
    <n v="3"/>
    <x v="2"/>
    <n v="69656.899999999994"/>
    <n v="121899.57"/>
    <n v="94479.62"/>
    <n v="165339.34"/>
    <n v="119119.82"/>
    <n v="208459.69"/>
    <n v="156501.51999999999"/>
    <n v="273877.65000000002"/>
    <n v="193562"/>
    <n v="338733.5"/>
    <n v="217810.13"/>
    <n v="381167.72"/>
    <n v="241691.16"/>
    <n v="422959.53"/>
  </r>
  <r>
    <n v="5"/>
    <x v="2"/>
    <s v="Region V - Midwest"/>
    <x v="31"/>
    <s v="MI"/>
    <x v="225"/>
    <n v="4"/>
    <x v="3"/>
    <n v="80153.5"/>
    <n v="128245.6"/>
    <n v="112214.9"/>
    <n v="179543.84"/>
    <n v="144276.29999999999"/>
    <n v="230842.08"/>
    <n v="192368.39"/>
    <n v="307789.44"/>
    <n v="240460.49"/>
    <n v="384736.79"/>
    <n v="272521.89"/>
    <n v="436035.03"/>
    <n v="304583.28999999998"/>
    <n v="487333.27"/>
  </r>
  <r>
    <n v="5"/>
    <x v="2"/>
    <s v="Region V - Midwest"/>
    <x v="32"/>
    <s v="MN"/>
    <x v="226"/>
    <n v="1"/>
    <x v="0"/>
    <n v="102111.74"/>
    <n v="178695.54"/>
    <n v="132460.15"/>
    <n v="231805.26"/>
    <n v="158684.24"/>
    <n v="277697.42"/>
    <n v="189559.85"/>
    <n v="331729.75"/>
    <n v="223087.19"/>
    <n v="390402.58"/>
    <n v="244533.63"/>
    <n v="427933.85"/>
    <n v="264938.78000000003"/>
    <n v="463642.87"/>
  </r>
  <r>
    <n v="5"/>
    <x v="2"/>
    <s v="Region V - Midwest"/>
    <x v="32"/>
    <s v="MN"/>
    <x v="226"/>
    <n v="2"/>
    <x v="1"/>
    <n v="88386.96"/>
    <n v="154677.18"/>
    <n v="116088.02"/>
    <n v="203154.04"/>
    <n v="141291.03"/>
    <n v="247259.3"/>
    <n v="173682.23"/>
    <n v="303943.90999999997"/>
    <n v="206219.22"/>
    <n v="360883.63"/>
    <n v="227345.11"/>
    <n v="397853.95"/>
    <n v="246972.37"/>
    <n v="432201.65"/>
  </r>
  <r>
    <n v="5"/>
    <x v="2"/>
    <s v="Region V - Midwest"/>
    <x v="32"/>
    <s v="MN"/>
    <x v="226"/>
    <n v="3"/>
    <x v="2"/>
    <n v="76127.820000000007"/>
    <n v="133223.69"/>
    <n v="103391.35"/>
    <n v="180934.86"/>
    <n v="130463.48"/>
    <n v="228311.1"/>
    <n v="171513.54"/>
    <n v="300148.69"/>
    <n v="212226.79"/>
    <n v="371396.88"/>
    <n v="238887.82"/>
    <n v="418053.69"/>
    <n v="265163.94"/>
    <n v="464036.89"/>
  </r>
  <r>
    <n v="5"/>
    <x v="2"/>
    <s v="Region V - Midwest"/>
    <x v="32"/>
    <s v="MN"/>
    <x v="226"/>
    <n v="4"/>
    <x v="3"/>
    <n v="86701.59"/>
    <n v="138722.54999999999"/>
    <n v="121382.23"/>
    <n v="194211.57"/>
    <n v="156062.85999999999"/>
    <n v="249700.59"/>
    <n v="208083.82"/>
    <n v="332934.11"/>
    <n v="260104.77"/>
    <n v="416167.64"/>
    <n v="294785.40999999997"/>
    <n v="471656.66"/>
    <n v="329466.05"/>
    <n v="527145.68000000005"/>
  </r>
  <r>
    <n v="5"/>
    <x v="2"/>
    <s v="Region V - Midwest"/>
    <x v="32"/>
    <s v="MN"/>
    <x v="227"/>
    <n v="1"/>
    <x v="0"/>
    <n v="106366.15"/>
    <n v="186140.75"/>
    <n v="137850.16"/>
    <n v="241237.78"/>
    <n v="165049.25"/>
    <n v="288836.19"/>
    <n v="197022.99"/>
    <n v="344790.23"/>
    <n v="231767.8"/>
    <n v="405593.66"/>
    <n v="253991.61"/>
    <n v="444485.32"/>
    <n v="275075.89"/>
    <n v="481382.81"/>
  </r>
  <r>
    <n v="5"/>
    <x v="2"/>
    <s v="Region V - Midwest"/>
    <x v="32"/>
    <s v="MN"/>
    <x v="227"/>
    <n v="2"/>
    <x v="1"/>
    <n v="92641.46"/>
    <n v="162122.56"/>
    <n v="121478.03"/>
    <n v="212586.56"/>
    <n v="147656.04"/>
    <n v="258398.07"/>
    <n v="181145.37"/>
    <n v="317004.39"/>
    <n v="214899.84"/>
    <n v="376074.72"/>
    <n v="236803.1"/>
    <n v="414405.42"/>
    <n v="257109.48"/>
    <n v="449941.59"/>
  </r>
  <r>
    <n v="5"/>
    <x v="2"/>
    <s v="Region V - Midwest"/>
    <x v="32"/>
    <s v="MN"/>
    <x v="227"/>
    <n v="3"/>
    <x v="2"/>
    <n v="80233.899999999994"/>
    <n v="140409.32"/>
    <n v="109139.85"/>
    <n v="190994.74"/>
    <n v="137854.42000000001"/>
    <n v="241245.23"/>
    <n v="181368.11"/>
    <n v="317394.2"/>
    <n v="224545.01"/>
    <n v="392953.77"/>
    <n v="252848.47"/>
    <n v="442484.83"/>
    <n v="280767.02"/>
    <n v="491342.28"/>
  </r>
  <r>
    <n v="5"/>
    <x v="2"/>
    <s v="Region V - Midwest"/>
    <x v="32"/>
    <s v="MN"/>
    <x v="227"/>
    <n v="4"/>
    <x v="3"/>
    <n v="90233.02"/>
    <n v="144372.82999999999"/>
    <n v="126326.23"/>
    <n v="202121.96"/>
    <n v="162419.43"/>
    <n v="259871.1"/>
    <n v="216559.24"/>
    <n v="346494.8"/>
    <n v="270699.05"/>
    <n v="433118.49"/>
    <n v="306792.26"/>
    <n v="490867.63"/>
    <n v="342885.47"/>
    <n v="548616.76"/>
  </r>
  <r>
    <n v="5"/>
    <x v="2"/>
    <s v="Region V - Midwest"/>
    <x v="32"/>
    <s v="MN"/>
    <x v="228"/>
    <n v="1"/>
    <x v="0"/>
    <n v="105341.88"/>
    <n v="184348.29"/>
    <n v="136523.85999999999"/>
    <n v="238916.76"/>
    <n v="163462.09"/>
    <n v="286058.65000000002"/>
    <n v="195129.60000000001"/>
    <n v="341476.8"/>
    <n v="229541.43"/>
    <n v="401697.51"/>
    <n v="251552.26"/>
    <n v="440216.46"/>
    <n v="272435.03000000003"/>
    <n v="476761.3"/>
  </r>
  <r>
    <n v="5"/>
    <x v="2"/>
    <s v="Region V - Midwest"/>
    <x v="32"/>
    <s v="MN"/>
    <x v="228"/>
    <n v="2"/>
    <x v="1"/>
    <n v="91744.28"/>
    <n v="160552.49"/>
    <n v="120303.33"/>
    <n v="210530.83"/>
    <n v="146229.92000000001"/>
    <n v="255902.36"/>
    <n v="179398.99"/>
    <n v="313948.24"/>
    <n v="212829.65"/>
    <n v="372451.89"/>
    <n v="234522.9"/>
    <n v="410415.08"/>
    <n v="254634.98"/>
    <n v="445611.21"/>
  </r>
  <r>
    <n v="5"/>
    <x v="2"/>
    <s v="Region V - Midwest"/>
    <x v="32"/>
    <s v="MN"/>
    <x v="228"/>
    <n v="3"/>
    <x v="2"/>
    <n v="79452.97"/>
    <n v="139042.70000000001"/>
    <n v="108076.07"/>
    <n v="189133.13"/>
    <n v="136509.54999999999"/>
    <n v="238891.72"/>
    <n v="179597.54"/>
    <n v="314295.69"/>
    <n v="222351.84"/>
    <n v="389115.71"/>
    <n v="250378.02"/>
    <n v="438161.53"/>
    <n v="278022.84999999998"/>
    <n v="486539.99"/>
  </r>
  <r>
    <n v="5"/>
    <x v="2"/>
    <s v="Region V - Midwest"/>
    <x v="32"/>
    <s v="MN"/>
    <x v="228"/>
    <n v="4"/>
    <x v="3"/>
    <n v="89364.83"/>
    <n v="142983.73000000001"/>
    <n v="125110.76"/>
    <n v="200177.22"/>
    <n v="160856.69"/>
    <n v="257370.71"/>
    <n v="214475.59"/>
    <n v="343160.95"/>
    <n v="268094.49"/>
    <n v="428951.19"/>
    <n v="303840.42"/>
    <n v="486144.68"/>
    <n v="339586.35"/>
    <n v="543338.17000000004"/>
  </r>
  <r>
    <n v="5"/>
    <x v="2"/>
    <s v="Region V - Midwest"/>
    <x v="32"/>
    <s v="MN"/>
    <x v="229"/>
    <n v="1"/>
    <x v="0"/>
    <n v="115092.06"/>
    <n v="201411.1"/>
    <n v="149134.29"/>
    <n v="260985.01"/>
    <n v="178542.23"/>
    <n v="312448.90000000002"/>
    <n v="213103"/>
    <n v="372930.24"/>
    <n v="250663.87"/>
    <n v="438661.77"/>
    <n v="274688.64000000001"/>
    <n v="480705.11"/>
    <n v="297469.90999999997"/>
    <n v="520572.34"/>
  </r>
  <r>
    <n v="5"/>
    <x v="2"/>
    <s v="Region V - Midwest"/>
    <x v="32"/>
    <s v="MN"/>
    <x v="229"/>
    <n v="2"/>
    <x v="1"/>
    <n v="100350.76"/>
    <n v="175613.82"/>
    <n v="131549.42000000001"/>
    <n v="230211.48"/>
    <n v="159860.63"/>
    <n v="279756.11"/>
    <n v="196049.26"/>
    <n v="343086.2"/>
    <n v="232546.43"/>
    <n v="406956.25"/>
    <n v="256226.9"/>
    <n v="448397.07"/>
    <n v="278172.65999999997"/>
    <n v="486802.15"/>
  </r>
  <r>
    <n v="5"/>
    <x v="2"/>
    <s v="Region V - Midwest"/>
    <x v="32"/>
    <s v="MN"/>
    <x v="229"/>
    <n v="3"/>
    <x v="2"/>
    <n v="86994.559999999998"/>
    <n v="152240.48000000001"/>
    <n v="118368.66"/>
    <n v="207145.16"/>
    <n v="149537.20000000001"/>
    <n v="261690.1"/>
    <n v="196764.58"/>
    <n v="344338.02"/>
    <n v="243630.22"/>
    <n v="426352.88"/>
    <n v="274357.19"/>
    <n v="480125.09"/>
    <n v="304670.75"/>
    <n v="533173.81000000006"/>
  </r>
  <r>
    <n v="5"/>
    <x v="2"/>
    <s v="Region V - Midwest"/>
    <x v="32"/>
    <s v="MN"/>
    <x v="229"/>
    <n v="4"/>
    <x v="3"/>
    <n v="97619.96"/>
    <n v="156191.94"/>
    <n v="136667.94"/>
    <n v="218668.71"/>
    <n v="175715.93"/>
    <n v="281145.49"/>
    <n v="234287.9"/>
    <n v="374860.65"/>
    <n v="292859.88"/>
    <n v="468575.81"/>
    <n v="331907.86"/>
    <n v="531052.59"/>
    <n v="370955.85"/>
    <n v="593529.36"/>
  </r>
  <r>
    <n v="5"/>
    <x v="2"/>
    <s v="Region V - Midwest"/>
    <x v="32"/>
    <s v="MN"/>
    <x v="79"/>
    <n v="1"/>
    <x v="0"/>
    <n v="109931.4"/>
    <n v="192379.95"/>
    <n v="142481.60000000001"/>
    <n v="249342.79"/>
    <n v="170602.3"/>
    <n v="298554.02"/>
    <n v="203663.65"/>
    <n v="356411.39"/>
    <n v="239588.22"/>
    <n v="419279.38"/>
    <n v="262566.74"/>
    <n v="459491.8"/>
    <n v="284372.19"/>
    <n v="497651.32"/>
  </r>
  <r>
    <n v="5"/>
    <x v="2"/>
    <s v="Region V - Midwest"/>
    <x v="32"/>
    <s v="MN"/>
    <x v="79"/>
    <n v="2"/>
    <x v="1"/>
    <n v="95698.39"/>
    <n v="167472.18"/>
    <n v="125503.09"/>
    <n v="219630.42"/>
    <n v="152564.89000000001"/>
    <n v="266988.56"/>
    <n v="187197.97"/>
    <n v="327596.45"/>
    <n v="222095.51"/>
    <n v="388667.14"/>
    <n v="244741.62"/>
    <n v="428297.84"/>
    <n v="265740.34999999998"/>
    <n v="465045.62"/>
  </r>
  <r>
    <n v="5"/>
    <x v="2"/>
    <s v="Region V - Midwest"/>
    <x v="32"/>
    <s v="MN"/>
    <x v="79"/>
    <n v="3"/>
    <x v="2"/>
    <n v="82844.34"/>
    <n v="144977.59"/>
    <n v="112676.41"/>
    <n v="197183.72"/>
    <n v="142310"/>
    <n v="249042.51"/>
    <n v="187218.61"/>
    <n v="327632.56"/>
    <n v="231777.94"/>
    <n v="405611.4"/>
    <n v="260985.2"/>
    <n v="456724.1"/>
    <n v="289793.3"/>
    <n v="507138.27"/>
  </r>
  <r>
    <n v="5"/>
    <x v="2"/>
    <s v="Region V - Midwest"/>
    <x v="32"/>
    <s v="MN"/>
    <x v="79"/>
    <n v="4"/>
    <x v="3"/>
    <n v="93264.34"/>
    <n v="149222.95000000001"/>
    <n v="130570.08"/>
    <n v="208912.13"/>
    <n v="167875.82"/>
    <n v="268601.31"/>
    <n v="223834.43"/>
    <n v="358135.09"/>
    <n v="279793.03000000003"/>
    <n v="447668.86"/>
    <n v="317098.77"/>
    <n v="507358.04"/>
    <n v="354404.51"/>
    <n v="567047.22"/>
  </r>
  <r>
    <n v="5"/>
    <x v="2"/>
    <s v="Region V - Midwest"/>
    <x v="32"/>
    <s v="MN"/>
    <x v="230"/>
    <n v="1"/>
    <x v="0"/>
    <n v="115092.06"/>
    <n v="201411.1"/>
    <n v="149134.29"/>
    <n v="260985.01"/>
    <n v="178542.23"/>
    <n v="312448.90000000002"/>
    <n v="213103"/>
    <n v="372930.24"/>
    <n v="250663.87"/>
    <n v="438661.77"/>
    <n v="274688.64000000001"/>
    <n v="480705.11"/>
    <n v="297469.90999999997"/>
    <n v="520572.34"/>
  </r>
  <r>
    <n v="5"/>
    <x v="2"/>
    <s v="Region V - Midwest"/>
    <x v="32"/>
    <s v="MN"/>
    <x v="230"/>
    <n v="2"/>
    <x v="1"/>
    <n v="100350.76"/>
    <n v="175613.82"/>
    <n v="131549.42000000001"/>
    <n v="230211.48"/>
    <n v="159860.63"/>
    <n v="279756.11"/>
    <n v="196049.26"/>
    <n v="343086.2"/>
    <n v="232546.43"/>
    <n v="406956.25"/>
    <n v="256226.9"/>
    <n v="448397.07"/>
    <n v="278172.65999999997"/>
    <n v="486802.15"/>
  </r>
  <r>
    <n v="5"/>
    <x v="2"/>
    <s v="Region V - Midwest"/>
    <x v="32"/>
    <s v="MN"/>
    <x v="230"/>
    <n v="3"/>
    <x v="2"/>
    <n v="86994.559999999998"/>
    <n v="152240.48000000001"/>
    <n v="118368.66"/>
    <n v="207145.16"/>
    <n v="149537.20000000001"/>
    <n v="261690.1"/>
    <n v="196764.58"/>
    <n v="344338.02"/>
    <n v="243630.22"/>
    <n v="426352.88"/>
    <n v="274357.19"/>
    <n v="480125.09"/>
    <n v="304670.75"/>
    <n v="533173.81000000006"/>
  </r>
  <r>
    <n v="5"/>
    <x v="2"/>
    <s v="Region V - Midwest"/>
    <x v="32"/>
    <s v="MN"/>
    <x v="230"/>
    <n v="4"/>
    <x v="3"/>
    <n v="97619.96"/>
    <n v="156191.94"/>
    <n v="136667.94"/>
    <n v="218668.71"/>
    <n v="175715.93"/>
    <n v="281145.49"/>
    <n v="234287.9"/>
    <n v="374860.65"/>
    <n v="292859.88"/>
    <n v="468575.81"/>
    <n v="331907.86"/>
    <n v="531052.59"/>
    <n v="370955.85"/>
    <n v="593529.36"/>
  </r>
  <r>
    <n v="5"/>
    <x v="2"/>
    <s v="Region V - Midwest"/>
    <x v="32"/>
    <s v="MN"/>
    <x v="231"/>
    <n v="1"/>
    <x v="0"/>
    <n v="110423.86"/>
    <n v="193241.76"/>
    <n v="143134.14000000001"/>
    <n v="250484.75"/>
    <n v="171393.84"/>
    <n v="299939.21999999997"/>
    <n v="204624.15"/>
    <n v="358092.26"/>
    <n v="240729.51"/>
    <n v="421276.65"/>
    <n v="263823.84000000003"/>
    <n v="461691.73"/>
    <n v="285745.90999999997"/>
    <n v="500055.34"/>
  </r>
  <r>
    <n v="5"/>
    <x v="2"/>
    <s v="Region V - Midwest"/>
    <x v="32"/>
    <s v="MN"/>
    <x v="231"/>
    <n v="2"/>
    <x v="1"/>
    <n v="96063.76"/>
    <n v="168111.58"/>
    <n v="126004.05"/>
    <n v="220507.08"/>
    <n v="153195.39000000001"/>
    <n v="268091.93"/>
    <n v="188011.45"/>
    <n v="329020.03999999998"/>
    <n v="223080.62"/>
    <n v="390391.09"/>
    <n v="245839.57"/>
    <n v="430219.24"/>
    <n v="266947.71999999997"/>
    <n v="467158.51"/>
  </r>
  <r>
    <n v="5"/>
    <x v="2"/>
    <s v="Region V - Midwest"/>
    <x v="32"/>
    <s v="MN"/>
    <x v="231"/>
    <n v="3"/>
    <x v="2"/>
    <n v="83112.009999999995"/>
    <n v="145446.01"/>
    <n v="113021.63"/>
    <n v="197787.85"/>
    <n v="142731"/>
    <n v="249779.25"/>
    <n v="187757.37"/>
    <n v="328575.39"/>
    <n v="232431.34"/>
    <n v="406754.84"/>
    <n v="261710.57"/>
    <n v="457993.5"/>
    <n v="290587.08"/>
    <n v="508527.38"/>
  </r>
  <r>
    <n v="5"/>
    <x v="2"/>
    <s v="Region V - Midwest"/>
    <x v="32"/>
    <s v="MN"/>
    <x v="231"/>
    <n v="4"/>
    <x v="3"/>
    <n v="93691.1"/>
    <n v="149905.76999999999"/>
    <n v="131167.54999999999"/>
    <n v="209868.08"/>
    <n v="168643.99"/>
    <n v="269830.38"/>
    <n v="224858.65"/>
    <n v="359773.85"/>
    <n v="281073.31"/>
    <n v="449717.31"/>
    <n v="318549.76000000001"/>
    <n v="509679.62"/>
    <n v="356026.2"/>
    <n v="569641.92000000004"/>
  </r>
  <r>
    <n v="5"/>
    <x v="2"/>
    <s v="Region V - Midwest"/>
    <x v="33"/>
    <s v="OH"/>
    <x v="232"/>
    <n v="1"/>
    <x v="0"/>
    <n v="100220.56"/>
    <n v="175385.97"/>
    <n v="129892.37"/>
    <n v="227311.64"/>
    <n v="155526.23000000001"/>
    <n v="272170.90999999997"/>
    <n v="185662.64"/>
    <n v="324909.62"/>
    <n v="218409.55"/>
    <n v="382216.72"/>
    <n v="239355.51"/>
    <n v="418872.15"/>
    <n v="259230.71"/>
    <n v="453653.75"/>
  </r>
  <r>
    <n v="5"/>
    <x v="2"/>
    <s v="Region V - Midwest"/>
    <x v="33"/>
    <s v="OH"/>
    <x v="232"/>
    <n v="2"/>
    <x v="1"/>
    <n v="87258.35"/>
    <n v="152702.12"/>
    <n v="114429.81"/>
    <n v="200252.16"/>
    <n v="139099.31"/>
    <n v="243423.8"/>
    <n v="170667.11"/>
    <n v="298667.45"/>
    <n v="202478.69"/>
    <n v="354337.72"/>
    <n v="223121.92000000001"/>
    <n v="390463.36"/>
    <n v="242262.44"/>
    <n v="423959.27"/>
  </r>
  <r>
    <n v="5"/>
    <x v="2"/>
    <s v="Region V - Midwest"/>
    <x v="33"/>
    <s v="OH"/>
    <x v="232"/>
    <n v="3"/>
    <x v="2"/>
    <n v="75548.34"/>
    <n v="132209.60000000001"/>
    <n v="102757.16"/>
    <n v="179825.04"/>
    <n v="129785.23"/>
    <n v="227124.15"/>
    <n v="170744.63"/>
    <n v="298803.09999999998"/>
    <n v="211385.94"/>
    <n v="369925.39"/>
    <n v="238025.74"/>
    <n v="416545.04"/>
    <n v="264302.01"/>
    <n v="462528.51"/>
  </r>
  <r>
    <n v="5"/>
    <x v="2"/>
    <s v="Region V - Midwest"/>
    <x v="33"/>
    <s v="OH"/>
    <x v="232"/>
    <n v="4"/>
    <x v="3"/>
    <n v="85023.88"/>
    <n v="136038.21"/>
    <n v="119033.43"/>
    <n v="190453.49"/>
    <n v="153042.98000000001"/>
    <n v="244868.78"/>
    <n v="204057.31"/>
    <n v="326491.7"/>
    <n v="255071.64"/>
    <n v="408114.63"/>
    <n v="289081.19"/>
    <n v="462529.91"/>
    <n v="323090.74"/>
    <n v="516945.2"/>
  </r>
  <r>
    <n v="5"/>
    <x v="2"/>
    <s v="Region V - Midwest"/>
    <x v="33"/>
    <s v="OH"/>
    <x v="233"/>
    <n v="1"/>
    <x v="0"/>
    <n v="96655.3"/>
    <n v="169146.78"/>
    <n v="125260.93"/>
    <n v="219206.63"/>
    <n v="149973.19"/>
    <n v="262453.08"/>
    <n v="179021.98"/>
    <n v="313288.46999999997"/>
    <n v="210589.14"/>
    <n v="368530.99"/>
    <n v="230780.38"/>
    <n v="403865.66"/>
    <n v="249934.42"/>
    <n v="437385.23"/>
  </r>
  <r>
    <n v="5"/>
    <x v="2"/>
    <s v="Region V - Midwest"/>
    <x v="33"/>
    <s v="OH"/>
    <x v="233"/>
    <n v="2"/>
    <x v="1"/>
    <n v="84201.43"/>
    <n v="147352.5"/>
    <n v="110404.75"/>
    <n v="193208.3"/>
    <n v="134190.46"/>
    <n v="234833.31"/>
    <n v="164614.51"/>
    <n v="288075.39"/>
    <n v="195283.02"/>
    <n v="341745.29"/>
    <n v="215183.39"/>
    <n v="376570.94"/>
    <n v="233631.56"/>
    <n v="408855.24"/>
  </r>
  <r>
    <n v="5"/>
    <x v="2"/>
    <s v="Region V - Midwest"/>
    <x v="33"/>
    <s v="OH"/>
    <x v="233"/>
    <n v="3"/>
    <x v="2"/>
    <n v="72937.899999999994"/>
    <n v="127641.33"/>
    <n v="99220.61"/>
    <n v="173636.06"/>
    <n v="125329.64"/>
    <n v="219326.87"/>
    <n v="164894.13"/>
    <n v="288564.73"/>
    <n v="204153.01"/>
    <n v="357267.77"/>
    <n v="229889.01"/>
    <n v="402305.76"/>
    <n v="255275.73"/>
    <n v="446732.53"/>
  </r>
  <r>
    <n v="5"/>
    <x v="2"/>
    <s v="Region V - Midwest"/>
    <x v="33"/>
    <s v="OH"/>
    <x v="233"/>
    <n v="4"/>
    <x v="3"/>
    <n v="81992.55"/>
    <n v="131188.09"/>
    <n v="114789.58"/>
    <n v="183663.32"/>
    <n v="147586.6"/>
    <n v="236138.56"/>
    <n v="196782.13"/>
    <n v="314851.40999999997"/>
    <n v="245977.66"/>
    <n v="393564.26"/>
    <n v="278774.68"/>
    <n v="446039.5"/>
    <n v="311571.7"/>
    <n v="498514.74"/>
  </r>
  <r>
    <n v="5"/>
    <x v="2"/>
    <s v="Region V - Midwest"/>
    <x v="33"/>
    <s v="OH"/>
    <x v="234"/>
    <n v="1"/>
    <x v="0"/>
    <n v="97600.89"/>
    <n v="170801.55"/>
    <n v="126544.81"/>
    <n v="221453.43"/>
    <n v="151552.18"/>
    <n v="265216.32"/>
    <n v="180970.58"/>
    <n v="316698.51"/>
    <n v="212927.94"/>
    <n v="372623.9"/>
    <n v="233369.42"/>
    <n v="408396.48"/>
    <n v="252788.44"/>
    <n v="442379.76"/>
  </r>
  <r>
    <n v="5"/>
    <x v="2"/>
    <s v="Region V - Midwest"/>
    <x v="33"/>
    <s v="OH"/>
    <x v="234"/>
    <n v="2"/>
    <x v="1"/>
    <n v="84765.73"/>
    <n v="148340.01999999999"/>
    <n v="111233.85"/>
    <n v="194659.23"/>
    <n v="135286.31"/>
    <n v="236751.04"/>
    <n v="166122.06"/>
    <n v="290713.61"/>
    <n v="197153.27"/>
    <n v="345018.23"/>
    <n v="217294.98"/>
    <n v="380266.21"/>
    <n v="235986.52"/>
    <n v="412976.4"/>
  </r>
  <r>
    <n v="5"/>
    <x v="2"/>
    <s v="Region V - Midwest"/>
    <x v="33"/>
    <s v="OH"/>
    <x v="234"/>
    <n v="3"/>
    <x v="2"/>
    <n v="73227.64"/>
    <n v="128148.37"/>
    <n v="99537.69"/>
    <n v="174190.96"/>
    <n v="125668.76"/>
    <n v="219920.33"/>
    <n v="165278.57999999999"/>
    <n v="289237.51"/>
    <n v="204573.42"/>
    <n v="358003.49"/>
    <n v="230320.03"/>
    <n v="403060.06"/>
    <n v="255706.68"/>
    <n v="447486.69"/>
  </r>
  <r>
    <n v="5"/>
    <x v="2"/>
    <s v="Region V - Midwest"/>
    <x v="33"/>
    <s v="OH"/>
    <x v="234"/>
    <n v="4"/>
    <x v="3"/>
    <n v="82831.399999999994"/>
    <n v="132530.25"/>
    <n v="115963.97"/>
    <n v="185542.35"/>
    <n v="149096.53"/>
    <n v="238554.45"/>
    <n v="198795.37"/>
    <n v="318072.59999999998"/>
    <n v="248494.21"/>
    <n v="397590.75"/>
    <n v="281626.77"/>
    <n v="450602.85"/>
    <n v="314759.34000000003"/>
    <n v="503614.95"/>
  </r>
  <r>
    <n v="5"/>
    <x v="2"/>
    <s v="Region V - Midwest"/>
    <x v="33"/>
    <s v="OH"/>
    <x v="235"/>
    <n v="1"/>
    <x v="0"/>
    <n v="102269.08"/>
    <n v="178970.89"/>
    <n v="132544.95999999999"/>
    <n v="231953.68"/>
    <n v="158700.57"/>
    <n v="277726"/>
    <n v="189449.42"/>
    <n v="331536.48"/>
    <n v="222862.3"/>
    <n v="390009.02"/>
    <n v="244234.2"/>
    <n v="427409.86"/>
    <n v="264512.43"/>
    <n v="462896.75"/>
  </r>
  <r>
    <n v="5"/>
    <x v="2"/>
    <s v="Region V - Midwest"/>
    <x v="33"/>
    <s v="OH"/>
    <x v="235"/>
    <n v="2"/>
    <x v="1"/>
    <n v="89052.72"/>
    <n v="155842.26"/>
    <n v="116779.21"/>
    <n v="204363.62"/>
    <n v="141951.54999999999"/>
    <n v="248415.21"/>
    <n v="174159.86"/>
    <n v="304779.75"/>
    <n v="206619.07"/>
    <n v="361583.37"/>
    <n v="227682.3"/>
    <n v="398444.03"/>
    <n v="247211.44"/>
    <n v="432620.03"/>
  </r>
  <r>
    <n v="5"/>
    <x v="2"/>
    <s v="Region V - Midwest"/>
    <x v="33"/>
    <s v="OH"/>
    <x v="235"/>
    <n v="3"/>
    <x v="2"/>
    <n v="77110.19"/>
    <n v="134942.84"/>
    <n v="104884.72"/>
    <n v="183548.27"/>
    <n v="132474.96"/>
    <n v="231831.17"/>
    <n v="174285.79"/>
    <n v="305000.12"/>
    <n v="215772.29"/>
    <n v="377601.51"/>
    <n v="242966.64"/>
    <n v="425191.63"/>
    <n v="269790.34000000003"/>
    <n v="472133.09"/>
  </r>
  <r>
    <n v="5"/>
    <x v="2"/>
    <s v="Region V - Midwest"/>
    <x v="33"/>
    <s v="OH"/>
    <x v="235"/>
    <n v="4"/>
    <x v="3"/>
    <n v="86760.26"/>
    <n v="138816.41"/>
    <n v="121464.36"/>
    <n v="194342.98"/>
    <n v="156168.46"/>
    <n v="249869.54"/>
    <n v="208224.62"/>
    <n v="333159.39"/>
    <n v="260280.77"/>
    <n v="416449.24"/>
    <n v="294984.87"/>
    <n v="471975.8"/>
    <n v="329688.98"/>
    <n v="527502.37"/>
  </r>
  <r>
    <n v="5"/>
    <x v="2"/>
    <s v="Region V - Midwest"/>
    <x v="33"/>
    <s v="OH"/>
    <x v="154"/>
    <n v="1"/>
    <x v="0"/>
    <n v="98625.15"/>
    <n v="172594.02"/>
    <n v="127871.12"/>
    <n v="223774.45"/>
    <n v="153139.35"/>
    <n v="267993.87"/>
    <n v="182863.97"/>
    <n v="320011.95"/>
    <n v="215154.32"/>
    <n v="376520.06"/>
    <n v="235808.77"/>
    <n v="412665.35"/>
    <n v="255429.3"/>
    <n v="447001.28"/>
  </r>
  <r>
    <n v="5"/>
    <x v="2"/>
    <s v="Region V - Midwest"/>
    <x v="33"/>
    <s v="OH"/>
    <x v="154"/>
    <n v="2"/>
    <x v="1"/>
    <n v="85662.92"/>
    <n v="149910.1"/>
    <n v="112408.55"/>
    <n v="196714.97"/>
    <n v="136712.43"/>
    <n v="239246.76"/>
    <n v="167868.44"/>
    <n v="293769.77"/>
    <n v="199223.47"/>
    <n v="348641.06"/>
    <n v="219575.18"/>
    <n v="384256.56"/>
    <n v="238461.03"/>
    <n v="417306.8"/>
  </r>
  <r>
    <n v="5"/>
    <x v="2"/>
    <s v="Region V - Midwest"/>
    <x v="33"/>
    <s v="OH"/>
    <x v="154"/>
    <n v="3"/>
    <x v="2"/>
    <n v="74008.570000000007"/>
    <n v="129514.99"/>
    <n v="100601.48"/>
    <n v="176052.58"/>
    <n v="127013.63"/>
    <n v="222273.85"/>
    <n v="167049.16"/>
    <n v="292336.03999999998"/>
    <n v="206766.61"/>
    <n v="361841.57"/>
    <n v="232790.5"/>
    <n v="407383.37"/>
    <n v="258450.86"/>
    <n v="452289"/>
  </r>
  <r>
    <n v="5"/>
    <x v="2"/>
    <s v="Region V - Midwest"/>
    <x v="33"/>
    <s v="OH"/>
    <x v="154"/>
    <n v="4"/>
    <x v="3"/>
    <n v="83699.600000000006"/>
    <n v="133919.35"/>
    <n v="117179.43"/>
    <n v="187487.1"/>
    <n v="150659.26999999999"/>
    <n v="241054.84"/>
    <n v="200879.03"/>
    <n v="321406.45"/>
    <n v="251098.79"/>
    <n v="401758.06"/>
    <n v="284578.62"/>
    <n v="455325.81"/>
    <n v="318058.46000000002"/>
    <n v="508893.55"/>
  </r>
  <r>
    <n v="5"/>
    <x v="2"/>
    <s v="Region V - Midwest"/>
    <x v="33"/>
    <s v="OH"/>
    <x v="236"/>
    <n v="1"/>
    <x v="0"/>
    <n v="97600.89"/>
    <n v="170801.55"/>
    <n v="126544.81"/>
    <n v="221453.43"/>
    <n v="151552.18"/>
    <n v="265216.32"/>
    <n v="180970.58"/>
    <n v="316698.51"/>
    <n v="212927.94"/>
    <n v="372623.9"/>
    <n v="233369.42"/>
    <n v="408396.48"/>
    <n v="252788.44"/>
    <n v="442379.76"/>
  </r>
  <r>
    <n v="5"/>
    <x v="2"/>
    <s v="Region V - Midwest"/>
    <x v="33"/>
    <s v="OH"/>
    <x v="236"/>
    <n v="2"/>
    <x v="1"/>
    <n v="84765.73"/>
    <n v="148340.01999999999"/>
    <n v="111233.85"/>
    <n v="194659.23"/>
    <n v="135286.31"/>
    <n v="236751.04"/>
    <n v="166122.06"/>
    <n v="290713.61"/>
    <n v="197153.27"/>
    <n v="345018.23"/>
    <n v="217294.98"/>
    <n v="380266.21"/>
    <n v="235986.52"/>
    <n v="412976.4"/>
  </r>
  <r>
    <n v="5"/>
    <x v="2"/>
    <s v="Region V - Midwest"/>
    <x v="33"/>
    <s v="OH"/>
    <x v="236"/>
    <n v="3"/>
    <x v="2"/>
    <n v="73227.64"/>
    <n v="128148.37"/>
    <n v="99537.69"/>
    <n v="174190.96"/>
    <n v="125668.76"/>
    <n v="219920.33"/>
    <n v="165278.57999999999"/>
    <n v="289237.51"/>
    <n v="204573.42"/>
    <n v="358003.49"/>
    <n v="230320.03"/>
    <n v="403060.06"/>
    <n v="255706.68"/>
    <n v="447486.69"/>
  </r>
  <r>
    <n v="5"/>
    <x v="2"/>
    <s v="Region V - Midwest"/>
    <x v="33"/>
    <s v="OH"/>
    <x v="236"/>
    <n v="4"/>
    <x v="3"/>
    <n v="82831.399999999994"/>
    <n v="132530.25"/>
    <n v="115963.97"/>
    <n v="185542.35"/>
    <n v="149096.53"/>
    <n v="238554.45"/>
    <n v="198795.37"/>
    <n v="318072.59999999998"/>
    <n v="248494.21"/>
    <n v="397590.75"/>
    <n v="281626.77"/>
    <n v="450602.85"/>
    <n v="314759.34000000003"/>
    <n v="503614.95"/>
  </r>
  <r>
    <n v="5"/>
    <x v="2"/>
    <s v="Region V - Midwest"/>
    <x v="33"/>
    <s v="OH"/>
    <x v="237"/>
    <n v="1"/>
    <x v="0"/>
    <n v="96123.5"/>
    <n v="168216.12"/>
    <n v="124587.18"/>
    <n v="218027.56"/>
    <n v="149177.56"/>
    <n v="261060.73"/>
    <n v="178089.08"/>
    <n v="311655.90000000002"/>
    <n v="209504.06"/>
    <n v="366632.1"/>
    <n v="229598.12"/>
    <n v="401796.71"/>
    <n v="248667.27"/>
    <n v="435167.73"/>
  </r>
  <r>
    <n v="5"/>
    <x v="2"/>
    <s v="Region V - Midwest"/>
    <x v="33"/>
    <s v="OH"/>
    <x v="237"/>
    <n v="2"/>
    <x v="1"/>
    <n v="83669.61"/>
    <n v="146421.82"/>
    <n v="109730.99"/>
    <n v="192029.23"/>
    <n v="133394.82999999999"/>
    <n v="233440.95"/>
    <n v="163681.60999999999"/>
    <n v="286442.82"/>
    <n v="194197.94"/>
    <n v="339846.39"/>
    <n v="214001.14"/>
    <n v="374501.99"/>
    <n v="232364.42"/>
    <n v="406637.73"/>
  </r>
  <r>
    <n v="5"/>
    <x v="2"/>
    <s v="Region V - Midwest"/>
    <x v="33"/>
    <s v="OH"/>
    <x v="237"/>
    <n v="3"/>
    <x v="2"/>
    <n v="72424.639999999999"/>
    <n v="126743.12"/>
    <n v="98502.04"/>
    <n v="172378.57"/>
    <n v="124405.77"/>
    <n v="217710.1"/>
    <n v="163662.31"/>
    <n v="286409.03000000003"/>
    <n v="202613.23"/>
    <n v="354573.15"/>
    <n v="228143.92"/>
    <n v="399251.86"/>
    <n v="253325.34"/>
    <n v="443319.34"/>
  </r>
  <r>
    <n v="5"/>
    <x v="2"/>
    <s v="Region V - Midwest"/>
    <x v="33"/>
    <s v="OH"/>
    <x v="237"/>
    <n v="4"/>
    <x v="3"/>
    <n v="81551.12"/>
    <n v="130481.8"/>
    <n v="114171.57"/>
    <n v="182674.52"/>
    <n v="146792.01999999999"/>
    <n v="234867.24"/>
    <n v="195722.7"/>
    <n v="313156.32"/>
    <n v="244653.37"/>
    <n v="391445.4"/>
    <n v="277273.82"/>
    <n v="443638.12"/>
    <n v="309894.27"/>
    <n v="495830.84"/>
  </r>
  <r>
    <n v="5"/>
    <x v="2"/>
    <s v="Region V - Midwest"/>
    <x v="33"/>
    <s v="OH"/>
    <x v="238"/>
    <n v="1"/>
    <x v="0"/>
    <n v="94035.63"/>
    <n v="164562.35999999999"/>
    <n v="121913.38"/>
    <n v="213348.41"/>
    <n v="145999.14000000001"/>
    <n v="255498.49"/>
    <n v="174329.91"/>
    <n v="305077.34999999998"/>
    <n v="205107.53"/>
    <n v="358938.18"/>
    <n v="224794.28"/>
    <n v="393390"/>
    <n v="243492.14"/>
    <n v="426111.24"/>
  </r>
  <r>
    <n v="5"/>
    <x v="2"/>
    <s v="Region V - Midwest"/>
    <x v="33"/>
    <s v="OH"/>
    <x v="238"/>
    <n v="2"/>
    <x v="1"/>
    <n v="81708.800000000003"/>
    <n v="142990.41"/>
    <n v="107208.78"/>
    <n v="187615.37"/>
    <n v="130377.46"/>
    <n v="228160.55"/>
    <n v="160069.46"/>
    <n v="280121.55"/>
    <n v="189957.6"/>
    <n v="332425.8"/>
    <n v="209356.45"/>
    <n v="366373.79"/>
    <n v="227355.64"/>
    <n v="397872.37"/>
  </r>
  <r>
    <n v="5"/>
    <x v="2"/>
    <s v="Region V - Midwest"/>
    <x v="33"/>
    <s v="OH"/>
    <x v="238"/>
    <n v="3"/>
    <x v="2"/>
    <n v="70617.2"/>
    <n v="123580.09"/>
    <n v="96001.13"/>
    <n v="168001.98"/>
    <n v="121213.18"/>
    <n v="212123.06"/>
    <n v="159428.07999999999"/>
    <n v="278999.15000000002"/>
    <n v="197340.5"/>
    <n v="345345.87"/>
    <n v="222183.3"/>
    <n v="388820.78"/>
    <n v="246680.4"/>
    <n v="431690.71"/>
  </r>
  <r>
    <n v="5"/>
    <x v="2"/>
    <s v="Region V - Midwest"/>
    <x v="33"/>
    <s v="OH"/>
    <x v="238"/>
    <n v="4"/>
    <x v="3"/>
    <n v="79800.08"/>
    <n v="127680.13"/>
    <n v="111720.11"/>
    <n v="178752.18"/>
    <n v="143640.14000000001"/>
    <n v="229824.23"/>
    <n v="191520.19"/>
    <n v="306432.31"/>
    <n v="239400.24"/>
    <n v="383040.38"/>
    <n v="271320.27"/>
    <n v="434112.43"/>
    <n v="303240.3"/>
    <n v="485184.48"/>
  </r>
  <r>
    <n v="5"/>
    <x v="2"/>
    <s v="Region V - Midwest"/>
    <x v="33"/>
    <s v="OH"/>
    <x v="239"/>
    <n v="1"/>
    <x v="0"/>
    <n v="99649.42"/>
    <n v="174386.48"/>
    <n v="129197.41"/>
    <n v="226095.47"/>
    <n v="154726.51999999999"/>
    <n v="270771.40999999997"/>
    <n v="184757.36"/>
    <n v="323325.38"/>
    <n v="217380.69"/>
    <n v="380416.22"/>
    <n v="238248.12"/>
    <n v="416934.21"/>
    <n v="258070.16"/>
    <n v="451622.78"/>
  </r>
  <r>
    <n v="5"/>
    <x v="2"/>
    <s v="Region V - Midwest"/>
    <x v="33"/>
    <s v="OH"/>
    <x v="239"/>
    <n v="2"/>
    <x v="1"/>
    <n v="86560.1"/>
    <n v="151480.17000000001"/>
    <n v="113583.26"/>
    <n v="198770.7"/>
    <n v="138138.54999999999"/>
    <n v="241742.47"/>
    <n v="169614.81"/>
    <n v="296825.92"/>
    <n v="201293.65"/>
    <n v="352263.89"/>
    <n v="221855.37"/>
    <n v="388246.9"/>
    <n v="240935.53"/>
    <n v="421637.18"/>
  </r>
  <r>
    <n v="5"/>
    <x v="2"/>
    <s v="Region V - Midwest"/>
    <x v="33"/>
    <s v="OH"/>
    <x v="239"/>
    <n v="3"/>
    <x v="2"/>
    <n v="74789.490000000005"/>
    <n v="130881.61"/>
    <n v="101665.26"/>
    <n v="177914.2"/>
    <n v="128358.49"/>
    <n v="224627.36"/>
    <n v="168819.74"/>
    <n v="295434.55"/>
    <n v="208959.79"/>
    <n v="365679.63"/>
    <n v="235260.95"/>
    <n v="411706.66"/>
    <n v="261195.02"/>
    <n v="457091.29"/>
  </r>
  <r>
    <n v="5"/>
    <x v="2"/>
    <s v="Region V - Midwest"/>
    <x v="33"/>
    <s v="OH"/>
    <x v="239"/>
    <n v="4"/>
    <x v="3"/>
    <n v="84567.78"/>
    <n v="135308.46"/>
    <n v="118394.9"/>
    <n v="189431.84"/>
    <n v="152222.01"/>
    <n v="243555.22"/>
    <n v="202962.68"/>
    <n v="324740.3"/>
    <n v="253703.35"/>
    <n v="405925.37"/>
    <n v="287530.46999999997"/>
    <n v="460048.75"/>
    <n v="321357.58"/>
    <n v="514172.13"/>
  </r>
  <r>
    <n v="5"/>
    <x v="2"/>
    <s v="Region V - Midwest"/>
    <x v="33"/>
    <s v="OH"/>
    <x v="240"/>
    <n v="1"/>
    <x v="0"/>
    <n v="95059.9"/>
    <n v="166354.82"/>
    <n v="123239.67999999999"/>
    <n v="215669.43"/>
    <n v="147586.31"/>
    <n v="258276.04"/>
    <n v="176223.3"/>
    <n v="308390.78000000003"/>
    <n v="207333.9"/>
    <n v="362834.33"/>
    <n v="227233.63"/>
    <n v="397658.85"/>
    <n v="246133"/>
    <n v="430732.75"/>
  </r>
  <r>
    <n v="5"/>
    <x v="2"/>
    <s v="Region V - Midwest"/>
    <x v="33"/>
    <s v="OH"/>
    <x v="240"/>
    <n v="2"/>
    <x v="1"/>
    <n v="82605.990000000005"/>
    <n v="144560.48000000001"/>
    <n v="108383.49"/>
    <n v="189671.1"/>
    <n v="131803.57999999999"/>
    <n v="230656.26"/>
    <n v="161815.82999999999"/>
    <n v="283177.71000000002"/>
    <n v="192027.79"/>
    <n v="336048.63"/>
    <n v="211636.64"/>
    <n v="370364.13"/>
    <n v="229830.14"/>
    <n v="402202.75"/>
  </r>
  <r>
    <n v="5"/>
    <x v="2"/>
    <s v="Region V - Midwest"/>
    <x v="33"/>
    <s v="OH"/>
    <x v="240"/>
    <n v="3"/>
    <x v="2"/>
    <n v="71398.12"/>
    <n v="124946.71"/>
    <n v="97064.91"/>
    <n v="169863.6"/>
    <n v="122558.04"/>
    <n v="214476.57"/>
    <n v="161198.66"/>
    <n v="282097.65999999997"/>
    <n v="199533.67"/>
    <n v="349183.93"/>
    <n v="224653.76"/>
    <n v="393144.08"/>
    <n v="249424.57"/>
    <n v="436493"/>
  </r>
  <r>
    <n v="5"/>
    <x v="2"/>
    <s v="Region V - Midwest"/>
    <x v="33"/>
    <s v="OH"/>
    <x v="240"/>
    <n v="4"/>
    <x v="3"/>
    <n v="80668.27"/>
    <n v="129069.23"/>
    <n v="112935.57"/>
    <n v="180696.92"/>
    <n v="145202.88"/>
    <n v="232324.61"/>
    <n v="193603.84"/>
    <n v="309766.15000000002"/>
    <n v="242004.8"/>
    <n v="387207.69"/>
    <n v="274272.11"/>
    <n v="438835.38"/>
    <n v="306539.40999999997"/>
    <n v="490463.07"/>
  </r>
  <r>
    <n v="5"/>
    <x v="2"/>
    <s v="Region V - Midwest"/>
    <x v="33"/>
    <s v="OH"/>
    <x v="241"/>
    <n v="1"/>
    <x v="0"/>
    <n v="96615.96"/>
    <n v="169077.93"/>
    <n v="125239.72"/>
    <n v="219169.52"/>
    <n v="149969.1"/>
    <n v="262445.92"/>
    <n v="179049.58"/>
    <n v="313336.77"/>
    <n v="210645.35"/>
    <n v="368629.37"/>
    <n v="230855.22"/>
    <n v="403996.64"/>
    <n v="250040.99"/>
    <n v="437571.74"/>
  </r>
  <r>
    <n v="5"/>
    <x v="2"/>
    <s v="Region V - Midwest"/>
    <x v="33"/>
    <s v="OH"/>
    <x v="241"/>
    <n v="2"/>
    <x v="1"/>
    <n v="84034.98"/>
    <n v="147061.22"/>
    <n v="110231.94"/>
    <n v="192905.9"/>
    <n v="134025.32"/>
    <n v="234544.31"/>
    <n v="164495.1"/>
    <n v="287866.42"/>
    <n v="195183.05"/>
    <n v="341570.34"/>
    <n v="215099.08"/>
    <n v="376423.4"/>
    <n v="233571.78"/>
    <n v="408750.62"/>
  </r>
  <r>
    <n v="5"/>
    <x v="2"/>
    <s v="Region V - Midwest"/>
    <x v="33"/>
    <s v="OH"/>
    <x v="241"/>
    <n v="3"/>
    <x v="2"/>
    <n v="72692.31"/>
    <n v="127211.54"/>
    <n v="98847.26"/>
    <n v="172982.7"/>
    <n v="124826.77"/>
    <n v="218446.84"/>
    <n v="164201.06"/>
    <n v="287351.86"/>
    <n v="203266.63"/>
    <n v="355716.6"/>
    <n v="228869.29"/>
    <n v="400521.26"/>
    <n v="254119.12"/>
    <n v="444708.46"/>
  </r>
  <r>
    <n v="5"/>
    <x v="2"/>
    <s v="Region V - Midwest"/>
    <x v="33"/>
    <s v="OH"/>
    <x v="241"/>
    <n v="4"/>
    <x v="3"/>
    <n v="81977.88"/>
    <n v="131164.62"/>
    <n v="114769.04"/>
    <n v="183630.46"/>
    <n v="147560.19"/>
    <n v="236096.31"/>
    <n v="196746.92"/>
    <n v="314795.08"/>
    <n v="245933.65"/>
    <n v="393493.85"/>
    <n v="278724.8"/>
    <n v="445959.69"/>
    <n v="311515.96000000002"/>
    <n v="498425.54"/>
  </r>
  <r>
    <n v="5"/>
    <x v="2"/>
    <s v="Region V - Midwest"/>
    <x v="33"/>
    <s v="OH"/>
    <x v="18"/>
    <n v="1"/>
    <x v="0"/>
    <n v="97600.89"/>
    <n v="170801.55"/>
    <n v="126544.81"/>
    <n v="221453.43"/>
    <n v="151552.18"/>
    <n v="265216.32"/>
    <n v="180970.58"/>
    <n v="316698.51"/>
    <n v="212927.94"/>
    <n v="372623.9"/>
    <n v="233369.42"/>
    <n v="408396.48"/>
    <n v="252788.44"/>
    <n v="442379.76"/>
  </r>
  <r>
    <n v="5"/>
    <x v="2"/>
    <s v="Region V - Midwest"/>
    <x v="33"/>
    <s v="OH"/>
    <x v="18"/>
    <n v="2"/>
    <x v="1"/>
    <n v="84765.73"/>
    <n v="148340.01999999999"/>
    <n v="111233.85"/>
    <n v="194659.23"/>
    <n v="135286.31"/>
    <n v="236751.04"/>
    <n v="166122.06"/>
    <n v="290713.61"/>
    <n v="197153.27"/>
    <n v="345018.23"/>
    <n v="217294.98"/>
    <n v="380266.21"/>
    <n v="235986.52"/>
    <n v="412976.4"/>
  </r>
  <r>
    <n v="5"/>
    <x v="2"/>
    <s v="Region V - Midwest"/>
    <x v="33"/>
    <s v="OH"/>
    <x v="18"/>
    <n v="3"/>
    <x v="2"/>
    <n v="73227.64"/>
    <n v="128148.37"/>
    <n v="99537.69"/>
    <n v="174190.96"/>
    <n v="125668.76"/>
    <n v="219920.33"/>
    <n v="165278.57999999999"/>
    <n v="289237.51"/>
    <n v="204573.42"/>
    <n v="358003.49"/>
    <n v="230320.03"/>
    <n v="403060.06"/>
    <n v="255706.68"/>
    <n v="447486.69"/>
  </r>
  <r>
    <n v="5"/>
    <x v="2"/>
    <s v="Region V - Midwest"/>
    <x v="33"/>
    <s v="OH"/>
    <x v="18"/>
    <n v="4"/>
    <x v="3"/>
    <n v="82831.399999999994"/>
    <n v="132530.25"/>
    <n v="115963.97"/>
    <n v="185542.35"/>
    <n v="149096.53"/>
    <n v="238554.45"/>
    <n v="198795.37"/>
    <n v="318072.59999999998"/>
    <n v="248494.21"/>
    <n v="397590.75"/>
    <n v="281626.77"/>
    <n v="450602.85"/>
    <n v="314759.34000000003"/>
    <n v="503614.95"/>
  </r>
  <r>
    <n v="5"/>
    <x v="2"/>
    <s v="Region V - Midwest"/>
    <x v="33"/>
    <s v="OH"/>
    <x v="242"/>
    <n v="1"/>
    <x v="0"/>
    <n v="103175.34"/>
    <n v="180556.84"/>
    <n v="133807.65"/>
    <n v="234163.39"/>
    <n v="160275.49"/>
    <n v="280482.11"/>
    <n v="191425.64"/>
    <n v="334994.86"/>
    <n v="225257.34"/>
    <n v="394200.34"/>
    <n v="246898.12"/>
    <n v="432071.71"/>
    <n v="267473.06"/>
    <n v="468077.85"/>
  </r>
  <r>
    <n v="5"/>
    <x v="2"/>
    <s v="Region V - Midwest"/>
    <x v="33"/>
    <s v="OH"/>
    <x v="242"/>
    <n v="2"/>
    <x v="1"/>
    <n v="89450.59"/>
    <n v="156538.53"/>
    <n v="117435.52"/>
    <n v="205512.17"/>
    <n v="142882.28"/>
    <n v="250043.99"/>
    <n v="175548.02"/>
    <n v="307209.03000000003"/>
    <n v="208389.37"/>
    <n v="364681.4"/>
    <n v="229709.61"/>
    <n v="401991.81"/>
    <n v="249506.65"/>
    <n v="436636.63"/>
  </r>
  <r>
    <n v="5"/>
    <x v="2"/>
    <s v="Region V - Midwest"/>
    <x v="33"/>
    <s v="OH"/>
    <x v="242"/>
    <n v="3"/>
    <x v="2"/>
    <n v="77154.34"/>
    <n v="135020.1"/>
    <n v="104828.47"/>
    <n v="183449.83"/>
    <n v="132311.22"/>
    <n v="231544.63"/>
    <n v="173977.18"/>
    <n v="304460.06"/>
    <n v="215306.34"/>
    <n v="376786.1"/>
    <n v="242377.98"/>
    <n v="424161.47"/>
    <n v="269064.71000000002"/>
    <n v="470863.23"/>
  </r>
  <r>
    <n v="5"/>
    <x v="2"/>
    <s v="Region V - Midwest"/>
    <x v="33"/>
    <s v="OH"/>
    <x v="242"/>
    <n v="4"/>
    <x v="3"/>
    <n v="87584.45"/>
    <n v="140135.12"/>
    <n v="122618.23"/>
    <n v="196189.16"/>
    <n v="157652"/>
    <n v="252243.21"/>
    <n v="210202.67"/>
    <n v="336324.28"/>
    <n v="262753.34000000003"/>
    <n v="420405.35"/>
    <n v="297787.12"/>
    <n v="476459.4"/>
    <n v="332820.90000000002"/>
    <n v="532513.44999999995"/>
  </r>
  <r>
    <n v="5"/>
    <x v="2"/>
    <s v="Region V - Midwest"/>
    <x v="33"/>
    <s v="OH"/>
    <x v="243"/>
    <n v="1"/>
    <x v="0"/>
    <n v="99649.42"/>
    <n v="174386.48"/>
    <n v="129197.41"/>
    <n v="226095.47"/>
    <n v="154726.51999999999"/>
    <n v="270771.40999999997"/>
    <n v="184757.36"/>
    <n v="323325.38"/>
    <n v="217380.69"/>
    <n v="380416.22"/>
    <n v="238248.12"/>
    <n v="416934.21"/>
    <n v="258070.16"/>
    <n v="451622.78"/>
  </r>
  <r>
    <n v="5"/>
    <x v="2"/>
    <s v="Region V - Midwest"/>
    <x v="33"/>
    <s v="OH"/>
    <x v="243"/>
    <n v="2"/>
    <x v="1"/>
    <n v="86560.1"/>
    <n v="151480.17000000001"/>
    <n v="113583.26"/>
    <n v="198770.7"/>
    <n v="138138.54999999999"/>
    <n v="241742.47"/>
    <n v="169614.81"/>
    <n v="296825.92"/>
    <n v="201293.65"/>
    <n v="352263.89"/>
    <n v="221855.37"/>
    <n v="388246.9"/>
    <n v="240935.53"/>
    <n v="421637.18"/>
  </r>
  <r>
    <n v="5"/>
    <x v="2"/>
    <s v="Region V - Midwest"/>
    <x v="33"/>
    <s v="OH"/>
    <x v="243"/>
    <n v="3"/>
    <x v="2"/>
    <n v="74789.490000000005"/>
    <n v="130881.61"/>
    <n v="101665.26"/>
    <n v="177914.2"/>
    <n v="128358.49"/>
    <n v="224627.36"/>
    <n v="168819.74"/>
    <n v="295434.55"/>
    <n v="208959.79"/>
    <n v="365679.63"/>
    <n v="235260.95"/>
    <n v="411706.66"/>
    <n v="261195.02"/>
    <n v="457091.29"/>
  </r>
  <r>
    <n v="5"/>
    <x v="2"/>
    <s v="Region V - Midwest"/>
    <x v="33"/>
    <s v="OH"/>
    <x v="243"/>
    <n v="4"/>
    <x v="3"/>
    <n v="84567.78"/>
    <n v="135308.46"/>
    <n v="118394.9"/>
    <n v="189431.84"/>
    <n v="152222.01"/>
    <n v="243555.22"/>
    <n v="202962.68"/>
    <n v="324740.3"/>
    <n v="253703.35"/>
    <n v="405925.37"/>
    <n v="287530.46999999997"/>
    <n v="460048.75"/>
    <n v="321357.58"/>
    <n v="514172.13"/>
  </r>
  <r>
    <n v="5"/>
    <x v="2"/>
    <s v="Region V - Midwest"/>
    <x v="34"/>
    <s v="WI"/>
    <x v="244"/>
    <n v="1"/>
    <x v="0"/>
    <n v="106248.13"/>
    <n v="185934.23"/>
    <n v="137786.54"/>
    <n v="241126.45"/>
    <n v="165037"/>
    <n v="288814.75"/>
    <n v="197105.81"/>
    <n v="344935.16"/>
    <n v="231936.46"/>
    <n v="405888.81"/>
    <n v="254216.16"/>
    <n v="444878.29"/>
    <n v="275395.64"/>
    <n v="481942.37"/>
  </r>
  <r>
    <n v="5"/>
    <x v="2"/>
    <s v="Region V - Midwest"/>
    <x v="34"/>
    <s v="WI"/>
    <x v="244"/>
    <n v="2"/>
    <x v="1"/>
    <n v="92142.14"/>
    <n v="161248.75"/>
    <n v="120959.64"/>
    <n v="211679.35999999999"/>
    <n v="147160.64000000001"/>
    <n v="257531.12"/>
    <n v="180787.14"/>
    <n v="316377.5"/>
    <n v="214599.94"/>
    <n v="375549.9"/>
    <n v="236550.19"/>
    <n v="413962.84"/>
    <n v="256930.16"/>
    <n v="449627.79"/>
  </r>
  <r>
    <n v="5"/>
    <x v="2"/>
    <s v="Region V - Midwest"/>
    <x v="34"/>
    <s v="WI"/>
    <x v="244"/>
    <n v="3"/>
    <x v="2"/>
    <n v="79497.119999999995"/>
    <n v="139119.96"/>
    <n v="108019.82"/>
    <n v="189034.68"/>
    <n v="136345.81"/>
    <n v="238605.17"/>
    <n v="179288.92"/>
    <n v="313755.62"/>
    <n v="221885.88"/>
    <n v="388300.29"/>
    <n v="249789.35"/>
    <n v="437131.36"/>
    <n v="277297.21000000002"/>
    <n v="485270.12"/>
  </r>
  <r>
    <n v="5"/>
    <x v="2"/>
    <s v="Region V - Midwest"/>
    <x v="34"/>
    <s v="WI"/>
    <x v="244"/>
    <n v="4"/>
    <x v="3"/>
    <n v="90189.02"/>
    <n v="144302.43"/>
    <n v="126264.62"/>
    <n v="202023.4"/>
    <n v="162340.23000000001"/>
    <n v="259744.37"/>
    <n v="216453.64"/>
    <n v="346325.82"/>
    <n v="270567.05"/>
    <n v="432907.28"/>
    <n v="306642.65000000002"/>
    <n v="490628.25"/>
    <n v="342718.26"/>
    <n v="548349.22"/>
  </r>
  <r>
    <n v="5"/>
    <x v="2"/>
    <s v="Region V - Midwest"/>
    <x v="34"/>
    <s v="WI"/>
    <x v="245"/>
    <n v="1"/>
    <x v="0"/>
    <n v="106819.27"/>
    <n v="186933.72"/>
    <n v="138481.5"/>
    <n v="242342.62"/>
    <n v="165836.71"/>
    <n v="290214.24"/>
    <n v="198011.09"/>
    <n v="346519.41"/>
    <n v="232965.32"/>
    <n v="407689.31"/>
    <n v="255323.56"/>
    <n v="446816.23"/>
    <n v="276556.19"/>
    <n v="483973.34"/>
  </r>
  <r>
    <n v="5"/>
    <x v="2"/>
    <s v="Region V - Midwest"/>
    <x v="34"/>
    <s v="WI"/>
    <x v="245"/>
    <n v="2"/>
    <x v="1"/>
    <n v="92840.39"/>
    <n v="162470.69"/>
    <n v="121806.19"/>
    <n v="213160.83"/>
    <n v="148121.4"/>
    <n v="259212.45"/>
    <n v="181839.44"/>
    <n v="318219.02"/>
    <n v="215784.98"/>
    <n v="377623.72"/>
    <n v="237816.74"/>
    <n v="416179.3"/>
    <n v="258257.07"/>
    <n v="451949.88"/>
  </r>
  <r>
    <n v="5"/>
    <x v="2"/>
    <s v="Region V - Midwest"/>
    <x v="34"/>
    <s v="WI"/>
    <x v="245"/>
    <n v="3"/>
    <x v="2"/>
    <n v="80255.97"/>
    <n v="140447.95000000001"/>
    <n v="109111.72"/>
    <n v="190945.52"/>
    <n v="137772.54999999999"/>
    <n v="241101.96"/>
    <n v="181213.81"/>
    <n v="317124.15999999997"/>
    <n v="224312.04"/>
    <n v="392546.06"/>
    <n v="252554.14"/>
    <n v="441969.74"/>
    <n v="280404.2"/>
    <n v="490707.35"/>
  </r>
  <r>
    <n v="5"/>
    <x v="2"/>
    <s v="Region V - Midwest"/>
    <x v="34"/>
    <s v="WI"/>
    <x v="245"/>
    <n v="4"/>
    <x v="3"/>
    <n v="90645.11"/>
    <n v="145032.18"/>
    <n v="126903.16"/>
    <n v="203045.05"/>
    <n v="163161.20000000001"/>
    <n v="261057.92000000001"/>
    <n v="217548.27"/>
    <n v="348077.23"/>
    <n v="271935.33"/>
    <n v="435096.54"/>
    <n v="308193.38"/>
    <n v="493109.41"/>
    <n v="344451.42"/>
    <n v="551122.28"/>
  </r>
  <r>
    <n v="5"/>
    <x v="2"/>
    <s v="Region V - Midwest"/>
    <x v="34"/>
    <s v="WI"/>
    <x v="246"/>
    <n v="1"/>
    <x v="0"/>
    <n v="108079.56"/>
    <n v="189139.22"/>
    <n v="139935.01999999999"/>
    <n v="244886.29"/>
    <n v="167448.38"/>
    <n v="293034.65999999997"/>
    <n v="199738.83"/>
    <n v="349542.96"/>
    <n v="234854.36"/>
    <n v="410995.14"/>
    <n v="257313.78"/>
    <n v="450299.11"/>
    <n v="278557.53000000003"/>
    <n v="487475.68"/>
  </r>
  <r>
    <n v="5"/>
    <x v="2"/>
    <s v="Region V - Midwest"/>
    <x v="34"/>
    <s v="WI"/>
    <x v="246"/>
    <n v="2"/>
    <x v="1"/>
    <n v="94736.22"/>
    <n v="165788.39000000001"/>
    <n v="124017.68"/>
    <n v="217030.94"/>
    <n v="150538.31"/>
    <n v="263442.05"/>
    <n v="184302.26"/>
    <n v="322528.95"/>
    <n v="218454.95"/>
    <n v="382296.17"/>
    <n v="240602.72"/>
    <n v="421054.77"/>
    <n v="261090.19"/>
    <n v="456907.83"/>
  </r>
  <r>
    <n v="5"/>
    <x v="2"/>
    <s v="Region V - Midwest"/>
    <x v="34"/>
    <s v="WI"/>
    <x v="246"/>
    <n v="3"/>
    <x v="2"/>
    <n v="82510.45"/>
    <n v="144393.29"/>
    <n v="112415.57"/>
    <n v="196727.25"/>
    <n v="142134.62"/>
    <n v="248735.58"/>
    <n v="187142.76"/>
    <n v="327499.84000000003"/>
    <n v="231823.47"/>
    <n v="405691.07"/>
    <n v="261142.83"/>
    <n v="456999.95"/>
    <n v="290087.96999999997"/>
    <n v="507653.94"/>
  </r>
  <r>
    <n v="5"/>
    <x v="2"/>
    <s v="Region V - Midwest"/>
    <x v="34"/>
    <s v="WI"/>
    <x v="246"/>
    <n v="4"/>
    <x v="3"/>
    <n v="91601.3"/>
    <n v="146562.07999999999"/>
    <n v="128241.82"/>
    <n v="205186.92"/>
    <n v="164882.34"/>
    <n v="263811.75"/>
    <n v="219843.12"/>
    <n v="351749"/>
    <n v="274803.90000000002"/>
    <n v="439686.25"/>
    <n v="311444.42"/>
    <n v="498311.08"/>
    <n v="348084.94"/>
    <n v="556935.92000000004"/>
  </r>
  <r>
    <n v="5"/>
    <x v="2"/>
    <s v="Region V - Midwest"/>
    <x v="34"/>
    <s v="WI"/>
    <x v="247"/>
    <n v="1"/>
    <x v="0"/>
    <n v="113043.53"/>
    <n v="197826.18"/>
    <n v="146481.70000000001"/>
    <n v="256342.97"/>
    <n v="175367.89"/>
    <n v="306893.82"/>
    <n v="209316.22"/>
    <n v="366303.39"/>
    <n v="246211.13"/>
    <n v="430869.47"/>
    <n v="269809.94"/>
    <n v="472167.4"/>
    <n v="292188.19"/>
    <n v="511329.34"/>
  </r>
  <r>
    <n v="5"/>
    <x v="2"/>
    <s v="Region V - Midwest"/>
    <x v="34"/>
    <s v="WI"/>
    <x v="247"/>
    <n v="2"/>
    <x v="1"/>
    <n v="98556.39"/>
    <n v="172473.68"/>
    <n v="129200.01"/>
    <n v="226100.02"/>
    <n v="157008.39000000001"/>
    <n v="274764.69"/>
    <n v="192556.51"/>
    <n v="336973.89"/>
    <n v="228406.05"/>
    <n v="399710.59"/>
    <n v="251666.51"/>
    <n v="440416.4"/>
    <n v="273223.65000000002"/>
    <n v="478141.39"/>
  </r>
  <r>
    <n v="5"/>
    <x v="2"/>
    <s v="Region V - Midwest"/>
    <x v="34"/>
    <s v="WI"/>
    <x v="247"/>
    <n v="3"/>
    <x v="2"/>
    <n v="85432.71"/>
    <n v="149507.25"/>
    <n v="116241.1"/>
    <n v="203421.93"/>
    <n v="146847.47"/>
    <n v="256983.08"/>
    <n v="193223.42"/>
    <n v="338140.99"/>
    <n v="239243.86"/>
    <n v="418676.76"/>
    <n v="269416.28999999998"/>
    <n v="471478.5"/>
    <n v="299182.42"/>
    <n v="523569.23"/>
  </r>
  <r>
    <n v="5"/>
    <x v="2"/>
    <s v="Region V - Midwest"/>
    <x v="34"/>
    <s v="WI"/>
    <x v="247"/>
    <n v="4"/>
    <x v="3"/>
    <n v="95883.58"/>
    <n v="153413.73000000001"/>
    <n v="134237.01999999999"/>
    <n v="214779.23"/>
    <n v="172590.45"/>
    <n v="276144.71999999997"/>
    <n v="230120.6"/>
    <n v="368192.96"/>
    <n v="287650.75"/>
    <n v="460241.2"/>
    <n v="326004.18"/>
    <n v="521606.7"/>
    <n v="364357.61"/>
    <n v="582972.18999999994"/>
  </r>
  <r>
    <n v="5"/>
    <x v="2"/>
    <s v="Region V - Midwest"/>
    <x v="34"/>
    <s v="WI"/>
    <x v="248"/>
    <n v="1"/>
    <x v="0"/>
    <n v="105676.99"/>
    <n v="184934.73"/>
    <n v="137091.57999999999"/>
    <n v="239910.27"/>
    <n v="164237.28"/>
    <n v="287415.25"/>
    <n v="196200.52"/>
    <n v="343350.9"/>
    <n v="230907.6"/>
    <n v="404088.3"/>
    <n v="253108.76"/>
    <n v="442940.33"/>
    <n v="274235.08"/>
    <n v="479911.39"/>
  </r>
  <r>
    <n v="5"/>
    <x v="2"/>
    <s v="Region V - Midwest"/>
    <x v="34"/>
    <s v="WI"/>
    <x v="248"/>
    <n v="2"/>
    <x v="1"/>
    <n v="91443.88"/>
    <n v="160026.79999999999"/>
    <n v="120113.08"/>
    <n v="210197.89"/>
    <n v="146199.88"/>
    <n v="255849.79"/>
    <n v="179734.84"/>
    <n v="314535.96000000002"/>
    <n v="213414.89"/>
    <n v="373476.06"/>
    <n v="235283.64"/>
    <n v="411746.37"/>
    <n v="255603.25"/>
    <n v="447305.68"/>
  </r>
  <r>
    <n v="5"/>
    <x v="2"/>
    <s v="Region V - Midwest"/>
    <x v="34"/>
    <s v="WI"/>
    <x v="248"/>
    <n v="3"/>
    <x v="2"/>
    <n v="78738.27"/>
    <n v="137791.96"/>
    <n v="106927.91"/>
    <n v="187123.83"/>
    <n v="134919.07"/>
    <n v="236108.37"/>
    <n v="177364.03"/>
    <n v="310387.05"/>
    <n v="219459.72"/>
    <n v="384054.51"/>
    <n v="247024.55"/>
    <n v="432292.96"/>
    <n v="274190.21000000002"/>
    <n v="479832.87"/>
  </r>
  <r>
    <n v="5"/>
    <x v="2"/>
    <s v="Region V - Midwest"/>
    <x v="34"/>
    <s v="WI"/>
    <x v="248"/>
    <n v="4"/>
    <x v="3"/>
    <n v="89732.92"/>
    <n v="143572.67000000001"/>
    <n v="125626.08"/>
    <n v="201001.74"/>
    <n v="161519.25"/>
    <n v="258430.8"/>
    <n v="215359"/>
    <n v="344574.41"/>
    <n v="269198.75"/>
    <n v="430718.01"/>
    <n v="305091.92"/>
    <n v="488147.07"/>
    <n v="340985.08"/>
    <n v="545576.14"/>
  </r>
  <r>
    <n v="5"/>
    <x v="2"/>
    <s v="Region V - Midwest"/>
    <x v="34"/>
    <s v="WI"/>
    <x v="249"/>
    <n v="1"/>
    <x v="0"/>
    <n v="108414.67"/>
    <n v="189725.68"/>
    <n v="140502.75"/>
    <n v="245879.82"/>
    <n v="168223.59"/>
    <n v="294391.28000000003"/>
    <n v="200809.77"/>
    <n v="351417.09"/>
    <n v="236220.55"/>
    <n v="413385.96"/>
    <n v="258870.3"/>
    <n v="453023.03"/>
    <n v="280357.61"/>
    <n v="490625.81"/>
  </r>
  <r>
    <n v="5"/>
    <x v="2"/>
    <s v="Region V - Midwest"/>
    <x v="34"/>
    <s v="WI"/>
    <x v="249"/>
    <n v="2"/>
    <x v="1"/>
    <n v="94435.83"/>
    <n v="165262.71"/>
    <n v="123827.44"/>
    <n v="216698.02"/>
    <n v="150508.28"/>
    <n v="263389.49"/>
    <n v="184638.11"/>
    <n v="323116.7"/>
    <n v="219040.21"/>
    <n v="383320.37"/>
    <n v="241363.48"/>
    <n v="422386.09"/>
    <n v="262058.48"/>
    <n v="458602.35"/>
  </r>
  <r>
    <n v="5"/>
    <x v="2"/>
    <s v="Region V - Midwest"/>
    <x v="34"/>
    <s v="WI"/>
    <x v="249"/>
    <n v="3"/>
    <x v="2"/>
    <n v="81795.75"/>
    <n v="143142.56"/>
    <n v="111267.41"/>
    <n v="194717.97"/>
    <n v="140544.14000000001"/>
    <n v="245952.25"/>
    <n v="184909.27"/>
    <n v="323591.23"/>
    <n v="228931.37"/>
    <n v="400629.89"/>
    <n v="257789.38"/>
    <n v="451131.41"/>
    <n v="286255.34999999998"/>
    <n v="500946.86"/>
  </r>
  <r>
    <n v="5"/>
    <x v="2"/>
    <s v="Region V - Midwest"/>
    <x v="34"/>
    <s v="WI"/>
    <x v="249"/>
    <n v="4"/>
    <x v="3"/>
    <n v="91969.4"/>
    <n v="147151.03"/>
    <n v="128757.15"/>
    <n v="206011.45"/>
    <n v="165544.91"/>
    <n v="264871.86"/>
    <n v="220726.55"/>
    <n v="353162.48"/>
    <n v="275908.19"/>
    <n v="441453.1"/>
    <n v="312695.94"/>
    <n v="500313.52"/>
    <n v="349483.7"/>
    <n v="559173.93000000005"/>
  </r>
  <r>
    <n v="5"/>
    <x v="2"/>
    <s v="Region V - Midwest"/>
    <x v="34"/>
    <s v="WI"/>
    <x v="250"/>
    <n v="1"/>
    <x v="0"/>
    <n v="110088.76"/>
    <n v="192655.32"/>
    <n v="142566.43"/>
    <n v="249491.24"/>
    <n v="170618.65"/>
    <n v="298582.63"/>
    <n v="203553.24"/>
    <n v="356218.17"/>
    <n v="239363.35"/>
    <n v="418885.87"/>
    <n v="262267.34999999998"/>
    <n v="458967.86"/>
    <n v="283945.86"/>
    <n v="496905.26"/>
  </r>
  <r>
    <n v="5"/>
    <x v="2"/>
    <s v="Region V - Midwest"/>
    <x v="34"/>
    <s v="WI"/>
    <x v="250"/>
    <n v="2"/>
    <x v="1"/>
    <n v="96364.160000000003"/>
    <n v="168637.28"/>
    <n v="126194.3"/>
    <n v="220840.02"/>
    <n v="153225.43"/>
    <n v="268144.51"/>
    <n v="187675.62"/>
    <n v="328432.33"/>
    <n v="222495.39"/>
    <n v="389366.92"/>
    <n v="245078.84"/>
    <n v="428887.97"/>
    <n v="265979.45"/>
    <n v="465464.05"/>
  </r>
  <r>
    <n v="5"/>
    <x v="2"/>
    <s v="Region V - Midwest"/>
    <x v="34"/>
    <s v="WI"/>
    <x v="250"/>
    <n v="3"/>
    <x v="2"/>
    <n v="83826.720000000001"/>
    <n v="146696.75"/>
    <n v="114169.8"/>
    <n v="199797.14"/>
    <n v="144321.49"/>
    <n v="252562.61"/>
    <n v="189990.88"/>
    <n v="332484.03999999998"/>
    <n v="235323.47"/>
    <n v="411816.07"/>
    <n v="265064.05"/>
    <n v="463862.09"/>
    <n v="294419.73"/>
    <n v="515234.52"/>
  </r>
  <r>
    <n v="5"/>
    <x v="2"/>
    <s v="Region V - Midwest"/>
    <x v="34"/>
    <s v="WI"/>
    <x v="250"/>
    <n v="4"/>
    <x v="3"/>
    <n v="93323.02"/>
    <n v="149316.82999999999"/>
    <n v="130652.23"/>
    <n v="209043.57"/>
    <n v="167981.44"/>
    <n v="268770.3"/>
    <n v="223975.25"/>
    <n v="358360.4"/>
    <n v="279969.06"/>
    <n v="447950.5"/>
    <n v="317298.27"/>
    <n v="507677.24"/>
    <n v="354627.48"/>
    <n v="567403.97"/>
  </r>
  <r>
    <n v="5"/>
    <x v="2"/>
    <s v="Region V - Midwest"/>
    <x v="34"/>
    <s v="WI"/>
    <x v="251"/>
    <n v="1"/>
    <x v="0"/>
    <n v="102229.74"/>
    <n v="178902.05"/>
    <n v="132523.76"/>
    <n v="231916.57"/>
    <n v="158696.48000000001"/>
    <n v="277718.84999999998"/>
    <n v="189477.03"/>
    <n v="331584.78999999998"/>
    <n v="222918.52"/>
    <n v="390107.4"/>
    <n v="244309.06"/>
    <n v="427540.85"/>
    <n v="264619.01"/>
    <n v="463083.28"/>
  </r>
  <r>
    <n v="5"/>
    <x v="2"/>
    <s v="Region V - Midwest"/>
    <x v="34"/>
    <s v="WI"/>
    <x v="251"/>
    <n v="2"/>
    <x v="1"/>
    <n v="88886.28"/>
    <n v="155550.99"/>
    <n v="116606.41"/>
    <n v="204061.22"/>
    <n v="141786.42000000001"/>
    <n v="248126.23"/>
    <n v="174040.45"/>
    <n v="304570.78999999998"/>
    <n v="206519.1"/>
    <n v="361408.43"/>
    <n v="227598"/>
    <n v="398296.5"/>
    <n v="247151.67"/>
    <n v="432515.43"/>
  </r>
  <r>
    <n v="5"/>
    <x v="2"/>
    <s v="Region V - Midwest"/>
    <x v="34"/>
    <s v="WI"/>
    <x v="251"/>
    <n v="3"/>
    <x v="2"/>
    <n v="76864.600000000006"/>
    <n v="134513.04999999999"/>
    <n v="104511.38"/>
    <n v="182894.91"/>
    <n v="131972.09"/>
    <n v="230951.15"/>
    <n v="173592.72"/>
    <n v="303787.26"/>
    <n v="214885.91"/>
    <n v="376050.35"/>
    <n v="241946.94"/>
    <n v="423407.14"/>
    <n v="268633.74"/>
    <n v="470109.04"/>
  </r>
  <r>
    <n v="5"/>
    <x v="2"/>
    <s v="Region V - Midwest"/>
    <x v="34"/>
    <s v="WI"/>
    <x v="251"/>
    <n v="4"/>
    <x v="3"/>
    <n v="86745.59"/>
    <n v="138792.94"/>
    <n v="121443.82"/>
    <n v="194310.12"/>
    <n v="156142.06"/>
    <n v="249827.3"/>
    <n v="208189.41"/>
    <n v="333103.07"/>
    <n v="260236.77"/>
    <n v="416378.83"/>
    <n v="294935"/>
    <n v="471896.01"/>
    <n v="329633.24"/>
    <n v="527413.18999999994"/>
  </r>
  <r>
    <n v="5"/>
    <x v="2"/>
    <s v="Region V - Midwest"/>
    <x v="34"/>
    <s v="WI"/>
    <x v="252"/>
    <n v="1"/>
    <x v="0"/>
    <n v="109438.94"/>
    <n v="191518.14"/>
    <n v="141829.04999999999"/>
    <n v="248200.84"/>
    <n v="169810.76"/>
    <n v="297168.82"/>
    <n v="202703.15"/>
    <n v="354730.52"/>
    <n v="238446.92"/>
    <n v="417282.11"/>
    <n v="261309.65"/>
    <n v="457291.88"/>
    <n v="282998.46000000002"/>
    <n v="495247.31"/>
  </r>
  <r>
    <n v="5"/>
    <x v="2"/>
    <s v="Region V - Midwest"/>
    <x v="34"/>
    <s v="WI"/>
    <x v="252"/>
    <n v="2"/>
    <x v="1"/>
    <n v="95333.02"/>
    <n v="166832.78"/>
    <n v="125002.14"/>
    <n v="218753.75"/>
    <n v="151934.39999999999"/>
    <n v="265885.2"/>
    <n v="186384.49"/>
    <n v="326172.84999999998"/>
    <n v="221110.39999999999"/>
    <n v="386943.2"/>
    <n v="243643.67"/>
    <n v="426376.43"/>
    <n v="264532.99"/>
    <n v="462932.73"/>
  </r>
  <r>
    <n v="5"/>
    <x v="2"/>
    <s v="Region V - Midwest"/>
    <x v="34"/>
    <s v="WI"/>
    <x v="252"/>
    <n v="3"/>
    <x v="2"/>
    <n v="82576.67"/>
    <n v="144509.18"/>
    <n v="112331.19"/>
    <n v="196579.59"/>
    <n v="141889.01"/>
    <n v="248305.76"/>
    <n v="186679.85"/>
    <n v="326689.74"/>
    <n v="231124.54"/>
    <n v="404467.95"/>
    <n v="260259.83"/>
    <n v="455454.7"/>
    <n v="288999.51"/>
    <n v="505749.15"/>
  </r>
  <r>
    <n v="5"/>
    <x v="2"/>
    <s v="Region V - Midwest"/>
    <x v="34"/>
    <s v="WI"/>
    <x v="252"/>
    <n v="4"/>
    <x v="3"/>
    <n v="92837.58"/>
    <n v="148540.14000000001"/>
    <n v="129972.62"/>
    <n v="207956.19"/>
    <n v="167107.65"/>
    <n v="267372.25"/>
    <n v="222810.2"/>
    <n v="356496.33"/>
    <n v="278512.75"/>
    <n v="445620.41"/>
    <n v="315647.78000000003"/>
    <n v="505036.46"/>
    <n v="352782.82"/>
    <n v="564452.52"/>
  </r>
  <r>
    <n v="5"/>
    <x v="2"/>
    <s v="Region V - Midwest"/>
    <x v="34"/>
    <s v="WI"/>
    <x v="253"/>
    <n v="1"/>
    <x v="0"/>
    <n v="101697.94"/>
    <n v="177971.4"/>
    <n v="131850"/>
    <n v="230737.51"/>
    <n v="157900.85999999999"/>
    <n v="276326.5"/>
    <n v="188544.13"/>
    <n v="329952.23"/>
    <n v="221833.44"/>
    <n v="388208.52"/>
    <n v="243126.81"/>
    <n v="425471.92"/>
    <n v="263351.88"/>
    <n v="460865.79"/>
  </r>
  <r>
    <n v="5"/>
    <x v="2"/>
    <s v="Region V - Midwest"/>
    <x v="34"/>
    <s v="WI"/>
    <x v="253"/>
    <n v="2"/>
    <x v="1"/>
    <n v="88354.47"/>
    <n v="154620.32"/>
    <n v="115932.66"/>
    <n v="202882.16"/>
    <n v="140990.79"/>
    <n v="246733.89"/>
    <n v="173107.56"/>
    <n v="302938.23"/>
    <n v="205434.03"/>
    <n v="359509.55"/>
    <n v="226415.76"/>
    <n v="396227.57"/>
    <n v="245884.54"/>
    <n v="430297.94"/>
  </r>
  <r>
    <n v="5"/>
    <x v="2"/>
    <s v="Region V - Midwest"/>
    <x v="34"/>
    <s v="WI"/>
    <x v="253"/>
    <n v="3"/>
    <x v="2"/>
    <n v="76351.34"/>
    <n v="133614.85"/>
    <n v="103792.82"/>
    <n v="181637.43"/>
    <n v="131048.22"/>
    <n v="229334.39"/>
    <n v="172360.9"/>
    <n v="301631.58"/>
    <n v="213346.14"/>
    <n v="373355.74"/>
    <n v="240201.86"/>
    <n v="420353.25"/>
    <n v="266683.34999999998"/>
    <n v="466695.87"/>
  </r>
  <r>
    <n v="5"/>
    <x v="2"/>
    <s v="Region V - Midwest"/>
    <x v="34"/>
    <s v="WI"/>
    <x v="253"/>
    <n v="4"/>
    <x v="3"/>
    <n v="86304.16"/>
    <n v="138086.66"/>
    <n v="120825.83"/>
    <n v="193321.32"/>
    <n v="155347.49"/>
    <n v="248555.99"/>
    <n v="207129.99"/>
    <n v="331407.98"/>
    <n v="258912.48"/>
    <n v="414259.98"/>
    <n v="293434.15000000002"/>
    <n v="469494.64"/>
    <n v="327955.81"/>
    <n v="524729.31000000006"/>
  </r>
  <r>
    <n v="5"/>
    <x v="2"/>
    <s v="Region V - Midwest"/>
    <x v="34"/>
    <s v="WI"/>
    <x v="254"/>
    <n v="1"/>
    <x v="0"/>
    <n v="102722.21"/>
    <n v="179763.86"/>
    <n v="133176.29999999999"/>
    <n v="233058.53"/>
    <n v="159488.03"/>
    <n v="279104.03999999998"/>
    <n v="190437.52"/>
    <n v="333265.65999999997"/>
    <n v="224059.81"/>
    <n v="392104.67"/>
    <n v="245566.15"/>
    <n v="429740.77"/>
    <n v="265992.74"/>
    <n v="465487.29"/>
  </r>
  <r>
    <n v="5"/>
    <x v="2"/>
    <s v="Region V - Midwest"/>
    <x v="34"/>
    <s v="WI"/>
    <x v="254"/>
    <n v="2"/>
    <x v="1"/>
    <n v="89251.65"/>
    <n v="156190.39000000001"/>
    <n v="117107.36"/>
    <n v="204937.89"/>
    <n v="142416.91"/>
    <n v="249229.6"/>
    <n v="174853.93"/>
    <n v="305994.38"/>
    <n v="207504.22"/>
    <n v="363132.38"/>
    <n v="228695.95"/>
    <n v="400217.91"/>
    <n v="248359.04000000001"/>
    <n v="434628.32"/>
  </r>
  <r>
    <n v="5"/>
    <x v="2"/>
    <s v="Region V - Midwest"/>
    <x v="34"/>
    <s v="WI"/>
    <x v="254"/>
    <n v="3"/>
    <x v="2"/>
    <n v="77132.27"/>
    <n v="134981.46"/>
    <n v="104856.6"/>
    <n v="183499.04"/>
    <n v="132393.07999999999"/>
    <n v="231687.9"/>
    <n v="174131.48"/>
    <n v="304730.09000000003"/>
    <n v="215539.31"/>
    <n v="377193.8"/>
    <n v="242672.31"/>
    <n v="424676.54"/>
    <n v="269427.52"/>
    <n v="471498.15"/>
  </r>
  <r>
    <n v="5"/>
    <x v="2"/>
    <s v="Region V - Midwest"/>
    <x v="34"/>
    <s v="WI"/>
    <x v="254"/>
    <n v="4"/>
    <x v="3"/>
    <n v="87172.35"/>
    <n v="139475.76"/>
    <n v="122041.29"/>
    <n v="195266.07"/>
    <n v="156910.23000000001"/>
    <n v="251056.37"/>
    <n v="209213.64"/>
    <n v="334741.83"/>
    <n v="261517.05"/>
    <n v="418427.28"/>
    <n v="296385.99"/>
    <n v="474217.59"/>
    <n v="331254.93"/>
    <n v="530007.89"/>
  </r>
  <r>
    <n v="6"/>
    <x v="2"/>
    <s v="Region VI - Midsouth"/>
    <x v="35"/>
    <s v="AR"/>
    <x v="175"/>
    <n v="1"/>
    <x v="0"/>
    <n v="84777.91"/>
    <n v="148361.35"/>
    <n v="109955.49"/>
    <n v="192422.1"/>
    <n v="131710.53"/>
    <n v="230493.42"/>
    <n v="157317"/>
    <n v="275304.76"/>
    <n v="185126.38"/>
    <n v="323971.15999999997"/>
    <n v="202914.99"/>
    <n v="355101.24"/>
    <n v="219830.96"/>
    <n v="384704.19"/>
  </r>
  <r>
    <n v="6"/>
    <x v="2"/>
    <s v="Region VI - Midsouth"/>
    <x v="35"/>
    <s v="AR"/>
    <x v="175"/>
    <n v="2"/>
    <x v="1"/>
    <n v="73467.7"/>
    <n v="128568.47"/>
    <n v="96463.64"/>
    <n v="168811.38"/>
    <n v="117377.23"/>
    <n v="205410.16"/>
    <n v="144232.67000000001"/>
    <n v="252407.17"/>
    <n v="171225.92"/>
    <n v="299645.36"/>
    <n v="188750.39"/>
    <n v="330313.18"/>
    <n v="205025.31"/>
    <n v="358794.3"/>
  </r>
  <r>
    <n v="6"/>
    <x v="2"/>
    <s v="Region VI - Midsouth"/>
    <x v="35"/>
    <s v="AR"/>
    <x v="175"/>
    <n v="3"/>
    <x v="2"/>
    <n v="63343.27"/>
    <n v="110850.72"/>
    <n v="86053.759999999995"/>
    <n v="150594.07"/>
    <n v="108606.52"/>
    <n v="190061.42"/>
    <n v="142799.79"/>
    <n v="249899.63"/>
    <n v="176715.51"/>
    <n v="309252.14"/>
    <n v="198929.5"/>
    <n v="348126.62"/>
    <n v="220826.28"/>
    <n v="386446"/>
  </r>
  <r>
    <n v="6"/>
    <x v="2"/>
    <s v="Region VI - Midsouth"/>
    <x v="35"/>
    <s v="AR"/>
    <x v="175"/>
    <n v="4"/>
    <x v="3"/>
    <n v="71971.7"/>
    <n v="115154.73"/>
    <n v="100760.39"/>
    <n v="161216.62"/>
    <n v="129549.07"/>
    <n v="207278.51"/>
    <n v="172732.09"/>
    <n v="276371.34999999998"/>
    <n v="215915.11"/>
    <n v="345464.19"/>
    <n v="244703.79"/>
    <n v="391526.08"/>
    <n v="273492.47999999998"/>
    <n v="437587.97"/>
  </r>
  <r>
    <n v="6"/>
    <x v="2"/>
    <s v="Region VI - Midsouth"/>
    <x v="35"/>
    <s v="AR"/>
    <x v="255"/>
    <n v="1"/>
    <x v="0"/>
    <n v="84521.48"/>
    <n v="147912.59"/>
    <n v="109430.18"/>
    <n v="191502.81"/>
    <n v="130943.49"/>
    <n v="229151.11"/>
    <n v="156190.87"/>
    <n v="273334.02"/>
    <n v="183647.76"/>
    <n v="321383.59000000003"/>
    <n v="201208.78"/>
    <n v="352115.37"/>
    <n v="217817.74"/>
    <n v="381181.04"/>
  </r>
  <r>
    <n v="6"/>
    <x v="2"/>
    <s v="Region VI - Midsouth"/>
    <x v="35"/>
    <s v="AR"/>
    <x v="255"/>
    <n v="2"/>
    <x v="1"/>
    <n v="74100.97"/>
    <n v="129676.7"/>
    <n v="96999.49"/>
    <n v="169749.11"/>
    <n v="117737.54"/>
    <n v="206040.69"/>
    <n v="144135.64000000001"/>
    <n v="252237.37"/>
    <n v="170840.6"/>
    <n v="298971.06"/>
    <n v="188158.25"/>
    <n v="329276.93"/>
    <n v="204176.58"/>
    <n v="357309.01"/>
  </r>
  <r>
    <n v="6"/>
    <x v="2"/>
    <s v="Region VI - Midsouth"/>
    <x v="35"/>
    <s v="AR"/>
    <x v="255"/>
    <n v="3"/>
    <x v="2"/>
    <n v="64549.16"/>
    <n v="112961.04"/>
    <n v="87948.61"/>
    <n v="153910.07"/>
    <n v="111202.74"/>
    <n v="194604.79999999999"/>
    <n v="146419.42000000001"/>
    <n v="256233.98"/>
    <n v="181380.38"/>
    <n v="317415.65999999997"/>
    <n v="204322.38"/>
    <n v="357564.15999999997"/>
    <n v="226972.12"/>
    <n v="397201.22"/>
  </r>
  <r>
    <n v="6"/>
    <x v="2"/>
    <s v="Region VI - Midsouth"/>
    <x v="35"/>
    <s v="AR"/>
    <x v="255"/>
    <n v="4"/>
    <x v="3"/>
    <n v="71632.95"/>
    <n v="114612.72"/>
    <n v="100286.13"/>
    <n v="160457.81"/>
    <n v="128939.31"/>
    <n v="206302.9"/>
    <n v="171919.08"/>
    <n v="275070.53000000003"/>
    <n v="214898.85"/>
    <n v="343838.17"/>
    <n v="243552.03"/>
    <n v="389683.25"/>
    <n v="272205.21000000002"/>
    <n v="435528.34"/>
  </r>
  <r>
    <n v="6"/>
    <x v="2"/>
    <s v="Region VI - Midsouth"/>
    <x v="35"/>
    <s v="AR"/>
    <x v="256"/>
    <n v="1"/>
    <x v="0"/>
    <n v="83714.31"/>
    <n v="146500.04999999999"/>
    <n v="108607.99"/>
    <n v="190063.98"/>
    <n v="130119.27"/>
    <n v="227708.73"/>
    <n v="155451.22"/>
    <n v="272039.64"/>
    <n v="182956.22"/>
    <n v="320173.39"/>
    <n v="200550.5"/>
    <n v="350963.38"/>
    <n v="217296.69"/>
    <n v="380269.21"/>
  </r>
  <r>
    <n v="6"/>
    <x v="2"/>
    <s v="Region VI - Midsouth"/>
    <x v="35"/>
    <s v="AR"/>
    <x v="256"/>
    <n v="2"/>
    <x v="1"/>
    <n v="72404.070000000007"/>
    <n v="126707.13"/>
    <n v="95116.14"/>
    <n v="166453.25"/>
    <n v="115785.98"/>
    <n v="202625.46"/>
    <n v="142366.89000000001"/>
    <n v="249142.05"/>
    <n v="169055.77"/>
    <n v="295847.59999999998"/>
    <n v="186385.89"/>
    <n v="326175.31"/>
    <n v="202491.04"/>
    <n v="354359.32"/>
  </r>
  <r>
    <n v="6"/>
    <x v="2"/>
    <s v="Region VI - Midsouth"/>
    <x v="35"/>
    <s v="AR"/>
    <x v="256"/>
    <n v="3"/>
    <x v="2"/>
    <n v="62316.75"/>
    <n v="109054.32"/>
    <n v="84616.63"/>
    <n v="148079.1"/>
    <n v="106758.79"/>
    <n v="186827.89"/>
    <n v="140336.15"/>
    <n v="245588.26"/>
    <n v="173635.96"/>
    <n v="303862.92"/>
    <n v="195439.33"/>
    <n v="342018.84"/>
    <n v="216925.52"/>
    <n v="379619.65"/>
  </r>
  <r>
    <n v="6"/>
    <x v="2"/>
    <s v="Region VI - Midsouth"/>
    <x v="35"/>
    <s v="AR"/>
    <x v="256"/>
    <n v="4"/>
    <x v="3"/>
    <n v="71088.850000000006"/>
    <n v="113742.16"/>
    <n v="99524.39"/>
    <n v="159239.01999999999"/>
    <n v="127959.93"/>
    <n v="204735.89"/>
    <n v="170613.24"/>
    <n v="272981.18"/>
    <n v="213266.54"/>
    <n v="341226.48"/>
    <n v="241702.08"/>
    <n v="386723.34"/>
    <n v="270137.62"/>
    <n v="432220.2"/>
  </r>
  <r>
    <n v="6"/>
    <x v="2"/>
    <s v="Region VI - Midsouth"/>
    <x v="35"/>
    <s v="AR"/>
    <x v="257"/>
    <n v="1"/>
    <x v="0"/>
    <n v="83950.34"/>
    <n v="146913.1"/>
    <n v="108735.22"/>
    <n v="190286.63"/>
    <n v="130143.78"/>
    <n v="227751.62"/>
    <n v="155285.59"/>
    <n v="271749.77"/>
    <n v="182618.91"/>
    <n v="319583.09000000003"/>
    <n v="200101.39"/>
    <n v="350177.43"/>
    <n v="216657.19"/>
    <n v="379150.08000000002"/>
  </r>
  <r>
    <n v="6"/>
    <x v="2"/>
    <s v="Region VI - Midsouth"/>
    <x v="35"/>
    <s v="AR"/>
    <x v="257"/>
    <n v="2"/>
    <x v="1"/>
    <n v="73402.720000000001"/>
    <n v="128454.76"/>
    <n v="96152.94"/>
    <n v="168267.64"/>
    <n v="116776.78"/>
    <n v="204359.36"/>
    <n v="143083.34"/>
    <n v="250395.85"/>
    <n v="169655.56"/>
    <n v="296897.23"/>
    <n v="186891.7"/>
    <n v="327060.46999999997"/>
    <n v="202849.67"/>
    <n v="354986.92"/>
  </r>
  <r>
    <n v="6"/>
    <x v="2"/>
    <s v="Region VI - Midsouth"/>
    <x v="35"/>
    <s v="AR"/>
    <x v="257"/>
    <n v="3"/>
    <x v="2"/>
    <n v="63790.31"/>
    <n v="111633.04"/>
    <n v="86856.7"/>
    <n v="151999.23000000001"/>
    <n v="109776.01"/>
    <n v="192108.01"/>
    <n v="144494.53"/>
    <n v="252865.44"/>
    <n v="178954.23"/>
    <n v="313169.89"/>
    <n v="201557.59"/>
    <n v="352725.78"/>
    <n v="223865.14"/>
    <n v="391763.99"/>
  </r>
  <r>
    <n v="6"/>
    <x v="2"/>
    <s v="Region VI - Midsouth"/>
    <x v="35"/>
    <s v="AR"/>
    <x v="257"/>
    <n v="4"/>
    <x v="3"/>
    <n v="71176.850000000006"/>
    <n v="113882.97"/>
    <n v="99647.6"/>
    <n v="159436.16"/>
    <n v="128118.34"/>
    <n v="204989.34"/>
    <n v="170824.45"/>
    <n v="273319.12"/>
    <n v="213530.56"/>
    <n v="341648.91"/>
    <n v="242001.3"/>
    <n v="387202.09"/>
    <n v="270472.05"/>
    <n v="432755.28"/>
  </r>
  <r>
    <n v="6"/>
    <x v="2"/>
    <s v="Region VI - Midsouth"/>
    <x v="35"/>
    <s v="AR"/>
    <x v="258"/>
    <n v="1"/>
    <x v="0"/>
    <n v="89938.57"/>
    <n v="157392.5"/>
    <n v="116608.18"/>
    <n v="204064.32"/>
    <n v="139650.46"/>
    <n v="244388.3"/>
    <n v="166756.35"/>
    <n v="291823.61"/>
    <n v="196202.03"/>
    <n v="343353.55"/>
    <n v="215036.89"/>
    <n v="376314.55"/>
    <n v="232928.69"/>
    <n v="407625.21"/>
  </r>
  <r>
    <n v="6"/>
    <x v="2"/>
    <s v="Region VI - Midsouth"/>
    <x v="35"/>
    <s v="AR"/>
    <x v="258"/>
    <n v="2"/>
    <x v="1"/>
    <n v="78120.06"/>
    <n v="136710.10999999999"/>
    <n v="102509.97"/>
    <n v="179392.44"/>
    <n v="124672.97"/>
    <n v="218177.7"/>
    <n v="153083.95000000001"/>
    <n v="267896.92"/>
    <n v="181676.84"/>
    <n v="317934.46000000002"/>
    <n v="200235.67"/>
    <n v="350412.42"/>
    <n v="217457.61"/>
    <n v="380550.83"/>
  </r>
  <r>
    <n v="6"/>
    <x v="2"/>
    <s v="Region VI - Midsouth"/>
    <x v="35"/>
    <s v="AR"/>
    <x v="258"/>
    <n v="3"/>
    <x v="2"/>
    <n v="67493.490000000005"/>
    <n v="118113.61"/>
    <n v="91746.01"/>
    <n v="160555.51"/>
    <n v="115833.72"/>
    <n v="202709"/>
    <n v="152345.76"/>
    <n v="266605.08"/>
    <n v="188567.78"/>
    <n v="329993.62"/>
    <n v="212301.48"/>
    <n v="371527.59"/>
    <n v="235703.73"/>
    <n v="412481.52"/>
  </r>
  <r>
    <n v="6"/>
    <x v="2"/>
    <s v="Region VI - Midsouth"/>
    <x v="35"/>
    <s v="AR"/>
    <x v="258"/>
    <n v="4"/>
    <x v="3"/>
    <n v="76327.320000000007"/>
    <n v="122123.71"/>
    <n v="106858.25"/>
    <n v="170973.2"/>
    <n v="137389.18"/>
    <n v="219822.68"/>
    <n v="183185.57"/>
    <n v="293096.90999999997"/>
    <n v="228981.96"/>
    <n v="366371.14"/>
    <n v="259512.89"/>
    <n v="415220.62"/>
    <n v="290043.81"/>
    <n v="464070.11"/>
  </r>
  <r>
    <n v="6"/>
    <x v="2"/>
    <s v="Region VI - Midsouth"/>
    <x v="35"/>
    <s v="AR"/>
    <x v="259"/>
    <n v="1"/>
    <x v="0"/>
    <n v="82886.740000000005"/>
    <n v="145051.79"/>
    <n v="107387.72"/>
    <n v="187928.51"/>
    <n v="128552.53"/>
    <n v="224966.93"/>
    <n v="153419.79999999999"/>
    <n v="268484.65999999997"/>
    <n v="180448.75"/>
    <n v="315785.32"/>
    <n v="197736.89"/>
    <n v="346039.57"/>
    <n v="214122.91"/>
    <n v="374715.1"/>
  </r>
  <r>
    <n v="6"/>
    <x v="2"/>
    <s v="Region VI - Midsouth"/>
    <x v="35"/>
    <s v="AR"/>
    <x v="259"/>
    <n v="2"/>
    <x v="1"/>
    <n v="72339.09"/>
    <n v="126593.41"/>
    <n v="94805.440000000002"/>
    <n v="165909.51"/>
    <n v="115185.53"/>
    <n v="201574.67"/>
    <n v="141217.56"/>
    <n v="247130.73"/>
    <n v="167485.41"/>
    <n v="293099.46999999997"/>
    <n v="184527.2"/>
    <n v="322922.61"/>
    <n v="200315.39"/>
    <n v="350551.94"/>
  </r>
  <r>
    <n v="6"/>
    <x v="2"/>
    <s v="Region VI - Midsouth"/>
    <x v="35"/>
    <s v="AR"/>
    <x v="259"/>
    <n v="3"/>
    <x v="2"/>
    <n v="62763.79"/>
    <n v="109836.64"/>
    <n v="85419.58"/>
    <n v="149484.26"/>
    <n v="107928.28"/>
    <n v="188874.48"/>
    <n v="142030.89000000001"/>
    <n v="248554.06"/>
    <n v="175874.67"/>
    <n v="307780.68"/>
    <n v="198067.43"/>
    <n v="346618"/>
    <n v="219964.37"/>
    <n v="384937.65"/>
  </r>
  <r>
    <n v="6"/>
    <x v="2"/>
    <s v="Region VI - Midsouth"/>
    <x v="35"/>
    <s v="AR"/>
    <x v="259"/>
    <n v="4"/>
    <x v="3"/>
    <n v="70294"/>
    <n v="112470.39999999999"/>
    <n v="98411.6"/>
    <n v="157458.56"/>
    <n v="126529.2"/>
    <n v="202446.72"/>
    <n v="168705.6"/>
    <n v="269928.96000000002"/>
    <n v="210881.99"/>
    <n v="337411.2"/>
    <n v="238999.59"/>
    <n v="382399.36"/>
    <n v="267117.19"/>
    <n v="427387.52"/>
  </r>
  <r>
    <n v="6"/>
    <x v="2"/>
    <s v="Region VI - Midsouth"/>
    <x v="35"/>
    <s v="AR"/>
    <x v="260"/>
    <n v="1"/>
    <x v="0"/>
    <n v="90391.7"/>
    <n v="158185.47"/>
    <n v="117239.52"/>
    <n v="205169.17"/>
    <n v="140437.91"/>
    <n v="245766.35"/>
    <n v="167744.45000000001"/>
    <n v="293552.78999999998"/>
    <n v="197399.55"/>
    <n v="345449.2"/>
    <n v="216368.84"/>
    <n v="378645.46"/>
    <n v="234408.99"/>
    <n v="410215.74"/>
  </r>
  <r>
    <n v="6"/>
    <x v="2"/>
    <s v="Region VI - Midsouth"/>
    <x v="35"/>
    <s v="AR"/>
    <x v="260"/>
    <n v="2"/>
    <x v="1"/>
    <n v="78318.990000000005"/>
    <n v="137058.23999999999"/>
    <n v="102838.12"/>
    <n v="179966.71"/>
    <n v="125138.33"/>
    <n v="218992.08"/>
    <n v="153778.03"/>
    <n v="269111.55"/>
    <n v="182561.98"/>
    <n v="319483.46999999997"/>
    <n v="201249.31"/>
    <n v="352186.3"/>
    <n v="218605.21"/>
    <n v="382559.12"/>
  </r>
  <r>
    <n v="6"/>
    <x v="2"/>
    <s v="Region VI - Midsouth"/>
    <x v="35"/>
    <s v="AR"/>
    <x v="260"/>
    <n v="3"/>
    <x v="2"/>
    <n v="67515.570000000007"/>
    <n v="118152.24"/>
    <n v="91717.88"/>
    <n v="160506.29"/>
    <n v="115751.84"/>
    <n v="202565.73"/>
    <n v="152191.45000000001"/>
    <n v="266335.03999999998"/>
    <n v="188334.8"/>
    <n v="329585.90000000002"/>
    <n v="212007.14"/>
    <n v="371012.5"/>
    <n v="235340.91"/>
    <n v="411846.59"/>
  </r>
  <r>
    <n v="6"/>
    <x v="2"/>
    <s v="Region VI - Midsouth"/>
    <x v="35"/>
    <s v="AR"/>
    <x v="260"/>
    <n v="4"/>
    <x v="3"/>
    <n v="76739.41"/>
    <n v="122783.06"/>
    <n v="107435.18"/>
    <n v="171896.29"/>
    <n v="138130.94"/>
    <n v="221009.51"/>
    <n v="184174.59"/>
    <n v="294679.34999999998"/>
    <n v="230218.23999999999"/>
    <n v="368349.18"/>
    <n v="260914"/>
    <n v="417462.41"/>
    <n v="291609.77"/>
    <n v="466575.63"/>
  </r>
  <r>
    <n v="6"/>
    <x v="2"/>
    <s v="Region VI - Midsouth"/>
    <x v="36"/>
    <s v="LA"/>
    <x v="112"/>
    <n v="1"/>
    <x v="0"/>
    <n v="87850.71"/>
    <n v="153738.74"/>
    <n v="113934.39"/>
    <n v="199385.18"/>
    <n v="136472.04"/>
    <n v="238826.07"/>
    <n v="162997.18"/>
    <n v="285245.06"/>
    <n v="191805.51"/>
    <n v="335659.63"/>
    <n v="210233.05"/>
    <n v="367907.83"/>
    <n v="227753.56"/>
    <n v="398568.72"/>
  </r>
  <r>
    <n v="6"/>
    <x v="2"/>
    <s v="Region VI - Midsouth"/>
    <x v="36"/>
    <s v="LA"/>
    <x v="112"/>
    <n v="2"/>
    <x v="1"/>
    <n v="76159.25"/>
    <n v="133278.69"/>
    <n v="99987.76"/>
    <n v="174978.58"/>
    <n v="121655.6"/>
    <n v="212897.3"/>
    <n v="149471.79999999999"/>
    <n v="261575.65"/>
    <n v="177436.5"/>
    <n v="310513.87"/>
    <n v="195590.98"/>
    <n v="342284.21"/>
    <n v="212448.84"/>
    <n v="371785.46"/>
  </r>
  <r>
    <n v="6"/>
    <x v="2"/>
    <s v="Region VI - Midsouth"/>
    <x v="36"/>
    <s v="LA"/>
    <x v="112"/>
    <n v="3"/>
    <x v="2"/>
    <n v="65686.05"/>
    <n v="114950.59"/>
    <n v="89245.1"/>
    <n v="156178.93"/>
    <n v="112641.12"/>
    <n v="197121.96"/>
    <n v="148111.54"/>
    <n v="259195.19"/>
    <n v="183295.05"/>
    <n v="320766.34000000003"/>
    <n v="206340.87"/>
    <n v="361096.52"/>
    <n v="229058.8"/>
    <n v="400852.89"/>
  </r>
  <r>
    <n v="6"/>
    <x v="2"/>
    <s v="Region VI - Midsouth"/>
    <x v="36"/>
    <s v="LA"/>
    <x v="112"/>
    <n v="4"/>
    <x v="3"/>
    <n v="74576.27"/>
    <n v="119322.04"/>
    <n v="104406.78"/>
    <n v="167050.85999999999"/>
    <n v="134237.29"/>
    <n v="214779.67"/>
    <n v="178983.06"/>
    <n v="286372.90000000002"/>
    <n v="223728.82"/>
    <n v="357966.12"/>
    <n v="253559.33"/>
    <n v="405694.94"/>
    <n v="283389.84000000003"/>
    <n v="453423.76"/>
  </r>
  <r>
    <n v="6"/>
    <x v="2"/>
    <s v="Region VI - Midsouth"/>
    <x v="36"/>
    <s v="LA"/>
    <x v="261"/>
    <n v="1"/>
    <x v="0"/>
    <n v="86570.01"/>
    <n v="151497.51999999999"/>
    <n v="112082.77"/>
    <n v="196144.85"/>
    <n v="134117.82999999999"/>
    <n v="234706.21"/>
    <n v="159977.65"/>
    <n v="279960.89"/>
    <n v="188100.51"/>
    <n v="329175.90000000002"/>
    <n v="206087.48"/>
    <n v="360653.09"/>
    <n v="223099.46"/>
    <n v="390424.06"/>
  </r>
  <r>
    <n v="6"/>
    <x v="2"/>
    <s v="Region VI - Midsouth"/>
    <x v="36"/>
    <s v="LA"/>
    <x v="261"/>
    <n v="2"/>
    <x v="1"/>
    <n v="75895.34"/>
    <n v="132816.85"/>
    <n v="99348.9"/>
    <n v="173860.57"/>
    <n v="120589.78"/>
    <n v="211032.12"/>
    <n v="147628.39000000001"/>
    <n v="258349.69"/>
    <n v="174980.99"/>
    <n v="306216.71999999997"/>
    <n v="192718.64"/>
    <n v="337257.62"/>
    <n v="209125.59"/>
    <n v="365969.78"/>
  </r>
  <r>
    <n v="6"/>
    <x v="2"/>
    <s v="Region VI - Midsouth"/>
    <x v="36"/>
    <s v="LA"/>
    <x v="261"/>
    <n v="3"/>
    <x v="2"/>
    <n v="66111.02"/>
    <n v="115694.28"/>
    <n v="90076.17"/>
    <n v="157633.29999999999"/>
    <n v="113892.47"/>
    <n v="199311.83"/>
    <n v="149960.57999999999"/>
    <n v="262431.02"/>
    <n v="185766.74"/>
    <n v="325091.8"/>
    <n v="209263.29"/>
    <n v="366210.76"/>
    <n v="232460.47"/>
    <n v="406805.82"/>
  </r>
  <r>
    <n v="6"/>
    <x v="2"/>
    <s v="Region VI - Midsouth"/>
    <x v="36"/>
    <s v="LA"/>
    <x v="261"/>
    <n v="4"/>
    <x v="3"/>
    <n v="73369.33"/>
    <n v="117390.93"/>
    <n v="102717.06"/>
    <n v="164347.29999999999"/>
    <n v="132064.79"/>
    <n v="211303.67"/>
    <n v="176086.39"/>
    <n v="281738.23"/>
    <n v="220107.99"/>
    <n v="352172.79"/>
    <n v="249455.72"/>
    <n v="399129.16"/>
    <n v="278803.45"/>
    <n v="446085.53"/>
  </r>
  <r>
    <n v="6"/>
    <x v="2"/>
    <s v="Region VI - Midsouth"/>
    <x v="36"/>
    <s v="LA"/>
    <x v="211"/>
    <n v="1"/>
    <x v="0"/>
    <n v="88008.06"/>
    <n v="154014.1"/>
    <n v="114019.2"/>
    <n v="199533.61"/>
    <n v="136488.37"/>
    <n v="238854.65"/>
    <n v="162886.75"/>
    <n v="285051.81"/>
    <n v="191580.62"/>
    <n v="335266.09000000003"/>
    <n v="209933.63"/>
    <n v="367383.85"/>
    <n v="227327.21"/>
    <n v="397822.62"/>
  </r>
  <r>
    <n v="6"/>
    <x v="2"/>
    <s v="Region VI - Midsouth"/>
    <x v="36"/>
    <s v="LA"/>
    <x v="211"/>
    <n v="2"/>
    <x v="1"/>
    <n v="76825.02"/>
    <n v="134443.78"/>
    <n v="100678.95"/>
    <n v="176188.17"/>
    <n v="122316.13"/>
    <n v="214053.22"/>
    <n v="149949.43"/>
    <n v="262411.5"/>
    <n v="177836.35"/>
    <n v="311213.62"/>
    <n v="195928.18"/>
    <n v="342874.31"/>
    <n v="212687.92"/>
    <n v="372203.85"/>
  </r>
  <r>
    <n v="6"/>
    <x v="2"/>
    <s v="Region VI - Midsouth"/>
    <x v="36"/>
    <s v="LA"/>
    <x v="211"/>
    <n v="3"/>
    <x v="2"/>
    <n v="66668.42"/>
    <n v="116669.73"/>
    <n v="90738.48"/>
    <n v="158792.34"/>
    <n v="114652.59"/>
    <n v="200642.04"/>
    <n v="150883.79"/>
    <n v="264046.63"/>
    <n v="186840.56"/>
    <n v="326970.96999999997"/>
    <n v="210419.69"/>
    <n v="368234.47"/>
    <n v="233685.2"/>
    <n v="408949.1"/>
  </r>
  <r>
    <n v="6"/>
    <x v="2"/>
    <s v="Region VI - Midsouth"/>
    <x v="36"/>
    <s v="LA"/>
    <x v="211"/>
    <n v="4"/>
    <x v="3"/>
    <n v="74634.94"/>
    <n v="119415.91"/>
    <n v="104488.92"/>
    <n v="167182.28"/>
    <n v="134342.9"/>
    <n v="214948.64"/>
    <n v="179123.86"/>
    <n v="286598.19"/>
    <n v="223904.83"/>
    <n v="358247.73"/>
    <n v="253758.81"/>
    <n v="406014.1"/>
    <n v="283612.78000000003"/>
    <n v="453780.46"/>
  </r>
  <r>
    <n v="6"/>
    <x v="2"/>
    <s v="Region VI - Midsouth"/>
    <x v="36"/>
    <s v="LA"/>
    <x v="262"/>
    <n v="1"/>
    <x v="0"/>
    <n v="86609.35"/>
    <n v="151566.35999999999"/>
    <n v="112103.98"/>
    <n v="196181.96"/>
    <n v="134121.92000000001"/>
    <n v="234713.36"/>
    <n v="159950.04999999999"/>
    <n v="279912.58"/>
    <n v="188044.3"/>
    <n v="329077.52"/>
    <n v="206012.63"/>
    <n v="360522.1"/>
    <n v="222992.88"/>
    <n v="390237.54"/>
  </r>
  <r>
    <n v="6"/>
    <x v="2"/>
    <s v="Region VI - Midsouth"/>
    <x v="36"/>
    <s v="LA"/>
    <x v="262"/>
    <n v="2"/>
    <x v="1"/>
    <n v="76061.78"/>
    <n v="133108.12"/>
    <n v="99521.7"/>
    <n v="174162.97"/>
    <n v="120754.91"/>
    <n v="211321.1"/>
    <n v="147747.79999999999"/>
    <n v="258558.65"/>
    <n v="175080.95"/>
    <n v="306391.65999999997"/>
    <n v="192802.94"/>
    <n v="337405.14"/>
    <n v="209185.36"/>
    <n v="366074.38"/>
  </r>
  <r>
    <n v="6"/>
    <x v="2"/>
    <s v="Region VI - Midsouth"/>
    <x v="36"/>
    <s v="LA"/>
    <x v="262"/>
    <n v="3"/>
    <x v="2"/>
    <n v="66356.61"/>
    <n v="116124.07"/>
    <n v="90449.52"/>
    <n v="158286.66"/>
    <n v="114395.34"/>
    <n v="200191.85"/>
    <n v="150653.65"/>
    <n v="263643.88"/>
    <n v="186653.12"/>
    <n v="326642.96000000002"/>
    <n v="210283"/>
    <n v="367995.25"/>
    <n v="233617.07"/>
    <n v="408829.87"/>
  </r>
  <r>
    <n v="6"/>
    <x v="2"/>
    <s v="Region VI - Midsouth"/>
    <x v="36"/>
    <s v="LA"/>
    <x v="262"/>
    <n v="4"/>
    <x v="3"/>
    <n v="73384"/>
    <n v="117414.39999999999"/>
    <n v="102737.60000000001"/>
    <n v="164380.16"/>
    <n v="132091.20000000001"/>
    <n v="211345.92000000001"/>
    <n v="176121.59"/>
    <n v="281794.55"/>
    <n v="220151.99"/>
    <n v="352243.19"/>
    <n v="249505.59"/>
    <n v="399208.95"/>
    <n v="278859.19"/>
    <n v="446174.71"/>
  </r>
  <r>
    <n v="6"/>
    <x v="2"/>
    <s v="Region VI - Midsouth"/>
    <x v="36"/>
    <s v="LA"/>
    <x v="263"/>
    <n v="1"/>
    <x v="0"/>
    <n v="84856.59"/>
    <n v="148499.04"/>
    <n v="109997.9"/>
    <n v="192496.33"/>
    <n v="131718.70000000001"/>
    <n v="230507.73"/>
    <n v="157261.79999999999"/>
    <n v="275208.14"/>
    <n v="185013.94"/>
    <n v="323774.40000000002"/>
    <n v="202765.3"/>
    <n v="354839.27"/>
    <n v="219617.8"/>
    <n v="384331.16"/>
  </r>
  <r>
    <n v="6"/>
    <x v="2"/>
    <s v="Region VI - Midsouth"/>
    <x v="36"/>
    <s v="LA"/>
    <x v="263"/>
    <n v="2"/>
    <x v="1"/>
    <n v="73800.58"/>
    <n v="129151.02"/>
    <n v="96809.25"/>
    <n v="169416.18"/>
    <n v="117707.5"/>
    <n v="205988.13"/>
    <n v="144471.49"/>
    <n v="252825.11"/>
    <n v="171425.86"/>
    <n v="299995.25"/>
    <n v="188919"/>
    <n v="330608.24"/>
    <n v="205144.86"/>
    <n v="359003.51"/>
  </r>
  <r>
    <n v="6"/>
    <x v="2"/>
    <s v="Region VI - Midsouth"/>
    <x v="36"/>
    <s v="LA"/>
    <x v="263"/>
    <n v="3"/>
    <x v="2"/>
    <n v="63834.46"/>
    <n v="111710.3"/>
    <n v="86800.45"/>
    <n v="151900.79"/>
    <n v="109612.27"/>
    <n v="191821.47"/>
    <n v="144185.92000000001"/>
    <n v="252325.37"/>
    <n v="178488.27"/>
    <n v="312354.48"/>
    <n v="200968.92"/>
    <n v="351695.61"/>
    <n v="223139.5"/>
    <n v="390494.13"/>
  </r>
  <r>
    <n v="6"/>
    <x v="2"/>
    <s v="Region VI - Midsouth"/>
    <x v="36"/>
    <s v="LA"/>
    <x v="263"/>
    <n v="4"/>
    <x v="3"/>
    <n v="72001.039999999994"/>
    <n v="115201.67"/>
    <n v="100801.46"/>
    <n v="161282.34"/>
    <n v="129601.88"/>
    <n v="207363"/>
    <n v="172802.5"/>
    <n v="276484.01"/>
    <n v="216003.13"/>
    <n v="345605.01"/>
    <n v="244803.54"/>
    <n v="391685.68"/>
    <n v="273603.96000000002"/>
    <n v="437766.34"/>
  </r>
  <r>
    <n v="6"/>
    <x v="2"/>
    <s v="Region VI - Midsouth"/>
    <x v="36"/>
    <s v="LA"/>
    <x v="264"/>
    <n v="1"/>
    <x v="0"/>
    <n v="88539.86"/>
    <n v="154944.76"/>
    <n v="114692.96"/>
    <n v="200712.68"/>
    <n v="137284"/>
    <n v="240247.01"/>
    <n v="163819.65"/>
    <n v="286684.38"/>
    <n v="192665.7"/>
    <n v="337164.98"/>
    <n v="211115.88"/>
    <n v="369452.79999999999"/>
    <n v="228594.36"/>
    <n v="400040.13"/>
  </r>
  <r>
    <n v="6"/>
    <x v="2"/>
    <s v="Region VI - Midsouth"/>
    <x v="36"/>
    <s v="LA"/>
    <x v="264"/>
    <n v="2"/>
    <x v="1"/>
    <n v="77356.83"/>
    <n v="135374.45000000001"/>
    <n v="101352.71"/>
    <n v="177367.24"/>
    <n v="123111.76"/>
    <n v="215445.58"/>
    <n v="150882.32999999999"/>
    <n v="264044.07"/>
    <n v="178921.44"/>
    <n v="313112.51"/>
    <n v="197110.43"/>
    <n v="344943.25"/>
    <n v="213955.06"/>
    <n v="374421.36"/>
  </r>
  <r>
    <n v="6"/>
    <x v="2"/>
    <s v="Region VI - Midsouth"/>
    <x v="36"/>
    <s v="LA"/>
    <x v="264"/>
    <n v="3"/>
    <x v="2"/>
    <n v="67181.679999999993"/>
    <n v="117567.94"/>
    <n v="91457.05"/>
    <n v="160049.82999999999"/>
    <n v="115576.47"/>
    <n v="202258.81"/>
    <n v="152115.62"/>
    <n v="266202.33"/>
    <n v="188380.34"/>
    <n v="329665.59999999998"/>
    <n v="212164.79"/>
    <n v="371288.37"/>
    <n v="235635.6"/>
    <n v="412362.29"/>
  </r>
  <r>
    <n v="6"/>
    <x v="2"/>
    <s v="Region VI - Midsouth"/>
    <x v="36"/>
    <s v="LA"/>
    <x v="264"/>
    <n v="4"/>
    <x v="3"/>
    <n v="75076.37"/>
    <n v="120122.2"/>
    <n v="105106.92"/>
    <n v="168171.08"/>
    <n v="135137.47"/>
    <n v="216219.96"/>
    <n v="180183.3"/>
    <n v="288293.28000000003"/>
    <n v="225229.12"/>
    <n v="360366.6"/>
    <n v="255259.67"/>
    <n v="408415.48"/>
    <n v="285290.21999999997"/>
    <n v="456464.36"/>
  </r>
  <r>
    <n v="6"/>
    <x v="2"/>
    <s v="Region VI - Midsouth"/>
    <x v="36"/>
    <s v="LA"/>
    <x v="265"/>
    <n v="1"/>
    <x v="0"/>
    <n v="89977.91"/>
    <n v="157461.35"/>
    <n v="116629.39"/>
    <n v="204101.43"/>
    <n v="139654.54"/>
    <n v="244395.45"/>
    <n v="166728.74"/>
    <n v="291775.3"/>
    <n v="196145.81"/>
    <n v="343255.17"/>
    <n v="214962.03"/>
    <n v="376183.56"/>
    <n v="232822.11"/>
    <n v="407438.68"/>
  </r>
  <r>
    <n v="6"/>
    <x v="2"/>
    <s v="Region VI - Midsouth"/>
    <x v="36"/>
    <s v="LA"/>
    <x v="265"/>
    <n v="2"/>
    <x v="1"/>
    <n v="78286.5"/>
    <n v="137001.38"/>
    <n v="102682.76"/>
    <n v="179694.84"/>
    <n v="124838.1"/>
    <n v="218466.68"/>
    <n v="153203.35999999999"/>
    <n v="268105.89"/>
    <n v="181776.8"/>
    <n v="318109.40000000002"/>
    <n v="200319.97"/>
    <n v="350559.94"/>
    <n v="217517.39"/>
    <n v="380655.43"/>
  </r>
  <r>
    <n v="6"/>
    <x v="2"/>
    <s v="Region VI - Midsouth"/>
    <x v="36"/>
    <s v="LA"/>
    <x v="265"/>
    <n v="3"/>
    <x v="2"/>
    <n v="67739.09"/>
    <n v="118543.4"/>
    <n v="92119.35"/>
    <n v="161208.87"/>
    <n v="116336.58"/>
    <n v="203589.02"/>
    <n v="153038.82"/>
    <n v="267817.94"/>
    <n v="189454.16"/>
    <n v="331544.78000000003"/>
    <n v="213321.19"/>
    <n v="373312.08"/>
    <n v="236860.33"/>
    <n v="414505.58"/>
  </r>
  <r>
    <n v="6"/>
    <x v="2"/>
    <s v="Region VI - Midsouth"/>
    <x v="36"/>
    <s v="LA"/>
    <x v="265"/>
    <n v="4"/>
    <x v="3"/>
    <n v="76341.990000000005"/>
    <n v="122147.18"/>
    <n v="106878.78"/>
    <n v="171006.05"/>
    <n v="137415.57999999999"/>
    <n v="219864.93"/>
    <n v="183220.77"/>
    <n v="293153.24"/>
    <n v="229025.96"/>
    <n v="366441.54"/>
    <n v="259562.76"/>
    <n v="415300.42"/>
    <n v="290099.55"/>
    <n v="464159.29"/>
  </r>
  <r>
    <n v="6"/>
    <x v="0"/>
    <s v="Region VI - Midsouth"/>
    <x v="37"/>
    <s v="NM"/>
    <x v="266"/>
    <n v="1"/>
    <x v="0"/>
    <n v="87408.447100000005"/>
    <n v="152964.7824"/>
    <n v="113139.67260000001"/>
    <n v="197994.427"/>
    <n v="135402.57980000001"/>
    <n v="236954.51459999999"/>
    <n v="161489.07819999999"/>
    <n v="282605.88699999999"/>
    <n v="190333.01869999999"/>
    <n v="333082.78269999998"/>
    <n v="208674.88949999999"/>
    <n v="365181.05660000001"/>
    <n v="225921.76070000001"/>
    <n v="395363.08140000002"/>
  </r>
  <r>
    <n v="6"/>
    <x v="0"/>
    <s v="Region VI - Midsouth"/>
    <x v="37"/>
    <s v="NM"/>
    <x v="266"/>
    <n v="2"/>
    <x v="1"/>
    <n v="74935.486099999995"/>
    <n v="131137.10070000001"/>
    <n v="97932.029599999994"/>
    <n v="171381.05179999999"/>
    <n v="118748.54180000001"/>
    <n v="207809.94810000001"/>
    <n v="145083.68859999999"/>
    <n v="253896.45509999999"/>
    <n v="172005.33360000001"/>
    <n v="301009.33380000002"/>
    <n v="189450.3584"/>
    <n v="331538.12729999999"/>
    <n v="205655.11360000001"/>
    <n v="359896.44880000001"/>
  </r>
  <r>
    <n v="6"/>
    <x v="0"/>
    <s v="Region VI - Midsouth"/>
    <x v="37"/>
    <s v="NM"/>
    <x v="266"/>
    <n v="3"/>
    <x v="2"/>
    <n v="66845.072199999995"/>
    <n v="116978.87639999999"/>
    <n v="91013.2837"/>
    <n v="159273.24650000001"/>
    <n v="115095.4592"/>
    <n v="201417.05369999999"/>
    <n v="151514.66829999999"/>
    <n v="265150.66940000001"/>
    <n v="187569.0128"/>
    <n v="328245.77240000002"/>
    <n v="211199.83739999999"/>
    <n v="369599.71549999999"/>
    <n v="234506.33809999999"/>
    <n v="410386.09159999999"/>
  </r>
  <r>
    <n v="6"/>
    <x v="0"/>
    <s v="Region VI - Midsouth"/>
    <x v="37"/>
    <s v="NM"/>
    <x v="266"/>
    <n v="4"/>
    <x v="3"/>
    <n v="74498.275500000003"/>
    <n v="119197.24249999999"/>
    <n v="104297.58560000001"/>
    <n v="166876.13949999999"/>
    <n v="134096.8959"/>
    <n v="214555.03649999999"/>
    <n v="178795.86110000001"/>
    <n v="286073.38209999999"/>
    <n v="223494.82629999999"/>
    <n v="357591.72749999998"/>
    <n v="253294.13649999999"/>
    <n v="405270.62449999998"/>
    <n v="283093.44679999998"/>
    <n v="452949.52149999997"/>
  </r>
  <r>
    <n v="6"/>
    <x v="2"/>
    <s v="Region VI - Midsouth"/>
    <x v="37"/>
    <s v="NM"/>
    <x v="267"/>
    <n v="1"/>
    <x v="0"/>
    <n v="89446.11"/>
    <n v="156530.70000000001"/>
    <n v="115955.64"/>
    <n v="202922.37"/>
    <n v="138858.92000000001"/>
    <n v="243003.1"/>
    <n v="165795.85"/>
    <n v="290142.74"/>
    <n v="195060.73"/>
    <n v="341356.29"/>
    <n v="213779.79"/>
    <n v="374114.63"/>
    <n v="231554.97"/>
    <n v="405221.19"/>
  </r>
  <r>
    <n v="6"/>
    <x v="2"/>
    <s v="Region VI - Midsouth"/>
    <x v="37"/>
    <s v="NM"/>
    <x v="267"/>
    <n v="2"/>
    <x v="1"/>
    <n v="77754.69"/>
    <n v="136070.71"/>
    <n v="102009.01"/>
    <n v="178515.77"/>
    <n v="124042.48"/>
    <n v="217074.34"/>
    <n v="152270.47"/>
    <n v="266473.33"/>
    <n v="180691.73"/>
    <n v="316210.52"/>
    <n v="199137.72"/>
    <n v="348491.01"/>
    <n v="216250.25"/>
    <n v="378437.94"/>
  </r>
  <r>
    <n v="6"/>
    <x v="2"/>
    <s v="Region VI - Midsouth"/>
    <x v="37"/>
    <s v="NM"/>
    <x v="267"/>
    <n v="3"/>
    <x v="2"/>
    <n v="67225.83"/>
    <n v="117645.2"/>
    <n v="91400.79"/>
    <n v="159951.38"/>
    <n v="115412.72"/>
    <n v="201972.26"/>
    <n v="151807"/>
    <n v="265662.25"/>
    <n v="187914.38"/>
    <n v="328850.17"/>
    <n v="211576.11"/>
    <n v="370258.19"/>
    <n v="234909.95"/>
    <n v="411092.41"/>
  </r>
  <r>
    <n v="6"/>
    <x v="2"/>
    <s v="Region VI - Midsouth"/>
    <x v="37"/>
    <s v="NM"/>
    <x v="267"/>
    <n v="4"/>
    <x v="3"/>
    <n v="75900.56"/>
    <n v="121440.9"/>
    <n v="106260.78"/>
    <n v="170017.25"/>
    <n v="136621.01"/>
    <n v="218593.61"/>
    <n v="182161.34"/>
    <n v="291458.15000000002"/>
    <n v="227701.68"/>
    <n v="364322.69"/>
    <n v="258061.9"/>
    <n v="412899.05"/>
    <n v="288422.12"/>
    <n v="461475.41"/>
  </r>
  <r>
    <n v="6"/>
    <x v="2"/>
    <s v="Region VI - Midsouth"/>
    <x v="37"/>
    <s v="NM"/>
    <x v="268"/>
    <n v="1"/>
    <x v="0"/>
    <n v="90549.05"/>
    <n v="158460.85"/>
    <n v="117324.35"/>
    <n v="205317.61"/>
    <n v="140454.26"/>
    <n v="245794.95"/>
    <n v="167634.03"/>
    <n v="293359.56"/>
    <n v="197174.67"/>
    <n v="345055.68"/>
    <n v="216069.44"/>
    <n v="378121.51"/>
    <n v="233982.67"/>
    <n v="409469.67"/>
  </r>
  <r>
    <n v="6"/>
    <x v="2"/>
    <s v="Region VI - Midsouth"/>
    <x v="37"/>
    <s v="NM"/>
    <x v="268"/>
    <n v="2"/>
    <x v="1"/>
    <n v="78984.759999999995"/>
    <n v="138223.32999999999"/>
    <n v="103529.32"/>
    <n v="181176.31"/>
    <n v="125798.87"/>
    <n v="220148.02"/>
    <n v="154255.67000000001"/>
    <n v="269947.42"/>
    <n v="182961.85"/>
    <n v="320183.24"/>
    <n v="201586.52"/>
    <n v="352776.41"/>
    <n v="218844.3"/>
    <n v="382977.53"/>
  </r>
  <r>
    <n v="6"/>
    <x v="2"/>
    <s v="Region VI - Midsouth"/>
    <x v="37"/>
    <s v="NM"/>
    <x v="268"/>
    <n v="3"/>
    <x v="2"/>
    <n v="68497.94"/>
    <n v="119871.4"/>
    <n v="93211.26"/>
    <n v="163119.71"/>
    <n v="117763.32"/>
    <n v="206085.82"/>
    <n v="154963.71"/>
    <n v="271186.5"/>
    <n v="191880.32000000001"/>
    <n v="335790.56"/>
    <n v="216085.99"/>
    <n v="378150.48"/>
    <n v="239967.33"/>
    <n v="419942.82"/>
  </r>
  <r>
    <n v="6"/>
    <x v="2"/>
    <s v="Region VI - Midsouth"/>
    <x v="37"/>
    <s v="NM"/>
    <x v="268"/>
    <n v="4"/>
    <x v="3"/>
    <n v="76798.09"/>
    <n v="122876.94"/>
    <n v="107517.32"/>
    <n v="172027.71"/>
    <n v="138236.54999999999"/>
    <n v="221178.49"/>
    <n v="184315.41"/>
    <n v="294904.65000000002"/>
    <n v="230394.26"/>
    <n v="368630.82"/>
    <n v="261113.49"/>
    <n v="417781.59"/>
    <n v="291832.73"/>
    <n v="466932.37"/>
  </r>
  <r>
    <n v="6"/>
    <x v="2"/>
    <s v="Region VI - Midsouth"/>
    <x v="37"/>
    <s v="NM"/>
    <x v="269"/>
    <n v="1"/>
    <x v="0"/>
    <n v="88086.74"/>
    <n v="154151.79"/>
    <n v="114061.62"/>
    <n v="199607.83"/>
    <n v="136496.54999999999"/>
    <n v="238868.96"/>
    <n v="162831.54"/>
    <n v="284955.2"/>
    <n v="191468.19"/>
    <n v="335069.33"/>
    <n v="209783.93"/>
    <n v="367121.88"/>
    <n v="227114.05"/>
    <n v="397449.59"/>
  </r>
  <r>
    <n v="6"/>
    <x v="2"/>
    <s v="Region VI - Midsouth"/>
    <x v="37"/>
    <s v="NM"/>
    <x v="269"/>
    <n v="2"/>
    <x v="1"/>
    <n v="77157.899999999994"/>
    <n v="135026.32999999999"/>
    <n v="101024.56"/>
    <n v="176792.97"/>
    <n v="122646.39999999999"/>
    <n v="214631.2"/>
    <n v="150188.25"/>
    <n v="262829.44"/>
    <n v="178036.29"/>
    <n v="311563.51"/>
    <n v="196096.78"/>
    <n v="343169.37"/>
    <n v="212807.47"/>
    <n v="372413.07"/>
  </r>
  <r>
    <n v="6"/>
    <x v="2"/>
    <s v="Region VI - Midsouth"/>
    <x v="37"/>
    <s v="NM"/>
    <x v="269"/>
    <n v="3"/>
    <x v="2"/>
    <n v="67159.61"/>
    <n v="117529.31"/>
    <n v="91485.17"/>
    <n v="160099.04999999999"/>
    <n v="115658.34"/>
    <n v="202402.09"/>
    <n v="152269.92000000001"/>
    <n v="266472.37"/>
    <n v="188613.32"/>
    <n v="330073.31"/>
    <n v="212459.12"/>
    <n v="371803.46"/>
    <n v="235998.42"/>
    <n v="412997.23"/>
  </r>
  <r>
    <n v="6"/>
    <x v="2"/>
    <s v="Region VI - Midsouth"/>
    <x v="37"/>
    <s v="NM"/>
    <x v="269"/>
    <n v="4"/>
    <x v="3"/>
    <n v="74664.28"/>
    <n v="119462.85"/>
    <n v="104529.99"/>
    <n v="167247.99"/>
    <n v="134395.71"/>
    <n v="215033.13"/>
    <n v="179194.27"/>
    <n v="286710.84000000003"/>
    <n v="223992.84"/>
    <n v="358388.55"/>
    <n v="253858.56"/>
    <n v="406173.7"/>
    <n v="283724.27"/>
    <n v="453958.84"/>
  </r>
  <r>
    <n v="6"/>
    <x v="2"/>
    <s v="Region VI - Midsouth"/>
    <x v="37"/>
    <s v="NM"/>
    <x v="270"/>
    <n v="1"/>
    <x v="0"/>
    <n v="87436.92"/>
    <n v="153014.60999999999"/>
    <n v="113324.25"/>
    <n v="198317.43"/>
    <n v="135688.66"/>
    <n v="237455.16"/>
    <n v="161981.46"/>
    <n v="283467.56"/>
    <n v="190551.76"/>
    <n v="333465.59000000003"/>
    <n v="208826.23999999999"/>
    <n v="365445.91"/>
    <n v="226166.66"/>
    <n v="395791.65"/>
  </r>
  <r>
    <n v="6"/>
    <x v="2"/>
    <s v="Region VI - Midsouth"/>
    <x v="37"/>
    <s v="NM"/>
    <x v="270"/>
    <n v="2"/>
    <x v="1"/>
    <n v="76126.759999999995"/>
    <n v="133221.82999999999"/>
    <n v="99832.4"/>
    <n v="174706.71"/>
    <n v="121355.37"/>
    <n v="212371.89"/>
    <n v="148897.13"/>
    <n v="260569.98"/>
    <n v="176651.31"/>
    <n v="309139.78999999998"/>
    <n v="194661.63"/>
    <n v="340657.85"/>
    <n v="211361.01"/>
    <n v="369881.76"/>
  </r>
  <r>
    <n v="6"/>
    <x v="2"/>
    <s v="Region VI - Midsouth"/>
    <x v="37"/>
    <s v="NM"/>
    <x v="270"/>
    <n v="3"/>
    <x v="2"/>
    <n v="65909.570000000007"/>
    <n v="115341.74"/>
    <n v="89646.57"/>
    <n v="156881.5"/>
    <n v="113225.86"/>
    <n v="198145.25"/>
    <n v="148958.9"/>
    <n v="260678.08"/>
    <n v="184414.4"/>
    <n v="322725.2"/>
    <n v="207654.91"/>
    <n v="363396.09"/>
    <n v="230578.21"/>
    <n v="403511.88"/>
  </r>
  <r>
    <n v="6"/>
    <x v="2"/>
    <s v="Region VI - Midsouth"/>
    <x v="37"/>
    <s v="NM"/>
    <x v="270"/>
    <n v="4"/>
    <x v="3"/>
    <n v="74178.850000000006"/>
    <n v="118686.16"/>
    <n v="103850.39"/>
    <n v="166160.62"/>
    <n v="133521.93"/>
    <n v="213635.08"/>
    <n v="178029.23"/>
    <n v="284846.78000000003"/>
    <n v="222536.54"/>
    <n v="356058.47"/>
    <n v="252208.08"/>
    <n v="403532.94"/>
    <n v="281879.62"/>
    <n v="451007.4"/>
  </r>
  <r>
    <n v="6"/>
    <x v="2"/>
    <s v="Region VI - Midsouth"/>
    <x v="37"/>
    <s v="NM"/>
    <x v="271"/>
    <n v="1"/>
    <x v="0"/>
    <n v="89446.11"/>
    <n v="156530.70000000001"/>
    <n v="115955.64"/>
    <n v="202922.37"/>
    <n v="138858.92000000001"/>
    <n v="243003.1"/>
    <n v="165795.85"/>
    <n v="290142.74"/>
    <n v="195060.73"/>
    <n v="341356.29"/>
    <n v="213779.79"/>
    <n v="374114.63"/>
    <n v="231554.97"/>
    <n v="405221.19"/>
  </r>
  <r>
    <n v="6"/>
    <x v="2"/>
    <s v="Region VI - Midsouth"/>
    <x v="37"/>
    <s v="NM"/>
    <x v="271"/>
    <n v="2"/>
    <x v="1"/>
    <n v="77754.69"/>
    <n v="136070.71"/>
    <n v="102009.01"/>
    <n v="178515.77"/>
    <n v="124042.48"/>
    <n v="217074.34"/>
    <n v="152270.47"/>
    <n v="266473.33"/>
    <n v="180691.73"/>
    <n v="316210.52"/>
    <n v="199137.72"/>
    <n v="348491.01"/>
    <n v="216250.25"/>
    <n v="378437.94"/>
  </r>
  <r>
    <n v="6"/>
    <x v="2"/>
    <s v="Region VI - Midsouth"/>
    <x v="37"/>
    <s v="NM"/>
    <x v="271"/>
    <n v="3"/>
    <x v="2"/>
    <n v="67225.83"/>
    <n v="117645.2"/>
    <n v="91400.79"/>
    <n v="159951.38"/>
    <n v="115412.72"/>
    <n v="201972.26"/>
    <n v="151807"/>
    <n v="265662.25"/>
    <n v="187914.38"/>
    <n v="328850.17"/>
    <n v="211576.11"/>
    <n v="370258.19"/>
    <n v="234909.95"/>
    <n v="411092.41"/>
  </r>
  <r>
    <n v="6"/>
    <x v="2"/>
    <s v="Region VI - Midsouth"/>
    <x v="37"/>
    <s v="NM"/>
    <x v="271"/>
    <n v="4"/>
    <x v="3"/>
    <n v="75900.56"/>
    <n v="121440.9"/>
    <n v="106260.78"/>
    <n v="170017.25"/>
    <n v="136621.01"/>
    <n v="218593.61"/>
    <n v="182161.34"/>
    <n v="291458.15000000002"/>
    <n v="227701.68"/>
    <n v="364322.69"/>
    <n v="258061.9"/>
    <n v="412899.05"/>
    <n v="288422.12"/>
    <n v="461475.41"/>
  </r>
  <r>
    <n v="6"/>
    <x v="2"/>
    <s v="Region VI - Midsouth"/>
    <x v="37"/>
    <s v="NM"/>
    <x v="272"/>
    <n v="1"/>
    <x v="0"/>
    <n v="92065.78"/>
    <n v="161115.12"/>
    <n v="119303.19"/>
    <n v="208780.59"/>
    <n v="142832.97"/>
    <n v="249957.69"/>
    <n v="170487.92"/>
    <n v="298353.86"/>
    <n v="200542.34"/>
    <n v="350949.1"/>
    <n v="219765.88"/>
    <n v="384590.29"/>
    <n v="237997.25"/>
    <n v="416495.18"/>
  </r>
  <r>
    <n v="6"/>
    <x v="2"/>
    <s v="Region VI - Midsouth"/>
    <x v="37"/>
    <s v="NM"/>
    <x v="272"/>
    <n v="2"/>
    <x v="1"/>
    <n v="80247.320000000007"/>
    <n v="140432.79999999999"/>
    <n v="105204.97"/>
    <n v="184108.7"/>
    <n v="127855.48"/>
    <n v="223747.09"/>
    <n v="156815.51999999999"/>
    <n v="274427.17"/>
    <n v="186017.15"/>
    <n v="325530.01"/>
    <n v="204964.66"/>
    <n v="358688.16"/>
    <n v="222526.17"/>
    <n v="389420.79999999999"/>
  </r>
  <r>
    <n v="6"/>
    <x v="2"/>
    <s v="Region VI - Midsouth"/>
    <x v="37"/>
    <s v="NM"/>
    <x v="272"/>
    <n v="3"/>
    <x v="2"/>
    <n v="69546.53"/>
    <n v="121706.43"/>
    <n v="94620.26"/>
    <n v="165585.46"/>
    <n v="119529.19"/>
    <n v="209176.07"/>
    <n v="157273.04999999999"/>
    <n v="275227.84000000003"/>
    <n v="194726.9"/>
    <n v="340772.07"/>
    <n v="219281.81"/>
    <n v="383743.17"/>
    <n v="243505.27"/>
    <n v="426134.23"/>
  </r>
  <r>
    <n v="6"/>
    <x v="2"/>
    <s v="Region VI - Midsouth"/>
    <x v="37"/>
    <s v="NM"/>
    <x v="272"/>
    <n v="4"/>
    <x v="3"/>
    <n v="78093.03"/>
    <n v="124948.86"/>
    <n v="109330.25"/>
    <n v="174928.4"/>
    <n v="140567.46"/>
    <n v="224907.94"/>
    <n v="187423.28"/>
    <n v="299877.26"/>
    <n v="234279.1"/>
    <n v="374846.57"/>
    <n v="265516.32"/>
    <n v="424826.11"/>
    <n v="296753.53000000003"/>
    <n v="474805.66"/>
  </r>
  <r>
    <n v="6"/>
    <x v="2"/>
    <s v="Region VI - Midsouth"/>
    <x v="38"/>
    <s v="OK"/>
    <x v="273"/>
    <n v="1"/>
    <x v="0"/>
    <n v="88835.63"/>
    <n v="155462.35999999999"/>
    <n v="115239.48"/>
    <n v="201669.08"/>
    <n v="138055.12"/>
    <n v="241596.46"/>
    <n v="164918.17000000001"/>
    <n v="288606.8"/>
    <n v="194088.1"/>
    <n v="339654.17"/>
    <n v="212747.24"/>
    <n v="372307.68"/>
    <n v="230501"/>
    <n v="403376.75"/>
  </r>
  <r>
    <n v="6"/>
    <x v="2"/>
    <s v="Region VI - Midsouth"/>
    <x v="38"/>
    <s v="OK"/>
    <x v="273"/>
    <n v="2"/>
    <x v="1"/>
    <n v="76890"/>
    <n v="134557.49"/>
    <n v="100989.66"/>
    <n v="176731.91"/>
    <n v="122916.59"/>
    <n v="215104.02"/>
    <n v="151098.76"/>
    <n v="264422.84000000003"/>
    <n v="179406.72"/>
    <n v="313961.76"/>
    <n v="197786.87"/>
    <n v="346127.03"/>
    <n v="214863.57"/>
    <n v="376011.24"/>
  </r>
  <r>
    <n v="6"/>
    <x v="2"/>
    <s v="Region VI - Midsouth"/>
    <x v="38"/>
    <s v="OK"/>
    <x v="273"/>
    <n v="3"/>
    <x v="2"/>
    <n v="66221.38"/>
    <n v="115887.42"/>
    <n v="89935.54"/>
    <n v="157387.19"/>
    <n v="113483.12"/>
    <n v="198595.45"/>
    <n v="149189.04999999999"/>
    <n v="261080.84"/>
    <n v="184601.85"/>
    <n v="323053.24"/>
    <n v="207791.61"/>
    <n v="363635.32"/>
    <n v="230646.36"/>
    <n v="403631.13"/>
  </r>
  <r>
    <n v="6"/>
    <x v="2"/>
    <s v="Region VI - Midsouth"/>
    <x v="38"/>
    <s v="OK"/>
    <x v="273"/>
    <n v="4"/>
    <x v="3"/>
    <n v="75429.8"/>
    <n v="120687.67"/>
    <n v="105601.71"/>
    <n v="168962.74"/>
    <n v="135773.63"/>
    <n v="217237.81"/>
    <n v="181031.51"/>
    <n v="289650.42"/>
    <n v="226289.39"/>
    <n v="362063.02"/>
    <n v="256461.3"/>
    <n v="410338.09"/>
    <n v="286633.21999999997"/>
    <n v="458613.16"/>
  </r>
  <r>
    <n v="6"/>
    <x v="2"/>
    <s v="Region VI - Midsouth"/>
    <x v="38"/>
    <s v="OK"/>
    <x v="274"/>
    <n v="1"/>
    <x v="0"/>
    <n v="85920.19"/>
    <n v="150360.34"/>
    <n v="111345.41"/>
    <n v="194854.46"/>
    <n v="133309.95000000001"/>
    <n v="233292.42"/>
    <n v="159127.57999999999"/>
    <n v="278473.26"/>
    <n v="187184.1"/>
    <n v="327572.17"/>
    <n v="205129.79"/>
    <n v="358977.14"/>
    <n v="222152.08"/>
    <n v="388766.14"/>
  </r>
  <r>
    <n v="6"/>
    <x v="2"/>
    <s v="Region VI - Midsouth"/>
    <x v="38"/>
    <s v="OK"/>
    <x v="274"/>
    <n v="2"/>
    <x v="1"/>
    <n v="74864.210000000006"/>
    <n v="131012.36"/>
    <n v="98156.75"/>
    <n v="171774.31"/>
    <n v="119298.76"/>
    <n v="208772.82"/>
    <n v="146337.26999999999"/>
    <n v="256090.23"/>
    <n v="173596.01"/>
    <n v="303793.02"/>
    <n v="191283.49"/>
    <n v="334746.11"/>
    <n v="207679.14"/>
    <n v="363438.49"/>
  </r>
  <r>
    <n v="6"/>
    <x v="2"/>
    <s v="Region VI - Midsouth"/>
    <x v="38"/>
    <s v="OK"/>
    <x v="274"/>
    <n v="3"/>
    <x v="2"/>
    <n v="64860.98"/>
    <n v="113506.71"/>
    <n v="88237.57"/>
    <n v="154415.76"/>
    <n v="111460"/>
    <n v="195055"/>
    <n v="146649.57"/>
    <n v="256636.74"/>
    <n v="181567.83"/>
    <n v="317743.7"/>
    <n v="204459.08"/>
    <n v="357803.39"/>
    <n v="227040.27"/>
    <n v="397320.47"/>
  </r>
  <r>
    <n v="6"/>
    <x v="2"/>
    <s v="Region VI - Midsouth"/>
    <x v="38"/>
    <s v="OK"/>
    <x v="274"/>
    <n v="4"/>
    <x v="3"/>
    <n v="72883.899999999994"/>
    <n v="116614.24"/>
    <n v="102037.46"/>
    <n v="163259.94"/>
    <n v="131191.01999999999"/>
    <n v="209905.63"/>
    <n v="174921.36"/>
    <n v="279874.17"/>
    <n v="218651.7"/>
    <n v="349842.72"/>
    <n v="247805.25"/>
    <n v="396488.41"/>
    <n v="276958.81"/>
    <n v="443134.11"/>
  </r>
  <r>
    <n v="6"/>
    <x v="2"/>
    <s v="Region VI - Midsouth"/>
    <x v="38"/>
    <s v="OK"/>
    <x v="275"/>
    <n v="1"/>
    <x v="0"/>
    <n v="85467.07"/>
    <n v="149567.37"/>
    <n v="110714.07"/>
    <n v="193749.61"/>
    <n v="132522.5"/>
    <n v="231914.37"/>
    <n v="158139.48000000001"/>
    <n v="276744.08"/>
    <n v="185986.58"/>
    <n v="325476.52"/>
    <n v="203797.84"/>
    <n v="356646.22"/>
    <n v="220671.77"/>
    <n v="386175.6"/>
  </r>
  <r>
    <n v="6"/>
    <x v="2"/>
    <s v="Region VI - Midsouth"/>
    <x v="38"/>
    <s v="OK"/>
    <x v="275"/>
    <n v="2"/>
    <x v="1"/>
    <n v="74665.279999999999"/>
    <n v="130664.23"/>
    <n v="97828.6"/>
    <n v="171200.04"/>
    <n v="118833.39"/>
    <n v="207958.44"/>
    <n v="145643.20000000001"/>
    <n v="254875.6"/>
    <n v="172710.87"/>
    <n v="302244.02"/>
    <n v="190269.84"/>
    <n v="332972.23"/>
    <n v="206531.54"/>
    <n v="361430.2"/>
  </r>
  <r>
    <n v="6"/>
    <x v="2"/>
    <s v="Region VI - Midsouth"/>
    <x v="38"/>
    <s v="OK"/>
    <x v="275"/>
    <n v="3"/>
    <x v="2"/>
    <n v="64838.9"/>
    <n v="113468.08"/>
    <n v="88265.7"/>
    <n v="154464.98000000001"/>
    <n v="111541.87"/>
    <n v="195198.27"/>
    <n v="146803.87"/>
    <n v="256906.78"/>
    <n v="181800.8"/>
    <n v="318151.40999999997"/>
    <n v="204753.42"/>
    <n v="358318.48"/>
    <n v="227403.09"/>
    <n v="397955.41"/>
  </r>
  <r>
    <n v="6"/>
    <x v="2"/>
    <s v="Region VI - Midsouth"/>
    <x v="38"/>
    <s v="OK"/>
    <x v="275"/>
    <n v="4"/>
    <x v="3"/>
    <n v="72471.81"/>
    <n v="115954.89"/>
    <n v="101460.53"/>
    <n v="162336.85"/>
    <n v="130449.25"/>
    <n v="208718.8"/>
    <n v="173932.33"/>
    <n v="278291.74"/>
    <n v="217415.42"/>
    <n v="347864.67"/>
    <n v="246404.14"/>
    <n v="394246.63"/>
    <n v="275392.86"/>
    <n v="440628.59"/>
  </r>
  <r>
    <n v="6"/>
    <x v="2"/>
    <s v="Region VI - Midsouth"/>
    <x v="38"/>
    <s v="OK"/>
    <x v="276"/>
    <n v="1"/>
    <x v="0"/>
    <n v="90470.37"/>
    <n v="158323.16"/>
    <n v="117281.94"/>
    <n v="205243.39"/>
    <n v="140446.07999999999"/>
    <n v="245780.65"/>
    <n v="167689.24"/>
    <n v="293456.17"/>
    <n v="197287.11"/>
    <n v="345252.44"/>
    <n v="216219.13"/>
    <n v="378383.48"/>
    <n v="234195.83"/>
    <n v="409842.7"/>
  </r>
  <r>
    <n v="6"/>
    <x v="2"/>
    <s v="Region VI - Midsouth"/>
    <x v="38"/>
    <s v="OK"/>
    <x v="276"/>
    <n v="2"/>
    <x v="1"/>
    <n v="78651.88"/>
    <n v="137640.78"/>
    <n v="103183.72"/>
    <n v="180571.5"/>
    <n v="125468.6"/>
    <n v="219570.05"/>
    <n v="154016.85"/>
    <n v="269529.48"/>
    <n v="182761.91"/>
    <n v="319833.34999999998"/>
    <n v="201417.91"/>
    <n v="352481.35"/>
    <n v="218724.75"/>
    <n v="382768.32"/>
  </r>
  <r>
    <n v="6"/>
    <x v="2"/>
    <s v="Region VI - Midsouth"/>
    <x v="38"/>
    <s v="OK"/>
    <x v="276"/>
    <n v="3"/>
    <x v="2"/>
    <n v="68006.75"/>
    <n v="119011.82"/>
    <n v="92464.57"/>
    <n v="161813"/>
    <n v="116757.58"/>
    <n v="204325.77"/>
    <n v="153577.57999999999"/>
    <n v="268760.76"/>
    <n v="190107.56"/>
    <n v="332688.21999999997"/>
    <n v="214046.56"/>
    <n v="374581.48"/>
    <n v="237654.11"/>
    <n v="415894.7"/>
  </r>
  <r>
    <n v="6"/>
    <x v="2"/>
    <s v="Region VI - Midsouth"/>
    <x v="38"/>
    <s v="OK"/>
    <x v="276"/>
    <n v="4"/>
    <x v="3"/>
    <n v="76768.75"/>
    <n v="122830"/>
    <n v="107476.25"/>
    <n v="171962"/>
    <n v="138183.75"/>
    <n v="221094"/>
    <n v="184244.99"/>
    <n v="294792"/>
    <n v="230306.24"/>
    <n v="368489.99"/>
    <n v="261013.74"/>
    <n v="417621.99"/>
    <n v="291721.24"/>
    <n v="466753.99"/>
  </r>
  <r>
    <n v="6"/>
    <x v="2"/>
    <s v="Region VI - Midsouth"/>
    <x v="38"/>
    <s v="OK"/>
    <x v="277"/>
    <n v="1"/>
    <x v="0"/>
    <n v="86491.33"/>
    <n v="151359.82999999999"/>
    <n v="112040.36"/>
    <n v="196070.63"/>
    <n v="134109.66"/>
    <n v="234691.91"/>
    <n v="160032.85999999999"/>
    <n v="280057.51"/>
    <n v="188212.95"/>
    <n v="329372.67"/>
    <n v="206237.19"/>
    <n v="360915.08"/>
    <n v="223312.63"/>
    <n v="390797.11"/>
  </r>
  <r>
    <n v="6"/>
    <x v="2"/>
    <s v="Region VI - Midsouth"/>
    <x v="38"/>
    <s v="OK"/>
    <x v="277"/>
    <n v="2"/>
    <x v="1"/>
    <n v="75562.460000000006"/>
    <n v="132234.31"/>
    <n v="99003.3"/>
    <n v="173255.77"/>
    <n v="120259.51"/>
    <n v="210454.15"/>
    <n v="147389.57"/>
    <n v="257931.75"/>
    <n v="174781.05"/>
    <n v="305866.84000000003"/>
    <n v="192550.04"/>
    <n v="336962.56"/>
    <n v="209006.05"/>
    <n v="365760.58"/>
  </r>
  <r>
    <n v="6"/>
    <x v="2"/>
    <s v="Region VI - Midsouth"/>
    <x v="38"/>
    <s v="OK"/>
    <x v="277"/>
    <n v="3"/>
    <x v="2"/>
    <n v="65619.83"/>
    <n v="114834.7"/>
    <n v="89329.48"/>
    <n v="156326.59"/>
    <n v="112886.73"/>
    <n v="197551.78"/>
    <n v="148574.45000000001"/>
    <n v="260005.29"/>
    <n v="183993.98"/>
    <n v="321989.46999999997"/>
    <n v="207223.87"/>
    <n v="362641.77"/>
    <n v="230147.25"/>
    <n v="402757.7"/>
  </r>
  <r>
    <n v="6"/>
    <x v="2"/>
    <s v="Region VI - Midsouth"/>
    <x v="38"/>
    <s v="OK"/>
    <x v="277"/>
    <n v="4"/>
    <x v="3"/>
    <n v="73339.990000000005"/>
    <n v="117343.99"/>
    <n v="102675.99"/>
    <n v="164281.59"/>
    <n v="132011.99"/>
    <n v="211219.19"/>
    <n v="176015.99"/>
    <n v="281625.58"/>
    <n v="220019.98"/>
    <n v="352031.98"/>
    <n v="249355.98"/>
    <n v="398969.57"/>
    <n v="278691.98"/>
    <n v="445907.17"/>
  </r>
  <r>
    <n v="6"/>
    <x v="2"/>
    <s v="Region VI - Midsouth"/>
    <x v="39"/>
    <s v="TX"/>
    <x v="278"/>
    <n v="1"/>
    <x v="0"/>
    <n v="89977.91"/>
    <n v="157461.35"/>
    <n v="116629.39"/>
    <n v="204101.43"/>
    <n v="139654.54"/>
    <n v="244395.45"/>
    <n v="166728.74"/>
    <n v="291775.3"/>
    <n v="196145.81"/>
    <n v="343255.17"/>
    <n v="214962.03"/>
    <n v="376183.56"/>
    <n v="232822.11"/>
    <n v="407438.68"/>
  </r>
  <r>
    <n v="6"/>
    <x v="2"/>
    <s v="Region VI - Midsouth"/>
    <x v="39"/>
    <s v="TX"/>
    <x v="278"/>
    <n v="2"/>
    <x v="1"/>
    <n v="78286.5"/>
    <n v="137001.38"/>
    <n v="102682.76"/>
    <n v="179694.84"/>
    <n v="124838.1"/>
    <n v="218466.68"/>
    <n v="153203.35999999999"/>
    <n v="268105.89"/>
    <n v="181776.8"/>
    <n v="318109.40000000002"/>
    <n v="200319.97"/>
    <n v="350559.94"/>
    <n v="217517.39"/>
    <n v="380655.43"/>
  </r>
  <r>
    <n v="6"/>
    <x v="2"/>
    <s v="Region VI - Midsouth"/>
    <x v="39"/>
    <s v="TX"/>
    <x v="278"/>
    <n v="3"/>
    <x v="2"/>
    <n v="67739.09"/>
    <n v="118543.4"/>
    <n v="92119.35"/>
    <n v="161208.87"/>
    <n v="116336.58"/>
    <n v="203589.02"/>
    <n v="153038.82"/>
    <n v="267817.94"/>
    <n v="189454.16"/>
    <n v="331544.78000000003"/>
    <n v="213321.19"/>
    <n v="373312.08"/>
    <n v="236860.33"/>
    <n v="414505.58"/>
  </r>
  <r>
    <n v="6"/>
    <x v="2"/>
    <s v="Region VI - Midsouth"/>
    <x v="39"/>
    <s v="TX"/>
    <x v="278"/>
    <n v="4"/>
    <x v="3"/>
    <n v="76341.990000000005"/>
    <n v="122147.18"/>
    <n v="106878.78"/>
    <n v="171006.05"/>
    <n v="137415.57999999999"/>
    <n v="219864.93"/>
    <n v="183220.77"/>
    <n v="293153.24"/>
    <n v="229025.96"/>
    <n v="366441.54"/>
    <n v="259562.76"/>
    <n v="415300.42"/>
    <n v="290099.55"/>
    <n v="464159.29"/>
  </r>
  <r>
    <n v="6"/>
    <x v="2"/>
    <s v="Region VI - Midsouth"/>
    <x v="39"/>
    <s v="TX"/>
    <x v="279"/>
    <n v="1"/>
    <x v="0"/>
    <n v="87968.72"/>
    <n v="153945.26"/>
    <n v="113998"/>
    <n v="199496.5"/>
    <n v="136484.29"/>
    <n v="238847.5"/>
    <n v="162914.35999999999"/>
    <n v="285100.12"/>
    <n v="191636.84"/>
    <n v="335364.46999999997"/>
    <n v="210008.48"/>
    <n v="367514.85"/>
    <n v="227433.8"/>
    <n v="398009.14"/>
  </r>
  <r>
    <n v="6"/>
    <x v="2"/>
    <s v="Region VI - Midsouth"/>
    <x v="39"/>
    <s v="TX"/>
    <x v="279"/>
    <n v="2"/>
    <x v="1"/>
    <n v="76658.570000000007"/>
    <n v="134152.51"/>
    <n v="100506.16"/>
    <n v="175885.77"/>
    <n v="122150.99"/>
    <n v="213764.24"/>
    <n v="149830.01999999999"/>
    <n v="262202.53999999998"/>
    <n v="177736.39"/>
    <n v="311038.68"/>
    <n v="195843.88"/>
    <n v="342726.78"/>
    <n v="212628.14"/>
    <n v="372099.25"/>
  </r>
  <r>
    <n v="6"/>
    <x v="2"/>
    <s v="Region VI - Midsouth"/>
    <x v="39"/>
    <s v="TX"/>
    <x v="279"/>
    <n v="3"/>
    <x v="2"/>
    <n v="66422.83"/>
    <n v="116239.95"/>
    <n v="90365.13"/>
    <n v="158138.99"/>
    <n v="114149.72"/>
    <n v="199762.02"/>
    <n v="150190.73000000001"/>
    <n v="262833.77"/>
    <n v="185954.18"/>
    <n v="325419.81"/>
    <n v="209399.99"/>
    <n v="366449.98"/>
    <n v="232528.6"/>
    <n v="406925.05"/>
  </r>
  <r>
    <n v="6"/>
    <x v="2"/>
    <s v="Region VI - Midsouth"/>
    <x v="39"/>
    <s v="TX"/>
    <x v="279"/>
    <n v="4"/>
    <x v="3"/>
    <n v="74620.28"/>
    <n v="119392.44"/>
    <n v="104468.39"/>
    <n v="167149.42000000001"/>
    <n v="134316.5"/>
    <n v="214906.4"/>
    <n v="179088.66"/>
    <n v="286541.86"/>
    <n v="223860.83"/>
    <n v="358177.33"/>
    <n v="253708.94"/>
    <n v="405934.3"/>
    <n v="283557.05"/>
    <n v="453691.28"/>
  </r>
  <r>
    <n v="6"/>
    <x v="2"/>
    <s v="Region VI - Midsouth"/>
    <x v="39"/>
    <s v="TX"/>
    <x v="280"/>
    <n v="1"/>
    <x v="0"/>
    <n v="83911"/>
    <n v="146844.25"/>
    <n v="108714.01"/>
    <n v="190249.52"/>
    <n v="130139.7"/>
    <n v="227744.47"/>
    <n v="155313.19"/>
    <n v="271798.08"/>
    <n v="182675.13"/>
    <n v="319681.46999999997"/>
    <n v="200176.24"/>
    <n v="350308.42"/>
    <n v="216763.77"/>
    <n v="379336.6"/>
  </r>
  <r>
    <n v="6"/>
    <x v="2"/>
    <s v="Region VI - Midsouth"/>
    <x v="39"/>
    <s v="TX"/>
    <x v="280"/>
    <n v="2"/>
    <x v="1"/>
    <n v="73236.28"/>
    <n v="128163.49"/>
    <n v="95980.14"/>
    <n v="167965.24"/>
    <n v="116611.65"/>
    <n v="204070.38"/>
    <n v="142963.93"/>
    <n v="250186.88"/>
    <n v="169555.6"/>
    <n v="296722.28999999998"/>
    <n v="186807.4"/>
    <n v="326912.95"/>
    <n v="202789.9"/>
    <n v="354882.32"/>
  </r>
  <r>
    <n v="6"/>
    <x v="2"/>
    <s v="Region VI - Midsouth"/>
    <x v="39"/>
    <s v="TX"/>
    <x v="280"/>
    <n v="3"/>
    <x v="2"/>
    <n v="63544.72"/>
    <n v="111203.26"/>
    <n v="86483.36"/>
    <n v="151345.87"/>
    <n v="109273.14"/>
    <n v="191227.99"/>
    <n v="143801.47"/>
    <n v="251652.57"/>
    <n v="178067.85"/>
    <n v="311618.73"/>
    <n v="200537.88"/>
    <n v="350941.29"/>
    <n v="222708.54"/>
    <n v="389739.94"/>
  </r>
  <r>
    <n v="6"/>
    <x v="2"/>
    <s v="Region VI - Midsouth"/>
    <x v="39"/>
    <s v="TX"/>
    <x v="280"/>
    <n v="4"/>
    <x v="3"/>
    <n v="71162.19"/>
    <n v="113859.5"/>
    <n v="99627.06"/>
    <n v="159403.29999999999"/>
    <n v="128091.94"/>
    <n v="204947.1"/>
    <n v="170789.25"/>
    <n v="273262.8"/>
    <n v="213486.56"/>
    <n v="341578.5"/>
    <n v="241951.43"/>
    <n v="387122.3"/>
    <n v="270416.31"/>
    <n v="432666.1"/>
  </r>
  <r>
    <n v="6"/>
    <x v="2"/>
    <s v="Region VI - Midsouth"/>
    <x v="39"/>
    <s v="TX"/>
    <x v="281"/>
    <n v="1"/>
    <x v="0"/>
    <n v="89071.66"/>
    <n v="155875.41"/>
    <n v="115366.71"/>
    <n v="201891.74"/>
    <n v="138079.63"/>
    <n v="241639.35"/>
    <n v="164752.54"/>
    <n v="288316.94"/>
    <n v="193750.78"/>
    <n v="339063.87"/>
    <n v="212298.13"/>
    <n v="371521.73"/>
    <n v="229861.49"/>
    <n v="402257.62"/>
  </r>
  <r>
    <n v="6"/>
    <x v="2"/>
    <s v="Region VI - Midsouth"/>
    <x v="39"/>
    <s v="TX"/>
    <x v="281"/>
    <n v="2"/>
    <x v="1"/>
    <n v="77888.639999999999"/>
    <n v="136305.13"/>
    <n v="102026.46"/>
    <n v="178546.31"/>
    <n v="123907.38"/>
    <n v="216837.92"/>
    <n v="151815.22"/>
    <n v="265676.63"/>
    <n v="180006.51"/>
    <n v="315011.40000000002"/>
    <n v="198292.68"/>
    <n v="347012.18"/>
    <n v="215222.2"/>
    <n v="376638.85"/>
  </r>
  <r>
    <n v="6"/>
    <x v="2"/>
    <s v="Region VI - Midsouth"/>
    <x v="39"/>
    <s v="TX"/>
    <x v="281"/>
    <n v="3"/>
    <x v="2"/>
    <n v="67694.94"/>
    <n v="118466.15"/>
    <n v="92175.61"/>
    <n v="161307.31"/>
    <n v="116500.33"/>
    <n v="203875.58"/>
    <n v="153347.44"/>
    <n v="268358.02"/>
    <n v="189920.12"/>
    <n v="332360.21000000002"/>
    <n v="213909.87"/>
    <n v="374342.26"/>
    <n v="237585.98"/>
    <n v="415775.46"/>
  </r>
  <r>
    <n v="6"/>
    <x v="2"/>
    <s v="Region VI - Midsouth"/>
    <x v="39"/>
    <s v="TX"/>
    <x v="281"/>
    <n v="4"/>
    <x v="3"/>
    <n v="75517.8"/>
    <n v="120828.48"/>
    <n v="105724.92"/>
    <n v="169159.88"/>
    <n v="135932.04"/>
    <n v="217491.27"/>
    <n v="181242.72"/>
    <n v="289988.36"/>
    <n v="226553.41"/>
    <n v="362485.45"/>
    <n v="256760.53"/>
    <n v="410816.85"/>
    <n v="286967.65000000002"/>
    <n v="459148.24"/>
  </r>
  <r>
    <n v="6"/>
    <x v="2"/>
    <s v="Region VI - Midsouth"/>
    <x v="39"/>
    <s v="TX"/>
    <x v="282"/>
    <n v="1"/>
    <x v="0"/>
    <n v="87062.47"/>
    <n v="152359.32999999999"/>
    <n v="112735.32"/>
    <n v="197286.82"/>
    <n v="134909.38"/>
    <n v="236091.41"/>
    <n v="160938.16"/>
    <n v="281641.77"/>
    <n v="189241.82"/>
    <n v="331173.18"/>
    <n v="207344.59"/>
    <n v="362853.03"/>
    <n v="224473.19"/>
    <n v="392828.09"/>
  </r>
  <r>
    <n v="6"/>
    <x v="2"/>
    <s v="Region VI - Midsouth"/>
    <x v="39"/>
    <s v="TX"/>
    <x v="282"/>
    <n v="2"/>
    <x v="1"/>
    <n v="76260.72"/>
    <n v="133456.25"/>
    <n v="99849.85"/>
    <n v="174737.24"/>
    <n v="121220.28"/>
    <n v="212135.49"/>
    <n v="148441.88"/>
    <n v="259773.29"/>
    <n v="175966.1"/>
    <n v="307940.68"/>
    <n v="193816.59"/>
    <n v="339179.04"/>
    <n v="210332.96"/>
    <n v="368082.69"/>
  </r>
  <r>
    <n v="6"/>
    <x v="2"/>
    <s v="Region VI - Midsouth"/>
    <x v="39"/>
    <s v="TX"/>
    <x v="282"/>
    <n v="3"/>
    <x v="2"/>
    <n v="66378.679999999993"/>
    <n v="116162.7"/>
    <n v="90421.39"/>
    <n v="158237.44"/>
    <n v="114313.47"/>
    <n v="200048.58"/>
    <n v="150499.35"/>
    <n v="263373.84999999998"/>
    <n v="186420.14"/>
    <n v="326235.25"/>
    <n v="209988.67"/>
    <n v="367480.17"/>
    <n v="233254.25"/>
    <n v="408194.94"/>
  </r>
  <r>
    <n v="6"/>
    <x v="2"/>
    <s v="Region VI - Midsouth"/>
    <x v="39"/>
    <s v="TX"/>
    <x v="282"/>
    <n v="4"/>
    <x v="3"/>
    <n v="73796.09"/>
    <n v="118073.75"/>
    <n v="103314.53"/>
    <n v="165303.25"/>
    <n v="132832.97"/>
    <n v="212532.75"/>
    <n v="177110.62"/>
    <n v="283377"/>
    <n v="221388.28"/>
    <n v="354221.25"/>
    <n v="250906.72"/>
    <n v="401450.75"/>
    <n v="280425.15000000002"/>
    <n v="448680.25"/>
  </r>
  <r>
    <n v="6"/>
    <x v="2"/>
    <s v="Region VI - Midsouth"/>
    <x v="39"/>
    <s v="TX"/>
    <x v="283"/>
    <n v="1"/>
    <x v="0"/>
    <n v="87023.13"/>
    <n v="152290.48000000001"/>
    <n v="112714.11"/>
    <n v="197249.7"/>
    <n v="134905.29"/>
    <n v="236084.26"/>
    <n v="160965.76000000001"/>
    <n v="281690.07"/>
    <n v="189298.03"/>
    <n v="331271.55"/>
    <n v="207419.43"/>
    <n v="362984.01"/>
    <n v="224579.77"/>
    <n v="393014.6"/>
  </r>
  <r>
    <n v="6"/>
    <x v="2"/>
    <s v="Region VI - Midsouth"/>
    <x v="39"/>
    <s v="TX"/>
    <x v="283"/>
    <n v="2"/>
    <x v="1"/>
    <n v="76094.27"/>
    <n v="133164.98000000001"/>
    <n v="99677.05"/>
    <n v="174434.84"/>
    <n v="121055.14"/>
    <n v="211846.5"/>
    <n v="148322.47"/>
    <n v="259564.31"/>
    <n v="175866.13"/>
    <n v="307765.73"/>
    <n v="193732.28"/>
    <n v="339031.5"/>
    <n v="210273.18"/>
    <n v="367978.07"/>
  </r>
  <r>
    <n v="6"/>
    <x v="2"/>
    <s v="Region VI - Midsouth"/>
    <x v="39"/>
    <s v="TX"/>
    <x v="283"/>
    <n v="3"/>
    <x v="2"/>
    <n v="66133.09"/>
    <n v="115732.9"/>
    <n v="90048.04"/>
    <n v="157584.07999999999"/>
    <n v="113810.6"/>
    <n v="199168.55"/>
    <n v="149806.26999999999"/>
    <n v="262160.98"/>
    <n v="185533.76"/>
    <n v="324684.08"/>
    <n v="208968.95"/>
    <n v="365695.66"/>
    <n v="232097.64"/>
    <n v="406170.87"/>
  </r>
  <r>
    <n v="6"/>
    <x v="2"/>
    <s v="Region VI - Midsouth"/>
    <x v="39"/>
    <s v="TX"/>
    <x v="283"/>
    <n v="4"/>
    <x v="3"/>
    <n v="73781.42"/>
    <n v="118050.28"/>
    <n v="103293.99"/>
    <n v="165270.39000000001"/>
    <n v="132806.56"/>
    <n v="212490.5"/>
    <n v="177075.41"/>
    <n v="283320.67"/>
    <n v="221344.27"/>
    <n v="354150.83"/>
    <n v="250856.84"/>
    <n v="401370.94"/>
    <n v="280369.40000000002"/>
    <n v="448591.05"/>
  </r>
  <r>
    <n v="6"/>
    <x v="2"/>
    <s v="Region VI - Midsouth"/>
    <x v="39"/>
    <s v="TX"/>
    <x v="284"/>
    <n v="1"/>
    <x v="0"/>
    <n v="85959.53"/>
    <n v="150429.18"/>
    <n v="111366.61"/>
    <n v="194891.57"/>
    <n v="133314.04"/>
    <n v="233299.57"/>
    <n v="159099.97"/>
    <n v="278424.95"/>
    <n v="187127.88"/>
    <n v="327473.78000000003"/>
    <n v="205054.94"/>
    <n v="358846.14"/>
    <n v="222045.5"/>
    <n v="388579.62"/>
  </r>
  <r>
    <n v="6"/>
    <x v="2"/>
    <s v="Region VI - Midsouth"/>
    <x v="39"/>
    <s v="TX"/>
    <x v="284"/>
    <n v="2"/>
    <x v="1"/>
    <n v="75030.649999999994"/>
    <n v="131303.63"/>
    <n v="98329.55"/>
    <n v="172076.71"/>
    <n v="119463.89"/>
    <n v="209061.8"/>
    <n v="146456.68"/>
    <n v="256299.2"/>
    <n v="173695.98"/>
    <n v="303967.96000000002"/>
    <n v="191367.79"/>
    <n v="334893.63"/>
    <n v="207738.91"/>
    <n v="363543.09"/>
  </r>
  <r>
    <n v="6"/>
    <x v="2"/>
    <s v="Region VI - Midsouth"/>
    <x v="39"/>
    <s v="TX"/>
    <x v="284"/>
    <n v="3"/>
    <x v="2"/>
    <n v="65106.57"/>
    <n v="113936.5"/>
    <n v="88610.92"/>
    <n v="155069.10999999999"/>
    <n v="111962.87"/>
    <n v="195935.02"/>
    <n v="147342.63"/>
    <n v="257849.60000000001"/>
    <n v="182454.2"/>
    <n v="319294.86"/>
    <n v="205478.79"/>
    <n v="359587.88"/>
    <n v="228196.87"/>
    <n v="399344.52"/>
  </r>
  <r>
    <n v="6"/>
    <x v="2"/>
    <s v="Region VI - Midsouth"/>
    <x v="39"/>
    <s v="TX"/>
    <x v="284"/>
    <n v="4"/>
    <x v="3"/>
    <n v="72898.570000000007"/>
    <n v="116637.71"/>
    <n v="102057.99"/>
    <n v="163292.79"/>
    <n v="131217.42000000001"/>
    <n v="209947.87"/>
    <n v="174956.56"/>
    <n v="279930.5"/>
    <n v="218695.7"/>
    <n v="349913.12"/>
    <n v="247855.12"/>
    <n v="396568.21"/>
    <n v="277014.55"/>
    <n v="443223.29"/>
  </r>
  <r>
    <n v="6"/>
    <x v="2"/>
    <s v="Region VI - Midsouth"/>
    <x v="39"/>
    <s v="TX"/>
    <x v="285"/>
    <n v="1"/>
    <x v="0"/>
    <n v="87476.26"/>
    <n v="153083.45000000001"/>
    <n v="113345.45"/>
    <n v="198354.54"/>
    <n v="135692.75"/>
    <n v="237462.31"/>
    <n v="161953.85999999999"/>
    <n v="283419.25"/>
    <n v="190495.54"/>
    <n v="333367.2"/>
    <n v="208751.38"/>
    <n v="365314.92"/>
    <n v="226060.08"/>
    <n v="395605.13"/>
  </r>
  <r>
    <n v="6"/>
    <x v="2"/>
    <s v="Region VI - Midsouth"/>
    <x v="39"/>
    <s v="TX"/>
    <x v="285"/>
    <n v="2"/>
    <x v="1"/>
    <n v="76293.2"/>
    <n v="133513.10999999999"/>
    <n v="100005.2"/>
    <n v="175009.11"/>
    <n v="121520.5"/>
    <n v="212660.88"/>
    <n v="149016.54"/>
    <n v="260778.94"/>
    <n v="176751.28"/>
    <n v="309314.73"/>
    <n v="194745.93"/>
    <n v="340805.38"/>
    <n v="211420.78"/>
    <n v="369986.36"/>
  </r>
  <r>
    <n v="6"/>
    <x v="2"/>
    <s v="Region VI - Midsouth"/>
    <x v="39"/>
    <s v="TX"/>
    <x v="285"/>
    <n v="3"/>
    <x v="2"/>
    <n v="66155.16"/>
    <n v="115771.53"/>
    <n v="90019.92"/>
    <n v="157534.85"/>
    <n v="113728.73"/>
    <n v="199025.27"/>
    <n v="149651.97"/>
    <n v="261890.94"/>
    <n v="185300.78"/>
    <n v="324276.36"/>
    <n v="208674.61"/>
    <n v="365180.57"/>
    <n v="231734.82"/>
    <n v="405535.93"/>
  </r>
  <r>
    <n v="6"/>
    <x v="2"/>
    <s v="Region VI - Midsouth"/>
    <x v="39"/>
    <s v="TX"/>
    <x v="285"/>
    <n v="4"/>
    <x v="3"/>
    <n v="74193.52"/>
    <n v="118709.63"/>
    <n v="103870.92"/>
    <n v="166193.48000000001"/>
    <n v="133548.32999999999"/>
    <n v="213677.33"/>
    <n v="178064.44"/>
    <n v="284903.09999999998"/>
    <n v="222580.55"/>
    <n v="356128.88"/>
    <n v="252257.95"/>
    <n v="403612.73"/>
    <n v="281935.35999999999"/>
    <n v="451096.58"/>
  </r>
  <r>
    <n v="6"/>
    <x v="2"/>
    <s v="Region VI - Midsouth"/>
    <x v="39"/>
    <s v="TX"/>
    <x v="286"/>
    <n v="1"/>
    <x v="0"/>
    <n v="85427.73"/>
    <n v="149498.53"/>
    <n v="110692.86"/>
    <n v="193712.51"/>
    <n v="132518.41"/>
    <n v="231907.22"/>
    <n v="158167.07999999999"/>
    <n v="276792.39"/>
    <n v="186042.8"/>
    <n v="325574.90000000002"/>
    <n v="203872.69"/>
    <n v="356777.21"/>
    <n v="220778.36"/>
    <n v="386362.13"/>
  </r>
  <r>
    <n v="6"/>
    <x v="2"/>
    <s v="Region VI - Midsouth"/>
    <x v="39"/>
    <s v="TX"/>
    <x v="286"/>
    <n v="2"/>
    <x v="1"/>
    <n v="74498.84"/>
    <n v="130372.96"/>
    <n v="97655.8"/>
    <n v="170897.65"/>
    <n v="118668.26"/>
    <n v="207669.46"/>
    <n v="145523.79"/>
    <n v="254666.64"/>
    <n v="172610.9"/>
    <n v="302069.08"/>
    <n v="190185.54"/>
    <n v="332824.7"/>
    <n v="206471.77"/>
    <n v="361325.6"/>
  </r>
  <r>
    <n v="6"/>
    <x v="2"/>
    <s v="Region VI - Midsouth"/>
    <x v="39"/>
    <s v="TX"/>
    <x v="286"/>
    <n v="3"/>
    <x v="2"/>
    <n v="64593.31"/>
    <n v="113038.29"/>
    <n v="87892.36"/>
    <n v="153811.62"/>
    <n v="111039"/>
    <n v="194318.25"/>
    <n v="146110.81"/>
    <n v="255693.92"/>
    <n v="180914.43"/>
    <n v="316600.25"/>
    <n v="203733.71"/>
    <n v="356533.99"/>
    <n v="226246.49"/>
    <n v="395931.35"/>
  </r>
  <r>
    <n v="6"/>
    <x v="2"/>
    <s v="Region VI - Midsouth"/>
    <x v="39"/>
    <s v="TX"/>
    <x v="286"/>
    <n v="4"/>
    <x v="3"/>
    <n v="72457.14"/>
    <n v="115931.42"/>
    <n v="101439.99"/>
    <n v="162303.99"/>
    <n v="130422.85"/>
    <n v="208676.56"/>
    <n v="173897.13"/>
    <n v="278235.40999999997"/>
    <n v="217371.41"/>
    <n v="347794.27"/>
    <n v="246354.27"/>
    <n v="394166.84"/>
    <n v="275337.12"/>
    <n v="440539.41"/>
  </r>
  <r>
    <n v="6"/>
    <x v="2"/>
    <s v="Region VI - Midsouth"/>
    <x v="39"/>
    <s v="TX"/>
    <x v="287"/>
    <n v="1"/>
    <x v="0"/>
    <n v="87515.6"/>
    <n v="153152.29"/>
    <n v="113366.66"/>
    <n v="198391.65"/>
    <n v="135696.82999999999"/>
    <n v="237469.46"/>
    <n v="161926.25"/>
    <n v="283370.94"/>
    <n v="190439.33"/>
    <n v="333268.82"/>
    <n v="208676.53"/>
    <n v="365183.93"/>
    <n v="225953.49"/>
    <n v="395418.61"/>
  </r>
  <r>
    <n v="6"/>
    <x v="2"/>
    <s v="Region VI - Midsouth"/>
    <x v="39"/>
    <s v="TX"/>
    <x v="287"/>
    <n v="2"/>
    <x v="1"/>
    <n v="76459.64"/>
    <n v="133804.38"/>
    <n v="100178"/>
    <n v="175311.5"/>
    <n v="121685.63"/>
    <n v="212949.86"/>
    <n v="149135.95000000001"/>
    <n v="260987.91"/>
    <n v="176851.24"/>
    <n v="309489.67"/>
    <n v="194830.23"/>
    <n v="340952.9"/>
    <n v="211480.55"/>
    <n v="370090.96"/>
  </r>
  <r>
    <n v="6"/>
    <x v="2"/>
    <s v="Region VI - Midsouth"/>
    <x v="39"/>
    <s v="TX"/>
    <x v="287"/>
    <n v="3"/>
    <x v="2"/>
    <n v="66400.75"/>
    <n v="116201.32"/>
    <n v="90393.26"/>
    <n v="158188.21"/>
    <n v="114231.6"/>
    <n v="199905.29"/>
    <n v="150345.03"/>
    <n v="263103.81"/>
    <n v="186187.16"/>
    <n v="325827.52"/>
    <n v="209694.32"/>
    <n v="366965.06"/>
    <n v="232891.42"/>
    <n v="407559.98"/>
  </r>
  <r>
    <n v="6"/>
    <x v="2"/>
    <s v="Region VI - Midsouth"/>
    <x v="39"/>
    <s v="TX"/>
    <x v="287"/>
    <n v="4"/>
    <x v="3"/>
    <n v="74208.179999999993"/>
    <n v="118733.09"/>
    <n v="103891.46"/>
    <n v="166226.32999999999"/>
    <n v="133574.73000000001"/>
    <n v="213719.57"/>
    <n v="178099.64"/>
    <n v="284959.43"/>
    <n v="222624.55"/>
    <n v="356199.28"/>
    <n v="252307.82"/>
    <n v="403692.52"/>
    <n v="281991.09000000003"/>
    <n v="451185.76"/>
  </r>
  <r>
    <n v="6"/>
    <x v="2"/>
    <s v="Region VI - Midsouth"/>
    <x v="39"/>
    <s v="TX"/>
    <x v="288"/>
    <n v="1"/>
    <x v="0"/>
    <n v="80463.759999999995"/>
    <n v="140811.57999999999"/>
    <n v="104146.19"/>
    <n v="182255.84"/>
    <n v="124598.9"/>
    <n v="218048.08"/>
    <n v="148589.71"/>
    <n v="260031.99"/>
    <n v="174686.05"/>
    <n v="305700.59000000003"/>
    <n v="191376.54"/>
    <n v="334908.95"/>
    <n v="207147.71"/>
    <n v="362508.5"/>
  </r>
  <r>
    <n v="6"/>
    <x v="2"/>
    <s v="Region VI - Midsouth"/>
    <x v="39"/>
    <s v="TX"/>
    <x v="288"/>
    <n v="2"/>
    <x v="1"/>
    <n v="70678.67"/>
    <n v="123687.67999999999"/>
    <n v="92473.47"/>
    <n v="161828.57999999999"/>
    <n v="112198.19"/>
    <n v="196346.83"/>
    <n v="137269.54999999999"/>
    <n v="240221.71"/>
    <n v="162659.81"/>
    <n v="284654.68"/>
    <n v="179121.77"/>
    <n v="313463.09000000003"/>
    <n v="194338.33"/>
    <n v="340092.08"/>
  </r>
  <r>
    <n v="6"/>
    <x v="2"/>
    <s v="Region VI - Midsouth"/>
    <x v="39"/>
    <s v="TX"/>
    <x v="288"/>
    <n v="3"/>
    <x v="2"/>
    <n v="61671.05"/>
    <n v="107924.35"/>
    <n v="84066.83"/>
    <n v="147116.96"/>
    <n v="106326.16"/>
    <n v="186070.77"/>
    <n v="140030.16"/>
    <n v="245052.79"/>
    <n v="173494.05"/>
    <n v="303614.59000000003"/>
    <n v="195460.27"/>
    <n v="342055.47"/>
    <n v="217152.06"/>
    <n v="380016.11"/>
  </r>
  <r>
    <n v="6"/>
    <x v="2"/>
    <s v="Region VI - Midsouth"/>
    <x v="39"/>
    <s v="TX"/>
    <x v="288"/>
    <n v="4"/>
    <x v="3"/>
    <n v="68174.86"/>
    <n v="109079.78"/>
    <n v="95444.81"/>
    <n v="152711.69"/>
    <n v="122714.75"/>
    <n v="196343.6"/>
    <n v="163619.67000000001"/>
    <n v="261791.47"/>
    <n v="204524.58"/>
    <n v="327239.34000000003"/>
    <n v="231794.53"/>
    <n v="370871.25"/>
    <n v="259064.47"/>
    <n v="414503.16"/>
  </r>
  <r>
    <n v="6"/>
    <x v="2"/>
    <s v="Region VI - Midsouth"/>
    <x v="39"/>
    <s v="TX"/>
    <x v="289"/>
    <n v="1"/>
    <x v="0"/>
    <n v="84324.79"/>
    <n v="147568.38"/>
    <n v="109324.15"/>
    <n v="191317.26"/>
    <n v="130923.07"/>
    <n v="229115.37"/>
    <n v="156328.9"/>
    <n v="273575.58"/>
    <n v="183928.86"/>
    <n v="321875.51"/>
    <n v="201583.04"/>
    <n v="352770.33"/>
    <n v="218350.66"/>
    <n v="382113.65"/>
  </r>
  <r>
    <n v="6"/>
    <x v="2"/>
    <s v="Region VI - Midsouth"/>
    <x v="39"/>
    <s v="TX"/>
    <x v="289"/>
    <n v="2"/>
    <x v="1"/>
    <n v="73268.77"/>
    <n v="128220.34"/>
    <n v="96135.49"/>
    <n v="168237.11"/>
    <n v="116911.87"/>
    <n v="204595.78"/>
    <n v="143538.6"/>
    <n v="251192.54"/>
    <n v="170340.78"/>
    <n v="298096.36"/>
    <n v="187736.74"/>
    <n v="328539.3"/>
    <n v="203877.72"/>
    <n v="356786.01"/>
  </r>
  <r>
    <n v="6"/>
    <x v="2"/>
    <s v="Region VI - Midsouth"/>
    <x v="39"/>
    <s v="TX"/>
    <x v="289"/>
    <n v="3"/>
    <x v="2"/>
    <n v="63321.2"/>
    <n v="110812.1"/>
    <n v="86081.88"/>
    <n v="150643.29"/>
    <n v="108688.4"/>
    <n v="190204.69"/>
    <n v="142954.1"/>
    <n v="250169.67"/>
    <n v="176948.49"/>
    <n v="309659.84999999998"/>
    <n v="199223.83"/>
    <n v="348641.7"/>
    <n v="221189.11"/>
    <n v="387080.93"/>
  </r>
  <r>
    <n v="6"/>
    <x v="2"/>
    <s v="Region VI - Midsouth"/>
    <x v="39"/>
    <s v="TX"/>
    <x v="289"/>
    <n v="4"/>
    <x v="3"/>
    <n v="71559.61"/>
    <n v="114495.38"/>
    <n v="100183.46"/>
    <n v="160293.53"/>
    <n v="128807.3"/>
    <n v="206091.68"/>
    <n v="171743.07"/>
    <n v="274788.90999999997"/>
    <n v="214678.83"/>
    <n v="343486.14"/>
    <n v="243302.68"/>
    <n v="389284.29"/>
    <n v="271926.52"/>
    <n v="435082.44"/>
  </r>
  <r>
    <n v="6"/>
    <x v="2"/>
    <s v="Region VI - Midsouth"/>
    <x v="39"/>
    <s v="TX"/>
    <x v="290"/>
    <n v="1"/>
    <x v="0"/>
    <n v="84974.6"/>
    <n v="148705.56"/>
    <n v="110061.52"/>
    <n v="192607.65"/>
    <n v="131730.95000000001"/>
    <n v="230529.16"/>
    <n v="157178.97"/>
    <n v="275063.2"/>
    <n v="184845.28"/>
    <n v="323479.24"/>
    <n v="202540.73"/>
    <n v="354446.29"/>
    <n v="219298.04"/>
    <n v="383771.58"/>
  </r>
  <r>
    <n v="6"/>
    <x v="2"/>
    <s v="Region VI - Midsouth"/>
    <x v="39"/>
    <s v="TX"/>
    <x v="290"/>
    <n v="2"/>
    <x v="1"/>
    <n v="74299.899999999994"/>
    <n v="130024.83"/>
    <n v="97327.64"/>
    <n v="170323.37"/>
    <n v="118202.9"/>
    <n v="206855.07"/>
    <n v="144829.71"/>
    <n v="253452"/>
    <n v="171725.75"/>
    <n v="300520.06"/>
    <n v="189171.89"/>
    <n v="331050.81"/>
    <n v="205324.17"/>
    <n v="359317.3"/>
  </r>
  <r>
    <n v="6"/>
    <x v="2"/>
    <s v="Region VI - Midsouth"/>
    <x v="39"/>
    <s v="TX"/>
    <x v="290"/>
    <n v="3"/>
    <x v="2"/>
    <n v="64571.24"/>
    <n v="112999.66"/>
    <n v="87920.48"/>
    <n v="153860.84"/>
    <n v="111120.87"/>
    <n v="194461.52"/>
    <n v="146265.10999999999"/>
    <n v="255963.95"/>
    <n v="181147.4"/>
    <n v="317007.95"/>
    <n v="204028.04"/>
    <n v="357049.07"/>
    <n v="226609.3"/>
    <n v="396566.28"/>
  </r>
  <r>
    <n v="6"/>
    <x v="2"/>
    <s v="Region VI - Midsouth"/>
    <x v="39"/>
    <s v="TX"/>
    <x v="290"/>
    <n v="4"/>
    <x v="3"/>
    <n v="72045.039999999994"/>
    <n v="115272.07"/>
    <n v="100863.06"/>
    <n v="161380.9"/>
    <n v="129681.08"/>
    <n v="207489.73"/>
    <n v="172908.1"/>
    <n v="276652.96999999997"/>
    <n v="216135.13"/>
    <n v="345816.21"/>
    <n v="244953.15"/>
    <n v="391925.04"/>
    <n v="273771.15999999997"/>
    <n v="438033.87"/>
  </r>
  <r>
    <n v="6"/>
    <x v="2"/>
    <s v="Region VI - Midsouth"/>
    <x v="39"/>
    <s v="TX"/>
    <x v="291"/>
    <n v="1"/>
    <x v="0"/>
    <n v="87594.28"/>
    <n v="153289.98000000001"/>
    <n v="113409.07"/>
    <n v="198465.88"/>
    <n v="135705.01"/>
    <n v="237483.76"/>
    <n v="161871.04999999999"/>
    <n v="283274.33"/>
    <n v="190326.89"/>
    <n v="333072.06"/>
    <n v="208526.84"/>
    <n v="364921.96"/>
    <n v="225740.33"/>
    <n v="395045.58"/>
  </r>
  <r>
    <n v="6"/>
    <x v="2"/>
    <s v="Region VI - Midsouth"/>
    <x v="39"/>
    <s v="TX"/>
    <x v="291"/>
    <n v="2"/>
    <x v="1"/>
    <n v="76792.53"/>
    <n v="134386.93"/>
    <n v="100523.6"/>
    <n v="175916.31"/>
    <n v="122015.9"/>
    <n v="213527.83"/>
    <n v="149374.76999999999"/>
    <n v="261405.85"/>
    <n v="177051.18"/>
    <n v="309839.56"/>
    <n v="194998.84"/>
    <n v="341247.97"/>
    <n v="211600.1"/>
    <n v="370300.18"/>
  </r>
  <r>
    <n v="6"/>
    <x v="2"/>
    <s v="Region VI - Midsouth"/>
    <x v="39"/>
    <s v="TX"/>
    <x v="291"/>
    <n v="3"/>
    <x v="2"/>
    <n v="66891.94"/>
    <n v="117060.9"/>
    <n v="91139.96"/>
    <n v="159494.92000000001"/>
    <n v="115237.34"/>
    <n v="201665.34"/>
    <n v="151731.17000000001"/>
    <n v="265529.53999999998"/>
    <n v="187959.92"/>
    <n v="328929.86"/>
    <n v="211733.75"/>
    <n v="370534.06"/>
    <n v="235204.64"/>
    <n v="411608.11"/>
  </r>
  <r>
    <n v="6"/>
    <x v="2"/>
    <s v="Region VI - Midsouth"/>
    <x v="39"/>
    <s v="TX"/>
    <x v="291"/>
    <n v="4"/>
    <x v="3"/>
    <n v="74237.52"/>
    <n v="118780.04"/>
    <n v="103932.53"/>
    <n v="166292.04999999999"/>
    <n v="133627.54"/>
    <n v="213804.06"/>
    <n v="178170.05"/>
    <n v="285072.08"/>
    <n v="222712.56"/>
    <n v="356340.11"/>
    <n v="252407.57"/>
    <n v="403852.12"/>
    <n v="282102.58"/>
    <n v="451364.13"/>
  </r>
  <r>
    <n v="6"/>
    <x v="2"/>
    <s v="Region VI - Midsouth"/>
    <x v="39"/>
    <s v="TX"/>
    <x v="292"/>
    <n v="1"/>
    <x v="0"/>
    <n v="83339.86"/>
    <n v="145844.76"/>
    <n v="108019.06"/>
    <n v="189033.35"/>
    <n v="129339.99"/>
    <n v="226344.98"/>
    <n v="154407.91"/>
    <n v="270213.84000000003"/>
    <n v="181646.27"/>
    <n v="317880.96999999997"/>
    <n v="199068.85"/>
    <n v="348370.48"/>
    <n v="215603.22"/>
    <n v="377305.63"/>
  </r>
  <r>
    <n v="6"/>
    <x v="2"/>
    <s v="Region VI - Midsouth"/>
    <x v="39"/>
    <s v="TX"/>
    <x v="292"/>
    <n v="2"/>
    <x v="1"/>
    <n v="72538.02"/>
    <n v="126941.54"/>
    <n v="95133.59"/>
    <n v="166483.78"/>
    <n v="115650.89"/>
    <n v="202389.05"/>
    <n v="141911.63"/>
    <n v="248345.35"/>
    <n v="168370.55"/>
    <n v="294648.46999999997"/>
    <n v="185540.85"/>
    <n v="324696.49"/>
    <n v="201462.99"/>
    <n v="352560.23"/>
  </r>
  <r>
    <n v="6"/>
    <x v="2"/>
    <s v="Region VI - Midsouth"/>
    <x v="39"/>
    <s v="TX"/>
    <x v="292"/>
    <n v="3"/>
    <x v="2"/>
    <n v="62785.87"/>
    <n v="109875.26"/>
    <n v="85391.45"/>
    <n v="149435.03"/>
    <n v="107846.39999999999"/>
    <n v="188731.2"/>
    <n v="141876.57999999999"/>
    <n v="248284.02"/>
    <n v="175641.69"/>
    <n v="307372.96000000002"/>
    <n v="197773.09"/>
    <n v="346102.9"/>
    <n v="219601.54"/>
    <n v="384302.7"/>
  </r>
  <r>
    <n v="6"/>
    <x v="2"/>
    <s v="Region VI - Midsouth"/>
    <x v="39"/>
    <s v="TX"/>
    <x v="292"/>
    <n v="4"/>
    <x v="3"/>
    <n v="70706.09"/>
    <n v="113129.75"/>
    <n v="98988.53"/>
    <n v="158381.65"/>
    <n v="127270.96"/>
    <n v="203633.54"/>
    <n v="169694.62"/>
    <n v="271511.39"/>
    <n v="212118.27"/>
    <n v="339389.24"/>
    <n v="240400.71"/>
    <n v="384641.14"/>
    <n v="268683.14"/>
    <n v="429893.04"/>
  </r>
  <r>
    <n v="6"/>
    <x v="2"/>
    <s v="Region VI - Midsouth"/>
    <x v="39"/>
    <s v="TX"/>
    <x v="293"/>
    <n v="1"/>
    <x v="0"/>
    <n v="85506.4"/>
    <n v="149636.21"/>
    <n v="110735.27"/>
    <n v="193786.72"/>
    <n v="132526.57999999999"/>
    <n v="231921.51"/>
    <n v="158111.85999999999"/>
    <n v="276695.76"/>
    <n v="185930.36"/>
    <n v="325378.12"/>
    <n v="203722.98"/>
    <n v="356515.22"/>
    <n v="220565.18"/>
    <n v="385989.07"/>
  </r>
  <r>
    <n v="6"/>
    <x v="2"/>
    <s v="Region VI - Midsouth"/>
    <x v="39"/>
    <s v="TX"/>
    <x v="293"/>
    <n v="2"/>
    <x v="1"/>
    <n v="74831.710000000006"/>
    <n v="130955.5"/>
    <n v="98001.39"/>
    <n v="171502.44"/>
    <n v="118998.52"/>
    <n v="208247.42"/>
    <n v="145762.6"/>
    <n v="255084.56"/>
    <n v="172810.83"/>
    <n v="302418.95"/>
    <n v="190354.14"/>
    <n v="333119.74"/>
    <n v="206591.31"/>
    <n v="361534.79"/>
  </r>
  <r>
    <n v="6"/>
    <x v="2"/>
    <s v="Region VI - Midsouth"/>
    <x v="39"/>
    <s v="TX"/>
    <x v="293"/>
    <n v="3"/>
    <x v="2"/>
    <n v="65084.5"/>
    <n v="113897.87"/>
    <n v="88639.039999999994"/>
    <n v="155118.32999999999"/>
    <n v="112044.74"/>
    <n v="196078.29"/>
    <n v="147496.93"/>
    <n v="258119.64"/>
    <n v="182687.18"/>
    <n v="319702.56"/>
    <n v="205773.12"/>
    <n v="360102.96"/>
    <n v="228559.69"/>
    <n v="399979.45"/>
  </r>
  <r>
    <n v="6"/>
    <x v="2"/>
    <s v="Region VI - Midsouth"/>
    <x v="39"/>
    <s v="TX"/>
    <x v="293"/>
    <n v="4"/>
    <x v="3"/>
    <n v="72486.47"/>
    <n v="115978.36"/>
    <n v="101481.06"/>
    <n v="162369.70000000001"/>
    <n v="130475.65"/>
    <n v="208761.04"/>
    <n v="173967.53"/>
    <n v="278348.05"/>
    <n v="217459.41"/>
    <n v="347935.07"/>
    <n v="246454"/>
    <n v="394326.41"/>
    <n v="275448.59000000003"/>
    <n v="440717.75"/>
  </r>
  <r>
    <n v="6"/>
    <x v="2"/>
    <s v="Region VI - Midsouth"/>
    <x v="39"/>
    <s v="TX"/>
    <x v="294"/>
    <n v="1"/>
    <x v="0"/>
    <n v="83911"/>
    <n v="146844.25"/>
    <n v="108714.01"/>
    <n v="190249.52"/>
    <n v="130139.7"/>
    <n v="227744.47"/>
    <n v="155313.19"/>
    <n v="271798.08"/>
    <n v="182675.13"/>
    <n v="319681.46999999997"/>
    <n v="200176.24"/>
    <n v="350308.42"/>
    <n v="216763.77"/>
    <n v="379336.6"/>
  </r>
  <r>
    <n v="6"/>
    <x v="2"/>
    <s v="Region VI - Midsouth"/>
    <x v="39"/>
    <s v="TX"/>
    <x v="294"/>
    <n v="2"/>
    <x v="1"/>
    <n v="73236.28"/>
    <n v="128163.49"/>
    <n v="95980.14"/>
    <n v="167965.24"/>
    <n v="116611.65"/>
    <n v="204070.38"/>
    <n v="142963.93"/>
    <n v="250186.88"/>
    <n v="169555.6"/>
    <n v="296722.28999999998"/>
    <n v="186807.4"/>
    <n v="326912.95"/>
    <n v="202789.9"/>
    <n v="354882.32"/>
  </r>
  <r>
    <n v="6"/>
    <x v="2"/>
    <s v="Region VI - Midsouth"/>
    <x v="39"/>
    <s v="TX"/>
    <x v="294"/>
    <n v="3"/>
    <x v="2"/>
    <n v="63544.72"/>
    <n v="111203.26"/>
    <n v="86483.36"/>
    <n v="151345.87"/>
    <n v="109273.14"/>
    <n v="191227.99"/>
    <n v="143801.47"/>
    <n v="251652.57"/>
    <n v="178067.85"/>
    <n v="311618.73"/>
    <n v="200537.88"/>
    <n v="350941.29"/>
    <n v="222708.54"/>
    <n v="389739.94"/>
  </r>
  <r>
    <n v="6"/>
    <x v="2"/>
    <s v="Region VI - Midsouth"/>
    <x v="39"/>
    <s v="TX"/>
    <x v="294"/>
    <n v="4"/>
    <x v="3"/>
    <n v="71162.19"/>
    <n v="113859.5"/>
    <n v="99627.06"/>
    <n v="159403.29999999999"/>
    <n v="128091.94"/>
    <n v="204947.1"/>
    <n v="170789.25"/>
    <n v="273262.8"/>
    <n v="213486.56"/>
    <n v="341578.5"/>
    <n v="241951.43"/>
    <n v="387122.3"/>
    <n v="270416.31"/>
    <n v="432666.1"/>
  </r>
  <r>
    <n v="6"/>
    <x v="2"/>
    <s v="Region VI - Midsouth"/>
    <x v="39"/>
    <s v="TX"/>
    <x v="295"/>
    <n v="1"/>
    <x v="0"/>
    <n v="81941.149999999994"/>
    <n v="143397.01999999999"/>
    <n v="106103.83"/>
    <n v="185681.71"/>
    <n v="126973.53"/>
    <n v="222203.68"/>
    <n v="151471.20000000001"/>
    <n v="265074.61"/>
    <n v="178109.94"/>
    <n v="311692.40000000002"/>
    <n v="195147.85"/>
    <n v="341508.73"/>
    <n v="211268.89"/>
    <n v="369720.55"/>
  </r>
  <r>
    <n v="6"/>
    <x v="2"/>
    <s v="Region VI - Midsouth"/>
    <x v="39"/>
    <s v="TX"/>
    <x v="295"/>
    <n v="2"/>
    <x v="1"/>
    <n v="71774.789999999994"/>
    <n v="125605.88"/>
    <n v="93976.33"/>
    <n v="164458.57999999999"/>
    <n v="114089.67"/>
    <n v="199656.93"/>
    <n v="139710"/>
    <n v="244492.5"/>
    <n v="165615.15"/>
    <n v="289826.52"/>
    <n v="182415.61"/>
    <n v="319227.32"/>
    <n v="197960.43"/>
    <n v="346430.76"/>
  </r>
  <r>
    <n v="6"/>
    <x v="2"/>
    <s v="Region VI - Midsouth"/>
    <x v="39"/>
    <s v="TX"/>
    <x v="295"/>
    <n v="3"/>
    <x v="2"/>
    <n v="62474.05"/>
    <n v="109329.60000000001"/>
    <n v="85102.49"/>
    <n v="148929.35"/>
    <n v="107589.15"/>
    <n v="188281.01"/>
    <n v="141646.44"/>
    <n v="247881.27"/>
    <n v="175454.25"/>
    <n v="307044.94"/>
    <n v="197636.39"/>
    <n v="345863.67999999999"/>
    <n v="219533.41"/>
    <n v="384183.47"/>
  </r>
  <r>
    <n v="6"/>
    <x v="2"/>
    <s v="Region VI - Midsouth"/>
    <x v="39"/>
    <s v="TX"/>
    <x v="295"/>
    <n v="4"/>
    <x v="3"/>
    <n v="69455.149999999994"/>
    <n v="111128.23"/>
    <n v="97237.2"/>
    <n v="155579.53"/>
    <n v="125019.26"/>
    <n v="200030.82"/>
    <n v="166692.35"/>
    <n v="266707.76"/>
    <n v="208365.44"/>
    <n v="333384.7"/>
    <n v="236147.49"/>
    <n v="377836"/>
    <n v="263929.55"/>
    <n v="422287.29"/>
  </r>
  <r>
    <n v="6"/>
    <x v="2"/>
    <s v="Region VI - Midsouth"/>
    <x v="39"/>
    <s v="TX"/>
    <x v="296"/>
    <n v="1"/>
    <x v="0"/>
    <n v="86038.21"/>
    <n v="150566.85999999999"/>
    <n v="111409.02"/>
    <n v="194965.78"/>
    <n v="133322.20000000001"/>
    <n v="233313.85"/>
    <n v="159044.76"/>
    <n v="278328.32000000001"/>
    <n v="187015.43"/>
    <n v="327277.01"/>
    <n v="204905.23"/>
    <n v="358584.15"/>
    <n v="221832.32000000001"/>
    <n v="388206.56"/>
  </r>
  <r>
    <n v="6"/>
    <x v="2"/>
    <s v="Region VI - Midsouth"/>
    <x v="39"/>
    <s v="TX"/>
    <x v="296"/>
    <n v="2"/>
    <x v="1"/>
    <n v="75363.53"/>
    <n v="131886.17000000001"/>
    <n v="98675.14"/>
    <n v="172681.5"/>
    <n v="119794.15"/>
    <n v="209639.76"/>
    <n v="146695.5"/>
    <n v="256717.12"/>
    <n v="173895.9"/>
    <n v="304317.83"/>
    <n v="191536.39"/>
    <n v="335188.67"/>
    <n v="207858.45"/>
    <n v="363752.28"/>
  </r>
  <r>
    <n v="6"/>
    <x v="2"/>
    <s v="Region VI - Midsouth"/>
    <x v="39"/>
    <s v="TX"/>
    <x v="296"/>
    <n v="3"/>
    <x v="2"/>
    <n v="65597.75"/>
    <n v="114796.07"/>
    <n v="89357.61"/>
    <n v="156375.81"/>
    <n v="112968.6"/>
    <n v="197695.05"/>
    <n v="148728.76"/>
    <n v="260275.32"/>
    <n v="184226.95"/>
    <n v="322397.17"/>
    <n v="207518.2"/>
    <n v="363156.85"/>
    <n v="230510.07"/>
    <n v="403392.62"/>
  </r>
  <r>
    <n v="6"/>
    <x v="2"/>
    <s v="Region VI - Midsouth"/>
    <x v="39"/>
    <s v="TX"/>
    <x v="296"/>
    <n v="4"/>
    <x v="3"/>
    <n v="72927.899999999994"/>
    <n v="116684.64"/>
    <n v="102099.06"/>
    <n v="163358.5"/>
    <n v="131270.22"/>
    <n v="210032.35"/>
    <n v="175026.96"/>
    <n v="280043.14"/>
    <n v="218783.7"/>
    <n v="350053.92"/>
    <n v="247954.86"/>
    <n v="396727.78"/>
    <n v="277126.02"/>
    <n v="443401.63"/>
  </r>
  <r>
    <n v="6"/>
    <x v="2"/>
    <s v="Region VI - Midsouth"/>
    <x v="39"/>
    <s v="TX"/>
    <x v="297"/>
    <n v="1"/>
    <x v="0"/>
    <n v="88992.98"/>
    <n v="155737.72"/>
    <n v="115324.3"/>
    <n v="201817.52"/>
    <n v="138071.46"/>
    <n v="241625.05"/>
    <n v="164807.74"/>
    <n v="288413.55"/>
    <n v="193863.21"/>
    <n v="339260.62"/>
    <n v="212447.83"/>
    <n v="371783.7"/>
    <n v="230074.65"/>
    <n v="402630.65"/>
  </r>
  <r>
    <n v="6"/>
    <x v="2"/>
    <s v="Region VI - Midsouth"/>
    <x v="39"/>
    <s v="TX"/>
    <x v="297"/>
    <n v="2"/>
    <x v="1"/>
    <n v="77555.759999999995"/>
    <n v="135722.57999999999"/>
    <n v="101680.86"/>
    <n v="177941.5"/>
    <n v="123577.11"/>
    <n v="216259.95"/>
    <n v="151576.39000000001"/>
    <n v="265258.69"/>
    <n v="179806.57"/>
    <n v="314661.5"/>
    <n v="198124.07"/>
    <n v="346717.12"/>
    <n v="215102.65"/>
    <n v="376429.63"/>
  </r>
  <r>
    <n v="6"/>
    <x v="2"/>
    <s v="Region VI - Midsouth"/>
    <x v="39"/>
    <s v="TX"/>
    <x v="297"/>
    <n v="3"/>
    <x v="2"/>
    <n v="67203.75"/>
    <n v="117606.57"/>
    <n v="91428.91"/>
    <n v="160000.6"/>
    <n v="115494.59"/>
    <n v="202115.53"/>
    <n v="151961.29999999999"/>
    <n v="265932.28000000003"/>
    <n v="188147.36"/>
    <n v="329257.87"/>
    <n v="211870.44"/>
    <n v="370773.27"/>
    <n v="235272.76"/>
    <n v="411727.34"/>
  </r>
  <r>
    <n v="6"/>
    <x v="2"/>
    <s v="Region VI - Midsouth"/>
    <x v="39"/>
    <s v="TX"/>
    <x v="297"/>
    <n v="4"/>
    <x v="3"/>
    <n v="75488.460000000006"/>
    <n v="120781.54"/>
    <n v="105683.85"/>
    <n v="169094.16"/>
    <n v="135879.23000000001"/>
    <n v="217406.78"/>
    <n v="181172.31"/>
    <n v="289875.71000000002"/>
    <n v="226465.39"/>
    <n v="362344.63"/>
    <n v="256660.78"/>
    <n v="410657.25"/>
    <n v="286856.15999999997"/>
    <n v="458969.87"/>
  </r>
  <r>
    <n v="7"/>
    <x v="2"/>
    <s v="Region VII - Midwest"/>
    <x v="40"/>
    <s v="IA"/>
    <x v="29"/>
    <n v="1"/>
    <x v="0"/>
    <n v="96655.3"/>
    <n v="169146.78"/>
    <n v="125260.93"/>
    <n v="219206.63"/>
    <n v="149973.19"/>
    <n v="262453.08"/>
    <n v="179021.98"/>
    <n v="313288.46999999997"/>
    <n v="210589.14"/>
    <n v="368530.99"/>
    <n v="230780.38"/>
    <n v="403865.66"/>
    <n v="249934.42"/>
    <n v="437385.23"/>
  </r>
  <r>
    <n v="7"/>
    <x v="2"/>
    <s v="Region VII - Midwest"/>
    <x v="40"/>
    <s v="IA"/>
    <x v="29"/>
    <n v="2"/>
    <x v="1"/>
    <n v="84201.43"/>
    <n v="147352.5"/>
    <n v="110404.75"/>
    <n v="193208.3"/>
    <n v="134190.46"/>
    <n v="234833.31"/>
    <n v="164614.51"/>
    <n v="288075.39"/>
    <n v="195283.02"/>
    <n v="341745.29"/>
    <n v="215183.39"/>
    <n v="376570.94"/>
    <n v="233631.56"/>
    <n v="408855.24"/>
  </r>
  <r>
    <n v="7"/>
    <x v="2"/>
    <s v="Region VII - Midwest"/>
    <x v="40"/>
    <s v="IA"/>
    <x v="29"/>
    <n v="3"/>
    <x v="2"/>
    <n v="72937.899999999994"/>
    <n v="127641.33"/>
    <n v="99220.61"/>
    <n v="173636.06"/>
    <n v="125329.64"/>
    <n v="219326.87"/>
    <n v="164894.13"/>
    <n v="288564.73"/>
    <n v="204153.01"/>
    <n v="357267.77"/>
    <n v="229889.01"/>
    <n v="402305.76"/>
    <n v="255275.73"/>
    <n v="446732.53"/>
  </r>
  <r>
    <n v="7"/>
    <x v="2"/>
    <s v="Region VII - Midwest"/>
    <x v="40"/>
    <s v="IA"/>
    <x v="29"/>
    <n v="4"/>
    <x v="3"/>
    <n v="81992.55"/>
    <n v="131188.09"/>
    <n v="114789.58"/>
    <n v="183663.32"/>
    <n v="147586.6"/>
    <n v="236138.56"/>
    <n v="196782.13"/>
    <n v="314851.40999999997"/>
    <n v="245977.66"/>
    <n v="393564.26"/>
    <n v="278774.68"/>
    <n v="446039.5"/>
    <n v="311571.7"/>
    <n v="498514.74"/>
  </r>
  <r>
    <n v="7"/>
    <x v="2"/>
    <s v="Region VII - Midwest"/>
    <x v="40"/>
    <s v="IA"/>
    <x v="298"/>
    <n v="1"/>
    <x v="0"/>
    <n v="100220.56"/>
    <n v="175385.97"/>
    <n v="129892.37"/>
    <n v="227311.64"/>
    <n v="155526.23000000001"/>
    <n v="272170.90999999997"/>
    <n v="185662.64"/>
    <n v="324909.62"/>
    <n v="218409.55"/>
    <n v="382216.72"/>
    <n v="239355.51"/>
    <n v="418872.15"/>
    <n v="259230.71"/>
    <n v="453653.75"/>
  </r>
  <r>
    <n v="7"/>
    <x v="2"/>
    <s v="Region VII - Midwest"/>
    <x v="40"/>
    <s v="IA"/>
    <x v="298"/>
    <n v="2"/>
    <x v="1"/>
    <n v="87258.35"/>
    <n v="152702.12"/>
    <n v="114429.81"/>
    <n v="200252.16"/>
    <n v="139099.31"/>
    <n v="243423.8"/>
    <n v="170667.11"/>
    <n v="298667.45"/>
    <n v="202478.69"/>
    <n v="354337.72"/>
    <n v="223121.92000000001"/>
    <n v="390463.36"/>
    <n v="242262.44"/>
    <n v="423959.27"/>
  </r>
  <r>
    <n v="7"/>
    <x v="2"/>
    <s v="Region VII - Midwest"/>
    <x v="40"/>
    <s v="IA"/>
    <x v="298"/>
    <n v="3"/>
    <x v="2"/>
    <n v="75548.34"/>
    <n v="132209.60000000001"/>
    <n v="102757.16"/>
    <n v="179825.04"/>
    <n v="129785.23"/>
    <n v="227124.15"/>
    <n v="170744.63"/>
    <n v="298803.09999999998"/>
    <n v="211385.94"/>
    <n v="369925.39"/>
    <n v="238025.74"/>
    <n v="416545.04"/>
    <n v="264302.01"/>
    <n v="462528.51"/>
  </r>
  <r>
    <n v="7"/>
    <x v="2"/>
    <s v="Region VII - Midwest"/>
    <x v="40"/>
    <s v="IA"/>
    <x v="298"/>
    <n v="4"/>
    <x v="3"/>
    <n v="85023.88"/>
    <n v="136038.21"/>
    <n v="119033.43"/>
    <n v="190453.49"/>
    <n v="153042.98000000001"/>
    <n v="244868.78"/>
    <n v="204057.31"/>
    <n v="326491.7"/>
    <n v="255071.64"/>
    <n v="408114.63"/>
    <n v="289081.19"/>
    <n v="462529.91"/>
    <n v="323090.74"/>
    <n v="516945.2"/>
  </r>
  <r>
    <n v="7"/>
    <x v="2"/>
    <s v="Region VII - Midwest"/>
    <x v="40"/>
    <s v="IA"/>
    <x v="299"/>
    <n v="1"/>
    <x v="0"/>
    <n v="91533.98"/>
    <n v="160184.46"/>
    <n v="118629.44"/>
    <n v="207601.52"/>
    <n v="142037.34"/>
    <n v="248565.35"/>
    <n v="169555.03"/>
    <n v="296721.3"/>
    <n v="199457.27"/>
    <n v="349050.22"/>
    <n v="218583.63"/>
    <n v="382521.36"/>
    <n v="236730.11"/>
    <n v="414277.69"/>
  </r>
  <r>
    <n v="7"/>
    <x v="2"/>
    <s v="Region VII - Midwest"/>
    <x v="40"/>
    <s v="IA"/>
    <x v="299"/>
    <n v="2"/>
    <x v="1"/>
    <n v="79715.5"/>
    <n v="139502.13"/>
    <n v="104531.22"/>
    <n v="182929.64"/>
    <n v="127059.85"/>
    <n v="222354.75"/>
    <n v="155882.63"/>
    <n v="272794.61"/>
    <n v="184932.07"/>
    <n v="323631.13"/>
    <n v="203782.41"/>
    <n v="356619.22"/>
    <n v="221259.03"/>
    <n v="387203.31"/>
  </r>
  <r>
    <n v="7"/>
    <x v="2"/>
    <s v="Region VII - Midwest"/>
    <x v="40"/>
    <s v="IA"/>
    <x v="299"/>
    <n v="3"/>
    <x v="2"/>
    <n v="69033.27"/>
    <n v="120808.23"/>
    <n v="93901.7"/>
    <n v="164327.97"/>
    <n v="118605.32"/>
    <n v="207559.31"/>
    <n v="156041.23000000001"/>
    <n v="273072.15000000002"/>
    <n v="193187.12"/>
    <n v="338077.46"/>
    <n v="217536.73"/>
    <n v="380689.28"/>
    <n v="241554.89"/>
    <n v="422721.06"/>
  </r>
  <r>
    <n v="7"/>
    <x v="2"/>
    <s v="Region VII - Midwest"/>
    <x v="40"/>
    <s v="IA"/>
    <x v="299"/>
    <n v="4"/>
    <x v="3"/>
    <n v="77651.61"/>
    <n v="124242.57"/>
    <n v="108712.25"/>
    <n v="173939.6"/>
    <n v="139772.89000000001"/>
    <n v="223636.63"/>
    <n v="186363.86"/>
    <n v="298182.17"/>
    <n v="232954.82"/>
    <n v="372727.72"/>
    <n v="264015.46000000002"/>
    <n v="422424.74"/>
    <n v="295076.09999999998"/>
    <n v="472121.77"/>
  </r>
  <r>
    <n v="7"/>
    <x v="2"/>
    <s v="Region VII - Midwest"/>
    <x v="40"/>
    <s v="IA"/>
    <x v="300"/>
    <n v="1"/>
    <x v="0"/>
    <n v="104356.95"/>
    <n v="182624.66"/>
    <n v="135218.76"/>
    <n v="236632.84"/>
    <n v="161878.99"/>
    <n v="283288.24"/>
    <n v="193208.6"/>
    <n v="338115.04"/>
    <n v="227258.83"/>
    <n v="397702.95"/>
    <n v="249038.05"/>
    <n v="435816.59"/>
    <n v="269687.57"/>
    <n v="471953.25"/>
  </r>
  <r>
    <n v="7"/>
    <x v="2"/>
    <s v="Region VII - Midwest"/>
    <x v="40"/>
    <s v="IA"/>
    <x v="300"/>
    <n v="2"/>
    <x v="1"/>
    <n v="91013.53"/>
    <n v="159273.68"/>
    <n v="119301.42"/>
    <n v="208777.49"/>
    <n v="144968.93"/>
    <n v="253695.62"/>
    <n v="177772.02"/>
    <n v="311101.03999999998"/>
    <n v="210859.42"/>
    <n v="369003.98"/>
    <n v="232327"/>
    <n v="406572.24"/>
    <n v="252220.23"/>
    <n v="441385.4"/>
  </r>
  <r>
    <n v="7"/>
    <x v="2"/>
    <s v="Region VII - Midwest"/>
    <x v="40"/>
    <s v="IA"/>
    <x v="300"/>
    <n v="3"/>
    <x v="2"/>
    <n v="78917.64"/>
    <n v="138105.87"/>
    <n v="107385.63"/>
    <n v="187924.86"/>
    <n v="135667.56"/>
    <n v="237418.22"/>
    <n v="178520.01"/>
    <n v="312410.02"/>
    <n v="221045.03"/>
    <n v="386828.79999999999"/>
    <n v="248927.27"/>
    <n v="435622.72"/>
    <n v="276435.28000000003"/>
    <n v="483761.74"/>
  </r>
  <r>
    <n v="7"/>
    <x v="2"/>
    <s v="Region VII - Midwest"/>
    <x v="40"/>
    <s v="IA"/>
    <x v="300"/>
    <n v="4"/>
    <x v="3"/>
    <n v="88511.3"/>
    <n v="141618.09"/>
    <n v="123915.83"/>
    <n v="198265.32"/>
    <n v="159320.35"/>
    <n v="254912.56"/>
    <n v="212427.13"/>
    <n v="339883.41"/>
    <n v="265533.90999999997"/>
    <n v="424854.27"/>
    <n v="300938.43"/>
    <n v="481501.5"/>
    <n v="336342.95"/>
    <n v="538148.74"/>
  </r>
  <r>
    <n v="7"/>
    <x v="2"/>
    <s v="Region VII - Midwest"/>
    <x v="40"/>
    <s v="IA"/>
    <x v="301"/>
    <n v="1"/>
    <x v="0"/>
    <n v="98172.03"/>
    <n v="171801.05"/>
    <n v="127239.78"/>
    <n v="222669.61"/>
    <n v="152351.9"/>
    <n v="266615.82"/>
    <n v="181875.87"/>
    <n v="318282.77"/>
    <n v="213956.81"/>
    <n v="374424.41"/>
    <n v="234476.82"/>
    <n v="410334.44"/>
    <n v="253949"/>
    <n v="444410.74"/>
  </r>
  <r>
    <n v="7"/>
    <x v="2"/>
    <s v="Region VII - Midwest"/>
    <x v="40"/>
    <s v="IA"/>
    <x v="301"/>
    <n v="2"/>
    <x v="1"/>
    <n v="85463.98"/>
    <n v="149561.97"/>
    <n v="112080.4"/>
    <n v="196140.7"/>
    <n v="136247.07"/>
    <n v="238432.38"/>
    <n v="167174.37"/>
    <n v="292555.14"/>
    <n v="198338.32"/>
    <n v="347092.06"/>
    <n v="218561.53"/>
    <n v="382482.68"/>
    <n v="237313.43"/>
    <n v="415298.51"/>
  </r>
  <r>
    <n v="7"/>
    <x v="2"/>
    <s v="Region VII - Midwest"/>
    <x v="40"/>
    <s v="IA"/>
    <x v="301"/>
    <n v="3"/>
    <x v="2"/>
    <n v="73986.490000000005"/>
    <n v="129476.36"/>
    <n v="100629.6"/>
    <n v="176101.8"/>
    <n v="127095.5"/>
    <n v="222417.13"/>
    <n v="167203.47"/>
    <n v="292606.07"/>
    <n v="206999.59"/>
    <n v="362249.28"/>
    <n v="233084.83"/>
    <n v="407898.46"/>
    <n v="258813.68"/>
    <n v="452923.94"/>
  </r>
  <r>
    <n v="7"/>
    <x v="2"/>
    <s v="Region VII - Midwest"/>
    <x v="40"/>
    <s v="IA"/>
    <x v="301"/>
    <n v="4"/>
    <x v="3"/>
    <n v="83287.5"/>
    <n v="133260.01"/>
    <n v="116602.5"/>
    <n v="186564.01"/>
    <n v="149917.51"/>
    <n v="239868.01"/>
    <n v="199890.01"/>
    <n v="319824.02"/>
    <n v="249862.51"/>
    <n v="399780.02"/>
    <n v="283177.51"/>
    <n v="453084.02"/>
    <n v="316492.51"/>
    <n v="506388.02"/>
  </r>
  <r>
    <n v="7"/>
    <x v="2"/>
    <s v="Region VII - Midwest"/>
    <x v="40"/>
    <s v="IA"/>
    <x v="302"/>
    <n v="1"/>
    <x v="0"/>
    <n v="97975.34"/>
    <n v="171456.84"/>
    <n v="127133.74"/>
    <n v="222484.05"/>
    <n v="152331.47"/>
    <n v="266580.07"/>
    <n v="182013.89"/>
    <n v="318524.31"/>
    <n v="214237.9"/>
    <n v="374916.32"/>
    <n v="234851.07"/>
    <n v="410989.38"/>
    <n v="254481.91"/>
    <n v="445343.34"/>
  </r>
  <r>
    <n v="7"/>
    <x v="2"/>
    <s v="Region VII - Midwest"/>
    <x v="40"/>
    <s v="IA"/>
    <x v="302"/>
    <n v="2"/>
    <x v="1"/>
    <n v="84631.78"/>
    <n v="148105.60999999999"/>
    <n v="111216.4"/>
    <n v="194628.7"/>
    <n v="135421.4"/>
    <n v="236987.46"/>
    <n v="166577.32"/>
    <n v="291510.3"/>
    <n v="197838.49"/>
    <n v="346217.35"/>
    <n v="218140.02"/>
    <n v="381745.04"/>
    <n v="237014.57"/>
    <n v="414775.49"/>
  </r>
  <r>
    <n v="7"/>
    <x v="2"/>
    <s v="Region VII - Midwest"/>
    <x v="40"/>
    <s v="IA"/>
    <x v="302"/>
    <n v="3"/>
    <x v="2"/>
    <n v="72758.53"/>
    <n v="127327.42"/>
    <n v="98762.87"/>
    <n v="172835.03"/>
    <n v="124581.15"/>
    <n v="218017.02"/>
    <n v="163738.14000000001"/>
    <n v="286541.75"/>
    <n v="202567.69"/>
    <n v="354493.46"/>
    <n v="227986.28"/>
    <n v="398976"/>
    <n v="253030.65"/>
    <n v="442803.64"/>
  </r>
  <r>
    <n v="7"/>
    <x v="2"/>
    <s v="Region VII - Midwest"/>
    <x v="40"/>
    <s v="IA"/>
    <x v="302"/>
    <n v="4"/>
    <x v="3"/>
    <n v="83214.16"/>
    <n v="133142.66"/>
    <n v="116499.83"/>
    <n v="186399.72"/>
    <n v="149785.49"/>
    <n v="239656.79"/>
    <n v="199713.99"/>
    <n v="319542.39"/>
    <n v="249642.48"/>
    <n v="399427.98"/>
    <n v="282928.15000000002"/>
    <n v="452685.05"/>
    <n v="316213.81"/>
    <n v="505942.11"/>
  </r>
  <r>
    <n v="7"/>
    <x v="2"/>
    <s v="Region VII - Midwest"/>
    <x v="40"/>
    <s v="IA"/>
    <x v="303"/>
    <n v="1"/>
    <x v="0"/>
    <n v="93385.82"/>
    <n v="163425.18"/>
    <n v="121176.01"/>
    <n v="212058.01"/>
    <n v="145191.25"/>
    <n v="254084.69"/>
    <n v="173479.84"/>
    <n v="303589.71000000002"/>
    <n v="204191.11"/>
    <n v="357334.44"/>
    <n v="223836.59"/>
    <n v="391714.02"/>
    <n v="242544.75"/>
    <n v="424453.31"/>
  </r>
  <r>
    <n v="7"/>
    <x v="2"/>
    <s v="Region VII - Midwest"/>
    <x v="40"/>
    <s v="IA"/>
    <x v="303"/>
    <n v="2"/>
    <x v="1"/>
    <n v="80677.67"/>
    <n v="141185.92000000001"/>
    <n v="106016.63"/>
    <n v="185529.11"/>
    <n v="129086.43"/>
    <n v="225901.25"/>
    <n v="158778.34"/>
    <n v="277862.09000000003"/>
    <n v="188572.62"/>
    <n v="330002.08"/>
    <n v="207921.3"/>
    <n v="363862.27"/>
    <n v="225909.18"/>
    <n v="395341.07"/>
  </r>
  <r>
    <n v="7"/>
    <x v="2"/>
    <s v="Region VII - Midwest"/>
    <x v="40"/>
    <s v="IA"/>
    <x v="303"/>
    <n v="3"/>
    <x v="2"/>
    <n v="69367.16"/>
    <n v="121392.52"/>
    <n v="94162.53"/>
    <n v="164784.43"/>
    <n v="118780.7"/>
    <n v="207866.22"/>
    <n v="156117.06"/>
    <n v="273204.86"/>
    <n v="193141.58"/>
    <n v="337997.76"/>
    <n v="217379.09"/>
    <n v="380413.41"/>
    <n v="241260.2"/>
    <n v="422205.35"/>
  </r>
  <r>
    <n v="7"/>
    <x v="2"/>
    <s v="Region VII - Midwest"/>
    <x v="40"/>
    <s v="IA"/>
    <x v="303"/>
    <n v="4"/>
    <x v="3"/>
    <n v="79314.64"/>
    <n v="126903.43"/>
    <n v="111040.5"/>
    <n v="177664.81"/>
    <n v="142766.35999999999"/>
    <n v="228426.18"/>
    <n v="190355.15"/>
    <n v="304568.24"/>
    <n v="237943.93"/>
    <n v="380710.3"/>
    <n v="269669.78999999998"/>
    <n v="431471.67"/>
    <n v="301395.65000000002"/>
    <n v="482233.05"/>
  </r>
  <r>
    <n v="7"/>
    <x v="2"/>
    <s v="Region VII - Midwest"/>
    <x v="40"/>
    <s v="IA"/>
    <x v="304"/>
    <n v="1"/>
    <x v="0"/>
    <n v="96793.72"/>
    <n v="169389.01"/>
    <n v="125722.63"/>
    <n v="220014.6"/>
    <n v="150727.97"/>
    <n v="263773.94"/>
    <n v="180230.93"/>
    <n v="315404.13"/>
    <n v="212236.41"/>
    <n v="371413.72"/>
    <n v="232711.14"/>
    <n v="407244.5"/>
    <n v="252267.39"/>
    <n v="441467.94"/>
  </r>
  <r>
    <n v="7"/>
    <x v="2"/>
    <s v="Region VII - Midwest"/>
    <x v="40"/>
    <s v="IA"/>
    <x v="304"/>
    <n v="2"/>
    <x v="1"/>
    <n v="83068.83"/>
    <n v="145370.45000000001"/>
    <n v="109350.5"/>
    <n v="191363.38"/>
    <n v="133334.76"/>
    <n v="233335.82"/>
    <n v="164353.31"/>
    <n v="287618.3"/>
    <n v="195368.44"/>
    <n v="341894.77"/>
    <n v="215522.63"/>
    <n v="377164.6"/>
    <n v="234300.98"/>
    <n v="410026.72"/>
  </r>
  <r>
    <n v="7"/>
    <x v="2"/>
    <s v="Region VII - Midwest"/>
    <x v="40"/>
    <s v="IA"/>
    <x v="304"/>
    <n v="3"/>
    <x v="2"/>
    <n v="70995.23"/>
    <n v="124241.65"/>
    <n v="96205.72"/>
    <n v="168360"/>
    <n v="121224.81"/>
    <n v="212143.42"/>
    <n v="159195.31"/>
    <n v="278591.78999999998"/>
    <n v="196829.01"/>
    <n v="344450.76"/>
    <n v="221437"/>
    <n v="387514.75"/>
    <n v="245660.08"/>
    <n v="429905.13"/>
  </r>
  <r>
    <n v="7"/>
    <x v="2"/>
    <s v="Region VII - Midwest"/>
    <x v="40"/>
    <s v="IA"/>
    <x v="304"/>
    <n v="4"/>
    <x v="3"/>
    <n v="82287.3"/>
    <n v="131659.69"/>
    <n v="115202.23"/>
    <n v="184323.57"/>
    <n v="148117.15"/>
    <n v="236987.44"/>
    <n v="197489.53"/>
    <n v="315983.25"/>
    <n v="246861.91"/>
    <n v="394979.07"/>
    <n v="279776.84000000003"/>
    <n v="447642.94"/>
    <n v="312691.76"/>
    <n v="500306.82"/>
  </r>
  <r>
    <n v="7"/>
    <x v="2"/>
    <s v="Region VII - Midwest"/>
    <x v="40"/>
    <s v="IA"/>
    <x v="305"/>
    <n v="1"/>
    <x v="0"/>
    <n v="93621.84"/>
    <n v="163838.23000000001"/>
    <n v="121303.24"/>
    <n v="212280.67"/>
    <n v="145215.76"/>
    <n v="254127.58"/>
    <n v="173314.2"/>
    <n v="303299.84999999998"/>
    <n v="203853.79"/>
    <n v="356744.13"/>
    <n v="223387.47"/>
    <n v="390928.08"/>
    <n v="241905.24"/>
    <n v="423334.17"/>
  </r>
  <r>
    <n v="7"/>
    <x v="2"/>
    <s v="Region VII - Midwest"/>
    <x v="40"/>
    <s v="IA"/>
    <x v="305"/>
    <n v="2"/>
    <x v="1"/>
    <n v="81676.31"/>
    <n v="142933.54999999999"/>
    <n v="107053.43"/>
    <n v="187343.5"/>
    <n v="130077.23"/>
    <n v="227635.15"/>
    <n v="159494.79"/>
    <n v="279115.88"/>
    <n v="189172.41"/>
    <n v="331051.71999999997"/>
    <n v="208427.1"/>
    <n v="364747.43"/>
    <n v="226267.81"/>
    <n v="395968.67"/>
  </r>
  <r>
    <n v="7"/>
    <x v="2"/>
    <s v="Region VII - Midwest"/>
    <x v="40"/>
    <s v="IA"/>
    <x v="305"/>
    <n v="3"/>
    <x v="2"/>
    <n v="70840.72"/>
    <n v="123971.25"/>
    <n v="96402.6"/>
    <n v="168704.56"/>
    <n v="121797.91"/>
    <n v="213146.35"/>
    <n v="160275.45000000001"/>
    <n v="280482.03999999998"/>
    <n v="198459.85"/>
    <n v="347304.74"/>
    <n v="223497.34"/>
    <n v="391120.35"/>
    <n v="248199.82"/>
    <n v="434349.69"/>
  </r>
  <r>
    <n v="7"/>
    <x v="2"/>
    <s v="Region VII - Midwest"/>
    <x v="40"/>
    <s v="IA"/>
    <x v="305"/>
    <n v="4"/>
    <x v="3"/>
    <n v="79402.649999999994"/>
    <n v="127044.24"/>
    <n v="111163.71"/>
    <n v="177861.94"/>
    <n v="142924.76999999999"/>
    <n v="228679.64"/>
    <n v="190566.36"/>
    <n v="304906.18"/>
    <n v="238207.95"/>
    <n v="381132.73"/>
    <n v="269969.01"/>
    <n v="431950.43"/>
    <n v="301730.07"/>
    <n v="482768.13"/>
  </r>
  <r>
    <n v="7"/>
    <x v="2"/>
    <s v="Region VII - Midwest"/>
    <x v="40"/>
    <s v="IA"/>
    <x v="306"/>
    <n v="1"/>
    <x v="0"/>
    <n v="96990.41"/>
    <n v="169733.22"/>
    <n v="125828.65"/>
    <n v="220200.14"/>
    <n v="150748.39000000001"/>
    <n v="263809.68"/>
    <n v="180092.9"/>
    <n v="315162.57"/>
    <n v="211955.31"/>
    <n v="370921.79"/>
    <n v="232336.88"/>
    <n v="406589.53"/>
    <n v="251734.47"/>
    <n v="440535.32"/>
  </r>
  <r>
    <n v="7"/>
    <x v="2"/>
    <s v="Region VII - Midwest"/>
    <x v="40"/>
    <s v="IA"/>
    <x v="306"/>
    <n v="2"/>
    <x v="1"/>
    <n v="83901.03"/>
    <n v="146826.81"/>
    <n v="110214.5"/>
    <n v="192875.37"/>
    <n v="134160.42000000001"/>
    <n v="234780.73"/>
    <n v="164950.35"/>
    <n v="288663.12"/>
    <n v="195868.26"/>
    <n v="342769.46"/>
    <n v="215944.13"/>
    <n v="377902.22"/>
    <n v="234599.84"/>
    <n v="410549.71"/>
  </r>
  <r>
    <n v="7"/>
    <x v="2"/>
    <s v="Region VII - Midwest"/>
    <x v="40"/>
    <s v="IA"/>
    <x v="306"/>
    <n v="3"/>
    <x v="2"/>
    <n v="72223.19"/>
    <n v="126390.59"/>
    <n v="98072.44"/>
    <n v="171626.77"/>
    <n v="123739.16"/>
    <n v="216543.53"/>
    <n v="162660.63"/>
    <n v="284656.09999999998"/>
    <n v="201260.89"/>
    <n v="352206.56"/>
    <n v="226535.54"/>
    <n v="396437.19"/>
    <n v="251443.09"/>
    <n v="440025.41"/>
  </r>
  <r>
    <n v="7"/>
    <x v="2"/>
    <s v="Region VII - Midwest"/>
    <x v="40"/>
    <s v="IA"/>
    <x v="306"/>
    <n v="4"/>
    <x v="3"/>
    <n v="82360.639999999999"/>
    <n v="131777.03"/>
    <n v="115304.9"/>
    <n v="184487.84"/>
    <n v="148249.15"/>
    <n v="237198.65"/>
    <n v="197665.54"/>
    <n v="316264.87"/>
    <n v="247081.92"/>
    <n v="395331.08"/>
    <n v="280026.18"/>
    <n v="448041.89"/>
    <n v="312970.44"/>
    <n v="500752.7"/>
  </r>
  <r>
    <n v="7"/>
    <x v="2"/>
    <s v="Region VII - Midwest"/>
    <x v="41"/>
    <s v="KS"/>
    <x v="307"/>
    <n v="1"/>
    <x v="0"/>
    <n v="90884.160000000003"/>
    <n v="159047.28"/>
    <n v="117892.07"/>
    <n v="206311.12"/>
    <n v="141229.46"/>
    <n v="247151.55"/>
    <n v="168704.95"/>
    <n v="295233.65999999997"/>
    <n v="198540.84"/>
    <n v="347446.47"/>
    <n v="217625.94"/>
    <n v="380845.39"/>
    <n v="235782.72"/>
    <n v="412619.75"/>
  </r>
  <r>
    <n v="7"/>
    <x v="2"/>
    <s v="Region VII - Midwest"/>
    <x v="41"/>
    <s v="KS"/>
    <x v="307"/>
    <n v="2"/>
    <x v="1"/>
    <n v="78684.37"/>
    <n v="137697.64000000001"/>
    <n v="103339.07"/>
    <n v="180843.37"/>
    <n v="125768.82"/>
    <n v="220095.44"/>
    <n v="154591.51"/>
    <n v="270535.14"/>
    <n v="183547.09"/>
    <n v="321207.40999999997"/>
    <n v="202347.26"/>
    <n v="354107.7"/>
    <n v="219812.57"/>
    <n v="384672.01"/>
  </r>
  <r>
    <n v="7"/>
    <x v="2"/>
    <s v="Region VII - Midwest"/>
    <x v="41"/>
    <s v="KS"/>
    <x v="307"/>
    <n v="3"/>
    <x v="2"/>
    <n v="67783.23"/>
    <n v="118620.66"/>
    <n v="92063.1"/>
    <n v="161110.42000000001"/>
    <n v="116172.84"/>
    <n v="203302.47"/>
    <n v="152730.21"/>
    <n v="267277.87"/>
    <n v="188988.2"/>
    <n v="330729.34999999998"/>
    <n v="212732.52"/>
    <n v="372281.9"/>
    <n v="236134.69"/>
    <n v="413235.7"/>
  </r>
  <r>
    <n v="7"/>
    <x v="2"/>
    <s v="Region VII - Midwest"/>
    <x v="41"/>
    <s v="KS"/>
    <x v="307"/>
    <n v="4"/>
    <x v="3"/>
    <n v="77166.17"/>
    <n v="123465.88"/>
    <n v="108032.64"/>
    <n v="172852.23"/>
    <n v="138899.10999999999"/>
    <n v="222238.58"/>
    <n v="185198.81"/>
    <n v="296318.11"/>
    <n v="231498.52"/>
    <n v="370397.63"/>
    <n v="262364.99"/>
    <n v="419783.98"/>
    <n v="293231.46000000002"/>
    <n v="469170.34"/>
  </r>
  <r>
    <n v="7"/>
    <x v="2"/>
    <s v="Region VII - Midwest"/>
    <x v="41"/>
    <s v="KS"/>
    <x v="308"/>
    <n v="1"/>
    <x v="0"/>
    <n v="92558.24"/>
    <n v="161976.93"/>
    <n v="119955.74"/>
    <n v="209922.54"/>
    <n v="143624.51"/>
    <n v="251342.89"/>
    <n v="171448.42"/>
    <n v="300034.73"/>
    <n v="201683.64"/>
    <n v="352946.37"/>
    <n v="221022.98"/>
    <n v="386790.21"/>
    <n v="239370.97"/>
    <n v="418899.19"/>
  </r>
  <r>
    <n v="7"/>
    <x v="2"/>
    <s v="Region VII - Midwest"/>
    <x v="41"/>
    <s v="KS"/>
    <x v="308"/>
    <n v="2"/>
    <x v="1"/>
    <n v="80612.69"/>
    <n v="141072.20000000001"/>
    <n v="105705.93"/>
    <n v="184985.37"/>
    <n v="128485.97"/>
    <n v="224850.45"/>
    <n v="157629.01"/>
    <n v="275850.76"/>
    <n v="187002.26"/>
    <n v="327253.95"/>
    <n v="206062.61"/>
    <n v="360609.56"/>
    <n v="223733.54"/>
    <n v="391533.69"/>
  </r>
  <r>
    <n v="7"/>
    <x v="2"/>
    <s v="Region VII - Midwest"/>
    <x v="41"/>
    <s v="KS"/>
    <x v="308"/>
    <n v="3"/>
    <x v="2"/>
    <n v="69814.2"/>
    <n v="122174.85"/>
    <n v="94965.48"/>
    <n v="166189.59"/>
    <n v="119950.18"/>
    <n v="209912.82"/>
    <n v="157811.81"/>
    <n v="276170.65999999997"/>
    <n v="195380.3"/>
    <n v="341915.52"/>
    <n v="220007.18"/>
    <n v="385012.57"/>
    <n v="244299.06"/>
    <n v="427523.35"/>
  </r>
  <r>
    <n v="7"/>
    <x v="2"/>
    <s v="Region VII - Midwest"/>
    <x v="41"/>
    <s v="KS"/>
    <x v="308"/>
    <n v="4"/>
    <x v="3"/>
    <n v="78519.789999999994"/>
    <n v="125631.67"/>
    <n v="109927.71"/>
    <n v="175884.34"/>
    <n v="141335.63"/>
    <n v="226137.01"/>
    <n v="188447.51"/>
    <n v="301516.02"/>
    <n v="235559.38"/>
    <n v="376895.02"/>
    <n v="266967.3"/>
    <n v="427147.69"/>
    <n v="298375.21999999997"/>
    <n v="477400.36"/>
  </r>
  <r>
    <n v="7"/>
    <x v="2"/>
    <s v="Region VII - Midwest"/>
    <x v="41"/>
    <s v="KS"/>
    <x v="309"/>
    <n v="1"/>
    <x v="0"/>
    <n v="85427.73"/>
    <n v="149498.53"/>
    <n v="110692.86"/>
    <n v="193712.51"/>
    <n v="132518.41"/>
    <n v="231907.22"/>
    <n v="158167.07999999999"/>
    <n v="276792.39"/>
    <n v="186042.8"/>
    <n v="325574.90000000002"/>
    <n v="203872.69"/>
    <n v="356777.21"/>
    <n v="220778.36"/>
    <n v="386362.13"/>
  </r>
  <r>
    <n v="7"/>
    <x v="2"/>
    <s v="Region VII - Midwest"/>
    <x v="41"/>
    <s v="KS"/>
    <x v="309"/>
    <n v="2"/>
    <x v="1"/>
    <n v="74498.84"/>
    <n v="130372.96"/>
    <n v="97655.8"/>
    <n v="170897.65"/>
    <n v="118668.26"/>
    <n v="207669.46"/>
    <n v="145523.79"/>
    <n v="254666.64"/>
    <n v="172610.9"/>
    <n v="302069.08"/>
    <n v="190185.54"/>
    <n v="332824.7"/>
    <n v="206471.77"/>
    <n v="361325.6"/>
  </r>
  <r>
    <n v="7"/>
    <x v="2"/>
    <s v="Region VII - Midwest"/>
    <x v="41"/>
    <s v="KS"/>
    <x v="309"/>
    <n v="3"/>
    <x v="2"/>
    <n v="64593.31"/>
    <n v="113038.29"/>
    <n v="87892.36"/>
    <n v="153811.62"/>
    <n v="111039"/>
    <n v="194318.25"/>
    <n v="146110.81"/>
    <n v="255693.92"/>
    <n v="180914.43"/>
    <n v="316600.25"/>
    <n v="203733.71"/>
    <n v="356533.99"/>
    <n v="226246.49"/>
    <n v="395931.35"/>
  </r>
  <r>
    <n v="7"/>
    <x v="2"/>
    <s v="Region VII - Midwest"/>
    <x v="41"/>
    <s v="KS"/>
    <x v="309"/>
    <n v="4"/>
    <x v="3"/>
    <n v="72457.14"/>
    <n v="115931.42"/>
    <n v="101439.99"/>
    <n v="162303.99"/>
    <n v="130422.85"/>
    <n v="208676.56"/>
    <n v="173897.13"/>
    <n v="278235.40999999997"/>
    <n v="217371.41"/>
    <n v="347794.27"/>
    <n v="246354.27"/>
    <n v="394166.84"/>
    <n v="275337.12"/>
    <n v="440539.41"/>
  </r>
  <r>
    <n v="7"/>
    <x v="2"/>
    <s v="Region VII - Midwest"/>
    <x v="41"/>
    <s v="KS"/>
    <x v="310"/>
    <n v="1"/>
    <x v="0"/>
    <n v="105302.54"/>
    <n v="184279.45"/>
    <n v="136502.66"/>
    <n v="238879.65"/>
    <n v="163458"/>
    <n v="286051.5"/>
    <n v="195157.21"/>
    <n v="341525.11"/>
    <n v="229597.65"/>
    <n v="401795.89"/>
    <n v="251627.11"/>
    <n v="440347.45"/>
    <n v="272541.61"/>
    <n v="476947.82"/>
  </r>
  <r>
    <n v="7"/>
    <x v="2"/>
    <s v="Region VII - Midwest"/>
    <x v="41"/>
    <s v="KS"/>
    <x v="310"/>
    <n v="2"/>
    <x v="1"/>
    <n v="91577.84"/>
    <n v="160261.22"/>
    <n v="120130.53"/>
    <n v="210228.43"/>
    <n v="146064.79"/>
    <n v="255613.38"/>
    <n v="179279.59"/>
    <n v="313739.28000000003"/>
    <n v="212729.68"/>
    <n v="372276.95"/>
    <n v="234438.6"/>
    <n v="410267.55"/>
    <n v="254575.2"/>
    <n v="445506.61"/>
  </r>
  <r>
    <n v="7"/>
    <x v="2"/>
    <s v="Region VII - Midwest"/>
    <x v="41"/>
    <s v="KS"/>
    <x v="310"/>
    <n v="3"/>
    <x v="2"/>
    <n v="79207.38"/>
    <n v="138612.92000000001"/>
    <n v="107702.73"/>
    <n v="188479.77"/>
    <n v="136006.69"/>
    <n v="238011.7"/>
    <n v="178904.47"/>
    <n v="313082.83"/>
    <n v="221465.46"/>
    <n v="387564.55"/>
    <n v="249358.31"/>
    <n v="436377.05"/>
    <n v="276866.25"/>
    <n v="484515.94"/>
  </r>
  <r>
    <n v="7"/>
    <x v="2"/>
    <s v="Region VII - Midwest"/>
    <x v="41"/>
    <s v="KS"/>
    <x v="310"/>
    <n v="4"/>
    <x v="3"/>
    <n v="89350.16"/>
    <n v="142960.26"/>
    <n v="125090.23"/>
    <n v="200144.37"/>
    <n v="160830.29"/>
    <n v="257328.47"/>
    <n v="214440.39"/>
    <n v="343104.63"/>
    <n v="268050.49"/>
    <n v="428880.78"/>
    <n v="303790.55"/>
    <n v="486064.89"/>
    <n v="339530.62"/>
    <n v="543248.99"/>
  </r>
  <r>
    <n v="7"/>
    <x v="2"/>
    <s v="Region VII - Midwest"/>
    <x v="41"/>
    <s v="KS"/>
    <x v="311"/>
    <n v="1"/>
    <x v="0"/>
    <n v="84364.13"/>
    <n v="147637.23000000001"/>
    <n v="109345.36"/>
    <n v="191354.38"/>
    <n v="130927.16"/>
    <n v="229122.53"/>
    <n v="156301.29999999999"/>
    <n v="273527.28000000003"/>
    <n v="183872.65"/>
    <n v="321777.13"/>
    <n v="201508.2"/>
    <n v="352639.35"/>
    <n v="218244.08"/>
    <n v="381927.15"/>
  </r>
  <r>
    <n v="7"/>
    <x v="2"/>
    <s v="Region VII - Midwest"/>
    <x v="41"/>
    <s v="KS"/>
    <x v="311"/>
    <n v="2"/>
    <x v="1"/>
    <n v="73435.210000000006"/>
    <n v="128511.62"/>
    <n v="96308.3"/>
    <n v="168539.51999999999"/>
    <n v="117077.01"/>
    <n v="204884.77"/>
    <n v="143658.01"/>
    <n v="251401.52"/>
    <n v="170440.75"/>
    <n v="298271.31"/>
    <n v="187821.05"/>
    <n v="328686.84000000003"/>
    <n v="203937.5"/>
    <n v="356890.62"/>
  </r>
  <r>
    <n v="7"/>
    <x v="2"/>
    <s v="Region VII - Midwest"/>
    <x v="41"/>
    <s v="KS"/>
    <x v="311"/>
    <n v="3"/>
    <x v="2"/>
    <n v="63566.79"/>
    <n v="111241.89"/>
    <n v="86455.23"/>
    <n v="151296.66"/>
    <n v="109191.27"/>
    <n v="191084.72"/>
    <n v="143647.17000000001"/>
    <n v="251382.54"/>
    <n v="177834.87"/>
    <n v="311211.03000000003"/>
    <n v="200243.55"/>
    <n v="350426.21"/>
    <n v="222345.72"/>
    <n v="389105.01"/>
  </r>
  <r>
    <n v="7"/>
    <x v="2"/>
    <s v="Region VII - Midwest"/>
    <x v="41"/>
    <s v="KS"/>
    <x v="311"/>
    <n v="4"/>
    <x v="3"/>
    <n v="71574.28"/>
    <n v="114518.85"/>
    <n v="100203.99"/>
    <n v="160326.39000000001"/>
    <n v="128833.71"/>
    <n v="206133.93"/>
    <n v="171778.28"/>
    <n v="274845.25"/>
    <n v="214722.85"/>
    <n v="343556.56"/>
    <n v="243352.56"/>
    <n v="389364.1"/>
    <n v="271982.27"/>
    <n v="435171.64"/>
  </r>
  <r>
    <n v="7"/>
    <x v="2"/>
    <s v="Region VII - Midwest"/>
    <x v="41"/>
    <s v="KS"/>
    <x v="312"/>
    <n v="1"/>
    <x v="0"/>
    <n v="88874.97"/>
    <n v="155531.20000000001"/>
    <n v="115260.68"/>
    <n v="201706.19"/>
    <n v="138059.21"/>
    <n v="241603.61"/>
    <n v="164890.57"/>
    <n v="288558.49"/>
    <n v="194031.88"/>
    <n v="339555.79"/>
    <n v="212672.39"/>
    <n v="372176.69"/>
    <n v="230394.41"/>
    <n v="403190.23"/>
  </r>
  <r>
    <n v="7"/>
    <x v="2"/>
    <s v="Region VII - Midwest"/>
    <x v="41"/>
    <s v="KS"/>
    <x v="312"/>
    <n v="2"/>
    <x v="1"/>
    <n v="77056.44"/>
    <n v="134848.76999999999"/>
    <n v="101162.46"/>
    <n v="177034.31"/>
    <n v="123081.72"/>
    <n v="215393.01"/>
    <n v="151218.17000000001"/>
    <n v="264631.8"/>
    <n v="179506.68"/>
    <n v="314136.7"/>
    <n v="197871.17"/>
    <n v="346274.55"/>
    <n v="214923.34"/>
    <n v="376115.84"/>
  </r>
  <r>
    <n v="7"/>
    <x v="2"/>
    <s v="Region VII - Midwest"/>
    <x v="41"/>
    <s v="KS"/>
    <x v="312"/>
    <n v="3"/>
    <x v="2"/>
    <n v="66466.98"/>
    <n v="116317.21"/>
    <n v="90308.88"/>
    <n v="158040.54"/>
    <n v="113985.98"/>
    <n v="199475.47"/>
    <n v="149882.12"/>
    <n v="262293.7"/>
    <n v="185488.23"/>
    <n v="324604.40000000002"/>
    <n v="208811.32"/>
    <n v="365419.81"/>
    <n v="231802.96"/>
    <n v="405655.18"/>
  </r>
  <r>
    <n v="7"/>
    <x v="2"/>
    <s v="Region VII - Midwest"/>
    <x v="41"/>
    <s v="KS"/>
    <x v="312"/>
    <n v="4"/>
    <x v="3"/>
    <n v="75444.460000000006"/>
    <n v="120711.14"/>
    <n v="105622.25"/>
    <n v="168995.6"/>
    <n v="135800.03"/>
    <n v="217280.06"/>
    <n v="181066.71"/>
    <n v="289706.74"/>
    <n v="226333.39"/>
    <n v="362133.43"/>
    <n v="256511.18"/>
    <n v="410417.89"/>
    <n v="286688.96000000002"/>
    <n v="458702.34"/>
  </r>
  <r>
    <n v="7"/>
    <x v="2"/>
    <s v="Region VII - Midwest"/>
    <x v="41"/>
    <s v="KS"/>
    <x v="313"/>
    <n v="1"/>
    <x v="0"/>
    <n v="92518.9"/>
    <n v="161908.07999999999"/>
    <n v="119934.53"/>
    <n v="209885.43"/>
    <n v="143620.42000000001"/>
    <n v="251335.74"/>
    <n v="171476.02"/>
    <n v="300083.03999999998"/>
    <n v="201739.86"/>
    <n v="353044.75"/>
    <n v="221097.83"/>
    <n v="386921.2"/>
    <n v="239477.55"/>
    <n v="419085.71"/>
  </r>
  <r>
    <n v="7"/>
    <x v="2"/>
    <s v="Region VII - Midwest"/>
    <x v="41"/>
    <s v="KS"/>
    <x v="313"/>
    <n v="2"/>
    <x v="1"/>
    <n v="80446.25"/>
    <n v="140780.93"/>
    <n v="105533.13"/>
    <n v="184682.97"/>
    <n v="128320.84"/>
    <n v="224561.47"/>
    <n v="157509.6"/>
    <n v="275641.8"/>
    <n v="186902.29"/>
    <n v="327079.01"/>
    <n v="205978.31"/>
    <n v="360462.04"/>
    <n v="223673.77"/>
    <n v="391429.09"/>
  </r>
  <r>
    <n v="7"/>
    <x v="2"/>
    <s v="Region VII - Midwest"/>
    <x v="41"/>
    <s v="KS"/>
    <x v="313"/>
    <n v="3"/>
    <x v="2"/>
    <n v="69568.600000000006"/>
    <n v="121745.06"/>
    <n v="94592.13"/>
    <n v="165536.23000000001"/>
    <n v="119447.31"/>
    <n v="209032.8"/>
    <n v="157118.74"/>
    <n v="274957.8"/>
    <n v="194493.92"/>
    <n v="340364.36"/>
    <n v="218987.48"/>
    <n v="383228.08"/>
    <n v="243142.45"/>
    <n v="425499.29"/>
  </r>
  <r>
    <n v="7"/>
    <x v="2"/>
    <s v="Region VII - Midwest"/>
    <x v="41"/>
    <s v="KS"/>
    <x v="313"/>
    <n v="4"/>
    <x v="3"/>
    <n v="78505.13"/>
    <n v="125608.21"/>
    <n v="109907.18"/>
    <n v="175851.49"/>
    <n v="141309.23000000001"/>
    <n v="226094.77"/>
    <n v="188412.31"/>
    <n v="301459.69"/>
    <n v="235515.38"/>
    <n v="376824.62"/>
    <n v="266917.43"/>
    <n v="427067.9"/>
    <n v="298319.48"/>
    <n v="477311.18"/>
  </r>
  <r>
    <n v="7"/>
    <x v="2"/>
    <s v="Region VII - Midwest"/>
    <x v="41"/>
    <s v="KS"/>
    <x v="314"/>
    <n v="1"/>
    <x v="0"/>
    <n v="86412.66"/>
    <n v="151222.15"/>
    <n v="111997.95"/>
    <n v="195996.41"/>
    <n v="134101.49"/>
    <n v="234677.62"/>
    <n v="160088.07999999999"/>
    <n v="280154.13"/>
    <n v="188325.39"/>
    <n v="329569.44"/>
    <n v="206386.89"/>
    <n v="361177.06"/>
    <n v="223525.8"/>
    <n v="391170.15"/>
  </r>
  <r>
    <n v="7"/>
    <x v="2"/>
    <s v="Region VII - Midwest"/>
    <x v="41"/>
    <s v="KS"/>
    <x v="314"/>
    <n v="2"/>
    <x v="1"/>
    <n v="75229.58"/>
    <n v="131651.76"/>
    <n v="98657.7"/>
    <n v="172650.98"/>
    <n v="119929.25"/>
    <n v="209876.18"/>
    <n v="147150.76"/>
    <n v="257513.82"/>
    <n v="174581.12"/>
    <n v="305516.96999999997"/>
    <n v="192381.44"/>
    <n v="336667.51"/>
    <n v="208886.5"/>
    <n v="365551.38"/>
  </r>
  <r>
    <n v="7"/>
    <x v="2"/>
    <s v="Region VII - Midwest"/>
    <x v="41"/>
    <s v="KS"/>
    <x v="314"/>
    <n v="3"/>
    <x v="2"/>
    <n v="65128.639999999999"/>
    <n v="113975.13"/>
    <n v="88582.79"/>
    <n v="155019.89000000001"/>
    <n v="111881"/>
    <n v="195791.74"/>
    <n v="147188.32999999999"/>
    <n v="257579.57"/>
    <n v="182221.23"/>
    <n v="318887.15000000002"/>
    <n v="205184.45"/>
    <n v="359072.79"/>
    <n v="227834.05"/>
    <n v="398709.59"/>
  </r>
  <r>
    <n v="7"/>
    <x v="2"/>
    <s v="Region VII - Midwest"/>
    <x v="41"/>
    <s v="KS"/>
    <x v="314"/>
    <n v="4"/>
    <x v="3"/>
    <n v="73310.66"/>
    <n v="117297.06"/>
    <n v="102634.92"/>
    <n v="164215.88"/>
    <n v="131959.19"/>
    <n v="211134.7"/>
    <n v="175945.58"/>
    <n v="281512.93"/>
    <n v="219931.98"/>
    <n v="351891.17"/>
    <n v="249256.24"/>
    <n v="398809.99"/>
    <n v="278580.5"/>
    <n v="445728.81"/>
  </r>
  <r>
    <n v="7"/>
    <x v="2"/>
    <s v="Region VII - Midwest"/>
    <x v="42"/>
    <s v="MO"/>
    <x v="315"/>
    <n v="1"/>
    <x v="0"/>
    <n v="93661.18"/>
    <n v="163907.07"/>
    <n v="121324.45"/>
    <n v="212317.78"/>
    <n v="145219.85"/>
    <n v="254134.73"/>
    <n v="173286.59"/>
    <n v="303251.53999999998"/>
    <n v="203797.57"/>
    <n v="356645.75"/>
    <n v="223312.62"/>
    <n v="390797.09"/>
    <n v="241798.66"/>
    <n v="423147.65"/>
  </r>
  <r>
    <n v="7"/>
    <x v="2"/>
    <s v="Region VII - Midwest"/>
    <x v="42"/>
    <s v="MO"/>
    <x v="315"/>
    <n v="2"/>
    <x v="1"/>
    <n v="81842.75"/>
    <n v="143224.82"/>
    <n v="107226.23"/>
    <n v="187645.9"/>
    <n v="130242.36"/>
    <n v="227924.13"/>
    <n v="159614.20000000001"/>
    <n v="279324.84999999998"/>
    <n v="189272.38"/>
    <n v="331226.65999999997"/>
    <n v="208511.4"/>
    <n v="364894.95"/>
    <n v="226327.58"/>
    <n v="396073.27"/>
  </r>
  <r>
    <n v="7"/>
    <x v="2"/>
    <s v="Region VII - Midwest"/>
    <x v="42"/>
    <s v="MO"/>
    <x v="315"/>
    <n v="3"/>
    <x v="2"/>
    <n v="71086.31"/>
    <n v="124401.04"/>
    <n v="96775.95"/>
    <n v="169357.91"/>
    <n v="122300.78"/>
    <n v="214026.37"/>
    <n v="160968.51"/>
    <n v="281694.90000000002"/>
    <n v="199346.23"/>
    <n v="348855.9"/>
    <n v="224517.05"/>
    <n v="392904.84"/>
    <n v="249356.43"/>
    <n v="436373.74"/>
  </r>
  <r>
    <n v="7"/>
    <x v="2"/>
    <s v="Region VII - Midwest"/>
    <x v="42"/>
    <s v="MO"/>
    <x v="315"/>
    <n v="4"/>
    <x v="3"/>
    <n v="79417.320000000007"/>
    <n v="127067.71"/>
    <n v="111184.25"/>
    <n v="177894.8"/>
    <n v="142951.17000000001"/>
    <n v="228721.88"/>
    <n v="190601.56"/>
    <n v="304962.51"/>
    <n v="238251.96"/>
    <n v="381203.14"/>
    <n v="270018.88"/>
    <n v="432030.22"/>
    <n v="301785.81"/>
    <n v="482857.31"/>
  </r>
  <r>
    <n v="7"/>
    <x v="2"/>
    <s v="Region VII - Midwest"/>
    <x v="42"/>
    <s v="MO"/>
    <x v="182"/>
    <n v="1"/>
    <x v="0"/>
    <n v="97600.89"/>
    <n v="170801.55"/>
    <n v="126544.81"/>
    <n v="221453.43"/>
    <n v="151552.18"/>
    <n v="265216.32"/>
    <n v="180970.58"/>
    <n v="316698.51"/>
    <n v="212927.94"/>
    <n v="372623.9"/>
    <n v="233369.42"/>
    <n v="408396.48"/>
    <n v="252788.44"/>
    <n v="442379.76"/>
  </r>
  <r>
    <n v="7"/>
    <x v="2"/>
    <s v="Region VII - Midwest"/>
    <x v="42"/>
    <s v="MO"/>
    <x v="182"/>
    <n v="2"/>
    <x v="1"/>
    <n v="84765.73"/>
    <n v="148340.01999999999"/>
    <n v="111233.85"/>
    <n v="194659.23"/>
    <n v="135286.31"/>
    <n v="236751.04"/>
    <n v="166122.06"/>
    <n v="290713.61"/>
    <n v="197153.27"/>
    <n v="345018.23"/>
    <n v="217294.98"/>
    <n v="380266.21"/>
    <n v="235986.52"/>
    <n v="412976.4"/>
  </r>
  <r>
    <n v="7"/>
    <x v="2"/>
    <s v="Region VII - Midwest"/>
    <x v="42"/>
    <s v="MO"/>
    <x v="182"/>
    <n v="3"/>
    <x v="2"/>
    <n v="73227.64"/>
    <n v="128148.37"/>
    <n v="99537.69"/>
    <n v="174190.96"/>
    <n v="125668.76"/>
    <n v="219920.33"/>
    <n v="165278.57999999999"/>
    <n v="289237.51"/>
    <n v="204573.42"/>
    <n v="358003.49"/>
    <n v="230320.03"/>
    <n v="403060.06"/>
    <n v="255706.68"/>
    <n v="447486.69"/>
  </r>
  <r>
    <n v="7"/>
    <x v="2"/>
    <s v="Region VII - Midwest"/>
    <x v="42"/>
    <s v="MO"/>
    <x v="182"/>
    <n v="4"/>
    <x v="3"/>
    <n v="82831.399999999994"/>
    <n v="132530.25"/>
    <n v="115963.97"/>
    <n v="185542.35"/>
    <n v="149096.53"/>
    <n v="238554.45"/>
    <n v="198795.37"/>
    <n v="318072.59999999998"/>
    <n v="248494.21"/>
    <n v="397590.75"/>
    <n v="281626.77"/>
    <n v="450602.85"/>
    <n v="314759.34000000003"/>
    <n v="503614.95"/>
  </r>
  <r>
    <n v="7"/>
    <x v="2"/>
    <s v="Region VII - Midwest"/>
    <x v="42"/>
    <s v="MO"/>
    <x v="316"/>
    <n v="1"/>
    <x v="0"/>
    <n v="96615.96"/>
    <n v="169077.93"/>
    <n v="125239.72"/>
    <n v="219169.52"/>
    <n v="149969.1"/>
    <n v="262445.92"/>
    <n v="179049.58"/>
    <n v="313336.77"/>
    <n v="210645.35"/>
    <n v="368629.37"/>
    <n v="230855.22"/>
    <n v="403996.64"/>
    <n v="250040.99"/>
    <n v="437571.74"/>
  </r>
  <r>
    <n v="7"/>
    <x v="2"/>
    <s v="Region VII - Midwest"/>
    <x v="42"/>
    <s v="MO"/>
    <x v="316"/>
    <n v="2"/>
    <x v="1"/>
    <n v="84034.98"/>
    <n v="147061.22"/>
    <n v="110231.94"/>
    <n v="192905.9"/>
    <n v="134025.32"/>
    <n v="234544.31"/>
    <n v="164495.1"/>
    <n v="287866.42"/>
    <n v="195183.05"/>
    <n v="341570.34"/>
    <n v="215099.08"/>
    <n v="376423.4"/>
    <n v="233571.78"/>
    <n v="408750.62"/>
  </r>
  <r>
    <n v="7"/>
    <x v="2"/>
    <s v="Region VII - Midwest"/>
    <x v="42"/>
    <s v="MO"/>
    <x v="316"/>
    <n v="3"/>
    <x v="2"/>
    <n v="72692.31"/>
    <n v="127211.54"/>
    <n v="98847.26"/>
    <n v="172982.7"/>
    <n v="124826.77"/>
    <n v="218446.84"/>
    <n v="164201.06"/>
    <n v="287351.86"/>
    <n v="203266.63"/>
    <n v="355716.6"/>
    <n v="228869.29"/>
    <n v="400521.26"/>
    <n v="254119.12"/>
    <n v="444708.46"/>
  </r>
  <r>
    <n v="7"/>
    <x v="2"/>
    <s v="Region VII - Midwest"/>
    <x v="42"/>
    <s v="MO"/>
    <x v="316"/>
    <n v="4"/>
    <x v="3"/>
    <n v="81977.88"/>
    <n v="131164.62"/>
    <n v="114769.04"/>
    <n v="183630.46"/>
    <n v="147560.19"/>
    <n v="236096.31"/>
    <n v="196746.92"/>
    <n v="314795.08"/>
    <n v="245933.65"/>
    <n v="393493.85"/>
    <n v="278724.8"/>
    <n v="445959.69"/>
    <n v="311515.96000000002"/>
    <n v="498425.54"/>
  </r>
  <r>
    <n v="7"/>
    <x v="2"/>
    <s v="Region VII - Midwest"/>
    <x v="42"/>
    <s v="MO"/>
    <x v="317"/>
    <n v="1"/>
    <x v="0"/>
    <n v="90627.73"/>
    <n v="158598.51999999999"/>
    <n v="117366.76"/>
    <n v="205391.83"/>
    <n v="140462.42000000001"/>
    <n v="245809.24"/>
    <n v="167578.82"/>
    <n v="293262.93"/>
    <n v="197062.23"/>
    <n v="344858.9"/>
    <n v="215919.72"/>
    <n v="377859.52"/>
    <n v="233769.49"/>
    <n v="409096.61"/>
  </r>
  <r>
    <n v="7"/>
    <x v="2"/>
    <s v="Region VII - Midwest"/>
    <x v="42"/>
    <s v="MO"/>
    <x v="317"/>
    <n v="2"/>
    <x v="1"/>
    <n v="79317.64"/>
    <n v="138805.87"/>
    <n v="103874.91"/>
    <n v="181781.1"/>
    <n v="126129.13"/>
    <n v="220725.98"/>
    <n v="154494.48000000001"/>
    <n v="270365.34000000003"/>
    <n v="183161.78"/>
    <n v="320533.11"/>
    <n v="201755.12"/>
    <n v="353071.45"/>
    <n v="218963.84"/>
    <n v="383186.72"/>
  </r>
  <r>
    <n v="7"/>
    <x v="2"/>
    <s v="Region VII - Midwest"/>
    <x v="42"/>
    <s v="MO"/>
    <x v="317"/>
    <n v="3"/>
    <x v="2"/>
    <n v="68989.119999999995"/>
    <n v="120730.97"/>
    <n v="93957.95"/>
    <n v="164426.41"/>
    <n v="118769.06"/>
    <n v="207845.86"/>
    <n v="156349.84"/>
    <n v="273612.21999999997"/>
    <n v="193653.07"/>
    <n v="338892.87"/>
    <n v="218125.4"/>
    <n v="381719.45"/>
    <n v="242280.53"/>
    <n v="423990.92"/>
  </r>
  <r>
    <n v="7"/>
    <x v="2"/>
    <s v="Region VII - Midwest"/>
    <x v="42"/>
    <s v="MO"/>
    <x v="317"/>
    <n v="4"/>
    <x v="3"/>
    <n v="76827.42"/>
    <n v="122923.87"/>
    <n v="107558.39"/>
    <n v="172093.42"/>
    <n v="138289.35"/>
    <n v="221262.97"/>
    <n v="184385.8"/>
    <n v="295017.28999999998"/>
    <n v="230482.26"/>
    <n v="368771.61"/>
    <n v="261213.22"/>
    <n v="417941.16"/>
    <n v="291944.19"/>
    <n v="467110.71"/>
  </r>
  <r>
    <n v="7"/>
    <x v="2"/>
    <s v="Region VII - Midwest"/>
    <x v="42"/>
    <s v="MO"/>
    <x v="310"/>
    <n v="1"/>
    <x v="0"/>
    <n v="105341.88"/>
    <n v="184348.29"/>
    <n v="136523.85999999999"/>
    <n v="238916.76"/>
    <n v="163462.09"/>
    <n v="286058.65000000002"/>
    <n v="195129.60000000001"/>
    <n v="341476.8"/>
    <n v="229541.43"/>
    <n v="401697.51"/>
    <n v="251552.26"/>
    <n v="440216.46"/>
    <n v="272435.03000000003"/>
    <n v="476761.3"/>
  </r>
  <r>
    <n v="7"/>
    <x v="2"/>
    <s v="Region VII - Midwest"/>
    <x v="42"/>
    <s v="MO"/>
    <x v="310"/>
    <n v="2"/>
    <x v="1"/>
    <n v="91744.28"/>
    <n v="160552.49"/>
    <n v="120303.33"/>
    <n v="210530.83"/>
    <n v="146229.92000000001"/>
    <n v="255902.36"/>
    <n v="179398.99"/>
    <n v="313948.24"/>
    <n v="212829.65"/>
    <n v="372451.89"/>
    <n v="234522.9"/>
    <n v="410415.08"/>
    <n v="254634.98"/>
    <n v="445611.21"/>
  </r>
  <r>
    <n v="7"/>
    <x v="2"/>
    <s v="Region VII - Midwest"/>
    <x v="42"/>
    <s v="MO"/>
    <x v="310"/>
    <n v="3"/>
    <x v="2"/>
    <n v="79452.97"/>
    <n v="139042.70000000001"/>
    <n v="108076.07"/>
    <n v="189133.13"/>
    <n v="136509.54999999999"/>
    <n v="238891.72"/>
    <n v="179597.54"/>
    <n v="314295.69"/>
    <n v="222351.84"/>
    <n v="389115.71"/>
    <n v="250378.02"/>
    <n v="438161.53"/>
    <n v="278022.84999999998"/>
    <n v="486539.99"/>
  </r>
  <r>
    <n v="7"/>
    <x v="2"/>
    <s v="Region VII - Midwest"/>
    <x v="42"/>
    <s v="MO"/>
    <x v="310"/>
    <n v="4"/>
    <x v="3"/>
    <n v="89364.83"/>
    <n v="142983.73000000001"/>
    <n v="125110.76"/>
    <n v="200177.22"/>
    <n v="160856.69"/>
    <n v="257370.71"/>
    <n v="214475.59"/>
    <n v="343160.95"/>
    <n v="268094.49"/>
    <n v="428951.19"/>
    <n v="303840.42"/>
    <n v="486144.68"/>
    <n v="339586.35"/>
    <n v="543338.17000000004"/>
  </r>
  <r>
    <n v="7"/>
    <x v="2"/>
    <s v="Region VII - Midwest"/>
    <x v="42"/>
    <s v="MO"/>
    <x v="318"/>
    <n v="1"/>
    <x v="0"/>
    <n v="92183.79"/>
    <n v="161321.64000000001"/>
    <n v="119366.81"/>
    <n v="208891.91"/>
    <n v="142845.22"/>
    <n v="249979.13"/>
    <n v="170405.1"/>
    <n v="298208.92"/>
    <n v="200373.68"/>
    <n v="350653.94"/>
    <n v="219541.32"/>
    <n v="384197.3"/>
    <n v="237677.49"/>
    <n v="415935.6"/>
  </r>
  <r>
    <n v="7"/>
    <x v="2"/>
    <s v="Region VII - Midwest"/>
    <x v="42"/>
    <s v="MO"/>
    <x v="318"/>
    <n v="2"/>
    <x v="1"/>
    <n v="80746.64"/>
    <n v="141306.60999999999"/>
    <n v="105723.37"/>
    <n v="185015.9"/>
    <n v="128350.88"/>
    <n v="224614.03"/>
    <n v="157173.75"/>
    <n v="275054.06"/>
    <n v="186317.04"/>
    <n v="326054.82"/>
    <n v="205217.56"/>
    <n v="359130.72"/>
    <n v="222705.48"/>
    <n v="389734.59"/>
  </r>
  <r>
    <n v="7"/>
    <x v="2"/>
    <s v="Region VII - Midwest"/>
    <x v="42"/>
    <s v="MO"/>
    <x v="318"/>
    <n v="3"/>
    <x v="2"/>
    <n v="70283.31"/>
    <n v="122995.79"/>
    <n v="95740.29"/>
    <n v="167545.51"/>
    <n v="121037.79"/>
    <n v="211816.13"/>
    <n v="159352.24"/>
    <n v="278866.42"/>
    <n v="197386.02"/>
    <n v="345425.54"/>
    <n v="222340.93"/>
    <n v="389096.63"/>
    <n v="246975.08"/>
    <n v="432206.38"/>
  </r>
  <r>
    <n v="7"/>
    <x v="2"/>
    <s v="Region VII - Midwest"/>
    <x v="42"/>
    <s v="MO"/>
    <x v="318"/>
    <n v="4"/>
    <x v="3"/>
    <n v="78137.039999999994"/>
    <n v="125019.26"/>
    <n v="109391.85"/>
    <n v="175026.96"/>
    <n v="140646.66"/>
    <n v="225034.66"/>
    <n v="187528.88"/>
    <n v="300046.21999999997"/>
    <n v="234411.11"/>
    <n v="375057.77"/>
    <n v="265665.91999999998"/>
    <n v="425065.48"/>
    <n v="296920.73"/>
    <n v="475073.18"/>
  </r>
  <r>
    <n v="7"/>
    <x v="2"/>
    <s v="Region VII - Midwest"/>
    <x v="42"/>
    <s v="MO"/>
    <x v="18"/>
    <n v="1"/>
    <x v="0"/>
    <n v="95473.68"/>
    <n v="167078.95000000001"/>
    <n v="123849.81"/>
    <n v="216737.17"/>
    <n v="148369.68"/>
    <n v="259646.94"/>
    <n v="177239.01"/>
    <n v="310168.27"/>
    <n v="208587.64"/>
    <n v="365028.37"/>
    <n v="228640.43"/>
    <n v="400120.76"/>
    <n v="247719.89"/>
    <n v="433509.8"/>
  </r>
  <r>
    <n v="7"/>
    <x v="2"/>
    <s v="Region VII - Midwest"/>
    <x v="42"/>
    <s v="MO"/>
    <x v="18"/>
    <n v="2"/>
    <x v="1"/>
    <n v="82638.48"/>
    <n v="144617.34"/>
    <n v="108538.84"/>
    <n v="189942.97"/>
    <n v="132103.79999999999"/>
    <n v="231181.66"/>
    <n v="162390.5"/>
    <n v="284183.37"/>
    <n v="192812.97"/>
    <n v="337422.69"/>
    <n v="212565.99"/>
    <n v="371990.48"/>
    <n v="230917.97"/>
    <n v="404106.44"/>
  </r>
  <r>
    <n v="7"/>
    <x v="2"/>
    <s v="Region VII - Midwest"/>
    <x v="42"/>
    <s v="MO"/>
    <x v="18"/>
    <n v="3"/>
    <x v="2"/>
    <n v="71174.600000000006"/>
    <n v="124555.55"/>
    <n v="96663.44"/>
    <n v="169161.02"/>
    <n v="121973.3"/>
    <n v="213453.27"/>
    <n v="160351.29"/>
    <n v="280614.76"/>
    <n v="198414.32"/>
    <n v="347225.06"/>
    <n v="223339.71"/>
    <n v="390844.5"/>
    <n v="247905.15"/>
    <n v="433834"/>
  </r>
  <r>
    <n v="7"/>
    <x v="2"/>
    <s v="Region VII - Midwest"/>
    <x v="42"/>
    <s v="MO"/>
    <x v="18"/>
    <n v="4"/>
    <x v="3"/>
    <n v="81065.69"/>
    <n v="129705.11"/>
    <n v="113491.97"/>
    <n v="181587.15"/>
    <n v="145918.25"/>
    <n v="233469.2"/>
    <n v="194557.66"/>
    <n v="311292.26"/>
    <n v="243197.08"/>
    <n v="389115.33"/>
    <n v="275623.34999999998"/>
    <n v="440997.37"/>
    <n v="308049.63"/>
    <n v="492879.41"/>
  </r>
  <r>
    <n v="7"/>
    <x v="2"/>
    <s v="Region VII - Midwest"/>
    <x v="42"/>
    <s v="MO"/>
    <x v="319"/>
    <n v="1"/>
    <x v="0"/>
    <n v="101776.62"/>
    <n v="178109.08"/>
    <n v="131892.42000000001"/>
    <n v="230811.73"/>
    <n v="157909.03"/>
    <n v="276340.8"/>
    <n v="188488.92"/>
    <n v="329855.61"/>
    <n v="221721"/>
    <n v="388011.75"/>
    <n v="242977.1"/>
    <n v="425209.93"/>
    <n v="263138.71000000002"/>
    <n v="460492.74"/>
  </r>
  <r>
    <n v="7"/>
    <x v="2"/>
    <s v="Region VII - Midwest"/>
    <x v="42"/>
    <s v="MO"/>
    <x v="319"/>
    <n v="2"/>
    <x v="1"/>
    <n v="88687.35"/>
    <n v="155202.85999999999"/>
    <n v="116278.26"/>
    <n v="203486.96"/>
    <n v="141321.06"/>
    <n v="247311.85"/>
    <n v="173346.38"/>
    <n v="303356.15999999997"/>
    <n v="205633.96"/>
    <n v="359859.43"/>
    <n v="226584.36"/>
    <n v="396522.62"/>
    <n v="246004.08"/>
    <n v="430507.14"/>
  </r>
  <r>
    <n v="7"/>
    <x v="2"/>
    <s v="Region VII - Midwest"/>
    <x v="42"/>
    <s v="MO"/>
    <x v="319"/>
    <n v="3"/>
    <x v="2"/>
    <n v="76842.53"/>
    <n v="134474.42000000001"/>
    <n v="104539.51"/>
    <n v="182944.13"/>
    <n v="132053.96"/>
    <n v="231094.43"/>
    <n v="173747.03"/>
    <n v="304057.3"/>
    <n v="215118.89"/>
    <n v="376458.06"/>
    <n v="242241.27"/>
    <n v="423922.22"/>
    <n v="268996.56"/>
    <n v="470743.97"/>
  </r>
  <r>
    <n v="7"/>
    <x v="2"/>
    <s v="Region VII - Midwest"/>
    <x v="42"/>
    <s v="MO"/>
    <x v="319"/>
    <n v="4"/>
    <x v="3"/>
    <n v="86333.5"/>
    <n v="138133.6"/>
    <n v="120866.89"/>
    <n v="193387.03"/>
    <n v="155400.29"/>
    <n v="248640.47"/>
    <n v="207200.39"/>
    <n v="331520.63"/>
    <n v="259000.49"/>
    <n v="414400.79"/>
    <n v="293533.89"/>
    <n v="469654.23"/>
    <n v="328067.28999999998"/>
    <n v="524907.67000000004"/>
  </r>
  <r>
    <n v="7"/>
    <x v="2"/>
    <s v="Region VII - Midwest"/>
    <x v="42"/>
    <s v="MO"/>
    <x v="320"/>
    <n v="1"/>
    <x v="0"/>
    <n v="108336"/>
    <n v="189587.99"/>
    <n v="140460.34"/>
    <n v="245805.6"/>
    <n v="168215.42"/>
    <n v="294376.98"/>
    <n v="200864.98"/>
    <n v="351513.71"/>
    <n v="236332.99"/>
    <n v="413582.73"/>
    <n v="259020"/>
    <n v="453285.01"/>
    <n v="280570.77"/>
    <n v="490998.85"/>
  </r>
  <r>
    <n v="7"/>
    <x v="2"/>
    <s v="Region VII - Midwest"/>
    <x v="42"/>
    <s v="MO"/>
    <x v="320"/>
    <n v="2"/>
    <x v="1"/>
    <n v="94102.95"/>
    <n v="164680.16"/>
    <n v="123481.84"/>
    <n v="216093.22"/>
    <n v="150178.01"/>
    <n v="262811.53000000003"/>
    <n v="184399.3"/>
    <n v="322698.77"/>
    <n v="218840.28"/>
    <n v="382970.49"/>
    <n v="241194.88"/>
    <n v="422091.04"/>
    <n v="261938.94"/>
    <n v="458393.15"/>
  </r>
  <r>
    <n v="7"/>
    <x v="2"/>
    <s v="Region VII - Midwest"/>
    <x v="42"/>
    <s v="MO"/>
    <x v="320"/>
    <n v="3"/>
    <x v="2"/>
    <n v="81304.56"/>
    <n v="142282.98000000001"/>
    <n v="110520.72"/>
    <n v="193411.26"/>
    <n v="139538.41"/>
    <n v="244192.21"/>
    <n v="183523.14"/>
    <n v="321165.5"/>
    <n v="227158.61"/>
    <n v="397527.57"/>
    <n v="255749.96"/>
    <n v="447562.43"/>
    <n v="283942.14"/>
    <n v="496898.75"/>
  </r>
  <r>
    <n v="7"/>
    <x v="2"/>
    <s v="Region VII - Midwest"/>
    <x v="42"/>
    <s v="MO"/>
    <x v="320"/>
    <n v="4"/>
    <x v="3"/>
    <n v="91940.06"/>
    <n v="147104.1"/>
    <n v="128716.08"/>
    <n v="205945.74"/>
    <n v="165492.10999999999"/>
    <n v="264787.38"/>
    <n v="220656.14"/>
    <n v="353049.83"/>
    <n v="275820.18"/>
    <n v="441312.29"/>
    <n v="312596.2"/>
    <n v="500153.93"/>
    <n v="349372.23"/>
    <n v="558995.56999999995"/>
  </r>
  <r>
    <n v="7"/>
    <x v="2"/>
    <s v="Region VII - Midwest"/>
    <x v="43"/>
    <s v="NE"/>
    <x v="321"/>
    <n v="1"/>
    <x v="0"/>
    <n v="91002.18"/>
    <n v="159253.81"/>
    <n v="117955.69"/>
    <n v="206422.46"/>
    <n v="141241.72"/>
    <n v="247173"/>
    <n v="168622.14"/>
    <n v="295088.74"/>
    <n v="198372.19"/>
    <n v="347151.33"/>
    <n v="217401.39"/>
    <n v="380452.43"/>
    <n v="235462.97"/>
    <n v="412060.2"/>
  </r>
  <r>
    <n v="7"/>
    <x v="2"/>
    <s v="Region VII - Midwest"/>
    <x v="43"/>
    <s v="NE"/>
    <x v="321"/>
    <n v="2"/>
    <x v="1"/>
    <n v="79183.69"/>
    <n v="138571.46"/>
    <n v="103857.47"/>
    <n v="181750.58"/>
    <n v="126264.23"/>
    <n v="220962.4"/>
    <n v="154949.74"/>
    <n v="271162.05"/>
    <n v="183847"/>
    <n v="321732.24"/>
    <n v="202600.17"/>
    <n v="354550.29"/>
    <n v="219991.9"/>
    <n v="384985.82"/>
  </r>
  <r>
    <n v="7"/>
    <x v="2"/>
    <s v="Region VII - Midwest"/>
    <x v="43"/>
    <s v="NE"/>
    <x v="321"/>
    <n v="3"/>
    <x v="2"/>
    <n v="68520.009999999995"/>
    <n v="119910.02"/>
    <n v="93183.14"/>
    <n v="163070.49"/>
    <n v="117681.45"/>
    <n v="205942.54"/>
    <n v="154809.41"/>
    <n v="270916.46000000002"/>
    <n v="191647.34"/>
    <n v="335382.84999999998"/>
    <n v="215791.65"/>
    <n v="377635.39"/>
    <n v="239604.51"/>
    <n v="419307.89"/>
  </r>
  <r>
    <n v="7"/>
    <x v="2"/>
    <s v="Region VII - Midwest"/>
    <x v="43"/>
    <s v="NE"/>
    <x v="321"/>
    <n v="4"/>
    <x v="3"/>
    <n v="77210.179999999993"/>
    <n v="123536.29"/>
    <n v="108094.25"/>
    <n v="172950.8"/>
    <n v="138978.32"/>
    <n v="222365.32"/>
    <n v="185304.43"/>
    <n v="296487.09000000003"/>
    <n v="231630.53"/>
    <n v="370608.86"/>
    <n v="262514.61"/>
    <n v="420023.38"/>
    <n v="293398.68"/>
    <n v="469437.89"/>
  </r>
  <r>
    <n v="7"/>
    <x v="2"/>
    <s v="Region VII - Midwest"/>
    <x v="43"/>
    <s v="NE"/>
    <x v="322"/>
    <n v="1"/>
    <x v="0"/>
    <n v="92144.46"/>
    <n v="161252.79999999999"/>
    <n v="119345.60000000001"/>
    <n v="208854.81"/>
    <n v="142841.14000000001"/>
    <n v="249971.99"/>
    <n v="170432.71"/>
    <n v="298257.24"/>
    <n v="200429.9"/>
    <n v="350752.33"/>
    <n v="219616.18"/>
    <n v="384328.31"/>
    <n v="237784.08"/>
    <n v="416122.14"/>
  </r>
  <r>
    <n v="7"/>
    <x v="2"/>
    <s v="Region VII - Midwest"/>
    <x v="43"/>
    <s v="NE"/>
    <x v="322"/>
    <n v="2"/>
    <x v="1"/>
    <n v="80580.2"/>
    <n v="141015.35"/>
    <n v="105550.57"/>
    <n v="184713.5"/>
    <n v="128185.75"/>
    <n v="224325.06"/>
    <n v="157054.34"/>
    <n v="274845.09999999998"/>
    <n v="186217.08"/>
    <n v="325879.89"/>
    <n v="205133.26"/>
    <n v="358983.21"/>
    <n v="222645.71"/>
    <n v="389630"/>
  </r>
  <r>
    <n v="7"/>
    <x v="2"/>
    <s v="Region VII - Midwest"/>
    <x v="43"/>
    <s v="NE"/>
    <x v="322"/>
    <n v="3"/>
    <x v="2"/>
    <n v="70037.72"/>
    <n v="122566"/>
    <n v="95366.95"/>
    <n v="166892.16"/>
    <n v="120534.92"/>
    <n v="210936.12"/>
    <n v="158659.18"/>
    <n v="277653.56"/>
    <n v="196499.65"/>
    <n v="343874.39"/>
    <n v="221321.23"/>
    <n v="387312.15"/>
    <n v="245818.48"/>
    <n v="430182.34"/>
  </r>
  <r>
    <n v="7"/>
    <x v="2"/>
    <s v="Region VII - Midwest"/>
    <x v="43"/>
    <s v="NE"/>
    <x v="322"/>
    <n v="4"/>
    <x v="3"/>
    <n v="78122.37"/>
    <n v="124995.79"/>
    <n v="109371.32"/>
    <n v="174994.11"/>
    <n v="140620.26999999999"/>
    <n v="224992.43"/>
    <n v="187493.69"/>
    <n v="299989.90000000002"/>
    <n v="234367.11"/>
    <n v="374987.38"/>
    <n v="265616.06"/>
    <n v="424985.7"/>
    <n v="296865.01"/>
    <n v="474984.02"/>
  </r>
  <r>
    <n v="7"/>
    <x v="2"/>
    <s v="Region VII - Midwest"/>
    <x v="43"/>
    <s v="NE"/>
    <x v="118"/>
    <n v="1"/>
    <x v="0"/>
    <n v="93011.37"/>
    <n v="162769.89000000001"/>
    <n v="120587.08"/>
    <n v="211027.39"/>
    <n v="144411.97"/>
    <n v="252720.94"/>
    <n v="172436.52"/>
    <n v="301763.90999999997"/>
    <n v="202881.15"/>
    <n v="355042.02"/>
    <n v="222354.93"/>
    <n v="389121.13"/>
    <n v="240851.27"/>
    <n v="421489.73"/>
  </r>
  <r>
    <n v="7"/>
    <x v="2"/>
    <s v="Region VII - Midwest"/>
    <x v="43"/>
    <s v="NE"/>
    <x v="118"/>
    <n v="2"/>
    <x v="1"/>
    <n v="80811.62"/>
    <n v="141420.32999999999"/>
    <n v="106034.08"/>
    <n v="185559.64"/>
    <n v="128951.33"/>
    <n v="225664.83"/>
    <n v="158323.07999999999"/>
    <n v="277065.39"/>
    <n v="187887.41"/>
    <n v="328802.96000000002"/>
    <n v="207076.25"/>
    <n v="362383.44"/>
    <n v="224881.13"/>
    <n v="393541.98"/>
  </r>
  <r>
    <n v="7"/>
    <x v="2"/>
    <s v="Region VII - Midwest"/>
    <x v="43"/>
    <s v="NE"/>
    <x v="118"/>
    <n v="3"/>
    <x v="2"/>
    <n v="69836.27"/>
    <n v="122213.47"/>
    <n v="94937.35"/>
    <n v="166140.35999999999"/>
    <n v="119868.31"/>
    <n v="209769.54"/>
    <n v="157657.5"/>
    <n v="275900.63"/>
    <n v="195147.32"/>
    <n v="341507.81"/>
    <n v="219712.85"/>
    <n v="384497.48"/>
    <n v="243936.23"/>
    <n v="426888.41"/>
  </r>
  <r>
    <n v="7"/>
    <x v="2"/>
    <s v="Region VII - Midwest"/>
    <x v="43"/>
    <s v="NE"/>
    <x v="118"/>
    <n v="4"/>
    <x v="3"/>
    <n v="78931.89"/>
    <n v="126291.02"/>
    <n v="110504.64"/>
    <n v="176807.43"/>
    <n v="142077.4"/>
    <n v="227323.84"/>
    <n v="189436.53"/>
    <n v="303098.45"/>
    <n v="236795.66"/>
    <n v="378873.07"/>
    <n v="268368.42"/>
    <n v="429389.47"/>
    <n v="299941.17"/>
    <n v="479905.88"/>
  </r>
  <r>
    <n v="7"/>
    <x v="2"/>
    <s v="Region VII - Midwest"/>
    <x v="43"/>
    <s v="NE"/>
    <x v="323"/>
    <n v="1"/>
    <x v="0"/>
    <n v="93464.5"/>
    <n v="163562.87"/>
    <n v="121218.42"/>
    <n v="212132.24"/>
    <n v="145199.43"/>
    <n v="254099"/>
    <n v="173424.63"/>
    <n v="303493.09999999998"/>
    <n v="204078.67"/>
    <n v="357137.68"/>
    <n v="223686.89"/>
    <n v="391452.05"/>
    <n v="242331.59"/>
    <n v="424080.27"/>
  </r>
  <r>
    <n v="7"/>
    <x v="2"/>
    <s v="Region VII - Midwest"/>
    <x v="43"/>
    <s v="NE"/>
    <x v="323"/>
    <n v="2"/>
    <x v="1"/>
    <n v="81010.55"/>
    <n v="141768.46"/>
    <n v="106362.23"/>
    <n v="186133.91"/>
    <n v="129416.7"/>
    <n v="226479.22"/>
    <n v="159017.16"/>
    <n v="278280.03000000003"/>
    <n v="188772.56"/>
    <n v="330351.96999999997"/>
    <n v="208089.9"/>
    <n v="364157.33"/>
    <n v="226028.73"/>
    <n v="395550.28"/>
  </r>
  <r>
    <n v="7"/>
    <x v="2"/>
    <s v="Region VII - Midwest"/>
    <x v="43"/>
    <s v="NE"/>
    <x v="323"/>
    <n v="3"/>
    <x v="2"/>
    <n v="69858.350000000006"/>
    <n v="122252.1"/>
    <n v="94909.23"/>
    <n v="166091.15"/>
    <n v="119786.44"/>
    <n v="209626.27"/>
    <n v="157503.20000000001"/>
    <n v="275630.59999999998"/>
    <n v="194914.34"/>
    <n v="341100.1"/>
    <n v="219418.52"/>
    <n v="383982.4"/>
    <n v="243573.42"/>
    <n v="426253.48"/>
  </r>
  <r>
    <n v="7"/>
    <x v="2"/>
    <s v="Region VII - Midwest"/>
    <x v="43"/>
    <s v="NE"/>
    <x v="323"/>
    <n v="4"/>
    <x v="3"/>
    <n v="79343.98"/>
    <n v="126950.37"/>
    <n v="111081.58"/>
    <n v="177730.52"/>
    <n v="142819.17000000001"/>
    <n v="228510.67"/>
    <n v="190425.56"/>
    <n v="304680.90000000002"/>
    <n v="238031.95"/>
    <n v="380851.12"/>
    <n v="269769.53999999998"/>
    <n v="431631.27"/>
    <n v="301507.13"/>
    <n v="482411.42"/>
  </r>
  <r>
    <n v="7"/>
    <x v="2"/>
    <s v="Region VII - Midwest"/>
    <x v="43"/>
    <s v="NE"/>
    <x v="324"/>
    <n v="1"/>
    <x v="0"/>
    <n v="94153.65"/>
    <n v="164768.88"/>
    <n v="121976.99"/>
    <n v="213459.74"/>
    <n v="146011.39000000001"/>
    <n v="255519.93"/>
    <n v="174247.09"/>
    <n v="304932.40999999997"/>
    <n v="204938.87"/>
    <n v="358643.02"/>
    <n v="224569.72"/>
    <n v="392997.01"/>
    <n v="243172.38"/>
    <n v="425551.66"/>
  </r>
  <r>
    <n v="7"/>
    <x v="2"/>
    <s v="Region VII - Midwest"/>
    <x v="43"/>
    <s v="NE"/>
    <x v="324"/>
    <n v="2"/>
    <x v="1"/>
    <n v="82208.13"/>
    <n v="143864.22"/>
    <n v="107727.18"/>
    <n v="188522.56"/>
    <n v="130872.85"/>
    <n v="229027.49"/>
    <n v="160427.68"/>
    <n v="280748.44"/>
    <n v="190257.49"/>
    <n v="332950.61"/>
    <n v="209609.35"/>
    <n v="366816.36"/>
    <n v="227534.95"/>
    <n v="398186.16"/>
  </r>
  <r>
    <n v="7"/>
    <x v="2"/>
    <s v="Region VII - Midwest"/>
    <x v="43"/>
    <s v="NE"/>
    <x v="324"/>
    <n v="3"/>
    <x v="2"/>
    <n v="71353.97"/>
    <n v="124869.45"/>
    <n v="97121.17"/>
    <n v="169962.04"/>
    <n v="122721.78"/>
    <n v="214763.12"/>
    <n v="161507.26999999999"/>
    <n v="282637.73"/>
    <n v="199999.63"/>
    <n v="349999.34"/>
    <n v="225242.42"/>
    <n v="394174.24"/>
    <n v="250150.21"/>
    <n v="437762.86"/>
  </r>
  <r>
    <n v="7"/>
    <x v="2"/>
    <s v="Region VII - Midwest"/>
    <x v="43"/>
    <s v="NE"/>
    <x v="324"/>
    <n v="4"/>
    <x v="3"/>
    <n v="79844.08"/>
    <n v="127750.53"/>
    <n v="111781.71"/>
    <n v="178850.74"/>
    <n v="143719.34"/>
    <n v="229950.95"/>
    <n v="191625.79"/>
    <n v="306601.27"/>
    <n v="239532.24"/>
    <n v="383251.59"/>
    <n v="271469.87"/>
    <n v="434351.8"/>
    <n v="303407.5"/>
    <n v="485452.01"/>
  </r>
  <r>
    <n v="8"/>
    <x v="2"/>
    <s v="Region VIII -"/>
    <x v="44"/>
    <s v="CO"/>
    <x v="325"/>
    <n v="1"/>
    <x v="0"/>
    <n v="96615.96"/>
    <n v="169077.93"/>
    <n v="125239.72"/>
    <n v="219169.52"/>
    <n v="149969.1"/>
    <n v="262445.92"/>
    <n v="179049.58"/>
    <n v="313336.77"/>
    <n v="210645.35"/>
    <n v="368629.37"/>
    <n v="230855.22"/>
    <n v="403996.64"/>
    <n v="250040.99"/>
    <n v="437571.74"/>
  </r>
  <r>
    <n v="8"/>
    <x v="2"/>
    <s v="Region VIII -"/>
    <x v="44"/>
    <s v="CO"/>
    <x v="325"/>
    <n v="2"/>
    <x v="1"/>
    <n v="84034.98"/>
    <n v="147061.22"/>
    <n v="110231.94"/>
    <n v="192905.9"/>
    <n v="134025.32"/>
    <n v="234544.31"/>
    <n v="164495.1"/>
    <n v="287866.42"/>
    <n v="195183.05"/>
    <n v="341570.34"/>
    <n v="215099.08"/>
    <n v="376423.4"/>
    <n v="233571.78"/>
    <n v="408750.62"/>
  </r>
  <r>
    <n v="8"/>
    <x v="2"/>
    <s v="Region VIII -"/>
    <x v="44"/>
    <s v="CO"/>
    <x v="325"/>
    <n v="3"/>
    <x v="2"/>
    <n v="72692.31"/>
    <n v="127211.54"/>
    <n v="98847.26"/>
    <n v="172982.7"/>
    <n v="124826.77"/>
    <n v="218446.84"/>
    <n v="164201.06"/>
    <n v="287351.86"/>
    <n v="203266.63"/>
    <n v="355716.6"/>
    <n v="228869.29"/>
    <n v="400521.26"/>
    <n v="254119.12"/>
    <n v="444708.46"/>
  </r>
  <r>
    <n v="8"/>
    <x v="2"/>
    <s v="Region VIII -"/>
    <x v="44"/>
    <s v="CO"/>
    <x v="325"/>
    <n v="4"/>
    <x v="3"/>
    <n v="81977.88"/>
    <n v="131164.62"/>
    <n v="114769.04"/>
    <n v="183630.46"/>
    <n v="147560.19"/>
    <n v="236096.31"/>
    <n v="196746.92"/>
    <n v="314795.08"/>
    <n v="245933.65"/>
    <n v="393493.85"/>
    <n v="278724.8"/>
    <n v="445959.69"/>
    <n v="311515.96000000002"/>
    <n v="498425.54"/>
  </r>
  <r>
    <n v="8"/>
    <x v="2"/>
    <s v="Region VIII -"/>
    <x v="44"/>
    <s v="CO"/>
    <x v="326"/>
    <n v="1"/>
    <x v="0"/>
    <n v="95020.56"/>
    <n v="166285.98000000001"/>
    <n v="123218.47"/>
    <n v="215632.32"/>
    <n v="147582.22"/>
    <n v="258268.89"/>
    <n v="176250.91"/>
    <n v="308439.09000000003"/>
    <n v="207390.12"/>
    <n v="362932.72"/>
    <n v="227308.48"/>
    <n v="397789.84"/>
    <n v="246239.58"/>
    <n v="430919.27"/>
  </r>
  <r>
    <n v="8"/>
    <x v="2"/>
    <s v="Region VIII -"/>
    <x v="44"/>
    <s v="CO"/>
    <x v="326"/>
    <n v="2"/>
    <x v="1"/>
    <n v="82439.55"/>
    <n v="144269.21"/>
    <n v="108210.69"/>
    <n v="189368.71"/>
    <n v="131638.44"/>
    <n v="230367.28"/>
    <n v="161696.42000000001"/>
    <n v="282968.74"/>
    <n v="191927.82"/>
    <n v="335873.69"/>
    <n v="211552.34"/>
    <n v="370216.6"/>
    <n v="229770.37"/>
    <n v="402098.15"/>
  </r>
  <r>
    <n v="8"/>
    <x v="2"/>
    <s v="Region VIII -"/>
    <x v="44"/>
    <s v="CO"/>
    <x v="326"/>
    <n v="3"/>
    <x v="2"/>
    <n v="71152.53"/>
    <n v="124516.93"/>
    <n v="96691.57"/>
    <n v="169210.25"/>
    <n v="122055.17"/>
    <n v="213596.55"/>
    <n v="160505.60000000001"/>
    <n v="280884.8"/>
    <n v="198647.3"/>
    <n v="347632.77"/>
    <n v="223634.05"/>
    <n v="391359.59"/>
    <n v="248267.97"/>
    <n v="434468.94"/>
  </r>
  <r>
    <n v="8"/>
    <x v="2"/>
    <s v="Region VIII -"/>
    <x v="44"/>
    <s v="CO"/>
    <x v="326"/>
    <n v="4"/>
    <x v="3"/>
    <n v="80653.600000000006"/>
    <n v="129045.75999999999"/>
    <n v="112915.04"/>
    <n v="180664.07"/>
    <n v="145176.48000000001"/>
    <n v="232282.37"/>
    <n v="193568.64000000001"/>
    <n v="309709.83"/>
    <n v="241960.8"/>
    <n v="387137.28000000003"/>
    <n v="274222.24"/>
    <n v="438755.59"/>
    <n v="306483.68"/>
    <n v="490373.89"/>
  </r>
  <r>
    <n v="8"/>
    <x v="2"/>
    <s v="Region VIII -"/>
    <x v="44"/>
    <s v="CO"/>
    <x v="327"/>
    <n v="1"/>
    <x v="0"/>
    <n v="98625.15"/>
    <n v="172594.02"/>
    <n v="127871.12"/>
    <n v="223774.45"/>
    <n v="153139.35"/>
    <n v="267993.87"/>
    <n v="182863.97"/>
    <n v="320011.95"/>
    <n v="215154.32"/>
    <n v="376520.06"/>
    <n v="235808.77"/>
    <n v="412665.35"/>
    <n v="255429.3"/>
    <n v="447001.28"/>
  </r>
  <r>
    <n v="8"/>
    <x v="2"/>
    <s v="Region VIII -"/>
    <x v="44"/>
    <s v="CO"/>
    <x v="327"/>
    <n v="2"/>
    <x v="1"/>
    <n v="85662.92"/>
    <n v="149910.1"/>
    <n v="112408.55"/>
    <n v="196714.97"/>
    <n v="136712.43"/>
    <n v="239246.76"/>
    <n v="167868.44"/>
    <n v="293769.77"/>
    <n v="199223.47"/>
    <n v="348641.06"/>
    <n v="219575.18"/>
    <n v="384256.56"/>
    <n v="238461.03"/>
    <n v="417306.8"/>
  </r>
  <r>
    <n v="8"/>
    <x v="2"/>
    <s v="Region VIII -"/>
    <x v="44"/>
    <s v="CO"/>
    <x v="327"/>
    <n v="3"/>
    <x v="2"/>
    <n v="74008.570000000007"/>
    <n v="129514.99"/>
    <n v="100601.48"/>
    <n v="176052.58"/>
    <n v="127013.63"/>
    <n v="222273.85"/>
    <n v="167049.16"/>
    <n v="292336.03999999998"/>
    <n v="206766.61"/>
    <n v="361841.57"/>
    <n v="232790.5"/>
    <n v="407383.37"/>
    <n v="258450.86"/>
    <n v="452289"/>
  </r>
  <r>
    <n v="8"/>
    <x v="2"/>
    <s v="Region VIII -"/>
    <x v="44"/>
    <s v="CO"/>
    <x v="327"/>
    <n v="4"/>
    <x v="3"/>
    <n v="83699.600000000006"/>
    <n v="133919.35"/>
    <n v="117179.43"/>
    <n v="187487.1"/>
    <n v="150659.26999999999"/>
    <n v="241054.84"/>
    <n v="200879.03"/>
    <n v="321406.45"/>
    <n v="251098.79"/>
    <n v="401758.06"/>
    <n v="284578.62"/>
    <n v="455325.81"/>
    <n v="318058.46000000002"/>
    <n v="508893.55"/>
  </r>
  <r>
    <n v="8"/>
    <x v="2"/>
    <s v="Region VIII -"/>
    <x v="44"/>
    <s v="CO"/>
    <x v="328"/>
    <n v="1"/>
    <x v="0"/>
    <n v="89642.8"/>
    <n v="156874.9"/>
    <n v="116061.67"/>
    <n v="203107.92"/>
    <n v="138879.34"/>
    <n v="243038.85"/>
    <n v="165657.82"/>
    <n v="289901.19"/>
    <n v="194779.64"/>
    <n v="340864.37"/>
    <n v="213405.53"/>
    <n v="373459.67"/>
    <n v="231022.05"/>
    <n v="404288.58"/>
  </r>
  <r>
    <n v="8"/>
    <x v="2"/>
    <s v="Region VIII -"/>
    <x v="44"/>
    <s v="CO"/>
    <x v="328"/>
    <n v="2"/>
    <x v="1"/>
    <n v="78586.899999999994"/>
    <n v="137527.07"/>
    <n v="102873.01"/>
    <n v="180027.77"/>
    <n v="124868.14"/>
    <n v="218519.25"/>
    <n v="152867.51999999999"/>
    <n v="267518.15999999997"/>
    <n v="181191.55"/>
    <n v="317085.21999999997"/>
    <n v="199559.22"/>
    <n v="349228.64"/>
    <n v="216549.11"/>
    <n v="378960.94"/>
  </r>
  <r>
    <n v="8"/>
    <x v="2"/>
    <s v="Region VIII -"/>
    <x v="44"/>
    <s v="CO"/>
    <x v="328"/>
    <n v="3"/>
    <x v="2"/>
    <n v="68453.789999999994"/>
    <n v="119794.14"/>
    <n v="93267.520000000004"/>
    <n v="163218.15"/>
    <n v="117927.07"/>
    <n v="206372.37"/>
    <n v="155272.32000000001"/>
    <n v="271726.57"/>
    <n v="192346.27"/>
    <n v="336605.98"/>
    <n v="216674.65"/>
    <n v="379180.64"/>
    <n v="240692.97"/>
    <n v="421212.69"/>
  </r>
  <r>
    <n v="8"/>
    <x v="2"/>
    <s v="Region VIII -"/>
    <x v="44"/>
    <s v="CO"/>
    <x v="328"/>
    <n v="4"/>
    <x v="3"/>
    <n v="75973.899999999994"/>
    <n v="121558.24"/>
    <n v="106363.46"/>
    <n v="170181.53"/>
    <n v="136753.01999999999"/>
    <n v="218804.83"/>
    <n v="182337.35"/>
    <n v="291739.77"/>
    <n v="227921.69"/>
    <n v="364674.71"/>
    <n v="258311.25"/>
    <n v="413298.01"/>
    <n v="288700.81"/>
    <n v="461921.3"/>
  </r>
  <r>
    <n v="8"/>
    <x v="2"/>
    <s v="Region VIII -"/>
    <x v="44"/>
    <s v="CO"/>
    <x v="329"/>
    <n v="1"/>
    <x v="0"/>
    <n v="97069.09"/>
    <n v="169870.9"/>
    <n v="125871.06"/>
    <n v="220274.36"/>
    <n v="150756.56"/>
    <n v="263823.96999999997"/>
    <n v="180037.68"/>
    <n v="315065.95"/>
    <n v="211842.87"/>
    <n v="370725.02"/>
    <n v="232187.17"/>
    <n v="406327.55"/>
    <n v="251521.3"/>
    <n v="440162.27"/>
  </r>
  <r>
    <n v="8"/>
    <x v="2"/>
    <s v="Region VIII -"/>
    <x v="44"/>
    <s v="CO"/>
    <x v="329"/>
    <n v="2"/>
    <x v="1"/>
    <n v="84233.919999999998"/>
    <n v="147409.35"/>
    <n v="110560.09"/>
    <n v="193480.17"/>
    <n v="134490.68"/>
    <n v="235358.7"/>
    <n v="165189.17000000001"/>
    <n v="289081.05"/>
    <n v="196068.2"/>
    <n v="343119.34"/>
    <n v="216112.73"/>
    <n v="378197.28"/>
    <n v="234719.38"/>
    <n v="410758.91"/>
  </r>
  <r>
    <n v="8"/>
    <x v="2"/>
    <s v="Region VIII -"/>
    <x v="44"/>
    <s v="CO"/>
    <x v="329"/>
    <n v="3"/>
    <x v="2"/>
    <n v="72714.38"/>
    <n v="127250.16"/>
    <n v="98819.13"/>
    <n v="172933.48"/>
    <n v="124744.9"/>
    <n v="218303.57"/>
    <n v="164046.76"/>
    <n v="287081.82"/>
    <n v="203033.65"/>
    <n v="355308.88"/>
    <n v="228574.95"/>
    <n v="400006.17"/>
    <n v="253756.3"/>
    <n v="444073.52"/>
  </r>
  <r>
    <n v="8"/>
    <x v="2"/>
    <s v="Region VIII -"/>
    <x v="44"/>
    <s v="CO"/>
    <x v="329"/>
    <n v="4"/>
    <x v="3"/>
    <n v="82389.98"/>
    <n v="131823.96"/>
    <n v="115345.97"/>
    <n v="184553.55"/>
    <n v="148301.96"/>
    <n v="237283.14"/>
    <n v="197735.94"/>
    <n v="316377.51"/>
    <n v="247169.93"/>
    <n v="395471.89"/>
    <n v="280125.92"/>
    <n v="448201.48"/>
    <n v="313081.90999999997"/>
    <n v="500931.06"/>
  </r>
  <r>
    <n v="8"/>
    <x v="2"/>
    <s v="Region VIII -"/>
    <x v="44"/>
    <s v="CO"/>
    <x v="330"/>
    <n v="1"/>
    <x v="0"/>
    <n v="95177.91"/>
    <n v="166561.35"/>
    <n v="123303.29"/>
    <n v="215780.76"/>
    <n v="147598.56"/>
    <n v="258297.48"/>
    <n v="176140.48"/>
    <n v="308245.84999999998"/>
    <n v="207165.25"/>
    <n v="362539.18"/>
    <n v="227009.07"/>
    <n v="397265.88"/>
    <n v="245813.25"/>
    <n v="430173.18"/>
  </r>
  <r>
    <n v="8"/>
    <x v="2"/>
    <s v="Region VIII -"/>
    <x v="44"/>
    <s v="CO"/>
    <x v="330"/>
    <n v="2"/>
    <x v="1"/>
    <n v="83105.31"/>
    <n v="145434.29999999999"/>
    <n v="108901.89"/>
    <n v="190578.3"/>
    <n v="132298.98000000001"/>
    <n v="231523.21"/>
    <n v="162174.06"/>
    <n v="283804.59999999998"/>
    <n v="192327.67999999999"/>
    <n v="336573.45"/>
    <n v="211889.55"/>
    <n v="370806.71"/>
    <n v="230009.46"/>
    <n v="402516.55"/>
  </r>
  <r>
    <n v="8"/>
    <x v="2"/>
    <s v="Region VIII -"/>
    <x v="44"/>
    <s v="CO"/>
    <x v="330"/>
    <n v="3"/>
    <x v="2"/>
    <n v="72134.899999999994"/>
    <n v="126236.08"/>
    <n v="98184.95"/>
    <n v="171823.66"/>
    <n v="124066.65"/>
    <n v="217116.64"/>
    <n v="163277.85999999999"/>
    <n v="285736.25"/>
    <n v="202192.81"/>
    <n v="353837.42"/>
    <n v="227712.89"/>
    <n v="398497.55"/>
    <n v="252894.38"/>
    <n v="442565.17"/>
  </r>
  <r>
    <n v="8"/>
    <x v="2"/>
    <s v="Region VIII -"/>
    <x v="44"/>
    <s v="CO"/>
    <x v="330"/>
    <n v="4"/>
    <x v="3"/>
    <n v="80712.27"/>
    <n v="129139.63"/>
    <n v="112997.18"/>
    <n v="180795.49"/>
    <n v="145282.09"/>
    <n v="232451.34"/>
    <n v="193709.45"/>
    <n v="309935.12"/>
    <n v="242136.81"/>
    <n v="387418.9"/>
    <n v="274421.71999999997"/>
    <n v="439074.76"/>
    <n v="306706.63"/>
    <n v="490730.61"/>
  </r>
  <r>
    <n v="8"/>
    <x v="2"/>
    <s v="Region VIII -"/>
    <x v="44"/>
    <s v="CO"/>
    <x v="331"/>
    <n v="1"/>
    <x v="0"/>
    <n v="96537.29"/>
    <n v="168940.25"/>
    <n v="125197.31"/>
    <n v="219095.3"/>
    <n v="149960.93"/>
    <n v="262431.63"/>
    <n v="179104.79"/>
    <n v="313433.39"/>
    <n v="210757.79"/>
    <n v="368826.13"/>
    <n v="231004.93"/>
    <n v="404258.62"/>
    <n v="250254.16"/>
    <n v="437944.78"/>
  </r>
  <r>
    <n v="8"/>
    <x v="2"/>
    <s v="Region VIII -"/>
    <x v="44"/>
    <s v="CO"/>
    <x v="331"/>
    <n v="2"/>
    <x v="1"/>
    <n v="83702.100000000006"/>
    <n v="146478.68"/>
    <n v="109886.34"/>
    <n v="192301.1"/>
    <n v="133695.06"/>
    <n v="233966.35"/>
    <n v="164256.28"/>
    <n v="287448.49"/>
    <n v="194983.12"/>
    <n v="341220.46"/>
    <n v="214930.48"/>
    <n v="376128.34"/>
    <n v="233452.24"/>
    <n v="408541.42"/>
  </r>
  <r>
    <n v="8"/>
    <x v="2"/>
    <s v="Region VIII -"/>
    <x v="44"/>
    <s v="CO"/>
    <x v="331"/>
    <n v="3"/>
    <x v="2"/>
    <n v="72201.119999999995"/>
    <n v="126351.96"/>
    <n v="98100.57"/>
    <n v="171675.99"/>
    <n v="123821.03"/>
    <n v="216686.8"/>
    <n v="162814.94"/>
    <n v="284926.14"/>
    <n v="201493.87"/>
    <n v="352614.28"/>
    <n v="226829.87"/>
    <n v="396952.28"/>
    <n v="251805.91"/>
    <n v="440660.35"/>
  </r>
  <r>
    <n v="8"/>
    <x v="2"/>
    <s v="Region VIII -"/>
    <x v="44"/>
    <s v="CO"/>
    <x v="331"/>
    <n v="4"/>
    <x v="3"/>
    <n v="81948.55"/>
    <n v="131117.68"/>
    <n v="114727.97"/>
    <n v="183564.75"/>
    <n v="147507.39000000001"/>
    <n v="236011.82"/>
    <n v="196676.52"/>
    <n v="314682.43"/>
    <n v="245845.64"/>
    <n v="393353.04"/>
    <n v="278625.06"/>
    <n v="445800.11"/>
    <n v="311404.48"/>
    <n v="498247.18"/>
  </r>
  <r>
    <n v="8"/>
    <x v="2"/>
    <s v="Region VIII -"/>
    <x v="44"/>
    <s v="CO"/>
    <x v="332"/>
    <n v="1"/>
    <x v="0"/>
    <n v="87515.6"/>
    <n v="153152.29"/>
    <n v="113366.66"/>
    <n v="198391.65"/>
    <n v="135696.82999999999"/>
    <n v="237469.46"/>
    <n v="161926.25"/>
    <n v="283370.94"/>
    <n v="190439.33"/>
    <n v="333268.82"/>
    <n v="208676.53"/>
    <n v="365183.93"/>
    <n v="225953.49"/>
    <n v="395418.61"/>
  </r>
  <r>
    <n v="8"/>
    <x v="2"/>
    <s v="Region VIII -"/>
    <x v="44"/>
    <s v="CO"/>
    <x v="332"/>
    <n v="2"/>
    <x v="1"/>
    <n v="76459.64"/>
    <n v="133804.38"/>
    <n v="100178"/>
    <n v="175311.5"/>
    <n v="121685.63"/>
    <n v="212949.86"/>
    <n v="149135.95000000001"/>
    <n v="260987.91"/>
    <n v="176851.24"/>
    <n v="309489.67"/>
    <n v="194830.23"/>
    <n v="340952.9"/>
    <n v="211480.55"/>
    <n v="370090.96"/>
  </r>
  <r>
    <n v="8"/>
    <x v="2"/>
    <s v="Region VIII -"/>
    <x v="44"/>
    <s v="CO"/>
    <x v="332"/>
    <n v="3"/>
    <x v="2"/>
    <n v="66400.75"/>
    <n v="116201.32"/>
    <n v="90393.26"/>
    <n v="158188.21"/>
    <n v="114231.6"/>
    <n v="199905.29"/>
    <n v="150345.03"/>
    <n v="263103.81"/>
    <n v="186187.16"/>
    <n v="325827.52"/>
    <n v="209694.32"/>
    <n v="366965.06"/>
    <n v="232891.42"/>
    <n v="407559.98"/>
  </r>
  <r>
    <n v="8"/>
    <x v="2"/>
    <s v="Region VIII -"/>
    <x v="44"/>
    <s v="CO"/>
    <x v="332"/>
    <n v="4"/>
    <x v="3"/>
    <n v="74208.179999999993"/>
    <n v="118733.09"/>
    <n v="103891.46"/>
    <n v="166226.32999999999"/>
    <n v="133574.73000000001"/>
    <n v="213719.57"/>
    <n v="178099.64"/>
    <n v="284959.43"/>
    <n v="222624.55"/>
    <n v="356199.28"/>
    <n v="252307.82"/>
    <n v="403692.52"/>
    <n v="281991.09000000003"/>
    <n v="451185.76"/>
  </r>
  <r>
    <n v="8"/>
    <x v="2"/>
    <s v="Region VIII -"/>
    <x v="44"/>
    <s v="CO"/>
    <x v="333"/>
    <n v="1"/>
    <x v="0"/>
    <n v="92518.9"/>
    <n v="161908.07999999999"/>
    <n v="119934.53"/>
    <n v="209885.43"/>
    <n v="143620.42000000001"/>
    <n v="251335.74"/>
    <n v="171476.02"/>
    <n v="300083.03999999998"/>
    <n v="201739.86"/>
    <n v="353044.75"/>
    <n v="221097.83"/>
    <n v="386921.2"/>
    <n v="239477.55"/>
    <n v="419085.71"/>
  </r>
  <r>
    <n v="8"/>
    <x v="2"/>
    <s v="Region VIII -"/>
    <x v="44"/>
    <s v="CO"/>
    <x v="333"/>
    <n v="2"/>
    <x v="1"/>
    <n v="80446.25"/>
    <n v="140780.93"/>
    <n v="105533.13"/>
    <n v="184682.97"/>
    <n v="128320.84"/>
    <n v="224561.47"/>
    <n v="157509.6"/>
    <n v="275641.8"/>
    <n v="186902.29"/>
    <n v="327079.01"/>
    <n v="205978.31"/>
    <n v="360462.04"/>
    <n v="223673.77"/>
    <n v="391429.09"/>
  </r>
  <r>
    <n v="8"/>
    <x v="2"/>
    <s v="Region VIII -"/>
    <x v="44"/>
    <s v="CO"/>
    <x v="333"/>
    <n v="3"/>
    <x v="2"/>
    <n v="69568.600000000006"/>
    <n v="121745.06"/>
    <n v="94592.13"/>
    <n v="165536.23000000001"/>
    <n v="119447.31"/>
    <n v="209032.8"/>
    <n v="157118.74"/>
    <n v="274957.8"/>
    <n v="194493.92"/>
    <n v="340364.36"/>
    <n v="218987.48"/>
    <n v="383228.08"/>
    <n v="243142.45"/>
    <n v="425499.29"/>
  </r>
  <r>
    <n v="8"/>
    <x v="2"/>
    <s v="Region VIII -"/>
    <x v="44"/>
    <s v="CO"/>
    <x v="333"/>
    <n v="4"/>
    <x v="3"/>
    <n v="78505.13"/>
    <n v="125608.21"/>
    <n v="109907.18"/>
    <n v="175851.49"/>
    <n v="141309.23000000001"/>
    <n v="226094.77"/>
    <n v="188412.31"/>
    <n v="301459.69"/>
    <n v="235515.38"/>
    <n v="376824.62"/>
    <n v="266917.43"/>
    <n v="427067.9"/>
    <n v="298319.48"/>
    <n v="477311.18"/>
  </r>
  <r>
    <n v="8"/>
    <x v="2"/>
    <s v="Region VIII -"/>
    <x v="45"/>
    <s v="MT"/>
    <x v="334"/>
    <n v="1"/>
    <x v="0"/>
    <n v="95099.24"/>
    <n v="166423.66"/>
    <n v="123260.88"/>
    <n v="215706.54"/>
    <n v="147590.39000000001"/>
    <n v="258283.18"/>
    <n v="176195.7"/>
    <n v="308342.46999999997"/>
    <n v="207277.68"/>
    <n v="362735.95"/>
    <n v="227158.78"/>
    <n v="397527.86"/>
    <n v="246026.41"/>
    <n v="430546.22"/>
  </r>
  <r>
    <n v="8"/>
    <x v="2"/>
    <s v="Region VIII -"/>
    <x v="45"/>
    <s v="MT"/>
    <x v="334"/>
    <n v="2"/>
    <x v="1"/>
    <n v="82772.429999999993"/>
    <n v="144851.75"/>
    <n v="108556.29"/>
    <n v="189973.5"/>
    <n v="131968.71"/>
    <n v="230945.24"/>
    <n v="161935.24"/>
    <n v="283386.67"/>
    <n v="192127.75"/>
    <n v="336223.56"/>
    <n v="211720.95"/>
    <n v="370511.65"/>
    <n v="229889.92000000001"/>
    <n v="402307.35"/>
  </r>
  <r>
    <n v="8"/>
    <x v="2"/>
    <s v="Region VIII -"/>
    <x v="45"/>
    <s v="MT"/>
    <x v="334"/>
    <n v="3"/>
    <x v="2"/>
    <n v="71643.710000000006"/>
    <n v="125376.5"/>
    <n v="97438.26"/>
    <n v="170516.95"/>
    <n v="123060.91"/>
    <n v="215356.59"/>
    <n v="161891.73000000001"/>
    <n v="283310.52"/>
    <n v="200420.05"/>
    <n v="350735.09"/>
    <n v="225673.47"/>
    <n v="394928.56"/>
    <n v="250581.17"/>
    <n v="438517.05"/>
  </r>
  <r>
    <n v="8"/>
    <x v="2"/>
    <s v="Region VIII -"/>
    <x v="45"/>
    <s v="MT"/>
    <x v="334"/>
    <n v="4"/>
    <x v="3"/>
    <n v="80682.929999999993"/>
    <n v="129092.7"/>
    <n v="112956.11"/>
    <n v="180729.78"/>
    <n v="145229.28"/>
    <n v="232366.86"/>
    <n v="193639.04000000001"/>
    <n v="309822.46999999997"/>
    <n v="242048.8"/>
    <n v="387278.09"/>
    <n v="274321.98"/>
    <n v="438915.17"/>
    <n v="306595.15000000002"/>
    <n v="490552.25"/>
  </r>
  <r>
    <n v="8"/>
    <x v="2"/>
    <s v="Region VIII -"/>
    <x v="45"/>
    <s v="MT"/>
    <x v="335"/>
    <n v="1"/>
    <x v="0"/>
    <n v="91002.18"/>
    <n v="159253.81"/>
    <n v="117955.69"/>
    <n v="206422.46"/>
    <n v="141241.72"/>
    <n v="247173"/>
    <n v="168622.14"/>
    <n v="295088.74"/>
    <n v="198372.19"/>
    <n v="347151.33"/>
    <n v="217401.39"/>
    <n v="380452.43"/>
    <n v="235462.97"/>
    <n v="412060.2"/>
  </r>
  <r>
    <n v="8"/>
    <x v="2"/>
    <s v="Region VIII -"/>
    <x v="45"/>
    <s v="MT"/>
    <x v="335"/>
    <n v="2"/>
    <x v="1"/>
    <n v="79183.69"/>
    <n v="138571.46"/>
    <n v="103857.47"/>
    <n v="181750.58"/>
    <n v="126264.23"/>
    <n v="220962.4"/>
    <n v="154949.74"/>
    <n v="271162.05"/>
    <n v="183847"/>
    <n v="321732.24"/>
    <n v="202600.17"/>
    <n v="354550.29"/>
    <n v="219991.9"/>
    <n v="384985.82"/>
  </r>
  <r>
    <n v="8"/>
    <x v="2"/>
    <s v="Region VIII -"/>
    <x v="45"/>
    <s v="MT"/>
    <x v="335"/>
    <n v="3"/>
    <x v="2"/>
    <n v="68520.009999999995"/>
    <n v="119910.02"/>
    <n v="93183.14"/>
    <n v="163070.49"/>
    <n v="117681.45"/>
    <n v="205942.54"/>
    <n v="154809.41"/>
    <n v="270916.46000000002"/>
    <n v="191647.34"/>
    <n v="335382.84999999998"/>
    <n v="215791.65"/>
    <n v="377635.39"/>
    <n v="239604.51"/>
    <n v="419307.89"/>
  </r>
  <r>
    <n v="8"/>
    <x v="2"/>
    <s v="Region VIII -"/>
    <x v="45"/>
    <s v="MT"/>
    <x v="335"/>
    <n v="4"/>
    <x v="3"/>
    <n v="77210.179999999993"/>
    <n v="123536.29"/>
    <n v="108094.25"/>
    <n v="172950.8"/>
    <n v="138978.32"/>
    <n v="222365.32"/>
    <n v="185304.43"/>
    <n v="296487.09000000003"/>
    <n v="231630.53"/>
    <n v="370608.86"/>
    <n v="262514.61"/>
    <n v="420023.38"/>
    <n v="293398.68"/>
    <n v="469437.89"/>
  </r>
  <r>
    <n v="8"/>
    <x v="2"/>
    <s v="Region VIII -"/>
    <x v="45"/>
    <s v="MT"/>
    <x v="336"/>
    <n v="1"/>
    <x v="0"/>
    <n v="93168.72"/>
    <n v="163045.26"/>
    <n v="120671.9"/>
    <n v="211175.83"/>
    <n v="144428.31"/>
    <n v="252749.53"/>
    <n v="172326.1"/>
    <n v="301570.67"/>
    <n v="202656.28"/>
    <n v="354648.48"/>
    <n v="222055.52"/>
    <n v="388597.16"/>
    <n v="240424.94"/>
    <n v="420743.64"/>
  </r>
  <r>
    <n v="8"/>
    <x v="2"/>
    <s v="Region VIII -"/>
    <x v="45"/>
    <s v="MT"/>
    <x v="336"/>
    <n v="2"/>
    <x v="1"/>
    <n v="81477.38"/>
    <n v="142585.42000000001"/>
    <n v="106725.28"/>
    <n v="186769.23"/>
    <n v="129611.87"/>
    <n v="226820.77"/>
    <n v="158800.72"/>
    <n v="277901.25"/>
    <n v="188287.27"/>
    <n v="329502.71999999997"/>
    <n v="207413.46"/>
    <n v="362973.55"/>
    <n v="225120.22"/>
    <n v="393960.38"/>
  </r>
  <r>
    <n v="8"/>
    <x v="2"/>
    <s v="Region VIII -"/>
    <x v="45"/>
    <s v="MT"/>
    <x v="336"/>
    <n v="3"/>
    <x v="2"/>
    <n v="70818.64"/>
    <n v="123932.62"/>
    <n v="96430.73"/>
    <n v="168753.78"/>
    <n v="121879.79"/>
    <n v="213289.63"/>
    <n v="160429.76000000001"/>
    <n v="280752.08"/>
    <n v="198692.83"/>
    <n v="347712.45"/>
    <n v="223791.68"/>
    <n v="391635.44"/>
    <n v="248562.64"/>
    <n v="434984.63"/>
  </r>
  <r>
    <n v="8"/>
    <x v="2"/>
    <s v="Region VIII -"/>
    <x v="45"/>
    <s v="MT"/>
    <x v="336"/>
    <n v="4"/>
    <x v="3"/>
    <n v="78990.559999999998"/>
    <n v="126384.9"/>
    <n v="110586.78"/>
    <n v="176938.85"/>
    <n v="142183.01"/>
    <n v="227492.81"/>
    <n v="189577.34"/>
    <n v="303323.75"/>
    <n v="236971.68"/>
    <n v="379154.69"/>
    <n v="268567.90000000002"/>
    <n v="429708.64"/>
    <n v="300164.12"/>
    <n v="480262.6"/>
  </r>
  <r>
    <n v="8"/>
    <x v="2"/>
    <s v="Region VIII -"/>
    <x v="45"/>
    <s v="MT"/>
    <x v="337"/>
    <n v="1"/>
    <x v="0"/>
    <n v="93090.04"/>
    <n v="162907.57999999999"/>
    <n v="120629.49"/>
    <n v="211101.61"/>
    <n v="144420.14000000001"/>
    <n v="252735.24"/>
    <n v="172381.31"/>
    <n v="301667.28999999998"/>
    <n v="202768.71"/>
    <n v="354845.25"/>
    <n v="222205.23"/>
    <n v="388859.15"/>
    <n v="240638.1"/>
    <n v="421116.68"/>
  </r>
  <r>
    <n v="8"/>
    <x v="2"/>
    <s v="Region VIII -"/>
    <x v="45"/>
    <s v="MT"/>
    <x v="337"/>
    <n v="2"/>
    <x v="1"/>
    <n v="81144.5"/>
    <n v="142002.88"/>
    <n v="106379.68"/>
    <n v="186164.43"/>
    <n v="129281.60000000001"/>
    <n v="226242.8"/>
    <n v="158561.9"/>
    <n v="277483.32"/>
    <n v="188087.34"/>
    <n v="329152.84000000003"/>
    <n v="207244.85"/>
    <n v="362678.49"/>
    <n v="225000.67"/>
    <n v="393751.18"/>
  </r>
  <r>
    <n v="8"/>
    <x v="2"/>
    <s v="Region VIII -"/>
    <x v="45"/>
    <s v="MT"/>
    <x v="337"/>
    <n v="3"/>
    <x v="2"/>
    <n v="70327.460000000006"/>
    <n v="123073.05"/>
    <n v="95684.04"/>
    <n v="167447.07"/>
    <n v="120874.05"/>
    <n v="211529.58"/>
    <n v="159043.63"/>
    <n v="278326.34999999998"/>
    <n v="196920.07"/>
    <n v="344610.13"/>
    <n v="221752.26"/>
    <n v="388066.46"/>
    <n v="246249.44"/>
    <n v="430936.52"/>
  </r>
  <r>
    <n v="8"/>
    <x v="2"/>
    <s v="Region VIII -"/>
    <x v="45"/>
    <s v="MT"/>
    <x v="337"/>
    <n v="4"/>
    <x v="3"/>
    <n v="78961.22"/>
    <n v="126337.96"/>
    <n v="110545.71"/>
    <n v="176873.14"/>
    <n v="142130.20000000001"/>
    <n v="227408.33"/>
    <n v="189506.94"/>
    <n v="303211.09999999998"/>
    <n v="236883.67"/>
    <n v="379013.88"/>
    <n v="268468.15999999997"/>
    <n v="429549.06"/>
    <n v="300052.65000000002"/>
    <n v="480084.24"/>
  </r>
  <r>
    <n v="8"/>
    <x v="2"/>
    <s v="Region VIII -"/>
    <x v="45"/>
    <s v="MT"/>
    <x v="338"/>
    <n v="1"/>
    <x v="0"/>
    <n v="94488.76"/>
    <n v="165355.32999999999"/>
    <n v="122544.72"/>
    <n v="214453.26"/>
    <n v="146786.59"/>
    <n v="256876.54"/>
    <n v="175318.02"/>
    <n v="306806.53000000003"/>
    <n v="206305.05"/>
    <n v="361033.83"/>
    <n v="226126.23"/>
    <n v="395720.91"/>
    <n v="244972.44"/>
    <n v="428701.78"/>
  </r>
  <r>
    <n v="8"/>
    <x v="2"/>
    <s v="Region VIII -"/>
    <x v="45"/>
    <s v="MT"/>
    <x v="338"/>
    <n v="2"/>
    <x v="1"/>
    <n v="81907.73"/>
    <n v="143338.54"/>
    <n v="107536.94"/>
    <n v="188189.64"/>
    <n v="130842.82"/>
    <n v="228974.93"/>
    <n v="160763.53"/>
    <n v="281336.18"/>
    <n v="190842.74"/>
    <n v="333974.8"/>
    <n v="210370.1"/>
    <n v="368147.67"/>
    <n v="228503.24"/>
    <n v="399880.66"/>
  </r>
  <r>
    <n v="8"/>
    <x v="2"/>
    <s v="Region VIII -"/>
    <x v="45"/>
    <s v="MT"/>
    <x v="338"/>
    <n v="3"/>
    <x v="2"/>
    <n v="70639.27"/>
    <n v="123618.72"/>
    <n v="95973.01"/>
    <n v="167952.76"/>
    <n v="121131.3"/>
    <n v="211979.78"/>
    <n v="159273.78"/>
    <n v="278729.11"/>
    <n v="197107.52"/>
    <n v="344938.16"/>
    <n v="221888.97"/>
    <n v="388305.7"/>
    <n v="246317.58"/>
    <n v="431055.77"/>
  </r>
  <r>
    <n v="8"/>
    <x v="2"/>
    <s v="Region VIII -"/>
    <x v="45"/>
    <s v="MT"/>
    <x v="338"/>
    <n v="4"/>
    <x v="3"/>
    <n v="80212.17"/>
    <n v="128339.48"/>
    <n v="112297.04"/>
    <n v="179675.27"/>
    <n v="144381.91"/>
    <n v="231011.06"/>
    <n v="192509.21"/>
    <n v="308014.74"/>
    <n v="240636.51"/>
    <n v="385018.43"/>
    <n v="272721.38"/>
    <n v="436354.22"/>
    <n v="304806.25"/>
    <n v="487690.01"/>
  </r>
  <r>
    <n v="8"/>
    <x v="2"/>
    <s v="Region VIII -"/>
    <x v="46"/>
    <s v="ND"/>
    <x v="339"/>
    <n v="1"/>
    <x v="0"/>
    <n v="100102.54"/>
    <n v="175179.45"/>
    <n v="129828.75"/>
    <n v="227200.32"/>
    <n v="155513.98000000001"/>
    <n v="272149.46000000002"/>
    <n v="185745.46"/>
    <n v="325054.56"/>
    <n v="218578.21"/>
    <n v="382511.87"/>
    <n v="239580.07"/>
    <n v="419265.12"/>
    <n v="259550.47"/>
    <n v="454213.31"/>
  </r>
  <r>
    <n v="8"/>
    <x v="2"/>
    <s v="Region VIII -"/>
    <x v="46"/>
    <s v="ND"/>
    <x v="339"/>
    <n v="2"/>
    <x v="1"/>
    <n v="86759.03"/>
    <n v="151828.29999999999"/>
    <n v="113911.41"/>
    <n v="199344.96"/>
    <n v="138603.91"/>
    <n v="242556.85"/>
    <n v="170308.89"/>
    <n v="298040.55"/>
    <n v="202178.8"/>
    <n v="353812.9"/>
    <n v="222869.01"/>
    <n v="390020.78"/>
    <n v="242083.12"/>
    <n v="423645.47"/>
  </r>
  <r>
    <n v="8"/>
    <x v="2"/>
    <s v="Region VIII -"/>
    <x v="46"/>
    <s v="ND"/>
    <x v="339"/>
    <n v="3"/>
    <x v="2"/>
    <n v="74811.56"/>
    <n v="130920.24"/>
    <n v="101637.13"/>
    <n v="177864.97"/>
    <n v="128276.62"/>
    <n v="224484.09"/>
    <n v="168665.44"/>
    <n v="295164.51"/>
    <n v="208726.81"/>
    <n v="365271.91"/>
    <n v="234966.61"/>
    <n v="411191.58"/>
    <n v="260832.2"/>
    <n v="456456.35"/>
  </r>
  <r>
    <n v="8"/>
    <x v="2"/>
    <s v="Region VIII -"/>
    <x v="46"/>
    <s v="ND"/>
    <x v="339"/>
    <n v="4"/>
    <x v="3"/>
    <n v="84979.88"/>
    <n v="135967.79999999999"/>
    <n v="118971.83"/>
    <n v="190354.93"/>
    <n v="152963.78"/>
    <n v="244742.05"/>
    <n v="203951.7"/>
    <n v="326322.73"/>
    <n v="254939.63"/>
    <n v="407903.41"/>
    <n v="288931.58"/>
    <n v="462290.54"/>
    <n v="322923.53000000003"/>
    <n v="516677.66"/>
  </r>
  <r>
    <n v="8"/>
    <x v="2"/>
    <s v="Region VIII -"/>
    <x v="46"/>
    <s v="ND"/>
    <x v="340"/>
    <n v="1"/>
    <x v="0"/>
    <n v="93543.17"/>
    <n v="163700.54"/>
    <n v="121260.83"/>
    <n v="212206.45"/>
    <n v="145207.59"/>
    <n v="254113.29"/>
    <n v="173369.41"/>
    <n v="303396.46999999997"/>
    <n v="203966.23"/>
    <n v="356940.9"/>
    <n v="223537.18"/>
    <n v="391190.06"/>
    <n v="242118.41"/>
    <n v="423707.22"/>
  </r>
  <r>
    <n v="8"/>
    <x v="2"/>
    <s v="Region VIII -"/>
    <x v="46"/>
    <s v="ND"/>
    <x v="340"/>
    <n v="2"/>
    <x v="1"/>
    <n v="81343.429999999993"/>
    <n v="142351"/>
    <n v="106707.83"/>
    <n v="186738.7"/>
    <n v="129746.96"/>
    <n v="227057.18"/>
    <n v="159255.97"/>
    <n v="278697.95"/>
    <n v="188972.48"/>
    <n v="330701.84000000003"/>
    <n v="208258.5"/>
    <n v="364452.37"/>
    <n v="226148.27"/>
    <n v="395759.47"/>
  </r>
  <r>
    <n v="8"/>
    <x v="2"/>
    <s v="Region VIII -"/>
    <x v="46"/>
    <s v="ND"/>
    <x v="340"/>
    <n v="3"/>
    <x v="2"/>
    <n v="70349.53"/>
    <n v="123111.67999999999"/>
    <n v="95655.91"/>
    <n v="167397.85"/>
    <n v="120792.18"/>
    <n v="211386.31"/>
    <n v="158889.32"/>
    <n v="278056.32000000001"/>
    <n v="196687.09"/>
    <n v="344202.41"/>
    <n v="221457.93"/>
    <n v="387551.37"/>
    <n v="245886.62"/>
    <n v="430301.58"/>
  </r>
  <r>
    <n v="8"/>
    <x v="2"/>
    <s v="Region VIII -"/>
    <x v="46"/>
    <s v="ND"/>
    <x v="340"/>
    <n v="4"/>
    <x v="3"/>
    <n v="79373.320000000007"/>
    <n v="126997.31"/>
    <n v="111122.64"/>
    <n v="177796.23"/>
    <n v="142871.97"/>
    <n v="228595.15"/>
    <n v="190495.96"/>
    <n v="304793.53999999998"/>
    <n v="238119.95"/>
    <n v="380991.92"/>
    <n v="269869.27"/>
    <n v="431790.84"/>
    <n v="301618.59999999998"/>
    <n v="482589.77"/>
  </r>
  <r>
    <n v="8"/>
    <x v="2"/>
    <s v="Region VIII -"/>
    <x v="46"/>
    <s v="ND"/>
    <x v="341"/>
    <n v="1"/>
    <x v="0"/>
    <n v="97522.21"/>
    <n v="170663.87"/>
    <n v="126502.39999999999"/>
    <n v="221379.21"/>
    <n v="151544.01"/>
    <n v="265202.02"/>
    <n v="181025.79"/>
    <n v="316795.13"/>
    <n v="213040.38"/>
    <n v="372820.67"/>
    <n v="233519.12"/>
    <n v="408658.47"/>
    <n v="253001.60000000001"/>
    <n v="442752.81"/>
  </r>
  <r>
    <n v="8"/>
    <x v="2"/>
    <s v="Region VIII -"/>
    <x v="46"/>
    <s v="ND"/>
    <x v="341"/>
    <n v="2"/>
    <x v="1"/>
    <n v="84432.85"/>
    <n v="147757.48000000001"/>
    <n v="110888.25"/>
    <n v="194054.43"/>
    <n v="134956.04"/>
    <n v="236173.08"/>
    <n v="165883.24"/>
    <n v="290295.67999999999"/>
    <n v="196953.34"/>
    <n v="344668.35"/>
    <n v="217126.37"/>
    <n v="379971.16"/>
    <n v="235866.97"/>
    <n v="412767.2"/>
  </r>
  <r>
    <n v="8"/>
    <x v="2"/>
    <s v="Region VIII -"/>
    <x v="46"/>
    <s v="ND"/>
    <x v="341"/>
    <n v="3"/>
    <x v="2"/>
    <n v="72736.45"/>
    <n v="127288.79"/>
    <n v="98791"/>
    <n v="172884.25"/>
    <n v="124663.02"/>
    <n v="218160.29"/>
    <n v="163892.45000000001"/>
    <n v="286811.78999999998"/>
    <n v="202800.67"/>
    <n v="354901.17"/>
    <n v="228280.62"/>
    <n v="399491.08"/>
    <n v="253393.48"/>
    <n v="443438.58"/>
  </r>
  <r>
    <n v="8"/>
    <x v="2"/>
    <s v="Region VIII -"/>
    <x v="46"/>
    <s v="ND"/>
    <x v="341"/>
    <n v="4"/>
    <x v="3"/>
    <n v="82802.070000000007"/>
    <n v="132483.31"/>
    <n v="115922.9"/>
    <n v="185476.64"/>
    <n v="149043.72"/>
    <n v="238469.96"/>
    <n v="198724.97"/>
    <n v="317959.95"/>
    <n v="248406.21"/>
    <n v="397449.94"/>
    <n v="281527.03000000003"/>
    <n v="450443.26"/>
    <n v="314647.86"/>
    <n v="503436.59"/>
  </r>
  <r>
    <n v="8"/>
    <x v="2"/>
    <s v="Region VIII -"/>
    <x v="46"/>
    <s v="ND"/>
    <x v="72"/>
    <n v="1"/>
    <x v="0"/>
    <n v="97482.87"/>
    <n v="170595.03"/>
    <n v="126481.2"/>
    <n v="221342.1"/>
    <n v="151539.93"/>
    <n v="265194.87"/>
    <n v="181053.39"/>
    <n v="316843.44"/>
    <n v="213096.6"/>
    <n v="372919.05"/>
    <n v="233593.97"/>
    <n v="408789.46"/>
    <n v="253108.19"/>
    <n v="442939.33"/>
  </r>
  <r>
    <n v="8"/>
    <x v="2"/>
    <s v="Region VIII -"/>
    <x v="46"/>
    <s v="ND"/>
    <x v="72"/>
    <n v="2"/>
    <x v="1"/>
    <n v="84266.41"/>
    <n v="147466.21"/>
    <n v="110715.45"/>
    <n v="193752.03"/>
    <n v="134790.91"/>
    <n v="235884.09"/>
    <n v="165763.82999999999"/>
    <n v="290086.71000000002"/>
    <n v="196853.38"/>
    <n v="344493.41"/>
    <n v="217042.07"/>
    <n v="379823.63"/>
    <n v="235807.2"/>
    <n v="412662.6"/>
  </r>
  <r>
    <n v="8"/>
    <x v="2"/>
    <s v="Region VIII -"/>
    <x v="46"/>
    <s v="ND"/>
    <x v="72"/>
    <n v="3"/>
    <x v="2"/>
    <n v="72490.86"/>
    <n v="126859"/>
    <n v="98417.66"/>
    <n v="172230.9"/>
    <n v="124160.16"/>
    <n v="217280.27"/>
    <n v="163199.39000000001"/>
    <n v="285598.93"/>
    <n v="201914.29"/>
    <n v="353350.01"/>
    <n v="227260.91"/>
    <n v="397706.59"/>
    <n v="252236.87"/>
    <n v="441414.53"/>
  </r>
  <r>
    <n v="8"/>
    <x v="2"/>
    <s v="Region VIII -"/>
    <x v="46"/>
    <s v="ND"/>
    <x v="72"/>
    <n v="4"/>
    <x v="3"/>
    <n v="82787.399999999994"/>
    <n v="132459.84"/>
    <n v="115902.36"/>
    <n v="185443.78"/>
    <n v="149017.32"/>
    <n v="238427.72"/>
    <n v="198689.76"/>
    <n v="317903.63"/>
    <n v="248362.2"/>
    <n v="397379.53"/>
    <n v="281477.15999999997"/>
    <n v="450363.47"/>
    <n v="314592.12"/>
    <n v="503347.41"/>
  </r>
  <r>
    <n v="8"/>
    <x v="2"/>
    <s v="Region VIII -"/>
    <x v="46"/>
    <s v="ND"/>
    <x v="342"/>
    <n v="1"/>
    <x v="0"/>
    <n v="92932.69"/>
    <n v="162632.21"/>
    <n v="120544.67"/>
    <n v="210953.17"/>
    <n v="144403.79999999999"/>
    <n v="252706.64"/>
    <n v="172491.73"/>
    <n v="301860.53000000003"/>
    <n v="202993.59"/>
    <n v="355238.79"/>
    <n v="222504.63"/>
    <n v="389383.11"/>
    <n v="241064.44"/>
    <n v="421862.77"/>
  </r>
  <r>
    <n v="8"/>
    <x v="2"/>
    <s v="Region VIII -"/>
    <x v="46"/>
    <s v="ND"/>
    <x v="342"/>
    <n v="2"/>
    <x v="1"/>
    <n v="80478.740000000005"/>
    <n v="140837.79"/>
    <n v="105688.48"/>
    <n v="184954.84"/>
    <n v="128621.07"/>
    <n v="225086.87"/>
    <n v="158084.26"/>
    <n v="276647.46000000002"/>
    <n v="187687.47"/>
    <n v="328453.08"/>
    <n v="206907.65"/>
    <n v="362088.39"/>
    <n v="224761.59"/>
    <n v="393332.78"/>
  </r>
  <r>
    <n v="8"/>
    <x v="2"/>
    <s v="Region VIII -"/>
    <x v="46"/>
    <s v="ND"/>
    <x v="342"/>
    <n v="3"/>
    <x v="2"/>
    <n v="69345.08"/>
    <n v="121353.9"/>
    <n v="94190.66"/>
    <n v="164833.65"/>
    <n v="118862.57"/>
    <n v="208009.5"/>
    <n v="156271.37"/>
    <n v="273474.90000000002"/>
    <n v="193374.56"/>
    <n v="338405.48"/>
    <n v="217673.43"/>
    <n v="380928.5"/>
    <n v="241623.02"/>
    <n v="422840.29"/>
  </r>
  <r>
    <n v="8"/>
    <x v="2"/>
    <s v="Region VIII -"/>
    <x v="46"/>
    <s v="ND"/>
    <x v="342"/>
    <n v="4"/>
    <x v="3"/>
    <n v="78902.55"/>
    <n v="126244.09"/>
    <n v="110463.57"/>
    <n v="176741.72"/>
    <n v="142024.59"/>
    <n v="227239.35"/>
    <n v="189366.12"/>
    <n v="302985.8"/>
    <n v="236707.66"/>
    <n v="378732.26"/>
    <n v="268268.68"/>
    <n v="429229.89"/>
    <n v="299829.7"/>
    <n v="479727.52"/>
  </r>
  <r>
    <n v="8"/>
    <x v="2"/>
    <s v="Region VIII -"/>
    <x v="46"/>
    <s v="ND"/>
    <x v="343"/>
    <n v="1"/>
    <x v="0"/>
    <n v="95552.36"/>
    <n v="167216.63"/>
    <n v="123892.22"/>
    <n v="216811.39"/>
    <n v="148377.85"/>
    <n v="259661.23"/>
    <n v="177183.8"/>
    <n v="310071.65000000002"/>
    <n v="208475.2"/>
    <n v="364831.6"/>
    <n v="228490.73"/>
    <n v="399858.77"/>
    <n v="247506.72"/>
    <n v="433136.76"/>
  </r>
  <r>
    <n v="8"/>
    <x v="2"/>
    <s v="Region VIII -"/>
    <x v="46"/>
    <s v="ND"/>
    <x v="343"/>
    <n v="2"/>
    <x v="1"/>
    <n v="82971.360000000001"/>
    <n v="145199.88"/>
    <n v="108884.44"/>
    <n v="190547.77"/>
    <n v="132434.07"/>
    <n v="231759.62"/>
    <n v="162629.31"/>
    <n v="284601.3"/>
    <n v="193012.9"/>
    <n v="337772.57"/>
    <n v="212734.59"/>
    <n v="372285.53"/>
    <n v="231037.51"/>
    <n v="404315.64"/>
  </r>
  <r>
    <n v="8"/>
    <x v="2"/>
    <s v="Region VIII -"/>
    <x v="46"/>
    <s v="ND"/>
    <x v="343"/>
    <n v="3"/>
    <x v="2"/>
    <n v="71665.789999999994"/>
    <n v="125415.13"/>
    <n v="97410.13"/>
    <n v="170467.73"/>
    <n v="122979.04"/>
    <n v="215213.31"/>
    <n v="161737.42000000001"/>
    <n v="283040.49"/>
    <n v="200187.07"/>
    <n v="350327.38"/>
    <n v="225379.13"/>
    <n v="394413.48"/>
    <n v="250218.35"/>
    <n v="437882.11"/>
  </r>
  <r>
    <n v="8"/>
    <x v="2"/>
    <s v="Region VIII -"/>
    <x v="46"/>
    <s v="ND"/>
    <x v="343"/>
    <n v="4"/>
    <x v="3"/>
    <n v="81095.03"/>
    <n v="129752.05"/>
    <n v="113533.04"/>
    <n v="181652.86"/>
    <n v="145971.04999999999"/>
    <n v="233553.68"/>
    <n v="194628.07"/>
    <n v="311404.90999999997"/>
    <n v="243285.08"/>
    <n v="389256.14"/>
    <n v="275723.09000000003"/>
    <n v="441156.96"/>
    <n v="308161.09999999998"/>
    <n v="493057.77"/>
  </r>
  <r>
    <n v="8"/>
    <x v="2"/>
    <s v="Region VIII -"/>
    <x v="47"/>
    <s v="SD"/>
    <x v="344"/>
    <n v="1"/>
    <x v="0"/>
    <n v="92932.69"/>
    <n v="162632.21"/>
    <n v="120544.67"/>
    <n v="210953.17"/>
    <n v="144403.79999999999"/>
    <n v="252706.64"/>
    <n v="172491.73"/>
    <n v="301860.53000000003"/>
    <n v="202993.59"/>
    <n v="355238.79"/>
    <n v="222504.63"/>
    <n v="389383.11"/>
    <n v="241064.44"/>
    <n v="421862.77"/>
  </r>
  <r>
    <n v="8"/>
    <x v="2"/>
    <s v="Region VIII -"/>
    <x v="47"/>
    <s v="SD"/>
    <x v="344"/>
    <n v="2"/>
    <x v="1"/>
    <n v="80478.740000000005"/>
    <n v="140837.79"/>
    <n v="105688.48"/>
    <n v="184954.84"/>
    <n v="128621.07"/>
    <n v="225086.87"/>
    <n v="158084.26"/>
    <n v="276647.46000000002"/>
    <n v="187687.47"/>
    <n v="328453.08"/>
    <n v="206907.65"/>
    <n v="362088.39"/>
    <n v="224761.59"/>
    <n v="393332.78"/>
  </r>
  <r>
    <n v="8"/>
    <x v="2"/>
    <s v="Region VIII -"/>
    <x v="47"/>
    <s v="SD"/>
    <x v="344"/>
    <n v="3"/>
    <x v="2"/>
    <n v="69345.08"/>
    <n v="121353.9"/>
    <n v="94190.66"/>
    <n v="164833.65"/>
    <n v="118862.57"/>
    <n v="208009.5"/>
    <n v="156271.37"/>
    <n v="273474.90000000002"/>
    <n v="193374.56"/>
    <n v="338405.48"/>
    <n v="217673.43"/>
    <n v="380928.5"/>
    <n v="241623.02"/>
    <n v="422840.29"/>
  </r>
  <r>
    <n v="8"/>
    <x v="2"/>
    <s v="Region VIII -"/>
    <x v="47"/>
    <s v="SD"/>
    <x v="344"/>
    <n v="4"/>
    <x v="3"/>
    <n v="78902.55"/>
    <n v="126244.09"/>
    <n v="110463.57"/>
    <n v="176741.72"/>
    <n v="142024.59"/>
    <n v="227239.35"/>
    <n v="189366.12"/>
    <n v="302985.8"/>
    <n v="236707.66"/>
    <n v="378732.26"/>
    <n v="268268.68"/>
    <n v="429229.89"/>
    <n v="299829.7"/>
    <n v="479727.52"/>
  </r>
  <r>
    <n v="8"/>
    <x v="2"/>
    <s v="Region VIII -"/>
    <x v="47"/>
    <s v="SD"/>
    <x v="345"/>
    <n v="1"/>
    <x v="0"/>
    <n v="88264.49"/>
    <n v="154462.85999999999"/>
    <n v="114544.52"/>
    <n v="200452.9"/>
    <n v="137255.41"/>
    <n v="240196.96"/>
    <n v="164012.88"/>
    <n v="287022.55"/>
    <n v="193059.23"/>
    <n v="337853.66"/>
    <n v="211639.84"/>
    <n v="370369.72"/>
    <n v="229340.44"/>
    <n v="401345.77"/>
  </r>
  <r>
    <n v="8"/>
    <x v="2"/>
    <s v="Region VIII -"/>
    <x v="47"/>
    <s v="SD"/>
    <x v="345"/>
    <n v="2"/>
    <x v="1"/>
    <n v="76191.740000000005"/>
    <n v="133335.54999999999"/>
    <n v="100143.11"/>
    <n v="175250.44"/>
    <n v="121955.82"/>
    <n v="213422.69"/>
    <n v="150046.46"/>
    <n v="262581.3"/>
    <n v="178221.67"/>
    <n v="311887.92"/>
    <n v="196520.32000000001"/>
    <n v="343910.55"/>
    <n v="213536.65"/>
    <n v="373689.14"/>
  </r>
  <r>
    <n v="8"/>
    <x v="2"/>
    <s v="Region VIII -"/>
    <x v="47"/>
    <s v="SD"/>
    <x v="345"/>
    <n v="3"/>
    <x v="2"/>
    <n v="65462.53"/>
    <n v="114559.42"/>
    <n v="88843.63"/>
    <n v="155476.35"/>
    <n v="112056.37"/>
    <n v="196098.66"/>
    <n v="147264.16"/>
    <n v="257712.28"/>
    <n v="182175.69"/>
    <n v="318807.45"/>
    <n v="205026.81"/>
    <n v="358796.92"/>
    <n v="227539.36"/>
    <n v="398193.88"/>
  </r>
  <r>
    <n v="8"/>
    <x v="2"/>
    <s v="Region VIII -"/>
    <x v="47"/>
    <s v="SD"/>
    <x v="345"/>
    <n v="4"/>
    <x v="3"/>
    <n v="74973.7"/>
    <n v="119957.92"/>
    <n v="104963.18"/>
    <n v="167941.08"/>
    <n v="134952.65"/>
    <n v="215924.25"/>
    <n v="179936.87"/>
    <n v="287899"/>
    <n v="224921.09"/>
    <n v="359873.75"/>
    <n v="254910.57"/>
    <n v="407856.92"/>
    <n v="284900.05"/>
    <n v="455840.09"/>
  </r>
  <r>
    <n v="8"/>
    <x v="2"/>
    <s v="Region VIII -"/>
    <x v="47"/>
    <s v="SD"/>
    <x v="346"/>
    <n v="1"/>
    <x v="0"/>
    <n v="90923.5"/>
    <n v="159116.12"/>
    <n v="117913.28"/>
    <n v="206348.23"/>
    <n v="141233.54"/>
    <n v="247158.7"/>
    <n v="168677.34"/>
    <n v="295185.34999999998"/>
    <n v="198484.62"/>
    <n v="347348.09"/>
    <n v="217551.08"/>
    <n v="380714.4"/>
    <n v="235676.13"/>
    <n v="412433.23"/>
  </r>
  <r>
    <n v="8"/>
    <x v="2"/>
    <s v="Region VIII -"/>
    <x v="47"/>
    <s v="SD"/>
    <x v="346"/>
    <n v="2"/>
    <x v="1"/>
    <n v="78850.81"/>
    <n v="137988.91"/>
    <n v="103511.87"/>
    <n v="181145.77"/>
    <n v="125933.96"/>
    <n v="220384.43"/>
    <n v="154710.92000000001"/>
    <n v="270744.11"/>
    <n v="183647.06"/>
    <n v="321382.34999999998"/>
    <n v="202431.56"/>
    <n v="354255.23"/>
    <n v="219872.35"/>
    <n v="384776.61"/>
  </r>
  <r>
    <n v="8"/>
    <x v="2"/>
    <s v="Region VIII -"/>
    <x v="47"/>
    <s v="SD"/>
    <x v="346"/>
    <n v="3"/>
    <x v="2"/>
    <n v="68028.820000000007"/>
    <n v="119050.44"/>
    <n v="92436.44"/>
    <n v="161763.76999999999"/>
    <n v="116675.71"/>
    <n v="204182.49"/>
    <n v="153423.26999999999"/>
    <n v="268490.73"/>
    <n v="189874.58"/>
    <n v="332280.51"/>
    <n v="213752.22"/>
    <n v="374066.39"/>
    <n v="237291.29"/>
    <n v="415259.76"/>
  </r>
  <r>
    <n v="8"/>
    <x v="2"/>
    <s v="Region VIII -"/>
    <x v="47"/>
    <s v="SD"/>
    <x v="346"/>
    <n v="4"/>
    <x v="3"/>
    <n v="77180.84"/>
    <n v="123489.35"/>
    <n v="108053.18"/>
    <n v="172885.08"/>
    <n v="138925.51"/>
    <n v="222280.82"/>
    <n v="185234.02"/>
    <n v="296374.43"/>
    <n v="231542.52"/>
    <n v="370468.04"/>
    <n v="262414.86"/>
    <n v="419863.78"/>
    <n v="293287.19"/>
    <n v="469259.52000000002"/>
  </r>
  <r>
    <n v="8"/>
    <x v="2"/>
    <s v="Region VIII -"/>
    <x v="47"/>
    <s v="SD"/>
    <x v="347"/>
    <n v="1"/>
    <x v="0"/>
    <n v="93011.37"/>
    <n v="162769.89000000001"/>
    <n v="120587.08"/>
    <n v="211027.39"/>
    <n v="144411.97"/>
    <n v="252720.94"/>
    <n v="172436.52"/>
    <n v="301763.90999999997"/>
    <n v="202881.15"/>
    <n v="355042.02"/>
    <n v="222354.93"/>
    <n v="389121.13"/>
    <n v="240851.27"/>
    <n v="421489.73"/>
  </r>
  <r>
    <n v="8"/>
    <x v="2"/>
    <s v="Region VIII -"/>
    <x v="47"/>
    <s v="SD"/>
    <x v="347"/>
    <n v="2"/>
    <x v="1"/>
    <n v="80811.62"/>
    <n v="141420.32999999999"/>
    <n v="106034.08"/>
    <n v="185559.64"/>
    <n v="128951.33"/>
    <n v="225664.83"/>
    <n v="158323.07999999999"/>
    <n v="277065.39"/>
    <n v="187887.41"/>
    <n v="328802.96000000002"/>
    <n v="207076.25"/>
    <n v="362383.44"/>
    <n v="224881.13"/>
    <n v="393541.98"/>
  </r>
  <r>
    <n v="8"/>
    <x v="2"/>
    <s v="Region VIII -"/>
    <x v="47"/>
    <s v="SD"/>
    <x v="347"/>
    <n v="3"/>
    <x v="2"/>
    <n v="69836.27"/>
    <n v="122213.47"/>
    <n v="94937.35"/>
    <n v="166140.35999999999"/>
    <n v="119868.31"/>
    <n v="209769.54"/>
    <n v="157657.5"/>
    <n v="275900.63"/>
    <n v="195147.32"/>
    <n v="341507.81"/>
    <n v="219712.85"/>
    <n v="384497.48"/>
    <n v="243936.23"/>
    <n v="426888.41"/>
  </r>
  <r>
    <n v="8"/>
    <x v="2"/>
    <s v="Region VIII -"/>
    <x v="47"/>
    <s v="SD"/>
    <x v="347"/>
    <n v="4"/>
    <x v="3"/>
    <n v="78931.89"/>
    <n v="126291.02"/>
    <n v="110504.64"/>
    <n v="176807.43"/>
    <n v="142077.4"/>
    <n v="227323.84"/>
    <n v="189436.53"/>
    <n v="303098.45"/>
    <n v="236795.66"/>
    <n v="378873.07"/>
    <n v="268368.42"/>
    <n v="429389.47"/>
    <n v="299941.17"/>
    <n v="479905.88"/>
  </r>
  <r>
    <n v="8"/>
    <x v="2"/>
    <s v="Region VIII -"/>
    <x v="47"/>
    <s v="SD"/>
    <x v="348"/>
    <n v="1"/>
    <x v="0"/>
    <n v="97679.57"/>
    <n v="170939.24"/>
    <n v="126587.23"/>
    <n v="221527.65"/>
    <n v="151560.35999999999"/>
    <n v="265230.62"/>
    <n v="180915.37"/>
    <n v="316601.90000000002"/>
    <n v="212815.51"/>
    <n v="372427.15"/>
    <n v="233219.72"/>
    <n v="408134.51"/>
    <n v="252575.28"/>
    <n v="442006.73"/>
  </r>
  <r>
    <n v="8"/>
    <x v="2"/>
    <s v="Region VIII -"/>
    <x v="47"/>
    <s v="SD"/>
    <x v="348"/>
    <n v="2"/>
    <x v="1"/>
    <n v="85098.61"/>
    <n v="148922.57"/>
    <n v="111579.45"/>
    <n v="195264.03"/>
    <n v="135616.57999999999"/>
    <n v="237329.02"/>
    <n v="166360.88"/>
    <n v="291131.55"/>
    <n v="197353.21"/>
    <n v="345368.12"/>
    <n v="217463.59"/>
    <n v="380561.27"/>
    <n v="236106.07"/>
    <n v="413185.62"/>
  </r>
  <r>
    <n v="8"/>
    <x v="2"/>
    <s v="Region VIII -"/>
    <x v="47"/>
    <s v="SD"/>
    <x v="348"/>
    <n v="3"/>
    <x v="2"/>
    <n v="73718.83"/>
    <n v="129007.95"/>
    <n v="100284.39"/>
    <n v="175497.67"/>
    <n v="126674.51"/>
    <n v="221680.39"/>
    <n v="166664.71"/>
    <n v="291663.25"/>
    <n v="206346.19"/>
    <n v="361105.83"/>
    <n v="232359.46"/>
    <n v="406629.06"/>
    <n v="258019.9"/>
    <n v="451534.82"/>
  </r>
  <r>
    <n v="8"/>
    <x v="2"/>
    <s v="Region VIII -"/>
    <x v="47"/>
    <s v="SD"/>
    <x v="348"/>
    <n v="4"/>
    <x v="3"/>
    <n v="82860.740000000005"/>
    <n v="132577.19"/>
    <n v="116005.04"/>
    <n v="185608.07"/>
    <n v="149149.34"/>
    <n v="238638.94"/>
    <n v="198865.78"/>
    <n v="318185.26"/>
    <n v="248582.23"/>
    <n v="397731.57"/>
    <n v="281726.52"/>
    <n v="450762.45"/>
    <n v="314870.82"/>
    <n v="503793.32"/>
  </r>
  <r>
    <n v="8"/>
    <x v="2"/>
    <s v="Region VIII -"/>
    <x v="47"/>
    <s v="SD"/>
    <x v="84"/>
    <n v="1"/>
    <x v="0"/>
    <n v="90884.160000000003"/>
    <n v="159047.28"/>
    <n v="117892.07"/>
    <n v="206311.12"/>
    <n v="141229.46"/>
    <n v="247151.55"/>
    <n v="168704.95"/>
    <n v="295233.65999999997"/>
    <n v="198540.84"/>
    <n v="347446.47"/>
    <n v="217625.94"/>
    <n v="380845.39"/>
    <n v="235782.72"/>
    <n v="412619.75"/>
  </r>
  <r>
    <n v="8"/>
    <x v="2"/>
    <s v="Region VIII -"/>
    <x v="47"/>
    <s v="SD"/>
    <x v="84"/>
    <n v="2"/>
    <x v="1"/>
    <n v="78684.37"/>
    <n v="137697.64000000001"/>
    <n v="103339.07"/>
    <n v="180843.37"/>
    <n v="125768.82"/>
    <n v="220095.44"/>
    <n v="154591.51"/>
    <n v="270535.14"/>
    <n v="183547.09"/>
    <n v="321207.40999999997"/>
    <n v="202347.26"/>
    <n v="354107.7"/>
    <n v="219812.57"/>
    <n v="384672.01"/>
  </r>
  <r>
    <n v="8"/>
    <x v="2"/>
    <s v="Region VIII -"/>
    <x v="47"/>
    <s v="SD"/>
    <x v="84"/>
    <n v="3"/>
    <x v="2"/>
    <n v="67783.23"/>
    <n v="118620.66"/>
    <n v="92063.1"/>
    <n v="161110.42000000001"/>
    <n v="116172.84"/>
    <n v="203302.47"/>
    <n v="152730.21"/>
    <n v="267277.87"/>
    <n v="188988.2"/>
    <n v="330729.34999999998"/>
    <n v="212732.52"/>
    <n v="372281.9"/>
    <n v="236134.69"/>
    <n v="413235.7"/>
  </r>
  <r>
    <n v="8"/>
    <x v="2"/>
    <s v="Region VIII -"/>
    <x v="47"/>
    <s v="SD"/>
    <x v="84"/>
    <n v="4"/>
    <x v="3"/>
    <n v="77166.17"/>
    <n v="123465.88"/>
    <n v="108032.64"/>
    <n v="172852.23"/>
    <n v="138899.10999999999"/>
    <n v="222238.58"/>
    <n v="185198.81"/>
    <n v="296318.11"/>
    <n v="231498.52"/>
    <n v="370397.63"/>
    <n v="262364.99"/>
    <n v="419783.98"/>
    <n v="293231.46000000002"/>
    <n v="469170.34"/>
  </r>
  <r>
    <n v="8"/>
    <x v="2"/>
    <s v="Region VIII -"/>
    <x v="48"/>
    <s v="UT"/>
    <x v="349"/>
    <n v="1"/>
    <x v="0"/>
    <n v="93106.8"/>
    <n v="162936.89000000001"/>
    <n v="120775.37"/>
    <n v="211356.89"/>
    <n v="144683.64000000001"/>
    <n v="253196.37"/>
    <n v="172831.31"/>
    <n v="302454.78999999998"/>
    <n v="203397.09"/>
    <n v="355944.9"/>
    <n v="222949.07"/>
    <n v="390160.87"/>
    <n v="241550.11"/>
    <n v="422712.69"/>
  </r>
  <r>
    <n v="8"/>
    <x v="2"/>
    <s v="Region VIII -"/>
    <x v="48"/>
    <s v="UT"/>
    <x v="349"/>
    <n v="2"/>
    <x v="1"/>
    <n v="80607.91"/>
    <n v="141063.84"/>
    <n v="105865.59"/>
    <n v="185264.78"/>
    <n v="128843.97"/>
    <n v="225476.95"/>
    <n v="158371.85999999999"/>
    <n v="277150.76"/>
    <n v="188035.75"/>
    <n v="329062.56"/>
    <n v="207295.82"/>
    <n v="362767.68"/>
    <n v="225188.44"/>
    <n v="394079.77"/>
  </r>
  <r>
    <n v="8"/>
    <x v="2"/>
    <s v="Region VIII -"/>
    <x v="48"/>
    <s v="UT"/>
    <x v="349"/>
    <n v="3"/>
    <x v="2"/>
    <n v="69439.710000000006"/>
    <n v="121519.5"/>
    <n v="94312.71"/>
    <n v="165047.24"/>
    <n v="119011.41"/>
    <n v="208269.97"/>
    <n v="156461.84"/>
    <n v="273808.23"/>
    <n v="193605.56"/>
    <n v="338809.73"/>
    <n v="217929.87"/>
    <n v="381377.28000000003"/>
    <n v="241903.66"/>
    <n v="423331.4"/>
  </r>
  <r>
    <n v="8"/>
    <x v="2"/>
    <s v="Region VIII -"/>
    <x v="48"/>
    <s v="UT"/>
    <x v="349"/>
    <n v="4"/>
    <x v="3"/>
    <n v="79053.429999999993"/>
    <n v="126485.49"/>
    <n v="110674.8"/>
    <n v="177079.67999999999"/>
    <n v="142296.17000000001"/>
    <n v="227673.88"/>
    <n v="189728.23"/>
    <n v="303565.17"/>
    <n v="237160.29"/>
    <n v="379456.47"/>
    <n v="268781.65999999997"/>
    <n v="430050.66"/>
    <n v="300403.03000000003"/>
    <n v="480644.86"/>
  </r>
  <r>
    <n v="8"/>
    <x v="2"/>
    <s v="Region VIII -"/>
    <x v="48"/>
    <s v="UT"/>
    <x v="350"/>
    <n v="1"/>
    <x v="0"/>
    <n v="92280.59"/>
    <n v="161491.04"/>
    <n v="119649.67"/>
    <n v="209386.93"/>
    <n v="143296.53"/>
    <n v="250768.92"/>
    <n v="171115.55"/>
    <n v="299452.21000000002"/>
    <n v="201334.95"/>
    <n v="352336.16"/>
    <n v="220664.76"/>
    <n v="386163.34"/>
    <n v="239029.1"/>
    <n v="418300.92"/>
  </r>
  <r>
    <n v="8"/>
    <x v="2"/>
    <s v="Region VIII -"/>
    <x v="48"/>
    <s v="UT"/>
    <x v="350"/>
    <n v="2"/>
    <x v="1"/>
    <n v="80132.179999999993"/>
    <n v="140231.32"/>
    <n v="105157.92"/>
    <n v="184026.37"/>
    <n v="127900.96"/>
    <n v="223826.69"/>
    <n v="157061.51"/>
    <n v="274857.64"/>
    <n v="186404.3"/>
    <n v="326207.53000000003"/>
    <n v="205450.39"/>
    <n v="359538.18"/>
    <n v="223126.17"/>
    <n v="390470.8"/>
  </r>
  <r>
    <n v="8"/>
    <x v="2"/>
    <s v="Region VIII -"/>
    <x v="48"/>
    <s v="UT"/>
    <x v="350"/>
    <n v="3"/>
    <x v="2"/>
    <n v="69214.86"/>
    <n v="121126.01"/>
    <n v="94079.31"/>
    <n v="164638.79"/>
    <n v="118774.34"/>
    <n v="207855.1"/>
    <n v="156208"/>
    <n v="273364"/>
    <n v="193343.54"/>
    <n v="338351.2"/>
    <n v="217674.69"/>
    <n v="380930.7"/>
    <n v="241665.13"/>
    <n v="422913.98"/>
  </r>
  <r>
    <n v="8"/>
    <x v="2"/>
    <s v="Region VIII -"/>
    <x v="48"/>
    <s v="UT"/>
    <x v="350"/>
    <n v="4"/>
    <x v="3"/>
    <n v="78318.03"/>
    <n v="125308.85"/>
    <n v="109645.24"/>
    <n v="175432.39"/>
    <n v="140972.46"/>
    <n v="225555.93"/>
    <n v="187963.27"/>
    <n v="300741.24"/>
    <n v="234954.09"/>
    <n v="375926.55"/>
    <n v="266281.31"/>
    <n v="426050.1"/>
    <n v="297608.52"/>
    <n v="476173.64"/>
  </r>
  <r>
    <n v="8"/>
    <x v="2"/>
    <s v="Region VIII -"/>
    <x v="48"/>
    <s v="UT"/>
    <x v="351"/>
    <n v="1"/>
    <x v="0"/>
    <n v="92733.26"/>
    <n v="162283.20000000001"/>
    <n v="120249.49"/>
    <n v="210436.6"/>
    <n v="144024.1"/>
    <n v="252042.18"/>
    <n v="171998.43"/>
    <n v="300997.25"/>
    <n v="202384.02"/>
    <n v="354172.03"/>
    <n v="221820.28"/>
    <n v="388185.49"/>
    <n v="240291.81"/>
    <n v="420510.67"/>
  </r>
  <r>
    <n v="8"/>
    <x v="2"/>
    <s v="Region VIII -"/>
    <x v="48"/>
    <s v="UT"/>
    <x v="351"/>
    <n v="2"/>
    <x v="1"/>
    <n v="80468.03"/>
    <n v="140819.04999999999"/>
    <n v="105618.39"/>
    <n v="184832.19"/>
    <n v="128480.51"/>
    <n v="224840.89"/>
    <n v="157809.26"/>
    <n v="276166.2"/>
    <n v="187309.81"/>
    <n v="327792.17"/>
    <n v="206459.61"/>
    <n v="361304.32000000001"/>
    <n v="224235.97"/>
    <n v="392412.95"/>
  </r>
  <r>
    <n v="8"/>
    <x v="2"/>
    <s v="Region VIII -"/>
    <x v="48"/>
    <s v="UT"/>
    <x v="351"/>
    <n v="3"/>
    <x v="2"/>
    <n v="69460.899999999994"/>
    <n v="121556.58"/>
    <n v="94396.63"/>
    <n v="165194.1"/>
    <n v="119161.32"/>
    <n v="208532.31"/>
    <n v="156703.22"/>
    <n v="274230.64"/>
    <n v="193944.14"/>
    <n v="339402.25"/>
    <n v="218341.44"/>
    <n v="382097.53"/>
    <n v="242394.77"/>
    <n v="424190.84"/>
  </r>
  <r>
    <n v="8"/>
    <x v="2"/>
    <s v="Region VIII -"/>
    <x v="48"/>
    <s v="UT"/>
    <x v="351"/>
    <n v="4"/>
    <x v="3"/>
    <n v="78710.31"/>
    <n v="125936.49"/>
    <n v="110194.43"/>
    <n v="176311.09"/>
    <n v="141678.54999999999"/>
    <n v="226685.68"/>
    <n v="188904.73"/>
    <n v="302247.58"/>
    <n v="236130.92"/>
    <n v="377809.47"/>
    <n v="267615.03999999998"/>
    <n v="428184.07"/>
    <n v="299099.15999999997"/>
    <n v="478558.67"/>
  </r>
  <r>
    <n v="8"/>
    <x v="2"/>
    <s v="Region VIII -"/>
    <x v="49"/>
    <s v="WY"/>
    <x v="352"/>
    <n v="1"/>
    <x v="0"/>
    <n v="88659.25"/>
    <n v="155153.68"/>
    <n v="114851.15"/>
    <n v="200989.52"/>
    <n v="137475.89000000001"/>
    <n v="240582.81"/>
    <n v="164052.49"/>
    <n v="287091.87"/>
    <n v="192942.38"/>
    <n v="337649.17"/>
    <n v="211420.64"/>
    <n v="369986.11"/>
    <n v="228927.38"/>
    <n v="400622.92"/>
  </r>
  <r>
    <n v="8"/>
    <x v="2"/>
    <s v="Region VIII -"/>
    <x v="49"/>
    <s v="WY"/>
    <x v="352"/>
    <n v="2"/>
    <x v="1"/>
    <n v="77445.41"/>
    <n v="135529.46"/>
    <n v="101474.15"/>
    <n v="177579.77"/>
    <n v="123264.61"/>
    <n v="215713.06"/>
    <n v="151079.53"/>
    <n v="264389.19"/>
    <n v="179160.25"/>
    <n v="313530.44"/>
    <n v="197376.6"/>
    <n v="345409.05"/>
    <n v="214247.76"/>
    <n v="374933.57"/>
  </r>
  <r>
    <n v="8"/>
    <x v="2"/>
    <s v="Region VIII -"/>
    <x v="49"/>
    <s v="WY"/>
    <x v="352"/>
    <n v="3"/>
    <x v="2"/>
    <n v="67246.570000000007"/>
    <n v="117681.5"/>
    <n v="91540.74"/>
    <n v="160196.29"/>
    <n v="115678.53"/>
    <n v="202437.42"/>
    <n v="152246.23000000001"/>
    <n v="266430.90000000002"/>
    <n v="188538.74"/>
    <n v="329942.8"/>
    <n v="212340.63"/>
    <n v="371596.11"/>
    <n v="235828.03"/>
    <n v="412699.05"/>
  </r>
  <r>
    <n v="8"/>
    <x v="2"/>
    <s v="Region VIII -"/>
    <x v="49"/>
    <s v="WY"/>
    <x v="352"/>
    <n v="4"/>
    <x v="3"/>
    <n v="75179.83"/>
    <n v="120287.73"/>
    <n v="105251.76"/>
    <n v="168402.82"/>
    <n v="135323.70000000001"/>
    <n v="216517.92"/>
    <n v="180431.59"/>
    <n v="288690.56"/>
    <n v="225539.49"/>
    <n v="360863.19"/>
    <n v="255611.43"/>
    <n v="408978.29"/>
    <n v="285683.36"/>
    <n v="457093.38"/>
  </r>
  <r>
    <n v="8"/>
    <x v="2"/>
    <s v="Region VIII -"/>
    <x v="49"/>
    <s v="WY"/>
    <x v="353"/>
    <n v="1"/>
    <x v="0"/>
    <n v="88738.38"/>
    <n v="155292.17000000001"/>
    <n v="114925.09"/>
    <n v="201118.91"/>
    <n v="137543.94"/>
    <n v="240701.9"/>
    <n v="164102.5"/>
    <n v="287179.38"/>
    <n v="192978.39"/>
    <n v="337712.18"/>
    <n v="211447.37"/>
    <n v="370032.89"/>
    <n v="228931.8"/>
    <n v="400630.66"/>
  </r>
  <r>
    <n v="8"/>
    <x v="2"/>
    <s v="Region VIII -"/>
    <x v="49"/>
    <s v="WY"/>
    <x v="353"/>
    <n v="2"/>
    <x v="1"/>
    <n v="77641.37"/>
    <n v="135872.4"/>
    <n v="101687.43"/>
    <n v="177953.01"/>
    <n v="123480.69"/>
    <n v="216091.2"/>
    <n v="151264.68"/>
    <n v="264713.19"/>
    <n v="179339.82"/>
    <n v="313844.69"/>
    <n v="197549.62"/>
    <n v="345711.84"/>
    <n v="214405.09"/>
    <n v="375208.91"/>
  </r>
  <r>
    <n v="8"/>
    <x v="2"/>
    <s v="Region VIII -"/>
    <x v="49"/>
    <s v="WY"/>
    <x v="353"/>
    <n v="3"/>
    <x v="2"/>
    <n v="67513.789999999994"/>
    <n v="118149.14"/>
    <n v="91941.98"/>
    <n v="160898.46"/>
    <n v="116215.41"/>
    <n v="203376.97"/>
    <n v="152982.82999999999"/>
    <n v="267719.94"/>
    <n v="189477.92"/>
    <n v="331586.36"/>
    <n v="213418.96"/>
    <n v="373483.17"/>
    <n v="237048.77"/>
    <n v="414835.36"/>
  </r>
  <r>
    <n v="8"/>
    <x v="2"/>
    <s v="Region VIII -"/>
    <x v="49"/>
    <s v="WY"/>
    <x v="353"/>
    <n v="4"/>
    <x v="3"/>
    <n v="75228.98"/>
    <n v="120366.38"/>
    <n v="105320.58"/>
    <n v="168512.93"/>
    <n v="135412.17000000001"/>
    <n v="216659.48"/>
    <n v="180549.56"/>
    <n v="288879.3"/>
    <n v="225686.95"/>
    <n v="361099.13"/>
    <n v="255778.55"/>
    <n v="409245.68"/>
    <n v="285870.14"/>
    <n v="457392.23"/>
  </r>
  <r>
    <n v="8"/>
    <x v="2"/>
    <s v="Region VIII -"/>
    <x v="49"/>
    <s v="WY"/>
    <x v="354"/>
    <n v="1"/>
    <x v="0"/>
    <n v="93502.46"/>
    <n v="163629.29999999999"/>
    <n v="121145.05"/>
    <n v="212003.83"/>
    <n v="145023.87"/>
    <n v="253791.78"/>
    <n v="173081.35"/>
    <n v="302892.37"/>
    <n v="203577.11"/>
    <n v="356259.95"/>
    <n v="223082.72"/>
    <n v="390394.76"/>
    <n v="241572.22"/>
    <n v="422751.38"/>
  </r>
  <r>
    <n v="8"/>
    <x v="2"/>
    <s v="Region VIII -"/>
    <x v="49"/>
    <s v="WY"/>
    <x v="354"/>
    <n v="2"/>
    <x v="1"/>
    <n v="81587.740000000005"/>
    <n v="142778.54"/>
    <n v="106931.99"/>
    <n v="187130.97"/>
    <n v="129924.38"/>
    <n v="227367.66"/>
    <n v="159297.57999999999"/>
    <n v="278770.77"/>
    <n v="188933.6"/>
    <n v="330633.8"/>
    <n v="208160.93"/>
    <n v="364281.63"/>
    <n v="225975.12"/>
    <n v="395456.45"/>
  </r>
  <r>
    <n v="8"/>
    <x v="2"/>
    <s v="Region VIII -"/>
    <x v="49"/>
    <s v="WY"/>
    <x v="354"/>
    <n v="3"/>
    <x v="2"/>
    <n v="70775.83"/>
    <n v="123857.7"/>
    <n v="96318.91"/>
    <n v="168558.1"/>
    <n v="121695.85"/>
    <n v="212967.75"/>
    <n v="160144.84"/>
    <n v="280253.48"/>
    <n v="198301.45"/>
    <n v="347027.54"/>
    <n v="223321.5"/>
    <n v="390812.62"/>
    <n v="248007.39"/>
    <n v="434012.93"/>
  </r>
  <r>
    <n v="8"/>
    <x v="2"/>
    <s v="Region VIII -"/>
    <x v="49"/>
    <s v="WY"/>
    <x v="354"/>
    <n v="4"/>
    <x v="3"/>
    <n v="79299.19"/>
    <n v="126878.71"/>
    <n v="111018.87"/>
    <n v="177630.2"/>
    <n v="142738.54999999999"/>
    <n v="228381.68"/>
    <n v="190318.07"/>
    <n v="304508.90999999997"/>
    <n v="237897.58"/>
    <n v="380636.14"/>
    <n v="269617.26"/>
    <n v="431387.62"/>
    <n v="301336.94"/>
    <n v="482139.11"/>
  </r>
  <r>
    <n v="8"/>
    <x v="2"/>
    <s v="Region VIII -"/>
    <x v="49"/>
    <s v="WY"/>
    <x v="355"/>
    <n v="1"/>
    <x v="0"/>
    <n v="89643.72"/>
    <n v="156876.51"/>
    <n v="116124.72"/>
    <n v="203218.26"/>
    <n v="138999.1"/>
    <n v="243248.43"/>
    <n v="165868.26999999999"/>
    <n v="290269.48"/>
    <n v="195076.54"/>
    <n v="341383.94"/>
    <n v="213758.41"/>
    <n v="374077.21"/>
    <n v="231457.24"/>
    <n v="405050.17"/>
  </r>
  <r>
    <n v="8"/>
    <x v="2"/>
    <s v="Region VIII -"/>
    <x v="49"/>
    <s v="WY"/>
    <x v="355"/>
    <n v="2"/>
    <x v="1"/>
    <n v="78313.070000000007"/>
    <n v="137047.87"/>
    <n v="102608.38"/>
    <n v="179564.66"/>
    <n v="124639.78"/>
    <n v="218119.61"/>
    <n v="152760.18"/>
    <n v="267330.31"/>
    <n v="181150.84"/>
    <n v="317013.96999999997"/>
    <n v="199568.08"/>
    <n v="349244.13"/>
    <n v="216624.7"/>
    <n v="379093.23"/>
  </r>
  <r>
    <n v="8"/>
    <x v="2"/>
    <s v="Region VIII -"/>
    <x v="49"/>
    <s v="WY"/>
    <x v="355"/>
    <n v="3"/>
    <x v="2"/>
    <n v="68005.87"/>
    <n v="119010.27"/>
    <n v="92576.62"/>
    <n v="162009.09"/>
    <n v="116989.37"/>
    <n v="204731.4"/>
    <n v="153973.26999999999"/>
    <n v="269453.23"/>
    <n v="190679.12"/>
    <n v="333688.46000000002"/>
    <n v="214752.47"/>
    <n v="375816.83"/>
    <n v="238508.05"/>
    <n v="417389.09"/>
  </r>
  <r>
    <n v="8"/>
    <x v="2"/>
    <s v="Region VIII -"/>
    <x v="49"/>
    <s v="WY"/>
    <x v="355"/>
    <n v="4"/>
    <x v="3"/>
    <n v="76013.539999999994"/>
    <n v="121621.66"/>
    <n v="106418.95"/>
    <n v="170270.32"/>
    <n v="136824.37"/>
    <n v="218918.99"/>
    <n v="182432.49"/>
    <n v="291891.98"/>
    <n v="228040.61"/>
    <n v="364864.98"/>
    <n v="258446.02"/>
    <n v="413513.64"/>
    <n v="288851.44"/>
    <n v="462162.31"/>
  </r>
  <r>
    <n v="9"/>
    <x v="2"/>
    <s v="Region IX - West"/>
    <x v="50"/>
    <s v="AZ"/>
    <x v="356"/>
    <n v="1"/>
    <x v="0"/>
    <n v="92970.66"/>
    <n v="162698.65"/>
    <n v="120471.3"/>
    <n v="210824.77"/>
    <n v="144228.25"/>
    <n v="252399.43"/>
    <n v="172148.46"/>
    <n v="301259.81"/>
    <n v="202492.04"/>
    <n v="354361.06"/>
    <n v="221900.47"/>
    <n v="388325.83"/>
    <n v="240305.08"/>
    <n v="420533.89"/>
  </r>
  <r>
    <n v="9"/>
    <x v="2"/>
    <s v="Region IX - West"/>
    <x v="50"/>
    <s v="AZ"/>
    <x v="356"/>
    <n v="2"/>
    <x v="1"/>
    <n v="81055.929999999993"/>
    <n v="141847.87"/>
    <n v="106258.23"/>
    <n v="185951.91"/>
    <n v="129128.75"/>
    <n v="225975.32"/>
    <n v="158364.69"/>
    <n v="277138.21000000002"/>
    <n v="187848.52"/>
    <n v="328734.90999999997"/>
    <n v="206978.68"/>
    <n v="362212.7"/>
    <n v="224707.98"/>
    <n v="393238.96"/>
  </r>
  <r>
    <n v="9"/>
    <x v="2"/>
    <s v="Region IX - West"/>
    <x v="50"/>
    <s v="AZ"/>
    <x v="356"/>
    <n v="3"/>
    <x v="2"/>
    <n v="70262.570000000007"/>
    <n v="122959.49"/>
    <n v="95600.35"/>
    <n v="167300.62"/>
    <n v="120771.99"/>
    <n v="211350.98"/>
    <n v="158913.01999999999"/>
    <n v="278097.78999999998"/>
    <n v="196761.67"/>
    <n v="344332.93"/>
    <n v="221576.42"/>
    <n v="387758.73"/>
    <n v="246057.01"/>
    <n v="430599.76"/>
  </r>
  <r>
    <n v="9"/>
    <x v="2"/>
    <s v="Region IX - West"/>
    <x v="50"/>
    <s v="AZ"/>
    <x v="356"/>
    <n v="4"/>
    <x v="3"/>
    <n v="78857.77"/>
    <n v="126172.43"/>
    <n v="110400.87"/>
    <n v="176641.4"/>
    <n v="141943.98000000001"/>
    <n v="227110.37"/>
    <n v="189258.64"/>
    <n v="302813.83"/>
    <n v="236573.3"/>
    <n v="378517.28"/>
    <n v="268116.40000000002"/>
    <n v="428986.25"/>
    <n v="299659.51"/>
    <n v="479455.22"/>
  </r>
  <r>
    <n v="9"/>
    <x v="2"/>
    <s v="Region IX - West"/>
    <x v="50"/>
    <s v="AZ"/>
    <x v="357"/>
    <n v="1"/>
    <x v="0"/>
    <n v="88580.11"/>
    <n v="155015.20000000001"/>
    <n v="114777.22"/>
    <n v="200860.13"/>
    <n v="137407.85"/>
    <n v="240463.73"/>
    <n v="164002.48000000001"/>
    <n v="287004.34999999998"/>
    <n v="192906.38"/>
    <n v="337586.16"/>
    <n v="211393.9"/>
    <n v="369939.33"/>
    <n v="228922.96"/>
    <n v="400615.18"/>
  </r>
  <r>
    <n v="9"/>
    <x v="2"/>
    <s v="Region IX - West"/>
    <x v="50"/>
    <s v="AZ"/>
    <x v="357"/>
    <n v="2"/>
    <x v="1"/>
    <n v="77249.440000000002"/>
    <n v="135186.51999999999"/>
    <n v="101260.87"/>
    <n v="177206.52"/>
    <n v="123048.52"/>
    <n v="215334.91"/>
    <n v="150894.39000000001"/>
    <n v="264065.18"/>
    <n v="178980.68"/>
    <n v="313216.19"/>
    <n v="197203.57"/>
    <n v="345106.26"/>
    <n v="214090.42"/>
    <n v="374658.23"/>
  </r>
  <r>
    <n v="9"/>
    <x v="2"/>
    <s v="Region IX - West"/>
    <x v="50"/>
    <s v="AZ"/>
    <x v="357"/>
    <n v="3"/>
    <x v="2"/>
    <n v="66979.350000000006"/>
    <n v="117213.86"/>
    <n v="91139.49"/>
    <n v="159494.10999999999"/>
    <n v="115141.63"/>
    <n v="201497.86"/>
    <n v="151509.62"/>
    <n v="265141.84000000003"/>
    <n v="187599.56"/>
    <n v="328299.23"/>
    <n v="211262.3"/>
    <n v="369709.03"/>
    <n v="234607.27"/>
    <n v="410562.73"/>
  </r>
  <r>
    <n v="9"/>
    <x v="2"/>
    <s v="Region IX - West"/>
    <x v="50"/>
    <s v="AZ"/>
    <x v="357"/>
    <n v="4"/>
    <x v="3"/>
    <n v="75130.679999999993"/>
    <n v="120209.09"/>
    <n v="105182.95"/>
    <n v="168292.72"/>
    <n v="135235.22"/>
    <n v="216376.35"/>
    <n v="180313.63"/>
    <n v="288501.81"/>
    <n v="225392.03"/>
    <n v="360627.26"/>
    <n v="255444.3"/>
    <n v="408710.89"/>
    <n v="285496.57"/>
    <n v="456794.53"/>
  </r>
  <r>
    <n v="9"/>
    <x v="2"/>
    <s v="Region IX - West"/>
    <x v="50"/>
    <s v="AZ"/>
    <x v="358"/>
    <n v="1"/>
    <x v="0"/>
    <n v="86769.44"/>
    <n v="151846.51999999999"/>
    <n v="112377.95"/>
    <n v="196661.42"/>
    <n v="134497.53"/>
    <n v="235370.67"/>
    <n v="160470.95000000001"/>
    <n v="280824.17"/>
    <n v="188710.09"/>
    <n v="330242.65999999997"/>
    <n v="206771.84"/>
    <n v="361850.72"/>
    <n v="223872.1"/>
    <n v="391776.17"/>
  </r>
  <r>
    <n v="9"/>
    <x v="2"/>
    <s v="Region IX - West"/>
    <x v="50"/>
    <s v="AZ"/>
    <x v="358"/>
    <n v="2"/>
    <x v="1"/>
    <n v="75906.05"/>
    <n v="132835.59"/>
    <n v="99418.98"/>
    <n v="173983.22"/>
    <n v="120730.34"/>
    <n v="211278.1"/>
    <n v="147903.4"/>
    <n v="258830.95"/>
    <n v="175358.65"/>
    <n v="306877.64"/>
    <n v="193166.68"/>
    <n v="338041.68"/>
    <n v="209651.21"/>
    <n v="366889.62"/>
  </r>
  <r>
    <n v="9"/>
    <x v="2"/>
    <s v="Region IX - West"/>
    <x v="50"/>
    <s v="AZ"/>
    <x v="358"/>
    <n v="3"/>
    <x v="2"/>
    <n v="65995.199999999997"/>
    <n v="115491.6"/>
    <n v="89870.2"/>
    <n v="157272.85999999999"/>
    <n v="113593.72"/>
    <n v="198789.01"/>
    <n v="149528.73000000001"/>
    <n v="261675.28"/>
    <n v="185197.16"/>
    <n v="324095.03000000003"/>
    <n v="208595.27"/>
    <n v="365041.73"/>
    <n v="231688.72"/>
    <n v="405455.26"/>
  </r>
  <r>
    <n v="9"/>
    <x v="2"/>
    <s v="Region IX - West"/>
    <x v="50"/>
    <s v="AZ"/>
    <x v="358"/>
    <n v="4"/>
    <x v="3"/>
    <n v="73561.58"/>
    <n v="117698.52"/>
    <n v="102986.21"/>
    <n v="164777.93"/>
    <n v="132410.84"/>
    <n v="211857.34"/>
    <n v="176547.78"/>
    <n v="282476.46000000002"/>
    <n v="220684.73"/>
    <n v="353095.57"/>
    <n v="250109.36"/>
    <n v="400174.98"/>
    <n v="279533.99"/>
    <n v="447254.39"/>
  </r>
  <r>
    <n v="9"/>
    <x v="2"/>
    <s v="Region IX - West"/>
    <x v="50"/>
    <s v="AZ"/>
    <x v="359"/>
    <n v="1"/>
    <x v="0"/>
    <n v="91986.19"/>
    <n v="160975.82999999999"/>
    <n v="119197.73"/>
    <n v="208596.03"/>
    <n v="142705.04"/>
    <n v="249733.82"/>
    <n v="170332.69"/>
    <n v="298082.2"/>
    <n v="200357.89"/>
    <n v="350626.31"/>
    <n v="219562.71"/>
    <n v="384234.75"/>
    <n v="237775.23"/>
    <n v="416106.65"/>
  </r>
  <r>
    <n v="9"/>
    <x v="2"/>
    <s v="Region IX - West"/>
    <x v="50"/>
    <s v="AZ"/>
    <x v="359"/>
    <n v="2"/>
    <x v="1"/>
    <n v="80188.27"/>
    <n v="140329.47"/>
    <n v="105124.01"/>
    <n v="183967.02"/>
    <n v="127753.58"/>
    <n v="223568.77"/>
    <n v="156684.04999999999"/>
    <n v="274197.09000000003"/>
    <n v="185857.94"/>
    <n v="325251.39"/>
    <n v="204787.21"/>
    <n v="358377.63"/>
    <n v="222331.04"/>
    <n v="389079.32"/>
  </r>
  <r>
    <n v="9"/>
    <x v="2"/>
    <s v="Region IX - West"/>
    <x v="50"/>
    <s v="AZ"/>
    <x v="359"/>
    <n v="3"/>
    <x v="2"/>
    <n v="69503.27"/>
    <n v="121630.73"/>
    <n v="94564.47"/>
    <n v="165487.82"/>
    <n v="119461.15"/>
    <n v="209057"/>
    <n v="157185.98000000001"/>
    <n v="275075.46000000002"/>
    <n v="194621.3"/>
    <n v="340587.27"/>
    <n v="219164.58"/>
    <n v="383538.01"/>
    <n v="243376.99"/>
    <n v="425909.73"/>
  </r>
  <r>
    <n v="9"/>
    <x v="2"/>
    <s v="Region IX - West"/>
    <x v="50"/>
    <s v="AZ"/>
    <x v="359"/>
    <n v="4"/>
    <x v="3"/>
    <n v="78024.06"/>
    <n v="124838.5"/>
    <n v="109233.69"/>
    <n v="174773.9"/>
    <n v="140443.31"/>
    <n v="224709.31"/>
    <n v="187257.75"/>
    <n v="299612.40999999997"/>
    <n v="234072.19"/>
    <n v="374515.51"/>
    <n v="265281.81"/>
    <n v="424450.91"/>
    <n v="296491.44"/>
    <n v="474386.31"/>
  </r>
  <r>
    <n v="9"/>
    <x v="2"/>
    <s v="Region IX - West"/>
    <x v="50"/>
    <s v="AZ"/>
    <x v="360"/>
    <n v="1"/>
    <x v="0"/>
    <n v="87674.78"/>
    <n v="153430.85999999999"/>
    <n v="113577.58"/>
    <n v="198760.77"/>
    <n v="135952.68"/>
    <n v="237917.2"/>
    <n v="162236.72"/>
    <n v="283914.25"/>
    <n v="190808.23"/>
    <n v="333914.40000000002"/>
    <n v="209082.87"/>
    <n v="365895.02"/>
    <n v="226397.52"/>
    <n v="396195.66"/>
  </r>
  <r>
    <n v="9"/>
    <x v="2"/>
    <s v="Region IX - West"/>
    <x v="50"/>
    <s v="AZ"/>
    <x v="360"/>
    <n v="2"/>
    <x v="1"/>
    <n v="76577.740000000005"/>
    <n v="134011.04999999999"/>
    <n v="100339.93"/>
    <n v="175594.87"/>
    <n v="121889.43"/>
    <n v="213306.5"/>
    <n v="149398.89000000001"/>
    <n v="261448.06"/>
    <n v="177169.66"/>
    <n v="310046.90999999997"/>
    <n v="195185.12"/>
    <n v="341573.96"/>
    <n v="211870.81"/>
    <n v="370773.92"/>
  </r>
  <r>
    <n v="9"/>
    <x v="2"/>
    <s v="Region IX - West"/>
    <x v="50"/>
    <s v="AZ"/>
    <x v="360"/>
    <n v="3"/>
    <x v="2"/>
    <n v="66487.27"/>
    <n v="116352.73"/>
    <n v="90504.85"/>
    <n v="158383.48000000001"/>
    <n v="114367.67999999999"/>
    <n v="200143.43"/>
    <n v="150519.18"/>
    <n v="263408.56"/>
    <n v="186398.36"/>
    <n v="326197.12"/>
    <n v="209928.79"/>
    <n v="367375.38"/>
    <n v="233148"/>
    <n v="408008.99"/>
  </r>
  <r>
    <n v="9"/>
    <x v="2"/>
    <s v="Region IX - West"/>
    <x v="50"/>
    <s v="AZ"/>
    <x v="360"/>
    <n v="4"/>
    <x v="3"/>
    <n v="74346.13"/>
    <n v="118953.8"/>
    <n v="104084.58"/>
    <n v="166535.32"/>
    <n v="133823.03"/>
    <n v="214116.85"/>
    <n v="178430.7"/>
    <n v="285489.13"/>
    <n v="223038.38"/>
    <n v="356861.41"/>
    <n v="252776.83"/>
    <n v="404442.93"/>
    <n v="282515.28000000003"/>
    <n v="452024.45"/>
  </r>
  <r>
    <n v="9"/>
    <x v="2"/>
    <s v="Region IX - West"/>
    <x v="51"/>
    <s v="CA"/>
    <x v="361"/>
    <n v="1"/>
    <x v="0"/>
    <n v="114334.59"/>
    <n v="200085.53"/>
    <n v="148037.82999999999"/>
    <n v="259066.2"/>
    <n v="177147.3"/>
    <n v="310007.78000000003"/>
    <n v="211312.63"/>
    <n v="369797.11"/>
    <n v="248466.25"/>
    <n v="434815.94"/>
    <n v="272229.24"/>
    <n v="476401.17"/>
    <n v="294707.99"/>
    <n v="515738.99"/>
  </r>
  <r>
    <n v="9"/>
    <x v="2"/>
    <s v="Region IX - West"/>
    <x v="51"/>
    <s v="CA"/>
    <x v="361"/>
    <n v="2"/>
    <x v="1"/>
    <n v="100200.53"/>
    <n v="175350.93"/>
    <n v="131177.24"/>
    <n v="229560.16"/>
    <n v="159235.16"/>
    <n v="278661.53000000003"/>
    <n v="194961.3"/>
    <n v="341182.27"/>
    <n v="231095.02"/>
    <n v="404416.28"/>
    <n v="254527.9"/>
    <n v="445423.83"/>
    <n v="276205.55"/>
    <n v="483359.71"/>
  </r>
  <r>
    <n v="9"/>
    <x v="2"/>
    <s v="Region IX - West"/>
    <x v="51"/>
    <s v="CA"/>
    <x v="361"/>
    <n v="3"/>
    <x v="2"/>
    <n v="87255.49"/>
    <n v="152697.10999999999"/>
    <n v="118874.98"/>
    <n v="208031.21"/>
    <n v="150297.37"/>
    <n v="263020.40000000002"/>
    <n v="197885.98"/>
    <n v="346300.47"/>
    <n v="245127.75"/>
    <n v="428973.57"/>
    <n v="276126.77"/>
    <n v="483221.85"/>
    <n v="306729.39"/>
    <n v="536776.43000000005"/>
  </r>
  <r>
    <n v="9"/>
    <x v="2"/>
    <s v="Region IX - West"/>
    <x v="51"/>
    <s v="CA"/>
    <x v="361"/>
    <n v="4"/>
    <x v="3"/>
    <n v="96905.279999999999"/>
    <n v="155048.45000000001"/>
    <n v="135667.39000000001"/>
    <n v="217067.83"/>
    <n v="174429.5"/>
    <n v="279087.21000000002"/>
    <n v="232572.67"/>
    <n v="372116.28"/>
    <n v="290715.84000000003"/>
    <n v="465145.35"/>
    <n v="329477.95"/>
    <n v="527164.73"/>
    <n v="368240.06"/>
    <n v="589184.11"/>
  </r>
  <r>
    <n v="9"/>
    <x v="2"/>
    <s v="Region IX - West"/>
    <x v="51"/>
    <s v="CA"/>
    <x v="362"/>
    <n v="1"/>
    <x v="0"/>
    <n v="124122.27"/>
    <n v="217213.98"/>
    <n v="160543.35999999999"/>
    <n v="280950.89"/>
    <n v="191992.02"/>
    <n v="335986.04"/>
    <n v="228837.54"/>
    <n v="400465.69"/>
    <n v="268938.69"/>
    <n v="470642.7"/>
    <n v="294585.02"/>
    <n v="515523.79"/>
    <n v="318765.92"/>
    <n v="557840.36"/>
  </r>
  <r>
    <n v="9"/>
    <x v="2"/>
    <s v="Region IX - West"/>
    <x v="51"/>
    <s v="CA"/>
    <x v="362"/>
    <n v="2"/>
    <x v="1"/>
    <n v="109521.11"/>
    <n v="191661.94"/>
    <n v="143125.39000000001"/>
    <n v="250469.44"/>
    <n v="173487.74"/>
    <n v="303603.53999999998"/>
    <n v="211945.66"/>
    <n v="370904.9"/>
    <n v="250993.2"/>
    <n v="439238.1"/>
    <n v="276298.51"/>
    <n v="483522.4"/>
    <n v="299651.83"/>
    <n v="524390.68999999994"/>
  </r>
  <r>
    <n v="9"/>
    <x v="2"/>
    <s v="Region IX - West"/>
    <x v="51"/>
    <s v="CA"/>
    <x v="362"/>
    <n v="3"/>
    <x v="2"/>
    <n v="95938.53"/>
    <n v="167892.42"/>
    <n v="130922.71"/>
    <n v="229114.74"/>
    <n v="165703.28"/>
    <n v="289980.74"/>
    <n v="218344.2"/>
    <n v="382102.36"/>
    <n v="270626.82"/>
    <n v="473596.93"/>
    <n v="304970.02"/>
    <n v="533697.53"/>
    <n v="338903.72"/>
    <n v="593081.51"/>
  </r>
  <r>
    <n v="9"/>
    <x v="2"/>
    <s v="Region IX - West"/>
    <x v="51"/>
    <s v="CA"/>
    <x v="362"/>
    <n v="4"/>
    <x v="3"/>
    <n v="105095.8"/>
    <n v="168153.29"/>
    <n v="147134.13"/>
    <n v="235414.61"/>
    <n v="189172.45"/>
    <n v="302675.92"/>
    <n v="252229.93"/>
    <n v="403567.9"/>
    <n v="315287.40999999997"/>
    <n v="504459.87"/>
    <n v="357325.74"/>
    <n v="571721.18999999994"/>
    <n v="399364.06"/>
    <n v="638982.5"/>
  </r>
  <r>
    <n v="9"/>
    <x v="2"/>
    <s v="Region IX - West"/>
    <x v="51"/>
    <s v="CA"/>
    <x v="363"/>
    <n v="1"/>
    <x v="0"/>
    <n v="121225.87"/>
    <n v="212145.28"/>
    <n v="156952.79999999999"/>
    <n v="274667.40000000002"/>
    <n v="187809.75"/>
    <n v="328667.06"/>
    <n v="224023.05"/>
    <n v="392040.34"/>
    <n v="263405.28999999998"/>
    <n v="460959.25"/>
    <n v="288593.59000000003"/>
    <n v="505038.78"/>
    <n v="312416.96000000002"/>
    <n v="546729.68000000005"/>
  </r>
  <r>
    <n v="9"/>
    <x v="2"/>
    <s v="Region IX - West"/>
    <x v="51"/>
    <s v="CA"/>
    <x v="363"/>
    <n v="2"/>
    <x v="1"/>
    <n v="106274.15"/>
    <n v="185979.76"/>
    <n v="139116.79999999999"/>
    <n v="243454.4"/>
    <n v="168861.36"/>
    <n v="295507.38"/>
    <n v="206725.77"/>
    <n v="361770.1"/>
    <n v="245029.11"/>
    <n v="428800.94"/>
    <n v="269868.21000000002"/>
    <n v="472269.36"/>
    <n v="292844.13"/>
    <n v="512477.23"/>
  </r>
  <r>
    <n v="9"/>
    <x v="2"/>
    <s v="Region IX - West"/>
    <x v="51"/>
    <s v="CA"/>
    <x v="363"/>
    <n v="3"/>
    <x v="2"/>
    <n v="92570.57"/>
    <n v="161998.49"/>
    <n v="126126.17"/>
    <n v="220720.8"/>
    <n v="159473.28"/>
    <n v="279078.24"/>
    <n v="209975.3"/>
    <n v="367456.77"/>
    <n v="260110.4"/>
    <n v="455193.2"/>
    <n v="293009.65000000002"/>
    <n v="512766.88"/>
    <n v="325489.56"/>
    <n v="569606.73"/>
  </r>
  <r>
    <n v="9"/>
    <x v="2"/>
    <s v="Region IX - West"/>
    <x v="51"/>
    <s v="CA"/>
    <x v="363"/>
    <n v="4"/>
    <x v="3"/>
    <n v="102741.2"/>
    <n v="164385.93"/>
    <n v="143837.69"/>
    <n v="230140.3"/>
    <n v="184934.17"/>
    <n v="295894.67"/>
    <n v="246578.89"/>
    <n v="394526.23"/>
    <n v="308223.61"/>
    <n v="493157.79"/>
    <n v="349320.09"/>
    <n v="558912.16"/>
    <n v="390416.58"/>
    <n v="624666.53"/>
  </r>
  <r>
    <n v="9"/>
    <x v="2"/>
    <s v="Region IX - West"/>
    <x v="51"/>
    <s v="CA"/>
    <x v="364"/>
    <n v="1"/>
    <x v="0"/>
    <n v="114571.98"/>
    <n v="200500.97"/>
    <n v="148259.63"/>
    <n v="259454.36"/>
    <n v="177351.44"/>
    <n v="310365.02"/>
    <n v="211462.65"/>
    <n v="370059.64"/>
    <n v="248574.26"/>
    <n v="435004.95"/>
    <n v="272309.42"/>
    <n v="476541.49"/>
    <n v="294721.25"/>
    <n v="515762.19"/>
  </r>
  <r>
    <n v="9"/>
    <x v="2"/>
    <s v="Region IX - West"/>
    <x v="51"/>
    <s v="CA"/>
    <x v="364"/>
    <n v="2"/>
    <x v="1"/>
    <n v="100788.42"/>
    <n v="176379.74"/>
    <n v="131817.07"/>
    <n v="230679.87"/>
    <n v="159883.4"/>
    <n v="279795.94"/>
    <n v="195516.72"/>
    <n v="342154.26"/>
    <n v="231633.72"/>
    <n v="405359.01"/>
    <n v="255046.96"/>
    <n v="446332.18"/>
    <n v="276677.53999999998"/>
    <n v="484185.7"/>
  </r>
  <r>
    <n v="9"/>
    <x v="2"/>
    <s v="Region IX - West"/>
    <x v="51"/>
    <s v="CA"/>
    <x v="364"/>
    <n v="3"/>
    <x v="2"/>
    <n v="88057.16"/>
    <n v="154100.01999999999"/>
    <n v="120078.7"/>
    <n v="210137.72"/>
    <n v="151908.03"/>
    <n v="265839.05"/>
    <n v="200095.78"/>
    <n v="350167.61"/>
    <n v="247945.28"/>
    <n v="433904.23"/>
    <n v="279361.73"/>
    <n v="488883.03"/>
    <n v="310391.62"/>
    <n v="543185.34"/>
  </r>
  <r>
    <n v="9"/>
    <x v="2"/>
    <s v="Region IX - West"/>
    <x v="51"/>
    <s v="CA"/>
    <x v="364"/>
    <n v="4"/>
    <x v="3"/>
    <n v="97052.73"/>
    <n v="155284.38"/>
    <n v="135873.82999999999"/>
    <n v="217398.13"/>
    <n v="174694.92"/>
    <n v="279511.88"/>
    <n v="232926.56"/>
    <n v="372682.51"/>
    <n v="291158.2"/>
    <n v="465853.13"/>
    <n v="329979.3"/>
    <n v="527966.89"/>
    <n v="368800.39"/>
    <n v="590080.64"/>
  </r>
  <r>
    <n v="9"/>
    <x v="2"/>
    <s v="Region IX - West"/>
    <x v="51"/>
    <s v="CA"/>
    <x v="365"/>
    <n v="1"/>
    <x v="0"/>
    <n v="118215.46"/>
    <n v="206877.06"/>
    <n v="152901.97"/>
    <n v="267578.45"/>
    <n v="182852.79"/>
    <n v="319992.39"/>
    <n v="217942.9"/>
    <n v="381400.08"/>
    <n v="256133.81"/>
    <n v="448234.17"/>
    <n v="280558.45"/>
    <n v="490977.28000000003"/>
    <n v="303586.82"/>
    <n v="531276.93000000005"/>
  </r>
  <r>
    <n v="9"/>
    <x v="2"/>
    <s v="Region IX - West"/>
    <x v="51"/>
    <s v="CA"/>
    <x v="365"/>
    <n v="2"/>
    <x v="1"/>
    <n v="104315.16"/>
    <n v="182551.52"/>
    <n v="136320.06"/>
    <n v="238560.11"/>
    <n v="165236.72"/>
    <n v="289164.25"/>
    <n v="201861.84"/>
    <n v="353258.21"/>
    <n v="239049.71"/>
    <n v="418336.99"/>
    <n v="263149.69"/>
    <n v="460511.96"/>
    <n v="285390.2"/>
    <n v="499432.84"/>
  </r>
  <r>
    <n v="9"/>
    <x v="2"/>
    <s v="Region IX - West"/>
    <x v="51"/>
    <s v="CA"/>
    <x v="365"/>
    <n v="3"/>
    <x v="2"/>
    <n v="91382.75"/>
    <n v="159919.82"/>
    <n v="124707.41"/>
    <n v="218237.96"/>
    <n v="157838.22"/>
    <n v="276216.88"/>
    <n v="207981.95"/>
    <n v="363968.41"/>
    <n v="257784.56"/>
    <n v="451122.98"/>
    <n v="290499"/>
    <n v="508373.25"/>
    <n v="322823.59000000003"/>
    <n v="564941.29"/>
  </r>
  <r>
    <n v="9"/>
    <x v="2"/>
    <s v="Region IX - West"/>
    <x v="51"/>
    <s v="CA"/>
    <x v="365"/>
    <n v="4"/>
    <x v="3"/>
    <n v="100093.59"/>
    <n v="160149.74"/>
    <n v="140131.01999999999"/>
    <n v="224209.64"/>
    <n v="180168.46"/>
    <n v="288269.53999999998"/>
    <n v="240224.61"/>
    <n v="384359.38"/>
    <n v="300280.76"/>
    <n v="480449.23"/>
    <n v="340318.2"/>
    <n v="544509.13"/>
    <n v="380355.63"/>
    <n v="608569.02"/>
  </r>
  <r>
    <n v="9"/>
    <x v="2"/>
    <s v="Region IX - West"/>
    <x v="51"/>
    <s v="CA"/>
    <x v="366"/>
    <n v="1"/>
    <x v="0"/>
    <n v="119947"/>
    <n v="209907.25"/>
    <n v="155227.29"/>
    <n v="271647.76"/>
    <n v="185695.06"/>
    <n v="324966.34999999998"/>
    <n v="221424.42"/>
    <n v="387492.73"/>
    <n v="260294.08"/>
    <n v="455514.64"/>
    <n v="285153.78000000003"/>
    <n v="499019.11"/>
    <n v="308633.25"/>
    <n v="540108.18000000005"/>
  </r>
  <r>
    <n v="9"/>
    <x v="2"/>
    <s v="Region IX - West"/>
    <x v="51"/>
    <s v="CA"/>
    <x v="366"/>
    <n v="2"/>
    <x v="1"/>
    <n v="105462.58"/>
    <n v="184559.51"/>
    <n v="137948.67000000001"/>
    <n v="241410.16"/>
    <n v="167338.81"/>
    <n v="292842.92"/>
    <n v="204667.68"/>
    <n v="358168.43"/>
    <n v="242492.16"/>
    <n v="424361.28"/>
    <n v="267013.56"/>
    <n v="467273.73"/>
    <n v="289672.06"/>
    <n v="506926.11"/>
  </r>
  <r>
    <n v="9"/>
    <x v="2"/>
    <s v="Region IX - West"/>
    <x v="51"/>
    <s v="CA"/>
    <x v="366"/>
    <n v="3"/>
    <x v="2"/>
    <n v="92099.68"/>
    <n v="161174.44"/>
    <n v="125575.45"/>
    <n v="219757.04"/>
    <n v="158849.24"/>
    <n v="277986.17"/>
    <n v="209226.23"/>
    <n v="366145.91"/>
    <n v="259247.78"/>
    <n v="453683.62"/>
    <n v="292087.7"/>
    <n v="511153.48"/>
    <n v="324521.40000000002"/>
    <n v="567912.43999999994"/>
  </r>
  <r>
    <n v="9"/>
    <x v="2"/>
    <s v="Region IX - West"/>
    <x v="51"/>
    <s v="CA"/>
    <x v="366"/>
    <n v="4"/>
    <x v="3"/>
    <n v="101613.53"/>
    <n v="162581.66"/>
    <n v="142258.95000000001"/>
    <n v="227614.32"/>
    <n v="182904.36"/>
    <n v="292646.98"/>
    <n v="243872.48"/>
    <n v="390195.97"/>
    <n v="304840.59999999998"/>
    <n v="487744.97"/>
    <n v="345486.01"/>
    <n v="552777.63"/>
    <n v="386131.43"/>
    <n v="617810.29"/>
  </r>
  <r>
    <n v="9"/>
    <x v="2"/>
    <s v="Region IX - West"/>
    <x v="51"/>
    <s v="CA"/>
    <x v="367"/>
    <n v="1"/>
    <x v="0"/>
    <n v="115002.52"/>
    <n v="201254.42"/>
    <n v="149015.65"/>
    <n v="260777.39"/>
    <n v="178398.32"/>
    <n v="312197.06"/>
    <n v="212928.37"/>
    <n v="372624.64000000001"/>
    <n v="250456.37"/>
    <n v="438298.64"/>
    <n v="274460.08"/>
    <n v="480305.14"/>
    <n v="297220.15000000002"/>
    <n v="520135.26"/>
  </r>
  <r>
    <n v="9"/>
    <x v="2"/>
    <s v="Region IX - West"/>
    <x v="51"/>
    <s v="CA"/>
    <x v="367"/>
    <n v="2"/>
    <x v="1"/>
    <n v="100284.33"/>
    <n v="175497.57"/>
    <n v="131458.34"/>
    <n v="230052.09"/>
    <n v="159746"/>
    <n v="279555.5"/>
    <n v="195901.35"/>
    <n v="342827.37"/>
    <n v="232367.32"/>
    <n v="406642.81"/>
    <n v="256027.28"/>
    <n v="448047.74"/>
    <n v="277953.14"/>
    <n v="486417.99"/>
  </r>
  <r>
    <n v="9"/>
    <x v="2"/>
    <s v="Region IX - West"/>
    <x v="51"/>
    <s v="CA"/>
    <x v="367"/>
    <n v="3"/>
    <x v="2"/>
    <n v="86945.9"/>
    <n v="152155.32"/>
    <n v="118305.9"/>
    <n v="207035.32"/>
    <n v="149460.66"/>
    <n v="261556.15"/>
    <n v="196666.63"/>
    <n v="344166.6"/>
    <n v="243511.42"/>
    <n v="426144.98"/>
    <n v="274225.31"/>
    <n v="479894.29"/>
    <n v="304526.43"/>
    <n v="532921.24"/>
  </r>
  <r>
    <n v="9"/>
    <x v="2"/>
    <s v="Region IX - West"/>
    <x v="51"/>
    <s v="CA"/>
    <x v="367"/>
    <n v="4"/>
    <x v="3"/>
    <n v="97542.37"/>
    <n v="156067.79"/>
    <n v="136559.32"/>
    <n v="218494.91"/>
    <n v="175576.26"/>
    <n v="280922.03000000003"/>
    <n v="234101.68"/>
    <n v="374562.7"/>
    <n v="292627.11"/>
    <n v="468203.38"/>
    <n v="331644.05"/>
    <n v="530630.49"/>
    <n v="370661"/>
    <n v="593057.61"/>
  </r>
  <r>
    <n v="9"/>
    <x v="2"/>
    <s v="Region IX - West"/>
    <x v="51"/>
    <s v="CA"/>
    <x v="368"/>
    <n v="1"/>
    <x v="0"/>
    <n v="124337.54"/>
    <n v="217590.7"/>
    <n v="160921.37"/>
    <n v="281612.39"/>
    <n v="192515.46"/>
    <n v="336902.05"/>
    <n v="229570.39"/>
    <n v="401748.18"/>
    <n v="269879.74"/>
    <n v="472289.54"/>
    <n v="295660.34000000003"/>
    <n v="517405.59"/>
    <n v="320015.35999999999"/>
    <n v="560026.88"/>
  </r>
  <r>
    <n v="9"/>
    <x v="2"/>
    <s v="Region IX - West"/>
    <x v="51"/>
    <s v="CA"/>
    <x v="368"/>
    <n v="2"/>
    <x v="1"/>
    <n v="109269.06"/>
    <n v="191220.85"/>
    <n v="142946.01999999999"/>
    <n v="250155.54"/>
    <n v="173419.04"/>
    <n v="303483.32"/>
    <n v="212137.97"/>
    <n v="371241.45"/>
    <n v="251360"/>
    <n v="439880"/>
    <n v="276788.65999999997"/>
    <n v="484380.15999999997"/>
    <n v="300289.62"/>
    <n v="525506.82999999996"/>
  </r>
  <r>
    <n v="9"/>
    <x v="2"/>
    <s v="Region IX - West"/>
    <x v="51"/>
    <s v="CA"/>
    <x v="368"/>
    <n v="3"/>
    <x v="2"/>
    <n v="95382.9"/>
    <n v="166920.07"/>
    <n v="130036.31"/>
    <n v="227563.54"/>
    <n v="164479.59"/>
    <n v="287839.28000000003"/>
    <n v="216629.63"/>
    <n v="379101.85"/>
    <n v="268409.89"/>
    <n v="469717.3"/>
    <n v="302401.8"/>
    <n v="529203.16"/>
    <n v="335971.12"/>
    <n v="587949.44999999995"/>
  </r>
  <r>
    <n v="9"/>
    <x v="2"/>
    <s v="Region IX - West"/>
    <x v="51"/>
    <s v="CA"/>
    <x v="368"/>
    <n v="4"/>
    <x v="3"/>
    <n v="105340.62"/>
    <n v="168544.99"/>
    <n v="147476.87"/>
    <n v="235962.99"/>
    <n v="189613.11"/>
    <n v="303380.99"/>
    <n v="252817.49"/>
    <n v="404507.98"/>
    <n v="316021.86"/>
    <n v="505634.98"/>
    <n v="358158.11"/>
    <n v="573052.98"/>
    <n v="400294.35"/>
    <n v="640470.97"/>
  </r>
  <r>
    <n v="9"/>
    <x v="2"/>
    <s v="Region IX - West"/>
    <x v="51"/>
    <s v="CA"/>
    <x v="369"/>
    <n v="1"/>
    <x v="0"/>
    <n v="115771.72"/>
    <n v="202600.51"/>
    <n v="149911.21"/>
    <n v="262344.62"/>
    <n v="179398.09"/>
    <n v="313946.65000000002"/>
    <n v="214011.29"/>
    <n v="374519.75"/>
    <n v="251649.46"/>
    <n v="440386.56"/>
    <n v="275722.52"/>
    <n v="482514.41"/>
    <n v="298500.56"/>
    <n v="522375.97"/>
  </r>
  <r>
    <n v="9"/>
    <x v="2"/>
    <s v="Region IX - West"/>
    <x v="51"/>
    <s v="CA"/>
    <x v="369"/>
    <n v="2"/>
    <x v="1"/>
    <n v="101404.04"/>
    <n v="177457.06"/>
    <n v="132771.93"/>
    <n v="232350.88"/>
    <n v="161189.87"/>
    <n v="282082.28000000003"/>
    <n v="197389.68"/>
    <n v="345431.94"/>
    <n v="233991.11"/>
    <n v="409484.44"/>
    <n v="257728.6"/>
    <n v="451025.04"/>
    <n v="279692.28999999998"/>
    <n v="489461.5"/>
  </r>
  <r>
    <n v="9"/>
    <x v="2"/>
    <s v="Region IX - West"/>
    <x v="51"/>
    <s v="CA"/>
    <x v="369"/>
    <n v="3"/>
    <x v="2"/>
    <n v="88260.82"/>
    <n v="154456.44"/>
    <n v="120228.18"/>
    <n v="210399.32"/>
    <n v="151995.19"/>
    <n v="265991.58"/>
    <n v="200108.25"/>
    <n v="350189.43"/>
    <n v="247868.73"/>
    <n v="433770.27"/>
    <n v="279205.36"/>
    <n v="488609.38"/>
    <n v="310139.05"/>
    <n v="542743.32999999996"/>
  </r>
  <r>
    <n v="9"/>
    <x v="2"/>
    <s v="Region IX - West"/>
    <x v="51"/>
    <s v="CA"/>
    <x v="369"/>
    <n v="4"/>
    <x v="3"/>
    <n v="98131.26"/>
    <n v="157010.01"/>
    <n v="137383.76"/>
    <n v="219814.02"/>
    <n v="176636.26"/>
    <n v="282618.02"/>
    <n v="235515.02"/>
    <n v="376824.03"/>
    <n v="294393.77"/>
    <n v="471030.04"/>
    <n v="333646.27"/>
    <n v="533834.04"/>
    <n v="372898.78"/>
    <n v="596638.05000000005"/>
  </r>
  <r>
    <n v="9"/>
    <x v="2"/>
    <s v="Region IX - West"/>
    <x v="51"/>
    <s v="CA"/>
    <x v="370"/>
    <n v="1"/>
    <x v="0"/>
    <n v="121678.54"/>
    <n v="212937.44"/>
    <n v="157552.60999999999"/>
    <n v="275717.07"/>
    <n v="188537.32"/>
    <n v="329940.32"/>
    <n v="224905.93"/>
    <n v="393585.38"/>
    <n v="264454.36"/>
    <n v="462795.12"/>
    <n v="289749.11"/>
    <n v="507060.93"/>
    <n v="313679.68"/>
    <n v="548939.43000000005"/>
  </r>
  <r>
    <n v="9"/>
    <x v="2"/>
    <s v="Region IX - West"/>
    <x v="51"/>
    <s v="CA"/>
    <x v="370"/>
    <n v="2"/>
    <x v="1"/>
    <n v="106610"/>
    <n v="186567.49"/>
    <n v="139577.26999999999"/>
    <n v="244260.22"/>
    <n v="169440.91"/>
    <n v="296521.59000000003"/>
    <n v="207473.52"/>
    <n v="363078.65"/>
    <n v="245934.62"/>
    <n v="430385.58"/>
    <n v="270877.43"/>
    <n v="474035.5"/>
    <n v="293953.93"/>
    <n v="514419.38"/>
  </r>
  <r>
    <n v="9"/>
    <x v="2"/>
    <s v="Region IX - West"/>
    <x v="51"/>
    <s v="CA"/>
    <x v="370"/>
    <n v="3"/>
    <x v="2"/>
    <n v="92816.6"/>
    <n v="162429.04999999999"/>
    <n v="126443.49"/>
    <n v="221276.11"/>
    <n v="159860.26"/>
    <n v="279755.45"/>
    <n v="210470.52"/>
    <n v="368323.41"/>
    <n v="260711"/>
    <n v="456244.25"/>
    <n v="293676.40000000002"/>
    <n v="513933.7"/>
    <n v="326219.2"/>
    <n v="570883.6"/>
  </r>
  <r>
    <n v="9"/>
    <x v="2"/>
    <s v="Region IX - West"/>
    <x v="51"/>
    <s v="CA"/>
    <x v="370"/>
    <n v="4"/>
    <x v="3"/>
    <n v="103133.48"/>
    <n v="165013.57"/>
    <n v="144386.87"/>
    <n v="231019"/>
    <n v="185640.26"/>
    <n v="297024.42"/>
    <n v="247520.35"/>
    <n v="396032.56"/>
    <n v="309400.44"/>
    <n v="495040.71"/>
    <n v="350653.83"/>
    <n v="561046.13"/>
    <n v="391907.22"/>
    <n v="627051.56000000006"/>
  </r>
  <r>
    <n v="9"/>
    <x v="2"/>
    <s v="Region IX - West"/>
    <x v="51"/>
    <s v="CA"/>
    <x v="371"/>
    <n v="1"/>
    <x v="0"/>
    <n v="119199.93"/>
    <n v="208599.88"/>
    <n v="154175.54"/>
    <n v="269807.19"/>
    <n v="184376"/>
    <n v="322657.99"/>
    <n v="219758.67"/>
    <n v="384577.68"/>
    <n v="258267.96"/>
    <n v="451968.92"/>
    <n v="282896.21000000002"/>
    <n v="495068.37"/>
    <n v="306116.67"/>
    <n v="535704.17000000004"/>
  </r>
  <r>
    <n v="9"/>
    <x v="2"/>
    <s v="Region IX - West"/>
    <x v="51"/>
    <s v="CA"/>
    <x v="371"/>
    <n v="2"/>
    <x v="1"/>
    <n v="105182.82"/>
    <n v="184069.93"/>
    <n v="137454.28"/>
    <n v="240545"/>
    <n v="166611.89000000001"/>
    <n v="291570.8"/>
    <n v="203542.47"/>
    <n v="356199.33"/>
    <n v="241040.29"/>
    <n v="421820.51"/>
    <n v="265341.15999999997"/>
    <n v="464347.03"/>
    <n v="287767.13"/>
    <n v="503592.49"/>
  </r>
  <r>
    <n v="9"/>
    <x v="2"/>
    <s v="Region IX - West"/>
    <x v="51"/>
    <s v="CA"/>
    <x v="371"/>
    <n v="3"/>
    <x v="2"/>
    <n v="92142.05"/>
    <n v="161248.59"/>
    <n v="125743.29"/>
    <n v="220050.76"/>
    <n v="159149.06"/>
    <n v="278510.86"/>
    <n v="209708.99"/>
    <n v="366990.73"/>
    <n v="259924.94"/>
    <n v="454868.64"/>
    <n v="292910.84000000003"/>
    <n v="512593.96"/>
    <n v="325503.61"/>
    <n v="569631.31999999995"/>
  </r>
  <r>
    <n v="9"/>
    <x v="2"/>
    <s v="Region IX - West"/>
    <x v="51"/>
    <s v="CA"/>
    <x v="371"/>
    <n v="4"/>
    <x v="3"/>
    <n v="100927.29"/>
    <n v="161483.67000000001"/>
    <n v="141298.21"/>
    <n v="226077.13"/>
    <n v="181669.12"/>
    <n v="290670.59999999998"/>
    <n v="242225.5"/>
    <n v="387560.8"/>
    <n v="302781.87"/>
    <n v="484451"/>
    <n v="343152.79"/>
    <n v="549044.47"/>
    <n v="383523.7"/>
    <n v="613637.93999999994"/>
  </r>
  <r>
    <n v="9"/>
    <x v="2"/>
    <s v="Region IX - West"/>
    <x v="51"/>
    <s v="CA"/>
    <x v="372"/>
    <n v="1"/>
    <x v="0"/>
    <n v="114413.72"/>
    <n v="200224.01"/>
    <n v="148111.76999999999"/>
    <n v="259195.59"/>
    <n v="177215.35"/>
    <n v="310126.86"/>
    <n v="211362.64"/>
    <n v="369884.62"/>
    <n v="248502.26"/>
    <n v="434878.95"/>
    <n v="272255.96999999997"/>
    <n v="476447.95"/>
    <n v="294712.42"/>
    <n v="515746.73"/>
  </r>
  <r>
    <n v="9"/>
    <x v="2"/>
    <s v="Region IX - West"/>
    <x v="51"/>
    <s v="CA"/>
    <x v="372"/>
    <n v="2"/>
    <x v="1"/>
    <n v="100396.5"/>
    <n v="175693.87"/>
    <n v="131390.51999999999"/>
    <n v="229933.4"/>
    <n v="159451.24"/>
    <n v="279039.67"/>
    <n v="195146.44"/>
    <n v="341506.27"/>
    <n v="231274.59"/>
    <n v="404730.53"/>
    <n v="254700.93"/>
    <n v="445726.62"/>
    <n v="276362.88"/>
    <n v="483635.05"/>
  </r>
  <r>
    <n v="9"/>
    <x v="2"/>
    <s v="Region IX - West"/>
    <x v="51"/>
    <s v="CA"/>
    <x v="372"/>
    <n v="3"/>
    <x v="2"/>
    <n v="87522.71"/>
    <n v="153164.75"/>
    <n v="119276.22"/>
    <n v="208733.38"/>
    <n v="150834.26"/>
    <n v="263959.95"/>
    <n v="198622.58"/>
    <n v="347589.52"/>
    <n v="246066.93"/>
    <n v="430617.13"/>
    <n v="277205.09000000003"/>
    <n v="485108.91"/>
    <n v="307950.14"/>
    <n v="538912.74"/>
  </r>
  <r>
    <n v="9"/>
    <x v="2"/>
    <s v="Region IX - West"/>
    <x v="51"/>
    <s v="CA"/>
    <x v="372"/>
    <n v="4"/>
    <x v="3"/>
    <n v="96954.43"/>
    <n v="155127.09"/>
    <n v="135736.21"/>
    <n v="217177.93"/>
    <n v="174517.98"/>
    <n v="279228.77"/>
    <n v="232690.64"/>
    <n v="372305.03"/>
    <n v="290863.3"/>
    <n v="465381.28"/>
    <n v="329645.07"/>
    <n v="527432.12"/>
    <n v="368426.84"/>
    <n v="589482.96"/>
  </r>
  <r>
    <n v="9"/>
    <x v="2"/>
    <s v="Region IX - West"/>
    <x v="51"/>
    <s v="CA"/>
    <x v="373"/>
    <n v="1"/>
    <x v="0"/>
    <n v="114628.99"/>
    <n v="200600.73"/>
    <n v="148489.76999999999"/>
    <n v="259857.1"/>
    <n v="177738.79"/>
    <n v="311042.88"/>
    <n v="212095.49"/>
    <n v="371167.11"/>
    <n v="249443.31"/>
    <n v="436525.78"/>
    <n v="273331.28999999998"/>
    <n v="478329.76"/>
    <n v="295961.86"/>
    <n v="517933.25"/>
  </r>
  <r>
    <n v="9"/>
    <x v="2"/>
    <s v="Region IX - West"/>
    <x v="51"/>
    <s v="CA"/>
    <x v="373"/>
    <n v="2"/>
    <x v="1"/>
    <n v="100144.45"/>
    <n v="175252.78"/>
    <n v="131211.15"/>
    <n v="229619.51"/>
    <n v="159382.54"/>
    <n v="278919.44"/>
    <n v="195338.75"/>
    <n v="341842.82"/>
    <n v="231641.38"/>
    <n v="405372.42"/>
    <n v="255191.08"/>
    <n v="446584.39"/>
    <n v="277000.68"/>
    <n v="484751.18"/>
  </r>
  <r>
    <n v="9"/>
    <x v="2"/>
    <s v="Region IX - West"/>
    <x v="51"/>
    <s v="CA"/>
    <x v="373"/>
    <n v="3"/>
    <x v="2"/>
    <n v="86967.08"/>
    <n v="152192.4"/>
    <n v="118389.82"/>
    <n v="207182.18"/>
    <n v="149610.57"/>
    <n v="261818.49"/>
    <n v="196908.01"/>
    <n v="344589.01"/>
    <n v="243850"/>
    <n v="426737.49"/>
    <n v="274636.88"/>
    <n v="480614.54"/>
    <n v="305017.53000000003"/>
    <n v="533780.68999999994"/>
  </r>
  <r>
    <n v="9"/>
    <x v="2"/>
    <s v="Region IX - West"/>
    <x v="51"/>
    <s v="CA"/>
    <x v="373"/>
    <n v="4"/>
    <x v="3"/>
    <n v="97199.25"/>
    <n v="155518.79999999999"/>
    <n v="136078.95000000001"/>
    <n v="217726.32"/>
    <n v="174958.64"/>
    <n v="279933.84000000003"/>
    <n v="233278.19"/>
    <n v="373245.11"/>
    <n v="291597.74"/>
    <n v="466556.39"/>
    <n v="330477.44"/>
    <n v="528763.91"/>
    <n v="369357.14"/>
    <n v="590971.43000000005"/>
  </r>
  <r>
    <n v="9"/>
    <x v="2"/>
    <s v="Region IX - West"/>
    <x v="51"/>
    <s v="CA"/>
    <x v="374"/>
    <n v="1"/>
    <x v="0"/>
    <n v="135834.65"/>
    <n v="237710.64"/>
    <n v="175908.43"/>
    <n v="307839.76"/>
    <n v="210521.75"/>
    <n v="368413.06"/>
    <n v="251159.65"/>
    <n v="439529.38"/>
    <n v="295345.5"/>
    <n v="516854.63"/>
    <n v="323606.59999999998"/>
    <n v="566311.55000000005"/>
    <n v="350355.92"/>
    <n v="613122.86"/>
  </r>
  <r>
    <n v="9"/>
    <x v="2"/>
    <s v="Region IX - West"/>
    <x v="51"/>
    <s v="CA"/>
    <x v="374"/>
    <n v="2"/>
    <x v="1"/>
    <n v="118897.12"/>
    <n v="208069.96"/>
    <n v="155703.59"/>
    <n v="272481.28000000003"/>
    <n v="189056.78"/>
    <n v="330849.37"/>
    <n v="231565.07"/>
    <n v="405238.87"/>
    <n v="274528.74"/>
    <n v="480425.3"/>
    <n v="302394.25"/>
    <n v="529189.93999999994"/>
    <n v="328183.57"/>
    <n v="574321.25"/>
  </r>
  <r>
    <n v="9"/>
    <x v="2"/>
    <s v="Region IX - West"/>
    <x v="51"/>
    <s v="CA"/>
    <x v="374"/>
    <n v="3"/>
    <x v="2"/>
    <n v="103425.56"/>
    <n v="180994.73"/>
    <n v="140861.96"/>
    <n v="246508.43"/>
    <n v="178062.17"/>
    <n v="311608.8"/>
    <n v="234407.77"/>
    <n v="410213.59"/>
    <n v="290337.71999999997"/>
    <n v="508091.01"/>
    <n v="327030.58"/>
    <n v="572303.52"/>
    <n v="363248.42"/>
    <n v="635684.74"/>
  </r>
  <r>
    <n v="9"/>
    <x v="2"/>
    <s v="Region IX - West"/>
    <x v="51"/>
    <s v="CA"/>
    <x v="374"/>
    <n v="4"/>
    <x v="3"/>
    <n v="115148.45"/>
    <n v="184237.53"/>
    <n v="161207.84"/>
    <n v="257932.54"/>
    <n v="207267.22"/>
    <n v="331627.55"/>
    <n v="276356.28999999998"/>
    <n v="442170.07"/>
    <n v="345445.36"/>
    <n v="552712.59"/>
    <n v="391504.74"/>
    <n v="626407.6"/>
    <n v="437564.12"/>
    <n v="700102.61"/>
  </r>
  <r>
    <n v="9"/>
    <x v="2"/>
    <s v="Region IX - West"/>
    <x v="51"/>
    <s v="CA"/>
    <x v="375"/>
    <n v="1"/>
    <x v="0"/>
    <n v="135381.98000000001"/>
    <n v="236918.47"/>
    <n v="175308.62"/>
    <n v="306790.08"/>
    <n v="209794.17"/>
    <n v="367139.8"/>
    <n v="250276.77"/>
    <n v="437984.34"/>
    <n v="294296.43"/>
    <n v="515018.76"/>
    <n v="322451.08"/>
    <n v="564289.4"/>
    <n v="349093.21"/>
    <n v="610913.11"/>
  </r>
  <r>
    <n v="9"/>
    <x v="2"/>
    <s v="Region IX - West"/>
    <x v="51"/>
    <s v="CA"/>
    <x v="375"/>
    <n v="2"/>
    <x v="1"/>
    <n v="118561.27"/>
    <n v="207482.23"/>
    <n v="155243.12"/>
    <n v="271675.45"/>
    <n v="188477.24"/>
    <n v="329835.15999999997"/>
    <n v="230817.32"/>
    <n v="403930.32"/>
    <n v="273623.23"/>
    <n v="478840.66"/>
    <n v="301385.03000000003"/>
    <n v="527423.80000000005"/>
    <n v="327073.77"/>
    <n v="572379.1"/>
  </r>
  <r>
    <n v="9"/>
    <x v="2"/>
    <s v="Region IX - West"/>
    <x v="51"/>
    <s v="CA"/>
    <x v="375"/>
    <n v="3"/>
    <x v="2"/>
    <n v="103179.53"/>
    <n v="180564.17"/>
    <n v="140544.64000000001"/>
    <n v="245953.12"/>
    <n v="177675.19"/>
    <n v="310931.59000000003"/>
    <n v="233912.55"/>
    <n v="409346.96"/>
    <n v="289737.12"/>
    <n v="507039.96"/>
    <n v="326363.83"/>
    <n v="571136.69999999995"/>
    <n v="362518.79"/>
    <n v="634407.88"/>
  </r>
  <r>
    <n v="9"/>
    <x v="2"/>
    <s v="Region IX - West"/>
    <x v="51"/>
    <s v="CA"/>
    <x v="375"/>
    <n v="4"/>
    <x v="3"/>
    <n v="114756.18"/>
    <n v="183609.89"/>
    <n v="160658.65"/>
    <n v="257053.85"/>
    <n v="206561.12"/>
    <n v="330497.8"/>
    <n v="275414.83"/>
    <n v="440663.73"/>
    <n v="344268.54"/>
    <n v="550829.67000000004"/>
    <n v="390171.01"/>
    <n v="624273.62"/>
    <n v="436073.48"/>
    <n v="697717.58"/>
  </r>
  <r>
    <n v="9"/>
    <x v="2"/>
    <s v="Region IX - West"/>
    <x v="51"/>
    <s v="CA"/>
    <x v="376"/>
    <n v="1"/>
    <x v="0"/>
    <n v="114571.98"/>
    <n v="200500.97"/>
    <n v="148259.63"/>
    <n v="259454.36"/>
    <n v="177351.44"/>
    <n v="310365.02"/>
    <n v="211462.65"/>
    <n v="370059.64"/>
    <n v="248574.26"/>
    <n v="435004.95"/>
    <n v="272309.42"/>
    <n v="476541.49"/>
    <n v="294721.25"/>
    <n v="515762.19"/>
  </r>
  <r>
    <n v="9"/>
    <x v="2"/>
    <s v="Region IX - West"/>
    <x v="51"/>
    <s v="CA"/>
    <x v="376"/>
    <n v="2"/>
    <x v="1"/>
    <n v="100788.42"/>
    <n v="176379.74"/>
    <n v="131817.07"/>
    <n v="230679.87"/>
    <n v="159883.4"/>
    <n v="279795.94"/>
    <n v="195516.72"/>
    <n v="342154.26"/>
    <n v="231633.72"/>
    <n v="405359.01"/>
    <n v="255046.96"/>
    <n v="446332.18"/>
    <n v="276677.53999999998"/>
    <n v="484185.7"/>
  </r>
  <r>
    <n v="9"/>
    <x v="2"/>
    <s v="Region IX - West"/>
    <x v="51"/>
    <s v="CA"/>
    <x v="376"/>
    <n v="3"/>
    <x v="2"/>
    <n v="88057.16"/>
    <n v="154100.01999999999"/>
    <n v="120078.7"/>
    <n v="210137.72"/>
    <n v="151908.03"/>
    <n v="265839.05"/>
    <n v="200095.78"/>
    <n v="350167.61"/>
    <n v="247945.28"/>
    <n v="433904.23"/>
    <n v="279361.73"/>
    <n v="488883.03"/>
    <n v="310391.62"/>
    <n v="543185.34"/>
  </r>
  <r>
    <n v="9"/>
    <x v="2"/>
    <s v="Region IX - West"/>
    <x v="51"/>
    <s v="CA"/>
    <x v="376"/>
    <n v="4"/>
    <x v="3"/>
    <n v="97052.73"/>
    <n v="155284.38"/>
    <n v="135873.82999999999"/>
    <n v="217398.13"/>
    <n v="174694.92"/>
    <n v="279511.88"/>
    <n v="232926.56"/>
    <n v="372682.51"/>
    <n v="291158.2"/>
    <n v="465853.13"/>
    <n v="329979.3"/>
    <n v="527966.89"/>
    <n v="368800.39"/>
    <n v="590080.64"/>
  </r>
  <r>
    <n v="9"/>
    <x v="2"/>
    <s v="Region IX - West"/>
    <x v="51"/>
    <s v="CA"/>
    <x v="377"/>
    <n v="1"/>
    <x v="0"/>
    <n v="133197.76999999999"/>
    <n v="233096.1"/>
    <n v="172383.47"/>
    <n v="301671.08"/>
    <n v="206224.32"/>
    <n v="360892.55"/>
    <n v="245912.36"/>
    <n v="430346.63"/>
    <n v="289087.08"/>
    <n v="505902.39"/>
    <n v="316700.23"/>
    <n v="554225.39"/>
    <n v="342784.05"/>
    <n v="599872.09"/>
  </r>
  <r>
    <n v="9"/>
    <x v="2"/>
    <s v="Region IX - West"/>
    <x v="51"/>
    <s v="CA"/>
    <x v="377"/>
    <n v="2"/>
    <x v="1"/>
    <n v="117078"/>
    <n v="204886.5"/>
    <n v="153154.04"/>
    <n v="268019.56"/>
    <n v="185795.59"/>
    <n v="325142.28000000003"/>
    <n v="227263.73"/>
    <n v="397711.52"/>
    <n v="269275.26"/>
    <n v="471231.71"/>
    <n v="296511.92"/>
    <n v="518895.86"/>
    <n v="321682.09000000003"/>
    <n v="562943.65"/>
  </r>
  <r>
    <n v="9"/>
    <x v="2"/>
    <s v="Region IX - West"/>
    <x v="51"/>
    <s v="CA"/>
    <x v="377"/>
    <n v="3"/>
    <x v="2"/>
    <n v="102216.56"/>
    <n v="178878.99"/>
    <n v="139359.26999999999"/>
    <n v="243878.73"/>
    <n v="176277.19"/>
    <n v="308485.09000000003"/>
    <n v="232173.03"/>
    <n v="406302.81"/>
    <n v="287673.3"/>
    <n v="503428.27"/>
    <n v="324108.36"/>
    <n v="567189.63"/>
    <n v="360091.34"/>
    <n v="630159.84"/>
  </r>
  <r>
    <n v="9"/>
    <x v="2"/>
    <s v="Region IX - West"/>
    <x v="51"/>
    <s v="CA"/>
    <x v="377"/>
    <n v="4"/>
    <x v="3"/>
    <n v="112843.95"/>
    <n v="180550.33"/>
    <n v="157981.54"/>
    <n v="252770.46"/>
    <n v="203119.12"/>
    <n v="324990.59000000003"/>
    <n v="270825.49"/>
    <n v="433320.79"/>
    <n v="338531.86"/>
    <n v="541650.99"/>
    <n v="383669.44"/>
    <n v="613871.12"/>
    <n v="428807.03"/>
    <n v="686091.25"/>
  </r>
  <r>
    <n v="9"/>
    <x v="2"/>
    <s v="Region IX - West"/>
    <x v="51"/>
    <s v="CA"/>
    <x v="378"/>
    <n v="1"/>
    <x v="0"/>
    <n v="115239.92"/>
    <n v="201669.86"/>
    <n v="149237.46"/>
    <n v="261165.55"/>
    <n v="178602.46"/>
    <n v="312554.31"/>
    <n v="213078.39999999999"/>
    <n v="372887.19"/>
    <n v="250564.39"/>
    <n v="438487.68"/>
    <n v="274540.27"/>
    <n v="480445.48"/>
    <n v="297233.42"/>
    <n v="520158.48"/>
  </r>
  <r>
    <n v="9"/>
    <x v="2"/>
    <s v="Region IX - West"/>
    <x v="51"/>
    <s v="CA"/>
    <x v="378"/>
    <n v="2"/>
    <x v="1"/>
    <n v="100872.22"/>
    <n v="176526.39"/>
    <n v="132098.18"/>
    <n v="231171.81"/>
    <n v="160394.25"/>
    <n v="280689.93"/>
    <n v="196456.79"/>
    <n v="343799.38"/>
    <n v="232906.03"/>
    <n v="407585.55"/>
    <n v="256546.35"/>
    <n v="448956.11"/>
    <n v="278425.15000000002"/>
    <n v="487244.01"/>
  </r>
  <r>
    <n v="9"/>
    <x v="2"/>
    <s v="Region IX - West"/>
    <x v="51"/>
    <s v="CA"/>
    <x v="378"/>
    <n v="3"/>
    <x v="2"/>
    <n v="87747.56"/>
    <n v="153558.24"/>
    <n v="119509.62"/>
    <n v="209141.84"/>
    <n v="151071.32"/>
    <n v="264374.82"/>
    <n v="198876.43"/>
    <n v="348033.75"/>
    <n v="246328.95"/>
    <n v="431075.66"/>
    <n v="277460.28000000003"/>
    <n v="485555.49"/>
    <n v="308188.65999999997"/>
    <n v="539330.16"/>
  </r>
  <r>
    <n v="9"/>
    <x v="2"/>
    <s v="Region IX - West"/>
    <x v="51"/>
    <s v="CA"/>
    <x v="378"/>
    <n v="4"/>
    <x v="3"/>
    <n v="97689.83"/>
    <n v="156303.73000000001"/>
    <n v="136765.76000000001"/>
    <n v="218825.22"/>
    <n v="175841.69"/>
    <n v="281346.71000000002"/>
    <n v="234455.59"/>
    <n v="375128.95"/>
    <n v="293069.49"/>
    <n v="468911.18"/>
    <n v="332145.42"/>
    <n v="531432.68000000005"/>
    <n v="371221.35"/>
    <n v="593954.17000000004"/>
  </r>
  <r>
    <n v="9"/>
    <x v="2"/>
    <s v="Region IX - West"/>
    <x v="51"/>
    <s v="CA"/>
    <x v="379"/>
    <n v="1"/>
    <x v="0"/>
    <n v="123964.01"/>
    <n v="216937.02"/>
    <n v="160395.49"/>
    <n v="280692.11"/>
    <n v="191855.92"/>
    <n v="335747.87"/>
    <n v="228737.52"/>
    <n v="400290.65"/>
    <n v="268866.67"/>
    <n v="470516.68"/>
    <n v="294531.56"/>
    <n v="515430.22"/>
    <n v="318757.07"/>
    <n v="557824.88"/>
  </r>
  <r>
    <n v="9"/>
    <x v="2"/>
    <s v="Region IX - West"/>
    <x v="51"/>
    <s v="CA"/>
    <x v="379"/>
    <n v="2"/>
    <x v="1"/>
    <n v="109129.18"/>
    <n v="190976.06"/>
    <n v="142698.82999999999"/>
    <n v="249722.96"/>
    <n v="173055.57"/>
    <n v="302847.26"/>
    <n v="211575.37"/>
    <n v="370256.9"/>
    <n v="250634.06"/>
    <n v="438609.61"/>
    <n v="275952.46999999997"/>
    <n v="482916.81"/>
    <n v="299337.15000000002"/>
    <n v="523840.02"/>
  </r>
  <r>
    <n v="9"/>
    <x v="2"/>
    <s v="Region IX - West"/>
    <x v="51"/>
    <s v="CA"/>
    <x v="379"/>
    <n v="3"/>
    <x v="2"/>
    <n v="95404.08"/>
    <n v="166957.14000000001"/>
    <n v="130120.23"/>
    <n v="227710.4"/>
    <n v="164629.5"/>
    <n v="288101.63"/>
    <n v="216871"/>
    <n v="379524.26"/>
    <n v="268748.46000000002"/>
    <n v="470309.81"/>
    <n v="302813.37"/>
    <n v="529923.4"/>
    <n v="336462.23"/>
    <n v="588808.9"/>
  </r>
  <r>
    <n v="9"/>
    <x v="2"/>
    <s v="Region IX - West"/>
    <x v="51"/>
    <s v="CA"/>
    <x v="379"/>
    <n v="4"/>
    <x v="3"/>
    <n v="104997.5"/>
    <n v="167996"/>
    <n v="146996.5"/>
    <n v="235194.4"/>
    <n v="188995.5"/>
    <n v="302392.8"/>
    <n v="251994"/>
    <n v="403190.4"/>
    <n v="314992.49"/>
    <n v="503988"/>
    <n v="356991.49"/>
    <n v="571186.4"/>
    <n v="398990.49"/>
    <n v="638384.80000000005"/>
  </r>
  <r>
    <n v="9"/>
    <x v="2"/>
    <s v="Region IX - West"/>
    <x v="51"/>
    <s v="CA"/>
    <x v="380"/>
    <n v="1"/>
    <x v="0"/>
    <n v="125559.41"/>
    <n v="219728.97"/>
    <n v="162416.74"/>
    <n v="284229.3"/>
    <n v="194242.8"/>
    <n v="339924.91"/>
    <n v="231536.19"/>
    <n v="405188.33"/>
    <n v="272121.90000000002"/>
    <n v="476213.33"/>
    <n v="298078.3"/>
    <n v="521637.02"/>
    <n v="322558.48"/>
    <n v="564477.35"/>
  </r>
  <r>
    <n v="9"/>
    <x v="2"/>
    <s v="Region IX - West"/>
    <x v="51"/>
    <s v="CA"/>
    <x v="380"/>
    <n v="2"/>
    <x v="1"/>
    <n v="110724.62"/>
    <n v="193768.08"/>
    <n v="144720.09"/>
    <n v="253260.15"/>
    <n v="175442.45"/>
    <n v="307024.28999999998"/>
    <n v="214374.04"/>
    <n v="375154.58"/>
    <n v="253889.29"/>
    <n v="444306.26"/>
    <n v="279499.21000000002"/>
    <n v="489123.61"/>
    <n v="303138.56"/>
    <n v="530492.49"/>
  </r>
  <r>
    <n v="9"/>
    <x v="2"/>
    <s v="Region IX - West"/>
    <x v="51"/>
    <s v="CA"/>
    <x v="380"/>
    <n v="3"/>
    <x v="2"/>
    <n v="96943.86"/>
    <n v="169651.75"/>
    <n v="132275.91"/>
    <n v="231482.85"/>
    <n v="167401.1"/>
    <n v="292951.92"/>
    <n v="220566.47"/>
    <n v="385991.32"/>
    <n v="273367.78999999998"/>
    <n v="478393.64"/>
    <n v="308048.61"/>
    <n v="539085.06999999995"/>
    <n v="342313.38"/>
    <n v="599048.41"/>
  </r>
  <r>
    <n v="9"/>
    <x v="2"/>
    <s v="Region IX - West"/>
    <x v="51"/>
    <s v="CA"/>
    <x v="380"/>
    <n v="4"/>
    <x v="3"/>
    <n v="106321.78"/>
    <n v="170114.85"/>
    <n v="148850.5"/>
    <n v="238160.8"/>
    <n v="191379.21"/>
    <n v="306206.74"/>
    <n v="255172.28"/>
    <n v="408275.65"/>
    <n v="318965.34999999998"/>
    <n v="510344.56"/>
    <n v="361494.06"/>
    <n v="578390.5"/>
    <n v="404022.77"/>
    <n v="646436.44999999995"/>
  </r>
  <r>
    <n v="9"/>
    <x v="2"/>
    <s v="Region IX - West"/>
    <x v="51"/>
    <s v="CA"/>
    <x v="381"/>
    <n v="1"/>
    <x v="0"/>
    <n v="119494.33"/>
    <n v="209115.09"/>
    <n v="154627.48000000001"/>
    <n v="270598.08"/>
    <n v="184967.48"/>
    <n v="323693.09000000003"/>
    <n v="220541.54"/>
    <n v="385947.69"/>
    <n v="259245.01"/>
    <n v="453678.77"/>
    <n v="283998.26"/>
    <n v="496996.96"/>
    <n v="307370.53000000003"/>
    <n v="537898.43000000005"/>
  </r>
  <r>
    <n v="9"/>
    <x v="2"/>
    <s v="Region IX - West"/>
    <x v="51"/>
    <s v="CA"/>
    <x v="381"/>
    <n v="2"/>
    <x v="1"/>
    <n v="105126.73"/>
    <n v="183971.78"/>
    <n v="137488.19"/>
    <n v="240604.34"/>
    <n v="166759.26999999999"/>
    <n v="291828.71999999997"/>
    <n v="203919.93"/>
    <n v="356859.88"/>
    <n v="241586.66"/>
    <n v="422776.65"/>
    <n v="266004.34000000003"/>
    <n v="465507.59"/>
    <n v="288562.26"/>
    <n v="504983.96"/>
  </r>
  <r>
    <n v="9"/>
    <x v="2"/>
    <s v="Region IX - West"/>
    <x v="51"/>
    <s v="CA"/>
    <x v="381"/>
    <n v="3"/>
    <x v="2"/>
    <n v="91853.64"/>
    <n v="160743.87"/>
    <n v="125258.13"/>
    <n v="219201.73"/>
    <n v="158462.26"/>
    <n v="277308.96000000002"/>
    <n v="208731.01"/>
    <n v="365279.27"/>
    <n v="258647.18"/>
    <n v="452632.57"/>
    <n v="291420.94"/>
    <n v="509986.65"/>
    <n v="323791.76"/>
    <n v="566635.57999999996"/>
  </r>
  <r>
    <n v="9"/>
    <x v="2"/>
    <s v="Region IX - West"/>
    <x v="51"/>
    <s v="CA"/>
    <x v="381"/>
    <n v="4"/>
    <x v="3"/>
    <n v="101221.26"/>
    <n v="161954.01999999999"/>
    <n v="141709.76000000001"/>
    <n v="226735.62"/>
    <n v="182198.27"/>
    <n v="291517.23"/>
    <n v="242931.02"/>
    <n v="388689.64"/>
    <n v="303663.78000000003"/>
    <n v="485862.05"/>
    <n v="344152.28"/>
    <n v="550643.66"/>
    <n v="384640.78"/>
    <n v="615425.26"/>
  </r>
  <r>
    <n v="9"/>
    <x v="2"/>
    <s v="Region IX - West"/>
    <x v="51"/>
    <s v="CA"/>
    <x v="382"/>
    <n v="1"/>
    <x v="0"/>
    <n v="118294.59"/>
    <n v="207015.54"/>
    <n v="152975.9"/>
    <n v="267707.82"/>
    <n v="182920.83"/>
    <n v="320111.46000000002"/>
    <n v="217992.9"/>
    <n v="381487.58"/>
    <n v="256169.8"/>
    <n v="448297.16"/>
    <n v="280585.17"/>
    <n v="491024.04"/>
    <n v="303591.21999999997"/>
    <n v="531284.64"/>
  </r>
  <r>
    <n v="9"/>
    <x v="2"/>
    <s v="Region IX - West"/>
    <x v="51"/>
    <s v="CA"/>
    <x v="382"/>
    <n v="2"/>
    <x v="1"/>
    <n v="104511.12"/>
    <n v="182894.46"/>
    <n v="136533.34"/>
    <n v="238933.34"/>
    <n v="165452.79"/>
    <n v="289542.38"/>
    <n v="202046.97"/>
    <n v="353582.2"/>
    <n v="239229.27"/>
    <n v="418651.22"/>
    <n v="263322.7"/>
    <n v="460814.73"/>
    <n v="285547.52000000002"/>
    <n v="499708.15999999997"/>
  </r>
  <r>
    <n v="9"/>
    <x v="2"/>
    <s v="Region IX - West"/>
    <x v="51"/>
    <s v="CA"/>
    <x v="382"/>
    <n v="3"/>
    <x v="2"/>
    <n v="91649.97"/>
    <n v="160387.45000000001"/>
    <n v="125108.64"/>
    <n v="218940.13"/>
    <n v="158375.1"/>
    <n v="277156.43"/>
    <n v="208718.54"/>
    <n v="365257.45"/>
    <n v="258723.73"/>
    <n v="452766.53"/>
    <n v="291577.31"/>
    <n v="510260.3"/>
    <n v="324044.33"/>
    <n v="567077.57999999996"/>
  </r>
  <r>
    <n v="9"/>
    <x v="2"/>
    <s v="Region IX - West"/>
    <x v="51"/>
    <s v="CA"/>
    <x v="382"/>
    <n v="4"/>
    <x v="3"/>
    <n v="100142.74"/>
    <n v="160228.38"/>
    <n v="140199.82999999999"/>
    <n v="224319.73"/>
    <n v="180256.93"/>
    <n v="288411.09000000003"/>
    <n v="240342.57"/>
    <n v="384548.11"/>
    <n v="300428.21000000002"/>
    <n v="480685.14"/>
    <n v="340485.3"/>
    <n v="544776.5"/>
    <n v="380542.4"/>
    <n v="608867.85"/>
  </r>
  <r>
    <n v="9"/>
    <x v="2"/>
    <s v="Region IX - West"/>
    <x v="52"/>
    <s v="HI"/>
    <x v="383"/>
    <n v="1"/>
    <x v="0"/>
    <n v="139706.13"/>
    <n v="244485.73"/>
    <n v="181471.28"/>
    <n v="317574.74"/>
    <n v="217572.44"/>
    <n v="380751.77"/>
    <n v="260171.2"/>
    <n v="455299.6"/>
    <n v="306381.18"/>
    <n v="536167.06000000006"/>
    <n v="335943.02"/>
    <n v="587900.28"/>
    <n v="364183.84"/>
    <n v="637321.71"/>
  </r>
  <r>
    <n v="9"/>
    <x v="2"/>
    <s v="Region IX - West"/>
    <x v="52"/>
    <s v="HI"/>
    <x v="383"/>
    <n v="2"/>
    <x v="1"/>
    <n v="119847.9"/>
    <n v="209733.83"/>
    <n v="157782.84"/>
    <n v="276119.96999999997"/>
    <n v="192406.62"/>
    <n v="336711.58"/>
    <n v="237198.25"/>
    <n v="415096.93"/>
    <n v="281975.32"/>
    <n v="493456.8"/>
    <n v="311073.37"/>
    <n v="544378.39"/>
    <n v="338188.67"/>
    <n v="591830.16"/>
  </r>
  <r>
    <n v="9"/>
    <x v="2"/>
    <s v="Region IX - West"/>
    <x v="52"/>
    <s v="HI"/>
    <x v="383"/>
    <n v="3"/>
    <x v="2"/>
    <n v="102390.84"/>
    <n v="179183.98"/>
    <n v="138735.10999999999"/>
    <n v="242786.44"/>
    <n v="174802.46"/>
    <n v="305904.31"/>
    <n v="229542.79"/>
    <n v="401699.88"/>
    <n v="283795.81"/>
    <n v="496642.67"/>
    <n v="319268.34000000003"/>
    <n v="558719.6"/>
    <n v="354183.96"/>
    <n v="619821.92000000004"/>
  </r>
  <r>
    <n v="9"/>
    <x v="2"/>
    <s v="Region IX - West"/>
    <x v="52"/>
    <s v="HI"/>
    <x v="383"/>
    <n v="4"/>
    <x v="3"/>
    <n v="118775.33"/>
    <n v="190040.53"/>
    <n v="166285.46"/>
    <n v="266056.74"/>
    <n v="213795.59"/>
    <n v="342072.95"/>
    <n v="285060.78000000003"/>
    <n v="456097.26"/>
    <n v="356325.98"/>
    <n v="570121.57999999996"/>
    <n v="403836.11"/>
    <n v="646137.79"/>
    <n v="451346.24"/>
    <n v="722154"/>
  </r>
  <r>
    <n v="9"/>
    <x v="2"/>
    <s v="Region IX - West"/>
    <x v="53"/>
    <s v="NV"/>
    <x v="384"/>
    <n v="1"/>
    <x v="0"/>
    <n v="98640.08"/>
    <n v="172620.14"/>
    <n v="127890.89"/>
    <n v="223809.06"/>
    <n v="153163.35"/>
    <n v="268035.84999999998"/>
    <n v="182893.08"/>
    <n v="320062.89"/>
    <n v="215188.91"/>
    <n v="376580.6"/>
    <n v="235846.87"/>
    <n v="412732.03"/>
    <n v="255470.94"/>
    <n v="447074.14"/>
  </r>
  <r>
    <n v="9"/>
    <x v="2"/>
    <s v="Region IX - West"/>
    <x v="53"/>
    <s v="NV"/>
    <x v="384"/>
    <n v="2"/>
    <x v="1"/>
    <n v="85673.99"/>
    <n v="149929.48000000001"/>
    <n v="112423.74"/>
    <n v="196741.54"/>
    <n v="136731.54"/>
    <n v="239280.2"/>
    <n v="167893.09"/>
    <n v="293812.92"/>
    <n v="199253.32"/>
    <n v="348693.31"/>
    <n v="219608.45"/>
    <n v="384314.79"/>
    <n v="238497.62"/>
    <n v="417370.83"/>
  </r>
  <r>
    <n v="9"/>
    <x v="2"/>
    <s v="Region IX - West"/>
    <x v="53"/>
    <s v="NV"/>
    <x v="384"/>
    <n v="3"/>
    <x v="2"/>
    <n v="74016.679999999993"/>
    <n v="129529.19"/>
    <n v="100611.94"/>
    <n v="176070.89"/>
    <n v="127026.39"/>
    <n v="222296.18"/>
    <n v="167065.49"/>
    <n v="292364.61"/>
    <n v="206786.41"/>
    <n v="361876.22"/>
    <n v="232812.48"/>
    <n v="407421.84"/>
    <n v="258474.92"/>
    <n v="452331.1"/>
  </r>
  <r>
    <n v="9"/>
    <x v="2"/>
    <s v="Region IX - West"/>
    <x v="53"/>
    <s v="NV"/>
    <x v="384"/>
    <n v="4"/>
    <x v="3"/>
    <n v="83712.53"/>
    <n v="133940.04999999999"/>
    <n v="117197.54"/>
    <n v="187516.07"/>
    <n v="150682.54999999999"/>
    <n v="241092.09"/>
    <n v="200910.07"/>
    <n v="321456.12"/>
    <n v="251137.59"/>
    <n v="401820.15"/>
    <n v="284622.59999999998"/>
    <n v="455396.17"/>
    <n v="318107.61"/>
    <n v="508972.19"/>
  </r>
  <r>
    <n v="9"/>
    <x v="2"/>
    <s v="Region IX - West"/>
    <x v="53"/>
    <s v="NV"/>
    <x v="385"/>
    <n v="1"/>
    <x v="0"/>
    <n v="101219.95"/>
    <n v="177134.91"/>
    <n v="131185.71"/>
    <n v="229575"/>
    <n v="157073.43"/>
    <n v="274878.5"/>
    <n v="187507.53"/>
    <n v="328138.17"/>
    <n v="220578.29"/>
    <n v="386012.01"/>
    <n v="241731.37"/>
    <n v="423029.91"/>
    <n v="261802.2"/>
    <n v="458153.85"/>
  </r>
  <r>
    <n v="9"/>
    <x v="2"/>
    <s v="Region IX - West"/>
    <x v="53"/>
    <s v="NV"/>
    <x v="385"/>
    <n v="2"/>
    <x v="1"/>
    <n v="88137.09"/>
    <n v="154239.9"/>
    <n v="115579.21"/>
    <n v="202263.62"/>
    <n v="140493.59"/>
    <n v="245863.79"/>
    <n v="172372.41"/>
    <n v="301651.71000000002"/>
    <n v="204499.13"/>
    <n v="357873.49"/>
    <n v="225346.66"/>
    <n v="394356.66"/>
    <n v="244675.97"/>
    <n v="428182.95"/>
  </r>
  <r>
    <n v="9"/>
    <x v="2"/>
    <s v="Region IX - West"/>
    <x v="53"/>
    <s v="NV"/>
    <x v="385"/>
    <n v="3"/>
    <x v="2"/>
    <n v="76315.75"/>
    <n v="133552.56"/>
    <n v="103803.51"/>
    <n v="181656.14"/>
    <n v="131108.82999999999"/>
    <n v="229440.46"/>
    <n v="172488"/>
    <n v="301854"/>
    <n v="213546.12"/>
    <n v="373705.71"/>
    <n v="240459.56"/>
    <n v="420804.23"/>
    <n v="267006.09000000003"/>
    <n v="467260.65"/>
  </r>
  <r>
    <n v="9"/>
    <x v="2"/>
    <s v="Region IX - West"/>
    <x v="53"/>
    <s v="NV"/>
    <x v="385"/>
    <n v="4"/>
    <x v="3"/>
    <n v="85870.52"/>
    <n v="137392.82999999999"/>
    <n v="120218.72"/>
    <n v="192349.96"/>
    <n v="154566.93"/>
    <n v="247307.09"/>
    <n v="206089.24"/>
    <n v="329742.78999999998"/>
    <n v="257611.55"/>
    <n v="412178.49"/>
    <n v="291959.76"/>
    <n v="467135.62"/>
    <n v="326307.96000000002"/>
    <n v="522092.75"/>
  </r>
  <r>
    <n v="9"/>
    <x v="2"/>
    <s v="Region IX - West"/>
    <x v="53"/>
    <s v="NV"/>
    <x v="386"/>
    <n v="1"/>
    <x v="0"/>
    <n v="107285.03"/>
    <n v="187748.8"/>
    <n v="138974.98000000001"/>
    <n v="243206.22"/>
    <n v="166348.76"/>
    <n v="291110.32"/>
    <n v="198502.19"/>
    <n v="347378.82"/>
    <n v="233455.19"/>
    <n v="408546.58"/>
    <n v="255811.42"/>
    <n v="447669.98"/>
    <n v="276990.15999999997"/>
    <n v="484732.78"/>
  </r>
  <r>
    <n v="9"/>
    <x v="2"/>
    <s v="Region IX - West"/>
    <x v="53"/>
    <s v="NV"/>
    <x v="386"/>
    <n v="2"/>
    <x v="1"/>
    <n v="93734.97"/>
    <n v="164036.21"/>
    <n v="122811.11"/>
    <n v="214919.44"/>
    <n v="149176.78"/>
    <n v="261059.37"/>
    <n v="182826.53"/>
    <n v="319946.42"/>
    <n v="216801.78"/>
    <n v="379403.11"/>
    <n v="238841.54"/>
    <n v="417972.69"/>
    <n v="259252.28"/>
    <n v="453691.49"/>
  </r>
  <r>
    <n v="9"/>
    <x v="2"/>
    <s v="Region IX - West"/>
    <x v="53"/>
    <s v="NV"/>
    <x v="386"/>
    <n v="3"/>
    <x v="2"/>
    <n v="81405.97"/>
    <n v="142460.45000000001"/>
    <n v="110821.3"/>
    <n v="193937.27"/>
    <n v="140047.67000000001"/>
    <n v="245083.43"/>
    <n v="184323.46"/>
    <n v="322566.06"/>
    <n v="228266.74"/>
    <n v="399466.79"/>
    <n v="257087.24"/>
    <n v="449902.66"/>
    <n v="285527.71999999997"/>
    <n v="499673.51"/>
  </r>
  <r>
    <n v="9"/>
    <x v="2"/>
    <s v="Region IX - West"/>
    <x v="53"/>
    <s v="NV"/>
    <x v="386"/>
    <n v="4"/>
    <x v="3"/>
    <n v="90971.04"/>
    <n v="145553.67000000001"/>
    <n v="127359.46"/>
    <n v="203775.14"/>
    <n v="163747.88"/>
    <n v="261996.61"/>
    <n v="218330.5"/>
    <n v="349328.81"/>
    <n v="272913.13"/>
    <n v="436661.01"/>
    <n v="309301.55"/>
    <n v="494882.48"/>
    <n v="345689.96"/>
    <n v="553103.94999999995"/>
  </r>
  <r>
    <n v="9"/>
    <x v="2"/>
    <s v="Region IX - West"/>
    <x v="53"/>
    <s v="NV"/>
    <x v="387"/>
    <n v="1"/>
    <x v="0"/>
    <n v="94486.93"/>
    <n v="165352.12"/>
    <n v="122418.61"/>
    <n v="214232.57"/>
    <n v="146547.07999999999"/>
    <n v="256457.39"/>
    <n v="174897.12"/>
    <n v="306069.96999999997"/>
    <n v="205711.26"/>
    <n v="359994.7"/>
    <n v="225420.48"/>
    <n v="394485.85"/>
    <n v="244102.07"/>
    <n v="427178.62"/>
  </r>
  <r>
    <n v="9"/>
    <x v="2"/>
    <s v="Region IX - West"/>
    <x v="53"/>
    <s v="NV"/>
    <x v="387"/>
    <n v="2"/>
    <x v="1"/>
    <n v="82455.399999999994"/>
    <n v="144296.94"/>
    <n v="108066.21"/>
    <n v="189115.86"/>
    <n v="131299.54999999999"/>
    <n v="229774.21"/>
    <n v="160978.22"/>
    <n v="281711.88"/>
    <n v="190924.18"/>
    <n v="334117.32"/>
    <n v="210352.4"/>
    <n v="368116.7"/>
    <n v="228352.05"/>
    <n v="399616.1"/>
  </r>
  <r>
    <n v="9"/>
    <x v="2"/>
    <s v="Region IX - West"/>
    <x v="53"/>
    <s v="NV"/>
    <x v="387"/>
    <n v="3"/>
    <x v="2"/>
    <n v="71535.12"/>
    <n v="125186.46"/>
    <n v="97354.8"/>
    <n v="170370.9"/>
    <n v="123006.7"/>
    <n v="215261.72"/>
    <n v="161871.89000000001"/>
    <n v="283275.8"/>
    <n v="200441.83"/>
    <n v="350773.19"/>
    <n v="225733.33"/>
    <n v="395033.33"/>
    <n v="250687.41"/>
    <n v="438702.97"/>
  </r>
  <r>
    <n v="9"/>
    <x v="2"/>
    <s v="Region IX - West"/>
    <x v="53"/>
    <s v="NV"/>
    <x v="387"/>
    <n v="4"/>
    <x v="3"/>
    <n v="80132.899999999994"/>
    <n v="128212.64"/>
    <n v="112186.06"/>
    <n v="179497.69"/>
    <n v="144239.21"/>
    <n v="230782.75"/>
    <n v="192318.95"/>
    <n v="307710.33"/>
    <n v="240398.69"/>
    <n v="384637.91"/>
    <n v="272451.84999999998"/>
    <n v="435922.96"/>
    <n v="304505.01"/>
    <n v="487208.02"/>
  </r>
  <r>
    <n v="1"/>
    <x v="3"/>
    <s v="Region I - Northeast"/>
    <x v="0"/>
    <s v="CT"/>
    <x v="0"/>
    <n v="1"/>
    <x v="0"/>
    <n v="124084.39"/>
    <n v="217147.68"/>
    <n v="160842.14000000001"/>
    <n v="281473.74"/>
    <n v="192110.93"/>
    <n v="336194.13"/>
    <n v="228829.06"/>
    <n v="400450.85"/>
    <n v="269228.12"/>
    <n v="471149.21"/>
    <n v="295149.59999999998"/>
    <n v="516511.8"/>
    <n v="320166.93"/>
    <n v="560292.13"/>
  </r>
  <r>
    <n v="1"/>
    <x v="3"/>
    <s v="Region I - Northeast"/>
    <x v="0"/>
    <s v="CT"/>
    <x v="0"/>
    <n v="2"/>
    <x v="1"/>
    <n v="98165.69"/>
    <n v="171789.96"/>
    <n v="128412.48"/>
    <n v="224721.84"/>
    <n v="155374.04"/>
    <n v="271904.58"/>
    <n v="189759.98"/>
    <n v="332079.96999999997"/>
    <n v="224939.04"/>
    <n v="393643.32"/>
    <n v="247769.77"/>
    <n v="433597.09"/>
    <n v="269075.09999999998"/>
    <n v="470881.42"/>
  </r>
  <r>
    <n v="1"/>
    <x v="3"/>
    <s v="Region I - Northeast"/>
    <x v="0"/>
    <s v="CT"/>
    <x v="0"/>
    <n v="3"/>
    <x v="2"/>
    <n v="94329"/>
    <n v="165075.76"/>
    <n v="128758.34"/>
    <n v="225327.09"/>
    <n v="163139.5"/>
    <n v="285494.13"/>
    <n v="215127.35"/>
    <n v="376472.87"/>
    <n v="266666.71000000002"/>
    <n v="466666.73"/>
    <n v="300527.94"/>
    <n v="525923.9"/>
    <n v="333990.52"/>
    <n v="584483.41"/>
  </r>
  <r>
    <n v="1"/>
    <x v="3"/>
    <s v="Region I - Northeast"/>
    <x v="0"/>
    <s v="CT"/>
    <x v="0"/>
    <n v="4"/>
    <x v="3"/>
    <n v="100345.98"/>
    <n v="160553.57999999999"/>
    <n v="140484.38"/>
    <n v="224775.01"/>
    <n v="180622.77"/>
    <n v="288996.44"/>
    <n v="240830.36"/>
    <n v="385328.58"/>
    <n v="301037.95"/>
    <n v="481660.73"/>
    <n v="341176.35"/>
    <n v="545882.16"/>
    <n v="381314.74"/>
    <n v="610103.59"/>
  </r>
  <r>
    <n v="1"/>
    <x v="3"/>
    <s v="Region I - Northeast"/>
    <x v="0"/>
    <s v="CT"/>
    <x v="1"/>
    <n v="1"/>
    <x v="0"/>
    <n v="125387.63"/>
    <n v="219428.35"/>
    <n v="162633.44"/>
    <n v="284608.53000000003"/>
    <n v="194336.72"/>
    <n v="340089.26"/>
    <n v="231604.1"/>
    <n v="405307.18"/>
    <n v="272571.58"/>
    <n v="477000.27"/>
    <n v="298860.19"/>
    <n v="523005.33"/>
    <n v="324274.28999999998"/>
    <n v="567480.02"/>
  </r>
  <r>
    <n v="1"/>
    <x v="3"/>
    <s v="Region I - Northeast"/>
    <x v="0"/>
    <s v="CT"/>
    <x v="1"/>
    <n v="2"/>
    <x v="1"/>
    <n v="98551.45"/>
    <n v="172465.04"/>
    <n v="129055.84"/>
    <n v="225847.72"/>
    <n v="156299.41"/>
    <n v="273523.96999999997"/>
    <n v="191152.05"/>
    <n v="334516.09999999998"/>
    <n v="226714.75"/>
    <n v="396750.81"/>
    <n v="249803.2"/>
    <n v="437155.6"/>
    <n v="271373.90000000002"/>
    <n v="474904.32000000001"/>
  </r>
  <r>
    <n v="1"/>
    <x v="3"/>
    <s v="Region I - Northeast"/>
    <x v="0"/>
    <s v="CT"/>
    <x v="1"/>
    <n v="3"/>
    <x v="2"/>
    <n v="94211.43"/>
    <n v="164870"/>
    <n v="128476.84"/>
    <n v="224834.47"/>
    <n v="162692.37"/>
    <n v="284711.65999999997"/>
    <n v="214446.51"/>
    <n v="375281.39"/>
    <n v="265736.27"/>
    <n v="465038.48"/>
    <n v="299413.48"/>
    <n v="523973.59"/>
    <n v="332677.90999999997"/>
    <n v="582186.34"/>
  </r>
  <r>
    <n v="1"/>
    <x v="3"/>
    <s v="Region I - Northeast"/>
    <x v="0"/>
    <s v="CT"/>
    <x v="1"/>
    <n v="4"/>
    <x v="3"/>
    <n v="101061.54"/>
    <n v="161698.46"/>
    <n v="141486.15"/>
    <n v="226377.84"/>
    <n v="181910.76"/>
    <n v="291057.23"/>
    <n v="242547.68"/>
    <n v="388076.3"/>
    <n v="303184.59999999998"/>
    <n v="485095.38"/>
    <n v="343609.22"/>
    <n v="549774.76"/>
    <n v="384033.83"/>
    <n v="614454.14"/>
  </r>
  <r>
    <n v="1"/>
    <x v="3"/>
    <s v="Region I - Northeast"/>
    <x v="0"/>
    <s v="CT"/>
    <x v="2"/>
    <n v="1"/>
    <x v="0"/>
    <n v="122371.76"/>
    <n v="214150.59"/>
    <n v="158606.21"/>
    <n v="277560.86"/>
    <n v="189426.82"/>
    <n v="331496.94"/>
    <n v="225612.55"/>
    <n v="394821.96"/>
    <n v="265431.46000000002"/>
    <n v="464505.06"/>
    <n v="290980.32"/>
    <n v="509215.56"/>
    <n v="315631.38"/>
    <n v="552354.92000000004"/>
  </r>
  <r>
    <n v="1"/>
    <x v="3"/>
    <s v="Region I - Northeast"/>
    <x v="0"/>
    <s v="CT"/>
    <x v="2"/>
    <n v="2"/>
    <x v="1"/>
    <n v="96911.8"/>
    <n v="169595.66"/>
    <n v="126750.53"/>
    <n v="221813.42"/>
    <n v="153340.14000000001"/>
    <n v="268345.25"/>
    <n v="187234.96"/>
    <n v="327661.19"/>
    <n v="221926.26"/>
    <n v="388370.96"/>
    <n v="244439.07"/>
    <n v="427768.36"/>
    <n v="265443.82"/>
    <n v="464526.69"/>
  </r>
  <r>
    <n v="1"/>
    <x v="3"/>
    <s v="Region I - Northeast"/>
    <x v="0"/>
    <s v="CT"/>
    <x v="2"/>
    <n v="3"/>
    <x v="2"/>
    <n v="93200.55"/>
    <n v="163100.97"/>
    <n v="127236.95"/>
    <n v="222664.67"/>
    <n v="161226.03"/>
    <n v="282145.56"/>
    <n v="212618.4"/>
    <n v="372082.2"/>
    <n v="263570.2"/>
    <n v="461247.85"/>
    <n v="297048.56"/>
    <n v="519834.98"/>
    <n v="330135.31"/>
    <n v="577736.80000000005"/>
  </r>
  <r>
    <n v="1"/>
    <x v="3"/>
    <s v="Region I - Northeast"/>
    <x v="0"/>
    <s v="CT"/>
    <x v="2"/>
    <n v="4"/>
    <x v="3"/>
    <n v="99013.96"/>
    <n v="158422.34"/>
    <n v="138619.54999999999"/>
    <n v="221791.28"/>
    <n v="178225.13"/>
    <n v="285160.21999999997"/>
    <n v="237633.51"/>
    <n v="380213.63"/>
    <n v="297041.89"/>
    <n v="475267.03"/>
    <n v="336647.48"/>
    <n v="538635.97"/>
    <n v="376253.06"/>
    <n v="602004.91"/>
  </r>
  <r>
    <n v="1"/>
    <x v="3"/>
    <s v="Region I - Northeast"/>
    <x v="0"/>
    <s v="CT"/>
    <x v="3"/>
    <n v="1"/>
    <x v="0"/>
    <n v="123553.89"/>
    <n v="216219.3"/>
    <n v="160172"/>
    <n v="280301"/>
    <n v="191325.33"/>
    <n v="334819.32"/>
    <n v="227914.57"/>
    <n v="398850.49"/>
    <n v="268165.65999999997"/>
    <n v="469289.91"/>
    <n v="293992.61"/>
    <n v="514487.07"/>
    <n v="318926"/>
    <n v="558120.5"/>
  </r>
  <r>
    <n v="1"/>
    <x v="3"/>
    <s v="Region I - Northeast"/>
    <x v="0"/>
    <s v="CT"/>
    <x v="3"/>
    <n v="2"/>
    <x v="1"/>
    <n v="97635.19"/>
    <n v="170861.58"/>
    <n v="127742.35"/>
    <n v="223549.1"/>
    <n v="154588.44"/>
    <n v="270529.77"/>
    <n v="188845.49"/>
    <n v="330479.61"/>
    <n v="223876.58"/>
    <n v="391784.02"/>
    <n v="246612.78"/>
    <n v="431572.36"/>
    <n v="267834.15999999997"/>
    <n v="468709.79"/>
  </r>
  <r>
    <n v="1"/>
    <x v="3"/>
    <s v="Region I - Northeast"/>
    <x v="0"/>
    <s v="CT"/>
    <x v="3"/>
    <n v="3"/>
    <x v="2"/>
    <n v="93735.39"/>
    <n v="164036.93"/>
    <n v="127927.27"/>
    <n v="223872.73"/>
    <n v="162070.99"/>
    <n v="283624.23"/>
    <n v="213702.67"/>
    <n v="373979.67"/>
    <n v="264885.84999999998"/>
    <n v="463550.24"/>
    <n v="298509.64"/>
    <n v="522391.87"/>
    <n v="331734.77"/>
    <n v="580535.85"/>
  </r>
  <r>
    <n v="1"/>
    <x v="3"/>
    <s v="Region I - Northeast"/>
    <x v="0"/>
    <s v="CT"/>
    <x v="3"/>
    <n v="4"/>
    <x v="3"/>
    <n v="99858.86"/>
    <n v="159774.18"/>
    <n v="139802.41"/>
    <n v="223683.86"/>
    <n v="179745.95"/>
    <n v="287593.53000000003"/>
    <n v="239661.27"/>
    <n v="383458.04"/>
    <n v="299576.59000000003"/>
    <n v="479322.55"/>
    <n v="339520.13"/>
    <n v="543232.22"/>
    <n v="379463.67999999999"/>
    <n v="607141.9"/>
  </r>
  <r>
    <n v="1"/>
    <x v="3"/>
    <s v="Region I - Northeast"/>
    <x v="0"/>
    <s v="CT"/>
    <x v="4"/>
    <n v="1"/>
    <x v="0"/>
    <n v="121189.64"/>
    <n v="212081.87"/>
    <n v="157040.41"/>
    <n v="274820.71999999997"/>
    <n v="187528.32000000001"/>
    <n v="328174.56"/>
    <n v="223310.53"/>
    <n v="390793.43"/>
    <n v="262697.27"/>
    <n v="459720.22"/>
    <n v="287968.03000000003"/>
    <n v="503944.05"/>
    <n v="312336.76"/>
    <n v="546589.32999999996"/>
  </r>
  <r>
    <n v="1"/>
    <x v="3"/>
    <s v="Region I - Northeast"/>
    <x v="0"/>
    <s v="CT"/>
    <x v="4"/>
    <n v="2"/>
    <x v="1"/>
    <n v="96188.42"/>
    <n v="168329.73"/>
    <n v="125758.71"/>
    <n v="220077.74"/>
    <n v="152091.85"/>
    <n v="266160.74"/>
    <n v="185624.43"/>
    <n v="324842.76"/>
    <n v="219975.94"/>
    <n v="384957.9"/>
    <n v="242265.35"/>
    <n v="423964.37"/>
    <n v="263053.48"/>
    <n v="460343.6"/>
  </r>
  <r>
    <n v="1"/>
    <x v="3"/>
    <s v="Region I - Northeast"/>
    <x v="0"/>
    <s v="CT"/>
    <x v="4"/>
    <n v="3"/>
    <x v="2"/>
    <n v="92665.72"/>
    <n v="162165.01"/>
    <n v="126546.63"/>
    <n v="221456.6"/>
    <n v="160381.07999999999"/>
    <n v="280666.89"/>
    <n v="211534.13"/>
    <n v="370184.72"/>
    <n v="262254.55"/>
    <n v="458945.47"/>
    <n v="295587.48"/>
    <n v="517278.09"/>
    <n v="328535.86"/>
    <n v="574937.75"/>
  </r>
  <r>
    <n v="1"/>
    <x v="3"/>
    <s v="Region I - Northeast"/>
    <x v="0"/>
    <s v="CT"/>
    <x v="4"/>
    <n v="4"/>
    <x v="3"/>
    <n v="98169.06"/>
    <n v="157070.51"/>
    <n v="137436.69"/>
    <n v="219898.71"/>
    <n v="176704.32"/>
    <n v="282726.90999999997"/>
    <n v="235605.75"/>
    <n v="376969.21"/>
    <n v="294507.19"/>
    <n v="471211.52000000002"/>
    <n v="333774.82"/>
    <n v="534039.72"/>
    <n v="373042.44"/>
    <n v="596867.92000000004"/>
  </r>
  <r>
    <n v="1"/>
    <x v="3"/>
    <s v="Region I - Northeast"/>
    <x v="0"/>
    <s v="CT"/>
    <x v="5"/>
    <n v="1"/>
    <x v="0"/>
    <n v="123023.38"/>
    <n v="215290.91"/>
    <n v="159501.85999999999"/>
    <n v="279128.25"/>
    <n v="190539.71"/>
    <n v="333444.5"/>
    <n v="227000.07"/>
    <n v="397250.12"/>
    <n v="267103.19"/>
    <n v="467430.58"/>
    <n v="292835.61"/>
    <n v="512462.31"/>
    <n v="317685.06"/>
    <n v="555948.85"/>
  </r>
  <r>
    <n v="1"/>
    <x v="3"/>
    <s v="Region I - Northeast"/>
    <x v="0"/>
    <s v="CT"/>
    <x v="5"/>
    <n v="2"/>
    <x v="1"/>
    <n v="97104.68"/>
    <n v="169933.19"/>
    <n v="127072.2"/>
    <n v="222376.35"/>
    <n v="153802.82"/>
    <n v="269154.94"/>
    <n v="187930.99"/>
    <n v="328879.24"/>
    <n v="222814.11"/>
    <n v="389924.69"/>
    <n v="245455.77"/>
    <n v="429547.6"/>
    <n v="266593.21999999997"/>
    <n v="466538.13"/>
  </r>
  <r>
    <n v="1"/>
    <x v="3"/>
    <s v="Region I - Northeast"/>
    <x v="0"/>
    <s v="CT"/>
    <x v="5"/>
    <n v="3"/>
    <x v="2"/>
    <n v="93141.759999999995"/>
    <n v="162998.07999999999"/>
    <n v="127096.2"/>
    <n v="222418.35"/>
    <n v="161002.46"/>
    <n v="281754.31"/>
    <n v="212277.97"/>
    <n v="371486.44"/>
    <n v="263104.96999999997"/>
    <n v="460433.71"/>
    <n v="296491.32"/>
    <n v="518859.8"/>
    <n v="329478.99"/>
    <n v="576588.24"/>
  </r>
  <r>
    <n v="1"/>
    <x v="3"/>
    <s v="Region I - Northeast"/>
    <x v="0"/>
    <s v="CT"/>
    <x v="5"/>
    <n v="4"/>
    <x v="3"/>
    <n v="99371.74"/>
    <n v="158994.78"/>
    <n v="139120.43"/>
    <n v="222592.69"/>
    <n v="178869.13"/>
    <n v="286190.59999999998"/>
    <n v="238492.17"/>
    <n v="381587.47"/>
    <n v="298115.21000000002"/>
    <n v="476984.34"/>
    <n v="337863.9"/>
    <n v="540582.25"/>
    <n v="377612.6"/>
    <n v="604180.17000000004"/>
  </r>
  <r>
    <n v="1"/>
    <x v="3"/>
    <s v="Region I - Northeast"/>
    <x v="0"/>
    <s v="CT"/>
    <x v="6"/>
    <n v="1"/>
    <x v="0"/>
    <n v="129403.95"/>
    <n v="226456.92"/>
    <n v="167888.22"/>
    <n v="293804.38"/>
    <n v="200654.21"/>
    <n v="351144.86"/>
    <n v="239188.15"/>
    <n v="418579.26"/>
    <n v="281532.03000000003"/>
    <n v="492681.05"/>
    <n v="308704.93"/>
    <n v="540233.63"/>
    <n v="334992.74"/>
    <n v="586237.30000000005"/>
  </r>
  <r>
    <n v="1"/>
    <x v="3"/>
    <s v="Region I - Northeast"/>
    <x v="0"/>
    <s v="CT"/>
    <x v="6"/>
    <n v="2"/>
    <x v="1"/>
    <n v="101420.94"/>
    <n v="177486.64"/>
    <n v="132875.67000000001"/>
    <n v="232532.42"/>
    <n v="160991.37"/>
    <n v="281734.90000000002"/>
    <n v="197007.38"/>
    <n v="344762.91"/>
    <n v="233715.5"/>
    <n v="409002.12"/>
    <n v="257551.48"/>
    <n v="450715.09"/>
    <n v="279831.64"/>
    <n v="489705.37"/>
  </r>
  <r>
    <n v="1"/>
    <x v="3"/>
    <s v="Region I - Northeast"/>
    <x v="0"/>
    <s v="CT"/>
    <x v="6"/>
    <n v="3"/>
    <x v="2"/>
    <n v="96735.76"/>
    <n v="169287.58"/>
    <n v="131864.79"/>
    <n v="230763.38"/>
    <n v="166941.81"/>
    <n v="292148.15999999997"/>
    <n v="220006.58"/>
    <n v="385011.51"/>
    <n v="272587.13"/>
    <n v="477027.48"/>
    <n v="307102.82"/>
    <n v="537429.93000000005"/>
    <n v="341188.08"/>
    <n v="597079.14"/>
  </r>
  <r>
    <n v="1"/>
    <x v="3"/>
    <s v="Region I - Northeast"/>
    <x v="0"/>
    <s v="CT"/>
    <x v="6"/>
    <n v="4"/>
    <x v="3"/>
    <n v="104148.04"/>
    <n v="166636.85999999999"/>
    <n v="145807.25"/>
    <n v="233291.6"/>
    <n v="187466.47"/>
    <n v="299946.34999999998"/>
    <n v="249955.29"/>
    <n v="399928.47"/>
    <n v="312444.11"/>
    <n v="499910.58"/>
    <n v="354103.32"/>
    <n v="566565.32999999996"/>
    <n v="395762.54"/>
    <n v="633220.06999999995"/>
  </r>
  <r>
    <n v="1"/>
    <x v="3"/>
    <s v="Region I - Northeast"/>
    <x v="0"/>
    <s v="CT"/>
    <x v="7"/>
    <n v="1"/>
    <x v="0"/>
    <n v="120598.58"/>
    <n v="211047.51"/>
    <n v="156257.51999999999"/>
    <n v="273450.65000000002"/>
    <n v="186579.07"/>
    <n v="326513.37"/>
    <n v="222159.52"/>
    <n v="388779.16"/>
    <n v="261330.17"/>
    <n v="457327.79"/>
    <n v="286461.88"/>
    <n v="501308.29"/>
    <n v="310689.45"/>
    <n v="543706.54"/>
  </r>
  <r>
    <n v="1"/>
    <x v="3"/>
    <s v="Region I - Northeast"/>
    <x v="0"/>
    <s v="CT"/>
    <x v="7"/>
    <n v="2"/>
    <x v="1"/>
    <n v="95826.72"/>
    <n v="167696.76999999999"/>
    <n v="125262.8"/>
    <n v="219209.9"/>
    <n v="151467.70000000001"/>
    <n v="265068.48"/>
    <n v="184819.17"/>
    <n v="323433.53999999998"/>
    <n v="219000.78"/>
    <n v="383251.37"/>
    <n v="241178.5"/>
    <n v="422062.37"/>
    <n v="261858.31"/>
    <n v="458252.05"/>
  </r>
  <r>
    <n v="1"/>
    <x v="3"/>
    <s v="Region I - Northeast"/>
    <x v="0"/>
    <s v="CT"/>
    <x v="7"/>
    <n v="3"/>
    <x v="2"/>
    <n v="92398.3"/>
    <n v="161697.01999999999"/>
    <n v="126201.47"/>
    <n v="220852.57"/>
    <n v="159958.6"/>
    <n v="279927.55"/>
    <n v="210991.99"/>
    <n v="369235.98"/>
    <n v="261596.73"/>
    <n v="457794.28"/>
    <n v="294856.94"/>
    <n v="515999.65"/>
    <n v="327736.13"/>
    <n v="573538.22"/>
  </r>
  <r>
    <n v="1"/>
    <x v="3"/>
    <s v="Region I - Northeast"/>
    <x v="0"/>
    <s v="CT"/>
    <x v="7"/>
    <n v="4"/>
    <x v="3"/>
    <n v="97746.61"/>
    <n v="156394.59"/>
    <n v="136845.26"/>
    <n v="218952.42"/>
    <n v="175943.91"/>
    <n v="281510.25"/>
    <n v="234591.88"/>
    <n v="375347.01"/>
    <n v="293239.84000000003"/>
    <n v="469183.76"/>
    <n v="332338.49"/>
    <n v="531741.59"/>
    <n v="371437.14"/>
    <n v="594299.43000000005"/>
  </r>
  <r>
    <n v="1"/>
    <x v="3"/>
    <s v="Region I - Northeast"/>
    <x v="1"/>
    <s v="ME"/>
    <x v="8"/>
    <n v="1"/>
    <x v="0"/>
    <n v="110276.78"/>
    <n v="192984.36"/>
    <n v="143073.87"/>
    <n v="250379.28"/>
    <n v="170997.97"/>
    <n v="299246.44"/>
    <n v="203838.12"/>
    <n v="356716.71"/>
    <n v="239924.83"/>
    <n v="419868.46"/>
    <n v="263082.42"/>
    <n v="460394.23999999999"/>
    <n v="285486.2"/>
    <n v="499600.85"/>
  </r>
  <r>
    <n v="1"/>
    <x v="3"/>
    <s v="Region I - Northeast"/>
    <x v="1"/>
    <s v="ME"/>
    <x v="8"/>
    <n v="2"/>
    <x v="1"/>
    <n v="86422.399999999994"/>
    <n v="151239.20000000001"/>
    <n v="113227.11"/>
    <n v="198147.45"/>
    <n v="137187.03"/>
    <n v="240077.29"/>
    <n v="167880.74"/>
    <n v="293791.3"/>
    <n v="199163.2"/>
    <n v="348535.61"/>
    <n v="219476.2"/>
    <n v="384083.36"/>
    <n v="238463.62"/>
    <n v="417311.34"/>
  </r>
  <r>
    <n v="1"/>
    <x v="3"/>
    <s v="Region I - Northeast"/>
    <x v="1"/>
    <s v="ME"/>
    <x v="8"/>
    <n v="3"/>
    <x v="2"/>
    <n v="82424.34"/>
    <n v="144242.6"/>
    <n v="112354.83"/>
    <n v="196620.95"/>
    <n v="142240.98000000001"/>
    <n v="248921.71"/>
    <n v="187453.16"/>
    <n v="328043.03999999998"/>
    <n v="232252.57"/>
    <n v="406442"/>
    <n v="261660.21"/>
    <n v="457905.36"/>
    <n v="290700.93"/>
    <n v="508726.63"/>
  </r>
  <r>
    <n v="1"/>
    <x v="3"/>
    <s v="Region I - Northeast"/>
    <x v="1"/>
    <s v="ME"/>
    <x v="8"/>
    <n v="4"/>
    <x v="3"/>
    <n v="88749.99"/>
    <n v="141999.98000000001"/>
    <n v="124249.98"/>
    <n v="198799.97"/>
    <n v="159749.98000000001"/>
    <n v="255599.97"/>
    <n v="212999.97"/>
    <n v="340799.95"/>
    <n v="266249.96000000002"/>
    <n v="425999.94"/>
    <n v="301749.95"/>
    <n v="482799.93"/>
    <n v="337249.95"/>
    <n v="539599.93000000005"/>
  </r>
  <r>
    <n v="1"/>
    <x v="3"/>
    <s v="Region I - Northeast"/>
    <x v="1"/>
    <s v="ME"/>
    <x v="9"/>
    <n v="1"/>
    <x v="0"/>
    <n v="106260.46"/>
    <n v="185955.8"/>
    <n v="137819.12"/>
    <n v="241183.45"/>
    <n v="164680.49"/>
    <n v="288190.86"/>
    <n v="196254.09"/>
    <n v="343444.66"/>
    <n v="230964.41"/>
    <n v="404187.72"/>
    <n v="253237.71"/>
    <n v="443165.99"/>
    <n v="274767.78000000003"/>
    <n v="480843.61"/>
  </r>
  <r>
    <n v="1"/>
    <x v="3"/>
    <s v="Region I - Northeast"/>
    <x v="1"/>
    <s v="ME"/>
    <x v="9"/>
    <n v="2"/>
    <x v="1"/>
    <n v="83552.929999999993"/>
    <n v="146217.62"/>
    <n v="109407.29"/>
    <n v="191462.76"/>
    <n v="132495.07999999999"/>
    <n v="231866.39"/>
    <n v="162025.43"/>
    <n v="283544.51"/>
    <n v="192162.48"/>
    <n v="336284.33"/>
    <n v="211727.94"/>
    <n v="370523.9"/>
    <n v="230005.9"/>
    <n v="402510.33"/>
  </r>
  <r>
    <n v="1"/>
    <x v="3"/>
    <s v="Region I - Northeast"/>
    <x v="1"/>
    <s v="ME"/>
    <x v="9"/>
    <n v="3"/>
    <x v="2"/>
    <n v="79900.02"/>
    <n v="139825.03"/>
    <n v="108966.89"/>
    <n v="190692.06"/>
    <n v="137991.56"/>
    <n v="241485.22"/>
    <n v="181893.11"/>
    <n v="318312.94"/>
    <n v="225401.73"/>
    <n v="394453.03"/>
    <n v="253970.89"/>
    <n v="444449.06"/>
    <n v="282190.78000000003"/>
    <n v="493833.86"/>
  </r>
  <r>
    <n v="1"/>
    <x v="3"/>
    <s v="Region I - Northeast"/>
    <x v="1"/>
    <s v="ME"/>
    <x v="9"/>
    <n v="4"/>
    <x v="3"/>
    <n v="85663.49"/>
    <n v="137061.59"/>
    <n v="119928.89"/>
    <n v="191886.23"/>
    <n v="154194.29"/>
    <n v="246710.86"/>
    <n v="205592.38"/>
    <n v="328947.82"/>
    <n v="256990.48"/>
    <n v="411184.77"/>
    <n v="291255.88"/>
    <n v="466009.41"/>
    <n v="325521.27"/>
    <n v="520834.05"/>
  </r>
  <r>
    <n v="1"/>
    <x v="3"/>
    <s v="Region I - Northeast"/>
    <x v="1"/>
    <s v="ME"/>
    <x v="10"/>
    <n v="1"/>
    <x v="0"/>
    <n v="110807.28"/>
    <n v="193912.74"/>
    <n v="143744.01"/>
    <n v="251552.02"/>
    <n v="171783.57"/>
    <n v="300621.25"/>
    <n v="204752.61"/>
    <n v="358317.06"/>
    <n v="240987.29"/>
    <n v="421727.77"/>
    <n v="264239.40999999997"/>
    <n v="462418.97"/>
    <n v="286727.13"/>
    <n v="501772.48"/>
  </r>
  <r>
    <n v="1"/>
    <x v="3"/>
    <s v="Region I - Northeast"/>
    <x v="1"/>
    <s v="ME"/>
    <x v="10"/>
    <n v="2"/>
    <x v="1"/>
    <n v="86952.9"/>
    <n v="152167.57999999999"/>
    <n v="113897.25"/>
    <n v="199320.18"/>
    <n v="137972.63"/>
    <n v="241452.1"/>
    <n v="168795.23"/>
    <n v="295391.65999999997"/>
    <n v="200225.67"/>
    <n v="350394.91"/>
    <n v="220633.19"/>
    <n v="386108.09"/>
    <n v="239704.55"/>
    <n v="419482.97"/>
  </r>
  <r>
    <n v="1"/>
    <x v="3"/>
    <s v="Region I - Northeast"/>
    <x v="1"/>
    <s v="ME"/>
    <x v="10"/>
    <n v="3"/>
    <x v="2"/>
    <n v="83017.960000000006"/>
    <n v="145281.43"/>
    <n v="113185.89"/>
    <n v="198075.31"/>
    <n v="143309.49"/>
    <n v="250791.61"/>
    <n v="188877.85"/>
    <n v="330536.23"/>
    <n v="234033.43"/>
    <n v="409558.5"/>
    <n v="263678.51"/>
    <n v="461437.39"/>
    <n v="292956.68"/>
    <n v="512674.19"/>
  </r>
  <r>
    <n v="1"/>
    <x v="3"/>
    <s v="Region I - Northeast"/>
    <x v="1"/>
    <s v="ME"/>
    <x v="10"/>
    <n v="4"/>
    <x v="3"/>
    <n v="89237.11"/>
    <n v="142779.37"/>
    <n v="124931.95"/>
    <n v="199891.12"/>
    <n v="160626.79"/>
    <n v="257002.87"/>
    <n v="214169.06"/>
    <n v="342670.5"/>
    <n v="267711.32"/>
    <n v="428338.12"/>
    <n v="303406.17"/>
    <n v="485449.87"/>
    <n v="339101.01"/>
    <n v="542561.62"/>
  </r>
  <r>
    <n v="1"/>
    <x v="3"/>
    <s v="Region I - Northeast"/>
    <x v="1"/>
    <s v="ME"/>
    <x v="11"/>
    <n v="1"/>
    <x v="0"/>
    <n v="111337.78"/>
    <n v="194841.12"/>
    <n v="144414.15"/>
    <n v="252724.76"/>
    <n v="172569.17"/>
    <n v="301996.06"/>
    <n v="205667.1"/>
    <n v="359917.42"/>
    <n v="242049.75"/>
    <n v="423587.07"/>
    <n v="265396.40000000002"/>
    <n v="464443.7"/>
    <n v="287968.06"/>
    <n v="503944.11"/>
  </r>
  <r>
    <n v="1"/>
    <x v="3"/>
    <s v="Region I - Northeast"/>
    <x v="1"/>
    <s v="ME"/>
    <x v="11"/>
    <n v="2"/>
    <x v="1"/>
    <n v="87483.41"/>
    <n v="153095.96"/>
    <n v="114567.38"/>
    <n v="200492.92"/>
    <n v="138758.23000000001"/>
    <n v="242826.91"/>
    <n v="169709.72"/>
    <n v="296992.01"/>
    <n v="201288.13"/>
    <n v="352254.22"/>
    <n v="221790.18"/>
    <n v="388132.82"/>
    <n v="240945.49"/>
    <n v="421654.6"/>
  </r>
  <r>
    <n v="1"/>
    <x v="3"/>
    <s v="Region I - Northeast"/>
    <x v="1"/>
    <s v="ME"/>
    <x v="11"/>
    <n v="3"/>
    <x v="2"/>
    <n v="83611.58"/>
    <n v="146320.26999999999"/>
    <n v="114016.96000000001"/>
    <n v="199529.68"/>
    <n v="144378"/>
    <n v="252661.5"/>
    <n v="190302.53"/>
    <n v="333029.43"/>
    <n v="235814.28"/>
    <n v="412674.99"/>
    <n v="265696.81"/>
    <n v="464969.42"/>
    <n v="295212.43"/>
    <n v="516621.75"/>
  </r>
  <r>
    <n v="1"/>
    <x v="3"/>
    <s v="Region I - Northeast"/>
    <x v="1"/>
    <s v="ME"/>
    <x v="11"/>
    <n v="4"/>
    <x v="3"/>
    <n v="89724.23"/>
    <n v="143558.76999999999"/>
    <n v="125613.92"/>
    <n v="200982.28"/>
    <n v="161503.60999999999"/>
    <n v="258405.78"/>
    <n v="215338.15"/>
    <n v="344541.04"/>
    <n v="269172.69"/>
    <n v="430676.3"/>
    <n v="305062.38"/>
    <n v="488099.81"/>
    <n v="340952.07"/>
    <n v="545523.31999999995"/>
  </r>
  <r>
    <n v="1"/>
    <x v="3"/>
    <s v="Region I - Northeast"/>
    <x v="1"/>
    <s v="ME"/>
    <x v="12"/>
    <n v="1"/>
    <x v="0"/>
    <n v="103486.83"/>
    <n v="181101.95"/>
    <n v="134242.92000000001"/>
    <n v="234925.1"/>
    <n v="160425.18"/>
    <n v="280744.06"/>
    <n v="191208.61"/>
    <n v="334615.06"/>
    <n v="225042.84"/>
    <n v="393824.96"/>
    <n v="246754.45"/>
    <n v="431820.28"/>
    <n v="267750.36"/>
    <n v="468563.14"/>
  </r>
  <r>
    <n v="1"/>
    <x v="3"/>
    <s v="Region I - Northeast"/>
    <x v="1"/>
    <s v="ME"/>
    <x v="12"/>
    <n v="2"/>
    <x v="1"/>
    <n v="81238.03"/>
    <n v="142166.56"/>
    <n v="106405.07"/>
    <n v="186208.87"/>
    <n v="128889.97"/>
    <n v="225557.45"/>
    <n v="157671.44"/>
    <n v="275925.01"/>
    <n v="187024.77"/>
    <n v="327293.36"/>
    <n v="206083.26"/>
    <n v="360645.71"/>
    <n v="223892.77"/>
    <n v="391812.34"/>
  </r>
  <r>
    <n v="1"/>
    <x v="3"/>
    <s v="Region I - Northeast"/>
    <x v="1"/>
    <s v="ME"/>
    <x v="12"/>
    <n v="3"/>
    <x v="2"/>
    <n v="77584.33"/>
    <n v="135772.57999999999"/>
    <n v="105783.37"/>
    <n v="185120.9"/>
    <n v="133941.06"/>
    <n v="234396.86"/>
    <n v="176534.79"/>
    <n v="308935.88"/>
    <n v="218743.52"/>
    <n v="382801.16"/>
    <n v="246454.9"/>
    <n v="431296.08"/>
    <n v="273824.07"/>
    <n v="479192.13"/>
  </r>
  <r>
    <n v="1"/>
    <x v="3"/>
    <s v="Region I - Northeast"/>
    <x v="1"/>
    <s v="ME"/>
    <x v="12"/>
    <n v="4"/>
    <x v="3"/>
    <n v="83357.23"/>
    <n v="133371.57"/>
    <n v="116700.12"/>
    <n v="186720.2"/>
    <n v="150043.01999999999"/>
    <n v="240068.83"/>
    <n v="200057.35"/>
    <n v="320091.77"/>
    <n v="250071.69"/>
    <n v="400114.71"/>
    <n v="283414.58"/>
    <n v="453463.34"/>
    <n v="316757.48"/>
    <n v="506811.97"/>
  </r>
  <r>
    <n v="1"/>
    <x v="3"/>
    <s v="Region I - Northeast"/>
    <x v="2"/>
    <s v="MA"/>
    <x v="13"/>
    <n v="1"/>
    <x v="0"/>
    <n v="135481.72"/>
    <n v="237093.01"/>
    <n v="175710.75"/>
    <n v="307493.82"/>
    <n v="209950.45"/>
    <n v="367413.28"/>
    <n v="250193.61"/>
    <n v="437838.82"/>
    <n v="294437.64"/>
    <n v="515265.88"/>
    <n v="322828.44"/>
    <n v="564949.77"/>
    <n v="350268.5"/>
    <n v="612969.88"/>
  </r>
  <r>
    <n v="1"/>
    <x v="3"/>
    <s v="Region I - Northeast"/>
    <x v="2"/>
    <s v="MA"/>
    <x v="13"/>
    <n v="2"/>
    <x v="1"/>
    <n v="106581.23"/>
    <n v="186517.14"/>
    <n v="139550.25"/>
    <n v="244212.94"/>
    <n v="168987.19"/>
    <n v="295727.58"/>
    <n v="206629.86"/>
    <n v="361602.26"/>
    <n v="245053.36"/>
    <n v="428843.38"/>
    <n v="269997.83"/>
    <n v="472496.2"/>
    <n v="293298.84000000003"/>
    <n v="513272.97"/>
  </r>
  <r>
    <n v="1"/>
    <x v="3"/>
    <s v="Region I - Northeast"/>
    <x v="2"/>
    <s v="MA"/>
    <x v="13"/>
    <n v="3"/>
    <x v="2"/>
    <n v="101960.76"/>
    <n v="178431.33"/>
    <n v="139062.89000000001"/>
    <n v="243360.06"/>
    <n v="176111.31"/>
    <n v="308194.78000000003"/>
    <n v="232147.91"/>
    <n v="406258.83"/>
    <n v="287684.40999999997"/>
    <n v="503447.72"/>
    <n v="324153.09000000003"/>
    <n v="567267.91"/>
    <n v="360177.24"/>
    <n v="630310.17000000004"/>
  </r>
  <r>
    <n v="1"/>
    <x v="3"/>
    <s v="Region I - Northeast"/>
    <x v="2"/>
    <s v="MA"/>
    <x v="13"/>
    <n v="4"/>
    <x v="3"/>
    <n v="109247.67999999999"/>
    <n v="174796.29"/>
    <n v="152946.76"/>
    <n v="244714.81"/>
    <n v="196645.83"/>
    <n v="314633.33"/>
    <n v="262194.44"/>
    <n v="419511.11"/>
    <n v="327743.05"/>
    <n v="524388.88"/>
    <n v="371442.12"/>
    <n v="594307.4"/>
    <n v="415141.19"/>
    <n v="664225.92000000004"/>
  </r>
  <r>
    <n v="1"/>
    <x v="3"/>
    <s v="Region I - Northeast"/>
    <x v="2"/>
    <s v="MA"/>
    <x v="14"/>
    <n v="1"/>
    <x v="0"/>
    <n v="126918.58"/>
    <n v="222107.51999999999"/>
    <n v="164531.1"/>
    <n v="287929.42"/>
    <n v="196529.9"/>
    <n v="343927.32"/>
    <n v="234111.06"/>
    <n v="409694.36"/>
    <n v="275454.34000000003"/>
    <n v="482045.09"/>
    <n v="301982.02"/>
    <n v="528468.53"/>
    <n v="327590.73"/>
    <n v="573283.77"/>
  </r>
  <r>
    <n v="1"/>
    <x v="3"/>
    <s v="Region I - Northeast"/>
    <x v="2"/>
    <s v="MA"/>
    <x v="14"/>
    <n v="2"/>
    <x v="1"/>
    <n v="100311.78"/>
    <n v="175545.61"/>
    <n v="131240.48000000001"/>
    <n v="229670.84"/>
    <n v="158817.69"/>
    <n v="277930.96000000002"/>
    <n v="194004.76"/>
    <n v="339508.32"/>
    <n v="229989.44"/>
    <n v="402481.53"/>
    <n v="253344.31"/>
    <n v="443352.55"/>
    <n v="275142.46999999997"/>
    <n v="481499.32"/>
  </r>
  <r>
    <n v="1"/>
    <x v="3"/>
    <s v="Region I - Northeast"/>
    <x v="2"/>
    <s v="MA"/>
    <x v="14"/>
    <n v="3"/>
    <x v="2"/>
    <n v="96318.49"/>
    <n v="168557.36"/>
    <n v="131455.95000000001"/>
    <n v="230047.92"/>
    <n v="166543.96"/>
    <n v="291451.93"/>
    <n v="219603.13"/>
    <n v="384305.47"/>
    <n v="272201.89"/>
    <n v="476353.3"/>
    <n v="306756.17"/>
    <n v="536823.29"/>
    <n v="340901.2"/>
    <n v="596577.1"/>
  </r>
  <r>
    <n v="1"/>
    <x v="3"/>
    <s v="Region I - Northeast"/>
    <x v="2"/>
    <s v="MA"/>
    <x v="14"/>
    <n v="4"/>
    <x v="3"/>
    <n v="102587.58"/>
    <n v="164140.12"/>
    <n v="143622.60999999999"/>
    <n v="229796.17"/>
    <n v="184657.64"/>
    <n v="295452.21999999997"/>
    <n v="246210.18"/>
    <n v="393936.29"/>
    <n v="307762.73"/>
    <n v="492420.37"/>
    <n v="348797.76"/>
    <n v="558076.42000000004"/>
    <n v="389832.79"/>
    <n v="623732.47"/>
  </r>
  <r>
    <n v="1"/>
    <x v="3"/>
    <s v="Region I - Northeast"/>
    <x v="2"/>
    <s v="MA"/>
    <x v="15"/>
    <n v="1"/>
    <x v="0"/>
    <n v="127509.64"/>
    <n v="223141.87"/>
    <n v="165313.99"/>
    <n v="289299.49"/>
    <n v="197479.15"/>
    <n v="345588.51"/>
    <n v="235262.07"/>
    <n v="411708.62"/>
    <n v="276821.44"/>
    <n v="484437.51"/>
    <n v="303488.15999999997"/>
    <n v="531104.28"/>
    <n v="329238.03999999998"/>
    <n v="576166.56000000006"/>
  </r>
  <r>
    <n v="1"/>
    <x v="3"/>
    <s v="Region I - Northeast"/>
    <x v="2"/>
    <s v="MA"/>
    <x v="15"/>
    <n v="2"/>
    <x v="1"/>
    <n v="100673.47"/>
    <n v="176178.57"/>
    <n v="131736.39000000001"/>
    <n v="230538.68"/>
    <n v="159441.84"/>
    <n v="279023.21999999997"/>
    <n v="194810.02"/>
    <n v="340917.54"/>
    <n v="230964.6"/>
    <n v="404188.06"/>
    <n v="254431.17"/>
    <n v="445254.54"/>
    <n v="276337.64"/>
    <n v="483590.87"/>
  </r>
  <r>
    <n v="1"/>
    <x v="3"/>
    <s v="Region I - Northeast"/>
    <x v="2"/>
    <s v="MA"/>
    <x v="15"/>
    <n v="3"/>
    <x v="2"/>
    <n v="96585.91"/>
    <n v="169025.34"/>
    <n v="131801.10999999999"/>
    <n v="230651.95"/>
    <n v="166966.44"/>
    <n v="292191.27"/>
    <n v="220145.26"/>
    <n v="385254.21"/>
    <n v="272859.71000000002"/>
    <n v="477504.5"/>
    <n v="307486.71000000002"/>
    <n v="538101.74"/>
    <n v="341700.93"/>
    <n v="597976.63"/>
  </r>
  <r>
    <n v="1"/>
    <x v="3"/>
    <s v="Region I - Northeast"/>
    <x v="2"/>
    <s v="MA"/>
    <x v="15"/>
    <n v="4"/>
    <x v="3"/>
    <n v="103010.03"/>
    <n v="164816.04"/>
    <n v="144214.03"/>
    <n v="230742.46"/>
    <n v="185418.04"/>
    <n v="296668.88"/>
    <n v="247224.06"/>
    <n v="395558.5"/>
    <n v="309030.07"/>
    <n v="494448.13"/>
    <n v="350234.08"/>
    <n v="560374.54"/>
    <n v="391438.09"/>
    <n v="626300.96"/>
  </r>
  <r>
    <n v="1"/>
    <x v="3"/>
    <s v="Region I - Northeast"/>
    <x v="2"/>
    <s v="MA"/>
    <x v="16"/>
    <n v="1"/>
    <x v="0"/>
    <n v="124736.01"/>
    <n v="218288.02"/>
    <n v="161737.79"/>
    <n v="283041.14"/>
    <n v="193223.83"/>
    <n v="338141.7"/>
    <n v="230216.58"/>
    <n v="402879.02"/>
    <n v="270899.86"/>
    <n v="474074.75"/>
    <n v="297004.90000000002"/>
    <n v="519758.58"/>
    <n v="322220.62"/>
    <n v="563886.09"/>
  </r>
  <r>
    <n v="1"/>
    <x v="3"/>
    <s v="Region I - Northeast"/>
    <x v="2"/>
    <s v="MA"/>
    <x v="16"/>
    <n v="2"/>
    <x v="1"/>
    <n v="98358.58"/>
    <n v="172127.51"/>
    <n v="128734.16"/>
    <n v="225284.79"/>
    <n v="155836.73000000001"/>
    <n v="272714.28000000003"/>
    <n v="190456.02"/>
    <n v="333298.03999999998"/>
    <n v="225826.9"/>
    <n v="395197.08"/>
    <n v="248786.49"/>
    <n v="435376.36"/>
    <n v="270224.5"/>
    <n v="472892.88"/>
  </r>
  <r>
    <n v="1"/>
    <x v="3"/>
    <s v="Region I - Northeast"/>
    <x v="2"/>
    <s v="MA"/>
    <x v="16"/>
    <n v="3"/>
    <x v="2"/>
    <n v="94270.22"/>
    <n v="164972.89000000001"/>
    <n v="128617.59"/>
    <n v="225080.79"/>
    <n v="162915.94"/>
    <n v="285102.90000000002"/>
    <n v="214786.94"/>
    <n v="375877.14"/>
    <n v="266201.5"/>
    <n v="465852.62"/>
    <n v="299970.71999999997"/>
    <n v="524948.76"/>
    <n v="333334.23"/>
    <n v="583334.9"/>
  </r>
  <r>
    <n v="1"/>
    <x v="3"/>
    <s v="Region I - Northeast"/>
    <x v="2"/>
    <s v="MA"/>
    <x v="16"/>
    <n v="4"/>
    <x v="3"/>
    <n v="100703.76"/>
    <n v="161126.01999999999"/>
    <n v="140985.26999999999"/>
    <n v="225576.43"/>
    <n v="181266.77"/>
    <n v="290026.84000000003"/>
    <n v="241689.03"/>
    <n v="386702.45"/>
    <n v="302111.28999999998"/>
    <n v="483378.07"/>
    <n v="342392.79"/>
    <n v="547828.47999999998"/>
    <n v="382674.3"/>
    <n v="612278.88"/>
  </r>
  <r>
    <n v="1"/>
    <x v="3"/>
    <s v="Region I - Northeast"/>
    <x v="2"/>
    <s v="MA"/>
    <x v="17"/>
    <n v="1"/>
    <x v="0"/>
    <n v="117415.56"/>
    <n v="205477.22"/>
    <n v="152236.70000000001"/>
    <n v="266414.21999999997"/>
    <n v="181865.43"/>
    <n v="318264.5"/>
    <n v="216672.58"/>
    <n v="379177.01"/>
    <n v="254955.39"/>
    <n v="446171.94"/>
    <n v="279519.93"/>
    <n v="489159.88"/>
    <n v="303243.84999999998"/>
    <n v="530676.73"/>
  </r>
  <r>
    <n v="1"/>
    <x v="3"/>
    <s v="Region I - Northeast"/>
    <x v="2"/>
    <s v="MA"/>
    <x v="17"/>
    <n v="2"/>
    <x v="1"/>
    <n v="92643.7"/>
    <n v="162126.48000000001"/>
    <n v="121241.98"/>
    <n v="212173.46"/>
    <n v="146754.07"/>
    <n v="256819.62"/>
    <n v="179332.22"/>
    <n v="313831.39"/>
    <n v="212626.01"/>
    <n v="372095.51"/>
    <n v="234236.55"/>
    <n v="409913.96"/>
    <n v="254412.71"/>
    <n v="445222.24"/>
  </r>
  <r>
    <n v="1"/>
    <x v="3"/>
    <s v="Region I - Northeast"/>
    <x v="2"/>
    <s v="MA"/>
    <x v="17"/>
    <n v="3"/>
    <x v="2"/>
    <n v="88836.58"/>
    <n v="155464.01999999999"/>
    <n v="121215.07"/>
    <n v="212126.37"/>
    <n v="153547.51"/>
    <n v="268708.15000000002"/>
    <n v="202443.87"/>
    <n v="354276.78"/>
    <n v="250911.58"/>
    <n v="439095.27"/>
    <n v="282747.11"/>
    <n v="494807.43"/>
    <n v="314201.61"/>
    <n v="549852.81000000006"/>
  </r>
  <r>
    <n v="1"/>
    <x v="3"/>
    <s v="Region I - Northeast"/>
    <x v="2"/>
    <s v="MA"/>
    <x v="17"/>
    <n v="4"/>
    <x v="3"/>
    <n v="94823.88"/>
    <n v="151718.21"/>
    <n v="132753.44"/>
    <n v="212405.5"/>
    <n v="170682.99"/>
    <n v="273092.78999999998"/>
    <n v="227577.32"/>
    <n v="364123.71"/>
    <n v="284471.65000000002"/>
    <n v="455154.64"/>
    <n v="322401.2"/>
    <n v="515841.93"/>
    <n v="360330.75"/>
    <n v="576529.21"/>
  </r>
  <r>
    <n v="1"/>
    <x v="3"/>
    <s v="Region I - Northeast"/>
    <x v="2"/>
    <s v="MA"/>
    <x v="18"/>
    <n v="1"/>
    <x v="0"/>
    <n v="124857.12"/>
    <n v="218499.97"/>
    <n v="161963.31"/>
    <n v="283435.78999999998"/>
    <n v="193551.11"/>
    <n v="338714.45"/>
    <n v="230689.61"/>
    <n v="403706.82"/>
    <n v="271509.12"/>
    <n v="475140.97"/>
    <n v="297703.2"/>
    <n v="520980.6"/>
    <n v="323033.36"/>
    <n v="565308.39"/>
  </r>
  <r>
    <n v="1"/>
    <x v="3"/>
    <s v="Region I - Northeast"/>
    <x v="2"/>
    <s v="MA"/>
    <x v="18"/>
    <n v="2"/>
    <x v="1"/>
    <n v="98020.95"/>
    <n v="171536.66"/>
    <n v="128385.7"/>
    <n v="224674.98"/>
    <n v="155513.81"/>
    <n v="272149.15999999997"/>
    <n v="190237.57"/>
    <n v="332915.74"/>
    <n v="225652.29"/>
    <n v="394891.51"/>
    <n v="248646.21"/>
    <n v="435130.86"/>
    <n v="270132.96999999997"/>
    <n v="472732.69"/>
  </r>
  <r>
    <n v="1"/>
    <x v="3"/>
    <s v="Region I - Northeast"/>
    <x v="2"/>
    <s v="MA"/>
    <x v="18"/>
    <n v="3"/>
    <x v="2"/>
    <n v="93617.81"/>
    <n v="163831.17000000001"/>
    <n v="127645.78"/>
    <n v="223380.11"/>
    <n v="161623.85999999999"/>
    <n v="282841.76"/>
    <n v="213021.83"/>
    <n v="372788.2"/>
    <n v="263955.42"/>
    <n v="461921.98"/>
    <n v="297395.18"/>
    <n v="520441.56"/>
    <n v="330422.15999999997"/>
    <n v="578238.78"/>
  </r>
  <r>
    <n v="1"/>
    <x v="3"/>
    <s v="Region I - Northeast"/>
    <x v="2"/>
    <s v="MA"/>
    <x v="18"/>
    <n v="4"/>
    <x v="3"/>
    <n v="100574.41"/>
    <n v="160919.06"/>
    <n v="140804.18"/>
    <n v="225286.69"/>
    <n v="181033.95"/>
    <n v="289654.32"/>
    <n v="241378.59"/>
    <n v="386205.76"/>
    <n v="301723.24"/>
    <n v="482757.19"/>
    <n v="341953.01"/>
    <n v="547124.81999999995"/>
    <n v="382182.77"/>
    <n v="611492.44999999995"/>
  </r>
  <r>
    <n v="1"/>
    <x v="3"/>
    <s v="Region I - Northeast"/>
    <x v="2"/>
    <s v="MA"/>
    <x v="19"/>
    <n v="1"/>
    <x v="0"/>
    <n v="123493.33"/>
    <n v="216113.32"/>
    <n v="160059.24"/>
    <n v="280103.67"/>
    <n v="191161.68"/>
    <n v="334532.94"/>
    <n v="227678.05"/>
    <n v="398436.58"/>
    <n v="267861.02"/>
    <n v="468756.79"/>
    <n v="293643.45"/>
    <n v="513876.04"/>
    <n v="318519.62"/>
    <n v="557409.34"/>
  </r>
  <r>
    <n v="1"/>
    <x v="3"/>
    <s v="Region I - Northeast"/>
    <x v="2"/>
    <s v="MA"/>
    <x v="19"/>
    <n v="2"/>
    <x v="1"/>
    <n v="97804"/>
    <n v="171157"/>
    <n v="127916.57"/>
    <n v="223854"/>
    <n v="154749.9"/>
    <n v="270812.32"/>
    <n v="188954.72"/>
    <n v="330670.76"/>
    <n v="223963.88"/>
    <n v="391936.79"/>
    <n v="246682.91"/>
    <n v="431695.09"/>
    <n v="267879.93"/>
    <n v="468789.87"/>
  </r>
  <r>
    <n v="1"/>
    <x v="3"/>
    <s v="Region I - Northeast"/>
    <x v="2"/>
    <s v="MA"/>
    <x v="19"/>
    <n v="3"/>
    <x v="2"/>
    <n v="94061.59"/>
    <n v="164607.78"/>
    <n v="128413.18"/>
    <n v="224723.06"/>
    <n v="162717.01999999999"/>
    <n v="284754.78999999998"/>
    <n v="214585.22"/>
    <n v="375524.13"/>
    <n v="266008.88"/>
    <n v="465515.54"/>
    <n v="299797.40000000002"/>
    <n v="524645.46"/>
    <n v="333190.78999999998"/>
    <n v="583083.88"/>
  </r>
  <r>
    <n v="1"/>
    <x v="3"/>
    <s v="Region I - Northeast"/>
    <x v="2"/>
    <s v="MA"/>
    <x v="19"/>
    <n v="4"/>
    <x v="3"/>
    <n v="99923.53"/>
    <n v="159877.66"/>
    <n v="139892.95000000001"/>
    <n v="223828.72"/>
    <n v="179862.36"/>
    <n v="287779.78000000003"/>
    <n v="239816.48"/>
    <n v="383706.38"/>
    <n v="299770.59999999998"/>
    <n v="479632.97"/>
    <n v="339740.02"/>
    <n v="543584.04"/>
    <n v="379709.43"/>
    <n v="607535.1"/>
  </r>
  <r>
    <n v="1"/>
    <x v="3"/>
    <s v="Region I - Northeast"/>
    <x v="3"/>
    <s v="NH"/>
    <x v="20"/>
    <n v="1"/>
    <x v="0"/>
    <n v="109322.36"/>
    <n v="191314.13"/>
    <n v="141614.41"/>
    <n v="247825.23"/>
    <n v="169066.84"/>
    <n v="295866.96999999997"/>
    <n v="201268"/>
    <n v="352218.99"/>
    <n v="236729.91"/>
    <n v="414277.34"/>
    <n v="259481.34"/>
    <n v="454092.35"/>
    <n v="281400.63"/>
    <n v="492451.09"/>
  </r>
  <r>
    <n v="1"/>
    <x v="3"/>
    <s v="Region I - Northeast"/>
    <x v="3"/>
    <s v="NH"/>
    <x v="20"/>
    <n v="2"/>
    <x v="1"/>
    <n v="87073.57"/>
    <n v="152378.74"/>
    <n v="113776.57"/>
    <n v="199108.99"/>
    <n v="137531.63"/>
    <n v="240680.35"/>
    <n v="167730.82999999999"/>
    <n v="293528.95"/>
    <n v="198711.85"/>
    <n v="347745.74"/>
    <n v="218810.16"/>
    <n v="382917.77"/>
    <n v="237543.03"/>
    <n v="415700.3"/>
  </r>
  <r>
    <n v="1"/>
    <x v="3"/>
    <s v="Region I - Northeast"/>
    <x v="3"/>
    <s v="NH"/>
    <x v="20"/>
    <n v="3"/>
    <x v="2"/>
    <n v="84114.14"/>
    <n v="147199.74"/>
    <n v="114925.1"/>
    <n v="201118.93"/>
    <n v="145694.72"/>
    <n v="254965.75"/>
    <n v="192206.32"/>
    <n v="336361.07"/>
    <n v="238332.94"/>
    <n v="417082.65"/>
    <n v="268656.25"/>
    <n v="470148.43"/>
    <n v="298637.34000000003"/>
    <n v="522615.34"/>
  </r>
  <r>
    <n v="1"/>
    <x v="3"/>
    <s v="Region I - Northeast"/>
    <x v="3"/>
    <s v="NH"/>
    <x v="20"/>
    <n v="4"/>
    <x v="3"/>
    <n v="88715.57"/>
    <n v="141944.91"/>
    <n v="124201.8"/>
    <n v="198722.88"/>
    <n v="159688.01999999999"/>
    <n v="255500.84"/>
    <n v="212917.36"/>
    <n v="340667.79"/>
    <n v="266146.7"/>
    <n v="425834.73"/>
    <n v="301632.93"/>
    <n v="482612.7"/>
    <n v="337119.16"/>
    <n v="539390.66"/>
  </r>
  <r>
    <n v="1"/>
    <x v="3"/>
    <s v="Region I - Northeast"/>
    <x v="3"/>
    <s v="NH"/>
    <x v="21"/>
    <n v="1"/>
    <x v="0"/>
    <n v="105608.84"/>
    <n v="184815.47"/>
    <n v="136923.46"/>
    <n v="239616.06"/>
    <n v="163567.6"/>
    <n v="286243.3"/>
    <n v="194866.57"/>
    <n v="341016.49"/>
    <n v="229292.68"/>
    <n v="401262.19"/>
    <n v="251382.41"/>
    <n v="439919.22"/>
    <n v="272714.09999999998"/>
    <n v="477249.67"/>
  </r>
  <r>
    <n v="1"/>
    <x v="3"/>
    <s v="Region I - Northeast"/>
    <x v="3"/>
    <s v="NH"/>
    <x v="21"/>
    <n v="2"/>
    <x v="1"/>
    <n v="83360.05"/>
    <n v="145880.07999999999"/>
    <n v="109085.61"/>
    <n v="190899.83"/>
    <n v="132032.39000000001"/>
    <n v="231056.69"/>
    <n v="161329.4"/>
    <n v="282326.45"/>
    <n v="191274.62"/>
    <n v="334730.59000000003"/>
    <n v="210711.23"/>
    <n v="368744.64"/>
    <n v="228856.5"/>
    <n v="400498.88"/>
  </r>
  <r>
    <n v="1"/>
    <x v="3"/>
    <s v="Region I - Northeast"/>
    <x v="3"/>
    <s v="NH"/>
    <x v="21"/>
    <n v="3"/>
    <x v="2"/>
    <n v="79958.81"/>
    <n v="139927.91"/>
    <n v="109107.64"/>
    <n v="190938.37"/>
    <n v="138215.12"/>
    <n v="241876.46"/>
    <n v="182233.53"/>
    <n v="318908.68"/>
    <n v="225866.95"/>
    <n v="395267.16"/>
    <n v="254528.12"/>
    <n v="445424.22"/>
    <n v="282847.08"/>
    <n v="494982.39"/>
  </r>
  <r>
    <n v="1"/>
    <x v="3"/>
    <s v="Region I - Northeast"/>
    <x v="3"/>
    <s v="NH"/>
    <x v="21"/>
    <n v="4"/>
    <x v="3"/>
    <n v="85305.72"/>
    <n v="136489.15"/>
    <n v="119428"/>
    <n v="191084.81"/>
    <n v="153550.29"/>
    <n v="245680.47"/>
    <n v="204733.72"/>
    <n v="327573.96000000002"/>
    <n v="255917.15"/>
    <n v="409467.45"/>
    <n v="290039.44"/>
    <n v="464063.11"/>
    <n v="324161.73"/>
    <n v="518658.77"/>
  </r>
  <r>
    <n v="1"/>
    <x v="3"/>
    <s v="Region I - Northeast"/>
    <x v="3"/>
    <s v="NH"/>
    <x v="22"/>
    <n v="1"/>
    <x v="0"/>
    <n v="105427.16"/>
    <n v="184497.53"/>
    <n v="136585.17000000001"/>
    <n v="239024.05"/>
    <n v="163076.65"/>
    <n v="285384.14"/>
    <n v="194157"/>
    <n v="339774.75"/>
    <n v="228378.76"/>
    <n v="399662.83"/>
    <n v="250334.93"/>
    <n v="438086.13"/>
    <n v="271494.95"/>
    <n v="475116.17"/>
  </r>
  <r>
    <n v="1"/>
    <x v="3"/>
    <s v="Region I - Northeast"/>
    <x v="3"/>
    <s v="NH"/>
    <x v="22"/>
    <n v="2"/>
    <x v="1"/>
    <n v="83866.47"/>
    <n v="146766.32"/>
    <n v="109608.29"/>
    <n v="191814.51"/>
    <n v="132516.76"/>
    <n v="231904.34"/>
    <n v="161657.06"/>
    <n v="282899.86"/>
    <n v="191536.52"/>
    <n v="335188.90000000002"/>
    <n v="210921.62"/>
    <n v="369112.83"/>
    <n v="228993.78"/>
    <n v="400739.11"/>
  </r>
  <r>
    <n v="1"/>
    <x v="3"/>
    <s v="Region I - Northeast"/>
    <x v="3"/>
    <s v="NH"/>
    <x v="22"/>
    <n v="3"/>
    <x v="2"/>
    <n v="80937.41"/>
    <n v="141640.46"/>
    <n v="110565.35"/>
    <n v="193489.36"/>
    <n v="140153.22"/>
    <n v="245268.14"/>
    <n v="184881.17"/>
    <n v="323542.05"/>
    <n v="229236.03"/>
    <n v="401163.06"/>
    <n v="258391.4"/>
    <n v="452184.96"/>
    <n v="287215.14"/>
    <n v="502626.5"/>
  </r>
  <r>
    <n v="1"/>
    <x v="3"/>
    <s v="Region I - Northeast"/>
    <x v="3"/>
    <s v="NH"/>
    <x v="22"/>
    <n v="4"/>
    <x v="3"/>
    <n v="85499.73"/>
    <n v="136799.57"/>
    <n v="119699.62"/>
    <n v="191519.4"/>
    <n v="153899.51"/>
    <n v="246239.22"/>
    <n v="205199.35"/>
    <n v="328318.96999999997"/>
    <n v="256499.19"/>
    <n v="410398.71"/>
    <n v="290699.08"/>
    <n v="465118.53"/>
    <n v="324898.96999999997"/>
    <n v="519838.36"/>
  </r>
  <r>
    <n v="1"/>
    <x v="3"/>
    <s v="Region I - Northeast"/>
    <x v="3"/>
    <s v="NH"/>
    <x v="23"/>
    <n v="1"/>
    <x v="0"/>
    <n v="112868.73"/>
    <n v="197520.28"/>
    <n v="146311.79999999999"/>
    <n v="256045.64"/>
    <n v="174762.35"/>
    <n v="305834.11"/>
    <n v="208174.05"/>
    <n v="364304.59"/>
    <n v="244932.5"/>
    <n v="428631.88"/>
    <n v="268518.21999999997"/>
    <n v="469906.88"/>
    <n v="291284.47999999998"/>
    <n v="509747.85"/>
  </r>
  <r>
    <n v="1"/>
    <x v="3"/>
    <s v="Region I - Northeast"/>
    <x v="3"/>
    <s v="NH"/>
    <x v="23"/>
    <n v="2"/>
    <x v="1"/>
    <n v="89243.73"/>
    <n v="156176.51999999999"/>
    <n v="116752.02"/>
    <n v="204316.04"/>
    <n v="141276.51"/>
    <n v="247233.9"/>
    <n v="172562.42"/>
    <n v="301984.23"/>
    <n v="204562.81"/>
    <n v="357984.92"/>
    <n v="225331.29"/>
    <n v="394329.76"/>
    <n v="244714.05"/>
    <n v="428249.59"/>
  </r>
  <r>
    <n v="1"/>
    <x v="3"/>
    <s v="Region I - Northeast"/>
    <x v="3"/>
    <s v="NH"/>
    <x v="23"/>
    <n v="3"/>
    <x v="2"/>
    <n v="85718.64"/>
    <n v="150007.62"/>
    <n v="116996.06"/>
    <n v="204743.11"/>
    <n v="148229.57999999999"/>
    <n v="259401.77"/>
    <n v="195459.14"/>
    <n v="342053.49"/>
    <n v="242279.89"/>
    <n v="423989.8"/>
    <n v="273039.49"/>
    <n v="477819.11"/>
    <n v="303435.71000000002"/>
    <n v="531012.49"/>
  </r>
  <r>
    <n v="1"/>
    <x v="3"/>
    <s v="Region I - Northeast"/>
    <x v="3"/>
    <s v="NH"/>
    <x v="23"/>
    <n v="4"/>
    <x v="3"/>
    <n v="91250.27"/>
    <n v="146000.43"/>
    <n v="127750.37"/>
    <n v="204400.6"/>
    <n v="164250.48000000001"/>
    <n v="262800.77"/>
    <n v="219000.64"/>
    <n v="350401.03"/>
    <n v="273750.8"/>
    <n v="438001.28"/>
    <n v="310250.90000000002"/>
    <n v="496401.45"/>
    <n v="346751.01"/>
    <n v="554801.63"/>
  </r>
  <r>
    <n v="1"/>
    <x v="3"/>
    <s v="Region I - Northeast"/>
    <x v="3"/>
    <s v="NH"/>
    <x v="24"/>
    <n v="1"/>
    <x v="0"/>
    <n v="119309.86"/>
    <n v="208792.26"/>
    <n v="154810.91"/>
    <n v="270919.09000000003"/>
    <n v="185040.48"/>
    <n v="323820.84000000003"/>
    <n v="220598.64"/>
    <n v="386047.62"/>
    <n v="259665.97"/>
    <n v="454415.44"/>
    <n v="284736.68"/>
    <n v="498289.2"/>
    <n v="308998.53000000003"/>
    <n v="540747.43000000005"/>
  </r>
  <r>
    <n v="1"/>
    <x v="3"/>
    <s v="Region I - Northeast"/>
    <x v="3"/>
    <s v="NH"/>
    <x v="24"/>
    <n v="2"/>
    <x v="1"/>
    <n v="93391.16"/>
    <n v="163434.54"/>
    <n v="122381.25"/>
    <n v="214167.19"/>
    <n v="148303.59"/>
    <n v="259531.28"/>
    <n v="181529.57"/>
    <n v="317676.75"/>
    <n v="215376.89"/>
    <n v="376909.55"/>
    <n v="237356.85"/>
    <n v="415374.49"/>
    <n v="257906.7"/>
    <n v="451336.72"/>
  </r>
  <r>
    <n v="1"/>
    <x v="3"/>
    <s v="Region I - Northeast"/>
    <x v="3"/>
    <s v="NH"/>
    <x v="24"/>
    <n v="3"/>
    <x v="2"/>
    <n v="88986.43"/>
    <n v="155726.26"/>
    <n v="121278.74"/>
    <n v="212237.8"/>
    <n v="153522.88"/>
    <n v="268665.03000000003"/>
    <n v="202305.18"/>
    <n v="354034.07"/>
    <n v="250638.99"/>
    <n v="438618.24"/>
    <n v="282363.2"/>
    <n v="494135.61"/>
    <n v="313688.75"/>
    <n v="548955.31000000006"/>
  </r>
  <r>
    <n v="1"/>
    <x v="3"/>
    <s v="Region I - Northeast"/>
    <x v="3"/>
    <s v="NH"/>
    <x v="24"/>
    <n v="4"/>
    <x v="3"/>
    <n v="95961.89"/>
    <n v="153539.01999999999"/>
    <n v="134346.64000000001"/>
    <n v="214954.63"/>
    <n v="172731.4"/>
    <n v="276370.24"/>
    <n v="230308.53"/>
    <n v="368493.66"/>
    <n v="287885.67"/>
    <n v="460617.07"/>
    <n v="326270.42"/>
    <n v="522032.68"/>
    <n v="364655.18"/>
    <n v="583448.29"/>
  </r>
  <r>
    <n v="1"/>
    <x v="3"/>
    <s v="Region I - Northeast"/>
    <x v="3"/>
    <s v="NH"/>
    <x v="25"/>
    <n v="1"/>
    <x v="0"/>
    <n v="110216.22"/>
    <n v="192878.38"/>
    <n v="142961.10999999999"/>
    <n v="250181.95"/>
    <n v="170834.32"/>
    <n v="298960.06"/>
    <n v="203601.6"/>
    <n v="356302.8"/>
    <n v="239620.2"/>
    <n v="419335.34"/>
    <n v="262733.26"/>
    <n v="459783.21"/>
    <n v="285079.82"/>
    <n v="498889.68"/>
  </r>
  <r>
    <n v="1"/>
    <x v="3"/>
    <s v="Region I - Northeast"/>
    <x v="3"/>
    <s v="NH"/>
    <x v="25"/>
    <n v="2"/>
    <x v="1"/>
    <n v="86591.21"/>
    <n v="151534.62"/>
    <n v="113401.34"/>
    <n v="198452.34"/>
    <n v="137348.48000000001"/>
    <n v="240359.85"/>
    <n v="167989.97"/>
    <n v="293982.44"/>
    <n v="199250.5"/>
    <n v="348688.38"/>
    <n v="219546.34"/>
    <n v="384206.09"/>
    <n v="238509.38"/>
    <n v="417391.42"/>
  </r>
  <r>
    <n v="1"/>
    <x v="3"/>
    <s v="Region I - Northeast"/>
    <x v="3"/>
    <s v="NH"/>
    <x v="25"/>
    <n v="3"/>
    <x v="2"/>
    <n v="82750.55"/>
    <n v="144813.45000000001"/>
    <n v="112840.73"/>
    <n v="197471.28"/>
    <n v="142887.01"/>
    <n v="250052.27"/>
    <n v="188335.71"/>
    <n v="329587.49"/>
    <n v="233375.6"/>
    <n v="408407.31"/>
    <n v="262947.96999999997"/>
    <n v="460158.95"/>
    <n v="292156.95"/>
    <n v="511274.66"/>
  </r>
  <r>
    <n v="1"/>
    <x v="3"/>
    <s v="Region I - Northeast"/>
    <x v="3"/>
    <s v="NH"/>
    <x v="25"/>
    <n v="4"/>
    <x v="3"/>
    <n v="88814.66"/>
    <n v="142103.45000000001"/>
    <n v="124340.52"/>
    <n v="198944.84"/>
    <n v="159866.38"/>
    <n v="255786.22"/>
    <n v="213155.18"/>
    <n v="341048.29"/>
    <n v="266443.96999999997"/>
    <n v="426310.36"/>
    <n v="301969.84000000003"/>
    <n v="483151.75"/>
    <n v="337495.7"/>
    <n v="539993.13"/>
  </r>
  <r>
    <n v="1"/>
    <x v="3"/>
    <s v="Region I - Northeast"/>
    <x v="4"/>
    <s v="RI"/>
    <x v="26"/>
    <n v="1"/>
    <x v="0"/>
    <n v="120128.63"/>
    <n v="210225.1"/>
    <n v="155700.13"/>
    <n v="272475.24"/>
    <n v="185957.1"/>
    <n v="325424.93"/>
    <n v="221481.54"/>
    <n v="387592.7"/>
    <n v="260572.33"/>
    <n v="456001.58"/>
    <n v="285654.03000000003"/>
    <n v="499894.56"/>
    <n v="309854.88"/>
    <n v="542246.05000000005"/>
  </r>
  <r>
    <n v="1"/>
    <x v="3"/>
    <s v="Region I - Northeast"/>
    <x v="4"/>
    <s v="RI"/>
    <x v="26"/>
    <n v="2"/>
    <x v="1"/>
    <n v="95127.41"/>
    <n v="166472.95999999999"/>
    <n v="124418.43"/>
    <n v="217732.25"/>
    <n v="150520.63"/>
    <n v="263411.11"/>
    <n v="183795.44"/>
    <n v="321642.03000000003"/>
    <n v="217851.01"/>
    <n v="381239.26"/>
    <n v="239951.35999999999"/>
    <n v="419914.88"/>
    <n v="260571.61"/>
    <n v="456000.31"/>
  </r>
  <r>
    <n v="1"/>
    <x v="3"/>
    <s v="Region I - Northeast"/>
    <x v="4"/>
    <s v="RI"/>
    <x v="26"/>
    <n v="3"/>
    <x v="2"/>
    <n v="91478.47"/>
    <n v="160087.32999999999"/>
    <n v="124884.49"/>
    <n v="218547.86"/>
    <n v="158244.04"/>
    <n v="276927.07"/>
    <n v="208684.74"/>
    <n v="365198.3"/>
    <n v="258692.82"/>
    <n v="452712.44"/>
    <n v="291550.84999999998"/>
    <n v="510213.99"/>
    <n v="324024.33"/>
    <n v="567042.57999999996"/>
  </r>
  <r>
    <n v="1"/>
    <x v="3"/>
    <s v="Region I - Northeast"/>
    <x v="4"/>
    <s v="RI"/>
    <x v="26"/>
    <n v="4"/>
    <x v="3"/>
    <n v="97194.82"/>
    <n v="155511.71"/>
    <n v="136072.74"/>
    <n v="217716.39"/>
    <n v="174950.67"/>
    <n v="279921.08"/>
    <n v="233267.56"/>
    <n v="373228.1"/>
    <n v="291584.45"/>
    <n v="466535.13"/>
    <n v="330462.38"/>
    <n v="528739.81000000006"/>
    <n v="369340.3"/>
    <n v="590944.49"/>
  </r>
  <r>
    <n v="1"/>
    <x v="3"/>
    <s v="Region I - Northeast"/>
    <x v="4"/>
    <s v="RI"/>
    <x v="27"/>
    <n v="1"/>
    <x v="0"/>
    <n v="125918.14"/>
    <n v="220356.74"/>
    <n v="163303.59"/>
    <n v="285781.28000000003"/>
    <n v="195122.33"/>
    <n v="341464.08"/>
    <n v="232518.6"/>
    <n v="406907.55"/>
    <n v="273634.06"/>
    <n v="478859.6"/>
    <n v="300017.19"/>
    <n v="525030.09"/>
    <n v="325515.24"/>
    <n v="569651.67000000004"/>
  </r>
  <r>
    <n v="1"/>
    <x v="3"/>
    <s v="Region I - Northeast"/>
    <x v="4"/>
    <s v="RI"/>
    <x v="27"/>
    <n v="2"/>
    <x v="1"/>
    <n v="99081.96"/>
    <n v="173393.43"/>
    <n v="129725.98"/>
    <n v="227020.47"/>
    <n v="157085.03"/>
    <n v="274898.78999999998"/>
    <n v="192066.56"/>
    <n v="336116.47"/>
    <n v="227777.22"/>
    <n v="398610.14"/>
    <n v="250960.2"/>
    <n v="439180.35"/>
    <n v="272614.84000000003"/>
    <n v="477075.98"/>
  </r>
  <r>
    <n v="1"/>
    <x v="3"/>
    <s v="Region I - Northeast"/>
    <x v="4"/>
    <s v="RI"/>
    <x v="27"/>
    <n v="3"/>
    <x v="2"/>
    <n v="94805.06"/>
    <n v="165908.85"/>
    <n v="129307.92"/>
    <n v="226288.85"/>
    <n v="163760.9"/>
    <n v="286581.57"/>
    <n v="215871.21"/>
    <n v="377774.62"/>
    <n v="267517.15000000002"/>
    <n v="468155.01"/>
    <n v="301431.8"/>
    <n v="527505.66"/>
    <n v="334933.68"/>
    <n v="586133.93999999994"/>
  </r>
  <r>
    <n v="1"/>
    <x v="3"/>
    <s v="Region I - Northeast"/>
    <x v="4"/>
    <s v="RI"/>
    <x v="27"/>
    <n v="4"/>
    <x v="3"/>
    <n v="101548.66"/>
    <n v="162477.85999999999"/>
    <n v="142168.13"/>
    <n v="227469.01"/>
    <n v="182787.59"/>
    <n v="292460.15000000002"/>
    <n v="243716.79"/>
    <n v="389946.87"/>
    <n v="304645.99"/>
    <n v="487433.58"/>
    <n v="345265.45"/>
    <n v="552424.73"/>
    <n v="385884.91"/>
    <n v="617415.87"/>
  </r>
  <r>
    <n v="1"/>
    <x v="3"/>
    <s v="Region I - Northeast"/>
    <x v="5"/>
    <s v="VT"/>
    <x v="28"/>
    <n v="1"/>
    <x v="0"/>
    <n v="110625.60000000001"/>
    <n v="193594.8"/>
    <n v="143405.73000000001"/>
    <n v="250960.02"/>
    <n v="171292.63"/>
    <n v="299762.09999999998"/>
    <n v="204043.05"/>
    <n v="357075.34"/>
    <n v="240073.38"/>
    <n v="420128.41"/>
    <n v="263191.94"/>
    <n v="460585.9"/>
    <n v="285507.99"/>
    <n v="499638.99"/>
  </r>
  <r>
    <n v="1"/>
    <x v="3"/>
    <s v="Region I - Northeast"/>
    <x v="5"/>
    <s v="VT"/>
    <x v="28"/>
    <n v="2"/>
    <x v="1"/>
    <n v="87459.33"/>
    <n v="153053.82999999999"/>
    <n v="114419.93"/>
    <n v="200234.87"/>
    <n v="138457"/>
    <n v="242299.76"/>
    <n v="169122.9"/>
    <n v="295965.08"/>
    <n v="200487.56"/>
    <n v="350853.24"/>
    <n v="220843.59"/>
    <n v="386476.29"/>
    <n v="239841.84"/>
    <n v="419723.22"/>
  </r>
  <r>
    <n v="1"/>
    <x v="3"/>
    <s v="Region I - Northeast"/>
    <x v="5"/>
    <s v="VT"/>
    <x v="28"/>
    <n v="3"/>
    <x v="2"/>
    <n v="83996.57"/>
    <n v="146993.99"/>
    <n v="114643.61"/>
    <n v="200626.31"/>
    <n v="145247.59"/>
    <n v="254183.29"/>
    <n v="191525.49"/>
    <n v="335169.61"/>
    <n v="237402.52"/>
    <n v="415454.41"/>
    <n v="267541.78999999998"/>
    <n v="468198.14"/>
    <n v="297324.74"/>
    <n v="520318.3"/>
  </r>
  <r>
    <n v="1"/>
    <x v="3"/>
    <s v="Region I - Northeast"/>
    <x v="5"/>
    <s v="VT"/>
    <x v="28"/>
    <n v="4"/>
    <x v="3"/>
    <n v="89431.12"/>
    <n v="143089.79999999999"/>
    <n v="125203.57"/>
    <n v="200325.72"/>
    <n v="160976.01999999999"/>
    <n v="257561.63"/>
    <n v="214634.69"/>
    <n v="343415.51"/>
    <n v="268293.37"/>
    <n v="429269.39"/>
    <n v="304065.81"/>
    <n v="486505.31"/>
    <n v="339838.26"/>
    <n v="543741.23"/>
  </r>
  <r>
    <n v="1"/>
    <x v="3"/>
    <s v="Region I - Northeast"/>
    <x v="5"/>
    <s v="VT"/>
    <x v="29"/>
    <n v="1"/>
    <x v="0"/>
    <n v="110686.16"/>
    <n v="193700.78"/>
    <n v="143518.49"/>
    <n v="251157.35"/>
    <n v="171456.28"/>
    <n v="300048.48"/>
    <n v="204279.57"/>
    <n v="357489.25"/>
    <n v="240378.02"/>
    <n v="420661.53"/>
    <n v="263541.09999999998"/>
    <n v="461196.92"/>
    <n v="285914.37"/>
    <n v="500350.15"/>
  </r>
  <r>
    <n v="1"/>
    <x v="3"/>
    <s v="Region I - Northeast"/>
    <x v="5"/>
    <s v="VT"/>
    <x v="29"/>
    <n v="2"/>
    <x v="1"/>
    <n v="87290.52"/>
    <n v="152758.41"/>
    <n v="114245.7"/>
    <n v="199929.98"/>
    <n v="138295.54999999999"/>
    <n v="242017.21"/>
    <n v="169013.68"/>
    <n v="295773.94"/>
    <n v="200400.26"/>
    <n v="350700.46"/>
    <n v="220773.46"/>
    <n v="386353.56"/>
    <n v="239796.08"/>
    <n v="419643.13"/>
  </r>
  <r>
    <n v="1"/>
    <x v="3"/>
    <s v="Region I - Northeast"/>
    <x v="5"/>
    <s v="VT"/>
    <x v="29"/>
    <n v="3"/>
    <x v="2"/>
    <n v="83670.36"/>
    <n v="146423.14000000001"/>
    <n v="114157.7"/>
    <n v="199775.98"/>
    <n v="144601.56"/>
    <n v="253052.73"/>
    <n v="190642.94"/>
    <n v="333625.15000000002"/>
    <n v="236279.49"/>
    <n v="413489.1"/>
    <n v="266254.03000000003"/>
    <n v="465944.56"/>
    <n v="295868.71999999997"/>
    <n v="517770.26"/>
  </r>
  <r>
    <n v="1"/>
    <x v="3"/>
    <s v="Region I - Northeast"/>
    <x v="5"/>
    <s v="VT"/>
    <x v="29"/>
    <n v="4"/>
    <x v="3"/>
    <n v="89366.45"/>
    <n v="142986.32"/>
    <n v="125113.03"/>
    <n v="200180.85"/>
    <n v="160859.60999999999"/>
    <n v="257375.38"/>
    <n v="214479.48"/>
    <n v="343167.17"/>
    <n v="268099.34999999998"/>
    <n v="428958.97"/>
    <n v="303845.93"/>
    <n v="486153.5"/>
    <n v="339592.51"/>
    <n v="543348.03"/>
  </r>
  <r>
    <n v="1"/>
    <x v="3"/>
    <s v="Region I - Northeast"/>
    <x v="5"/>
    <s v="VT"/>
    <x v="30"/>
    <n v="1"/>
    <x v="0"/>
    <n v="112338.23"/>
    <n v="196591.9"/>
    <n v="145641.66"/>
    <n v="254872.9"/>
    <n v="173976.74"/>
    <n v="304459.3"/>
    <n v="207259.56"/>
    <n v="362704.23"/>
    <n v="243870.04"/>
    <n v="426772.58"/>
    <n v="267361.23"/>
    <n v="467882.15"/>
    <n v="290043.55"/>
    <n v="507576.22"/>
  </r>
  <r>
    <n v="1"/>
    <x v="3"/>
    <s v="Region I - Northeast"/>
    <x v="5"/>
    <s v="VT"/>
    <x v="30"/>
    <n v="2"/>
    <x v="1"/>
    <n v="88713.22"/>
    <n v="155248.14000000001"/>
    <n v="116081.89"/>
    <n v="203143.3"/>
    <n v="140490.91"/>
    <n v="245859.09"/>
    <n v="171647.93"/>
    <n v="300383.88"/>
    <n v="203500.35"/>
    <n v="356125.62"/>
    <n v="224174.3"/>
    <n v="392305.03"/>
    <n v="243473.12"/>
    <n v="426077.96"/>
  </r>
  <r>
    <n v="1"/>
    <x v="3"/>
    <s v="Region I - Northeast"/>
    <x v="5"/>
    <s v="VT"/>
    <x v="30"/>
    <n v="3"/>
    <x v="2"/>
    <n v="85125.02"/>
    <n v="148968.79"/>
    <n v="116165"/>
    <n v="203288.75"/>
    <n v="147161.07"/>
    <n v="257531.87"/>
    <n v="194034.45"/>
    <n v="339560.29"/>
    <n v="240499.03"/>
    <n v="420873.31"/>
    <n v="271021.19"/>
    <n v="474287.08"/>
    <n v="301179.96000000002"/>
    <n v="527064.93000000005"/>
  </r>
  <r>
    <n v="1"/>
    <x v="3"/>
    <s v="Region I - Northeast"/>
    <x v="5"/>
    <s v="VT"/>
    <x v="30"/>
    <n v="4"/>
    <x v="3"/>
    <n v="90763.15"/>
    <n v="145221.03"/>
    <n v="127068.4"/>
    <n v="203309.45"/>
    <n v="163373.66"/>
    <n v="261397.86"/>
    <n v="217831.55"/>
    <n v="348530.48"/>
    <n v="272289.44"/>
    <n v="435663.1"/>
    <n v="308594.69"/>
    <n v="493751.52"/>
    <n v="344899.95"/>
    <n v="551839.93000000005"/>
  </r>
  <r>
    <n v="1"/>
    <x v="3"/>
    <s v="Region I - Northeast"/>
    <x v="5"/>
    <s v="VT"/>
    <x v="31"/>
    <n v="1"/>
    <x v="0"/>
    <n v="110216.22"/>
    <n v="192878.38"/>
    <n v="142961.10999999999"/>
    <n v="250181.95"/>
    <n v="170834.32"/>
    <n v="298960.06"/>
    <n v="203601.6"/>
    <n v="356302.8"/>
    <n v="239620.2"/>
    <n v="419335.34"/>
    <n v="262733.26"/>
    <n v="459783.21"/>
    <n v="285079.82"/>
    <n v="498889.68"/>
  </r>
  <r>
    <n v="1"/>
    <x v="3"/>
    <s v="Region I - Northeast"/>
    <x v="5"/>
    <s v="VT"/>
    <x v="31"/>
    <n v="2"/>
    <x v="1"/>
    <n v="86591.21"/>
    <n v="151534.62"/>
    <n v="113401.34"/>
    <n v="198452.34"/>
    <n v="137348.48000000001"/>
    <n v="240359.85"/>
    <n v="167989.97"/>
    <n v="293982.44"/>
    <n v="199250.5"/>
    <n v="348688.38"/>
    <n v="219546.34"/>
    <n v="384206.09"/>
    <n v="238509.38"/>
    <n v="417391.42"/>
  </r>
  <r>
    <n v="1"/>
    <x v="3"/>
    <s v="Region I - Northeast"/>
    <x v="5"/>
    <s v="VT"/>
    <x v="31"/>
    <n v="3"/>
    <x v="2"/>
    <n v="82750.55"/>
    <n v="144813.45000000001"/>
    <n v="112840.73"/>
    <n v="197471.28"/>
    <n v="142887.01"/>
    <n v="250052.27"/>
    <n v="188335.71"/>
    <n v="329587.49"/>
    <n v="233375.6"/>
    <n v="408407.31"/>
    <n v="262947.96999999997"/>
    <n v="460158.95"/>
    <n v="292156.95"/>
    <n v="511274.66"/>
  </r>
  <r>
    <n v="1"/>
    <x v="3"/>
    <s v="Region I - Northeast"/>
    <x v="5"/>
    <s v="VT"/>
    <x v="31"/>
    <n v="4"/>
    <x v="3"/>
    <n v="88814.66"/>
    <n v="142103.45000000001"/>
    <n v="124340.52"/>
    <n v="198944.84"/>
    <n v="159866.38"/>
    <n v="255786.22"/>
    <n v="213155.18"/>
    <n v="341048.29"/>
    <n v="266443.96999999997"/>
    <n v="426310.36"/>
    <n v="301969.84000000003"/>
    <n v="483151.75"/>
    <n v="337495.7"/>
    <n v="539993.13"/>
  </r>
  <r>
    <n v="10"/>
    <x v="3"/>
    <s v="Region X - Northwest"/>
    <x v="6"/>
    <s v="AK"/>
    <x v="32"/>
    <n v="1"/>
    <x v="0"/>
    <n v="126338.6"/>
    <n v="221092.54"/>
    <n v="163632.69"/>
    <n v="286357.2"/>
    <n v="195332.88"/>
    <n v="341832.55"/>
    <n v="232507.27"/>
    <n v="406887.72"/>
    <n v="273454.59000000003"/>
    <n v="478545.53"/>
    <n v="299724.74"/>
    <n v="524518.30000000005"/>
    <n v="325023.90000000002"/>
    <n v="568791.82999999996"/>
  </r>
  <r>
    <n v="10"/>
    <x v="3"/>
    <s v="Region X - Northwest"/>
    <x v="6"/>
    <s v="AK"/>
    <x v="32"/>
    <n v="2"/>
    <x v="1"/>
    <n v="100780.33"/>
    <n v="176365.58"/>
    <n v="131654.01"/>
    <n v="230394.52"/>
    <n v="159106.87"/>
    <n v="278437.03000000003"/>
    <n v="193981.5"/>
    <n v="339467.63"/>
    <n v="229781.41"/>
    <n v="402117.47"/>
    <n v="253003.79"/>
    <n v="442756.63"/>
    <n v="274642.57"/>
    <n v="480624.49"/>
  </r>
  <r>
    <n v="10"/>
    <x v="3"/>
    <s v="Region X - Northwest"/>
    <x v="6"/>
    <s v="AK"/>
    <x v="32"/>
    <n v="3"/>
    <x v="2"/>
    <n v="97470.49"/>
    <n v="170573.35"/>
    <n v="133202.34"/>
    <n v="233104.09"/>
    <n v="168886.69"/>
    <n v="295551.7"/>
    <n v="222823.53"/>
    <n v="389941.18"/>
    <n v="276318.11"/>
    <n v="483556.69"/>
    <n v="311489.77"/>
    <n v="545107.09"/>
    <n v="346268.3"/>
    <n v="605969.53"/>
  </r>
  <r>
    <n v="10"/>
    <x v="3"/>
    <s v="Region X - Northwest"/>
    <x v="6"/>
    <s v="AK"/>
    <x v="32"/>
    <n v="4"/>
    <x v="3"/>
    <n v="102604.86"/>
    <n v="164167.78"/>
    <n v="143646.81"/>
    <n v="229834.9"/>
    <n v="184688.75"/>
    <n v="295502.01"/>
    <n v="246251.67"/>
    <n v="394002.68"/>
    <n v="307814.59000000003"/>
    <n v="492503.35"/>
    <n v="348856.53"/>
    <n v="558170.46"/>
    <n v="389898.48"/>
    <n v="623837.57999999996"/>
  </r>
  <r>
    <n v="10"/>
    <x v="3"/>
    <s v="Region X - Northwest"/>
    <x v="6"/>
    <s v="AK"/>
    <x v="33"/>
    <n v="1"/>
    <x v="0"/>
    <n v="129539.96"/>
    <n v="226694.93"/>
    <n v="167710.35"/>
    <n v="293493.11"/>
    <n v="200142.36"/>
    <n v="350249.14"/>
    <n v="238148.52"/>
    <n v="416759.91"/>
    <n v="280036.34999999998"/>
    <n v="490063.62"/>
    <n v="306908.26"/>
    <n v="537089.46"/>
    <n v="332758.21999999997"/>
    <n v="582326.88"/>
  </r>
  <r>
    <n v="10"/>
    <x v="3"/>
    <s v="Region X - Northwest"/>
    <x v="6"/>
    <s v="AK"/>
    <x v="33"/>
    <n v="2"/>
    <x v="1"/>
    <n v="103768.71"/>
    <n v="181595.24"/>
    <n v="135465.18"/>
    <n v="237064.07"/>
    <n v="163614.47"/>
    <n v="286325.32"/>
    <n v="199301.71"/>
    <n v="348777.99"/>
    <n v="235999.23"/>
    <n v="412998.66"/>
    <n v="259797.97"/>
    <n v="454646.45"/>
    <n v="281957.03999999998"/>
    <n v="493424.82"/>
  </r>
  <r>
    <n v="10"/>
    <x v="3"/>
    <s v="Region X - Northwest"/>
    <x v="6"/>
    <s v="AK"/>
    <x v="33"/>
    <n v="3"/>
    <x v="2"/>
    <n v="100686.9"/>
    <n v="176202.08"/>
    <n v="137678.18"/>
    <n v="240936.82"/>
    <n v="174621.56"/>
    <n v="305587.74"/>
    <n v="230450.38"/>
    <n v="403288.16"/>
    <n v="285833.24"/>
    <n v="500208.17"/>
    <n v="322259.65999999997"/>
    <n v="563954.4"/>
    <n v="358289.68"/>
    <n v="627006.93999999994"/>
  </r>
  <r>
    <n v="10"/>
    <x v="3"/>
    <s v="Region X - Northwest"/>
    <x v="6"/>
    <s v="AK"/>
    <x v="33"/>
    <n v="4"/>
    <x v="3"/>
    <n v="105432.75"/>
    <n v="168692.4"/>
    <n v="147605.85"/>
    <n v="236169.36"/>
    <n v="189778.95"/>
    <n v="303646.32"/>
    <n v="253038.6"/>
    <n v="404861.76"/>
    <n v="316298.25"/>
    <n v="506077.2"/>
    <n v="358471.35"/>
    <n v="573554.16"/>
    <n v="400644.44"/>
    <n v="641031.12"/>
  </r>
  <r>
    <n v="10"/>
    <x v="3"/>
    <s v="Region X - Northwest"/>
    <x v="6"/>
    <s v="AK"/>
    <x v="34"/>
    <n v="1"/>
    <x v="0"/>
    <n v="132339.19"/>
    <n v="231593.58"/>
    <n v="171515.74"/>
    <n v="300152.53999999998"/>
    <n v="204837.12"/>
    <n v="358464.97"/>
    <n v="243955.39"/>
    <n v="426921.94"/>
    <n v="287004.55"/>
    <n v="502257.96"/>
    <n v="314625.78999999998"/>
    <n v="550595.14"/>
    <n v="341272.57"/>
    <n v="597226.99"/>
  </r>
  <r>
    <n v="10"/>
    <x v="3"/>
    <s v="Region X - Northwest"/>
    <x v="6"/>
    <s v="AK"/>
    <x v="34"/>
    <n v="2"/>
    <x v="1"/>
    <n v="104864.06"/>
    <n v="183512.11"/>
    <n v="137138.66"/>
    <n v="239992.66"/>
    <n v="165894.17000000001"/>
    <n v="290314.78999999998"/>
    <n v="202540.2"/>
    <n v="354445.35"/>
    <n v="240055.89"/>
    <n v="420097.8"/>
    <n v="264400.78000000003"/>
    <n v="462701.36"/>
    <n v="287112.64"/>
    <n v="502447.11"/>
  </r>
  <r>
    <n v="10"/>
    <x v="3"/>
    <s v="Region X - Northwest"/>
    <x v="6"/>
    <s v="AK"/>
    <x v="34"/>
    <n v="3"/>
    <x v="2"/>
    <n v="100892.57"/>
    <n v="176561.99"/>
    <n v="137749.03"/>
    <n v="241060.79"/>
    <n v="174554.42"/>
    <n v="305470.23"/>
    <n v="230203.6"/>
    <n v="402856.3"/>
    <n v="285377.34999999998"/>
    <n v="499410.37"/>
    <n v="321631.59999999998"/>
    <n v="562855.30000000005"/>
    <n v="357463.24"/>
    <n v="625560.67000000004"/>
  </r>
  <r>
    <n v="10"/>
    <x v="3"/>
    <s v="Region X - Northwest"/>
    <x v="6"/>
    <s v="AK"/>
    <x v="34"/>
    <n v="4"/>
    <x v="3"/>
    <n v="107109.58"/>
    <n v="171375.33"/>
    <n v="149953.41"/>
    <n v="239925.46"/>
    <n v="192797.24"/>
    <n v="308475.59000000003"/>
    <n v="257062.99"/>
    <n v="411300.78"/>
    <n v="321328.73"/>
    <n v="514125.98"/>
    <n v="364172.56"/>
    <n v="582676.11"/>
    <n v="407016.39"/>
    <n v="651226.24"/>
  </r>
  <r>
    <n v="10"/>
    <x v="3"/>
    <s v="Region X - Northwest"/>
    <x v="6"/>
    <s v="AK"/>
    <x v="35"/>
    <n v="1"/>
    <x v="0"/>
    <n v="133930.70000000001"/>
    <n v="234378.73"/>
    <n v="173526.15"/>
    <n v="303670.77"/>
    <n v="207193.95"/>
    <n v="362589.41"/>
    <n v="246698.87"/>
    <n v="431723.02"/>
    <n v="290191.94"/>
    <n v="507835.9"/>
    <n v="318096.78000000003"/>
    <n v="556669.36"/>
    <n v="344995.38"/>
    <n v="603741.91"/>
  </r>
  <r>
    <n v="10"/>
    <x v="3"/>
    <s v="Region X - Northwest"/>
    <x v="6"/>
    <s v="AK"/>
    <x v="35"/>
    <n v="2"/>
    <x v="1"/>
    <n v="106455.57"/>
    <n v="186297.25"/>
    <n v="139149.07999999999"/>
    <n v="243510.89"/>
    <n v="168250.99"/>
    <n v="294439.23"/>
    <n v="205283.68"/>
    <n v="359246.44"/>
    <n v="243243.28"/>
    <n v="425675.74"/>
    <n v="267871.76"/>
    <n v="468775.58"/>
    <n v="290835.45"/>
    <n v="508962.03"/>
  </r>
  <r>
    <n v="10"/>
    <x v="3"/>
    <s v="Region X - Northwest"/>
    <x v="6"/>
    <s v="AK"/>
    <x v="35"/>
    <n v="3"/>
    <x v="2"/>
    <n v="102673.43"/>
    <n v="179678.5"/>
    <n v="140242.23000000001"/>
    <n v="245423.91"/>
    <n v="177759.97"/>
    <n v="311079.95"/>
    <n v="234477.67"/>
    <n v="410335.92"/>
    <n v="290719.94"/>
    <n v="508759.89"/>
    <n v="327686.53000000003"/>
    <n v="573451.43000000005"/>
    <n v="364230.52"/>
    <n v="637403.4"/>
  </r>
  <r>
    <n v="10"/>
    <x v="3"/>
    <s v="Region X - Northwest"/>
    <x v="6"/>
    <s v="AK"/>
    <x v="35"/>
    <n v="4"/>
    <x v="3"/>
    <n v="108570.95"/>
    <n v="173713.52"/>
    <n v="151999.32"/>
    <n v="243198.92"/>
    <n v="195427.7"/>
    <n v="312684.33"/>
    <n v="260570.27"/>
    <n v="416912.44"/>
    <n v="325712.84000000003"/>
    <n v="521140.55"/>
    <n v="369141.22"/>
    <n v="590625.96"/>
    <n v="412569.59999999998"/>
    <n v="660111.35999999999"/>
  </r>
  <r>
    <n v="10"/>
    <x v="3"/>
    <s v="Region X - Northwest"/>
    <x v="7"/>
    <s v="ID"/>
    <x v="36"/>
    <n v="1"/>
    <x v="0"/>
    <n v="109312.51"/>
    <n v="191296.9"/>
    <n v="141894.29"/>
    <n v="248315.01"/>
    <n v="169648.52"/>
    <n v="296884.90000000002"/>
    <n v="202316.13"/>
    <n v="354053.22"/>
    <n v="238188.25"/>
    <n v="416829.43"/>
    <n v="261209.81"/>
    <n v="457117.16"/>
    <n v="283511.56"/>
    <n v="496145.23"/>
  </r>
  <r>
    <n v="10"/>
    <x v="3"/>
    <s v="Region X - Northwest"/>
    <x v="7"/>
    <s v="ID"/>
    <x v="36"/>
    <n v="2"/>
    <x v="1"/>
    <n v="85214.73"/>
    <n v="149125.76999999999"/>
    <n v="111742.97"/>
    <n v="195550.2"/>
    <n v="135492.57"/>
    <n v="237111.99"/>
    <n v="165991.84"/>
    <n v="290485.71999999997"/>
    <n v="197010.68"/>
    <n v="344768.69"/>
    <n v="217158.63"/>
    <n v="380027.6"/>
    <n v="236009.16"/>
    <n v="413016.04"/>
  </r>
  <r>
    <n v="10"/>
    <x v="3"/>
    <s v="Region X - Northwest"/>
    <x v="7"/>
    <s v="ID"/>
    <x v="36"/>
    <n v="3"/>
    <x v="2"/>
    <n v="80927.28"/>
    <n v="141622.73000000001"/>
    <n v="110227.92"/>
    <n v="192898.86"/>
    <n v="139483.78"/>
    <n v="244096.61"/>
    <n v="183754.43"/>
    <n v="321570.25"/>
    <n v="227608.1"/>
    <n v="398314.17"/>
    <n v="256380.56"/>
    <n v="448665.98"/>
    <n v="284782.36"/>
    <n v="498369.13"/>
  </r>
  <r>
    <n v="10"/>
    <x v="3"/>
    <s v="Region X - Northwest"/>
    <x v="7"/>
    <s v="ID"/>
    <x v="36"/>
    <n v="4"/>
    <x v="3"/>
    <n v="87736.93"/>
    <n v="140379.1"/>
    <n v="122831.71"/>
    <n v="196530.74"/>
    <n v="157926.48000000001"/>
    <n v="252682.37"/>
    <n v="210568.64"/>
    <n v="336909.83"/>
    <n v="263210.8"/>
    <n v="421137.29"/>
    <n v="298305.58"/>
    <n v="477288.93"/>
    <n v="333400.34999999998"/>
    <n v="533440.56999999995"/>
  </r>
  <r>
    <n v="10"/>
    <x v="3"/>
    <s v="Region X - Northwest"/>
    <x v="7"/>
    <s v="ID"/>
    <x v="37"/>
    <n v="1"/>
    <x v="0"/>
    <n v="112362.35"/>
    <n v="196634.12"/>
    <n v="145673.60999999999"/>
    <n v="254928.83"/>
    <n v="174015.49"/>
    <n v="304527.09999999998"/>
    <n v="207306.54"/>
    <n v="362786.45"/>
    <n v="243925.84"/>
    <n v="426870.22"/>
    <n v="267422.7"/>
    <n v="467989.73"/>
    <n v="290110.78999999998"/>
    <n v="507693.88"/>
  </r>
  <r>
    <n v="10"/>
    <x v="3"/>
    <s v="Region X - Northwest"/>
    <x v="7"/>
    <s v="ID"/>
    <x v="37"/>
    <n v="2"/>
    <x v="1"/>
    <n v="88727.99"/>
    <n v="155273.97"/>
    <n v="116102.13"/>
    <n v="203178.72"/>
    <n v="140516.38"/>
    <n v="245903.67"/>
    <n v="171680.8"/>
    <n v="300441.40000000002"/>
    <n v="203540.15"/>
    <n v="356195.27"/>
    <n v="224218.66"/>
    <n v="392382.66"/>
    <n v="243521.9"/>
    <n v="426163.33"/>
  </r>
  <r>
    <n v="10"/>
    <x v="3"/>
    <s v="Region X - Northwest"/>
    <x v="7"/>
    <s v="ID"/>
    <x v="37"/>
    <n v="3"/>
    <x v="2"/>
    <n v="85135.94"/>
    <n v="148987.89000000001"/>
    <n v="116179.09"/>
    <n v="203313.4"/>
    <n v="147178.31"/>
    <n v="257562.05"/>
    <n v="194056.58"/>
    <n v="339599.02"/>
    <n v="240525.88"/>
    <n v="420920.29"/>
    <n v="271051.01"/>
    <n v="474339.26"/>
    <n v="301212.59999999998"/>
    <n v="527122.05000000005"/>
  </r>
  <r>
    <n v="10"/>
    <x v="3"/>
    <s v="Region X - Northwest"/>
    <x v="7"/>
    <s v="ID"/>
    <x v="37"/>
    <n v="4"/>
    <x v="3"/>
    <n v="90780.39"/>
    <n v="145248.62"/>
    <n v="127092.54"/>
    <n v="203348.07"/>
    <n v="163404.70000000001"/>
    <n v="261447.52"/>
    <n v="217872.93"/>
    <n v="348596.69"/>
    <n v="272341.15999999997"/>
    <n v="435745.87"/>
    <n v="308653.32"/>
    <n v="493845.32"/>
    <n v="344965.47"/>
    <n v="551944.77"/>
  </r>
  <r>
    <n v="10"/>
    <x v="3"/>
    <s v="Region X - Northwest"/>
    <x v="7"/>
    <s v="ID"/>
    <x v="38"/>
    <n v="1"/>
    <x v="0"/>
    <n v="108251.51"/>
    <n v="189440.14"/>
    <n v="140554.01999999999"/>
    <n v="245969.54"/>
    <n v="168077.31"/>
    <n v="294135.28999999998"/>
    <n v="200487.15"/>
    <n v="350852.51"/>
    <n v="236063.33"/>
    <n v="413110.82"/>
    <n v="258895.83"/>
    <n v="453067.7"/>
    <n v="281029.7"/>
    <n v="491801.97"/>
  </r>
  <r>
    <n v="10"/>
    <x v="3"/>
    <s v="Region X - Northwest"/>
    <x v="7"/>
    <s v="ID"/>
    <x v="38"/>
    <n v="2"/>
    <x v="1"/>
    <n v="84153.72"/>
    <n v="147269.01"/>
    <n v="110402.7"/>
    <n v="193204.73"/>
    <n v="133921.35999999999"/>
    <n v="234362.37"/>
    <n v="164162.85999999999"/>
    <n v="287285"/>
    <n v="194885.76000000001"/>
    <n v="341050.08"/>
    <n v="214844.65"/>
    <n v="375978.14"/>
    <n v="233527.3"/>
    <n v="408672.78"/>
  </r>
  <r>
    <n v="10"/>
    <x v="3"/>
    <s v="Region X - Northwest"/>
    <x v="7"/>
    <s v="ID"/>
    <x v="38"/>
    <n v="3"/>
    <x v="2"/>
    <n v="79740.039999999994"/>
    <n v="139545.07"/>
    <n v="108565.79"/>
    <n v="189990.13"/>
    <n v="137346.75"/>
    <n v="240356.81"/>
    <n v="180905.06"/>
    <n v="316583.86"/>
    <n v="224046.39"/>
    <n v="392081.18"/>
    <n v="252343.95"/>
    <n v="441601.92"/>
    <n v="280270.86"/>
    <n v="490474.01"/>
  </r>
  <r>
    <n v="10"/>
    <x v="3"/>
    <s v="Region X - Northwest"/>
    <x v="7"/>
    <s v="ID"/>
    <x v="38"/>
    <n v="4"/>
    <x v="3"/>
    <n v="86762.69"/>
    <n v="138820.31"/>
    <n v="121467.77"/>
    <n v="194348.43"/>
    <n v="156172.85"/>
    <n v="249876.56"/>
    <n v="208230.46"/>
    <n v="333168.74"/>
    <n v="260288.08"/>
    <n v="416460.93"/>
    <n v="294993.15000000002"/>
    <n v="471989.05"/>
    <n v="329698.23"/>
    <n v="527517.18000000005"/>
  </r>
  <r>
    <n v="10"/>
    <x v="3"/>
    <s v="Region X - Northwest"/>
    <x v="7"/>
    <s v="ID"/>
    <x v="10"/>
    <n v="1"/>
    <x v="0"/>
    <n v="109973.98"/>
    <n v="192454.47"/>
    <n v="142510.07"/>
    <n v="249392.63"/>
    <n v="170179.74"/>
    <n v="297814.53999999998"/>
    <n v="202655.53"/>
    <n v="354647.17"/>
    <n v="238401.65"/>
    <n v="417202.88"/>
    <n v="261336.64"/>
    <n v="457339.13"/>
    <n v="283454.31"/>
    <n v="496045.05"/>
  </r>
  <r>
    <n v="10"/>
    <x v="3"/>
    <s v="Region X - Northwest"/>
    <x v="7"/>
    <s v="ID"/>
    <x v="10"/>
    <n v="2"/>
    <x v="1"/>
    <n v="87266.45"/>
    <n v="152716.29"/>
    <n v="114098.25"/>
    <n v="199671.94"/>
    <n v="137994.32"/>
    <n v="241490.06"/>
    <n v="168426.87"/>
    <n v="294747.02"/>
    <n v="199599.71"/>
    <n v="349299.49"/>
    <n v="219826.88"/>
    <n v="384697.04"/>
    <n v="238692.44"/>
    <n v="417711.77"/>
  </r>
  <r>
    <n v="10"/>
    <x v="3"/>
    <s v="Region X - Northwest"/>
    <x v="7"/>
    <s v="ID"/>
    <x v="10"/>
    <n v="3"/>
    <x v="2"/>
    <n v="84055.35"/>
    <n v="147096.87"/>
    <n v="114784.36"/>
    <n v="200872.63"/>
    <n v="145471.16"/>
    <n v="254574.53"/>
    <n v="191865.91"/>
    <n v="335765.35"/>
    <n v="237867.73"/>
    <n v="416268.54"/>
    <n v="268099.03000000003"/>
    <n v="469173.3"/>
    <n v="297981.05"/>
    <n v="521466.83"/>
  </r>
  <r>
    <n v="10"/>
    <x v="3"/>
    <s v="Region X - Northwest"/>
    <x v="7"/>
    <s v="ID"/>
    <x v="10"/>
    <n v="4"/>
    <x v="3"/>
    <n v="89073.35"/>
    <n v="142517.35999999999"/>
    <n v="124702.68"/>
    <n v="199524.3"/>
    <n v="160332.01999999999"/>
    <n v="256531.24"/>
    <n v="213776.03"/>
    <n v="342041.65"/>
    <n v="267220.03999999998"/>
    <n v="427552.07"/>
    <n v="302849.38"/>
    <n v="484559.01"/>
    <n v="338478.72"/>
    <n v="541565.94999999995"/>
  </r>
  <r>
    <n v="10"/>
    <x v="3"/>
    <s v="Region X - Northwest"/>
    <x v="7"/>
    <s v="ID"/>
    <x v="39"/>
    <n v="1"/>
    <x v="0"/>
    <n v="106327.05"/>
    <n v="186072.34"/>
    <n v="137939.87"/>
    <n v="241394.76"/>
    <n v="164853.82999999999"/>
    <n v="288494.2"/>
    <n v="196502.36"/>
    <n v="343879.12"/>
    <n v="231283"/>
    <n v="404745.25"/>
    <n v="253602.23"/>
    <n v="443803.91"/>
    <n v="275190.96999999997"/>
    <n v="481584.19"/>
  </r>
  <r>
    <n v="10"/>
    <x v="3"/>
    <s v="Region X - Northwest"/>
    <x v="7"/>
    <s v="ID"/>
    <x v="39"/>
    <n v="2"/>
    <x v="1"/>
    <n v="83387.81"/>
    <n v="145928.66"/>
    <n v="109238.13"/>
    <n v="191166.72"/>
    <n v="132339.99"/>
    <n v="231594.98"/>
    <n v="161924.43"/>
    <n v="283367.75"/>
    <n v="192085.13"/>
    <n v="336148.97"/>
    <n v="211668.9"/>
    <n v="370420.57"/>
    <n v="229972.34"/>
    <n v="402451.59"/>
  </r>
  <r>
    <n v="10"/>
    <x v="3"/>
    <s v="Region X - Northwest"/>
    <x v="7"/>
    <s v="ID"/>
    <x v="39"/>
    <n v="3"/>
    <x v="2"/>
    <n v="79576.55"/>
    <n v="139258.96"/>
    <n v="108484.51"/>
    <n v="189847.89"/>
    <n v="137349.82999999999"/>
    <n v="240362.21"/>
    <n v="181016.09"/>
    <n v="316778.15999999997"/>
    <n v="224285.41"/>
    <n v="392499.48"/>
    <n v="252690.58"/>
    <n v="442208.52"/>
    <n v="280742.92"/>
    <n v="491300.1"/>
  </r>
  <r>
    <n v="10"/>
    <x v="3"/>
    <s v="Region X - Northwest"/>
    <x v="7"/>
    <s v="ID"/>
    <x v="39"/>
    <n v="4"/>
    <x v="3"/>
    <n v="85603.13"/>
    <n v="136965.01"/>
    <n v="119844.39"/>
    <n v="191751.02"/>
    <n v="154085.64000000001"/>
    <n v="246537.03"/>
    <n v="205447.52"/>
    <n v="328716.03000000003"/>
    <n v="256809.4"/>
    <n v="410895.04"/>
    <n v="291050.65000000002"/>
    <n v="465681.05"/>
    <n v="325291.90000000002"/>
    <n v="520467.05"/>
  </r>
  <r>
    <n v="10"/>
    <x v="3"/>
    <s v="Region X - Northwest"/>
    <x v="7"/>
    <s v="ID"/>
    <x v="40"/>
    <n v="1"/>
    <x v="0"/>
    <n v="109245.92"/>
    <n v="191180.37"/>
    <n v="141773.54"/>
    <n v="248103.7"/>
    <n v="169475.18"/>
    <n v="296581.57"/>
    <n v="202067.86"/>
    <n v="353618.76"/>
    <n v="237869.66"/>
    <n v="416271.9"/>
    <n v="260845.28"/>
    <n v="456479.24"/>
    <n v="283088.37"/>
    <n v="495404.65"/>
  </r>
  <r>
    <n v="10"/>
    <x v="3"/>
    <s v="Region X - Northwest"/>
    <x v="7"/>
    <s v="ID"/>
    <x v="40"/>
    <n v="2"/>
    <x v="1"/>
    <n v="85379.85"/>
    <n v="149414.73000000001"/>
    <n v="111912.14"/>
    <n v="195846.24"/>
    <n v="135647.66"/>
    <n v="237383.4"/>
    <n v="166092.85"/>
    <n v="290662.48"/>
    <n v="197088.03"/>
    <n v="344904.05"/>
    <n v="217217.67"/>
    <n v="380130.92"/>
    <n v="236042.73"/>
    <n v="413074.78"/>
  </r>
  <r>
    <n v="10"/>
    <x v="3"/>
    <s v="Region X - Northwest"/>
    <x v="7"/>
    <s v="ID"/>
    <x v="40"/>
    <n v="3"/>
    <x v="2"/>
    <n v="81250.75"/>
    <n v="142188.81"/>
    <n v="110710.3"/>
    <n v="193743.03"/>
    <n v="140125.5"/>
    <n v="245219.62"/>
    <n v="184631.45"/>
    <n v="323105.03000000003"/>
    <n v="228724.42"/>
    <n v="400267.73"/>
    <n v="257660.86"/>
    <n v="450906.51"/>
    <n v="286230.21999999997"/>
    <n v="500902.89"/>
  </r>
  <r>
    <n v="10"/>
    <x v="3"/>
    <s v="Region X - Northwest"/>
    <x v="7"/>
    <s v="ID"/>
    <x v="40"/>
    <n v="4"/>
    <x v="3"/>
    <n v="87797.3"/>
    <n v="140475.67000000001"/>
    <n v="122916.21"/>
    <n v="196665.94"/>
    <n v="158035.13"/>
    <n v="252856.21"/>
    <n v="210713.51"/>
    <n v="337141.62"/>
    <n v="263391.89"/>
    <n v="421427.02"/>
    <n v="298510.8"/>
    <n v="477617.29"/>
    <n v="333629.71999999997"/>
    <n v="533807.56000000006"/>
  </r>
  <r>
    <n v="10"/>
    <x v="3"/>
    <s v="Region X - Northwest"/>
    <x v="8"/>
    <s v="OR"/>
    <x v="41"/>
    <n v="1"/>
    <x v="0"/>
    <n v="117173.31"/>
    <n v="205053.3"/>
    <n v="151785.65"/>
    <n v="265624.88"/>
    <n v="181210.84"/>
    <n v="317118.96000000002"/>
    <n v="215726.49"/>
    <n v="377521.36"/>
    <n v="253736.83"/>
    <n v="444039.45"/>
    <n v="278123.28999999998"/>
    <n v="486715.77"/>
    <n v="301618.32"/>
    <n v="527832.06999999995"/>
  </r>
  <r>
    <n v="10"/>
    <x v="3"/>
    <s v="Region X - Northwest"/>
    <x v="8"/>
    <s v="OR"/>
    <x v="41"/>
    <n v="2"/>
    <x v="1"/>
    <n v="93318.94"/>
    <n v="163308.14000000001"/>
    <n v="121938.88"/>
    <n v="213393.04"/>
    <n v="147399.89000000001"/>
    <n v="257949.82"/>
    <n v="179769.11"/>
    <n v="314595.95"/>
    <n v="212975.2"/>
    <n v="372706.6"/>
    <n v="234517.08"/>
    <n v="410404.88"/>
    <n v="254595.75"/>
    <n v="445542.56"/>
  </r>
  <r>
    <n v="10"/>
    <x v="3"/>
    <s v="Region X - Northwest"/>
    <x v="8"/>
    <s v="OR"/>
    <x v="41"/>
    <n v="3"/>
    <x v="2"/>
    <n v="90141.39"/>
    <n v="157747.42000000001"/>
    <n v="123158.69"/>
    <n v="215527.7"/>
    <n v="156131.65"/>
    <n v="273230.39"/>
    <n v="205974.06"/>
    <n v="360454.61"/>
    <n v="255403.7"/>
    <n v="446956.47"/>
    <n v="287898.15000000002"/>
    <n v="503821.76"/>
    <n v="320025.68"/>
    <n v="560044.94999999995"/>
  </r>
  <r>
    <n v="10"/>
    <x v="3"/>
    <s v="Region X - Northwest"/>
    <x v="8"/>
    <s v="OR"/>
    <x v="41"/>
    <n v="4"/>
    <x v="3"/>
    <n v="95082.57"/>
    <n v="152132.10999999999"/>
    <n v="133115.59"/>
    <n v="212984.95"/>
    <n v="171148.62"/>
    <n v="273837.78999999998"/>
    <n v="228198.16"/>
    <n v="365117.06"/>
    <n v="285247.7"/>
    <n v="456396.32"/>
    <n v="323280.71999999997"/>
    <n v="517249.16"/>
    <n v="361313.75"/>
    <n v="578102.01"/>
  </r>
  <r>
    <n v="10"/>
    <x v="3"/>
    <s v="Region X - Northwest"/>
    <x v="8"/>
    <s v="OR"/>
    <x v="42"/>
    <n v="1"/>
    <x v="0"/>
    <n v="116661.15"/>
    <n v="204157.02"/>
    <n v="151172.35"/>
    <n v="264551.61"/>
    <n v="180521.08"/>
    <n v="315911.88"/>
    <n v="214966.31"/>
    <n v="376191.03"/>
    <n v="252881.36"/>
    <n v="442542.38"/>
    <n v="277207.88"/>
    <n v="485113.79"/>
    <n v="300666.11"/>
    <n v="526165.68000000005"/>
  </r>
  <r>
    <n v="10"/>
    <x v="3"/>
    <s v="Region X - Northwest"/>
    <x v="8"/>
    <s v="OR"/>
    <x v="42"/>
    <n v="2"/>
    <x v="1"/>
    <n v="92593.79"/>
    <n v="162039.13"/>
    <n v="121059.1"/>
    <n v="211853.42"/>
    <n v="146408.25"/>
    <n v="256214.44"/>
    <n v="178687.88"/>
    <n v="312703.78999999998"/>
    <n v="211755.78"/>
    <n v="370572.62"/>
    <n v="233212.32"/>
    <n v="408121.56"/>
    <n v="253223.67999999999"/>
    <n v="443141.45"/>
  </r>
  <r>
    <n v="10"/>
    <x v="3"/>
    <s v="Region X - Northwest"/>
    <x v="8"/>
    <s v="OR"/>
    <x v="42"/>
    <n v="3"/>
    <x v="2"/>
    <n v="89202.47"/>
    <n v="156104.31"/>
    <n v="121817.06"/>
    <n v="213179.86"/>
    <n v="154386.93"/>
    <n v="270177.12"/>
    <n v="203628.11"/>
    <n v="356349.18"/>
    <n v="252452.82"/>
    <n v="441792.44"/>
    <n v="284539.90000000002"/>
    <n v="497944.83"/>
    <n v="316256.78999999998"/>
    <n v="553449.38"/>
  </r>
  <r>
    <n v="10"/>
    <x v="3"/>
    <s v="Region X - Northwest"/>
    <x v="8"/>
    <s v="OR"/>
    <x v="42"/>
    <n v="4"/>
    <x v="3"/>
    <n v="94500.6"/>
    <n v="151200.95999999999"/>
    <n v="132300.84"/>
    <n v="211681.34"/>
    <n v="170101.08"/>
    <n v="272161.73"/>
    <n v="226801.43"/>
    <n v="362882.3"/>
    <n v="283501.78999999998"/>
    <n v="453602.88"/>
    <n v="321302.03000000003"/>
    <n v="514083.26"/>
    <n v="359102.27"/>
    <n v="574563.64"/>
  </r>
  <r>
    <n v="10"/>
    <x v="3"/>
    <s v="Region X - Northwest"/>
    <x v="8"/>
    <s v="OR"/>
    <x v="43"/>
    <n v="1"/>
    <x v="0"/>
    <n v="110130.05"/>
    <n v="192727.59"/>
    <n v="142619.15"/>
    <n v="249583.52"/>
    <n v="170231.22"/>
    <n v="297904.63"/>
    <n v="202603.68"/>
    <n v="354556.44"/>
    <n v="238268.92"/>
    <n v="416970.62"/>
    <n v="261149.82"/>
    <n v="457012.19"/>
    <n v="283176.49"/>
    <n v="495558.86"/>
  </r>
  <r>
    <n v="10"/>
    <x v="3"/>
    <s v="Region X - Northwest"/>
    <x v="8"/>
    <s v="OR"/>
    <x v="43"/>
    <n v="2"/>
    <x v="1"/>
    <n v="87979.56"/>
    <n v="153964.23000000001"/>
    <n v="114904.3"/>
    <n v="201082.53"/>
    <n v="138835.35"/>
    <n v="242961.86"/>
    <n v="169214.69"/>
    <n v="296125.7"/>
    <n v="200418.84"/>
    <n v="350732.97"/>
    <n v="220658.33"/>
    <n v="386152.08"/>
    <n v="239512.67"/>
    <n v="419147.17"/>
  </r>
  <r>
    <n v="10"/>
    <x v="3"/>
    <s v="Region X - Northwest"/>
    <x v="8"/>
    <s v="OR"/>
    <x v="43"/>
    <n v="3"/>
    <x v="2"/>
    <n v="85186.76"/>
    <n v="149076.84"/>
    <n v="116439.3"/>
    <n v="203768.78"/>
    <n v="147650.68"/>
    <n v="258388.68"/>
    <n v="194823.34"/>
    <n v="340940.85"/>
    <n v="241612.72"/>
    <n v="422822.26"/>
    <n v="272379.76"/>
    <n v="476664.58"/>
    <n v="302806.09000000003"/>
    <n v="529910.66"/>
  </r>
  <r>
    <n v="10"/>
    <x v="3"/>
    <s v="Region X - Northwest"/>
    <x v="8"/>
    <s v="OR"/>
    <x v="43"/>
    <n v="4"/>
    <x v="3"/>
    <n v="89508.76"/>
    <n v="143214.01"/>
    <n v="125312.26"/>
    <n v="200499.62"/>
    <n v="161115.76"/>
    <n v="257785.23"/>
    <n v="214821.02"/>
    <n v="343713.63"/>
    <n v="268526.27"/>
    <n v="429642.04"/>
    <n v="304329.78000000003"/>
    <n v="486927.65"/>
    <n v="340133.28"/>
    <n v="544213.26"/>
  </r>
  <r>
    <n v="10"/>
    <x v="3"/>
    <s v="Region X - Northwest"/>
    <x v="8"/>
    <s v="OR"/>
    <x v="44"/>
    <n v="1"/>
    <x v="0"/>
    <n v="111794.93"/>
    <n v="195641.12"/>
    <n v="144856.93"/>
    <n v="253499.63"/>
    <n v="172971.42"/>
    <n v="302699.98"/>
    <n v="205964.38"/>
    <n v="360437.66"/>
    <n v="242284.27"/>
    <n v="423997.48"/>
    <n v="265587.09999999998"/>
    <n v="464777.43"/>
    <n v="288054.15000000002"/>
    <n v="504094.77"/>
  </r>
  <r>
    <n v="10"/>
    <x v="3"/>
    <s v="Region X - Northwest"/>
    <x v="8"/>
    <s v="OR"/>
    <x v="44"/>
    <n v="2"/>
    <x v="1"/>
    <n v="88792.49"/>
    <n v="155386.85999999999"/>
    <n v="116076.12"/>
    <n v="203133.21"/>
    <n v="140368.01"/>
    <n v="245644.01"/>
    <n v="171291.19"/>
    <n v="299759.59000000003"/>
    <n v="202978.41"/>
    <n v="355212.22"/>
    <n v="223538.25"/>
    <n v="391191.94"/>
    <n v="242710.95"/>
    <n v="424744.17"/>
  </r>
  <r>
    <n v="10"/>
    <x v="3"/>
    <s v="Region X - Northwest"/>
    <x v="8"/>
    <s v="OR"/>
    <x v="44"/>
    <n v="3"/>
    <x v="2"/>
    <n v="85586.41"/>
    <n v="149776.22"/>
    <n v="116890.27"/>
    <n v="204557.97"/>
    <n v="148151.37"/>
    <n v="259264.9"/>
    <n v="195412.31"/>
    <n v="341971.55"/>
    <n v="242275.22"/>
    <n v="423981.64"/>
    <n v="273074.90000000002"/>
    <n v="477881.08"/>
    <n v="303520.77"/>
    <n v="531161.35"/>
  </r>
  <r>
    <n v="10"/>
    <x v="3"/>
    <s v="Region X - Northwest"/>
    <x v="8"/>
    <s v="OR"/>
    <x v="44"/>
    <n v="4"/>
    <x v="3"/>
    <n v="90590.74"/>
    <n v="144945.19"/>
    <n v="126827.04"/>
    <n v="202923.26"/>
    <n v="163063.32999999999"/>
    <n v="260901.34"/>
    <n v="217417.78"/>
    <n v="347868.45"/>
    <n v="271772.21999999997"/>
    <n v="434835.56"/>
    <n v="308008.52"/>
    <n v="492813.63"/>
    <n v="344244.81"/>
    <n v="550791.71"/>
  </r>
  <r>
    <n v="10"/>
    <x v="3"/>
    <s v="Region X - Northwest"/>
    <x v="8"/>
    <s v="OR"/>
    <x v="45"/>
    <n v="1"/>
    <x v="0"/>
    <n v="114520.8"/>
    <n v="200411.4"/>
    <n v="148434.97"/>
    <n v="259761.19"/>
    <n v="177282.81"/>
    <n v="310244.92"/>
    <n v="211154.04"/>
    <n v="369519.58"/>
    <n v="248424.53"/>
    <n v="434742.93"/>
    <n v="272338.34999999998"/>
    <n v="476592.11"/>
    <n v="295413.67"/>
    <n v="516973.92"/>
  </r>
  <r>
    <n v="10"/>
    <x v="3"/>
    <s v="Region X - Northwest"/>
    <x v="8"/>
    <s v="OR"/>
    <x v="45"/>
    <n v="2"/>
    <x v="1"/>
    <n v="90666.43"/>
    <n v="158666.23999999999"/>
    <n v="118588.2"/>
    <n v="207529.36"/>
    <n v="143471.87"/>
    <n v="251075.77"/>
    <n v="175196.67"/>
    <n v="306594.17"/>
    <n v="207662.9"/>
    <n v="363410.07"/>
    <n v="228732.13"/>
    <n v="400281.23"/>
    <n v="248391.09"/>
    <n v="434684.41"/>
  </r>
  <r>
    <n v="10"/>
    <x v="3"/>
    <s v="Region X - Northwest"/>
    <x v="8"/>
    <s v="OR"/>
    <x v="45"/>
    <n v="3"/>
    <x v="2"/>
    <n v="87173.29"/>
    <n v="152553.26999999999"/>
    <n v="119003.36"/>
    <n v="208255.88"/>
    <n v="150789.09"/>
    <n v="263880.90000000002"/>
    <n v="198850.64"/>
    <n v="347988.63"/>
    <n v="246499.42"/>
    <n v="431373.99"/>
    <n v="277806.64"/>
    <n v="486161.62"/>
    <n v="308746.94"/>
    <n v="540307.14"/>
  </r>
  <r>
    <n v="10"/>
    <x v="3"/>
    <s v="Region X - Northwest"/>
    <x v="8"/>
    <s v="OR"/>
    <x v="45"/>
    <n v="4"/>
    <x v="3"/>
    <n v="92646.96"/>
    <n v="148235.14000000001"/>
    <n v="129705.74"/>
    <n v="207529.19"/>
    <n v="166764.53"/>
    <n v="266823.25"/>
    <n v="222352.7"/>
    <n v="355764.33"/>
    <n v="277940.88"/>
    <n v="444705.41"/>
    <n v="314999.65999999997"/>
    <n v="503999.47"/>
    <n v="352058.45"/>
    <n v="563293.53"/>
  </r>
  <r>
    <n v="10"/>
    <x v="3"/>
    <s v="Region X - Northwest"/>
    <x v="8"/>
    <s v="OR"/>
    <x v="11"/>
    <n v="1"/>
    <x v="0"/>
    <n v="116112.31"/>
    <n v="203196.54"/>
    <n v="150445.37"/>
    <n v="263279.40999999997"/>
    <n v="179639.63"/>
    <n v="314369.34999999998"/>
    <n v="213897.51"/>
    <n v="374320.64000000001"/>
    <n v="251611.91"/>
    <n v="440320.84"/>
    <n v="275809.32"/>
    <n v="482666.3"/>
    <n v="299136.46000000002"/>
    <n v="523488.81"/>
  </r>
  <r>
    <n v="10"/>
    <x v="3"/>
    <s v="Region X - Northwest"/>
    <x v="8"/>
    <s v="OR"/>
    <x v="11"/>
    <n v="2"/>
    <x v="1"/>
    <n v="92257.93"/>
    <n v="161451.38"/>
    <n v="120598.61"/>
    <n v="211047.57"/>
    <n v="145828.69"/>
    <n v="255200.2"/>
    <n v="177940.13"/>
    <n v="311395.23"/>
    <n v="210850.28"/>
    <n v="368987.99"/>
    <n v="232203.1"/>
    <n v="406355.42"/>
    <n v="252113.88"/>
    <n v="441199.3"/>
  </r>
  <r>
    <n v="10"/>
    <x v="3"/>
    <s v="Region X - Northwest"/>
    <x v="8"/>
    <s v="OR"/>
    <x v="11"/>
    <n v="3"/>
    <x v="2"/>
    <n v="88954.15"/>
    <n v="155669.76000000001"/>
    <n v="121496.55"/>
    <n v="212618.97"/>
    <n v="153994.62"/>
    <n v="269490.59000000003"/>
    <n v="203124.69"/>
    <n v="355468.21"/>
    <n v="251841.99"/>
    <n v="440723.48"/>
    <n v="283861.53999999998"/>
    <n v="496757.7"/>
    <n v="315514.19"/>
    <n v="552149.82999999996"/>
  </r>
  <r>
    <n v="10"/>
    <x v="3"/>
    <s v="Region X - Northwest"/>
    <x v="8"/>
    <s v="OR"/>
    <x v="11"/>
    <n v="4"/>
    <x v="3"/>
    <n v="94108.32"/>
    <n v="150573.32"/>
    <n v="131751.65"/>
    <n v="210802.65"/>
    <n v="169394.98"/>
    <n v="271031.96999999997"/>
    <n v="225859.98"/>
    <n v="361375.97"/>
    <n v="282324.96999999997"/>
    <n v="451719.96"/>
    <n v="319968.3"/>
    <n v="511949.29"/>
    <n v="357611.63"/>
    <n v="572178.61"/>
  </r>
  <r>
    <n v="10"/>
    <x v="3"/>
    <s v="Region X - Northwest"/>
    <x v="8"/>
    <s v="OR"/>
    <x v="46"/>
    <n v="1"/>
    <x v="0"/>
    <n v="113404.77"/>
    <n v="198458.36"/>
    <n v="146924.18"/>
    <n v="257117.31"/>
    <n v="175424.07"/>
    <n v="306992.13"/>
    <n v="208862.15"/>
    <n v="365508.76"/>
    <n v="245678.64"/>
    <n v="429937.63"/>
    <n v="269299.65000000002"/>
    <n v="471274.38"/>
    <n v="292065.65999999997"/>
    <n v="511114.91"/>
  </r>
  <r>
    <n v="10"/>
    <x v="3"/>
    <s v="Region X - Northwest"/>
    <x v="8"/>
    <s v="OR"/>
    <x v="46"/>
    <n v="2"/>
    <x v="1"/>
    <n v="90189.35"/>
    <n v="157831.37"/>
    <n v="117876.88"/>
    <n v="206284.54"/>
    <n v="142518.78"/>
    <n v="249407.87"/>
    <n v="173867.92"/>
    <n v="304268.84999999998"/>
    <n v="206008.84"/>
    <n v="360515.47"/>
    <n v="226861.45"/>
    <n v="397007.54"/>
    <n v="246302.62"/>
    <n v="431029.58"/>
  </r>
  <r>
    <n v="10"/>
    <x v="3"/>
    <s v="Region X - Northwest"/>
    <x v="8"/>
    <s v="OR"/>
    <x v="46"/>
    <n v="3"/>
    <x v="2"/>
    <n v="87021.96"/>
    <n v="152288.44"/>
    <n v="118872.9"/>
    <n v="208027.58"/>
    <n v="150680.70000000001"/>
    <n v="263691.21999999997"/>
    <n v="198765.09"/>
    <n v="347838.91"/>
    <n v="246447.77"/>
    <n v="431283.59"/>
    <n v="277789.86"/>
    <n v="486132.26"/>
    <n v="308774.87"/>
    <n v="540356.03"/>
  </r>
  <r>
    <n v="10"/>
    <x v="3"/>
    <s v="Region X - Northwest"/>
    <x v="8"/>
    <s v="OR"/>
    <x v="46"/>
    <n v="4"/>
    <x v="3"/>
    <n v="91957.26"/>
    <n v="147131.60999999999"/>
    <n v="128740.16"/>
    <n v="205984.26"/>
    <n v="165523.06"/>
    <n v="264836.90000000002"/>
    <n v="220697.42"/>
    <n v="353115.87"/>
    <n v="275871.77"/>
    <n v="441394.84"/>
    <n v="312654.67"/>
    <n v="500247.49"/>
    <n v="349437.58"/>
    <n v="559100.13"/>
  </r>
  <r>
    <n v="10"/>
    <x v="3"/>
    <s v="Region X - Northwest"/>
    <x v="9"/>
    <s v="WA"/>
    <x v="47"/>
    <n v="1"/>
    <x v="0"/>
    <n v="125314.27"/>
    <n v="219299.98"/>
    <n v="162406.1"/>
    <n v="284210.67"/>
    <n v="193953.36"/>
    <n v="339418.38"/>
    <n v="230986.9"/>
    <n v="404227.07"/>
    <n v="271743.65000000002"/>
    <n v="475551.38"/>
    <n v="297893.90999999997"/>
    <n v="521314.35"/>
    <n v="323119.46000000002"/>
    <n v="565459.06000000006"/>
  </r>
  <r>
    <n v="10"/>
    <x v="3"/>
    <s v="Region X - Northwest"/>
    <x v="9"/>
    <s v="WA"/>
    <x v="47"/>
    <n v="2"/>
    <x v="1"/>
    <n v="99330.04"/>
    <n v="173827.57"/>
    <n v="129894.44"/>
    <n v="227315.27"/>
    <n v="157123.57999999999"/>
    <n v="274966.27"/>
    <n v="191819.04"/>
    <n v="335683.32"/>
    <n v="227342.58"/>
    <n v="397849.52"/>
    <n v="250394.28"/>
    <n v="438189.99"/>
    <n v="271898.44"/>
    <n v="475822.27"/>
  </r>
  <r>
    <n v="10"/>
    <x v="3"/>
    <s v="Region X - Northwest"/>
    <x v="9"/>
    <s v="WA"/>
    <x v="47"/>
    <n v="3"/>
    <x v="2"/>
    <n v="95592.65"/>
    <n v="167287.13"/>
    <n v="130519.09"/>
    <n v="228408.41"/>
    <n v="165397.24"/>
    <n v="289445.17"/>
    <n v="218131.62"/>
    <n v="381730.33"/>
    <n v="270416.37"/>
    <n v="473228.64"/>
    <n v="304773.28000000003"/>
    <n v="533353.23"/>
    <n v="338730.51"/>
    <n v="592778.4"/>
  </r>
  <r>
    <n v="10"/>
    <x v="3"/>
    <s v="Region X - Northwest"/>
    <x v="9"/>
    <s v="WA"/>
    <x v="47"/>
    <n v="4"/>
    <x v="3"/>
    <n v="101440.93"/>
    <n v="162305.49"/>
    <n v="142017.29999999999"/>
    <n v="227227.68"/>
    <n v="182593.67"/>
    <n v="292149.88"/>
    <n v="243458.23"/>
    <n v="389533.17"/>
    <n v="304322.78000000003"/>
    <n v="486916.46"/>
    <n v="344899.16"/>
    <n v="551838.66"/>
    <n v="385475.53"/>
    <n v="616760.85"/>
  </r>
  <r>
    <n v="10"/>
    <x v="3"/>
    <s v="Region X - Northwest"/>
    <x v="9"/>
    <s v="WA"/>
    <x v="48"/>
    <n v="1"/>
    <x v="0"/>
    <n v="121070.25"/>
    <n v="211872.93"/>
    <n v="157045"/>
    <n v="274828.76"/>
    <n v="187668.51"/>
    <n v="328419.90000000002"/>
    <n v="223670.97"/>
    <n v="391424.21"/>
    <n v="263243.95"/>
    <n v="460676.92"/>
    <n v="288637.98"/>
    <n v="505116.47"/>
    <n v="313192"/>
    <n v="548085.99"/>
  </r>
  <r>
    <n v="10"/>
    <x v="3"/>
    <s v="Region X - Northwest"/>
    <x v="9"/>
    <s v="WA"/>
    <x v="48"/>
    <n v="2"/>
    <x v="1"/>
    <n v="95086.01"/>
    <n v="166400.51999999999"/>
    <n v="124533.35"/>
    <n v="217933.36"/>
    <n v="150838.74"/>
    <n v="263967.78999999998"/>
    <n v="184503.12"/>
    <n v="322880.45"/>
    <n v="218842.89"/>
    <n v="382975.06"/>
    <n v="241138.35"/>
    <n v="421992.12"/>
    <n v="261970.97"/>
    <n v="458449.2"/>
  </r>
  <r>
    <n v="10"/>
    <x v="3"/>
    <s v="Region X - Northwest"/>
    <x v="9"/>
    <s v="WA"/>
    <x v="48"/>
    <n v="3"/>
    <x v="2"/>
    <n v="90843.69"/>
    <n v="158976.47"/>
    <n v="123870.56"/>
    <n v="216773.47"/>
    <n v="156849.12"/>
    <n v="274485.96999999997"/>
    <n v="206734.13"/>
    <n v="361784.73"/>
    <n v="256169.51"/>
    <n v="448296.64"/>
    <n v="288626.84000000003"/>
    <n v="505096.97"/>
    <n v="320684.49"/>
    <n v="561197.87"/>
  </r>
  <r>
    <n v="10"/>
    <x v="3"/>
    <s v="Region X - Northwest"/>
    <x v="9"/>
    <s v="WA"/>
    <x v="48"/>
    <n v="4"/>
    <x v="3"/>
    <n v="97543.95"/>
    <n v="156070.32999999999"/>
    <n v="136561.54"/>
    <n v="218498.46"/>
    <n v="175579.12"/>
    <n v="280926.59000000003"/>
    <n v="234105.49"/>
    <n v="374568.79"/>
    <n v="292631.86"/>
    <n v="468210.99"/>
    <n v="331649.44"/>
    <n v="530639.12"/>
    <n v="370667.02"/>
    <n v="593067.25"/>
  </r>
  <r>
    <n v="10"/>
    <x v="3"/>
    <s v="Region X - Northwest"/>
    <x v="9"/>
    <s v="WA"/>
    <x v="49"/>
    <n v="1"/>
    <x v="0"/>
    <n v="122661.75"/>
    <n v="214658.07"/>
    <n v="159055.41"/>
    <n v="278346.96999999997"/>
    <n v="190025.33"/>
    <n v="332544.32"/>
    <n v="226414.44"/>
    <n v="396225.27"/>
    <n v="266431.33"/>
    <n v="466254.83"/>
    <n v="292108.95"/>
    <n v="511190.67"/>
    <n v="316914.78999999998"/>
    <n v="554600.88"/>
  </r>
  <r>
    <n v="10"/>
    <x v="3"/>
    <s v="Region X - Northwest"/>
    <x v="9"/>
    <s v="WA"/>
    <x v="49"/>
    <n v="2"/>
    <x v="1"/>
    <n v="96677.52"/>
    <n v="169185.66"/>
    <n v="126543.76"/>
    <n v="221451.57"/>
    <n v="153195.54999999999"/>
    <n v="268092.21000000002"/>
    <n v="187246.58"/>
    <n v="327681.52"/>
    <n v="222030.27"/>
    <n v="388552.97"/>
    <n v="244609.32"/>
    <n v="428066.31"/>
    <n v="265693.77"/>
    <n v="464964.09"/>
  </r>
  <r>
    <n v="10"/>
    <x v="3"/>
    <s v="Region X - Northwest"/>
    <x v="9"/>
    <s v="WA"/>
    <x v="49"/>
    <n v="3"/>
    <x v="2"/>
    <n v="92624.55"/>
    <n v="162092.96"/>
    <n v="126363.75"/>
    <n v="221136.57"/>
    <n v="160054.66"/>
    <n v="280095.65999999997"/>
    <n v="211008.18"/>
    <n v="369264.32"/>
    <n v="261512.07"/>
    <n v="457646.13"/>
    <n v="294681.74"/>
    <n v="515693.05"/>
    <n v="327451.74"/>
    <n v="573040.55000000005"/>
  </r>
  <r>
    <n v="10"/>
    <x v="3"/>
    <s v="Region X - Northwest"/>
    <x v="9"/>
    <s v="WA"/>
    <x v="49"/>
    <n v="4"/>
    <x v="3"/>
    <n v="99005.32"/>
    <n v="158408.51"/>
    <n v="138607.44"/>
    <n v="221771.91"/>
    <n v="178209.57"/>
    <n v="285135.32"/>
    <n v="237612.76"/>
    <n v="380180.42"/>
    <n v="297015.95"/>
    <n v="475225.53"/>
    <n v="336618.08"/>
    <n v="538588.93000000005"/>
    <n v="376220.2"/>
    <n v="601952.34"/>
  </r>
  <r>
    <n v="10"/>
    <x v="3"/>
    <s v="Region X - Northwest"/>
    <x v="9"/>
    <s v="WA"/>
    <x v="50"/>
    <n v="1"/>
    <x v="0"/>
    <n v="110203.42"/>
    <n v="192855.98"/>
    <n v="142846.51999999999"/>
    <n v="249981.41"/>
    <n v="170614.6"/>
    <n v="298575.55"/>
    <n v="203220.91"/>
    <n v="355636.59"/>
    <n v="239096.89"/>
    <n v="418419.55"/>
    <n v="262116.13"/>
    <n v="458703.23"/>
    <n v="284331.34999999998"/>
    <n v="497579.87"/>
  </r>
  <r>
    <n v="10"/>
    <x v="3"/>
    <s v="Region X - Northwest"/>
    <x v="9"/>
    <s v="WA"/>
    <x v="50"/>
    <n v="2"/>
    <x v="1"/>
    <n v="87200.98"/>
    <n v="152601.72"/>
    <n v="114065.71"/>
    <n v="199614.99"/>
    <n v="138011.19"/>
    <n v="241519.58"/>
    <n v="168547.72"/>
    <n v="294958.51"/>
    <n v="199791.03"/>
    <n v="349634.3"/>
    <n v="220067.27"/>
    <n v="385117.73"/>
    <n v="238988.15"/>
    <n v="418229.27"/>
  </r>
  <r>
    <n v="10"/>
    <x v="3"/>
    <s v="Region X - Northwest"/>
    <x v="9"/>
    <s v="WA"/>
    <x v="50"/>
    <n v="3"/>
    <x v="2"/>
    <n v="83805.55"/>
    <n v="146659.72"/>
    <n v="114397.07"/>
    <n v="200194.87"/>
    <n v="144945.82999999999"/>
    <n v="253655.2"/>
    <n v="191138.25"/>
    <n v="334491.94"/>
    <n v="236932.65"/>
    <n v="414632.13"/>
    <n v="267019.98"/>
    <n v="467284.97"/>
    <n v="296753.51"/>
    <n v="519318.64"/>
  </r>
  <r>
    <n v="10"/>
    <x v="3"/>
    <s v="Region X - Northwest"/>
    <x v="9"/>
    <s v="WA"/>
    <x v="50"/>
    <n v="4"/>
    <x v="3"/>
    <n v="89129.37"/>
    <n v="142607"/>
    <n v="124781.12"/>
    <n v="199649.8"/>
    <n v="160432.87"/>
    <n v="256692.6"/>
    <n v="213910.5"/>
    <n v="342256.8"/>
    <n v="267388.12"/>
    <n v="427821"/>
    <n v="303039.87"/>
    <n v="484863.8"/>
    <n v="338691.62"/>
    <n v="541906.6"/>
  </r>
  <r>
    <n v="10"/>
    <x v="3"/>
    <s v="Region X - Northwest"/>
    <x v="9"/>
    <s v="WA"/>
    <x v="51"/>
    <n v="1"/>
    <x v="0"/>
    <n v="122661.75"/>
    <n v="214658.07"/>
    <n v="159055.41"/>
    <n v="278346.96999999997"/>
    <n v="190025.33"/>
    <n v="332544.32"/>
    <n v="226414.44"/>
    <n v="396225.27"/>
    <n v="266431.33"/>
    <n v="466254.83"/>
    <n v="292108.95"/>
    <n v="511190.67"/>
    <n v="316914.78999999998"/>
    <n v="554600.88"/>
  </r>
  <r>
    <n v="10"/>
    <x v="3"/>
    <s v="Region X - Northwest"/>
    <x v="9"/>
    <s v="WA"/>
    <x v="51"/>
    <n v="2"/>
    <x v="1"/>
    <n v="96677.52"/>
    <n v="169185.66"/>
    <n v="126543.76"/>
    <n v="221451.57"/>
    <n v="153195.54999999999"/>
    <n v="268092.21000000002"/>
    <n v="187246.58"/>
    <n v="327681.52"/>
    <n v="222030.27"/>
    <n v="388552.97"/>
    <n v="244609.32"/>
    <n v="428066.31"/>
    <n v="265693.77"/>
    <n v="464964.09"/>
  </r>
  <r>
    <n v="10"/>
    <x v="3"/>
    <s v="Region X - Northwest"/>
    <x v="9"/>
    <s v="WA"/>
    <x v="51"/>
    <n v="3"/>
    <x v="2"/>
    <n v="92624.55"/>
    <n v="162092.96"/>
    <n v="126363.75"/>
    <n v="221136.57"/>
    <n v="160054.66"/>
    <n v="280095.65999999997"/>
    <n v="211008.18"/>
    <n v="369264.32"/>
    <n v="261512.07"/>
    <n v="457646.13"/>
    <n v="294681.74"/>
    <n v="515693.05"/>
    <n v="327451.74"/>
    <n v="573040.55000000005"/>
  </r>
  <r>
    <n v="10"/>
    <x v="3"/>
    <s v="Region X - Northwest"/>
    <x v="9"/>
    <s v="WA"/>
    <x v="51"/>
    <n v="4"/>
    <x v="3"/>
    <n v="99005.32"/>
    <n v="158408.51"/>
    <n v="138607.44"/>
    <n v="221771.91"/>
    <n v="178209.57"/>
    <n v="285135.32"/>
    <n v="237612.76"/>
    <n v="380180.42"/>
    <n v="297015.95"/>
    <n v="475225.53"/>
    <n v="336618.08"/>
    <n v="538588.93000000005"/>
    <n v="376220.2"/>
    <n v="601952.34"/>
  </r>
  <r>
    <n v="10"/>
    <x v="3"/>
    <s v="Region X - Northwest"/>
    <x v="9"/>
    <s v="WA"/>
    <x v="52"/>
    <n v="1"/>
    <x v="0"/>
    <n v="114484.12"/>
    <n v="200347.21"/>
    <n v="148321.29"/>
    <n v="259562.25"/>
    <n v="177091.13"/>
    <n v="309909.46999999997"/>
    <n v="210845.43"/>
    <n v="368979.51"/>
    <n v="248010.55"/>
    <n v="434018.47"/>
    <n v="271855.2"/>
    <n v="475746.6"/>
    <n v="294836.24"/>
    <n v="515963.42"/>
  </r>
  <r>
    <n v="10"/>
    <x v="3"/>
    <s v="Region X - Northwest"/>
    <x v="9"/>
    <s v="WA"/>
    <x v="52"/>
    <n v="2"/>
    <x v="1"/>
    <n v="91055.71"/>
    <n v="159347.5"/>
    <n v="119007.5"/>
    <n v="208263.13"/>
    <n v="143883.95000000001"/>
    <n v="251796.91"/>
    <n v="175530.15"/>
    <n v="307177.77"/>
    <n v="207976.81"/>
    <n v="363959.41"/>
    <n v="229027.66"/>
    <n v="400798.41"/>
    <n v="248653.35"/>
    <n v="435143.36"/>
  </r>
  <r>
    <n v="10"/>
    <x v="3"/>
    <s v="Region X - Northwest"/>
    <x v="9"/>
    <s v="WA"/>
    <x v="52"/>
    <n v="3"/>
    <x v="2"/>
    <n v="87863.9"/>
    <n v="153761.82"/>
    <n v="120024.48"/>
    <n v="210042.83"/>
    <n v="152141.51"/>
    <n v="266247.64"/>
    <n v="200693.19"/>
    <n v="351213.08"/>
    <n v="248839.46"/>
    <n v="435469.05"/>
    <n v="280486.52"/>
    <n v="490851.42"/>
    <n v="311773.23"/>
    <n v="545603.15"/>
  </r>
  <r>
    <n v="10"/>
    <x v="3"/>
    <s v="Region X - Northwest"/>
    <x v="9"/>
    <s v="WA"/>
    <x v="52"/>
    <n v="4"/>
    <x v="3"/>
    <n v="92836.65"/>
    <n v="148538.65"/>
    <n v="129971.31"/>
    <n v="207954.11"/>
    <n v="167105.97"/>
    <n v="267369.56"/>
    <n v="222807.97"/>
    <n v="356492.75"/>
    <n v="278509.96000000002"/>
    <n v="445615.94"/>
    <n v="315644.62"/>
    <n v="505031.4"/>
    <n v="352779.28"/>
    <n v="564446.86"/>
  </r>
  <r>
    <n v="10"/>
    <x v="3"/>
    <s v="Region X - Northwest"/>
    <x v="9"/>
    <s v="WA"/>
    <x v="53"/>
    <n v="1"/>
    <x v="0"/>
    <n v="111831.61"/>
    <n v="195705.31"/>
    <n v="144970.60999999999"/>
    <n v="253698.57"/>
    <n v="173163.1"/>
    <n v="303035.43"/>
    <n v="206272.99"/>
    <n v="360977.73"/>
    <n v="242698.25"/>
    <n v="424721.94"/>
    <n v="266070.25"/>
    <n v="465622.94"/>
    <n v="288631.58"/>
    <n v="505105.27"/>
  </r>
  <r>
    <n v="10"/>
    <x v="3"/>
    <s v="Region X - Northwest"/>
    <x v="9"/>
    <s v="WA"/>
    <x v="53"/>
    <n v="2"/>
    <x v="1"/>
    <n v="88403.199999999997"/>
    <n v="154705.60000000001"/>
    <n v="115656.82"/>
    <n v="202399.44"/>
    <n v="139955.93"/>
    <n v="244922.87"/>
    <n v="170957.71"/>
    <n v="299175.99"/>
    <n v="202664.51"/>
    <n v="354662.88"/>
    <n v="223242.72"/>
    <n v="390674.75"/>
    <n v="242448.69"/>
    <n v="424285.21"/>
  </r>
  <r>
    <n v="10"/>
    <x v="3"/>
    <s v="Region X - Northwest"/>
    <x v="9"/>
    <s v="WA"/>
    <x v="53"/>
    <n v="3"/>
    <x v="2"/>
    <n v="84895.81"/>
    <n v="148567.66"/>
    <n v="115869.15"/>
    <n v="202771.01"/>
    <n v="146798.95000000001"/>
    <n v="256898.16"/>
    <n v="193569.77"/>
    <n v="338747.1"/>
    <n v="239935.19"/>
    <n v="419886.58"/>
    <n v="270395.01"/>
    <n v="473191.28"/>
    <n v="300494.48"/>
    <n v="525865.34"/>
  </r>
  <r>
    <n v="10"/>
    <x v="3"/>
    <s v="Region X - Northwest"/>
    <x v="9"/>
    <s v="WA"/>
    <x v="53"/>
    <n v="4"/>
    <x v="3"/>
    <n v="90401.05"/>
    <n v="144641.68"/>
    <n v="126561.47"/>
    <n v="202498.35"/>
    <n v="162721.89000000001"/>
    <n v="260355.02"/>
    <n v="216962.51"/>
    <n v="347140.03"/>
    <n v="271203.14"/>
    <n v="433925.03"/>
    <n v="307363.56"/>
    <n v="491781.71"/>
    <n v="343523.98"/>
    <n v="549638.38"/>
  </r>
  <r>
    <n v="10"/>
    <x v="3"/>
    <s v="Region X - Northwest"/>
    <x v="9"/>
    <s v="WA"/>
    <x v="54"/>
    <n v="1"/>
    <x v="0"/>
    <n v="112892.61"/>
    <n v="197562.07"/>
    <n v="146310.88"/>
    <n v="256044.04"/>
    <n v="174734.31"/>
    <n v="305785.05"/>
    <n v="208101.97"/>
    <n v="364178.44"/>
    <n v="244823.17"/>
    <n v="428440.55"/>
    <n v="268384.23"/>
    <n v="469672.41"/>
    <n v="291113.44"/>
    <n v="509448.53"/>
  </r>
  <r>
    <n v="10"/>
    <x v="3"/>
    <s v="Region X - Northwest"/>
    <x v="9"/>
    <s v="WA"/>
    <x v="54"/>
    <n v="2"/>
    <x v="1"/>
    <n v="89464.21"/>
    <n v="156562.35999999999"/>
    <n v="116997.09"/>
    <n v="204744.92"/>
    <n v="141527.14000000001"/>
    <n v="247672.49"/>
    <n v="172786.68"/>
    <n v="302376.7"/>
    <n v="204789.43"/>
    <n v="358381.5"/>
    <n v="225556.69"/>
    <n v="394724.22"/>
    <n v="244930.56"/>
    <n v="428628.47"/>
  </r>
  <r>
    <n v="10"/>
    <x v="3"/>
    <s v="Region X - Northwest"/>
    <x v="9"/>
    <s v="WA"/>
    <x v="54"/>
    <n v="3"/>
    <x v="2"/>
    <n v="86083.04"/>
    <n v="150645.32999999999"/>
    <n v="117531.28"/>
    <n v="205679.74"/>
    <n v="148935.97"/>
    <n v="260637.95"/>
    <n v="196419.14"/>
    <n v="343733.49"/>
    <n v="243496.9"/>
    <n v="426119.57"/>
    <n v="274431.62"/>
    <n v="480255.33"/>
    <n v="305005.98"/>
    <n v="533760.47"/>
  </r>
  <r>
    <n v="10"/>
    <x v="3"/>
    <s v="Region X - Northwest"/>
    <x v="9"/>
    <s v="WA"/>
    <x v="54"/>
    <n v="4"/>
    <x v="3"/>
    <n v="91375.29"/>
    <n v="146200.47"/>
    <n v="127925.41"/>
    <n v="204680.65"/>
    <n v="164475.51999999999"/>
    <n v="263160.84000000003"/>
    <n v="219300.7"/>
    <n v="350881.12"/>
    <n v="274125.87"/>
    <n v="438601.4"/>
    <n v="310675.98"/>
    <n v="497081.58"/>
    <n v="347226.1"/>
    <n v="555561.77"/>
  </r>
  <r>
    <n v="2"/>
    <x v="3"/>
    <s v="Region II - Northeast"/>
    <x v="10"/>
    <s v="GQ"/>
    <x v="55"/>
    <n v="1"/>
    <x v="0"/>
    <n v="132313.24"/>
    <n v="231548.17"/>
    <n v="172034.66"/>
    <n v="301060.65000000002"/>
    <n v="205924.04"/>
    <n v="360367.07"/>
    <n v="245920.87"/>
    <n v="430361.52"/>
    <n v="289742.17"/>
    <n v="507048.8"/>
    <n v="317871.93"/>
    <n v="556275.88"/>
    <n v="345239.39"/>
    <n v="604168.93000000005"/>
  </r>
  <r>
    <n v="2"/>
    <x v="3"/>
    <s v="Region II - Northeast"/>
    <x v="10"/>
    <s v="GQ"/>
    <x v="55"/>
    <n v="2"/>
    <x v="1"/>
    <n v="101348.42"/>
    <n v="177359.74"/>
    <n v="133291.26"/>
    <n v="233259.71"/>
    <n v="162034.82999999999"/>
    <n v="283560.96000000002"/>
    <n v="199245.42"/>
    <n v="348679.49"/>
    <n v="236830.44"/>
    <n v="414453.27"/>
    <n v="261267.7"/>
    <n v="457218.48"/>
    <n v="284200.46999999997"/>
    <n v="497350.82"/>
  </r>
  <r>
    <n v="2"/>
    <x v="3"/>
    <s v="Region II - Northeast"/>
    <x v="10"/>
    <s v="GQ"/>
    <x v="55"/>
    <n v="3"/>
    <x v="2"/>
    <n v="94869.62"/>
    <n v="166021.82999999999"/>
    <n v="128872.28"/>
    <n v="225526.49"/>
    <n v="162817.39000000001"/>
    <n v="284930.44"/>
    <n v="214232.18"/>
    <n v="374906.31"/>
    <n v="265111.15000000002"/>
    <n v="463944.5"/>
    <n v="298435.11"/>
    <n v="522261.44"/>
    <n v="331282.78999999998"/>
    <n v="579744.88"/>
  </r>
  <r>
    <n v="2"/>
    <x v="3"/>
    <s v="Region II - Northeast"/>
    <x v="10"/>
    <s v="GQ"/>
    <x v="55"/>
    <n v="4"/>
    <x v="3"/>
    <n v="105255.79"/>
    <n v="168409.27"/>
    <n v="147358.10999999999"/>
    <n v="235772.98"/>
    <n v="189460.43"/>
    <n v="303136.69"/>
    <n v="252613.9"/>
    <n v="404182.25"/>
    <n v="315767.38"/>
    <n v="505227.81"/>
    <n v="357869.69"/>
    <n v="572591.52"/>
    <n v="399972.01"/>
    <n v="639955.22"/>
  </r>
  <r>
    <n v="2"/>
    <x v="3"/>
    <s v="Region II - Northeast"/>
    <x v="11"/>
    <s v="NJ"/>
    <x v="56"/>
    <n v="1"/>
    <x v="0"/>
    <n v="141028.99"/>
    <n v="246800.73"/>
    <n v="182863.16"/>
    <n v="320010.53000000003"/>
    <n v="218461.09"/>
    <n v="382306.91"/>
    <n v="260284.59"/>
    <n v="455498.03"/>
    <n v="306280.81"/>
    <n v="535991.42000000004"/>
    <n v="335794.97"/>
    <n v="587641.19999999995"/>
    <n v="364303.35"/>
    <n v="637530.85"/>
  </r>
  <r>
    <n v="2"/>
    <x v="3"/>
    <s v="Region II - Northeast"/>
    <x v="11"/>
    <s v="NJ"/>
    <x v="56"/>
    <n v="2"/>
    <x v="1"/>
    <n v="111211.02"/>
    <n v="194619.28"/>
    <n v="145554.71"/>
    <n v="254720.74"/>
    <n v="176197.42"/>
    <n v="308345.48"/>
    <n v="215337.87"/>
    <n v="376841.28"/>
    <n v="255328.78"/>
    <n v="446825.36"/>
    <n v="281287.2"/>
    <n v="492252.6"/>
    <n v="305525.13"/>
    <n v="534668.97"/>
  </r>
  <r>
    <n v="2"/>
    <x v="3"/>
    <s v="Region II - Northeast"/>
    <x v="11"/>
    <s v="NJ"/>
    <x v="56"/>
    <n v="3"/>
    <x v="2"/>
    <n v="106592.14"/>
    <n v="186536.25"/>
    <n v="145429.93"/>
    <n v="254502.38"/>
    <n v="184212.3"/>
    <n v="322371.53000000003"/>
    <n v="242864.57"/>
    <n v="425012.99"/>
    <n v="301000.86"/>
    <n v="526751.5"/>
    <n v="339185.09"/>
    <n v="593573.9"/>
    <n v="376910.67"/>
    <n v="659593.68000000005"/>
  </r>
  <r>
    <n v="2"/>
    <x v="3"/>
    <s v="Region II - Northeast"/>
    <x v="11"/>
    <s v="NJ"/>
    <x v="56"/>
    <n v="4"/>
    <x v="3"/>
    <n v="113860.21"/>
    <n v="182176.34"/>
    <n v="159404.29999999999"/>
    <n v="255046.88"/>
    <n v="204948.38"/>
    <n v="327917.42"/>
    <n v="273264.51"/>
    <n v="437223.22"/>
    <n v="341580.64"/>
    <n v="546529.03"/>
    <n v="387124.72"/>
    <n v="619399.56999999995"/>
    <n v="432668.81"/>
    <n v="692270.11"/>
  </r>
  <r>
    <n v="2"/>
    <x v="3"/>
    <s v="Region II - Northeast"/>
    <x v="11"/>
    <s v="NJ"/>
    <x v="57"/>
    <n v="1"/>
    <x v="0"/>
    <n v="130632.1"/>
    <n v="228606.17"/>
    <n v="169222.05"/>
    <n v="296138.58"/>
    <n v="202029.13"/>
    <n v="353550.98"/>
    <n v="240512.48"/>
    <n v="420896.85"/>
    <n v="282891.56"/>
    <n v="495060.23"/>
    <n v="310080.94"/>
    <n v="542641.64"/>
    <n v="336277.25"/>
    <n v="588485.18000000005"/>
  </r>
  <r>
    <n v="2"/>
    <x v="3"/>
    <s v="Region II - Northeast"/>
    <x v="11"/>
    <s v="NJ"/>
    <x v="57"/>
    <n v="2"/>
    <x v="1"/>
    <n v="104025.29"/>
    <n v="182044.26"/>
    <n v="135931.43"/>
    <n v="237880"/>
    <n v="164316.93"/>
    <n v="287554.62"/>
    <n v="200406.18"/>
    <n v="350710.82"/>
    <n v="237426.67"/>
    <n v="415496.66"/>
    <n v="261443.24"/>
    <n v="457525.66"/>
    <n v="283828.99"/>
    <n v="496700.73"/>
  </r>
  <r>
    <n v="2"/>
    <x v="3"/>
    <s v="Region II - Northeast"/>
    <x v="11"/>
    <s v="NJ"/>
    <x v="57"/>
    <n v="3"/>
    <x v="2"/>
    <n v="100473.82"/>
    <n v="175829.18"/>
    <n v="137273.41"/>
    <n v="240228.47"/>
    <n v="174023.55"/>
    <n v="304541.21000000002"/>
    <n v="229575.91"/>
    <n v="401757.84"/>
    <n v="284667.87"/>
    <n v="498168.77"/>
    <n v="320884.28000000003"/>
    <n v="561547.49"/>
    <n v="356691.44"/>
    <n v="624210.03"/>
  </r>
  <r>
    <n v="2"/>
    <x v="3"/>
    <s v="Region II - Northeast"/>
    <x v="11"/>
    <s v="NJ"/>
    <x v="57"/>
    <n v="4"/>
    <x v="3"/>
    <n v="105997.42"/>
    <n v="169595.88"/>
    <n v="148396.39000000001"/>
    <n v="237434.23"/>
    <n v="190795.36"/>
    <n v="305272.58"/>
    <n v="254393.81"/>
    <n v="407030.11"/>
    <n v="317992.27"/>
    <n v="508787.64"/>
    <n v="360391.24"/>
    <n v="576625.99"/>
    <n v="402790.21"/>
    <n v="644464.34"/>
  </r>
  <r>
    <n v="2"/>
    <x v="3"/>
    <s v="Region II - Northeast"/>
    <x v="11"/>
    <s v="NJ"/>
    <x v="58"/>
    <n v="1"/>
    <x v="0"/>
    <n v="136361.04999999999"/>
    <n v="238631.84"/>
    <n v="176712.75"/>
    <n v="309247.31"/>
    <n v="211030.73"/>
    <n v="369303.77"/>
    <n v="251313.04"/>
    <n v="439797.82"/>
    <n v="295648.65999999997"/>
    <n v="517385.16"/>
    <n v="324094.96000000002"/>
    <n v="567166.18000000005"/>
    <n v="351531.24"/>
    <n v="615179.68000000005"/>
  </r>
  <r>
    <n v="2"/>
    <x v="3"/>
    <s v="Region II - Northeast"/>
    <x v="11"/>
    <s v="NJ"/>
    <x v="58"/>
    <n v="2"/>
    <x v="1"/>
    <n v="108148.66"/>
    <n v="189260.16"/>
    <n v="141413.21"/>
    <n v="247473.12"/>
    <n v="171042.78"/>
    <n v="299324.87"/>
    <n v="208786.53"/>
    <n v="365376.42"/>
    <n v="247440.19"/>
    <n v="433020.34"/>
    <n v="272522.21999999997"/>
    <n v="476913.89"/>
    <n v="295918"/>
    <n v="517856.51"/>
  </r>
  <r>
    <n v="2"/>
    <x v="3"/>
    <s v="Region II - Northeast"/>
    <x v="11"/>
    <s v="NJ"/>
    <x v="58"/>
    <n v="3"/>
    <x v="2"/>
    <n v="104126.61"/>
    <n v="182221.56"/>
    <n v="142182.74"/>
    <n v="248819.8"/>
    <n v="180186.45"/>
    <n v="315326.28000000003"/>
    <n v="237644.93"/>
    <n v="415878.63"/>
    <n v="294615.23"/>
    <n v="515576.66"/>
    <n v="332053"/>
    <n v="581092.75"/>
    <n v="369056.83"/>
    <n v="645849.44999999995"/>
  </r>
  <r>
    <n v="2"/>
    <x v="3"/>
    <s v="Region II - Northeast"/>
    <x v="11"/>
    <s v="NJ"/>
    <x v="58"/>
    <n v="4"/>
    <x v="3"/>
    <n v="110415.94"/>
    <n v="176665.51"/>
    <n v="154582.32"/>
    <n v="247331.72"/>
    <n v="198748.7"/>
    <n v="317997.92"/>
    <n v="264998.27"/>
    <n v="423997.23"/>
    <n v="331247.83"/>
    <n v="529996.54"/>
    <n v="375414.21"/>
    <n v="600662.75"/>
    <n v="419580.59"/>
    <n v="671328.95"/>
  </r>
  <r>
    <n v="2"/>
    <x v="3"/>
    <s v="Region II - Northeast"/>
    <x v="11"/>
    <s v="NJ"/>
    <x v="59"/>
    <n v="1"/>
    <x v="0"/>
    <n v="134360.16"/>
    <n v="235130.27"/>
    <n v="174257.72"/>
    <n v="304951.01"/>
    <n v="208215.59"/>
    <n v="364377.28"/>
    <n v="248128.11"/>
    <n v="434224.19"/>
    <n v="292008.08"/>
    <n v="511014.15"/>
    <n v="320165.3"/>
    <n v="560289.28000000003"/>
    <n v="347380.26"/>
    <n v="607915.46"/>
  </r>
  <r>
    <n v="2"/>
    <x v="3"/>
    <s v="Region II - Northeast"/>
    <x v="11"/>
    <s v="NJ"/>
    <x v="59"/>
    <n v="2"/>
    <x v="1"/>
    <n v="105689.03"/>
    <n v="184955.8"/>
    <n v="138384.21"/>
    <n v="242172.36"/>
    <n v="167577.44"/>
    <n v="293260.52"/>
    <n v="204910.11"/>
    <n v="358592.69"/>
    <n v="243015.74"/>
    <n v="425277.54"/>
    <n v="267753.98"/>
    <n v="468569.47"/>
    <n v="290862.74"/>
    <n v="509009.8"/>
  </r>
  <r>
    <n v="2"/>
    <x v="3"/>
    <s v="Region II - Northeast"/>
    <x v="11"/>
    <s v="NJ"/>
    <x v="59"/>
    <n v="3"/>
    <x v="2"/>
    <n v="101099.72"/>
    <n v="176924.52"/>
    <n v="137886.66"/>
    <n v="241301.66"/>
    <n v="174620.31"/>
    <n v="305585.55"/>
    <n v="230181.09"/>
    <n v="402816.9"/>
    <n v="285245.73"/>
    <n v="499180.03"/>
    <n v="321404.25"/>
    <n v="562457.43000000005"/>
    <n v="357121.76"/>
    <n v="624963.07999999996"/>
  </r>
  <r>
    <n v="2"/>
    <x v="3"/>
    <s v="Region II - Northeast"/>
    <x v="11"/>
    <s v="NJ"/>
    <x v="59"/>
    <n v="4"/>
    <x v="3"/>
    <n v="108338.11"/>
    <n v="173340.98"/>
    <n v="151673.35999999999"/>
    <n v="242677.37"/>
    <n v="195008.6"/>
    <n v="312013.77"/>
    <n v="260011.47"/>
    <n v="416018.35"/>
    <n v="325014.33"/>
    <n v="520022.94"/>
    <n v="368349.58"/>
    <n v="589359.34"/>
    <n v="411684.82"/>
    <n v="658695.73"/>
  </r>
  <r>
    <n v="2"/>
    <x v="3"/>
    <s v="Region II - Northeast"/>
    <x v="11"/>
    <s v="NJ"/>
    <x v="60"/>
    <n v="1"/>
    <x v="0"/>
    <n v="134360.16"/>
    <n v="235130.27"/>
    <n v="174257.72"/>
    <n v="304951.01"/>
    <n v="208215.59"/>
    <n v="364377.28"/>
    <n v="248128.11"/>
    <n v="434224.19"/>
    <n v="292008.08"/>
    <n v="511014.15"/>
    <n v="320165.3"/>
    <n v="560289.28000000003"/>
    <n v="347380.26"/>
    <n v="607915.46"/>
  </r>
  <r>
    <n v="2"/>
    <x v="3"/>
    <s v="Region II - Northeast"/>
    <x v="11"/>
    <s v="NJ"/>
    <x v="60"/>
    <n v="2"/>
    <x v="1"/>
    <n v="105689.03"/>
    <n v="184955.8"/>
    <n v="138384.21"/>
    <n v="242172.36"/>
    <n v="167577.44"/>
    <n v="293260.52"/>
    <n v="204910.11"/>
    <n v="358592.69"/>
    <n v="243015.74"/>
    <n v="425277.54"/>
    <n v="267753.98"/>
    <n v="468569.47"/>
    <n v="290862.74"/>
    <n v="509009.8"/>
  </r>
  <r>
    <n v="2"/>
    <x v="3"/>
    <s v="Region II - Northeast"/>
    <x v="11"/>
    <s v="NJ"/>
    <x v="60"/>
    <n v="3"/>
    <x v="2"/>
    <n v="101099.72"/>
    <n v="176924.52"/>
    <n v="137886.66"/>
    <n v="241301.66"/>
    <n v="174620.31"/>
    <n v="305585.55"/>
    <n v="230181.09"/>
    <n v="402816.9"/>
    <n v="285245.73"/>
    <n v="499180.03"/>
    <n v="321404.25"/>
    <n v="562457.43000000005"/>
    <n v="357121.76"/>
    <n v="624963.07999999996"/>
  </r>
  <r>
    <n v="2"/>
    <x v="3"/>
    <s v="Region II - Northeast"/>
    <x v="11"/>
    <s v="NJ"/>
    <x v="60"/>
    <n v="4"/>
    <x v="3"/>
    <n v="108338.11"/>
    <n v="173340.98"/>
    <n v="151673.35999999999"/>
    <n v="242677.37"/>
    <n v="195008.6"/>
    <n v="312013.77"/>
    <n v="260011.47"/>
    <n v="416018.35"/>
    <n v="325014.33"/>
    <n v="520022.94"/>
    <n v="368349.58"/>
    <n v="589359.34"/>
    <n v="411684.82"/>
    <n v="658695.73"/>
  </r>
  <r>
    <n v="2"/>
    <x v="3"/>
    <s v="Region II - Northeast"/>
    <x v="11"/>
    <s v="NJ"/>
    <x v="61"/>
    <n v="1"/>
    <x v="0"/>
    <n v="136952.10999999999"/>
    <n v="239666.2"/>
    <n v="177495.65"/>
    <n v="310617.38"/>
    <n v="211979.98"/>
    <n v="370964.96"/>
    <n v="252464.05"/>
    <n v="441812.08"/>
    <n v="297015.76"/>
    <n v="519777.58"/>
    <n v="325601.11"/>
    <n v="569801.93000000005"/>
    <n v="353178.55"/>
    <n v="618062.47"/>
  </r>
  <r>
    <n v="2"/>
    <x v="3"/>
    <s v="Region II - Northeast"/>
    <x v="11"/>
    <s v="NJ"/>
    <x v="61"/>
    <n v="2"/>
    <x v="1"/>
    <n v="108510.36"/>
    <n v="189893.13"/>
    <n v="141909.12"/>
    <n v="248340.96"/>
    <n v="171666.93"/>
    <n v="300417.13"/>
    <n v="209591.79"/>
    <n v="366785.63"/>
    <n v="248415.35"/>
    <n v="434726.87"/>
    <n v="273609.08"/>
    <n v="478815.88"/>
    <n v="297113.17"/>
    <n v="519948.06"/>
  </r>
  <r>
    <n v="2"/>
    <x v="3"/>
    <s v="Region II - Northeast"/>
    <x v="11"/>
    <s v="NJ"/>
    <x v="61"/>
    <n v="3"/>
    <x v="2"/>
    <n v="104394.02"/>
    <n v="182689.54"/>
    <n v="142527.9"/>
    <n v="249423.83"/>
    <n v="180608.93"/>
    <n v="316065.62"/>
    <n v="238187.07"/>
    <n v="416827.37"/>
    <n v="295273.06"/>
    <n v="516727.85"/>
    <n v="332783.53999999998"/>
    <n v="582371.19999999995"/>
    <n v="369856.55"/>
    <n v="647248.97"/>
  </r>
  <r>
    <n v="2"/>
    <x v="3"/>
    <s v="Region II - Northeast"/>
    <x v="11"/>
    <s v="NJ"/>
    <x v="61"/>
    <n v="4"/>
    <x v="3"/>
    <n v="110838.39"/>
    <n v="177341.43"/>
    <n v="155173.75"/>
    <n v="248278.01"/>
    <n v="199509.11"/>
    <n v="319214.58"/>
    <n v="266012.15000000002"/>
    <n v="425619.44"/>
    <n v="332515.18"/>
    <n v="532024.30000000005"/>
    <n v="376850.54"/>
    <n v="602960.87"/>
    <n v="421185.9"/>
    <n v="673897.45"/>
  </r>
  <r>
    <n v="2"/>
    <x v="3"/>
    <s v="Region II - Northeast"/>
    <x v="11"/>
    <s v="NJ"/>
    <x v="62"/>
    <n v="1"/>
    <x v="0"/>
    <n v="136603.28"/>
    <n v="239055.75"/>
    <n v="177163.79"/>
    <n v="310036.62"/>
    <n v="211685.3"/>
    <n v="370449.28"/>
    <n v="252259.11"/>
    <n v="441453.44"/>
    <n v="296867.20000000001"/>
    <n v="519517.6"/>
    <n v="325491.57"/>
    <n v="569610.25"/>
    <n v="353156.74"/>
    <n v="618024.30000000005"/>
  </r>
  <r>
    <n v="2"/>
    <x v="3"/>
    <s v="Region II - Northeast"/>
    <x v="11"/>
    <s v="NJ"/>
    <x v="62"/>
    <n v="2"/>
    <x v="1"/>
    <n v="107473.42"/>
    <n v="188078.49"/>
    <n v="140716.29999999999"/>
    <n v="246253.52"/>
    <n v="170396.94"/>
    <n v="298194.65000000002"/>
    <n v="208349.62"/>
    <n v="364611.83"/>
    <n v="247090.98"/>
    <n v="432409.22"/>
    <n v="272241.67"/>
    <n v="476422.93"/>
    <n v="295734.94"/>
    <n v="517536.15"/>
  </r>
  <r>
    <n v="2"/>
    <x v="3"/>
    <s v="Region II - Northeast"/>
    <x v="11"/>
    <s v="NJ"/>
    <x v="62"/>
    <n v="3"/>
    <x v="2"/>
    <n v="102821.79"/>
    <n v="179938.14"/>
    <n v="140239.10999999999"/>
    <n v="245418.45"/>
    <n v="177602.3"/>
    <n v="310804.02"/>
    <n v="234114.72"/>
    <n v="409700.77"/>
    <n v="290123.09000000003"/>
    <n v="507715.41"/>
    <n v="326901.93"/>
    <n v="572078.38"/>
    <n v="363232.72"/>
    <n v="635657.25"/>
  </r>
  <r>
    <n v="2"/>
    <x v="3"/>
    <s v="Region II - Northeast"/>
    <x v="11"/>
    <s v="NJ"/>
    <x v="62"/>
    <n v="4"/>
    <x v="3"/>
    <n v="110157.25"/>
    <n v="176251.61"/>
    <n v="154220.15"/>
    <n v="246752.25"/>
    <n v="198283.06"/>
    <n v="317252.89"/>
    <n v="264377.40999999997"/>
    <n v="423003.86"/>
    <n v="330471.76"/>
    <n v="528754.81999999995"/>
    <n v="374534.66"/>
    <n v="599255.47"/>
    <n v="418597.56"/>
    <n v="669756.11"/>
  </r>
  <r>
    <n v="2"/>
    <x v="3"/>
    <s v="Region II - Northeast"/>
    <x v="11"/>
    <s v="NJ"/>
    <x v="63"/>
    <n v="1"/>
    <x v="0"/>
    <n v="134830.1"/>
    <n v="235952.67"/>
    <n v="174815.1"/>
    <n v="305926.42"/>
    <n v="208837.55"/>
    <n v="365465.71"/>
    <n v="248806.08"/>
    <n v="435410.64"/>
    <n v="292765.90999999997"/>
    <n v="512340.34"/>
    <n v="320973.14"/>
    <n v="561702.99"/>
    <n v="348214.81"/>
    <n v="609375.92000000004"/>
  </r>
  <r>
    <n v="2"/>
    <x v="3"/>
    <s v="Region II - Northeast"/>
    <x v="11"/>
    <s v="NJ"/>
    <x v="63"/>
    <n v="2"/>
    <x v="1"/>
    <n v="106388.34"/>
    <n v="186179.6"/>
    <n v="139228.57"/>
    <n v="243650"/>
    <n v="168524.5"/>
    <n v="294917.88"/>
    <n v="205933.82"/>
    <n v="360384.19"/>
    <n v="244165.5"/>
    <n v="427289.62"/>
    <n v="268981.11"/>
    <n v="470716.93"/>
    <n v="292149.43"/>
    <n v="511261.51"/>
  </r>
  <r>
    <n v="2"/>
    <x v="3"/>
    <s v="Region II - Northeast"/>
    <x v="11"/>
    <s v="NJ"/>
    <x v="63"/>
    <n v="3"/>
    <x v="2"/>
    <n v="102019.54"/>
    <n v="178534.2"/>
    <n v="139203.63"/>
    <n v="243606.36"/>
    <n v="176334.86"/>
    <n v="308586.01"/>
    <n v="232488.32000000001"/>
    <n v="406854.56"/>
    <n v="288149.62"/>
    <n v="504261.83"/>
    <n v="324710.31"/>
    <n v="568243.04"/>
    <n v="360833.53"/>
    <n v="631458.68000000005"/>
  </r>
  <r>
    <n v="2"/>
    <x v="3"/>
    <s v="Region II - Northeast"/>
    <x v="11"/>
    <s v="NJ"/>
    <x v="63"/>
    <n v="4"/>
    <x v="3"/>
    <n v="108889.9"/>
    <n v="174223.85"/>
    <n v="152445.87"/>
    <n v="243913.39"/>
    <n v="196001.83"/>
    <n v="313602.93"/>
    <n v="261335.77"/>
    <n v="418137.24"/>
    <n v="326669.71000000002"/>
    <n v="522671.55"/>
    <n v="370225.67"/>
    <n v="592361.09"/>
    <n v="413781.64"/>
    <n v="662050.63"/>
  </r>
  <r>
    <n v="2"/>
    <x v="3"/>
    <s v="Region II - Northeast"/>
    <x v="11"/>
    <s v="NJ"/>
    <x v="64"/>
    <n v="1"/>
    <x v="0"/>
    <n v="133587.41"/>
    <n v="233777.98"/>
    <n v="173136.54"/>
    <n v="302988.95"/>
    <n v="206775.4"/>
    <n v="361856.95"/>
    <n v="246267.54"/>
    <n v="430968.2"/>
    <n v="289727.07"/>
    <n v="507022.37"/>
    <n v="317611.69"/>
    <n v="555820.44999999995"/>
    <n v="344513.82"/>
    <n v="602899.18000000005"/>
  </r>
  <r>
    <n v="2"/>
    <x v="3"/>
    <s v="Region II - Northeast"/>
    <x v="11"/>
    <s v="NJ"/>
    <x v="64"/>
    <n v="2"/>
    <x v="1"/>
    <n v="105833.76"/>
    <n v="185209.09"/>
    <n v="138410.98000000001"/>
    <n v="242219.21"/>
    <n v="167437.67000000001"/>
    <n v="293015.92"/>
    <n v="204432.52"/>
    <n v="357756.9"/>
    <n v="242302.48"/>
    <n v="424029.34"/>
    <n v="266877.53000000003"/>
    <n v="467035.67"/>
    <n v="289804.84999999998"/>
    <n v="507158.5"/>
  </r>
  <r>
    <n v="2"/>
    <x v="3"/>
    <s v="Region II - Northeast"/>
    <x v="11"/>
    <s v="NJ"/>
    <x v="64"/>
    <n v="3"/>
    <x v="2"/>
    <n v="101810.91"/>
    <n v="178169.09"/>
    <n v="138999.22"/>
    <n v="243248.63"/>
    <n v="176135.94"/>
    <n v="308237.90000000002"/>
    <n v="232286.6"/>
    <n v="406501.54"/>
    <n v="287957"/>
    <n v="503924.75"/>
    <n v="324536.99"/>
    <n v="567939.73"/>
    <n v="360690.1"/>
    <n v="631207.67000000004"/>
  </r>
  <r>
    <n v="2"/>
    <x v="3"/>
    <s v="Region II - Northeast"/>
    <x v="11"/>
    <s v="NJ"/>
    <x v="64"/>
    <n v="4"/>
    <x v="3"/>
    <n v="108109.68"/>
    <n v="172975.48"/>
    <n v="151353.54999999999"/>
    <n v="242165.68"/>
    <n v="194597.42"/>
    <n v="311355.87"/>
    <n v="259463.22"/>
    <n v="415141.16"/>
    <n v="324329.03000000003"/>
    <n v="518926.45"/>
    <n v="367572.9"/>
    <n v="588116.65"/>
    <n v="410816.77"/>
    <n v="657306.84"/>
  </r>
  <r>
    <n v="2"/>
    <x v="3"/>
    <s v="Region II - Northeast"/>
    <x v="11"/>
    <s v="NJ"/>
    <x v="65"/>
    <n v="1"/>
    <x v="0"/>
    <n v="127509.64"/>
    <n v="223141.87"/>
    <n v="165313.99"/>
    <n v="289299.49"/>
    <n v="197479.15"/>
    <n v="345588.51"/>
    <n v="235262.07"/>
    <n v="411708.62"/>
    <n v="276821.44"/>
    <n v="484437.51"/>
    <n v="303488.15999999997"/>
    <n v="531104.28"/>
    <n v="329238.03999999998"/>
    <n v="576166.56000000006"/>
  </r>
  <r>
    <n v="2"/>
    <x v="3"/>
    <s v="Region II - Northeast"/>
    <x v="11"/>
    <s v="NJ"/>
    <x v="65"/>
    <n v="2"/>
    <x v="1"/>
    <n v="100673.47"/>
    <n v="176178.57"/>
    <n v="131736.39000000001"/>
    <n v="230538.68"/>
    <n v="159441.84"/>
    <n v="279023.21999999997"/>
    <n v="194810.02"/>
    <n v="340917.54"/>
    <n v="230964.6"/>
    <n v="404188.06"/>
    <n v="254431.17"/>
    <n v="445254.54"/>
    <n v="276337.64"/>
    <n v="483590.87"/>
  </r>
  <r>
    <n v="2"/>
    <x v="3"/>
    <s v="Region II - Northeast"/>
    <x v="11"/>
    <s v="NJ"/>
    <x v="65"/>
    <n v="3"/>
    <x v="2"/>
    <n v="96585.91"/>
    <n v="169025.34"/>
    <n v="131801.10999999999"/>
    <n v="230651.95"/>
    <n v="166966.44"/>
    <n v="292191.27"/>
    <n v="220145.26"/>
    <n v="385254.21"/>
    <n v="272859.71000000002"/>
    <n v="477504.5"/>
    <n v="307486.71000000002"/>
    <n v="538101.74"/>
    <n v="341700.93"/>
    <n v="597976.63"/>
  </r>
  <r>
    <n v="2"/>
    <x v="3"/>
    <s v="Region II - Northeast"/>
    <x v="11"/>
    <s v="NJ"/>
    <x v="65"/>
    <n v="4"/>
    <x v="3"/>
    <n v="103010.03"/>
    <n v="164816.04"/>
    <n v="144214.03"/>
    <n v="230742.46"/>
    <n v="185418.04"/>
    <n v="296668.88"/>
    <n v="247224.06"/>
    <n v="395558.5"/>
    <n v="309030.07"/>
    <n v="494448.13"/>
    <n v="350234.08"/>
    <n v="560374.54"/>
    <n v="391438.09"/>
    <n v="626300.96"/>
  </r>
  <r>
    <n v="2"/>
    <x v="3"/>
    <s v="Region II - Northeast"/>
    <x v="12"/>
    <s v="NY"/>
    <x v="66"/>
    <n v="1"/>
    <x v="0"/>
    <n v="119128.18"/>
    <n v="208474.32"/>
    <n v="154472.62"/>
    <n v="270327.09000000003"/>
    <n v="184549.54"/>
    <n v="322961.69"/>
    <n v="219889.08"/>
    <n v="384805.9"/>
    <n v="258752.05"/>
    <n v="452816.09"/>
    <n v="283689.21000000002"/>
    <n v="496456.12"/>
    <n v="307779.40000000002"/>
    <n v="538613.94999999995"/>
  </r>
  <r>
    <n v="2"/>
    <x v="3"/>
    <s v="Region II - Northeast"/>
    <x v="12"/>
    <s v="NY"/>
    <x v="66"/>
    <n v="2"/>
    <x v="1"/>
    <n v="93897.59"/>
    <n v="164320.79"/>
    <n v="122903.93"/>
    <n v="215081.88"/>
    <n v="148787.97"/>
    <n v="260378.94"/>
    <n v="181857.24"/>
    <n v="318250.17"/>
    <n v="215638.79"/>
    <n v="377367.88"/>
    <n v="237567.25"/>
    <n v="415742.69"/>
    <n v="258043.98"/>
    <n v="451576.97"/>
  </r>
  <r>
    <n v="2"/>
    <x v="3"/>
    <s v="Region II - Northeast"/>
    <x v="12"/>
    <s v="NY"/>
    <x v="66"/>
    <n v="3"/>
    <x v="2"/>
    <n v="89965.04"/>
    <n v="157438.81"/>
    <n v="122736.45"/>
    <n v="214788.8"/>
    <n v="155460.98000000001"/>
    <n v="272056.71999999997"/>
    <n v="204952.83"/>
    <n v="358667.45"/>
    <n v="254008.08"/>
    <n v="444514.15"/>
    <n v="286226.49"/>
    <n v="500896.35"/>
    <n v="318056.81"/>
    <n v="556599.42000000004"/>
  </r>
  <r>
    <n v="2"/>
    <x v="3"/>
    <s v="Region II - Northeast"/>
    <x v="12"/>
    <s v="NY"/>
    <x v="66"/>
    <n v="4"/>
    <x v="3"/>
    <n v="96155.9"/>
    <n v="153849.45000000001"/>
    <n v="134618.26"/>
    <n v="215389.23"/>
    <n v="173080.63"/>
    <n v="276929"/>
    <n v="230774.17"/>
    <n v="369238.67"/>
    <n v="288467.71000000002"/>
    <n v="461548.34"/>
    <n v="326930.07"/>
    <n v="523088.12"/>
    <n v="365392.43"/>
    <n v="584627.9"/>
  </r>
  <r>
    <n v="2"/>
    <x v="3"/>
    <s v="Region II - Northeast"/>
    <x v="12"/>
    <s v="NY"/>
    <x v="67"/>
    <n v="1"/>
    <x v="0"/>
    <n v="111626.05"/>
    <n v="195345.59"/>
    <n v="144633.24"/>
    <n v="253108.17"/>
    <n v="172700.2"/>
    <n v="302225.34000000003"/>
    <n v="205635.51"/>
    <n v="359862.15"/>
    <n v="241893.67"/>
    <n v="423313.91999999998"/>
    <n v="265156.77"/>
    <n v="464024.34"/>
    <n v="287583.49"/>
    <n v="503271.1"/>
  </r>
  <r>
    <n v="2"/>
    <x v="3"/>
    <s v="Region II - Northeast"/>
    <x v="12"/>
    <s v="NY"/>
    <x v="67"/>
    <n v="2"/>
    <x v="1"/>
    <n v="88689.15"/>
    <n v="155206.01"/>
    <n v="115934.43"/>
    <n v="202885.25"/>
    <n v="140189.68"/>
    <n v="245331.93"/>
    <n v="171061.11"/>
    <n v="299356.95"/>
    <n v="202699.79"/>
    <n v="354724.63"/>
    <n v="223227.71"/>
    <n v="390648.5"/>
    <n v="242369.47"/>
    <n v="424146.57"/>
  </r>
  <r>
    <n v="2"/>
    <x v="3"/>
    <s v="Region II - Northeast"/>
    <x v="12"/>
    <s v="NY"/>
    <x v="67"/>
    <n v="3"/>
    <x v="2"/>
    <n v="85510.01"/>
    <n v="149642.51"/>
    <n v="116791.65"/>
    <n v="204385.39"/>
    <n v="148030.66"/>
    <n v="259053.66"/>
    <n v="195257.41"/>
    <n v="341700.48"/>
    <n v="242087.27"/>
    <n v="423652.72"/>
    <n v="272866.17"/>
    <n v="477515.8"/>
    <n v="303292.27"/>
    <n v="530761.48"/>
  </r>
  <r>
    <n v="2"/>
    <x v="3"/>
    <s v="Region II - Northeast"/>
    <x v="12"/>
    <s v="NY"/>
    <x v="67"/>
    <n v="4"/>
    <x v="3"/>
    <n v="90470.04"/>
    <n v="144752.06"/>
    <n v="126658.05"/>
    <n v="202652.89"/>
    <n v="162846.07"/>
    <n v="260553.71"/>
    <n v="217128.09"/>
    <n v="347404.95"/>
    <n v="271410.11"/>
    <n v="434256.19"/>
    <n v="307598.13"/>
    <n v="492157.01"/>
    <n v="343786.14"/>
    <n v="550057.84"/>
  </r>
  <r>
    <n v="2"/>
    <x v="3"/>
    <s v="Region II - Northeast"/>
    <x v="12"/>
    <s v="NY"/>
    <x v="68"/>
    <n v="1"/>
    <x v="0"/>
    <n v="149061.63"/>
    <n v="260857.84"/>
    <n v="193372.68"/>
    <n v="338402.19"/>
    <n v="231096.04"/>
    <n v="404418.07"/>
    <n v="275452.65000000002"/>
    <n v="482042.14"/>
    <n v="324201.65999999997"/>
    <n v="567352.9"/>
    <n v="355484.4"/>
    <n v="622097.71"/>
    <n v="385740.19"/>
    <n v="675045.33"/>
  </r>
  <r>
    <n v="2"/>
    <x v="3"/>
    <s v="Region II - Northeast"/>
    <x v="12"/>
    <s v="NY"/>
    <x v="68"/>
    <n v="2"/>
    <x v="1"/>
    <n v="116949.97"/>
    <n v="204662.44"/>
    <n v="153194.35"/>
    <n v="268090.11"/>
    <n v="185581.31"/>
    <n v="324767.28999999998"/>
    <n v="227048.49"/>
    <n v="397334.86"/>
    <n v="269330.23"/>
    <n v="471327.9"/>
    <n v="296783.73"/>
    <n v="519371.52000000002"/>
    <n v="322440.57"/>
    <n v="564271"/>
  </r>
  <r>
    <n v="2"/>
    <x v="3"/>
    <s v="Region II - Northeast"/>
    <x v="12"/>
    <s v="NY"/>
    <x v="68"/>
    <n v="3"/>
    <x v="2"/>
    <n v="111640.79"/>
    <n v="195371.39"/>
    <n v="152205.81"/>
    <n v="266360.15999999997"/>
    <n v="192711.14"/>
    <n v="337244.49"/>
    <n v="253984.66"/>
    <n v="444473.16"/>
    <n v="314702.53000000003"/>
    <n v="550729.42000000004"/>
    <n v="354563.7"/>
    <n v="620486.48"/>
    <n v="393930.96"/>
    <n v="689379.18"/>
  </r>
  <r>
    <n v="2"/>
    <x v="3"/>
    <s v="Region II - Northeast"/>
    <x v="12"/>
    <s v="NY"/>
    <x v="68"/>
    <n v="4"/>
    <x v="3"/>
    <n v="120033.2"/>
    <n v="192053.12"/>
    <n v="168046.48"/>
    <n v="268874.37"/>
    <n v="216059.76"/>
    <n v="345695.62"/>
    <n v="288079.68"/>
    <n v="460927.49"/>
    <n v="360099.6"/>
    <n v="576159.36"/>
    <n v="408112.88"/>
    <n v="652980.61"/>
    <n v="456126.16"/>
    <n v="729801.86"/>
  </r>
  <r>
    <n v="2"/>
    <x v="3"/>
    <s v="Region II - Northeast"/>
    <x v="12"/>
    <s v="NY"/>
    <x v="69"/>
    <n v="1"/>
    <x v="0"/>
    <n v="152714.59"/>
    <n v="267250.53000000003"/>
    <n v="197950.88"/>
    <n v="346414.04"/>
    <n v="236431.63"/>
    <n v="413755.36"/>
    <n v="281617.57"/>
    <n v="492830.74"/>
    <n v="331334.25"/>
    <n v="579834.93999999994"/>
    <n v="363234.18"/>
    <n v="635659.81999999995"/>
    <n v="394020.35"/>
    <n v="689535.61"/>
  </r>
  <r>
    <n v="2"/>
    <x v="3"/>
    <s v="Region II - Northeast"/>
    <x v="12"/>
    <s v="NY"/>
    <x v="69"/>
    <n v="2"/>
    <x v="1"/>
    <n v="120832.3"/>
    <n v="211456.52"/>
    <n v="158059.53"/>
    <n v="276604.18"/>
    <n v="191242.01"/>
    <n v="334673.52"/>
    <n v="233559.15"/>
    <n v="408728.51"/>
    <n v="276854.77"/>
    <n v="484495.84"/>
    <n v="304952.8"/>
    <n v="533667.4"/>
    <n v="331172.87"/>
    <n v="579552.52"/>
  </r>
  <r>
    <n v="2"/>
    <x v="3"/>
    <s v="Region II - Northeast"/>
    <x v="12"/>
    <s v="NY"/>
    <x v="69"/>
    <n v="3"/>
    <x v="2"/>
    <n v="116122.33"/>
    <n v="203214.07"/>
    <n v="158509.18"/>
    <n v="277391.06"/>
    <n v="200836.77"/>
    <n v="351464.35"/>
    <n v="264840.01"/>
    <n v="463470.02"/>
    <n v="328291.56"/>
    <n v="574510.23"/>
    <n v="369979.6"/>
    <n v="647464.30000000005"/>
    <n v="411177.25"/>
    <n v="719560.19"/>
  </r>
  <r>
    <n v="2"/>
    <x v="3"/>
    <s v="Region II - Northeast"/>
    <x v="12"/>
    <s v="NY"/>
    <x v="69"/>
    <n v="4"/>
    <x v="3"/>
    <n v="123507.72"/>
    <n v="197612.36"/>
    <n v="172910.81"/>
    <n v="276657.31"/>
    <n v="222313.9"/>
    <n v="355702.25"/>
    <n v="296418.53999999998"/>
    <n v="474269.67"/>
    <n v="370523.17"/>
    <n v="592837.07999999996"/>
    <n v="419926.26"/>
    <n v="671882.03"/>
    <n v="469329.35"/>
    <n v="750926.97"/>
  </r>
  <r>
    <n v="2"/>
    <x v="3"/>
    <s v="Region II - Northeast"/>
    <x v="12"/>
    <s v="NY"/>
    <x v="70"/>
    <n v="1"/>
    <x v="0"/>
    <n v="122432.32000000001"/>
    <n v="214256.55"/>
    <n v="158718.96"/>
    <n v="277758.18"/>
    <n v="189590.46"/>
    <n v="331783.31"/>
    <n v="225849.06"/>
    <n v="395235.85"/>
    <n v="265736.09000000003"/>
    <n v="465038.16"/>
    <n v="291329.46000000002"/>
    <n v="509826.56"/>
    <n v="316037.75"/>
    <n v="553066.05000000005"/>
  </r>
  <r>
    <n v="2"/>
    <x v="3"/>
    <s v="Region II - Northeast"/>
    <x v="12"/>
    <s v="NY"/>
    <x v="70"/>
    <n v="2"/>
    <x v="1"/>
    <n v="96742.99"/>
    <n v="169300.23"/>
    <n v="126576.29"/>
    <n v="221508.51"/>
    <n v="153178.68"/>
    <n v="268062.69"/>
    <n v="187125.73"/>
    <n v="327470.03000000003"/>
    <n v="221838.95"/>
    <n v="388218.16"/>
    <n v="244368.92"/>
    <n v="427645.61"/>
    <n v="265398.05"/>
    <n v="464446.58"/>
  </r>
  <r>
    <n v="2"/>
    <x v="3"/>
    <s v="Region II - Northeast"/>
    <x v="12"/>
    <s v="NY"/>
    <x v="70"/>
    <n v="3"/>
    <x v="2"/>
    <n v="92874.34"/>
    <n v="162530.1"/>
    <n v="126751.03999999999"/>
    <n v="221814.32"/>
    <n v="160579.99"/>
    <n v="281014.98"/>
    <n v="211735.83"/>
    <n v="370537.71"/>
    <n v="262447.15000000002"/>
    <n v="459282.51"/>
    <n v="295760.78000000003"/>
    <n v="517581.36"/>
    <n v="328679.27"/>
    <n v="575188.71"/>
  </r>
  <r>
    <n v="2"/>
    <x v="3"/>
    <s v="Region II - Northeast"/>
    <x v="12"/>
    <s v="NY"/>
    <x v="70"/>
    <n v="4"/>
    <x v="3"/>
    <n v="98949.29"/>
    <n v="158318.85999999999"/>
    <n v="138529"/>
    <n v="221646.41"/>
    <n v="178108.72"/>
    <n v="284973.95"/>
    <n v="237478.29"/>
    <n v="379965.27"/>
    <n v="296847.86"/>
    <n v="474956.58"/>
    <n v="336427.57"/>
    <n v="538284.13"/>
    <n v="376007.29"/>
    <n v="601611.67000000004"/>
  </r>
  <r>
    <n v="2"/>
    <x v="3"/>
    <s v="Region II - Northeast"/>
    <x v="12"/>
    <s v="NY"/>
    <x v="71"/>
    <n v="1"/>
    <x v="0"/>
    <n v="108503.59"/>
    <n v="189881.28"/>
    <n v="140725.18"/>
    <n v="246269.07"/>
    <n v="168150.21"/>
    <n v="294262.87"/>
    <n v="200385.09"/>
    <n v="350673.91"/>
    <n v="235823.54"/>
    <n v="412691.19"/>
    <n v="258563.98"/>
    <n v="452486.97"/>
    <n v="280544.27"/>
    <n v="490952.47"/>
  </r>
  <r>
    <n v="2"/>
    <x v="3"/>
    <s v="Region II - Northeast"/>
    <x v="12"/>
    <s v="NY"/>
    <x v="71"/>
    <n v="2"/>
    <x v="1"/>
    <n v="85337.32"/>
    <n v="149340.31"/>
    <n v="111739.39"/>
    <n v="195543.93"/>
    <n v="135314.59"/>
    <n v="236800.52"/>
    <n v="165464.95000000001"/>
    <n v="289563.65999999997"/>
    <n v="196237.72"/>
    <n v="343416.02"/>
    <n v="216215.64"/>
    <n v="378377.37"/>
    <n v="234878.11"/>
    <n v="411036.7"/>
  </r>
  <r>
    <n v="2"/>
    <x v="3"/>
    <s v="Region II - Northeast"/>
    <x v="12"/>
    <s v="NY"/>
    <x v="71"/>
    <n v="3"/>
    <x v="2"/>
    <n v="81622.09"/>
    <n v="142838.66"/>
    <n v="111319.35"/>
    <n v="194808.86"/>
    <n v="140973.54"/>
    <n v="246703.7"/>
    <n v="185826.76"/>
    <n v="325196.82"/>
    <n v="230279.1"/>
    <n v="402988.43"/>
    <n v="259468.59"/>
    <n v="454070.03"/>
    <n v="288301.74"/>
    <n v="504528.05"/>
  </r>
  <r>
    <n v="2"/>
    <x v="3"/>
    <s v="Region II - Northeast"/>
    <x v="12"/>
    <s v="NY"/>
    <x v="71"/>
    <n v="4"/>
    <x v="3"/>
    <n v="87482.64"/>
    <n v="139972.22"/>
    <n v="122475.69"/>
    <n v="195961.11"/>
    <n v="157468.75"/>
    <n v="251950"/>
    <n v="209958.33"/>
    <n v="335933.33"/>
    <n v="262447.90999999997"/>
    <n v="419916.67"/>
    <n v="297440.96999999997"/>
    <n v="475905.56"/>
    <n v="332434.02"/>
    <n v="531894.43999999994"/>
  </r>
  <r>
    <n v="2"/>
    <x v="3"/>
    <s v="Region II - Northeast"/>
    <x v="12"/>
    <s v="NY"/>
    <x v="72"/>
    <n v="1"/>
    <x v="0"/>
    <n v="108094.2"/>
    <n v="189164.86"/>
    <n v="140280.57"/>
    <n v="245490.99"/>
    <n v="167691.89000000001"/>
    <n v="293460.82"/>
    <n v="199943.64"/>
    <n v="349901.37"/>
    <n v="235370.35"/>
    <n v="411898.11"/>
    <n v="258105.3"/>
    <n v="451684.28"/>
    <n v="280116.09000000003"/>
    <n v="490203.15"/>
  </r>
  <r>
    <n v="2"/>
    <x v="3"/>
    <s v="Region II - Northeast"/>
    <x v="12"/>
    <s v="NY"/>
    <x v="72"/>
    <n v="2"/>
    <x v="1"/>
    <n v="84469.2"/>
    <n v="147821.09"/>
    <n v="110720.79"/>
    <n v="193761.39"/>
    <n v="134206.06"/>
    <n v="234860.6"/>
    <n v="164332.01"/>
    <n v="287581.01"/>
    <n v="195000.66"/>
    <n v="341251.15"/>
    <n v="214918.37"/>
    <n v="376107.16"/>
    <n v="233545.65"/>
    <n v="408704.89"/>
  </r>
  <r>
    <n v="2"/>
    <x v="3"/>
    <s v="Region II - Northeast"/>
    <x v="12"/>
    <s v="NY"/>
    <x v="72"/>
    <n v="3"/>
    <x v="2"/>
    <n v="80376.070000000007"/>
    <n v="140658.12"/>
    <n v="109516.47"/>
    <n v="191653.82"/>
    <n v="138612.95000000001"/>
    <n v="242572.67"/>
    <n v="182636.97"/>
    <n v="319614.69"/>
    <n v="226252.18"/>
    <n v="395941.31"/>
    <n v="254874.75"/>
    <n v="446030.81"/>
    <n v="283133.94"/>
    <n v="495484.4"/>
  </r>
  <r>
    <n v="2"/>
    <x v="3"/>
    <s v="Region II - Northeast"/>
    <x v="12"/>
    <s v="NY"/>
    <x v="72"/>
    <n v="4"/>
    <x v="3"/>
    <n v="86866.17"/>
    <n v="138985.88"/>
    <n v="121612.64"/>
    <n v="194580.23"/>
    <n v="156359.10999999999"/>
    <n v="250174.58"/>
    <n v="208478.81"/>
    <n v="333566.09999999998"/>
    <n v="260598.51"/>
    <n v="416957.63"/>
    <n v="295344.98"/>
    <n v="472551.98"/>
    <n v="330091.45"/>
    <n v="528146.32999999996"/>
  </r>
  <r>
    <n v="2"/>
    <x v="3"/>
    <s v="Region II - Northeast"/>
    <x v="12"/>
    <s v="NY"/>
    <x v="73"/>
    <n v="1"/>
    <x v="0"/>
    <n v="125327.07"/>
    <n v="219322.38"/>
    <n v="162520.69"/>
    <n v="284411.21000000002"/>
    <n v="194173.08"/>
    <n v="339802.89"/>
    <n v="231367.59"/>
    <n v="404893.29"/>
    <n v="272266.96000000002"/>
    <n v="476467.18"/>
    <n v="298511.05"/>
    <n v="522394.33"/>
    <n v="323867.93"/>
    <n v="566768.88"/>
  </r>
  <r>
    <n v="2"/>
    <x v="3"/>
    <s v="Region II - Northeast"/>
    <x v="12"/>
    <s v="NY"/>
    <x v="73"/>
    <n v="2"/>
    <x v="1"/>
    <n v="98720.27"/>
    <n v="172760.47"/>
    <n v="129230.07"/>
    <n v="226152.63"/>
    <n v="156460.88"/>
    <n v="273806.53999999998"/>
    <n v="191261.29"/>
    <n v="334707.26"/>
    <n v="226802.06"/>
    <n v="396903.61"/>
    <n v="249873.34"/>
    <n v="437278.35"/>
    <n v="271419.67"/>
    <n v="474984.43"/>
  </r>
  <r>
    <n v="2"/>
    <x v="3"/>
    <s v="Region II - Northeast"/>
    <x v="12"/>
    <s v="NY"/>
    <x v="73"/>
    <n v="3"/>
    <x v="2"/>
    <n v="94537.64"/>
    <n v="165440.87"/>
    <n v="128962.76"/>
    <n v="225684.82"/>
    <n v="163338.42000000001"/>
    <n v="285842.24"/>
    <n v="215329.08"/>
    <n v="376825.88"/>
    <n v="266859.32"/>
    <n v="467003.82"/>
    <n v="300701.26"/>
    <n v="526227.21"/>
    <n v="334133.95"/>
    <n v="584734.42000000004"/>
  </r>
  <r>
    <n v="2"/>
    <x v="3"/>
    <s v="Region II - Northeast"/>
    <x v="12"/>
    <s v="NY"/>
    <x v="73"/>
    <n v="4"/>
    <x v="3"/>
    <n v="101126.21"/>
    <n v="161801.94"/>
    <n v="141576.70000000001"/>
    <n v="226522.72"/>
    <n v="182027.18"/>
    <n v="291243.5"/>
    <n v="242702.91"/>
    <n v="388324.66"/>
    <n v="303378.64"/>
    <n v="485405.83"/>
    <n v="343829.12"/>
    <n v="550126.6"/>
    <n v="384279.61"/>
    <n v="614847.38"/>
  </r>
  <r>
    <n v="2"/>
    <x v="3"/>
    <s v="Region II - Northeast"/>
    <x v="12"/>
    <s v="NY"/>
    <x v="74"/>
    <n v="1"/>
    <x v="0"/>
    <n v="151714.14000000001"/>
    <n v="265499.74"/>
    <n v="196723.36"/>
    <n v="344265.88"/>
    <n v="235024.06"/>
    <n v="411292.11"/>
    <n v="280025.09999999998"/>
    <n v="490043.92"/>
    <n v="329513.96000000002"/>
    <n v="576649.43000000005"/>
    <n v="361269.35"/>
    <n v="632221.36"/>
    <n v="391944.85"/>
    <n v="685903.48"/>
  </r>
  <r>
    <n v="2"/>
    <x v="3"/>
    <s v="Region II - Northeast"/>
    <x v="12"/>
    <s v="NY"/>
    <x v="74"/>
    <n v="2"/>
    <x v="1"/>
    <n v="119602.48"/>
    <n v="209304.34"/>
    <n v="156545.03"/>
    <n v="273953.78999999998"/>
    <n v="189509.33"/>
    <n v="331641.33"/>
    <n v="231620.94"/>
    <n v="405336.64"/>
    <n v="274642.53000000003"/>
    <n v="480624.43"/>
    <n v="302568.67"/>
    <n v="529495.18000000005"/>
    <n v="328645.23"/>
    <n v="575129.15"/>
  </r>
  <r>
    <n v="2"/>
    <x v="3"/>
    <s v="Region II - Northeast"/>
    <x v="12"/>
    <s v="NY"/>
    <x v="74"/>
    <n v="3"/>
    <x v="2"/>
    <n v="114608.88"/>
    <n v="200565.55"/>
    <n v="156361.13"/>
    <n v="273631.98"/>
    <n v="198053.7"/>
    <n v="346593.97"/>
    <n v="261108.08"/>
    <n v="456939.14"/>
    <n v="323606.8"/>
    <n v="566311.9"/>
    <n v="364655.21"/>
    <n v="638146.62"/>
    <n v="405209.71"/>
    <n v="709116.99"/>
  </r>
  <r>
    <n v="2"/>
    <x v="3"/>
    <s v="Region II - Northeast"/>
    <x v="12"/>
    <s v="NY"/>
    <x v="74"/>
    <n v="4"/>
    <x v="3"/>
    <n v="122468.8"/>
    <n v="195950.09"/>
    <n v="171456.33"/>
    <n v="274330.13"/>
    <n v="220443.85"/>
    <n v="352710.16"/>
    <n v="293925.13"/>
    <n v="470280.22"/>
    <n v="367406.41"/>
    <n v="587850.27"/>
    <n v="416393.93"/>
    <n v="666230.31000000006"/>
    <n v="465381.46"/>
    <n v="744610.34"/>
  </r>
  <r>
    <n v="2"/>
    <x v="3"/>
    <s v="Region II - Northeast"/>
    <x v="12"/>
    <s v="NY"/>
    <x v="75"/>
    <n v="1"/>
    <x v="0"/>
    <n v="115945.16"/>
    <n v="202904.04"/>
    <n v="150451.81"/>
    <n v="263290.65999999997"/>
    <n v="179835.91"/>
    <n v="314712.83"/>
    <n v="214402.14"/>
    <n v="375203.75"/>
    <n v="252377.28"/>
    <n v="441660.25"/>
    <n v="276747.27"/>
    <n v="484307.72"/>
    <n v="300333.8"/>
    <n v="525584.15"/>
  </r>
  <r>
    <n v="2"/>
    <x v="3"/>
    <s v="Region II - Northeast"/>
    <x v="12"/>
    <s v="NY"/>
    <x v="75"/>
    <n v="2"/>
    <x v="1"/>
    <n v="90714.57"/>
    <n v="158750.5"/>
    <n v="118883.11"/>
    <n v="208045.45"/>
    <n v="144074.32999999999"/>
    <n v="252130.08"/>
    <n v="176370.3"/>
    <n v="308648.03000000003"/>
    <n v="209264.02"/>
    <n v="366212.03"/>
    <n v="230625.31"/>
    <n v="403594.29"/>
    <n v="250598.38"/>
    <n v="438547.17"/>
  </r>
  <r>
    <n v="2"/>
    <x v="3"/>
    <s v="Region II - Northeast"/>
    <x v="12"/>
    <s v="NY"/>
    <x v="75"/>
    <n v="3"/>
    <x v="2"/>
    <n v="86403.32"/>
    <n v="151205.82"/>
    <n v="117750.06"/>
    <n v="206062.6"/>
    <n v="149049.9"/>
    <n v="260837.32"/>
    <n v="196404.72"/>
    <n v="343708.25"/>
    <n v="243322.95"/>
    <n v="425815.16"/>
    <n v="274116.67"/>
    <n v="479704.16"/>
    <n v="304522.3"/>
    <n v="532914.03"/>
  </r>
  <r>
    <n v="2"/>
    <x v="3"/>
    <s v="Region II - Northeast"/>
    <x v="12"/>
    <s v="NY"/>
    <x v="75"/>
    <n v="4"/>
    <x v="3"/>
    <n v="93233.17"/>
    <n v="149173.07999999999"/>
    <n v="130526.44"/>
    <n v="208842.31"/>
    <n v="167819.71"/>
    <n v="268511.53999999998"/>
    <n v="223759.62"/>
    <n v="358015.39"/>
    <n v="279699.52"/>
    <n v="447519.24"/>
    <n v="316992.78999999998"/>
    <n v="507188.47"/>
    <n v="354286.06"/>
    <n v="566857.71"/>
  </r>
  <r>
    <n v="2"/>
    <x v="3"/>
    <s v="Region II - Northeast"/>
    <x v="12"/>
    <s v="NY"/>
    <x v="76"/>
    <n v="1"/>
    <x v="0"/>
    <n v="112338.23"/>
    <n v="196591.9"/>
    <n v="145641.66"/>
    <n v="254872.9"/>
    <n v="173976.74"/>
    <n v="304459.3"/>
    <n v="207259.56"/>
    <n v="362704.23"/>
    <n v="243870.04"/>
    <n v="426772.58"/>
    <n v="267361.23"/>
    <n v="467882.15"/>
    <n v="290043.55"/>
    <n v="507576.22"/>
  </r>
  <r>
    <n v="2"/>
    <x v="3"/>
    <s v="Region II - Northeast"/>
    <x v="12"/>
    <s v="NY"/>
    <x v="76"/>
    <n v="2"/>
    <x v="1"/>
    <n v="88713.22"/>
    <n v="155248.14000000001"/>
    <n v="116081.89"/>
    <n v="203143.3"/>
    <n v="140490.91"/>
    <n v="245859.09"/>
    <n v="171647.93"/>
    <n v="300383.88"/>
    <n v="203500.35"/>
    <n v="356125.62"/>
    <n v="224174.3"/>
    <n v="392305.03"/>
    <n v="243473.12"/>
    <n v="426077.96"/>
  </r>
  <r>
    <n v="2"/>
    <x v="3"/>
    <s v="Region II - Northeast"/>
    <x v="12"/>
    <s v="NY"/>
    <x v="76"/>
    <n v="3"/>
    <x v="2"/>
    <n v="85125.02"/>
    <n v="148968.79"/>
    <n v="116165"/>
    <n v="203288.75"/>
    <n v="147161.07"/>
    <n v="257531.87"/>
    <n v="194034.45"/>
    <n v="339560.29"/>
    <n v="240499.03"/>
    <n v="420873.31"/>
    <n v="271021.19"/>
    <n v="474287.08"/>
    <n v="301179.96000000002"/>
    <n v="527064.93000000005"/>
  </r>
  <r>
    <n v="2"/>
    <x v="3"/>
    <s v="Region II - Northeast"/>
    <x v="12"/>
    <s v="NY"/>
    <x v="76"/>
    <n v="4"/>
    <x v="3"/>
    <n v="90763.15"/>
    <n v="145221.03"/>
    <n v="127068.4"/>
    <n v="203309.45"/>
    <n v="163373.66"/>
    <n v="261397.86"/>
    <n v="217831.55"/>
    <n v="348530.48"/>
    <n v="272289.44"/>
    <n v="435663.1"/>
    <n v="308594.69"/>
    <n v="493751.52"/>
    <n v="344899.95"/>
    <n v="551839.93000000005"/>
  </r>
  <r>
    <n v="2"/>
    <x v="3"/>
    <s v="Region II - Northeast"/>
    <x v="12"/>
    <s v="NY"/>
    <x v="77"/>
    <n v="1"/>
    <x v="0"/>
    <n v="129101.15"/>
    <n v="225927.01"/>
    <n v="167324.4"/>
    <n v="292817.7"/>
    <n v="199835.96"/>
    <n v="349712.93"/>
    <n v="238005.54"/>
    <n v="416509.69"/>
    <n v="280008.82"/>
    <n v="490015.43"/>
    <n v="306959.13"/>
    <n v="537178.47"/>
    <n v="332960.83"/>
    <n v="582681.44999999995"/>
  </r>
  <r>
    <n v="2"/>
    <x v="3"/>
    <s v="Region II - Northeast"/>
    <x v="12"/>
    <s v="NY"/>
    <x v="77"/>
    <n v="2"/>
    <x v="1"/>
    <n v="102264.98"/>
    <n v="178963.71"/>
    <n v="133746.79"/>
    <n v="234056.89"/>
    <n v="161798.65"/>
    <n v="283147.64"/>
    <n v="197553.49"/>
    <n v="345718.61"/>
    <n v="234151.98"/>
    <n v="409765.97"/>
    <n v="257902.13"/>
    <n v="451328.74"/>
    <n v="280060.43"/>
    <n v="490105.76"/>
  </r>
  <r>
    <n v="2"/>
    <x v="3"/>
    <s v="Region II - Northeast"/>
    <x v="12"/>
    <s v="NY"/>
    <x v="77"/>
    <n v="3"/>
    <x v="2"/>
    <n v="98366.76"/>
    <n v="172141.84"/>
    <n v="134294.31"/>
    <n v="235015.04000000001"/>
    <n v="170171.98"/>
    <n v="297800.96000000002"/>
    <n v="224419.31"/>
    <n v="392733.8"/>
    <n v="278202.28000000003"/>
    <n v="486853.98"/>
    <n v="313541.61"/>
    <n v="548697.81999999995"/>
    <n v="348468.18"/>
    <n v="609819.31000000006"/>
  </r>
  <r>
    <n v="2"/>
    <x v="3"/>
    <s v="Region II - Northeast"/>
    <x v="12"/>
    <s v="NY"/>
    <x v="77"/>
    <n v="4"/>
    <x v="3"/>
    <n v="104471.39"/>
    <n v="167154.22"/>
    <n v="146259.94"/>
    <n v="234015.91"/>
    <n v="188048.5"/>
    <n v="300877.59999999998"/>
    <n v="250731.33"/>
    <n v="401170.14"/>
    <n v="313414.15999999997"/>
    <n v="501462.67"/>
    <n v="355202.72"/>
    <n v="568324.36"/>
    <n v="396991.27"/>
    <n v="635186.05000000005"/>
  </r>
  <r>
    <n v="2"/>
    <x v="3"/>
    <s v="Region II - Northeast"/>
    <x v="12"/>
    <s v="NY"/>
    <x v="78"/>
    <n v="1"/>
    <x v="0"/>
    <n v="148470.56"/>
    <n v="259823.49"/>
    <n v="192589.78"/>
    <n v="337032.12"/>
    <n v="230146.79"/>
    <n v="402756.88"/>
    <n v="274301.64"/>
    <n v="480027.87"/>
    <n v="322834.56"/>
    <n v="564960.48"/>
    <n v="353978.26"/>
    <n v="619461.94999999995"/>
    <n v="384092.88"/>
    <n v="672162.54"/>
  </r>
  <r>
    <n v="2"/>
    <x v="3"/>
    <s v="Region II - Northeast"/>
    <x v="12"/>
    <s v="NY"/>
    <x v="78"/>
    <n v="2"/>
    <x v="1"/>
    <n v="116588.27"/>
    <n v="204029.48"/>
    <n v="152698.44"/>
    <n v="267222.27"/>
    <n v="184957.16"/>
    <n v="323675.03000000003"/>
    <n v="226243.22"/>
    <n v="395925.64"/>
    <n v="268355.07"/>
    <n v="469621.37"/>
    <n v="295696.87"/>
    <n v="517469.52"/>
    <n v="321245.40000000002"/>
    <n v="562179.44999999995"/>
  </r>
  <r>
    <n v="2"/>
    <x v="3"/>
    <s v="Region II - Northeast"/>
    <x v="12"/>
    <s v="NY"/>
    <x v="78"/>
    <n v="3"/>
    <x v="2"/>
    <n v="111373.38"/>
    <n v="194903.41"/>
    <n v="151860.64000000001"/>
    <n v="265756.13"/>
    <n v="192288.66"/>
    <n v="336505.15"/>
    <n v="253442.53"/>
    <n v="443524.42"/>
    <n v="314044.7"/>
    <n v="549578.23"/>
    <n v="353833.16"/>
    <n v="619208.04"/>
    <n v="393131.23"/>
    <n v="687979.66"/>
  </r>
  <r>
    <n v="2"/>
    <x v="3"/>
    <s v="Region II - Northeast"/>
    <x v="12"/>
    <s v="NY"/>
    <x v="78"/>
    <n v="4"/>
    <x v="3"/>
    <n v="119610.75"/>
    <n v="191377.2"/>
    <n v="167455.04999999999"/>
    <n v="267928.08"/>
    <n v="215299.35"/>
    <n v="344478.96"/>
    <n v="287065.8"/>
    <n v="459305.28"/>
    <n v="358832.25"/>
    <n v="574131.61"/>
    <n v="406676.55"/>
    <n v="650682.49"/>
    <n v="454520.85"/>
    <n v="727233.37"/>
  </r>
  <r>
    <n v="2"/>
    <x v="3"/>
    <s v="Region II - Northeast"/>
    <x v="12"/>
    <s v="NY"/>
    <x v="79"/>
    <n v="1"/>
    <x v="0"/>
    <n v="118658.24000000001"/>
    <n v="207651.92"/>
    <n v="153915.25"/>
    <n v="269351.69"/>
    <n v="183927.58"/>
    <n v="321873.27"/>
    <n v="219211.11"/>
    <n v="383619.45"/>
    <n v="257994.23"/>
    <n v="451489.9"/>
    <n v="282881.38"/>
    <n v="495042.42"/>
    <n v="306944.84999999998"/>
    <n v="537153.48"/>
  </r>
  <r>
    <n v="2"/>
    <x v="3"/>
    <s v="Region II - Northeast"/>
    <x v="12"/>
    <s v="NY"/>
    <x v="79"/>
    <n v="2"/>
    <x v="1"/>
    <n v="93198.28"/>
    <n v="163096.99"/>
    <n v="122059.57"/>
    <n v="213604.25"/>
    <n v="147840.9"/>
    <n v="258721.58"/>
    <n v="180833.53"/>
    <n v="316458.68"/>
    <n v="214489.03"/>
    <n v="375355.8"/>
    <n v="236340.13"/>
    <n v="413595.22"/>
    <n v="256757.29"/>
    <n v="449325.25"/>
  </r>
  <r>
    <n v="2"/>
    <x v="3"/>
    <s v="Region II - Northeast"/>
    <x v="12"/>
    <s v="NY"/>
    <x v="79"/>
    <n v="3"/>
    <x v="2"/>
    <n v="89045.22"/>
    <n v="155829.13"/>
    <n v="121419.48"/>
    <n v="212484.1"/>
    <n v="153746.43"/>
    <n v="269056.26"/>
    <n v="202645.6"/>
    <n v="354629.79"/>
    <n v="251104.2"/>
    <n v="439432.35"/>
    <n v="282920.42"/>
    <n v="495110.74"/>
    <n v="314345.03999999998"/>
    <n v="550103.81999999995"/>
  </r>
  <r>
    <n v="2"/>
    <x v="3"/>
    <s v="Region II - Northeast"/>
    <x v="12"/>
    <s v="NY"/>
    <x v="79"/>
    <n v="4"/>
    <x v="3"/>
    <n v="95604.11"/>
    <n v="152966.57999999999"/>
    <n v="133845.75"/>
    <n v="214153.21"/>
    <n v="172087.4"/>
    <n v="275339.84000000003"/>
    <n v="229449.87"/>
    <n v="367119.79"/>
    <n v="286812.33"/>
    <n v="458899.74"/>
    <n v="325053.98"/>
    <n v="520086.37"/>
    <n v="363295.62"/>
    <n v="581273"/>
  </r>
  <r>
    <n v="2"/>
    <x v="3"/>
    <s v="Region II - Northeast"/>
    <x v="12"/>
    <s v="NY"/>
    <x v="80"/>
    <n v="1"/>
    <x v="0"/>
    <n v="119658.69"/>
    <n v="209402.7"/>
    <n v="155142.76"/>
    <n v="271499.83"/>
    <n v="185335.14"/>
    <n v="324336.5"/>
    <n v="220803.57"/>
    <n v="386406.25"/>
    <n v="259814.51"/>
    <n v="454675.4"/>
    <n v="284846.2"/>
    <n v="498480.85"/>
    <n v="309020.33"/>
    <n v="540785.57999999996"/>
  </r>
  <r>
    <n v="2"/>
    <x v="3"/>
    <s v="Region II - Northeast"/>
    <x v="12"/>
    <s v="NY"/>
    <x v="80"/>
    <n v="2"/>
    <x v="1"/>
    <n v="94428.09"/>
    <n v="165249.16"/>
    <n v="123574.07"/>
    <n v="216254.62"/>
    <n v="149573.57"/>
    <n v="261753.75"/>
    <n v="182771.73"/>
    <n v="319850.53000000003"/>
    <n v="216701.25"/>
    <n v="379227.18"/>
    <n v="238724.24"/>
    <n v="417767.42"/>
    <n v="259284.91"/>
    <n v="453748.6"/>
  </r>
  <r>
    <n v="2"/>
    <x v="3"/>
    <s v="Region II - Northeast"/>
    <x v="12"/>
    <s v="NY"/>
    <x v="80"/>
    <n v="3"/>
    <x v="2"/>
    <n v="90558.65"/>
    <n v="158477.65"/>
    <n v="123567.52"/>
    <n v="216243.16"/>
    <n v="156529.49"/>
    <n v="273926.61"/>
    <n v="206377.51"/>
    <n v="361160.64"/>
    <n v="255788.94"/>
    <n v="447630.64"/>
    <n v="288244.78999999998"/>
    <n v="504428.38"/>
    <n v="320312.56"/>
    <n v="560546.98"/>
  </r>
  <r>
    <n v="2"/>
    <x v="3"/>
    <s v="Region II - Northeast"/>
    <x v="12"/>
    <s v="NY"/>
    <x v="80"/>
    <n v="4"/>
    <x v="3"/>
    <n v="96643.02"/>
    <n v="154628.84"/>
    <n v="135300.23000000001"/>
    <n v="216480.38"/>
    <n v="173957.44"/>
    <n v="278331.90999999997"/>
    <n v="231943.26"/>
    <n v="371109.22"/>
    <n v="289929.07"/>
    <n v="463886.52"/>
    <n v="328586.28000000003"/>
    <n v="525738.06000000006"/>
    <n v="367243.49"/>
    <n v="587589.6"/>
  </r>
  <r>
    <n v="2"/>
    <x v="3"/>
    <s v="Region II - Northeast"/>
    <x v="12"/>
    <s v="NY"/>
    <x v="81"/>
    <n v="1"/>
    <x v="0"/>
    <n v="141559.49"/>
    <n v="247729.11"/>
    <n v="183533.3"/>
    <n v="321183.27"/>
    <n v="219246.7"/>
    <n v="383681.72"/>
    <n v="261199.08"/>
    <n v="457098.39"/>
    <n v="307343.27"/>
    <n v="537850.73"/>
    <n v="336951.96"/>
    <n v="589665.93000000005"/>
    <n v="365544.28"/>
    <n v="639702.48"/>
  </r>
  <r>
    <n v="2"/>
    <x v="3"/>
    <s v="Region II - Northeast"/>
    <x v="12"/>
    <s v="NY"/>
    <x v="81"/>
    <n v="2"/>
    <x v="1"/>
    <n v="111741.52"/>
    <n v="195547.66"/>
    <n v="146224.85"/>
    <n v="255893.48"/>
    <n v="176983.02"/>
    <n v="309720.28999999998"/>
    <n v="216252.36"/>
    <n v="378441.63"/>
    <n v="256391.24"/>
    <n v="448684.66"/>
    <n v="282444.19"/>
    <n v="494277.33"/>
    <n v="306766.06"/>
    <n v="536840.6"/>
  </r>
  <r>
    <n v="2"/>
    <x v="3"/>
    <s v="Region II - Northeast"/>
    <x v="12"/>
    <s v="NY"/>
    <x v="81"/>
    <n v="3"/>
    <x v="2"/>
    <n v="107185.76"/>
    <n v="187575.08"/>
    <n v="146261"/>
    <n v="255956.75"/>
    <n v="185280.82"/>
    <n v="324241.43"/>
    <n v="244289.25"/>
    <n v="427506.19"/>
    <n v="302781.71000000002"/>
    <n v="529868"/>
    <n v="341203.39"/>
    <n v="597105.93000000005"/>
    <n v="379166.42"/>
    <n v="663541.24"/>
  </r>
  <r>
    <n v="2"/>
    <x v="3"/>
    <s v="Region II - Northeast"/>
    <x v="12"/>
    <s v="NY"/>
    <x v="81"/>
    <n v="4"/>
    <x v="3"/>
    <n v="114347.33"/>
    <n v="182955.74"/>
    <n v="160086.26999999999"/>
    <n v="256138.03"/>
    <n v="205825.2"/>
    <n v="329320.33"/>
    <n v="274433.59999999998"/>
    <n v="439093.77"/>
    <n v="343042"/>
    <n v="548867.21"/>
    <n v="388780.94"/>
    <n v="622049.51"/>
    <n v="434519.87"/>
    <n v="695231.8"/>
  </r>
  <r>
    <n v="2"/>
    <x v="3"/>
    <s v="Region II - Northeast"/>
    <x v="12"/>
    <s v="NY"/>
    <x v="82"/>
    <n v="1"/>
    <x v="0"/>
    <n v="116945.61"/>
    <n v="204654.82"/>
    <n v="151679.32"/>
    <n v="265438.81"/>
    <n v="181243.47"/>
    <n v="317176.08"/>
    <n v="215994.61"/>
    <n v="377990.56"/>
    <n v="254197.57"/>
    <n v="444845.75"/>
    <n v="278712.09999999998"/>
    <n v="487746.17"/>
    <n v="302409.28999999998"/>
    <n v="529216.27"/>
  </r>
  <r>
    <n v="2"/>
    <x v="3"/>
    <s v="Region II - Northeast"/>
    <x v="12"/>
    <s v="NY"/>
    <x v="82"/>
    <n v="2"/>
    <x v="1"/>
    <n v="91944.39"/>
    <n v="160902.68"/>
    <n v="120397.62"/>
    <n v="210695.83"/>
    <n v="145807"/>
    <n v="255162.26"/>
    <n v="178308.51"/>
    <n v="312039.89"/>
    <n v="211476.25"/>
    <n v="370083.43"/>
    <n v="233009.43"/>
    <n v="407766.5"/>
    <n v="253126.02"/>
    <n v="442970.53"/>
  </r>
  <r>
    <n v="2"/>
    <x v="3"/>
    <s v="Region II - Northeast"/>
    <x v="12"/>
    <s v="NY"/>
    <x v="82"/>
    <n v="3"/>
    <x v="2"/>
    <n v="87916.76"/>
    <n v="153854.34"/>
    <n v="119898.1"/>
    <n v="209821.67"/>
    <n v="151832.95999999999"/>
    <n v="265707.69"/>
    <n v="200136.64"/>
    <n v="350239.12"/>
    <n v="248007.7"/>
    <n v="434013.47"/>
    <n v="279441.03999999998"/>
    <n v="489021.82"/>
    <n v="310489.84000000003"/>
    <n v="543357.21"/>
  </r>
  <r>
    <n v="2"/>
    <x v="3"/>
    <s v="Region II - Northeast"/>
    <x v="12"/>
    <s v="NY"/>
    <x v="82"/>
    <n v="4"/>
    <x v="3"/>
    <n v="94272.09"/>
    <n v="150835.35"/>
    <n v="131980.93"/>
    <n v="211169.49"/>
    <n v="169689.76"/>
    <n v="271503.62"/>
    <n v="226253.02"/>
    <n v="362004.83"/>
    <n v="282816.27"/>
    <n v="452506.04"/>
    <n v="320525.11"/>
    <n v="512840.18"/>
    <n v="358233.94"/>
    <n v="573174.31999999995"/>
  </r>
  <r>
    <n v="2"/>
    <x v="3"/>
    <s v="Region II - Northeast"/>
    <x v="12"/>
    <s v="NY"/>
    <x v="83"/>
    <n v="1"/>
    <x v="0"/>
    <n v="114641.92"/>
    <n v="200623.35999999999"/>
    <n v="148660.49"/>
    <n v="260155.85"/>
    <n v="177610.1"/>
    <n v="310817.68"/>
    <n v="211627.08"/>
    <n v="370347.39"/>
    <n v="249033.8"/>
    <n v="435809.15"/>
    <n v="273036.65000000002"/>
    <n v="477814.15"/>
    <n v="296226.40999999997"/>
    <n v="518396.22"/>
  </r>
  <r>
    <n v="2"/>
    <x v="3"/>
    <s v="Region II - Northeast"/>
    <x v="12"/>
    <s v="NY"/>
    <x v="83"/>
    <n v="2"/>
    <x v="1"/>
    <n v="90328.8"/>
    <n v="158075.41"/>
    <n v="118239.75"/>
    <n v="206919.56"/>
    <n v="143148.95000000001"/>
    <n v="250510.67"/>
    <n v="174978.21"/>
    <n v="306211.88"/>
    <n v="207488.29"/>
    <n v="363104.51"/>
    <n v="228591.86"/>
    <n v="400035.75"/>
    <n v="248299.56"/>
    <n v="434524.23"/>
  </r>
  <r>
    <n v="2"/>
    <x v="3"/>
    <s v="Region II - Northeast"/>
    <x v="12"/>
    <s v="NY"/>
    <x v="83"/>
    <n v="3"/>
    <x v="2"/>
    <n v="86520.89"/>
    <n v="151411.56"/>
    <n v="118031.55"/>
    <n v="206555.21"/>
    <n v="149497.01"/>
    <n v="261619.77"/>
    <n v="197085.54"/>
    <n v="344899.7"/>
    <n v="244253.36"/>
    <n v="427443.38"/>
    <n v="275231.11"/>
    <n v="481654.44"/>
    <n v="305834.89"/>
    <n v="535211.06000000006"/>
  </r>
  <r>
    <n v="2"/>
    <x v="3"/>
    <s v="Region II - Northeast"/>
    <x v="12"/>
    <s v="NY"/>
    <x v="83"/>
    <n v="4"/>
    <x v="3"/>
    <n v="92517.62"/>
    <n v="148028.19"/>
    <n v="129524.66"/>
    <n v="207239.46"/>
    <n v="166531.71"/>
    <n v="266450.74"/>
    <n v="222042.28"/>
    <n v="355267.65"/>
    <n v="277552.84999999998"/>
    <n v="444084.56"/>
    <n v="314559.89"/>
    <n v="503295.83"/>
    <n v="351566.94"/>
    <n v="562507.11"/>
  </r>
  <r>
    <n v="2"/>
    <x v="3"/>
    <s v="Region II - Northeast"/>
    <x v="12"/>
    <s v="NY"/>
    <x v="84"/>
    <n v="1"/>
    <x v="0"/>
    <n v="108503.59"/>
    <n v="189881.28"/>
    <n v="140725.18"/>
    <n v="246269.07"/>
    <n v="168150.21"/>
    <n v="294262.87"/>
    <n v="200385.09"/>
    <n v="350673.91"/>
    <n v="235823.54"/>
    <n v="412691.19"/>
    <n v="258563.98"/>
    <n v="452486.97"/>
    <n v="280544.27"/>
    <n v="490952.47"/>
  </r>
  <r>
    <n v="2"/>
    <x v="3"/>
    <s v="Region II - Northeast"/>
    <x v="12"/>
    <s v="NY"/>
    <x v="84"/>
    <n v="2"/>
    <x v="1"/>
    <n v="85337.32"/>
    <n v="149340.31"/>
    <n v="111739.39"/>
    <n v="195543.93"/>
    <n v="135314.59"/>
    <n v="236800.52"/>
    <n v="165464.95000000001"/>
    <n v="289563.65999999997"/>
    <n v="196237.72"/>
    <n v="343416.02"/>
    <n v="216215.64"/>
    <n v="378377.37"/>
    <n v="234878.11"/>
    <n v="411036.7"/>
  </r>
  <r>
    <n v="2"/>
    <x v="3"/>
    <s v="Region II - Northeast"/>
    <x v="12"/>
    <s v="NY"/>
    <x v="84"/>
    <n v="3"/>
    <x v="2"/>
    <n v="81622.09"/>
    <n v="142838.66"/>
    <n v="111319.35"/>
    <n v="194808.86"/>
    <n v="140973.54"/>
    <n v="246703.7"/>
    <n v="185826.76"/>
    <n v="325196.82"/>
    <n v="230279.1"/>
    <n v="402988.43"/>
    <n v="259468.59"/>
    <n v="454070.03"/>
    <n v="288301.74"/>
    <n v="504528.05"/>
  </r>
  <r>
    <n v="2"/>
    <x v="3"/>
    <s v="Region II - Northeast"/>
    <x v="12"/>
    <s v="NY"/>
    <x v="84"/>
    <n v="4"/>
    <x v="3"/>
    <n v="87482.64"/>
    <n v="139972.22"/>
    <n v="122475.69"/>
    <n v="195961.11"/>
    <n v="157468.75"/>
    <n v="251950"/>
    <n v="209958.33"/>
    <n v="335933.33"/>
    <n v="262447.90999999997"/>
    <n v="419916.67"/>
    <n v="297440.96999999997"/>
    <n v="475905.56"/>
    <n v="332434.02"/>
    <n v="531894.43999999994"/>
  </r>
  <r>
    <n v="2"/>
    <x v="3"/>
    <s v="Region II - Northeast"/>
    <x v="12"/>
    <s v="NY"/>
    <x v="85"/>
    <n v="1"/>
    <x v="0"/>
    <n v="144817.60000000001"/>
    <n v="253430.8"/>
    <n v="188011.59"/>
    <n v="329020.28000000003"/>
    <n v="224811.19"/>
    <n v="393419.58"/>
    <n v="268136.73"/>
    <n v="469239.27"/>
    <n v="315701.96000000002"/>
    <n v="552478.43000000005"/>
    <n v="346228.47999999998"/>
    <n v="605899.82999999996"/>
    <n v="375812.72"/>
    <n v="657672.26"/>
  </r>
  <r>
    <n v="2"/>
    <x v="3"/>
    <s v="Region II - Northeast"/>
    <x v="12"/>
    <s v="NY"/>
    <x v="85"/>
    <n v="2"/>
    <x v="1"/>
    <n v="112705.94"/>
    <n v="197235.39"/>
    <n v="147833.25"/>
    <n v="258708.2"/>
    <n v="179296.46"/>
    <n v="313768.81"/>
    <n v="219732.57"/>
    <n v="384531.99"/>
    <n v="260830.54"/>
    <n v="456453.44"/>
    <n v="287527.8"/>
    <n v="503173.65"/>
    <n v="312513.09999999998"/>
    <n v="546897.93000000005"/>
  </r>
  <r>
    <n v="2"/>
    <x v="3"/>
    <s v="Region II - Northeast"/>
    <x v="12"/>
    <s v="NY"/>
    <x v="85"/>
    <n v="3"/>
    <x v="2"/>
    <n v="106891.84"/>
    <n v="187060.72"/>
    <n v="145557.26999999999"/>
    <n v="254725.23"/>
    <n v="184163.02"/>
    <n v="322285.28999999998"/>
    <n v="242587.18"/>
    <n v="424527.56"/>
    <n v="300455.67"/>
    <n v="525797.42000000004"/>
    <n v="338417.27"/>
    <n v="592230.22"/>
    <n v="375884.94"/>
    <n v="657798.65"/>
  </r>
  <r>
    <n v="2"/>
    <x v="3"/>
    <s v="Region II - Northeast"/>
    <x v="12"/>
    <s v="NY"/>
    <x v="85"/>
    <n v="4"/>
    <x v="3"/>
    <n v="116136.22"/>
    <n v="185817.96"/>
    <n v="162590.71"/>
    <n v="260145.15"/>
    <n v="209045.2"/>
    <n v="334472.33"/>
    <n v="278726.94"/>
    <n v="445963.11"/>
    <n v="348408.67"/>
    <n v="557453.89"/>
    <n v="394863.16"/>
    <n v="631781.06999999995"/>
    <n v="441317.65"/>
    <n v="706108.26"/>
  </r>
  <r>
    <n v="2"/>
    <x v="3"/>
    <s v="Region II - Northeast"/>
    <x v="13"/>
    <s v="PR"/>
    <x v="86"/>
    <n v="1"/>
    <x v="0"/>
    <n v="114474.78"/>
    <n v="200330.86"/>
    <n v="148666.92000000001"/>
    <n v="260167.11"/>
    <n v="177806.38"/>
    <n v="311161.17"/>
    <n v="212131.72"/>
    <n v="371230.5"/>
    <n v="249799.18"/>
    <n v="437148.56"/>
    <n v="273974.62"/>
    <n v="479455.58"/>
    <n v="297423.76"/>
    <n v="520491.59"/>
  </r>
  <r>
    <n v="2"/>
    <x v="3"/>
    <s v="Region II - Northeast"/>
    <x v="13"/>
    <s v="PR"/>
    <x v="86"/>
    <n v="2"/>
    <x v="1"/>
    <n v="88785.45"/>
    <n v="155374.53"/>
    <n v="116524.25"/>
    <n v="203917.45"/>
    <n v="141394.6"/>
    <n v="247440.55"/>
    <n v="173408.39"/>
    <n v="303464.68"/>
    <n v="205902.04"/>
    <n v="360328.57"/>
    <n v="227014.07"/>
    <n v="397274.63"/>
    <n v="246784.07"/>
    <n v="431872.12"/>
  </r>
  <r>
    <n v="2"/>
    <x v="3"/>
    <s v="Region II - Northeast"/>
    <x v="13"/>
    <s v="PR"/>
    <x v="86"/>
    <n v="3"/>
    <x v="2"/>
    <n v="83970.07"/>
    <n v="146947.62"/>
    <n v="114285.05"/>
    <n v="199998.84"/>
    <n v="144552.29"/>
    <n v="252966.51"/>
    <n v="190365.57"/>
    <n v="333139.75"/>
    <n v="235734.32"/>
    <n v="412535.06"/>
    <n v="265486.24"/>
    <n v="464600.91"/>
    <n v="294843.02"/>
    <n v="515975.28"/>
  </r>
  <r>
    <n v="2"/>
    <x v="3"/>
    <s v="Region II - Northeast"/>
    <x v="13"/>
    <s v="PR"/>
    <x v="86"/>
    <n v="4"/>
    <x v="3"/>
    <n v="91642.47"/>
    <n v="146627.95000000001"/>
    <n v="128299.46"/>
    <n v="205279.13"/>
    <n v="164956.44"/>
    <n v="263930.31"/>
    <n v="219941.92"/>
    <n v="351907.08"/>
    <n v="274927.40000000002"/>
    <n v="439883.85"/>
    <n v="311584.39"/>
    <n v="498535.03"/>
    <n v="348241.38"/>
    <n v="557186.21"/>
  </r>
  <r>
    <n v="2"/>
    <x v="3"/>
    <s v="Region II - Northeast"/>
    <x v="14"/>
    <s v="VI"/>
    <x v="87"/>
    <n v="1"/>
    <x v="0"/>
    <n v="145696.93"/>
    <n v="254969.63"/>
    <n v="189013.58"/>
    <n v="330773.77"/>
    <n v="225891.47"/>
    <n v="395310.07"/>
    <n v="269256.15999999997"/>
    <n v="471198.27"/>
    <n v="316912.98"/>
    <n v="554597.71"/>
    <n v="347495"/>
    <n v="608116.25"/>
    <n v="377075.47"/>
    <n v="659882.06999999995"/>
  </r>
  <r>
    <n v="2"/>
    <x v="3"/>
    <s v="Region II - Northeast"/>
    <x v="14"/>
    <s v="VI"/>
    <x v="87"/>
    <n v="2"/>
    <x v="1"/>
    <n v="114273.38"/>
    <n v="199978.41"/>
    <n v="149696.21"/>
    <n v="261968.37"/>
    <n v="181352.06"/>
    <n v="317366.09999999998"/>
    <n v="221889.23"/>
    <n v="388306.15"/>
    <n v="263217.37"/>
    <n v="460630.4"/>
    <n v="290052.19"/>
    <n v="507591.34"/>
    <n v="315132.26"/>
    <n v="551481.46"/>
  </r>
  <r>
    <n v="2"/>
    <x v="3"/>
    <s v="Region II - Northeast"/>
    <x v="14"/>
    <s v="VI"/>
    <x v="87"/>
    <n v="3"/>
    <x v="2"/>
    <n v="109057.69"/>
    <n v="190850.95"/>
    <n v="148677.13"/>
    <n v="260184.97"/>
    <n v="188238.17"/>
    <n v="329416.78999999998"/>
    <n v="248084.2"/>
    <n v="434147.36"/>
    <n v="307386.49"/>
    <n v="537926.36"/>
    <n v="346317.18"/>
    <n v="606055.06000000006"/>
    <n v="384764.53"/>
    <n v="673337.93"/>
  </r>
  <r>
    <n v="2"/>
    <x v="3"/>
    <s v="Region II - Northeast"/>
    <x v="14"/>
    <s v="VI"/>
    <x v="87"/>
    <n v="4"/>
    <x v="3"/>
    <n v="117304.49"/>
    <n v="187687.18"/>
    <n v="164226.28"/>
    <n v="262762.05"/>
    <n v="211148.08"/>
    <n v="337836.93"/>
    <n v="281530.77"/>
    <n v="450449.24"/>
    <n v="351913.46"/>
    <n v="563061.55000000005"/>
    <n v="398835.26"/>
    <n v="638136.42000000004"/>
    <n v="445757.05"/>
    <n v="713211.29"/>
  </r>
  <r>
    <n v="2"/>
    <x v="3"/>
    <s v="Region II - Northeast"/>
    <x v="14"/>
    <s v="VI"/>
    <x v="88"/>
    <n v="1"/>
    <x v="0"/>
    <n v="155153.93"/>
    <n v="271519.38"/>
    <n v="201539.94"/>
    <n v="352694.9"/>
    <n v="241079.51"/>
    <n v="421889.13"/>
    <n v="287672.31"/>
    <n v="503426.55"/>
    <n v="338786.58"/>
    <n v="592876.51"/>
    <n v="371593.35"/>
    <n v="650288.36"/>
    <n v="403432.44"/>
    <n v="706006.78"/>
  </r>
  <r>
    <n v="2"/>
    <x v="3"/>
    <s v="Region II - Northeast"/>
    <x v="14"/>
    <s v="VI"/>
    <x v="88"/>
    <n v="2"/>
    <x v="1"/>
    <n v="120060.47"/>
    <n v="210105.83"/>
    <n v="157630.76"/>
    <n v="275853.83"/>
    <n v="191338.41"/>
    <n v="334842.21999999997"/>
    <n v="234773.48"/>
    <n v="410853.59"/>
    <n v="278819.95"/>
    <n v="487934.91"/>
    <n v="307441.90000000002"/>
    <n v="538023.31999999995"/>
    <n v="334255"/>
    <n v="584946.25"/>
  </r>
  <r>
    <n v="2"/>
    <x v="3"/>
    <s v="Region II - Northeast"/>
    <x v="14"/>
    <s v="VI"/>
    <x v="88"/>
    <n v="3"/>
    <x v="2"/>
    <n v="113336.37"/>
    <n v="198338.64"/>
    <n v="154199.70000000001"/>
    <n v="269849.48"/>
    <n v="194997.81"/>
    <n v="341246.17"/>
    <n v="256758.38"/>
    <n v="449327.16"/>
    <n v="317911.69"/>
    <n v="556345.44999999995"/>
    <n v="358005.83"/>
    <n v="626510.21"/>
    <n v="397560.19"/>
    <n v="695730.33"/>
  </r>
  <r>
    <n v="2"/>
    <x v="3"/>
    <s v="Region II - Northeast"/>
    <x v="14"/>
    <s v="VI"/>
    <x v="88"/>
    <n v="4"/>
    <x v="3"/>
    <n v="124063.69"/>
    <n v="198501.9"/>
    <n v="173689.16"/>
    <n v="277902.65999999997"/>
    <n v="223314.64"/>
    <n v="357303.42"/>
    <n v="297752.84999999998"/>
    <n v="476404.56"/>
    <n v="372191.06"/>
    <n v="595505.71"/>
    <n v="421816.54"/>
    <n v="674906.47"/>
    <n v="471442.01"/>
    <n v="754307.23"/>
  </r>
  <r>
    <n v="2"/>
    <x v="3"/>
    <s v="Region II - Northeast"/>
    <x v="14"/>
    <s v="VI"/>
    <x v="89"/>
    <n v="1"/>
    <x v="0"/>
    <n v="146879.06"/>
    <n v="257038.35"/>
    <n v="190579.38"/>
    <n v="333513.90999999997"/>
    <n v="227789.97"/>
    <n v="398632.45"/>
    <n v="271558.17"/>
    <n v="475226.8"/>
    <n v="319647.18"/>
    <n v="559382.56000000006"/>
    <n v="350507.29"/>
    <n v="613387.76"/>
    <n v="380370.09"/>
    <n v="665647.65"/>
  </r>
  <r>
    <n v="2"/>
    <x v="3"/>
    <s v="Region II - Northeast"/>
    <x v="14"/>
    <s v="VI"/>
    <x v="89"/>
    <n v="2"/>
    <x v="1"/>
    <n v="114996.76"/>
    <n v="201244.34"/>
    <n v="150688.03"/>
    <n v="263704.06"/>
    <n v="182600.35"/>
    <n v="319550.61"/>
    <n v="223499.76"/>
    <n v="391124.58"/>
    <n v="265167.69"/>
    <n v="464043.46"/>
    <n v="292225.90000000002"/>
    <n v="511395.33"/>
    <n v="317522.59999999998"/>
    <n v="555664.56000000006"/>
  </r>
  <r>
    <n v="2"/>
    <x v="3"/>
    <s v="Region II - Northeast"/>
    <x v="14"/>
    <s v="VI"/>
    <x v="89"/>
    <n v="3"/>
    <x v="2"/>
    <n v="109592.52"/>
    <n v="191786.91"/>
    <n v="149367.45000000001"/>
    <n v="261393.03"/>
    <n v="189083.12"/>
    <n v="330895.46000000002"/>
    <n v="249168.48"/>
    <n v="436044.83"/>
    <n v="308702.14"/>
    <n v="540228.74"/>
    <n v="347778.26"/>
    <n v="608611.94999999995"/>
    <n v="386363.99"/>
    <n v="676136.97"/>
  </r>
  <r>
    <n v="2"/>
    <x v="3"/>
    <s v="Region II - Northeast"/>
    <x v="14"/>
    <s v="VI"/>
    <x v="89"/>
    <n v="4"/>
    <x v="3"/>
    <n v="118149.39"/>
    <n v="189039.02"/>
    <n v="165409.14000000001"/>
    <n v="264654.63"/>
    <n v="212668.9"/>
    <n v="340270.24"/>
    <n v="283558.53000000003"/>
    <n v="453693.65"/>
    <n v="354448.16"/>
    <n v="567117.06000000006"/>
    <n v="401707.91"/>
    <n v="642732.67000000004"/>
    <n v="448967.67"/>
    <n v="718348.28"/>
  </r>
  <r>
    <n v="3"/>
    <x v="3"/>
    <s v="Region III -"/>
    <x v="15"/>
    <s v="DE"/>
    <x v="90"/>
    <n v="1"/>
    <x v="0"/>
    <n v="117946.06"/>
    <n v="206405.6"/>
    <n v="152906.82999999999"/>
    <n v="267586.95"/>
    <n v="182651.04"/>
    <n v="319639.31"/>
    <n v="217587.07"/>
    <n v="380777.36"/>
    <n v="256017.85"/>
    <n v="448031.24"/>
    <n v="280676.92"/>
    <n v="491184.61"/>
    <n v="304484.78000000003"/>
    <n v="532848.36"/>
  </r>
  <r>
    <n v="3"/>
    <x v="3"/>
    <s v="Region III -"/>
    <x v="15"/>
    <s v="DE"/>
    <x v="90"/>
    <n v="2"/>
    <x v="1"/>
    <n v="93174.21"/>
    <n v="163054.85999999999"/>
    <n v="121912.11"/>
    <n v="213346.2"/>
    <n v="147539.67000000001"/>
    <n v="258194.43"/>
    <n v="180246.71"/>
    <n v="315431.74"/>
    <n v="213688.47"/>
    <n v="373954.82"/>
    <n v="235393.54"/>
    <n v="411938.69"/>
    <n v="255653.64"/>
    <n v="447393.87"/>
  </r>
  <r>
    <n v="3"/>
    <x v="3"/>
    <s v="Region III -"/>
    <x v="15"/>
    <s v="DE"/>
    <x v="90"/>
    <n v="3"/>
    <x v="2"/>
    <n v="89430.2"/>
    <n v="156502.85"/>
    <n v="122046.13"/>
    <n v="213580.73"/>
    <n v="154616.03"/>
    <n v="270578.03999999998"/>
    <n v="203868.56"/>
    <n v="356769.97"/>
    <n v="252692.43"/>
    <n v="442211.76"/>
    <n v="284765.40999999997"/>
    <n v="498339.46"/>
    <n v="316457.36"/>
    <n v="553800.37"/>
  </r>
  <r>
    <n v="3"/>
    <x v="3"/>
    <s v="Region III -"/>
    <x v="15"/>
    <s v="DE"/>
    <x v="90"/>
    <n v="4"/>
    <x v="3"/>
    <n v="95311"/>
    <n v="152497.60999999999"/>
    <n v="133435.41"/>
    <n v="213496.65"/>
    <n v="171559.81"/>
    <n v="274495.69"/>
    <n v="228746.41"/>
    <n v="365994.26"/>
    <n v="285933.01"/>
    <n v="457492.82"/>
    <n v="324057.40999999997"/>
    <n v="518491.87"/>
    <n v="362181.81"/>
    <n v="579490.91"/>
  </r>
  <r>
    <n v="3"/>
    <x v="3"/>
    <s v="Region III -"/>
    <x v="15"/>
    <s v="DE"/>
    <x v="91"/>
    <n v="1"/>
    <x v="0"/>
    <n v="119719.24"/>
    <n v="209508.68"/>
    <n v="155255.51999999999"/>
    <n v="271697.15999999997"/>
    <n v="185498.79"/>
    <n v="324622.88"/>
    <n v="221040.09"/>
    <n v="386820.16"/>
    <n v="260119.15"/>
    <n v="455208.51"/>
    <n v="285195.36"/>
    <n v="499091.88"/>
    <n v="309426.71000000002"/>
    <n v="541496.74"/>
  </r>
  <r>
    <n v="3"/>
    <x v="3"/>
    <s v="Region III -"/>
    <x v="15"/>
    <s v="DE"/>
    <x v="91"/>
    <n v="2"/>
    <x v="1"/>
    <n v="94259.28"/>
    <n v="164953.75"/>
    <n v="123399.84"/>
    <n v="215949.72"/>
    <n v="149412.10999999999"/>
    <n v="261471.2"/>
    <n v="182662.51"/>
    <n v="319659.39"/>
    <n v="216613.95"/>
    <n v="379074.41"/>
    <n v="238654.11"/>
    <n v="417644.69"/>
    <n v="259239.15"/>
    <n v="453668.51"/>
  </r>
  <r>
    <n v="3"/>
    <x v="3"/>
    <s v="Region III -"/>
    <x v="15"/>
    <s v="DE"/>
    <x v="91"/>
    <n v="3"/>
    <x v="2"/>
    <n v="90232.45"/>
    <n v="157906.79"/>
    <n v="123081.62"/>
    <n v="215392.83"/>
    <n v="155883.46"/>
    <n v="272796.05"/>
    <n v="205494.96"/>
    <n v="359616.18"/>
    <n v="254665.91"/>
    <n v="445665.34"/>
    <n v="286957.03000000003"/>
    <n v="502174.8"/>
    <n v="318856.53999999998"/>
    <n v="557998.94999999995"/>
  </r>
  <r>
    <n v="3"/>
    <x v="3"/>
    <s v="Region III -"/>
    <x v="15"/>
    <s v="DE"/>
    <x v="91"/>
    <n v="4"/>
    <x v="3"/>
    <n v="96578.35"/>
    <n v="154525.37"/>
    <n v="135209.69"/>
    <n v="216335.51"/>
    <n v="173841.03"/>
    <n v="278145.65999999997"/>
    <n v="231788.05"/>
    <n v="370860.88"/>
    <n v="289735.06"/>
    <n v="463576.1"/>
    <n v="328366.40000000002"/>
    <n v="525386.25"/>
    <n v="366997.74"/>
    <n v="587196.39"/>
  </r>
  <r>
    <n v="3"/>
    <x v="3"/>
    <s v="Region III -"/>
    <x v="16"/>
    <s v="DC"/>
    <x v="92"/>
    <n v="1"/>
    <x v="0"/>
    <n v="110746.72"/>
    <n v="193806.76"/>
    <n v="143631.25"/>
    <n v="251354.69"/>
    <n v="171619.92"/>
    <n v="300334.87"/>
    <n v="204516.09"/>
    <n v="357903.16"/>
    <n v="240682.66"/>
    <n v="421194.65"/>
    <n v="263890.25"/>
    <n v="461807.94"/>
    <n v="286320.75"/>
    <n v="501061.31"/>
  </r>
  <r>
    <n v="3"/>
    <x v="3"/>
    <s v="Region III -"/>
    <x v="16"/>
    <s v="DC"/>
    <x v="92"/>
    <n v="2"/>
    <x v="1"/>
    <n v="87121.71"/>
    <n v="152463"/>
    <n v="114071.48"/>
    <n v="199625.08"/>
    <n v="138134.09"/>
    <n v="241734.65"/>
    <n v="168904.46"/>
    <n v="295582.8"/>
    <n v="200312.95999999999"/>
    <n v="350547.69"/>
    <n v="220703.33"/>
    <n v="386230.82"/>
    <n v="239750.32"/>
    <n v="419563.05"/>
  </r>
  <r>
    <n v="3"/>
    <x v="3"/>
    <s v="Region III -"/>
    <x v="16"/>
    <s v="DC"/>
    <x v="92"/>
    <n v="3"/>
    <x v="2"/>
    <n v="83344.160000000003"/>
    <n v="145852.29"/>
    <n v="113671.8"/>
    <n v="198925.65"/>
    <n v="143955.51999999999"/>
    <n v="251922.17"/>
    <n v="189760.39"/>
    <n v="332080.69"/>
    <n v="235156.46"/>
    <n v="411523.8"/>
    <n v="264966.27"/>
    <n v="463690.97"/>
    <n v="294412.7"/>
    <n v="515222.22"/>
  </r>
  <r>
    <n v="3"/>
    <x v="3"/>
    <s v="Region III -"/>
    <x v="16"/>
    <s v="DC"/>
    <x v="92"/>
    <n v="4"/>
    <x v="3"/>
    <n v="89301.78"/>
    <n v="142882.85"/>
    <n v="125022.49"/>
    <n v="200035.99"/>
    <n v="160743.20000000001"/>
    <n v="257189.13"/>
    <n v="214324.27"/>
    <n v="342918.84"/>
    <n v="267905.34000000003"/>
    <n v="428648.55"/>
    <n v="303626.05"/>
    <n v="485801.68"/>
    <n v="339346.76"/>
    <n v="542954.81999999995"/>
  </r>
  <r>
    <n v="3"/>
    <x v="3"/>
    <s v="Region III -"/>
    <x v="17"/>
    <s v="MD"/>
    <x v="93"/>
    <n v="1"/>
    <x v="0"/>
    <n v="107260.91"/>
    <n v="187706.59"/>
    <n v="139046.63"/>
    <n v="243331.6"/>
    <n v="166088.06"/>
    <n v="290654.11"/>
    <n v="197846.55"/>
    <n v="346231.47"/>
    <n v="232784.7"/>
    <n v="407373.23"/>
    <n v="255202.54"/>
    <n v="446604.44"/>
    <n v="276843.27"/>
    <n v="484475.72"/>
  </r>
  <r>
    <n v="3"/>
    <x v="3"/>
    <s v="Region III -"/>
    <x v="17"/>
    <s v="MD"/>
    <x v="93"/>
    <n v="2"/>
    <x v="1"/>
    <n v="84782.74"/>
    <n v="148369.79999999999"/>
    <n v="110921.79"/>
    <n v="194113.14"/>
    <n v="134227.75"/>
    <n v="234898.56"/>
    <n v="163963.64000000001"/>
    <n v="286936.37"/>
    <n v="194374.7"/>
    <n v="340155.73"/>
    <n v="214112.06"/>
    <n v="374696.1"/>
    <n v="232533.53"/>
    <n v="406933.68"/>
  </r>
  <r>
    <n v="3"/>
    <x v="3"/>
    <s v="Region III -"/>
    <x v="17"/>
    <s v="MD"/>
    <x v="93"/>
    <n v="3"/>
    <x v="2"/>
    <n v="81413.460000000006"/>
    <n v="142473.54999999999"/>
    <n v="111114.93"/>
    <n v="194451.13"/>
    <n v="140774.62"/>
    <n v="246355.59"/>
    <n v="185625.03"/>
    <n v="324843.81"/>
    <n v="230086.48"/>
    <n v="402651.34"/>
    <n v="259295.27"/>
    <n v="453766.72"/>
    <n v="288158.31"/>
    <n v="504277.04"/>
  </r>
  <r>
    <n v="3"/>
    <x v="3"/>
    <s v="Region III -"/>
    <x v="17"/>
    <s v="MD"/>
    <x v="93"/>
    <n v="4"/>
    <x v="3"/>
    <n v="86702.41"/>
    <n v="138723.85999999999"/>
    <n v="121383.37"/>
    <n v="194213.4"/>
    <n v="156064.34"/>
    <n v="249702.94"/>
    <n v="208085.78"/>
    <n v="332937.26"/>
    <n v="260107.23"/>
    <n v="416171.57"/>
    <n v="294788.19"/>
    <n v="471661.12"/>
    <n v="329469.15999999997"/>
    <n v="527150.66"/>
  </r>
  <r>
    <n v="3"/>
    <x v="3"/>
    <s v="Region III -"/>
    <x v="17"/>
    <s v="MD"/>
    <x v="94"/>
    <n v="1"/>
    <x v="0"/>
    <n v="108215.32"/>
    <n v="189376.81"/>
    <n v="140506.09"/>
    <n v="245885.66"/>
    <n v="168019.19"/>
    <n v="294033.58"/>
    <n v="200416.68"/>
    <n v="350729.19"/>
    <n v="235979.63"/>
    <n v="412964.34"/>
    <n v="258803.61"/>
    <n v="452906.33"/>
    <n v="280928.84000000003"/>
    <n v="491625.47"/>
  </r>
  <r>
    <n v="3"/>
    <x v="3"/>
    <s v="Region III -"/>
    <x v="17"/>
    <s v="MD"/>
    <x v="94"/>
    <n v="2"/>
    <x v="1"/>
    <n v="84131.58"/>
    <n v="147230.26"/>
    <n v="110372.34"/>
    <n v="193151.59"/>
    <n v="133883.14000000001"/>
    <n v="234295.5"/>
    <n v="164113.56"/>
    <n v="287198.73"/>
    <n v="194826.06"/>
    <n v="340945.6"/>
    <n v="214778.11"/>
    <n v="375861.69"/>
    <n v="233454.13"/>
    <n v="408544.72"/>
  </r>
  <r>
    <n v="3"/>
    <x v="3"/>
    <s v="Region III -"/>
    <x v="17"/>
    <s v="MD"/>
    <x v="94"/>
    <n v="3"/>
    <x v="2"/>
    <n v="79723.67"/>
    <n v="139516.42000000001"/>
    <n v="108544.66"/>
    <n v="189953.15"/>
    <n v="137320.88"/>
    <n v="240311.55"/>
    <n v="180871.87"/>
    <n v="316525.78000000003"/>
    <n v="224006.11"/>
    <n v="392010.7"/>
    <n v="252299.23"/>
    <n v="441523.65"/>
    <n v="280221.90000000002"/>
    <n v="490388.32"/>
  </r>
  <r>
    <n v="3"/>
    <x v="3"/>
    <s v="Region III -"/>
    <x v="17"/>
    <s v="MD"/>
    <x v="94"/>
    <n v="4"/>
    <x v="3"/>
    <n v="86736.83"/>
    <n v="138778.93"/>
    <n v="121431.56"/>
    <n v="194290.5"/>
    <n v="156126.29"/>
    <n v="249802.07"/>
    <n v="208168.39"/>
    <n v="333069.42"/>
    <n v="260210.48"/>
    <n v="416336.78"/>
    <n v="294905.21999999997"/>
    <n v="471848.35"/>
    <n v="329599.95"/>
    <n v="527359.92000000004"/>
  </r>
  <r>
    <n v="3"/>
    <x v="3"/>
    <s v="Region III -"/>
    <x v="17"/>
    <s v="MD"/>
    <x v="95"/>
    <n v="1"/>
    <x v="0"/>
    <n v="107503.14"/>
    <n v="188130.5"/>
    <n v="139497.67000000001"/>
    <n v="244120.92"/>
    <n v="166742.64000000001"/>
    <n v="291799.63"/>
    <n v="198792.63"/>
    <n v="347887.1"/>
    <n v="234003.25"/>
    <n v="409505.69"/>
    <n v="256599.16"/>
    <n v="449048.52"/>
    <n v="278468.78000000003"/>
    <n v="487320.36"/>
  </r>
  <r>
    <n v="3"/>
    <x v="3"/>
    <s v="Region III -"/>
    <x v="17"/>
    <s v="MD"/>
    <x v="95"/>
    <n v="2"/>
    <x v="1"/>
    <n v="84107.5"/>
    <n v="147188.13"/>
    <n v="110224.88"/>
    <n v="192893.55"/>
    <n v="133581.91"/>
    <n v="233768.35"/>
    <n v="163526.74"/>
    <n v="286171.8"/>
    <n v="194025.5"/>
    <n v="339544.62"/>
    <n v="213831.52"/>
    <n v="374205.16"/>
    <n v="232350.48"/>
    <n v="406613.34"/>
  </r>
  <r>
    <n v="3"/>
    <x v="3"/>
    <s v="Region III -"/>
    <x v="17"/>
    <s v="MD"/>
    <x v="95"/>
    <n v="3"/>
    <x v="2"/>
    <n v="80108.649999999994"/>
    <n v="140190.14000000001"/>
    <n v="109171.31"/>
    <n v="191049.78"/>
    <n v="138190.48000000001"/>
    <n v="241833.33"/>
    <n v="182094.83"/>
    <n v="318665.96000000002"/>
    <n v="225594.35"/>
    <n v="394790.11"/>
    <n v="254144.21"/>
    <n v="444752.37"/>
    <n v="282334.21000000002"/>
    <n v="494084.87"/>
  </r>
  <r>
    <n v="3"/>
    <x v="3"/>
    <s v="Region III -"/>
    <x v="17"/>
    <s v="MD"/>
    <x v="95"/>
    <n v="4"/>
    <x v="3"/>
    <n v="86443.72"/>
    <n v="138309.96"/>
    <n v="121021.21"/>
    <n v="193633.94"/>
    <n v="155598.70000000001"/>
    <n v="248957.92"/>
    <n v="207464.93"/>
    <n v="331943.89"/>
    <n v="259331.16"/>
    <n v="414929.87"/>
    <n v="293908.65000000002"/>
    <n v="470253.85"/>
    <n v="328486.14"/>
    <n v="525577.82999999996"/>
  </r>
  <r>
    <n v="3"/>
    <x v="3"/>
    <s v="Region III -"/>
    <x v="17"/>
    <s v="MD"/>
    <x v="96"/>
    <n v="1"/>
    <x v="0"/>
    <n v="105790.51"/>
    <n v="185133.4"/>
    <n v="137261.74"/>
    <n v="240208.05"/>
    <n v="164058.54"/>
    <n v="287102.44"/>
    <n v="195576.12"/>
    <n v="342258.21"/>
    <n v="230206.59"/>
    <n v="402861.54"/>
    <n v="252429.87"/>
    <n v="441752.28"/>
    <n v="273933.21999999997"/>
    <n v="479383.14"/>
  </r>
  <r>
    <n v="3"/>
    <x v="3"/>
    <s v="Region III -"/>
    <x v="17"/>
    <s v="MD"/>
    <x v="96"/>
    <n v="2"/>
    <x v="1"/>
    <n v="82853.61"/>
    <n v="144993.82999999999"/>
    <n v="108562.93"/>
    <n v="189985.13"/>
    <n v="131548.01"/>
    <n v="230209.03"/>
    <n v="161001.72"/>
    <n v="281753.01"/>
    <n v="191012.72"/>
    <n v="334272.25"/>
    <n v="210500.82"/>
    <n v="368376.43"/>
    <n v="228719.21"/>
    <n v="400258.61"/>
  </r>
  <r>
    <n v="3"/>
    <x v="3"/>
    <s v="Region III -"/>
    <x v="17"/>
    <s v="MD"/>
    <x v="96"/>
    <n v="3"/>
    <x v="2"/>
    <n v="78980.2"/>
    <n v="138215.35"/>
    <n v="107649.92"/>
    <n v="188387.36"/>
    <n v="136277.01"/>
    <n v="238484.76"/>
    <n v="179585.88"/>
    <n v="314275.28999999998"/>
    <n v="222497.85"/>
    <n v="389371.23"/>
    <n v="250664.83"/>
    <n v="438663.45"/>
    <n v="278479.01"/>
    <n v="487338.26"/>
  </r>
  <r>
    <n v="3"/>
    <x v="3"/>
    <s v="Region III -"/>
    <x v="17"/>
    <s v="MD"/>
    <x v="96"/>
    <n v="4"/>
    <x v="3"/>
    <n v="85111.7"/>
    <n v="136178.72"/>
    <n v="119156.38"/>
    <n v="190650.21"/>
    <n v="153201.06"/>
    <n v="245121.7"/>
    <n v="204268.08"/>
    <n v="326828.94"/>
    <n v="255335.1"/>
    <n v="408536.17"/>
    <n v="289379.78000000003"/>
    <n v="463007.66"/>
    <n v="323424.46000000002"/>
    <n v="517479.15"/>
  </r>
  <r>
    <n v="3"/>
    <x v="3"/>
    <s v="Region III -"/>
    <x v="18"/>
    <s v="PA"/>
    <x v="97"/>
    <n v="1"/>
    <x v="0"/>
    <n v="121431.87"/>
    <n v="212505.77"/>
    <n v="157491.45000000001"/>
    <n v="275610.03999999998"/>
    <n v="188182.9"/>
    <n v="329320.07"/>
    <n v="224256.6"/>
    <n v="392449.05"/>
    <n v="263915.81"/>
    <n v="461852.66"/>
    <n v="289364.64"/>
    <n v="506388.12"/>
    <n v="313962.26"/>
    <n v="549433.96"/>
  </r>
  <r>
    <n v="3"/>
    <x v="3"/>
    <s v="Region III -"/>
    <x v="18"/>
    <s v="PA"/>
    <x v="97"/>
    <n v="2"/>
    <x v="1"/>
    <n v="95513.17"/>
    <n v="167148.04999999999"/>
    <n v="125061.79"/>
    <n v="218858.14"/>
    <n v="151446.01"/>
    <n v="265030.52"/>
    <n v="185187.53"/>
    <n v="324078.17"/>
    <n v="219626.73"/>
    <n v="384346.77"/>
    <n v="241984.81"/>
    <n v="423473.41"/>
    <n v="262870.42"/>
    <n v="460023.24"/>
  </r>
  <r>
    <n v="3"/>
    <x v="3"/>
    <s v="Region III -"/>
    <x v="18"/>
    <s v="PA"/>
    <x v="97"/>
    <n v="3"/>
    <x v="2"/>
    <n v="91360.91"/>
    <n v="159881.59"/>
    <n v="124603"/>
    <n v="218055.25"/>
    <n v="157796.93"/>
    <n v="276144.62"/>
    <n v="208003.92"/>
    <n v="364006.85"/>
    <n v="257762.41"/>
    <n v="451084.22"/>
    <n v="290436.40999999997"/>
    <n v="508263.72"/>
    <n v="322711.75"/>
    <n v="564745.56000000006"/>
  </r>
  <r>
    <n v="3"/>
    <x v="3"/>
    <s v="Region III -"/>
    <x v="18"/>
    <s v="PA"/>
    <x v="97"/>
    <n v="4"/>
    <x v="3"/>
    <n v="97910.37"/>
    <n v="156656.6"/>
    <n v="137074.51999999999"/>
    <n v="219319.24"/>
    <n v="176238.67"/>
    <n v="281981.88"/>
    <n v="234984.9"/>
    <n v="375975.84"/>
    <n v="293731.12"/>
    <n v="469969.8"/>
    <n v="332895.27"/>
    <n v="532632.43999999994"/>
    <n v="372059.42"/>
    <n v="595295.07999999996"/>
  </r>
  <r>
    <n v="3"/>
    <x v="3"/>
    <s v="Region III -"/>
    <x v="18"/>
    <s v="PA"/>
    <x v="98"/>
    <n v="1"/>
    <x v="0"/>
    <n v="111701.14"/>
    <n v="195477"/>
    <n v="145090.72"/>
    <n v="253908.76"/>
    <n v="173551.06"/>
    <n v="303714.36"/>
    <n v="207086.22"/>
    <n v="362400.89"/>
    <n v="243877.6"/>
    <n v="426785.79"/>
    <n v="267491.34999999998"/>
    <n v="468109.86"/>
    <n v="290406.34000000003"/>
    <n v="508211.1"/>
  </r>
  <r>
    <n v="3"/>
    <x v="3"/>
    <s v="Region III -"/>
    <x v="18"/>
    <s v="PA"/>
    <x v="98"/>
    <n v="2"/>
    <x v="1"/>
    <n v="86470.55"/>
    <n v="151323.46"/>
    <n v="113522.03"/>
    <n v="198663.55"/>
    <n v="137789.49"/>
    <n v="241131.61"/>
    <n v="169054.38"/>
    <n v="295845.17"/>
    <n v="200764.33"/>
    <n v="351337.58"/>
    <n v="221369.39"/>
    <n v="387396.43"/>
    <n v="240670.92"/>
    <n v="421174.12"/>
  </r>
  <r>
    <n v="3"/>
    <x v="3"/>
    <s v="Region III -"/>
    <x v="18"/>
    <s v="PA"/>
    <x v="98"/>
    <n v="3"/>
    <x v="2"/>
    <n v="81654.37"/>
    <n v="142895.16"/>
    <n v="111101.53"/>
    <n v="194427.68"/>
    <n v="140501.79"/>
    <n v="245878.13"/>
    <n v="185007.24"/>
    <n v="323762.67"/>
    <n v="229076.1"/>
    <n v="400883.17"/>
    <n v="257970.24"/>
    <n v="451447.92"/>
    <n v="286476.3"/>
    <n v="501333.52"/>
  </r>
  <r>
    <n v="3"/>
    <x v="3"/>
    <s v="Region III -"/>
    <x v="18"/>
    <s v="PA"/>
    <x v="98"/>
    <n v="4"/>
    <x v="3"/>
    <n v="89336.2"/>
    <n v="142937.93"/>
    <n v="125070.68"/>
    <n v="200113.1"/>
    <n v="160805.16"/>
    <n v="257288.27"/>
    <n v="214406.89"/>
    <n v="343051.02"/>
    <n v="268008.61"/>
    <n v="428813.78"/>
    <n v="303743.09000000003"/>
    <n v="485988.95"/>
    <n v="339477.57"/>
    <n v="543164.12"/>
  </r>
  <r>
    <n v="3"/>
    <x v="3"/>
    <s v="Region III -"/>
    <x v="18"/>
    <s v="PA"/>
    <x v="99"/>
    <n v="1"/>
    <x v="0"/>
    <n v="113641.48"/>
    <n v="198872.58"/>
    <n v="147432.98000000001"/>
    <n v="258007.72"/>
    <n v="176202.55"/>
    <n v="308354.46000000002"/>
    <n v="210034.63"/>
    <n v="367560.6"/>
    <n v="247213.53"/>
    <n v="432623.67"/>
    <n v="271071.84000000003"/>
    <n v="474375.73"/>
    <n v="294150.94"/>
    <n v="514764.15"/>
  </r>
  <r>
    <n v="3"/>
    <x v="3"/>
    <s v="Region III -"/>
    <x v="18"/>
    <s v="PA"/>
    <x v="99"/>
    <n v="2"/>
    <x v="1"/>
    <n v="89098.99"/>
    <n v="155923.24"/>
    <n v="116725.25"/>
    <n v="204269.19"/>
    <n v="141416.29"/>
    <n v="247478.5"/>
    <n v="173040.02"/>
    <n v="302820.03000000003"/>
    <n v="205276.08"/>
    <n v="359233.14"/>
    <n v="226207.75"/>
    <n v="395863.57"/>
    <n v="245771.94"/>
    <n v="430100.9"/>
  </r>
  <r>
    <n v="3"/>
    <x v="3"/>
    <s v="Region III -"/>
    <x v="18"/>
    <s v="PA"/>
    <x v="99"/>
    <n v="3"/>
    <x v="2"/>
    <n v="85007.45"/>
    <n v="148763.04"/>
    <n v="115883.51"/>
    <n v="202796.14"/>
    <n v="146713.95000000001"/>
    <n v="256749.42"/>
    <n v="193353.63"/>
    <n v="338368.85"/>
    <n v="239568.62"/>
    <n v="419245.08"/>
    <n v="269906.74"/>
    <n v="472336.8"/>
    <n v="299867.37"/>
    <n v="524767.9"/>
  </r>
  <r>
    <n v="3"/>
    <x v="3"/>
    <s v="Region III -"/>
    <x v="18"/>
    <s v="PA"/>
    <x v="99"/>
    <n v="4"/>
    <x v="3"/>
    <n v="91478.7"/>
    <n v="146365.93"/>
    <n v="128070.19"/>
    <n v="204912.3"/>
    <n v="164661.67000000001"/>
    <n v="263458.67"/>
    <n v="219548.89"/>
    <n v="351278.23"/>
    <n v="274436.11"/>
    <n v="439097.78"/>
    <n v="311027.59000000003"/>
    <n v="497644.16"/>
    <n v="347619.07"/>
    <n v="556190.53"/>
  </r>
  <r>
    <n v="3"/>
    <x v="3"/>
    <s v="Region III -"/>
    <x v="18"/>
    <s v="PA"/>
    <x v="100"/>
    <n v="1"/>
    <x v="0"/>
    <n v="114641.92"/>
    <n v="200623.35999999999"/>
    <n v="148660.49"/>
    <n v="260155.85"/>
    <n v="177610.1"/>
    <n v="310817.68"/>
    <n v="211627.08"/>
    <n v="370347.39"/>
    <n v="249033.8"/>
    <n v="435809.15"/>
    <n v="273036.65000000002"/>
    <n v="477814.15"/>
    <n v="296226.40999999997"/>
    <n v="518396.22"/>
  </r>
  <r>
    <n v="3"/>
    <x v="3"/>
    <s v="Region III -"/>
    <x v="18"/>
    <s v="PA"/>
    <x v="100"/>
    <n v="2"/>
    <x v="1"/>
    <n v="90328.8"/>
    <n v="158075.41"/>
    <n v="118239.75"/>
    <n v="206919.56"/>
    <n v="143148.95000000001"/>
    <n v="250510.67"/>
    <n v="174978.21"/>
    <n v="306211.88"/>
    <n v="207488.29"/>
    <n v="363104.51"/>
    <n v="228591.86"/>
    <n v="400035.75"/>
    <n v="248299.56"/>
    <n v="434524.23"/>
  </r>
  <r>
    <n v="3"/>
    <x v="3"/>
    <s v="Region III -"/>
    <x v="18"/>
    <s v="PA"/>
    <x v="100"/>
    <n v="3"/>
    <x v="2"/>
    <n v="86520.89"/>
    <n v="151411.56"/>
    <n v="118031.55"/>
    <n v="206555.21"/>
    <n v="149497.01"/>
    <n v="261619.77"/>
    <n v="197085.54"/>
    <n v="344899.7"/>
    <n v="244253.36"/>
    <n v="427443.38"/>
    <n v="275231.11"/>
    <n v="481654.44"/>
    <n v="305834.89"/>
    <n v="535211.06000000006"/>
  </r>
  <r>
    <n v="3"/>
    <x v="3"/>
    <s v="Region III -"/>
    <x v="18"/>
    <s v="PA"/>
    <x v="100"/>
    <n v="4"/>
    <x v="3"/>
    <n v="92517.62"/>
    <n v="148028.19"/>
    <n v="129524.66"/>
    <n v="207239.46"/>
    <n v="166531.71"/>
    <n v="266450.74"/>
    <n v="222042.28"/>
    <n v="355267.65"/>
    <n v="277552.84999999998"/>
    <n v="444084.56"/>
    <n v="314559.89"/>
    <n v="503295.83"/>
    <n v="351566.94"/>
    <n v="562507.11"/>
  </r>
  <r>
    <n v="3"/>
    <x v="3"/>
    <s v="Region III -"/>
    <x v="18"/>
    <s v="PA"/>
    <x v="101"/>
    <n v="1"/>
    <x v="0"/>
    <n v="110988.96"/>
    <n v="194230.68"/>
    <n v="144082.29999999999"/>
    <n v="252144.02"/>
    <n v="172274.52"/>
    <n v="301480.40999999997"/>
    <n v="205462.18"/>
    <n v="359558.81"/>
    <n v="241901.22"/>
    <n v="423327.13"/>
    <n v="265286.89"/>
    <n v="464252.06"/>
    <n v="287946.28000000003"/>
    <n v="503905.98"/>
  </r>
  <r>
    <n v="3"/>
    <x v="3"/>
    <s v="Region III -"/>
    <x v="18"/>
    <s v="PA"/>
    <x v="101"/>
    <n v="2"/>
    <x v="1"/>
    <n v="86446.48"/>
    <n v="151281.32999999999"/>
    <n v="113374.57"/>
    <n v="198405.5"/>
    <n v="137488.26"/>
    <n v="240604.45"/>
    <n v="168467.57"/>
    <n v="294818.24"/>
    <n v="199963.77"/>
    <n v="349936.6"/>
    <n v="220422.8"/>
    <n v="385739.9"/>
    <n v="239567.28"/>
    <n v="419242.73"/>
  </r>
  <r>
    <n v="3"/>
    <x v="3"/>
    <s v="Region III -"/>
    <x v="18"/>
    <s v="PA"/>
    <x v="101"/>
    <n v="3"/>
    <x v="2"/>
    <n v="82039.360000000001"/>
    <n v="143568.88"/>
    <n v="111728.18"/>
    <n v="195524.31"/>
    <n v="141371.38"/>
    <n v="247399.92"/>
    <n v="186230.2"/>
    <n v="325902.84999999998"/>
    <n v="230664.33"/>
    <n v="403662.59"/>
    <n v="259815.22"/>
    <n v="454676.64"/>
    <n v="288588.61"/>
    <n v="505030.07"/>
  </r>
  <r>
    <n v="3"/>
    <x v="3"/>
    <s v="Region III -"/>
    <x v="18"/>
    <s v="PA"/>
    <x v="101"/>
    <n v="4"/>
    <x v="3"/>
    <n v="89043.1"/>
    <n v="142468.96"/>
    <n v="124660.33"/>
    <n v="199456.54"/>
    <n v="160277.57"/>
    <n v="256444.12"/>
    <n v="213703.43"/>
    <n v="341925.49"/>
    <n v="267129.28999999998"/>
    <n v="427406.87"/>
    <n v="302746.53000000003"/>
    <n v="484394.45"/>
    <n v="338363.76"/>
    <n v="541382.03"/>
  </r>
  <r>
    <n v="3"/>
    <x v="3"/>
    <s v="Region III -"/>
    <x v="18"/>
    <s v="PA"/>
    <x v="102"/>
    <n v="1"/>
    <x v="0"/>
    <n v="111398.34"/>
    <n v="194947.1"/>
    <n v="144526.91"/>
    <n v="252922.09"/>
    <n v="172732.82"/>
    <n v="302282.44"/>
    <n v="205903.62"/>
    <n v="360331.33"/>
    <n v="242354.39"/>
    <n v="424120.19"/>
    <n v="265745.56"/>
    <n v="465054.71999999997"/>
    <n v="288374.44"/>
    <n v="504655.27"/>
  </r>
  <r>
    <n v="3"/>
    <x v="3"/>
    <s v="Region III -"/>
    <x v="18"/>
    <s v="PA"/>
    <x v="102"/>
    <n v="2"/>
    <x v="1"/>
    <n v="87314.6"/>
    <n v="152800.54"/>
    <n v="114393.16"/>
    <n v="200188.03"/>
    <n v="138596.78"/>
    <n v="242544.36"/>
    <n v="169600.5"/>
    <n v="296800.87"/>
    <n v="201200.83"/>
    <n v="352101.44"/>
    <n v="221720.05"/>
    <n v="388010.09"/>
    <n v="240899.72"/>
    <n v="421574.52"/>
  </r>
  <r>
    <n v="3"/>
    <x v="3"/>
    <s v="Region III -"/>
    <x v="18"/>
    <s v="PA"/>
    <x v="102"/>
    <n v="3"/>
    <x v="2"/>
    <n v="83285.38"/>
    <n v="145749.41"/>
    <n v="113531.05"/>
    <n v="198679.34"/>
    <n v="143731.97"/>
    <n v="251530.94"/>
    <n v="189419.98"/>
    <n v="331484.96999999997"/>
    <n v="234691.25"/>
    <n v="410709.69"/>
    <n v="264409.05"/>
    <n v="462715.84"/>
    <n v="293756.40999999997"/>
    <n v="514073.71"/>
  </r>
  <r>
    <n v="3"/>
    <x v="3"/>
    <s v="Region III -"/>
    <x v="18"/>
    <s v="PA"/>
    <x v="102"/>
    <n v="4"/>
    <x v="3"/>
    <n v="89659.56"/>
    <n v="143455.29"/>
    <n v="125523.38"/>
    <n v="200837.41"/>
    <n v="161387.20000000001"/>
    <n v="258219.53"/>
    <n v="215182.94"/>
    <n v="344292.71"/>
    <n v="268978.67"/>
    <n v="430365.88"/>
    <n v="304842.49"/>
    <n v="487748"/>
    <n v="340706.32"/>
    <n v="545130.12"/>
  </r>
  <r>
    <n v="3"/>
    <x v="3"/>
    <s v="Region III -"/>
    <x v="18"/>
    <s v="PA"/>
    <x v="103"/>
    <n v="1"/>
    <x v="0"/>
    <n v="126281.49"/>
    <n v="220992.61"/>
    <n v="163980.16"/>
    <n v="286965.27"/>
    <n v="196104.22"/>
    <n v="343182.38"/>
    <n v="233937.72"/>
    <n v="409391.02"/>
    <n v="275461.89"/>
    <n v="482058.31"/>
    <n v="302112.14"/>
    <n v="528696.24"/>
    <n v="327953.52"/>
    <n v="573918.65"/>
  </r>
  <r>
    <n v="3"/>
    <x v="3"/>
    <s v="Region III -"/>
    <x v="18"/>
    <s v="PA"/>
    <x v="103"/>
    <n v="2"/>
    <x v="1"/>
    <n v="98069.1"/>
    <n v="171620.93"/>
    <n v="128680.62"/>
    <n v="225191.08"/>
    <n v="156116.28"/>
    <n v="273203.48"/>
    <n v="191411.21"/>
    <n v="334969.62"/>
    <n v="227253.42"/>
    <n v="397693.49"/>
    <n v="250539.4"/>
    <n v="438443.95"/>
    <n v="272340.28000000003"/>
    <n v="476595.48"/>
  </r>
  <r>
    <n v="3"/>
    <x v="3"/>
    <s v="Region III -"/>
    <x v="18"/>
    <s v="PA"/>
    <x v="103"/>
    <n v="3"/>
    <x v="2"/>
    <n v="92847.85"/>
    <n v="162483.73000000001"/>
    <n v="126392.48"/>
    <n v="221186.84"/>
    <n v="159884.68"/>
    <n v="279798.19"/>
    <n v="210575.91"/>
    <n v="368507.84"/>
    <n v="260778.95"/>
    <n v="456363.17"/>
    <n v="293705.21999999997"/>
    <n v="513984.13"/>
    <n v="326197.53999999998"/>
    <n v="570845.69999999995"/>
  </r>
  <r>
    <n v="3"/>
    <x v="3"/>
    <s v="Region III -"/>
    <x v="18"/>
    <s v="PA"/>
    <x v="103"/>
    <n v="4"/>
    <x v="3"/>
    <n v="101160.63"/>
    <n v="161857.01"/>
    <n v="141624.89000000001"/>
    <n v="226599.82"/>
    <n v="182089.14"/>
    <n v="291342.63"/>
    <n v="242785.52"/>
    <n v="388456.84"/>
    <n v="303481.90000000002"/>
    <n v="485571.04"/>
    <n v="343946.15"/>
    <n v="550313.85"/>
    <n v="384410.4"/>
    <n v="615056.66"/>
  </r>
  <r>
    <n v="3"/>
    <x v="3"/>
    <s v="Region III -"/>
    <x v="18"/>
    <s v="PA"/>
    <x v="104"/>
    <n v="1"/>
    <x v="0"/>
    <n v="134708.98000000001"/>
    <n v="235740.71"/>
    <n v="174589.57"/>
    <n v="305531.75"/>
    <n v="208510.25"/>
    <n v="364892.95"/>
    <n v="248333.04"/>
    <n v="434582.82"/>
    <n v="292156.63"/>
    <n v="511274.1"/>
    <n v="320274.82"/>
    <n v="560480.93999999994"/>
    <n v="347402.06"/>
    <n v="607953.6"/>
  </r>
  <r>
    <n v="3"/>
    <x v="3"/>
    <s v="Region III -"/>
    <x v="18"/>
    <s v="PA"/>
    <x v="104"/>
    <n v="2"/>
    <x v="1"/>
    <n v="106725.96"/>
    <n v="186770.43"/>
    <n v="139577.01999999999"/>
    <n v="244259.79"/>
    <n v="168847.42"/>
    <n v="295482.98"/>
    <n v="206152.27"/>
    <n v="360766.47"/>
    <n v="244340.1"/>
    <n v="427595.17"/>
    <n v="269121.37"/>
    <n v="470962.4"/>
    <n v="292240.96000000002"/>
    <n v="511421.67"/>
  </r>
  <r>
    <n v="3"/>
    <x v="3"/>
    <s v="Region III -"/>
    <x v="18"/>
    <s v="PA"/>
    <x v="104"/>
    <n v="3"/>
    <x v="2"/>
    <n v="102671.94"/>
    <n v="179675.9"/>
    <n v="140175.44"/>
    <n v="245307.03"/>
    <n v="177626.93"/>
    <n v="310847.13"/>
    <n v="234253.41"/>
    <n v="409943.47"/>
    <n v="290395.68"/>
    <n v="508192.44"/>
    <n v="327285.83"/>
    <n v="572750.21"/>
    <n v="363745.57"/>
    <n v="636554.75"/>
  </r>
  <r>
    <n v="3"/>
    <x v="3"/>
    <s v="Region III -"/>
    <x v="18"/>
    <s v="PA"/>
    <x v="104"/>
    <n v="4"/>
    <x v="3"/>
    <n v="109019.25"/>
    <n v="174430.8"/>
    <n v="152626.95000000001"/>
    <n v="244203.12"/>
    <n v="196234.64"/>
    <n v="313975.44"/>
    <n v="261646.19"/>
    <n v="418633.91"/>
    <n v="327057.74"/>
    <n v="523292.39"/>
    <n v="370665.44"/>
    <n v="593064.71"/>
    <n v="414273.14"/>
    <n v="662837.03"/>
  </r>
  <r>
    <n v="3"/>
    <x v="3"/>
    <s v="Region III -"/>
    <x v="18"/>
    <s v="PA"/>
    <x v="105"/>
    <n v="1"/>
    <x v="0"/>
    <n v="119658.69"/>
    <n v="209402.7"/>
    <n v="155142.76"/>
    <n v="271499.83"/>
    <n v="185335.14"/>
    <n v="324336.5"/>
    <n v="220803.57"/>
    <n v="386406.25"/>
    <n v="259814.51"/>
    <n v="454675.4"/>
    <n v="284846.2"/>
    <n v="498480.85"/>
    <n v="309020.33"/>
    <n v="540785.57999999996"/>
  </r>
  <r>
    <n v="3"/>
    <x v="3"/>
    <s v="Region III -"/>
    <x v="18"/>
    <s v="PA"/>
    <x v="105"/>
    <n v="2"/>
    <x v="1"/>
    <n v="94428.09"/>
    <n v="165249.16"/>
    <n v="123574.07"/>
    <n v="216254.62"/>
    <n v="149573.57"/>
    <n v="261753.75"/>
    <n v="182771.73"/>
    <n v="319850.53000000003"/>
    <n v="216701.25"/>
    <n v="379227.18"/>
    <n v="238724.24"/>
    <n v="417767.42"/>
    <n v="259284.91"/>
    <n v="453748.6"/>
  </r>
  <r>
    <n v="3"/>
    <x v="3"/>
    <s v="Region III -"/>
    <x v="18"/>
    <s v="PA"/>
    <x v="105"/>
    <n v="3"/>
    <x v="2"/>
    <n v="90558.65"/>
    <n v="158477.65"/>
    <n v="123567.52"/>
    <n v="216243.16"/>
    <n v="156529.49"/>
    <n v="273926.61"/>
    <n v="206377.51"/>
    <n v="361160.64"/>
    <n v="255788.94"/>
    <n v="447630.64"/>
    <n v="288244.78999999998"/>
    <n v="504428.38"/>
    <n v="320312.56"/>
    <n v="560546.98"/>
  </r>
  <r>
    <n v="3"/>
    <x v="3"/>
    <s v="Region III -"/>
    <x v="18"/>
    <s v="PA"/>
    <x v="105"/>
    <n v="4"/>
    <x v="3"/>
    <n v="96643.02"/>
    <n v="154628.84"/>
    <n v="135300.23000000001"/>
    <n v="216480.38"/>
    <n v="173957.44"/>
    <n v="278331.90999999997"/>
    <n v="231943.26"/>
    <n v="371109.22"/>
    <n v="289929.07"/>
    <n v="463886.52"/>
    <n v="328586.28000000003"/>
    <n v="525738.06000000006"/>
    <n v="367243.49"/>
    <n v="587589.6"/>
  </r>
  <r>
    <n v="3"/>
    <x v="3"/>
    <s v="Region III -"/>
    <x v="18"/>
    <s v="PA"/>
    <x v="106"/>
    <n v="1"/>
    <x v="0"/>
    <n v="117006.17"/>
    <n v="204760.8"/>
    <n v="151792.07999999999"/>
    <n v="265636.14"/>
    <n v="181407.12"/>
    <n v="317462.46000000002"/>
    <n v="216231.13"/>
    <n v="378404.47"/>
    <n v="254502.21"/>
    <n v="445378.87"/>
    <n v="279061.26"/>
    <n v="488357.2"/>
    <n v="302815.67"/>
    <n v="529927.43000000005"/>
  </r>
  <r>
    <n v="3"/>
    <x v="3"/>
    <s v="Region III -"/>
    <x v="18"/>
    <s v="PA"/>
    <x v="106"/>
    <n v="2"/>
    <x v="1"/>
    <n v="91775.58"/>
    <n v="160607.26999999999"/>
    <n v="120223.39"/>
    <n v="210390.93"/>
    <n v="145645.54999999999"/>
    <n v="254879.71"/>
    <n v="178199.29"/>
    <n v="311848.75"/>
    <n v="211388.95"/>
    <n v="369930.66"/>
    <n v="232939.29"/>
    <n v="407643.76"/>
    <n v="253080.25"/>
    <n v="442890.45"/>
  </r>
  <r>
    <n v="3"/>
    <x v="3"/>
    <s v="Region III -"/>
    <x v="18"/>
    <s v="PA"/>
    <x v="106"/>
    <n v="3"/>
    <x v="2"/>
    <n v="87590.56"/>
    <n v="153283.49"/>
    <n v="119412.19"/>
    <n v="208971.34"/>
    <n v="151186.93"/>
    <n v="264577.13"/>
    <n v="199254.09"/>
    <n v="348694.66"/>
    <n v="246884.67"/>
    <n v="432048.16"/>
    <n v="278153.28000000003"/>
    <n v="486768.24"/>
    <n v="309033.82"/>
    <n v="540809.18000000005"/>
  </r>
  <r>
    <n v="3"/>
    <x v="3"/>
    <s v="Region III -"/>
    <x v="18"/>
    <s v="PA"/>
    <x v="106"/>
    <n v="4"/>
    <x v="3"/>
    <n v="94207.42"/>
    <n v="150731.87"/>
    <n v="131890.39000000001"/>
    <n v="211024.62"/>
    <n v="169573.35"/>
    <n v="271317.37"/>
    <n v="226097.81"/>
    <n v="361756.49"/>
    <n v="282622.26"/>
    <n v="452195.62"/>
    <n v="320305.21999999997"/>
    <n v="512488.37"/>
    <n v="357988.19"/>
    <n v="572781.12"/>
  </r>
  <r>
    <n v="3"/>
    <x v="3"/>
    <s v="Region III -"/>
    <x v="18"/>
    <s v="PA"/>
    <x v="107"/>
    <n v="1"/>
    <x v="0"/>
    <n v="112338.23"/>
    <n v="196591.9"/>
    <n v="145641.66"/>
    <n v="254872.9"/>
    <n v="173976.74"/>
    <n v="304459.3"/>
    <n v="207259.56"/>
    <n v="362704.23"/>
    <n v="243870.04"/>
    <n v="426772.58"/>
    <n v="267361.23"/>
    <n v="467882.15"/>
    <n v="290043.55"/>
    <n v="507576.22"/>
  </r>
  <r>
    <n v="3"/>
    <x v="3"/>
    <s v="Region III -"/>
    <x v="18"/>
    <s v="PA"/>
    <x v="107"/>
    <n v="2"/>
    <x v="1"/>
    <n v="88713.22"/>
    <n v="155248.14000000001"/>
    <n v="116081.89"/>
    <n v="203143.3"/>
    <n v="140490.91"/>
    <n v="245859.09"/>
    <n v="171647.93"/>
    <n v="300383.88"/>
    <n v="203500.35"/>
    <n v="356125.62"/>
    <n v="224174.3"/>
    <n v="392305.03"/>
    <n v="243473.12"/>
    <n v="426077.96"/>
  </r>
  <r>
    <n v="3"/>
    <x v="3"/>
    <s v="Region III -"/>
    <x v="18"/>
    <s v="PA"/>
    <x v="107"/>
    <n v="3"/>
    <x v="2"/>
    <n v="85125.02"/>
    <n v="148968.79"/>
    <n v="116165"/>
    <n v="203288.75"/>
    <n v="147161.07"/>
    <n v="257531.87"/>
    <n v="194034.45"/>
    <n v="339560.29"/>
    <n v="240499.03"/>
    <n v="420873.31"/>
    <n v="271021.19"/>
    <n v="474287.08"/>
    <n v="301179.96000000002"/>
    <n v="527064.93000000005"/>
  </r>
  <r>
    <n v="3"/>
    <x v="3"/>
    <s v="Region III -"/>
    <x v="18"/>
    <s v="PA"/>
    <x v="107"/>
    <n v="4"/>
    <x v="3"/>
    <n v="90763.15"/>
    <n v="145221.03"/>
    <n v="127068.4"/>
    <n v="203309.45"/>
    <n v="163373.66"/>
    <n v="261397.86"/>
    <n v="217831.55"/>
    <n v="348530.48"/>
    <n v="272289.44"/>
    <n v="435663.1"/>
    <n v="308594.69"/>
    <n v="493751.52"/>
    <n v="344899.95"/>
    <n v="551839.93000000005"/>
  </r>
  <r>
    <n v="3"/>
    <x v="3"/>
    <s v="Region III -"/>
    <x v="18"/>
    <s v="PA"/>
    <x v="108"/>
    <n v="1"/>
    <x v="0"/>
    <n v="110337.34"/>
    <n v="193090.34"/>
    <n v="143186.64000000001"/>
    <n v="250576.61"/>
    <n v="171161.61"/>
    <n v="299532.82"/>
    <n v="204074.64"/>
    <n v="357130.62"/>
    <n v="240229.47"/>
    <n v="420401.58"/>
    <n v="263431.58"/>
    <n v="461005.26"/>
    <n v="285892.58"/>
    <n v="500312.01"/>
  </r>
  <r>
    <n v="3"/>
    <x v="3"/>
    <s v="Region III -"/>
    <x v="18"/>
    <s v="PA"/>
    <x v="108"/>
    <n v="2"/>
    <x v="1"/>
    <n v="86253.59"/>
    <n v="150943.78"/>
    <n v="113052.89"/>
    <n v="197842.55"/>
    <n v="137025.57"/>
    <n v="239794.74"/>
    <n v="167771.51999999999"/>
    <n v="293600.15999999997"/>
    <n v="199075.9"/>
    <n v="348382.83"/>
    <n v="219406.07"/>
    <n v="383960.62"/>
    <n v="238417.86"/>
    <n v="417231.26"/>
  </r>
  <r>
    <n v="3"/>
    <x v="3"/>
    <s v="Region III -"/>
    <x v="18"/>
    <s v="PA"/>
    <x v="108"/>
    <n v="3"/>
    <x v="2"/>
    <n v="82098.14"/>
    <n v="143671.75"/>
    <n v="111868.92"/>
    <n v="195770.62"/>
    <n v="141594.94"/>
    <n v="247791.15"/>
    <n v="186570.61"/>
    <n v="326498.58"/>
    <n v="231129.54"/>
    <n v="404476.7"/>
    <n v="260372.45"/>
    <n v="455651.78"/>
    <n v="289244.90999999997"/>
    <n v="506178.59"/>
  </r>
  <r>
    <n v="3"/>
    <x v="3"/>
    <s v="Region III -"/>
    <x v="18"/>
    <s v="PA"/>
    <x v="108"/>
    <n v="4"/>
    <x v="3"/>
    <n v="88685.32"/>
    <n v="141896.51"/>
    <n v="124159.44"/>
    <n v="198655.11"/>
    <n v="159633.57"/>
    <n v="255413.71"/>
    <n v="212844.76"/>
    <n v="340551.62"/>
    <n v="266055.95"/>
    <n v="425689.52"/>
    <n v="301530.07"/>
    <n v="482448.12"/>
    <n v="337004.2"/>
    <n v="539206.72"/>
  </r>
  <r>
    <n v="3"/>
    <x v="3"/>
    <s v="Region III -"/>
    <x v="18"/>
    <s v="PA"/>
    <x v="109"/>
    <n v="1"/>
    <x v="0"/>
    <n v="108564.15"/>
    <n v="189987.26"/>
    <n v="140837.95000000001"/>
    <n v="246466.4"/>
    <n v="168313.86"/>
    <n v="294549.25"/>
    <n v="200621.61"/>
    <n v="351087.82"/>
    <n v="236128.18"/>
    <n v="413224.31"/>
    <n v="258913.14"/>
    <n v="453098"/>
    <n v="280950.65000000002"/>
    <n v="491663.63"/>
  </r>
  <r>
    <n v="3"/>
    <x v="3"/>
    <s v="Region III -"/>
    <x v="18"/>
    <s v="PA"/>
    <x v="109"/>
    <n v="2"/>
    <x v="1"/>
    <n v="85168.51"/>
    <n v="149044.89000000001"/>
    <n v="111565.16"/>
    <n v="195239.03"/>
    <n v="135153.13"/>
    <n v="236517.97"/>
    <n v="165355.72"/>
    <n v="289372.52"/>
    <n v="196150.42"/>
    <n v="343263.24"/>
    <n v="216145.5"/>
    <n v="378254.63"/>
    <n v="234832.35"/>
    <n v="410956.61"/>
  </r>
  <r>
    <n v="3"/>
    <x v="3"/>
    <s v="Region III -"/>
    <x v="18"/>
    <s v="PA"/>
    <x v="109"/>
    <n v="3"/>
    <x v="2"/>
    <n v="81295.89"/>
    <n v="142267.81"/>
    <n v="110833.44"/>
    <n v="193958.52"/>
    <n v="140327.51"/>
    <n v="245573.14"/>
    <n v="184944.21"/>
    <n v="323652.36"/>
    <n v="229156.07"/>
    <n v="401023.12"/>
    <n v="258180.83"/>
    <n v="451816.44"/>
    <n v="286845.71999999997"/>
    <n v="501980.02"/>
  </r>
  <r>
    <n v="3"/>
    <x v="3"/>
    <s v="Region III -"/>
    <x v="18"/>
    <s v="PA"/>
    <x v="109"/>
    <n v="4"/>
    <x v="3"/>
    <n v="87417.97"/>
    <n v="139868.75"/>
    <n v="122385.15"/>
    <n v="195816.25"/>
    <n v="157352.34"/>
    <n v="251763.75"/>
    <n v="209803.12"/>
    <n v="335685"/>
    <n v="262253.90000000002"/>
    <n v="419606.24"/>
    <n v="297221.08"/>
    <n v="475553.74"/>
    <n v="332188.27"/>
    <n v="531501.24"/>
  </r>
  <r>
    <n v="3"/>
    <x v="3"/>
    <s v="Region III -"/>
    <x v="18"/>
    <s v="PA"/>
    <x v="110"/>
    <n v="1"/>
    <x v="0"/>
    <n v="108154.76"/>
    <n v="189270.83"/>
    <n v="140393.32999999999"/>
    <n v="245688.32000000001"/>
    <n v="167855.54"/>
    <n v="293747.20000000001"/>
    <n v="200180.16"/>
    <n v="350315.28"/>
    <n v="235674.99"/>
    <n v="412431.23"/>
    <n v="258454.46"/>
    <n v="452295.3"/>
    <n v="280522.46000000002"/>
    <n v="490914.31"/>
  </r>
  <r>
    <n v="3"/>
    <x v="3"/>
    <s v="Region III -"/>
    <x v="18"/>
    <s v="PA"/>
    <x v="110"/>
    <n v="2"/>
    <x v="1"/>
    <n v="84300.39"/>
    <n v="147525.68"/>
    <n v="110546.57"/>
    <n v="193456.49"/>
    <n v="134044.6"/>
    <n v="234578.05"/>
    <n v="164222.78"/>
    <n v="287389.87"/>
    <n v="194913.36"/>
    <n v="341098.38"/>
    <n v="214848.24"/>
    <n v="375984.42"/>
    <n v="233499.89"/>
    <n v="408624.81"/>
  </r>
  <r>
    <n v="3"/>
    <x v="3"/>
    <s v="Region III -"/>
    <x v="18"/>
    <s v="PA"/>
    <x v="110"/>
    <n v="3"/>
    <x v="2"/>
    <n v="80049.87"/>
    <n v="140087.26999999999"/>
    <n v="109030.56"/>
    <n v="190803.48"/>
    <n v="137966.92000000001"/>
    <n v="241442.11"/>
    <n v="181754.42"/>
    <n v="318070.23"/>
    <n v="225129.14"/>
    <n v="393976"/>
    <n v="253586.99"/>
    <n v="443777.23"/>
    <n v="281677.92"/>
    <n v="492936.36"/>
  </r>
  <r>
    <n v="3"/>
    <x v="3"/>
    <s v="Region III -"/>
    <x v="18"/>
    <s v="PA"/>
    <x v="110"/>
    <n v="4"/>
    <x v="3"/>
    <n v="86801.5"/>
    <n v="138882.4"/>
    <n v="121522.1"/>
    <n v="194435.36"/>
    <n v="156242.70000000001"/>
    <n v="249988.32"/>
    <n v="208323.6"/>
    <n v="333317.76000000001"/>
    <n v="260404.5"/>
    <n v="416647.2"/>
    <n v="295125.09999999998"/>
    <n v="472200.16"/>
    <n v="329845.7"/>
    <n v="527753.12"/>
  </r>
  <r>
    <n v="3"/>
    <x v="3"/>
    <s v="Region III -"/>
    <x v="18"/>
    <s v="PA"/>
    <x v="111"/>
    <n v="1"/>
    <x v="0"/>
    <n v="110988.96"/>
    <n v="194230.68"/>
    <n v="144082.29999999999"/>
    <n v="252144.02"/>
    <n v="172274.52"/>
    <n v="301480.40999999997"/>
    <n v="205462.18"/>
    <n v="359558.81"/>
    <n v="241901.22"/>
    <n v="423327.13"/>
    <n v="265286.89"/>
    <n v="464252.06"/>
    <n v="287946.28000000003"/>
    <n v="503905.98"/>
  </r>
  <r>
    <n v="3"/>
    <x v="3"/>
    <s v="Region III -"/>
    <x v="18"/>
    <s v="PA"/>
    <x v="111"/>
    <n v="2"/>
    <x v="1"/>
    <n v="86446.48"/>
    <n v="151281.32999999999"/>
    <n v="113374.57"/>
    <n v="198405.5"/>
    <n v="137488.26"/>
    <n v="240604.45"/>
    <n v="168467.57"/>
    <n v="294818.24"/>
    <n v="199963.77"/>
    <n v="349936.6"/>
    <n v="220422.8"/>
    <n v="385739.9"/>
    <n v="239567.28"/>
    <n v="419242.73"/>
  </r>
  <r>
    <n v="3"/>
    <x v="3"/>
    <s v="Region III -"/>
    <x v="18"/>
    <s v="PA"/>
    <x v="111"/>
    <n v="3"/>
    <x v="2"/>
    <n v="82039.360000000001"/>
    <n v="143568.88"/>
    <n v="111728.18"/>
    <n v="195524.31"/>
    <n v="141371.38"/>
    <n v="247399.92"/>
    <n v="186230.2"/>
    <n v="325902.84999999998"/>
    <n v="230664.33"/>
    <n v="403662.59"/>
    <n v="259815.22"/>
    <n v="454676.64"/>
    <n v="288588.61"/>
    <n v="505030.07"/>
  </r>
  <r>
    <n v="3"/>
    <x v="3"/>
    <s v="Region III -"/>
    <x v="18"/>
    <s v="PA"/>
    <x v="111"/>
    <n v="4"/>
    <x v="3"/>
    <n v="89043.1"/>
    <n v="142468.96"/>
    <n v="124660.33"/>
    <n v="199456.54"/>
    <n v="160277.57"/>
    <n v="256444.12"/>
    <n v="213703.43"/>
    <n v="341925.49"/>
    <n v="267129.28999999998"/>
    <n v="427406.87"/>
    <n v="302746.53000000003"/>
    <n v="484394.45"/>
    <n v="338363.76"/>
    <n v="541382.03"/>
  </r>
  <r>
    <n v="3"/>
    <x v="3"/>
    <s v="Region III -"/>
    <x v="19"/>
    <s v="VA"/>
    <x v="112"/>
    <n v="1"/>
    <x v="0"/>
    <n v="115930.63"/>
    <n v="202878.6"/>
    <n v="150107.09"/>
    <n v="262687.40000000002"/>
    <n v="179148.68"/>
    <n v="313510.19"/>
    <n v="213187.95"/>
    <n v="373078.91"/>
    <n v="250697.99"/>
    <n v="438721.48"/>
    <n v="274761.84000000003"/>
    <n v="480833.22"/>
    <n v="297917.32"/>
    <n v="521355.31"/>
  </r>
  <r>
    <n v="3"/>
    <x v="3"/>
    <s v="Region III -"/>
    <x v="19"/>
    <s v="VA"/>
    <x v="112"/>
    <n v="2"/>
    <x v="1"/>
    <n v="92764.36"/>
    <n v="162337.63"/>
    <n v="121121.29"/>
    <n v="211962.25"/>
    <n v="146313.06"/>
    <n v="256047.85"/>
    <n v="178267.8"/>
    <n v="311968.65000000002"/>
    <n v="211112.17"/>
    <n v="369446.3"/>
    <n v="232413.49"/>
    <n v="406723.61"/>
    <n v="252251.16"/>
    <n v="441439.53"/>
  </r>
  <r>
    <n v="3"/>
    <x v="3"/>
    <s v="Region III -"/>
    <x v="19"/>
    <s v="VA"/>
    <x v="112"/>
    <n v="3"/>
    <x v="2"/>
    <n v="89932.75"/>
    <n v="157382.31"/>
    <n v="122954.27"/>
    <n v="215169.97"/>
    <n v="155932.73000000001"/>
    <n v="272882.27"/>
    <n v="205772.34"/>
    <n v="360101.59"/>
    <n v="255211.07"/>
    <n v="446619.38"/>
    <n v="287724.82"/>
    <n v="503518.44"/>
    <n v="319882.23999999999"/>
    <n v="559793.93000000005"/>
  </r>
  <r>
    <n v="3"/>
    <x v="3"/>
    <s v="Region III -"/>
    <x v="19"/>
    <s v="VA"/>
    <x v="112"/>
    <n v="4"/>
    <x v="3"/>
    <n v="94302.34"/>
    <n v="150883.74"/>
    <n v="132023.26999999999"/>
    <n v="211237.23"/>
    <n v="169744.2"/>
    <n v="271590.73"/>
    <n v="226325.6"/>
    <n v="362120.97"/>
    <n v="282907.01"/>
    <n v="452651.22"/>
    <n v="320627.94"/>
    <n v="513004.71"/>
    <n v="358348.87"/>
    <n v="573358.21"/>
  </r>
  <r>
    <n v="3"/>
    <x v="3"/>
    <s v="Region III -"/>
    <x v="19"/>
    <s v="VA"/>
    <x v="113"/>
    <n v="1"/>
    <x v="0"/>
    <n v="113869.18"/>
    <n v="199271.06"/>
    <n v="147539.31"/>
    <n v="258193.78"/>
    <n v="176169.91"/>
    <n v="308297.34000000003"/>
    <n v="209766.51"/>
    <n v="367091.39"/>
    <n v="246752.79"/>
    <n v="431817.37"/>
    <n v="270483.03999999998"/>
    <n v="473345.32"/>
    <n v="293359.96999999997"/>
    <n v="513379.95"/>
  </r>
  <r>
    <n v="3"/>
    <x v="3"/>
    <s v="Region III -"/>
    <x v="19"/>
    <s v="VA"/>
    <x v="113"/>
    <n v="2"/>
    <x v="1"/>
    <n v="90473.54"/>
    <n v="158328.69"/>
    <n v="118266.52"/>
    <n v="206966.41"/>
    <n v="143009.18"/>
    <n v="250266.06"/>
    <n v="174500.62"/>
    <n v="305376.09000000003"/>
    <n v="206775.03"/>
    <n v="361856.31"/>
    <n v="227715.4"/>
    <n v="398501.95"/>
    <n v="247241.67"/>
    <n v="432672.93"/>
  </r>
  <r>
    <n v="3"/>
    <x v="3"/>
    <s v="Region III -"/>
    <x v="19"/>
    <s v="VA"/>
    <x v="113"/>
    <n v="3"/>
    <x v="2"/>
    <n v="87232.08"/>
    <n v="152656.13"/>
    <n v="119144.1"/>
    <n v="208502.18"/>
    <n v="151012.64000000001"/>
    <n v="264272.12"/>
    <n v="199191.05"/>
    <n v="348584.34"/>
    <n v="246964.63"/>
    <n v="432188.1"/>
    <n v="278363.86"/>
    <n v="487136.75"/>
    <n v="309403.23"/>
    <n v="541455.65"/>
  </r>
  <r>
    <n v="3"/>
    <x v="3"/>
    <s v="Region III -"/>
    <x v="19"/>
    <s v="VA"/>
    <x v="113"/>
    <n v="4"/>
    <x v="3"/>
    <n v="92289.18"/>
    <n v="147662.69"/>
    <n v="129204.85"/>
    <n v="206727.77"/>
    <n v="166120.51999999999"/>
    <n v="265792.84000000003"/>
    <n v="221494.03"/>
    <n v="354390.45"/>
    <n v="276867.53999999998"/>
    <n v="442988.07"/>
    <n v="313783.21000000002"/>
    <n v="502053.14"/>
    <n v="350698.88"/>
    <n v="561118.22"/>
  </r>
  <r>
    <n v="3"/>
    <x v="3"/>
    <s v="Region III -"/>
    <x v="19"/>
    <s v="VA"/>
    <x v="114"/>
    <n v="1"/>
    <x v="0"/>
    <n v="105427.16"/>
    <n v="184497.53"/>
    <n v="136585.17000000001"/>
    <n v="239024.05"/>
    <n v="163076.65"/>
    <n v="285384.14"/>
    <n v="194157"/>
    <n v="339774.75"/>
    <n v="228378.76"/>
    <n v="399662.83"/>
    <n v="250334.93"/>
    <n v="438086.13"/>
    <n v="271494.95"/>
    <n v="475116.17"/>
  </r>
  <r>
    <n v="3"/>
    <x v="3"/>
    <s v="Region III -"/>
    <x v="19"/>
    <s v="VA"/>
    <x v="114"/>
    <n v="2"/>
    <x v="1"/>
    <n v="83866.47"/>
    <n v="146766.32"/>
    <n v="109608.29"/>
    <n v="191814.51"/>
    <n v="132516.76"/>
    <n v="231904.34"/>
    <n v="161657.06"/>
    <n v="282899.86"/>
    <n v="191536.52"/>
    <n v="335188.90000000002"/>
    <n v="210921.62"/>
    <n v="369112.83"/>
    <n v="228993.78"/>
    <n v="400739.11"/>
  </r>
  <r>
    <n v="3"/>
    <x v="3"/>
    <s v="Region III -"/>
    <x v="19"/>
    <s v="VA"/>
    <x v="114"/>
    <n v="3"/>
    <x v="2"/>
    <n v="80937.41"/>
    <n v="141640.46"/>
    <n v="110565.35"/>
    <n v="193489.36"/>
    <n v="140153.22"/>
    <n v="245268.14"/>
    <n v="184881.17"/>
    <n v="323542.05"/>
    <n v="229236.03"/>
    <n v="401163.06"/>
    <n v="258391.4"/>
    <n v="452184.96"/>
    <n v="287215.14"/>
    <n v="502626.5"/>
  </r>
  <r>
    <n v="3"/>
    <x v="3"/>
    <s v="Region III -"/>
    <x v="19"/>
    <s v="VA"/>
    <x v="114"/>
    <n v="4"/>
    <x v="3"/>
    <n v="85499.73"/>
    <n v="136799.57"/>
    <n v="119699.62"/>
    <n v="191519.4"/>
    <n v="153899.51"/>
    <n v="246239.22"/>
    <n v="205199.35"/>
    <n v="328318.96999999997"/>
    <n v="256499.19"/>
    <n v="410398.71"/>
    <n v="290699.08"/>
    <n v="465118.53"/>
    <n v="324898.96999999997"/>
    <n v="519838.36"/>
  </r>
  <r>
    <n v="3"/>
    <x v="3"/>
    <s v="Region III -"/>
    <x v="19"/>
    <s v="VA"/>
    <x v="115"/>
    <n v="1"/>
    <x v="0"/>
    <n v="112277.67"/>
    <n v="196485.92"/>
    <n v="145528.9"/>
    <n v="254675.57"/>
    <n v="173813.1"/>
    <n v="304172.92"/>
    <n v="207023.04"/>
    <n v="362290.32"/>
    <n v="243565.4"/>
    <n v="426239.46"/>
    <n v="267012.07"/>
    <n v="467271.12"/>
    <n v="289637.17"/>
    <n v="506865.06"/>
  </r>
  <r>
    <n v="3"/>
    <x v="3"/>
    <s v="Region III -"/>
    <x v="19"/>
    <s v="VA"/>
    <x v="115"/>
    <n v="2"/>
    <x v="1"/>
    <n v="88882.03"/>
    <n v="155543.56"/>
    <n v="116256.11"/>
    <n v="203448.2"/>
    <n v="140652.35999999999"/>
    <n v="246141.64"/>
    <n v="171757.15"/>
    <n v="300575.02"/>
    <n v="203587.65"/>
    <n v="356278.39"/>
    <n v="224244.44"/>
    <n v="392427.76"/>
    <n v="243518.88"/>
    <n v="426158.04"/>
  </r>
  <r>
    <n v="3"/>
    <x v="3"/>
    <s v="Region III -"/>
    <x v="19"/>
    <s v="VA"/>
    <x v="115"/>
    <n v="3"/>
    <x v="2"/>
    <n v="85451.22"/>
    <n v="149539.64000000001"/>
    <n v="116650.9"/>
    <n v="204139.08"/>
    <n v="147807.1"/>
    <n v="258662.43"/>
    <n v="194917"/>
    <n v="341104.75"/>
    <n v="241622.06"/>
    <n v="422838.61"/>
    <n v="272308.95"/>
    <n v="476540.66"/>
    <n v="302635.98"/>
    <n v="529612.97"/>
  </r>
  <r>
    <n v="3"/>
    <x v="3"/>
    <s v="Region III -"/>
    <x v="19"/>
    <s v="VA"/>
    <x v="115"/>
    <n v="4"/>
    <x v="3"/>
    <n v="90827.82"/>
    <n v="145324.51"/>
    <n v="127158.94"/>
    <n v="203454.31"/>
    <n v="163490.07"/>
    <n v="261584.12"/>
    <n v="217986.76"/>
    <n v="348778.82"/>
    <n v="272483.45"/>
    <n v="435973.53"/>
    <n v="308814.58"/>
    <n v="494103.33"/>
    <n v="345145.7"/>
    <n v="552233.13"/>
  </r>
  <r>
    <n v="3"/>
    <x v="3"/>
    <s v="Region III -"/>
    <x v="19"/>
    <s v="VA"/>
    <x v="116"/>
    <n v="1"/>
    <x v="0"/>
    <n v="105366.6"/>
    <n v="184391.55"/>
    <n v="136472.41"/>
    <n v="238826.72"/>
    <n v="162913.01"/>
    <n v="285097.76"/>
    <n v="193920.48"/>
    <n v="339360.84"/>
    <n v="228074.12"/>
    <n v="399129.71"/>
    <n v="249985.77"/>
    <n v="437475.11"/>
    <n v="271088.57"/>
    <n v="474405"/>
  </r>
  <r>
    <n v="3"/>
    <x v="3"/>
    <s v="Region III -"/>
    <x v="19"/>
    <s v="VA"/>
    <x v="116"/>
    <n v="2"/>
    <x v="1"/>
    <n v="84035.28"/>
    <n v="147061.74"/>
    <n v="109782.52"/>
    <n v="192119.41"/>
    <n v="132678.22"/>
    <n v="232186.89"/>
    <n v="161766.29"/>
    <n v="283091.01"/>
    <n v="191623.82"/>
    <n v="335341.68"/>
    <n v="210991.75"/>
    <n v="369235.57"/>
    <n v="229039.54"/>
    <n v="400819.19"/>
  </r>
  <r>
    <n v="3"/>
    <x v="3"/>
    <s v="Region III -"/>
    <x v="19"/>
    <s v="VA"/>
    <x v="116"/>
    <n v="3"/>
    <x v="2"/>
    <n v="81263.61"/>
    <n v="142211.31"/>
    <n v="111051.26"/>
    <n v="194339.7"/>
    <n v="140799.26"/>
    <n v="246398.7"/>
    <n v="185763.72"/>
    <n v="325086.51"/>
    <n v="230359.07"/>
    <n v="403128.36"/>
    <n v="259679.17"/>
    <n v="454438.54"/>
    <n v="288671.15999999997"/>
    <n v="505174.53"/>
  </r>
  <r>
    <n v="3"/>
    <x v="3"/>
    <s v="Region III -"/>
    <x v="19"/>
    <s v="VA"/>
    <x v="116"/>
    <n v="4"/>
    <x v="3"/>
    <n v="85564.4"/>
    <n v="136903.04000000001"/>
    <n v="119790.16"/>
    <n v="191664.26"/>
    <n v="154015.92000000001"/>
    <n v="246425.48"/>
    <n v="205354.56"/>
    <n v="328567.3"/>
    <n v="256693.2"/>
    <n v="410709.13"/>
    <n v="290918.96000000002"/>
    <n v="465470.35"/>
    <n v="325144.71999999997"/>
    <n v="520231.56"/>
  </r>
  <r>
    <n v="3"/>
    <x v="3"/>
    <s v="Region III -"/>
    <x v="19"/>
    <s v="VA"/>
    <x v="117"/>
    <n v="1"/>
    <x v="0"/>
    <n v="109382.92"/>
    <n v="191420.11"/>
    <n v="141727.18"/>
    <n v="248022.56"/>
    <n v="169230.48"/>
    <n v="296153.34999999998"/>
    <n v="201504.52"/>
    <n v="352632.9"/>
    <n v="237034.55"/>
    <n v="414810.46"/>
    <n v="259830.5"/>
    <n v="454703.37"/>
    <n v="281807"/>
    <n v="493162.26"/>
  </r>
  <r>
    <n v="3"/>
    <x v="3"/>
    <s v="Region III -"/>
    <x v="19"/>
    <s v="VA"/>
    <x v="117"/>
    <n v="2"/>
    <x v="1"/>
    <n v="86904.76"/>
    <n v="152083.32"/>
    <n v="113602.34"/>
    <n v="198804.1"/>
    <n v="137370.17000000001"/>
    <n v="240397.8"/>
    <n v="167621.6"/>
    <n v="293337.81"/>
    <n v="198624.55"/>
    <n v="347592.96000000002"/>
    <n v="218740.02"/>
    <n v="382795.04"/>
    <n v="237497.27"/>
    <n v="415620.22"/>
  </r>
  <r>
    <n v="3"/>
    <x v="3"/>
    <s v="Region III -"/>
    <x v="19"/>
    <s v="VA"/>
    <x v="117"/>
    <n v="3"/>
    <x v="2"/>
    <n v="83787.94"/>
    <n v="146628.89000000001"/>
    <n v="114439.2"/>
    <n v="200268.59"/>
    <n v="145048.68"/>
    <n v="253835.19"/>
    <n v="191323.78"/>
    <n v="334816.61"/>
    <n v="237209.91"/>
    <n v="415117.34"/>
    <n v="267368.49"/>
    <n v="467894.85"/>
    <n v="297181.32"/>
    <n v="520067.31"/>
  </r>
  <r>
    <n v="3"/>
    <x v="3"/>
    <s v="Region III -"/>
    <x v="19"/>
    <s v="VA"/>
    <x v="117"/>
    <n v="4"/>
    <x v="3"/>
    <n v="88650.9"/>
    <n v="141841.44"/>
    <n v="124111.26"/>
    <n v="198578.01"/>
    <n v="159571.60999999999"/>
    <n v="255314.59"/>
    <n v="212762.15"/>
    <n v="340419.45"/>
    <n v="265952.69"/>
    <n v="425524.31"/>
    <n v="301413.05"/>
    <n v="482260.88"/>
    <n v="336873.41"/>
    <n v="538997.46"/>
  </r>
  <r>
    <n v="3"/>
    <x v="3"/>
    <s v="Region III -"/>
    <x v="19"/>
    <s v="VA"/>
    <x v="118"/>
    <n v="1"/>
    <x v="0"/>
    <n v="108200.79"/>
    <n v="189351.39"/>
    <n v="140161.38"/>
    <n v="245282.41"/>
    <n v="167331.98000000001"/>
    <n v="292830.96000000002"/>
    <n v="199202.49"/>
    <n v="348604.36"/>
    <n v="234300.34"/>
    <n v="410025.6"/>
    <n v="256818.2"/>
    <n v="449431.85"/>
    <n v="278512.37"/>
    <n v="487396.65"/>
  </r>
  <r>
    <n v="3"/>
    <x v="3"/>
    <s v="Region III -"/>
    <x v="19"/>
    <s v="VA"/>
    <x v="118"/>
    <n v="2"/>
    <x v="1"/>
    <n v="86181.37"/>
    <n v="150817.39000000001"/>
    <n v="112610.52"/>
    <n v="197068.41"/>
    <n v="136121.88"/>
    <n v="238213.28"/>
    <n v="166011.07"/>
    <n v="290519.37"/>
    <n v="196674.22"/>
    <n v="344179.89"/>
    <n v="216566.3"/>
    <n v="378991.03"/>
    <n v="235106.92"/>
    <n v="411437.11"/>
  </r>
  <r>
    <n v="3"/>
    <x v="3"/>
    <s v="Region III -"/>
    <x v="19"/>
    <s v="VA"/>
    <x v="118"/>
    <n v="3"/>
    <x v="2"/>
    <n v="83253.100000000006"/>
    <n v="145692.92000000001"/>
    <n v="113748.87"/>
    <n v="199060.53"/>
    <n v="144203.72"/>
    <n v="252356.51"/>
    <n v="190239.5"/>
    <n v="332919.13"/>
    <n v="235894.26"/>
    <n v="412814.95"/>
    <n v="265907.40000000002"/>
    <n v="465337.95"/>
    <n v="295581.86"/>
    <n v="517268.25"/>
  </r>
  <r>
    <n v="3"/>
    <x v="3"/>
    <s v="Region III -"/>
    <x v="19"/>
    <s v="VA"/>
    <x v="118"/>
    <n v="4"/>
    <x v="3"/>
    <n v="87805.99"/>
    <n v="140489.59"/>
    <n v="122928.39"/>
    <n v="196685.43"/>
    <n v="158050.79"/>
    <n v="252881.27"/>
    <n v="210734.39"/>
    <n v="337175.02"/>
    <n v="263417.98"/>
    <n v="421468.78"/>
    <n v="298540.38"/>
    <n v="477664.62"/>
    <n v="333662.78000000003"/>
    <n v="533860.46"/>
  </r>
  <r>
    <n v="3"/>
    <x v="3"/>
    <s v="Region III -"/>
    <x v="19"/>
    <s v="VA"/>
    <x v="119"/>
    <n v="1"/>
    <x v="0"/>
    <n v="108852.41"/>
    <n v="190491.72"/>
    <n v="141057.04"/>
    <n v="246849.81"/>
    <n v="168444.87"/>
    <n v="294778.53000000003"/>
    <n v="200590.02"/>
    <n v="351032.54"/>
    <n v="235972.08"/>
    <n v="412951.14"/>
    <n v="258673.5"/>
    <n v="452678.63"/>
    <n v="280566.06"/>
    <n v="490990.61"/>
  </r>
  <r>
    <n v="3"/>
    <x v="3"/>
    <s v="Region III -"/>
    <x v="19"/>
    <s v="VA"/>
    <x v="119"/>
    <n v="2"/>
    <x v="1"/>
    <n v="86374.25"/>
    <n v="151154.94"/>
    <n v="112932.2"/>
    <n v="197631.35"/>
    <n v="136584.56"/>
    <n v="239022.99"/>
    <n v="166707.10999999999"/>
    <n v="291737.44"/>
    <n v="197562.08"/>
    <n v="345733.65"/>
    <n v="217583.03"/>
    <n v="380770.3"/>
    <n v="236256.33"/>
    <n v="413448.57"/>
  </r>
  <r>
    <n v="3"/>
    <x v="3"/>
    <s v="Region III -"/>
    <x v="19"/>
    <s v="VA"/>
    <x v="119"/>
    <n v="3"/>
    <x v="2"/>
    <n v="83194.31"/>
    <n v="145590.04999999999"/>
    <n v="113608.13"/>
    <n v="198814.22"/>
    <n v="143980.16"/>
    <n v="251965.28"/>
    <n v="189899.08"/>
    <n v="332323.40000000002"/>
    <n v="235429.05"/>
    <n v="412000.83"/>
    <n v="265350.17"/>
    <n v="464362.8"/>
    <n v="294925.56"/>
    <n v="516119.72"/>
  </r>
  <r>
    <n v="3"/>
    <x v="3"/>
    <s v="Region III -"/>
    <x v="19"/>
    <s v="VA"/>
    <x v="119"/>
    <n v="4"/>
    <x v="3"/>
    <n v="88163.77"/>
    <n v="141062.04"/>
    <n v="123429.28"/>
    <n v="197486.85"/>
    <n v="158694.79"/>
    <n v="253911.67"/>
    <n v="211593.05"/>
    <n v="338548.89"/>
    <n v="264491.32"/>
    <n v="423186.12"/>
    <n v="299756.83"/>
    <n v="479610.93"/>
    <n v="335022.34000000003"/>
    <n v="536035.75"/>
  </r>
  <r>
    <n v="3"/>
    <x v="3"/>
    <s v="Region III -"/>
    <x v="19"/>
    <s v="VA"/>
    <x v="25"/>
    <n v="1"/>
    <x v="0"/>
    <n v="105548.28"/>
    <n v="184709.48"/>
    <n v="136810.70000000001"/>
    <n v="239418.72"/>
    <n v="163403.95000000001"/>
    <n v="285956.90999999997"/>
    <n v="194630.04"/>
    <n v="340602.57"/>
    <n v="228988.04"/>
    <n v="400729.06"/>
    <n v="251033.25"/>
    <n v="439308.18"/>
    <n v="272307.71000000002"/>
    <n v="476538.49"/>
  </r>
  <r>
    <n v="3"/>
    <x v="3"/>
    <s v="Region III -"/>
    <x v="19"/>
    <s v="VA"/>
    <x v="25"/>
    <n v="2"/>
    <x v="1"/>
    <n v="83528.850000000006"/>
    <n v="146175.49"/>
    <n v="109259.84"/>
    <n v="191204.72"/>
    <n v="132193.85"/>
    <n v="231339.23"/>
    <n v="161438.62"/>
    <n v="282517.58"/>
    <n v="191361.92000000001"/>
    <n v="334883.34999999998"/>
    <n v="210781.35"/>
    <n v="368867.37"/>
    <n v="228902.25"/>
    <n v="400578.95"/>
  </r>
  <r>
    <n v="3"/>
    <x v="3"/>
    <s v="Region III -"/>
    <x v="19"/>
    <s v="VA"/>
    <x v="25"/>
    <n v="3"/>
    <x v="2"/>
    <n v="80285"/>
    <n v="140498.76"/>
    <n v="109593.54"/>
    <n v="191788.7"/>
    <n v="138861.15"/>
    <n v="243007.02"/>
    <n v="183116.08"/>
    <n v="320453.13"/>
    <n v="226989.97"/>
    <n v="397232.46"/>
    <n v="255815.88"/>
    <n v="447677.79"/>
    <n v="284303.09999999998"/>
    <n v="497530.42"/>
  </r>
  <r>
    <n v="3"/>
    <x v="3"/>
    <s v="Region III -"/>
    <x v="19"/>
    <s v="VA"/>
    <x v="25"/>
    <n v="4"/>
    <x v="3"/>
    <n v="85370.39"/>
    <n v="136592.62"/>
    <n v="119518.54"/>
    <n v="191229.67"/>
    <n v="153666.70000000001"/>
    <n v="245866.72"/>
    <n v="204888.93"/>
    <n v="327822.28999999998"/>
    <n v="256111.16"/>
    <n v="409777.86"/>
    <n v="290259.31"/>
    <n v="464414.91"/>
    <n v="324407.46999999997"/>
    <n v="519051.96"/>
  </r>
  <r>
    <n v="3"/>
    <x v="3"/>
    <s v="Region III -"/>
    <x v="19"/>
    <s v="VA"/>
    <x v="120"/>
    <n v="1"/>
    <x v="0"/>
    <n v="113399.23"/>
    <n v="198448.66"/>
    <n v="146981.93"/>
    <n v="257218.38"/>
    <n v="175547.95"/>
    <n v="307208.92"/>
    <n v="209088.54"/>
    <n v="365904.94"/>
    <n v="245994.96"/>
    <n v="430491.19"/>
    <n v="269675.21000000002"/>
    <n v="471931.61"/>
    <n v="292525.42"/>
    <n v="511919.48"/>
  </r>
  <r>
    <n v="3"/>
    <x v="3"/>
    <s v="Region III -"/>
    <x v="19"/>
    <s v="VA"/>
    <x v="120"/>
    <n v="2"/>
    <x v="1"/>
    <n v="89774.23"/>
    <n v="157104.9"/>
    <n v="117422.16"/>
    <n v="205488.77"/>
    <n v="142062.12"/>
    <n v="248608.7"/>
    <n v="173476.91"/>
    <n v="303584.59000000003"/>
    <n v="205625.27"/>
    <n v="359844.23"/>
    <n v="226488.28"/>
    <n v="396354.49"/>
    <n v="245954.98"/>
    <n v="430421.22"/>
  </r>
  <r>
    <n v="3"/>
    <x v="3"/>
    <s v="Region III -"/>
    <x v="19"/>
    <s v="VA"/>
    <x v="120"/>
    <n v="3"/>
    <x v="2"/>
    <n v="86312.26"/>
    <n v="151046.45000000001"/>
    <n v="117827.13"/>
    <n v="206197.48"/>
    <n v="149298.09"/>
    <n v="261271.66"/>
    <n v="196883.82"/>
    <n v="344546.69"/>
    <n v="244060.74"/>
    <n v="427106.3"/>
    <n v="275057.78999999998"/>
    <n v="481351.14"/>
    <n v="305691.46000000002"/>
    <n v="534960.05000000005"/>
  </r>
  <r>
    <n v="3"/>
    <x v="3"/>
    <s v="Region III -"/>
    <x v="19"/>
    <s v="VA"/>
    <x v="120"/>
    <n v="4"/>
    <x v="3"/>
    <n v="91737.39"/>
    <n v="146779.82"/>
    <n v="128432.34"/>
    <n v="205491.75"/>
    <n v="165127.29999999999"/>
    <n v="264203.68"/>
    <n v="220169.73"/>
    <n v="352271.57"/>
    <n v="275212.15999999997"/>
    <n v="440339.46"/>
    <n v="311907.12"/>
    <n v="499051.39"/>
    <n v="348602.07"/>
    <n v="557763.31999999995"/>
  </r>
  <r>
    <n v="3"/>
    <x v="3"/>
    <s v="Region III -"/>
    <x v="19"/>
    <s v="VA"/>
    <x v="121"/>
    <n v="1"/>
    <x v="0"/>
    <n v="109261.8"/>
    <n v="191208.15"/>
    <n v="141501.65"/>
    <n v="247627.89"/>
    <n v="168903.18"/>
    <n v="295580.57"/>
    <n v="201031.47"/>
    <n v="351805.07"/>
    <n v="236425.26"/>
    <n v="413744.21"/>
    <n v="259132.18"/>
    <n v="453481.31"/>
    <n v="280994.24"/>
    <n v="491739.91"/>
  </r>
  <r>
    <n v="3"/>
    <x v="3"/>
    <s v="Region III -"/>
    <x v="19"/>
    <s v="VA"/>
    <x v="121"/>
    <n v="2"/>
    <x v="1"/>
    <n v="87242.37"/>
    <n v="152674.15"/>
    <n v="113950.79"/>
    <n v="199413.89"/>
    <n v="137693.09"/>
    <n v="240962.9"/>
    <n v="167840.05"/>
    <n v="293720.08"/>
    <n v="198799.14"/>
    <n v="347898.5"/>
    <n v="218880.28"/>
    <n v="383040.5"/>
    <n v="237588.78"/>
    <n v="415780.37"/>
  </r>
  <r>
    <n v="3"/>
    <x v="3"/>
    <s v="Region III -"/>
    <x v="19"/>
    <s v="VA"/>
    <x v="121"/>
    <n v="3"/>
    <x v="2"/>
    <n v="84440.34"/>
    <n v="147770.59"/>
    <n v="115411"/>
    <n v="201969.26"/>
    <n v="146340.75"/>
    <n v="256096.31"/>
    <n v="193088.87"/>
    <n v="337905.52"/>
    <n v="239455.97"/>
    <n v="419047.94"/>
    <n v="269944.01"/>
    <n v="472402.01"/>
    <n v="300093.36"/>
    <n v="525163.37"/>
  </r>
  <r>
    <n v="3"/>
    <x v="3"/>
    <s v="Region III -"/>
    <x v="19"/>
    <s v="VA"/>
    <x v="121"/>
    <n v="4"/>
    <x v="3"/>
    <n v="88780.24"/>
    <n v="142048.38"/>
    <n v="124292.33"/>
    <n v="198867.73"/>
    <n v="159804.43"/>
    <n v="255687.09"/>
    <n v="213072.57"/>
    <n v="340916.11"/>
    <n v="266340.71000000002"/>
    <n v="426145.14"/>
    <n v="301852.81"/>
    <n v="482964.5"/>
    <n v="337364.9"/>
    <n v="539783.85"/>
  </r>
  <r>
    <n v="3"/>
    <x v="3"/>
    <s v="Region III -"/>
    <x v="19"/>
    <s v="VA"/>
    <x v="122"/>
    <n v="1"/>
    <x v="0"/>
    <n v="111156.11"/>
    <n v="194523.18"/>
    <n v="144075.87"/>
    <n v="252132.77"/>
    <n v="172078.24"/>
    <n v="301136.92"/>
    <n v="204957.54"/>
    <n v="358675.7"/>
    <n v="241135.85"/>
    <n v="421987.73"/>
    <n v="264348.94"/>
    <n v="462610.64"/>
    <n v="286748.93"/>
    <n v="501810.63"/>
  </r>
  <r>
    <n v="3"/>
    <x v="3"/>
    <s v="Region III -"/>
    <x v="19"/>
    <s v="VA"/>
    <x v="122"/>
    <n v="2"/>
    <x v="1"/>
    <n v="87989.84"/>
    <n v="153982.21"/>
    <n v="115090.07"/>
    <n v="201407.62"/>
    <n v="139242.60999999999"/>
    <n v="243674.57"/>
    <n v="170037.4"/>
    <n v="297565.45"/>
    <n v="201550.03"/>
    <n v="352712.55"/>
    <n v="222000.59"/>
    <n v="388501.03"/>
    <n v="241082.78"/>
    <n v="421894.86"/>
  </r>
  <r>
    <n v="3"/>
    <x v="3"/>
    <s v="Region III -"/>
    <x v="19"/>
    <s v="VA"/>
    <x v="122"/>
    <n v="3"/>
    <x v="2"/>
    <n v="84590.19"/>
    <n v="148032.82999999999"/>
    <n v="115474.68"/>
    <n v="202080.69"/>
    <n v="146316.10999999999"/>
    <n v="256053.2"/>
    <n v="192950.18"/>
    <n v="337662.82"/>
    <n v="239183.38"/>
    <n v="418570.92"/>
    <n v="269560.11"/>
    <n v="471730.19"/>
    <n v="299580.5"/>
    <n v="524265.88"/>
  </r>
  <r>
    <n v="3"/>
    <x v="3"/>
    <s v="Region III -"/>
    <x v="19"/>
    <s v="VA"/>
    <x v="122"/>
    <n v="4"/>
    <x v="3"/>
    <n v="89918.25"/>
    <n v="143869.20000000001"/>
    <n v="125885.54"/>
    <n v="201416.87"/>
    <n v="161852.84"/>
    <n v="258964.55"/>
    <n v="215803.79"/>
    <n v="345286.07"/>
    <n v="269754.74"/>
    <n v="431607.59"/>
    <n v="305722.03999999998"/>
    <n v="489155.26"/>
    <n v="341689.33"/>
    <n v="546702.93999999994"/>
  </r>
  <r>
    <n v="3"/>
    <x v="3"/>
    <s v="Region III -"/>
    <x v="20"/>
    <s v="WV"/>
    <x v="123"/>
    <n v="1"/>
    <x v="0"/>
    <n v="109909.61"/>
    <n v="192341.81"/>
    <n v="142685.18"/>
    <n v="249699.06"/>
    <n v="170607.45"/>
    <n v="298563.03999999998"/>
    <n v="203478.88"/>
    <n v="356088.04"/>
    <n v="239569.29"/>
    <n v="419246.27"/>
    <n v="262731.32"/>
    <n v="459779.81"/>
    <n v="285175.67999999999"/>
    <n v="499057.44"/>
  </r>
  <r>
    <n v="3"/>
    <x v="3"/>
    <s v="Region III -"/>
    <x v="20"/>
    <s v="WV"/>
    <x v="123"/>
    <n v="2"/>
    <x v="1"/>
    <n v="85580.11"/>
    <n v="149765.19"/>
    <n v="112243.94"/>
    <n v="196426.9"/>
    <n v="136123.07999999999"/>
    <n v="238215.39"/>
    <n v="166805.32"/>
    <n v="291909.31"/>
    <n v="197995.79"/>
    <n v="346492.64"/>
    <n v="218256.57"/>
    <n v="381949.01"/>
    <n v="237216.53"/>
    <n v="415128.93"/>
  </r>
  <r>
    <n v="3"/>
    <x v="3"/>
    <s v="Region III -"/>
    <x v="20"/>
    <s v="WV"/>
    <x v="123"/>
    <n v="3"/>
    <x v="2"/>
    <n v="81197.42"/>
    <n v="142095.49"/>
    <n v="110576.6"/>
    <n v="193509.05"/>
    <n v="139910.56"/>
    <n v="244843.49"/>
    <n v="184302.1"/>
    <n v="322528.67"/>
    <n v="228272.64000000001"/>
    <n v="399477.11"/>
    <n v="257118.55"/>
    <n v="449957.47"/>
    <n v="285590.25"/>
    <n v="499782.94"/>
  </r>
  <r>
    <n v="3"/>
    <x v="3"/>
    <s v="Region III -"/>
    <x v="20"/>
    <s v="WV"/>
    <x v="123"/>
    <n v="4"/>
    <x v="3"/>
    <n v="88163.69"/>
    <n v="141061.91"/>
    <n v="123429.17"/>
    <n v="197486.68"/>
    <n v="158694.65"/>
    <n v="253911.44"/>
    <n v="211592.87"/>
    <n v="338548.59"/>
    <n v="264491.08"/>
    <n v="423185.74"/>
    <n v="299756.56"/>
    <n v="479610.51"/>
    <n v="335022.03999999998"/>
    <n v="536035.27"/>
  </r>
  <r>
    <n v="3"/>
    <x v="3"/>
    <s v="Region III -"/>
    <x v="20"/>
    <s v="WV"/>
    <x v="124"/>
    <n v="1"/>
    <x v="0"/>
    <n v="111103.8"/>
    <n v="194431.65"/>
    <n v="144266.96"/>
    <n v="252467.18"/>
    <n v="172525.34"/>
    <n v="301919.34999999998"/>
    <n v="205804.4"/>
    <n v="360157.7"/>
    <n v="242331.41"/>
    <n v="424079.96"/>
    <n v="265774.37"/>
    <n v="465105.14"/>
    <n v="288503.94"/>
    <n v="504881.89"/>
  </r>
  <r>
    <n v="3"/>
    <x v="3"/>
    <s v="Region III -"/>
    <x v="20"/>
    <s v="WV"/>
    <x v="124"/>
    <n v="2"/>
    <x v="1"/>
    <n v="86310.88"/>
    <n v="151044.04999999999"/>
    <n v="113245.89"/>
    <n v="198180.3"/>
    <n v="137384.12"/>
    <n v="240422.21"/>
    <n v="168432.29"/>
    <n v="294756.52"/>
    <n v="199966.03"/>
    <n v="349940.55"/>
    <n v="220452.48000000001"/>
    <n v="385791.84"/>
    <n v="239631.28"/>
    <n v="419354.73"/>
  </r>
  <r>
    <n v="3"/>
    <x v="3"/>
    <s v="Region III -"/>
    <x v="20"/>
    <s v="WV"/>
    <x v="124"/>
    <n v="3"/>
    <x v="2"/>
    <n v="81737.72"/>
    <n v="143041.01"/>
    <n v="111273.97"/>
    <n v="194729.45"/>
    <n v="140764.15"/>
    <n v="246337.26"/>
    <n v="185397.44"/>
    <n v="324445.52"/>
    <n v="229601.72"/>
    <n v="401803.01"/>
    <n v="258594.55"/>
    <n v="452540.46"/>
    <n v="287206.03999999998"/>
    <n v="502610.56"/>
  </r>
  <r>
    <n v="3"/>
    <x v="3"/>
    <s v="Region III -"/>
    <x v="20"/>
    <s v="WV"/>
    <x v="124"/>
    <n v="4"/>
    <x v="3"/>
    <n v="89017.22"/>
    <n v="142427.56"/>
    <n v="124624.11"/>
    <n v="199398.58"/>
    <n v="160231"/>
    <n v="256369.6"/>
    <n v="213641.33"/>
    <n v="341826.13"/>
    <n v="267051.65999999997"/>
    <n v="427282.67"/>
    <n v="302658.55"/>
    <n v="484253.69"/>
    <n v="338265.44"/>
    <n v="541224.71"/>
  </r>
  <r>
    <n v="3"/>
    <x v="3"/>
    <s v="Region III -"/>
    <x v="20"/>
    <s v="WV"/>
    <x v="125"/>
    <n v="1"/>
    <x v="0"/>
    <n v="114220.22"/>
    <n v="199885.39"/>
    <n v="148167.01999999999"/>
    <n v="259292.28"/>
    <n v="177065.63"/>
    <n v="309864.84999999998"/>
    <n v="211043.06"/>
    <n v="369325.36"/>
    <n v="248387.57"/>
    <n v="434678.25"/>
    <n v="272351.77"/>
    <n v="476615.59"/>
    <n v="295526.33"/>
    <n v="517171.07"/>
  </r>
  <r>
    <n v="3"/>
    <x v="3"/>
    <s v="Region III -"/>
    <x v="20"/>
    <s v="WV"/>
    <x v="125"/>
    <n v="2"/>
    <x v="1"/>
    <n v="89659.02"/>
    <n v="156903.28"/>
    <n v="117435.86"/>
    <n v="205512.76"/>
    <n v="142252.84"/>
    <n v="248942.46"/>
    <n v="174020.23"/>
    <n v="304535.40999999997"/>
    <n v="206418.13"/>
    <n v="361231.73"/>
    <n v="227453.45"/>
    <n v="398043.54"/>
    <n v="247110.42"/>
    <n v="432443.24"/>
  </r>
  <r>
    <n v="3"/>
    <x v="3"/>
    <s v="Region III -"/>
    <x v="20"/>
    <s v="WV"/>
    <x v="125"/>
    <n v="3"/>
    <x v="2"/>
    <n v="85622.9"/>
    <n v="149840.07"/>
    <n v="116742.75"/>
    <n v="204299.81"/>
    <n v="147816.95000000001"/>
    <n v="258679.66"/>
    <n v="194822.56"/>
    <n v="340939.48"/>
    <n v="241403.16"/>
    <n v="422455.54"/>
    <n v="271984.67"/>
    <n v="475973.18"/>
    <n v="302188.39"/>
    <n v="528829.68999999994"/>
  </r>
  <r>
    <n v="3"/>
    <x v="3"/>
    <s v="Region III -"/>
    <x v="20"/>
    <s v="WV"/>
    <x v="125"/>
    <n v="4"/>
    <x v="3"/>
    <n v="92000.31"/>
    <n v="147200.49"/>
    <n v="128800.43"/>
    <n v="206080.69"/>
    <n v="165600.54999999999"/>
    <n v="264960.88"/>
    <n v="220800.73"/>
    <n v="353281.18"/>
    <n v="276000.92"/>
    <n v="441601.47"/>
    <n v="312801.03999999998"/>
    <n v="500481.67"/>
    <n v="349601.16"/>
    <n v="559361.87"/>
  </r>
  <r>
    <n v="3"/>
    <x v="3"/>
    <s v="Region III -"/>
    <x v="20"/>
    <s v="WV"/>
    <x v="126"/>
    <n v="1"/>
    <x v="0"/>
    <n v="109312.51"/>
    <n v="191296.9"/>
    <n v="141894.29"/>
    <n v="248315.01"/>
    <n v="169648.52"/>
    <n v="296884.90000000002"/>
    <n v="202316.13"/>
    <n v="354053.22"/>
    <n v="238188.25"/>
    <n v="416829.43"/>
    <n v="261209.81"/>
    <n v="457117.16"/>
    <n v="283511.56"/>
    <n v="496145.23"/>
  </r>
  <r>
    <n v="3"/>
    <x v="3"/>
    <s v="Region III -"/>
    <x v="20"/>
    <s v="WV"/>
    <x v="126"/>
    <n v="2"/>
    <x v="1"/>
    <n v="85214.73"/>
    <n v="149125.76999999999"/>
    <n v="111742.97"/>
    <n v="195550.2"/>
    <n v="135492.57"/>
    <n v="237111.99"/>
    <n v="165991.84"/>
    <n v="290485.71999999997"/>
    <n v="197010.68"/>
    <n v="344768.69"/>
    <n v="217158.63"/>
    <n v="380027.6"/>
    <n v="236009.16"/>
    <n v="413016.04"/>
  </r>
  <r>
    <n v="3"/>
    <x v="3"/>
    <s v="Region III -"/>
    <x v="20"/>
    <s v="WV"/>
    <x v="126"/>
    <n v="3"/>
    <x v="2"/>
    <n v="80927.28"/>
    <n v="141622.73000000001"/>
    <n v="110227.92"/>
    <n v="192898.86"/>
    <n v="139483.78"/>
    <n v="244096.61"/>
    <n v="183754.43"/>
    <n v="321570.25"/>
    <n v="227608.1"/>
    <n v="398314.17"/>
    <n v="256380.56"/>
    <n v="448665.98"/>
    <n v="284782.36"/>
    <n v="498369.13"/>
  </r>
  <r>
    <n v="3"/>
    <x v="3"/>
    <s v="Region III -"/>
    <x v="20"/>
    <s v="WV"/>
    <x v="126"/>
    <n v="4"/>
    <x v="3"/>
    <n v="87736.93"/>
    <n v="140379.1"/>
    <n v="122831.71"/>
    <n v="196530.74"/>
    <n v="157926.48000000001"/>
    <n v="252682.37"/>
    <n v="210568.64"/>
    <n v="336909.83"/>
    <n v="263210.8"/>
    <n v="421137.29"/>
    <n v="298305.58"/>
    <n v="477288.93"/>
    <n v="333400.34999999998"/>
    <n v="533440.56999999995"/>
  </r>
  <r>
    <n v="3"/>
    <x v="3"/>
    <s v="Region III -"/>
    <x v="20"/>
    <s v="WV"/>
    <x v="127"/>
    <n v="1"/>
    <x v="0"/>
    <n v="111831.85"/>
    <n v="195705.74"/>
    <n v="145003.48000000001"/>
    <n v="253756.08"/>
    <n v="173229.88"/>
    <n v="303152.28999999998"/>
    <n v="206392.05"/>
    <n v="361186.08"/>
    <n v="242863.38"/>
    <n v="425010.91"/>
    <n v="266265.71000000002"/>
    <n v="465964.99"/>
    <n v="288869.84999999998"/>
    <n v="505522.24"/>
  </r>
  <r>
    <n v="3"/>
    <x v="3"/>
    <s v="Region III -"/>
    <x v="20"/>
    <s v="WV"/>
    <x v="127"/>
    <n v="2"/>
    <x v="1"/>
    <n v="88197.48"/>
    <n v="154345.59"/>
    <n v="115431.99"/>
    <n v="202005.98"/>
    <n v="139730.76999999999"/>
    <n v="244528.85"/>
    <n v="170766.3"/>
    <n v="298841.03000000003"/>
    <n v="202477.69"/>
    <n v="354335.95"/>
    <n v="223061.67"/>
    <n v="390357.92"/>
    <n v="242280.95999999999"/>
    <n v="423991.68"/>
  </r>
  <r>
    <n v="3"/>
    <x v="3"/>
    <s v="Region III -"/>
    <x v="20"/>
    <s v="WV"/>
    <x v="127"/>
    <n v="3"/>
    <x v="2"/>
    <n v="84542.31"/>
    <n v="147949.04999999999"/>
    <n v="115348.02"/>
    <n v="201859.03"/>
    <n v="146109.79"/>
    <n v="255692.14"/>
    <n v="192631.89"/>
    <n v="337105.81"/>
    <n v="238745.02"/>
    <n v="417803.78"/>
    <n v="269032.69"/>
    <n v="470807.21"/>
    <n v="298956.84000000003"/>
    <n v="523174.47"/>
  </r>
  <r>
    <n v="3"/>
    <x v="3"/>
    <s v="Region III -"/>
    <x v="20"/>
    <s v="WV"/>
    <x v="127"/>
    <n v="4"/>
    <x v="3"/>
    <n v="90293.26"/>
    <n v="144469.22"/>
    <n v="126410.57"/>
    <n v="202256.91"/>
    <n v="162527.87"/>
    <n v="260044.6"/>
    <n v="216703.83"/>
    <n v="346726.14"/>
    <n v="270879.78999999998"/>
    <n v="433407.67"/>
    <n v="306997.09999999998"/>
    <n v="491195.36"/>
    <n v="343114.4"/>
    <n v="548983.05000000005"/>
  </r>
  <r>
    <n v="3"/>
    <x v="3"/>
    <s v="Region III -"/>
    <x v="20"/>
    <s v="WV"/>
    <x v="128"/>
    <n v="1"/>
    <x v="0"/>
    <n v="109312.51"/>
    <n v="191296.9"/>
    <n v="141894.29"/>
    <n v="248315.01"/>
    <n v="169648.52"/>
    <n v="296884.90000000002"/>
    <n v="202316.13"/>
    <n v="354053.22"/>
    <n v="238188.25"/>
    <n v="416829.43"/>
    <n v="261209.81"/>
    <n v="457117.16"/>
    <n v="283511.56"/>
    <n v="496145.23"/>
  </r>
  <r>
    <n v="3"/>
    <x v="3"/>
    <s v="Region III -"/>
    <x v="20"/>
    <s v="WV"/>
    <x v="128"/>
    <n v="2"/>
    <x v="1"/>
    <n v="85214.73"/>
    <n v="149125.76999999999"/>
    <n v="111742.97"/>
    <n v="195550.2"/>
    <n v="135492.57"/>
    <n v="237111.99"/>
    <n v="165991.84"/>
    <n v="290485.71999999997"/>
    <n v="197010.68"/>
    <n v="344768.69"/>
    <n v="217158.63"/>
    <n v="380027.6"/>
    <n v="236009.16"/>
    <n v="413016.04"/>
  </r>
  <r>
    <n v="3"/>
    <x v="3"/>
    <s v="Region III -"/>
    <x v="20"/>
    <s v="WV"/>
    <x v="128"/>
    <n v="3"/>
    <x v="2"/>
    <n v="80927.28"/>
    <n v="141622.73000000001"/>
    <n v="110227.92"/>
    <n v="192898.86"/>
    <n v="139483.78"/>
    <n v="244096.61"/>
    <n v="183754.43"/>
    <n v="321570.25"/>
    <n v="227608.1"/>
    <n v="398314.17"/>
    <n v="256380.56"/>
    <n v="448665.98"/>
    <n v="284782.36"/>
    <n v="498369.13"/>
  </r>
  <r>
    <n v="3"/>
    <x v="3"/>
    <s v="Region III -"/>
    <x v="20"/>
    <s v="WV"/>
    <x v="128"/>
    <n v="4"/>
    <x v="3"/>
    <n v="87736.93"/>
    <n v="140379.1"/>
    <n v="122831.71"/>
    <n v="196530.74"/>
    <n v="157926.48000000001"/>
    <n v="252682.37"/>
    <n v="210568.64"/>
    <n v="336909.83"/>
    <n v="263210.8"/>
    <n v="421137.29"/>
    <n v="298305.58"/>
    <n v="477288.93"/>
    <n v="333400.34999999998"/>
    <n v="533440.56999999995"/>
  </r>
  <r>
    <n v="3"/>
    <x v="3"/>
    <s v="Region III -"/>
    <x v="20"/>
    <s v="WV"/>
    <x v="129"/>
    <n v="1"/>
    <x v="0"/>
    <n v="109179.34"/>
    <n v="191063.84"/>
    <n v="141652.79999999999"/>
    <n v="247892.4"/>
    <n v="169301.85"/>
    <n v="296278.24"/>
    <n v="201819.6"/>
    <n v="353184.3"/>
    <n v="237551.08"/>
    <n v="415714.38"/>
    <n v="260480.76"/>
    <n v="455841.33"/>
    <n v="282665.19"/>
    <n v="494664.09"/>
  </r>
  <r>
    <n v="3"/>
    <x v="3"/>
    <s v="Region III -"/>
    <x v="20"/>
    <s v="WV"/>
    <x v="129"/>
    <n v="2"/>
    <x v="1"/>
    <n v="85544.97"/>
    <n v="149703.69"/>
    <n v="112081.31"/>
    <n v="196142.29"/>
    <n v="135802.75"/>
    <n v="237654.81"/>
    <n v="166193.85999999999"/>
    <n v="290839.25"/>
    <n v="197165.39"/>
    <n v="345039.43"/>
    <n v="217276.72"/>
    <n v="380234.26"/>
    <n v="236076.3"/>
    <n v="413133.53"/>
  </r>
  <r>
    <n v="3"/>
    <x v="3"/>
    <s v="Region III -"/>
    <x v="20"/>
    <s v="WV"/>
    <x v="129"/>
    <n v="3"/>
    <x v="2"/>
    <n v="81574.22"/>
    <n v="142754.89000000001"/>
    <n v="111192.69"/>
    <n v="194587.21"/>
    <n v="140767.23000000001"/>
    <n v="246342.65"/>
    <n v="185508.47"/>
    <n v="324639.83"/>
    <n v="229840.74"/>
    <n v="402221.3"/>
    <n v="258941.18"/>
    <n v="453147.07"/>
    <n v="287678.09000000003"/>
    <n v="503436.66"/>
  </r>
  <r>
    <n v="3"/>
    <x v="3"/>
    <s v="Region III -"/>
    <x v="20"/>
    <s v="WV"/>
    <x v="129"/>
    <n v="4"/>
    <x v="3"/>
    <n v="87857.66"/>
    <n v="140572.26"/>
    <n v="123000.72"/>
    <n v="196801.16"/>
    <n v="158143.79"/>
    <n v="253030.06"/>
    <n v="210858.38"/>
    <n v="337373.41"/>
    <n v="263572.98"/>
    <n v="421716.77"/>
    <n v="298716.03999999998"/>
    <n v="477945.67"/>
    <n v="333859.09999999998"/>
    <n v="534174.56999999995"/>
  </r>
  <r>
    <n v="3"/>
    <x v="3"/>
    <s v="Region III -"/>
    <x v="20"/>
    <s v="WV"/>
    <x v="130"/>
    <n v="1"/>
    <x v="0"/>
    <n v="109843.02"/>
    <n v="192225.28"/>
    <n v="142564.43"/>
    <n v="249487.75"/>
    <n v="170434.12"/>
    <n v="298259.71000000002"/>
    <n v="203230.61"/>
    <n v="355653.58"/>
    <n v="239250.71"/>
    <n v="418688.74"/>
    <n v="262366.78999999998"/>
    <n v="459141.89"/>
    <n v="284752.49"/>
    <n v="498316.86"/>
  </r>
  <r>
    <n v="3"/>
    <x v="3"/>
    <s v="Region III -"/>
    <x v="20"/>
    <s v="WV"/>
    <x v="130"/>
    <n v="2"/>
    <x v="1"/>
    <n v="85745.23"/>
    <n v="150054.15"/>
    <n v="112413.11"/>
    <n v="196722.94"/>
    <n v="136278.17000000001"/>
    <n v="238486.8"/>
    <n v="166906.32999999999"/>
    <n v="292086.07"/>
    <n v="198073.14"/>
    <n v="346628"/>
    <n v="218315.62"/>
    <n v="382052.33"/>
    <n v="237250.1"/>
    <n v="415187.67"/>
  </r>
  <r>
    <n v="3"/>
    <x v="3"/>
    <s v="Region III -"/>
    <x v="20"/>
    <s v="WV"/>
    <x v="130"/>
    <n v="3"/>
    <x v="2"/>
    <n v="81520.89"/>
    <n v="142661.57"/>
    <n v="111058.98"/>
    <n v="194353.22"/>
    <n v="140552.29"/>
    <n v="245966.5"/>
    <n v="185179.11"/>
    <n v="324063.45"/>
    <n v="229388.95"/>
    <n v="401430.67"/>
    <n v="258398.86"/>
    <n v="452198"/>
    <n v="287038.11"/>
    <n v="502316.69"/>
  </r>
  <r>
    <n v="3"/>
    <x v="3"/>
    <s v="Region III -"/>
    <x v="20"/>
    <s v="WV"/>
    <x v="130"/>
    <n v="4"/>
    <x v="3"/>
    <n v="88224.06"/>
    <n v="141158.49"/>
    <n v="123513.68"/>
    <n v="197621.89"/>
    <n v="158803.29999999999"/>
    <n v="254085.28"/>
    <n v="211737.73"/>
    <n v="338780.38"/>
    <n v="264672.17"/>
    <n v="423475.47"/>
    <n v="299961.78999999998"/>
    <n v="479938.87"/>
    <n v="335251.40999999997"/>
    <n v="536402.27"/>
  </r>
  <r>
    <n v="4"/>
    <x v="3"/>
    <s v="Region IV - Southeast"/>
    <x v="21"/>
    <s v="AL"/>
    <x v="131"/>
    <n v="1"/>
    <x v="0"/>
    <n v="87994.27"/>
    <n v="153989.98000000001"/>
    <n v="113949.93"/>
    <n v="199412.38"/>
    <n v="136008.69"/>
    <n v="238015.2"/>
    <n v="161869.19"/>
    <n v="283271.08"/>
    <n v="190361.25"/>
    <n v="333132.19"/>
    <n v="208640.15"/>
    <n v="365120.26"/>
    <n v="226235.27"/>
    <n v="395911.71"/>
  </r>
  <r>
    <n v="4"/>
    <x v="3"/>
    <s v="Region IV - Southeast"/>
    <x v="21"/>
    <s v="AL"/>
    <x v="131"/>
    <n v="2"/>
    <x v="1"/>
    <n v="70316.479999999996"/>
    <n v="123053.83"/>
    <n v="91831.35"/>
    <n v="160704.85999999999"/>
    <n v="110952.37"/>
    <n v="194166.64"/>
    <n v="135222.20000000001"/>
    <n v="236638.85"/>
    <n v="160153.97"/>
    <n v="280269.45"/>
    <n v="176324.82"/>
    <n v="308568.44"/>
    <n v="191388.18"/>
    <n v="334929.31"/>
  </r>
  <r>
    <n v="4"/>
    <x v="3"/>
    <s v="Region IV - Southeast"/>
    <x v="21"/>
    <s v="AL"/>
    <x v="131"/>
    <n v="3"/>
    <x v="2"/>
    <n v="68099.75"/>
    <n v="119174.56"/>
    <n v="93087.34"/>
    <n v="162902.85"/>
    <n v="118042.08"/>
    <n v="206573.65"/>
    <n v="155758"/>
    <n v="272576.49"/>
    <n v="193168.01"/>
    <n v="338044.02"/>
    <n v="217768.14"/>
    <n v="381094.24"/>
    <n v="242096.36"/>
    <n v="423668.62"/>
  </r>
  <r>
    <n v="4"/>
    <x v="3"/>
    <s v="Region IV - Southeast"/>
    <x v="21"/>
    <s v="AL"/>
    <x v="131"/>
    <n v="4"/>
    <x v="3"/>
    <n v="71528.55"/>
    <n v="114445.69"/>
    <n v="100139.97"/>
    <n v="160223.96"/>
    <n v="128751.39"/>
    <n v="206002.23"/>
    <n v="171668.53"/>
    <n v="274669.64"/>
    <n v="214585.66"/>
    <n v="343337.06"/>
    <n v="243197.08"/>
    <n v="389115.33"/>
    <n v="271808.5"/>
    <n v="434893.6"/>
  </r>
  <r>
    <n v="4"/>
    <x v="3"/>
    <s v="Region IV - Southeast"/>
    <x v="21"/>
    <s v="AL"/>
    <x v="132"/>
    <n v="1"/>
    <x v="0"/>
    <n v="95549.7"/>
    <n v="167211.97"/>
    <n v="123729.72"/>
    <n v="216527"/>
    <n v="147678.07"/>
    <n v="258436.62"/>
    <n v="175752.18"/>
    <n v="307566.32"/>
    <n v="206684.63"/>
    <n v="361698.1"/>
    <n v="226529.03"/>
    <n v="396425.81"/>
    <n v="245629.32"/>
    <n v="429851.3"/>
  </r>
  <r>
    <n v="4"/>
    <x v="3"/>
    <s v="Region IV - Southeast"/>
    <x v="21"/>
    <s v="AL"/>
    <x v="132"/>
    <n v="2"/>
    <x v="1"/>
    <n v="76381"/>
    <n v="133666.76"/>
    <n v="99745.71"/>
    <n v="174554.99"/>
    <n v="120508.56"/>
    <n v="210889.98"/>
    <n v="146857.85999999999"/>
    <n v="257001.26"/>
    <n v="173929.75"/>
    <n v="304377.06"/>
    <n v="191488.32"/>
    <n v="335104.57"/>
    <n v="207843.32"/>
    <n v="363725.81"/>
  </r>
  <r>
    <n v="4"/>
    <x v="3"/>
    <s v="Region IV - Southeast"/>
    <x v="21"/>
    <s v="AL"/>
    <x v="132"/>
    <n v="3"/>
    <x v="2"/>
    <n v="73993.289999999994"/>
    <n v="129488.26"/>
    <n v="101148.35"/>
    <n v="177009.62"/>
    <n v="128267.79"/>
    <n v="224468.62"/>
    <n v="169254.67"/>
    <n v="296195.68"/>
    <n v="209909.87"/>
    <n v="367342.27"/>
    <n v="236644.78"/>
    <n v="414128.36"/>
    <n v="263084.84999999998"/>
    <n v="460398.49"/>
  </r>
  <r>
    <n v="4"/>
    <x v="3"/>
    <s v="Region IV - Southeast"/>
    <x v="21"/>
    <s v="AL"/>
    <x v="132"/>
    <n v="4"/>
    <x v="3"/>
    <n v="77684.33"/>
    <n v="124294.93"/>
    <n v="108758.06"/>
    <n v="174012.9"/>
    <n v="139831.79"/>
    <n v="223730.87"/>
    <n v="186442.39"/>
    <n v="298307.82"/>
    <n v="233052.98"/>
    <n v="372884.78"/>
    <n v="264126.71000000002"/>
    <n v="422602.75"/>
    <n v="295200.45"/>
    <n v="472320.72"/>
  </r>
  <r>
    <n v="4"/>
    <x v="3"/>
    <s v="Region IV - Southeast"/>
    <x v="21"/>
    <s v="AL"/>
    <x v="133"/>
    <n v="1"/>
    <x v="0"/>
    <n v="95019.199999999997"/>
    <n v="166283.59"/>
    <n v="123059.58"/>
    <n v="215354.27"/>
    <n v="146892.46"/>
    <n v="257061.81"/>
    <n v="174837.69"/>
    <n v="305965.96000000002"/>
    <n v="205622.17"/>
    <n v="359838.8"/>
    <n v="225372.04"/>
    <n v="394401.08"/>
    <n v="244388.39"/>
    <n v="427679.67"/>
  </r>
  <r>
    <n v="4"/>
    <x v="3"/>
    <s v="Region IV - Southeast"/>
    <x v="21"/>
    <s v="AL"/>
    <x v="133"/>
    <n v="2"/>
    <x v="1"/>
    <n v="75850.5"/>
    <n v="132738.38"/>
    <n v="99075.58"/>
    <n v="173382.26"/>
    <n v="119722.96"/>
    <n v="209515.17"/>
    <n v="145943.37"/>
    <n v="255400.9"/>
    <n v="172867.29"/>
    <n v="302517.75"/>
    <n v="190331.33"/>
    <n v="333079.84000000003"/>
    <n v="206602.39"/>
    <n v="361554.18"/>
  </r>
  <r>
    <n v="4"/>
    <x v="3"/>
    <s v="Region IV - Southeast"/>
    <x v="21"/>
    <s v="AL"/>
    <x v="133"/>
    <n v="3"/>
    <x v="2"/>
    <n v="73399.67"/>
    <n v="128449.43"/>
    <n v="100317.29"/>
    <n v="175555.25"/>
    <n v="127199.27"/>
    <n v="222598.73"/>
    <n v="167829.99"/>
    <n v="293702.48"/>
    <n v="208129.01"/>
    <n v="364225.77"/>
    <n v="234626.48"/>
    <n v="410596.34"/>
    <n v="260829.1"/>
    <n v="456450.93"/>
  </r>
  <r>
    <n v="4"/>
    <x v="3"/>
    <s v="Region IV - Southeast"/>
    <x v="21"/>
    <s v="AL"/>
    <x v="133"/>
    <n v="4"/>
    <x v="3"/>
    <n v="77197.210000000006"/>
    <n v="123515.53"/>
    <n v="108076.09"/>
    <n v="172921.75"/>
    <n v="138954.97"/>
    <n v="222327.96"/>
    <n v="185273.3"/>
    <n v="296437.28000000003"/>
    <n v="231591.62"/>
    <n v="370546.6"/>
    <n v="262470.5"/>
    <n v="419952.81"/>
    <n v="293349.39"/>
    <n v="469359.02"/>
  </r>
  <r>
    <n v="4"/>
    <x v="3"/>
    <s v="Region IV - Southeast"/>
    <x v="21"/>
    <s v="AL"/>
    <x v="134"/>
    <n v="1"/>
    <x v="0"/>
    <n v="89073.62"/>
    <n v="155878.82999999999"/>
    <n v="115347.04"/>
    <n v="201857.32"/>
    <n v="137675.74"/>
    <n v="240932.55"/>
    <n v="163852.47"/>
    <n v="286741.82"/>
    <n v="192693.16"/>
    <n v="337213.03"/>
    <n v="211195.7"/>
    <n v="369592.47"/>
    <n v="229005.84"/>
    <n v="400760.22"/>
  </r>
  <r>
    <n v="4"/>
    <x v="3"/>
    <s v="Region IV - Southeast"/>
    <x v="21"/>
    <s v="AL"/>
    <x v="134"/>
    <n v="2"/>
    <x v="1"/>
    <n v="71182.84"/>
    <n v="124569.96"/>
    <n v="92961.97"/>
    <n v="162683.45000000001"/>
    <n v="112317.53"/>
    <n v="196555.69"/>
    <n v="136884.44"/>
    <n v="239547.77"/>
    <n v="162121.94"/>
    <n v="283713.39"/>
    <n v="178491.04"/>
    <n v="312359.31"/>
    <n v="193738.91"/>
    <n v="339043.09"/>
  </r>
  <r>
    <n v="4"/>
    <x v="3"/>
    <s v="Region IV - Southeast"/>
    <x v="21"/>
    <s v="AL"/>
    <x v="134"/>
    <n v="3"/>
    <x v="2"/>
    <n v="68941.679999999993"/>
    <n v="120647.95"/>
    <n v="94238.92"/>
    <n v="164918.1"/>
    <n v="119502.9"/>
    <n v="209130.07"/>
    <n v="157686.09"/>
    <n v="275950.65999999997"/>
    <n v="195559.7"/>
    <n v="342229.48"/>
    <n v="220464.8"/>
    <n v="385813.4"/>
    <n v="245094.71"/>
    <n v="428915.74"/>
  </r>
  <r>
    <n v="4"/>
    <x v="3"/>
    <s v="Region IV - Southeast"/>
    <x v="21"/>
    <s v="AL"/>
    <x v="134"/>
    <n v="4"/>
    <x v="3"/>
    <n v="72407.95"/>
    <n v="115852.72"/>
    <n v="101371.13"/>
    <n v="162193.81"/>
    <n v="130334.31"/>
    <n v="208534.89"/>
    <n v="173779.08"/>
    <n v="278046.52"/>
    <n v="217223.84"/>
    <n v="347558.16"/>
    <n v="246187.02"/>
    <n v="393899.24"/>
    <n v="275150.2"/>
    <n v="440240.33"/>
  </r>
  <r>
    <n v="4"/>
    <x v="3"/>
    <s v="Region IV - Southeast"/>
    <x v="21"/>
    <s v="AL"/>
    <x v="135"/>
    <n v="1"/>
    <x v="0"/>
    <n v="96665.73"/>
    <n v="169165.03"/>
    <n v="125240.51"/>
    <n v="219170.9"/>
    <n v="149536.81"/>
    <n v="261689.42"/>
    <n v="178044.08"/>
    <n v="311577.14"/>
    <n v="209430.52"/>
    <n v="366503.42"/>
    <n v="229567.75"/>
    <n v="401743.55"/>
    <n v="248977.33"/>
    <n v="435710.33"/>
  </r>
  <r>
    <n v="4"/>
    <x v="3"/>
    <s v="Region IV - Southeast"/>
    <x v="21"/>
    <s v="AL"/>
    <x v="135"/>
    <n v="2"/>
    <x v="1"/>
    <n v="76858.080000000002"/>
    <n v="134501.63"/>
    <n v="100457.04"/>
    <n v="175799.82"/>
    <n v="121461.65"/>
    <n v="212557.89"/>
    <n v="148186.60999999999"/>
    <n v="259326.58"/>
    <n v="175583.81"/>
    <n v="307271.67"/>
    <n v="193359.01"/>
    <n v="338378.27"/>
    <n v="209931.8"/>
    <n v="367380.64"/>
  </r>
  <r>
    <n v="4"/>
    <x v="3"/>
    <s v="Region IV - Southeast"/>
    <x v="21"/>
    <s v="AL"/>
    <x v="135"/>
    <n v="3"/>
    <x v="2"/>
    <n v="74144.62"/>
    <n v="129753.09"/>
    <n v="101278.81"/>
    <n v="177237.91"/>
    <n v="128376.18"/>
    <n v="224658.31"/>
    <n v="169340.23"/>
    <n v="296345.40000000002"/>
    <n v="209961.53"/>
    <n v="367432.67"/>
    <n v="236661.56"/>
    <n v="414157.73"/>
    <n v="263056.92"/>
    <n v="460349.61"/>
  </r>
  <r>
    <n v="4"/>
    <x v="3"/>
    <s v="Region IV - Southeast"/>
    <x v="21"/>
    <s v="AL"/>
    <x v="135"/>
    <n v="4"/>
    <x v="3"/>
    <n v="78374.03"/>
    <n v="125398.46"/>
    <n v="109723.65"/>
    <n v="175557.84"/>
    <n v="141073.26"/>
    <n v="225717.22"/>
    <n v="188097.68"/>
    <n v="300956.28999999998"/>
    <n v="235122.1"/>
    <n v="376195.37"/>
    <n v="266471.71000000002"/>
    <n v="426354.75"/>
    <n v="297821.33"/>
    <n v="476514.13"/>
  </r>
  <r>
    <n v="4"/>
    <x v="3"/>
    <s v="Region IV - Southeast"/>
    <x v="21"/>
    <s v="AL"/>
    <x v="136"/>
    <n v="1"/>
    <x v="0"/>
    <n v="94525.38"/>
    <n v="165419.41"/>
    <n v="122503.13"/>
    <n v="214380.47"/>
    <n v="146298.54"/>
    <n v="256022.45"/>
    <n v="174231.81"/>
    <n v="304905.67"/>
    <n v="204973.69"/>
    <n v="358703.95"/>
    <n v="224698.21"/>
    <n v="393221.86"/>
    <n v="243724.88"/>
    <n v="426518.54"/>
  </r>
  <r>
    <n v="4"/>
    <x v="3"/>
    <s v="Region IV - Southeast"/>
    <x v="21"/>
    <s v="AL"/>
    <x v="136"/>
    <n v="2"/>
    <x v="1"/>
    <n v="74930.710000000006"/>
    <n v="131128.74"/>
    <n v="97986.14"/>
    <n v="171475.75"/>
    <n v="118525.27"/>
    <n v="207419.22"/>
    <n v="144695.4"/>
    <n v="253216.94"/>
    <n v="171490.92"/>
    <n v="300109.11"/>
    <n v="188878.81"/>
    <n v="330537.92"/>
    <n v="205099.19"/>
    <n v="358923.59"/>
  </r>
  <r>
    <n v="4"/>
    <x v="3"/>
    <s v="Region IV - Southeast"/>
    <x v="21"/>
    <s v="AL"/>
    <x v="136"/>
    <n v="3"/>
    <x v="2"/>
    <n v="72115.45"/>
    <n v="126202.04"/>
    <n v="98465.1"/>
    <n v="172313.93"/>
    <n v="124778.33"/>
    <n v="218362.08"/>
    <n v="164562.76"/>
    <n v="287984.82"/>
    <n v="204008.12"/>
    <n v="357014.2"/>
    <n v="229928.28"/>
    <n v="402374.49"/>
    <n v="255547.06"/>
    <n v="447207.35"/>
  </r>
  <r>
    <n v="4"/>
    <x v="3"/>
    <s v="Region IV - Southeast"/>
    <x v="21"/>
    <s v="AL"/>
    <x v="136"/>
    <n v="4"/>
    <x v="3"/>
    <n v="76520.39"/>
    <n v="122432.63"/>
    <n v="107128.55"/>
    <n v="171405.68"/>
    <n v="137736.71"/>
    <n v="220378.73"/>
    <n v="183648.94"/>
    <n v="293838.31"/>
    <n v="229561.18"/>
    <n v="367297.89"/>
    <n v="260169.33"/>
    <n v="416270.94"/>
    <n v="290777.49"/>
    <n v="465243.99"/>
  </r>
  <r>
    <n v="4"/>
    <x v="3"/>
    <s v="Region IV - Southeast"/>
    <x v="21"/>
    <s v="AL"/>
    <x v="137"/>
    <n v="1"/>
    <x v="0"/>
    <n v="94488.69"/>
    <n v="165355.21"/>
    <n v="122389.45"/>
    <n v="214181.53"/>
    <n v="146106.85999999999"/>
    <n v="255687"/>
    <n v="173923.20000000001"/>
    <n v="304365.59999999998"/>
    <n v="204559.71"/>
    <n v="357979.49"/>
    <n v="224215.06"/>
    <n v="392376.35"/>
    <n v="243147.45"/>
    <n v="425508.04"/>
  </r>
  <r>
    <n v="4"/>
    <x v="3"/>
    <s v="Region IV - Southeast"/>
    <x v="21"/>
    <s v="AL"/>
    <x v="137"/>
    <n v="2"/>
    <x v="1"/>
    <n v="75320"/>
    <n v="131810"/>
    <n v="98405.440000000002"/>
    <n v="172209.52"/>
    <n v="118937.35"/>
    <n v="208140.36"/>
    <n v="145028.88"/>
    <n v="253800.54"/>
    <n v="171804.83"/>
    <n v="300658.45"/>
    <n v="189174.35"/>
    <n v="331055.09999999998"/>
    <n v="205361.46"/>
    <n v="359382.55"/>
  </r>
  <r>
    <n v="4"/>
    <x v="3"/>
    <s v="Region IV - Southeast"/>
    <x v="21"/>
    <s v="AL"/>
    <x v="137"/>
    <n v="3"/>
    <x v="2"/>
    <n v="72806.06"/>
    <n v="127410.6"/>
    <n v="99486.22"/>
    <n v="174100.89"/>
    <n v="126130.76"/>
    <n v="220728.83"/>
    <n v="166405.31"/>
    <n v="291209.28999999998"/>
    <n v="206348.16"/>
    <n v="361109.28"/>
    <n v="232608.18"/>
    <n v="407064.31"/>
    <n v="258573.35"/>
    <n v="452503.37"/>
  </r>
  <r>
    <n v="4"/>
    <x v="3"/>
    <s v="Region IV - Southeast"/>
    <x v="21"/>
    <s v="AL"/>
    <x v="137"/>
    <n v="4"/>
    <x v="3"/>
    <n v="76710.09"/>
    <n v="122736.14"/>
    <n v="107394.12"/>
    <n v="171830.59"/>
    <n v="138078.15"/>
    <n v="220925.05"/>
    <n v="184104.21"/>
    <n v="294566.73"/>
    <n v="230130.26"/>
    <n v="368208.42"/>
    <n v="260814.29"/>
    <n v="417302.87"/>
    <n v="291498.33"/>
    <n v="466397.33"/>
  </r>
  <r>
    <n v="4"/>
    <x v="3"/>
    <s v="Region IV - Southeast"/>
    <x v="21"/>
    <s v="AL"/>
    <x v="138"/>
    <n v="1"/>
    <x v="0"/>
    <n v="88506.43"/>
    <n v="154886.26"/>
    <n v="114563.23"/>
    <n v="200485.64"/>
    <n v="136698.45000000001"/>
    <n v="239222.29"/>
    <n v="162629.37"/>
    <n v="284601.40000000002"/>
    <n v="191216.72"/>
    <n v="334629.27"/>
    <n v="209555.56"/>
    <n v="366722.23"/>
    <n v="227187.48"/>
    <n v="397578.1"/>
  </r>
  <r>
    <n v="4"/>
    <x v="3"/>
    <s v="Region IV - Southeast"/>
    <x v="21"/>
    <s v="AL"/>
    <x v="138"/>
    <n v="2"/>
    <x v="1"/>
    <n v="71041.62"/>
    <n v="124322.84"/>
    <n v="92711.13"/>
    <n v="162244.48000000001"/>
    <n v="111944.01"/>
    <n v="195902.02"/>
    <n v="136303.43"/>
    <n v="238531.01"/>
    <n v="161373.39000000001"/>
    <n v="282403.43"/>
    <n v="177629.58"/>
    <n v="310851.76"/>
    <n v="192760.24"/>
    <n v="337330.42"/>
  </r>
  <r>
    <n v="4"/>
    <x v="3"/>
    <s v="Region IV - Southeast"/>
    <x v="21"/>
    <s v="AL"/>
    <x v="138"/>
    <n v="3"/>
    <x v="2"/>
    <n v="69038.67"/>
    <n v="120817.67"/>
    <n v="94428.97"/>
    <n v="165250.69"/>
    <n v="119786.81"/>
    <n v="209626.91"/>
    <n v="158103.95000000001"/>
    <n v="276681.92"/>
    <n v="196118.88"/>
    <n v="343208.05"/>
    <n v="221126.38"/>
    <n v="386971.17"/>
    <n v="245865.25"/>
    <n v="430264.19"/>
  </r>
  <r>
    <n v="4"/>
    <x v="3"/>
    <s v="Region IV - Southeast"/>
    <x v="21"/>
    <s v="AL"/>
    <x v="138"/>
    <n v="4"/>
    <x v="3"/>
    <n v="72110.52"/>
    <n v="115376.83"/>
    <n v="100954.73"/>
    <n v="161527.57"/>
    <n v="129798.94"/>
    <n v="207678.3"/>
    <n v="173065.25"/>
    <n v="276904.40000000002"/>
    <n v="216331.56"/>
    <n v="346130.5"/>
    <n v="245175.77"/>
    <n v="392281.23"/>
    <n v="274019.96999999997"/>
    <n v="438431.97"/>
  </r>
  <r>
    <n v="4"/>
    <x v="3"/>
    <s v="Region IV - Southeast"/>
    <x v="21"/>
    <s v="AL"/>
    <x v="139"/>
    <n v="1"/>
    <x v="0"/>
    <n v="91177.29"/>
    <n v="159560.26"/>
    <n v="117970.75"/>
    <n v="206448.81"/>
    <n v="140722.32"/>
    <n v="246264.06"/>
    <n v="167356.13"/>
    <n v="292873.21999999997"/>
    <n v="196736.02"/>
    <n v="344288.03"/>
    <n v="215582.09"/>
    <n v="377268.65"/>
    <n v="233680.86"/>
    <n v="408941.51"/>
  </r>
  <r>
    <n v="4"/>
    <x v="3"/>
    <s v="Region IV - Southeast"/>
    <x v="21"/>
    <s v="AL"/>
    <x v="139"/>
    <n v="2"/>
    <x v="1"/>
    <n v="73499.490000000005"/>
    <n v="128624.11"/>
    <n v="95852.160000000003"/>
    <n v="167741.29"/>
    <n v="115666"/>
    <n v="202415.5"/>
    <n v="140709.14000000001"/>
    <n v="246241"/>
    <n v="166528.74"/>
    <n v="291425.3"/>
    <n v="183266.77"/>
    <n v="320716.84000000003"/>
    <n v="198833.77"/>
    <n v="347959.11"/>
  </r>
  <r>
    <n v="4"/>
    <x v="3"/>
    <s v="Region IV - Southeast"/>
    <x v="21"/>
    <s v="AL"/>
    <x v="139"/>
    <n v="3"/>
    <x v="2"/>
    <n v="71661.460000000006"/>
    <n v="125407.56"/>
    <n v="98073.74"/>
    <n v="171629.05"/>
    <n v="124453.17"/>
    <n v="217793.04"/>
    <n v="164306.10999999999"/>
    <n v="287535.69"/>
    <n v="203853.15"/>
    <n v="356743.01"/>
    <n v="229877.96"/>
    <n v="402286.43"/>
    <n v="255630.86"/>
    <n v="447354.01"/>
  </r>
  <r>
    <n v="4"/>
    <x v="3"/>
    <s v="Region IV - Southeast"/>
    <x v="21"/>
    <s v="AL"/>
    <x v="139"/>
    <n v="4"/>
    <x v="3"/>
    <n v="74451.28"/>
    <n v="119122.05"/>
    <n v="104231.79"/>
    <n v="166770.87"/>
    <n v="134012.31"/>
    <n v="214419.69"/>
    <n v="178683.08"/>
    <n v="285892.93"/>
    <n v="223353.84"/>
    <n v="357366.16"/>
    <n v="253134.36"/>
    <n v="405014.98"/>
    <n v="282914.87"/>
    <n v="452663.8"/>
  </r>
  <r>
    <n v="4"/>
    <x v="3"/>
    <s v="Region IV - Southeast"/>
    <x v="22"/>
    <s v="FL"/>
    <x v="140"/>
    <n v="1"/>
    <x v="0"/>
    <n v="97818.44"/>
    <n v="171182.27"/>
    <n v="126864.98"/>
    <n v="222013.72"/>
    <n v="151587.24"/>
    <n v="265277.65999999997"/>
    <n v="180644.58"/>
    <n v="316128.02"/>
    <n v="212590.39"/>
    <n v="372033.18"/>
    <n v="233089.6"/>
    <n v="407906.8"/>
    <n v="252902.76"/>
    <n v="442579.83"/>
  </r>
  <r>
    <n v="4"/>
    <x v="3"/>
    <s v="Region IV - Southeast"/>
    <x v="22"/>
    <s v="FL"/>
    <x v="140"/>
    <n v="2"/>
    <x v="1"/>
    <n v="76945.86"/>
    <n v="134655.25"/>
    <n v="100749.07"/>
    <n v="176310.86"/>
    <n v="122002.66"/>
    <n v="213504.66"/>
    <n v="149181.88"/>
    <n v="261068.29"/>
    <n v="176923.96"/>
    <n v="309616.93"/>
    <n v="194934.16"/>
    <n v="341134.78"/>
    <n v="211758.01"/>
    <n v="370576.51"/>
  </r>
  <r>
    <n v="4"/>
    <x v="3"/>
    <s v="Region IV - Southeast"/>
    <x v="22"/>
    <s v="FL"/>
    <x v="140"/>
    <n v="3"/>
    <x v="2"/>
    <n v="73605.350000000006"/>
    <n v="128809.36"/>
    <n v="100388.14"/>
    <n v="175679.24"/>
    <n v="127132.14"/>
    <n v="222481.24"/>
    <n v="167583.23000000001"/>
    <n v="293270.65000000002"/>
    <n v="207673.14"/>
    <n v="363428"/>
    <n v="233998.44"/>
    <n v="409497.27"/>
    <n v="260002.69"/>
    <n v="455004.71"/>
  </r>
  <r>
    <n v="4"/>
    <x v="3"/>
    <s v="Region IV - Southeast"/>
    <x v="22"/>
    <s v="FL"/>
    <x v="140"/>
    <n v="4"/>
    <x v="3"/>
    <n v="78874.039999999994"/>
    <n v="126198.47"/>
    <n v="110423.66"/>
    <n v="176677.86"/>
    <n v="141973.28"/>
    <n v="227157.25"/>
    <n v="189297.7"/>
    <n v="302876.33"/>
    <n v="236622.13"/>
    <n v="378595.41"/>
    <n v="268171.75"/>
    <n v="429074.8"/>
    <n v="299721.36"/>
    <n v="479554.19"/>
  </r>
  <r>
    <n v="4"/>
    <x v="3"/>
    <s v="Region IV - Southeast"/>
    <x v="22"/>
    <s v="FL"/>
    <x v="141"/>
    <n v="1"/>
    <x v="0"/>
    <n v="96878.55"/>
    <n v="169537.47"/>
    <n v="125750.23"/>
    <n v="220062.91"/>
    <n v="150343.32"/>
    <n v="263100.81"/>
    <n v="179288.64"/>
    <n v="313755.13"/>
    <n v="211074.74"/>
    <n v="369380.8"/>
    <n v="231473.93"/>
    <n v="405079.39"/>
    <n v="251233.65"/>
    <n v="439658.89"/>
  </r>
  <r>
    <n v="4"/>
    <x v="3"/>
    <s v="Region IV - Southeast"/>
    <x v="22"/>
    <s v="FL"/>
    <x v="141"/>
    <n v="2"/>
    <x v="1"/>
    <n v="75547.23"/>
    <n v="132207.66"/>
    <n v="99060.34"/>
    <n v="173355.6"/>
    <n v="120108.54"/>
    <n v="210189.94"/>
    <n v="147134.45000000001"/>
    <n v="257485.29"/>
    <n v="174624.44"/>
    <n v="305592.77"/>
    <n v="192479.91"/>
    <n v="336839.85"/>
    <n v="209184.62"/>
    <n v="366073.08"/>
  </r>
  <r>
    <n v="4"/>
    <x v="3"/>
    <s v="Region IV - Southeast"/>
    <x v="22"/>
    <s v="FL"/>
    <x v="141"/>
    <n v="3"/>
    <x v="2"/>
    <n v="71765.710000000006"/>
    <n v="125589.99"/>
    <n v="97754.2"/>
    <n v="171069.85"/>
    <n v="123703.03999999999"/>
    <n v="216480.32"/>
    <n v="162968.76999999999"/>
    <n v="285195.34000000003"/>
    <n v="201865.37"/>
    <n v="353264.4"/>
    <n v="227386.31"/>
    <n v="397926.05"/>
    <n v="252579.15"/>
    <n v="442013.51"/>
  </r>
  <r>
    <n v="4"/>
    <x v="3"/>
    <s v="Region IV - Southeast"/>
    <x v="22"/>
    <s v="FL"/>
    <x v="141"/>
    <n v="4"/>
    <x v="3"/>
    <n v="77770.460000000006"/>
    <n v="124432.73"/>
    <n v="108878.64"/>
    <n v="174205.83"/>
    <n v="139986.82"/>
    <n v="223978.92"/>
    <n v="186649.1"/>
    <n v="298638.56"/>
    <n v="233311.37"/>
    <n v="373298.2"/>
    <n v="264419.56"/>
    <n v="423071.3"/>
    <n v="295527.74"/>
    <n v="472844.39"/>
  </r>
  <r>
    <n v="4"/>
    <x v="3"/>
    <s v="Region IV - Southeast"/>
    <x v="22"/>
    <s v="FL"/>
    <x v="142"/>
    <n v="1"/>
    <x v="0"/>
    <n v="95696.43"/>
    <n v="167468.75"/>
    <n v="124184.44"/>
    <n v="217322.77"/>
    <n v="148444.82"/>
    <n v="259778.43"/>
    <n v="176986.63"/>
    <n v="309726.59999999998"/>
    <n v="208340.55"/>
    <n v="364595.96"/>
    <n v="228461.64"/>
    <n v="399807.88"/>
    <n v="247939.03"/>
    <n v="433893.31"/>
  </r>
  <r>
    <n v="4"/>
    <x v="3"/>
    <s v="Region IV - Southeast"/>
    <x v="22"/>
    <s v="FL"/>
    <x v="142"/>
    <n v="2"/>
    <x v="1"/>
    <n v="74823.850000000006"/>
    <n v="130941.73"/>
    <n v="98068.52"/>
    <n v="171619.91"/>
    <n v="118860.24"/>
    <n v="208005.43"/>
    <n v="145523.92000000001"/>
    <n v="254666.86"/>
    <n v="172674.12"/>
    <n v="302179.71000000002"/>
    <n v="190306.2"/>
    <n v="333035.84999999998"/>
    <n v="206794.28"/>
    <n v="361889.99"/>
  </r>
  <r>
    <n v="4"/>
    <x v="3"/>
    <s v="Region IV - Southeast"/>
    <x v="22"/>
    <s v="FL"/>
    <x v="142"/>
    <n v="3"/>
    <x v="2"/>
    <n v="71230.880000000005"/>
    <n v="124654.03"/>
    <n v="97063.88"/>
    <n v="169861.79"/>
    <n v="122858.09"/>
    <n v="215001.65"/>
    <n v="161884.49"/>
    <n v="283297.87"/>
    <n v="200549.72"/>
    <n v="350962.01"/>
    <n v="225925.23"/>
    <n v="395369.16"/>
    <n v="250979.69"/>
    <n v="439214.46"/>
  </r>
  <r>
    <n v="4"/>
    <x v="3"/>
    <s v="Region IV - Southeast"/>
    <x v="22"/>
    <s v="FL"/>
    <x v="142"/>
    <n v="4"/>
    <x v="3"/>
    <n v="76925.56"/>
    <n v="123080.9"/>
    <n v="107695.78"/>
    <n v="172313.25"/>
    <n v="138466.01"/>
    <n v="221545.61"/>
    <n v="184621.34"/>
    <n v="295394.15000000002"/>
    <n v="230776.68"/>
    <n v="369242.69"/>
    <n v="261546.9"/>
    <n v="418475.05"/>
    <n v="292317.12"/>
    <n v="467707.4"/>
  </r>
  <r>
    <n v="4"/>
    <x v="3"/>
    <s v="Region IV - Southeast"/>
    <x v="22"/>
    <s v="FL"/>
    <x v="143"/>
    <n v="1"/>
    <x v="0"/>
    <n v="100182.69"/>
    <n v="175319.7"/>
    <n v="129996.57"/>
    <n v="227494"/>
    <n v="155384.24"/>
    <n v="271922.43"/>
    <n v="185248.62"/>
    <n v="324185.08"/>
    <n v="218058.78"/>
    <n v="381602.87"/>
    <n v="239114.18"/>
    <n v="418449.82"/>
    <n v="259492"/>
    <n v="454111"/>
  </r>
  <r>
    <n v="4"/>
    <x v="3"/>
    <s v="Region IV - Southeast"/>
    <x v="22"/>
    <s v="FL"/>
    <x v="143"/>
    <n v="2"/>
    <x v="1"/>
    <n v="78392.63"/>
    <n v="137187.1"/>
    <n v="102732.7"/>
    <n v="179782.23"/>
    <n v="124499.25"/>
    <n v="217873.69"/>
    <n v="152402.94"/>
    <n v="266705.14"/>
    <n v="180824.6"/>
    <n v="316443.05"/>
    <n v="199281.58"/>
    <n v="348742.77"/>
    <n v="216538.69"/>
    <n v="378942.7"/>
  </r>
  <r>
    <n v="4"/>
    <x v="3"/>
    <s v="Region IV - Southeast"/>
    <x v="22"/>
    <s v="FL"/>
    <x v="143"/>
    <n v="3"/>
    <x v="2"/>
    <n v="74675.02"/>
    <n v="130681.28"/>
    <n v="101768.78"/>
    <n v="178095.37"/>
    <n v="128822.05"/>
    <n v="225438.58"/>
    <n v="169751.77"/>
    <n v="297065.59999999998"/>
    <n v="210304.44"/>
    <n v="368032.77"/>
    <n v="236920.6"/>
    <n v="414611.05"/>
    <n v="263201.59999999998"/>
    <n v="460602.8"/>
  </r>
  <r>
    <n v="4"/>
    <x v="3"/>
    <s v="Region IV - Southeast"/>
    <x v="22"/>
    <s v="FL"/>
    <x v="143"/>
    <n v="4"/>
    <x v="3"/>
    <n v="80563.839999999997"/>
    <n v="128902.15"/>
    <n v="112789.38"/>
    <n v="180463.01"/>
    <n v="145014.92000000001"/>
    <n v="232023.87"/>
    <n v="193353.22"/>
    <n v="309365.15999999997"/>
    <n v="241691.53"/>
    <n v="386706.45"/>
    <n v="273917.06"/>
    <n v="438267.31"/>
    <n v="306142.59999999998"/>
    <n v="489828.16"/>
  </r>
  <r>
    <n v="4"/>
    <x v="3"/>
    <s v="Region IV - Southeast"/>
    <x v="22"/>
    <s v="FL"/>
    <x v="144"/>
    <n v="1"/>
    <x v="0"/>
    <n v="97530.17"/>
    <n v="170677.8"/>
    <n v="126645.89"/>
    <n v="221630.3"/>
    <n v="151456.21"/>
    <n v="265048.38"/>
    <n v="180676.17"/>
    <n v="316183.28999999998"/>
    <n v="212746.48"/>
    <n v="372306.33"/>
    <n v="233329.23"/>
    <n v="408326.15"/>
    <n v="253287.33"/>
    <n v="443252.84"/>
  </r>
  <r>
    <n v="4"/>
    <x v="3"/>
    <s v="Region IV - Southeast"/>
    <x v="22"/>
    <s v="FL"/>
    <x v="144"/>
    <n v="2"/>
    <x v="1"/>
    <n v="75740.12"/>
    <n v="132545.20000000001"/>
    <n v="99382.02"/>
    <n v="173918.53"/>
    <n v="120571.22"/>
    <n v="210999.64"/>
    <n v="147830.49"/>
    <n v="258703.35"/>
    <n v="175512.29"/>
    <n v="307146.51"/>
    <n v="193496.63"/>
    <n v="338619.1"/>
    <n v="210334.02"/>
    <n v="368084.54"/>
  </r>
  <r>
    <n v="4"/>
    <x v="3"/>
    <s v="Region IV - Southeast"/>
    <x v="22"/>
    <s v="FL"/>
    <x v="144"/>
    <n v="3"/>
    <x v="2"/>
    <n v="71706.92"/>
    <n v="125487.11"/>
    <n v="97613.45"/>
    <n v="170823.54"/>
    <n v="123479.48"/>
    <n v="216089.09"/>
    <n v="162628.34"/>
    <n v="284599.59999999998"/>
    <n v="201400.16"/>
    <n v="352450.27"/>
    <n v="226829.08"/>
    <n v="396950.89"/>
    <n v="251922.84"/>
    <n v="440864.98"/>
  </r>
  <r>
    <n v="4"/>
    <x v="3"/>
    <s v="Region IV - Southeast"/>
    <x v="22"/>
    <s v="FL"/>
    <x v="144"/>
    <n v="4"/>
    <x v="3"/>
    <n v="78128.23"/>
    <n v="125005.18"/>
    <n v="109379.53"/>
    <n v="175007.25"/>
    <n v="140630.82"/>
    <n v="225009.32"/>
    <n v="187507.76"/>
    <n v="300012.42"/>
    <n v="234384.7"/>
    <n v="375015.53"/>
    <n v="265635.99"/>
    <n v="425017.59999999998"/>
    <n v="296887.28999999998"/>
    <n v="475019.67"/>
  </r>
  <r>
    <n v="4"/>
    <x v="3"/>
    <s v="Region IV - Southeast"/>
    <x v="22"/>
    <s v="FL"/>
    <x v="145"/>
    <n v="1"/>
    <x v="0"/>
    <n v="101834.76"/>
    <n v="178210.82"/>
    <n v="132119.74"/>
    <n v="231209.55"/>
    <n v="157904.71"/>
    <n v="276333.24"/>
    <n v="188228.61"/>
    <n v="329400.07"/>
    <n v="221550.81"/>
    <n v="387713.91"/>
    <n v="242934.31"/>
    <n v="425135.05"/>
    <n v="263621.18"/>
    <n v="461337.07"/>
  </r>
  <r>
    <n v="4"/>
    <x v="3"/>
    <s v="Region IV - Southeast"/>
    <x v="22"/>
    <s v="FL"/>
    <x v="145"/>
    <n v="2"/>
    <x v="1"/>
    <n v="79815.33"/>
    <n v="139676.82999999999"/>
    <n v="104568.89"/>
    <n v="182995.55"/>
    <n v="126694.61"/>
    <n v="221715.57"/>
    <n v="155037.19"/>
    <n v="271315.08"/>
    <n v="183924.69"/>
    <n v="321868.2"/>
    <n v="202682.42"/>
    <n v="354694.24"/>
    <n v="220215.73"/>
    <n v="385377.52"/>
  </r>
  <r>
    <n v="4"/>
    <x v="3"/>
    <s v="Region IV - Southeast"/>
    <x v="22"/>
    <s v="FL"/>
    <x v="145"/>
    <n v="3"/>
    <x v="2"/>
    <n v="76129.67"/>
    <n v="133226.93"/>
    <n v="103776.08"/>
    <n v="181608.14"/>
    <n v="131381.56"/>
    <n v="229917.73"/>
    <n v="173143.28"/>
    <n v="303000.74"/>
    <n v="214523.98"/>
    <n v="375416.97"/>
    <n v="241687.76"/>
    <n v="422953.57"/>
    <n v="268512.84000000003"/>
    <n v="469897.47"/>
  </r>
  <r>
    <n v="4"/>
    <x v="3"/>
    <s v="Region IV - Southeast"/>
    <x v="22"/>
    <s v="FL"/>
    <x v="145"/>
    <n v="4"/>
    <x v="3"/>
    <n v="81960.539999999994"/>
    <n v="131136.85999999999"/>
    <n v="114744.75"/>
    <n v="183591.6"/>
    <n v="147528.97"/>
    <n v="236046.35"/>
    <n v="196705.29"/>
    <n v="314728.46000000002"/>
    <n v="245881.61"/>
    <n v="393410.58"/>
    <n v="278665.82"/>
    <n v="445865.32"/>
    <n v="311450.03999999998"/>
    <n v="498320.07"/>
  </r>
  <r>
    <n v="4"/>
    <x v="3"/>
    <s v="Region IV - Southeast"/>
    <x v="22"/>
    <s v="FL"/>
    <x v="146"/>
    <n v="1"/>
    <x v="0"/>
    <n v="101304.25"/>
    <n v="177282.44"/>
    <n v="131449.60000000001"/>
    <n v="230036.81"/>
    <n v="157119.1"/>
    <n v="274958.42"/>
    <n v="187314.12"/>
    <n v="327799.7"/>
    <n v="220488.34"/>
    <n v="385854.6"/>
    <n v="241777.32"/>
    <n v="423110.31"/>
    <n v="262380.24"/>
    <n v="459165.42"/>
  </r>
  <r>
    <n v="4"/>
    <x v="3"/>
    <s v="Region IV - Southeast"/>
    <x v="22"/>
    <s v="FL"/>
    <x v="146"/>
    <n v="2"/>
    <x v="1"/>
    <n v="79284.83"/>
    <n v="138748.45000000001"/>
    <n v="103898.75"/>
    <n v="181822.8"/>
    <n v="125909"/>
    <n v="220340.75"/>
    <n v="154122.69"/>
    <n v="269714.71000000002"/>
    <n v="182862.22"/>
    <n v="320008.89"/>
    <n v="201525.43"/>
    <n v="352669.49"/>
    <n v="218974.79"/>
    <n v="383205.88"/>
  </r>
  <r>
    <n v="4"/>
    <x v="3"/>
    <s v="Region IV - Southeast"/>
    <x v="22"/>
    <s v="FL"/>
    <x v="146"/>
    <n v="3"/>
    <x v="2"/>
    <n v="75536.05"/>
    <n v="132188.09"/>
    <n v="102945.01"/>
    <n v="180153.76"/>
    <n v="130313.04"/>
    <n v="228047.82"/>
    <n v="171718.59"/>
    <n v="300507.53000000003"/>
    <n v="212743.12"/>
    <n v="372300.46"/>
    <n v="239669.44"/>
    <n v="419421.52"/>
    <n v="266257.08"/>
    <n v="465949.89"/>
  </r>
  <r>
    <n v="4"/>
    <x v="3"/>
    <s v="Region IV - Southeast"/>
    <x v="22"/>
    <s v="FL"/>
    <x v="146"/>
    <n v="4"/>
    <x v="3"/>
    <n v="81473.41"/>
    <n v="130357.46"/>
    <n v="114062.78"/>
    <n v="182500.45"/>
    <n v="146652.14000000001"/>
    <n v="234643.43"/>
    <n v="195536.19"/>
    <n v="312857.90999999997"/>
    <n v="244420.24"/>
    <n v="391072.39"/>
    <n v="277009.59999999998"/>
    <n v="443215.37"/>
    <n v="309598.96999999997"/>
    <n v="495358.36"/>
  </r>
  <r>
    <n v="4"/>
    <x v="3"/>
    <s v="Region IV - Southeast"/>
    <x v="22"/>
    <s v="FL"/>
    <x v="147"/>
    <n v="1"/>
    <x v="0"/>
    <n v="92498.87"/>
    <n v="161873.03"/>
    <n v="119818.9"/>
    <n v="209683.08"/>
    <n v="143043.96"/>
    <n v="250326.93"/>
    <n v="170285.49"/>
    <n v="297999.61"/>
    <n v="200286.48"/>
    <n v="350501.35"/>
    <n v="219534.27"/>
    <n v="384184.97"/>
    <n v="238076.95"/>
    <n v="416634.67"/>
  </r>
  <r>
    <n v="4"/>
    <x v="3"/>
    <s v="Region IV - Southeast"/>
    <x v="22"/>
    <s v="FL"/>
    <x v="147"/>
    <n v="2"/>
    <x v="1"/>
    <n v="73690.62"/>
    <n v="128958.58"/>
    <n v="96285.88"/>
    <n v="168500.29"/>
    <n v="116385.33"/>
    <n v="203674.33"/>
    <n v="141934.48000000001"/>
    <n v="248385.34"/>
    <n v="168147.51"/>
    <n v="294258.13"/>
    <n v="185152.44"/>
    <n v="324016.78000000003"/>
    <n v="201001.46"/>
    <n v="351752.55"/>
  </r>
  <r>
    <n v="4"/>
    <x v="3"/>
    <s v="Region IV - Southeast"/>
    <x v="22"/>
    <s v="FL"/>
    <x v="147"/>
    <n v="3"/>
    <x v="2"/>
    <n v="71198.59"/>
    <n v="124597.53"/>
    <n v="97281.69"/>
    <n v="170242.96"/>
    <n v="123329.83"/>
    <n v="215827.21"/>
    <n v="162704"/>
    <n v="284732"/>
    <n v="201752.71"/>
    <n v="353067.25"/>
    <n v="227423.57"/>
    <n v="397991.24"/>
    <n v="252805.13"/>
    <n v="442408.97"/>
  </r>
  <r>
    <n v="4"/>
    <x v="3"/>
    <s v="Region IV - Southeast"/>
    <x v="22"/>
    <s v="FL"/>
    <x v="147"/>
    <n v="4"/>
    <x v="3"/>
    <n v="75071.990000000005"/>
    <n v="120115.19"/>
    <n v="105100.79"/>
    <n v="168161.26"/>
    <n v="135129.57999999999"/>
    <n v="216207.34"/>
    <n v="180172.78"/>
    <n v="288276.45"/>
    <n v="225215.97"/>
    <n v="360345.56"/>
    <n v="255244.77"/>
    <n v="408391.64"/>
    <n v="285273.57"/>
    <n v="456437.71"/>
  </r>
  <r>
    <n v="4"/>
    <x v="3"/>
    <s v="Region IV - Southeast"/>
    <x v="22"/>
    <s v="FL"/>
    <x v="148"/>
    <n v="1"/>
    <x v="0"/>
    <n v="94272.06"/>
    <n v="164976.10999999999"/>
    <n v="122167.6"/>
    <n v="213793.3"/>
    <n v="145891.72"/>
    <n v="255310.51"/>
    <n v="173738.52"/>
    <n v="304042.42"/>
    <n v="204387.79"/>
    <n v="357678.63"/>
    <n v="224052.72"/>
    <n v="392092.25"/>
    <n v="243018.89"/>
    <n v="425283.06"/>
  </r>
  <r>
    <n v="4"/>
    <x v="3"/>
    <s v="Region IV - Southeast"/>
    <x v="22"/>
    <s v="FL"/>
    <x v="148"/>
    <n v="2"/>
    <x v="1"/>
    <n v="74775.7"/>
    <n v="130857.47"/>
    <n v="97773.61"/>
    <n v="171103.81"/>
    <n v="118257.78"/>
    <n v="206951.11"/>
    <n v="144350.28"/>
    <n v="252612.99"/>
    <n v="171072.99"/>
    <n v="299377.74"/>
    <n v="188413.02"/>
    <n v="329722.78000000003"/>
    <n v="204586.98"/>
    <n v="358027.21"/>
  </r>
  <r>
    <n v="4"/>
    <x v="3"/>
    <s v="Region IV - Southeast"/>
    <x v="22"/>
    <s v="FL"/>
    <x v="148"/>
    <n v="3"/>
    <x v="2"/>
    <n v="72000.84"/>
    <n v="126001.48"/>
    <n v="98317.17"/>
    <n v="172055.05"/>
    <n v="124597.27"/>
    <n v="218045.22"/>
    <n v="164330.41"/>
    <n v="287578.21999999997"/>
    <n v="203726.19"/>
    <n v="356520.83"/>
    <n v="229615.19"/>
    <n v="401826.59"/>
    <n v="255204.31"/>
    <n v="446607.55"/>
  </r>
  <r>
    <n v="4"/>
    <x v="3"/>
    <s v="Region IV - Southeast"/>
    <x v="22"/>
    <s v="FL"/>
    <x v="148"/>
    <n v="4"/>
    <x v="3"/>
    <n v="76339.34"/>
    <n v="122142.95"/>
    <n v="106875.08"/>
    <n v="171000.13"/>
    <n v="137410.82"/>
    <n v="219857.31"/>
    <n v="183214.42"/>
    <n v="293143.08"/>
    <n v="229018.03"/>
    <n v="366428.85"/>
    <n v="259553.76"/>
    <n v="415286.03"/>
    <n v="290089.5"/>
    <n v="464143.21"/>
  </r>
  <r>
    <n v="4"/>
    <x v="3"/>
    <s v="Region IV - Southeast"/>
    <x v="22"/>
    <s v="FL"/>
    <x v="149"/>
    <n v="1"/>
    <x v="0"/>
    <n v="102486.38"/>
    <n v="179351.16"/>
    <n v="133015.4"/>
    <n v="232776.95"/>
    <n v="159017.60999999999"/>
    <n v="278280.81"/>
    <n v="189616.14"/>
    <n v="331828.25"/>
    <n v="223222.55"/>
    <n v="390639.46"/>
    <n v="244789.62"/>
    <n v="428381.83"/>
    <n v="265674.87"/>
    <n v="464931.02"/>
  </r>
  <r>
    <n v="4"/>
    <x v="3"/>
    <s v="Region IV - Southeast"/>
    <x v="22"/>
    <s v="FL"/>
    <x v="149"/>
    <n v="2"/>
    <x v="1"/>
    <n v="80008.210000000006"/>
    <n v="140014.38"/>
    <n v="104890.57"/>
    <n v="183558.49"/>
    <n v="127157.3"/>
    <n v="222525.27"/>
    <n v="155733.23000000001"/>
    <n v="272533.15000000002"/>
    <n v="184812.55"/>
    <n v="323421.96000000002"/>
    <n v="203699.14"/>
    <n v="356473.5"/>
    <n v="221365.13"/>
    <n v="387388.99"/>
  </r>
  <r>
    <n v="4"/>
    <x v="3"/>
    <s v="Region IV - Southeast"/>
    <x v="22"/>
    <s v="FL"/>
    <x v="149"/>
    <n v="3"/>
    <x v="2"/>
    <n v="76070.89"/>
    <n v="133124.04999999999"/>
    <n v="103635.33"/>
    <n v="181361.83"/>
    <n v="131158"/>
    <n v="229526.49"/>
    <n v="172802.86"/>
    <n v="302405.01"/>
    <n v="214058.77"/>
    <n v="374602.85"/>
    <n v="241130.53"/>
    <n v="421978.42"/>
    <n v="267856.53999999998"/>
    <n v="468748.95"/>
  </r>
  <r>
    <n v="4"/>
    <x v="3"/>
    <s v="Region IV - Southeast"/>
    <x v="22"/>
    <s v="FL"/>
    <x v="149"/>
    <n v="4"/>
    <x v="3"/>
    <n v="82318.31"/>
    <n v="131709.29999999999"/>
    <n v="115245.64"/>
    <n v="184393.03"/>
    <n v="148172.97"/>
    <n v="237076.75"/>
    <n v="197563.95"/>
    <n v="316102.33"/>
    <n v="246954.94"/>
    <n v="395127.91"/>
    <n v="279882.27"/>
    <n v="447811.64"/>
    <n v="312809.59000000003"/>
    <n v="500495.35999999999"/>
  </r>
  <r>
    <n v="4"/>
    <x v="3"/>
    <s v="Region IV - Southeast"/>
    <x v="22"/>
    <s v="FL"/>
    <x v="150"/>
    <n v="1"/>
    <x v="0"/>
    <n v="100122.13"/>
    <n v="175213.72"/>
    <n v="129883.81"/>
    <n v="227296.67"/>
    <n v="155220.6"/>
    <n v="271636.03999999998"/>
    <n v="185012.1"/>
    <n v="323771.17"/>
    <n v="217754.14"/>
    <n v="381069.75"/>
    <n v="238765.03"/>
    <n v="417838.8"/>
    <n v="259085.62"/>
    <n v="453399.84"/>
  </r>
  <r>
    <n v="4"/>
    <x v="3"/>
    <s v="Region IV - Southeast"/>
    <x v="22"/>
    <s v="FL"/>
    <x v="150"/>
    <n v="2"/>
    <x v="1"/>
    <n v="78561.440000000002"/>
    <n v="137482.51999999999"/>
    <n v="102906.93"/>
    <n v="180087.12"/>
    <n v="124660.71"/>
    <n v="218156.24"/>
    <n v="152512.16"/>
    <n v="266896.28000000003"/>
    <n v="180911.9"/>
    <n v="316595.83"/>
    <n v="199351.71"/>
    <n v="348865.5"/>
    <n v="216584.45"/>
    <n v="379022.78"/>
  </r>
  <r>
    <n v="4"/>
    <x v="3"/>
    <s v="Region IV - Southeast"/>
    <x v="22"/>
    <s v="FL"/>
    <x v="150"/>
    <n v="3"/>
    <x v="2"/>
    <n v="75001.22"/>
    <n v="131252.13"/>
    <n v="102254.69"/>
    <n v="178945.7"/>
    <n v="129468.08"/>
    <n v="226569.15"/>
    <n v="170634.32"/>
    <n v="298610.06"/>
    <n v="211427.47"/>
    <n v="369998.07"/>
    <n v="238208.36"/>
    <n v="416864.63"/>
    <n v="264657.62"/>
    <n v="463150.84"/>
  </r>
  <r>
    <n v="4"/>
    <x v="3"/>
    <s v="Region IV - Southeast"/>
    <x v="22"/>
    <s v="FL"/>
    <x v="150"/>
    <n v="4"/>
    <x v="3"/>
    <n v="80628.509999999995"/>
    <n v="129005.62"/>
    <n v="112879.92"/>
    <n v="180607.87"/>
    <n v="145131.32"/>
    <n v="232210.12"/>
    <n v="193508.43"/>
    <n v="309613.49"/>
    <n v="241885.54"/>
    <n v="387016.87"/>
    <n v="274136.94"/>
    <n v="438619.12"/>
    <n v="306388.34999999998"/>
    <n v="490221.37"/>
  </r>
  <r>
    <n v="4"/>
    <x v="3"/>
    <s v="Region IV - Southeast"/>
    <x v="22"/>
    <s v="FL"/>
    <x v="151"/>
    <n v="1"/>
    <x v="0"/>
    <n v="101364.81"/>
    <n v="177388.42"/>
    <n v="131562.37"/>
    <n v="230234.15"/>
    <n v="157282.75"/>
    <n v="275244.82"/>
    <n v="187550.64"/>
    <n v="328213.63"/>
    <n v="220792.99"/>
    <n v="386387.73"/>
    <n v="242126.48"/>
    <n v="423721.35"/>
    <n v="262786.63"/>
    <n v="459876.6"/>
  </r>
  <r>
    <n v="4"/>
    <x v="3"/>
    <s v="Region IV - Southeast"/>
    <x v="22"/>
    <s v="FL"/>
    <x v="151"/>
    <n v="2"/>
    <x v="1"/>
    <n v="79116.02"/>
    <n v="138453.03"/>
    <n v="103724.52"/>
    <n v="181517.91"/>
    <n v="125747.55"/>
    <n v="220058.21"/>
    <n v="154013.47"/>
    <n v="269523.58"/>
    <n v="182774.93"/>
    <n v="319856.12"/>
    <n v="201455.3"/>
    <n v="352546.77"/>
    <n v="218929.03"/>
    <n v="383125.81"/>
  </r>
  <r>
    <n v="4"/>
    <x v="3"/>
    <s v="Region IV - Southeast"/>
    <x v="22"/>
    <s v="FL"/>
    <x v="151"/>
    <n v="3"/>
    <x v="2"/>
    <n v="75209.850000000006"/>
    <n v="131617.24"/>
    <n v="102459.11"/>
    <n v="179303.43"/>
    <n v="129667.01"/>
    <n v="226917.26"/>
    <n v="170836.04"/>
    <n v="298963.08"/>
    <n v="211620.09"/>
    <n v="370335.16"/>
    <n v="238381.69"/>
    <n v="417167.95"/>
    <n v="264801.06"/>
    <n v="463401.86"/>
  </r>
  <r>
    <n v="4"/>
    <x v="3"/>
    <s v="Region IV - Southeast"/>
    <x v="22"/>
    <s v="FL"/>
    <x v="151"/>
    <n v="4"/>
    <x v="3"/>
    <n v="81408.740000000005"/>
    <n v="130253.99"/>
    <n v="113972.24"/>
    <n v="182355.59"/>
    <n v="146535.74"/>
    <n v="234457.18"/>
    <n v="195380.98"/>
    <n v="312609.58"/>
    <n v="244226.23"/>
    <n v="390761.98"/>
    <n v="276789.73"/>
    <n v="442863.57"/>
    <n v="309353.23"/>
    <n v="494965.17"/>
  </r>
  <r>
    <n v="4"/>
    <x v="3"/>
    <s v="Region IV - Southeast"/>
    <x v="23"/>
    <s v="GA"/>
    <x v="66"/>
    <n v="1"/>
    <x v="0"/>
    <n v="93620.44"/>
    <n v="163835.76999999999"/>
    <n v="121271.94"/>
    <n v="212225.89"/>
    <n v="144778.82"/>
    <n v="253362.93"/>
    <n v="172350.99"/>
    <n v="301614.23"/>
    <n v="202716.04"/>
    <n v="354753.07"/>
    <n v="222197.4"/>
    <n v="388845.46"/>
    <n v="240965.19"/>
    <n v="421689.09"/>
  </r>
  <r>
    <n v="4"/>
    <x v="3"/>
    <s v="Region IV - Southeast"/>
    <x v="23"/>
    <s v="GA"/>
    <x v="66"/>
    <n v="2"/>
    <x v="1"/>
    <n v="74582.81"/>
    <n v="130519.92"/>
    <n v="97451.92"/>
    <n v="170540.87"/>
    <n v="117795.09"/>
    <n v="206141.4"/>
    <n v="143654.24"/>
    <n v="251394.91"/>
    <n v="170185.13"/>
    <n v="297823.96999999997"/>
    <n v="187396.29"/>
    <n v="327943.5"/>
    <n v="203437.56"/>
    <n v="356015.73"/>
  </r>
  <r>
    <n v="4"/>
    <x v="3"/>
    <s v="Region IV - Southeast"/>
    <x v="23"/>
    <s v="GA"/>
    <x v="66"/>
    <n v="3"/>
    <x v="2"/>
    <n v="72059.63"/>
    <n v="126104.34"/>
    <n v="98457.919999999998"/>
    <n v="172301.35"/>
    <n v="124820.82"/>
    <n v="218436.44"/>
    <n v="164670.82"/>
    <n v="288173.94"/>
    <n v="204191.39"/>
    <n v="357334.94"/>
    <n v="230172.41"/>
    <n v="402801.72"/>
    <n v="255860.6"/>
    <n v="447756.05"/>
  </r>
  <r>
    <n v="4"/>
    <x v="3"/>
    <s v="Region IV - Southeast"/>
    <x v="23"/>
    <s v="GA"/>
    <x v="66"/>
    <n v="4"/>
    <x v="3"/>
    <n v="75981.56"/>
    <n v="121570.5"/>
    <n v="106374.19"/>
    <n v="170198.7"/>
    <n v="136766.81"/>
    <n v="218826.9"/>
    <n v="182355.75"/>
    <n v="291769.2"/>
    <n v="227944.68"/>
    <n v="364711.5"/>
    <n v="258337.31"/>
    <n v="413339.7"/>
    <n v="288729.93"/>
    <n v="461967.9"/>
  </r>
  <r>
    <n v="4"/>
    <x v="3"/>
    <s v="Region IV - Southeast"/>
    <x v="23"/>
    <s v="GA"/>
    <x v="152"/>
    <n v="1"/>
    <x v="0"/>
    <n v="94453.74"/>
    <n v="165294.04999999999"/>
    <n v="122505.88"/>
    <n v="214385.29"/>
    <n v="146382.66"/>
    <n v="256169.66"/>
    <n v="174448.08"/>
    <n v="305284.14"/>
    <n v="205301.7"/>
    <n v="359277.98"/>
    <n v="225100.19"/>
    <n v="393925.32"/>
    <n v="244238.03"/>
    <n v="427416.55"/>
  </r>
  <r>
    <n v="4"/>
    <x v="3"/>
    <s v="Region IV - Southeast"/>
    <x v="23"/>
    <s v="GA"/>
    <x v="152"/>
    <n v="2"/>
    <x v="1"/>
    <n v="74269.27"/>
    <n v="129971.22"/>
    <n v="97250.93"/>
    <n v="170189.12"/>
    <n v="117773.4"/>
    <n v="206103.46"/>
    <n v="144022.60999999999"/>
    <n v="252039.57"/>
    <n v="170811.09"/>
    <n v="298919.40999999997"/>
    <n v="188202.62"/>
    <n v="329354.58"/>
    <n v="204449.69"/>
    <n v="357786.96"/>
  </r>
  <r>
    <n v="4"/>
    <x v="3"/>
    <s v="Region IV - Southeast"/>
    <x v="23"/>
    <s v="GA"/>
    <x v="152"/>
    <n v="3"/>
    <x v="2"/>
    <n v="71022.240000000005"/>
    <n v="124288.92"/>
    <n v="96859.46"/>
    <n v="169504.05"/>
    <n v="122659.16"/>
    <n v="214653.54"/>
    <n v="161682.76999999999"/>
    <n v="282944.84000000003"/>
    <n v="200357.1"/>
    <n v="350624.93"/>
    <n v="225751.91"/>
    <n v="395065.84"/>
    <n v="250836.25"/>
    <n v="438963.44"/>
  </r>
  <r>
    <n v="4"/>
    <x v="3"/>
    <s v="Region IV - Southeast"/>
    <x v="23"/>
    <s v="GA"/>
    <x v="152"/>
    <n v="4"/>
    <x v="3"/>
    <n v="76145.33"/>
    <n v="121832.53"/>
    <n v="106603.46"/>
    <n v="170565.54"/>
    <n v="137061.59"/>
    <n v="219298.55"/>
    <n v="182748.79"/>
    <n v="292398.07"/>
    <n v="228435.99"/>
    <n v="365497.58"/>
    <n v="258894.12"/>
    <n v="414230.59"/>
    <n v="289352.25"/>
    <n v="462963.6"/>
  </r>
  <r>
    <n v="4"/>
    <x v="3"/>
    <s v="Region IV - Southeast"/>
    <x v="23"/>
    <s v="GA"/>
    <x v="153"/>
    <n v="1"/>
    <x v="0"/>
    <n v="104957.21"/>
    <n v="183675.13"/>
    <n v="136027.79999999999"/>
    <n v="238048.65"/>
    <n v="162454.70000000001"/>
    <n v="284295.71999999997"/>
    <n v="193479.03"/>
    <n v="338588.31"/>
    <n v="227620.94"/>
    <n v="398336.64"/>
    <n v="249527.1"/>
    <n v="436672.42"/>
    <n v="270660.40000000002"/>
    <n v="473655.7"/>
  </r>
  <r>
    <n v="4"/>
    <x v="3"/>
    <s v="Region IV - Southeast"/>
    <x v="23"/>
    <s v="GA"/>
    <x v="153"/>
    <n v="2"/>
    <x v="1"/>
    <n v="83167.16"/>
    <n v="145542.53"/>
    <n v="108763.93"/>
    <n v="190336.88"/>
    <n v="131569.70000000001"/>
    <n v="230246.98"/>
    <n v="160633.35"/>
    <n v="281108.37"/>
    <n v="190386.76"/>
    <n v="333176.82"/>
    <n v="209694.5"/>
    <n v="366965.37"/>
    <n v="227707.08"/>
    <n v="398487.4"/>
  </r>
  <r>
    <n v="4"/>
    <x v="3"/>
    <s v="Region IV - Southeast"/>
    <x v="23"/>
    <s v="GA"/>
    <x v="153"/>
    <n v="3"/>
    <x v="2"/>
    <n v="80017.59"/>
    <n v="140030.78"/>
    <n v="109248.38"/>
    <n v="191184.67"/>
    <n v="138438.68"/>
    <n v="242267.68"/>
    <n v="182573.94"/>
    <n v="319504.40000000002"/>
    <n v="226332.15"/>
    <n v="396081.26"/>
    <n v="255085.34"/>
    <n v="446399.35"/>
    <n v="283503.37"/>
    <n v="496130.9"/>
  </r>
  <r>
    <n v="4"/>
    <x v="3"/>
    <s v="Region IV - Southeast"/>
    <x v="23"/>
    <s v="GA"/>
    <x v="153"/>
    <n v="4"/>
    <x v="3"/>
    <n v="84947.94"/>
    <n v="135916.70000000001"/>
    <n v="118927.11"/>
    <n v="190283.38"/>
    <n v="152906.29"/>
    <n v="244650.06"/>
    <n v="203875.05"/>
    <n v="326200.08"/>
    <n v="254843.81"/>
    <n v="407750.1"/>
    <n v="288822.99"/>
    <n v="462116.78"/>
    <n v="322802.15999999997"/>
    <n v="516483.46"/>
  </r>
  <r>
    <n v="4"/>
    <x v="3"/>
    <s v="Region IV - Southeast"/>
    <x v="23"/>
    <s v="GA"/>
    <x v="8"/>
    <n v="1"/>
    <x v="0"/>
    <n v="95742.45"/>
    <n v="167549.29"/>
    <n v="123952.48"/>
    <n v="216916.84"/>
    <n v="147921.24"/>
    <n v="258862.17"/>
    <n v="176008.95"/>
    <n v="308015.65999999997"/>
    <n v="206965.89"/>
    <n v="362190.31"/>
    <n v="226825.37"/>
    <n v="396944.39"/>
    <n v="245928.93"/>
    <n v="430375.62"/>
  </r>
  <r>
    <n v="4"/>
    <x v="3"/>
    <s v="Region IV - Southeast"/>
    <x v="23"/>
    <s v="GA"/>
    <x v="8"/>
    <n v="2"/>
    <x v="1"/>
    <n v="76704.820000000007"/>
    <n v="134233.44"/>
    <n v="100132.47"/>
    <n v="175231.82"/>
    <n v="120937.51"/>
    <n v="211640.64"/>
    <n v="147312.20000000001"/>
    <n v="257796.35"/>
    <n v="174434.97"/>
    <n v="305261.2"/>
    <n v="192024.25"/>
    <n v="336042.44"/>
    <n v="208401.29"/>
    <n v="364702.27"/>
  </r>
  <r>
    <n v="4"/>
    <x v="3"/>
    <s v="Region IV - Southeast"/>
    <x v="23"/>
    <s v="GA"/>
    <x v="8"/>
    <n v="3"/>
    <x v="2"/>
    <n v="74434.100000000006"/>
    <n v="130259.68"/>
    <n v="101782.18"/>
    <n v="178118.82"/>
    <n v="129094.88"/>
    <n v="225916.04"/>
    <n v="170369.56"/>
    <n v="298146.74"/>
    <n v="211314.82"/>
    <n v="369800.94"/>
    <n v="238245.63"/>
    <n v="416929.85"/>
    <n v="264883.61"/>
    <n v="463546.32"/>
  </r>
  <r>
    <n v="4"/>
    <x v="3"/>
    <s v="Region IV - Southeast"/>
    <x v="23"/>
    <s v="GA"/>
    <x v="8"/>
    <n v="4"/>
    <x v="3"/>
    <n v="77930.05"/>
    <n v="124688.08"/>
    <n v="109102.07"/>
    <n v="174563.31"/>
    <n v="140274.09"/>
    <n v="224438.54"/>
    <n v="187032.12"/>
    <n v="299251.39"/>
    <n v="233790.15"/>
    <n v="374064.24"/>
    <n v="264962.17"/>
    <n v="423939.47"/>
    <n v="296134.19"/>
    <n v="473814.7"/>
  </r>
  <r>
    <n v="4"/>
    <x v="3"/>
    <s v="Region IV - Southeast"/>
    <x v="23"/>
    <s v="GA"/>
    <x v="154"/>
    <n v="1"/>
    <x v="0"/>
    <n v="93620.44"/>
    <n v="163835.76999999999"/>
    <n v="121271.94"/>
    <n v="212225.89"/>
    <n v="144778.82"/>
    <n v="253362.93"/>
    <n v="172350.99"/>
    <n v="301614.23"/>
    <n v="202716.04"/>
    <n v="354753.07"/>
    <n v="222197.4"/>
    <n v="388845.46"/>
    <n v="240965.19"/>
    <n v="421689.09"/>
  </r>
  <r>
    <n v="4"/>
    <x v="3"/>
    <s v="Region IV - Southeast"/>
    <x v="23"/>
    <s v="GA"/>
    <x v="154"/>
    <n v="2"/>
    <x v="1"/>
    <n v="74582.81"/>
    <n v="130519.92"/>
    <n v="97451.92"/>
    <n v="170540.87"/>
    <n v="117795.09"/>
    <n v="206141.4"/>
    <n v="143654.24"/>
    <n v="251394.91"/>
    <n v="170185.13"/>
    <n v="297823.96999999997"/>
    <n v="187396.29"/>
    <n v="327943.5"/>
    <n v="203437.56"/>
    <n v="356015.73"/>
  </r>
  <r>
    <n v="4"/>
    <x v="3"/>
    <s v="Region IV - Southeast"/>
    <x v="23"/>
    <s v="GA"/>
    <x v="154"/>
    <n v="3"/>
    <x v="2"/>
    <n v="72059.63"/>
    <n v="126104.34"/>
    <n v="98457.919999999998"/>
    <n v="172301.35"/>
    <n v="124820.82"/>
    <n v="218436.44"/>
    <n v="164670.82"/>
    <n v="288173.94"/>
    <n v="204191.39"/>
    <n v="357334.94"/>
    <n v="230172.41"/>
    <n v="402801.72"/>
    <n v="255860.6"/>
    <n v="447756.05"/>
  </r>
  <r>
    <n v="4"/>
    <x v="3"/>
    <s v="Region IV - Southeast"/>
    <x v="23"/>
    <s v="GA"/>
    <x v="154"/>
    <n v="4"/>
    <x v="3"/>
    <n v="75981.56"/>
    <n v="121570.5"/>
    <n v="106374.19"/>
    <n v="170198.7"/>
    <n v="136766.81"/>
    <n v="218826.9"/>
    <n v="182355.75"/>
    <n v="291769.2"/>
    <n v="227944.68"/>
    <n v="364711.5"/>
    <n v="258337.31"/>
    <n v="413339.7"/>
    <n v="288729.93"/>
    <n v="461967.9"/>
  </r>
  <r>
    <n v="4"/>
    <x v="3"/>
    <s v="Region IV - Southeast"/>
    <x v="23"/>
    <s v="GA"/>
    <x v="155"/>
    <n v="1"/>
    <x v="0"/>
    <n v="94863.12"/>
    <n v="166010.47"/>
    <n v="122950.49"/>
    <n v="215163.37"/>
    <n v="146840.97"/>
    <n v="256971.7"/>
    <n v="174889.53"/>
    <n v="306056.68"/>
    <n v="205754.89"/>
    <n v="360071.05"/>
    <n v="225558.86"/>
    <n v="394728.01"/>
    <n v="244666.2"/>
    <n v="428165.85"/>
  </r>
  <r>
    <n v="4"/>
    <x v="3"/>
    <s v="Region IV - Southeast"/>
    <x v="23"/>
    <s v="GA"/>
    <x v="155"/>
    <n v="2"/>
    <x v="1"/>
    <n v="75137.39"/>
    <n v="131490.43"/>
    <n v="98269.52"/>
    <n v="171971.66"/>
    <n v="118881.92"/>
    <n v="208043.37"/>
    <n v="145155.54999999999"/>
    <n v="254022.21"/>
    <n v="172048.15"/>
    <n v="301084.27"/>
    <n v="189499.87"/>
    <n v="331624.78000000003"/>
    <n v="205782.15"/>
    <n v="360118.76"/>
  </r>
  <r>
    <n v="4"/>
    <x v="3"/>
    <s v="Region IV - Southeast"/>
    <x v="23"/>
    <s v="GA"/>
    <x v="155"/>
    <n v="3"/>
    <x v="2"/>
    <n v="72268.259999999995"/>
    <n v="126469.46"/>
    <n v="98662.33"/>
    <n v="172659.09"/>
    <n v="125019.75"/>
    <n v="218784.56"/>
    <n v="164872.54999999999"/>
    <n v="288526.96000000002"/>
    <n v="204384.02"/>
    <n v="357672.03"/>
    <n v="230345.73"/>
    <n v="403105.03"/>
    <n v="256004.04"/>
    <n v="448007.08"/>
  </r>
  <r>
    <n v="4"/>
    <x v="3"/>
    <s v="Region IV - Southeast"/>
    <x v="23"/>
    <s v="GA"/>
    <x v="155"/>
    <n v="4"/>
    <x v="3"/>
    <n v="76761.789999999994"/>
    <n v="122818.87"/>
    <n v="107466.51"/>
    <n v="171946.42"/>
    <n v="138171.23000000001"/>
    <n v="221073.96"/>
    <n v="184228.3"/>
    <n v="294765.28999999998"/>
    <n v="230285.38"/>
    <n v="368456.61"/>
    <n v="260990.09"/>
    <n v="417584.16"/>
    <n v="291694.81"/>
    <n v="466711.7"/>
  </r>
  <r>
    <n v="4"/>
    <x v="3"/>
    <s v="Region IV - Southeast"/>
    <x v="23"/>
    <s v="GA"/>
    <x v="156"/>
    <n v="1"/>
    <x v="0"/>
    <n v="98758.32"/>
    <n v="172827.07"/>
    <n v="127979.73"/>
    <n v="223964.53"/>
    <n v="152831.15"/>
    <n v="267454.52"/>
    <n v="182000.52"/>
    <n v="318500.90999999997"/>
    <n v="214106.03"/>
    <n v="374685.55"/>
    <n v="234705.26"/>
    <n v="410734.21"/>
    <n v="254571.86"/>
    <n v="445500.76"/>
  </r>
  <r>
    <n v="4"/>
    <x v="3"/>
    <s v="Region IV - Southeast"/>
    <x v="23"/>
    <s v="GA"/>
    <x v="156"/>
    <n v="2"/>
    <x v="1"/>
    <n v="78344.479999999996"/>
    <n v="137102.84"/>
    <n v="102437.79"/>
    <n v="179266.13"/>
    <n v="123896.79"/>
    <n v="216819.38"/>
    <n v="151229.29999999999"/>
    <n v="264651.28000000003"/>
    <n v="179223.48"/>
    <n v="313641.09000000003"/>
    <n v="197388.4"/>
    <n v="345429.71"/>
    <n v="214331.39"/>
    <n v="375079.93"/>
  </r>
  <r>
    <n v="4"/>
    <x v="3"/>
    <s v="Region IV - Southeast"/>
    <x v="23"/>
    <s v="GA"/>
    <x v="156"/>
    <n v="3"/>
    <x v="2"/>
    <n v="75444.990000000005"/>
    <n v="132028.73000000001"/>
    <n v="103022.08"/>
    <n v="180288.65"/>
    <n v="130561.24"/>
    <n v="228482.16"/>
    <n v="172197.7"/>
    <n v="301345.96999999997"/>
    <n v="213480.92"/>
    <n v="373591.6"/>
    <n v="240610.57"/>
    <n v="421068.5"/>
    <n v="267426.24"/>
    <n v="467995.92"/>
  </r>
  <r>
    <n v="4"/>
    <x v="3"/>
    <s v="Region IV - Southeast"/>
    <x v="23"/>
    <s v="GA"/>
    <x v="156"/>
    <n v="4"/>
    <x v="3"/>
    <n v="79977.63"/>
    <n v="127964.21"/>
    <n v="111968.68"/>
    <n v="179149.89"/>
    <n v="143959.73000000001"/>
    <n v="230335.57"/>
    <n v="191946.31"/>
    <n v="307114.09999999998"/>
    <n v="239932.88"/>
    <n v="383892.62"/>
    <n v="271923.94"/>
    <n v="435078.3"/>
    <n v="303914.99"/>
    <n v="486263.99"/>
  </r>
  <r>
    <n v="4"/>
    <x v="3"/>
    <s v="Region IV - Southeast"/>
    <x v="23"/>
    <s v="GA"/>
    <x v="157"/>
    <n v="1"/>
    <x v="0"/>
    <n v="91498.43"/>
    <n v="160122.25"/>
    <n v="118591.39"/>
    <n v="207534.94"/>
    <n v="141636.4"/>
    <n v="247863.7"/>
    <n v="168693.03"/>
    <n v="295212.79999999999"/>
    <n v="198466.2"/>
    <n v="347315.85"/>
    <n v="217569.45"/>
    <n v="380746.53"/>
    <n v="236001.47"/>
    <n v="413002.57"/>
  </r>
  <r>
    <n v="4"/>
    <x v="3"/>
    <s v="Region IV - Southeast"/>
    <x v="23"/>
    <s v="GA"/>
    <x v="157"/>
    <n v="2"/>
    <x v="1"/>
    <n v="72460.800000000003"/>
    <n v="126806.39999999999"/>
    <n v="94771.38"/>
    <n v="165849.92000000001"/>
    <n v="114652.67"/>
    <n v="200642.17"/>
    <n v="139996.28"/>
    <n v="244993.49"/>
    <n v="165935.28"/>
    <n v="290386.75"/>
    <n v="182768.33"/>
    <n v="319844.58"/>
    <n v="198473.83"/>
    <n v="347329.21"/>
  </r>
  <r>
    <n v="4"/>
    <x v="3"/>
    <s v="Region IV - Southeast"/>
    <x v="23"/>
    <s v="GA"/>
    <x v="157"/>
    <n v="3"/>
    <x v="2"/>
    <n v="69685.149999999994"/>
    <n v="121949.02"/>
    <n v="95133.65"/>
    <n v="166483.9"/>
    <n v="120546.77"/>
    <n v="210956.85"/>
    <n v="158972.09"/>
    <n v="278201.15000000002"/>
    <n v="197067.97"/>
    <n v="344868.96"/>
    <n v="222099.20000000001"/>
    <n v="388673.6"/>
    <n v="246837.61"/>
    <n v="431965.81"/>
  </r>
  <r>
    <n v="4"/>
    <x v="3"/>
    <s v="Region IV - Southeast"/>
    <x v="23"/>
    <s v="GA"/>
    <x v="157"/>
    <n v="4"/>
    <x v="3"/>
    <n v="74033.08"/>
    <n v="118452.93"/>
    <n v="103646.31"/>
    <n v="165834.1"/>
    <n v="133259.54"/>
    <n v="213215.27"/>
    <n v="177679.39"/>
    <n v="284287.02"/>
    <n v="222099.23"/>
    <n v="355358.78"/>
    <n v="251712.46"/>
    <n v="402739.95"/>
    <n v="281325.69"/>
    <n v="450121.12"/>
  </r>
  <r>
    <n v="4"/>
    <x v="3"/>
    <s v="Region IV - Southeast"/>
    <x v="24"/>
    <s v="KY"/>
    <x v="158"/>
    <n v="1"/>
    <x v="0"/>
    <n v="104911.19"/>
    <n v="183594.57"/>
    <n v="136259.75"/>
    <n v="238454.56"/>
    <n v="162978.26"/>
    <n v="285211.96000000002"/>
    <n v="194456.7"/>
    <n v="340299.22"/>
    <n v="228995.58"/>
    <n v="400742.27"/>
    <n v="251163.36"/>
    <n v="439535.88"/>
    <n v="272670.49"/>
    <n v="477173.36"/>
  </r>
  <r>
    <n v="4"/>
    <x v="3"/>
    <s v="Region IV - Southeast"/>
    <x v="24"/>
    <s v="KY"/>
    <x v="158"/>
    <n v="2"/>
    <x v="1"/>
    <n v="81286.179999999993"/>
    <n v="142250.81"/>
    <n v="106699.98"/>
    <n v="186724.96"/>
    <n v="129492.43"/>
    <n v="226611.75"/>
    <n v="158845.07"/>
    <n v="277978.86"/>
    <n v="188625.89"/>
    <n v="330095.31"/>
    <n v="207976.43"/>
    <n v="363958.76"/>
    <n v="226100.05"/>
    <n v="395675.09"/>
  </r>
  <r>
    <n v="4"/>
    <x v="3"/>
    <s v="Region IV - Southeast"/>
    <x v="24"/>
    <s v="KY"/>
    <x v="158"/>
    <n v="3"/>
    <x v="2"/>
    <n v="76814.36"/>
    <n v="134425.12"/>
    <n v="104530.07"/>
    <n v="182927.62"/>
    <n v="132201.87"/>
    <n v="231353.27"/>
    <n v="174088.86"/>
    <n v="304655.5"/>
    <n v="215567.04"/>
    <n v="377242.32"/>
    <n v="242764.93"/>
    <n v="424838.62"/>
    <n v="269599.43"/>
    <n v="471799.01"/>
  </r>
  <r>
    <n v="4"/>
    <x v="3"/>
    <s v="Region IV - Southeast"/>
    <x v="24"/>
    <s v="KY"/>
    <x v="158"/>
    <n v="4"/>
    <x v="3"/>
    <n v="83943.44"/>
    <n v="134309.51"/>
    <n v="117520.82"/>
    <n v="188033.31"/>
    <n v="151098.20000000001"/>
    <n v="241757.12"/>
    <n v="201464.26"/>
    <n v="322342.82"/>
    <n v="251830.32"/>
    <n v="402928.53"/>
    <n v="285407.7"/>
    <n v="456652.33"/>
    <n v="318985.08"/>
    <n v="510376.13"/>
  </r>
  <r>
    <n v="4"/>
    <x v="3"/>
    <s v="Region IV - Southeast"/>
    <x v="24"/>
    <s v="KY"/>
    <x v="159"/>
    <n v="1"/>
    <x v="0"/>
    <n v="103016.88"/>
    <n v="180279.55"/>
    <n v="133685.54"/>
    <n v="233949.7"/>
    <n v="159803.22"/>
    <n v="279655.63"/>
    <n v="190530.64"/>
    <n v="333428.61"/>
    <n v="224285.01"/>
    <n v="392498.77"/>
    <n v="245946.61"/>
    <n v="430406.58"/>
    <n v="266915.81"/>
    <n v="467102.67"/>
  </r>
  <r>
    <n v="4"/>
    <x v="3"/>
    <s v="Region IV - Southeast"/>
    <x v="24"/>
    <s v="KY"/>
    <x v="159"/>
    <n v="2"/>
    <x v="1"/>
    <n v="80538.720000000001"/>
    <n v="140942.76"/>
    <n v="105560.71"/>
    <n v="184731.24"/>
    <n v="127942.91"/>
    <n v="223900.09"/>
    <n v="156647.72"/>
    <n v="274133.52"/>
    <n v="185875.01"/>
    <n v="325281.28000000003"/>
    <n v="204856.14"/>
    <n v="358498.24"/>
    <n v="222606.07"/>
    <n v="389560.63"/>
  </r>
  <r>
    <n v="4"/>
    <x v="3"/>
    <s v="Region IV - Southeast"/>
    <x v="24"/>
    <s v="KY"/>
    <x v="159"/>
    <n v="3"/>
    <x v="2"/>
    <n v="76664.509999999995"/>
    <n v="134162.89000000001"/>
    <n v="104466.4"/>
    <n v="182816.2"/>
    <n v="132226.51999999999"/>
    <n v="231396.4"/>
    <n v="174227.56"/>
    <n v="304898.21999999997"/>
    <n v="215839.64"/>
    <n v="377719.36"/>
    <n v="243148.84"/>
    <n v="425510.47"/>
    <n v="270112.3"/>
    <n v="472696.53"/>
  </r>
  <r>
    <n v="4"/>
    <x v="3"/>
    <s v="Region IV - Southeast"/>
    <x v="24"/>
    <s v="KY"/>
    <x v="159"/>
    <n v="4"/>
    <x v="3"/>
    <n v="82805.440000000002"/>
    <n v="132488.70000000001"/>
    <n v="115927.61"/>
    <n v="185484.18"/>
    <n v="149049.79"/>
    <n v="238479.67"/>
    <n v="198733.05"/>
    <n v="317972.89"/>
    <n v="248416.31"/>
    <n v="397466.11"/>
    <n v="281538.49"/>
    <n v="450461.59"/>
    <n v="314660.67"/>
    <n v="503457.07"/>
  </r>
  <r>
    <n v="4"/>
    <x v="3"/>
    <s v="Region IV - Southeast"/>
    <x v="24"/>
    <s v="KY"/>
    <x v="160"/>
    <n v="1"/>
    <x v="0"/>
    <n v="101485.93"/>
    <n v="177600.38"/>
    <n v="131787.89000000001"/>
    <n v="230628.81"/>
    <n v="157610.04999999999"/>
    <n v="275817.58"/>
    <n v="188023.67999999999"/>
    <n v="329041.45"/>
    <n v="221402.27"/>
    <n v="387453.96"/>
    <n v="242824.8"/>
    <n v="424943.4"/>
    <n v="263599.39"/>
    <n v="461298.93"/>
  </r>
  <r>
    <n v="4"/>
    <x v="3"/>
    <s v="Region IV - Southeast"/>
    <x v="24"/>
    <s v="KY"/>
    <x v="160"/>
    <n v="2"/>
    <x v="1"/>
    <n v="78778.399999999994"/>
    <n v="137862.20000000001"/>
    <n v="103376.07"/>
    <n v="180908.12"/>
    <n v="125424.63"/>
    <n v="219493.1"/>
    <n v="153795.03"/>
    <n v="269141.3"/>
    <n v="182600.33"/>
    <n v="319550.57"/>
    <n v="201315.03"/>
    <n v="352301.31"/>
    <n v="218837.51"/>
    <n v="382965.64"/>
  </r>
  <r>
    <n v="4"/>
    <x v="3"/>
    <s v="Region IV - Southeast"/>
    <x v="24"/>
    <s v="KY"/>
    <x v="160"/>
    <n v="3"/>
    <x v="2"/>
    <n v="74557.45"/>
    <n v="130475.54"/>
    <n v="101487.3"/>
    <n v="177602.77"/>
    <n v="128374.94"/>
    <n v="224656.14"/>
    <n v="169070.95"/>
    <n v="295874.15999999997"/>
    <n v="209374.03"/>
    <n v="366404.55"/>
    <n v="235806.16"/>
    <n v="412660.78"/>
    <n v="261889.02"/>
    <n v="458305.79"/>
  </r>
  <r>
    <n v="4"/>
    <x v="3"/>
    <s v="Region IV - Southeast"/>
    <x v="24"/>
    <s v="KY"/>
    <x v="160"/>
    <n v="4"/>
    <x v="3"/>
    <n v="81279.399999999994"/>
    <n v="130047.03999999999"/>
    <n v="113791.16"/>
    <n v="182065.86"/>
    <n v="146302.92000000001"/>
    <n v="234084.68"/>
    <n v="195070.56"/>
    <n v="312112.90000000002"/>
    <n v="243838.2"/>
    <n v="390141.13"/>
    <n v="276349.96000000002"/>
    <n v="442159.95"/>
    <n v="308861.71999999997"/>
    <n v="494178.76"/>
  </r>
  <r>
    <n v="4"/>
    <x v="3"/>
    <s v="Region IV - Southeast"/>
    <x v="24"/>
    <s v="KY"/>
    <x v="161"/>
    <n v="1"/>
    <x v="0"/>
    <n v="104547.83"/>
    <n v="182958.71"/>
    <n v="135583.19"/>
    <n v="237270.58"/>
    <n v="161996.39000000001"/>
    <n v="283493.67"/>
    <n v="193037.58"/>
    <n v="337815.77"/>
    <n v="227167.76"/>
    <n v="397543.57"/>
    <n v="249068.43"/>
    <n v="435869.74"/>
    <n v="270232.23"/>
    <n v="472906.4"/>
  </r>
  <r>
    <n v="4"/>
    <x v="3"/>
    <s v="Region IV - Southeast"/>
    <x v="24"/>
    <s v="KY"/>
    <x v="161"/>
    <n v="2"/>
    <x v="1"/>
    <n v="82299.039999999994"/>
    <n v="144023.32"/>
    <n v="107745.34"/>
    <n v="188554.34"/>
    <n v="130461.18"/>
    <n v="228307.06"/>
    <n v="159500.41"/>
    <n v="279125.73"/>
    <n v="189149.7"/>
    <n v="331011.96999999997"/>
    <n v="208397.24"/>
    <n v="364695.17"/>
    <n v="226374.63"/>
    <n v="396155.6"/>
  </r>
  <r>
    <n v="4"/>
    <x v="3"/>
    <s v="Region IV - Southeast"/>
    <x v="24"/>
    <s v="KY"/>
    <x v="161"/>
    <n v="3"/>
    <x v="2"/>
    <n v="78771.570000000007"/>
    <n v="137850.23999999999"/>
    <n v="107445.5"/>
    <n v="188029.63"/>
    <n v="136078.09"/>
    <n v="238136.65"/>
    <n v="179384.16"/>
    <n v="313922.27"/>
    <n v="222305.23"/>
    <n v="389034.15"/>
    <n v="250491.51"/>
    <n v="438360.14"/>
    <n v="278335.57"/>
    <n v="487087.25"/>
  </r>
  <r>
    <n v="4"/>
    <x v="3"/>
    <s v="Region IV - Southeast"/>
    <x v="24"/>
    <s v="KY"/>
    <x v="161"/>
    <n v="4"/>
    <x v="3"/>
    <n v="84331.47"/>
    <n v="134930.35999999999"/>
    <n v="118064.06"/>
    <n v="188902.5"/>
    <n v="151796.65"/>
    <n v="242874.65"/>
    <n v="202395.53"/>
    <n v="323832.86"/>
    <n v="252994.42"/>
    <n v="404791.08"/>
    <n v="286727.01"/>
    <n v="458763.22"/>
    <n v="320459.59999999998"/>
    <n v="512735.36"/>
  </r>
  <r>
    <n v="4"/>
    <x v="3"/>
    <s v="Region IV - Southeast"/>
    <x v="24"/>
    <s v="KY"/>
    <x v="162"/>
    <n v="1"/>
    <x v="0"/>
    <n v="104017.33"/>
    <n v="182030.33"/>
    <n v="134913.04999999999"/>
    <n v="236097.84"/>
    <n v="161210.78"/>
    <n v="282118.87"/>
    <n v="192123.09"/>
    <n v="336215.42"/>
    <n v="226105.3"/>
    <n v="395684.27"/>
    <n v="247911.44"/>
    <n v="433845.01"/>
    <n v="268991.28999999998"/>
    <n v="470734.77"/>
  </r>
  <r>
    <n v="4"/>
    <x v="3"/>
    <s v="Region IV - Southeast"/>
    <x v="24"/>
    <s v="KY"/>
    <x v="162"/>
    <n v="2"/>
    <x v="1"/>
    <n v="81768.53"/>
    <n v="143094.94"/>
    <n v="107075.2"/>
    <n v="187381.61"/>
    <n v="129675.57"/>
    <n v="226932.26"/>
    <n v="158585.93"/>
    <n v="277525.37"/>
    <n v="188087.24"/>
    <n v="329152.65999999997"/>
    <n v="207240.25"/>
    <n v="362670.44"/>
    <n v="225133.7"/>
    <n v="393983.97"/>
  </r>
  <r>
    <n v="4"/>
    <x v="3"/>
    <s v="Region IV - Southeast"/>
    <x v="24"/>
    <s v="KY"/>
    <x v="162"/>
    <n v="3"/>
    <x v="2"/>
    <n v="78177.95"/>
    <n v="136811.41"/>
    <n v="106614.44"/>
    <n v="186575.27"/>
    <n v="135009.57999999999"/>
    <n v="236266.76"/>
    <n v="177959.47"/>
    <n v="311429.08"/>
    <n v="220524.37"/>
    <n v="385917.65"/>
    <n v="248473.21"/>
    <n v="434828.11"/>
    <n v="276079.82"/>
    <n v="483139.69"/>
  </r>
  <r>
    <n v="4"/>
    <x v="3"/>
    <s v="Region IV - Southeast"/>
    <x v="24"/>
    <s v="KY"/>
    <x v="162"/>
    <n v="4"/>
    <x v="3"/>
    <n v="83844.350000000006"/>
    <n v="134150.96"/>
    <n v="117382.09"/>
    <n v="187811.35"/>
    <n v="150919.82999999999"/>
    <n v="241471.74"/>
    <n v="201226.44"/>
    <n v="321962.32"/>
    <n v="251533.06"/>
    <n v="402452.89"/>
    <n v="285070.8"/>
    <n v="456113.28"/>
    <n v="318608.53999999998"/>
    <n v="509773.67"/>
  </r>
  <r>
    <n v="4"/>
    <x v="3"/>
    <s v="Region IV - Southeast"/>
    <x v="24"/>
    <s v="KY"/>
    <x v="163"/>
    <n v="1"/>
    <x v="0"/>
    <n v="103365.7"/>
    <n v="180889.98"/>
    <n v="134017.39000000001"/>
    <n v="234530.43"/>
    <n v="160097.88"/>
    <n v="280171.28000000003"/>
    <n v="190735.56"/>
    <n v="333787.23"/>
    <n v="224433.55"/>
    <n v="392758.71"/>
    <n v="246056.12"/>
    <n v="430598.22"/>
    <n v="266937.59999999998"/>
    <n v="467140.79"/>
  </r>
  <r>
    <n v="4"/>
    <x v="3"/>
    <s v="Region IV - Southeast"/>
    <x v="24"/>
    <s v="KY"/>
    <x v="163"/>
    <n v="2"/>
    <x v="1"/>
    <n v="81575.649999999994"/>
    <n v="142757.39000000001"/>
    <n v="106753.52"/>
    <n v="186818.66"/>
    <n v="129212.88"/>
    <n v="226122.54"/>
    <n v="157889.88"/>
    <n v="276307.28999999998"/>
    <n v="187199.37"/>
    <n v="327598.90000000002"/>
    <n v="206223.52"/>
    <n v="360891.16"/>
    <n v="223984.28"/>
    <n v="391972.49"/>
  </r>
  <r>
    <n v="4"/>
    <x v="3"/>
    <s v="Region IV - Southeast"/>
    <x v="24"/>
    <s v="KY"/>
    <x v="163"/>
    <n v="3"/>
    <x v="2"/>
    <n v="78236.73"/>
    <n v="136914.28"/>
    <n v="106755.18"/>
    <n v="186821.56"/>
    <n v="135233.13"/>
    <n v="236657.98"/>
    <n v="178299.88"/>
    <n v="312024.78999999998"/>
    <n v="220989.58"/>
    <n v="386731.76"/>
    <n v="249030.42"/>
    <n v="435803.24"/>
    <n v="276736.11"/>
    <n v="484288.19"/>
  </r>
  <r>
    <n v="4"/>
    <x v="3"/>
    <s v="Region IV - Southeast"/>
    <x v="24"/>
    <s v="KY"/>
    <x v="163"/>
    <n v="4"/>
    <x v="3"/>
    <n v="83486.570000000007"/>
    <n v="133578.51999999999"/>
    <n v="116881.2"/>
    <n v="187009.92000000001"/>
    <n v="150275.82999999999"/>
    <n v="240441.33"/>
    <n v="200367.77"/>
    <n v="320588.44"/>
    <n v="250459.71"/>
    <n v="400735.55"/>
    <n v="283854.34000000003"/>
    <n v="454166.95"/>
    <n v="317248.96999999997"/>
    <n v="507598.36"/>
  </r>
  <r>
    <n v="4"/>
    <x v="3"/>
    <s v="Region IV - Southeast"/>
    <x v="24"/>
    <s v="KY"/>
    <x v="164"/>
    <n v="1"/>
    <x v="0"/>
    <n v="102365.26"/>
    <n v="179139.20000000001"/>
    <n v="132789.88"/>
    <n v="232382.29"/>
    <n v="158690.31"/>
    <n v="277708.05"/>
    <n v="189143.1"/>
    <n v="331000.43"/>
    <n v="222613.27"/>
    <n v="389573.22"/>
    <n v="244091.3"/>
    <n v="427159.78"/>
    <n v="264862.11"/>
    <n v="463508.7"/>
  </r>
  <r>
    <n v="4"/>
    <x v="3"/>
    <s v="Region IV - Southeast"/>
    <x v="24"/>
    <s v="KY"/>
    <x v="164"/>
    <n v="2"/>
    <x v="1"/>
    <n v="80345.83"/>
    <n v="140605.21"/>
    <n v="105239.02"/>
    <n v="184168.29"/>
    <n v="127480.21"/>
    <n v="223090.38"/>
    <n v="155951.67999999999"/>
    <n v="272915.43"/>
    <n v="184987.15"/>
    <n v="323727.51"/>
    <n v="203839.41"/>
    <n v="356718.97"/>
    <n v="221456.66"/>
    <n v="387549.15"/>
  </r>
  <r>
    <n v="4"/>
    <x v="3"/>
    <s v="Region IV - Southeast"/>
    <x v="24"/>
    <s v="KY"/>
    <x v="164"/>
    <n v="3"/>
    <x v="2"/>
    <n v="76723.289999999994"/>
    <n v="134265.76"/>
    <n v="104607.14"/>
    <n v="183062.5"/>
    <n v="132450.07"/>
    <n v="231787.62"/>
    <n v="174567.97"/>
    <n v="305493.94"/>
    <n v="216304.84"/>
    <n v="378533.46"/>
    <n v="243706.06"/>
    <n v="426485.6"/>
    <n v="270768.59000000003"/>
    <n v="473845.03"/>
  </r>
  <r>
    <n v="4"/>
    <x v="3"/>
    <s v="Region IV - Southeast"/>
    <x v="24"/>
    <s v="KY"/>
    <x v="164"/>
    <n v="4"/>
    <x v="3"/>
    <n v="82447.66"/>
    <n v="131916.25"/>
    <n v="115426.72"/>
    <n v="184682.76"/>
    <n v="148405.78"/>
    <n v="237449.26"/>
    <n v="197874.38"/>
    <n v="316599.01"/>
    <n v="247342.97"/>
    <n v="395748.76"/>
    <n v="280322.03999999998"/>
    <n v="448515.26"/>
    <n v="313301.09999999998"/>
    <n v="501281.76"/>
  </r>
  <r>
    <n v="4"/>
    <x v="3"/>
    <s v="Region IV - Southeast"/>
    <x v="24"/>
    <s v="KY"/>
    <x v="165"/>
    <n v="1"/>
    <x v="0"/>
    <n v="101834.76"/>
    <n v="178210.82"/>
    <n v="132119.74"/>
    <n v="231209.55"/>
    <n v="157904.71"/>
    <n v="276333.24"/>
    <n v="188228.61"/>
    <n v="329400.07"/>
    <n v="221550.81"/>
    <n v="387713.91"/>
    <n v="242934.31"/>
    <n v="425135.05"/>
    <n v="263621.18"/>
    <n v="461337.07"/>
  </r>
  <r>
    <n v="4"/>
    <x v="3"/>
    <s v="Region IV - Southeast"/>
    <x v="24"/>
    <s v="KY"/>
    <x v="165"/>
    <n v="2"/>
    <x v="1"/>
    <n v="79815.33"/>
    <n v="139676.82999999999"/>
    <n v="104568.89"/>
    <n v="182995.55"/>
    <n v="126694.61"/>
    <n v="221715.57"/>
    <n v="155037.19"/>
    <n v="271315.08"/>
    <n v="183924.69"/>
    <n v="321868.2"/>
    <n v="202682.42"/>
    <n v="354694.24"/>
    <n v="220215.73"/>
    <n v="385377.52"/>
  </r>
  <r>
    <n v="4"/>
    <x v="3"/>
    <s v="Region IV - Southeast"/>
    <x v="24"/>
    <s v="KY"/>
    <x v="165"/>
    <n v="3"/>
    <x v="2"/>
    <n v="76129.67"/>
    <n v="133226.93"/>
    <n v="103776.08"/>
    <n v="181608.14"/>
    <n v="131381.56"/>
    <n v="229917.73"/>
    <n v="173143.28"/>
    <n v="303000.74"/>
    <n v="214523.98"/>
    <n v="375416.97"/>
    <n v="241687.76"/>
    <n v="422953.57"/>
    <n v="268512.84000000003"/>
    <n v="469897.47"/>
  </r>
  <r>
    <n v="4"/>
    <x v="3"/>
    <s v="Region IV - Southeast"/>
    <x v="24"/>
    <s v="KY"/>
    <x v="165"/>
    <n v="4"/>
    <x v="3"/>
    <n v="81960.539999999994"/>
    <n v="131136.85999999999"/>
    <n v="114744.75"/>
    <n v="183591.6"/>
    <n v="147528.97"/>
    <n v="236046.35"/>
    <n v="196705.29"/>
    <n v="314728.46000000002"/>
    <n v="245881.61"/>
    <n v="393410.58"/>
    <n v="278665.82"/>
    <n v="445865.32"/>
    <n v="311450.03999999998"/>
    <n v="498320.07"/>
  </r>
  <r>
    <n v="4"/>
    <x v="3"/>
    <s v="Region IV - Southeast"/>
    <x v="25"/>
    <s v="MS"/>
    <x v="166"/>
    <n v="1"/>
    <x v="0"/>
    <n v="98818.880000000005"/>
    <n v="172933.05"/>
    <n v="128092.49"/>
    <n v="224161.86"/>
    <n v="152994.79999999999"/>
    <n v="267740.90000000002"/>
    <n v="182237.04"/>
    <n v="318914.82"/>
    <n v="214410.67"/>
    <n v="375218.67"/>
    <n v="235054.42"/>
    <n v="411345.23"/>
    <n v="254978.24"/>
    <n v="446211.93"/>
  </r>
  <r>
    <n v="4"/>
    <x v="3"/>
    <s v="Region IV - Southeast"/>
    <x v="25"/>
    <s v="MS"/>
    <x v="166"/>
    <n v="2"/>
    <x v="1"/>
    <n v="78175.67"/>
    <n v="136807.43"/>
    <n v="102263.56"/>
    <n v="178961.24"/>
    <n v="123735.33"/>
    <n v="216536.83"/>
    <n v="151120.07999999999"/>
    <n v="264460.14"/>
    <n v="179136.18"/>
    <n v="313488.32"/>
    <n v="197318.27"/>
    <n v="345306.97"/>
    <n v="214285.63"/>
    <n v="374999.85"/>
  </r>
  <r>
    <n v="4"/>
    <x v="3"/>
    <s v="Region IV - Southeast"/>
    <x v="25"/>
    <s v="MS"/>
    <x v="166"/>
    <n v="3"/>
    <x v="2"/>
    <n v="75118.789999999994"/>
    <n v="131457.88"/>
    <n v="102536.18"/>
    <n v="179438.31"/>
    <n v="129915.2"/>
    <n v="227351.6"/>
    <n v="171315.15"/>
    <n v="299801.51"/>
    <n v="212357.89"/>
    <n v="371626.3"/>
    <n v="239322.81"/>
    <n v="418814.92"/>
    <n v="265970.21999999997"/>
    <n v="465447.88"/>
  </r>
  <r>
    <n v="4"/>
    <x v="3"/>
    <s v="Region IV - Southeast"/>
    <x v="25"/>
    <s v="MS"/>
    <x v="166"/>
    <n v="4"/>
    <x v="3"/>
    <n v="79912.960000000006"/>
    <n v="127860.73"/>
    <n v="111878.14"/>
    <n v="179005.03"/>
    <n v="143843.32"/>
    <n v="230149.32"/>
    <n v="191791.1"/>
    <n v="306865.76"/>
    <n v="239738.87"/>
    <n v="383582.2"/>
    <n v="271704.05"/>
    <n v="434726.49"/>
    <n v="303669.24"/>
    <n v="485870.78"/>
  </r>
  <r>
    <n v="4"/>
    <x v="3"/>
    <s v="Region IV - Southeast"/>
    <x v="25"/>
    <s v="MS"/>
    <x v="154"/>
    <n v="1"/>
    <x v="0"/>
    <n v="91861.79"/>
    <n v="160758.12"/>
    <n v="119267.96"/>
    <n v="208718.93"/>
    <n v="142618.28"/>
    <n v="249581.99"/>
    <n v="170112.15"/>
    <n v="297696.26"/>
    <n v="200294.03"/>
    <n v="350514.56"/>
    <n v="219664.39"/>
    <n v="384412.68"/>
    <n v="238439.74"/>
    <n v="417269.54"/>
  </r>
  <r>
    <n v="4"/>
    <x v="3"/>
    <s v="Region IV - Southeast"/>
    <x v="25"/>
    <s v="MS"/>
    <x v="154"/>
    <n v="2"/>
    <x v="1"/>
    <n v="71447.94"/>
    <n v="125033.9"/>
    <n v="93726.02"/>
    <n v="164020.53"/>
    <n v="113683.92"/>
    <n v="198946.86"/>
    <n v="139340.93"/>
    <n v="243846.64"/>
    <n v="165411.48000000001"/>
    <n v="289470.09999999998"/>
    <n v="182347.53"/>
    <n v="319108.18"/>
    <n v="198199.27"/>
    <n v="346848.72"/>
  </r>
  <r>
    <n v="4"/>
    <x v="3"/>
    <s v="Region IV - Southeast"/>
    <x v="25"/>
    <s v="MS"/>
    <x v="154"/>
    <n v="3"/>
    <x v="2"/>
    <n v="67727.94"/>
    <n v="118523.9"/>
    <n v="92218.22"/>
    <n v="161381.89000000001"/>
    <n v="116670.56"/>
    <n v="204173.48"/>
    <n v="153676.79"/>
    <n v="268934.39"/>
    <n v="190329.79"/>
    <n v="333077.13"/>
    <n v="214372.63"/>
    <n v="375152.1"/>
    <n v="238101.47"/>
    <n v="416677.58"/>
  </r>
  <r>
    <n v="4"/>
    <x v="3"/>
    <s v="Region IV - Southeast"/>
    <x v="25"/>
    <s v="MS"/>
    <x v="154"/>
    <n v="4"/>
    <x v="3"/>
    <n v="73645.05"/>
    <n v="117832.08"/>
    <n v="103103.07"/>
    <n v="164964.91"/>
    <n v="132561.09"/>
    <n v="212097.74"/>
    <n v="176748.12"/>
    <n v="282796.99"/>
    <n v="220935.15"/>
    <n v="353496.24"/>
    <n v="250393.17"/>
    <n v="400629.07"/>
    <n v="279851.19"/>
    <n v="447761.9"/>
  </r>
  <r>
    <n v="4"/>
    <x v="3"/>
    <s v="Region IV - Southeast"/>
    <x v="25"/>
    <s v="MS"/>
    <x v="167"/>
    <n v="1"/>
    <x v="0"/>
    <n v="96287.49"/>
    <n v="168503.11"/>
    <n v="124967.34"/>
    <n v="218692.84"/>
    <n v="149394.07"/>
    <n v="261439.62"/>
    <n v="178137.64"/>
    <n v="311740.86"/>
    <n v="209707.65"/>
    <n v="366988.38"/>
    <n v="229967.79"/>
    <n v="402443.63"/>
    <n v="249586.34"/>
    <n v="436776.1"/>
  </r>
  <r>
    <n v="4"/>
    <x v="3"/>
    <s v="Region IV - Southeast"/>
    <x v="25"/>
    <s v="MS"/>
    <x v="167"/>
    <n v="2"/>
    <x v="1"/>
    <n v="75185.539999999994"/>
    <n v="131574.70000000001"/>
    <n v="98564.43"/>
    <n v="172487.76"/>
    <n v="119484.39"/>
    <n v="209097.68"/>
    <n v="146329.19"/>
    <n v="256076.08"/>
    <n v="173649.28"/>
    <n v="303886.24"/>
    <n v="191393.06"/>
    <n v="334937.84999999998"/>
    <n v="207989.45"/>
    <n v="363981.54"/>
  </r>
  <r>
    <n v="4"/>
    <x v="3"/>
    <s v="Region IV - Southeast"/>
    <x v="25"/>
    <s v="MS"/>
    <x v="167"/>
    <n v="3"/>
    <x v="2"/>
    <n v="71498.289999999994"/>
    <n v="125122.01"/>
    <n v="97409.04"/>
    <n v="170465.82"/>
    <n v="123280.56"/>
    <n v="215740.99"/>
    <n v="162426.63"/>
    <n v="284246.59999999998"/>
    <n v="201207.55"/>
    <n v="352113.21"/>
    <n v="226655.77"/>
    <n v="396647.6"/>
    <n v="251779.42"/>
    <n v="440613.99"/>
  </r>
  <r>
    <n v="4"/>
    <x v="3"/>
    <s v="Region IV - Southeast"/>
    <x v="25"/>
    <s v="MS"/>
    <x v="167"/>
    <n v="4"/>
    <x v="3"/>
    <n v="77348.009999999995"/>
    <n v="123756.82"/>
    <n v="108287.21"/>
    <n v="173259.54"/>
    <n v="139226.42000000001"/>
    <n v="222762.27"/>
    <n v="185635.22"/>
    <n v="297016.36"/>
    <n v="232044.03"/>
    <n v="371270.45"/>
    <n v="262983.23"/>
    <n v="420773.17"/>
    <n v="293922.43"/>
    <n v="470275.9"/>
  </r>
  <r>
    <n v="4"/>
    <x v="3"/>
    <s v="Region IV - Southeast"/>
    <x v="25"/>
    <s v="MS"/>
    <x v="168"/>
    <n v="1"/>
    <x v="0"/>
    <n v="98227.82"/>
    <n v="171898.69"/>
    <n v="127309.6"/>
    <n v="222791.79"/>
    <n v="152045.54999999999"/>
    <n v="266079.71000000002"/>
    <n v="181086.03"/>
    <n v="316900.56"/>
    <n v="213043.57"/>
    <n v="372826.25"/>
    <n v="233548.27"/>
    <n v="408709.48"/>
    <n v="253330.93"/>
    <n v="443329.13"/>
  </r>
  <r>
    <n v="4"/>
    <x v="3"/>
    <s v="Region IV - Southeast"/>
    <x v="25"/>
    <s v="MS"/>
    <x v="168"/>
    <n v="2"/>
    <x v="1"/>
    <n v="77813.98"/>
    <n v="136174.47"/>
    <n v="101767.66"/>
    <n v="178093.4"/>
    <n v="123111.18"/>
    <n v="215444.57"/>
    <n v="150314.82"/>
    <n v="263050.93"/>
    <n v="178161.02"/>
    <n v="311781.78999999998"/>
    <n v="196231.41"/>
    <n v="343404.97"/>
    <n v="213090.46"/>
    <n v="372908.3"/>
  </r>
  <r>
    <n v="4"/>
    <x v="3"/>
    <s v="Region IV - Southeast"/>
    <x v="25"/>
    <s v="MS"/>
    <x v="168"/>
    <n v="3"/>
    <x v="2"/>
    <n v="74851.37"/>
    <n v="130989.9"/>
    <n v="102191.02"/>
    <n v="178834.28"/>
    <n v="129492.72"/>
    <n v="226612.27"/>
    <n v="170773.01"/>
    <n v="298852.77"/>
    <n v="211700.06"/>
    <n v="370475.11"/>
    <n v="238592.27"/>
    <n v="417536.47"/>
    <n v="265170.49"/>
    <n v="464048.35"/>
  </r>
  <r>
    <n v="4"/>
    <x v="3"/>
    <s v="Region IV - Southeast"/>
    <x v="25"/>
    <s v="MS"/>
    <x v="168"/>
    <n v="4"/>
    <x v="3"/>
    <n v="79490.509999999995"/>
    <n v="127184.81"/>
    <n v="111286.71"/>
    <n v="178058.74"/>
    <n v="143082.91"/>
    <n v="228932.66"/>
    <n v="190777.22"/>
    <n v="305243.55"/>
    <n v="238471.52"/>
    <n v="381554.44"/>
    <n v="270267.71999999997"/>
    <n v="432428.37"/>
    <n v="302063.93"/>
    <n v="483302.29"/>
  </r>
  <r>
    <n v="4"/>
    <x v="3"/>
    <s v="Region IV - Southeast"/>
    <x v="25"/>
    <s v="MS"/>
    <x v="169"/>
    <n v="1"/>
    <x v="0"/>
    <n v="93453.29"/>
    <n v="163543.26"/>
    <n v="121278.37"/>
    <n v="212237.14"/>
    <n v="144975.09"/>
    <n v="253706.42"/>
    <n v="172855.62"/>
    <n v="302497.33"/>
    <n v="203481.41"/>
    <n v="356092.48"/>
    <n v="223135.35999999999"/>
    <n v="390486.87"/>
    <n v="242162.53"/>
    <n v="423784.44"/>
  </r>
  <r>
    <n v="4"/>
    <x v="3"/>
    <s v="Region IV - Southeast"/>
    <x v="25"/>
    <s v="MS"/>
    <x v="169"/>
    <n v="2"/>
    <x v="1"/>
    <n v="73039.45"/>
    <n v="127819.04"/>
    <n v="95736.43"/>
    <n v="167538.75"/>
    <n v="116040.73"/>
    <n v="203071.28"/>
    <n v="142084.4"/>
    <n v="248647.7"/>
    <n v="168598.87"/>
    <n v="295048.01"/>
    <n v="185818.5"/>
    <n v="325182.37"/>
    <n v="201922.06"/>
    <n v="353363.61"/>
  </r>
  <r>
    <n v="4"/>
    <x v="3"/>
    <s v="Region IV - Southeast"/>
    <x v="25"/>
    <s v="MS"/>
    <x v="169"/>
    <n v="3"/>
    <x v="2"/>
    <n v="69508.800000000003"/>
    <n v="121640.4"/>
    <n v="94711.42"/>
    <n v="165744.98000000001"/>
    <n v="119876.1"/>
    <n v="209783.17"/>
    <n v="157950.84"/>
    <n v="276413.98"/>
    <n v="195672.35"/>
    <n v="342426.61"/>
    <n v="220427.53"/>
    <n v="385748.18"/>
    <n v="244868.72"/>
    <n v="428520.26"/>
  </r>
  <r>
    <n v="4"/>
    <x v="3"/>
    <s v="Region IV - Southeast"/>
    <x v="25"/>
    <s v="MS"/>
    <x v="169"/>
    <n v="4"/>
    <x v="3"/>
    <n v="75106.41"/>
    <n v="120170.26"/>
    <n v="105148.98"/>
    <n v="168238.37"/>
    <n v="135191.54"/>
    <n v="216306.47"/>
    <n v="180255.39"/>
    <n v="288408.63"/>
    <n v="225319.24"/>
    <n v="360510.78"/>
    <n v="255361.8"/>
    <n v="408578.89"/>
    <n v="285404.37"/>
    <n v="456646.99"/>
  </r>
  <r>
    <n v="4"/>
    <x v="3"/>
    <s v="Region IV - Southeast"/>
    <x v="25"/>
    <s v="MS"/>
    <x v="170"/>
    <n v="1"/>
    <x v="0"/>
    <n v="95696.43"/>
    <n v="167468.75"/>
    <n v="124184.44"/>
    <n v="217322.77"/>
    <n v="148444.82"/>
    <n v="259778.43"/>
    <n v="176986.63"/>
    <n v="309726.59999999998"/>
    <n v="208340.55"/>
    <n v="364595.96"/>
    <n v="228461.64"/>
    <n v="399807.88"/>
    <n v="247939.03"/>
    <n v="433893.31"/>
  </r>
  <r>
    <n v="4"/>
    <x v="3"/>
    <s v="Region IV - Southeast"/>
    <x v="25"/>
    <s v="MS"/>
    <x v="170"/>
    <n v="2"/>
    <x v="1"/>
    <n v="74823.850000000006"/>
    <n v="130941.73"/>
    <n v="98068.52"/>
    <n v="171619.91"/>
    <n v="118860.24"/>
    <n v="208005.43"/>
    <n v="145523.92000000001"/>
    <n v="254666.86"/>
    <n v="172674.12"/>
    <n v="302179.71000000002"/>
    <n v="190306.2"/>
    <n v="333035.84999999998"/>
    <n v="206794.28"/>
    <n v="361889.99"/>
  </r>
  <r>
    <n v="4"/>
    <x v="3"/>
    <s v="Region IV - Southeast"/>
    <x v="25"/>
    <s v="MS"/>
    <x v="170"/>
    <n v="3"/>
    <x v="2"/>
    <n v="71230.880000000005"/>
    <n v="124654.03"/>
    <n v="97063.88"/>
    <n v="169861.79"/>
    <n v="122858.09"/>
    <n v="215001.65"/>
    <n v="161884.49"/>
    <n v="283297.87"/>
    <n v="200549.72"/>
    <n v="350962.01"/>
    <n v="225925.23"/>
    <n v="395369.16"/>
    <n v="250979.69"/>
    <n v="439214.46"/>
  </r>
  <r>
    <n v="4"/>
    <x v="3"/>
    <s v="Region IV - Southeast"/>
    <x v="25"/>
    <s v="MS"/>
    <x v="170"/>
    <n v="4"/>
    <x v="3"/>
    <n v="76925.56"/>
    <n v="123080.9"/>
    <n v="107695.78"/>
    <n v="172313.25"/>
    <n v="138466.01"/>
    <n v="221545.61"/>
    <n v="184621.34"/>
    <n v="295394.15000000002"/>
    <n v="230776.68"/>
    <n v="369242.69"/>
    <n v="261546.9"/>
    <n v="418475.05"/>
    <n v="292317.12"/>
    <n v="467707.4"/>
  </r>
  <r>
    <n v="4"/>
    <x v="3"/>
    <s v="Region IV - Southeast"/>
    <x v="25"/>
    <s v="MS"/>
    <x v="171"/>
    <n v="1"/>
    <x v="0"/>
    <n v="90740.22"/>
    <n v="158795.39000000001"/>
    <n v="117814.93"/>
    <n v="206176.12"/>
    <n v="140883.42000000001"/>
    <n v="246545.99"/>
    <n v="168046.65"/>
    <n v="294081.64"/>
    <n v="197864.47"/>
    <n v="346262.83"/>
    <n v="217001.25"/>
    <n v="379752.2"/>
    <n v="235551.5"/>
    <n v="412215.12"/>
  </r>
  <r>
    <n v="4"/>
    <x v="3"/>
    <s v="Region IV - Southeast"/>
    <x v="25"/>
    <s v="MS"/>
    <x v="171"/>
    <n v="2"/>
    <x v="1"/>
    <n v="70555.75"/>
    <n v="123472.56"/>
    <n v="92559.98"/>
    <n v="161979.96"/>
    <n v="112274.17"/>
    <n v="196479.79"/>
    <n v="137621.18"/>
    <n v="240837.07"/>
    <n v="163373.85999999999"/>
    <n v="285904.26"/>
    <n v="180103.69"/>
    <n v="315181.45"/>
    <n v="195763.16"/>
    <n v="342585.54"/>
  </r>
  <r>
    <n v="4"/>
    <x v="3"/>
    <s v="Region IV - Southeast"/>
    <x v="25"/>
    <s v="MS"/>
    <x v="171"/>
    <n v="3"/>
    <x v="2"/>
    <n v="66866.91"/>
    <n v="117017.09"/>
    <n v="91042"/>
    <n v="159323.49"/>
    <n v="115179.57"/>
    <n v="201564.25"/>
    <n v="151709.97"/>
    <n v="265492.46000000002"/>
    <n v="187891.11"/>
    <n v="328809.44"/>
    <n v="211623.78"/>
    <n v="370341.62"/>
    <n v="235046"/>
    <n v="411330.49"/>
  </r>
  <r>
    <n v="4"/>
    <x v="3"/>
    <s v="Region IV - Southeast"/>
    <x v="25"/>
    <s v="MS"/>
    <x v="171"/>
    <n v="4"/>
    <x v="3"/>
    <n v="72735.48"/>
    <n v="116376.77"/>
    <n v="101829.67"/>
    <n v="162927.47"/>
    <n v="130923.86"/>
    <n v="209478.18"/>
    <n v="174565.15"/>
    <n v="279304.24"/>
    <n v="218206.43"/>
    <n v="349130.3"/>
    <n v="247300.63"/>
    <n v="395681.01"/>
    <n v="276394.82"/>
    <n v="442231.71"/>
  </r>
  <r>
    <n v="4"/>
    <x v="3"/>
    <s v="Region IV - Southeast"/>
    <x v="26"/>
    <s v="NC"/>
    <x v="172"/>
    <n v="1"/>
    <x v="0"/>
    <n v="107079.22"/>
    <n v="187388.64"/>
    <n v="138708.34"/>
    <n v="242739.6"/>
    <n v="165597.10999999999"/>
    <n v="289794.95"/>
    <n v="197136.99"/>
    <n v="344989.73"/>
    <n v="231870.78"/>
    <n v="405773.86"/>
    <n v="254155.06"/>
    <n v="444771.35"/>
    <n v="275624.13"/>
    <n v="482342.22"/>
  </r>
  <r>
    <n v="4"/>
    <x v="3"/>
    <s v="Region IV - Southeast"/>
    <x v="26"/>
    <s v="NC"/>
    <x v="172"/>
    <n v="2"/>
    <x v="1"/>
    <n v="85289.17"/>
    <n v="149256.04999999999"/>
    <n v="111444.47"/>
    <n v="195027.83"/>
    <n v="134712.12"/>
    <n v="235746.21"/>
    <n v="164291.31"/>
    <n v="287509.78999999998"/>
    <n v="194636.6"/>
    <n v="340614.04"/>
    <n v="214322.45"/>
    <n v="375064.29"/>
    <n v="232670.81"/>
    <n v="407173.92"/>
  </r>
  <r>
    <n v="4"/>
    <x v="3"/>
    <s v="Region IV - Southeast"/>
    <x v="26"/>
    <s v="NC"/>
    <x v="172"/>
    <n v="3"/>
    <x v="2"/>
    <n v="82392.06"/>
    <n v="144186.10999999999"/>
    <n v="112572.64"/>
    <n v="197002.12"/>
    <n v="142712.73000000001"/>
    <n v="249747.27"/>
    <n v="188272.67"/>
    <n v="329477.18"/>
    <n v="233455.57"/>
    <n v="408547.24"/>
    <n v="263158.55"/>
    <n v="460527.46"/>
    <n v="292526.37"/>
    <n v="511921.14"/>
  </r>
  <r>
    <n v="4"/>
    <x v="3"/>
    <s v="Region IV - Southeast"/>
    <x v="26"/>
    <s v="NC"/>
    <x v="172"/>
    <n v="4"/>
    <x v="3"/>
    <n v="86896.42"/>
    <n v="139034.28"/>
    <n v="121654.99"/>
    <n v="194647.99"/>
    <n v="156413.56"/>
    <n v="250261.7"/>
    <n v="208551.41"/>
    <n v="333682.26"/>
    <n v="260689.26"/>
    <n v="417102.83"/>
    <n v="295447.83"/>
    <n v="472716.54"/>
    <n v="330206.40000000002"/>
    <n v="528330.25"/>
  </r>
  <r>
    <n v="4"/>
    <x v="3"/>
    <s v="Region IV - Southeast"/>
    <x v="26"/>
    <s v="NC"/>
    <x v="173"/>
    <n v="1"/>
    <x v="0"/>
    <n v="107428.05"/>
    <n v="187999.09"/>
    <n v="139040.20000000001"/>
    <n v="243320.35"/>
    <n v="165891.78"/>
    <n v="290310.62"/>
    <n v="197341.92"/>
    <n v="345348.37"/>
    <n v="232019.33"/>
    <n v="406033.83"/>
    <n v="254264.58"/>
    <n v="444963.02"/>
    <n v="275645.93"/>
    <n v="482380.38"/>
  </r>
  <r>
    <n v="4"/>
    <x v="3"/>
    <s v="Region IV - Southeast"/>
    <x v="26"/>
    <s v="NC"/>
    <x v="173"/>
    <n v="2"/>
    <x v="1"/>
    <n v="86326.1"/>
    <n v="151070.68"/>
    <n v="112637.29"/>
    <n v="197115.26"/>
    <n v="135982.1"/>
    <n v="237968.68"/>
    <n v="165533.47"/>
    <n v="289683.58"/>
    <n v="195960.95999999999"/>
    <n v="342931.69"/>
    <n v="215689.85"/>
    <n v="377457.24"/>
    <n v="234049.03"/>
    <n v="409585.81"/>
  </r>
  <r>
    <n v="4"/>
    <x v="3"/>
    <s v="Region IV - Southeast"/>
    <x v="26"/>
    <s v="NC"/>
    <x v="173"/>
    <n v="3"/>
    <x v="2"/>
    <n v="83964.28"/>
    <n v="146937.5"/>
    <n v="114861.43"/>
    <n v="201007.5"/>
    <n v="145719.35"/>
    <n v="255008.86"/>
    <n v="192345.01"/>
    <n v="336603.77"/>
    <n v="238605.52"/>
    <n v="417559.67"/>
    <n v="269040.15000000002"/>
    <n v="470820.25"/>
    <n v="299150.19"/>
    <n v="523512.84"/>
  </r>
  <r>
    <n v="4"/>
    <x v="3"/>
    <s v="Region IV - Southeast"/>
    <x v="26"/>
    <s v="NC"/>
    <x v="173"/>
    <n v="4"/>
    <x v="3"/>
    <n v="87577.56"/>
    <n v="140124.1"/>
    <n v="122608.58"/>
    <n v="196173.74"/>
    <n v="157639.60999999999"/>
    <n v="252223.37"/>
    <n v="210186.14"/>
    <n v="336297.83"/>
    <n v="262732.68"/>
    <n v="420372.29"/>
    <n v="297763.7"/>
    <n v="476421.93"/>
    <n v="332794.73"/>
    <n v="532471.56999999995"/>
  </r>
  <r>
    <n v="4"/>
    <x v="3"/>
    <s v="Region IV - Southeast"/>
    <x v="26"/>
    <s v="NC"/>
    <x v="174"/>
    <n v="1"/>
    <x v="0"/>
    <n v="108079.67"/>
    <n v="189139.43"/>
    <n v="139935.85999999999"/>
    <n v="244887.75"/>
    <n v="167004.68"/>
    <n v="292258.19"/>
    <n v="198729.45"/>
    <n v="347776.54"/>
    <n v="233691.07"/>
    <n v="408959.37"/>
    <n v="256119.88"/>
    <n v="448209.8"/>
    <n v="277699.62"/>
    <n v="485974.33"/>
  </r>
  <r>
    <n v="4"/>
    <x v="3"/>
    <s v="Region IV - Southeast"/>
    <x v="26"/>
    <s v="NC"/>
    <x v="174"/>
    <n v="2"/>
    <x v="1"/>
    <n v="86518.99"/>
    <n v="151408.23000000001"/>
    <n v="112958.97"/>
    <n v="197678.2"/>
    <n v="136444.79"/>
    <n v="238778.39"/>
    <n v="166229.51999999999"/>
    <n v="290901.65000000002"/>
    <n v="196848.82"/>
    <n v="344485.44"/>
    <n v="216706.57"/>
    <n v="379236.5"/>
    <n v="235198.44"/>
    <n v="411597.27"/>
  </r>
  <r>
    <n v="4"/>
    <x v="3"/>
    <s v="Region IV - Southeast"/>
    <x v="26"/>
    <s v="NC"/>
    <x v="174"/>
    <n v="3"/>
    <x v="2"/>
    <n v="83905.5"/>
    <n v="146834.63"/>
    <n v="114720.68"/>
    <n v="200761.2"/>
    <n v="145495.79"/>
    <n v="254617.64"/>
    <n v="192004.6"/>
    <n v="336008.05"/>
    <n v="238140.32"/>
    <n v="416745.56"/>
    <n v="268482.92"/>
    <n v="469845.12"/>
    <n v="298493.90000000002"/>
    <n v="522364.32"/>
  </r>
  <r>
    <n v="4"/>
    <x v="3"/>
    <s v="Region IV - Southeast"/>
    <x v="26"/>
    <s v="NC"/>
    <x v="174"/>
    <n v="4"/>
    <x v="3"/>
    <n v="87935.34"/>
    <n v="140696.54"/>
    <n v="123109.47"/>
    <n v="196975.16"/>
    <n v="158283.60999999999"/>
    <n v="253253.78"/>
    <n v="211044.81"/>
    <n v="337671.7"/>
    <n v="263806.01"/>
    <n v="422089.63"/>
    <n v="298980.15000000002"/>
    <n v="478368.24"/>
    <n v="334154.28000000003"/>
    <n v="534646.86"/>
  </r>
  <r>
    <n v="4"/>
    <x v="3"/>
    <s v="Region IV - Southeast"/>
    <x v="26"/>
    <s v="NC"/>
    <x v="175"/>
    <n v="1"/>
    <x v="0"/>
    <n v="104184.47"/>
    <n v="182322.83"/>
    <n v="134906.62"/>
    <n v="236086.58"/>
    <n v="161014.5"/>
    <n v="281775.38"/>
    <n v="191618.46"/>
    <n v="335332.31"/>
    <n v="225339.92"/>
    <n v="394344.87"/>
    <n v="246973.48"/>
    <n v="432203.6"/>
    <n v="267793.95"/>
    <n v="468639.42"/>
  </r>
  <r>
    <n v="4"/>
    <x v="3"/>
    <s v="Region IV - Southeast"/>
    <x v="26"/>
    <s v="NC"/>
    <x v="175"/>
    <n v="2"/>
    <x v="1"/>
    <n v="83311.89"/>
    <n v="145795.82"/>
    <n v="108790.7"/>
    <n v="190383.73"/>
    <n v="131429.93"/>
    <n v="230002.37"/>
    <n v="160155.76"/>
    <n v="280272.58"/>
    <n v="189673.5"/>
    <n v="331928.62"/>
    <n v="208818.04"/>
    <n v="365431.57"/>
    <n v="226649.2"/>
    <n v="396636.1"/>
  </r>
  <r>
    <n v="4"/>
    <x v="3"/>
    <s v="Region IV - Southeast"/>
    <x v="26"/>
    <s v="NC"/>
    <x v="175"/>
    <n v="3"/>
    <x v="2"/>
    <n v="80728.77"/>
    <n v="141275.35"/>
    <n v="110360.93"/>
    <n v="193131.64"/>
    <n v="139954.29999999999"/>
    <n v="244920.03"/>
    <n v="184679.45"/>
    <n v="323189.03999999998"/>
    <n v="229043.42"/>
    <n v="400825.98"/>
    <n v="258218.08"/>
    <n v="451881.65"/>
    <n v="287071.7"/>
    <n v="502375.48"/>
  </r>
  <r>
    <n v="4"/>
    <x v="3"/>
    <s v="Region IV - Southeast"/>
    <x v="26"/>
    <s v="NC"/>
    <x v="175"/>
    <n v="4"/>
    <x v="3"/>
    <n v="84719.5"/>
    <n v="135551.20000000001"/>
    <n v="118607.3"/>
    <n v="189771.69"/>
    <n v="152495.1"/>
    <n v="243992.17"/>
    <n v="203326.8"/>
    <n v="325322.89"/>
    <n v="254158.5"/>
    <n v="406653.61"/>
    <n v="288046.3"/>
    <n v="460874.09"/>
    <n v="321934.11"/>
    <n v="515094.58"/>
  </r>
  <r>
    <n v="4"/>
    <x v="3"/>
    <s v="Region IV - Southeast"/>
    <x v="26"/>
    <s v="NC"/>
    <x v="176"/>
    <n v="1"/>
    <x v="0"/>
    <n v="108019.11"/>
    <n v="189033.45"/>
    <n v="139823.09"/>
    <n v="244690.42"/>
    <n v="166841.03"/>
    <n v="291971.81"/>
    <n v="198492.93"/>
    <n v="347362.63"/>
    <n v="233386.43"/>
    <n v="408426.25"/>
    <n v="255770.73"/>
    <n v="447598.77"/>
    <n v="277293.24"/>
    <n v="485263.17"/>
  </r>
  <r>
    <n v="4"/>
    <x v="3"/>
    <s v="Region IV - Southeast"/>
    <x v="26"/>
    <s v="NC"/>
    <x v="176"/>
    <n v="2"/>
    <x v="1"/>
    <n v="86687.8"/>
    <n v="151703.64000000001"/>
    <n v="113133.2"/>
    <n v="197983.1"/>
    <n v="136606.25"/>
    <n v="239060.94"/>
    <n v="166338.74"/>
    <n v="291092.78999999998"/>
    <n v="196936.12"/>
    <n v="344638.22"/>
    <n v="216776.71"/>
    <n v="379359.23"/>
    <n v="235244.2"/>
    <n v="411677.36"/>
  </r>
  <r>
    <n v="4"/>
    <x v="3"/>
    <s v="Region IV - Southeast"/>
    <x v="26"/>
    <s v="NC"/>
    <x v="176"/>
    <n v="3"/>
    <x v="2"/>
    <n v="84231.7"/>
    <n v="147405.48000000001"/>
    <n v="115206.59"/>
    <n v="201611.53"/>
    <n v="146141.82999999999"/>
    <n v="255748.2"/>
    <n v="192887.15"/>
    <n v="337552.51"/>
    <n v="239263.35"/>
    <n v="418710.86"/>
    <n v="269770.69"/>
    <n v="472098.7"/>
    <n v="299949.92"/>
    <n v="524912.36"/>
  </r>
  <r>
    <n v="4"/>
    <x v="3"/>
    <s v="Region IV - Southeast"/>
    <x v="26"/>
    <s v="NC"/>
    <x v="176"/>
    <n v="4"/>
    <x v="3"/>
    <n v="88000.01"/>
    <n v="140800.01999999999"/>
    <n v="123200.01"/>
    <n v="197120.02"/>
    <n v="158400.01999999999"/>
    <n v="253440.03"/>
    <n v="211200.02"/>
    <n v="337920.04"/>
    <n v="264000.03000000003"/>
    <n v="422400.05"/>
    <n v="299200.03000000003"/>
    <n v="478720.06"/>
    <n v="334400.03000000003"/>
    <n v="535040.06000000006"/>
  </r>
  <r>
    <n v="4"/>
    <x v="3"/>
    <s v="Region IV - Southeast"/>
    <x v="26"/>
    <s v="NC"/>
    <x v="177"/>
    <n v="1"/>
    <x v="0"/>
    <n v="107488.61"/>
    <n v="188105.07"/>
    <n v="139152.95999999999"/>
    <n v="243517.68"/>
    <n v="166055.43"/>
    <n v="290597"/>
    <n v="197578.44"/>
    <n v="345762.28"/>
    <n v="232323.97"/>
    <n v="406566.94"/>
    <n v="254613.74"/>
    <n v="445574.04"/>
    <n v="276052.31"/>
    <n v="483091.54"/>
  </r>
  <r>
    <n v="4"/>
    <x v="3"/>
    <s v="Region IV - Southeast"/>
    <x v="26"/>
    <s v="NC"/>
    <x v="177"/>
    <n v="2"/>
    <x v="1"/>
    <n v="86157.29"/>
    <n v="150775.26"/>
    <n v="112463.06"/>
    <n v="196810.36"/>
    <n v="135820.65"/>
    <n v="237686.13"/>
    <n v="165424.25"/>
    <n v="289492.44"/>
    <n v="195873.66"/>
    <n v="342778.91"/>
    <n v="215619.72"/>
    <n v="377334.5"/>
    <n v="234003.27"/>
    <n v="409505.73"/>
  </r>
  <r>
    <n v="4"/>
    <x v="3"/>
    <s v="Region IV - Southeast"/>
    <x v="26"/>
    <s v="NC"/>
    <x v="177"/>
    <n v="3"/>
    <x v="2"/>
    <n v="83638.080000000002"/>
    <n v="146366.65"/>
    <n v="114375.52"/>
    <n v="200157.16"/>
    <n v="145073.32"/>
    <n v="253878.3"/>
    <n v="191462.46"/>
    <n v="335059.31"/>
    <n v="237482.49"/>
    <n v="415594.36"/>
    <n v="267752.38"/>
    <n v="468566.67"/>
    <n v="297694.17"/>
    <n v="520964.8"/>
  </r>
  <r>
    <n v="4"/>
    <x v="3"/>
    <s v="Region IV - Southeast"/>
    <x v="26"/>
    <s v="NC"/>
    <x v="177"/>
    <n v="4"/>
    <x v="3"/>
    <n v="87512.89"/>
    <n v="140020.62"/>
    <n v="122518.04"/>
    <n v="196028.87"/>
    <n v="157523.20000000001"/>
    <n v="252037.12"/>
    <n v="210030.93"/>
    <n v="336049.49"/>
    <n v="262538.65999999997"/>
    <n v="420061.87"/>
    <n v="297543.82"/>
    <n v="476070.12"/>
    <n v="332548.96999999997"/>
    <n v="532078.37"/>
  </r>
  <r>
    <n v="4"/>
    <x v="3"/>
    <s v="Region IV - Southeast"/>
    <x v="26"/>
    <s v="NC"/>
    <x v="178"/>
    <n v="1"/>
    <x v="0"/>
    <n v="103593.41"/>
    <n v="181288.47"/>
    <n v="134123.72"/>
    <n v="234716.51"/>
    <n v="160065.25"/>
    <n v="280114.18"/>
    <n v="190467.45"/>
    <n v="333318.03000000003"/>
    <n v="223972.82"/>
    <n v="391952.43"/>
    <n v="245467.33"/>
    <n v="429567.82"/>
    <n v="266146.63"/>
    <n v="465756.61"/>
  </r>
  <r>
    <n v="4"/>
    <x v="3"/>
    <s v="Region IV - Southeast"/>
    <x v="26"/>
    <s v="NC"/>
    <x v="178"/>
    <n v="2"/>
    <x v="1"/>
    <n v="82950.2"/>
    <n v="145162.85"/>
    <n v="108294.79"/>
    <n v="189515.88"/>
    <n v="130805.78"/>
    <n v="228910.11"/>
    <n v="159350.49"/>
    <n v="278863.34999999998"/>
    <n v="188698.33"/>
    <n v="330222.08000000002"/>
    <n v="207731.18"/>
    <n v="363529.56"/>
    <n v="225454.02"/>
    <n v="394544.54"/>
  </r>
  <r>
    <n v="4"/>
    <x v="3"/>
    <s v="Region IV - Southeast"/>
    <x v="26"/>
    <s v="NC"/>
    <x v="178"/>
    <n v="3"/>
    <x v="2"/>
    <n v="80461.350000000006"/>
    <n v="140807.37"/>
    <n v="110015.77"/>
    <n v="192527.6"/>
    <n v="139531.82"/>
    <n v="244180.69"/>
    <n v="184137.31"/>
    <n v="322240.28999999998"/>
    <n v="228385.59"/>
    <n v="399674.78"/>
    <n v="257487.54"/>
    <n v="450603.19"/>
    <n v="286271.96999999997"/>
    <n v="500975.95"/>
  </r>
  <r>
    <n v="4"/>
    <x v="3"/>
    <s v="Region IV - Southeast"/>
    <x v="26"/>
    <s v="NC"/>
    <x v="178"/>
    <n v="4"/>
    <x v="3"/>
    <n v="84297.05"/>
    <n v="134875.28"/>
    <n v="118015.87"/>
    <n v="188825.39"/>
    <n v="151734.69"/>
    <n v="242775.51"/>
    <n v="202312.92"/>
    <n v="323700.67"/>
    <n v="252891.15"/>
    <n v="404625.84"/>
    <n v="286609.96999999997"/>
    <n v="458575.95"/>
    <n v="320328.78999999998"/>
    <n v="512526.07"/>
  </r>
  <r>
    <n v="4"/>
    <x v="3"/>
    <s v="Region IV - Southeast"/>
    <x v="26"/>
    <s v="NC"/>
    <x v="179"/>
    <n v="1"/>
    <x v="0"/>
    <n v="107549.17"/>
    <n v="188211.05"/>
    <n v="139265.72"/>
    <n v="243715.01"/>
    <n v="166219.07999999999"/>
    <n v="290883.38"/>
    <n v="197814.96"/>
    <n v="346176.19"/>
    <n v="232628.61"/>
    <n v="407100.06"/>
    <n v="254962.9"/>
    <n v="446185.07"/>
    <n v="276458.69"/>
    <n v="483802.7"/>
  </r>
  <r>
    <n v="4"/>
    <x v="3"/>
    <s v="Region IV - Southeast"/>
    <x v="26"/>
    <s v="NC"/>
    <x v="179"/>
    <n v="2"/>
    <x v="1"/>
    <n v="85988.479999999996"/>
    <n v="150479.85"/>
    <n v="112288.84"/>
    <n v="196505.47"/>
    <n v="135659.19"/>
    <n v="237403.58"/>
    <n v="165315.03"/>
    <n v="289301.3"/>
    <n v="195786.36"/>
    <n v="342626.14"/>
    <n v="215549.58"/>
    <n v="377211.77"/>
    <n v="233957.51"/>
    <n v="409425.64"/>
  </r>
  <r>
    <n v="4"/>
    <x v="3"/>
    <s v="Region IV - Southeast"/>
    <x v="26"/>
    <s v="NC"/>
    <x v="179"/>
    <n v="3"/>
    <x v="2"/>
    <n v="83311.88"/>
    <n v="145795.79999999999"/>
    <n v="113889.62"/>
    <n v="199306.83"/>
    <n v="144427.28"/>
    <n v="252747.74"/>
    <n v="190579.91"/>
    <n v="333514.84999999998"/>
    <n v="236359.46"/>
    <n v="413629.06"/>
    <n v="266464.62"/>
    <n v="466313.09"/>
    <n v="296238.15000000002"/>
    <n v="518416.76"/>
  </r>
  <r>
    <n v="4"/>
    <x v="3"/>
    <s v="Region IV - Southeast"/>
    <x v="26"/>
    <s v="NC"/>
    <x v="179"/>
    <n v="4"/>
    <x v="3"/>
    <n v="87448.22"/>
    <n v="139917.15"/>
    <n v="122427.5"/>
    <n v="195884.01"/>
    <n v="157406.79"/>
    <n v="251850.87"/>
    <n v="209875.72"/>
    <n v="335801.16"/>
    <n v="262344.65000000002"/>
    <n v="419751.45"/>
    <n v="297323.94"/>
    <n v="475718.3"/>
    <n v="332303.21999999997"/>
    <n v="531685.16"/>
  </r>
  <r>
    <n v="4"/>
    <x v="3"/>
    <s v="Region IV - Southeast"/>
    <x v="26"/>
    <s v="NC"/>
    <x v="180"/>
    <n v="1"/>
    <x v="0"/>
    <n v="103653.97"/>
    <n v="181394.45"/>
    <n v="134236.48000000001"/>
    <n v="234913.85"/>
    <n v="160228.9"/>
    <n v="280400.57"/>
    <n v="190703.97"/>
    <n v="333731.96000000002"/>
    <n v="224277.46"/>
    <n v="392485.56"/>
    <n v="245816.49"/>
    <n v="430178.86"/>
    <n v="266553.02"/>
    <n v="466467.79"/>
  </r>
  <r>
    <n v="4"/>
    <x v="3"/>
    <s v="Region IV - Southeast"/>
    <x v="26"/>
    <s v="NC"/>
    <x v="180"/>
    <n v="2"/>
    <x v="1"/>
    <n v="82781.39"/>
    <n v="144867.44"/>
    <n v="108120.56"/>
    <n v="189210.99"/>
    <n v="130644.32"/>
    <n v="228627.57"/>
    <n v="159241.26999999999"/>
    <n v="278672.21999999997"/>
    <n v="188611.04"/>
    <n v="330069.31"/>
    <n v="207661.05"/>
    <n v="363406.84"/>
    <n v="225408.27"/>
    <n v="394464.47"/>
  </r>
  <r>
    <n v="4"/>
    <x v="3"/>
    <s v="Region IV - Southeast"/>
    <x v="26"/>
    <s v="NC"/>
    <x v="180"/>
    <n v="3"/>
    <x v="2"/>
    <n v="80135.149999999994"/>
    <n v="140236.51999999999"/>
    <n v="109529.87"/>
    <n v="191677.27"/>
    <n v="138885.79"/>
    <n v="243050.13"/>
    <n v="183254.77"/>
    <n v="320695.84000000003"/>
    <n v="227262.56"/>
    <n v="397709.48"/>
    <n v="256199.78"/>
    <n v="448349.62"/>
    <n v="284815.96000000002"/>
    <n v="498427.92"/>
  </r>
  <r>
    <n v="4"/>
    <x v="3"/>
    <s v="Region IV - Southeast"/>
    <x v="26"/>
    <s v="NC"/>
    <x v="180"/>
    <n v="4"/>
    <x v="3"/>
    <n v="84232.38"/>
    <n v="134771.81"/>
    <n v="117925.33"/>
    <n v="188680.53"/>
    <n v="151618.28"/>
    <n v="242589.26"/>
    <n v="202157.71"/>
    <n v="323452.34999999998"/>
    <n v="252697.14"/>
    <n v="404315.43"/>
    <n v="286390.09000000003"/>
    <n v="458224.16"/>
    <n v="320083.05"/>
    <n v="512132.88"/>
  </r>
  <r>
    <n v="4"/>
    <x v="3"/>
    <s v="Region IV - Southeast"/>
    <x v="26"/>
    <s v="NC"/>
    <x v="91"/>
    <n v="1"/>
    <x v="0"/>
    <n v="104775.54"/>
    <n v="183357.19"/>
    <n v="135689.51999999999"/>
    <n v="237456.65"/>
    <n v="161963.75"/>
    <n v="283436.57"/>
    <n v="192769.47"/>
    <n v="337346.58"/>
    <n v="226707.02"/>
    <n v="396737.29"/>
    <n v="248479.63"/>
    <n v="434839.35"/>
    <n v="269441.26"/>
    <n v="471522.21"/>
  </r>
  <r>
    <n v="4"/>
    <x v="3"/>
    <s v="Region IV - Southeast"/>
    <x v="26"/>
    <s v="NC"/>
    <x v="91"/>
    <n v="2"/>
    <x v="1"/>
    <n v="83673.59"/>
    <n v="146428.78"/>
    <n v="109286.61"/>
    <n v="191251.57"/>
    <n v="132054.07999999999"/>
    <n v="231094.63"/>
    <n v="160961.01999999999"/>
    <n v="281681.78999999998"/>
    <n v="190648.66"/>
    <n v="333635.15000000002"/>
    <n v="209904.9"/>
    <n v="367333.57"/>
    <n v="227844.37"/>
    <n v="398727.65"/>
  </r>
  <r>
    <n v="4"/>
    <x v="3"/>
    <s v="Region IV - Southeast"/>
    <x v="26"/>
    <s v="NC"/>
    <x v="91"/>
    <n v="3"/>
    <x v="2"/>
    <n v="80996.19"/>
    <n v="141743.32999999999"/>
    <n v="110706.1"/>
    <n v="193735.67"/>
    <n v="140376.78"/>
    <n v="245659.37"/>
    <n v="185221.58"/>
    <n v="324137.77"/>
    <n v="229701.24"/>
    <n v="401977.17"/>
    <n v="258948.62"/>
    <n v="453160.09"/>
    <n v="287871.43"/>
    <n v="503775.01"/>
  </r>
  <r>
    <n v="4"/>
    <x v="3"/>
    <s v="Region IV - Southeast"/>
    <x v="26"/>
    <s v="NC"/>
    <x v="91"/>
    <n v="4"/>
    <x v="3"/>
    <n v="85141.95"/>
    <n v="136227.12"/>
    <n v="119198.73"/>
    <n v="190717.97"/>
    <n v="153255.51"/>
    <n v="245208.82"/>
    <n v="204340.68"/>
    <n v="326945.09999999998"/>
    <n v="255425.85"/>
    <n v="408681.37"/>
    <n v="289482.63"/>
    <n v="463172.22"/>
    <n v="323539.40999999997"/>
    <n v="517663.07"/>
  </r>
  <r>
    <n v="4"/>
    <x v="3"/>
    <s v="Region IV - Southeast"/>
    <x v="26"/>
    <s v="NC"/>
    <x v="181"/>
    <n v="1"/>
    <x v="0"/>
    <n v="105124.36"/>
    <n v="183967.63"/>
    <n v="136021.37"/>
    <n v="238037.39"/>
    <n v="162258.42000000001"/>
    <n v="283952.23"/>
    <n v="192974.4"/>
    <n v="337705.2"/>
    <n v="226855.56"/>
    <n v="396997.24"/>
    <n v="248589.15"/>
    <n v="435031.01"/>
    <n v="269463.06"/>
    <n v="471560.35"/>
  </r>
  <r>
    <n v="4"/>
    <x v="3"/>
    <s v="Region IV - Southeast"/>
    <x v="26"/>
    <s v="NC"/>
    <x v="181"/>
    <n v="2"/>
    <x v="1"/>
    <n v="84710.52"/>
    <n v="148243.41"/>
    <n v="110479.43"/>
    <n v="193339"/>
    <n v="133324.04999999999"/>
    <n v="233317.1"/>
    <n v="162203.18"/>
    <n v="283855.57"/>
    <n v="191973.02"/>
    <n v="335952.78"/>
    <n v="211272.29"/>
    <n v="369726.5"/>
    <n v="229222.58"/>
    <n v="401139.52"/>
  </r>
  <r>
    <n v="4"/>
    <x v="3"/>
    <s v="Region IV - Southeast"/>
    <x v="26"/>
    <s v="NC"/>
    <x v="181"/>
    <n v="3"/>
    <x v="2"/>
    <n v="82568.41"/>
    <n v="144494.72"/>
    <n v="112994.88"/>
    <n v="197741.04"/>
    <n v="143383.4"/>
    <n v="250920.95"/>
    <n v="189293.92"/>
    <n v="331264.36"/>
    <n v="234851.19"/>
    <n v="410989.59"/>
    <n v="264830.21999999997"/>
    <n v="463452.88"/>
    <n v="294495.25"/>
    <n v="515366.69"/>
  </r>
  <r>
    <n v="4"/>
    <x v="3"/>
    <s v="Region IV - Southeast"/>
    <x v="26"/>
    <s v="NC"/>
    <x v="181"/>
    <n v="4"/>
    <x v="3"/>
    <n v="85823.09"/>
    <n v="137316.94"/>
    <n v="120152.32000000001"/>
    <n v="192243.72"/>
    <n v="154481.56"/>
    <n v="247170.49"/>
    <n v="205975.41"/>
    <n v="329560.65999999997"/>
    <n v="257469.26"/>
    <n v="411950.82"/>
    <n v="291798.49"/>
    <n v="466877.6"/>
    <n v="326127.73"/>
    <n v="521804.37"/>
  </r>
  <r>
    <n v="4"/>
    <x v="3"/>
    <s v="Region IV - Southeast"/>
    <x v="27"/>
    <s v="SC"/>
    <x v="125"/>
    <n v="1"/>
    <x v="0"/>
    <n v="106958.11"/>
    <n v="187176.69"/>
    <n v="138482.82"/>
    <n v="242344.94"/>
    <n v="165269.82999999999"/>
    <n v="289222.19"/>
    <n v="196663.95"/>
    <n v="344161.92"/>
    <n v="231261.51"/>
    <n v="404707.64"/>
    <n v="253456.75"/>
    <n v="443549.31"/>
    <n v="274811.38"/>
    <n v="480919.91"/>
  </r>
  <r>
    <n v="4"/>
    <x v="3"/>
    <s v="Region IV - Southeast"/>
    <x v="27"/>
    <s v="SC"/>
    <x v="125"/>
    <n v="2"/>
    <x v="1"/>
    <n v="85626.79"/>
    <n v="149846.88"/>
    <n v="111792.93"/>
    <n v="195637.63"/>
    <n v="135035.04"/>
    <n v="236311.32"/>
    <n v="164509.76000000001"/>
    <n v="287892.08"/>
    <n v="194811.2"/>
    <n v="340919.61"/>
    <n v="214462.73"/>
    <n v="375309.77"/>
    <n v="232762.34"/>
    <n v="407334.1"/>
  </r>
  <r>
    <n v="4"/>
    <x v="3"/>
    <s v="Region IV - Southeast"/>
    <x v="27"/>
    <s v="SC"/>
    <x v="125"/>
    <n v="3"/>
    <x v="2"/>
    <n v="83044.47"/>
    <n v="145327.81"/>
    <n v="113544.46"/>
    <n v="198702.8"/>
    <n v="144004.79999999999"/>
    <n v="252008.4"/>
    <n v="190037.78"/>
    <n v="332566.11"/>
    <n v="235701.64"/>
    <n v="412477.87"/>
    <n v="265734.08"/>
    <n v="465034.64"/>
    <n v="295438.42"/>
    <n v="517017.24"/>
  </r>
  <r>
    <n v="4"/>
    <x v="3"/>
    <s v="Region IV - Southeast"/>
    <x v="27"/>
    <s v="SC"/>
    <x v="125"/>
    <n v="4"/>
    <x v="3"/>
    <n v="87025.77"/>
    <n v="139241.23000000001"/>
    <n v="121836.07"/>
    <n v="194937.72"/>
    <n v="156646.38"/>
    <n v="250634.21"/>
    <n v="208861.84"/>
    <n v="334178.95"/>
    <n v="261077.3"/>
    <n v="417723.69"/>
    <n v="295887.61"/>
    <n v="473420.18"/>
    <n v="330697.90999999997"/>
    <n v="529116.67000000004"/>
  </r>
  <r>
    <n v="4"/>
    <x v="3"/>
    <s v="Region IV - Southeast"/>
    <x v="27"/>
    <s v="SC"/>
    <x v="182"/>
    <n v="1"/>
    <x v="0"/>
    <n v="104593.86"/>
    <n v="183039.25"/>
    <n v="135351.23000000001"/>
    <n v="236864.65"/>
    <n v="161472.81"/>
    <n v="282577.42"/>
    <n v="192059.91"/>
    <n v="336104.85"/>
    <n v="225793.1"/>
    <n v="395137.93"/>
    <n v="247432.16"/>
    <n v="433006.27"/>
    <n v="268222.13"/>
    <n v="469388.72"/>
  </r>
  <r>
    <n v="4"/>
    <x v="3"/>
    <s v="Region IV - Southeast"/>
    <x v="27"/>
    <s v="SC"/>
    <x v="182"/>
    <n v="2"/>
    <x v="1"/>
    <n v="84180.02"/>
    <n v="147315.03"/>
    <n v="109809.29"/>
    <n v="192166.26"/>
    <n v="132538.45000000001"/>
    <n v="231942.29"/>
    <n v="161288.70000000001"/>
    <n v="282255.21999999997"/>
    <n v="190910.56"/>
    <n v="334093.46999999997"/>
    <n v="210115.3"/>
    <n v="367701.77"/>
    <n v="227981.65"/>
    <n v="398967.89"/>
  </r>
  <r>
    <n v="4"/>
    <x v="3"/>
    <s v="Region IV - Southeast"/>
    <x v="27"/>
    <s v="SC"/>
    <x v="182"/>
    <n v="3"/>
    <x v="2"/>
    <n v="81974.8"/>
    <n v="143455.89000000001"/>
    <n v="112163.81"/>
    <n v="196286.67"/>
    <n v="142314.89000000001"/>
    <n v="249051.06"/>
    <n v="187869.23"/>
    <n v="328771.15999999997"/>
    <n v="233070.34"/>
    <n v="407873.09"/>
    <n v="262811.92"/>
    <n v="459920.85"/>
    <n v="292239.5"/>
    <n v="511419.13"/>
  </r>
  <r>
    <n v="4"/>
    <x v="3"/>
    <s v="Region IV - Southeast"/>
    <x v="27"/>
    <s v="SC"/>
    <x v="182"/>
    <n v="4"/>
    <x v="3"/>
    <n v="85335.97"/>
    <n v="136537.54999999999"/>
    <n v="119470.35"/>
    <n v="191152.57"/>
    <n v="153604.74"/>
    <n v="245767.58"/>
    <n v="204806.32"/>
    <n v="327690.11"/>
    <n v="256007.9"/>
    <n v="409612.64"/>
    <n v="290142.28000000003"/>
    <n v="464227.66"/>
    <n v="324276.67"/>
    <n v="518842.68"/>
  </r>
  <r>
    <n v="4"/>
    <x v="3"/>
    <s v="Region IV - Southeast"/>
    <x v="27"/>
    <s v="SC"/>
    <x v="183"/>
    <n v="1"/>
    <x v="0"/>
    <n v="99819.33"/>
    <n v="174683.83"/>
    <n v="129320"/>
    <n v="226310.01"/>
    <n v="154402.35999999999"/>
    <n v="270204.13"/>
    <n v="183829.5"/>
    <n v="321701.62"/>
    <n v="216230.95"/>
    <n v="378404.16"/>
    <n v="237019.24"/>
    <n v="414783.67"/>
    <n v="257053.73"/>
    <n v="449844.02"/>
  </r>
  <r>
    <n v="4"/>
    <x v="3"/>
    <s v="Region IV - Southeast"/>
    <x v="27"/>
    <s v="SC"/>
    <x v="183"/>
    <n v="2"/>
    <x v="1"/>
    <n v="79405.490000000005"/>
    <n v="138959.6"/>
    <n v="103778.06"/>
    <n v="181611.61"/>
    <n v="125468"/>
    <n v="219569"/>
    <n v="153058.28"/>
    <n v="267851.99"/>
    <n v="181348.4"/>
    <n v="317359.7"/>
    <n v="199702.38"/>
    <n v="349479.17"/>
    <n v="216813.25"/>
    <n v="379423.2"/>
  </r>
  <r>
    <n v="4"/>
    <x v="3"/>
    <s v="Region IV - Southeast"/>
    <x v="27"/>
    <s v="SC"/>
    <x v="183"/>
    <n v="3"/>
    <x v="2"/>
    <n v="76632.22"/>
    <n v="134106.39000000001"/>
    <n v="104684.21"/>
    <n v="183197.37"/>
    <n v="132698.26"/>
    <n v="232221.96"/>
    <n v="175047.06"/>
    <n v="306332.36"/>
    <n v="217042.63"/>
    <n v="379824.6"/>
    <n v="244647.18"/>
    <n v="428132.56"/>
    <n v="271937.74"/>
    <n v="475891.04"/>
  </r>
  <r>
    <n v="4"/>
    <x v="3"/>
    <s v="Region IV - Southeast"/>
    <x v="27"/>
    <s v="SC"/>
    <x v="183"/>
    <n v="4"/>
    <x v="3"/>
    <n v="80951.87"/>
    <n v="129522.99"/>
    <n v="113332.62"/>
    <n v="181332.19"/>
    <n v="145713.37"/>
    <n v="233141.39"/>
    <n v="194284.49"/>
    <n v="310855.19"/>
    <n v="242855.61"/>
    <n v="388568.98"/>
    <n v="275236.36"/>
    <n v="440378.18"/>
    <n v="307617.11"/>
    <n v="492187.38"/>
  </r>
  <r>
    <n v="4"/>
    <x v="3"/>
    <s v="Region IV - Southeast"/>
    <x v="27"/>
    <s v="SC"/>
    <x v="167"/>
    <n v="1"/>
    <x v="0"/>
    <n v="105366.6"/>
    <n v="184391.55"/>
    <n v="136472.41"/>
    <n v="238826.72"/>
    <n v="162913.01"/>
    <n v="285097.76"/>
    <n v="193920.48"/>
    <n v="339360.84"/>
    <n v="228074.12"/>
    <n v="399129.71"/>
    <n v="249985.77"/>
    <n v="437475.11"/>
    <n v="271088.57"/>
    <n v="474405"/>
  </r>
  <r>
    <n v="4"/>
    <x v="3"/>
    <s v="Region IV - Southeast"/>
    <x v="27"/>
    <s v="SC"/>
    <x v="167"/>
    <n v="2"/>
    <x v="1"/>
    <n v="84035.28"/>
    <n v="147061.74"/>
    <n v="109782.52"/>
    <n v="192119.41"/>
    <n v="132678.22"/>
    <n v="232186.89"/>
    <n v="161766.29"/>
    <n v="283091.01"/>
    <n v="191623.82"/>
    <n v="335341.68"/>
    <n v="210991.75"/>
    <n v="369235.57"/>
    <n v="229039.54"/>
    <n v="400819.19"/>
  </r>
  <r>
    <n v="4"/>
    <x v="3"/>
    <s v="Region IV - Southeast"/>
    <x v="27"/>
    <s v="SC"/>
    <x v="167"/>
    <n v="3"/>
    <x v="2"/>
    <n v="81263.61"/>
    <n v="142211.31"/>
    <n v="111051.26"/>
    <n v="194339.7"/>
    <n v="140799.26"/>
    <n v="246398.7"/>
    <n v="185763.72"/>
    <n v="325086.51"/>
    <n v="230359.07"/>
    <n v="403128.36"/>
    <n v="259679.17"/>
    <n v="454438.54"/>
    <n v="288671.15999999997"/>
    <n v="505174.53"/>
  </r>
  <r>
    <n v="4"/>
    <x v="3"/>
    <s v="Region IV - Southeast"/>
    <x v="27"/>
    <s v="SC"/>
    <x v="167"/>
    <n v="4"/>
    <x v="3"/>
    <n v="85564.4"/>
    <n v="136903.04000000001"/>
    <n v="119790.16"/>
    <n v="191664.26"/>
    <n v="154015.92000000001"/>
    <n v="246425.48"/>
    <n v="205354.56"/>
    <n v="328567.3"/>
    <n v="256693.2"/>
    <n v="410709.13"/>
    <n v="290918.96000000002"/>
    <n v="465470.35"/>
    <n v="325144.71999999997"/>
    <n v="520231.56"/>
  </r>
  <r>
    <n v="4"/>
    <x v="3"/>
    <s v="Region IV - Southeast"/>
    <x v="27"/>
    <s v="SC"/>
    <x v="184"/>
    <n v="1"/>
    <x v="0"/>
    <n v="103653.97"/>
    <n v="181394.45"/>
    <n v="134236.48000000001"/>
    <n v="234913.85"/>
    <n v="160228.9"/>
    <n v="280400.57"/>
    <n v="190703.97"/>
    <n v="333731.96000000002"/>
    <n v="224277.46"/>
    <n v="392485.56"/>
    <n v="245816.49"/>
    <n v="430178.86"/>
    <n v="266553.02"/>
    <n v="466467.79"/>
  </r>
  <r>
    <n v="4"/>
    <x v="3"/>
    <s v="Region IV - Southeast"/>
    <x v="27"/>
    <s v="SC"/>
    <x v="184"/>
    <n v="2"/>
    <x v="1"/>
    <n v="82781.39"/>
    <n v="144867.44"/>
    <n v="108120.56"/>
    <n v="189210.99"/>
    <n v="130644.32"/>
    <n v="228627.57"/>
    <n v="159241.26999999999"/>
    <n v="278672.21999999997"/>
    <n v="188611.04"/>
    <n v="330069.31"/>
    <n v="207661.05"/>
    <n v="363406.84"/>
    <n v="225408.27"/>
    <n v="394464.47"/>
  </r>
  <r>
    <n v="4"/>
    <x v="3"/>
    <s v="Region IV - Southeast"/>
    <x v="27"/>
    <s v="SC"/>
    <x v="184"/>
    <n v="3"/>
    <x v="2"/>
    <n v="80135.149999999994"/>
    <n v="140236.51999999999"/>
    <n v="109529.87"/>
    <n v="191677.27"/>
    <n v="138885.79"/>
    <n v="243050.13"/>
    <n v="183254.77"/>
    <n v="320695.84000000003"/>
    <n v="227262.56"/>
    <n v="397709.48"/>
    <n v="256199.78"/>
    <n v="448349.62"/>
    <n v="284815.96000000002"/>
    <n v="498427.92"/>
  </r>
  <r>
    <n v="4"/>
    <x v="3"/>
    <s v="Region IV - Southeast"/>
    <x v="27"/>
    <s v="SC"/>
    <x v="184"/>
    <n v="4"/>
    <x v="3"/>
    <n v="84232.38"/>
    <n v="134771.81"/>
    <n v="117925.33"/>
    <n v="188680.53"/>
    <n v="151618.28"/>
    <n v="242589.26"/>
    <n v="202157.71"/>
    <n v="323452.34999999998"/>
    <n v="252697.14"/>
    <n v="404315.43"/>
    <n v="286390.09000000003"/>
    <n v="458224.16"/>
    <n v="320083.05"/>
    <n v="512132.88"/>
  </r>
  <r>
    <n v="4"/>
    <x v="3"/>
    <s v="Region IV - Southeast"/>
    <x v="27"/>
    <s v="SC"/>
    <x v="185"/>
    <n v="1"/>
    <x v="0"/>
    <n v="104714.98"/>
    <n v="183251.21"/>
    <n v="135576.75"/>
    <n v="237259.32"/>
    <n v="161800.10999999999"/>
    <n v="283150.19"/>
    <n v="192532.95"/>
    <n v="336932.67"/>
    <n v="226402.38"/>
    <n v="396204.17"/>
    <n v="248130.47"/>
    <n v="434228.33"/>
    <n v="269034.89"/>
    <n v="470811.05"/>
  </r>
  <r>
    <n v="4"/>
    <x v="3"/>
    <s v="Region IV - Southeast"/>
    <x v="27"/>
    <s v="SC"/>
    <x v="185"/>
    <n v="2"/>
    <x v="1"/>
    <n v="83842.399999999994"/>
    <n v="146724.19"/>
    <n v="109460.84"/>
    <n v="191556.46"/>
    <n v="132215.53"/>
    <n v="231377.18"/>
    <n v="161070.25"/>
    <n v="281872.93"/>
    <n v="190735.96"/>
    <n v="333787.92"/>
    <n v="209975.03"/>
    <n v="367456.3"/>
    <n v="227890.13"/>
    <n v="398807.73"/>
  </r>
  <r>
    <n v="4"/>
    <x v="3"/>
    <s v="Region IV - Southeast"/>
    <x v="27"/>
    <s v="SC"/>
    <x v="185"/>
    <n v="3"/>
    <x v="2"/>
    <n v="81322.39"/>
    <n v="142314.18"/>
    <n v="111192"/>
    <n v="194586"/>
    <n v="141022.82"/>
    <n v="246789.93"/>
    <n v="186104.13"/>
    <n v="325682.23"/>
    <n v="230824.27"/>
    <n v="403942.47"/>
    <n v="260236.39"/>
    <n v="455413.68"/>
    <n v="289327.45"/>
    <n v="506323.04"/>
  </r>
  <r>
    <n v="4"/>
    <x v="3"/>
    <s v="Region IV - Southeast"/>
    <x v="27"/>
    <s v="SC"/>
    <x v="185"/>
    <n v="4"/>
    <x v="3"/>
    <n v="85206.62"/>
    <n v="136330.6"/>
    <n v="119289.27"/>
    <n v="190862.84"/>
    <n v="153371.92000000001"/>
    <n v="245395.08"/>
    <n v="204495.89"/>
    <n v="327193.44"/>
    <n v="255619.87"/>
    <n v="408991.79"/>
    <n v="289702.52"/>
    <n v="463524.03"/>
    <n v="323785.17"/>
    <n v="518056.27"/>
  </r>
  <r>
    <n v="4"/>
    <x v="3"/>
    <s v="Region IV - Southeast"/>
    <x v="28"/>
    <s v="TN"/>
    <x v="186"/>
    <n v="1"/>
    <x v="0"/>
    <n v="100001.01"/>
    <n v="175001.77"/>
    <n v="129658.29"/>
    <n v="226902.01"/>
    <n v="154893.31"/>
    <n v="271063.28999999998"/>
    <n v="184539.07"/>
    <n v="322943.35999999999"/>
    <n v="217144.87"/>
    <n v="380003.53"/>
    <n v="238066.72"/>
    <n v="416616.76"/>
    <n v="258272.87"/>
    <n v="451977.53"/>
  </r>
  <r>
    <n v="4"/>
    <x v="3"/>
    <s v="Region IV - Southeast"/>
    <x v="28"/>
    <s v="TN"/>
    <x v="186"/>
    <n v="2"/>
    <x v="1"/>
    <n v="78899.06"/>
    <n v="138073.35999999999"/>
    <n v="103255.38"/>
    <n v="180696.92"/>
    <n v="124983.63"/>
    <n v="218721.35"/>
    <n v="152730.62"/>
    <n v="267278.58"/>
    <n v="181086.51"/>
    <n v="316901.39"/>
    <n v="199491.99"/>
    <n v="349110.98"/>
    <n v="216675.98"/>
    <n v="379182.96"/>
  </r>
  <r>
    <n v="4"/>
    <x v="3"/>
    <s v="Region IV - Southeast"/>
    <x v="28"/>
    <s v="TN"/>
    <x v="186"/>
    <n v="3"/>
    <x v="2"/>
    <n v="75653.62"/>
    <n v="132393.84"/>
    <n v="103226.5"/>
    <n v="180646.38"/>
    <n v="130760.16"/>
    <n v="228830.28"/>
    <n v="172399.42"/>
    <n v="301698.99"/>
    <n v="213673.54"/>
    <n v="373928.69"/>
    <n v="240783.9"/>
    <n v="421371.82"/>
    <n v="267569.68"/>
    <n v="468246.94"/>
  </r>
  <r>
    <n v="4"/>
    <x v="3"/>
    <s v="Region IV - Southeast"/>
    <x v="28"/>
    <s v="TN"/>
    <x v="186"/>
    <n v="4"/>
    <x v="3"/>
    <n v="80757.86"/>
    <n v="129212.58"/>
    <n v="113061"/>
    <n v="180897.61"/>
    <n v="145364.15"/>
    <n v="232582.64"/>
    <n v="193818.86"/>
    <n v="310110.18"/>
    <n v="242273.58"/>
    <n v="387637.73"/>
    <n v="274576.71999999997"/>
    <n v="439322.76"/>
    <n v="306879.86"/>
    <n v="491007.79"/>
  </r>
  <r>
    <n v="4"/>
    <x v="3"/>
    <s v="Region IV - Southeast"/>
    <x v="28"/>
    <s v="TN"/>
    <x v="182"/>
    <n v="1"/>
    <x v="0"/>
    <n v="91801.23"/>
    <n v="160652.14000000001"/>
    <n v="119155.2"/>
    <n v="208521.60000000001"/>
    <n v="142454.63"/>
    <n v="249295.61"/>
    <n v="169875.63"/>
    <n v="297282.34999999998"/>
    <n v="199989.4"/>
    <n v="349981.44"/>
    <n v="219315.23"/>
    <n v="383801.66"/>
    <n v="238033.36"/>
    <n v="416558.38"/>
  </r>
  <r>
    <n v="4"/>
    <x v="3"/>
    <s v="Region IV - Southeast"/>
    <x v="28"/>
    <s v="TN"/>
    <x v="182"/>
    <n v="2"/>
    <x v="1"/>
    <n v="71616.75"/>
    <n v="125329.32"/>
    <n v="93900.25"/>
    <n v="164325.43"/>
    <n v="113845.38"/>
    <n v="199229.41"/>
    <n v="139450.16"/>
    <n v="244037.78"/>
    <n v="165498.78"/>
    <n v="289622.87"/>
    <n v="182417.66"/>
    <n v="319230.90999999997"/>
    <n v="198245.03"/>
    <n v="346928.8"/>
  </r>
  <r>
    <n v="4"/>
    <x v="3"/>
    <s v="Region IV - Southeast"/>
    <x v="28"/>
    <s v="TN"/>
    <x v="182"/>
    <n v="3"/>
    <x v="2"/>
    <n v="68054.149999999994"/>
    <n v="119094.76"/>
    <n v="92704.13"/>
    <n v="162232.22"/>
    <n v="117316.59"/>
    <n v="205304.04"/>
    <n v="154559.34"/>
    <n v="270478.84999999998"/>
    <n v="191452.82"/>
    <n v="335042.43"/>
    <n v="215660.39"/>
    <n v="377405.68"/>
    <n v="239557.49"/>
    <n v="419225.61"/>
  </r>
  <r>
    <n v="4"/>
    <x v="3"/>
    <s v="Region IV - Southeast"/>
    <x v="28"/>
    <s v="TN"/>
    <x v="182"/>
    <n v="4"/>
    <x v="3"/>
    <n v="73709.72"/>
    <n v="117935.55"/>
    <n v="103193.61"/>
    <n v="165109.78"/>
    <n v="132677.5"/>
    <n v="212284"/>
    <n v="176903.33"/>
    <n v="283045.33"/>
    <n v="221129.16"/>
    <n v="353806.66"/>
    <n v="250613.05"/>
    <n v="400980.88"/>
    <n v="280096.94"/>
    <n v="448155.11"/>
  </r>
  <r>
    <n v="4"/>
    <x v="3"/>
    <s v="Region IV - Southeast"/>
    <x v="28"/>
    <s v="TN"/>
    <x v="168"/>
    <n v="1"/>
    <x v="0"/>
    <n v="97227.37"/>
    <n v="170147.9"/>
    <n v="126082.08"/>
    <n v="220643.64"/>
    <n v="150637.98000000001"/>
    <n v="263616.46000000002"/>
    <n v="179493.57"/>
    <n v="314113.74"/>
    <n v="211223.28"/>
    <n v="369640.74"/>
    <n v="231583.44"/>
    <n v="405271.03"/>
    <n v="251255.44"/>
    <n v="439697.02"/>
  </r>
  <r>
    <n v="4"/>
    <x v="3"/>
    <s v="Region IV - Southeast"/>
    <x v="28"/>
    <s v="TN"/>
    <x v="168"/>
    <n v="2"/>
    <x v="1"/>
    <n v="76584.160000000003"/>
    <n v="134022.29"/>
    <n v="100253.15"/>
    <n v="175443.02"/>
    <n v="121378.51"/>
    <n v="212412.4"/>
    <n v="148376.60999999999"/>
    <n v="259659.06"/>
    <n v="175948.79"/>
    <n v="307910.39"/>
    <n v="193847.3"/>
    <n v="339232.77"/>
    <n v="210562.83"/>
    <n v="368484.95"/>
  </r>
  <r>
    <n v="4"/>
    <x v="3"/>
    <s v="Region IV - Southeast"/>
    <x v="28"/>
    <s v="TN"/>
    <x v="168"/>
    <n v="3"/>
    <x v="2"/>
    <n v="73337.929999999993"/>
    <n v="128341.38"/>
    <n v="100042.98"/>
    <n v="175075.21"/>
    <n v="126709.66"/>
    <n v="221741.9"/>
    <n v="167041.09"/>
    <n v="292321.90999999997"/>
    <n v="207015.31"/>
    <n v="362276.8"/>
    <n v="233267.89"/>
    <n v="408218.81"/>
    <n v="259202.96"/>
    <n v="453605.17"/>
  </r>
  <r>
    <n v="4"/>
    <x v="3"/>
    <s v="Region IV - Southeast"/>
    <x v="28"/>
    <s v="TN"/>
    <x v="168"/>
    <n v="4"/>
    <x v="3"/>
    <n v="78451.59"/>
    <n v="125522.55"/>
    <n v="109832.23"/>
    <n v="175731.57"/>
    <n v="141212.85999999999"/>
    <n v="225940.58"/>
    <n v="188283.82"/>
    <n v="301254.11"/>
    <n v="235354.77"/>
    <n v="376567.64"/>
    <n v="266735.40999999997"/>
    <n v="426776.66"/>
    <n v="298116.05"/>
    <n v="476985.68"/>
  </r>
  <r>
    <n v="4"/>
    <x v="3"/>
    <s v="Region IV - Southeast"/>
    <x v="28"/>
    <s v="TN"/>
    <x v="187"/>
    <n v="1"/>
    <x v="0"/>
    <n v="91801.23"/>
    <n v="160652.14000000001"/>
    <n v="119155.2"/>
    <n v="208521.60000000001"/>
    <n v="142454.63"/>
    <n v="249295.61"/>
    <n v="169875.63"/>
    <n v="297282.34999999998"/>
    <n v="199989.4"/>
    <n v="349981.44"/>
    <n v="219315.23"/>
    <n v="383801.66"/>
    <n v="238033.36"/>
    <n v="416558.38"/>
  </r>
  <r>
    <n v="4"/>
    <x v="3"/>
    <s v="Region IV - Southeast"/>
    <x v="28"/>
    <s v="TN"/>
    <x v="187"/>
    <n v="2"/>
    <x v="1"/>
    <n v="71616.75"/>
    <n v="125329.32"/>
    <n v="93900.25"/>
    <n v="164325.43"/>
    <n v="113845.38"/>
    <n v="199229.41"/>
    <n v="139450.16"/>
    <n v="244037.78"/>
    <n v="165498.78"/>
    <n v="289622.87"/>
    <n v="182417.66"/>
    <n v="319230.90999999997"/>
    <n v="198245.03"/>
    <n v="346928.8"/>
  </r>
  <r>
    <n v="4"/>
    <x v="3"/>
    <s v="Region IV - Southeast"/>
    <x v="28"/>
    <s v="TN"/>
    <x v="187"/>
    <n v="3"/>
    <x v="2"/>
    <n v="68054.149999999994"/>
    <n v="119094.76"/>
    <n v="92704.13"/>
    <n v="162232.22"/>
    <n v="117316.59"/>
    <n v="205304.04"/>
    <n v="154559.34"/>
    <n v="270478.84999999998"/>
    <n v="191452.82"/>
    <n v="335042.43"/>
    <n v="215660.39"/>
    <n v="377405.68"/>
    <n v="239557.49"/>
    <n v="419225.61"/>
  </r>
  <r>
    <n v="4"/>
    <x v="3"/>
    <s v="Region IV - Southeast"/>
    <x v="28"/>
    <s v="TN"/>
    <x v="187"/>
    <n v="4"/>
    <x v="3"/>
    <n v="73709.72"/>
    <n v="117935.55"/>
    <n v="103193.61"/>
    <n v="165109.78"/>
    <n v="132677.5"/>
    <n v="212284"/>
    <n v="176903.33"/>
    <n v="283045.33"/>
    <n v="221129.16"/>
    <n v="353806.66"/>
    <n v="250613.05"/>
    <n v="400980.88"/>
    <n v="280096.94"/>
    <n v="448155.11"/>
  </r>
  <r>
    <n v="4"/>
    <x v="3"/>
    <s v="Region IV - Southeast"/>
    <x v="28"/>
    <s v="TN"/>
    <x v="188"/>
    <n v="1"/>
    <x v="0"/>
    <n v="97818.44"/>
    <n v="171182.27"/>
    <n v="126864.98"/>
    <n v="222013.72"/>
    <n v="151587.24"/>
    <n v="265277.65999999997"/>
    <n v="180644.58"/>
    <n v="316128.02"/>
    <n v="212590.39"/>
    <n v="372033.18"/>
    <n v="233089.6"/>
    <n v="407906.8"/>
    <n v="252902.76"/>
    <n v="442579.83"/>
  </r>
  <r>
    <n v="4"/>
    <x v="3"/>
    <s v="Region IV - Southeast"/>
    <x v="28"/>
    <s v="TN"/>
    <x v="188"/>
    <n v="2"/>
    <x v="1"/>
    <n v="76945.86"/>
    <n v="134655.25"/>
    <n v="100749.07"/>
    <n v="176310.86"/>
    <n v="122002.66"/>
    <n v="213504.66"/>
    <n v="149181.88"/>
    <n v="261068.29"/>
    <n v="176923.96"/>
    <n v="309616.93"/>
    <n v="194934.16"/>
    <n v="341134.78"/>
    <n v="211758.01"/>
    <n v="370576.51"/>
  </r>
  <r>
    <n v="4"/>
    <x v="3"/>
    <s v="Region IV - Southeast"/>
    <x v="28"/>
    <s v="TN"/>
    <x v="188"/>
    <n v="3"/>
    <x v="2"/>
    <n v="73605.350000000006"/>
    <n v="128809.36"/>
    <n v="100388.14"/>
    <n v="175679.24"/>
    <n v="127132.14"/>
    <n v="222481.24"/>
    <n v="167583.23000000001"/>
    <n v="293270.65000000002"/>
    <n v="207673.14"/>
    <n v="363428"/>
    <n v="233998.44"/>
    <n v="409497.27"/>
    <n v="260002.69"/>
    <n v="455004.71"/>
  </r>
  <r>
    <n v="4"/>
    <x v="3"/>
    <s v="Region IV - Southeast"/>
    <x v="28"/>
    <s v="TN"/>
    <x v="188"/>
    <n v="4"/>
    <x v="3"/>
    <n v="78874.039999999994"/>
    <n v="126198.47"/>
    <n v="110423.66"/>
    <n v="176677.86"/>
    <n v="141973.28"/>
    <n v="227157.25"/>
    <n v="189297.7"/>
    <n v="302876.33"/>
    <n v="236622.13"/>
    <n v="378595.41"/>
    <n v="268171.75"/>
    <n v="429074.8"/>
    <n v="299721.36"/>
    <n v="479554.19"/>
  </r>
  <r>
    <n v="4"/>
    <x v="3"/>
    <s v="Region IV - Southeast"/>
    <x v="28"/>
    <s v="TN"/>
    <x v="189"/>
    <n v="1"/>
    <x v="0"/>
    <n v="101713.64"/>
    <n v="177998.86"/>
    <n v="131894.22"/>
    <n v="230814.89"/>
    <n v="157577.42000000001"/>
    <n v="275760.48"/>
    <n v="187755.57"/>
    <n v="328572.25"/>
    <n v="220941.53"/>
    <n v="386647.68"/>
    <n v="242236"/>
    <n v="423913"/>
    <n v="262808.42"/>
    <n v="459914.74"/>
  </r>
  <r>
    <n v="4"/>
    <x v="3"/>
    <s v="Region IV - Southeast"/>
    <x v="28"/>
    <s v="TN"/>
    <x v="189"/>
    <n v="2"/>
    <x v="1"/>
    <n v="80152.95"/>
    <n v="140267.66"/>
    <n v="104917.34"/>
    <n v="183605.34"/>
    <n v="127017.53"/>
    <n v="222280.67"/>
    <n v="155255.64000000001"/>
    <n v="271697.36"/>
    <n v="184099.29"/>
    <n v="322173.75"/>
    <n v="202822.69"/>
    <n v="354939.7"/>
    <n v="220307.25"/>
    <n v="385537.69"/>
  </r>
  <r>
    <n v="4"/>
    <x v="3"/>
    <s v="Region IV - Southeast"/>
    <x v="28"/>
    <s v="TN"/>
    <x v="189"/>
    <n v="3"/>
    <x v="2"/>
    <n v="76782.080000000002"/>
    <n v="134368.63"/>
    <n v="104747.89"/>
    <n v="183308.79999999999"/>
    <n v="132673.63"/>
    <n v="232178.85"/>
    <n v="174908.38"/>
    <n v="306089.65999999997"/>
    <n v="216770.04"/>
    <n v="379347.57"/>
    <n v="244263.28"/>
    <n v="427460.74"/>
    <n v="271424.88"/>
    <n v="474993.55"/>
  </r>
  <r>
    <n v="4"/>
    <x v="3"/>
    <s v="Region IV - Southeast"/>
    <x v="28"/>
    <s v="TN"/>
    <x v="189"/>
    <n v="4"/>
    <x v="3"/>
    <n v="82089.88"/>
    <n v="131343.81"/>
    <n v="114925.83"/>
    <n v="183881.33"/>
    <n v="147761.78"/>
    <n v="236418.86"/>
    <n v="197015.71"/>
    <n v="315225.14"/>
    <n v="246269.64"/>
    <n v="394031.43"/>
    <n v="279105.59000000003"/>
    <n v="446568.95"/>
    <n v="311941.53999999998"/>
    <n v="499106.47"/>
  </r>
  <r>
    <n v="4"/>
    <x v="3"/>
    <s v="Region IV - Southeast"/>
    <x v="28"/>
    <s v="TN"/>
    <x v="190"/>
    <n v="1"/>
    <x v="0"/>
    <n v="102123.02"/>
    <n v="178715.29"/>
    <n v="132338.82999999999"/>
    <n v="231592.95999999999"/>
    <n v="158035.73000000001"/>
    <n v="276562.52"/>
    <n v="188197.02"/>
    <n v="329344.78999999998"/>
    <n v="221394.71"/>
    <n v="387440.75"/>
    <n v="242694.68"/>
    <n v="424715.68"/>
    <n v="263236.59999999998"/>
    <n v="460664.05"/>
  </r>
  <r>
    <n v="4"/>
    <x v="3"/>
    <s v="Region IV - Southeast"/>
    <x v="28"/>
    <s v="TN"/>
    <x v="190"/>
    <n v="2"/>
    <x v="1"/>
    <n v="81021.070000000007"/>
    <n v="141786.88"/>
    <n v="105935.93"/>
    <n v="185387.87"/>
    <n v="128126.05"/>
    <n v="224220.58"/>
    <n v="156388.57"/>
    <n v="273680"/>
    <n v="185336.35"/>
    <n v="324338.61"/>
    <n v="204119.94"/>
    <n v="357209.9"/>
    <n v="221639.7"/>
    <n v="387869.48"/>
  </r>
  <r>
    <n v="4"/>
    <x v="3"/>
    <s v="Region IV - Southeast"/>
    <x v="28"/>
    <s v="TN"/>
    <x v="190"/>
    <n v="3"/>
    <x v="2"/>
    <n v="78028.100000000006"/>
    <n v="136549.17000000001"/>
    <n v="106550.76"/>
    <n v="186463.84"/>
    <n v="135034.21"/>
    <n v="236309.87"/>
    <n v="178098.16"/>
    <n v="311671.78000000003"/>
    <n v="220796.96"/>
    <n v="386394.68"/>
    <n v="248857.1"/>
    <n v="435499.93"/>
    <n v="276592.67"/>
    <n v="484037.18"/>
  </r>
  <r>
    <n v="4"/>
    <x v="3"/>
    <s v="Region IV - Southeast"/>
    <x v="28"/>
    <s v="TN"/>
    <x v="190"/>
    <n v="4"/>
    <x v="3"/>
    <n v="82706.34"/>
    <n v="132330.15"/>
    <n v="115788.88"/>
    <n v="185262.21"/>
    <n v="148871.42000000001"/>
    <n v="238194.27"/>
    <n v="198495.22"/>
    <n v="317592.36"/>
    <n v="248119.03"/>
    <n v="396990.45"/>
    <n v="281201.57"/>
    <n v="449922.51"/>
    <n v="314284.09999999998"/>
    <n v="502854.57"/>
  </r>
  <r>
    <n v="5"/>
    <x v="3"/>
    <s v="Region V - Midwest"/>
    <x v="29"/>
    <s v="IL"/>
    <x v="191"/>
    <n v="1"/>
    <x v="0"/>
    <n v="117272.29"/>
    <n v="205226.5"/>
    <n v="152242.20000000001"/>
    <n v="266423.86"/>
    <n v="182033.66"/>
    <n v="318558.90999999997"/>
    <n v="217105.11"/>
    <n v="379933.94"/>
    <n v="255611.42"/>
    <n v="447319.98"/>
    <n v="280323.88"/>
    <n v="490566.8"/>
    <n v="304270.13"/>
    <n v="532472.73"/>
  </r>
  <r>
    <n v="5"/>
    <x v="3"/>
    <s v="Region V - Midwest"/>
    <x v="29"/>
    <s v="IL"/>
    <x v="191"/>
    <n v="2"/>
    <x v="1"/>
    <n v="91320.82"/>
    <n v="159811.44"/>
    <n v="119771.55"/>
    <n v="209600.21"/>
    <n v="145250.32999999999"/>
    <n v="254188.08"/>
    <n v="177986.65"/>
    <n v="311476.63"/>
    <n v="211266.35"/>
    <n v="369716.11"/>
    <n v="232884.15"/>
    <n v="407547.27"/>
    <n v="253113.7"/>
    <n v="442948.98"/>
  </r>
  <r>
    <n v="5"/>
    <x v="3"/>
    <s v="Region V - Midwest"/>
    <x v="29"/>
    <s v="IL"/>
    <x v="191"/>
    <n v="3"/>
    <x v="2"/>
    <n v="86650.16"/>
    <n v="151637.78"/>
    <n v="118003.78"/>
    <n v="206506.62"/>
    <n v="149309.17000000001"/>
    <n v="261291.05"/>
    <n v="196683.89"/>
    <n v="344196.8"/>
    <n v="243609.54"/>
    <n v="426316.69"/>
    <n v="274394.34999999998"/>
    <n v="480190.11"/>
    <n v="304779.99"/>
    <n v="533364.98"/>
  </r>
  <r>
    <n v="5"/>
    <x v="3"/>
    <s v="Region V - Midwest"/>
    <x v="29"/>
    <s v="IL"/>
    <x v="191"/>
    <n v="4"/>
    <x v="3"/>
    <n v="94073.75"/>
    <n v="150518.01"/>
    <n v="131703.25"/>
    <n v="210725.21"/>
    <n v="169332.75"/>
    <n v="270932.40999999997"/>
    <n v="225777"/>
    <n v="361243.21"/>
    <n v="282221.26"/>
    <n v="451554.02"/>
    <n v="319850.76"/>
    <n v="511761.22"/>
    <n v="357480.26"/>
    <n v="571968.42000000004"/>
  </r>
  <r>
    <n v="5"/>
    <x v="3"/>
    <s v="Region V - Midwest"/>
    <x v="29"/>
    <s v="IL"/>
    <x v="192"/>
    <n v="1"/>
    <x v="0"/>
    <n v="114220.22"/>
    <n v="199885.39"/>
    <n v="148167.01999999999"/>
    <n v="259292.28"/>
    <n v="177065.63"/>
    <n v="309864.84999999998"/>
    <n v="211043.06"/>
    <n v="369325.36"/>
    <n v="248387.57"/>
    <n v="434678.25"/>
    <n v="272351.77"/>
    <n v="476615.59"/>
    <n v="295526.33"/>
    <n v="517171.07"/>
  </r>
  <r>
    <n v="5"/>
    <x v="3"/>
    <s v="Region V - Midwest"/>
    <x v="29"/>
    <s v="IL"/>
    <x v="192"/>
    <n v="2"/>
    <x v="1"/>
    <n v="89659.02"/>
    <n v="156903.28"/>
    <n v="117435.86"/>
    <n v="205512.76"/>
    <n v="142252.84"/>
    <n v="248942.46"/>
    <n v="174020.23"/>
    <n v="304535.40999999997"/>
    <n v="206418.13"/>
    <n v="361231.73"/>
    <n v="227453.45"/>
    <n v="398043.54"/>
    <n v="247110.42"/>
    <n v="432443.24"/>
  </r>
  <r>
    <n v="5"/>
    <x v="3"/>
    <s v="Region V - Midwest"/>
    <x v="29"/>
    <s v="IL"/>
    <x v="192"/>
    <n v="3"/>
    <x v="2"/>
    <n v="85622.9"/>
    <n v="149840.07"/>
    <n v="116742.75"/>
    <n v="204299.81"/>
    <n v="147816.95000000001"/>
    <n v="258679.66"/>
    <n v="194822.56"/>
    <n v="340939.48"/>
    <n v="241403.16"/>
    <n v="422455.54"/>
    <n v="271984.67"/>
    <n v="475973.18"/>
    <n v="302188.39"/>
    <n v="528829.68999999994"/>
  </r>
  <r>
    <n v="5"/>
    <x v="3"/>
    <s v="Region V - Midwest"/>
    <x v="29"/>
    <s v="IL"/>
    <x v="192"/>
    <n v="4"/>
    <x v="3"/>
    <n v="92000.31"/>
    <n v="147200.49"/>
    <n v="128800.43"/>
    <n v="206080.69"/>
    <n v="165600.54999999999"/>
    <n v="264960.88"/>
    <n v="220800.73"/>
    <n v="353281.18"/>
    <n v="276000.92"/>
    <n v="441601.47"/>
    <n v="312801.03999999998"/>
    <n v="500481.67"/>
    <n v="349601.16"/>
    <n v="559361.87"/>
  </r>
  <r>
    <n v="5"/>
    <x v="3"/>
    <s v="Region V - Midwest"/>
    <x v="29"/>
    <s v="IL"/>
    <x v="193"/>
    <n v="1"/>
    <x v="0"/>
    <n v="115811.73"/>
    <n v="202670.53"/>
    <n v="150177.43"/>
    <n v="262810.5"/>
    <n v="179422.45"/>
    <n v="313989.28000000003"/>
    <n v="213786.54"/>
    <n v="374126.44"/>
    <n v="251574.96"/>
    <n v="440256.18"/>
    <n v="275822.74"/>
    <n v="482689.8"/>
    <n v="299249.13"/>
    <n v="523685.98"/>
  </r>
  <r>
    <n v="5"/>
    <x v="3"/>
    <s v="Region V - Midwest"/>
    <x v="29"/>
    <s v="IL"/>
    <x v="193"/>
    <n v="2"/>
    <x v="1"/>
    <n v="91250.53"/>
    <n v="159688.42000000001"/>
    <n v="119446.28"/>
    <n v="209030.98"/>
    <n v="144609.65"/>
    <n v="253066.89"/>
    <n v="176763.7"/>
    <n v="309336.48"/>
    <n v="209605.52"/>
    <n v="366809.66"/>
    <n v="230924.43"/>
    <n v="404117.74"/>
    <n v="250833.23"/>
    <n v="438958.15"/>
  </r>
  <r>
    <n v="5"/>
    <x v="3"/>
    <s v="Region V - Midwest"/>
    <x v="29"/>
    <s v="IL"/>
    <x v="193"/>
    <n v="3"/>
    <x v="2"/>
    <n v="87403.76"/>
    <n v="152956.57"/>
    <n v="119235.95"/>
    <n v="208662.91"/>
    <n v="151022.49"/>
    <n v="264289.36"/>
    <n v="199096.62"/>
    <n v="348419.08"/>
    <n v="246745.74"/>
    <n v="431805.04"/>
    <n v="278039.59000000003"/>
    <n v="486569.28"/>
    <n v="308955.65000000002"/>
    <n v="540672.4"/>
  </r>
  <r>
    <n v="5"/>
    <x v="3"/>
    <s v="Region V - Midwest"/>
    <x v="29"/>
    <s v="IL"/>
    <x v="193"/>
    <n v="4"/>
    <x v="3"/>
    <n v="93461.67"/>
    <n v="149538.68"/>
    <n v="130846.34"/>
    <n v="209354.15"/>
    <n v="168231.01"/>
    <n v="269169.62"/>
    <n v="224308.01"/>
    <n v="358892.82"/>
    <n v="280385.01"/>
    <n v="448616.03"/>
    <n v="317769.68"/>
    <n v="508431.5"/>
    <n v="355154.35"/>
    <n v="568246.97"/>
  </r>
  <r>
    <n v="5"/>
    <x v="3"/>
    <s v="Region V - Midwest"/>
    <x v="29"/>
    <s v="IL"/>
    <x v="194"/>
    <n v="1"/>
    <x v="0"/>
    <n v="116475.42"/>
    <n v="203831.99"/>
    <n v="151089.07"/>
    <n v="264405.88"/>
    <n v="180554.73"/>
    <n v="315970.78000000003"/>
    <n v="215197.57"/>
    <n v="376595.74"/>
    <n v="253274.61"/>
    <n v="443230.57"/>
    <n v="277708.79999999999"/>
    <n v="485990.40000000002"/>
    <n v="301336.46000000002"/>
    <n v="527338.80000000005"/>
  </r>
  <r>
    <n v="5"/>
    <x v="3"/>
    <s v="Region V - Midwest"/>
    <x v="29"/>
    <s v="IL"/>
    <x v="194"/>
    <n v="2"/>
    <x v="1"/>
    <n v="91450.8"/>
    <n v="160038.89000000001"/>
    <n v="119778.08"/>
    <n v="209611.65"/>
    <n v="145085.09"/>
    <n v="253898.9"/>
    <n v="177476.19"/>
    <n v="310583.33"/>
    <n v="210513.29"/>
    <n v="368398.26"/>
    <n v="231963.34"/>
    <n v="405935.85"/>
    <n v="252007.04000000001"/>
    <n v="441012.32"/>
  </r>
  <r>
    <n v="5"/>
    <x v="3"/>
    <s v="Region V - Midwest"/>
    <x v="29"/>
    <s v="IL"/>
    <x v="194"/>
    <n v="3"/>
    <x v="2"/>
    <n v="87350.43"/>
    <n v="152863.26"/>
    <n v="119102.25"/>
    <n v="208428.94"/>
    <n v="150807.56"/>
    <n v="263913.23"/>
    <n v="198767.28"/>
    <n v="347842.73"/>
    <n v="246293.97"/>
    <n v="431014.44"/>
    <n v="277497.28999999998"/>
    <n v="485620.25"/>
    <n v="308315.69"/>
    <n v="539552.46"/>
  </r>
  <r>
    <n v="5"/>
    <x v="3"/>
    <s v="Region V - Midwest"/>
    <x v="29"/>
    <s v="IL"/>
    <x v="194"/>
    <n v="4"/>
    <x v="3"/>
    <n v="93828.08"/>
    <n v="150124.92000000001"/>
    <n v="131359.31"/>
    <n v="210174.89"/>
    <n v="168890.54"/>
    <n v="270224.86"/>
    <n v="225187.38"/>
    <n v="360299.82"/>
    <n v="281484.23"/>
    <n v="450374.77"/>
    <n v="319015.46000000002"/>
    <n v="510424.74"/>
    <n v="356546.69"/>
    <n v="570474.71"/>
  </r>
  <r>
    <n v="5"/>
    <x v="3"/>
    <s v="Region V - Midwest"/>
    <x v="29"/>
    <s v="IL"/>
    <x v="195"/>
    <n v="1"/>
    <x v="0"/>
    <n v="137633.4"/>
    <n v="240858.45"/>
    <n v="178365.5"/>
    <n v="312139.62"/>
    <n v="213007.74"/>
    <n v="372763.54"/>
    <n v="253672.16"/>
    <n v="443926.28"/>
    <n v="298426.96999999997"/>
    <n v="522247.2"/>
    <n v="327142.32"/>
    <n v="572499.05000000005"/>
    <n v="354839.72"/>
    <n v="620969.51"/>
  </r>
  <r>
    <n v="5"/>
    <x v="3"/>
    <s v="Region V - Midwest"/>
    <x v="29"/>
    <s v="IL"/>
    <x v="195"/>
    <n v="2"/>
    <x v="1"/>
    <n v="109133.13"/>
    <n v="190982.98"/>
    <n v="142705.76"/>
    <n v="249735.09"/>
    <n v="172611.76"/>
    <n v="302070.57"/>
    <n v="210711.7"/>
    <n v="368745.48"/>
    <n v="249726.58"/>
    <n v="437021.51"/>
    <n v="275043.32"/>
    <n v="481325.82"/>
    <n v="298659"/>
    <n v="522653.24"/>
  </r>
  <r>
    <n v="5"/>
    <x v="3"/>
    <s v="Region V - Midwest"/>
    <x v="29"/>
    <s v="IL"/>
    <x v="195"/>
    <n v="3"/>
    <x v="2"/>
    <n v="105055.86"/>
    <n v="183847.75"/>
    <n v="143447.01999999999"/>
    <n v="251032.29"/>
    <n v="181785.21"/>
    <n v="318124.12"/>
    <n v="239750.05"/>
    <n v="419562.59"/>
    <n v="297221.71999999997"/>
    <n v="520138.02"/>
    <n v="334988.21000000002"/>
    <n v="586229.36"/>
    <n v="372316.32"/>
    <n v="651553.55000000005"/>
  </r>
  <r>
    <n v="5"/>
    <x v="3"/>
    <s v="Region V - Midwest"/>
    <x v="29"/>
    <s v="IL"/>
    <x v="195"/>
    <n v="4"/>
    <x v="3"/>
    <n v="111433.28"/>
    <n v="178293.26"/>
    <n v="156006.6"/>
    <n v="249610.56"/>
    <n v="200579.91"/>
    <n v="320927.86"/>
    <n v="267439.88"/>
    <n v="427903.81"/>
    <n v="334299.84999999998"/>
    <n v="534879.77"/>
    <n v="378873.16"/>
    <n v="606197.06999999995"/>
    <n v="423446.47"/>
    <n v="677514.37"/>
  </r>
  <r>
    <n v="5"/>
    <x v="3"/>
    <s v="Region V - Midwest"/>
    <x v="29"/>
    <s v="IL"/>
    <x v="196"/>
    <n v="1"/>
    <x v="0"/>
    <n v="118000.34"/>
    <n v="206500.59"/>
    <n v="152978.73000000001"/>
    <n v="267712.78000000003"/>
    <n v="182738.21"/>
    <n v="319791.87"/>
    <n v="217692.77"/>
    <n v="380962.35"/>
    <n v="256143.4"/>
    <n v="448250.96"/>
    <n v="280815.24"/>
    <n v="491426.67"/>
    <n v="304636.06"/>
    <n v="533113.11"/>
  </r>
  <r>
    <n v="5"/>
    <x v="3"/>
    <s v="Region V - Midwest"/>
    <x v="29"/>
    <s v="IL"/>
    <x v="196"/>
    <n v="2"/>
    <x v="1"/>
    <n v="93207.42"/>
    <n v="163112.99"/>
    <n v="121957.66"/>
    <n v="213425.9"/>
    <n v="147596.99"/>
    <n v="258294.73"/>
    <n v="180320.66"/>
    <n v="315561.15999999997"/>
    <n v="213778.02"/>
    <n v="374111.54"/>
    <n v="235493.35"/>
    <n v="412113.37"/>
    <n v="255763.4"/>
    <n v="447585.95"/>
  </r>
  <r>
    <n v="5"/>
    <x v="3"/>
    <s v="Region V - Midwest"/>
    <x v="29"/>
    <s v="IL"/>
    <x v="196"/>
    <n v="3"/>
    <x v="2"/>
    <n v="89454.76"/>
    <n v="156545.82999999999"/>
    <n v="122077.83"/>
    <n v="213636.21"/>
    <n v="154654.82"/>
    <n v="270645.94"/>
    <n v="203918.34"/>
    <n v="356857.1"/>
    <n v="252752.85"/>
    <n v="442317.48"/>
    <n v="284832.5"/>
    <n v="498456.87"/>
    <n v="316530.8"/>
    <n v="553928.9"/>
  </r>
  <r>
    <n v="5"/>
    <x v="3"/>
    <s v="Region V - Midwest"/>
    <x v="29"/>
    <s v="IL"/>
    <x v="196"/>
    <n v="4"/>
    <x v="3"/>
    <n v="95349.8"/>
    <n v="152559.67999999999"/>
    <n v="133489.72"/>
    <n v="213583.56"/>
    <n v="171629.64"/>
    <n v="274607.43"/>
    <n v="228839.52"/>
    <n v="366143.24"/>
    <n v="286049.40000000002"/>
    <n v="457679.05"/>
    <n v="324189.32"/>
    <n v="518702.92"/>
    <n v="362329.24"/>
    <n v="579726.79"/>
  </r>
  <r>
    <n v="5"/>
    <x v="3"/>
    <s v="Region V - Midwest"/>
    <x v="29"/>
    <s v="IL"/>
    <x v="197"/>
    <n v="1"/>
    <x v="0"/>
    <n v="117603.02"/>
    <n v="205805.28"/>
    <n v="152550.09"/>
    <n v="266962.65999999997"/>
    <n v="182299.27"/>
    <n v="319023.73"/>
    <n v="217274.81"/>
    <n v="380230.92"/>
    <n v="255718.12"/>
    <n v="447506.71"/>
    <n v="280387.3"/>
    <n v="490677.78"/>
    <n v="304241.51"/>
    <n v="532422.64"/>
  </r>
  <r>
    <n v="5"/>
    <x v="3"/>
    <s v="Region V - Midwest"/>
    <x v="29"/>
    <s v="IL"/>
    <x v="197"/>
    <n v="2"/>
    <x v="1"/>
    <n v="92346.68"/>
    <n v="161606.69"/>
    <n v="120949.19"/>
    <n v="211661.08"/>
    <n v="146501.21"/>
    <n v="256377.11"/>
    <n v="179204.16"/>
    <n v="313607.28000000003"/>
    <n v="212560.86"/>
    <n v="371981.51"/>
    <n v="234218.28"/>
    <n v="409881.98"/>
    <n v="254455.34"/>
    <n v="445296.84"/>
  </r>
  <r>
    <n v="5"/>
    <x v="3"/>
    <s v="Region V - Midwest"/>
    <x v="29"/>
    <s v="IL"/>
    <x v="197"/>
    <n v="3"/>
    <x v="2"/>
    <n v="88214.2"/>
    <n v="154374.85"/>
    <n v="120282"/>
    <n v="210493.5"/>
    <n v="152302.85999999999"/>
    <n v="266530.01"/>
    <n v="200739.63"/>
    <n v="351294.35"/>
    <n v="248739.36"/>
    <n v="435293.88"/>
    <n v="280253.58"/>
    <n v="490443.77"/>
    <n v="311379.33"/>
    <n v="544913.82999999996"/>
  </r>
  <r>
    <n v="5"/>
    <x v="3"/>
    <s v="Region V - Midwest"/>
    <x v="29"/>
    <s v="IL"/>
    <x v="197"/>
    <n v="4"/>
    <x v="3"/>
    <n v="94741.96"/>
    <n v="151587.13"/>
    <n v="132638.74"/>
    <n v="212221.99"/>
    <n v="170535.52"/>
    <n v="272856.84000000003"/>
    <n v="227380.7"/>
    <n v="363809.12"/>
    <n v="284225.87"/>
    <n v="454761.4"/>
    <n v="322122.65999999997"/>
    <n v="515396.26"/>
    <n v="360019.44"/>
    <n v="576031.11"/>
  </r>
  <r>
    <n v="5"/>
    <x v="3"/>
    <s v="Region V - Midwest"/>
    <x v="29"/>
    <s v="IL"/>
    <x v="198"/>
    <n v="1"/>
    <x v="0"/>
    <n v="115944.92"/>
    <n v="202903.61"/>
    <n v="150418.94"/>
    <n v="263233.14"/>
    <n v="179769.13"/>
    <n v="314595.96999999997"/>
    <n v="214283.08"/>
    <n v="374995.39"/>
    <n v="252212.15"/>
    <n v="441371.26"/>
    <n v="276551.81"/>
    <n v="483965.67"/>
    <n v="300095.52"/>
    <n v="525167.17000000004"/>
  </r>
  <r>
    <n v="5"/>
    <x v="3"/>
    <s v="Region V - Midwest"/>
    <x v="29"/>
    <s v="IL"/>
    <x v="198"/>
    <n v="2"/>
    <x v="1"/>
    <n v="90920.29"/>
    <n v="159110.51"/>
    <n v="119107.95"/>
    <n v="208438.91"/>
    <n v="144299.48000000001"/>
    <n v="252524.1"/>
    <n v="176561.7"/>
    <n v="308982.98"/>
    <n v="209450.83"/>
    <n v="366538.96"/>
    <n v="230806.35"/>
    <n v="403911.12"/>
    <n v="250766.11"/>
    <n v="438840.69"/>
  </r>
  <r>
    <n v="5"/>
    <x v="3"/>
    <s v="Region V - Midwest"/>
    <x v="29"/>
    <s v="IL"/>
    <x v="198"/>
    <n v="3"/>
    <x v="2"/>
    <n v="86756.82"/>
    <n v="151824.43"/>
    <n v="118271.19"/>
    <n v="206974.58"/>
    <n v="149739.04999999999"/>
    <n v="262043.34"/>
    <n v="197342.59"/>
    <n v="345349.54"/>
    <n v="244513.11"/>
    <n v="427897.95"/>
    <n v="275478.98"/>
    <n v="482088.22"/>
    <n v="306059.94"/>
    <n v="535604.9"/>
  </r>
  <r>
    <n v="5"/>
    <x v="3"/>
    <s v="Region V - Midwest"/>
    <x v="29"/>
    <s v="IL"/>
    <x v="198"/>
    <n v="4"/>
    <x v="3"/>
    <n v="93340.96"/>
    <n v="149345.53"/>
    <n v="130677.34"/>
    <n v="209083.74"/>
    <n v="168013.72"/>
    <n v="268821.96000000002"/>
    <n v="224018.29"/>
    <n v="358429.27"/>
    <n v="280022.87"/>
    <n v="448036.59"/>
    <n v="317359.25"/>
    <n v="507774.8"/>
    <n v="354695.63"/>
    <n v="567513.02"/>
  </r>
  <r>
    <n v="5"/>
    <x v="3"/>
    <s v="Region V - Midwest"/>
    <x v="29"/>
    <s v="IL"/>
    <x v="199"/>
    <n v="1"/>
    <x v="0"/>
    <n v="134847.70000000001"/>
    <n v="235983.47"/>
    <n v="174773.31"/>
    <n v="305853.3"/>
    <n v="208733.04"/>
    <n v="365282.82"/>
    <n v="248603.18"/>
    <n v="435055.56"/>
    <n v="292477.48"/>
    <n v="511835.59"/>
    <n v="320628.3"/>
    <n v="561099.53"/>
    <n v="347788.67"/>
    <n v="608630.17000000004"/>
  </r>
  <r>
    <n v="5"/>
    <x v="3"/>
    <s v="Region V - Midwest"/>
    <x v="29"/>
    <s v="IL"/>
    <x v="199"/>
    <n v="2"/>
    <x v="1"/>
    <n v="106810.85"/>
    <n v="186918.98"/>
    <n v="139693.41"/>
    <n v="244463.47"/>
    <n v="168993.9"/>
    <n v="295739.33"/>
    <n v="206341.26"/>
    <n v="361097.21"/>
    <n v="244568.95999999999"/>
    <n v="427995.69"/>
    <n v="269376.45"/>
    <n v="471408.79"/>
    <n v="292521.46000000002"/>
    <n v="511912.55"/>
  </r>
  <r>
    <n v="5"/>
    <x v="3"/>
    <s v="Region V - Midwest"/>
    <x v="29"/>
    <s v="IL"/>
    <x v="199"/>
    <n v="3"/>
    <x v="2"/>
    <n v="102734.71"/>
    <n v="179785.73"/>
    <n v="140256.45000000001"/>
    <n v="245448.79"/>
    <n v="177726.09"/>
    <n v="311020.65000000002"/>
    <n v="234380.65"/>
    <n v="410166.14"/>
    <n v="290550.06"/>
    <n v="508462.61"/>
    <n v="327457.28999999998"/>
    <n v="573050.25"/>
    <n v="363933.26"/>
    <n v="636883.21"/>
  </r>
  <r>
    <n v="5"/>
    <x v="3"/>
    <s v="Region V - Midwest"/>
    <x v="29"/>
    <s v="IL"/>
    <x v="199"/>
    <n v="4"/>
    <x v="3"/>
    <n v="109118.39"/>
    <n v="174589.43"/>
    <n v="152765.75"/>
    <n v="244425.2"/>
    <n v="196413.11"/>
    <n v="314260.98"/>
    <n v="261884.14"/>
    <n v="419014.64"/>
    <n v="327355.18"/>
    <n v="523768.29"/>
    <n v="371002.54"/>
    <n v="593604.06999999995"/>
    <n v="414649.89"/>
    <n v="663439.84"/>
  </r>
  <r>
    <n v="5"/>
    <x v="3"/>
    <s v="Region V - Midwest"/>
    <x v="29"/>
    <s v="IL"/>
    <x v="200"/>
    <n v="1"/>
    <x v="0"/>
    <n v="131467.13"/>
    <n v="230067.47"/>
    <n v="170686.11"/>
    <n v="298700.69"/>
    <n v="204100.46"/>
    <n v="357175.81"/>
    <n v="243443.06"/>
    <n v="426025.36"/>
    <n v="286633.19"/>
    <n v="501608.08"/>
    <n v="314351.99"/>
    <n v="550115.99"/>
    <n v="341218.07"/>
    <n v="597131.63"/>
  </r>
  <r>
    <n v="5"/>
    <x v="3"/>
    <s v="Region V - Midwest"/>
    <x v="29"/>
    <s v="IL"/>
    <x v="200"/>
    <n v="2"/>
    <x v="1"/>
    <n v="102271.73"/>
    <n v="178975.53"/>
    <n v="134156.62"/>
    <n v="234774.09"/>
    <n v="162719.21"/>
    <n v="284758.62"/>
    <n v="199434.79"/>
    <n v="349010.89"/>
    <n v="236744.98"/>
    <n v="414303.72"/>
    <n v="260982.3"/>
    <n v="456719.02"/>
    <n v="283667.09000000003"/>
    <n v="496417.41"/>
  </r>
  <r>
    <n v="5"/>
    <x v="3"/>
    <s v="Region V - Midwest"/>
    <x v="29"/>
    <s v="IL"/>
    <x v="200"/>
    <n v="3"/>
    <x v="2"/>
    <n v="96962.01"/>
    <n v="169683.52"/>
    <n v="132027.07"/>
    <n v="231047.37"/>
    <n v="167037.85999999999"/>
    <n v="292316.26"/>
    <n v="220022.77"/>
    <n v="385039.84"/>
    <n v="272502.46999999997"/>
    <n v="476879.33"/>
    <n v="306927.62"/>
    <n v="537123.32999999996"/>
    <n v="340903.69"/>
    <n v="596581.46"/>
  </r>
  <r>
    <n v="5"/>
    <x v="3"/>
    <s v="Region V - Midwest"/>
    <x v="29"/>
    <s v="IL"/>
    <x v="200"/>
    <n v="4"/>
    <x v="3"/>
    <n v="105406.74"/>
    <n v="168650.78"/>
    <n v="147569.43"/>
    <n v="236111.09"/>
    <n v="189732.13"/>
    <n v="303571.40999999997"/>
    <n v="252976.17"/>
    <n v="404761.87"/>
    <n v="316220.21000000002"/>
    <n v="505952.34"/>
    <n v="358382.9"/>
    <n v="573412.66"/>
    <n v="400545.6"/>
    <n v="640872.97"/>
  </r>
  <r>
    <n v="5"/>
    <x v="3"/>
    <s v="Region V - Midwest"/>
    <x v="29"/>
    <s v="IL"/>
    <x v="201"/>
    <n v="1"/>
    <x v="0"/>
    <n v="119658.44"/>
    <n v="209402.27"/>
    <n v="155109.89000000001"/>
    <n v="271442.3"/>
    <n v="185268.36"/>
    <n v="324219.63"/>
    <n v="220684.5"/>
    <n v="386197.88"/>
    <n v="259649.37"/>
    <n v="454386.4"/>
    <n v="284650.73"/>
    <n v="498138.78"/>
    <n v="308782.05"/>
    <n v="540368.57999999996"/>
  </r>
  <r>
    <n v="5"/>
    <x v="3"/>
    <s v="Region V - Midwest"/>
    <x v="29"/>
    <s v="IL"/>
    <x v="201"/>
    <n v="2"/>
    <x v="1"/>
    <n v="94633.81"/>
    <n v="165609.17000000001"/>
    <n v="123798.9"/>
    <n v="216648.07"/>
    <n v="149798.72"/>
    <n v="262147.75"/>
    <n v="182963.12"/>
    <n v="320185.46999999997"/>
    <n v="216888.05"/>
    <n v="379554.09"/>
    <n v="238905.28"/>
    <n v="418084.23"/>
    <n v="259452.63"/>
    <n v="454042.1"/>
  </r>
  <r>
    <n v="5"/>
    <x v="3"/>
    <s v="Region V - Midwest"/>
    <x v="29"/>
    <s v="IL"/>
    <x v="201"/>
    <n v="3"/>
    <x v="2"/>
    <n v="90912.14"/>
    <n v="159096.25"/>
    <n v="124088.65"/>
    <n v="217155.13"/>
    <n v="157218.64000000001"/>
    <n v="275132.62"/>
    <n v="207315.38"/>
    <n v="362801.91"/>
    <n v="256979.09"/>
    <n v="449713.41"/>
    <n v="289607.09999999998"/>
    <n v="506812.42"/>
    <n v="321850.19"/>
    <n v="563237.82999999996"/>
  </r>
  <r>
    <n v="5"/>
    <x v="3"/>
    <s v="Region V - Midwest"/>
    <x v="29"/>
    <s v="IL"/>
    <x v="201"/>
    <n v="4"/>
    <x v="3"/>
    <n v="96750.8"/>
    <n v="154801.29"/>
    <n v="135451.12"/>
    <n v="216721.8"/>
    <n v="174151.44"/>
    <n v="278642.32"/>
    <n v="232201.93"/>
    <n v="371523.09"/>
    <n v="290252.40999999997"/>
    <n v="464403.86"/>
    <n v="328952.73"/>
    <n v="526324.37"/>
    <n v="367653.05"/>
    <n v="588244.89"/>
  </r>
  <r>
    <n v="5"/>
    <x v="3"/>
    <s v="Region V - Midwest"/>
    <x v="29"/>
    <s v="IL"/>
    <x v="202"/>
    <n v="1"/>
    <x v="0"/>
    <n v="119327.71"/>
    <n v="208823.49"/>
    <n v="154802"/>
    <n v="270903.5"/>
    <n v="185002.75"/>
    <n v="323754.82"/>
    <n v="220514.81"/>
    <n v="385900.91"/>
    <n v="259542.68"/>
    <n v="454199.69"/>
    <n v="284587.32"/>
    <n v="498027.81"/>
    <n v="308810.68"/>
    <n v="540418.68000000005"/>
  </r>
  <r>
    <n v="5"/>
    <x v="3"/>
    <s v="Region V - Midwest"/>
    <x v="29"/>
    <s v="IL"/>
    <x v="202"/>
    <n v="2"/>
    <x v="1"/>
    <n v="93607.95"/>
    <n v="163813.92000000001"/>
    <n v="122621.26"/>
    <n v="214587.21"/>
    <n v="148547.84"/>
    <n v="259958.73"/>
    <n v="181745.61"/>
    <n v="318054.83"/>
    <n v="215593.55"/>
    <n v="377288.7"/>
    <n v="237571.16"/>
    <n v="415749.53"/>
    <n v="258111"/>
    <n v="451694.25"/>
  </r>
  <r>
    <n v="5"/>
    <x v="3"/>
    <s v="Region V - Midwest"/>
    <x v="29"/>
    <s v="IL"/>
    <x v="202"/>
    <n v="3"/>
    <x v="2"/>
    <n v="89348.11"/>
    <n v="156359.19"/>
    <n v="121810.43"/>
    <n v="213168.26"/>
    <n v="154224.95000000001"/>
    <n v="269893.67"/>
    <n v="203259.65"/>
    <n v="355704.38"/>
    <n v="251849.29"/>
    <n v="440736.25"/>
    <n v="283747.87"/>
    <n v="496558.78"/>
    <n v="315250.86"/>
    <n v="551689"/>
  </r>
  <r>
    <n v="5"/>
    <x v="3"/>
    <s v="Region V - Midwest"/>
    <x v="29"/>
    <s v="IL"/>
    <x v="202"/>
    <n v="4"/>
    <x v="3"/>
    <n v="96082.6"/>
    <n v="153732.16"/>
    <n v="134515.64000000001"/>
    <n v="215225.03"/>
    <n v="172948.68"/>
    <n v="276717.89"/>
    <n v="230598.24"/>
    <n v="368957.19"/>
    <n v="288247.8"/>
    <n v="461196.48"/>
    <n v="326680.84000000003"/>
    <n v="522689.35"/>
    <n v="365113.88"/>
    <n v="584182.21"/>
  </r>
  <r>
    <n v="5"/>
    <x v="3"/>
    <s v="Region V - Midwest"/>
    <x v="29"/>
    <s v="IL"/>
    <x v="203"/>
    <n v="1"/>
    <x v="0"/>
    <n v="113359"/>
    <n v="198378.23999999999"/>
    <n v="147189.01"/>
    <n v="257580.76"/>
    <n v="176014.43"/>
    <n v="308025.25"/>
    <n v="209958.89"/>
    <n v="367428.06"/>
    <n v="247218.43"/>
    <n v="432632.26"/>
    <n v="271131.38"/>
    <n v="474479.92"/>
    <n v="294314.05"/>
    <n v="515049.58"/>
  </r>
  <r>
    <n v="5"/>
    <x v="3"/>
    <s v="Region V - Midwest"/>
    <x v="29"/>
    <s v="IL"/>
    <x v="203"/>
    <n v="2"/>
    <x v="1"/>
    <n v="88102.66"/>
    <n v="154179.65"/>
    <n v="115588.1"/>
    <n v="202279.17"/>
    <n v="140216.37"/>
    <n v="245378.64"/>
    <n v="171888.24"/>
    <n v="300804.42"/>
    <n v="204061.18"/>
    <n v="357107.06"/>
    <n v="224962.36"/>
    <n v="393684.12"/>
    <n v="244527.88"/>
    <n v="427923.79"/>
  </r>
  <r>
    <n v="5"/>
    <x v="3"/>
    <s v="Region V - Midwest"/>
    <x v="29"/>
    <s v="IL"/>
    <x v="203"/>
    <n v="3"/>
    <x v="2"/>
    <n v="83465.25"/>
    <n v="146064.19"/>
    <n v="113633.47"/>
    <n v="198858.58"/>
    <n v="143754.76"/>
    <n v="251570.82"/>
    <n v="189342.15"/>
    <n v="331348.76"/>
    <n v="234492.51"/>
    <n v="410361.89"/>
    <n v="264107.15999999997"/>
    <n v="462187.52000000002"/>
    <n v="293333.32"/>
    <n v="513333.32"/>
  </r>
  <r>
    <n v="5"/>
    <x v="3"/>
    <s v="Region V - Midwest"/>
    <x v="29"/>
    <s v="IL"/>
    <x v="203"/>
    <n v="4"/>
    <x v="3"/>
    <n v="90844.99"/>
    <n v="145351.98000000001"/>
    <n v="127182.98"/>
    <n v="203492.77"/>
    <n v="163520.98000000001"/>
    <n v="261633.56"/>
    <n v="218027.97"/>
    <n v="348844.75"/>
    <n v="272534.96000000002"/>
    <n v="436055.94"/>
    <n v="308872.95"/>
    <n v="494196.73"/>
    <n v="345210.95"/>
    <n v="552337.53"/>
  </r>
  <r>
    <n v="5"/>
    <x v="3"/>
    <s v="Region V - Midwest"/>
    <x v="29"/>
    <s v="IL"/>
    <x v="204"/>
    <n v="1"/>
    <x v="0"/>
    <n v="127021.11"/>
    <n v="222286.95"/>
    <n v="164666.91"/>
    <n v="288167.09000000003"/>
    <n v="196694.56"/>
    <n v="344215.48"/>
    <n v="234310.73"/>
    <n v="410043.77"/>
    <n v="275691.49"/>
    <n v="482460.1"/>
    <n v="302243.28999999998"/>
    <n v="528925.75"/>
    <n v="327876.47999999998"/>
    <n v="573783.85"/>
  </r>
  <r>
    <n v="5"/>
    <x v="3"/>
    <s v="Region V - Midwest"/>
    <x v="29"/>
    <s v="IL"/>
    <x v="204"/>
    <n v="2"/>
    <x v="1"/>
    <n v="100374.52"/>
    <n v="175655.41"/>
    <n v="131326.5"/>
    <n v="229821.38"/>
    <n v="158925.96"/>
    <n v="278120.44"/>
    <n v="194144.45"/>
    <n v="339752.78"/>
    <n v="230158.6"/>
    <n v="402777.56"/>
    <n v="253532.85"/>
    <n v="443682.48"/>
    <n v="275349.78999999998"/>
    <n v="481862.14"/>
  </r>
  <r>
    <n v="5"/>
    <x v="3"/>
    <s v="Region V - Midwest"/>
    <x v="29"/>
    <s v="IL"/>
    <x v="204"/>
    <n v="3"/>
    <x v="2"/>
    <n v="96364.88"/>
    <n v="168638.54"/>
    <n v="131515.82999999999"/>
    <n v="230152.7"/>
    <n v="166617.25"/>
    <n v="291580.18"/>
    <n v="219697.17"/>
    <n v="384470.05"/>
    <n v="272316"/>
    <n v="476553"/>
    <n v="306882.89"/>
    <n v="537045.06999999995"/>
    <n v="341039.93"/>
    <n v="596819.88"/>
  </r>
  <r>
    <n v="5"/>
    <x v="3"/>
    <s v="Region V - Midwest"/>
    <x v="29"/>
    <s v="IL"/>
    <x v="204"/>
    <n v="4"/>
    <x v="3"/>
    <n v="102660.86"/>
    <n v="164257.37"/>
    <n v="143725.20000000001"/>
    <n v="229960.32000000001"/>
    <n v="184789.54"/>
    <n v="295663.27"/>
    <n v="246386.06"/>
    <n v="394217.7"/>
    <n v="307982.57"/>
    <n v="492772.12"/>
    <n v="349046.92"/>
    <n v="558475.06999999995"/>
    <n v="390111.26"/>
    <n v="624178.02"/>
  </r>
  <r>
    <n v="5"/>
    <x v="3"/>
    <s v="Region V - Midwest"/>
    <x v="29"/>
    <s v="IL"/>
    <x v="18"/>
    <n v="1"/>
    <x v="0"/>
    <n v="117403.24"/>
    <n v="205455.67"/>
    <n v="152187.82999999999"/>
    <n v="266328.71000000002"/>
    <n v="181779.26"/>
    <n v="318113.71000000002"/>
    <n v="216530"/>
    <n v="378927.5"/>
    <n v="254762.34"/>
    <n v="445834.09"/>
    <n v="279293.71000000002"/>
    <n v="488763.99"/>
    <n v="302971.92"/>
    <n v="530200.87"/>
  </r>
  <r>
    <n v="5"/>
    <x v="3"/>
    <s v="Region V - Midwest"/>
    <x v="29"/>
    <s v="IL"/>
    <x v="18"/>
    <n v="2"/>
    <x v="1"/>
    <n v="92842.03"/>
    <n v="162473.56"/>
    <n v="121456.68"/>
    <n v="212549.19"/>
    <n v="146966.47"/>
    <n v="257191.32"/>
    <n v="179507.17"/>
    <n v="314137.55"/>
    <n v="212792.9"/>
    <n v="372387.57"/>
    <n v="234395.39"/>
    <n v="410191.94"/>
    <n v="254556.02"/>
    <n v="445473.04"/>
  </r>
  <r>
    <n v="5"/>
    <x v="3"/>
    <s v="Region V - Midwest"/>
    <x v="29"/>
    <s v="IL"/>
    <x v="18"/>
    <n v="3"/>
    <x v="2"/>
    <n v="89184.61"/>
    <n v="156073.07"/>
    <n v="121729.15"/>
    <n v="213026"/>
    <n v="154228.03"/>
    <n v="269899.05"/>
    <n v="203370.67"/>
    <n v="355898.67"/>
    <n v="252088.3"/>
    <n v="441154.53"/>
    <n v="284094.49"/>
    <n v="497165.36"/>
    <n v="315722.90000000002"/>
    <n v="552515.07999999996"/>
  </r>
  <r>
    <n v="5"/>
    <x v="3"/>
    <s v="Region V - Midwest"/>
    <x v="29"/>
    <s v="IL"/>
    <x v="18"/>
    <n v="4"/>
    <x v="3"/>
    <n v="94923.03"/>
    <n v="151876.85999999999"/>
    <n v="132892.25"/>
    <n v="212627.6"/>
    <n v="170861.46"/>
    <n v="273378.34000000003"/>
    <n v="227815.28"/>
    <n v="364504.46"/>
    <n v="284769.09999999998"/>
    <n v="455630.57"/>
    <n v="322738.32"/>
    <n v="516381.32"/>
    <n v="360707.53"/>
    <n v="577132.06000000006"/>
  </r>
  <r>
    <n v="5"/>
    <x v="3"/>
    <s v="Region V - Midwest"/>
    <x v="30"/>
    <s v="IN"/>
    <x v="205"/>
    <n v="1"/>
    <x v="0"/>
    <n v="103474.76"/>
    <n v="181080.83"/>
    <n v="134226.93"/>
    <n v="234897.13"/>
    <n v="160405.79999999999"/>
    <n v="280710.15000000002"/>
    <n v="191185.11"/>
    <n v="334573.94"/>
    <n v="225014.93"/>
    <n v="393776.12"/>
    <n v="246723.7"/>
    <n v="431766.48"/>
    <n v="267716.73"/>
    <n v="468504.29"/>
  </r>
  <r>
    <n v="5"/>
    <x v="3"/>
    <s v="Region V - Midwest"/>
    <x v="30"/>
    <s v="IN"/>
    <x v="205"/>
    <n v="2"/>
    <x v="1"/>
    <n v="81230.649999999994"/>
    <n v="142153.64000000001"/>
    <n v="106394.94"/>
    <n v="186191.15"/>
    <n v="128877.23"/>
    <n v="225535.15"/>
    <n v="157655"/>
    <n v="275896.25"/>
    <n v="187004.87"/>
    <n v="327258.52"/>
    <n v="206061.07"/>
    <n v="360606.88"/>
    <n v="223868.37"/>
    <n v="391769.64"/>
  </r>
  <r>
    <n v="5"/>
    <x v="3"/>
    <s v="Region V - Midwest"/>
    <x v="30"/>
    <s v="IN"/>
    <x v="205"/>
    <n v="3"/>
    <x v="2"/>
    <n v="77578.87"/>
    <n v="135763.01999999999"/>
    <n v="105776.33"/>
    <n v="185108.57"/>
    <n v="133932.44"/>
    <n v="234381.77"/>
    <n v="176523.72"/>
    <n v="308916.51"/>
    <n v="218730.09"/>
    <n v="382777.66"/>
    <n v="246439.99"/>
    <n v="431269.98"/>
    <n v="273807.75"/>
    <n v="479163.56"/>
  </r>
  <r>
    <n v="5"/>
    <x v="3"/>
    <s v="Region V - Midwest"/>
    <x v="30"/>
    <s v="IN"/>
    <x v="205"/>
    <n v="4"/>
    <x v="3"/>
    <n v="83348.61"/>
    <n v="133357.76999999999"/>
    <n v="116688.05"/>
    <n v="186700.88"/>
    <n v="150027.49"/>
    <n v="240043.99"/>
    <n v="200036.66"/>
    <n v="320058.65000000002"/>
    <n v="250045.82"/>
    <n v="400073.32"/>
    <n v="283385.26"/>
    <n v="453416.43"/>
    <n v="316724.71000000002"/>
    <n v="506759.54"/>
  </r>
  <r>
    <n v="5"/>
    <x v="3"/>
    <s v="Region V - Midwest"/>
    <x v="30"/>
    <s v="IN"/>
    <x v="191"/>
    <n v="1"/>
    <x v="0"/>
    <n v="109510.07"/>
    <n v="191642.62"/>
    <n v="141960.68"/>
    <n v="248431.2"/>
    <n v="169567.46"/>
    <n v="296743.05"/>
    <n v="201989.3"/>
    <n v="353481.27"/>
    <n v="237657.77"/>
    <n v="415901.1"/>
    <n v="260544.17"/>
    <n v="455952.3"/>
    <n v="282636.56"/>
    <n v="494613.98"/>
  </r>
  <r>
    <n v="5"/>
    <x v="3"/>
    <s v="Region V - Midwest"/>
    <x v="30"/>
    <s v="IN"/>
    <x v="191"/>
    <n v="2"/>
    <x v="1"/>
    <n v="86570.83"/>
    <n v="151498.95000000001"/>
    <n v="113258.94"/>
    <n v="198203.15"/>
    <n v="137053.62"/>
    <n v="239843.84"/>
    <n v="167411.37"/>
    <n v="292969.89"/>
    <n v="198459.89"/>
    <n v="347304.82"/>
    <n v="218610.84"/>
    <n v="382568.97"/>
    <n v="237417.93"/>
    <n v="415481.38"/>
  </r>
  <r>
    <n v="5"/>
    <x v="3"/>
    <s v="Region V - Midwest"/>
    <x v="30"/>
    <s v="IN"/>
    <x v="191"/>
    <n v="3"/>
    <x v="2"/>
    <n v="83138.259999999995"/>
    <n v="145491.95000000001"/>
    <n v="113470.9"/>
    <n v="198574.07999999999"/>
    <n v="143760.91"/>
    <n v="251581.6"/>
    <n v="189564.2"/>
    <n v="331737.36"/>
    <n v="234970.55"/>
    <n v="411198.47"/>
    <n v="264800.40999999997"/>
    <n v="463400.71"/>
    <n v="294277.42"/>
    <n v="514985.49"/>
  </r>
  <r>
    <n v="5"/>
    <x v="3"/>
    <s v="Region V - Midwest"/>
    <x v="30"/>
    <s v="IN"/>
    <x v="191"/>
    <n v="4"/>
    <x v="3"/>
    <n v="88525.86"/>
    <n v="141641.38"/>
    <n v="123936.21"/>
    <n v="198297.93"/>
    <n v="159346.54999999999"/>
    <n v="254954.49"/>
    <n v="212462.07"/>
    <n v="339939.31"/>
    <n v="265577.59000000003"/>
    <n v="424924.14"/>
    <n v="300987.93"/>
    <n v="481580.69"/>
    <n v="336398.27"/>
    <n v="538237.25"/>
  </r>
  <r>
    <n v="5"/>
    <x v="3"/>
    <s v="Region V - Midwest"/>
    <x v="30"/>
    <s v="IN"/>
    <x v="154"/>
    <n v="1"/>
    <x v="0"/>
    <n v="106193.87"/>
    <n v="185839.27"/>
    <n v="137698.37"/>
    <n v="240972.15"/>
    <n v="164507.16"/>
    <n v="287887.53999999998"/>
    <n v="196005.83"/>
    <n v="343010.21"/>
    <n v="230645.83"/>
    <n v="403630.21"/>
    <n v="252873.19"/>
    <n v="442528.08"/>
    <n v="274344.59999999998"/>
    <n v="480103.05"/>
  </r>
  <r>
    <n v="5"/>
    <x v="3"/>
    <s v="Region V - Midwest"/>
    <x v="30"/>
    <s v="IN"/>
    <x v="154"/>
    <n v="2"/>
    <x v="1"/>
    <n v="83718.05"/>
    <n v="146506.57999999999"/>
    <n v="109576.46"/>
    <n v="191758.81"/>
    <n v="132650.17000000001"/>
    <n v="232137.8"/>
    <n v="162126.45000000001"/>
    <n v="283721.28000000003"/>
    <n v="192239.83"/>
    <n v="336419.71"/>
    <n v="211786.99"/>
    <n v="370627.23"/>
    <n v="230039.47"/>
    <n v="402569.08"/>
  </r>
  <r>
    <n v="5"/>
    <x v="3"/>
    <s v="Region V - Midwest"/>
    <x v="30"/>
    <s v="IN"/>
    <x v="154"/>
    <n v="3"/>
    <x v="2"/>
    <n v="80223.490000000005"/>
    <n v="140391.10999999999"/>
    <n v="109449.28"/>
    <n v="191536.23"/>
    <n v="138633.29"/>
    <n v="242608.25"/>
    <n v="182770.13"/>
    <n v="319847.74"/>
    <n v="226518.06"/>
    <n v="396406.61"/>
    <n v="255251.21"/>
    <n v="446689.62"/>
    <n v="283638.65000000002"/>
    <n v="496367.64"/>
  </r>
  <r>
    <n v="5"/>
    <x v="3"/>
    <s v="Region V - Midwest"/>
    <x v="30"/>
    <s v="IN"/>
    <x v="154"/>
    <n v="4"/>
    <x v="3"/>
    <n v="85723.86"/>
    <n v="137158.17000000001"/>
    <n v="120013.4"/>
    <n v="192021.44"/>
    <n v="154302.94"/>
    <n v="246884.71"/>
    <n v="205737.26"/>
    <n v="329179.61"/>
    <n v="257171.57"/>
    <n v="411474.52"/>
    <n v="291461.11"/>
    <n v="466337.79"/>
    <n v="325750.65999999997"/>
    <n v="521201.06"/>
  </r>
  <r>
    <n v="5"/>
    <x v="3"/>
    <s v="Region V - Midwest"/>
    <x v="30"/>
    <s v="IN"/>
    <x v="206"/>
    <n v="1"/>
    <x v="0"/>
    <n v="107388.06"/>
    <n v="187929.1"/>
    <n v="139280.14000000001"/>
    <n v="243740.25"/>
    <n v="166425.04"/>
    <n v="291243.82"/>
    <n v="198331.34"/>
    <n v="347079.84"/>
    <n v="233407.93"/>
    <n v="408463.88"/>
    <n v="255916.22"/>
    <n v="447853.38"/>
    <n v="277672.84000000003"/>
    <n v="485927.46"/>
  </r>
  <r>
    <n v="5"/>
    <x v="3"/>
    <s v="Region V - Midwest"/>
    <x v="30"/>
    <s v="IN"/>
    <x v="206"/>
    <n v="2"/>
    <x v="1"/>
    <n v="84448.82"/>
    <n v="147785.43"/>
    <n v="110578.4"/>
    <n v="193512.2"/>
    <n v="133911.20000000001"/>
    <n v="234344.6"/>
    <n v="163753.41"/>
    <n v="286568.46999999997"/>
    <n v="194210.05"/>
    <n v="339867.59"/>
    <n v="213982.88"/>
    <n v="374470.05"/>
    <n v="232454.21"/>
    <n v="406794.86"/>
  </r>
  <r>
    <n v="5"/>
    <x v="3"/>
    <s v="Region V - Midwest"/>
    <x v="30"/>
    <s v="IN"/>
    <x v="206"/>
    <n v="3"/>
    <x v="2"/>
    <n v="80763.789999999994"/>
    <n v="141336.63"/>
    <n v="110146.64"/>
    <n v="192756.62"/>
    <n v="139486.85999999999"/>
    <n v="244102.01"/>
    <n v="183865.47"/>
    <n v="321764.57"/>
    <n v="227847.13"/>
    <n v="398732.48"/>
    <n v="256727.2"/>
    <n v="449272.6"/>
    <n v="285254.43"/>
    <n v="499195.25"/>
  </r>
  <r>
    <n v="5"/>
    <x v="3"/>
    <s v="Region V - Midwest"/>
    <x v="30"/>
    <s v="IN"/>
    <x v="206"/>
    <n v="4"/>
    <x v="3"/>
    <n v="86577.38"/>
    <n v="138523.81"/>
    <n v="121208.33"/>
    <n v="193933.33"/>
    <n v="155839.28"/>
    <n v="249342.85"/>
    <n v="207785.71"/>
    <n v="332457.13"/>
    <n v="259732.13"/>
    <n v="415571.42"/>
    <n v="294363.08"/>
    <n v="470980.94"/>
    <n v="328994.03000000003"/>
    <n v="526390.46"/>
  </r>
  <r>
    <n v="5"/>
    <x v="3"/>
    <s v="Region V - Midwest"/>
    <x v="30"/>
    <s v="IN"/>
    <x v="207"/>
    <n v="1"/>
    <x v="0"/>
    <n v="106393.64"/>
    <n v="186188.87"/>
    <n v="138060.62"/>
    <n v="241606.08"/>
    <n v="165027.16"/>
    <n v="288797.53000000003"/>
    <n v="196750.62"/>
    <n v="344313.59"/>
    <n v="231601.59"/>
    <n v="405302.78"/>
    <n v="253966.76"/>
    <n v="444441.83"/>
    <n v="275614.15000000002"/>
    <n v="482324.77"/>
  </r>
  <r>
    <n v="5"/>
    <x v="3"/>
    <s v="Region V - Midwest"/>
    <x v="30"/>
    <s v="IN"/>
    <x v="207"/>
    <n v="2"/>
    <x v="1"/>
    <n v="83222.69"/>
    <n v="145639.71"/>
    <n v="109068.96"/>
    <n v="190870.68"/>
    <n v="132184.9"/>
    <n v="231323.57"/>
    <n v="161823.42000000001"/>
    <n v="283190.99"/>
    <n v="192007.78"/>
    <n v="336013.61"/>
    <n v="211609.85"/>
    <n v="370317.25"/>
    <n v="229938.77"/>
    <n v="402392.85"/>
  </r>
  <r>
    <n v="5"/>
    <x v="3"/>
    <s v="Region V - Midwest"/>
    <x v="30"/>
    <s v="IN"/>
    <x v="207"/>
    <n v="3"/>
    <x v="2"/>
    <n v="79253.070000000007"/>
    <n v="138692.88"/>
    <n v="108002.12"/>
    <n v="189003.72"/>
    <n v="136708.10999999999"/>
    <n v="239239.19"/>
    <n v="180139.08"/>
    <n v="315243.39"/>
    <n v="223169.1"/>
    <n v="390545.91999999998"/>
    <n v="251410.28"/>
    <n v="439967.98"/>
    <n v="279295.06"/>
    <n v="488766.35"/>
  </r>
  <r>
    <n v="5"/>
    <x v="3"/>
    <s v="Region V - Midwest"/>
    <x v="30"/>
    <s v="IN"/>
    <x v="207"/>
    <n v="4"/>
    <x v="3"/>
    <n v="85542.77"/>
    <n v="136868.44"/>
    <n v="119759.88"/>
    <n v="191615.81"/>
    <n v="153976.99"/>
    <n v="246363.19"/>
    <n v="205302.65"/>
    <n v="328484.25"/>
    <n v="256628.32"/>
    <n v="410605.31"/>
    <n v="290845.42"/>
    <n v="465352.69"/>
    <n v="325062.53000000003"/>
    <n v="520100.06"/>
  </r>
  <r>
    <n v="5"/>
    <x v="3"/>
    <s v="Region V - Midwest"/>
    <x v="30"/>
    <s v="IN"/>
    <x v="208"/>
    <n v="1"/>
    <x v="0"/>
    <n v="123110.05"/>
    <n v="215442.58"/>
    <n v="159909.57"/>
    <n v="279841.75"/>
    <n v="191276.39"/>
    <n v="334733.68"/>
    <n v="228236.14"/>
    <n v="399413.24"/>
    <n v="268784.75"/>
    <n v="470373.32"/>
    <n v="294810"/>
    <n v="515917.51"/>
    <n v="320064.96999999997"/>
    <n v="560113.69999999995"/>
  </r>
  <r>
    <n v="5"/>
    <x v="3"/>
    <s v="Region V - Midwest"/>
    <x v="30"/>
    <s v="IN"/>
    <x v="208"/>
    <n v="2"/>
    <x v="1"/>
    <n v="95304.9"/>
    <n v="166783.57999999999"/>
    <n v="125119.59"/>
    <n v="218959.27"/>
    <n v="151865.68"/>
    <n v="265764.94"/>
    <n v="186323.5"/>
    <n v="326066.12"/>
    <n v="221272.17"/>
    <n v="387226.31"/>
    <n v="243981.72"/>
    <n v="426968.01"/>
    <n v="265254.51"/>
    <n v="464195.4"/>
  </r>
  <r>
    <n v="5"/>
    <x v="3"/>
    <s v="Region V - Midwest"/>
    <x v="30"/>
    <s v="IN"/>
    <x v="208"/>
    <n v="3"/>
    <x v="2"/>
    <n v="89998.57"/>
    <n v="157497.5"/>
    <n v="122455.38"/>
    <n v="214296.92"/>
    <n v="154860.51999999999"/>
    <n v="271005.90999999997"/>
    <n v="203914.61"/>
    <n v="356850.57"/>
    <n v="252487.56"/>
    <n v="441853.23"/>
    <n v="284334.93"/>
    <n v="497586.13"/>
    <n v="315754.62"/>
    <n v="552570.57999999996"/>
  </r>
  <r>
    <n v="5"/>
    <x v="3"/>
    <s v="Region V - Midwest"/>
    <x v="30"/>
    <s v="IN"/>
    <x v="208"/>
    <n v="4"/>
    <x v="3"/>
    <n v="98462.080000000002"/>
    <n v="157539.34"/>
    <n v="137846.92000000001"/>
    <n v="220555.07"/>
    <n v="177231.75"/>
    <n v="283570.81"/>
    <n v="236309"/>
    <n v="378094.41"/>
    <n v="295386.25"/>
    <n v="472618.01"/>
    <n v="334771.09000000003"/>
    <n v="535633.75"/>
    <n v="374155.92"/>
    <n v="598649.49"/>
  </r>
  <r>
    <n v="5"/>
    <x v="3"/>
    <s v="Region V - Midwest"/>
    <x v="30"/>
    <s v="IN"/>
    <x v="209"/>
    <n v="1"/>
    <x v="0"/>
    <n v="107388.06"/>
    <n v="187929.1"/>
    <n v="139280.14000000001"/>
    <n v="243740.25"/>
    <n v="166425.04"/>
    <n v="291243.82"/>
    <n v="198331.34"/>
    <n v="347079.84"/>
    <n v="233407.93"/>
    <n v="408463.88"/>
    <n v="255916.22"/>
    <n v="447853.38"/>
    <n v="277672.84000000003"/>
    <n v="485927.46"/>
  </r>
  <r>
    <n v="5"/>
    <x v="3"/>
    <s v="Region V - Midwest"/>
    <x v="30"/>
    <s v="IN"/>
    <x v="209"/>
    <n v="2"/>
    <x v="1"/>
    <n v="84448.82"/>
    <n v="147785.43"/>
    <n v="110578.4"/>
    <n v="193512.2"/>
    <n v="133911.20000000001"/>
    <n v="234344.6"/>
    <n v="163753.41"/>
    <n v="286568.46999999997"/>
    <n v="194210.05"/>
    <n v="339867.59"/>
    <n v="213982.88"/>
    <n v="374470.05"/>
    <n v="232454.21"/>
    <n v="406794.86"/>
  </r>
  <r>
    <n v="5"/>
    <x v="3"/>
    <s v="Region V - Midwest"/>
    <x v="30"/>
    <s v="IN"/>
    <x v="209"/>
    <n v="3"/>
    <x v="2"/>
    <n v="80763.789999999994"/>
    <n v="141336.63"/>
    <n v="110146.64"/>
    <n v="192756.62"/>
    <n v="139486.85999999999"/>
    <n v="244102.01"/>
    <n v="183865.47"/>
    <n v="321764.57"/>
    <n v="227847.13"/>
    <n v="398732.48"/>
    <n v="256727.2"/>
    <n v="449272.6"/>
    <n v="285254.43"/>
    <n v="499195.25"/>
  </r>
  <r>
    <n v="5"/>
    <x v="3"/>
    <s v="Region V - Midwest"/>
    <x v="30"/>
    <s v="IN"/>
    <x v="209"/>
    <n v="4"/>
    <x v="3"/>
    <n v="86577.38"/>
    <n v="138523.81"/>
    <n v="121208.33"/>
    <n v="193933.33"/>
    <n v="155839.28"/>
    <n v="249342.85"/>
    <n v="207785.71"/>
    <n v="332457.13"/>
    <n v="259732.13"/>
    <n v="415571.42"/>
    <n v="294363.08"/>
    <n v="470980.94"/>
    <n v="328994.03000000003"/>
    <n v="526390.46"/>
  </r>
  <r>
    <n v="5"/>
    <x v="3"/>
    <s v="Region V - Midwest"/>
    <x v="30"/>
    <s v="IN"/>
    <x v="210"/>
    <n v="1"/>
    <x v="0"/>
    <n v="105729.96"/>
    <n v="185027.42"/>
    <n v="137148.98000000001"/>
    <n v="240010.71"/>
    <n v="163894.89000000001"/>
    <n v="286816.05"/>
    <n v="195339.6"/>
    <n v="341844.3"/>
    <n v="229901.95"/>
    <n v="402328.42"/>
    <n v="252080.72"/>
    <n v="441141.26"/>
    <n v="273526.84999999998"/>
    <n v="478671.98"/>
  </r>
  <r>
    <n v="5"/>
    <x v="3"/>
    <s v="Region V - Midwest"/>
    <x v="30"/>
    <s v="IN"/>
    <x v="210"/>
    <n v="2"/>
    <x v="1"/>
    <n v="83022.42"/>
    <n v="145289.24"/>
    <n v="108737.16"/>
    <n v="190290.03"/>
    <n v="131709.47"/>
    <n v="230491.58"/>
    <n v="161110.94"/>
    <n v="281944.15000000002"/>
    <n v="191100.02"/>
    <n v="334425.03000000003"/>
    <n v="210570.95"/>
    <n v="368499.17"/>
    <n v="228764.97"/>
    <n v="400338.7"/>
  </r>
  <r>
    <n v="5"/>
    <x v="3"/>
    <s v="Region V - Midwest"/>
    <x v="30"/>
    <s v="IN"/>
    <x v="210"/>
    <n v="3"/>
    <x v="2"/>
    <n v="79306.399999999994"/>
    <n v="138786.20000000001"/>
    <n v="108135.82"/>
    <n v="189237.69"/>
    <n v="136923.04"/>
    <n v="239615.33"/>
    <n v="180468.43"/>
    <n v="315819.75"/>
    <n v="223620.88"/>
    <n v="391336.54"/>
    <n v="251952.59"/>
    <n v="440917.03"/>
    <n v="279935.03000000003"/>
    <n v="489886.3"/>
  </r>
  <r>
    <n v="5"/>
    <x v="3"/>
    <s v="Region V - Midwest"/>
    <x v="30"/>
    <s v="IN"/>
    <x v="210"/>
    <n v="4"/>
    <x v="3"/>
    <n v="85176.37"/>
    <n v="136282.20000000001"/>
    <n v="119246.92"/>
    <n v="190795.08"/>
    <n v="153317.47"/>
    <n v="245307.96"/>
    <n v="204423.29"/>
    <n v="327077.27"/>
    <n v="255529.12"/>
    <n v="408846.59"/>
    <n v="289599.67"/>
    <n v="463359.47"/>
    <n v="323670.21000000002"/>
    <n v="517872.35"/>
  </r>
  <r>
    <n v="5"/>
    <x v="3"/>
    <s v="Region V - Midwest"/>
    <x v="30"/>
    <s v="IN"/>
    <x v="211"/>
    <n v="1"/>
    <x v="0"/>
    <n v="106790.96"/>
    <n v="186884.19"/>
    <n v="138489.26"/>
    <n v="242356.2"/>
    <n v="165466.1"/>
    <n v="289565.68"/>
    <n v="197168.59"/>
    <n v="345045.02"/>
    <n v="232026.88"/>
    <n v="406047.04"/>
    <n v="254394.7"/>
    <n v="445190.73"/>
    <n v="276008.71999999997"/>
    <n v="483015.25"/>
  </r>
  <r>
    <n v="5"/>
    <x v="3"/>
    <s v="Region V - Midwest"/>
    <x v="30"/>
    <s v="IN"/>
    <x v="211"/>
    <n v="2"/>
    <x v="1"/>
    <n v="84083.43"/>
    <n v="147146.01"/>
    <n v="110077.43"/>
    <n v="192635.51"/>
    <n v="133280.69"/>
    <n v="233241.2"/>
    <n v="162939.93"/>
    <n v="285144.88"/>
    <n v="193224.94"/>
    <n v="338143.65"/>
    <n v="212884.94"/>
    <n v="372548.64"/>
    <n v="231246.84"/>
    <n v="404681.97"/>
  </r>
  <r>
    <n v="5"/>
    <x v="3"/>
    <s v="Region V - Midwest"/>
    <x v="30"/>
    <s v="IN"/>
    <x v="211"/>
    <n v="3"/>
    <x v="2"/>
    <n v="80493.64"/>
    <n v="140863.87"/>
    <n v="109797.96"/>
    <n v="192146.43"/>
    <n v="139060.07999999999"/>
    <n v="243355.13"/>
    <n v="183317.8"/>
    <n v="320806.15000000002"/>
    <n v="227182.6"/>
    <n v="397569.55"/>
    <n v="255989.2"/>
    <n v="447981.11"/>
    <n v="284446.53999999998"/>
    <n v="497781.44"/>
  </r>
  <r>
    <n v="5"/>
    <x v="3"/>
    <s v="Region V - Midwest"/>
    <x v="30"/>
    <s v="IN"/>
    <x v="211"/>
    <n v="4"/>
    <x v="3"/>
    <n v="86150.62"/>
    <n v="137840.99"/>
    <n v="120610.86"/>
    <n v="192977.39"/>
    <n v="155071.10999999999"/>
    <n v="248113.78"/>
    <n v="206761.48"/>
    <n v="330818.37"/>
    <n v="258451.85"/>
    <n v="413522.97"/>
    <n v="292912.09999999998"/>
    <n v="468659.36"/>
    <n v="327372.34999999998"/>
    <n v="523795.76"/>
  </r>
  <r>
    <n v="5"/>
    <x v="3"/>
    <s v="Region V - Midwest"/>
    <x v="30"/>
    <s v="IN"/>
    <x v="212"/>
    <n v="1"/>
    <x v="0"/>
    <n v="105663.36"/>
    <n v="184910.89"/>
    <n v="137028.23000000001"/>
    <n v="239799.4"/>
    <n v="163721.56"/>
    <n v="286512.71999999997"/>
    <n v="195091.34"/>
    <n v="341409.84"/>
    <n v="229583.37"/>
    <n v="401770.89"/>
    <n v="251716.19"/>
    <n v="440503.34"/>
    <n v="273103.65999999997"/>
    <n v="477931.4"/>
  </r>
  <r>
    <n v="5"/>
    <x v="3"/>
    <s v="Region V - Midwest"/>
    <x v="30"/>
    <s v="IN"/>
    <x v="212"/>
    <n v="2"/>
    <x v="1"/>
    <n v="83187.539999999994"/>
    <n v="145578.20000000001"/>
    <n v="108906.32"/>
    <n v="190586.07"/>
    <n v="131864.56"/>
    <n v="230762.98"/>
    <n v="161211.95000000001"/>
    <n v="282120.92"/>
    <n v="191177.37"/>
    <n v="334560.39"/>
    <n v="210629.99"/>
    <n v="368602.49"/>
    <n v="228798.54"/>
    <n v="400397.44"/>
  </r>
  <r>
    <n v="5"/>
    <x v="3"/>
    <s v="Region V - Midwest"/>
    <x v="30"/>
    <s v="IN"/>
    <x v="212"/>
    <n v="3"/>
    <x v="2"/>
    <n v="79629.87"/>
    <n v="139352.28"/>
    <n v="108618.21"/>
    <n v="190081.86"/>
    <n v="137564.76999999999"/>
    <n v="240738.34"/>
    <n v="181345.44"/>
    <n v="317354.52"/>
    <n v="224737.2"/>
    <n v="393290.09"/>
    <n v="253232.9"/>
    <n v="443157.57"/>
    <n v="281382.89"/>
    <n v="492420.05"/>
  </r>
  <r>
    <n v="5"/>
    <x v="3"/>
    <s v="Region V - Midwest"/>
    <x v="30"/>
    <s v="IN"/>
    <x v="212"/>
    <n v="4"/>
    <x v="3"/>
    <n v="85236.73"/>
    <n v="136378.76999999999"/>
    <n v="119331.43"/>
    <n v="190930.28"/>
    <n v="153426.12"/>
    <n v="245481.79"/>
    <n v="204568.16"/>
    <n v="327309.06"/>
    <n v="255710.2"/>
    <n v="409136.32"/>
    <n v="289804.89"/>
    <n v="463687.83"/>
    <n v="323899.58"/>
    <n v="518239.34"/>
  </r>
  <r>
    <n v="5"/>
    <x v="3"/>
    <s v="Region V - Midwest"/>
    <x v="30"/>
    <s v="IN"/>
    <x v="213"/>
    <n v="1"/>
    <x v="0"/>
    <n v="106924.14"/>
    <n v="187117.25"/>
    <n v="138730.75"/>
    <n v="242778.81"/>
    <n v="165812.76"/>
    <n v="290172.34000000003"/>
    <n v="197665.11"/>
    <n v="345913.94"/>
    <n v="232664.05"/>
    <n v="407162.09"/>
    <n v="255123.75"/>
    <n v="446466.56"/>
    <n v="276855.08"/>
    <n v="484496.4"/>
  </r>
  <r>
    <n v="5"/>
    <x v="3"/>
    <s v="Region V - Midwest"/>
    <x v="30"/>
    <s v="IN"/>
    <x v="213"/>
    <n v="2"/>
    <x v="1"/>
    <n v="83753.19"/>
    <n v="146568.09"/>
    <n v="109739.1"/>
    <n v="192043.42"/>
    <n v="132970.5"/>
    <n v="232698.38"/>
    <n v="162737.91"/>
    <n v="284791.34000000003"/>
    <n v="193070.24"/>
    <n v="337872.92"/>
    <n v="212766.84"/>
    <n v="372341.98"/>
    <n v="231179.7"/>
    <n v="404564.47999999998"/>
  </r>
  <r>
    <n v="5"/>
    <x v="3"/>
    <s v="Region V - Midwest"/>
    <x v="30"/>
    <s v="IN"/>
    <x v="213"/>
    <n v="3"/>
    <x v="2"/>
    <n v="79846.69"/>
    <n v="139731.71"/>
    <n v="108833.19"/>
    <n v="190458.08"/>
    <n v="137776.62"/>
    <n v="241109.09"/>
    <n v="181563.76"/>
    <n v="317736.58"/>
    <n v="224949.95"/>
    <n v="393662.41"/>
    <n v="253428.58"/>
    <n v="443500.01"/>
    <n v="281550.81"/>
    <n v="492713.91"/>
  </r>
  <r>
    <n v="5"/>
    <x v="3"/>
    <s v="Region V - Midwest"/>
    <x v="30"/>
    <s v="IN"/>
    <x v="213"/>
    <n v="4"/>
    <x v="3"/>
    <n v="86029.89"/>
    <n v="137647.82999999999"/>
    <n v="120441.85"/>
    <n v="192706.96"/>
    <n v="154853.81"/>
    <n v="247766.1"/>
    <n v="206471.74"/>
    <n v="330354.78999999998"/>
    <n v="258089.68"/>
    <n v="412943.49"/>
    <n v="292501.64"/>
    <n v="468002.62"/>
    <n v="326913.59000000003"/>
    <n v="523061.76000000001"/>
  </r>
  <r>
    <n v="5"/>
    <x v="3"/>
    <s v="Region V - Midwest"/>
    <x v="30"/>
    <s v="IN"/>
    <x v="214"/>
    <n v="1"/>
    <x v="0"/>
    <n v="105729.96"/>
    <n v="185027.42"/>
    <n v="137148.98000000001"/>
    <n v="240010.71"/>
    <n v="163894.89000000001"/>
    <n v="286816.05"/>
    <n v="195339.6"/>
    <n v="341844.3"/>
    <n v="229901.95"/>
    <n v="402328.42"/>
    <n v="252080.72"/>
    <n v="441141.26"/>
    <n v="273526.84999999998"/>
    <n v="478671.98"/>
  </r>
  <r>
    <n v="5"/>
    <x v="3"/>
    <s v="Region V - Midwest"/>
    <x v="30"/>
    <s v="IN"/>
    <x v="214"/>
    <n v="2"/>
    <x v="1"/>
    <n v="83022.42"/>
    <n v="145289.24"/>
    <n v="108737.16"/>
    <n v="190290.03"/>
    <n v="131709.47"/>
    <n v="230491.58"/>
    <n v="161110.94"/>
    <n v="281944.15000000002"/>
    <n v="191100.02"/>
    <n v="334425.03000000003"/>
    <n v="210570.95"/>
    <n v="368499.17"/>
    <n v="228764.97"/>
    <n v="400338.7"/>
  </r>
  <r>
    <n v="5"/>
    <x v="3"/>
    <s v="Region V - Midwest"/>
    <x v="30"/>
    <s v="IN"/>
    <x v="214"/>
    <n v="3"/>
    <x v="2"/>
    <n v="79306.399999999994"/>
    <n v="138786.20000000001"/>
    <n v="108135.82"/>
    <n v="189237.69"/>
    <n v="136923.04"/>
    <n v="239615.33"/>
    <n v="180468.43"/>
    <n v="315819.75"/>
    <n v="223620.88"/>
    <n v="391336.54"/>
    <n v="251952.59"/>
    <n v="440917.03"/>
    <n v="279935.03000000003"/>
    <n v="489886.3"/>
  </r>
  <r>
    <n v="5"/>
    <x v="3"/>
    <s v="Region V - Midwest"/>
    <x v="30"/>
    <s v="IN"/>
    <x v="214"/>
    <n v="4"/>
    <x v="3"/>
    <n v="85176.37"/>
    <n v="136282.20000000001"/>
    <n v="119246.92"/>
    <n v="190795.08"/>
    <n v="153317.47"/>
    <n v="245307.96"/>
    <n v="204423.29"/>
    <n v="327077.27"/>
    <n v="255529.12"/>
    <n v="408846.59"/>
    <n v="289599.67"/>
    <n v="463359.47"/>
    <n v="323670.21000000002"/>
    <n v="517872.35"/>
  </r>
  <r>
    <n v="5"/>
    <x v="3"/>
    <s v="Region V - Midwest"/>
    <x v="31"/>
    <s v="MI"/>
    <x v="215"/>
    <n v="1"/>
    <x v="0"/>
    <n v="115878.33"/>
    <n v="202787.08"/>
    <n v="150298.19"/>
    <n v="263021.83"/>
    <n v="179595.79"/>
    <n v="314292.64"/>
    <n v="214034.81"/>
    <n v="374560.92"/>
    <n v="251893.56"/>
    <n v="440813.74"/>
    <n v="276187.28000000003"/>
    <n v="483327.75"/>
    <n v="299672.34000000003"/>
    <n v="524426.59"/>
  </r>
  <r>
    <n v="5"/>
    <x v="3"/>
    <s v="Region V - Midwest"/>
    <x v="31"/>
    <s v="MI"/>
    <x v="215"/>
    <n v="2"/>
    <x v="1"/>
    <n v="91085.41"/>
    <n v="159399.47"/>
    <n v="119277.11"/>
    <n v="208734.95"/>
    <n v="144454.57"/>
    <n v="252795.5"/>
    <n v="176662.71"/>
    <n v="309159.74"/>
    <n v="209528.18"/>
    <n v="366674.32"/>
    <n v="230865.4"/>
    <n v="404014.44"/>
    <n v="250799.67"/>
    <n v="438899.43"/>
  </r>
  <r>
    <n v="5"/>
    <x v="3"/>
    <s v="Region V - Midwest"/>
    <x v="31"/>
    <s v="MI"/>
    <x v="215"/>
    <n v="3"/>
    <x v="2"/>
    <n v="87080.29"/>
    <n v="152390.5"/>
    <n v="118753.57"/>
    <n v="207818.75"/>
    <n v="150380.76999999999"/>
    <n v="263166.34999999998"/>
    <n v="198219.61"/>
    <n v="346884.32"/>
    <n v="245629.43"/>
    <n v="429851.5"/>
    <n v="276759.28999999998"/>
    <n v="484328.76"/>
    <n v="307507.8"/>
    <n v="538138.66"/>
  </r>
  <r>
    <n v="5"/>
    <x v="3"/>
    <s v="Region V - Midwest"/>
    <x v="31"/>
    <s v="MI"/>
    <x v="215"/>
    <n v="4"/>
    <x v="3"/>
    <n v="93401.32"/>
    <n v="149442.10999999999"/>
    <n v="130761.84"/>
    <n v="209218.95"/>
    <n v="168122.37"/>
    <n v="268995.78999999998"/>
    <n v="224163.16"/>
    <n v="358661.06"/>
    <n v="280203.95"/>
    <n v="448326.32"/>
    <n v="317564.46999999997"/>
    <n v="508103.17"/>
    <n v="354925"/>
    <n v="567880.01"/>
  </r>
  <r>
    <n v="5"/>
    <x v="3"/>
    <s v="Region V - Midwest"/>
    <x v="31"/>
    <s v="MI"/>
    <x v="216"/>
    <n v="1"/>
    <x v="0"/>
    <n v="105266.04"/>
    <n v="184215.58"/>
    <n v="136599.59"/>
    <n v="239049.29"/>
    <n v="163282.62"/>
    <n v="285744.58"/>
    <n v="194673.38"/>
    <n v="340678.41"/>
    <n v="229158.08"/>
    <n v="401026.64"/>
    <n v="251288.25"/>
    <n v="439754.44"/>
    <n v="272709.09999999998"/>
    <n v="477240.93"/>
  </r>
  <r>
    <n v="5"/>
    <x v="3"/>
    <s v="Region V - Midwest"/>
    <x v="31"/>
    <s v="MI"/>
    <x v="216"/>
    <n v="2"/>
    <x v="1"/>
    <n v="82326.8"/>
    <n v="144071.9"/>
    <n v="107897.86"/>
    <n v="188821.25"/>
    <n v="130768.78"/>
    <n v="228845.36"/>
    <n v="160095.45000000001"/>
    <n v="280167.03999999998"/>
    <n v="189960.21"/>
    <n v="332430.36"/>
    <n v="209354.92"/>
    <n v="366371.11"/>
    <n v="227490.47"/>
    <n v="398108.33"/>
  </r>
  <r>
    <n v="5"/>
    <x v="3"/>
    <s v="Region V - Midwest"/>
    <x v="31"/>
    <s v="MI"/>
    <x v="216"/>
    <n v="3"/>
    <x v="2"/>
    <n v="78389.31"/>
    <n v="137181.29"/>
    <n v="106822.38"/>
    <n v="186939.16"/>
    <n v="135212.81"/>
    <n v="236622.41"/>
    <n v="178166.73"/>
    <n v="311791.77"/>
    <n v="220723.71"/>
    <n v="386266.48"/>
    <n v="248653.98"/>
    <n v="435144.46"/>
    <n v="276231.42"/>
    <n v="483404.98"/>
  </r>
  <r>
    <n v="5"/>
    <x v="3"/>
    <s v="Region V - Midwest"/>
    <x v="31"/>
    <s v="MI"/>
    <x v="216"/>
    <n v="4"/>
    <x v="3"/>
    <n v="84628.89"/>
    <n v="135406.23000000001"/>
    <n v="118480.45"/>
    <n v="189568.72"/>
    <n v="152332"/>
    <n v="243731.21"/>
    <n v="203109.34"/>
    <n v="324974.94"/>
    <n v="253886.67"/>
    <n v="406218.68"/>
    <n v="287738.23"/>
    <n v="460381.17"/>
    <n v="321589.78000000003"/>
    <n v="514543.66"/>
  </r>
  <r>
    <n v="5"/>
    <x v="3"/>
    <s v="Region V - Midwest"/>
    <x v="31"/>
    <s v="MI"/>
    <x v="217"/>
    <n v="1"/>
    <x v="0"/>
    <n v="108051.74"/>
    <n v="189090.54"/>
    <n v="140191.76999999999"/>
    <n v="245335.6"/>
    <n v="167557.31"/>
    <n v="293225.28999999998"/>
    <n v="199742.35"/>
    <n v="349549.12"/>
    <n v="235107.56"/>
    <n v="411438.23"/>
    <n v="257802.25"/>
    <n v="451153.94"/>
    <n v="279760.14"/>
    <n v="489580.24"/>
  </r>
  <r>
    <n v="5"/>
    <x v="3"/>
    <s v="Region V - Midwest"/>
    <x v="31"/>
    <s v="MI"/>
    <x v="217"/>
    <n v="2"/>
    <x v="1"/>
    <n v="84649.08"/>
    <n v="148135.89000000001"/>
    <n v="110910.2"/>
    <n v="194092.85"/>
    <n v="134386.62"/>
    <n v="235176.59"/>
    <n v="164465.88"/>
    <n v="287815.28999999998"/>
    <n v="195117.81"/>
    <n v="341456.17"/>
    <n v="215021.78"/>
    <n v="376288.11"/>
    <n v="233628"/>
    <n v="408849"/>
  </r>
  <r>
    <n v="5"/>
    <x v="3"/>
    <s v="Region V - Midwest"/>
    <x v="31"/>
    <s v="MI"/>
    <x v="217"/>
    <n v="3"/>
    <x v="2"/>
    <n v="80710.460000000006"/>
    <n v="141243.29999999999"/>
    <n v="110012.94"/>
    <n v="192522.64"/>
    <n v="139271.92000000001"/>
    <n v="243725.86"/>
    <n v="183536.11"/>
    <n v="321188.2"/>
    <n v="227395.34"/>
    <n v="397941.85"/>
    <n v="256184.87"/>
    <n v="448323.53"/>
    <n v="284614.44"/>
    <n v="498075.27"/>
  </r>
  <r>
    <n v="5"/>
    <x v="3"/>
    <s v="Region V - Midwest"/>
    <x v="31"/>
    <s v="MI"/>
    <x v="217"/>
    <n v="4"/>
    <x v="3"/>
    <n v="86943.77"/>
    <n v="139110.04"/>
    <n v="121721.28"/>
    <n v="194754.06"/>
    <n v="156498.79"/>
    <n v="250398.07"/>
    <n v="208665.06"/>
    <n v="333864.09999999998"/>
    <n v="260831.32"/>
    <n v="417330.12"/>
    <n v="295608.83"/>
    <n v="472974.14"/>
    <n v="330386.34000000003"/>
    <n v="528618.16"/>
  </r>
  <r>
    <n v="5"/>
    <x v="3"/>
    <s v="Region V - Midwest"/>
    <x v="31"/>
    <s v="MI"/>
    <x v="218"/>
    <n v="1"/>
    <x v="0"/>
    <n v="118664.02"/>
    <n v="207662.04"/>
    <n v="153890.37"/>
    <n v="269308.14"/>
    <n v="183870.48"/>
    <n v="321773.34000000003"/>
    <n v="219103.79"/>
    <n v="383431.63"/>
    <n v="257843.04"/>
    <n v="451225.32"/>
    <n v="282701.28000000003"/>
    <n v="494727.24"/>
    <n v="306723.37"/>
    <n v="536765.9"/>
  </r>
  <r>
    <n v="5"/>
    <x v="3"/>
    <s v="Region V - Midwest"/>
    <x v="31"/>
    <s v="MI"/>
    <x v="218"/>
    <n v="2"/>
    <x v="1"/>
    <n v="93407.69"/>
    <n v="163463.45000000001"/>
    <n v="122289.46"/>
    <n v="214006.55"/>
    <n v="148072.42000000001"/>
    <n v="259126.73"/>
    <n v="181033.14"/>
    <n v="316807.99"/>
    <n v="214685.78"/>
    <n v="375700.12"/>
    <n v="236532.26"/>
    <n v="413931.45"/>
    <n v="256937.2"/>
    <n v="449640.1"/>
  </r>
  <r>
    <n v="5"/>
    <x v="3"/>
    <s v="Region V - Midwest"/>
    <x v="31"/>
    <s v="MI"/>
    <x v="218"/>
    <n v="3"/>
    <x v="2"/>
    <n v="89401.43"/>
    <n v="156452.51"/>
    <n v="121944.13"/>
    <n v="213402.23"/>
    <n v="154439.89000000001"/>
    <n v="270269.81"/>
    <n v="203589"/>
    <n v="356280.74"/>
    <n v="252301.07"/>
    <n v="441526.87"/>
    <n v="284290.19"/>
    <n v="497507.82"/>
    <n v="315890.83"/>
    <n v="552808.94999999995"/>
  </r>
  <r>
    <n v="5"/>
    <x v="3"/>
    <s v="Region V - Midwest"/>
    <x v="31"/>
    <s v="MI"/>
    <x v="218"/>
    <n v="4"/>
    <x v="3"/>
    <n v="95716.2"/>
    <n v="153145.92000000001"/>
    <n v="134002.68"/>
    <n v="214404.29"/>
    <n v="172289.16"/>
    <n v="275662.65999999997"/>
    <n v="229718.88"/>
    <n v="367550.21"/>
    <n v="287148.59999999998"/>
    <n v="459437.77"/>
    <n v="325435.08"/>
    <n v="520696.13"/>
    <n v="363721.56"/>
    <n v="581954.5"/>
  </r>
  <r>
    <n v="5"/>
    <x v="3"/>
    <s v="Region V - Midwest"/>
    <x v="31"/>
    <s v="MI"/>
    <x v="219"/>
    <n v="1"/>
    <x v="0"/>
    <n v="111965.03"/>
    <n v="195938.8"/>
    <n v="145244.98000000001"/>
    <n v="254178.71"/>
    <n v="173576.54"/>
    <n v="303758.95"/>
    <n v="206888.58"/>
    <n v="362055.01"/>
    <n v="243500.55"/>
    <n v="426125.97"/>
    <n v="266994.76"/>
    <n v="467240.83"/>
    <n v="289716.23"/>
    <n v="507003.4"/>
  </r>
  <r>
    <n v="5"/>
    <x v="3"/>
    <s v="Region V - Midwest"/>
    <x v="31"/>
    <s v="MI"/>
    <x v="219"/>
    <n v="2"/>
    <x v="1"/>
    <n v="87867.24"/>
    <n v="153767.67000000001"/>
    <n v="115093.65"/>
    <n v="201413.9"/>
    <n v="139420.59"/>
    <n v="243986.04"/>
    <n v="170564.29"/>
    <n v="298487.51"/>
    <n v="202322.99"/>
    <n v="354065.23"/>
    <n v="222943.58"/>
    <n v="390151.27"/>
    <n v="242213.83"/>
    <n v="423874.2"/>
  </r>
  <r>
    <n v="5"/>
    <x v="3"/>
    <s v="Region V - Midwest"/>
    <x v="31"/>
    <s v="MI"/>
    <x v="219"/>
    <n v="3"/>
    <x v="2"/>
    <n v="83895.37"/>
    <n v="146816.9"/>
    <n v="114383.25"/>
    <n v="200170.69"/>
    <n v="144826.35"/>
    <n v="253446.1"/>
    <n v="190877.86"/>
    <n v="334036.25"/>
    <n v="236512.38"/>
    <n v="413896.67"/>
    <n v="266472.08"/>
    <n v="466326.14"/>
    <n v="296061.12"/>
    <n v="518106.96"/>
  </r>
  <r>
    <n v="5"/>
    <x v="3"/>
    <s v="Region V - Midwest"/>
    <x v="31"/>
    <s v="MI"/>
    <x v="219"/>
    <n v="4"/>
    <x v="3"/>
    <n v="90172.54"/>
    <n v="144276.07"/>
    <n v="126241.56"/>
    <n v="201986.5"/>
    <n v="162310.57999999999"/>
    <n v="259696.93"/>
    <n v="216414.1"/>
    <n v="346262.57"/>
    <n v="270517.63"/>
    <n v="432828.21"/>
    <n v="306586.64"/>
    <n v="490538.64"/>
    <n v="342655.66"/>
    <n v="548249.06999999995"/>
  </r>
  <r>
    <n v="5"/>
    <x v="3"/>
    <s v="Region V - Midwest"/>
    <x v="31"/>
    <s v="MI"/>
    <x v="220"/>
    <n v="1"/>
    <x v="0"/>
    <n v="104535.77"/>
    <n v="182937.59"/>
    <n v="135567.20000000001"/>
    <n v="237242.61"/>
    <n v="161977.01"/>
    <n v="283459.76"/>
    <n v="193014.09"/>
    <n v="337774.65"/>
    <n v="227139.85"/>
    <n v="397494.73"/>
    <n v="249037.68"/>
    <n v="435815.94"/>
    <n v="270198.59999999998"/>
    <n v="472847.55"/>
  </r>
  <r>
    <n v="5"/>
    <x v="3"/>
    <s v="Region V - Midwest"/>
    <x v="31"/>
    <s v="MI"/>
    <x v="220"/>
    <n v="2"/>
    <x v="1"/>
    <n v="82291.649999999994"/>
    <n v="144010.39000000001"/>
    <n v="107735.22"/>
    <n v="188536.63"/>
    <n v="130448.44"/>
    <n v="228284.77"/>
    <n v="159483.98000000001"/>
    <n v="279096.96000000002"/>
    <n v="189129.79"/>
    <n v="330977.13"/>
    <n v="208375.05"/>
    <n v="364656.34"/>
    <n v="226350.23"/>
    <n v="396112.9"/>
  </r>
  <r>
    <n v="5"/>
    <x v="3"/>
    <s v="Region V - Midwest"/>
    <x v="31"/>
    <s v="MI"/>
    <x v="220"/>
    <n v="3"/>
    <x v="2"/>
    <n v="78766.11"/>
    <n v="137840.69"/>
    <n v="107438.46"/>
    <n v="188017.3"/>
    <n v="136069.46"/>
    <n v="238121.56"/>
    <n v="179373.09"/>
    <n v="313902.90000000002"/>
    <n v="222291.8"/>
    <n v="389010.65"/>
    <n v="250476.59"/>
    <n v="438334.04"/>
    <n v="278319.25"/>
    <n v="487058.68"/>
  </r>
  <r>
    <n v="5"/>
    <x v="3"/>
    <s v="Region V - Midwest"/>
    <x v="31"/>
    <s v="MI"/>
    <x v="220"/>
    <n v="4"/>
    <x v="3"/>
    <n v="84322.85"/>
    <n v="134916.56"/>
    <n v="118051.99"/>
    <n v="188883.18"/>
    <n v="151781.13"/>
    <n v="242849.81"/>
    <n v="202374.84"/>
    <n v="323799.74"/>
    <n v="252968.55"/>
    <n v="404749.68"/>
    <n v="286697.69"/>
    <n v="458716.3"/>
    <n v="320426.83"/>
    <n v="512682.93"/>
  </r>
  <r>
    <n v="5"/>
    <x v="3"/>
    <s v="Region V - Midwest"/>
    <x v="31"/>
    <s v="MI"/>
    <x v="168"/>
    <n v="1"/>
    <x v="0"/>
    <n v="107057.32"/>
    <n v="187350.32"/>
    <n v="138972.25"/>
    <n v="243201.44"/>
    <n v="166159.43"/>
    <n v="290779"/>
    <n v="198161.64"/>
    <n v="346782.87"/>
    <n v="233301.23"/>
    <n v="408277.15"/>
    <n v="255852.79999999999"/>
    <n v="447742.4"/>
    <n v="277701.46000000002"/>
    <n v="485977.55"/>
  </r>
  <r>
    <n v="5"/>
    <x v="3"/>
    <s v="Region V - Midwest"/>
    <x v="31"/>
    <s v="MI"/>
    <x v="168"/>
    <n v="2"/>
    <x v="1"/>
    <n v="83422.95"/>
    <n v="145990.17000000001"/>
    <n v="109400.76"/>
    <n v="191451.34"/>
    <n v="132660.32999999999"/>
    <n v="232155.57"/>
    <n v="162535.9"/>
    <n v="284437.82"/>
    <n v="192915.54"/>
    <n v="337602.19"/>
    <n v="212648.76"/>
    <n v="372135.33"/>
    <n v="231112.57"/>
    <n v="404447"/>
  </r>
  <r>
    <n v="5"/>
    <x v="3"/>
    <s v="Region V - Midwest"/>
    <x v="31"/>
    <s v="MI"/>
    <x v="168"/>
    <n v="3"/>
    <x v="2"/>
    <n v="79199.75"/>
    <n v="138599.56"/>
    <n v="107868.42"/>
    <n v="188769.74"/>
    <n v="136493.17000000001"/>
    <n v="238863.05"/>
    <n v="179809.73"/>
    <n v="314667.03000000003"/>
    <n v="222717.32"/>
    <n v="389755.3"/>
    <n v="250867.96"/>
    <n v="439018.94"/>
    <n v="278655.08"/>
    <n v="487646.4"/>
  </r>
  <r>
    <n v="5"/>
    <x v="3"/>
    <s v="Region V - Midwest"/>
    <x v="31"/>
    <s v="MI"/>
    <x v="168"/>
    <n v="4"/>
    <x v="3"/>
    <n v="85909.17"/>
    <n v="137454.68"/>
    <n v="120272.84"/>
    <n v="192436.55"/>
    <n v="154636.51"/>
    <n v="247418.42"/>
    <n v="206182.01"/>
    <n v="329891.21999999997"/>
    <n v="257727.51"/>
    <n v="412364.03"/>
    <n v="292091.18"/>
    <n v="467345.9"/>
    <n v="326454.84999999998"/>
    <n v="522327.77"/>
  </r>
  <r>
    <n v="5"/>
    <x v="3"/>
    <s v="Region V - Midwest"/>
    <x v="31"/>
    <s v="MI"/>
    <x v="221"/>
    <n v="1"/>
    <x v="0"/>
    <n v="106990.73"/>
    <n v="187233.78"/>
    <n v="138851.5"/>
    <n v="242990.13"/>
    <n v="165986.1"/>
    <n v="290475.67"/>
    <n v="197913.37"/>
    <n v="346348.41"/>
    <n v="232982.64"/>
    <n v="407719.62"/>
    <n v="255488.27"/>
    <n v="447104.48"/>
    <n v="277278.27"/>
    <n v="485236.98"/>
  </r>
  <r>
    <n v="5"/>
    <x v="3"/>
    <s v="Region V - Midwest"/>
    <x v="31"/>
    <s v="MI"/>
    <x v="221"/>
    <n v="2"/>
    <x v="1"/>
    <n v="83588.070000000007"/>
    <n v="146279.13"/>
    <n v="109569.93"/>
    <n v="191747.38"/>
    <n v="132815.41"/>
    <n v="232426.98"/>
    <n v="162636.9"/>
    <n v="284614.58"/>
    <n v="192992.89"/>
    <n v="337737.56"/>
    <n v="212707.8"/>
    <n v="372238.65"/>
    <n v="231146.14"/>
    <n v="404505.74"/>
  </r>
  <r>
    <n v="5"/>
    <x v="3"/>
    <s v="Region V - Midwest"/>
    <x v="31"/>
    <s v="MI"/>
    <x v="221"/>
    <n v="3"/>
    <x v="2"/>
    <n v="79523.22"/>
    <n v="139165.64000000001"/>
    <n v="108350.81"/>
    <n v="189613.91"/>
    <n v="137134.9"/>
    <n v="239986.07"/>
    <n v="180686.74"/>
    <n v="316201.8"/>
    <n v="223833.63"/>
    <n v="391708.86"/>
    <n v="252148.27"/>
    <n v="441259.47"/>
    <n v="280102.94"/>
    <n v="490180.15"/>
  </r>
  <r>
    <n v="5"/>
    <x v="3"/>
    <s v="Region V - Midwest"/>
    <x v="31"/>
    <s v="MI"/>
    <x v="221"/>
    <n v="4"/>
    <x v="3"/>
    <n v="85969.53"/>
    <n v="137551.25"/>
    <n v="120357.35"/>
    <n v="192571.76"/>
    <n v="154745.16"/>
    <n v="247592.26"/>
    <n v="206326.88"/>
    <n v="330123.01"/>
    <n v="257908.6"/>
    <n v="412653.76"/>
    <n v="292296.40999999997"/>
    <n v="467674.26"/>
    <n v="326684.21999999997"/>
    <n v="522694.76"/>
  </r>
  <r>
    <n v="5"/>
    <x v="3"/>
    <s v="Region V - Midwest"/>
    <x v="31"/>
    <s v="MI"/>
    <x v="222"/>
    <n v="1"/>
    <x v="0"/>
    <n v="107918.56"/>
    <n v="188857.48"/>
    <n v="139950.28"/>
    <n v="244912.98"/>
    <n v="167210.65"/>
    <n v="292618.63"/>
    <n v="199245.83"/>
    <n v="348680.2"/>
    <n v="234470.39"/>
    <n v="410323.18"/>
    <n v="257073.21"/>
    <n v="449878.11"/>
    <n v="278913.77"/>
    <n v="488099.09"/>
  </r>
  <r>
    <n v="5"/>
    <x v="3"/>
    <s v="Region V - Midwest"/>
    <x v="31"/>
    <s v="MI"/>
    <x v="222"/>
    <n v="2"/>
    <x v="1"/>
    <n v="84979.32"/>
    <n v="148713.81"/>
    <n v="111248.54"/>
    <n v="194684.94"/>
    <n v="134696.81"/>
    <n v="235719.41"/>
    <n v="164667.9"/>
    <n v="288168.82"/>
    <n v="195272.51"/>
    <n v="341726.9"/>
    <n v="215139.87"/>
    <n v="376494.78"/>
    <n v="233695.14"/>
    <n v="408966.49"/>
  </r>
  <r>
    <n v="5"/>
    <x v="3"/>
    <s v="Region V - Midwest"/>
    <x v="31"/>
    <s v="MI"/>
    <x v="222"/>
    <n v="3"/>
    <x v="2"/>
    <n v="81357.399999999994"/>
    <n v="142375.46"/>
    <n v="110977.71"/>
    <n v="194210.99"/>
    <n v="140555.38"/>
    <n v="245971.91"/>
    <n v="185290.15"/>
    <n v="324257.77"/>
    <n v="229627.99"/>
    <n v="401848.98"/>
    <n v="258745.5"/>
    <n v="452804.63"/>
    <n v="287510.18"/>
    <n v="503142.81"/>
  </r>
  <r>
    <n v="5"/>
    <x v="3"/>
    <s v="Region V - Midwest"/>
    <x v="31"/>
    <s v="MI"/>
    <x v="222"/>
    <n v="4"/>
    <x v="3"/>
    <n v="87064.5"/>
    <n v="139303.20000000001"/>
    <n v="121890.3"/>
    <n v="195024.48"/>
    <n v="156716.1"/>
    <n v="250745.76"/>
    <n v="208954.8"/>
    <n v="334327.67999999999"/>
    <n v="261193.5"/>
    <n v="417909.6"/>
    <n v="296019.3"/>
    <n v="473630.88"/>
    <n v="330845.09000000003"/>
    <n v="529352.16"/>
  </r>
  <r>
    <n v="5"/>
    <x v="3"/>
    <s v="Region V - Midwest"/>
    <x v="31"/>
    <s v="MI"/>
    <x v="223"/>
    <n v="1"/>
    <x v="0"/>
    <n v="104668.95"/>
    <n v="183170.66"/>
    <n v="135808.71"/>
    <n v="237665.24"/>
    <n v="162323.68"/>
    <n v="284066.44"/>
    <n v="193510.62"/>
    <n v="338643.59"/>
    <n v="227777.03"/>
    <n v="398609.81"/>
    <n v="249766.74"/>
    <n v="437091.79"/>
    <n v="271044.98"/>
    <n v="474328.72"/>
  </r>
  <r>
    <n v="5"/>
    <x v="3"/>
    <s v="Region V - Midwest"/>
    <x v="31"/>
    <s v="MI"/>
    <x v="223"/>
    <n v="2"/>
    <x v="1"/>
    <n v="81961.42"/>
    <n v="143432.48000000001"/>
    <n v="107396.89"/>
    <n v="187944.55"/>
    <n v="130138.26"/>
    <n v="227741.96"/>
    <n v="159281.97"/>
    <n v="278743.44"/>
    <n v="188975.1"/>
    <n v="330706.42"/>
    <n v="208256.97"/>
    <n v="364449.7"/>
    <n v="226283.11"/>
    <n v="395995.44"/>
  </r>
  <r>
    <n v="5"/>
    <x v="3"/>
    <s v="Region V - Midwest"/>
    <x v="31"/>
    <s v="MI"/>
    <x v="223"/>
    <n v="3"/>
    <x v="2"/>
    <n v="78119.16"/>
    <n v="136708.54"/>
    <n v="106473.69"/>
    <n v="186328.95999999999"/>
    <n v="134786.01999999999"/>
    <n v="235875.53"/>
    <n v="177619.06"/>
    <n v="310833.34999999998"/>
    <n v="220059.17"/>
    <n v="385103.54"/>
    <n v="247915.98"/>
    <n v="433852.97"/>
    <n v="275423.53000000003"/>
    <n v="481991.18"/>
  </r>
  <r>
    <n v="5"/>
    <x v="3"/>
    <s v="Region V - Midwest"/>
    <x v="31"/>
    <s v="MI"/>
    <x v="223"/>
    <n v="4"/>
    <x v="3"/>
    <n v="84202.13"/>
    <n v="134723.41"/>
    <n v="117882.98"/>
    <n v="188612.77"/>
    <n v="151563.82999999999"/>
    <n v="242502.14"/>
    <n v="202085.11"/>
    <n v="323336.18"/>
    <n v="252606.39"/>
    <n v="404170.23"/>
    <n v="286287.24"/>
    <n v="458059.59"/>
    <n v="319968.09000000003"/>
    <n v="511948.96"/>
  </r>
  <r>
    <n v="5"/>
    <x v="3"/>
    <s v="Region V - Midwest"/>
    <x v="31"/>
    <s v="MI"/>
    <x v="224"/>
    <n v="1"/>
    <x v="0"/>
    <n v="106857.55"/>
    <n v="187000.71"/>
    <n v="138610"/>
    <n v="242567.5"/>
    <n v="165639.43"/>
    <n v="289869"/>
    <n v="197416.84"/>
    <n v="345479.48"/>
    <n v="232345.46"/>
    <n v="406604.56"/>
    <n v="254759.22"/>
    <n v="445828.64"/>
    <n v="276431.90000000002"/>
    <n v="483755.82"/>
  </r>
  <r>
    <n v="5"/>
    <x v="3"/>
    <s v="Region V - Midwest"/>
    <x v="31"/>
    <s v="MI"/>
    <x v="224"/>
    <n v="2"/>
    <x v="1"/>
    <n v="83918.31"/>
    <n v="146857.04"/>
    <n v="109908.26"/>
    <n v="192339.46"/>
    <n v="133125.59"/>
    <n v="232969.79"/>
    <n v="162838.92000000001"/>
    <n v="284968.09999999998"/>
    <n v="193147.59"/>
    <n v="338008.28"/>
    <n v="212825.89"/>
    <n v="372445.3"/>
    <n v="231213.27"/>
    <n v="404623.22"/>
  </r>
  <r>
    <n v="5"/>
    <x v="3"/>
    <s v="Region V - Midwest"/>
    <x v="31"/>
    <s v="MI"/>
    <x v="224"/>
    <n v="3"/>
    <x v="2"/>
    <n v="80170.16"/>
    <n v="140297.79"/>
    <n v="109315.57"/>
    <n v="191302.25"/>
    <n v="138418.34"/>
    <n v="242232.1"/>
    <n v="182440.78"/>
    <n v="319271.36"/>
    <n v="226066.27"/>
    <n v="395615.97"/>
    <n v="254708.89"/>
    <n v="445740.55"/>
    <n v="282998.67"/>
    <n v="495247.66"/>
  </r>
  <r>
    <n v="5"/>
    <x v="3"/>
    <s v="Region V - Midwest"/>
    <x v="31"/>
    <s v="MI"/>
    <x v="224"/>
    <n v="4"/>
    <x v="3"/>
    <n v="86090.25"/>
    <n v="137744.41"/>
    <n v="120526.36"/>
    <n v="192842.17"/>
    <n v="154962.46"/>
    <n v="247939.93"/>
    <n v="206616.61"/>
    <n v="330586.58"/>
    <n v="258270.76"/>
    <n v="413233.22"/>
    <n v="292706.86"/>
    <n v="468330.99"/>
    <n v="327142.96000000002"/>
    <n v="523428.75"/>
  </r>
  <r>
    <n v="5"/>
    <x v="3"/>
    <s v="Region V - Midwest"/>
    <x v="31"/>
    <s v="MI"/>
    <x v="225"/>
    <n v="1"/>
    <x v="0"/>
    <n v="103874.31"/>
    <n v="181780.03"/>
    <n v="134951.43"/>
    <n v="236165.01"/>
    <n v="161445.79999999999"/>
    <n v="282530.14"/>
    <n v="192674.7"/>
    <n v="337180.72"/>
    <n v="226926.46"/>
    <n v="397121.31"/>
    <n v="248910.86"/>
    <n v="435594"/>
    <n v="270255.86"/>
    <n v="472947.76"/>
  </r>
  <r>
    <n v="5"/>
    <x v="3"/>
    <s v="Region V - Midwest"/>
    <x v="31"/>
    <s v="MI"/>
    <x v="225"/>
    <n v="2"/>
    <x v="1"/>
    <n v="80239.94"/>
    <n v="140419.89000000001"/>
    <n v="105379.95"/>
    <n v="184414.9"/>
    <n v="127946.69"/>
    <n v="223906.71"/>
    <n v="157048.95999999999"/>
    <n v="274835.67"/>
    <n v="186540.77"/>
    <n v="326446.34999999998"/>
    <n v="205706.82"/>
    <n v="359986.93"/>
    <n v="223666.97"/>
    <n v="391417.2"/>
  </r>
  <r>
    <n v="5"/>
    <x v="3"/>
    <s v="Region V - Midwest"/>
    <x v="31"/>
    <s v="MI"/>
    <x v="225"/>
    <n v="3"/>
    <x v="2"/>
    <n v="75638.039999999994"/>
    <n v="132366.56"/>
    <n v="102882.03"/>
    <n v="180043.55"/>
    <n v="130082.09"/>
    <n v="227643.66"/>
    <n v="171261.62"/>
    <n v="299707.83"/>
    <n v="212032.18"/>
    <n v="371056.31"/>
    <n v="238758.14"/>
    <n v="417826.75"/>
    <n v="265120.58"/>
    <n v="463961.01"/>
  </r>
  <r>
    <n v="5"/>
    <x v="3"/>
    <s v="Region V - Midwest"/>
    <x v="31"/>
    <s v="MI"/>
    <x v="225"/>
    <n v="4"/>
    <x v="3"/>
    <n v="82986.44"/>
    <n v="132778.31"/>
    <n v="116181.02"/>
    <n v="185889.63"/>
    <n v="149375.6"/>
    <n v="239000.95999999999"/>
    <n v="199167.46"/>
    <n v="318667.94"/>
    <n v="248959.33"/>
    <n v="398334.93"/>
    <n v="282153.90000000002"/>
    <n v="451446.25"/>
    <n v="315348.47999999998"/>
    <n v="504557.58"/>
  </r>
  <r>
    <n v="5"/>
    <x v="3"/>
    <s v="Region V - Midwest"/>
    <x v="32"/>
    <s v="MN"/>
    <x v="226"/>
    <n v="1"/>
    <x v="0"/>
    <n v="110440.11"/>
    <n v="193270.19"/>
    <n v="143355.31"/>
    <n v="250871.8"/>
    <n v="171393.06"/>
    <n v="299937.84999999998"/>
    <n v="204393.37"/>
    <n v="357688.39"/>
    <n v="240631.75"/>
    <n v="421105.57"/>
    <n v="263888.31"/>
    <n v="461804.54"/>
    <n v="286416.61"/>
    <n v="501229.07"/>
  </r>
  <r>
    <n v="5"/>
    <x v="3"/>
    <s v="Region V - Midwest"/>
    <x v="32"/>
    <s v="MN"/>
    <x v="226"/>
    <n v="2"/>
    <x v="1"/>
    <n v="86110.61"/>
    <n v="150693.57"/>
    <n v="112914.08"/>
    <n v="197599.64"/>
    <n v="136908.69"/>
    <n v="239590.2"/>
    <n v="167719.81"/>
    <n v="293509.67"/>
    <n v="199058.25"/>
    <n v="348351.94"/>
    <n v="219413.56"/>
    <n v="383973.74"/>
    <n v="238457.46"/>
    <n v="417300.56"/>
  </r>
  <r>
    <n v="5"/>
    <x v="3"/>
    <s v="Region V - Midwest"/>
    <x v="32"/>
    <s v="MN"/>
    <x v="226"/>
    <n v="3"/>
    <x v="2"/>
    <n v="81791.039999999994"/>
    <n v="143134.32"/>
    <n v="111407.67"/>
    <n v="194963.42"/>
    <n v="140979.07999999999"/>
    <n v="246713.38"/>
    <n v="185726.78"/>
    <n v="325021.87"/>
    <n v="230053.49"/>
    <n v="402593.61"/>
    <n v="259136.85"/>
    <n v="453489.49"/>
    <n v="287846"/>
    <n v="503730.5"/>
  </r>
  <r>
    <n v="5"/>
    <x v="3"/>
    <s v="Region V - Midwest"/>
    <x v="32"/>
    <s v="MN"/>
    <x v="226"/>
    <n v="4"/>
    <x v="3"/>
    <n v="88650.82"/>
    <n v="141841.31"/>
    <n v="124111.14"/>
    <n v="198577.83"/>
    <n v="159571.47"/>
    <n v="255314.35"/>
    <n v="212761.96"/>
    <n v="340419.14"/>
    <n v="265952.45"/>
    <n v="425523.92"/>
    <n v="301412.77"/>
    <n v="482260.45"/>
    <n v="336873.1"/>
    <n v="538996.97"/>
  </r>
  <r>
    <n v="5"/>
    <x v="3"/>
    <s v="Region V - Midwest"/>
    <x v="32"/>
    <s v="MN"/>
    <x v="227"/>
    <n v="1"/>
    <x v="0"/>
    <n v="119791.62"/>
    <n v="209635.33"/>
    <n v="155351.39000000001"/>
    <n v="271864.93"/>
    <n v="185615.03"/>
    <n v="324826.28999999998"/>
    <n v="221181.03"/>
    <n v="387066.81"/>
    <n v="260286.55"/>
    <n v="455501.46"/>
    <n v="285379.78000000003"/>
    <n v="499414.62"/>
    <n v="309628.42"/>
    <n v="541849.74"/>
  </r>
  <r>
    <n v="5"/>
    <x v="3"/>
    <s v="Region V - Midwest"/>
    <x v="32"/>
    <s v="MN"/>
    <x v="227"/>
    <n v="2"/>
    <x v="1"/>
    <n v="94303.57"/>
    <n v="165031.25"/>
    <n v="123460.56"/>
    <n v="216055.99"/>
    <n v="149488.54"/>
    <n v="261604.94"/>
    <n v="182761.11"/>
    <n v="319831.94"/>
    <n v="216733.35"/>
    <n v="379283.37"/>
    <n v="238787.19"/>
    <n v="417877.58"/>
    <n v="259385.5"/>
    <n v="453924.62"/>
  </r>
  <r>
    <n v="5"/>
    <x v="3"/>
    <s v="Region V - Midwest"/>
    <x v="32"/>
    <s v="MN"/>
    <x v="227"/>
    <n v="3"/>
    <x v="2"/>
    <n v="90265.2"/>
    <n v="157964.1"/>
    <n v="123123.88"/>
    <n v="215466.79"/>
    <n v="155935.19"/>
    <n v="272886.58"/>
    <n v="205561.35"/>
    <n v="359732.36"/>
    <n v="254746.46"/>
    <n v="445806.3"/>
    <n v="287046.48"/>
    <n v="502331.34"/>
    <n v="318954.46999999997"/>
    <n v="558170.31999999995"/>
  </r>
  <r>
    <n v="5"/>
    <x v="3"/>
    <s v="Region V - Midwest"/>
    <x v="32"/>
    <s v="MN"/>
    <x v="227"/>
    <n v="4"/>
    <x v="3"/>
    <n v="96630.080000000002"/>
    <n v="154608.13"/>
    <n v="135282.10999999999"/>
    <n v="216451.39"/>
    <n v="173934.15"/>
    <n v="278294.64"/>
    <n v="231912.2"/>
    <n v="371059.52"/>
    <n v="289890.24"/>
    <n v="463824.4"/>
    <n v="328542.28000000003"/>
    <n v="525667.65"/>
    <n v="367194.31"/>
    <n v="587510.9"/>
  </r>
  <r>
    <n v="5"/>
    <x v="3"/>
    <s v="Region V - Midwest"/>
    <x v="32"/>
    <s v="MN"/>
    <x v="228"/>
    <n v="1"/>
    <x v="0"/>
    <n v="115944.92"/>
    <n v="202903.61"/>
    <n v="150418.94"/>
    <n v="263233.14"/>
    <n v="179769.13"/>
    <n v="314595.96999999997"/>
    <n v="214283.08"/>
    <n v="374995.39"/>
    <n v="252212.15"/>
    <n v="441371.26"/>
    <n v="276551.81"/>
    <n v="483965.67"/>
    <n v="300095.52"/>
    <n v="525167.17000000004"/>
  </r>
  <r>
    <n v="5"/>
    <x v="3"/>
    <s v="Region V - Midwest"/>
    <x v="32"/>
    <s v="MN"/>
    <x v="228"/>
    <n v="2"/>
    <x v="1"/>
    <n v="90920.29"/>
    <n v="159110.51"/>
    <n v="119107.95"/>
    <n v="208438.91"/>
    <n v="144299.48000000001"/>
    <n v="252524.1"/>
    <n v="176561.7"/>
    <n v="308982.98"/>
    <n v="209450.83"/>
    <n v="366538.96"/>
    <n v="230806.35"/>
    <n v="403911.12"/>
    <n v="250766.11"/>
    <n v="438840.69"/>
  </r>
  <r>
    <n v="5"/>
    <x v="3"/>
    <s v="Region V - Midwest"/>
    <x v="32"/>
    <s v="MN"/>
    <x v="228"/>
    <n v="3"/>
    <x v="2"/>
    <n v="86756.82"/>
    <n v="151824.43"/>
    <n v="118271.19"/>
    <n v="206974.58"/>
    <n v="149739.04999999999"/>
    <n v="262043.34"/>
    <n v="197342.59"/>
    <n v="345349.54"/>
    <n v="244513.11"/>
    <n v="427897.95"/>
    <n v="275478.98"/>
    <n v="482088.22"/>
    <n v="306059.94"/>
    <n v="535604.9"/>
  </r>
  <r>
    <n v="5"/>
    <x v="3"/>
    <s v="Region V - Midwest"/>
    <x v="32"/>
    <s v="MN"/>
    <x v="228"/>
    <n v="4"/>
    <x v="3"/>
    <n v="93340.96"/>
    <n v="149345.53"/>
    <n v="130677.34"/>
    <n v="209083.74"/>
    <n v="168013.72"/>
    <n v="268821.96000000002"/>
    <n v="224018.29"/>
    <n v="358429.27"/>
    <n v="280022.87"/>
    <n v="448036.59"/>
    <n v="317359.25"/>
    <n v="507774.8"/>
    <n v="354695.63"/>
    <n v="567513.02"/>
  </r>
  <r>
    <n v="5"/>
    <x v="3"/>
    <s v="Region V - Midwest"/>
    <x v="32"/>
    <s v="MN"/>
    <x v="229"/>
    <n v="1"/>
    <x v="0"/>
    <n v="125960.11"/>
    <n v="220430.19"/>
    <n v="163326.64000000001"/>
    <n v="285821.61"/>
    <n v="195123.35"/>
    <n v="341465.87"/>
    <n v="232481.75"/>
    <n v="406843.06"/>
    <n v="273566.57"/>
    <n v="478741.49"/>
    <n v="299929.31"/>
    <n v="524876.29"/>
    <n v="325394.62"/>
    <n v="569440.59"/>
  </r>
  <r>
    <n v="5"/>
    <x v="3"/>
    <s v="Region V - Midwest"/>
    <x v="32"/>
    <s v="MN"/>
    <x v="229"/>
    <n v="2"/>
    <x v="1"/>
    <n v="99313.51"/>
    <n v="173798.65"/>
    <n v="129986.23"/>
    <n v="227475.91"/>
    <n v="157354.75"/>
    <n v="275370.82"/>
    <n v="192315.47"/>
    <n v="336552.07"/>
    <n v="228033.68"/>
    <n v="399058.95"/>
    <n v="251218.87"/>
    <n v="439633.02"/>
    <n v="272867.93"/>
    <n v="477518.88"/>
  </r>
  <r>
    <n v="5"/>
    <x v="3"/>
    <s v="Region V - Midwest"/>
    <x v="32"/>
    <s v="MN"/>
    <x v="229"/>
    <n v="3"/>
    <x v="2"/>
    <n v="95177.64"/>
    <n v="166560.88"/>
    <n v="129853.7"/>
    <n v="227243.97"/>
    <n v="164480.22"/>
    <n v="287840.39"/>
    <n v="216847.8"/>
    <n v="379483.65"/>
    <n v="268754.28999999998"/>
    <n v="470320.01"/>
    <n v="302846.28999999998"/>
    <n v="529981.01"/>
    <n v="336528.43"/>
    <n v="588924.76"/>
  </r>
  <r>
    <n v="5"/>
    <x v="3"/>
    <s v="Region V - Midwest"/>
    <x v="32"/>
    <s v="MN"/>
    <x v="229"/>
    <n v="4"/>
    <x v="3"/>
    <n v="101686.62"/>
    <n v="162698.59"/>
    <n v="142361.26"/>
    <n v="227778.02"/>
    <n v="183035.91"/>
    <n v="292857.46000000002"/>
    <n v="244047.88"/>
    <n v="390476.61"/>
    <n v="305059.84999999998"/>
    <n v="488095.76"/>
    <n v="345734.49"/>
    <n v="553175.19999999995"/>
    <n v="386409.14"/>
    <n v="618254.63"/>
  </r>
  <r>
    <n v="5"/>
    <x v="3"/>
    <s v="Region V - Midwest"/>
    <x v="32"/>
    <s v="MN"/>
    <x v="79"/>
    <n v="1"/>
    <x v="0"/>
    <n v="120919.22"/>
    <n v="211608.63"/>
    <n v="156812.41"/>
    <n v="274421.71000000002"/>
    <n v="187359.57"/>
    <n v="327879.24"/>
    <n v="223258.28"/>
    <n v="390701.98"/>
    <n v="262730.06"/>
    <n v="459777.6"/>
    <n v="288058.28999999998"/>
    <n v="504102.01"/>
    <n v="312533.46999999997"/>
    <n v="546933.56999999995"/>
  </r>
  <r>
    <n v="5"/>
    <x v="3"/>
    <s v="Region V - Midwest"/>
    <x v="32"/>
    <s v="MN"/>
    <x v="79"/>
    <n v="2"/>
    <x v="1"/>
    <n v="95199.46"/>
    <n v="166599.06"/>
    <n v="124631.67"/>
    <n v="218105.42"/>
    <n v="150904.66"/>
    <n v="264083.15000000002"/>
    <n v="184489.08"/>
    <n v="322855.89"/>
    <n v="218780.93"/>
    <n v="382866.62"/>
    <n v="241042.13"/>
    <n v="421823.72"/>
    <n v="261833.8"/>
    <n v="458209.14"/>
  </r>
  <r>
    <n v="5"/>
    <x v="3"/>
    <s v="Region V - Midwest"/>
    <x v="32"/>
    <s v="MN"/>
    <x v="79"/>
    <n v="3"/>
    <x v="2"/>
    <n v="91128.960000000006"/>
    <n v="159475.68"/>
    <n v="124303.63"/>
    <n v="217531.35"/>
    <n v="157430.49"/>
    <n v="275503.35999999999"/>
    <n v="207533.7"/>
    <n v="363183.97"/>
    <n v="257191.85"/>
    <n v="450085.74"/>
    <n v="289802.78000000003"/>
    <n v="507154.86"/>
    <n v="322018.09999999998"/>
    <n v="563531.68000000005"/>
  </r>
  <r>
    <n v="5"/>
    <x v="3"/>
    <s v="Region V - Midwest"/>
    <x v="32"/>
    <s v="MN"/>
    <x v="79"/>
    <n v="4"/>
    <x v="3"/>
    <n v="97543.96"/>
    <n v="156070.34"/>
    <n v="136561.54999999999"/>
    <n v="218498.48"/>
    <n v="175579.13"/>
    <n v="280926.62"/>
    <n v="234105.51"/>
    <n v="374568.82"/>
    <n v="292631.89"/>
    <n v="468211.03"/>
    <n v="331649.46999999997"/>
    <n v="530639.16"/>
    <n v="370667.06"/>
    <n v="593067.30000000005"/>
  </r>
  <r>
    <n v="5"/>
    <x v="3"/>
    <s v="Region V - Midwest"/>
    <x v="32"/>
    <s v="MN"/>
    <x v="230"/>
    <n v="1"/>
    <x v="0"/>
    <n v="126026.7"/>
    <n v="220546.72"/>
    <n v="163447.39000000001"/>
    <n v="286032.92"/>
    <n v="195296.69"/>
    <n v="341769.2"/>
    <n v="232730.01"/>
    <n v="407277.52"/>
    <n v="273885.15999999997"/>
    <n v="479299.02"/>
    <n v="300293.83"/>
    <n v="525514.21"/>
    <n v="325817.81"/>
    <n v="570181.16"/>
  </r>
  <r>
    <n v="5"/>
    <x v="3"/>
    <s v="Region V - Midwest"/>
    <x v="32"/>
    <s v="MN"/>
    <x v="230"/>
    <n v="2"/>
    <x v="1"/>
    <n v="99148.4"/>
    <n v="173509.69"/>
    <n v="129817.07"/>
    <n v="227179.87"/>
    <n v="157199.66"/>
    <n v="275099.40999999997"/>
    <n v="192214.46"/>
    <n v="336375.31"/>
    <n v="227956.33"/>
    <n v="398923.59"/>
    <n v="251159.83"/>
    <n v="439529.7"/>
    <n v="272834.37"/>
    <n v="477460.14"/>
  </r>
  <r>
    <n v="5"/>
    <x v="3"/>
    <s v="Region V - Midwest"/>
    <x v="32"/>
    <s v="MN"/>
    <x v="230"/>
    <n v="3"/>
    <x v="2"/>
    <n v="94854.17"/>
    <n v="165994.79999999999"/>
    <n v="129371.31"/>
    <n v="226399.8"/>
    <n v="163838.5"/>
    <n v="286717.37"/>
    <n v="215970.79"/>
    <n v="377948.88"/>
    <n v="267637.96999999997"/>
    <n v="468366.45"/>
    <n v="301565.98"/>
    <n v="527740.47"/>
    <n v="335080.57"/>
    <n v="586391"/>
  </r>
  <r>
    <n v="5"/>
    <x v="3"/>
    <s v="Region V - Midwest"/>
    <x v="32"/>
    <s v="MN"/>
    <x v="230"/>
    <n v="4"/>
    <x v="3"/>
    <n v="101626.25"/>
    <n v="162602.01"/>
    <n v="142276.76"/>
    <n v="227642.81"/>
    <n v="182927.26"/>
    <n v="292683.62"/>
    <n v="243903.01"/>
    <n v="390244.82"/>
    <n v="304878.76"/>
    <n v="487806.03"/>
    <n v="345529.27"/>
    <n v="552846.82999999996"/>
    <n v="386179.77"/>
    <n v="617887.64"/>
  </r>
  <r>
    <n v="5"/>
    <x v="3"/>
    <s v="Region V - Midwest"/>
    <x v="32"/>
    <s v="MN"/>
    <x v="231"/>
    <n v="1"/>
    <x v="0"/>
    <n v="118797.21"/>
    <n v="207895.11"/>
    <n v="154131.87"/>
    <n v="269730.76"/>
    <n v="184217.15"/>
    <n v="322380.01"/>
    <n v="219600.32"/>
    <n v="384300.56"/>
    <n v="258480.22"/>
    <n v="452340.38"/>
    <n v="283430.33"/>
    <n v="496003.08"/>
    <n v="307569.75"/>
    <n v="538247.05000000005"/>
  </r>
  <r>
    <n v="5"/>
    <x v="3"/>
    <s v="Region V - Midwest"/>
    <x v="32"/>
    <s v="MN"/>
    <x v="231"/>
    <n v="2"/>
    <x v="1"/>
    <n v="93077.45"/>
    <n v="162885.54"/>
    <n v="121951.13"/>
    <n v="213414.47"/>
    <n v="147762.23999999999"/>
    <n v="258583.92"/>
    <n v="180831.13"/>
    <n v="316454.46999999997"/>
    <n v="214531.09"/>
    <n v="375429.4"/>
    <n v="236414.17"/>
    <n v="413724.8"/>
    <n v="256870.07"/>
    <n v="449522.62"/>
  </r>
  <r>
    <n v="5"/>
    <x v="3"/>
    <s v="Region V - Midwest"/>
    <x v="32"/>
    <s v="MN"/>
    <x v="231"/>
    <n v="3"/>
    <x v="2"/>
    <n v="88754.49"/>
    <n v="155320.35999999999"/>
    <n v="120979.37"/>
    <n v="211713.89"/>
    <n v="153156.44"/>
    <n v="268023.77"/>
    <n v="201834.96"/>
    <n v="353211.19"/>
    <n v="250068.43"/>
    <n v="437619.75"/>
    <n v="281729.57"/>
    <n v="493026.75"/>
    <n v="312995.11"/>
    <n v="547741.43999999994"/>
  </r>
  <r>
    <n v="5"/>
    <x v="3"/>
    <s v="Region V - Midwest"/>
    <x v="32"/>
    <s v="MN"/>
    <x v="231"/>
    <n v="4"/>
    <x v="3"/>
    <n v="95595.48"/>
    <n v="152952.76999999999"/>
    <n v="133833.67000000001"/>
    <n v="214133.88"/>
    <n v="172071.86"/>
    <n v="275314.98"/>
    <n v="229429.15"/>
    <n v="367086.64"/>
    <n v="286786.44"/>
    <n v="458858.3"/>
    <n v="325024.63"/>
    <n v="520039.41"/>
    <n v="363262.82"/>
    <n v="581220.52"/>
  </r>
  <r>
    <n v="5"/>
    <x v="3"/>
    <s v="Region V - Midwest"/>
    <x v="33"/>
    <s v="OH"/>
    <x v="232"/>
    <n v="1"/>
    <x v="0"/>
    <n v="110637.66"/>
    <n v="193615.91"/>
    <n v="143421.70000000001"/>
    <n v="250987.98"/>
    <n v="171312"/>
    <n v="299796"/>
    <n v="204066.54"/>
    <n v="357116.44"/>
    <n v="240101.28"/>
    <n v="420177.24"/>
    <n v="263222.68"/>
    <n v="460639.69"/>
    <n v="285541.61"/>
    <n v="499697.82"/>
  </r>
  <r>
    <n v="5"/>
    <x v="3"/>
    <s v="Region V - Midwest"/>
    <x v="33"/>
    <s v="OH"/>
    <x v="232"/>
    <n v="2"/>
    <x v="1"/>
    <n v="87466.71"/>
    <n v="153066.75"/>
    <n v="114430.05"/>
    <n v="200252.59"/>
    <n v="138469.74"/>
    <n v="242322.05"/>
    <n v="169139.34"/>
    <n v="295993.84000000003"/>
    <n v="200507.47"/>
    <n v="350888.07"/>
    <n v="220865.77"/>
    <n v="386515.11"/>
    <n v="239866.23"/>
    <n v="419765.9"/>
  </r>
  <r>
    <n v="5"/>
    <x v="3"/>
    <s v="Region V - Midwest"/>
    <x v="33"/>
    <s v="OH"/>
    <x v="232"/>
    <n v="3"/>
    <x v="2"/>
    <n v="84002.02"/>
    <n v="147003.54"/>
    <n v="114650.65"/>
    <n v="200638.64"/>
    <n v="145256.22"/>
    <n v="254198.38"/>
    <n v="191536.55"/>
    <n v="335188.96999999997"/>
    <n v="237415.94"/>
    <n v="415477.9"/>
    <n v="267556.7"/>
    <n v="468224.23"/>
    <n v="297341.06"/>
    <n v="520346.86"/>
  </r>
  <r>
    <n v="5"/>
    <x v="3"/>
    <s v="Region V - Midwest"/>
    <x v="33"/>
    <s v="OH"/>
    <x v="232"/>
    <n v="4"/>
    <x v="3"/>
    <n v="89439.74"/>
    <n v="143103.59"/>
    <n v="125215.64"/>
    <n v="200345.03"/>
    <n v="160991.54"/>
    <n v="257586.46"/>
    <n v="214655.38"/>
    <n v="343448.62"/>
    <n v="268319.23"/>
    <n v="429310.77"/>
    <n v="304095.13"/>
    <n v="486552.21"/>
    <n v="339871.02"/>
    <n v="543793.65"/>
  </r>
  <r>
    <n v="5"/>
    <x v="3"/>
    <s v="Region V - Midwest"/>
    <x v="33"/>
    <s v="OH"/>
    <x v="233"/>
    <n v="1"/>
    <x v="0"/>
    <n v="107188.28"/>
    <n v="187579.49"/>
    <n v="138917.89000000001"/>
    <n v="243106.3"/>
    <n v="165905.04"/>
    <n v="290333.81"/>
    <n v="197586.54"/>
    <n v="345776.44"/>
    <n v="232452.16"/>
    <n v="406791.27"/>
    <n v="254822.63"/>
    <n v="445939.61"/>
    <n v="276403.26"/>
    <n v="483705.71"/>
  </r>
  <r>
    <n v="5"/>
    <x v="3"/>
    <s v="Region V - Midwest"/>
    <x v="33"/>
    <s v="OH"/>
    <x v="233"/>
    <n v="2"/>
    <x v="1"/>
    <n v="84944.17"/>
    <n v="148652.29999999999"/>
    <n v="111085.9"/>
    <n v="194400.32"/>
    <n v="134376.47"/>
    <n v="235158.82"/>
    <n v="164056.43"/>
    <n v="287098.75"/>
    <n v="194442.1"/>
    <n v="340273.67"/>
    <n v="214160.01"/>
    <n v="374780.01"/>
    <n v="232554.9"/>
    <n v="406971.07"/>
  </r>
  <r>
    <n v="5"/>
    <x v="3"/>
    <s v="Region V - Midwest"/>
    <x v="33"/>
    <s v="OH"/>
    <x v="233"/>
    <n v="3"/>
    <x v="2"/>
    <n v="81734.2"/>
    <n v="143034.85"/>
    <n v="111593.79"/>
    <n v="195289.13"/>
    <n v="141412.03"/>
    <n v="247471.06"/>
    <n v="186496.51"/>
    <n v="326368.90000000002"/>
    <n v="231196.08"/>
    <n v="404593.15"/>
    <n v="260568.12"/>
    <n v="455994.2"/>
    <n v="289598"/>
    <n v="506796.51"/>
  </r>
  <r>
    <n v="5"/>
    <x v="3"/>
    <s v="Region V - Midwest"/>
    <x v="33"/>
    <s v="OH"/>
    <x v="233"/>
    <n v="4"/>
    <x v="3"/>
    <n v="86758.46"/>
    <n v="138813.53"/>
    <n v="121461.84"/>
    <n v="194338.95"/>
    <n v="156165.22"/>
    <n v="249864.36"/>
    <n v="208220.3"/>
    <n v="333152.48"/>
    <n v="260275.37"/>
    <n v="416440.6"/>
    <n v="294978.75"/>
    <n v="471966.01"/>
    <n v="329682.14"/>
    <n v="527491.43000000005"/>
  </r>
  <r>
    <n v="5"/>
    <x v="3"/>
    <s v="Region V - Midwest"/>
    <x v="33"/>
    <s v="OH"/>
    <x v="234"/>
    <n v="1"/>
    <x v="0"/>
    <n v="108051.74"/>
    <n v="189090.54"/>
    <n v="140191.76999999999"/>
    <n v="245335.6"/>
    <n v="167557.31"/>
    <n v="293225.28999999998"/>
    <n v="199742.35"/>
    <n v="349549.12"/>
    <n v="235107.56"/>
    <n v="411438.23"/>
    <n v="257802.25"/>
    <n v="451153.94"/>
    <n v="279760.14"/>
    <n v="489580.24"/>
  </r>
  <r>
    <n v="5"/>
    <x v="3"/>
    <s v="Region V - Midwest"/>
    <x v="33"/>
    <s v="OH"/>
    <x v="234"/>
    <n v="2"/>
    <x v="1"/>
    <n v="84649.08"/>
    <n v="148135.89000000001"/>
    <n v="110910.2"/>
    <n v="194092.85"/>
    <n v="134386.62"/>
    <n v="235176.59"/>
    <n v="164465.88"/>
    <n v="287815.28999999998"/>
    <n v="195117.81"/>
    <n v="341456.17"/>
    <n v="215021.78"/>
    <n v="376288.11"/>
    <n v="233628"/>
    <n v="408849"/>
  </r>
  <r>
    <n v="5"/>
    <x v="3"/>
    <s v="Region V - Midwest"/>
    <x v="33"/>
    <s v="OH"/>
    <x v="234"/>
    <n v="3"/>
    <x v="2"/>
    <n v="80710.460000000006"/>
    <n v="141243.29999999999"/>
    <n v="110012.94"/>
    <n v="192522.64"/>
    <n v="139271.92000000001"/>
    <n v="243725.86"/>
    <n v="183536.11"/>
    <n v="321188.2"/>
    <n v="227395.34"/>
    <n v="397941.85"/>
    <n v="256184.87"/>
    <n v="448323.53"/>
    <n v="284614.44"/>
    <n v="498075.27"/>
  </r>
  <r>
    <n v="5"/>
    <x v="3"/>
    <s v="Region V - Midwest"/>
    <x v="33"/>
    <s v="OH"/>
    <x v="234"/>
    <n v="4"/>
    <x v="3"/>
    <n v="86943.77"/>
    <n v="139110.04"/>
    <n v="121721.28"/>
    <n v="194754.06"/>
    <n v="156498.79"/>
    <n v="250398.07"/>
    <n v="208665.06"/>
    <n v="333864.09999999998"/>
    <n v="260831.32"/>
    <n v="417330.12"/>
    <n v="295608.83"/>
    <n v="472974.14"/>
    <n v="330386.34000000003"/>
    <n v="528618.16"/>
  </r>
  <r>
    <n v="5"/>
    <x v="3"/>
    <s v="Region V - Midwest"/>
    <x v="33"/>
    <s v="OH"/>
    <x v="235"/>
    <n v="1"/>
    <x v="0"/>
    <n v="112362.35"/>
    <n v="196634.12"/>
    <n v="145673.60999999999"/>
    <n v="254928.83"/>
    <n v="174015.49"/>
    <n v="304527.09999999998"/>
    <n v="207306.54"/>
    <n v="362786.45"/>
    <n v="243925.84"/>
    <n v="426870.22"/>
    <n v="267422.7"/>
    <n v="467989.73"/>
    <n v="290110.78999999998"/>
    <n v="507693.88"/>
  </r>
  <r>
    <n v="5"/>
    <x v="3"/>
    <s v="Region V - Midwest"/>
    <x v="33"/>
    <s v="OH"/>
    <x v="235"/>
    <n v="2"/>
    <x v="1"/>
    <n v="88727.99"/>
    <n v="155273.97"/>
    <n v="116102.13"/>
    <n v="203178.72"/>
    <n v="140516.38"/>
    <n v="245903.67"/>
    <n v="171680.8"/>
    <n v="300441.40000000002"/>
    <n v="203540.15"/>
    <n v="356195.27"/>
    <n v="224218.66"/>
    <n v="392382.66"/>
    <n v="243521.9"/>
    <n v="426163.33"/>
  </r>
  <r>
    <n v="5"/>
    <x v="3"/>
    <s v="Region V - Midwest"/>
    <x v="33"/>
    <s v="OH"/>
    <x v="235"/>
    <n v="3"/>
    <x v="2"/>
    <n v="85135.94"/>
    <n v="148987.89000000001"/>
    <n v="116179.09"/>
    <n v="203313.4"/>
    <n v="147178.31"/>
    <n v="257562.05"/>
    <n v="194056.58"/>
    <n v="339599.02"/>
    <n v="240525.88"/>
    <n v="420920.29"/>
    <n v="271051.01"/>
    <n v="474339.26"/>
    <n v="301212.59999999998"/>
    <n v="527122.05000000005"/>
  </r>
  <r>
    <n v="5"/>
    <x v="3"/>
    <s v="Region V - Midwest"/>
    <x v="33"/>
    <s v="OH"/>
    <x v="235"/>
    <n v="4"/>
    <x v="3"/>
    <n v="90780.39"/>
    <n v="145248.62"/>
    <n v="127092.54"/>
    <n v="203348.07"/>
    <n v="163404.70000000001"/>
    <n v="261447.52"/>
    <n v="217872.93"/>
    <n v="348596.69"/>
    <n v="272341.15999999997"/>
    <n v="435745.87"/>
    <n v="308653.32"/>
    <n v="493845.32"/>
    <n v="344965.47"/>
    <n v="551944.77"/>
  </r>
  <r>
    <n v="5"/>
    <x v="3"/>
    <s v="Region V - Midwest"/>
    <x v="33"/>
    <s v="OH"/>
    <x v="154"/>
    <n v="1"/>
    <x v="0"/>
    <n v="110240.34"/>
    <n v="192920.6"/>
    <n v="142993.07"/>
    <n v="250237.87"/>
    <n v="170873.06"/>
    <n v="299027.86"/>
    <n v="203648.58"/>
    <n v="356385.01"/>
    <n v="239676"/>
    <n v="419432.99"/>
    <n v="262794.74"/>
    <n v="459890.79"/>
    <n v="285147.06"/>
    <n v="499007.35"/>
  </r>
  <r>
    <n v="5"/>
    <x v="3"/>
    <s v="Region V - Midwest"/>
    <x v="33"/>
    <s v="OH"/>
    <x v="154"/>
    <n v="2"/>
    <x v="1"/>
    <n v="86605.97"/>
    <n v="151560.45000000001"/>
    <n v="113421.58"/>
    <n v="198487.77"/>
    <n v="137373.96"/>
    <n v="240404.43"/>
    <n v="168022.84"/>
    <n v="294039.96000000002"/>
    <n v="199290.31"/>
    <n v="348758.04"/>
    <n v="219590.7"/>
    <n v="384283.72"/>
    <n v="238558.17"/>
    <n v="417476.79"/>
  </r>
  <r>
    <n v="5"/>
    <x v="3"/>
    <s v="Region V - Midwest"/>
    <x v="33"/>
    <s v="OH"/>
    <x v="154"/>
    <n v="3"/>
    <x v="2"/>
    <n v="82761.460000000006"/>
    <n v="144832.56"/>
    <n v="112854.82"/>
    <n v="197495.94"/>
    <n v="142904.26"/>
    <n v="250082.45"/>
    <n v="188357.84"/>
    <n v="329626.21999999997"/>
    <n v="233402.45"/>
    <n v="408454.29"/>
    <n v="262977.78999999998"/>
    <n v="460211.13"/>
    <n v="292189.59000000003"/>
    <n v="511331.79"/>
  </r>
  <r>
    <n v="5"/>
    <x v="3"/>
    <s v="Region V - Midwest"/>
    <x v="33"/>
    <s v="OH"/>
    <x v="154"/>
    <n v="4"/>
    <x v="3"/>
    <n v="88831.9"/>
    <n v="142131.04"/>
    <n v="124364.66"/>
    <n v="198983.46"/>
    <n v="159897.42000000001"/>
    <n v="255835.88"/>
    <n v="213196.56"/>
    <n v="341114.5"/>
    <n v="266495.7"/>
    <n v="426393.13"/>
    <n v="302028.46000000002"/>
    <n v="483245.55"/>
    <n v="337561.22"/>
    <n v="540097.96"/>
  </r>
  <r>
    <n v="5"/>
    <x v="3"/>
    <s v="Region V - Midwest"/>
    <x v="33"/>
    <s v="OH"/>
    <x v="236"/>
    <n v="1"/>
    <x v="0"/>
    <n v="107985.15"/>
    <n v="188974.01"/>
    <n v="140071.03"/>
    <n v="245124.3"/>
    <n v="167383.98000000001"/>
    <n v="292921.96000000002"/>
    <n v="199494.09"/>
    <n v="349114.66"/>
    <n v="234788.98"/>
    <n v="410880.71"/>
    <n v="257437.73"/>
    <n v="450516.03"/>
    <n v="279336.95"/>
    <n v="488839.67"/>
  </r>
  <r>
    <n v="5"/>
    <x v="3"/>
    <s v="Region V - Midwest"/>
    <x v="33"/>
    <s v="OH"/>
    <x v="236"/>
    <n v="2"/>
    <x v="1"/>
    <n v="84814.2"/>
    <n v="148424.85"/>
    <n v="111079.37"/>
    <n v="194388.9"/>
    <n v="134541.72"/>
    <n v="235448.01"/>
    <n v="164566.89000000001"/>
    <n v="287992.06"/>
    <n v="195195.16"/>
    <n v="341591.54"/>
    <n v="215080.83"/>
    <n v="376391.45"/>
    <n v="233661.57"/>
    <n v="408907.75"/>
  </r>
  <r>
    <n v="5"/>
    <x v="3"/>
    <s v="Region V - Midwest"/>
    <x v="33"/>
    <s v="OH"/>
    <x v="236"/>
    <n v="3"/>
    <x v="2"/>
    <n v="81033.929999999993"/>
    <n v="141809.38"/>
    <n v="110495.32"/>
    <n v="193366.82"/>
    <n v="139913.65"/>
    <n v="244848.89"/>
    <n v="184413.14"/>
    <n v="322722.99"/>
    <n v="228511.67"/>
    <n v="399895.42"/>
    <n v="257465.19"/>
    <n v="450564.09"/>
    <n v="286062.32"/>
    <n v="500609.05"/>
  </r>
  <r>
    <n v="5"/>
    <x v="3"/>
    <s v="Region V - Midwest"/>
    <x v="33"/>
    <s v="OH"/>
    <x v="236"/>
    <n v="4"/>
    <x v="3"/>
    <n v="87004.14"/>
    <n v="139206.62"/>
    <n v="121805.79"/>
    <n v="194889.27"/>
    <n v="156607.45000000001"/>
    <n v="250571.92"/>
    <n v="208809.93"/>
    <n v="334095.89"/>
    <n v="261012.41"/>
    <n v="417619.87"/>
    <n v="295814.07"/>
    <n v="473302.52"/>
    <n v="330615.71999999997"/>
    <n v="528985.17000000004"/>
  </r>
  <r>
    <n v="5"/>
    <x v="3"/>
    <s v="Region V - Midwest"/>
    <x v="33"/>
    <s v="OH"/>
    <x v="237"/>
    <n v="1"/>
    <x v="0"/>
    <n v="105132.86"/>
    <n v="183982.51"/>
    <n v="136358.09"/>
    <n v="238626.67"/>
    <n v="162935.95000000001"/>
    <n v="285137.90999999997"/>
    <n v="194176.85"/>
    <n v="339809.48"/>
    <n v="228520.9"/>
    <n v="399911.58"/>
    <n v="250559.2"/>
    <n v="438478.6"/>
    <n v="271862.73"/>
    <n v="475759.77"/>
  </r>
  <r>
    <n v="5"/>
    <x v="3"/>
    <s v="Region V - Midwest"/>
    <x v="33"/>
    <s v="OH"/>
    <x v="237"/>
    <n v="2"/>
    <x v="1"/>
    <n v="82657.039999999994"/>
    <n v="144649.82"/>
    <n v="108236.19"/>
    <n v="189413.33"/>
    <n v="131078.96"/>
    <n v="229388.18"/>
    <n v="160297.46"/>
    <n v="280520.56"/>
    <n v="190114.91"/>
    <n v="332701.08"/>
    <n v="209473.01"/>
    <n v="366577.76"/>
    <n v="227557.6"/>
    <n v="398225.81"/>
  </r>
  <r>
    <n v="5"/>
    <x v="3"/>
    <s v="Region V - Midwest"/>
    <x v="33"/>
    <s v="OH"/>
    <x v="237"/>
    <n v="3"/>
    <x v="2"/>
    <n v="79036.25"/>
    <n v="138313.44"/>
    <n v="107787.14"/>
    <n v="188627.5"/>
    <n v="136496.26"/>
    <n v="238868.45"/>
    <n v="179920.76"/>
    <n v="314861.33"/>
    <n v="222956.34"/>
    <n v="390173.6"/>
    <n v="251214.59"/>
    <n v="439625.54"/>
    <n v="279127.14"/>
    <n v="488472.49"/>
  </r>
  <r>
    <n v="5"/>
    <x v="3"/>
    <s v="Region V - Midwest"/>
    <x v="33"/>
    <s v="OH"/>
    <x v="237"/>
    <n v="4"/>
    <x v="3"/>
    <n v="84749.61"/>
    <n v="135599.38"/>
    <n v="118649.46"/>
    <n v="189839.13"/>
    <n v="152549.29999999999"/>
    <n v="244078.89"/>
    <n v="203399.07"/>
    <n v="325438.51"/>
    <n v="254248.84"/>
    <n v="406798.14"/>
    <n v="288148.68"/>
    <n v="461037.89"/>
    <n v="322048.52"/>
    <n v="515277.65"/>
  </r>
  <r>
    <n v="5"/>
    <x v="3"/>
    <s v="Region V - Midwest"/>
    <x v="33"/>
    <s v="OH"/>
    <x v="238"/>
    <n v="1"/>
    <x v="0"/>
    <n v="102347.16"/>
    <n v="179107.54"/>
    <n v="132765.91"/>
    <n v="232340.35"/>
    <n v="158661.26"/>
    <n v="277657.2"/>
    <n v="189107.87"/>
    <n v="330938.77"/>
    <n v="222571.42"/>
    <n v="389499.98"/>
    <n v="244045.2"/>
    <n v="427079.09"/>
    <n v="264811.68"/>
    <n v="463420.45"/>
  </r>
  <r>
    <n v="5"/>
    <x v="3"/>
    <s v="Region V - Midwest"/>
    <x v="33"/>
    <s v="OH"/>
    <x v="238"/>
    <n v="2"/>
    <x v="1"/>
    <n v="80334.759999999995"/>
    <n v="140585.82999999999"/>
    <n v="105223.84"/>
    <n v="184141.72"/>
    <n v="127461.11"/>
    <n v="223056.94"/>
    <n v="155927.03"/>
    <n v="272872.3"/>
    <n v="184957.3"/>
    <n v="323675.27"/>
    <n v="203806.14"/>
    <n v="356660.74"/>
    <n v="221420.07"/>
    <n v="387485.12"/>
  </r>
  <r>
    <n v="5"/>
    <x v="3"/>
    <s v="Region V - Midwest"/>
    <x v="33"/>
    <s v="OH"/>
    <x v="238"/>
    <n v="3"/>
    <x v="2"/>
    <n v="76715.11"/>
    <n v="134251.44"/>
    <n v="104596.58"/>
    <n v="183044.01"/>
    <n v="132437.14000000001"/>
    <n v="231764.99"/>
    <n v="174551.37"/>
    <n v="305464.90000000002"/>
    <n v="216284.7"/>
    <n v="378498.22"/>
    <n v="243683.69"/>
    <n v="426446.47"/>
    <n v="270744.11"/>
    <n v="473802.19"/>
  </r>
  <r>
    <n v="5"/>
    <x v="3"/>
    <s v="Region V - Midwest"/>
    <x v="33"/>
    <s v="OH"/>
    <x v="238"/>
    <n v="4"/>
    <x v="3"/>
    <n v="82434.73"/>
    <n v="131895.56"/>
    <n v="115408.62"/>
    <n v="184653.79"/>
    <n v="148382.51"/>
    <n v="237412.01"/>
    <n v="197843.34"/>
    <n v="316549.34999999998"/>
    <n v="247304.18"/>
    <n v="395686.69"/>
    <n v="280278.07"/>
    <n v="448444.91"/>
    <n v="313251.96000000002"/>
    <n v="501203.14"/>
  </r>
  <r>
    <n v="5"/>
    <x v="3"/>
    <s v="Region V - Midwest"/>
    <x v="33"/>
    <s v="OH"/>
    <x v="239"/>
    <n v="1"/>
    <x v="0"/>
    <n v="110173.75"/>
    <n v="192804.06"/>
    <n v="142872.32000000001"/>
    <n v="250026.56"/>
    <n v="170699.73"/>
    <n v="298724.53000000003"/>
    <n v="203400.31"/>
    <n v="355950.55"/>
    <n v="239357.41"/>
    <n v="418875.46"/>
    <n v="262430.21000000002"/>
    <n v="459252.87"/>
    <n v="284723.87"/>
    <n v="498266.77"/>
  </r>
  <r>
    <n v="5"/>
    <x v="3"/>
    <s v="Region V - Midwest"/>
    <x v="33"/>
    <s v="OH"/>
    <x v="239"/>
    <n v="2"/>
    <x v="1"/>
    <n v="86771.09"/>
    <n v="151849.41"/>
    <n v="113590.75"/>
    <n v="198783.81"/>
    <n v="137529.04999999999"/>
    <n v="240675.83"/>
    <n v="168123.84"/>
    <n v="294216.71999999997"/>
    <n v="199367.66"/>
    <n v="348893.4"/>
    <n v="219649.74"/>
    <n v="384387.05"/>
    <n v="238591.73"/>
    <n v="417535.53"/>
  </r>
  <r>
    <n v="5"/>
    <x v="3"/>
    <s v="Region V - Midwest"/>
    <x v="33"/>
    <s v="OH"/>
    <x v="239"/>
    <n v="3"/>
    <x v="2"/>
    <n v="83084.929999999993"/>
    <n v="145398.63"/>
    <n v="113337.2"/>
    <n v="198340.11"/>
    <n v="143545.98000000001"/>
    <n v="251205.46"/>
    <n v="189234.86"/>
    <n v="331161"/>
    <n v="234518.77"/>
    <n v="410407.85"/>
    <n v="264258.09000000003"/>
    <n v="462451.66"/>
    <n v="293637.45"/>
    <n v="513865.54"/>
  </r>
  <r>
    <n v="5"/>
    <x v="3"/>
    <s v="Region V - Midwest"/>
    <x v="33"/>
    <s v="OH"/>
    <x v="239"/>
    <n v="4"/>
    <x v="3"/>
    <n v="88892.26"/>
    <n v="142227.62"/>
    <n v="124449.17"/>
    <n v="199118.67"/>
    <n v="160006.07"/>
    <n v="256009.72"/>
    <n v="213341.43"/>
    <n v="341346.29"/>
    <n v="266676.78000000003"/>
    <n v="426682.86"/>
    <n v="302233.69"/>
    <n v="483573.91"/>
    <n v="337790.59"/>
    <n v="540464.96"/>
  </r>
  <r>
    <n v="5"/>
    <x v="3"/>
    <s v="Region V - Midwest"/>
    <x v="33"/>
    <s v="OH"/>
    <x v="240"/>
    <n v="1"/>
    <x v="0"/>
    <n v="104005.26"/>
    <n v="182009.21"/>
    <n v="134897.07"/>
    <n v="236069.87"/>
    <n v="161191.4"/>
    <n v="282084.95"/>
    <n v="192099.6"/>
    <n v="336174.3"/>
    <n v="226077.39"/>
    <n v="395635.43"/>
    <n v="247880.69"/>
    <n v="433791.21"/>
    <n v="268957.67"/>
    <n v="470675.92"/>
  </r>
  <r>
    <n v="5"/>
    <x v="3"/>
    <s v="Region V - Midwest"/>
    <x v="33"/>
    <s v="OH"/>
    <x v="240"/>
    <n v="2"/>
    <x v="1"/>
    <n v="81761.149999999994"/>
    <n v="143082.01"/>
    <n v="107065.08"/>
    <n v="187363.89"/>
    <n v="129662.83"/>
    <n v="226909.96"/>
    <n v="158569.49"/>
    <n v="277496.59999999998"/>
    <n v="188067.33"/>
    <n v="329117.82"/>
    <n v="207218.06"/>
    <n v="362631.61"/>
    <n v="225109.3"/>
    <n v="393941.27"/>
  </r>
  <r>
    <n v="5"/>
    <x v="3"/>
    <s v="Region V - Midwest"/>
    <x v="33"/>
    <s v="OH"/>
    <x v="240"/>
    <n v="3"/>
    <x v="2"/>
    <n v="78172.490000000005"/>
    <n v="136801.85"/>
    <n v="106607.39"/>
    <n v="186562.93"/>
    <n v="135000.95000000001"/>
    <n v="236251.66"/>
    <n v="177948.4"/>
    <n v="311409.71000000002"/>
    <n v="220510.95"/>
    <n v="385894.15"/>
    <n v="248458.29"/>
    <n v="434802.01"/>
    <n v="276063.5"/>
    <n v="483111.12"/>
  </r>
  <r>
    <n v="5"/>
    <x v="3"/>
    <s v="Region V - Midwest"/>
    <x v="33"/>
    <s v="OH"/>
    <x v="240"/>
    <n v="4"/>
    <x v="3"/>
    <n v="83835.73"/>
    <n v="134137.17000000001"/>
    <n v="117370.02"/>
    <n v="187792.03"/>
    <n v="150904.31"/>
    <n v="241446.9"/>
    <n v="201205.75"/>
    <n v="321929.2"/>
    <n v="251507.18"/>
    <n v="402411.5"/>
    <n v="285041.46999999997"/>
    <n v="456066.37"/>
    <n v="318575.77"/>
    <n v="509721.23"/>
  </r>
  <r>
    <n v="5"/>
    <x v="3"/>
    <s v="Region V - Midwest"/>
    <x v="33"/>
    <s v="OH"/>
    <x v="241"/>
    <n v="1"/>
    <x v="0"/>
    <n v="105132.86"/>
    <n v="183982.51"/>
    <n v="136358.09"/>
    <n v="238626.67"/>
    <n v="162935.95000000001"/>
    <n v="285137.90999999997"/>
    <n v="194176.85"/>
    <n v="339809.48"/>
    <n v="228520.9"/>
    <n v="399911.58"/>
    <n v="250559.2"/>
    <n v="438478.6"/>
    <n v="271862.73"/>
    <n v="475759.77"/>
  </r>
  <r>
    <n v="5"/>
    <x v="3"/>
    <s v="Region V - Midwest"/>
    <x v="33"/>
    <s v="OH"/>
    <x v="241"/>
    <n v="2"/>
    <x v="1"/>
    <n v="82657.039999999994"/>
    <n v="144649.82"/>
    <n v="108236.19"/>
    <n v="189413.33"/>
    <n v="131078.96"/>
    <n v="229388.18"/>
    <n v="160297.46"/>
    <n v="280520.56"/>
    <n v="190114.91"/>
    <n v="332701.08"/>
    <n v="209473.01"/>
    <n v="366577.76"/>
    <n v="227557.6"/>
    <n v="398225.81"/>
  </r>
  <r>
    <n v="5"/>
    <x v="3"/>
    <s v="Region V - Midwest"/>
    <x v="33"/>
    <s v="OH"/>
    <x v="241"/>
    <n v="3"/>
    <x v="2"/>
    <n v="79036.25"/>
    <n v="138313.44"/>
    <n v="107787.14"/>
    <n v="188627.5"/>
    <n v="136496.26"/>
    <n v="238868.45"/>
    <n v="179920.76"/>
    <n v="314861.33"/>
    <n v="222956.34"/>
    <n v="390173.6"/>
    <n v="251214.59"/>
    <n v="439625.54"/>
    <n v="279127.14"/>
    <n v="488472.49"/>
  </r>
  <r>
    <n v="5"/>
    <x v="3"/>
    <s v="Region V - Midwest"/>
    <x v="33"/>
    <s v="OH"/>
    <x v="241"/>
    <n v="4"/>
    <x v="3"/>
    <n v="84749.61"/>
    <n v="135599.38"/>
    <n v="118649.46"/>
    <n v="189839.13"/>
    <n v="152549.29999999999"/>
    <n v="244078.89"/>
    <n v="203399.07"/>
    <n v="325438.51"/>
    <n v="254248.84"/>
    <n v="406798.14"/>
    <n v="288148.68"/>
    <n v="461037.89"/>
    <n v="322048.52"/>
    <n v="515277.65"/>
  </r>
  <r>
    <n v="5"/>
    <x v="3"/>
    <s v="Region V - Midwest"/>
    <x v="33"/>
    <s v="OH"/>
    <x v="18"/>
    <n v="1"/>
    <x v="0"/>
    <n v="107985.15"/>
    <n v="188974.01"/>
    <n v="140071.03"/>
    <n v="245124.3"/>
    <n v="167383.98000000001"/>
    <n v="292921.96000000002"/>
    <n v="199494.09"/>
    <n v="349114.66"/>
    <n v="234788.98"/>
    <n v="410880.71"/>
    <n v="257437.73"/>
    <n v="450516.03"/>
    <n v="279336.95"/>
    <n v="488839.67"/>
  </r>
  <r>
    <n v="5"/>
    <x v="3"/>
    <s v="Region V - Midwest"/>
    <x v="33"/>
    <s v="OH"/>
    <x v="18"/>
    <n v="2"/>
    <x v="1"/>
    <n v="84814.2"/>
    <n v="148424.85"/>
    <n v="111079.37"/>
    <n v="194388.9"/>
    <n v="134541.72"/>
    <n v="235448.01"/>
    <n v="164566.89000000001"/>
    <n v="287992.06"/>
    <n v="195195.16"/>
    <n v="341591.54"/>
    <n v="215080.83"/>
    <n v="376391.45"/>
    <n v="233661.57"/>
    <n v="408907.75"/>
  </r>
  <r>
    <n v="5"/>
    <x v="3"/>
    <s v="Region V - Midwest"/>
    <x v="33"/>
    <s v="OH"/>
    <x v="18"/>
    <n v="3"/>
    <x v="2"/>
    <n v="81033.929999999993"/>
    <n v="141809.38"/>
    <n v="110495.32"/>
    <n v="193366.82"/>
    <n v="139913.65"/>
    <n v="244848.89"/>
    <n v="184413.14"/>
    <n v="322722.99"/>
    <n v="228511.67"/>
    <n v="399895.42"/>
    <n v="257465.19"/>
    <n v="450564.09"/>
    <n v="286062.32"/>
    <n v="500609.05"/>
  </r>
  <r>
    <n v="5"/>
    <x v="3"/>
    <s v="Region V - Midwest"/>
    <x v="33"/>
    <s v="OH"/>
    <x v="18"/>
    <n v="4"/>
    <x v="3"/>
    <n v="87004.14"/>
    <n v="139206.62"/>
    <n v="121805.79"/>
    <n v="194889.27"/>
    <n v="156607.45000000001"/>
    <n v="250571.92"/>
    <n v="208809.93"/>
    <n v="334095.89"/>
    <n v="261012.41"/>
    <n v="417619.87"/>
    <n v="295814.07"/>
    <n v="473302.52"/>
    <n v="330615.71999999997"/>
    <n v="528985.17000000004"/>
  </r>
  <r>
    <n v="5"/>
    <x v="3"/>
    <s v="Region V - Midwest"/>
    <x v="33"/>
    <s v="OH"/>
    <x v="242"/>
    <n v="1"/>
    <x v="0"/>
    <n v="113623.13"/>
    <n v="198840.47"/>
    <n v="147376.13"/>
    <n v="257908.23"/>
    <n v="176106.69"/>
    <n v="308186.71000000002"/>
    <n v="209880.31"/>
    <n v="367290.54"/>
    <n v="247006.52"/>
    <n v="432261.41"/>
    <n v="270830.25"/>
    <n v="473952.94"/>
    <n v="293862.21000000002"/>
    <n v="514258.86"/>
  </r>
  <r>
    <n v="5"/>
    <x v="3"/>
    <s v="Region V - Midwest"/>
    <x v="33"/>
    <s v="OH"/>
    <x v="242"/>
    <n v="2"/>
    <x v="1"/>
    <n v="89293.63"/>
    <n v="156263.85999999999"/>
    <n v="116934.9"/>
    <n v="204636.07"/>
    <n v="141622.32"/>
    <n v="247839.06"/>
    <n v="173206.75"/>
    <n v="303111.81"/>
    <n v="205433.02"/>
    <n v="359507.79"/>
    <n v="226355.51"/>
    <n v="396122.13"/>
    <n v="245903.06"/>
    <n v="430330.35"/>
  </r>
  <r>
    <n v="5"/>
    <x v="3"/>
    <s v="Region V - Midwest"/>
    <x v="33"/>
    <s v="OH"/>
    <x v="242"/>
    <n v="3"/>
    <x v="2"/>
    <n v="85352.75"/>
    <n v="149367.32"/>
    <n v="116394.07"/>
    <n v="203689.61"/>
    <n v="147390.16"/>
    <n v="257932.78"/>
    <n v="194274.89"/>
    <n v="339981.06"/>
    <n v="240738.63"/>
    <n v="421292.6"/>
    <n v="271246.68"/>
    <n v="474681.68"/>
    <n v="301380.51"/>
    <n v="527415.88"/>
  </r>
  <r>
    <n v="5"/>
    <x v="3"/>
    <s v="Region V - Midwest"/>
    <x v="33"/>
    <s v="OH"/>
    <x v="242"/>
    <n v="4"/>
    <x v="3"/>
    <n v="91573.55"/>
    <n v="146517.67000000001"/>
    <n v="128202.96"/>
    <n v="205124.74"/>
    <n v="164832.38"/>
    <n v="263731.81"/>
    <n v="219776.51"/>
    <n v="351642.42"/>
    <n v="274720.64000000001"/>
    <n v="439553.02"/>
    <n v="311350.05"/>
    <n v="498160.09"/>
    <n v="347979.47"/>
    <n v="556767.16"/>
  </r>
  <r>
    <n v="5"/>
    <x v="3"/>
    <s v="Region V - Midwest"/>
    <x v="33"/>
    <s v="OH"/>
    <x v="243"/>
    <n v="1"/>
    <x v="0"/>
    <n v="110770.84"/>
    <n v="193848.98"/>
    <n v="143663.20000000001"/>
    <n v="251410.61"/>
    <n v="171658.67"/>
    <n v="300402.67"/>
    <n v="204563.07"/>
    <n v="357985.37"/>
    <n v="240738.46"/>
    <n v="421292.3"/>
    <n v="263951.73"/>
    <n v="461915.53"/>
    <n v="286387.99"/>
    <n v="501178.98"/>
  </r>
  <r>
    <n v="5"/>
    <x v="3"/>
    <s v="Region V - Midwest"/>
    <x v="33"/>
    <s v="OH"/>
    <x v="243"/>
    <n v="2"/>
    <x v="1"/>
    <n v="87136.48"/>
    <n v="152488.82999999999"/>
    <n v="114091.72"/>
    <n v="199660.5"/>
    <n v="138159.56"/>
    <n v="241779.24"/>
    <n v="168937.32"/>
    <n v="295640.32000000001"/>
    <n v="200352.77"/>
    <n v="350617.34"/>
    <n v="220747.69"/>
    <n v="386308.46"/>
    <n v="239799.1"/>
    <n v="419648.42"/>
  </r>
  <r>
    <n v="5"/>
    <x v="3"/>
    <s v="Region V - Midwest"/>
    <x v="33"/>
    <s v="OH"/>
    <x v="243"/>
    <n v="3"/>
    <x v="2"/>
    <n v="83355.08"/>
    <n v="145871.39000000001"/>
    <n v="113685.89"/>
    <n v="198950.3"/>
    <n v="143972.76999999999"/>
    <n v="251952.34"/>
    <n v="189782.52"/>
    <n v="332119.40999999997"/>
    <n v="235183.31"/>
    <n v="411570.79"/>
    <n v="264996.09000000003"/>
    <n v="463743.16"/>
    <n v="294445.34000000003"/>
    <n v="515279.35"/>
  </r>
  <r>
    <n v="5"/>
    <x v="3"/>
    <s v="Region V - Midwest"/>
    <x v="33"/>
    <s v="OH"/>
    <x v="243"/>
    <n v="4"/>
    <x v="3"/>
    <n v="89319.02"/>
    <n v="142910.44"/>
    <n v="125046.63"/>
    <n v="200074.61"/>
    <n v="160774.24"/>
    <n v="257238.79"/>
    <n v="214365.65"/>
    <n v="342985.05"/>
    <n v="267957.07"/>
    <n v="428731.31"/>
    <n v="303684.67"/>
    <n v="485895.49"/>
    <n v="339412.28"/>
    <n v="543059.66"/>
  </r>
  <r>
    <n v="5"/>
    <x v="3"/>
    <s v="Region V - Midwest"/>
    <x v="34"/>
    <s v="WI"/>
    <x v="244"/>
    <n v="1"/>
    <x v="0"/>
    <n v="114883.91"/>
    <n v="201046.85"/>
    <n v="149078.66"/>
    <n v="260887.66"/>
    <n v="178197.91"/>
    <n v="311846.34999999998"/>
    <n v="212454.09"/>
    <n v="371794.67"/>
    <n v="250087.22"/>
    <n v="437652.64"/>
    <n v="274237.82"/>
    <n v="479916.19"/>
    <n v="297613.65000000002"/>
    <n v="520823.89"/>
  </r>
  <r>
    <n v="5"/>
    <x v="3"/>
    <s v="Region V - Midwest"/>
    <x v="34"/>
    <s v="WI"/>
    <x v="244"/>
    <n v="2"/>
    <x v="1"/>
    <n v="89859.29"/>
    <n v="157253.75"/>
    <n v="117767.67"/>
    <n v="206093.43"/>
    <n v="142728.26999999999"/>
    <n v="249774.47"/>
    <n v="174732.72"/>
    <n v="305782.25"/>
    <n v="207325.91"/>
    <n v="362820.33"/>
    <n v="228492.37"/>
    <n v="399861.64"/>
    <n v="248284.24"/>
    <n v="434497.42"/>
  </r>
  <r>
    <n v="5"/>
    <x v="3"/>
    <s v="Region V - Midwest"/>
    <x v="34"/>
    <s v="WI"/>
    <x v="244"/>
    <n v="3"/>
    <x v="2"/>
    <n v="85569.58"/>
    <n v="149746.76"/>
    <n v="116609.05"/>
    <n v="204065.84"/>
    <n v="147602.01999999999"/>
    <n v="258303.53"/>
    <n v="194493.22"/>
    <n v="340363.13"/>
    <n v="240951.39"/>
    <n v="421664.94"/>
    <n v="271442.37"/>
    <n v="475024.14"/>
    <n v="301548.43"/>
    <n v="527709.76"/>
  </r>
  <r>
    <n v="5"/>
    <x v="3"/>
    <s v="Region V - Midwest"/>
    <x v="34"/>
    <s v="WI"/>
    <x v="244"/>
    <n v="4"/>
    <x v="3"/>
    <n v="92366.71"/>
    <n v="147786.74"/>
    <n v="129313.39"/>
    <n v="206901.43"/>
    <n v="166260.07999999999"/>
    <n v="266016.13"/>
    <n v="221680.1"/>
    <n v="354688.17"/>
    <n v="277100.13"/>
    <n v="443360.22"/>
    <n v="314046.81"/>
    <n v="502474.91"/>
    <n v="350993.5"/>
    <n v="561589.61"/>
  </r>
  <r>
    <n v="5"/>
    <x v="3"/>
    <s v="Region V - Midwest"/>
    <x v="34"/>
    <s v="WI"/>
    <x v="245"/>
    <n v="1"/>
    <x v="0"/>
    <n v="115878.33"/>
    <n v="202787.08"/>
    <n v="150298.19"/>
    <n v="263021.83"/>
    <n v="179595.79"/>
    <n v="314292.64"/>
    <n v="214034.81"/>
    <n v="374560.92"/>
    <n v="251893.56"/>
    <n v="440813.74"/>
    <n v="276187.28000000003"/>
    <n v="483327.75"/>
    <n v="299672.34000000003"/>
    <n v="524426.59"/>
  </r>
  <r>
    <n v="5"/>
    <x v="3"/>
    <s v="Region V - Midwest"/>
    <x v="34"/>
    <s v="WI"/>
    <x v="245"/>
    <n v="2"/>
    <x v="1"/>
    <n v="91085.41"/>
    <n v="159399.47"/>
    <n v="119277.11"/>
    <n v="208734.95"/>
    <n v="144454.57"/>
    <n v="252795.5"/>
    <n v="176662.71"/>
    <n v="309159.74"/>
    <n v="209528.18"/>
    <n v="366674.32"/>
    <n v="230865.4"/>
    <n v="404014.44"/>
    <n v="250799.67"/>
    <n v="438899.43"/>
  </r>
  <r>
    <n v="5"/>
    <x v="3"/>
    <s v="Region V - Midwest"/>
    <x v="34"/>
    <s v="WI"/>
    <x v="245"/>
    <n v="3"/>
    <x v="2"/>
    <n v="87080.29"/>
    <n v="152390.5"/>
    <n v="118753.57"/>
    <n v="207818.75"/>
    <n v="150380.76999999999"/>
    <n v="263166.34999999998"/>
    <n v="198219.61"/>
    <n v="346884.32"/>
    <n v="245629.43"/>
    <n v="429851.5"/>
    <n v="276759.28999999998"/>
    <n v="484328.76"/>
    <n v="307507.8"/>
    <n v="538138.66"/>
  </r>
  <r>
    <n v="5"/>
    <x v="3"/>
    <s v="Region V - Midwest"/>
    <x v="34"/>
    <s v="WI"/>
    <x v="245"/>
    <n v="4"/>
    <x v="3"/>
    <n v="93401.32"/>
    <n v="149442.10999999999"/>
    <n v="130761.84"/>
    <n v="209218.95"/>
    <n v="168122.37"/>
    <n v="268995.78999999998"/>
    <n v="224163.16"/>
    <n v="358661.06"/>
    <n v="280203.95"/>
    <n v="448326.32"/>
    <n v="317564.46999999997"/>
    <n v="508103.17"/>
    <n v="354925"/>
    <n v="567880.01"/>
  </r>
  <r>
    <n v="5"/>
    <x v="3"/>
    <s v="Region V - Midwest"/>
    <x v="34"/>
    <s v="WI"/>
    <x v="246"/>
    <n v="1"/>
    <x v="0"/>
    <n v="118861.57"/>
    <n v="208007.75"/>
    <n v="153956.75"/>
    <n v="269424.31"/>
    <n v="183789.42"/>
    <n v="321631.48"/>
    <n v="218776.95"/>
    <n v="382859.66"/>
    <n v="257312.56"/>
    <n v="450296.97"/>
    <n v="282035.64"/>
    <n v="493562.37"/>
    <n v="305848.36"/>
    <n v="535234.63"/>
  </r>
  <r>
    <n v="5"/>
    <x v="3"/>
    <s v="Region V - Midwest"/>
    <x v="34"/>
    <s v="WI"/>
    <x v="246"/>
    <n v="2"/>
    <x v="1"/>
    <n v="94763.78"/>
    <n v="165836.62"/>
    <n v="123805.43"/>
    <n v="216659.5"/>
    <n v="149633.47"/>
    <n v="261858.57"/>
    <n v="182452.66"/>
    <n v="319292.15999999997"/>
    <n v="216134.99"/>
    <n v="378236.23"/>
    <n v="237984.46"/>
    <n v="416472.81"/>
    <n v="258345.96"/>
    <n v="452105.43"/>
  </r>
  <r>
    <n v="5"/>
    <x v="3"/>
    <s v="Region V - Midwest"/>
    <x v="34"/>
    <s v="WI"/>
    <x v="246"/>
    <n v="3"/>
    <x v="2"/>
    <n v="91612.42"/>
    <n v="160321.73000000001"/>
    <n v="125187.12"/>
    <n v="219077.46"/>
    <n v="158717.03"/>
    <n v="277754.8"/>
    <n v="209398.77"/>
    <n v="366447.85"/>
    <n v="259663.52"/>
    <n v="454411.16"/>
    <n v="292710.03999999998"/>
    <n v="512242.57"/>
    <n v="325385.90000000002"/>
    <n v="569425.31999999995"/>
  </r>
  <r>
    <n v="5"/>
    <x v="3"/>
    <s v="Region V - Midwest"/>
    <x v="34"/>
    <s v="WI"/>
    <x v="246"/>
    <n v="4"/>
    <x v="3"/>
    <n v="96505.12"/>
    <n v="154408.20000000001"/>
    <n v="135107.17000000001"/>
    <n v="216171.48"/>
    <n v="173709.22"/>
    <n v="277934.76"/>
    <n v="231612.3"/>
    <n v="370579.69"/>
    <n v="289515.37"/>
    <n v="463224.61"/>
    <n v="328117.42"/>
    <n v="524987.89"/>
    <n v="366719.47"/>
    <n v="586751.17000000004"/>
  </r>
  <r>
    <n v="5"/>
    <x v="3"/>
    <s v="Region V - Midwest"/>
    <x v="34"/>
    <s v="WI"/>
    <x v="247"/>
    <n v="1"/>
    <x v="0"/>
    <n v="121980.22"/>
    <n v="213465.39"/>
    <n v="158152.68"/>
    <n v="276767.19"/>
    <n v="188930.78"/>
    <n v="330628.86"/>
    <n v="225087.25"/>
    <n v="393902.69"/>
    <n v="264854.98"/>
    <n v="463496.21"/>
    <n v="290372.27"/>
    <n v="508151.47"/>
    <n v="315015.33"/>
    <n v="551276.84"/>
  </r>
  <r>
    <n v="5"/>
    <x v="3"/>
    <s v="Region V - Midwest"/>
    <x v="34"/>
    <s v="WI"/>
    <x v="247"/>
    <n v="2"/>
    <x v="1"/>
    <n v="96260.47"/>
    <n v="168455.81"/>
    <n v="125971.94"/>
    <n v="220450.9"/>
    <n v="152475.87"/>
    <n v="266832.77"/>
    <n v="186318.06"/>
    <n v="326056.61"/>
    <n v="220905.85"/>
    <n v="386585.23"/>
    <n v="243356.1"/>
    <n v="425873.18"/>
    <n v="264315.65999999997"/>
    <n v="462552.4"/>
  </r>
  <r>
    <n v="5"/>
    <x v="3"/>
    <s v="Region V - Midwest"/>
    <x v="34"/>
    <s v="WI"/>
    <x v="247"/>
    <n v="3"/>
    <x v="2"/>
    <n v="92316.2"/>
    <n v="161553.35"/>
    <n v="125965.75999999999"/>
    <n v="220440.08"/>
    <n v="159567.51999999999"/>
    <n v="279243.15000000002"/>
    <n v="210383.06"/>
    <n v="368170.36"/>
    <n v="260753.56"/>
    <n v="456318.73"/>
    <n v="293839.38"/>
    <n v="514218.92"/>
    <n v="326529.59999999998"/>
    <n v="571426.80000000005"/>
  </r>
  <r>
    <n v="5"/>
    <x v="3"/>
    <s v="Region V - Midwest"/>
    <x v="34"/>
    <s v="WI"/>
    <x v="247"/>
    <n v="4"/>
    <x v="3"/>
    <n v="98518.2"/>
    <n v="157629.13"/>
    <n v="137925.49"/>
    <n v="220680.78"/>
    <n v="177332.77"/>
    <n v="283732.43"/>
    <n v="236443.69"/>
    <n v="378309.91"/>
    <n v="295554.61"/>
    <n v="472887.39"/>
    <n v="334961.90000000002"/>
    <n v="535939.04"/>
    <n v="374369.18"/>
    <n v="598990.68999999994"/>
  </r>
  <r>
    <n v="5"/>
    <x v="3"/>
    <s v="Region V - Midwest"/>
    <x v="34"/>
    <s v="WI"/>
    <x v="248"/>
    <n v="1"/>
    <x v="0"/>
    <n v="115017.09"/>
    <n v="201279.91"/>
    <n v="149320.16"/>
    <n v="261310.28"/>
    <n v="178544.58"/>
    <n v="312453.01"/>
    <n v="212950.62"/>
    <n v="372663.59"/>
    <n v="250724.4"/>
    <n v="438767.7"/>
    <n v="274966.88"/>
    <n v="481192.03"/>
    <n v="298460.03000000003"/>
    <n v="522305.05"/>
  </r>
  <r>
    <n v="5"/>
    <x v="3"/>
    <s v="Region V - Midwest"/>
    <x v="34"/>
    <s v="WI"/>
    <x v="248"/>
    <n v="2"/>
    <x v="1"/>
    <n v="89529.05"/>
    <n v="156675.82999999999"/>
    <n v="117429.34"/>
    <n v="205501.35"/>
    <n v="142418.09"/>
    <n v="249231.66"/>
    <n v="174530.7"/>
    <n v="305428.73"/>
    <n v="207171.21"/>
    <n v="362549.61"/>
    <n v="228374.28"/>
    <n v="399654.99"/>
    <n v="248217.11"/>
    <n v="434379.94"/>
  </r>
  <r>
    <n v="5"/>
    <x v="3"/>
    <s v="Region V - Midwest"/>
    <x v="34"/>
    <s v="WI"/>
    <x v="248"/>
    <n v="3"/>
    <x v="2"/>
    <n v="84922.63"/>
    <n v="148614.60999999999"/>
    <n v="115644.29"/>
    <n v="202377.5"/>
    <n v="146318.57"/>
    <n v="256057.5"/>
    <n v="192739.19"/>
    <n v="337293.57"/>
    <n v="238718.76"/>
    <n v="417757.82"/>
    <n v="268881.75"/>
    <n v="470543.07"/>
    <n v="298652.71000000002"/>
    <n v="522642.25"/>
  </r>
  <r>
    <n v="5"/>
    <x v="3"/>
    <s v="Region V - Midwest"/>
    <x v="34"/>
    <s v="WI"/>
    <x v="248"/>
    <n v="4"/>
    <x v="3"/>
    <n v="92245.99"/>
    <n v="147593.57999999999"/>
    <n v="129144.38"/>
    <n v="206631.02"/>
    <n v="166042.78"/>
    <n v="265668.45"/>
    <n v="221390.37"/>
    <n v="354224.6"/>
    <n v="276737.96999999997"/>
    <n v="442780.75"/>
    <n v="313636.36"/>
    <n v="501818.19"/>
    <n v="350534.76"/>
    <n v="560855.62"/>
  </r>
  <r>
    <n v="5"/>
    <x v="3"/>
    <s v="Region V - Midwest"/>
    <x v="34"/>
    <s v="WI"/>
    <x v="249"/>
    <n v="1"/>
    <x v="0"/>
    <n v="117005.93"/>
    <n v="204760.37"/>
    <n v="151759.21"/>
    <n v="265578.61"/>
    <n v="181340.34"/>
    <n v="317345.59000000003"/>
    <n v="216112.06"/>
    <n v="378196.1"/>
    <n v="254337.07"/>
    <n v="445089.88"/>
    <n v="278865.78999999998"/>
    <n v="488015.13"/>
    <n v="302577.39"/>
    <n v="529510.43000000005"/>
  </r>
  <r>
    <n v="5"/>
    <x v="3"/>
    <s v="Region V - Midwest"/>
    <x v="34"/>
    <s v="WI"/>
    <x v="249"/>
    <n v="2"/>
    <x v="1"/>
    <n v="91981.3"/>
    <n v="160967.26999999999"/>
    <n v="120448.22"/>
    <n v="210784.38"/>
    <n v="145870.69"/>
    <n v="255273.71"/>
    <n v="178390.68"/>
    <n v="312183.69"/>
    <n v="211575.75"/>
    <n v="370257.57"/>
    <n v="233120.33"/>
    <n v="407960.58"/>
    <n v="253247.97"/>
    <n v="443183.95"/>
  </r>
  <r>
    <n v="5"/>
    <x v="3"/>
    <s v="Region V - Midwest"/>
    <x v="34"/>
    <s v="WI"/>
    <x v="249"/>
    <n v="3"/>
    <x v="2"/>
    <n v="87944.05"/>
    <n v="153902.09"/>
    <n v="119933.32"/>
    <n v="209883.31"/>
    <n v="151876.07"/>
    <n v="265783.13"/>
    <n v="200191.96"/>
    <n v="350335.93"/>
    <n v="248074.82"/>
    <n v="434130.94"/>
    <n v="279515.59000000003"/>
    <n v="489152.28"/>
    <n v="310571.44"/>
    <n v="543500.02"/>
  </r>
  <r>
    <n v="5"/>
    <x v="3"/>
    <s v="Region V - Midwest"/>
    <x v="34"/>
    <s v="WI"/>
    <x v="249"/>
    <n v="4"/>
    <x v="3"/>
    <n v="94315.199999999997"/>
    <n v="150904.32000000001"/>
    <n v="132041.28"/>
    <n v="211266.05"/>
    <n v="169767.36"/>
    <n v="271627.77"/>
    <n v="226356.47"/>
    <n v="362170.36"/>
    <n v="282945.59000000003"/>
    <n v="452712.95"/>
    <n v="320671.67"/>
    <n v="513074.68"/>
    <n v="358397.75"/>
    <n v="573436.41"/>
  </r>
  <r>
    <n v="5"/>
    <x v="3"/>
    <s v="Region V - Midwest"/>
    <x v="34"/>
    <s v="WI"/>
    <x v="250"/>
    <n v="1"/>
    <x v="0"/>
    <n v="119061.34"/>
    <n v="208357.35"/>
    <n v="154319"/>
    <n v="270058.25"/>
    <n v="184309.42"/>
    <n v="322541.49"/>
    <n v="219521.75"/>
    <n v="384163.06"/>
    <n v="258268.32"/>
    <n v="451969.57"/>
    <n v="283129.21999999997"/>
    <n v="495476.13"/>
    <n v="307117.93"/>
    <n v="537456.37"/>
  </r>
  <r>
    <n v="5"/>
    <x v="3"/>
    <s v="Region V - Midwest"/>
    <x v="34"/>
    <s v="WI"/>
    <x v="250"/>
    <n v="2"/>
    <x v="1"/>
    <n v="94268.43"/>
    <n v="164969.75"/>
    <n v="123297.93"/>
    <n v="215771.37"/>
    <n v="149168.20000000001"/>
    <n v="261044.35"/>
    <n v="182149.64"/>
    <n v="318761.87"/>
    <n v="215902.94"/>
    <n v="377830.15"/>
    <n v="237807.33"/>
    <n v="416162.83"/>
    <n v="258245.26"/>
    <n v="451929.21"/>
  </r>
  <r>
    <n v="5"/>
    <x v="3"/>
    <s v="Region V - Midwest"/>
    <x v="34"/>
    <s v="WI"/>
    <x v="250"/>
    <n v="3"/>
    <x v="2"/>
    <n v="90642"/>
    <n v="158623.49"/>
    <n v="123739.96"/>
    <n v="216544.94"/>
    <n v="156791.85"/>
    <n v="274385.74"/>
    <n v="206767.71"/>
    <n v="361843.49"/>
    <n v="256314.56"/>
    <n v="448550.47"/>
    <n v="288869.09999999998"/>
    <n v="505520.93"/>
    <n v="321042.3"/>
    <n v="561824.02"/>
  </r>
  <r>
    <n v="5"/>
    <x v="3"/>
    <s v="Region V - Midwest"/>
    <x v="34"/>
    <s v="WI"/>
    <x v="250"/>
    <n v="4"/>
    <x v="3"/>
    <n v="96324.04"/>
    <n v="154118.47"/>
    <n v="134853.66"/>
    <n v="215765.86"/>
    <n v="173383.28"/>
    <n v="277413.25"/>
    <n v="231177.7"/>
    <n v="369884.33"/>
    <n v="288972.13"/>
    <n v="462355.41"/>
    <n v="327501.74"/>
    <n v="524002.8"/>
    <n v="366031.35999999999"/>
    <n v="585650.18999999994"/>
  </r>
  <r>
    <n v="5"/>
    <x v="3"/>
    <s v="Region V - Midwest"/>
    <x v="34"/>
    <s v="WI"/>
    <x v="251"/>
    <n v="1"/>
    <x v="0"/>
    <n v="111434.53"/>
    <n v="195010.42"/>
    <n v="144574.84"/>
    <n v="253005.97"/>
    <n v="172790.94"/>
    <n v="302384.14"/>
    <n v="205974.09"/>
    <n v="360454.65"/>
    <n v="242438.09"/>
    <n v="424266.66"/>
    <n v="265837.77"/>
    <n v="465216.1"/>
    <n v="288475.28999999998"/>
    <n v="504831.77"/>
  </r>
  <r>
    <n v="5"/>
    <x v="3"/>
    <s v="Region V - Midwest"/>
    <x v="34"/>
    <s v="WI"/>
    <x v="251"/>
    <n v="2"/>
    <x v="1"/>
    <n v="87336.74"/>
    <n v="152839.29999999999"/>
    <n v="114423.52"/>
    <n v="200241.16"/>
    <n v="138634.99"/>
    <n v="242611.23"/>
    <n v="169649.8"/>
    <n v="296887.15000000002"/>
    <n v="201260.53"/>
    <n v="352205.93"/>
    <n v="221786.59"/>
    <n v="388126.54"/>
    <n v="240972.9"/>
    <n v="421702.57"/>
  </r>
  <r>
    <n v="5"/>
    <x v="3"/>
    <s v="Region V - Midwest"/>
    <x v="34"/>
    <s v="WI"/>
    <x v="251"/>
    <n v="3"/>
    <x v="2"/>
    <n v="83301.75"/>
    <n v="145778.07"/>
    <n v="113552.19"/>
    <n v="198716.33"/>
    <n v="143757.82999999999"/>
    <n v="251576.21"/>
    <n v="189453.17"/>
    <n v="331543.05"/>
    <n v="234731.53"/>
    <n v="410780.17"/>
    <n v="264453.78000000003"/>
    <n v="462794.11"/>
    <n v="293805.37"/>
    <n v="514159.4"/>
  </r>
  <r>
    <n v="5"/>
    <x v="3"/>
    <s v="Region V - Midwest"/>
    <x v="34"/>
    <s v="WI"/>
    <x v="251"/>
    <n v="4"/>
    <x v="3"/>
    <n v="89685.42"/>
    <n v="143496.68"/>
    <n v="125559.59"/>
    <n v="200895.35"/>
    <n v="161433.76"/>
    <n v="258294.02"/>
    <n v="215245.01"/>
    <n v="344392.02"/>
    <n v="269056.26"/>
    <n v="430490.03"/>
    <n v="304930.43"/>
    <n v="487888.7"/>
    <n v="340804.6"/>
    <n v="545287.37"/>
  </r>
  <r>
    <n v="5"/>
    <x v="3"/>
    <s v="Region V - Midwest"/>
    <x v="34"/>
    <s v="WI"/>
    <x v="252"/>
    <n v="1"/>
    <x v="0"/>
    <n v="118597.43"/>
    <n v="207545.51"/>
    <n v="153769.62"/>
    <n v="269096.83"/>
    <n v="183697.15"/>
    <n v="321470.01"/>
    <n v="218855.52"/>
    <n v="382997.17"/>
    <n v="257524.45"/>
    <n v="450667.79"/>
    <n v="282336.76"/>
    <n v="494089.32"/>
    <n v="306300.18"/>
    <n v="536025.31999999995"/>
  </r>
  <r>
    <n v="5"/>
    <x v="3"/>
    <s v="Region V - Midwest"/>
    <x v="34"/>
    <s v="WI"/>
    <x v="252"/>
    <n v="2"/>
    <x v="1"/>
    <n v="93572.81"/>
    <n v="163752.41"/>
    <n v="122458.63"/>
    <n v="214302.6"/>
    <n v="148227.51"/>
    <n v="259398.14"/>
    <n v="181134.15"/>
    <n v="316984.76"/>
    <n v="214763.13"/>
    <n v="375835.48"/>
    <n v="236591.3"/>
    <n v="414034.77"/>
    <n v="256970.77"/>
    <n v="449698.84"/>
  </r>
  <r>
    <n v="5"/>
    <x v="3"/>
    <s v="Region V - Midwest"/>
    <x v="34"/>
    <s v="WI"/>
    <x v="252"/>
    <n v="3"/>
    <x v="2"/>
    <n v="89724.91"/>
    <n v="157018.59"/>
    <n v="122426.51"/>
    <n v="214246.39999999999"/>
    <n v="155081.60999999999"/>
    <n v="271392.82"/>
    <n v="204466.01"/>
    <n v="357815.52"/>
    <n v="253417.38"/>
    <n v="443480.42"/>
    <n v="285570.49"/>
    <n v="499748.36"/>
    <n v="317338.69"/>
    <n v="555342.71"/>
  </r>
  <r>
    <n v="5"/>
    <x v="3"/>
    <s v="Region V - Midwest"/>
    <x v="34"/>
    <s v="WI"/>
    <x v="252"/>
    <n v="4"/>
    <x v="3"/>
    <n v="95776.56"/>
    <n v="153242.5"/>
    <n v="134087.18"/>
    <n v="214539.5"/>
    <n v="172397.81"/>
    <n v="275836.5"/>
    <n v="229863.75"/>
    <n v="367782"/>
    <n v="287329.68"/>
    <n v="459727.5"/>
    <n v="325640.31"/>
    <n v="521024.5"/>
    <n v="363950.93"/>
    <n v="582321.5"/>
  </r>
  <r>
    <n v="5"/>
    <x v="3"/>
    <s v="Region V - Midwest"/>
    <x v="34"/>
    <s v="WI"/>
    <x v="253"/>
    <n v="1"/>
    <x v="0"/>
    <n v="111567.71"/>
    <n v="195243.49"/>
    <n v="144816.34"/>
    <n v="253428.59"/>
    <n v="173137.61"/>
    <n v="302990.81"/>
    <n v="206470.62"/>
    <n v="361323.58"/>
    <n v="243075.27"/>
    <n v="425381.72"/>
    <n v="266566.82"/>
    <n v="466491.94"/>
    <n v="289321.67"/>
    <n v="506312.92"/>
  </r>
  <r>
    <n v="5"/>
    <x v="3"/>
    <s v="Region V - Midwest"/>
    <x v="34"/>
    <s v="WI"/>
    <x v="253"/>
    <n v="2"/>
    <x v="1"/>
    <n v="87006.5"/>
    <n v="152261.38"/>
    <n v="114085.19"/>
    <n v="199649.08"/>
    <n v="138324.81"/>
    <n v="242068.42"/>
    <n v="169447.79"/>
    <n v="296533.63"/>
    <n v="201105.83"/>
    <n v="351935.2"/>
    <n v="221668.51"/>
    <n v="387919.88"/>
    <n v="240905.77"/>
    <n v="421585.09"/>
  </r>
  <r>
    <n v="5"/>
    <x v="3"/>
    <s v="Region V - Midwest"/>
    <x v="34"/>
    <s v="WI"/>
    <x v="253"/>
    <n v="3"/>
    <x v="2"/>
    <n v="82654.81"/>
    <n v="144645.91"/>
    <n v="112587.42"/>
    <n v="197027.99"/>
    <n v="142474.38"/>
    <n v="249330.17"/>
    <n v="187699.14"/>
    <n v="328473.5"/>
    <n v="232498.89"/>
    <n v="406873.06"/>
    <n v="261893.16"/>
    <n v="458313.03"/>
    <n v="290909.65000000002"/>
    <n v="509091.89"/>
  </r>
  <r>
    <n v="5"/>
    <x v="3"/>
    <s v="Region V - Midwest"/>
    <x v="34"/>
    <s v="WI"/>
    <x v="253"/>
    <n v="4"/>
    <x v="3"/>
    <n v="89564.7"/>
    <n v="143303.51999999999"/>
    <n v="125390.58"/>
    <n v="200624.93"/>
    <n v="161216.46"/>
    <n v="257946.34"/>
    <n v="214955.28"/>
    <n v="343928.45"/>
    <n v="268694.09999999998"/>
    <n v="429910.57"/>
    <n v="304519.98"/>
    <n v="487231.98"/>
    <n v="340345.86"/>
    <n v="544553.39"/>
  </r>
  <r>
    <n v="5"/>
    <x v="3"/>
    <s v="Region V - Midwest"/>
    <x v="34"/>
    <s v="WI"/>
    <x v="254"/>
    <n v="1"/>
    <x v="0"/>
    <n v="111434.53"/>
    <n v="195010.42"/>
    <n v="144574.84"/>
    <n v="253005.97"/>
    <n v="172790.94"/>
    <n v="302384.14"/>
    <n v="205974.09"/>
    <n v="360454.65"/>
    <n v="242438.09"/>
    <n v="424266.66"/>
    <n v="265837.77"/>
    <n v="465216.1"/>
    <n v="288475.28999999998"/>
    <n v="504831.77"/>
  </r>
  <r>
    <n v="5"/>
    <x v="3"/>
    <s v="Region V - Midwest"/>
    <x v="34"/>
    <s v="WI"/>
    <x v="254"/>
    <n v="2"/>
    <x v="1"/>
    <n v="87336.74"/>
    <n v="152839.29999999999"/>
    <n v="114423.52"/>
    <n v="200241.16"/>
    <n v="138634.99"/>
    <n v="242611.23"/>
    <n v="169649.8"/>
    <n v="296887.15000000002"/>
    <n v="201260.53"/>
    <n v="352205.93"/>
    <n v="221786.59"/>
    <n v="388126.54"/>
    <n v="240972.9"/>
    <n v="421702.57"/>
  </r>
  <r>
    <n v="5"/>
    <x v="3"/>
    <s v="Region V - Midwest"/>
    <x v="34"/>
    <s v="WI"/>
    <x v="254"/>
    <n v="3"/>
    <x v="2"/>
    <n v="83301.75"/>
    <n v="145778.07"/>
    <n v="113552.19"/>
    <n v="198716.33"/>
    <n v="143757.82999999999"/>
    <n v="251576.21"/>
    <n v="189453.17"/>
    <n v="331543.05"/>
    <n v="234731.53"/>
    <n v="410780.17"/>
    <n v="264453.78000000003"/>
    <n v="462794.11"/>
    <n v="293805.37"/>
    <n v="514159.4"/>
  </r>
  <r>
    <n v="5"/>
    <x v="3"/>
    <s v="Region V - Midwest"/>
    <x v="34"/>
    <s v="WI"/>
    <x v="254"/>
    <n v="4"/>
    <x v="3"/>
    <n v="89685.42"/>
    <n v="143496.68"/>
    <n v="125559.59"/>
    <n v="200895.35"/>
    <n v="161433.76"/>
    <n v="258294.02"/>
    <n v="215245.01"/>
    <n v="344392.02"/>
    <n v="269056.26"/>
    <n v="430490.03"/>
    <n v="304930.43"/>
    <n v="487888.7"/>
    <n v="340804.6"/>
    <n v="545287.37"/>
  </r>
  <r>
    <n v="6"/>
    <x v="3"/>
    <s v="Region VI - Midsouth"/>
    <x v="35"/>
    <s v="AR"/>
    <x v="175"/>
    <n v="1"/>
    <x v="0"/>
    <n v="94653.759999999995"/>
    <n v="165644.07999999999"/>
    <n v="122901.01"/>
    <n v="215076.76"/>
    <n v="146969.45000000001"/>
    <n v="257196.53"/>
    <n v="175311.95"/>
    <n v="306795.90999999997"/>
    <n v="206422.61"/>
    <n v="361239.57"/>
    <n v="226389.23"/>
    <n v="396181.16"/>
    <n v="245745.88"/>
    <n v="430055.29"/>
  </r>
  <r>
    <n v="6"/>
    <x v="3"/>
    <s v="Region VI - Midsouth"/>
    <x v="35"/>
    <s v="AR"/>
    <x v="175"/>
    <n v="2"/>
    <x v="1"/>
    <n v="73568.2"/>
    <n v="128744.34"/>
    <n v="96518.6"/>
    <n v="168907.55"/>
    <n v="117082.99"/>
    <n v="204895.23"/>
    <n v="143528.19"/>
    <n v="251174.34"/>
    <n v="170392.24"/>
    <n v="298186.42"/>
    <n v="187844.45"/>
    <n v="328727.78999999998"/>
    <n v="204181.28"/>
    <n v="357317.24"/>
  </r>
  <r>
    <n v="6"/>
    <x v="3"/>
    <s v="Region VI - Midsouth"/>
    <x v="35"/>
    <s v="AR"/>
    <x v="175"/>
    <n v="3"/>
    <x v="2"/>
    <n v="69698.33"/>
    <n v="121972.08"/>
    <n v="94891.18"/>
    <n v="166059.57"/>
    <n v="120044.84"/>
    <n v="210078.48"/>
    <n v="158113.85"/>
    <n v="276699.23"/>
    <n v="195817.99"/>
    <n v="342681.47"/>
    <n v="220548.67"/>
    <n v="385960.18"/>
    <n v="244955.04"/>
    <n v="428671.31"/>
  </r>
  <r>
    <n v="6"/>
    <x v="3"/>
    <s v="Region VI - Midsouth"/>
    <x v="35"/>
    <s v="AR"/>
    <x v="175"/>
    <n v="4"/>
    <x v="3"/>
    <n v="75856.47"/>
    <n v="121370.35"/>
    <n v="106199.05"/>
    <n v="169918.49"/>
    <n v="136541.64000000001"/>
    <n v="218466.63"/>
    <n v="182055.52"/>
    <n v="291288.84000000003"/>
    <n v="227569.4"/>
    <n v="364111.05"/>
    <n v="257911.99"/>
    <n v="412659.19"/>
    <n v="288254.58"/>
    <n v="461207.33"/>
  </r>
  <r>
    <n v="6"/>
    <x v="3"/>
    <s v="Region VI - Midsouth"/>
    <x v="35"/>
    <s v="AR"/>
    <x v="255"/>
    <n v="1"/>
    <x v="0"/>
    <n v="94651.54"/>
    <n v="165640.19"/>
    <n v="122605.14"/>
    <n v="214559"/>
    <n v="146368.38"/>
    <n v="256144.67"/>
    <n v="174240.32"/>
    <n v="304920.55"/>
    <n v="204936.36"/>
    <n v="358638.63"/>
    <n v="224630.01"/>
    <n v="393102.52"/>
    <n v="243601.3"/>
    <n v="426302.28"/>
  </r>
  <r>
    <n v="6"/>
    <x v="3"/>
    <s v="Region VI - Midsouth"/>
    <x v="35"/>
    <s v="AR"/>
    <x v="255"/>
    <n v="2"/>
    <x v="1"/>
    <n v="75419.649999999994"/>
    <n v="131984.39000000001"/>
    <n v="98542.07"/>
    <n v="172448.62"/>
    <n v="119109.31"/>
    <n v="208441.29"/>
    <n v="145250.74"/>
    <n v="254188.79999999999"/>
    <n v="172073.49"/>
    <n v="301128.61"/>
    <n v="189473.78"/>
    <n v="331579.12"/>
    <n v="205690.74"/>
    <n v="359958.79"/>
  </r>
  <r>
    <n v="6"/>
    <x v="3"/>
    <s v="Region VI - Midsouth"/>
    <x v="35"/>
    <s v="AR"/>
    <x v="255"/>
    <n v="3"/>
    <x v="2"/>
    <n v="72879.73"/>
    <n v="127539.53"/>
    <n v="99581.32"/>
    <n v="174267.3"/>
    <n v="126247.16"/>
    <n v="220932.52"/>
    <n v="166554.67000000001"/>
    <n v="291470.67"/>
    <n v="206529.39"/>
    <n v="361426.44"/>
    <n v="232809.45"/>
    <n v="407416.53"/>
    <n v="258793.69"/>
    <n v="452888.95"/>
  </r>
  <r>
    <n v="6"/>
    <x v="3"/>
    <s v="Region VI - Midsouth"/>
    <x v="35"/>
    <s v="AR"/>
    <x v="255"/>
    <n v="4"/>
    <x v="3"/>
    <n v="76826.47"/>
    <n v="122922.36"/>
    <n v="107557.06"/>
    <n v="172091.31"/>
    <n v="138287.65"/>
    <n v="221260.25"/>
    <n v="184383.54"/>
    <n v="295013.67"/>
    <n v="230479.42"/>
    <n v="368767.08"/>
    <n v="261210.01"/>
    <n v="417936.03"/>
    <n v="291940.59999999998"/>
    <n v="467104.97"/>
  </r>
  <r>
    <n v="6"/>
    <x v="3"/>
    <s v="Region VI - Midsouth"/>
    <x v="35"/>
    <s v="AR"/>
    <x v="256"/>
    <n v="1"/>
    <x v="0"/>
    <n v="92929.07"/>
    <n v="162625.87"/>
    <n v="120649.09"/>
    <n v="211135.92"/>
    <n v="144265.96"/>
    <n v="252465.43"/>
    <n v="172071.94"/>
    <n v="301125.90000000002"/>
    <n v="202598.04"/>
    <n v="354546.57"/>
    <n v="222189.21"/>
    <n v="388831.11"/>
    <n v="241176.7"/>
    <n v="422059.22"/>
  </r>
  <r>
    <n v="6"/>
    <x v="3"/>
    <s v="Region VI - Midsouth"/>
    <x v="35"/>
    <s v="AR"/>
    <x v="256"/>
    <n v="2"/>
    <x v="1"/>
    <n v="72306.92"/>
    <n v="126537.12"/>
    <n v="94846.52"/>
    <n v="165981.41"/>
    <n v="115036.35"/>
    <n v="201313.61"/>
    <n v="140986.74"/>
    <n v="246726.79"/>
    <n v="167359.54999999999"/>
    <n v="292879.21000000002"/>
    <n v="184491.56"/>
    <n v="322860.23"/>
    <n v="200525.61"/>
    <n v="350919.81"/>
  </r>
  <r>
    <n v="6"/>
    <x v="3"/>
    <s v="Region VI - Midsouth"/>
    <x v="35"/>
    <s v="AR"/>
    <x v="256"/>
    <n v="3"/>
    <x v="2"/>
    <n v="68564.42"/>
    <n v="119987.74"/>
    <n v="93362.75"/>
    <n v="163384.81"/>
    <n v="118122.75"/>
    <n v="206714.81"/>
    <n v="155593.82"/>
    <n v="272289.19"/>
    <n v="192708.05"/>
    <n v="337239.09"/>
    <n v="217054.38"/>
    <n v="379845.16"/>
    <n v="241083.51"/>
    <n v="421896.13"/>
  </r>
  <r>
    <n v="6"/>
    <x v="3"/>
    <s v="Region VI - Midsouth"/>
    <x v="35"/>
    <s v="AR"/>
    <x v="256"/>
    <n v="4"/>
    <x v="3"/>
    <n v="74515.820000000007"/>
    <n v="119225.32"/>
    <n v="104322.15"/>
    <n v="166915.45000000001"/>
    <n v="134128.48000000001"/>
    <n v="214605.57"/>
    <n v="178837.98"/>
    <n v="286140.77"/>
    <n v="223547.47"/>
    <n v="357675.96"/>
    <n v="253353.8"/>
    <n v="405366.08"/>
    <n v="283160.13"/>
    <n v="453056.21"/>
  </r>
  <r>
    <n v="6"/>
    <x v="3"/>
    <s v="Region VI - Midsouth"/>
    <x v="35"/>
    <s v="AR"/>
    <x v="257"/>
    <n v="1"/>
    <x v="0"/>
    <n v="91932.43"/>
    <n v="160881.75"/>
    <n v="119133.71"/>
    <n v="208483.99"/>
    <n v="142267.01999999999"/>
    <n v="248967.29"/>
    <n v="169419.6"/>
    <n v="296484.3"/>
    <n v="199305.46"/>
    <n v="348784.56"/>
    <n v="218480.53"/>
    <n v="382340.94"/>
    <n v="236973.45"/>
    <n v="414703.54"/>
  </r>
  <r>
    <n v="6"/>
    <x v="3"/>
    <s v="Region VI - Midsouth"/>
    <x v="35"/>
    <s v="AR"/>
    <x v="257"/>
    <n v="2"/>
    <x v="1"/>
    <n v="72932.25"/>
    <n v="127631.44"/>
    <n v="95360.55"/>
    <n v="166880.97"/>
    <n v="115336.37"/>
    <n v="201838.65"/>
    <n v="140779.29999999999"/>
    <n v="246363.77"/>
    <n v="166838.54"/>
    <n v="291967.44"/>
    <n v="183747.87"/>
    <n v="321558.78000000003"/>
    <n v="199519.64"/>
    <n v="349159.36"/>
  </r>
  <r>
    <n v="6"/>
    <x v="3"/>
    <s v="Region VI - Midsouth"/>
    <x v="35"/>
    <s v="AR"/>
    <x v="257"/>
    <n v="3"/>
    <x v="2"/>
    <n v="70235.11"/>
    <n v="122911.44"/>
    <n v="95908.37"/>
    <n v="167839.64"/>
    <n v="121546.31"/>
    <n v="212706.04"/>
    <n v="160308.26"/>
    <n v="280539.45"/>
    <n v="198741.43"/>
    <n v="347797.5"/>
    <n v="223998.23"/>
    <n v="391996.91"/>
    <n v="248962.79"/>
    <n v="435684.88"/>
  </r>
  <r>
    <n v="6"/>
    <x v="3"/>
    <s v="Region VI - Midsouth"/>
    <x v="35"/>
    <s v="AR"/>
    <x v="257"/>
    <n v="4"/>
    <x v="3"/>
    <n v="74451.23"/>
    <n v="119121.97"/>
    <n v="104231.72"/>
    <n v="166770.75"/>
    <n v="134012.21"/>
    <n v="214419.54"/>
    <n v="178682.95"/>
    <n v="285892.71999999997"/>
    <n v="223353.68"/>
    <n v="357365.9"/>
    <n v="253134.17"/>
    <n v="405014.68"/>
    <n v="282914.65999999997"/>
    <n v="452663.47"/>
  </r>
  <r>
    <n v="6"/>
    <x v="3"/>
    <s v="Region VI - Midsouth"/>
    <x v="35"/>
    <s v="AR"/>
    <x v="258"/>
    <n v="1"/>
    <x v="0"/>
    <n v="100091.97"/>
    <n v="175160.95"/>
    <n v="129843.87"/>
    <n v="227226.76"/>
    <n v="155172.17000000001"/>
    <n v="271551.28999999998"/>
    <n v="184953.37"/>
    <n v="323668.40999999997"/>
    <n v="217684.39"/>
    <n v="380947.69"/>
    <n v="238688.18"/>
    <n v="417704.32"/>
    <n v="259001.58"/>
    <n v="453252.76"/>
  </r>
  <r>
    <n v="6"/>
    <x v="3"/>
    <s v="Region VI - Midsouth"/>
    <x v="35"/>
    <s v="AR"/>
    <x v="258"/>
    <n v="2"/>
    <x v="1"/>
    <n v="78542.990000000005"/>
    <n v="137450.23000000001"/>
    <n v="102881.63"/>
    <n v="180042.85"/>
    <n v="124628.86"/>
    <n v="218100.51"/>
    <n v="152471.07999999999"/>
    <n v="266824.39"/>
    <n v="180862.15"/>
    <n v="316508.76"/>
    <n v="199296.26"/>
    <n v="348768.46"/>
    <n v="216523.47"/>
    <n v="378916.07"/>
  </r>
  <r>
    <n v="6"/>
    <x v="3"/>
    <s v="Region VI - Midsouth"/>
    <x v="35"/>
    <s v="AR"/>
    <x v="258"/>
    <n v="3"/>
    <x v="2"/>
    <n v="74987.570000000007"/>
    <n v="131228.25"/>
    <n v="102237.08"/>
    <n v="178914.88"/>
    <n v="129446.53"/>
    <n v="226531.42"/>
    <n v="170606.66"/>
    <n v="298561.65000000002"/>
    <n v="211393.91"/>
    <n v="369939.34"/>
    <n v="238171.09"/>
    <n v="416799.41"/>
    <n v="264616.82"/>
    <n v="463079.44"/>
  </r>
  <r>
    <n v="6"/>
    <x v="3"/>
    <s v="Region VI - Midsouth"/>
    <x v="35"/>
    <s v="AR"/>
    <x v="258"/>
    <n v="4"/>
    <x v="3"/>
    <n v="80606.960000000006"/>
    <n v="128971.14"/>
    <n v="112849.74"/>
    <n v="180559.59"/>
    <n v="145092.53"/>
    <n v="232148.05"/>
    <n v="193456.7"/>
    <n v="309530.73"/>
    <n v="241820.88"/>
    <n v="386913.41"/>
    <n v="274063.65999999997"/>
    <n v="438501.87"/>
    <n v="306306.45"/>
    <n v="490090.32"/>
  </r>
  <r>
    <n v="6"/>
    <x v="3"/>
    <s v="Region VI - Midsouth"/>
    <x v="35"/>
    <s v="AR"/>
    <x v="259"/>
    <n v="1"/>
    <x v="0"/>
    <n v="92596.11"/>
    <n v="162043.20000000001"/>
    <n v="120045.34"/>
    <n v="210079.35"/>
    <n v="143399.29"/>
    <n v="250948.76"/>
    <n v="170830.62"/>
    <n v="298953.58"/>
    <n v="201005.1"/>
    <n v="351758.92"/>
    <n v="220366.58"/>
    <n v="385641.51"/>
    <n v="239060.76"/>
    <n v="418356.32"/>
  </r>
  <r>
    <n v="6"/>
    <x v="3"/>
    <s v="Region VI - Midsouth"/>
    <x v="35"/>
    <s v="AR"/>
    <x v="259"/>
    <n v="2"/>
    <x v="1"/>
    <n v="73132.52"/>
    <n v="127981.9"/>
    <n v="95692.35"/>
    <n v="167461.62"/>
    <n v="115811.8"/>
    <n v="202670.64"/>
    <n v="141491.76999999999"/>
    <n v="247610.6"/>
    <n v="167746.29999999999"/>
    <n v="293556.02"/>
    <n v="184786.78"/>
    <n v="323376.86"/>
    <n v="200693.44"/>
    <n v="351213.51"/>
  </r>
  <r>
    <n v="6"/>
    <x v="3"/>
    <s v="Region VI - Midsouth"/>
    <x v="35"/>
    <s v="AR"/>
    <x v="259"/>
    <n v="3"/>
    <x v="2"/>
    <n v="70181.78"/>
    <n v="122818.12"/>
    <n v="95774.67"/>
    <n v="167605.67000000001"/>
    <n v="121331.37"/>
    <n v="212329.91"/>
    <n v="159978.91"/>
    <n v="279963.09000000003"/>
    <n v="198289.65"/>
    <n v="347006.88"/>
    <n v="223455.92"/>
    <n v="391047.86"/>
    <n v="248322.82"/>
    <n v="434564.93"/>
  </r>
  <r>
    <n v="6"/>
    <x v="3"/>
    <s v="Region VI - Midsouth"/>
    <x v="35"/>
    <s v="AR"/>
    <x v="259"/>
    <n v="4"/>
    <x v="3"/>
    <n v="74817.63"/>
    <n v="119708.2"/>
    <n v="104744.68"/>
    <n v="167591.49"/>
    <n v="134671.73000000001"/>
    <n v="215474.77"/>
    <n v="179562.3"/>
    <n v="287299.69"/>
    <n v="224452.88"/>
    <n v="359124.61"/>
    <n v="254379.93"/>
    <n v="407007.9"/>
    <n v="284306.98"/>
    <n v="454891.18"/>
  </r>
  <r>
    <n v="6"/>
    <x v="3"/>
    <s v="Region VI - Midsouth"/>
    <x v="35"/>
    <s v="AR"/>
    <x v="260"/>
    <n v="1"/>
    <x v="0"/>
    <n v="99561.47"/>
    <n v="174232.57"/>
    <n v="129173.73"/>
    <n v="226054.03"/>
    <n v="154386.56"/>
    <n v="270176.48"/>
    <n v="184038.89"/>
    <n v="322068.05"/>
    <n v="216621.93"/>
    <n v="379088.38"/>
    <n v="237531.19"/>
    <n v="415679.59"/>
    <n v="257760.64000000001"/>
    <n v="451081.13"/>
  </r>
  <r>
    <n v="6"/>
    <x v="3"/>
    <s v="Region VI - Midsouth"/>
    <x v="35"/>
    <s v="AR"/>
    <x v="260"/>
    <n v="2"/>
    <x v="1"/>
    <n v="78012.479999999996"/>
    <n v="136521.85"/>
    <n v="102211.49"/>
    <n v="178870.11"/>
    <n v="123843.26"/>
    <n v="216725.7"/>
    <n v="151556.59"/>
    <n v="265224.03000000003"/>
    <n v="179799.69"/>
    <n v="314649.45"/>
    <n v="198139.27"/>
    <n v="346743.73"/>
    <n v="215282.54"/>
    <n v="376744.44"/>
  </r>
  <r>
    <n v="6"/>
    <x v="3"/>
    <s v="Region VI - Midsouth"/>
    <x v="35"/>
    <s v="AR"/>
    <x v="260"/>
    <n v="3"/>
    <x v="2"/>
    <n v="74393.960000000006"/>
    <n v="130189.42"/>
    <n v="101406.01"/>
    <n v="177460.52"/>
    <n v="128378.02"/>
    <n v="224661.53"/>
    <n v="169181.98"/>
    <n v="296068.46000000002"/>
    <n v="209613.05"/>
    <n v="366822.84"/>
    <n v="236152.79"/>
    <n v="413267.38"/>
    <n v="262361.07"/>
    <n v="459131.87"/>
  </r>
  <r>
    <n v="6"/>
    <x v="3"/>
    <s v="Region VI - Midsouth"/>
    <x v="35"/>
    <s v="AR"/>
    <x v="260"/>
    <n v="4"/>
    <x v="3"/>
    <n v="80119.839999999997"/>
    <n v="128191.74"/>
    <n v="112167.77"/>
    <n v="179468.44"/>
    <n v="144215.71"/>
    <n v="230745.14"/>
    <n v="192287.61"/>
    <n v="307660.18"/>
    <n v="240359.52"/>
    <n v="384575.23"/>
    <n v="272407.45"/>
    <n v="435851.93"/>
    <n v="304455.39"/>
    <n v="487128.63"/>
  </r>
  <r>
    <n v="6"/>
    <x v="3"/>
    <s v="Region VI - Midsouth"/>
    <x v="36"/>
    <s v="LA"/>
    <x v="112"/>
    <n v="1"/>
    <x v="0"/>
    <n v="95051.08"/>
    <n v="166339.39000000001"/>
    <n v="123329.64"/>
    <n v="215826.87"/>
    <n v="147408.38"/>
    <n v="257964.67"/>
    <n v="175729.91"/>
    <n v="307527.34000000003"/>
    <n v="206847.89"/>
    <n v="361983.81"/>
    <n v="226817.17"/>
    <n v="396930.04"/>
    <n v="246140.43"/>
    <n v="430745.75"/>
  </r>
  <r>
    <n v="6"/>
    <x v="3"/>
    <s v="Region VI - Midsouth"/>
    <x v="36"/>
    <s v="LA"/>
    <x v="112"/>
    <n v="2"/>
    <x v="1"/>
    <n v="74428.94"/>
    <n v="130250.64"/>
    <n v="97527.07"/>
    <n v="170672.37"/>
    <n v="118178.77"/>
    <n v="206812.85"/>
    <n v="144644.70000000001"/>
    <n v="253128.22"/>
    <n v="171609.4"/>
    <n v="300316.45"/>
    <n v="189119.53"/>
    <n v="330959.17"/>
    <n v="205489.34"/>
    <n v="359606.35"/>
  </r>
  <r>
    <n v="6"/>
    <x v="3"/>
    <s v="Region VI - Midsouth"/>
    <x v="36"/>
    <s v="LA"/>
    <x v="112"/>
    <n v="3"/>
    <x v="2"/>
    <n v="70938.899999999994"/>
    <n v="124143.07"/>
    <n v="96687.02"/>
    <n v="169202.28"/>
    <n v="122396.81"/>
    <n v="214194.41"/>
    <n v="161292.57"/>
    <n v="282261.99"/>
    <n v="199831.48"/>
    <n v="349705.09"/>
    <n v="225127.6"/>
    <n v="393973.29"/>
    <n v="250106.52"/>
    <n v="437686.4"/>
  </r>
  <r>
    <n v="6"/>
    <x v="3"/>
    <s v="Region VI - Midsouth"/>
    <x v="36"/>
    <s v="LA"/>
    <x v="112"/>
    <n v="4"/>
    <x v="3"/>
    <n v="76464.31"/>
    <n v="122342.9"/>
    <n v="107050.03"/>
    <n v="171280.06"/>
    <n v="137635.76"/>
    <n v="220217.22"/>
    <n v="183514.34"/>
    <n v="293622.96000000002"/>
    <n v="229392.93"/>
    <n v="367028.69"/>
    <n v="259978.65"/>
    <n v="415965.85"/>
    <n v="290564.38"/>
    <n v="464903.01"/>
  </r>
  <r>
    <n v="6"/>
    <x v="3"/>
    <s v="Region VI - Midsouth"/>
    <x v="36"/>
    <s v="LA"/>
    <x v="261"/>
    <n v="1"/>
    <x v="0"/>
    <n v="98764.6"/>
    <n v="172838.05"/>
    <n v="128020.59"/>
    <n v="224036.04"/>
    <n v="152907.62"/>
    <n v="267588.34000000003"/>
    <n v="182131.34"/>
    <n v="318729.84000000003"/>
    <n v="214285.12"/>
    <n v="374998.96"/>
    <n v="234916.1"/>
    <n v="411103.17"/>
    <n v="254826.96"/>
    <n v="445947.18"/>
  </r>
  <r>
    <n v="6"/>
    <x v="3"/>
    <s v="Region VI - Midsouth"/>
    <x v="36"/>
    <s v="LA"/>
    <x v="261"/>
    <n v="2"/>
    <x v="1"/>
    <n v="78142.460000000006"/>
    <n v="136749.29999999999"/>
    <n v="102218.02"/>
    <n v="178881.54"/>
    <n v="123678.01"/>
    <n v="216436.52"/>
    <n v="151046.13"/>
    <n v="264330.71999999997"/>
    <n v="179046.63"/>
    <n v="313331.59000000003"/>
    <n v="197218.46"/>
    <n v="345132.3"/>
    <n v="214175.87"/>
    <n v="374807.77"/>
  </r>
  <r>
    <n v="6"/>
    <x v="3"/>
    <s v="Region VI - Midsouth"/>
    <x v="36"/>
    <s v="LA"/>
    <x v="261"/>
    <n v="3"/>
    <x v="2"/>
    <n v="75094.23"/>
    <n v="131414.9"/>
    <n v="102504.48"/>
    <n v="179382.84"/>
    <n v="129876.4"/>
    <n v="227283.71"/>
    <n v="171265.36"/>
    <n v="299714.38"/>
    <n v="212297.47"/>
    <n v="371520.58"/>
    <n v="239255.72"/>
    <n v="418697.51"/>
    <n v="265896.77"/>
    <n v="465319.35"/>
  </r>
  <r>
    <n v="6"/>
    <x v="3"/>
    <s v="Region VI - Midsouth"/>
    <x v="36"/>
    <s v="LA"/>
    <x v="261"/>
    <n v="4"/>
    <x v="3"/>
    <n v="79874.16"/>
    <n v="127798.66"/>
    <n v="111823.82"/>
    <n v="178918.12"/>
    <n v="143773.49"/>
    <n v="230037.59"/>
    <n v="191697.99"/>
    <n v="306716.78000000003"/>
    <n v="239622.48"/>
    <n v="383395.98"/>
    <n v="271572.15000000002"/>
    <n v="434515.44"/>
    <n v="303521.81"/>
    <n v="485634.9"/>
  </r>
  <r>
    <n v="6"/>
    <x v="3"/>
    <s v="Region VI - Midsouth"/>
    <x v="36"/>
    <s v="LA"/>
    <x v="211"/>
    <n v="1"/>
    <x v="0"/>
    <n v="99892.2"/>
    <n v="174811.35"/>
    <n v="129481.62"/>
    <n v="226592.83"/>
    <n v="154652.16"/>
    <n v="270641.28999999998"/>
    <n v="184208.58"/>
    <n v="322365.01"/>
    <n v="216728.63"/>
    <n v="379275.1"/>
    <n v="237594.6"/>
    <n v="415790.56"/>
    <n v="257732.01"/>
    <n v="451031.02"/>
  </r>
  <r>
    <n v="6"/>
    <x v="3"/>
    <s v="Region VI - Midsouth"/>
    <x v="36"/>
    <s v="LA"/>
    <x v="211"/>
    <n v="2"/>
    <x v="1"/>
    <n v="79038.34"/>
    <n v="138317.1"/>
    <n v="103389.13"/>
    <n v="180930.97"/>
    <n v="125094.13"/>
    <n v="218914.73"/>
    <n v="152774.1"/>
    <n v="267354.67"/>
    <n v="181094.2"/>
    <n v="316914.84000000003"/>
    <n v="199473.39"/>
    <n v="349078.44"/>
    <n v="216624.17"/>
    <n v="379092.29"/>
  </r>
  <r>
    <n v="6"/>
    <x v="3"/>
    <s v="Region VI - Midsouth"/>
    <x v="36"/>
    <s v="LA"/>
    <x v="211"/>
    <n v="3"/>
    <x v="2"/>
    <n v="75957.990000000005"/>
    <n v="132926.49"/>
    <n v="103684.23"/>
    <n v="181447.4"/>
    <n v="131371.70000000001"/>
    <n v="229900.48"/>
    <n v="173237.71"/>
    <n v="303166"/>
    <n v="214742.87"/>
    <n v="375800.01"/>
    <n v="242012.02"/>
    <n v="423521.03"/>
    <n v="268960.40999999997"/>
    <n v="470680.72"/>
  </r>
  <r>
    <n v="6"/>
    <x v="3"/>
    <s v="Region VI - Midsouth"/>
    <x v="36"/>
    <s v="LA"/>
    <x v="211"/>
    <n v="4"/>
    <x v="3"/>
    <n v="80788.039999999994"/>
    <n v="129260.87"/>
    <n v="113103.26"/>
    <n v="180965.22"/>
    <n v="145418.48000000001"/>
    <n v="232669.56"/>
    <n v="193891.3"/>
    <n v="310226.09000000003"/>
    <n v="242364.13"/>
    <n v="387782.61"/>
    <n v="274679.34000000003"/>
    <n v="439486.95"/>
    <n v="306994.56"/>
    <n v="491191.3"/>
  </r>
  <r>
    <n v="6"/>
    <x v="3"/>
    <s v="Region VI - Midsouth"/>
    <x v="36"/>
    <s v="LA"/>
    <x v="262"/>
    <n v="1"/>
    <x v="0"/>
    <n v="98034.33"/>
    <n v="171560.07"/>
    <n v="126988.21"/>
    <n v="222229.37"/>
    <n v="151602.01999999999"/>
    <n v="265303.53000000003"/>
    <n v="180472.05"/>
    <n v="315826.09000000003"/>
    <n v="212266.89"/>
    <n v="371467.06"/>
    <n v="232665.53"/>
    <n v="407164.68"/>
    <n v="252316.47"/>
    <n v="441553.81"/>
  </r>
  <r>
    <n v="6"/>
    <x v="3"/>
    <s v="Region VI - Midsouth"/>
    <x v="36"/>
    <s v="LA"/>
    <x v="262"/>
    <n v="2"/>
    <x v="1"/>
    <n v="78107.31"/>
    <n v="136687.79"/>
    <n v="102055.38"/>
    <n v="178596.92"/>
    <n v="123357.67"/>
    <n v="215875.93"/>
    <n v="150434.66"/>
    <n v="263260.65000000002"/>
    <n v="178216.21"/>
    <n v="311878.37"/>
    <n v="196238.6"/>
    <n v="343417.54"/>
    <n v="213035.64"/>
    <n v="372812.36"/>
  </r>
  <r>
    <n v="6"/>
    <x v="3"/>
    <s v="Region VI - Midsouth"/>
    <x v="36"/>
    <s v="LA"/>
    <x v="262"/>
    <n v="3"/>
    <x v="2"/>
    <n v="75471.03"/>
    <n v="132074.29999999999"/>
    <n v="103120.56"/>
    <n v="180460.98"/>
    <n v="130733.06"/>
    <n v="228782.86"/>
    <n v="172471.73"/>
    <n v="301825.52"/>
    <n v="213865.57"/>
    <n v="374264.75"/>
    <n v="241078.34"/>
    <n v="421887.1"/>
    <n v="267984.59999999998"/>
    <n v="468973.06"/>
  </r>
  <r>
    <n v="6"/>
    <x v="3"/>
    <s v="Region VI - Midsouth"/>
    <x v="36"/>
    <s v="LA"/>
    <x v="262"/>
    <n v="4"/>
    <x v="3"/>
    <n v="79568.12"/>
    <n v="127309"/>
    <n v="111395.37"/>
    <n v="178232.59"/>
    <n v="143222.62"/>
    <n v="229156.19"/>
    <n v="190963.49"/>
    <n v="305541.59000000003"/>
    <n v="238704.36"/>
    <n v="381926.99"/>
    <n v="270531.61"/>
    <n v="432850.59"/>
    <n v="302358.86"/>
    <n v="483774.19"/>
  </r>
  <r>
    <n v="6"/>
    <x v="3"/>
    <s v="Region VI - Midsouth"/>
    <x v="36"/>
    <s v="LA"/>
    <x v="263"/>
    <n v="1"/>
    <x v="0"/>
    <n v="95714.77"/>
    <n v="167500.84"/>
    <n v="124241.28"/>
    <n v="217422.23"/>
    <n v="148540.66"/>
    <n v="259946.15"/>
    <n v="177140.93"/>
    <n v="309996.62"/>
    <n v="208547.53"/>
    <n v="364958.18"/>
    <n v="228703.21"/>
    <n v="400230.62"/>
    <n v="248227.74"/>
    <n v="434398.55"/>
  </r>
  <r>
    <n v="6"/>
    <x v="3"/>
    <s v="Region VI - Midsouth"/>
    <x v="36"/>
    <s v="LA"/>
    <x v="263"/>
    <n v="2"/>
    <x v="1"/>
    <n v="74629.2"/>
    <n v="130601.1"/>
    <n v="97858.87"/>
    <n v="171253.02"/>
    <n v="118654.2"/>
    <n v="207644.85"/>
    <n v="145357.17000000001"/>
    <n v="254375.05"/>
    <n v="172517.16"/>
    <n v="301905.03000000003"/>
    <n v="190158.43"/>
    <n v="332777.25"/>
    <n v="206663.14"/>
    <n v="361660.5"/>
  </r>
  <r>
    <n v="6"/>
    <x v="3"/>
    <s v="Region VI - Midsouth"/>
    <x v="36"/>
    <s v="LA"/>
    <x v="263"/>
    <n v="3"/>
    <x v="2"/>
    <n v="70885.570000000007"/>
    <n v="124049.75"/>
    <n v="96553.31"/>
    <n v="168968.3"/>
    <n v="122181.87"/>
    <n v="213818.27"/>
    <n v="160963.21"/>
    <n v="281685.62"/>
    <n v="199379.69"/>
    <n v="348914.47"/>
    <n v="224585.28"/>
    <n v="393024.23"/>
    <n v="249466.54"/>
    <n v="436566.44"/>
  </r>
  <r>
    <n v="6"/>
    <x v="3"/>
    <s v="Region VI - Midsouth"/>
    <x v="36"/>
    <s v="LA"/>
    <x v="263"/>
    <n v="4"/>
    <x v="3"/>
    <n v="76830.710000000006"/>
    <n v="122929.14"/>
    <n v="107562.99"/>
    <n v="172100.79"/>
    <n v="138295.28"/>
    <n v="221272.45"/>
    <n v="184393.7"/>
    <n v="295029.93"/>
    <n v="230492.13"/>
    <n v="368787.41"/>
    <n v="261224.41"/>
    <n v="417959.07"/>
    <n v="291956.7"/>
    <n v="467130.72"/>
  </r>
  <r>
    <n v="6"/>
    <x v="3"/>
    <s v="Region VI - Midsouth"/>
    <x v="36"/>
    <s v="LA"/>
    <x v="264"/>
    <n v="1"/>
    <x v="0"/>
    <n v="102744.49"/>
    <n v="179802.85"/>
    <n v="133194.54999999999"/>
    <n v="233090.46"/>
    <n v="159100.19"/>
    <n v="278425.34000000003"/>
    <n v="189525.83"/>
    <n v="331670.19"/>
    <n v="222996.7"/>
    <n v="390244.23"/>
    <n v="244473.13"/>
    <n v="427827.99"/>
    <n v="265206.24"/>
    <n v="464110.92"/>
  </r>
  <r>
    <n v="6"/>
    <x v="3"/>
    <s v="Region VI - Midsouth"/>
    <x v="36"/>
    <s v="LA"/>
    <x v="264"/>
    <n v="2"/>
    <x v="1"/>
    <n v="81195.5"/>
    <n v="142092.13"/>
    <n v="106232.31"/>
    <n v="185906.54"/>
    <n v="128556.89"/>
    <n v="224974.56"/>
    <n v="157043.53"/>
    <n v="274826.18"/>
    <n v="186174.46"/>
    <n v="325805.3"/>
    <n v="205081.21"/>
    <n v="358892.13"/>
    <n v="222728.13"/>
    <n v="389774.23"/>
  </r>
  <r>
    <n v="6"/>
    <x v="3"/>
    <s v="Region VI - Midsouth"/>
    <x v="36"/>
    <s v="LA"/>
    <x v="264"/>
    <n v="3"/>
    <x v="2"/>
    <n v="77955.67"/>
    <n v="136422.42000000001"/>
    <n v="106392.41"/>
    <n v="186186.71"/>
    <n v="134789.1"/>
    <n v="235880.92"/>
    <n v="177730.09"/>
    <n v="311027.65000000002"/>
    <n v="220298.19"/>
    <n v="385521.83"/>
    <n v="248262.61"/>
    <n v="434459.57"/>
    <n v="275895.58"/>
    <n v="482817.26"/>
  </r>
  <r>
    <n v="6"/>
    <x v="3"/>
    <s v="Region VI - Midsouth"/>
    <x v="36"/>
    <s v="LA"/>
    <x v="264"/>
    <n v="4"/>
    <x v="3"/>
    <n v="83042.570000000007"/>
    <n v="132868.10999999999"/>
    <n v="116259.59"/>
    <n v="186015.35"/>
    <n v="149476.62"/>
    <n v="239162.6"/>
    <n v="199302.16"/>
    <n v="318883.46000000002"/>
    <n v="249127.7"/>
    <n v="398604.33"/>
    <n v="282344.73"/>
    <n v="451751.57"/>
    <n v="315561.76"/>
    <n v="504898.82"/>
  </r>
  <r>
    <n v="6"/>
    <x v="3"/>
    <s v="Region VI - Midsouth"/>
    <x v="36"/>
    <s v="LA"/>
    <x v="265"/>
    <n v="1"/>
    <x v="0"/>
    <n v="99428.29"/>
    <n v="173999.51"/>
    <n v="128932.23"/>
    <n v="225631.41"/>
    <n v="154039.9"/>
    <n v="269569.82"/>
    <n v="183542.36"/>
    <n v="321199.13"/>
    <n v="215984.76"/>
    <n v="377973.34"/>
    <n v="236802.15"/>
    <n v="414403.76"/>
    <n v="256914.28"/>
    <n v="449599.98"/>
  </r>
  <r>
    <n v="6"/>
    <x v="3"/>
    <s v="Region VI - Midsouth"/>
    <x v="36"/>
    <s v="LA"/>
    <x v="265"/>
    <n v="2"/>
    <x v="1"/>
    <n v="78342.720000000001"/>
    <n v="137099.76999999999"/>
    <n v="102549.83"/>
    <n v="179462.2"/>
    <n v="124153.44"/>
    <n v="217268.52"/>
    <n v="151758.60999999999"/>
    <n v="265577.56"/>
    <n v="179954.39"/>
    <n v="314920.19"/>
    <n v="198257.37"/>
    <n v="346950.39"/>
    <n v="215349.68"/>
    <n v="376861.93"/>
  </r>
  <r>
    <n v="6"/>
    <x v="3"/>
    <s v="Region VI - Midsouth"/>
    <x v="36"/>
    <s v="LA"/>
    <x v="265"/>
    <n v="3"/>
    <x v="2"/>
    <n v="75040.899999999994"/>
    <n v="131321.57999999999"/>
    <n v="102370.78"/>
    <n v="179148.87"/>
    <n v="129661.47"/>
    <n v="226907.57"/>
    <n v="170936.02"/>
    <n v="299138.03000000003"/>
    <n v="211845.7"/>
    <n v="370729.97"/>
    <n v="238713.41"/>
    <n v="417748.47"/>
    <n v="265256.81"/>
    <n v="464199.41"/>
  </r>
  <r>
    <n v="6"/>
    <x v="3"/>
    <s v="Region VI - Midsouth"/>
    <x v="36"/>
    <s v="LA"/>
    <x v="265"/>
    <n v="4"/>
    <x v="3"/>
    <n v="80240.56"/>
    <n v="128384.9"/>
    <n v="112336.79"/>
    <n v="179738.86"/>
    <n v="144433.01"/>
    <n v="231092.82"/>
    <n v="192577.35"/>
    <n v="308123.77"/>
    <n v="240721.69"/>
    <n v="385154.71"/>
    <n v="272817.90999999997"/>
    <n v="436508.67"/>
    <n v="304914.14"/>
    <n v="487862.63"/>
  </r>
  <r>
    <n v="6"/>
    <x v="2"/>
    <s v="Region VI - Midsouth"/>
    <x v="37"/>
    <s v="NM"/>
    <x v="266"/>
    <n v="1"/>
    <x v="0"/>
    <n v="88086.74"/>
    <n v="154151.79"/>
    <n v="114061.62"/>
    <n v="199607.83"/>
    <n v="136496.54999999999"/>
    <n v="238868.96"/>
    <n v="162831.54"/>
    <n v="284955.2"/>
    <n v="191468.19"/>
    <n v="335069.33"/>
    <n v="209783.93"/>
    <n v="367121.88"/>
    <n v="227114.05"/>
    <n v="397449.59"/>
  </r>
  <r>
    <n v="6"/>
    <x v="2"/>
    <s v="Region VI - Midsouth"/>
    <x v="37"/>
    <s v="NM"/>
    <x v="266"/>
    <n v="2"/>
    <x v="1"/>
    <n v="77157.899999999994"/>
    <n v="135026.32999999999"/>
    <n v="101024.56"/>
    <n v="176792.97"/>
    <n v="122646.39999999999"/>
    <n v="214631.2"/>
    <n v="150188.25"/>
    <n v="262829.44"/>
    <n v="178036.29"/>
    <n v="311563.51"/>
    <n v="196096.78"/>
    <n v="343169.37"/>
    <n v="212807.47"/>
    <n v="372413.07"/>
  </r>
  <r>
    <n v="6"/>
    <x v="2"/>
    <s v="Region VI - Midsouth"/>
    <x v="37"/>
    <s v="NM"/>
    <x v="266"/>
    <n v="3"/>
    <x v="2"/>
    <n v="67159.61"/>
    <n v="117529.31"/>
    <n v="91485.17"/>
    <n v="160099.04999999999"/>
    <n v="115658.34"/>
    <n v="202402.09"/>
    <n v="152269.92000000001"/>
    <n v="266472.37"/>
    <n v="188613.32"/>
    <n v="330073.31"/>
    <n v="212459.12"/>
    <n v="371803.46"/>
    <n v="235998.42"/>
    <n v="412997.23"/>
  </r>
  <r>
    <n v="6"/>
    <x v="2"/>
    <s v="Region VI - Midsouth"/>
    <x v="37"/>
    <s v="NM"/>
    <x v="266"/>
    <n v="4"/>
    <x v="3"/>
    <n v="74664.28"/>
    <n v="119462.85"/>
    <n v="104529.99"/>
    <n v="167247.99"/>
    <n v="134395.71"/>
    <n v="215033.13"/>
    <n v="179194.27"/>
    <n v="286710.84000000003"/>
    <n v="223992.84"/>
    <n v="358388.55"/>
    <n v="253858.56"/>
    <n v="406173.7"/>
    <n v="283724.27"/>
    <n v="453958.84"/>
  </r>
  <r>
    <n v="6"/>
    <x v="3"/>
    <s v="Region VI - Midsouth"/>
    <x v="37"/>
    <s v="NM"/>
    <x v="267"/>
    <n v="1"/>
    <x v="0"/>
    <n v="99494.88"/>
    <n v="174116.03"/>
    <n v="129052.98"/>
    <n v="225842.72"/>
    <n v="154213.23000000001"/>
    <n v="269873.15000000002"/>
    <n v="183790.62"/>
    <n v="321633.59000000003"/>
    <n v="216303.35"/>
    <n v="378530.85"/>
    <n v="237166.67"/>
    <n v="415041.67"/>
    <n v="257337.46"/>
    <n v="450340.55"/>
  </r>
  <r>
    <n v="6"/>
    <x v="3"/>
    <s v="Region VI - Midsouth"/>
    <x v="37"/>
    <s v="NM"/>
    <x v="267"/>
    <n v="2"/>
    <x v="1"/>
    <n v="78177.600000000006"/>
    <n v="136810.79999999999"/>
    <n v="102380.66"/>
    <n v="179166.15"/>
    <n v="123998.35"/>
    <n v="216997.11"/>
    <n v="151657.60000000001"/>
    <n v="265400.78999999998"/>
    <n v="179877.04"/>
    <n v="314784.81"/>
    <n v="198198.32"/>
    <n v="346847.05"/>
    <n v="215316.1"/>
    <n v="376803.18"/>
  </r>
  <r>
    <n v="6"/>
    <x v="3"/>
    <s v="Region VI - Midsouth"/>
    <x v="37"/>
    <s v="NM"/>
    <x v="267"/>
    <n v="3"/>
    <x v="2"/>
    <n v="74717.429999999993"/>
    <n v="130755.5"/>
    <n v="101888.39"/>
    <n v="178304.69"/>
    <n v="129019.74"/>
    <n v="225784.54"/>
    <n v="170058.99"/>
    <n v="297603.23"/>
    <n v="210729.37"/>
    <n v="368776.4"/>
    <n v="237433.09"/>
    <n v="415507.92"/>
    <n v="263808.93"/>
    <n v="461665.63"/>
  </r>
  <r>
    <n v="6"/>
    <x v="3"/>
    <s v="Region VI - Midsouth"/>
    <x v="37"/>
    <s v="NM"/>
    <x v="267"/>
    <n v="4"/>
    <x v="3"/>
    <n v="80180.2"/>
    <n v="128288.32000000001"/>
    <n v="112252.28"/>
    <n v="179603.65"/>
    <n v="144324.35999999999"/>
    <n v="230918.98"/>
    <n v="192432.48"/>
    <n v="307891.96999999997"/>
    <n v="240540.6"/>
    <n v="384864.96"/>
    <n v="272612.68"/>
    <n v="436180.29"/>
    <n v="304684.76"/>
    <n v="487495.62"/>
  </r>
  <r>
    <n v="6"/>
    <x v="3"/>
    <s v="Region VI - Midsouth"/>
    <x v="37"/>
    <s v="NM"/>
    <x v="268"/>
    <n v="1"/>
    <x v="0"/>
    <n v="100555.89"/>
    <n v="175972.8"/>
    <n v="130393.26"/>
    <n v="228188.2"/>
    <n v="155784.44"/>
    <n v="272622.77"/>
    <n v="185619.6"/>
    <n v="324834.31"/>
    <n v="218428.27"/>
    <n v="382249.48"/>
    <n v="239480.65"/>
    <n v="419091.14"/>
    <n v="259819.33"/>
    <n v="454683.82"/>
  </r>
  <r>
    <n v="6"/>
    <x v="3"/>
    <s v="Region VI - Midsouth"/>
    <x v="37"/>
    <s v="NM"/>
    <x v="268"/>
    <n v="2"/>
    <x v="1"/>
    <n v="79238.61"/>
    <n v="138667.57"/>
    <n v="103720.93"/>
    <n v="181511.63"/>
    <n v="125569.56"/>
    <n v="219746.73"/>
    <n v="153486.57999999999"/>
    <n v="268601.51"/>
    <n v="182001.96"/>
    <n v="318503.44"/>
    <n v="200512.3"/>
    <n v="350896.53"/>
    <n v="217797.97"/>
    <n v="381146.45"/>
  </r>
  <r>
    <n v="6"/>
    <x v="3"/>
    <s v="Region VI - Midsouth"/>
    <x v="37"/>
    <s v="NM"/>
    <x v="268"/>
    <n v="3"/>
    <x v="2"/>
    <n v="75904.67"/>
    <n v="132833.17000000001"/>
    <n v="103550.53"/>
    <n v="181213.43"/>
    <n v="131156.76999999999"/>
    <n v="229524.35"/>
    <n v="172908.37"/>
    <n v="302589.64"/>
    <n v="214291.09"/>
    <n v="375009.41"/>
    <n v="241469.71"/>
    <n v="422571.99"/>
    <n v="268320.44"/>
    <n v="469560.78"/>
  </r>
  <r>
    <n v="6"/>
    <x v="3"/>
    <s v="Region VI - Midsouth"/>
    <x v="37"/>
    <s v="NM"/>
    <x v="268"/>
    <n v="4"/>
    <x v="3"/>
    <n v="81154.44"/>
    <n v="129847.11"/>
    <n v="113616.22"/>
    <n v="181785.96"/>
    <n v="146078"/>
    <n v="233724.79999999999"/>
    <n v="194770.67"/>
    <n v="311633.07"/>
    <n v="243463.33"/>
    <n v="389541.34"/>
    <n v="275925.11"/>
    <n v="441480.18"/>
    <n v="308386.89"/>
    <n v="493419.03"/>
  </r>
  <r>
    <n v="6"/>
    <x v="3"/>
    <s v="Region VI - Midsouth"/>
    <x v="37"/>
    <s v="NM"/>
    <x v="269"/>
    <n v="1"/>
    <x v="0"/>
    <n v="98167.51"/>
    <n v="171793.14"/>
    <n v="127229.71"/>
    <n v="222651.99"/>
    <n v="151948.68"/>
    <n v="265910.2"/>
    <n v="180968.58"/>
    <n v="316695.02"/>
    <n v="212904.07"/>
    <n v="372582.12"/>
    <n v="233394.58"/>
    <n v="408440.52"/>
    <n v="253162.84"/>
    <n v="443034.97"/>
  </r>
  <r>
    <n v="6"/>
    <x v="3"/>
    <s v="Region VI - Midsouth"/>
    <x v="37"/>
    <s v="NM"/>
    <x v="269"/>
    <n v="2"/>
    <x v="1"/>
    <n v="77777.070000000007"/>
    <n v="136109.88"/>
    <n v="101717.05"/>
    <n v="178004.84"/>
    <n v="123047.5"/>
    <n v="215333.12"/>
    <n v="150232.65"/>
    <n v="262907.13"/>
    <n v="178061.51"/>
    <n v="311607.65000000002"/>
    <n v="196120.51"/>
    <n v="343210.89"/>
    <n v="212968.5"/>
    <n v="372694.88"/>
  </r>
  <r>
    <n v="6"/>
    <x v="3"/>
    <s v="Region VI - Midsouth"/>
    <x v="37"/>
    <s v="NM"/>
    <x v="269"/>
    <n v="3"/>
    <x v="2"/>
    <n v="74824.08"/>
    <n v="130942.14"/>
    <n v="102155.8"/>
    <n v="178772.64"/>
    <n v="129449.61"/>
    <n v="226536.83"/>
    <n v="170717.69"/>
    <n v="298755.96000000002"/>
    <n v="211632.94"/>
    <n v="370357.64"/>
    <n v="238517.73"/>
    <n v="417406.02"/>
    <n v="265088.88"/>
    <n v="463905.55"/>
  </r>
  <r>
    <n v="6"/>
    <x v="3"/>
    <s v="Region VI - Midsouth"/>
    <x v="37"/>
    <s v="NM"/>
    <x v="269"/>
    <n v="4"/>
    <x v="3"/>
    <n v="79447.399999999994"/>
    <n v="127115.84"/>
    <n v="111226.36"/>
    <n v="177962.18"/>
    <n v="143005.32"/>
    <n v="228808.52"/>
    <n v="190673.76"/>
    <n v="305078.02"/>
    <n v="238342.2"/>
    <n v="381347.53"/>
    <n v="270121.15999999997"/>
    <n v="432193.86"/>
    <n v="301900.12"/>
    <n v="483040.2"/>
  </r>
  <r>
    <n v="6"/>
    <x v="3"/>
    <s v="Region VI - Midsouth"/>
    <x v="37"/>
    <s v="NM"/>
    <x v="270"/>
    <n v="1"/>
    <x v="0"/>
    <n v="97239.679999999993"/>
    <n v="170169.44"/>
    <n v="126130.93"/>
    <n v="220729.13"/>
    <n v="150724.14000000001"/>
    <n v="263767.24"/>
    <n v="179636.13"/>
    <n v="314363.21999999997"/>
    <n v="211416.32000000001"/>
    <n v="369978.56"/>
    <n v="231809.65"/>
    <n v="405666.89"/>
    <n v="251527.34"/>
    <n v="440172.85"/>
  </r>
  <r>
    <n v="6"/>
    <x v="3"/>
    <s v="Region VI - Midsouth"/>
    <x v="37"/>
    <s v="NM"/>
    <x v="270"/>
    <n v="2"/>
    <x v="1"/>
    <n v="76385.83"/>
    <n v="133675.20000000001"/>
    <n v="100038.44"/>
    <n v="175067.28"/>
    <n v="121166.1"/>
    <n v="212040.68"/>
    <n v="148201.65"/>
    <n v="259352.88"/>
    <n v="175781.89"/>
    <n v="307618.31"/>
    <n v="193688.44"/>
    <n v="338954.77"/>
    <n v="210419.5"/>
    <n v="368234.13"/>
  </r>
  <r>
    <n v="6"/>
    <x v="3"/>
    <s v="Region VI - Midsouth"/>
    <x v="37"/>
    <s v="NM"/>
    <x v="270"/>
    <n v="3"/>
    <x v="2"/>
    <n v="72989.899999999994"/>
    <n v="127732.32"/>
    <n v="99528.9"/>
    <n v="174175.57"/>
    <n v="126029.13"/>
    <n v="220550.99"/>
    <n v="166114.29"/>
    <n v="290700"/>
    <n v="205838.58"/>
    <n v="360217.52"/>
    <n v="231920.5"/>
    <n v="405860.87"/>
    <n v="257681.65"/>
    <n v="450942.89"/>
  </r>
  <r>
    <n v="6"/>
    <x v="3"/>
    <s v="Region VI - Midsouth"/>
    <x v="37"/>
    <s v="NM"/>
    <x v="270"/>
    <n v="4"/>
    <x v="3"/>
    <n v="78352.429999999993"/>
    <n v="125363.9"/>
    <n v="109693.41"/>
    <n v="175509.45"/>
    <n v="141034.38"/>
    <n v="225655.01"/>
    <n v="188045.84"/>
    <n v="300873.34999999998"/>
    <n v="235057.3"/>
    <n v="376091.69"/>
    <n v="266398.27"/>
    <n v="426237.25"/>
    <n v="297739.25"/>
    <n v="476382.8"/>
  </r>
  <r>
    <n v="6"/>
    <x v="3"/>
    <s v="Region VI - Midsouth"/>
    <x v="37"/>
    <s v="NM"/>
    <x v="271"/>
    <n v="1"/>
    <x v="0"/>
    <n v="100091.97"/>
    <n v="175160.95"/>
    <n v="129843.87"/>
    <n v="227226.76"/>
    <n v="155172.17000000001"/>
    <n v="271551.28999999998"/>
    <n v="184953.37"/>
    <n v="323668.40999999997"/>
    <n v="217684.39"/>
    <n v="380947.69"/>
    <n v="238688.18"/>
    <n v="417704.32"/>
    <n v="259001.58"/>
    <n v="453252.76"/>
  </r>
  <r>
    <n v="6"/>
    <x v="3"/>
    <s v="Region VI - Midsouth"/>
    <x v="37"/>
    <s v="NM"/>
    <x v="271"/>
    <n v="2"/>
    <x v="1"/>
    <n v="78542.990000000005"/>
    <n v="137450.23000000001"/>
    <n v="102881.63"/>
    <n v="180042.85"/>
    <n v="124628.86"/>
    <n v="218100.51"/>
    <n v="152471.07999999999"/>
    <n v="266824.39"/>
    <n v="180862.15"/>
    <n v="316508.76"/>
    <n v="199296.26"/>
    <n v="348768.46"/>
    <n v="216523.47"/>
    <n v="378916.07"/>
  </r>
  <r>
    <n v="6"/>
    <x v="3"/>
    <s v="Region VI - Midsouth"/>
    <x v="37"/>
    <s v="NM"/>
    <x v="271"/>
    <n v="3"/>
    <x v="2"/>
    <n v="74987.570000000007"/>
    <n v="131228.25"/>
    <n v="102237.08"/>
    <n v="178914.88"/>
    <n v="129446.53"/>
    <n v="226531.42"/>
    <n v="170606.66"/>
    <n v="298561.65000000002"/>
    <n v="211393.91"/>
    <n v="369939.34"/>
    <n v="238171.09"/>
    <n v="416799.41"/>
    <n v="264616.82"/>
    <n v="463079.44"/>
  </r>
  <r>
    <n v="6"/>
    <x v="3"/>
    <s v="Region VI - Midsouth"/>
    <x v="37"/>
    <s v="NM"/>
    <x v="271"/>
    <n v="4"/>
    <x v="3"/>
    <n v="80606.960000000006"/>
    <n v="128971.14"/>
    <n v="112849.74"/>
    <n v="180559.59"/>
    <n v="145092.53"/>
    <n v="232148.05"/>
    <n v="193456.7"/>
    <n v="309530.73"/>
    <n v="241820.88"/>
    <n v="386913.41"/>
    <n v="274063.65999999997"/>
    <n v="438501.87"/>
    <n v="306306.45"/>
    <n v="490090.32"/>
  </r>
  <r>
    <n v="6"/>
    <x v="3"/>
    <s v="Region VI - Midsouth"/>
    <x v="37"/>
    <s v="NM"/>
    <x v="272"/>
    <n v="1"/>
    <x v="0"/>
    <n v="100489.29"/>
    <n v="175856.27"/>
    <n v="130272.51"/>
    <n v="227976.88"/>
    <n v="155611.10999999999"/>
    <n v="272319.44"/>
    <n v="185371.34"/>
    <n v="324399.84000000003"/>
    <n v="218109.68"/>
    <n v="381691.95"/>
    <n v="239116.13"/>
    <n v="418453.22"/>
    <n v="259396.14"/>
    <n v="453943.24"/>
  </r>
  <r>
    <n v="6"/>
    <x v="3"/>
    <s v="Region VI - Midsouth"/>
    <x v="37"/>
    <s v="NM"/>
    <x v="272"/>
    <n v="2"/>
    <x v="1"/>
    <n v="79403.73"/>
    <n v="138956.53"/>
    <n v="103890.1"/>
    <n v="181807.67"/>
    <n v="125724.65"/>
    <n v="220018.14"/>
    <n v="153587.59"/>
    <n v="268778.28000000003"/>
    <n v="182079.31"/>
    <n v="318638.8"/>
    <n v="200571.34"/>
    <n v="350999.85"/>
    <n v="217831.54"/>
    <n v="381205.19"/>
  </r>
  <r>
    <n v="6"/>
    <x v="3"/>
    <s v="Region VI - Midsouth"/>
    <x v="37"/>
    <s v="NM"/>
    <x v="272"/>
    <n v="3"/>
    <x v="2"/>
    <n v="76228.14"/>
    <n v="133399.25"/>
    <n v="104032.91"/>
    <n v="182057.60000000001"/>
    <n v="131798.5"/>
    <n v="230647.37"/>
    <n v="173785.38"/>
    <n v="304124.42"/>
    <n v="215407.41"/>
    <n v="376962.96"/>
    <n v="242750.02"/>
    <n v="424812.53"/>
    <n v="269768.3"/>
    <n v="472094.53"/>
  </r>
  <r>
    <n v="6"/>
    <x v="3"/>
    <s v="Region VI - Midsouth"/>
    <x v="37"/>
    <s v="NM"/>
    <x v="272"/>
    <n v="4"/>
    <x v="3"/>
    <n v="81214.8"/>
    <n v="129943.69"/>
    <n v="113700.73"/>
    <n v="181921.17"/>
    <n v="146186.65"/>
    <n v="233898.64"/>
    <n v="194915.53"/>
    <n v="311864.86"/>
    <n v="243644.41"/>
    <n v="389831.07"/>
    <n v="276130.34000000003"/>
    <n v="441808.54"/>
    <n v="308616.26"/>
    <n v="493786.02"/>
  </r>
  <r>
    <n v="6"/>
    <x v="3"/>
    <s v="Region VI - Midsouth"/>
    <x v="38"/>
    <s v="OK"/>
    <x v="273"/>
    <n v="1"/>
    <x v="0"/>
    <n v="96112.09"/>
    <n v="168196.15"/>
    <n v="124669.91"/>
    <n v="218172.35"/>
    <n v="148979.59"/>
    <n v="260714.29"/>
    <n v="177558.88"/>
    <n v="310728.05"/>
    <n v="208972.81"/>
    <n v="365702.42"/>
    <n v="229131.15"/>
    <n v="400979.51"/>
    <n v="248622.29"/>
    <n v="435089.01"/>
  </r>
  <r>
    <n v="6"/>
    <x v="3"/>
    <s v="Region VI - Midsouth"/>
    <x v="38"/>
    <s v="OK"/>
    <x v="273"/>
    <n v="2"/>
    <x v="1"/>
    <n v="75489.94"/>
    <n v="132107.4"/>
    <n v="98867.34"/>
    <n v="173017.84"/>
    <n v="119749.98"/>
    <n v="209562.47"/>
    <n v="146473.68"/>
    <n v="256328.93"/>
    <n v="173734.32"/>
    <n v="304035.06"/>
    <n v="191433.5"/>
    <n v="335008.63"/>
    <n v="207971.20000000001"/>
    <n v="363949.61"/>
  </r>
  <r>
    <n v="6"/>
    <x v="3"/>
    <s v="Region VI - Midsouth"/>
    <x v="38"/>
    <s v="OK"/>
    <x v="273"/>
    <n v="3"/>
    <x v="2"/>
    <n v="72126.13"/>
    <n v="126220.73"/>
    <n v="98349.15"/>
    <n v="172111.01"/>
    <n v="124533.83"/>
    <n v="217934.21"/>
    <n v="164141.93"/>
    <n v="287248.39"/>
    <n v="203393.19"/>
    <n v="355938.08"/>
    <n v="229164.2"/>
    <n v="401037.35"/>
    <n v="254618.01"/>
    <n v="445581.52"/>
  </r>
  <r>
    <n v="6"/>
    <x v="3"/>
    <s v="Region VI - Midsouth"/>
    <x v="38"/>
    <s v="OK"/>
    <x v="273"/>
    <n v="4"/>
    <x v="3"/>
    <n v="77438.55"/>
    <n v="123901.69"/>
    <n v="108413.97"/>
    <n v="173462.36"/>
    <n v="139389.39000000001"/>
    <n v="223023.03"/>
    <n v="185852.53"/>
    <n v="297364.05"/>
    <n v="232315.66"/>
    <n v="371705.06"/>
    <n v="263291.08"/>
    <n v="421265.73"/>
    <n v="294266.5"/>
    <n v="470826.41"/>
  </r>
  <r>
    <n v="6"/>
    <x v="3"/>
    <s v="Region VI - Midsouth"/>
    <x v="38"/>
    <s v="OK"/>
    <x v="274"/>
    <n v="1"/>
    <x v="0"/>
    <n v="95381.81"/>
    <n v="166918.17000000001"/>
    <n v="123637.53"/>
    <n v="216365.67"/>
    <n v="147673.99"/>
    <n v="258429.48"/>
    <n v="175899.6"/>
    <n v="307824.3"/>
    <n v="206954.58"/>
    <n v="362170.52"/>
    <n v="226880.58"/>
    <n v="397041.02"/>
    <n v="246111.8"/>
    <n v="430695.65"/>
  </r>
  <r>
    <n v="6"/>
    <x v="3"/>
    <s v="Region VI - Midsouth"/>
    <x v="38"/>
    <s v="OK"/>
    <x v="274"/>
    <n v="2"/>
    <x v="1"/>
    <n v="75454.789999999994"/>
    <n v="132045.89000000001"/>
    <n v="98704.7"/>
    <n v="172733.23"/>
    <n v="119429.65"/>
    <n v="209001.88"/>
    <n v="145862.21"/>
    <n v="255258.86"/>
    <n v="172903.91"/>
    <n v="302581.83"/>
    <n v="190453.64"/>
    <n v="333293.88"/>
    <n v="206830.97"/>
    <n v="361954.2"/>
  </r>
  <r>
    <n v="6"/>
    <x v="3"/>
    <s v="Region VI - Midsouth"/>
    <x v="38"/>
    <s v="OK"/>
    <x v="274"/>
    <n v="3"/>
    <x v="2"/>
    <n v="72502.929999999993"/>
    <n v="126880.13"/>
    <n v="98965.23"/>
    <n v="173189.15"/>
    <n v="125390.49"/>
    <n v="219433.36"/>
    <n v="165348.29999999999"/>
    <n v="289359.52"/>
    <n v="204961.29"/>
    <n v="358682.26"/>
    <n v="230986.82"/>
    <n v="404226.93"/>
    <n v="256705.85"/>
    <n v="449235.23"/>
  </r>
  <r>
    <n v="6"/>
    <x v="3"/>
    <s v="Region VI - Midsouth"/>
    <x v="38"/>
    <s v="OK"/>
    <x v="274"/>
    <n v="4"/>
    <x v="3"/>
    <n v="77132.509999999995"/>
    <n v="123412.02"/>
    <n v="107985.52"/>
    <n v="172776.83"/>
    <n v="138838.51999999999"/>
    <n v="222141.64"/>
    <n v="185118.03"/>
    <n v="296188.86"/>
    <n v="231397.54"/>
    <n v="370236.07"/>
    <n v="262250.55"/>
    <n v="419600.88"/>
    <n v="293103.55"/>
    <n v="468965.69"/>
  </r>
  <r>
    <n v="6"/>
    <x v="3"/>
    <s v="Region VI - Midsouth"/>
    <x v="38"/>
    <s v="OK"/>
    <x v="275"/>
    <n v="1"/>
    <x v="0"/>
    <n v="94121.03"/>
    <n v="164711.79999999999"/>
    <n v="121935"/>
    <n v="213386.25"/>
    <n v="145582.78"/>
    <n v="254769.86"/>
    <n v="173325.82"/>
    <n v="303320.19"/>
    <n v="203873.89"/>
    <n v="356779.31"/>
    <n v="223473.02"/>
    <n v="391077.78"/>
    <n v="242360.36"/>
    <n v="424130.64"/>
  </r>
  <r>
    <n v="6"/>
    <x v="3"/>
    <s v="Region VI - Midsouth"/>
    <x v="38"/>
    <s v="OK"/>
    <x v="275"/>
    <n v="2"/>
    <x v="1"/>
    <n v="74889.14"/>
    <n v="131056"/>
    <n v="97871.93"/>
    <n v="171275.87"/>
    <n v="118323.7"/>
    <n v="207066.47"/>
    <n v="144336.25"/>
    <n v="252588.43"/>
    <n v="171011.03"/>
    <n v="299269.3"/>
    <n v="188316.79"/>
    <n v="329554.38"/>
    <n v="204449.8"/>
    <n v="357787.14"/>
  </r>
  <r>
    <n v="6"/>
    <x v="3"/>
    <s v="Region VI - Midsouth"/>
    <x v="38"/>
    <s v="OK"/>
    <x v="275"/>
    <n v="3"/>
    <x v="2"/>
    <n v="72286.11"/>
    <n v="126500.69"/>
    <n v="98750.25"/>
    <n v="172812.93"/>
    <n v="125178.64"/>
    <n v="219062.61"/>
    <n v="165129.98000000001"/>
    <n v="288977.46000000002"/>
    <n v="204748.53"/>
    <n v="358309.93"/>
    <n v="230791.13"/>
    <n v="403884.48"/>
    <n v="256537.92"/>
    <n v="448941.37"/>
  </r>
  <r>
    <n v="6"/>
    <x v="3"/>
    <s v="Region VI - Midsouth"/>
    <x v="38"/>
    <s v="OK"/>
    <x v="275"/>
    <n v="4"/>
    <x v="3"/>
    <n v="76339.350000000006"/>
    <n v="122142.96"/>
    <n v="106875.09"/>
    <n v="171000.15"/>
    <n v="137410.82999999999"/>
    <n v="219857.33"/>
    <n v="183214.44"/>
    <n v="293143.11"/>
    <n v="229018.05"/>
    <n v="366428.89"/>
    <n v="259553.79"/>
    <n v="415286.07"/>
    <n v="290089.53000000003"/>
    <n v="464143.26"/>
  </r>
  <r>
    <n v="6"/>
    <x v="3"/>
    <s v="Region VI - Midsouth"/>
    <x v="38"/>
    <s v="OK"/>
    <x v="276"/>
    <n v="1"/>
    <x v="0"/>
    <n v="101219.57"/>
    <n v="177134.25"/>
    <n v="131304.89000000001"/>
    <n v="229783.56"/>
    <n v="156916.71"/>
    <n v="274604.25"/>
    <n v="187030.62"/>
    <n v="327303.59000000003"/>
    <n v="220127.91"/>
    <n v="385223.84"/>
    <n v="241366.69"/>
    <n v="422391.71"/>
    <n v="261906.63"/>
    <n v="458336.61"/>
  </r>
  <r>
    <n v="6"/>
    <x v="3"/>
    <s v="Region VI - Midsouth"/>
    <x v="38"/>
    <s v="OK"/>
    <x v="276"/>
    <n v="2"/>
    <x v="1"/>
    <n v="79438.880000000005"/>
    <n v="139018.03"/>
    <n v="104052.73"/>
    <n v="182092.29"/>
    <n v="126044.99"/>
    <n v="220578.73"/>
    <n v="154199.04999999999"/>
    <n v="269848.34999999998"/>
    <n v="182909.73"/>
    <n v="320092.02"/>
    <n v="201551.2"/>
    <n v="352714.61"/>
    <n v="218971.77"/>
    <n v="383200.6"/>
  </r>
  <r>
    <n v="6"/>
    <x v="3"/>
    <s v="Region VI - Midsouth"/>
    <x v="38"/>
    <s v="OK"/>
    <x v="276"/>
    <n v="3"/>
    <x v="2"/>
    <n v="75851.34"/>
    <n v="132739.85"/>
    <n v="103416.83"/>
    <n v="180979.45"/>
    <n v="130941.84"/>
    <n v="229148.21"/>
    <n v="172579.02"/>
    <n v="302013.28000000003"/>
    <n v="213839.31"/>
    <n v="374218.79"/>
    <n v="240927.4"/>
    <n v="421622.95"/>
    <n v="267680.46999999997"/>
    <n v="468440.83"/>
  </r>
  <r>
    <n v="6"/>
    <x v="3"/>
    <s v="Region VI - Midsouth"/>
    <x v="38"/>
    <s v="OK"/>
    <x v="276"/>
    <n v="4"/>
    <x v="3"/>
    <n v="81520.84"/>
    <n v="130433.35"/>
    <n v="114129.18"/>
    <n v="182606.69"/>
    <n v="146737.51999999999"/>
    <n v="234780.03"/>
    <n v="195650.03"/>
    <n v="313040.05"/>
    <n v="244562.53"/>
    <n v="391300.06"/>
    <n v="277170.87"/>
    <n v="443473.4"/>
    <n v="309779.21000000002"/>
    <n v="495646.74"/>
  </r>
  <r>
    <n v="6"/>
    <x v="3"/>
    <s v="Region VI - Midsouth"/>
    <x v="38"/>
    <s v="OK"/>
    <x v="277"/>
    <n v="1"/>
    <x v="0"/>
    <n v="96509.41"/>
    <n v="168891.46"/>
    <n v="125098.55"/>
    <n v="218922.46"/>
    <n v="149418.53"/>
    <n v="261482.43"/>
    <n v="177976.84"/>
    <n v="311459.48"/>
    <n v="209398.09"/>
    <n v="366446.66"/>
    <n v="229559.08"/>
    <n v="401728.4"/>
    <n v="249016.85"/>
    <n v="435779.49"/>
  </r>
  <r>
    <n v="6"/>
    <x v="3"/>
    <s v="Region VI - Midsouth"/>
    <x v="38"/>
    <s v="OK"/>
    <x v="277"/>
    <n v="2"/>
    <x v="1"/>
    <n v="76350.679999999993"/>
    <n v="133613.69"/>
    <n v="99875.81"/>
    <n v="174782.66"/>
    <n v="120845.77"/>
    <n v="211480.09"/>
    <n v="147590.18"/>
    <n v="258282.81"/>
    <n v="174951.48"/>
    <n v="306165.08"/>
    <n v="192708.58"/>
    <n v="337240.01"/>
    <n v="209279.27"/>
    <n v="366238.71999999997"/>
  </r>
  <r>
    <n v="6"/>
    <x v="3"/>
    <s v="Region VI - Midsouth"/>
    <x v="38"/>
    <s v="OK"/>
    <x v="277"/>
    <n v="3"/>
    <x v="2"/>
    <n v="73366.7"/>
    <n v="128391.72"/>
    <n v="100144.98"/>
    <n v="175253.71"/>
    <n v="126885.79"/>
    <n v="222050.14"/>
    <n v="167320.65"/>
    <n v="292811.14"/>
    <n v="207406.68"/>
    <n v="362961.69"/>
    <n v="233743.12"/>
    <n v="409050.45"/>
    <n v="259769.48"/>
    <n v="454596.6"/>
  </r>
  <r>
    <n v="6"/>
    <x v="3"/>
    <s v="Region VI - Midsouth"/>
    <x v="38"/>
    <s v="OK"/>
    <x v="277"/>
    <n v="4"/>
    <x v="3"/>
    <n v="78046.39"/>
    <n v="124874.23"/>
    <n v="109264.95"/>
    <n v="174823.93"/>
    <n v="140483.51"/>
    <n v="224773.62"/>
    <n v="187311.35"/>
    <n v="299698.15999999997"/>
    <n v="234139.18"/>
    <n v="374622.7"/>
    <n v="265357.74"/>
    <n v="424572.39"/>
    <n v="296576.3"/>
    <n v="474522.09"/>
  </r>
  <r>
    <n v="6"/>
    <x v="3"/>
    <s v="Region VI - Midsouth"/>
    <x v="39"/>
    <s v="TX"/>
    <x v="278"/>
    <n v="1"/>
    <x v="0"/>
    <n v="97703.59"/>
    <n v="170981.29"/>
    <n v="126680.32000000001"/>
    <n v="221690.56"/>
    <n v="151336.41"/>
    <n v="264838.71000000002"/>
    <n v="180302.35"/>
    <n v="315529.12"/>
    <n v="212160.19"/>
    <n v="371280.33"/>
    <n v="232602.11"/>
    <n v="407053.7"/>
    <n v="252345.09"/>
    <n v="441603.91"/>
  </r>
  <r>
    <n v="6"/>
    <x v="3"/>
    <s v="Region VI - Midsouth"/>
    <x v="39"/>
    <s v="TX"/>
    <x v="278"/>
    <n v="2"/>
    <x v="1"/>
    <n v="77081.45"/>
    <n v="134892.54"/>
    <n v="100877.75"/>
    <n v="176536.06"/>
    <n v="122106.8"/>
    <n v="213686.89"/>
    <n v="149217.14000000001"/>
    <n v="261130"/>
    <n v="176921.7"/>
    <n v="309612.96999999997"/>
    <n v="194904.47"/>
    <n v="341082.82"/>
    <n v="211694"/>
    <n v="370464.5"/>
  </r>
  <r>
    <n v="6"/>
    <x v="3"/>
    <s v="Region VI - Midsouth"/>
    <x v="39"/>
    <s v="TX"/>
    <x v="278"/>
    <n v="3"/>
    <x v="2"/>
    <n v="73906.990000000005"/>
    <n v="129337.23"/>
    <n v="100842.34"/>
    <n v="176474.1"/>
    <n v="127739.37"/>
    <n v="223543.9"/>
    <n v="168415.99"/>
    <n v="294727.96999999997"/>
    <n v="208735.75"/>
    <n v="365287.57"/>
    <n v="235219.11"/>
    <n v="411633.43"/>
    <n v="261385.26"/>
    <n v="457424.21"/>
  </r>
  <r>
    <n v="6"/>
    <x v="3"/>
    <s v="Region VI - Midsouth"/>
    <x v="39"/>
    <s v="TX"/>
    <x v="278"/>
    <n v="4"/>
    <x v="3"/>
    <n v="78899.92"/>
    <n v="126239.87"/>
    <n v="110459.88"/>
    <n v="176735.81"/>
    <n v="142019.85"/>
    <n v="227231.76"/>
    <n v="189359.8"/>
    <n v="302975.68"/>
    <n v="236699.75"/>
    <n v="378719.6"/>
    <n v="268259.71000000002"/>
    <n v="429215.55"/>
    <n v="299819.68"/>
    <n v="479711.49"/>
  </r>
  <r>
    <n v="6"/>
    <x v="3"/>
    <s v="Region VI - Midsouth"/>
    <x v="39"/>
    <s v="TX"/>
    <x v="279"/>
    <n v="1"/>
    <x v="0"/>
    <n v="98367.28"/>
    <n v="172142.74"/>
    <n v="127591.96"/>
    <n v="223285.93"/>
    <n v="152468.68"/>
    <n v="266820.2"/>
    <n v="181713.38"/>
    <n v="317998.40999999997"/>
    <n v="213859.84"/>
    <n v="374254.71"/>
    <n v="234488.16"/>
    <n v="410354.29"/>
    <n v="254432.41"/>
    <n v="445256.71"/>
  </r>
  <r>
    <n v="6"/>
    <x v="3"/>
    <s v="Region VI - Midsouth"/>
    <x v="39"/>
    <s v="TX"/>
    <x v="279"/>
    <n v="2"/>
    <x v="1"/>
    <n v="77281.72"/>
    <n v="135243"/>
    <n v="101209.55"/>
    <n v="177116.72"/>
    <n v="122582.23"/>
    <n v="214518.9"/>
    <n v="149929.62"/>
    <n v="262376.84000000003"/>
    <n v="177829.47"/>
    <n v="311201.57"/>
    <n v="195943.38"/>
    <n v="342900.92"/>
    <n v="212867.81"/>
    <n v="372518.66"/>
  </r>
  <r>
    <n v="6"/>
    <x v="3"/>
    <s v="Region VI - Midsouth"/>
    <x v="39"/>
    <s v="TX"/>
    <x v="279"/>
    <n v="3"/>
    <x v="2"/>
    <n v="73853.66"/>
    <n v="129243.91"/>
    <n v="100708.65"/>
    <n v="176240.13"/>
    <n v="127524.44"/>
    <n v="223167.77"/>
    <n v="168086.64"/>
    <n v="294151.62"/>
    <n v="208283.98"/>
    <n v="364496.96"/>
    <n v="234676.8"/>
    <n v="410684.4"/>
    <n v="260745.29"/>
    <n v="456304.26"/>
  </r>
  <r>
    <n v="6"/>
    <x v="3"/>
    <s v="Region VI - Midsouth"/>
    <x v="39"/>
    <s v="TX"/>
    <x v="279"/>
    <n v="4"/>
    <x v="3"/>
    <n v="79266.320000000007"/>
    <n v="126826.11"/>
    <n v="110972.84"/>
    <n v="177556.55"/>
    <n v="142679.37"/>
    <n v="228287"/>
    <n v="190239.16"/>
    <n v="304382.65999999997"/>
    <n v="237798.95"/>
    <n v="380478.33"/>
    <n v="269505.48"/>
    <n v="431208.77"/>
    <n v="301212.01"/>
    <n v="481939.22"/>
  </r>
  <r>
    <n v="6"/>
    <x v="3"/>
    <s v="Region VI - Midsouth"/>
    <x v="39"/>
    <s v="TX"/>
    <x v="280"/>
    <n v="1"/>
    <x v="0"/>
    <n v="94254.22"/>
    <n v="164944.88"/>
    <n v="122176.51"/>
    <n v="213808.89"/>
    <n v="145929.45000000001"/>
    <n v="255376.53"/>
    <n v="173822.36"/>
    <n v="304189.13"/>
    <n v="204511.08"/>
    <n v="357894.38"/>
    <n v="224202.08"/>
    <n v="392353.63"/>
    <n v="243206.75"/>
    <n v="425611.81"/>
  </r>
  <r>
    <n v="6"/>
    <x v="3"/>
    <s v="Region VI - Midsouth"/>
    <x v="39"/>
    <s v="TX"/>
    <x v="280"/>
    <n v="2"/>
    <x v="1"/>
    <n v="74558.91"/>
    <n v="130478.09"/>
    <n v="97533.6"/>
    <n v="170683.8"/>
    <n v="118013.53"/>
    <n v="206523.67"/>
    <n v="144134.24"/>
    <n v="252234.91"/>
    <n v="170856.33"/>
    <n v="298998.58"/>
    <n v="188198.71"/>
    <n v="329347.74"/>
    <n v="204382.67"/>
    <n v="357669.68"/>
  </r>
  <r>
    <n v="6"/>
    <x v="3"/>
    <s v="Region VI - Midsouth"/>
    <x v="39"/>
    <s v="TX"/>
    <x v="280"/>
    <n v="3"/>
    <x v="2"/>
    <n v="71639.17"/>
    <n v="125368.54"/>
    <n v="97785.48"/>
    <n v="171124.59"/>
    <n v="123895.19"/>
    <n v="216816.59"/>
    <n v="163375.95000000001"/>
    <n v="285907.90999999997"/>
    <n v="202515.9"/>
    <n v="354402.82"/>
    <n v="228230.52"/>
    <n v="399403.41"/>
    <n v="253642.21"/>
    <n v="443873.86"/>
  </r>
  <r>
    <n v="6"/>
    <x v="3"/>
    <s v="Region VI - Midsouth"/>
    <x v="39"/>
    <s v="TX"/>
    <x v="280"/>
    <n v="4"/>
    <x v="3"/>
    <n v="76218.63"/>
    <n v="121949.81"/>
    <n v="106706.08"/>
    <n v="170729.74"/>
    <n v="137193.54"/>
    <n v="219509.66"/>
    <n v="182924.72"/>
    <n v="292679.55"/>
    <n v="228655.9"/>
    <n v="365849.44"/>
    <n v="259143.35"/>
    <n v="414629.36"/>
    <n v="289630.8"/>
    <n v="463409.29"/>
  </r>
  <r>
    <n v="6"/>
    <x v="3"/>
    <s v="Region VI - Midsouth"/>
    <x v="39"/>
    <s v="TX"/>
    <x v="281"/>
    <n v="1"/>
    <x v="0"/>
    <n v="99825.61"/>
    <n v="174694.81"/>
    <n v="129360.87"/>
    <n v="226381.51"/>
    <n v="154478.82999999999"/>
    <n v="270337.96000000002"/>
    <n v="183960.31"/>
    <n v="321930.55"/>
    <n v="216410.04"/>
    <n v="378717.57"/>
    <n v="237230.07999999999"/>
    <n v="415152.64000000001"/>
    <n v="257308.82"/>
    <n v="450290.44"/>
  </r>
  <r>
    <n v="6"/>
    <x v="3"/>
    <s v="Region VI - Midsouth"/>
    <x v="39"/>
    <s v="TX"/>
    <x v="281"/>
    <n v="2"/>
    <x v="1"/>
    <n v="79203.460000000006"/>
    <n v="138606.06"/>
    <n v="103558.29"/>
    <n v="181227.01"/>
    <n v="125249.22"/>
    <n v="219186.14"/>
    <n v="152875.10999999999"/>
    <n v="267531.44"/>
    <n v="181171.55"/>
    <n v="317050.2"/>
    <n v="199532.43"/>
    <n v="349181.76"/>
    <n v="216657.73"/>
    <n v="379151.03"/>
  </r>
  <r>
    <n v="6"/>
    <x v="3"/>
    <s v="Region VI - Midsouth"/>
    <x v="39"/>
    <s v="TX"/>
    <x v="281"/>
    <n v="3"/>
    <x v="2"/>
    <n v="76281.460000000006"/>
    <n v="133492.56"/>
    <n v="104166.61"/>
    <n v="182291.57"/>
    <n v="132013.43"/>
    <n v="231023.5"/>
    <n v="174114.73"/>
    <n v="304700.78000000003"/>
    <n v="215859.18"/>
    <n v="377753.57"/>
    <n v="243292.32"/>
    <n v="425761.57"/>
    <n v="270408.27"/>
    <n v="473214.47"/>
  </r>
  <r>
    <n v="6"/>
    <x v="3"/>
    <s v="Region VI - Midsouth"/>
    <x v="39"/>
    <s v="TX"/>
    <x v="281"/>
    <n v="4"/>
    <x v="3"/>
    <n v="80848.399999999994"/>
    <n v="129357.45"/>
    <n v="113187.76"/>
    <n v="181100.42"/>
    <n v="145527.12"/>
    <n v="232843.4"/>
    <n v="194036.17"/>
    <n v="310457.87"/>
    <n v="242545.21"/>
    <n v="388072.34"/>
    <n v="274884.57"/>
    <n v="439815.32"/>
    <n v="307223.93"/>
    <n v="491558.29"/>
  </r>
  <r>
    <n v="6"/>
    <x v="3"/>
    <s v="Region VI - Midsouth"/>
    <x v="39"/>
    <s v="TX"/>
    <x v="282"/>
    <n v="1"/>
    <x v="0"/>
    <n v="99892.2"/>
    <n v="174811.35"/>
    <n v="129481.62"/>
    <n v="226592.83"/>
    <n v="154652.16"/>
    <n v="270641.28999999998"/>
    <n v="184208.58"/>
    <n v="322365.01"/>
    <n v="216728.63"/>
    <n v="379275.1"/>
    <n v="237594.6"/>
    <n v="415790.56"/>
    <n v="257732.01"/>
    <n v="451031.02"/>
  </r>
  <r>
    <n v="6"/>
    <x v="3"/>
    <s v="Region VI - Midsouth"/>
    <x v="39"/>
    <s v="TX"/>
    <x v="282"/>
    <n v="2"/>
    <x v="1"/>
    <n v="79038.34"/>
    <n v="138317.1"/>
    <n v="103389.13"/>
    <n v="180930.97"/>
    <n v="125094.13"/>
    <n v="218914.73"/>
    <n v="152774.1"/>
    <n v="267354.67"/>
    <n v="181094.2"/>
    <n v="316914.84000000003"/>
    <n v="199473.39"/>
    <n v="349078.44"/>
    <n v="216624.17"/>
    <n v="379092.29"/>
  </r>
  <r>
    <n v="6"/>
    <x v="3"/>
    <s v="Region VI - Midsouth"/>
    <x v="39"/>
    <s v="TX"/>
    <x v="282"/>
    <n v="3"/>
    <x v="2"/>
    <n v="75957.990000000005"/>
    <n v="132926.49"/>
    <n v="103684.23"/>
    <n v="181447.4"/>
    <n v="131371.70000000001"/>
    <n v="229900.48"/>
    <n v="173237.71"/>
    <n v="303166"/>
    <n v="214742.87"/>
    <n v="375800.01"/>
    <n v="242012.02"/>
    <n v="423521.03"/>
    <n v="268960.40999999997"/>
    <n v="470680.72"/>
  </r>
  <r>
    <n v="6"/>
    <x v="3"/>
    <s v="Region VI - Midsouth"/>
    <x v="39"/>
    <s v="TX"/>
    <x v="282"/>
    <n v="4"/>
    <x v="3"/>
    <n v="80788.039999999994"/>
    <n v="129260.87"/>
    <n v="113103.26"/>
    <n v="180965.22"/>
    <n v="145418.48000000001"/>
    <n v="232669.56"/>
    <n v="193891.3"/>
    <n v="310226.09000000003"/>
    <n v="242364.13"/>
    <n v="387782.61"/>
    <n v="274679.34000000003"/>
    <n v="439486.95"/>
    <n v="306994.56"/>
    <n v="491191.3"/>
  </r>
  <r>
    <n v="6"/>
    <x v="3"/>
    <s v="Region VI - Midsouth"/>
    <x v="39"/>
    <s v="TX"/>
    <x v="283"/>
    <n v="1"/>
    <x v="0"/>
    <n v="99428.29"/>
    <n v="173999.51"/>
    <n v="128932.23"/>
    <n v="225631.41"/>
    <n v="154039.9"/>
    <n v="269569.82"/>
    <n v="183542.36"/>
    <n v="321199.13"/>
    <n v="215984.76"/>
    <n v="377973.34"/>
    <n v="236802.15"/>
    <n v="414403.76"/>
    <n v="256914.28"/>
    <n v="449599.98"/>
  </r>
  <r>
    <n v="6"/>
    <x v="3"/>
    <s v="Region VI - Midsouth"/>
    <x v="39"/>
    <s v="TX"/>
    <x v="283"/>
    <n v="2"/>
    <x v="1"/>
    <n v="78342.720000000001"/>
    <n v="137099.76999999999"/>
    <n v="102549.83"/>
    <n v="179462.2"/>
    <n v="124153.44"/>
    <n v="217268.52"/>
    <n v="151758.60999999999"/>
    <n v="265577.56"/>
    <n v="179954.39"/>
    <n v="314920.19"/>
    <n v="198257.37"/>
    <n v="346950.39"/>
    <n v="215349.68"/>
    <n v="376861.93"/>
  </r>
  <r>
    <n v="6"/>
    <x v="3"/>
    <s v="Region VI - Midsouth"/>
    <x v="39"/>
    <s v="TX"/>
    <x v="283"/>
    <n v="3"/>
    <x v="2"/>
    <n v="75040.899999999994"/>
    <n v="131321.57999999999"/>
    <n v="102370.78"/>
    <n v="179148.87"/>
    <n v="129661.47"/>
    <n v="226907.57"/>
    <n v="170936.02"/>
    <n v="299138.03000000003"/>
    <n v="211845.7"/>
    <n v="370729.97"/>
    <n v="238713.41"/>
    <n v="417748.47"/>
    <n v="265256.81"/>
    <n v="464199.41"/>
  </r>
  <r>
    <n v="6"/>
    <x v="3"/>
    <s v="Region VI - Midsouth"/>
    <x v="39"/>
    <s v="TX"/>
    <x v="283"/>
    <n v="4"/>
    <x v="3"/>
    <n v="80240.56"/>
    <n v="128384.9"/>
    <n v="112336.79"/>
    <n v="179738.86"/>
    <n v="144433.01"/>
    <n v="231092.82"/>
    <n v="192577.35"/>
    <n v="308123.77"/>
    <n v="240721.69"/>
    <n v="385154.71"/>
    <n v="272817.90999999997"/>
    <n v="436508.67"/>
    <n v="304914.14"/>
    <n v="487862.63"/>
  </r>
  <r>
    <n v="6"/>
    <x v="3"/>
    <s v="Region VI - Midsouth"/>
    <x v="39"/>
    <s v="TX"/>
    <x v="284"/>
    <n v="1"/>
    <x v="0"/>
    <n v="96576"/>
    <n v="169008"/>
    <n v="125219.3"/>
    <n v="219133.77"/>
    <n v="149591.87"/>
    <n v="261785.76"/>
    <n v="178225.11"/>
    <n v="311893.94"/>
    <n v="209716.68"/>
    <n v="367004.19"/>
    <n v="229923.61"/>
    <n v="402366.32"/>
    <n v="249440.04"/>
    <n v="436520.07"/>
  </r>
  <r>
    <n v="6"/>
    <x v="3"/>
    <s v="Region VI - Midsouth"/>
    <x v="39"/>
    <s v="TX"/>
    <x v="284"/>
    <n v="2"/>
    <x v="1"/>
    <n v="76185.56"/>
    <n v="133324.73000000001"/>
    <n v="99706.64"/>
    <n v="174486.62"/>
    <n v="120690.68"/>
    <n v="211208.68"/>
    <n v="147489.17000000001"/>
    <n v="258106.05"/>
    <n v="174874.13"/>
    <n v="306029.71999999997"/>
    <n v="192649.54"/>
    <n v="337136.69"/>
    <n v="209245.7"/>
    <n v="366179.98"/>
  </r>
  <r>
    <n v="6"/>
    <x v="3"/>
    <s v="Region VI - Midsouth"/>
    <x v="39"/>
    <s v="TX"/>
    <x v="284"/>
    <n v="3"/>
    <x v="2"/>
    <n v="73043.22"/>
    <n v="127825.64"/>
    <n v="99662.6"/>
    <n v="174409.54"/>
    <n v="126244.07"/>
    <n v="220927.12"/>
    <n v="166443.63"/>
    <n v="291276.36"/>
    <n v="206290.36"/>
    <n v="361008.14"/>
    <n v="232462.81"/>
    <n v="406809.92"/>
    <n v="258321.62"/>
    <n v="452062.84"/>
  </r>
  <r>
    <n v="6"/>
    <x v="3"/>
    <s v="Region VI - Midsouth"/>
    <x v="39"/>
    <s v="TX"/>
    <x v="284"/>
    <n v="4"/>
    <x v="3"/>
    <n v="77986.03"/>
    <n v="124777.66"/>
    <n v="109180.45"/>
    <n v="174688.72"/>
    <n v="140374.85999999999"/>
    <n v="224599.78"/>
    <n v="187166.48"/>
    <n v="299466.38"/>
    <n v="233958.1"/>
    <n v="374332.97"/>
    <n v="265152.52"/>
    <n v="424244.03"/>
    <n v="296346.93"/>
    <n v="474155.09"/>
  </r>
  <r>
    <n v="6"/>
    <x v="3"/>
    <s v="Region VI - Midsouth"/>
    <x v="39"/>
    <s v="TX"/>
    <x v="285"/>
    <n v="1"/>
    <x v="0"/>
    <n v="98300.69"/>
    <n v="172026.2"/>
    <n v="127471.2"/>
    <n v="223074.61"/>
    <n v="152295.35"/>
    <n v="266516.86"/>
    <n v="181465.11"/>
    <n v="317563.93"/>
    <n v="213541.24"/>
    <n v="373697.17"/>
    <n v="234123.63"/>
    <n v="409716.35"/>
    <n v="254009.21"/>
    <n v="444516.11"/>
  </r>
  <r>
    <n v="6"/>
    <x v="3"/>
    <s v="Region VI - Midsouth"/>
    <x v="39"/>
    <s v="TX"/>
    <x v="285"/>
    <n v="2"/>
    <x v="1"/>
    <n v="77446.83"/>
    <n v="135531.96"/>
    <n v="101378.72"/>
    <n v="177412.75"/>
    <n v="122737.31"/>
    <n v="214790.3"/>
    <n v="150030.63"/>
    <n v="262553.59999999998"/>
    <n v="177906.81"/>
    <n v="311336.92"/>
    <n v="196002.42"/>
    <n v="343004.23"/>
    <n v="212901.36"/>
    <n v="372577.39"/>
  </r>
  <r>
    <n v="6"/>
    <x v="3"/>
    <s v="Region VI - Midsouth"/>
    <x v="39"/>
    <s v="TX"/>
    <x v="285"/>
    <n v="3"/>
    <x v="2"/>
    <n v="74177.13"/>
    <n v="129809.99"/>
    <n v="101191.03"/>
    <n v="177084.3"/>
    <n v="128166.16"/>
    <n v="224290.78"/>
    <n v="168963.65"/>
    <n v="295686.39"/>
    <n v="209400.29"/>
    <n v="366450.51"/>
    <n v="235957.1"/>
    <n v="412924.93"/>
    <n v="262193.15000000002"/>
    <n v="458838.01"/>
  </r>
  <r>
    <n v="6"/>
    <x v="3"/>
    <s v="Region VI - Midsouth"/>
    <x v="39"/>
    <s v="TX"/>
    <x v="285"/>
    <n v="4"/>
    <x v="3"/>
    <n v="79326.679999999993"/>
    <n v="126922.68"/>
    <n v="111057.35"/>
    <n v="177691.76"/>
    <n v="142788.01999999999"/>
    <n v="228460.83"/>
    <n v="190384.02"/>
    <n v="304614.44"/>
    <n v="237980.03"/>
    <n v="380768.05"/>
    <n v="269710.7"/>
    <n v="431537.12"/>
    <n v="301441.37"/>
    <n v="482306.2"/>
  </r>
  <r>
    <n v="6"/>
    <x v="3"/>
    <s v="Region VI - Midsouth"/>
    <x v="39"/>
    <s v="TX"/>
    <x v="286"/>
    <n v="1"/>
    <x v="0"/>
    <n v="94984.49"/>
    <n v="166222.85999999999"/>
    <n v="123208.89"/>
    <n v="215615.56"/>
    <n v="147235.04999999999"/>
    <n v="257661.34"/>
    <n v="175481.64"/>
    <n v="307092.87"/>
    <n v="206529.3"/>
    <n v="361426.28"/>
    <n v="226452.64"/>
    <n v="396292.13"/>
    <n v="245717.24"/>
    <n v="430005.18"/>
  </r>
  <r>
    <n v="6"/>
    <x v="3"/>
    <s v="Region VI - Midsouth"/>
    <x v="39"/>
    <s v="TX"/>
    <x v="286"/>
    <n v="2"/>
    <x v="1"/>
    <n v="74594.05"/>
    <n v="130539.6"/>
    <n v="97696.23"/>
    <n v="170968.41"/>
    <n v="118333.86"/>
    <n v="207084.26"/>
    <n v="144745.71"/>
    <n v="253304.98"/>
    <n v="171686.75"/>
    <n v="300451.81"/>
    <n v="189178.57"/>
    <n v="331062.5"/>
    <n v="205522.91"/>
    <n v="359665.09"/>
  </r>
  <r>
    <n v="6"/>
    <x v="3"/>
    <s v="Region VI - Midsouth"/>
    <x v="39"/>
    <s v="TX"/>
    <x v="286"/>
    <n v="3"/>
    <x v="2"/>
    <n v="71262.37"/>
    <n v="124709.15"/>
    <n v="97169.4"/>
    <n v="170046.45"/>
    <n v="123038.53"/>
    <n v="215317.43"/>
    <n v="162169.57999999999"/>
    <n v="283796.77"/>
    <n v="200947.8"/>
    <n v="351658.65"/>
    <n v="226407.9"/>
    <n v="396213.83"/>
    <n v="251554.38"/>
    <n v="440220.15999999997"/>
  </r>
  <r>
    <n v="6"/>
    <x v="3"/>
    <s v="Region VI - Midsouth"/>
    <x v="39"/>
    <s v="TX"/>
    <x v="286"/>
    <n v="4"/>
    <x v="3"/>
    <n v="76524.67"/>
    <n v="122439.48"/>
    <n v="107134.54"/>
    <n v="171415.27"/>
    <n v="137744.41"/>
    <n v="220391.06"/>
    <n v="183659.21"/>
    <n v="293854.74"/>
    <n v="229574.01"/>
    <n v="367318.43"/>
    <n v="260183.88"/>
    <n v="416294.22"/>
    <n v="290793.75"/>
    <n v="465270.01"/>
  </r>
  <r>
    <n v="6"/>
    <x v="3"/>
    <s v="Region VI - Midsouth"/>
    <x v="39"/>
    <s v="TX"/>
    <x v="287"/>
    <n v="1"/>
    <x v="0"/>
    <n v="98234.1"/>
    <n v="171909.67"/>
    <n v="127350.46"/>
    <n v="222863.3"/>
    <n v="152122.01999999999"/>
    <n v="266213.53000000003"/>
    <n v="181216.85"/>
    <n v="317129.48"/>
    <n v="213222.66"/>
    <n v="373139.65"/>
    <n v="233759.11"/>
    <n v="409078.44"/>
    <n v="253586.03"/>
    <n v="443775.55"/>
  </r>
  <r>
    <n v="6"/>
    <x v="3"/>
    <s v="Region VI - Midsouth"/>
    <x v="39"/>
    <s v="TX"/>
    <x v="287"/>
    <n v="2"/>
    <x v="1"/>
    <n v="77611.95"/>
    <n v="135820.92000000001"/>
    <n v="101547.89"/>
    <n v="177708.79999999999"/>
    <n v="122892.41"/>
    <n v="215061.71"/>
    <n v="150131.64000000001"/>
    <n v="262730.37"/>
    <n v="177984.16"/>
    <n v="311472.28999999998"/>
    <n v="196061.47"/>
    <n v="343107.57"/>
    <n v="212934.94"/>
    <n v="372636.14"/>
  </r>
  <r>
    <n v="6"/>
    <x v="3"/>
    <s v="Region VI - Midsouth"/>
    <x v="39"/>
    <s v="TX"/>
    <x v="287"/>
    <n v="3"/>
    <x v="2"/>
    <n v="74500.61"/>
    <n v="130376.07"/>
    <n v="101673.41"/>
    <n v="177928.47"/>
    <n v="128807.89"/>
    <n v="225413.81"/>
    <n v="169840.68"/>
    <n v="297221.19"/>
    <n v="210516.62"/>
    <n v="368404.08"/>
    <n v="237237.42"/>
    <n v="415165.48"/>
    <n v="263641.02"/>
    <n v="461371.79"/>
  </r>
  <r>
    <n v="6"/>
    <x v="3"/>
    <s v="Region VI - Midsouth"/>
    <x v="39"/>
    <s v="TX"/>
    <x v="287"/>
    <n v="4"/>
    <x v="3"/>
    <n v="79387.039999999994"/>
    <n v="127019.26"/>
    <n v="111141.86"/>
    <n v="177826.97"/>
    <n v="142896.67000000001"/>
    <n v="228634.68"/>
    <n v="190528.89"/>
    <n v="304846.24"/>
    <n v="238161.12"/>
    <n v="381057.79"/>
    <n v="269915.93"/>
    <n v="431865.5"/>
    <n v="301670.75"/>
    <n v="482673.21"/>
  </r>
  <r>
    <n v="6"/>
    <x v="3"/>
    <s v="Region VI - Midsouth"/>
    <x v="39"/>
    <s v="TX"/>
    <x v="288"/>
    <n v="1"/>
    <x v="0"/>
    <n v="90074.559999999998"/>
    <n v="157630.47"/>
    <n v="116640.3"/>
    <n v="204120.52"/>
    <n v="139216.87"/>
    <n v="243629.52"/>
    <n v="165683.07"/>
    <n v="289945.37"/>
    <n v="194843.72"/>
    <n v="340976.51"/>
    <n v="213551.46"/>
    <n v="373715.05"/>
    <n v="231557.9"/>
    <n v="405226.32"/>
  </r>
  <r>
    <n v="6"/>
    <x v="3"/>
    <s v="Region VI - Midsouth"/>
    <x v="39"/>
    <s v="TX"/>
    <x v="288"/>
    <n v="2"/>
    <x v="1"/>
    <n v="72001.22"/>
    <n v="126002.13"/>
    <n v="94026.81"/>
    <n v="164546.91"/>
    <n v="113599.91"/>
    <n v="198799.84"/>
    <n v="138439.85"/>
    <n v="242269.74"/>
    <n v="163960.54999999999"/>
    <n v="286930.96000000002"/>
    <n v="180513.07"/>
    <n v="315897.88"/>
    <n v="195931.1"/>
    <n v="342879.42"/>
  </r>
  <r>
    <n v="6"/>
    <x v="3"/>
    <s v="Region VI - Midsouth"/>
    <x v="39"/>
    <s v="TX"/>
    <x v="288"/>
    <n v="3"/>
    <x v="2"/>
    <n v="69748.14"/>
    <n v="122059.25"/>
    <n v="95344.7"/>
    <n v="166853.23000000001"/>
    <n v="120907.67"/>
    <n v="211588.42"/>
    <n v="159542.26999999999"/>
    <n v="279198.96999999997"/>
    <n v="197864.13"/>
    <n v="346262.23"/>
    <n v="223064.55"/>
    <n v="390362.96"/>
    <n v="247986.98"/>
    <n v="433977.21"/>
  </r>
  <r>
    <n v="6"/>
    <x v="3"/>
    <s v="Region VI - Midsouth"/>
    <x v="39"/>
    <s v="TX"/>
    <x v="288"/>
    <n v="4"/>
    <x v="3"/>
    <n v="73231.3"/>
    <n v="117170.09"/>
    <n v="102523.83"/>
    <n v="164038.12"/>
    <n v="131816.35"/>
    <n v="210906.16"/>
    <n v="175755.13"/>
    <n v="281208.21000000002"/>
    <n v="219693.91"/>
    <n v="351510.26"/>
    <n v="248986.43"/>
    <n v="398378.3"/>
    <n v="278278.96000000002"/>
    <n v="445246.34"/>
  </r>
  <r>
    <n v="6"/>
    <x v="3"/>
    <s v="Region VI - Midsouth"/>
    <x v="39"/>
    <s v="TX"/>
    <x v="289"/>
    <n v="1"/>
    <x v="0"/>
    <n v="95781.36"/>
    <n v="167617.37"/>
    <n v="124362.03"/>
    <n v="217633.55"/>
    <n v="148713.99"/>
    <n v="260249.48"/>
    <n v="177389.19"/>
    <n v="310431.08"/>
    <n v="208866.12"/>
    <n v="365515.71"/>
    <n v="229067.74"/>
    <n v="400868.54"/>
    <n v="248650.93"/>
    <n v="435139.12"/>
  </r>
  <r>
    <n v="6"/>
    <x v="3"/>
    <s v="Region VI - Midsouth"/>
    <x v="39"/>
    <s v="TX"/>
    <x v="289"/>
    <n v="2"/>
    <x v="1"/>
    <n v="74464.08"/>
    <n v="130312.14"/>
    <n v="97689.7"/>
    <n v="170956.98"/>
    <n v="118499.11"/>
    <n v="207373.44"/>
    <n v="145256.17000000001"/>
    <n v="254198.29"/>
    <n v="172439.81"/>
    <n v="301769.67"/>
    <n v="190099.39"/>
    <n v="332673.91999999998"/>
    <n v="206629.57"/>
    <n v="361601.76"/>
  </r>
  <r>
    <n v="6"/>
    <x v="3"/>
    <s v="Region VI - Midsouth"/>
    <x v="39"/>
    <s v="TX"/>
    <x v="289"/>
    <n v="3"/>
    <x v="2"/>
    <n v="70562.100000000006"/>
    <n v="123483.67"/>
    <n v="96070.93"/>
    <n v="168124.13"/>
    <n v="121540.14"/>
    <n v="212695.25"/>
    <n v="160086.20000000001"/>
    <n v="280150.84999999998"/>
    <n v="198263.38"/>
    <n v="346960.91"/>
    <n v="223304.97"/>
    <n v="390783.7"/>
    <n v="248018.67"/>
    <n v="434032.68"/>
  </r>
  <r>
    <n v="6"/>
    <x v="3"/>
    <s v="Region VI - Midsouth"/>
    <x v="39"/>
    <s v="TX"/>
    <x v="289"/>
    <n v="4"/>
    <x v="3"/>
    <n v="76770.350000000006"/>
    <n v="122832.56"/>
    <n v="107478.49"/>
    <n v="171965.58"/>
    <n v="138186.63"/>
    <n v="221098.61"/>
    <n v="184248.84"/>
    <n v="294798.14"/>
    <n v="230311.05"/>
    <n v="368497.68"/>
    <n v="261019.19"/>
    <n v="417630.7"/>
    <n v="291727.33"/>
    <n v="466763.73"/>
  </r>
  <r>
    <n v="6"/>
    <x v="3"/>
    <s v="Region VI - Midsouth"/>
    <x v="39"/>
    <s v="TX"/>
    <x v="290"/>
    <n v="1"/>
    <x v="0"/>
    <n v="97173.09"/>
    <n v="170052.91"/>
    <n v="126010.18"/>
    <n v="220517.82"/>
    <n v="150550.79999999999"/>
    <n v="263463.90999999997"/>
    <n v="179387.86"/>
    <n v="313928.76"/>
    <n v="211097.73"/>
    <n v="369421.03"/>
    <n v="231445.13"/>
    <n v="405028.97"/>
    <n v="251104.16"/>
    <n v="439432.28"/>
  </r>
  <r>
    <n v="6"/>
    <x v="3"/>
    <s v="Region VI - Midsouth"/>
    <x v="39"/>
    <s v="TX"/>
    <x v="290"/>
    <n v="2"/>
    <x v="1"/>
    <n v="76550.95"/>
    <n v="133964.16"/>
    <n v="100207.61"/>
    <n v="175363.32"/>
    <n v="121321.19"/>
    <n v="212312.09"/>
    <n v="148302.65"/>
    <n v="259529.65"/>
    <n v="175859.24"/>
    <n v="307753.67"/>
    <n v="193747.48"/>
    <n v="339058.09"/>
    <n v="210453.07"/>
    <n v="368292.87"/>
  </r>
  <r>
    <n v="6"/>
    <x v="3"/>
    <s v="Region VI - Midsouth"/>
    <x v="39"/>
    <s v="TX"/>
    <x v="290"/>
    <n v="3"/>
    <x v="2"/>
    <n v="73313.37"/>
    <n v="128298.4"/>
    <n v="100011.28"/>
    <n v="175019.74"/>
    <n v="126670.86"/>
    <n v="221674"/>
    <n v="166991.29999999999"/>
    <n v="292234.78000000003"/>
    <n v="206954.9"/>
    <n v="362171.08"/>
    <n v="233200.8"/>
    <n v="408101.41"/>
    <n v="259129.51"/>
    <n v="453476.64"/>
  </r>
  <r>
    <n v="6"/>
    <x v="3"/>
    <s v="Region VI - Midsouth"/>
    <x v="39"/>
    <s v="TX"/>
    <x v="290"/>
    <n v="4"/>
    <x v="3"/>
    <n v="78412.789999999994"/>
    <n v="125460.47"/>
    <n v="109777.91"/>
    <n v="175644.66"/>
    <n v="141143.03"/>
    <n v="225828.85"/>
    <n v="188190.71"/>
    <n v="301105.13"/>
    <n v="235238.38"/>
    <n v="376381.42"/>
    <n v="266603.5"/>
    <n v="426565.61"/>
    <n v="297968.62"/>
    <n v="476749.8"/>
  </r>
  <r>
    <n v="6"/>
    <x v="3"/>
    <s v="Region VI - Midsouth"/>
    <x v="39"/>
    <s v="TX"/>
    <x v="291"/>
    <n v="1"/>
    <x v="0"/>
    <n v="97503.83"/>
    <n v="170631.69"/>
    <n v="126318.07"/>
    <n v="221056.63"/>
    <n v="150816.41"/>
    <n v="263928.71999999997"/>
    <n v="179557.56"/>
    <n v="314225.74"/>
    <n v="211204.43"/>
    <n v="369607.76"/>
    <n v="231508.54"/>
    <n v="405139.95"/>
    <n v="251075.53"/>
    <n v="439382.18"/>
  </r>
  <r>
    <n v="6"/>
    <x v="3"/>
    <s v="Region VI - Midsouth"/>
    <x v="39"/>
    <s v="TX"/>
    <x v="291"/>
    <n v="2"/>
    <x v="1"/>
    <n v="77576.81"/>
    <n v="135759.41"/>
    <n v="101385.25"/>
    <n v="177424.19"/>
    <n v="122572.07"/>
    <n v="214501.12"/>
    <n v="149520.17000000001"/>
    <n v="261660.3"/>
    <n v="177153.75"/>
    <n v="310019.07"/>
    <n v="195081.61"/>
    <n v="341392.81"/>
    <n v="211794.7"/>
    <n v="370640.73"/>
  </r>
  <r>
    <n v="6"/>
    <x v="3"/>
    <s v="Region VI - Midsouth"/>
    <x v="39"/>
    <s v="TX"/>
    <x v="291"/>
    <n v="3"/>
    <x v="2"/>
    <n v="74877.41"/>
    <n v="131035.47"/>
    <n v="102289.5"/>
    <n v="179006.62"/>
    <n v="129664.55"/>
    <n v="226912.96"/>
    <n v="171047.04000000001"/>
    <n v="299332.32"/>
    <n v="212084.72"/>
    <n v="371148.26"/>
    <n v="239060.04"/>
    <n v="418355.07"/>
    <n v="265728.84999999998"/>
    <n v="465025.5"/>
  </r>
  <r>
    <n v="6"/>
    <x v="3"/>
    <s v="Region VI - Midsouth"/>
    <x v="39"/>
    <s v="TX"/>
    <x v="291"/>
    <n v="4"/>
    <x v="3"/>
    <n v="79081"/>
    <n v="126529.60000000001"/>
    <n v="110713.4"/>
    <n v="177141.44"/>
    <n v="142345.79999999999"/>
    <n v="227753.28"/>
    <n v="189794.4"/>
    <n v="303671.05"/>
    <n v="237243"/>
    <n v="379588.81"/>
    <n v="268875.40000000002"/>
    <n v="430200.65"/>
    <n v="300507.8"/>
    <n v="480812.49"/>
  </r>
  <r>
    <n v="6"/>
    <x v="3"/>
    <s v="Region VI - Midsouth"/>
    <x v="39"/>
    <s v="TX"/>
    <x v="292"/>
    <n v="1"/>
    <x v="0"/>
    <n v="92596.11"/>
    <n v="162043.20000000001"/>
    <n v="120045.34"/>
    <n v="210079.35"/>
    <n v="143399.29"/>
    <n v="250948.76"/>
    <n v="170830.62"/>
    <n v="298953.58"/>
    <n v="201005.1"/>
    <n v="351758.92"/>
    <n v="220366.58"/>
    <n v="385641.51"/>
    <n v="239060.76"/>
    <n v="418356.32"/>
  </r>
  <r>
    <n v="6"/>
    <x v="3"/>
    <s v="Region VI - Midsouth"/>
    <x v="39"/>
    <s v="TX"/>
    <x v="292"/>
    <n v="2"/>
    <x v="1"/>
    <n v="73132.52"/>
    <n v="127981.9"/>
    <n v="95692.35"/>
    <n v="167461.62"/>
    <n v="115811.8"/>
    <n v="202670.64"/>
    <n v="141491.76999999999"/>
    <n v="247610.6"/>
    <n v="167746.29999999999"/>
    <n v="293556.02"/>
    <n v="184786.78"/>
    <n v="323376.86"/>
    <n v="200693.44"/>
    <n v="351213.51"/>
  </r>
  <r>
    <n v="6"/>
    <x v="3"/>
    <s v="Region VI - Midsouth"/>
    <x v="39"/>
    <s v="TX"/>
    <x v="292"/>
    <n v="3"/>
    <x v="2"/>
    <n v="70181.78"/>
    <n v="122818.12"/>
    <n v="95774.67"/>
    <n v="167605.67000000001"/>
    <n v="121331.37"/>
    <n v="212329.91"/>
    <n v="159978.91"/>
    <n v="279963.09000000003"/>
    <n v="198289.65"/>
    <n v="347006.88"/>
    <n v="223455.92"/>
    <n v="391047.86"/>
    <n v="248322.82"/>
    <n v="434564.93"/>
  </r>
  <r>
    <n v="6"/>
    <x v="3"/>
    <s v="Region VI - Midsouth"/>
    <x v="39"/>
    <s v="TX"/>
    <x v="292"/>
    <n v="4"/>
    <x v="3"/>
    <n v="74817.63"/>
    <n v="119708.2"/>
    <n v="104744.68"/>
    <n v="167591.49"/>
    <n v="134671.73000000001"/>
    <n v="215474.77"/>
    <n v="179562.3"/>
    <n v="287299.69"/>
    <n v="224452.88"/>
    <n v="359124.61"/>
    <n v="254379.93"/>
    <n v="407007.9"/>
    <n v="284306.98"/>
    <n v="454891.18"/>
  </r>
  <r>
    <n v="6"/>
    <x v="3"/>
    <s v="Region VI - Midsouth"/>
    <x v="39"/>
    <s v="TX"/>
    <x v="293"/>
    <n v="1"/>
    <x v="0"/>
    <n v="93590.53"/>
    <n v="163783.43"/>
    <n v="121264.87"/>
    <n v="212213.51"/>
    <n v="144797.17000000001"/>
    <n v="253395.05"/>
    <n v="172411.33"/>
    <n v="301719.83"/>
    <n v="202811.43"/>
    <n v="354920"/>
    <n v="222316.03"/>
    <n v="389053.05"/>
    <n v="241119.43"/>
    <n v="421959.01"/>
  </r>
  <r>
    <n v="6"/>
    <x v="3"/>
    <s v="Region VI - Midsouth"/>
    <x v="39"/>
    <s v="TX"/>
    <x v="293"/>
    <n v="2"/>
    <x v="1"/>
    <n v="74358.64"/>
    <n v="130127.62"/>
    <n v="97201.79"/>
    <n v="170103.14"/>
    <n v="117538.09"/>
    <n v="205691.67"/>
    <n v="143421.76000000001"/>
    <n v="250988.07"/>
    <n v="169948.57"/>
    <n v="297409.99"/>
    <n v="187159.8"/>
    <n v="327529.65000000002"/>
    <n v="203208.87"/>
    <n v="355615.51"/>
  </r>
  <r>
    <n v="6"/>
    <x v="3"/>
    <s v="Region VI - Midsouth"/>
    <x v="39"/>
    <s v="TX"/>
    <x v="293"/>
    <n v="3"/>
    <x v="2"/>
    <n v="71692.490000000005"/>
    <n v="125461.86"/>
    <n v="97919.18"/>
    <n v="171358.57"/>
    <n v="124110.12"/>
    <n v="217192.72"/>
    <n v="163705.29"/>
    <n v="286484.26"/>
    <n v="202967.67"/>
    <n v="355193.43"/>
    <n v="228772.83"/>
    <n v="400352.45"/>
    <n v="254282.17"/>
    <n v="444993.8"/>
  </r>
  <r>
    <n v="6"/>
    <x v="3"/>
    <s v="Region VI - Midsouth"/>
    <x v="39"/>
    <s v="TX"/>
    <x v="293"/>
    <n v="4"/>
    <x v="3"/>
    <n v="75852.23"/>
    <n v="121363.57"/>
    <n v="106193.12"/>
    <n v="169909"/>
    <n v="136534.01"/>
    <n v="218454.42"/>
    <n v="182045.35"/>
    <n v="291272.57"/>
    <n v="227556.69"/>
    <n v="364090.71"/>
    <n v="257897.58"/>
    <n v="412636.14"/>
    <n v="288238.46999999997"/>
    <n v="461181.56"/>
  </r>
  <r>
    <n v="6"/>
    <x v="3"/>
    <s v="Region VI - Midsouth"/>
    <x v="39"/>
    <s v="TX"/>
    <x v="294"/>
    <n v="1"/>
    <x v="0"/>
    <n v="93856.9"/>
    <n v="164249.57"/>
    <n v="121747.87"/>
    <n v="213058.77"/>
    <n v="145490.51"/>
    <n v="254608.39"/>
    <n v="173404.4"/>
    <n v="303457.7"/>
    <n v="204085.79"/>
    <n v="357150.14"/>
    <n v="223774.14"/>
    <n v="391604.74"/>
    <n v="242812.19"/>
    <n v="424921.34"/>
  </r>
  <r>
    <n v="6"/>
    <x v="3"/>
    <s v="Region VI - Midsouth"/>
    <x v="39"/>
    <s v="TX"/>
    <x v="294"/>
    <n v="2"/>
    <x v="1"/>
    <n v="73698.17"/>
    <n v="128971.79"/>
    <n v="96525.13"/>
    <n v="168918.98"/>
    <n v="116917.74"/>
    <n v="204606.05"/>
    <n v="143017.73000000001"/>
    <n v="250281.03"/>
    <n v="169639.18"/>
    <n v="296868.56"/>
    <n v="186923.63"/>
    <n v="327116.36"/>
    <n v="203074.61"/>
    <n v="355380.57"/>
  </r>
  <r>
    <n v="6"/>
    <x v="3"/>
    <s v="Region VI - Midsouth"/>
    <x v="39"/>
    <s v="TX"/>
    <x v="294"/>
    <n v="3"/>
    <x v="2"/>
    <n v="70398.61"/>
    <n v="123197.56"/>
    <n v="95989.65"/>
    <n v="167981.89"/>
    <n v="121543.23"/>
    <n v="212700.65"/>
    <n v="160197.23000000001"/>
    <n v="280345.15999999997"/>
    <n v="198502.41"/>
    <n v="347379.21"/>
    <n v="223651.61"/>
    <n v="391390.31"/>
    <n v="248490.74"/>
    <n v="434858.79"/>
  </r>
  <r>
    <n v="6"/>
    <x v="3"/>
    <s v="Region VI - Midsouth"/>
    <x v="39"/>
    <s v="TX"/>
    <x v="294"/>
    <n v="4"/>
    <x v="3"/>
    <n v="75610.789999999994"/>
    <n v="120977.26"/>
    <n v="105855.11"/>
    <n v="169368.17"/>
    <n v="136099.42000000001"/>
    <n v="217759.08"/>
    <n v="181465.89"/>
    <n v="290345.44"/>
    <n v="226832.37"/>
    <n v="362931.79"/>
    <n v="257076.68"/>
    <n v="411322.7"/>
    <n v="287321"/>
    <n v="459713.61"/>
  </r>
  <r>
    <n v="6"/>
    <x v="3"/>
    <s v="Region VI - Midsouth"/>
    <x v="39"/>
    <s v="TX"/>
    <x v="295"/>
    <n v="1"/>
    <x v="0"/>
    <n v="90871.43"/>
    <n v="159024.99"/>
    <n v="117793.44"/>
    <n v="206138.52"/>
    <n v="140695.81"/>
    <n v="246217.67"/>
    <n v="167590.62"/>
    <n v="293283.59000000003"/>
    <n v="197180.54"/>
    <n v="345065.95"/>
    <n v="216166.56"/>
    <n v="378291.47"/>
    <n v="234491.59"/>
    <n v="410360.28"/>
  </r>
  <r>
    <n v="6"/>
    <x v="3"/>
    <s v="Region VI - Midsouth"/>
    <x v="39"/>
    <s v="TX"/>
    <x v="295"/>
    <n v="2"/>
    <x v="1"/>
    <n v="71871.25"/>
    <n v="125774.68"/>
    <n v="94020.28"/>
    <n v="164535.49"/>
    <n v="113765.16"/>
    <n v="199089.03"/>
    <n v="138950.32"/>
    <n v="243163.06"/>
    <n v="164713.60999999999"/>
    <n v="288248.83"/>
    <n v="181433.9"/>
    <n v="317509.32"/>
    <n v="197037.77"/>
    <n v="344816.1"/>
  </r>
  <r>
    <n v="6"/>
    <x v="3"/>
    <s v="Region VI - Midsouth"/>
    <x v="39"/>
    <s v="TX"/>
    <x v="295"/>
    <n v="3"/>
    <x v="2"/>
    <n v="69047.87"/>
    <n v="120833.78"/>
    <n v="94246.24"/>
    <n v="164930.91"/>
    <n v="119409.29"/>
    <n v="208966.25"/>
    <n v="157458.89000000001"/>
    <n v="275553.06"/>
    <n v="195179.72"/>
    <n v="341564.51"/>
    <n v="219961.63"/>
    <n v="384932.85"/>
    <n v="244451.29"/>
    <n v="427789.76"/>
  </r>
  <r>
    <n v="6"/>
    <x v="3"/>
    <s v="Region VI - Midsouth"/>
    <x v="39"/>
    <s v="TX"/>
    <x v="295"/>
    <n v="4"/>
    <x v="3"/>
    <n v="73476.98"/>
    <n v="117563.18"/>
    <n v="102867.78"/>
    <n v="164588.45000000001"/>
    <n v="132258.57"/>
    <n v="211613.72"/>
    <n v="176344.76"/>
    <n v="282151.63"/>
    <n v="220430.96"/>
    <n v="352689.53"/>
    <n v="249821.75"/>
    <n v="399714.8"/>
    <n v="279212.53999999998"/>
    <n v="446740.08"/>
  </r>
  <r>
    <n v="6"/>
    <x v="3"/>
    <s v="Region VI - Midsouth"/>
    <x v="39"/>
    <s v="TX"/>
    <x v="296"/>
    <n v="1"/>
    <x v="0"/>
    <n v="96973.32"/>
    <n v="169703.31"/>
    <n v="125647.94"/>
    <n v="219883.89"/>
    <n v="150030.81"/>
    <n v="262553.92"/>
    <n v="178643.07"/>
    <n v="312625.38"/>
    <n v="210141.97"/>
    <n v="367748.45"/>
    <n v="230351.56"/>
    <n v="403115.22"/>
    <n v="249834.6"/>
    <n v="437210.55"/>
  </r>
  <r>
    <n v="6"/>
    <x v="3"/>
    <s v="Region VI - Midsouth"/>
    <x v="39"/>
    <s v="TX"/>
    <x v="296"/>
    <n v="2"/>
    <x v="1"/>
    <n v="77046.31"/>
    <n v="134831.03"/>
    <n v="100715.11"/>
    <n v="176251.45"/>
    <n v="121786.46"/>
    <n v="213126.31"/>
    <n v="148605.68"/>
    <n v="260059.94"/>
    <n v="176091.29"/>
    <n v="308159.76"/>
    <n v="193924.62"/>
    <n v="339368.08"/>
    <n v="210553.77"/>
    <n v="368469.1"/>
  </r>
  <r>
    <n v="6"/>
    <x v="3"/>
    <s v="Region VI - Midsouth"/>
    <x v="39"/>
    <s v="TX"/>
    <x v="296"/>
    <n v="3"/>
    <x v="2"/>
    <n v="74283.789999999994"/>
    <n v="129996.63"/>
    <n v="101458.43"/>
    <n v="177552.26"/>
    <n v="128596.04"/>
    <n v="225043.07"/>
    <n v="169622.36"/>
    <n v="296839.13"/>
    <n v="210303.86"/>
    <n v="368031.76"/>
    <n v="237041.74"/>
    <n v="414823.04"/>
    <n v="263473.11"/>
    <n v="461077.94"/>
  </r>
  <r>
    <n v="6"/>
    <x v="3"/>
    <s v="Region VI - Midsouth"/>
    <x v="39"/>
    <s v="TX"/>
    <x v="296"/>
    <n v="4"/>
    <x v="3"/>
    <n v="78593.88"/>
    <n v="125750.21"/>
    <n v="110031.43"/>
    <n v="176050.29"/>
    <n v="141468.98000000001"/>
    <n v="226350.38"/>
    <n v="188625.31"/>
    <n v="301800.5"/>
    <n v="235781.64"/>
    <n v="377250.63"/>
    <n v="267219.19"/>
    <n v="427550.71"/>
    <n v="298656.74"/>
    <n v="477850.79"/>
  </r>
  <r>
    <n v="6"/>
    <x v="3"/>
    <s v="Region VI - Midsouth"/>
    <x v="39"/>
    <s v="TX"/>
    <x v="297"/>
    <n v="1"/>
    <x v="0"/>
    <n v="97570.42"/>
    <n v="170748.23"/>
    <n v="126438.82"/>
    <n v="221267.94"/>
    <n v="150989.75"/>
    <n v="264232.06"/>
    <n v="179805.83"/>
    <n v="314660.2"/>
    <n v="211523.02"/>
    <n v="370165.29"/>
    <n v="231873.07"/>
    <n v="405777.87"/>
    <n v="251498.72"/>
    <n v="440122.76"/>
  </r>
  <r>
    <n v="6"/>
    <x v="3"/>
    <s v="Region VI - Midsouth"/>
    <x v="39"/>
    <s v="TX"/>
    <x v="297"/>
    <n v="2"/>
    <x v="1"/>
    <n v="77411.69"/>
    <n v="135470.46"/>
    <n v="101216.08"/>
    <n v="177128.15"/>
    <n v="122416.98"/>
    <n v="214229.71"/>
    <n v="149419.16"/>
    <n v="261483.54"/>
    <n v="177076.4"/>
    <n v="309883.71000000002"/>
    <n v="195022.56"/>
    <n v="341289.49"/>
    <n v="211761.14"/>
    <n v="370581.99"/>
  </r>
  <r>
    <n v="6"/>
    <x v="3"/>
    <s v="Region VI - Midsouth"/>
    <x v="39"/>
    <s v="TX"/>
    <x v="297"/>
    <n v="3"/>
    <x v="2"/>
    <n v="74553.94"/>
    <n v="130469.39"/>
    <n v="101807.11"/>
    <n v="178162.45"/>
    <n v="129022.83"/>
    <n v="225789.95"/>
    <n v="170170.03"/>
    <n v="297797.55"/>
    <n v="210968.4"/>
    <n v="369194.7"/>
    <n v="237779.73"/>
    <n v="416114.53"/>
    <n v="264280.99"/>
    <n v="462491.74"/>
  </r>
  <r>
    <n v="6"/>
    <x v="3"/>
    <s v="Region VI - Midsouth"/>
    <x v="39"/>
    <s v="TX"/>
    <x v="297"/>
    <n v="4"/>
    <x v="3"/>
    <n v="79020.639999999999"/>
    <n v="126433.03"/>
    <n v="110628.9"/>
    <n v="177006.24"/>
    <n v="142237.15"/>
    <n v="227579.45"/>
    <n v="189649.54"/>
    <n v="303439.26"/>
    <n v="237061.92"/>
    <n v="379299.08"/>
    <n v="268670.18"/>
    <n v="429872.29"/>
    <n v="300278.43"/>
    <n v="480445.5"/>
  </r>
  <r>
    <n v="7"/>
    <x v="3"/>
    <s v="Region VII - Midwest"/>
    <x v="40"/>
    <s v="IA"/>
    <x v="29"/>
    <n v="1"/>
    <x v="0"/>
    <n v="106790.96"/>
    <n v="186884.19"/>
    <n v="138489.26"/>
    <n v="242356.2"/>
    <n v="165466.1"/>
    <n v="289565.68"/>
    <n v="197168.59"/>
    <n v="345045.02"/>
    <n v="232026.88"/>
    <n v="406047.04"/>
    <n v="254394.7"/>
    <n v="445190.73"/>
    <n v="276008.71999999997"/>
    <n v="483015.25"/>
  </r>
  <r>
    <n v="7"/>
    <x v="3"/>
    <s v="Region VII - Midwest"/>
    <x v="40"/>
    <s v="IA"/>
    <x v="29"/>
    <n v="2"/>
    <x v="1"/>
    <n v="84083.43"/>
    <n v="147146.01"/>
    <n v="110077.43"/>
    <n v="192635.51"/>
    <n v="133280.69"/>
    <n v="233241.2"/>
    <n v="162939.93"/>
    <n v="285144.88"/>
    <n v="193224.94"/>
    <n v="338143.65"/>
    <n v="212884.94"/>
    <n v="372548.64"/>
    <n v="231246.84"/>
    <n v="404681.97"/>
  </r>
  <r>
    <n v="7"/>
    <x v="3"/>
    <s v="Region VII - Midwest"/>
    <x v="40"/>
    <s v="IA"/>
    <x v="29"/>
    <n v="3"/>
    <x v="2"/>
    <n v="80493.64"/>
    <n v="140863.87"/>
    <n v="109797.96"/>
    <n v="192146.43"/>
    <n v="139060.07999999999"/>
    <n v="243355.13"/>
    <n v="183317.8"/>
    <n v="320806.15000000002"/>
    <n v="227182.6"/>
    <n v="397569.55"/>
    <n v="255989.2"/>
    <n v="447981.11"/>
    <n v="284446.53999999998"/>
    <n v="497781.44"/>
  </r>
  <r>
    <n v="7"/>
    <x v="3"/>
    <s v="Region VII - Midwest"/>
    <x v="40"/>
    <s v="IA"/>
    <x v="29"/>
    <n v="4"/>
    <x v="3"/>
    <n v="86150.62"/>
    <n v="137840.99"/>
    <n v="120610.86"/>
    <n v="192977.39"/>
    <n v="155071.10999999999"/>
    <n v="248113.78"/>
    <n v="206761.48"/>
    <n v="330818.37"/>
    <n v="258451.85"/>
    <n v="413522.97"/>
    <n v="292912.09999999998"/>
    <n v="468659.36"/>
    <n v="327372.34999999998"/>
    <n v="523795.76"/>
  </r>
  <r>
    <n v="7"/>
    <x v="3"/>
    <s v="Region VII - Midwest"/>
    <x v="40"/>
    <s v="IA"/>
    <x v="298"/>
    <n v="1"/>
    <x v="0"/>
    <n v="110173.75"/>
    <n v="192804.06"/>
    <n v="142872.32000000001"/>
    <n v="250026.56"/>
    <n v="170699.73"/>
    <n v="298724.53000000003"/>
    <n v="203400.31"/>
    <n v="355950.55"/>
    <n v="239357.41"/>
    <n v="418875.46"/>
    <n v="262430.21000000002"/>
    <n v="459252.87"/>
    <n v="284723.87"/>
    <n v="498266.77"/>
  </r>
  <r>
    <n v="7"/>
    <x v="3"/>
    <s v="Region VII - Midwest"/>
    <x v="40"/>
    <s v="IA"/>
    <x v="298"/>
    <n v="2"/>
    <x v="1"/>
    <n v="86771.09"/>
    <n v="151849.41"/>
    <n v="113590.75"/>
    <n v="198783.81"/>
    <n v="137529.04999999999"/>
    <n v="240675.83"/>
    <n v="168123.84"/>
    <n v="294216.71999999997"/>
    <n v="199367.66"/>
    <n v="348893.4"/>
    <n v="219649.74"/>
    <n v="384387.05"/>
    <n v="238591.73"/>
    <n v="417535.53"/>
  </r>
  <r>
    <n v="7"/>
    <x v="3"/>
    <s v="Region VII - Midwest"/>
    <x v="40"/>
    <s v="IA"/>
    <x v="298"/>
    <n v="3"/>
    <x v="2"/>
    <n v="83084.929999999993"/>
    <n v="145398.63"/>
    <n v="113337.2"/>
    <n v="198340.11"/>
    <n v="143545.98000000001"/>
    <n v="251205.46"/>
    <n v="189234.86"/>
    <n v="331161"/>
    <n v="234518.77"/>
    <n v="410407.85"/>
    <n v="264258.09000000003"/>
    <n v="462451.66"/>
    <n v="293637.45"/>
    <n v="513865.54"/>
  </r>
  <r>
    <n v="7"/>
    <x v="3"/>
    <s v="Region VII - Midwest"/>
    <x v="40"/>
    <s v="IA"/>
    <x v="298"/>
    <n v="4"/>
    <x v="3"/>
    <n v="88892.26"/>
    <n v="142227.62"/>
    <n v="124449.17"/>
    <n v="199118.67"/>
    <n v="160006.07"/>
    <n v="256009.72"/>
    <n v="213341.43"/>
    <n v="341346.29"/>
    <n v="266676.78000000003"/>
    <n v="426682.86"/>
    <n v="302233.69"/>
    <n v="483573.91"/>
    <n v="337790.59"/>
    <n v="540464.96"/>
  </r>
  <r>
    <n v="7"/>
    <x v="3"/>
    <s v="Region VII - Midwest"/>
    <x v="40"/>
    <s v="IA"/>
    <x v="299"/>
    <n v="1"/>
    <x v="0"/>
    <n v="100091.97"/>
    <n v="175160.95"/>
    <n v="129843.87"/>
    <n v="227226.76"/>
    <n v="155172.17000000001"/>
    <n v="271551.28999999998"/>
    <n v="184953.37"/>
    <n v="323668.40999999997"/>
    <n v="217684.39"/>
    <n v="380947.69"/>
    <n v="238688.18"/>
    <n v="417704.32"/>
    <n v="259001.58"/>
    <n v="453252.76"/>
  </r>
  <r>
    <n v="7"/>
    <x v="3"/>
    <s v="Region VII - Midwest"/>
    <x v="40"/>
    <s v="IA"/>
    <x v="299"/>
    <n v="2"/>
    <x v="1"/>
    <n v="78542.990000000005"/>
    <n v="137450.23000000001"/>
    <n v="102881.63"/>
    <n v="180042.85"/>
    <n v="124628.86"/>
    <n v="218100.51"/>
    <n v="152471.07999999999"/>
    <n v="266824.39"/>
    <n v="180862.15"/>
    <n v="316508.76"/>
    <n v="199296.26"/>
    <n v="348768.46"/>
    <n v="216523.47"/>
    <n v="378916.07"/>
  </r>
  <r>
    <n v="7"/>
    <x v="3"/>
    <s v="Region VII - Midwest"/>
    <x v="40"/>
    <s v="IA"/>
    <x v="299"/>
    <n v="3"/>
    <x v="2"/>
    <n v="74987.570000000007"/>
    <n v="131228.25"/>
    <n v="102237.08"/>
    <n v="178914.88"/>
    <n v="129446.53"/>
    <n v="226531.42"/>
    <n v="170606.66"/>
    <n v="298561.65000000002"/>
    <n v="211393.91"/>
    <n v="369939.34"/>
    <n v="238171.09"/>
    <n v="416799.41"/>
    <n v="264616.82"/>
    <n v="463079.44"/>
  </r>
  <r>
    <n v="7"/>
    <x v="3"/>
    <s v="Region VII - Midwest"/>
    <x v="40"/>
    <s v="IA"/>
    <x v="299"/>
    <n v="4"/>
    <x v="3"/>
    <n v="80606.960000000006"/>
    <n v="128971.14"/>
    <n v="112849.74"/>
    <n v="180559.59"/>
    <n v="145092.53"/>
    <n v="232148.05"/>
    <n v="193456.7"/>
    <n v="309530.73"/>
    <n v="241820.88"/>
    <n v="386913.41"/>
    <n v="274063.65999999997"/>
    <n v="438501.87"/>
    <n v="306306.45"/>
    <n v="490090.32"/>
  </r>
  <r>
    <n v="7"/>
    <x v="3"/>
    <s v="Region VII - Midwest"/>
    <x v="40"/>
    <s v="IA"/>
    <x v="300"/>
    <n v="1"/>
    <x v="0"/>
    <n v="116475.42"/>
    <n v="203831.99"/>
    <n v="151089.07"/>
    <n v="264405.88"/>
    <n v="180554.73"/>
    <n v="315970.78000000003"/>
    <n v="215197.57"/>
    <n v="376595.74"/>
    <n v="253274.61"/>
    <n v="443230.57"/>
    <n v="277708.79999999999"/>
    <n v="485990.40000000002"/>
    <n v="301336.46000000002"/>
    <n v="527338.80000000005"/>
  </r>
  <r>
    <n v="7"/>
    <x v="3"/>
    <s v="Region VII - Midwest"/>
    <x v="40"/>
    <s v="IA"/>
    <x v="300"/>
    <n v="2"/>
    <x v="1"/>
    <n v="91450.8"/>
    <n v="160038.89000000001"/>
    <n v="119778.08"/>
    <n v="209611.65"/>
    <n v="145085.09"/>
    <n v="253898.9"/>
    <n v="177476.19"/>
    <n v="310583.33"/>
    <n v="210513.29"/>
    <n v="368398.26"/>
    <n v="231963.34"/>
    <n v="405935.85"/>
    <n v="252007.04000000001"/>
    <n v="441012.32"/>
  </r>
  <r>
    <n v="7"/>
    <x v="3"/>
    <s v="Region VII - Midwest"/>
    <x v="40"/>
    <s v="IA"/>
    <x v="300"/>
    <n v="3"/>
    <x v="2"/>
    <n v="87350.43"/>
    <n v="152863.26"/>
    <n v="119102.25"/>
    <n v="208428.94"/>
    <n v="150807.56"/>
    <n v="263913.23"/>
    <n v="198767.28"/>
    <n v="347842.73"/>
    <n v="246293.97"/>
    <n v="431014.44"/>
    <n v="277497.28999999998"/>
    <n v="485620.25"/>
    <n v="308315.69"/>
    <n v="539552.46"/>
  </r>
  <r>
    <n v="7"/>
    <x v="3"/>
    <s v="Region VII - Midwest"/>
    <x v="40"/>
    <s v="IA"/>
    <x v="300"/>
    <n v="4"/>
    <x v="3"/>
    <n v="93828.08"/>
    <n v="150124.92000000001"/>
    <n v="131359.31"/>
    <n v="210174.89"/>
    <n v="168890.54"/>
    <n v="270224.86"/>
    <n v="225187.38"/>
    <n v="360299.82"/>
    <n v="281484.23"/>
    <n v="450374.77"/>
    <n v="319015.46000000002"/>
    <n v="510424.74"/>
    <n v="356546.69"/>
    <n v="570474.71"/>
  </r>
  <r>
    <n v="7"/>
    <x v="3"/>
    <s v="Region VII - Midwest"/>
    <x v="40"/>
    <s v="IA"/>
    <x v="301"/>
    <n v="1"/>
    <x v="0"/>
    <n v="105530.18"/>
    <n v="184677.82"/>
    <n v="136786.73000000001"/>
    <n v="239376.78"/>
    <n v="163374.89000000001"/>
    <n v="285906.05"/>
    <n v="194594.81"/>
    <n v="340540.91"/>
    <n v="228946.19"/>
    <n v="400655.83"/>
    <n v="250987.14"/>
    <n v="439227.49"/>
    <n v="272257.28000000003"/>
    <n v="476450.24"/>
  </r>
  <r>
    <n v="7"/>
    <x v="3"/>
    <s v="Region VII - Midwest"/>
    <x v="40"/>
    <s v="IA"/>
    <x v="301"/>
    <n v="2"/>
    <x v="1"/>
    <n v="83517.78"/>
    <n v="146156.12"/>
    <n v="109244.66"/>
    <n v="191178.15"/>
    <n v="132174.74"/>
    <n v="231305.8"/>
    <n v="161413.97"/>
    <n v="282474.44"/>
    <n v="191332.06"/>
    <n v="334831.11"/>
    <n v="210748.08"/>
    <n v="368809.14"/>
    <n v="228865.67"/>
    <n v="400514.92"/>
  </r>
  <r>
    <n v="7"/>
    <x v="3"/>
    <s v="Region VII - Midwest"/>
    <x v="40"/>
    <s v="IA"/>
    <x v="301"/>
    <n v="3"/>
    <x v="2"/>
    <n v="80276.820000000007"/>
    <n v="140484.43"/>
    <n v="109582.98"/>
    <n v="191770.21"/>
    <n v="138848.22"/>
    <n v="242984.38"/>
    <n v="183099.48"/>
    <n v="320424.09000000003"/>
    <n v="226969.84"/>
    <n v="397197.21"/>
    <n v="255793.52"/>
    <n v="447638.65"/>
    <n v="284278.62"/>
    <n v="497487.58"/>
  </r>
  <r>
    <n v="7"/>
    <x v="3"/>
    <s v="Region VII - Midwest"/>
    <x v="40"/>
    <s v="IA"/>
    <x v="301"/>
    <n v="4"/>
    <x v="3"/>
    <n v="85357.45"/>
    <n v="136571.93"/>
    <n v="119500.44"/>
    <n v="191200.7"/>
    <n v="153643.42000000001"/>
    <n v="245829.47"/>
    <n v="204857.89"/>
    <n v="327772.63"/>
    <n v="256072.36"/>
    <n v="409715.79"/>
    <n v="290215.34999999998"/>
    <n v="464344.56"/>
    <n v="324358.33"/>
    <n v="518973.33"/>
  </r>
  <r>
    <n v="7"/>
    <x v="3"/>
    <s v="Region VII - Midwest"/>
    <x v="40"/>
    <s v="IA"/>
    <x v="302"/>
    <n v="1"/>
    <x v="0"/>
    <n v="107787.6"/>
    <n v="188628.3"/>
    <n v="140004.64000000001"/>
    <n v="245008.11"/>
    <n v="167465.03"/>
    <n v="293063.81"/>
    <n v="199820.92"/>
    <n v="349686.61"/>
    <n v="235319.45"/>
    <n v="411809.04"/>
    <n v="258103.36"/>
    <n v="451680.89"/>
    <n v="280211.95"/>
    <n v="490370.92"/>
  </r>
  <r>
    <n v="7"/>
    <x v="3"/>
    <s v="Region VII - Midwest"/>
    <x v="40"/>
    <s v="IA"/>
    <x v="302"/>
    <n v="2"/>
    <x v="1"/>
    <n v="83458.100000000006"/>
    <n v="146051.68"/>
    <n v="109563.4"/>
    <n v="191735.95"/>
    <n v="132980.66"/>
    <n v="232716.16"/>
    <n v="163147.35999999999"/>
    <n v="285507.89"/>
    <n v="193745.95"/>
    <n v="339055.42"/>
    <n v="213628.62"/>
    <n v="373850.08"/>
    <n v="232252.79999999999"/>
    <n v="406442.41"/>
  </r>
  <r>
    <n v="7"/>
    <x v="3"/>
    <s v="Region VII - Midwest"/>
    <x v="40"/>
    <s v="IA"/>
    <x v="302"/>
    <n v="3"/>
    <x v="2"/>
    <n v="78822.95"/>
    <n v="137940.16"/>
    <n v="107252.34"/>
    <n v="187691.6"/>
    <n v="135636.51"/>
    <n v="237363.9"/>
    <n v="178603.36"/>
    <n v="312555.89"/>
    <n v="221149.22"/>
    <n v="387011.13"/>
    <n v="249045.35"/>
    <n v="435829.35"/>
    <n v="276567.25"/>
    <n v="483992.69"/>
  </r>
  <r>
    <n v="7"/>
    <x v="3"/>
    <s v="Region VII - Midwest"/>
    <x v="40"/>
    <s v="IA"/>
    <x v="302"/>
    <n v="4"/>
    <x v="3"/>
    <n v="86215.21"/>
    <n v="137944.34"/>
    <n v="120701.29"/>
    <n v="193122.07"/>
    <n v="155187.38"/>
    <n v="248299.81"/>
    <n v="206916.51"/>
    <n v="331066.40999999997"/>
    <n v="258645.63"/>
    <n v="413833.02"/>
    <n v="293131.71999999997"/>
    <n v="469010.75"/>
    <n v="327617.8"/>
    <n v="524188.49"/>
  </r>
  <r>
    <n v="7"/>
    <x v="3"/>
    <s v="Region VII - Midwest"/>
    <x v="40"/>
    <s v="IA"/>
    <x v="303"/>
    <n v="1"/>
    <x v="0"/>
    <n v="101485.93"/>
    <n v="177600.38"/>
    <n v="131787.89000000001"/>
    <n v="230628.81"/>
    <n v="157610.04999999999"/>
    <n v="275817.58"/>
    <n v="188023.67999999999"/>
    <n v="329041.45"/>
    <n v="221402.27"/>
    <n v="387453.96"/>
    <n v="242824.8"/>
    <n v="424943.4"/>
    <n v="263599.39"/>
    <n v="461298.93"/>
  </r>
  <r>
    <n v="7"/>
    <x v="3"/>
    <s v="Region VII - Midwest"/>
    <x v="40"/>
    <s v="IA"/>
    <x v="303"/>
    <n v="2"/>
    <x v="1"/>
    <n v="78778.399999999994"/>
    <n v="137862.20000000001"/>
    <n v="103376.07"/>
    <n v="180908.12"/>
    <n v="125424.63"/>
    <n v="219493.1"/>
    <n v="153795.03"/>
    <n v="269141.3"/>
    <n v="182600.33"/>
    <n v="319550.57"/>
    <n v="201315.03"/>
    <n v="352301.31"/>
    <n v="218837.51"/>
    <n v="382965.64"/>
  </r>
  <r>
    <n v="7"/>
    <x v="3"/>
    <s v="Region VII - Midwest"/>
    <x v="40"/>
    <s v="IA"/>
    <x v="303"/>
    <n v="3"/>
    <x v="2"/>
    <n v="74557.45"/>
    <n v="130475.54"/>
    <n v="101487.3"/>
    <n v="177602.77"/>
    <n v="128374.94"/>
    <n v="224656.14"/>
    <n v="169070.95"/>
    <n v="295874.15999999997"/>
    <n v="209374.03"/>
    <n v="366404.55"/>
    <n v="235806.16"/>
    <n v="412660.78"/>
    <n v="261889.02"/>
    <n v="458305.79"/>
  </r>
  <r>
    <n v="7"/>
    <x v="3"/>
    <s v="Region VII - Midwest"/>
    <x v="40"/>
    <s v="IA"/>
    <x v="303"/>
    <n v="4"/>
    <x v="3"/>
    <n v="81279.399999999994"/>
    <n v="130047.03999999999"/>
    <n v="113791.16"/>
    <n v="182065.86"/>
    <n v="146302.92000000001"/>
    <n v="234084.68"/>
    <n v="195070.56"/>
    <n v="312112.90000000002"/>
    <n v="243838.2"/>
    <n v="390141.13"/>
    <n v="276349.96000000002"/>
    <n v="442159.95"/>
    <n v="308861.71999999997"/>
    <n v="494178.76"/>
  </r>
  <r>
    <n v="7"/>
    <x v="3"/>
    <s v="Region VII - Midwest"/>
    <x v="40"/>
    <s v="IA"/>
    <x v="304"/>
    <n v="1"/>
    <x v="0"/>
    <n v="105732.18"/>
    <n v="185031.31"/>
    <n v="137444.84"/>
    <n v="240528.47"/>
    <n v="164495.94"/>
    <n v="287867.90000000002"/>
    <n v="196411.23"/>
    <n v="343719.64"/>
    <n v="231388.19"/>
    <n v="404929.34"/>
    <n v="253839.93"/>
    <n v="444219.87"/>
    <n v="275671.40999999997"/>
    <n v="482424.96"/>
  </r>
  <r>
    <n v="7"/>
    <x v="3"/>
    <s v="Region VII - Midwest"/>
    <x v="40"/>
    <s v="IA"/>
    <x v="304"/>
    <n v="2"/>
    <x v="1"/>
    <n v="81170.97"/>
    <n v="142049.20000000001"/>
    <n v="106713.69"/>
    <n v="186748.95"/>
    <n v="129683.15"/>
    <n v="226945.51"/>
    <n v="159388.4"/>
    <n v="278929.69"/>
    <n v="189418.76"/>
    <n v="331482.82"/>
    <n v="208941.61"/>
    <n v="365647.82"/>
    <n v="227255.5"/>
    <n v="397697.13"/>
  </r>
  <r>
    <n v="7"/>
    <x v="3"/>
    <s v="Region VII - Midwest"/>
    <x v="40"/>
    <s v="IA"/>
    <x v="304"/>
    <n v="3"/>
    <x v="2"/>
    <n v="76125"/>
    <n v="133218.75"/>
    <n v="103445.69"/>
    <n v="181029.96"/>
    <n v="130720.73"/>
    <n v="228761.28"/>
    <n v="172027.61"/>
    <n v="301048.31"/>
    <n v="212909.47"/>
    <n v="372591.57"/>
    <n v="239691.82"/>
    <n v="419460.68"/>
    <n v="266096.38"/>
    <n v="465668.67"/>
  </r>
  <r>
    <n v="7"/>
    <x v="3"/>
    <s v="Region VII - Midwest"/>
    <x v="40"/>
    <s v="IA"/>
    <x v="304"/>
    <n v="4"/>
    <x v="3"/>
    <n v="84206.36"/>
    <n v="134730.18"/>
    <n v="117888.91"/>
    <n v="188622.26"/>
    <n v="151571.45000000001"/>
    <n v="242514.33"/>
    <n v="202095.27"/>
    <n v="323352.44"/>
    <n v="252619.09"/>
    <n v="404190.55"/>
    <n v="286301.63"/>
    <n v="458082.62"/>
    <n v="319984.18"/>
    <n v="511974.69"/>
  </r>
  <r>
    <n v="7"/>
    <x v="3"/>
    <s v="Region VII - Midwest"/>
    <x v="40"/>
    <s v="IA"/>
    <x v="305"/>
    <n v="1"/>
    <x v="0"/>
    <n v="103274.99"/>
    <n v="180731.23"/>
    <n v="133864.68"/>
    <n v="234263.2"/>
    <n v="159885.79999999999"/>
    <n v="279800.15000000002"/>
    <n v="190440.31"/>
    <n v="333270.55"/>
    <n v="224059.16"/>
    <n v="392103.53"/>
    <n v="245630.12"/>
    <n v="429852.72"/>
    <n v="266447.17"/>
    <n v="466282.55"/>
  </r>
  <r>
    <n v="7"/>
    <x v="3"/>
    <s v="Region VII - Midwest"/>
    <x v="40"/>
    <s v="IA"/>
    <x v="305"/>
    <n v="2"/>
    <x v="1"/>
    <n v="81726"/>
    <n v="143020.51"/>
    <n v="106902.44"/>
    <n v="187079.28"/>
    <n v="129342.5"/>
    <n v="226349.37"/>
    <n v="157958.01999999999"/>
    <n v="276426.53000000003"/>
    <n v="187236.92"/>
    <n v="327664.59999999998"/>
    <n v="206238.2"/>
    <n v="360916.86"/>
    <n v="223969.07"/>
    <n v="391945.86"/>
  </r>
  <r>
    <n v="7"/>
    <x v="3"/>
    <s v="Region VII - Midwest"/>
    <x v="40"/>
    <s v="IA"/>
    <x v="305"/>
    <n v="3"/>
    <x v="2"/>
    <n v="78549.289999999994"/>
    <n v="137461.25"/>
    <n v="107223.47"/>
    <n v="187641.08"/>
    <n v="135857.60999999999"/>
    <n v="237750.82"/>
    <n v="179154.77"/>
    <n v="313520.84999999998"/>
    <n v="222079.04"/>
    <n v="388638.33"/>
    <n v="250280.91"/>
    <n v="437991.6"/>
    <n v="278151.33"/>
    <n v="486764.82"/>
  </r>
  <r>
    <n v="7"/>
    <x v="3"/>
    <s v="Region VII - Midwest"/>
    <x v="40"/>
    <s v="IA"/>
    <x v="305"/>
    <n v="4"/>
    <x v="3"/>
    <n v="83529.69"/>
    <n v="133647.5"/>
    <n v="116941.56"/>
    <n v="187106.51"/>
    <n v="150353.44"/>
    <n v="240565.51"/>
    <n v="200471.25"/>
    <n v="320754.01"/>
    <n v="250589.07"/>
    <n v="400942.51"/>
    <n v="284000.94"/>
    <n v="454401.51"/>
    <n v="317412.82"/>
    <n v="507860.51"/>
  </r>
  <r>
    <n v="7"/>
    <x v="3"/>
    <s v="Region VII - Midwest"/>
    <x v="40"/>
    <s v="IA"/>
    <x v="306"/>
    <n v="1"/>
    <x v="0"/>
    <n v="106460.23"/>
    <n v="186305.4"/>
    <n v="138181.37"/>
    <n v="241817.39"/>
    <n v="165200.49"/>
    <n v="289100.86"/>
    <n v="196998.89"/>
    <n v="344748.05"/>
    <n v="231920.18"/>
    <n v="405860.31"/>
    <n v="254331.28"/>
    <n v="445079.75"/>
    <n v="276037.34000000003"/>
    <n v="483065.35"/>
  </r>
  <r>
    <n v="7"/>
    <x v="3"/>
    <s v="Region VII - Midwest"/>
    <x v="40"/>
    <s v="IA"/>
    <x v="306"/>
    <n v="2"/>
    <x v="1"/>
    <n v="83057.570000000007"/>
    <n v="145350.75"/>
    <n v="108899.79"/>
    <n v="190574.64"/>
    <n v="132029.81"/>
    <n v="231052.17"/>
    <n v="161722.41"/>
    <n v="283014.21999999997"/>
    <n v="191930.43"/>
    <n v="335878.25"/>
    <n v="211550.81"/>
    <n v="370213.92"/>
    <n v="229905.2"/>
    <n v="402334.11"/>
  </r>
  <r>
    <n v="7"/>
    <x v="3"/>
    <s v="Region VII - Midwest"/>
    <x v="40"/>
    <s v="IA"/>
    <x v="306"/>
    <n v="3"/>
    <x v="2"/>
    <n v="78929.600000000006"/>
    <n v="138126.79999999999"/>
    <n v="107519.74"/>
    <n v="188159.55"/>
    <n v="136066.38"/>
    <n v="238116.17"/>
    <n v="179262.06"/>
    <n v="313708.61"/>
    <n v="222052.78"/>
    <n v="388592.36"/>
    <n v="250129.97"/>
    <n v="437727.45"/>
    <n v="277847.2"/>
    <n v="486232.59"/>
  </r>
  <r>
    <n v="7"/>
    <x v="3"/>
    <s v="Region VII - Midwest"/>
    <x v="40"/>
    <s v="IA"/>
    <x v="306"/>
    <n v="4"/>
    <x v="3"/>
    <n v="85482.41"/>
    <n v="136771.85999999999"/>
    <n v="119675.38"/>
    <n v="191480.6"/>
    <n v="153868.34"/>
    <n v="246189.35"/>
    <n v="205157.79"/>
    <n v="328252.46000000002"/>
    <n v="256447.23"/>
    <n v="410315.58"/>
    <n v="290640.2"/>
    <n v="465024.32"/>
    <n v="324833.15999999997"/>
    <n v="519733.07"/>
  </r>
  <r>
    <n v="7"/>
    <x v="3"/>
    <s v="Region VII - Midwest"/>
    <x v="41"/>
    <s v="KS"/>
    <x v="307"/>
    <n v="1"/>
    <x v="0"/>
    <n v="99030.97"/>
    <n v="173304.19"/>
    <n v="128503.59"/>
    <n v="224881.29"/>
    <n v="153600.95999999999"/>
    <n v="268801.67"/>
    <n v="183124.4"/>
    <n v="320467.69"/>
    <n v="215559.47"/>
    <n v="377229.08"/>
    <n v="236374.2"/>
    <n v="413654.86"/>
    <n v="256519.71"/>
    <n v="448909.5"/>
  </r>
  <r>
    <n v="7"/>
    <x v="3"/>
    <s v="Region VII - Midwest"/>
    <x v="41"/>
    <s v="KS"/>
    <x v="307"/>
    <n v="2"/>
    <x v="1"/>
    <n v="77481.98"/>
    <n v="135593.47"/>
    <n v="101541.35"/>
    <n v="177697.37"/>
    <n v="123057.65"/>
    <n v="215350.89"/>
    <n v="150642.1"/>
    <n v="263623.67"/>
    <n v="178737.23"/>
    <n v="312790.15000000002"/>
    <n v="196982.28"/>
    <n v="344719"/>
    <n v="214041.61"/>
    <n v="374572.81"/>
  </r>
  <r>
    <n v="7"/>
    <x v="3"/>
    <s v="Region VII - Midwest"/>
    <x v="41"/>
    <s v="KS"/>
    <x v="307"/>
    <n v="3"/>
    <x v="2"/>
    <n v="73800.34"/>
    <n v="129150.59"/>
    <n v="100574.95"/>
    <n v="176006.15"/>
    <n v="127309.5"/>
    <n v="222791.63"/>
    <n v="167757.29"/>
    <n v="293575.26"/>
    <n v="207832.2"/>
    <n v="363706.34"/>
    <n v="234134.49"/>
    <n v="409735.35"/>
    <n v="260105.32"/>
    <n v="455184.31"/>
  </r>
  <r>
    <n v="7"/>
    <x v="3"/>
    <s v="Region VII - Midwest"/>
    <x v="41"/>
    <s v="KS"/>
    <x v="307"/>
    <n v="4"/>
    <x v="3"/>
    <n v="79632.72"/>
    <n v="127412.35"/>
    <n v="111485.8"/>
    <n v="178377.29"/>
    <n v="143338.89000000001"/>
    <n v="229342.23"/>
    <n v="191118.52"/>
    <n v="305789.64"/>
    <n v="238898.15"/>
    <n v="382237.05"/>
    <n v="270751.24"/>
    <n v="433201.99"/>
    <n v="302604.33"/>
    <n v="484166.93"/>
  </r>
  <r>
    <n v="7"/>
    <x v="3"/>
    <s v="Region VII - Midwest"/>
    <x v="41"/>
    <s v="KS"/>
    <x v="308"/>
    <n v="1"/>
    <x v="0"/>
    <n v="102744.49"/>
    <n v="179802.85"/>
    <n v="133194.54999999999"/>
    <n v="233090.46"/>
    <n v="159100.19"/>
    <n v="278425.34000000003"/>
    <n v="189525.83"/>
    <n v="331670.19"/>
    <n v="222996.7"/>
    <n v="390244.23"/>
    <n v="244473.13"/>
    <n v="427827.99"/>
    <n v="265206.24"/>
    <n v="464110.92"/>
  </r>
  <r>
    <n v="7"/>
    <x v="3"/>
    <s v="Region VII - Midwest"/>
    <x v="41"/>
    <s v="KS"/>
    <x v="308"/>
    <n v="2"/>
    <x v="1"/>
    <n v="81195.5"/>
    <n v="142092.13"/>
    <n v="106232.31"/>
    <n v="185906.54"/>
    <n v="128556.89"/>
    <n v="224974.56"/>
    <n v="157043.53"/>
    <n v="274826.18"/>
    <n v="186174.46"/>
    <n v="325805.3"/>
    <n v="205081.21"/>
    <n v="358892.13"/>
    <n v="222728.13"/>
    <n v="389774.23"/>
  </r>
  <r>
    <n v="7"/>
    <x v="3"/>
    <s v="Region VII - Midwest"/>
    <x v="41"/>
    <s v="KS"/>
    <x v="308"/>
    <n v="3"/>
    <x v="2"/>
    <n v="77955.67"/>
    <n v="136422.42000000001"/>
    <n v="106392.41"/>
    <n v="186186.71"/>
    <n v="134789.1"/>
    <n v="235880.92"/>
    <n v="177730.09"/>
    <n v="311027.65000000002"/>
    <n v="220298.19"/>
    <n v="385521.83"/>
    <n v="248262.61"/>
    <n v="434459.57"/>
    <n v="275895.58"/>
    <n v="482817.26"/>
  </r>
  <r>
    <n v="7"/>
    <x v="3"/>
    <s v="Region VII - Midwest"/>
    <x v="41"/>
    <s v="KS"/>
    <x v="308"/>
    <n v="4"/>
    <x v="3"/>
    <n v="83042.570000000007"/>
    <n v="132868.10999999999"/>
    <n v="116259.59"/>
    <n v="186015.35"/>
    <n v="149476.62"/>
    <n v="239162.6"/>
    <n v="199302.16"/>
    <n v="318883.46000000002"/>
    <n v="249127.7"/>
    <n v="398604.33"/>
    <n v="282344.73"/>
    <n v="451751.57"/>
    <n v="315561.76"/>
    <n v="504898.82"/>
  </r>
  <r>
    <n v="7"/>
    <x v="3"/>
    <s v="Region VII - Midwest"/>
    <x v="41"/>
    <s v="KS"/>
    <x v="309"/>
    <n v="1"/>
    <x v="0"/>
    <n v="94784.72"/>
    <n v="165873.26"/>
    <n v="122846.64"/>
    <n v="214981.62"/>
    <n v="146715.04999999999"/>
    <n v="256751.34"/>
    <n v="174736.85"/>
    <n v="305789.48"/>
    <n v="205573.54"/>
    <n v="359753.69"/>
    <n v="225359.07"/>
    <n v="394378.37"/>
    <n v="244447.68"/>
    <n v="427783.44"/>
  </r>
  <r>
    <n v="7"/>
    <x v="3"/>
    <s v="Region VII - Midwest"/>
    <x v="41"/>
    <s v="KS"/>
    <x v="309"/>
    <n v="2"/>
    <x v="1"/>
    <n v="75089.41"/>
    <n v="131406.47"/>
    <n v="98203.73"/>
    <n v="171856.53"/>
    <n v="118799.13"/>
    <n v="207898.48"/>
    <n v="145048.73000000001"/>
    <n v="253835.27"/>
    <n v="171918.79"/>
    <n v="300857.89"/>
    <n v="189355.7"/>
    <n v="331372.46999999997"/>
    <n v="205623.6"/>
    <n v="359841.31"/>
  </r>
  <r>
    <n v="7"/>
    <x v="3"/>
    <s v="Region VII - Midwest"/>
    <x v="41"/>
    <s v="KS"/>
    <x v="309"/>
    <n v="3"/>
    <x v="2"/>
    <n v="72232.789999999994"/>
    <n v="126407.38"/>
    <n v="98616.55"/>
    <n v="172578.96"/>
    <n v="124963.7"/>
    <n v="218686.48"/>
    <n v="164800.63"/>
    <n v="288401.11"/>
    <n v="204296.75"/>
    <n v="357519.32"/>
    <n v="230248.82"/>
    <n v="402935.44"/>
    <n v="255897.96"/>
    <n v="447821.42"/>
  </r>
  <r>
    <n v="7"/>
    <x v="3"/>
    <s v="Region VII - Midwest"/>
    <x v="41"/>
    <s v="KS"/>
    <x v="309"/>
    <n v="4"/>
    <x v="3"/>
    <n v="76705.75"/>
    <n v="122729.21"/>
    <n v="107388.05"/>
    <n v="171820.89"/>
    <n v="138070.35999999999"/>
    <n v="220912.57"/>
    <n v="184093.81"/>
    <n v="294550.09999999998"/>
    <n v="230117.26"/>
    <n v="368187.62"/>
    <n v="260799.56"/>
    <n v="417279.3"/>
    <n v="291481.86"/>
    <n v="466370.98"/>
  </r>
  <r>
    <n v="7"/>
    <x v="3"/>
    <s v="Region VII - Midwest"/>
    <x v="41"/>
    <s v="KS"/>
    <x v="310"/>
    <n v="1"/>
    <x v="0"/>
    <n v="115878.33"/>
    <n v="202787.08"/>
    <n v="150298.19"/>
    <n v="263021.83"/>
    <n v="179595.79"/>
    <n v="314292.64"/>
    <n v="214034.81"/>
    <n v="374560.92"/>
    <n v="251893.56"/>
    <n v="440813.74"/>
    <n v="276187.28000000003"/>
    <n v="483327.75"/>
    <n v="299672.34000000003"/>
    <n v="524426.59"/>
  </r>
  <r>
    <n v="7"/>
    <x v="3"/>
    <s v="Region VII - Midwest"/>
    <x v="41"/>
    <s v="KS"/>
    <x v="310"/>
    <n v="2"/>
    <x v="1"/>
    <n v="91085.41"/>
    <n v="159399.47"/>
    <n v="119277.11"/>
    <n v="208734.95"/>
    <n v="144454.57"/>
    <n v="252795.5"/>
    <n v="176662.71"/>
    <n v="309159.74"/>
    <n v="209528.18"/>
    <n v="366674.32"/>
    <n v="230865.4"/>
    <n v="404014.44"/>
    <n v="250799.67"/>
    <n v="438899.43"/>
  </r>
  <r>
    <n v="7"/>
    <x v="3"/>
    <s v="Region VII - Midwest"/>
    <x v="41"/>
    <s v="KS"/>
    <x v="310"/>
    <n v="3"/>
    <x v="2"/>
    <n v="87080.29"/>
    <n v="152390.5"/>
    <n v="118753.57"/>
    <n v="207818.75"/>
    <n v="150380.76999999999"/>
    <n v="263166.34999999998"/>
    <n v="198219.61"/>
    <n v="346884.32"/>
    <n v="245629.43"/>
    <n v="429851.5"/>
    <n v="276759.28999999998"/>
    <n v="484328.76"/>
    <n v="307507.8"/>
    <n v="538138.66"/>
  </r>
  <r>
    <n v="7"/>
    <x v="3"/>
    <s v="Region VII - Midwest"/>
    <x v="41"/>
    <s v="KS"/>
    <x v="310"/>
    <n v="4"/>
    <x v="3"/>
    <n v="93401.32"/>
    <n v="149442.10999999999"/>
    <n v="130761.84"/>
    <n v="209218.95"/>
    <n v="168122.37"/>
    <n v="268995.78999999998"/>
    <n v="224163.16"/>
    <n v="358661.06"/>
    <n v="280203.95"/>
    <n v="448326.32"/>
    <n v="317564.46999999997"/>
    <n v="508103.17"/>
    <n v="354925"/>
    <n v="567880.01"/>
  </r>
  <r>
    <n v="7"/>
    <x v="3"/>
    <s v="Region VII - Midwest"/>
    <x v="41"/>
    <s v="KS"/>
    <x v="311"/>
    <n v="1"/>
    <x v="0"/>
    <n v="92596.11"/>
    <n v="162043.20000000001"/>
    <n v="120045.34"/>
    <n v="210079.35"/>
    <n v="143399.29"/>
    <n v="250948.76"/>
    <n v="170830.62"/>
    <n v="298953.58"/>
    <n v="201005.1"/>
    <n v="351758.92"/>
    <n v="220366.58"/>
    <n v="385641.51"/>
    <n v="239060.76"/>
    <n v="418356.32"/>
  </r>
  <r>
    <n v="7"/>
    <x v="3"/>
    <s v="Region VII - Midwest"/>
    <x v="41"/>
    <s v="KS"/>
    <x v="311"/>
    <n v="2"/>
    <x v="1"/>
    <n v="73132.52"/>
    <n v="127981.9"/>
    <n v="95692.35"/>
    <n v="167461.62"/>
    <n v="115811.8"/>
    <n v="202670.64"/>
    <n v="141491.76999999999"/>
    <n v="247610.6"/>
    <n v="167746.29999999999"/>
    <n v="293556.02"/>
    <n v="184786.78"/>
    <n v="323376.86"/>
    <n v="200693.44"/>
    <n v="351213.51"/>
  </r>
  <r>
    <n v="7"/>
    <x v="3"/>
    <s v="Region VII - Midwest"/>
    <x v="41"/>
    <s v="KS"/>
    <x v="311"/>
    <n v="3"/>
    <x v="2"/>
    <n v="70181.78"/>
    <n v="122818.12"/>
    <n v="95774.67"/>
    <n v="167605.67000000001"/>
    <n v="121331.37"/>
    <n v="212329.91"/>
    <n v="159978.91"/>
    <n v="279963.09000000003"/>
    <n v="198289.65"/>
    <n v="347006.88"/>
    <n v="223455.92"/>
    <n v="391047.86"/>
    <n v="248322.82"/>
    <n v="434564.93"/>
  </r>
  <r>
    <n v="7"/>
    <x v="3"/>
    <s v="Region VII - Midwest"/>
    <x v="41"/>
    <s v="KS"/>
    <x v="311"/>
    <n v="4"/>
    <x v="3"/>
    <n v="74817.63"/>
    <n v="119708.2"/>
    <n v="104744.68"/>
    <n v="167591.49"/>
    <n v="134671.73000000001"/>
    <n v="215474.77"/>
    <n v="179562.3"/>
    <n v="287299.69"/>
    <n v="224452.88"/>
    <n v="359124.61"/>
    <n v="254379.93"/>
    <n v="407007.9"/>
    <n v="284306.98"/>
    <n v="454891.18"/>
  </r>
  <r>
    <n v="7"/>
    <x v="3"/>
    <s v="Region VII - Midwest"/>
    <x v="41"/>
    <s v="KS"/>
    <x v="312"/>
    <n v="1"/>
    <x v="0"/>
    <n v="99097.56"/>
    <n v="173420.72"/>
    <n v="128624.34"/>
    <n v="225092.6"/>
    <n v="153774.29"/>
    <n v="269105.01"/>
    <n v="183372.66"/>
    <n v="320902.15999999997"/>
    <n v="215878.06"/>
    <n v="377786.61"/>
    <n v="236738.73"/>
    <n v="414292.78"/>
    <n v="256942.9"/>
    <n v="449650.07"/>
  </r>
  <r>
    <n v="7"/>
    <x v="3"/>
    <s v="Region VII - Midwest"/>
    <x v="41"/>
    <s v="KS"/>
    <x v="312"/>
    <n v="2"/>
    <x v="1"/>
    <n v="77316.86"/>
    <n v="135304.51"/>
    <n v="101372.19"/>
    <n v="177401.33"/>
    <n v="122902.56"/>
    <n v="215079.49"/>
    <n v="150541.09"/>
    <n v="263446.90999999997"/>
    <n v="178659.88"/>
    <n v="312654.78999999998"/>
    <n v="196923.24"/>
    <n v="344615.67"/>
    <n v="214008.04"/>
    <n v="374514.07"/>
  </r>
  <r>
    <n v="7"/>
    <x v="3"/>
    <s v="Region VII - Midwest"/>
    <x v="41"/>
    <s v="KS"/>
    <x v="312"/>
    <n v="3"/>
    <x v="2"/>
    <n v="73476.87"/>
    <n v="128584.51"/>
    <n v="100092.56"/>
    <n v="175161.98"/>
    <n v="126667.78"/>
    <n v="221668.61"/>
    <n v="166880.28"/>
    <n v="292040.48"/>
    <n v="206715.88"/>
    <n v="361752.79"/>
    <n v="232854.18"/>
    <n v="407494.81"/>
    <n v="258657.46"/>
    <n v="452650.56"/>
  </r>
  <r>
    <n v="7"/>
    <x v="3"/>
    <s v="Region VII - Midwest"/>
    <x v="41"/>
    <s v="KS"/>
    <x v="312"/>
    <n v="4"/>
    <x v="3"/>
    <n v="79572.36"/>
    <n v="127315.77"/>
    <n v="111401.3"/>
    <n v="178242.08"/>
    <n v="143230.24"/>
    <n v="229168.39"/>
    <n v="190973.66"/>
    <n v="305557.84999999998"/>
    <n v="238717.07"/>
    <n v="381947.32"/>
    <n v="270546.01"/>
    <n v="432873.63"/>
    <n v="302374.96000000002"/>
    <n v="483799.94"/>
  </r>
  <r>
    <n v="7"/>
    <x v="3"/>
    <s v="Region VII - Midwest"/>
    <x v="41"/>
    <s v="KS"/>
    <x v="313"/>
    <n v="1"/>
    <x v="0"/>
    <n v="104071.86"/>
    <n v="182125.75"/>
    <n v="135017.82"/>
    <n v="236281.19"/>
    <n v="161364.74"/>
    <n v="282388.3"/>
    <n v="192347.87"/>
    <n v="336608.77"/>
    <n v="226395.98"/>
    <n v="396192.97"/>
    <n v="248245.22"/>
    <n v="434429.14"/>
    <n v="269380.86"/>
    <n v="471416.51"/>
  </r>
  <r>
    <n v="7"/>
    <x v="3"/>
    <s v="Region VII - Midwest"/>
    <x v="41"/>
    <s v="KS"/>
    <x v="313"/>
    <n v="2"/>
    <x v="1"/>
    <n v="81596.03"/>
    <n v="142793.06"/>
    <n v="106895.92"/>
    <n v="187067.85"/>
    <n v="129507.75"/>
    <n v="226638.56"/>
    <n v="158468.48000000001"/>
    <n v="277319.84999999998"/>
    <n v="187989.98"/>
    <n v="328982.46999999997"/>
    <n v="207159.03"/>
    <n v="362528.3"/>
    <n v="225075.74"/>
    <n v="393882.55"/>
  </r>
  <r>
    <n v="7"/>
    <x v="3"/>
    <s v="Region VII - Midwest"/>
    <x v="41"/>
    <s v="KS"/>
    <x v="313"/>
    <n v="3"/>
    <x v="2"/>
    <n v="77849.02"/>
    <n v="136235.78"/>
    <n v="106125.01"/>
    <n v="185718.77"/>
    <n v="134359.23000000001"/>
    <n v="235128.65"/>
    <n v="177071.39"/>
    <n v="309874.93"/>
    <n v="219394.63"/>
    <n v="383940.61"/>
    <n v="247177.99"/>
    <n v="432561.48"/>
    <n v="274615.64"/>
    <n v="480577.37"/>
  </r>
  <r>
    <n v="7"/>
    <x v="3"/>
    <s v="Region VII - Midwest"/>
    <x v="41"/>
    <s v="KS"/>
    <x v="313"/>
    <n v="4"/>
    <x v="3"/>
    <n v="83775.37"/>
    <n v="134040.59"/>
    <n v="117285.52"/>
    <n v="187656.83"/>
    <n v="150795.67000000001"/>
    <n v="241273.07"/>
    <n v="201060.89"/>
    <n v="321697.42"/>
    <n v="251326.11"/>
    <n v="402121.78"/>
    <n v="284836.26"/>
    <n v="455738.02"/>
    <n v="318346.40000000002"/>
    <n v="509354.26"/>
  </r>
  <r>
    <n v="7"/>
    <x v="3"/>
    <s v="Region VII - Midwest"/>
    <x v="41"/>
    <s v="KS"/>
    <x v="314"/>
    <n v="1"/>
    <x v="0"/>
    <n v="97173.09"/>
    <n v="170052.91"/>
    <n v="126010.18"/>
    <n v="220517.82"/>
    <n v="150550.79999999999"/>
    <n v="263463.90999999997"/>
    <n v="179387.86"/>
    <n v="313928.76"/>
    <n v="211097.73"/>
    <n v="369421.03"/>
    <n v="231445.13"/>
    <n v="405028.97"/>
    <n v="251104.16"/>
    <n v="439432.28"/>
  </r>
  <r>
    <n v="7"/>
    <x v="3"/>
    <s v="Region VII - Midwest"/>
    <x v="41"/>
    <s v="KS"/>
    <x v="314"/>
    <n v="2"/>
    <x v="1"/>
    <n v="76550.95"/>
    <n v="133964.16"/>
    <n v="100207.61"/>
    <n v="175363.32"/>
    <n v="121321.19"/>
    <n v="212312.09"/>
    <n v="148302.65"/>
    <n v="259529.65"/>
    <n v="175859.24"/>
    <n v="307753.67"/>
    <n v="193747.48"/>
    <n v="339058.09"/>
    <n v="210453.07"/>
    <n v="368292.87"/>
  </r>
  <r>
    <n v="7"/>
    <x v="3"/>
    <s v="Region VII - Midwest"/>
    <x v="41"/>
    <s v="KS"/>
    <x v="314"/>
    <n v="3"/>
    <x v="2"/>
    <n v="73313.37"/>
    <n v="128298.4"/>
    <n v="100011.28"/>
    <n v="175019.74"/>
    <n v="126670.86"/>
    <n v="221674"/>
    <n v="166991.29999999999"/>
    <n v="292234.78000000003"/>
    <n v="206954.9"/>
    <n v="362171.08"/>
    <n v="233200.8"/>
    <n v="408101.41"/>
    <n v="259129.51"/>
    <n v="453476.64"/>
  </r>
  <r>
    <n v="7"/>
    <x v="3"/>
    <s v="Region VII - Midwest"/>
    <x v="41"/>
    <s v="KS"/>
    <x v="314"/>
    <n v="4"/>
    <x v="3"/>
    <n v="78412.789999999994"/>
    <n v="125460.47"/>
    <n v="109777.91"/>
    <n v="175644.66"/>
    <n v="141143.03"/>
    <n v="225828.85"/>
    <n v="188190.71"/>
    <n v="301105.13"/>
    <n v="235238.38"/>
    <n v="376381.42"/>
    <n v="266603.5"/>
    <n v="426565.61"/>
    <n v="297968.62"/>
    <n v="476749.8"/>
  </r>
  <r>
    <n v="7"/>
    <x v="3"/>
    <s v="Region VII - Midwest"/>
    <x v="42"/>
    <s v="MO"/>
    <x v="315"/>
    <n v="1"/>
    <x v="0"/>
    <n v="101616.89"/>
    <n v="177829.56"/>
    <n v="131733.53"/>
    <n v="230533.67"/>
    <n v="157355.65"/>
    <n v="275372.39"/>
    <n v="187448.58"/>
    <n v="328035.02"/>
    <n v="220553.19"/>
    <n v="385968.09"/>
    <n v="241794.63"/>
    <n v="423140.6"/>
    <n v="262301.19"/>
    <n v="459027.08"/>
  </r>
  <r>
    <n v="7"/>
    <x v="3"/>
    <s v="Region VII - Midwest"/>
    <x v="42"/>
    <s v="MO"/>
    <x v="315"/>
    <n v="2"/>
    <x v="1"/>
    <n v="80299.62"/>
    <n v="140524.32999999999"/>
    <n v="105061.2"/>
    <n v="183857.11"/>
    <n v="127140.77"/>
    <n v="222496.35"/>
    <n v="155315.56"/>
    <n v="271802.23"/>
    <n v="184126.88"/>
    <n v="322222.05"/>
    <n v="202826.28"/>
    <n v="354945.99"/>
    <n v="220279.84"/>
    <n v="385489.71"/>
  </r>
  <r>
    <n v="7"/>
    <x v="3"/>
    <s v="Region VII - Midwest"/>
    <x v="42"/>
    <s v="MO"/>
    <x v="315"/>
    <n v="3"/>
    <x v="2"/>
    <n v="77091.899999999994"/>
    <n v="134910.82999999999"/>
    <n v="105212.66"/>
    <n v="184122.16"/>
    <n v="133293.79999999999"/>
    <n v="233264.14"/>
    <n v="175757.73"/>
    <n v="307576.03999999998"/>
    <n v="217852.79999999999"/>
    <n v="381242.4"/>
    <n v="245506.31"/>
    <n v="429636.05"/>
    <n v="272831.94"/>
    <n v="477455.9"/>
  </r>
  <r>
    <n v="7"/>
    <x v="3"/>
    <s v="Region VII - Midwest"/>
    <x v="42"/>
    <s v="MO"/>
    <x v="315"/>
    <n v="4"/>
    <x v="3"/>
    <n v="82128.69"/>
    <n v="131405.9"/>
    <n v="114980.16"/>
    <n v="183968.26"/>
    <n v="147831.64000000001"/>
    <n v="236530.62"/>
    <n v="197108.85"/>
    <n v="315374.15999999997"/>
    <n v="246386.06"/>
    <n v="394217.7"/>
    <n v="279237.53000000003"/>
    <n v="446780.06"/>
    <n v="312089.01"/>
    <n v="499342.42"/>
  </r>
  <r>
    <n v="7"/>
    <x v="3"/>
    <s v="Region VII - Midwest"/>
    <x v="42"/>
    <s v="MO"/>
    <x v="182"/>
    <n v="1"/>
    <x v="0"/>
    <n v="107587.83"/>
    <n v="188278.69"/>
    <n v="139642.39000000001"/>
    <n v="244374.18"/>
    <n v="166945.04"/>
    <n v="292153.81"/>
    <n v="199076.13"/>
    <n v="348383.22"/>
    <n v="234363.69"/>
    <n v="410136.45"/>
    <n v="257009.79"/>
    <n v="449767.13"/>
    <n v="278942.39"/>
    <n v="488149.18"/>
  </r>
  <r>
    <n v="7"/>
    <x v="3"/>
    <s v="Region VII - Midwest"/>
    <x v="42"/>
    <s v="MO"/>
    <x v="182"/>
    <n v="2"/>
    <x v="1"/>
    <n v="83953.46"/>
    <n v="146918.54999999999"/>
    <n v="110070.9"/>
    <n v="192624.07"/>
    <n v="133445.93"/>
    <n v="233530.38"/>
    <n v="163450.38"/>
    <n v="286038.17"/>
    <n v="193978"/>
    <n v="339461.5"/>
    <n v="213805.75"/>
    <n v="374160.06"/>
    <n v="232353.5"/>
    <n v="406618.63"/>
  </r>
  <r>
    <n v="7"/>
    <x v="3"/>
    <s v="Region VII - Midwest"/>
    <x v="42"/>
    <s v="MO"/>
    <x v="182"/>
    <n v="3"/>
    <x v="2"/>
    <n v="79793.37"/>
    <n v="139638.39000000001"/>
    <n v="108699.49"/>
    <n v="190224.11"/>
    <n v="137561.69"/>
    <n v="240732.95"/>
    <n v="181234.41"/>
    <n v="317160.21999999997"/>
    <n v="224498.17"/>
    <n v="392871.8"/>
    <n v="252886.27"/>
    <n v="442550.97"/>
    <n v="280910.83"/>
    <n v="491593.96"/>
  </r>
  <r>
    <n v="7"/>
    <x v="3"/>
    <s v="Region VII - Midwest"/>
    <x v="42"/>
    <s v="MO"/>
    <x v="182"/>
    <n v="4"/>
    <x v="3"/>
    <n v="86396.29"/>
    <n v="138234.07"/>
    <n v="120954.81"/>
    <n v="193527.7"/>
    <n v="155513.32999999999"/>
    <n v="248821.33"/>
    <n v="207351.1"/>
    <n v="331761.77"/>
    <n v="259188.88"/>
    <n v="414702.21"/>
    <n v="293747.39"/>
    <n v="469995.84"/>
    <n v="328305.90999999997"/>
    <n v="525289.47"/>
  </r>
  <r>
    <n v="7"/>
    <x v="3"/>
    <s v="Region VII - Midwest"/>
    <x v="42"/>
    <s v="MO"/>
    <x v="316"/>
    <n v="1"/>
    <x v="0"/>
    <n v="107388.06"/>
    <n v="187929.1"/>
    <n v="139280.14000000001"/>
    <n v="243740.25"/>
    <n v="166425.04"/>
    <n v="291243.82"/>
    <n v="198331.34"/>
    <n v="347079.84"/>
    <n v="233407.93"/>
    <n v="408463.88"/>
    <n v="255916.22"/>
    <n v="447853.38"/>
    <n v="277672.84000000003"/>
    <n v="485927.46"/>
  </r>
  <r>
    <n v="7"/>
    <x v="3"/>
    <s v="Region VII - Midwest"/>
    <x v="42"/>
    <s v="MO"/>
    <x v="316"/>
    <n v="2"/>
    <x v="1"/>
    <n v="84448.82"/>
    <n v="147785.43"/>
    <n v="110578.4"/>
    <n v="193512.2"/>
    <n v="133911.20000000001"/>
    <n v="234344.6"/>
    <n v="163753.41"/>
    <n v="286568.46999999997"/>
    <n v="194210.05"/>
    <n v="339867.59"/>
    <n v="213982.88"/>
    <n v="374470.05"/>
    <n v="232454.21"/>
    <n v="406794.86"/>
  </r>
  <r>
    <n v="7"/>
    <x v="3"/>
    <s v="Region VII - Midwest"/>
    <x v="42"/>
    <s v="MO"/>
    <x v="316"/>
    <n v="3"/>
    <x v="2"/>
    <n v="80763.789999999994"/>
    <n v="141336.63"/>
    <n v="110146.64"/>
    <n v="192756.62"/>
    <n v="139486.85999999999"/>
    <n v="244102.01"/>
    <n v="183865.47"/>
    <n v="321764.57"/>
    <n v="227847.13"/>
    <n v="398732.48"/>
    <n v="256727.2"/>
    <n v="449272.6"/>
    <n v="285254.43"/>
    <n v="499195.25"/>
  </r>
  <r>
    <n v="7"/>
    <x v="3"/>
    <s v="Region VII - Midwest"/>
    <x v="42"/>
    <s v="MO"/>
    <x v="316"/>
    <n v="4"/>
    <x v="3"/>
    <n v="86577.38"/>
    <n v="138523.81"/>
    <n v="121208.33"/>
    <n v="193933.33"/>
    <n v="155839.28"/>
    <n v="249342.85"/>
    <n v="207785.71"/>
    <n v="332457.13"/>
    <n v="259732.13"/>
    <n v="415571.42"/>
    <n v="294363.08"/>
    <n v="470980.94"/>
    <n v="328994.03000000003"/>
    <n v="526390.46"/>
  </r>
  <r>
    <n v="7"/>
    <x v="3"/>
    <s v="Region VII - Midwest"/>
    <x v="42"/>
    <s v="MO"/>
    <x v="317"/>
    <n v="1"/>
    <x v="0"/>
    <n v="100886.61"/>
    <n v="176551.57"/>
    <n v="130701.14"/>
    <n v="228726.99"/>
    <n v="156050.04"/>
    <n v="273087.57"/>
    <n v="185789.29"/>
    <n v="325131.26"/>
    <n v="218534.96"/>
    <n v="382436.18"/>
    <n v="239544.06"/>
    <n v="419202.1"/>
    <n v="259790.69"/>
    <n v="454633.7"/>
  </r>
  <r>
    <n v="7"/>
    <x v="3"/>
    <s v="Region VII - Midwest"/>
    <x v="42"/>
    <s v="MO"/>
    <x v="317"/>
    <n v="2"/>
    <x v="1"/>
    <n v="80264.47"/>
    <n v="140462.82"/>
    <n v="104898.56"/>
    <n v="183572.49"/>
    <n v="126820.43"/>
    <n v="221935.75"/>
    <n v="154704.07999999999"/>
    <n v="270732.15000000002"/>
    <n v="183296.47"/>
    <n v="320768.82"/>
    <n v="201846.41"/>
    <n v="353231.22"/>
    <n v="219139.6"/>
    <n v="383494.29"/>
  </r>
  <r>
    <n v="7"/>
    <x v="3"/>
    <s v="Region VII - Midwest"/>
    <x v="42"/>
    <s v="MO"/>
    <x v="317"/>
    <n v="3"/>
    <x v="2"/>
    <n v="77468.7"/>
    <n v="135570.23000000001"/>
    <n v="105828.74"/>
    <n v="185200.3"/>
    <n v="134150.45000000001"/>
    <n v="234763.29"/>
    <n v="176964.1"/>
    <n v="309687.17"/>
    <n v="219420.89"/>
    <n v="383986.56"/>
    <n v="247328.93"/>
    <n v="432825.62"/>
    <n v="274919.77"/>
    <n v="481109.59"/>
  </r>
  <r>
    <n v="7"/>
    <x v="3"/>
    <s v="Region VII - Midwest"/>
    <x v="42"/>
    <s v="MO"/>
    <x v="317"/>
    <n v="4"/>
    <x v="3"/>
    <n v="81822.64"/>
    <n v="130916.23"/>
    <n v="114551.7"/>
    <n v="183282.73"/>
    <n v="147280.76"/>
    <n v="235649.22"/>
    <n v="196374.35"/>
    <n v="314198.96000000002"/>
    <n v="245467.93"/>
    <n v="392748.7"/>
    <n v="278196.99"/>
    <n v="445115.19"/>
    <n v="310926.05"/>
    <n v="497481.69"/>
  </r>
  <r>
    <n v="7"/>
    <x v="3"/>
    <s v="Region VII - Midwest"/>
    <x v="42"/>
    <s v="MO"/>
    <x v="310"/>
    <n v="1"/>
    <x v="0"/>
    <n v="116275.64"/>
    <n v="203482.38"/>
    <n v="150726.81"/>
    <n v="263771.92"/>
    <n v="180034.72"/>
    <n v="315060.76"/>
    <n v="214452.76"/>
    <n v="375292.33"/>
    <n v="252318.83"/>
    <n v="441557.95"/>
    <n v="276615.2"/>
    <n v="484076.61"/>
    <n v="300066.87"/>
    <n v="525117.03"/>
  </r>
  <r>
    <n v="7"/>
    <x v="3"/>
    <s v="Region VII - Midwest"/>
    <x v="42"/>
    <s v="MO"/>
    <x v="310"/>
    <n v="2"/>
    <x v="1"/>
    <n v="91946.15"/>
    <n v="160905.76"/>
    <n v="120285.58"/>
    <n v="210499.76"/>
    <n v="145550.35"/>
    <n v="254713.11"/>
    <n v="177779.20000000001"/>
    <n v="311113.59999999998"/>
    <n v="210745.33"/>
    <n v="368804.32"/>
    <n v="232140.46"/>
    <n v="406245.8"/>
    <n v="252107.72"/>
    <n v="441188.52"/>
  </r>
  <r>
    <n v="7"/>
    <x v="3"/>
    <s v="Region VII - Midwest"/>
    <x v="42"/>
    <s v="MO"/>
    <x v="310"/>
    <n v="3"/>
    <x v="2"/>
    <n v="88320.85"/>
    <n v="154561.48000000001"/>
    <n v="120549.4"/>
    <n v="210961.45"/>
    <n v="152732.73000000001"/>
    <n v="267282.28000000003"/>
    <n v="201398.32"/>
    <n v="352447.06"/>
    <n v="249642.91"/>
    <n v="436875.09"/>
    <n v="281338.2"/>
    <n v="492341.85"/>
    <n v="312659.26"/>
    <n v="547153.71"/>
  </r>
  <r>
    <n v="7"/>
    <x v="3"/>
    <s v="Region VII - Midwest"/>
    <x v="42"/>
    <s v="MO"/>
    <x v="310"/>
    <n v="4"/>
    <x v="3"/>
    <n v="94009.15"/>
    <n v="150414.65"/>
    <n v="131612.81"/>
    <n v="210580.51"/>
    <n v="169216.48"/>
    <n v="270746.37"/>
    <n v="225621.97"/>
    <n v="360995.15"/>
    <n v="282027.46000000002"/>
    <n v="451243.94"/>
    <n v="319631.12"/>
    <n v="511409.8"/>
    <n v="357234.78"/>
    <n v="571575.66"/>
  </r>
  <r>
    <n v="7"/>
    <x v="3"/>
    <s v="Region VII - Midwest"/>
    <x v="42"/>
    <s v="MO"/>
    <x v="318"/>
    <n v="1"/>
    <x v="0"/>
    <n v="101350.53"/>
    <n v="177363.42"/>
    <n v="131250.53"/>
    <n v="229688.42"/>
    <n v="156662.32"/>
    <n v="274159.06"/>
    <n v="186455.52"/>
    <n v="326297.15999999997"/>
    <n v="219278.84"/>
    <n v="383737.96"/>
    <n v="240336.53"/>
    <n v="420588.92"/>
    <n v="260608.44"/>
    <n v="456064.76"/>
  </r>
  <r>
    <n v="7"/>
    <x v="3"/>
    <s v="Region VII - Midwest"/>
    <x v="42"/>
    <s v="MO"/>
    <x v="318"/>
    <n v="2"/>
    <x v="1"/>
    <n v="80960.09"/>
    <n v="141680.16"/>
    <n v="105737.87"/>
    <n v="185041.27"/>
    <n v="127761.13"/>
    <n v="223581.98"/>
    <n v="155719.59"/>
    <n v="272509.27"/>
    <n v="184436.28"/>
    <n v="322763.49"/>
    <n v="203062.45"/>
    <n v="355359.29"/>
    <n v="220414.1"/>
    <n v="385724.68"/>
  </r>
  <r>
    <n v="7"/>
    <x v="3"/>
    <s v="Region VII - Midwest"/>
    <x v="42"/>
    <s v="MO"/>
    <x v="318"/>
    <n v="3"/>
    <x v="2"/>
    <n v="78385.8"/>
    <n v="137175.14000000001"/>
    <n v="107142.19"/>
    <n v="187498.84"/>
    <n v="135860.70000000001"/>
    <n v="237756.22"/>
    <n v="179265.8"/>
    <n v="313715.15999999997"/>
    <n v="222318.07999999999"/>
    <n v="389056.63"/>
    <n v="250627.55"/>
    <n v="438598.21"/>
    <n v="278623.39"/>
    <n v="487590.93"/>
  </r>
  <r>
    <n v="7"/>
    <x v="3"/>
    <s v="Region VII - Midwest"/>
    <x v="42"/>
    <s v="MO"/>
    <x v="318"/>
    <n v="4"/>
    <x v="3"/>
    <n v="82370.13"/>
    <n v="131792.21"/>
    <n v="115318.18"/>
    <n v="184509.09"/>
    <n v="148266.23000000001"/>
    <n v="237225.98"/>
    <n v="197688.31"/>
    <n v="316301.3"/>
    <n v="247110.39"/>
    <n v="395376.63"/>
    <n v="280058.44"/>
    <n v="448093.51"/>
    <n v="313006.49"/>
    <n v="500810.39"/>
  </r>
  <r>
    <n v="7"/>
    <x v="3"/>
    <s v="Region VII - Midwest"/>
    <x v="42"/>
    <s v="MO"/>
    <x v="18"/>
    <n v="1"/>
    <x v="0"/>
    <n v="105266.04"/>
    <n v="184215.58"/>
    <n v="136599.59"/>
    <n v="239049.29"/>
    <n v="163282.62"/>
    <n v="285744.58"/>
    <n v="194673.38"/>
    <n v="340678.41"/>
    <n v="229158.08"/>
    <n v="401026.64"/>
    <n v="251288.25"/>
    <n v="439754.44"/>
    <n v="272709.09999999998"/>
    <n v="477240.93"/>
  </r>
  <r>
    <n v="7"/>
    <x v="3"/>
    <s v="Region VII - Midwest"/>
    <x v="42"/>
    <s v="MO"/>
    <x v="18"/>
    <n v="2"/>
    <x v="1"/>
    <n v="82326.8"/>
    <n v="144071.9"/>
    <n v="107897.86"/>
    <n v="188821.25"/>
    <n v="130768.78"/>
    <n v="228845.36"/>
    <n v="160095.45000000001"/>
    <n v="280167.03999999998"/>
    <n v="189960.21"/>
    <n v="332430.36"/>
    <n v="209354.92"/>
    <n v="366371.11"/>
    <n v="227490.47"/>
    <n v="398108.33"/>
  </r>
  <r>
    <n v="7"/>
    <x v="3"/>
    <s v="Region VII - Midwest"/>
    <x v="42"/>
    <s v="MO"/>
    <x v="18"/>
    <n v="3"/>
    <x v="2"/>
    <n v="78389.31"/>
    <n v="137181.29"/>
    <n v="106822.38"/>
    <n v="186939.16"/>
    <n v="135212.81"/>
    <n v="236622.41"/>
    <n v="178166.73"/>
    <n v="311791.77"/>
    <n v="220723.71"/>
    <n v="386266.48"/>
    <n v="248653.98"/>
    <n v="435144.46"/>
    <n v="276231.42"/>
    <n v="483404.98"/>
  </r>
  <r>
    <n v="7"/>
    <x v="3"/>
    <s v="Region VII - Midwest"/>
    <x v="42"/>
    <s v="MO"/>
    <x v="18"/>
    <n v="4"/>
    <x v="3"/>
    <n v="84628.89"/>
    <n v="135406.23000000001"/>
    <n v="118480.45"/>
    <n v="189568.72"/>
    <n v="152332"/>
    <n v="243731.21"/>
    <n v="203109.34"/>
    <n v="324974.94"/>
    <n v="253886.67"/>
    <n v="406218.68"/>
    <n v="287738.23"/>
    <n v="460381.17"/>
    <n v="321589.78000000003"/>
    <n v="514543.66"/>
  </r>
  <r>
    <n v="7"/>
    <x v="3"/>
    <s v="Region VII - Midwest"/>
    <x v="42"/>
    <s v="MO"/>
    <x v="319"/>
    <n v="1"/>
    <x v="0"/>
    <n v="112428.94"/>
    <n v="196750.65"/>
    <n v="145794.35999999999"/>
    <n v="255140.13"/>
    <n v="174188.82"/>
    <n v="304830.43"/>
    <n v="207554.8"/>
    <n v="363220.9"/>
    <n v="244244.42"/>
    <n v="427427.74"/>
    <n v="267787.21999999997"/>
    <n v="468627.64"/>
    <n v="290533.96999999997"/>
    <n v="508434.45"/>
  </r>
  <r>
    <n v="7"/>
    <x v="3"/>
    <s v="Region VII - Midwest"/>
    <x v="42"/>
    <s v="MO"/>
    <x v="319"/>
    <n v="2"/>
    <x v="1"/>
    <n v="88562.86"/>
    <n v="154985.01"/>
    <n v="115932.96"/>
    <n v="202882.67"/>
    <n v="140361.29"/>
    <n v="245632.25"/>
    <n v="171579.79"/>
    <n v="300264.62"/>
    <n v="203462.8"/>
    <n v="356059.9"/>
    <n v="224159.61"/>
    <n v="392279.32"/>
    <n v="243488.33"/>
    <n v="426104.57"/>
  </r>
  <r>
    <n v="7"/>
    <x v="3"/>
    <s v="Region VII - Midwest"/>
    <x v="42"/>
    <s v="MO"/>
    <x v="319"/>
    <n v="3"/>
    <x v="2"/>
    <n v="84812.46"/>
    <n v="148421.81"/>
    <n v="115696.7"/>
    <n v="202469.22"/>
    <n v="146536.57999999999"/>
    <n v="256439.02"/>
    <n v="193179.56"/>
    <n v="338064.23"/>
    <n v="239409.55"/>
    <n v="418966.72"/>
    <n v="269770.69"/>
    <n v="472098.7"/>
    <n v="299764.73"/>
    <n v="524588.27"/>
  </r>
  <r>
    <n v="7"/>
    <x v="3"/>
    <s v="Region VII - Midwest"/>
    <x v="42"/>
    <s v="MO"/>
    <x v="319"/>
    <n v="4"/>
    <x v="3"/>
    <n v="90720.02"/>
    <n v="145152.04"/>
    <n v="127008.03"/>
    <n v="203212.86"/>
    <n v="163296.04"/>
    <n v="261273.67"/>
    <n v="217728.06"/>
    <n v="348364.9"/>
    <n v="272160.07"/>
    <n v="435456.12"/>
    <n v="308448.08"/>
    <n v="493516.94"/>
    <n v="344736.09"/>
    <n v="551577.76"/>
  </r>
  <r>
    <n v="7"/>
    <x v="3"/>
    <s v="Region VII - Midwest"/>
    <x v="42"/>
    <s v="MO"/>
    <x v="320"/>
    <n v="1"/>
    <x v="0"/>
    <n v="118664.02"/>
    <n v="207662.04"/>
    <n v="153890.37"/>
    <n v="269308.14"/>
    <n v="183870.48"/>
    <n v="321773.34000000003"/>
    <n v="219103.79"/>
    <n v="383431.63"/>
    <n v="257843.04"/>
    <n v="451225.32"/>
    <n v="282701.28000000003"/>
    <n v="494727.24"/>
    <n v="306723.37"/>
    <n v="536765.9"/>
  </r>
  <r>
    <n v="7"/>
    <x v="3"/>
    <s v="Region VII - Midwest"/>
    <x v="42"/>
    <s v="MO"/>
    <x v="320"/>
    <n v="2"/>
    <x v="1"/>
    <n v="93407.69"/>
    <n v="163463.45000000001"/>
    <n v="122289.46"/>
    <n v="214006.55"/>
    <n v="148072.42000000001"/>
    <n v="259126.73"/>
    <n v="181033.14"/>
    <n v="316807.99"/>
    <n v="214685.78"/>
    <n v="375700.12"/>
    <n v="236532.26"/>
    <n v="413931.45"/>
    <n v="256937.2"/>
    <n v="449640.1"/>
  </r>
  <r>
    <n v="7"/>
    <x v="3"/>
    <s v="Region VII - Midwest"/>
    <x v="42"/>
    <s v="MO"/>
    <x v="320"/>
    <n v="3"/>
    <x v="2"/>
    <n v="89401.43"/>
    <n v="156452.51"/>
    <n v="121944.13"/>
    <n v="213402.23"/>
    <n v="154439.89000000001"/>
    <n v="270269.81"/>
    <n v="203589"/>
    <n v="356280.74"/>
    <n v="252301.07"/>
    <n v="441526.87"/>
    <n v="284290.19"/>
    <n v="497507.82"/>
    <n v="315890.83"/>
    <n v="552808.94999999995"/>
  </r>
  <r>
    <n v="7"/>
    <x v="3"/>
    <s v="Region VII - Midwest"/>
    <x v="42"/>
    <s v="MO"/>
    <x v="320"/>
    <n v="4"/>
    <x v="3"/>
    <n v="95716.2"/>
    <n v="153145.92000000001"/>
    <n v="134002.68"/>
    <n v="214404.29"/>
    <n v="172289.16"/>
    <n v="275662.65999999997"/>
    <n v="229718.88"/>
    <n v="367550.21"/>
    <n v="287148.59999999998"/>
    <n v="459437.77"/>
    <n v="325435.08"/>
    <n v="520696.13"/>
    <n v="363721.56"/>
    <n v="581954.5"/>
  </r>
  <r>
    <n v="7"/>
    <x v="3"/>
    <s v="Region VII - Midwest"/>
    <x v="43"/>
    <s v="NE"/>
    <x v="321"/>
    <n v="1"/>
    <x v="0"/>
    <n v="102811.08"/>
    <n v="179919.38"/>
    <n v="133315.29999999999"/>
    <n v="233301.77"/>
    <n v="159273.53"/>
    <n v="278728.67"/>
    <n v="189774.09"/>
    <n v="332104.65999999997"/>
    <n v="223315.29"/>
    <n v="390801.76"/>
    <n v="244837.66"/>
    <n v="428465.91"/>
    <n v="265629.43"/>
    <n v="464851.5"/>
  </r>
  <r>
    <n v="7"/>
    <x v="3"/>
    <s v="Region VII - Midwest"/>
    <x v="43"/>
    <s v="NE"/>
    <x v="321"/>
    <n v="2"/>
    <x v="1"/>
    <n v="81030.38"/>
    <n v="141803.17000000001"/>
    <n v="106063.14"/>
    <n v="185610.5"/>
    <n v="128401.8"/>
    <n v="224703.15"/>
    <n v="156942.51999999999"/>
    <n v="274649.40999999997"/>
    <n v="186097.11"/>
    <n v="325669.94"/>
    <n v="205022.17"/>
    <n v="358788.8"/>
    <n v="222694.57"/>
    <n v="389715.49"/>
  </r>
  <r>
    <n v="7"/>
    <x v="3"/>
    <s v="Region VII - Midwest"/>
    <x v="43"/>
    <s v="NE"/>
    <x v="321"/>
    <n v="3"/>
    <x v="2"/>
    <n v="77632.2"/>
    <n v="135856.34"/>
    <n v="105910.03"/>
    <n v="185342.55"/>
    <n v="134147.37"/>
    <n v="234757.9"/>
    <n v="176853.07"/>
    <n v="309492.87"/>
    <n v="219181.87"/>
    <n v="383568.28"/>
    <n v="246982.3"/>
    <n v="432219.03"/>
    <n v="274447.71999999997"/>
    <n v="480283.51"/>
  </r>
  <r>
    <n v="7"/>
    <x v="3"/>
    <s v="Region VII - Midwest"/>
    <x v="43"/>
    <s v="NE"/>
    <x v="321"/>
    <n v="4"/>
    <x v="3"/>
    <n v="82982.210000000006"/>
    <n v="132771.53"/>
    <n v="116175.09"/>
    <n v="185880.15"/>
    <n v="149367.97"/>
    <n v="238988.76"/>
    <n v="199157.3"/>
    <n v="318651.68"/>
    <n v="248946.62"/>
    <n v="398314.6"/>
    <n v="282139.5"/>
    <n v="451423.21"/>
    <n v="315332.39"/>
    <n v="504531.83"/>
  </r>
  <r>
    <n v="7"/>
    <x v="3"/>
    <s v="Region VII - Midwest"/>
    <x v="43"/>
    <s v="NE"/>
    <x v="322"/>
    <n v="1"/>
    <x v="0"/>
    <n v="102147.39"/>
    <n v="178757.94"/>
    <n v="132403.66"/>
    <n v="231706.41"/>
    <n v="158141.26"/>
    <n v="276747.2"/>
    <n v="188363.07"/>
    <n v="329635.38"/>
    <n v="221615.65"/>
    <n v="387827.39"/>
    <n v="242951.62"/>
    <n v="425165.34"/>
    <n v="263542.12"/>
    <n v="461198.71"/>
  </r>
  <r>
    <n v="7"/>
    <x v="3"/>
    <s v="Region VII - Midwest"/>
    <x v="43"/>
    <s v="NE"/>
    <x v="322"/>
    <n v="2"/>
    <x v="1"/>
    <n v="80830.12"/>
    <n v="141452.71"/>
    <n v="105731.34"/>
    <n v="185029.84"/>
    <n v="127926.38"/>
    <n v="223871.16"/>
    <n v="156230.04999999999"/>
    <n v="273402.58"/>
    <n v="185189.34"/>
    <n v="324081.34999999998"/>
    <n v="203983.27"/>
    <n v="356970.72"/>
    <n v="221520.77"/>
    <n v="387661.34"/>
  </r>
  <r>
    <n v="7"/>
    <x v="3"/>
    <s v="Region VII - Midwest"/>
    <x v="43"/>
    <s v="NE"/>
    <x v="322"/>
    <n v="3"/>
    <x v="2"/>
    <n v="77685.52"/>
    <n v="135949.66"/>
    <n v="106043.73"/>
    <n v="185576.52"/>
    <n v="134362.31"/>
    <n v="235134.04"/>
    <n v="177182.42"/>
    <n v="310069.23"/>
    <n v="219633.65"/>
    <n v="384358.89"/>
    <n v="247524.62"/>
    <n v="433168.08"/>
    <n v="275087.69"/>
    <n v="481403.46"/>
  </r>
  <r>
    <n v="7"/>
    <x v="3"/>
    <s v="Region VII - Midwest"/>
    <x v="43"/>
    <s v="NE"/>
    <x v="322"/>
    <n v="4"/>
    <x v="3"/>
    <n v="82615.81"/>
    <n v="132185.29"/>
    <n v="115662.13"/>
    <n v="185059.41"/>
    <n v="148708.45000000001"/>
    <n v="237933.53"/>
    <n v="198277.94"/>
    <n v="317244.7"/>
    <n v="247847.42"/>
    <n v="396555.88"/>
    <n v="280893.74"/>
    <n v="449430"/>
    <n v="313940.07"/>
    <n v="502304.12"/>
  </r>
  <r>
    <n v="7"/>
    <x v="3"/>
    <s v="Region VII - Midwest"/>
    <x v="43"/>
    <s v="NE"/>
    <x v="118"/>
    <n v="1"/>
    <x v="0"/>
    <n v="103010.85"/>
    <n v="180268.99"/>
    <n v="133677.54999999999"/>
    <n v="233935.72"/>
    <n v="159793.53"/>
    <n v="279638.68"/>
    <n v="190518.89"/>
    <n v="333408.06"/>
    <n v="224271.06"/>
    <n v="392474.36"/>
    <n v="245931.25"/>
    <n v="430379.68"/>
    <n v="266899"/>
    <n v="467073.25"/>
  </r>
  <r>
    <n v="7"/>
    <x v="3"/>
    <s v="Region VII - Midwest"/>
    <x v="43"/>
    <s v="NE"/>
    <x v="118"/>
    <n v="2"/>
    <x v="1"/>
    <n v="80535.03"/>
    <n v="140936.29999999999"/>
    <n v="105555.65"/>
    <n v="184722.38"/>
    <n v="127936.54"/>
    <n v="223888.94"/>
    <n v="156639.51"/>
    <n v="274119.14"/>
    <n v="185865.06"/>
    <n v="325263.86"/>
    <n v="204845.05"/>
    <n v="358478.84"/>
    <n v="222593.88"/>
    <n v="389539.29"/>
  </r>
  <r>
    <n v="7"/>
    <x v="3"/>
    <s v="Region VII - Midwest"/>
    <x v="43"/>
    <s v="NE"/>
    <x v="118"/>
    <n v="3"/>
    <x v="2"/>
    <n v="76661.78"/>
    <n v="134158.12"/>
    <n v="104462.88"/>
    <n v="182810.04"/>
    <n v="132222.20000000001"/>
    <n v="231388.86"/>
    <n v="174222.02"/>
    <n v="304888.53999999998"/>
    <n v="215832.92"/>
    <n v="377707.61"/>
    <n v="243141.39"/>
    <n v="425497.43"/>
    <n v="270104.14"/>
    <n v="472682.25"/>
  </r>
  <r>
    <n v="7"/>
    <x v="3"/>
    <s v="Region VII - Midwest"/>
    <x v="43"/>
    <s v="NE"/>
    <x v="118"/>
    <n v="4"/>
    <x v="3"/>
    <n v="82801.13"/>
    <n v="132481.81"/>
    <n v="115921.58"/>
    <n v="185474.53"/>
    <n v="149042.03"/>
    <n v="238467.25"/>
    <n v="198722.71"/>
    <n v="317956.33"/>
    <n v="248403.38"/>
    <n v="397445.42"/>
    <n v="281523.83"/>
    <n v="450438.14"/>
    <n v="314644.28000000003"/>
    <n v="503430.86"/>
  </r>
  <r>
    <n v="7"/>
    <x v="3"/>
    <s v="Region VII - Midwest"/>
    <x v="43"/>
    <s v="NE"/>
    <x v="323"/>
    <n v="1"/>
    <x v="0"/>
    <n v="101816.66"/>
    <n v="178179.16"/>
    <n v="132095.78"/>
    <n v="231167.61"/>
    <n v="157875.65"/>
    <n v="276282.39"/>
    <n v="188193.38"/>
    <n v="329338.40999999997"/>
    <n v="221508.96"/>
    <n v="387640.68"/>
    <n v="242888.21"/>
    <n v="425054.36"/>
    <n v="263570.75"/>
    <n v="461248.82"/>
  </r>
  <r>
    <n v="7"/>
    <x v="3"/>
    <s v="Region VII - Midwest"/>
    <x v="43"/>
    <s v="NE"/>
    <x v="323"/>
    <n v="2"/>
    <x v="1"/>
    <n v="79804.259999999995"/>
    <n v="139657.45000000001"/>
    <n v="104553.7"/>
    <n v="182968.98"/>
    <n v="126675.5"/>
    <n v="221682.13"/>
    <n v="155012.54"/>
    <n v="271271.94"/>
    <n v="183894.84"/>
    <n v="321815.96000000002"/>
    <n v="202649.15"/>
    <n v="354636.01"/>
    <n v="220179.14"/>
    <n v="385313.49"/>
  </r>
  <r>
    <n v="7"/>
    <x v="3"/>
    <s v="Region VII - Midwest"/>
    <x v="43"/>
    <s v="NE"/>
    <x v="323"/>
    <n v="3"/>
    <x v="2"/>
    <n v="76121.490000000005"/>
    <n v="133212.6"/>
    <n v="103765.51"/>
    <n v="181589.65"/>
    <n v="131368.62"/>
    <n v="229895.09"/>
    <n v="173126.69"/>
    <n v="302971.7"/>
    <n v="214503.84"/>
    <n v="375381.73"/>
    <n v="241665.39"/>
    <n v="422914.44"/>
    <n v="268488.36"/>
    <n v="469854.63"/>
  </r>
  <r>
    <n v="7"/>
    <x v="3"/>
    <s v="Region VII - Midwest"/>
    <x v="43"/>
    <s v="NE"/>
    <x v="323"/>
    <n v="4"/>
    <x v="3"/>
    <n v="81947.600000000006"/>
    <n v="131116.17000000001"/>
    <n v="114726.65"/>
    <n v="183562.64"/>
    <n v="147505.69"/>
    <n v="236009.1"/>
    <n v="196674.25"/>
    <n v="314678.81"/>
    <n v="245842.81"/>
    <n v="393348.51"/>
    <n v="278621.84999999998"/>
    <n v="445794.97"/>
    <n v="311400.90000000002"/>
    <n v="498241.44"/>
  </r>
  <r>
    <n v="7"/>
    <x v="3"/>
    <s v="Region VII - Midwest"/>
    <x v="43"/>
    <s v="NE"/>
    <x v="324"/>
    <n v="1"/>
    <x v="0"/>
    <n v="104469.17"/>
    <n v="182821.06"/>
    <n v="135446.45000000001"/>
    <n v="237031.3"/>
    <n v="161803.67000000001"/>
    <n v="283156.43"/>
    <n v="192765.82"/>
    <n v="337340.19"/>
    <n v="226821.26"/>
    <n v="396937.2"/>
    <n v="248673.15"/>
    <n v="435178.02"/>
    <n v="269775.40999999997"/>
    <n v="472106.97"/>
  </r>
  <r>
    <n v="7"/>
    <x v="3"/>
    <s v="Region VII - Midwest"/>
    <x v="43"/>
    <s v="NE"/>
    <x v="324"/>
    <n v="2"/>
    <x v="1"/>
    <n v="82456.77"/>
    <n v="144299.35"/>
    <n v="107904.38"/>
    <n v="188832.67"/>
    <n v="130603.53"/>
    <n v="228556.17"/>
    <n v="159584.98000000001"/>
    <n v="279273.71999999997"/>
    <n v="189207.14"/>
    <n v="331112.49"/>
    <n v="208434.1"/>
    <n v="364759.67"/>
    <n v="226383.8"/>
    <n v="396171.64"/>
  </r>
  <r>
    <n v="7"/>
    <x v="3"/>
    <s v="Region VII - Midwest"/>
    <x v="43"/>
    <s v="NE"/>
    <x v="324"/>
    <n v="3"/>
    <x v="2"/>
    <n v="79089.58"/>
    <n v="138406.76"/>
    <n v="107920.84"/>
    <n v="188861.47"/>
    <n v="136711.19"/>
    <n v="239244.58"/>
    <n v="180250.1"/>
    <n v="315437.68"/>
    <n v="223408.12"/>
    <n v="390964.21"/>
    <n v="251756.9"/>
    <n v="440574.58"/>
    <n v="279767.11"/>
    <n v="489592.43"/>
  </r>
  <r>
    <n v="7"/>
    <x v="3"/>
    <s v="Region VII - Midwest"/>
    <x v="43"/>
    <s v="NE"/>
    <x v="324"/>
    <n v="4"/>
    <x v="3"/>
    <n v="84383.21"/>
    <n v="135013.14000000001"/>
    <n v="118136.49"/>
    <n v="189018.39"/>
    <n v="151889.78"/>
    <n v="243023.65"/>
    <n v="202519.7"/>
    <n v="324031.53000000003"/>
    <n v="253149.63"/>
    <n v="405039.41"/>
    <n v="286902.90999999997"/>
    <n v="459044.67"/>
    <n v="320656.2"/>
    <n v="513049.92"/>
  </r>
  <r>
    <n v="8"/>
    <x v="3"/>
    <s v="Region VIII -"/>
    <x v="44"/>
    <s v="CO"/>
    <x v="325"/>
    <n v="1"/>
    <x v="0"/>
    <n v="106127.28"/>
    <n v="185722.73"/>
    <n v="137577.62"/>
    <n v="240760.83"/>
    <n v="164333.82999999999"/>
    <n v="287584.2"/>
    <n v="195757.56"/>
    <n v="342575.73"/>
    <n v="230327.23"/>
    <n v="403072.66"/>
    <n v="252508.65"/>
    <n v="441890.14"/>
    <n v="273921.40000000002"/>
    <n v="479362.45"/>
  </r>
  <r>
    <n v="8"/>
    <x v="3"/>
    <s v="Region VIII -"/>
    <x v="44"/>
    <s v="CO"/>
    <x v="325"/>
    <n v="2"/>
    <x v="1"/>
    <n v="83883.16"/>
    <n v="146795.54"/>
    <n v="109745.63"/>
    <n v="192054.85"/>
    <n v="132805.26"/>
    <n v="232409.2"/>
    <n v="162227.45000000001"/>
    <n v="283898.03000000003"/>
    <n v="192317.18"/>
    <n v="336555.06"/>
    <n v="211846.03"/>
    <n v="370730.55"/>
    <n v="230073.03"/>
    <n v="402627.81"/>
  </r>
  <r>
    <n v="8"/>
    <x v="3"/>
    <s v="Region VIII -"/>
    <x v="44"/>
    <s v="CO"/>
    <x v="325"/>
    <n v="3"/>
    <x v="2"/>
    <n v="80546.960000000006"/>
    <n v="140957.19"/>
    <n v="109931.66"/>
    <n v="192380.4"/>
    <n v="139275.01"/>
    <n v="243731.26"/>
    <n v="183647.15"/>
    <n v="321382.51"/>
    <n v="227634.37"/>
    <n v="398360.15"/>
    <n v="256531.51"/>
    <n v="448930.15"/>
    <n v="285086.51"/>
    <n v="498901.39"/>
  </r>
  <r>
    <n v="8"/>
    <x v="3"/>
    <s v="Region VIII -"/>
    <x v="44"/>
    <s v="CO"/>
    <x v="325"/>
    <n v="4"/>
    <x v="3"/>
    <n v="85784.21"/>
    <n v="137254.75"/>
    <n v="120097.9"/>
    <n v="192156.64"/>
    <n v="154411.59"/>
    <n v="247058.54"/>
    <n v="205882.12"/>
    <n v="329411.39"/>
    <n v="257352.64"/>
    <n v="411764.24"/>
    <n v="291666.33"/>
    <n v="466666.14"/>
    <n v="325980.02"/>
    <n v="521568.03"/>
  </r>
  <r>
    <n v="8"/>
    <x v="3"/>
    <s v="Region VIII -"/>
    <x v="44"/>
    <s v="CO"/>
    <x v="326"/>
    <n v="1"/>
    <x v="0"/>
    <n v="102413.75999999999"/>
    <n v="179224.07"/>
    <n v="132886.66"/>
    <n v="232551.66"/>
    <n v="158834.59"/>
    <n v="277960.53000000003"/>
    <n v="189356.13"/>
    <n v="331373.23"/>
    <n v="222890.01"/>
    <n v="390057.51"/>
    <n v="244409.72"/>
    <n v="427717.01"/>
    <n v="265234.87"/>
    <n v="464161.03"/>
  </r>
  <r>
    <n v="8"/>
    <x v="3"/>
    <s v="Region VIII -"/>
    <x v="44"/>
    <s v="CO"/>
    <x v="326"/>
    <n v="2"/>
    <x v="1"/>
    <n v="80169.64"/>
    <n v="140296.88"/>
    <n v="105054.67"/>
    <n v="183845.68"/>
    <n v="127306.02"/>
    <n v="222785.53"/>
    <n v="155826.01999999999"/>
    <n v="272695.53000000003"/>
    <n v="184879.95"/>
    <n v="323539.90999999997"/>
    <n v="203747.1"/>
    <n v="356557.42"/>
    <n v="221386.51"/>
    <n v="387426.38"/>
  </r>
  <r>
    <n v="8"/>
    <x v="3"/>
    <s v="Region VIII -"/>
    <x v="44"/>
    <s v="CO"/>
    <x v="326"/>
    <n v="3"/>
    <x v="2"/>
    <n v="76391.63"/>
    <n v="133685.35999999999"/>
    <n v="104114.19"/>
    <n v="182199.84"/>
    <n v="131795.41"/>
    <n v="230641.97"/>
    <n v="173674.35"/>
    <n v="303930.12"/>
    <n v="215168.38"/>
    <n v="376544.67"/>
    <n v="242403.39"/>
    <n v="424205.93"/>
    <n v="269296.25"/>
    <n v="471268.44"/>
  </r>
  <r>
    <n v="8"/>
    <x v="3"/>
    <s v="Region VIII -"/>
    <x v="44"/>
    <s v="CO"/>
    <x v="326"/>
    <n v="4"/>
    <x v="3"/>
    <n v="82374.36"/>
    <n v="131798.99"/>
    <n v="115324.11"/>
    <n v="184518.58"/>
    <n v="148273.85999999999"/>
    <n v="237238.17"/>
    <n v="197698.48"/>
    <n v="316317.56"/>
    <n v="247123.09"/>
    <n v="395396.96"/>
    <n v="280072.84000000003"/>
    <n v="448116.55"/>
    <n v="313022.59000000003"/>
    <n v="500836.14"/>
  </r>
  <r>
    <n v="8"/>
    <x v="3"/>
    <s v="Region VIII -"/>
    <x v="44"/>
    <s v="CO"/>
    <x v="327"/>
    <n v="1"/>
    <x v="0"/>
    <n v="106790.96"/>
    <n v="186884.19"/>
    <n v="138489.26"/>
    <n v="242356.2"/>
    <n v="165466.1"/>
    <n v="289565.68"/>
    <n v="197168.59"/>
    <n v="345045.02"/>
    <n v="232026.88"/>
    <n v="406047.04"/>
    <n v="254394.7"/>
    <n v="445190.73"/>
    <n v="276008.71999999997"/>
    <n v="483015.25"/>
  </r>
  <r>
    <n v="8"/>
    <x v="3"/>
    <s v="Region VIII -"/>
    <x v="44"/>
    <s v="CO"/>
    <x v="327"/>
    <n v="2"/>
    <x v="1"/>
    <n v="84083.43"/>
    <n v="147146.01"/>
    <n v="110077.43"/>
    <n v="192635.51"/>
    <n v="133280.69"/>
    <n v="233241.2"/>
    <n v="162939.93"/>
    <n v="285144.88"/>
    <n v="193224.94"/>
    <n v="338143.65"/>
    <n v="212884.94"/>
    <n v="372548.64"/>
    <n v="231246.84"/>
    <n v="404681.97"/>
  </r>
  <r>
    <n v="8"/>
    <x v="3"/>
    <s v="Region VIII -"/>
    <x v="44"/>
    <s v="CO"/>
    <x v="327"/>
    <n v="3"/>
    <x v="2"/>
    <n v="80493.64"/>
    <n v="140863.87"/>
    <n v="109797.96"/>
    <n v="192146.43"/>
    <n v="139060.07999999999"/>
    <n v="243355.13"/>
    <n v="183317.8"/>
    <n v="320806.15000000002"/>
    <n v="227182.6"/>
    <n v="397569.55"/>
    <n v="255989.2"/>
    <n v="447981.11"/>
    <n v="284446.53999999998"/>
    <n v="497781.44"/>
  </r>
  <r>
    <n v="8"/>
    <x v="3"/>
    <s v="Region VIII -"/>
    <x v="44"/>
    <s v="CO"/>
    <x v="327"/>
    <n v="4"/>
    <x v="3"/>
    <n v="86150.62"/>
    <n v="137840.99"/>
    <n v="120610.86"/>
    <n v="192977.39"/>
    <n v="155071.10999999999"/>
    <n v="248113.78"/>
    <n v="206761.48"/>
    <n v="330818.37"/>
    <n v="258451.85"/>
    <n v="413522.97"/>
    <n v="292912.09999999998"/>
    <n v="468659.36"/>
    <n v="327372.34999999998"/>
    <n v="523795.76"/>
  </r>
  <r>
    <n v="8"/>
    <x v="3"/>
    <s v="Region VIII -"/>
    <x v="44"/>
    <s v="CO"/>
    <x v="328"/>
    <n v="1"/>
    <x v="0"/>
    <n v="100820.02"/>
    <n v="176435.04"/>
    <n v="130580.39"/>
    <n v="228515.68"/>
    <n v="155876.71"/>
    <n v="272784.25"/>
    <n v="185541.03"/>
    <n v="324696.81"/>
    <n v="218216.38"/>
    <n v="381878.66"/>
    <n v="239179.54"/>
    <n v="418564.19"/>
    <n v="259367.51"/>
    <n v="453893.13"/>
  </r>
  <r>
    <n v="8"/>
    <x v="3"/>
    <s v="Region VIII -"/>
    <x v="44"/>
    <s v="CO"/>
    <x v="328"/>
    <n v="2"/>
    <x v="1"/>
    <n v="80429.59"/>
    <n v="140751.78"/>
    <n v="105067.73"/>
    <n v="183868.53"/>
    <n v="126975.52"/>
    <n v="222207.17"/>
    <n v="154805.1"/>
    <n v="270908.92"/>
    <n v="183373.82"/>
    <n v="320904.19"/>
    <n v="201905.46"/>
    <n v="353334.56"/>
    <n v="219173.17"/>
    <n v="383553.05"/>
  </r>
  <r>
    <n v="8"/>
    <x v="3"/>
    <s v="Region VIII -"/>
    <x v="44"/>
    <s v="CO"/>
    <x v="328"/>
    <n v="3"/>
    <x v="2"/>
    <n v="77792.179999999993"/>
    <n v="136136.31"/>
    <n v="106311.13"/>
    <n v="186044.48"/>
    <n v="134792.18"/>
    <n v="235886.32"/>
    <n v="177841.12"/>
    <n v="311221.96000000002"/>
    <n v="220537.22"/>
    <n v="385940.14"/>
    <n v="248609.25"/>
    <n v="435066.18"/>
    <n v="276367.64"/>
    <n v="483643.37"/>
  </r>
  <r>
    <n v="8"/>
    <x v="3"/>
    <s v="Region VIII -"/>
    <x v="44"/>
    <s v="CO"/>
    <x v="328"/>
    <n v="4"/>
    <x v="3"/>
    <n v="81883.009999999995"/>
    <n v="131012.82"/>
    <n v="114636.21"/>
    <n v="183417.94"/>
    <n v="147389.41"/>
    <n v="235823.07"/>
    <n v="196519.22"/>
    <n v="314430.76"/>
    <n v="245649.02"/>
    <n v="393038.45"/>
    <n v="278402.23"/>
    <n v="445443.57"/>
    <n v="311155.43"/>
    <n v="497848.7"/>
  </r>
  <r>
    <n v="8"/>
    <x v="3"/>
    <s v="Region VIII -"/>
    <x v="44"/>
    <s v="CO"/>
    <x v="329"/>
    <n v="1"/>
    <x v="0"/>
    <n v="106327.05"/>
    <n v="186072.34"/>
    <n v="137939.87"/>
    <n v="241394.76"/>
    <n v="164853.82999999999"/>
    <n v="288494.2"/>
    <n v="196502.36"/>
    <n v="343879.12"/>
    <n v="231283"/>
    <n v="404745.25"/>
    <n v="253602.23"/>
    <n v="443803.91"/>
    <n v="275190.96999999997"/>
    <n v="481584.19"/>
  </r>
  <r>
    <n v="8"/>
    <x v="3"/>
    <s v="Region VIII -"/>
    <x v="44"/>
    <s v="CO"/>
    <x v="329"/>
    <n v="2"/>
    <x v="1"/>
    <n v="83387.81"/>
    <n v="145928.66"/>
    <n v="109238.13"/>
    <n v="191166.72"/>
    <n v="132339.99"/>
    <n v="231594.98"/>
    <n v="161924.43"/>
    <n v="283367.75"/>
    <n v="192085.13"/>
    <n v="336148.97"/>
    <n v="211668.9"/>
    <n v="370420.57"/>
    <n v="229972.34"/>
    <n v="402451.59"/>
  </r>
  <r>
    <n v="8"/>
    <x v="3"/>
    <s v="Region VIII -"/>
    <x v="44"/>
    <s v="CO"/>
    <x v="329"/>
    <n v="3"/>
    <x v="2"/>
    <n v="79576.55"/>
    <n v="139258.96"/>
    <n v="108484.51"/>
    <n v="189847.89"/>
    <n v="137349.82999999999"/>
    <n v="240362.21"/>
    <n v="181016.09"/>
    <n v="316778.15999999997"/>
    <n v="224285.41"/>
    <n v="392499.48"/>
    <n v="252690.58"/>
    <n v="442208.52"/>
    <n v="280742.92"/>
    <n v="491300.1"/>
  </r>
  <r>
    <n v="8"/>
    <x v="3"/>
    <s v="Region VIII -"/>
    <x v="44"/>
    <s v="CO"/>
    <x v="329"/>
    <n v="4"/>
    <x v="3"/>
    <n v="85603.13"/>
    <n v="136965.01"/>
    <n v="119844.39"/>
    <n v="191751.02"/>
    <n v="154085.64000000001"/>
    <n v="246537.03"/>
    <n v="205447.52"/>
    <n v="328716.03000000003"/>
    <n v="256809.4"/>
    <n v="410895.04"/>
    <n v="291050.65000000002"/>
    <n v="465681.05"/>
    <n v="325291.90000000002"/>
    <n v="520467.05"/>
  </r>
  <r>
    <n v="8"/>
    <x v="3"/>
    <s v="Region VIII -"/>
    <x v="44"/>
    <s v="CO"/>
    <x v="330"/>
    <n v="1"/>
    <x v="0"/>
    <n v="107785.38"/>
    <n v="188624.41"/>
    <n v="139708.78"/>
    <n v="244490.36"/>
    <n v="166863.98000000001"/>
    <n v="292011.96000000002"/>
    <n v="198749.3"/>
    <n v="347811.27"/>
    <n v="233833.21"/>
    <n v="409208.12"/>
    <n v="256344.16"/>
    <n v="448602.27"/>
    <n v="278067.39"/>
    <n v="486617.94"/>
  </r>
  <r>
    <n v="8"/>
    <x v="3"/>
    <s v="Region VIII -"/>
    <x v="44"/>
    <s v="CO"/>
    <x v="330"/>
    <n v="2"/>
    <x v="1"/>
    <n v="85309.56"/>
    <n v="149291.72"/>
    <n v="111586.87"/>
    <n v="195277.02"/>
    <n v="135006.99"/>
    <n v="236262.22"/>
    <n v="164869.91"/>
    <n v="288522.34999999998"/>
    <n v="195427.21"/>
    <n v="341997.62"/>
    <n v="215257.96"/>
    <n v="376701.43"/>
    <n v="233762.27"/>
    <n v="409083.97"/>
  </r>
  <r>
    <n v="8"/>
    <x v="3"/>
    <s v="Region VIII -"/>
    <x v="44"/>
    <s v="CO"/>
    <x v="330"/>
    <n v="3"/>
    <x v="2"/>
    <n v="82004.350000000006"/>
    <n v="143507.60999999999"/>
    <n v="111942.47"/>
    <n v="195899.33"/>
    <n v="141838.82"/>
    <n v="248217.94"/>
    <n v="187044.19"/>
    <n v="327327.32"/>
    <n v="231860.62"/>
    <n v="405756.09"/>
    <n v="261306.11"/>
    <n v="457285.7"/>
    <n v="290405.90000000002"/>
    <n v="508210.32"/>
  </r>
  <r>
    <n v="8"/>
    <x v="3"/>
    <s v="Region VIII -"/>
    <x v="44"/>
    <s v="CO"/>
    <x v="330"/>
    <n v="4"/>
    <x v="3"/>
    <n v="87185.22"/>
    <n v="139496.35"/>
    <n v="122059.31"/>
    <n v="195294.9"/>
    <n v="156933.4"/>
    <n v="251093.44"/>
    <n v="209244.53"/>
    <n v="334791.25"/>
    <n v="261555.66"/>
    <n v="418489.06"/>
    <n v="296429.75"/>
    <n v="474287.6"/>
    <n v="331303.84000000003"/>
    <n v="530086.14"/>
  </r>
  <r>
    <n v="8"/>
    <x v="3"/>
    <s v="Region VIII -"/>
    <x v="44"/>
    <s v="CO"/>
    <x v="331"/>
    <n v="1"/>
    <x v="0"/>
    <n v="105266.04"/>
    <n v="184215.58"/>
    <n v="136599.59"/>
    <n v="239049.29"/>
    <n v="163282.62"/>
    <n v="285744.58"/>
    <n v="194673.38"/>
    <n v="340678.41"/>
    <n v="229158.08"/>
    <n v="401026.64"/>
    <n v="251288.25"/>
    <n v="439754.44"/>
    <n v="272709.09999999998"/>
    <n v="477240.93"/>
  </r>
  <r>
    <n v="8"/>
    <x v="3"/>
    <s v="Region VIII -"/>
    <x v="44"/>
    <s v="CO"/>
    <x v="331"/>
    <n v="2"/>
    <x v="1"/>
    <n v="82326.8"/>
    <n v="144071.9"/>
    <n v="107897.86"/>
    <n v="188821.25"/>
    <n v="130768.78"/>
    <n v="228845.36"/>
    <n v="160095.45000000001"/>
    <n v="280167.03999999998"/>
    <n v="189960.21"/>
    <n v="332430.36"/>
    <n v="209354.92"/>
    <n v="366371.11"/>
    <n v="227490.47"/>
    <n v="398108.33"/>
  </r>
  <r>
    <n v="8"/>
    <x v="3"/>
    <s v="Region VIII -"/>
    <x v="44"/>
    <s v="CO"/>
    <x v="331"/>
    <n v="3"/>
    <x v="2"/>
    <n v="78389.31"/>
    <n v="137181.29"/>
    <n v="106822.38"/>
    <n v="186939.16"/>
    <n v="135212.81"/>
    <n v="236622.41"/>
    <n v="178166.73"/>
    <n v="311791.77"/>
    <n v="220723.71"/>
    <n v="386266.48"/>
    <n v="248653.98"/>
    <n v="435144.46"/>
    <n v="276231.42"/>
    <n v="483404.98"/>
  </r>
  <r>
    <n v="8"/>
    <x v="3"/>
    <s v="Region VIII -"/>
    <x v="44"/>
    <s v="CO"/>
    <x v="331"/>
    <n v="4"/>
    <x v="3"/>
    <n v="84628.89"/>
    <n v="135406.23000000001"/>
    <n v="118480.45"/>
    <n v="189568.72"/>
    <n v="152332"/>
    <n v="243731.21"/>
    <n v="203109.34"/>
    <n v="324974.94"/>
    <n v="253886.67"/>
    <n v="406218.68"/>
    <n v="287738.23"/>
    <n v="460381.17"/>
    <n v="321589.78000000003"/>
    <n v="514543.66"/>
  </r>
  <r>
    <n v="8"/>
    <x v="3"/>
    <s v="Region VIII -"/>
    <x v="44"/>
    <s v="CO"/>
    <x v="332"/>
    <n v="1"/>
    <x v="0"/>
    <n v="96509.41"/>
    <n v="168891.46"/>
    <n v="125098.55"/>
    <n v="218922.46"/>
    <n v="149418.53"/>
    <n v="261482.43"/>
    <n v="177976.84"/>
    <n v="311459.48"/>
    <n v="209398.09"/>
    <n v="366446.66"/>
    <n v="229559.08"/>
    <n v="401728.4"/>
    <n v="249016.85"/>
    <n v="435779.49"/>
  </r>
  <r>
    <n v="8"/>
    <x v="3"/>
    <s v="Region VIII -"/>
    <x v="44"/>
    <s v="CO"/>
    <x v="332"/>
    <n v="2"/>
    <x v="1"/>
    <n v="76350.679999999993"/>
    <n v="133613.69"/>
    <n v="99875.81"/>
    <n v="174782.66"/>
    <n v="120845.77"/>
    <n v="211480.09"/>
    <n v="147590.18"/>
    <n v="258282.81"/>
    <n v="174951.48"/>
    <n v="306165.08"/>
    <n v="192708.58"/>
    <n v="337240.01"/>
    <n v="209279.27"/>
    <n v="366238.71999999997"/>
  </r>
  <r>
    <n v="8"/>
    <x v="3"/>
    <s v="Region VIII -"/>
    <x v="44"/>
    <s v="CO"/>
    <x v="332"/>
    <n v="3"/>
    <x v="2"/>
    <n v="73366.7"/>
    <n v="128391.72"/>
    <n v="100144.98"/>
    <n v="175253.71"/>
    <n v="126885.79"/>
    <n v="222050.14"/>
    <n v="167320.65"/>
    <n v="292811.14"/>
    <n v="207406.68"/>
    <n v="362961.69"/>
    <n v="233743.12"/>
    <n v="409050.45"/>
    <n v="259769.48"/>
    <n v="454596.6"/>
  </r>
  <r>
    <n v="8"/>
    <x v="3"/>
    <s v="Region VIII -"/>
    <x v="44"/>
    <s v="CO"/>
    <x v="332"/>
    <n v="4"/>
    <x v="3"/>
    <n v="78046.39"/>
    <n v="124874.23"/>
    <n v="109264.95"/>
    <n v="174823.93"/>
    <n v="140483.51"/>
    <n v="224773.62"/>
    <n v="187311.35"/>
    <n v="299698.15999999997"/>
    <n v="234139.18"/>
    <n v="374622.7"/>
    <n v="265357.74"/>
    <n v="424572.39"/>
    <n v="296576.3"/>
    <n v="474522.09"/>
  </r>
  <r>
    <n v="8"/>
    <x v="3"/>
    <s v="Region VIII -"/>
    <x v="44"/>
    <s v="CO"/>
    <x v="333"/>
    <n v="1"/>
    <x v="0"/>
    <n v="102213.98"/>
    <n v="178874.47"/>
    <n v="132524.41"/>
    <n v="231917.72"/>
    <n v="158314.59"/>
    <n v="277050.53000000003"/>
    <n v="188611.34"/>
    <n v="330069.84000000003"/>
    <n v="221934.24"/>
    <n v="388384.92"/>
    <n v="243316.15"/>
    <n v="425803.25"/>
    <n v="263965.31"/>
    <n v="461939.29"/>
  </r>
  <r>
    <n v="8"/>
    <x v="3"/>
    <s v="Region VIII -"/>
    <x v="44"/>
    <s v="CO"/>
    <x v="333"/>
    <n v="2"/>
    <x v="1"/>
    <n v="80665"/>
    <n v="141163.75"/>
    <n v="105562.17"/>
    <n v="184733.8"/>
    <n v="127771.29"/>
    <n v="223599.75"/>
    <n v="156129.04"/>
    <n v="273225.82"/>
    <n v="185112"/>
    <n v="323945.99"/>
    <n v="203924.23"/>
    <n v="356867.39"/>
    <n v="221487.2"/>
    <n v="387602.6"/>
  </r>
  <r>
    <n v="8"/>
    <x v="3"/>
    <s v="Region VIII -"/>
    <x v="44"/>
    <s v="CO"/>
    <x v="333"/>
    <n v="3"/>
    <x v="2"/>
    <n v="77362.05"/>
    <n v="135383.59"/>
    <n v="105561.34"/>
    <n v="184732.35"/>
    <n v="133720.59"/>
    <n v="234011.02"/>
    <n v="176305.4"/>
    <n v="308534.45"/>
    <n v="218517.33"/>
    <n v="382405.34"/>
    <n v="246244.31"/>
    <n v="430927.54"/>
    <n v="273639.83"/>
    <n v="478869.7"/>
  </r>
  <r>
    <n v="8"/>
    <x v="3"/>
    <s v="Region VIII -"/>
    <x v="44"/>
    <s v="CO"/>
    <x v="333"/>
    <n v="4"/>
    <x v="3"/>
    <n v="82555.45"/>
    <n v="132088.72"/>
    <n v="115577.63"/>
    <n v="184924.2"/>
    <n v="148599.79999999999"/>
    <n v="237759.69"/>
    <n v="198133.07"/>
    <n v="317012.92"/>
    <n v="247666.34"/>
    <n v="396266.15"/>
    <n v="280688.52"/>
    <n v="449101.64"/>
    <n v="313710.7"/>
    <n v="501937.12"/>
  </r>
  <r>
    <n v="8"/>
    <x v="3"/>
    <s v="Region VIII -"/>
    <x v="45"/>
    <s v="MT"/>
    <x v="334"/>
    <n v="1"/>
    <x v="0"/>
    <n v="105530.18"/>
    <n v="184677.82"/>
    <n v="136786.73000000001"/>
    <n v="239376.78"/>
    <n v="163374.89000000001"/>
    <n v="285906.05"/>
    <n v="194594.81"/>
    <n v="340540.91"/>
    <n v="228946.19"/>
    <n v="400655.83"/>
    <n v="250987.14"/>
    <n v="439227.49"/>
    <n v="272257.28000000003"/>
    <n v="476450.24"/>
  </r>
  <r>
    <n v="8"/>
    <x v="3"/>
    <s v="Region VIII -"/>
    <x v="45"/>
    <s v="MT"/>
    <x v="334"/>
    <n v="2"/>
    <x v="1"/>
    <n v="83517.78"/>
    <n v="146156.12"/>
    <n v="109244.66"/>
    <n v="191178.15"/>
    <n v="132174.74"/>
    <n v="231305.8"/>
    <n v="161413.97"/>
    <n v="282474.44"/>
    <n v="191332.06"/>
    <n v="334831.11"/>
    <n v="210748.08"/>
    <n v="368809.14"/>
    <n v="228865.67"/>
    <n v="400514.92"/>
  </r>
  <r>
    <n v="8"/>
    <x v="3"/>
    <s v="Region VIII -"/>
    <x v="45"/>
    <s v="MT"/>
    <x v="334"/>
    <n v="3"/>
    <x v="2"/>
    <n v="80276.820000000007"/>
    <n v="140484.43"/>
    <n v="109582.98"/>
    <n v="191770.21"/>
    <n v="138848.22"/>
    <n v="242984.38"/>
    <n v="183099.48"/>
    <n v="320424.09000000003"/>
    <n v="226969.84"/>
    <n v="397197.21"/>
    <n v="255793.52"/>
    <n v="447638.65"/>
    <n v="284278.62"/>
    <n v="497487.58"/>
  </r>
  <r>
    <n v="8"/>
    <x v="3"/>
    <s v="Region VIII -"/>
    <x v="45"/>
    <s v="MT"/>
    <x v="334"/>
    <n v="4"/>
    <x v="3"/>
    <n v="85357.45"/>
    <n v="136571.93"/>
    <n v="119500.44"/>
    <n v="191200.7"/>
    <n v="153643.42000000001"/>
    <n v="245829.47"/>
    <n v="204857.89"/>
    <n v="327772.63"/>
    <n v="256072.36"/>
    <n v="409715.79"/>
    <n v="290215.34999999998"/>
    <n v="464344.56"/>
    <n v="324358.33"/>
    <n v="518973.33"/>
  </r>
  <r>
    <n v="8"/>
    <x v="3"/>
    <s v="Region VIII -"/>
    <x v="45"/>
    <s v="MT"/>
    <x v="335"/>
    <n v="1"/>
    <x v="0"/>
    <n v="101286.16"/>
    <n v="177250.77"/>
    <n v="131425.64000000001"/>
    <n v="229994.86"/>
    <n v="157090.04"/>
    <n v="274907.57"/>
    <n v="187278.88"/>
    <n v="327738.03999999998"/>
    <n v="220446.49"/>
    <n v="385781.36"/>
    <n v="241731.21"/>
    <n v="423029.62"/>
    <n v="262329.81"/>
    <n v="459077.17"/>
  </r>
  <r>
    <n v="8"/>
    <x v="3"/>
    <s v="Region VIII -"/>
    <x v="45"/>
    <s v="MT"/>
    <x v="335"/>
    <n v="2"/>
    <x v="1"/>
    <n v="79273.75"/>
    <n v="138729.07"/>
    <n v="103883.56"/>
    <n v="181796.24"/>
    <n v="125889.89"/>
    <n v="220307.31"/>
    <n v="154098.04"/>
    <n v="269671.57"/>
    <n v="182832.37"/>
    <n v="319956.65000000002"/>
    <n v="201492.15"/>
    <n v="352611.27"/>
    <n v="218938.2"/>
    <n v="383141.85"/>
  </r>
  <r>
    <n v="8"/>
    <x v="3"/>
    <s v="Region VIII -"/>
    <x v="45"/>
    <s v="MT"/>
    <x v="335"/>
    <n v="3"/>
    <x v="2"/>
    <n v="75527.87"/>
    <n v="132173.76999999999"/>
    <n v="102934.44"/>
    <n v="180135.27"/>
    <n v="130300.11"/>
    <n v="228025.18"/>
    <n v="171701.99"/>
    <n v="300478.49"/>
    <n v="212722.98"/>
    <n v="372265.21"/>
    <n v="239647.08"/>
    <n v="419382.39"/>
    <n v="266232.59999999998"/>
    <n v="465907.05"/>
  </r>
  <r>
    <n v="8"/>
    <x v="3"/>
    <s v="Region VIII -"/>
    <x v="45"/>
    <s v="MT"/>
    <x v="335"/>
    <n v="4"/>
    <x v="3"/>
    <n v="81460.479999999996"/>
    <n v="130336.77"/>
    <n v="114044.67"/>
    <n v="182471.48"/>
    <n v="146628.85999999999"/>
    <n v="234606.19"/>
    <n v="195505.15"/>
    <n v="312808.25"/>
    <n v="244381.44"/>
    <n v="391010.31"/>
    <n v="276965.63"/>
    <n v="443145.02"/>
    <n v="309549.83"/>
    <n v="495279.73"/>
  </r>
  <r>
    <n v="8"/>
    <x v="3"/>
    <s v="Region VIII -"/>
    <x v="45"/>
    <s v="MT"/>
    <x v="336"/>
    <n v="1"/>
    <x v="0"/>
    <n v="104933.09"/>
    <n v="183632.91"/>
    <n v="135995.84"/>
    <n v="237992.73"/>
    <n v="162415.95000000001"/>
    <n v="284227.90999999997"/>
    <n v="193432.05"/>
    <n v="338506.09"/>
    <n v="227565.14"/>
    <n v="398238.99"/>
    <n v="249465.62"/>
    <n v="436564.84"/>
    <n v="270593.15999999997"/>
    <n v="473538.03"/>
  </r>
  <r>
    <n v="8"/>
    <x v="3"/>
    <s v="Region VIII -"/>
    <x v="45"/>
    <s v="MT"/>
    <x v="336"/>
    <n v="2"/>
    <x v="1"/>
    <n v="83152.399999999994"/>
    <n v="145516.69"/>
    <n v="108743.69"/>
    <n v="190301.45"/>
    <n v="131544.23000000001"/>
    <n v="230202.39"/>
    <n v="160600.48000000001"/>
    <n v="281050.84999999998"/>
    <n v="190346.95"/>
    <n v="333107.17"/>
    <n v="209650.14"/>
    <n v="366887.74"/>
    <n v="227658.3"/>
    <n v="398402.03"/>
  </r>
  <r>
    <n v="8"/>
    <x v="3"/>
    <s v="Region VIII -"/>
    <x v="45"/>
    <s v="MT"/>
    <x v="336"/>
    <n v="3"/>
    <x v="2"/>
    <n v="80006.67"/>
    <n v="140011.68"/>
    <n v="109234.29"/>
    <n v="191160.01"/>
    <n v="138421.43"/>
    <n v="242237.5"/>
    <n v="182551.81"/>
    <n v="319465.67"/>
    <n v="226305.3"/>
    <n v="396034.28"/>
    <n v="255055.52"/>
    <n v="446347.16"/>
    <n v="283470.73"/>
    <n v="496073.77"/>
  </r>
  <r>
    <n v="8"/>
    <x v="3"/>
    <s v="Region VIII -"/>
    <x v="45"/>
    <s v="MT"/>
    <x v="336"/>
    <n v="4"/>
    <x v="3"/>
    <n v="84930.69"/>
    <n v="135889.10999999999"/>
    <n v="118902.97"/>
    <n v="190244.76"/>
    <n v="152875.25"/>
    <n v="244600.4"/>
    <n v="203833.67"/>
    <n v="326133.87"/>
    <n v="254792.08"/>
    <n v="407667.34"/>
    <n v="288764.36"/>
    <n v="462022.98"/>
    <n v="322736.64000000001"/>
    <n v="516378.63"/>
  </r>
  <r>
    <n v="8"/>
    <x v="3"/>
    <s v="Region VIII -"/>
    <x v="45"/>
    <s v="MT"/>
    <x v="337"/>
    <n v="1"/>
    <x v="0"/>
    <n v="103872.08"/>
    <n v="181776.14"/>
    <n v="134655.57"/>
    <n v="235647.25"/>
    <n v="160844.74"/>
    <n v="281478.28999999998"/>
    <n v="191603.07"/>
    <n v="335305.37"/>
    <n v="225440.21"/>
    <n v="394520.37"/>
    <n v="247151.64"/>
    <n v="432515.37"/>
    <n v="268111.28999999998"/>
    <n v="469194.76"/>
  </r>
  <r>
    <n v="8"/>
    <x v="3"/>
    <s v="Region VIII -"/>
    <x v="45"/>
    <s v="MT"/>
    <x v="337"/>
    <n v="2"/>
    <x v="1"/>
    <n v="82091.39"/>
    <n v="143659.93"/>
    <n v="107403.41"/>
    <n v="187955.97"/>
    <n v="129973.01"/>
    <n v="227452.77"/>
    <n v="158771.5"/>
    <n v="277850.13"/>
    <n v="188222.03"/>
    <n v="329388.55"/>
    <n v="207336.15"/>
    <n v="362838.26"/>
    <n v="225176.43"/>
    <n v="394058.75"/>
  </r>
  <r>
    <n v="8"/>
    <x v="3"/>
    <s v="Region VIII -"/>
    <x v="45"/>
    <s v="MT"/>
    <x v="337"/>
    <n v="3"/>
    <x v="2"/>
    <n v="78819.429999999993"/>
    <n v="137934.01"/>
    <n v="107572.16"/>
    <n v="188251.27"/>
    <n v="136284.4"/>
    <n v="238497.7"/>
    <n v="179702.44"/>
    <n v="314479.26"/>
    <n v="222743.58"/>
    <n v="389801.27"/>
    <n v="251018.91"/>
    <n v="439283.09"/>
    <n v="278959.21999999997"/>
    <n v="488178.63"/>
  </r>
  <r>
    <n v="8"/>
    <x v="3"/>
    <s v="Region VIII -"/>
    <x v="45"/>
    <s v="MT"/>
    <x v="337"/>
    <n v="4"/>
    <x v="3"/>
    <n v="83956.45"/>
    <n v="134330.32"/>
    <n v="117539.03"/>
    <n v="188062.45"/>
    <n v="151121.60999999999"/>
    <n v="241794.58"/>
    <n v="201495.48"/>
    <n v="322392.77"/>
    <n v="251869.35"/>
    <n v="402990.96"/>
    <n v="285451.93"/>
    <n v="456723.09"/>
    <n v="319034.51"/>
    <n v="510455.22"/>
  </r>
  <r>
    <n v="8"/>
    <x v="3"/>
    <s v="Region VIII -"/>
    <x v="45"/>
    <s v="MT"/>
    <x v="338"/>
    <n v="1"/>
    <x v="0"/>
    <n v="102413.75999999999"/>
    <n v="179224.07"/>
    <n v="132886.66"/>
    <n v="232551.66"/>
    <n v="158834.59"/>
    <n v="277960.53000000003"/>
    <n v="189356.13"/>
    <n v="331373.23"/>
    <n v="222890.01"/>
    <n v="390057.51"/>
    <n v="244409.72"/>
    <n v="427717.01"/>
    <n v="265234.87"/>
    <n v="464161.03"/>
  </r>
  <r>
    <n v="8"/>
    <x v="3"/>
    <s v="Region VIII -"/>
    <x v="45"/>
    <s v="MT"/>
    <x v="338"/>
    <n v="2"/>
    <x v="1"/>
    <n v="80169.64"/>
    <n v="140296.88"/>
    <n v="105054.67"/>
    <n v="183845.68"/>
    <n v="127306.02"/>
    <n v="222785.53"/>
    <n v="155826.01999999999"/>
    <n v="272695.53000000003"/>
    <n v="184879.95"/>
    <n v="323539.90999999997"/>
    <n v="203747.1"/>
    <n v="356557.42"/>
    <n v="221386.51"/>
    <n v="387426.38"/>
  </r>
  <r>
    <n v="8"/>
    <x v="3"/>
    <s v="Region VIII -"/>
    <x v="45"/>
    <s v="MT"/>
    <x v="338"/>
    <n v="3"/>
    <x v="2"/>
    <n v="76391.63"/>
    <n v="133685.35999999999"/>
    <n v="104114.19"/>
    <n v="182199.84"/>
    <n v="131795.41"/>
    <n v="230641.97"/>
    <n v="173674.35"/>
    <n v="303930.12"/>
    <n v="215168.38"/>
    <n v="376544.67"/>
    <n v="242403.39"/>
    <n v="424205.93"/>
    <n v="269296.25"/>
    <n v="471268.44"/>
  </r>
  <r>
    <n v="8"/>
    <x v="3"/>
    <s v="Region VIII -"/>
    <x v="45"/>
    <s v="MT"/>
    <x v="338"/>
    <n v="4"/>
    <x v="3"/>
    <n v="82374.36"/>
    <n v="131798.99"/>
    <n v="115324.11"/>
    <n v="184518.58"/>
    <n v="148273.85999999999"/>
    <n v="237238.17"/>
    <n v="197698.48"/>
    <n v="316317.56"/>
    <n v="247123.09"/>
    <n v="395396.96"/>
    <n v="280072.84000000003"/>
    <n v="448116.55"/>
    <n v="313022.59000000003"/>
    <n v="500836.14"/>
  </r>
  <r>
    <n v="8"/>
    <x v="3"/>
    <s v="Region VIII -"/>
    <x v="46"/>
    <s v="ND"/>
    <x v="339"/>
    <n v="1"/>
    <x v="0"/>
    <n v="108648.83"/>
    <n v="190135.45"/>
    <n v="140982.66"/>
    <n v="246719.65"/>
    <n v="168516.24"/>
    <n v="294903.43"/>
    <n v="200905.11"/>
    <n v="351583.94"/>
    <n v="236488.61"/>
    <n v="413855.06"/>
    <n v="259323.77"/>
    <n v="453816.59"/>
    <n v="281424.25"/>
    <n v="492492.44"/>
  </r>
  <r>
    <n v="8"/>
    <x v="3"/>
    <s v="Region VIII -"/>
    <x v="46"/>
    <s v="ND"/>
    <x v="339"/>
    <n v="2"/>
    <x v="1"/>
    <n v="85014.46"/>
    <n v="148775.31"/>
    <n v="111411.17"/>
    <n v="194969.55"/>
    <n v="135017.14000000001"/>
    <n v="236279.99"/>
    <n v="165279.35999999999"/>
    <n v="289238.89"/>
    <n v="196102.92"/>
    <n v="343180.11"/>
    <n v="216119.73"/>
    <n v="378209.52"/>
    <n v="234835.36"/>
    <n v="410961.89"/>
  </r>
  <r>
    <n v="8"/>
    <x v="3"/>
    <s v="Region VIII -"/>
    <x v="46"/>
    <s v="ND"/>
    <x v="339"/>
    <n v="3"/>
    <x v="2"/>
    <n v="80980.600000000006"/>
    <n v="141716.04999999999"/>
    <n v="110361.62"/>
    <n v="193132.83"/>
    <n v="139698.71"/>
    <n v="244472.74"/>
    <n v="184083.78"/>
    <n v="322146.61"/>
    <n v="228059.88"/>
    <n v="399104.79"/>
    <n v="256922.87"/>
    <n v="449615.02"/>
    <n v="285422.33"/>
    <n v="499489.08"/>
  </r>
  <r>
    <n v="8"/>
    <x v="3"/>
    <s v="Region VIII -"/>
    <x v="46"/>
    <s v="ND"/>
    <x v="339"/>
    <n v="4"/>
    <x v="3"/>
    <n v="87370.53"/>
    <n v="139792.85999999999"/>
    <n v="122318.75"/>
    <n v="195710"/>
    <n v="157266.96"/>
    <n v="251627.14"/>
    <n v="209689.28"/>
    <n v="335502.86"/>
    <n v="262111.6"/>
    <n v="419378.57"/>
    <n v="297059.82"/>
    <n v="475295.72"/>
    <n v="332008.03000000003"/>
    <n v="531212.86"/>
  </r>
  <r>
    <n v="8"/>
    <x v="3"/>
    <s v="Region VIII -"/>
    <x v="46"/>
    <s v="ND"/>
    <x v="340"/>
    <n v="1"/>
    <x v="0"/>
    <n v="105199.45"/>
    <n v="184099.04"/>
    <n v="136478.84"/>
    <n v="238837.98"/>
    <n v="163109.28"/>
    <n v="285441.25"/>
    <n v="194425.11"/>
    <n v="340243.95"/>
    <n v="228839.49"/>
    <n v="400469.11"/>
    <n v="250923.73"/>
    <n v="439116.52"/>
    <n v="272285.90999999997"/>
    <n v="476500.35"/>
  </r>
  <r>
    <n v="8"/>
    <x v="3"/>
    <s v="Region VIII -"/>
    <x v="46"/>
    <s v="ND"/>
    <x v="340"/>
    <n v="2"/>
    <x v="1"/>
    <n v="82491.92"/>
    <n v="144360.85999999999"/>
    <n v="108067.02"/>
    <n v="189117.29"/>
    <n v="130923.87"/>
    <n v="229116.77"/>
    <n v="160196.46"/>
    <n v="280343.8"/>
    <n v="190037.56"/>
    <n v="332565.71999999997"/>
    <n v="209413.96"/>
    <n v="366474.43"/>
    <n v="227524.04"/>
    <n v="398167.07"/>
  </r>
  <r>
    <n v="8"/>
    <x v="3"/>
    <s v="Region VIII -"/>
    <x v="46"/>
    <s v="ND"/>
    <x v="340"/>
    <n v="3"/>
    <x v="2"/>
    <n v="78712.78"/>
    <n v="137747.37"/>
    <n v="107304.76"/>
    <n v="187783.33"/>
    <n v="135854.53"/>
    <n v="237745.43"/>
    <n v="179043.74"/>
    <n v="313326.55"/>
    <n v="221840.02"/>
    <n v="388220.04"/>
    <n v="249934.29"/>
    <n v="437385"/>
    <n v="277679.28000000003"/>
    <n v="485938.74"/>
  </r>
  <r>
    <n v="8"/>
    <x v="3"/>
    <s v="Region VIII -"/>
    <x v="46"/>
    <s v="ND"/>
    <x v="340"/>
    <n v="4"/>
    <x v="3"/>
    <n v="84689.25"/>
    <n v="135502.79999999999"/>
    <n v="118564.95"/>
    <n v="189703.93"/>
    <n v="152440.65"/>
    <n v="243905.05"/>
    <n v="203254.2"/>
    <n v="325206.73"/>
    <n v="254067.75"/>
    <n v="406508.41"/>
    <n v="287943.45"/>
    <n v="460709.53"/>
    <n v="321819.15000000002"/>
    <n v="514910.65"/>
  </r>
  <r>
    <n v="8"/>
    <x v="3"/>
    <s v="Region VIII -"/>
    <x v="46"/>
    <s v="ND"/>
    <x v="341"/>
    <n v="1"/>
    <x v="0"/>
    <n v="106990.73"/>
    <n v="187233.78"/>
    <n v="138851.5"/>
    <n v="242990.13"/>
    <n v="165986.1"/>
    <n v="290475.67"/>
    <n v="197913.37"/>
    <n v="346348.41"/>
    <n v="232982.64"/>
    <n v="407719.62"/>
    <n v="255488.27"/>
    <n v="447104.48"/>
    <n v="277278.27"/>
    <n v="485236.98"/>
  </r>
  <r>
    <n v="8"/>
    <x v="3"/>
    <s v="Region VIII -"/>
    <x v="46"/>
    <s v="ND"/>
    <x v="341"/>
    <n v="2"/>
    <x v="1"/>
    <n v="83588.070000000007"/>
    <n v="146279.13"/>
    <n v="109569.93"/>
    <n v="191747.38"/>
    <n v="132815.41"/>
    <n v="232426.98"/>
    <n v="162636.9"/>
    <n v="284614.58"/>
    <n v="192992.89"/>
    <n v="337737.56"/>
    <n v="212707.8"/>
    <n v="372238.65"/>
    <n v="231146.14"/>
    <n v="404505.74"/>
  </r>
  <r>
    <n v="8"/>
    <x v="3"/>
    <s v="Region VIII -"/>
    <x v="46"/>
    <s v="ND"/>
    <x v="341"/>
    <n v="3"/>
    <x v="2"/>
    <n v="79523.22"/>
    <n v="139165.64000000001"/>
    <n v="108350.81"/>
    <n v="189613.91"/>
    <n v="137134.9"/>
    <n v="239986.07"/>
    <n v="180686.74"/>
    <n v="316201.8"/>
    <n v="223833.63"/>
    <n v="391708.86"/>
    <n v="252148.27"/>
    <n v="441259.47"/>
    <n v="280102.94"/>
    <n v="490180.15"/>
  </r>
  <r>
    <n v="8"/>
    <x v="3"/>
    <s v="Region VIII -"/>
    <x v="46"/>
    <s v="ND"/>
    <x v="341"/>
    <n v="4"/>
    <x v="3"/>
    <n v="85969.53"/>
    <n v="137551.25"/>
    <n v="120357.35"/>
    <n v="192571.76"/>
    <n v="154745.16"/>
    <n v="247592.26"/>
    <n v="206326.88"/>
    <n v="330123.01"/>
    <n v="257908.6"/>
    <n v="412653.76"/>
    <n v="292296.40999999997"/>
    <n v="467674.26"/>
    <n v="326684.21999999997"/>
    <n v="522694.76"/>
  </r>
  <r>
    <n v="8"/>
    <x v="3"/>
    <s v="Region VIII -"/>
    <x v="46"/>
    <s v="ND"/>
    <x v="72"/>
    <n v="1"/>
    <x v="0"/>
    <n v="106526.82"/>
    <n v="186421.94"/>
    <n v="138302.12"/>
    <n v="242028.7"/>
    <n v="165373.82999999999"/>
    <n v="289404.19"/>
    <n v="197247.15"/>
    <n v="345182.51"/>
    <n v="232238.77"/>
    <n v="406417.84"/>
    <n v="254695.81"/>
    <n v="445717.67"/>
    <n v="276460.53000000003"/>
    <n v="483805.92"/>
  </r>
  <r>
    <n v="8"/>
    <x v="3"/>
    <s v="Region VIII -"/>
    <x v="46"/>
    <s v="ND"/>
    <x v="72"/>
    <n v="2"/>
    <x v="1"/>
    <n v="82892.45"/>
    <n v="145061.79"/>
    <n v="108730.63"/>
    <n v="190278.6"/>
    <n v="131874.72"/>
    <n v="230780.76"/>
    <n v="161621.41"/>
    <n v="282837.46000000002"/>
    <n v="191853.08"/>
    <n v="335742.89"/>
    <n v="211491.77"/>
    <n v="370110.6"/>
    <n v="229871.64"/>
    <n v="402275.37"/>
  </r>
  <r>
    <n v="8"/>
    <x v="3"/>
    <s v="Region VIII -"/>
    <x v="46"/>
    <s v="ND"/>
    <x v="72"/>
    <n v="3"/>
    <x v="2"/>
    <n v="78606.13"/>
    <n v="137560.73000000001"/>
    <n v="107037.36"/>
    <n v="187315.38"/>
    <n v="135424.66"/>
    <n v="236993.15"/>
    <n v="178385.05"/>
    <n v="312173.83"/>
    <n v="220936.46"/>
    <n v="386638.81"/>
    <n v="248849.66"/>
    <n v="435486.91"/>
    <n v="276399.34000000003"/>
    <n v="483698.84"/>
  </r>
  <r>
    <n v="8"/>
    <x v="3"/>
    <s v="Region VIII -"/>
    <x v="46"/>
    <s v="ND"/>
    <x v="72"/>
    <n v="4"/>
    <x v="3"/>
    <n v="85422.05"/>
    <n v="136675.28"/>
    <n v="119590.87"/>
    <n v="191345.4"/>
    <n v="153759.69"/>
    <n v="246015.51"/>
    <n v="205012.92"/>
    <n v="328020.68"/>
    <n v="256266.15"/>
    <n v="410025.85"/>
    <n v="290434.96999999997"/>
    <n v="464695.96"/>
    <n v="324603.78999999998"/>
    <n v="519366.07"/>
  </r>
  <r>
    <n v="8"/>
    <x v="3"/>
    <s v="Region VIII -"/>
    <x v="46"/>
    <s v="ND"/>
    <x v="342"/>
    <n v="1"/>
    <x v="0"/>
    <n v="103674.53"/>
    <n v="181430.43"/>
    <n v="134589.18"/>
    <n v="235531.07"/>
    <n v="160925.79999999999"/>
    <n v="281620.15000000002"/>
    <n v="191929.9"/>
    <n v="335877.33"/>
    <n v="225970.69"/>
    <n v="395448.72"/>
    <n v="247817.28"/>
    <n v="433680.24"/>
    <n v="268986.3"/>
    <n v="470726.03"/>
  </r>
  <r>
    <n v="8"/>
    <x v="3"/>
    <s v="Region VIII -"/>
    <x v="46"/>
    <s v="ND"/>
    <x v="342"/>
    <n v="2"/>
    <x v="1"/>
    <n v="80735.289999999994"/>
    <n v="141286.76"/>
    <n v="105887.44"/>
    <n v="185303.03"/>
    <n v="128411.96"/>
    <n v="224720.93"/>
    <n v="157351.98000000001"/>
    <n v="275365.96000000002"/>
    <n v="186772.82"/>
    <n v="326852.43"/>
    <n v="205883.95"/>
    <n v="360296.9"/>
    <n v="223767.67"/>
    <n v="391593.42"/>
  </r>
  <r>
    <n v="8"/>
    <x v="3"/>
    <s v="Region VIII -"/>
    <x v="46"/>
    <s v="ND"/>
    <x v="342"/>
    <n v="3"/>
    <x v="2"/>
    <n v="76608.45"/>
    <n v="134064.79"/>
    <n v="104329.17"/>
    <n v="182576.05"/>
    <n v="132007.26"/>
    <n v="231012.71"/>
    <n v="173892.67"/>
    <n v="304312.17"/>
    <n v="215381.13"/>
    <n v="376916.98"/>
    <n v="242599.06"/>
    <n v="424548.36"/>
    <n v="269464.15999999997"/>
    <n v="471562.28"/>
  </r>
  <r>
    <n v="8"/>
    <x v="3"/>
    <s v="Region VIII -"/>
    <x v="46"/>
    <s v="ND"/>
    <x v="342"/>
    <n v="4"/>
    <x v="3"/>
    <n v="83167.520000000004"/>
    <n v="133068.04"/>
    <n v="116434.53"/>
    <n v="186295.26"/>
    <n v="149701.54"/>
    <n v="239522.47"/>
    <n v="199602.06"/>
    <n v="319363.3"/>
    <n v="249502.57"/>
    <n v="399204.12"/>
    <n v="282769.58"/>
    <n v="452431.34"/>
    <n v="316036.59000000003"/>
    <n v="505658.56"/>
  </r>
  <r>
    <n v="8"/>
    <x v="3"/>
    <s v="Region VIII -"/>
    <x v="46"/>
    <s v="ND"/>
    <x v="343"/>
    <n v="1"/>
    <x v="0"/>
    <n v="106393.64"/>
    <n v="186188.87"/>
    <n v="138060.62"/>
    <n v="241606.08"/>
    <n v="165027.16"/>
    <n v="288797.53000000003"/>
    <n v="196750.62"/>
    <n v="344313.59"/>
    <n v="231601.59"/>
    <n v="405302.78"/>
    <n v="253966.76"/>
    <n v="444441.83"/>
    <n v="275614.15000000002"/>
    <n v="482324.77"/>
  </r>
  <r>
    <n v="8"/>
    <x v="3"/>
    <s v="Region VIII -"/>
    <x v="46"/>
    <s v="ND"/>
    <x v="343"/>
    <n v="2"/>
    <x v="1"/>
    <n v="83222.69"/>
    <n v="145639.71"/>
    <n v="109068.96"/>
    <n v="190870.68"/>
    <n v="132184.9"/>
    <n v="231323.57"/>
    <n v="161823.42000000001"/>
    <n v="283190.99"/>
    <n v="192007.78"/>
    <n v="336013.61"/>
    <n v="211609.85"/>
    <n v="370317.25"/>
    <n v="229938.77"/>
    <n v="402392.85"/>
  </r>
  <r>
    <n v="8"/>
    <x v="3"/>
    <s v="Region VIII -"/>
    <x v="46"/>
    <s v="ND"/>
    <x v="343"/>
    <n v="3"/>
    <x v="2"/>
    <n v="79253.070000000007"/>
    <n v="138692.88"/>
    <n v="108002.12"/>
    <n v="189003.72"/>
    <n v="136708.10999999999"/>
    <n v="239239.19"/>
    <n v="180139.08"/>
    <n v="315243.39"/>
    <n v="223169.1"/>
    <n v="390545.91999999998"/>
    <n v="251410.28"/>
    <n v="439967.98"/>
    <n v="279295.06"/>
    <n v="488766.35"/>
  </r>
  <r>
    <n v="8"/>
    <x v="3"/>
    <s v="Region VIII -"/>
    <x v="46"/>
    <s v="ND"/>
    <x v="343"/>
    <n v="4"/>
    <x v="3"/>
    <n v="85542.77"/>
    <n v="136868.44"/>
    <n v="119759.88"/>
    <n v="191615.81"/>
    <n v="153976.99"/>
    <n v="246363.19"/>
    <n v="205302.65"/>
    <n v="328484.25"/>
    <n v="256628.32"/>
    <n v="410605.31"/>
    <n v="290845.42"/>
    <n v="465352.69"/>
    <n v="325062.53000000003"/>
    <n v="520100.06"/>
  </r>
  <r>
    <n v="8"/>
    <x v="3"/>
    <s v="Region VIII -"/>
    <x v="47"/>
    <s v="SD"/>
    <x v="344"/>
    <n v="1"/>
    <x v="0"/>
    <n v="104602.36"/>
    <n v="183054.13"/>
    <n v="135687.96"/>
    <n v="237453.93"/>
    <n v="162150.35"/>
    <n v="283763.11"/>
    <n v="193262.36"/>
    <n v="338209.13"/>
    <n v="227458.44"/>
    <n v="398052.28"/>
    <n v="249402.21"/>
    <n v="436453.87"/>
    <n v="270621.8"/>
    <n v="473588.14"/>
  </r>
  <r>
    <n v="8"/>
    <x v="3"/>
    <s v="Region VIII -"/>
    <x v="47"/>
    <s v="SD"/>
    <x v="344"/>
    <n v="2"/>
    <x v="1"/>
    <n v="82126.539999999994"/>
    <n v="143721.44"/>
    <n v="107566.05"/>
    <n v="188240.59"/>
    <n v="130293.35"/>
    <n v="228013.37"/>
    <n v="159382.97"/>
    <n v="278920.2"/>
    <n v="189052.44"/>
    <n v="330841.78000000003"/>
    <n v="208316.02"/>
    <n v="364553.03"/>
    <n v="226316.67"/>
    <n v="396054.18"/>
  </r>
  <r>
    <n v="8"/>
    <x v="3"/>
    <s v="Region VIII -"/>
    <x v="47"/>
    <s v="SD"/>
    <x v="344"/>
    <n v="3"/>
    <x v="2"/>
    <n v="78442.64"/>
    <n v="137274.60999999999"/>
    <n v="106956.08"/>
    <n v="187173.13"/>
    <n v="135427.74"/>
    <n v="236998.55"/>
    <n v="178496.08"/>
    <n v="312368.13"/>
    <n v="221175.49"/>
    <n v="387057.1"/>
    <n v="249196.29"/>
    <n v="436093.51"/>
    <n v="276871.39"/>
    <n v="484524.93"/>
  </r>
  <r>
    <n v="8"/>
    <x v="3"/>
    <s v="Region VIII -"/>
    <x v="47"/>
    <s v="SD"/>
    <x v="344"/>
    <n v="4"/>
    <x v="3"/>
    <n v="84262.49"/>
    <n v="134819.99"/>
    <n v="117967.49"/>
    <n v="188747.98"/>
    <n v="151672.48000000001"/>
    <n v="242675.98"/>
    <n v="202229.98"/>
    <n v="323567.96999999997"/>
    <n v="252787.47"/>
    <n v="404459.96"/>
    <n v="286492.46999999997"/>
    <n v="458387.96"/>
    <n v="320197.46000000002"/>
    <n v="512315.95"/>
  </r>
  <r>
    <n v="8"/>
    <x v="3"/>
    <s v="Region VIII -"/>
    <x v="47"/>
    <s v="SD"/>
    <x v="345"/>
    <n v="1"/>
    <x v="0"/>
    <n v="99097.56"/>
    <n v="173420.72"/>
    <n v="128624.34"/>
    <n v="225092.6"/>
    <n v="153774.29"/>
    <n v="269105.01"/>
    <n v="183372.66"/>
    <n v="320902.15999999997"/>
    <n v="215878.06"/>
    <n v="377786.61"/>
    <n v="236738.73"/>
    <n v="414292.78"/>
    <n v="256942.9"/>
    <n v="449650.07"/>
  </r>
  <r>
    <n v="8"/>
    <x v="3"/>
    <s v="Region VIII -"/>
    <x v="47"/>
    <s v="SD"/>
    <x v="345"/>
    <n v="2"/>
    <x v="1"/>
    <n v="77316.86"/>
    <n v="135304.51"/>
    <n v="101372.19"/>
    <n v="177401.33"/>
    <n v="122902.56"/>
    <n v="215079.49"/>
    <n v="150541.09"/>
    <n v="263446.90999999997"/>
    <n v="178659.88"/>
    <n v="312654.78999999998"/>
    <n v="196923.24"/>
    <n v="344615.67"/>
    <n v="214008.04"/>
    <n v="374514.07"/>
  </r>
  <r>
    <n v="8"/>
    <x v="3"/>
    <s v="Region VIII -"/>
    <x v="47"/>
    <s v="SD"/>
    <x v="345"/>
    <n v="3"/>
    <x v="2"/>
    <n v="73476.87"/>
    <n v="128584.51"/>
    <n v="100092.56"/>
    <n v="175161.98"/>
    <n v="126667.78"/>
    <n v="221668.61"/>
    <n v="166880.28"/>
    <n v="292040.48"/>
    <n v="206715.88"/>
    <n v="361752.79"/>
    <n v="232854.18"/>
    <n v="407494.81"/>
    <n v="258657.46"/>
    <n v="452650.56"/>
  </r>
  <r>
    <n v="8"/>
    <x v="3"/>
    <s v="Region VIII -"/>
    <x v="47"/>
    <s v="SD"/>
    <x v="345"/>
    <n v="4"/>
    <x v="3"/>
    <n v="79572.36"/>
    <n v="127315.77"/>
    <n v="111401.3"/>
    <n v="178242.08"/>
    <n v="143230.24"/>
    <n v="229168.39"/>
    <n v="190973.66"/>
    <n v="305557.84999999998"/>
    <n v="238717.07"/>
    <n v="381947.32"/>
    <n v="270546.01"/>
    <n v="432873.63"/>
    <n v="302374.96000000002"/>
    <n v="483799.94"/>
  </r>
  <r>
    <n v="8"/>
    <x v="3"/>
    <s v="Region VIII -"/>
    <x v="47"/>
    <s v="SD"/>
    <x v="346"/>
    <n v="1"/>
    <x v="0"/>
    <n v="104866.5"/>
    <n v="183516.37"/>
    <n v="135875.09"/>
    <n v="237781.41"/>
    <n v="162242.62"/>
    <n v="283924.58"/>
    <n v="193183.79"/>
    <n v="338071.63"/>
    <n v="227246.55"/>
    <n v="397681.46"/>
    <n v="249101.1"/>
    <n v="435926.92"/>
    <n v="270169.96999999997"/>
    <n v="472797.45"/>
  </r>
  <r>
    <n v="8"/>
    <x v="3"/>
    <s v="Region VIII -"/>
    <x v="47"/>
    <s v="SD"/>
    <x v="346"/>
    <n v="2"/>
    <x v="1"/>
    <n v="83317.52"/>
    <n v="145805.65"/>
    <n v="108912.85"/>
    <n v="190597.5"/>
    <n v="131699.31"/>
    <n v="230473.8"/>
    <n v="160701.49"/>
    <n v="281227.61"/>
    <n v="190424.3"/>
    <n v="333242.53000000003"/>
    <n v="209709.18"/>
    <n v="366991.06"/>
    <n v="227691.87"/>
    <n v="398460.77"/>
  </r>
  <r>
    <n v="8"/>
    <x v="3"/>
    <s v="Region VIII -"/>
    <x v="47"/>
    <s v="SD"/>
    <x v="346"/>
    <n v="3"/>
    <x v="2"/>
    <n v="80330.14"/>
    <n v="140577.75"/>
    <n v="109716.68"/>
    <n v="192004.18"/>
    <n v="139063.16"/>
    <n v="243360.52"/>
    <n v="183428.83"/>
    <n v="321000.45"/>
    <n v="227421.62"/>
    <n v="397987.83"/>
    <n v="256335.83"/>
    <n v="448587.7"/>
    <n v="284918.59000000003"/>
    <n v="498607.53"/>
  </r>
  <r>
    <n v="8"/>
    <x v="3"/>
    <s v="Region VIII -"/>
    <x v="47"/>
    <s v="SD"/>
    <x v="346"/>
    <n v="4"/>
    <x v="3"/>
    <n v="84991.05"/>
    <n v="135985.69"/>
    <n v="118987.48"/>
    <n v="190379.97"/>
    <n v="152983.9"/>
    <n v="244774.24"/>
    <n v="203978.53"/>
    <n v="326365.65999999997"/>
    <n v="254973.16"/>
    <n v="407957.07"/>
    <n v="288969.59000000003"/>
    <n v="462351.34"/>
    <n v="322966.01"/>
    <n v="516745.62"/>
  </r>
  <r>
    <n v="8"/>
    <x v="3"/>
    <s v="Region VIII -"/>
    <x v="47"/>
    <s v="SD"/>
    <x v="347"/>
    <n v="1"/>
    <x v="0"/>
    <n v="103474.76"/>
    <n v="181080.83"/>
    <n v="134226.93"/>
    <n v="234897.13"/>
    <n v="160405.79999999999"/>
    <n v="280710.15000000002"/>
    <n v="191185.11"/>
    <n v="334573.94"/>
    <n v="225014.93"/>
    <n v="393776.12"/>
    <n v="246723.7"/>
    <n v="431766.48"/>
    <n v="267716.73"/>
    <n v="468504.29"/>
  </r>
  <r>
    <n v="8"/>
    <x v="3"/>
    <s v="Region VIII -"/>
    <x v="47"/>
    <s v="SD"/>
    <x v="347"/>
    <n v="2"/>
    <x v="1"/>
    <n v="81230.649999999994"/>
    <n v="142153.64000000001"/>
    <n v="106394.94"/>
    <n v="186191.15"/>
    <n v="128877.23"/>
    <n v="225535.15"/>
    <n v="157655"/>
    <n v="275896.25"/>
    <n v="187004.87"/>
    <n v="327258.52"/>
    <n v="206061.07"/>
    <n v="360606.88"/>
    <n v="223868.37"/>
    <n v="391769.64"/>
  </r>
  <r>
    <n v="8"/>
    <x v="3"/>
    <s v="Region VIII -"/>
    <x v="47"/>
    <s v="SD"/>
    <x v="347"/>
    <n v="3"/>
    <x v="2"/>
    <n v="77578.87"/>
    <n v="135763.01999999999"/>
    <n v="105776.33"/>
    <n v="185108.57"/>
    <n v="133932.44"/>
    <n v="234381.77"/>
    <n v="176523.72"/>
    <n v="308916.51"/>
    <n v="218730.09"/>
    <n v="382777.66"/>
    <n v="246439.99"/>
    <n v="431269.98"/>
    <n v="273807.75"/>
    <n v="479163.56"/>
  </r>
  <r>
    <n v="8"/>
    <x v="3"/>
    <s v="Region VIII -"/>
    <x v="47"/>
    <s v="SD"/>
    <x v="347"/>
    <n v="4"/>
    <x v="3"/>
    <n v="83348.61"/>
    <n v="133357.76999999999"/>
    <n v="116688.05"/>
    <n v="186700.88"/>
    <n v="150027.49"/>
    <n v="240043.99"/>
    <n v="200036.66"/>
    <n v="320058.65000000002"/>
    <n v="250045.82"/>
    <n v="400073.32"/>
    <n v="283385.26"/>
    <n v="453416.43"/>
    <n v="316724.71000000002"/>
    <n v="506759.54"/>
  </r>
  <r>
    <n v="8"/>
    <x v="3"/>
    <s v="Region VIII -"/>
    <x v="47"/>
    <s v="SD"/>
    <x v="348"/>
    <n v="1"/>
    <x v="0"/>
    <n v="107918.56"/>
    <n v="188857.48"/>
    <n v="139950.28"/>
    <n v="244912.98"/>
    <n v="167210.65"/>
    <n v="292618.63"/>
    <n v="199245.83"/>
    <n v="348680.2"/>
    <n v="234470.39"/>
    <n v="410323.18"/>
    <n v="257073.21"/>
    <n v="449878.11"/>
    <n v="278913.77"/>
    <n v="488099.09"/>
  </r>
  <r>
    <n v="8"/>
    <x v="3"/>
    <s v="Region VIII -"/>
    <x v="47"/>
    <s v="SD"/>
    <x v="348"/>
    <n v="2"/>
    <x v="1"/>
    <n v="84979.32"/>
    <n v="148713.81"/>
    <n v="111248.54"/>
    <n v="194684.94"/>
    <n v="134696.81"/>
    <n v="235719.41"/>
    <n v="164667.9"/>
    <n v="288168.82"/>
    <n v="195272.51"/>
    <n v="341726.9"/>
    <n v="215139.87"/>
    <n v="376494.78"/>
    <n v="233695.14"/>
    <n v="408966.49"/>
  </r>
  <r>
    <n v="8"/>
    <x v="3"/>
    <s v="Region VIII -"/>
    <x v="47"/>
    <s v="SD"/>
    <x v="348"/>
    <n v="3"/>
    <x v="2"/>
    <n v="81357.399999999994"/>
    <n v="142375.46"/>
    <n v="110977.71"/>
    <n v="194210.99"/>
    <n v="140555.38"/>
    <n v="245971.91"/>
    <n v="185290.15"/>
    <n v="324257.77"/>
    <n v="229627.99"/>
    <n v="401848.98"/>
    <n v="258745.5"/>
    <n v="452804.63"/>
    <n v="287510.18"/>
    <n v="503142.81"/>
  </r>
  <r>
    <n v="8"/>
    <x v="3"/>
    <s v="Region VIII -"/>
    <x v="47"/>
    <s v="SD"/>
    <x v="348"/>
    <n v="4"/>
    <x v="3"/>
    <n v="87064.5"/>
    <n v="139303.20000000001"/>
    <n v="121890.3"/>
    <n v="195024.48"/>
    <n v="156716.1"/>
    <n v="250745.76"/>
    <n v="208954.8"/>
    <n v="334327.67999999999"/>
    <n v="261193.5"/>
    <n v="417909.6"/>
    <n v="296019.3"/>
    <n v="473630.88"/>
    <n v="330845.09000000003"/>
    <n v="529352.16"/>
  </r>
  <r>
    <n v="8"/>
    <x v="3"/>
    <s v="Region VIII -"/>
    <x v="47"/>
    <s v="SD"/>
    <x v="84"/>
    <n v="1"/>
    <x v="0"/>
    <n v="100225.15"/>
    <n v="175394.02"/>
    <n v="130085.37"/>
    <n v="227649.39"/>
    <n v="155518.82999999999"/>
    <n v="272157.95"/>
    <n v="185449.9"/>
    <n v="324537.33"/>
    <n v="218321.57"/>
    <n v="382062.75"/>
    <n v="239417.23"/>
    <n v="418980.16"/>
    <n v="259847.95"/>
    <n v="454733.91"/>
  </r>
  <r>
    <n v="8"/>
    <x v="3"/>
    <s v="Region VIII -"/>
    <x v="47"/>
    <s v="SD"/>
    <x v="84"/>
    <n v="2"/>
    <x v="1"/>
    <n v="78212.75"/>
    <n v="136872.31"/>
    <n v="102543.29"/>
    <n v="179450.76"/>
    <n v="124318.68"/>
    <n v="217557.7"/>
    <n v="152269.06"/>
    <n v="266470.86"/>
    <n v="180707.45"/>
    <n v="316238.03999999998"/>
    <n v="199178.18"/>
    <n v="348561.81"/>
    <n v="216456.34"/>
    <n v="378798.59"/>
  </r>
  <r>
    <n v="8"/>
    <x v="3"/>
    <s v="Region VIII -"/>
    <x v="47"/>
    <s v="SD"/>
    <x v="84"/>
    <n v="3"/>
    <x v="2"/>
    <n v="74340.63"/>
    <n v="130096.1"/>
    <n v="101272.31"/>
    <n v="177226.54"/>
    <n v="128163.08"/>
    <n v="224285.39"/>
    <n v="168852.63"/>
    <n v="295492.09999999998"/>
    <n v="209161.27"/>
    <n v="366032.22"/>
    <n v="235610.48"/>
    <n v="412318.33"/>
    <n v="261721.1"/>
    <n v="458011.92"/>
  </r>
  <r>
    <n v="8"/>
    <x v="3"/>
    <s v="Region VIII -"/>
    <x v="47"/>
    <s v="SD"/>
    <x v="84"/>
    <n v="4"/>
    <x v="3"/>
    <n v="80486.240000000005"/>
    <n v="128777.98"/>
    <n v="112680.73"/>
    <n v="180289.18"/>
    <n v="144875.23000000001"/>
    <n v="231800.37"/>
    <n v="193166.97"/>
    <n v="309067.15999999997"/>
    <n v="241458.71"/>
    <n v="386333.95"/>
    <n v="273653.21000000002"/>
    <n v="437845.14"/>
    <n v="305847.71000000002"/>
    <n v="489356.34"/>
  </r>
  <r>
    <n v="8"/>
    <x v="3"/>
    <s v="Region VIII -"/>
    <x v="48"/>
    <s v="UT"/>
    <x v="349"/>
    <n v="1"/>
    <x v="0"/>
    <n v="103837.38"/>
    <n v="181715.41"/>
    <n v="134804.88"/>
    <n v="235908.55"/>
    <n v="161187.32999999999"/>
    <n v="282077.83"/>
    <n v="192247.03"/>
    <n v="336432.29"/>
    <n v="226347.35"/>
    <n v="396107.87"/>
    <n v="248232.25"/>
    <n v="434406.43"/>
    <n v="269440.15999999997"/>
    <n v="471520.28"/>
  </r>
  <r>
    <n v="8"/>
    <x v="3"/>
    <s v="Region VIII -"/>
    <x v="48"/>
    <s v="UT"/>
    <x v="349"/>
    <n v="2"/>
    <x v="1"/>
    <n v="80834.94"/>
    <n v="141461.15"/>
    <n v="106024.07"/>
    <n v="185542.13"/>
    <n v="128583.92"/>
    <n v="225021.86"/>
    <n v="157573.84"/>
    <n v="275754.21999999997"/>
    <n v="187041.49"/>
    <n v="327322.61"/>
    <n v="206183.39"/>
    <n v="360820.93"/>
    <n v="224096.96"/>
    <n v="392169.68"/>
  </r>
  <r>
    <n v="8"/>
    <x v="3"/>
    <s v="Region VIII -"/>
    <x v="48"/>
    <s v="UT"/>
    <x v="349"/>
    <n v="3"/>
    <x v="2"/>
    <n v="76682.13"/>
    <n v="134193.73000000001"/>
    <n v="104424.27"/>
    <n v="182742.47"/>
    <n v="132123.66"/>
    <n v="231216.41"/>
    <n v="174042.03"/>
    <n v="304573.56"/>
    <n v="215562.37"/>
    <n v="377234.15"/>
    <n v="242800.34"/>
    <n v="424900.59"/>
    <n v="269684.5"/>
    <n v="471947.87"/>
  </r>
  <r>
    <n v="8"/>
    <x v="3"/>
    <s v="Region VIII -"/>
    <x v="48"/>
    <s v="UT"/>
    <x v="349"/>
    <n v="4"/>
    <x v="3"/>
    <n v="83283.92"/>
    <n v="133254.26999999999"/>
    <n v="116597.48"/>
    <n v="186555.97"/>
    <n v="149911.04999999999"/>
    <n v="239857.68"/>
    <n v="199881.4"/>
    <n v="319810.24"/>
    <n v="249851.75"/>
    <n v="399762.8"/>
    <n v="283165.31"/>
    <n v="453064.51"/>
    <n v="316478.88"/>
    <n v="506366.22"/>
  </r>
  <r>
    <n v="8"/>
    <x v="3"/>
    <s v="Region VIII -"/>
    <x v="48"/>
    <s v="UT"/>
    <x v="350"/>
    <n v="1"/>
    <x v="0"/>
    <n v="102721.35"/>
    <n v="179762.36"/>
    <n v="133294.09"/>
    <n v="233264.65"/>
    <n v="159328.59"/>
    <n v="278825.03000000003"/>
    <n v="189955.13"/>
    <n v="332421.46999999997"/>
    <n v="223601.46"/>
    <n v="391302.55"/>
    <n v="245193.53"/>
    <n v="429088.68"/>
    <n v="266092.15000000002"/>
    <n v="465661.25"/>
  </r>
  <r>
    <n v="8"/>
    <x v="3"/>
    <s v="Region VIII -"/>
    <x v="48"/>
    <s v="UT"/>
    <x v="350"/>
    <n v="2"/>
    <x v="1"/>
    <n v="80357.87"/>
    <n v="140626.28"/>
    <n v="105312.75"/>
    <n v="184297.31"/>
    <n v="127630.83"/>
    <n v="223353.95"/>
    <n v="156245.09"/>
    <n v="273428.90000000002"/>
    <n v="185387.43"/>
    <n v="324428"/>
    <n v="204312.71"/>
    <n v="357547.23"/>
    <n v="222008.48"/>
    <n v="388514.84"/>
  </r>
  <r>
    <n v="8"/>
    <x v="3"/>
    <s v="Region VIII -"/>
    <x v="48"/>
    <s v="UT"/>
    <x v="350"/>
    <n v="3"/>
    <x v="2"/>
    <n v="76530.8"/>
    <n v="133928.9"/>
    <n v="104293.82"/>
    <n v="182514.18"/>
    <n v="132015.26999999999"/>
    <n v="231026.73"/>
    <n v="173956.49"/>
    <n v="304423.84999999998"/>
    <n v="215510.72"/>
    <n v="377143.76"/>
    <n v="242783.57"/>
    <n v="424871.24"/>
    <n v="269712.43"/>
    <n v="471996.76"/>
  </r>
  <r>
    <n v="8"/>
    <x v="3"/>
    <s v="Region VIII -"/>
    <x v="48"/>
    <s v="UT"/>
    <x v="350"/>
    <n v="4"/>
    <x v="3"/>
    <n v="82594.210000000006"/>
    <n v="132150.74"/>
    <n v="115631.9"/>
    <n v="185011.04"/>
    <n v="148669.57999999999"/>
    <n v="237871.33"/>
    <n v="198226.11"/>
    <n v="317161.77"/>
    <n v="247782.63"/>
    <n v="396452.22"/>
    <n v="280820.32"/>
    <n v="449312.51"/>
    <n v="313858"/>
    <n v="502172.81"/>
  </r>
  <r>
    <n v="8"/>
    <x v="3"/>
    <s v="Region VIII -"/>
    <x v="48"/>
    <s v="UT"/>
    <x v="351"/>
    <n v="1"/>
    <x v="0"/>
    <n v="102721.35"/>
    <n v="179762.36"/>
    <n v="133294.09"/>
    <n v="233264.65"/>
    <n v="159328.59"/>
    <n v="278825.03000000003"/>
    <n v="189955.13"/>
    <n v="332421.46999999997"/>
    <n v="223601.46"/>
    <n v="391302.55"/>
    <n v="245193.53"/>
    <n v="429088.68"/>
    <n v="266092.15000000002"/>
    <n v="465661.25"/>
  </r>
  <r>
    <n v="8"/>
    <x v="3"/>
    <s v="Region VIII -"/>
    <x v="48"/>
    <s v="UT"/>
    <x v="351"/>
    <n v="2"/>
    <x v="1"/>
    <n v="80357.87"/>
    <n v="140626.28"/>
    <n v="105312.75"/>
    <n v="184297.31"/>
    <n v="127630.83"/>
    <n v="223353.95"/>
    <n v="156245.09"/>
    <n v="273428.90000000002"/>
    <n v="185387.43"/>
    <n v="324428"/>
    <n v="204312.71"/>
    <n v="357547.23"/>
    <n v="222008.48"/>
    <n v="388514.84"/>
  </r>
  <r>
    <n v="8"/>
    <x v="3"/>
    <s v="Region VIII -"/>
    <x v="48"/>
    <s v="UT"/>
    <x v="351"/>
    <n v="3"/>
    <x v="2"/>
    <n v="76530.8"/>
    <n v="133928.9"/>
    <n v="104293.82"/>
    <n v="182514.18"/>
    <n v="132015.26999999999"/>
    <n v="231026.73"/>
    <n v="173956.49"/>
    <n v="304423.84999999998"/>
    <n v="215510.72"/>
    <n v="377143.76"/>
    <n v="242783.57"/>
    <n v="424871.24"/>
    <n v="269712.43"/>
    <n v="471996.76"/>
  </r>
  <r>
    <n v="8"/>
    <x v="3"/>
    <s v="Region VIII -"/>
    <x v="48"/>
    <s v="UT"/>
    <x v="351"/>
    <n v="4"/>
    <x v="3"/>
    <n v="82594.210000000006"/>
    <n v="132150.74"/>
    <n v="115631.9"/>
    <n v="185011.04"/>
    <n v="148669.57999999999"/>
    <n v="237871.33"/>
    <n v="198226.11"/>
    <n v="317161.77"/>
    <n v="247782.63"/>
    <n v="396452.22"/>
    <n v="280820.32"/>
    <n v="449312.51"/>
    <n v="313858"/>
    <n v="502172.81"/>
  </r>
  <r>
    <n v="8"/>
    <x v="3"/>
    <s v="Region VIII -"/>
    <x v="49"/>
    <s v="WY"/>
    <x v="352"/>
    <n v="1"/>
    <x v="0"/>
    <n v="96647.39"/>
    <n v="169132.93"/>
    <n v="125183.67"/>
    <n v="219071.43"/>
    <n v="149440.97"/>
    <n v="261521.69"/>
    <n v="177889.77"/>
    <n v="311307.11"/>
    <n v="209223.53"/>
    <n v="366141.19"/>
    <n v="229326.17"/>
    <n v="401320.8"/>
    <n v="248688.62"/>
    <n v="435205.08"/>
  </r>
  <r>
    <n v="8"/>
    <x v="3"/>
    <s v="Region VIII -"/>
    <x v="49"/>
    <s v="WY"/>
    <x v="352"/>
    <n v="2"/>
    <x v="1"/>
    <n v="77052.72"/>
    <n v="134842.26"/>
    <n v="100666.69"/>
    <n v="176166.7"/>
    <n v="121667.69"/>
    <n v="212918.46"/>
    <n v="148353.35999999999"/>
    <n v="259618.38"/>
    <n v="175740.77"/>
    <n v="307546.34000000003"/>
    <n v="193506.78"/>
    <n v="338636.86"/>
    <n v="210062.93"/>
    <n v="367610.12"/>
  </r>
  <r>
    <n v="8"/>
    <x v="3"/>
    <s v="Region VIII -"/>
    <x v="49"/>
    <s v="WY"/>
    <x v="352"/>
    <n v="3"/>
    <x v="2"/>
    <n v="74489.929999999993"/>
    <n v="130357.37"/>
    <n v="101789.37"/>
    <n v="178131.39"/>
    <n v="129052.39"/>
    <n v="225841.68"/>
    <n v="170261.5"/>
    <n v="297957.62"/>
    <n v="211131.54"/>
    <n v="369480.2"/>
    <n v="238001.5"/>
    <n v="416502.63"/>
    <n v="264570.07"/>
    <n v="462997.61"/>
  </r>
  <r>
    <n v="8"/>
    <x v="3"/>
    <s v="Region VIII -"/>
    <x v="49"/>
    <s v="WY"/>
    <x v="352"/>
    <n v="4"/>
    <x v="3"/>
    <n v="78468.88"/>
    <n v="125550.21"/>
    <n v="109856.43"/>
    <n v="175770.29"/>
    <n v="141243.98000000001"/>
    <n v="225990.38"/>
    <n v="188325.31"/>
    <n v="301320.5"/>
    <n v="235406.64"/>
    <n v="376650.63"/>
    <n v="266794.19"/>
    <n v="426870.71"/>
    <n v="298181.74"/>
    <n v="477090.79"/>
  </r>
  <r>
    <n v="8"/>
    <x v="3"/>
    <s v="Region VIII -"/>
    <x v="49"/>
    <s v="WY"/>
    <x v="353"/>
    <n v="1"/>
    <x v="0"/>
    <n v="99373.26"/>
    <n v="173903.21"/>
    <n v="128761.71"/>
    <n v="225332.99"/>
    <n v="153752.35999999999"/>
    <n v="269066.64"/>
    <n v="183079.44"/>
    <n v="320389.02"/>
    <n v="215363.79"/>
    <n v="376886.63"/>
    <n v="236077.42"/>
    <n v="413135.48"/>
    <n v="256048.13"/>
    <n v="448084.22"/>
  </r>
  <r>
    <n v="8"/>
    <x v="3"/>
    <s v="Region VIII -"/>
    <x v="49"/>
    <s v="WY"/>
    <x v="353"/>
    <n v="2"/>
    <x v="1"/>
    <n v="78926.66"/>
    <n v="138121.65"/>
    <n v="103178.77"/>
    <n v="180562.85"/>
    <n v="124771.56"/>
    <n v="218350.23"/>
    <n v="152258.82999999999"/>
    <n v="266452.96000000002"/>
    <n v="180425.25"/>
    <n v="315744.19"/>
    <n v="198700.66"/>
    <n v="347726.15"/>
    <n v="215743.06"/>
    <n v="377550.36"/>
  </r>
  <r>
    <n v="8"/>
    <x v="3"/>
    <s v="Region VIII -"/>
    <x v="49"/>
    <s v="WY"/>
    <x v="353"/>
    <n v="3"/>
    <x v="2"/>
    <n v="76076.81"/>
    <n v="133134.42000000001"/>
    <n v="103902.46"/>
    <n v="181829.3"/>
    <n v="131690.1"/>
    <n v="230457.68"/>
    <n v="173699.83"/>
    <n v="303974.7"/>
    <n v="215355.75"/>
    <n v="376872.56"/>
    <n v="242733.24"/>
    <n v="424783.17"/>
    <n v="269796.23"/>
    <n v="472143.41"/>
  </r>
  <r>
    <n v="8"/>
    <x v="3"/>
    <s v="Region VIII -"/>
    <x v="49"/>
    <s v="WY"/>
    <x v="353"/>
    <n v="4"/>
    <x v="3"/>
    <n v="80525.100000000006"/>
    <n v="128840.16"/>
    <n v="112735.14"/>
    <n v="180376.23"/>
    <n v="144945.18"/>
    <n v="231912.29"/>
    <n v="193260.24"/>
    <n v="309216.39"/>
    <n v="241575.3"/>
    <n v="386520.48"/>
    <n v="273785.34000000003"/>
    <n v="438056.55"/>
    <n v="305995.38"/>
    <n v="489592.61"/>
  </r>
  <r>
    <n v="8"/>
    <x v="3"/>
    <s v="Region VIII -"/>
    <x v="49"/>
    <s v="WY"/>
    <x v="354"/>
    <n v="1"/>
    <x v="0"/>
    <n v="104239.5"/>
    <n v="182419.12"/>
    <n v="135077.14000000001"/>
    <n v="236384.99"/>
    <n v="161302.03"/>
    <n v="282278.56"/>
    <n v="192081.38"/>
    <n v="336142.41"/>
    <n v="225960.89"/>
    <n v="395431.56"/>
    <n v="247698.21"/>
    <n v="433471.86"/>
    <n v="268660.09000000003"/>
    <n v="470155.16"/>
  </r>
  <r>
    <n v="8"/>
    <x v="3"/>
    <s v="Region VIII -"/>
    <x v="49"/>
    <s v="WY"/>
    <x v="354"/>
    <n v="2"/>
    <x v="1"/>
    <n v="82727.960000000006"/>
    <n v="144773.93"/>
    <n v="108161.75"/>
    <n v="189283.07"/>
    <n v="130811.81"/>
    <n v="228920.67"/>
    <n v="159655.53"/>
    <n v="279397.18"/>
    <n v="189202.63"/>
    <n v="331104.61"/>
    <n v="208374.74"/>
    <n v="364655.8"/>
    <n v="226255.81"/>
    <n v="395947.66"/>
  </r>
  <r>
    <n v="8"/>
    <x v="3"/>
    <s v="Region VIII -"/>
    <x v="49"/>
    <s v="WY"/>
    <x v="354"/>
    <n v="3"/>
    <x v="2"/>
    <n v="79692.87"/>
    <n v="139462.51999999999"/>
    <n v="108829.26"/>
    <n v="190451.20000000001"/>
    <n v="137925.67000000001"/>
    <n v="241369.92"/>
    <n v="181915.63"/>
    <n v="318352.36"/>
    <n v="225533.36"/>
    <n v="394683.39"/>
    <n v="254198.26"/>
    <n v="444846.95"/>
    <n v="282532.27"/>
    <n v="494431.48"/>
  </r>
  <r>
    <n v="8"/>
    <x v="3"/>
    <s v="Region VIII -"/>
    <x v="49"/>
    <s v="WY"/>
    <x v="354"/>
    <n v="4"/>
    <x v="3"/>
    <n v="84434.96"/>
    <n v="135095.94"/>
    <n v="118208.95"/>
    <n v="189134.32"/>
    <n v="151982.93"/>
    <n v="243172.7"/>
    <n v="202643.91"/>
    <n v="324230.26"/>
    <n v="253304.89"/>
    <n v="405287.83"/>
    <n v="287078.87"/>
    <n v="459326.2"/>
    <n v="320852.86"/>
    <n v="513364.58"/>
  </r>
  <r>
    <n v="8"/>
    <x v="3"/>
    <s v="Region VIII -"/>
    <x v="49"/>
    <s v="WY"/>
    <x v="355"/>
    <n v="1"/>
    <x v="0"/>
    <n v="98806.080000000002"/>
    <n v="172910.64"/>
    <n v="127977.89"/>
    <n v="223961.32"/>
    <n v="152775.07"/>
    <n v="267356.38"/>
    <n v="181856.34"/>
    <n v="318248.59999999998"/>
    <n v="213887.35"/>
    <n v="374302.87"/>
    <n v="234437.28"/>
    <n v="410265.23"/>
    <n v="254229.77"/>
    <n v="444902.1"/>
  </r>
  <r>
    <n v="8"/>
    <x v="3"/>
    <s v="Region VIII -"/>
    <x v="49"/>
    <s v="WY"/>
    <x v="355"/>
    <n v="2"/>
    <x v="1"/>
    <n v="78785.440000000002"/>
    <n v="137874.51999999999"/>
    <n v="102927.93"/>
    <n v="180123.88"/>
    <n v="124398.03"/>
    <n v="217696.56"/>
    <n v="151677.82999999999"/>
    <n v="265436.2"/>
    <n v="179676.7"/>
    <n v="314434.21999999997"/>
    <n v="197839.2"/>
    <n v="346218.6"/>
    <n v="214764.39"/>
    <n v="375837.69"/>
  </r>
  <r>
    <n v="8"/>
    <x v="3"/>
    <s v="Region VIII -"/>
    <x v="49"/>
    <s v="WY"/>
    <x v="355"/>
    <n v="3"/>
    <x v="2"/>
    <n v="76173.8"/>
    <n v="133304.14000000001"/>
    <n v="104092.51"/>
    <n v="182161.89"/>
    <n v="131974.01999999999"/>
    <n v="230954.53"/>
    <n v="174117.69"/>
    <n v="304705.96000000002"/>
    <n v="215914.93"/>
    <n v="377851.12"/>
    <n v="243394.82"/>
    <n v="425940.94"/>
    <n v="270566.77"/>
    <n v="473491.85"/>
  </r>
  <r>
    <n v="8"/>
    <x v="3"/>
    <s v="Region VIII -"/>
    <x v="49"/>
    <s v="WY"/>
    <x v="355"/>
    <n v="4"/>
    <x v="3"/>
    <n v="80227.67"/>
    <n v="128364.28"/>
    <n v="112318.74"/>
    <n v="179709.99"/>
    <n v="144409.81"/>
    <n v="231055.7"/>
    <n v="192546.41"/>
    <n v="308074.26"/>
    <n v="240683.01"/>
    <n v="385092.83"/>
    <n v="272774.08"/>
    <n v="436438.54"/>
    <n v="304865.15000000002"/>
    <n v="487784.25"/>
  </r>
  <r>
    <n v="9"/>
    <x v="3"/>
    <s v="Region IX - West"/>
    <x v="50"/>
    <s v="AZ"/>
    <x v="356"/>
    <n v="1"/>
    <x v="0"/>
    <n v="104239.5"/>
    <n v="182419.12"/>
    <n v="135077.14000000001"/>
    <n v="236384.99"/>
    <n v="161302.03"/>
    <n v="282278.56"/>
    <n v="192081.38"/>
    <n v="336142.41"/>
    <n v="225960.89"/>
    <n v="395431.56"/>
    <n v="247698.21"/>
    <n v="433471.86"/>
    <n v="268660.09000000003"/>
    <n v="470155.16"/>
  </r>
  <r>
    <n v="9"/>
    <x v="3"/>
    <s v="Region IX - West"/>
    <x v="50"/>
    <s v="AZ"/>
    <x v="356"/>
    <n v="2"/>
    <x v="1"/>
    <n v="82727.960000000006"/>
    <n v="144773.93"/>
    <n v="108161.75"/>
    <n v="189283.07"/>
    <n v="130811.81"/>
    <n v="228920.67"/>
    <n v="159655.53"/>
    <n v="279397.18"/>
    <n v="189202.63"/>
    <n v="331104.61"/>
    <n v="208374.74"/>
    <n v="364655.8"/>
    <n v="226255.81"/>
    <n v="395947.66"/>
  </r>
  <r>
    <n v="9"/>
    <x v="3"/>
    <s v="Region IX - West"/>
    <x v="50"/>
    <s v="AZ"/>
    <x v="356"/>
    <n v="3"/>
    <x v="2"/>
    <n v="79692.87"/>
    <n v="139462.51999999999"/>
    <n v="108829.26"/>
    <n v="190451.20000000001"/>
    <n v="137925.67000000001"/>
    <n v="241369.92"/>
    <n v="181915.63"/>
    <n v="318352.36"/>
    <n v="225533.36"/>
    <n v="394683.39"/>
    <n v="254198.26"/>
    <n v="444846.95"/>
    <n v="282532.27"/>
    <n v="494431.48"/>
  </r>
  <r>
    <n v="9"/>
    <x v="3"/>
    <s v="Region IX - West"/>
    <x v="50"/>
    <s v="AZ"/>
    <x v="356"/>
    <n v="4"/>
    <x v="3"/>
    <n v="84434.96"/>
    <n v="135095.94"/>
    <n v="118208.95"/>
    <n v="189134.32"/>
    <n v="151982.93"/>
    <n v="243172.7"/>
    <n v="202643.91"/>
    <n v="324230.26"/>
    <n v="253304.89"/>
    <n v="405287.83"/>
    <n v="287078.87"/>
    <n v="459326.2"/>
    <n v="320852.86"/>
    <n v="513364.58"/>
  </r>
  <r>
    <n v="9"/>
    <x v="3"/>
    <s v="Region IX - West"/>
    <x v="50"/>
    <s v="AZ"/>
    <x v="357"/>
    <n v="1"/>
    <x v="0"/>
    <n v="98330.6"/>
    <n v="172078.56"/>
    <n v="127478.28"/>
    <n v="223087"/>
    <n v="152277"/>
    <n v="266484.76"/>
    <n v="181404.77"/>
    <n v="317458.34999999998"/>
    <n v="213445.87"/>
    <n v="373530.27"/>
    <n v="234005.02"/>
    <n v="409508.79"/>
    <n v="253854.99"/>
    <n v="444246.23"/>
  </r>
  <r>
    <n v="9"/>
    <x v="3"/>
    <s v="Region IX - West"/>
    <x v="50"/>
    <s v="AZ"/>
    <x v="357"/>
    <n v="2"/>
    <x v="1"/>
    <n v="77671.009999999995"/>
    <n v="135924.26"/>
    <n v="101628.85"/>
    <n v="177850.49"/>
    <n v="122994.31"/>
    <n v="215240.05"/>
    <n v="150263.12"/>
    <n v="262960.45"/>
    <n v="178143.38"/>
    <n v="311750.92"/>
    <n v="196238.92"/>
    <n v="343418.11"/>
    <n v="213130.07"/>
    <n v="372977.63"/>
  </r>
  <r>
    <n v="9"/>
    <x v="3"/>
    <s v="Region IX - West"/>
    <x v="50"/>
    <s v="AZ"/>
    <x v="357"/>
    <n v="3"/>
    <x v="2"/>
    <n v="74544.27"/>
    <n v="130452.48"/>
    <n v="101729.77"/>
    <n v="178027.1"/>
    <n v="128876.87"/>
    <n v="225534.52"/>
    <n v="169929.19"/>
    <n v="297376.09000000003"/>
    <n v="210624.02"/>
    <n v="368592.04"/>
    <n v="237356.7"/>
    <n v="415374.22"/>
    <n v="263771.59999999998"/>
    <n v="461600.29"/>
  </r>
  <r>
    <n v="9"/>
    <x v="3"/>
    <s v="Region IX - West"/>
    <x v="50"/>
    <s v="AZ"/>
    <x v="357"/>
    <n v="4"/>
    <x v="3"/>
    <n v="79456.009999999995"/>
    <n v="127129.62"/>
    <n v="111238.42"/>
    <n v="177981.47"/>
    <n v="143020.82"/>
    <n v="228833.32"/>
    <n v="190694.43"/>
    <n v="305111.09999999998"/>
    <n v="238368.04"/>
    <n v="381388.87"/>
    <n v="270150.45"/>
    <n v="432240.72"/>
    <n v="301932.84999999998"/>
    <n v="483092.57"/>
  </r>
  <r>
    <n v="9"/>
    <x v="3"/>
    <s v="Region IX - West"/>
    <x v="50"/>
    <s v="AZ"/>
    <x v="358"/>
    <n v="1"/>
    <x v="0"/>
    <n v="98842.76"/>
    <n v="172974.83"/>
    <n v="128091.57"/>
    <n v="224160.26"/>
    <n v="152966.76"/>
    <n v="267691.83"/>
    <n v="182164.95"/>
    <n v="318788.65999999997"/>
    <n v="214301.33"/>
    <n v="375027.33"/>
    <n v="234920.43"/>
    <n v="411110.75"/>
    <n v="254807.2"/>
    <n v="445912.59"/>
  </r>
  <r>
    <n v="9"/>
    <x v="3"/>
    <s v="Region IX - West"/>
    <x v="50"/>
    <s v="AZ"/>
    <x v="358"/>
    <n v="2"/>
    <x v="1"/>
    <n v="78396.149999999994"/>
    <n v="137193.26999999999"/>
    <n v="102508.64"/>
    <n v="179390.11"/>
    <n v="123985.95"/>
    <n v="216975.42"/>
    <n v="151344.34"/>
    <n v="264852.59999999998"/>
    <n v="179362.79"/>
    <n v="313884.88"/>
    <n v="197543.67"/>
    <n v="345701.42"/>
    <n v="214502.13"/>
    <n v="375378.73"/>
  </r>
  <r>
    <n v="9"/>
    <x v="3"/>
    <s v="Region IX - West"/>
    <x v="50"/>
    <s v="AZ"/>
    <x v="358"/>
    <n v="3"/>
    <x v="2"/>
    <n v="75483.19"/>
    <n v="132095.57999999999"/>
    <n v="103071.39"/>
    <n v="180374.94"/>
    <n v="130621.59"/>
    <n v="228587.78"/>
    <n v="172275.15"/>
    <n v="301481.5"/>
    <n v="213574.89"/>
    <n v="373756.06"/>
    <n v="240714.94"/>
    <n v="421251.14"/>
    <n v="267540.47999999998"/>
    <n v="468195.85"/>
  </r>
  <r>
    <n v="9"/>
    <x v="3"/>
    <s v="Region IX - West"/>
    <x v="50"/>
    <s v="AZ"/>
    <x v="358"/>
    <n v="4"/>
    <x v="3"/>
    <n v="80037.98"/>
    <n v="128060.77"/>
    <n v="112053.17"/>
    <n v="179285.07"/>
    <n v="144068.35999999999"/>
    <n v="230509.38"/>
    <n v="192091.15"/>
    <n v="307345.84000000003"/>
    <n v="240113.94"/>
    <n v="384182.3"/>
    <n v="272129.13"/>
    <n v="435406.61"/>
    <n v="304144.32"/>
    <n v="486630.92"/>
  </r>
  <r>
    <n v="9"/>
    <x v="3"/>
    <s v="Region IX - West"/>
    <x v="50"/>
    <s v="AZ"/>
    <x v="359"/>
    <n v="1"/>
    <x v="0"/>
    <n v="103178.49"/>
    <n v="180562.35"/>
    <n v="133736.85999999999"/>
    <n v="234039.51"/>
    <n v="159730.82"/>
    <n v="279528.93"/>
    <n v="190252.39"/>
    <n v="332941.69"/>
    <n v="223835.96"/>
    <n v="391712.93"/>
    <n v="245384.22"/>
    <n v="429422.39"/>
    <n v="266178.21999999997"/>
    <n v="465811.89"/>
  </r>
  <r>
    <n v="9"/>
    <x v="3"/>
    <s v="Region IX - West"/>
    <x v="50"/>
    <s v="AZ"/>
    <x v="359"/>
    <n v="2"/>
    <x v="1"/>
    <n v="81666.95"/>
    <n v="142917.17000000001"/>
    <n v="106821.48"/>
    <n v="186937.59"/>
    <n v="129240.59"/>
    <n v="226171.04"/>
    <n v="157826.54999999999"/>
    <n v="276196.46000000002"/>
    <n v="187077.71"/>
    <n v="327385.99"/>
    <n v="206060.76"/>
    <n v="360606.33"/>
    <n v="223773.94"/>
    <n v="391604.39"/>
  </r>
  <r>
    <n v="9"/>
    <x v="3"/>
    <s v="Region IX - West"/>
    <x v="50"/>
    <s v="AZ"/>
    <x v="359"/>
    <n v="3"/>
    <x v="2"/>
    <n v="78505.63"/>
    <n v="137384.85"/>
    <n v="107167.12"/>
    <n v="187542.46"/>
    <n v="135788.63"/>
    <n v="237630.11"/>
    <n v="179066.26"/>
    <n v="313365.95"/>
    <n v="221971.64"/>
    <n v="388450.38"/>
    <n v="250161.64"/>
    <n v="437782.87"/>
    <n v="278020.76"/>
    <n v="486536.33"/>
  </r>
  <r>
    <n v="9"/>
    <x v="3"/>
    <s v="Region IX - West"/>
    <x v="50"/>
    <s v="AZ"/>
    <x v="359"/>
    <n v="4"/>
    <x v="3"/>
    <n v="83460.72"/>
    <n v="133537.15"/>
    <n v="116845"/>
    <n v="186952.01"/>
    <n v="150229.29"/>
    <n v="240366.87"/>
    <n v="200305.72"/>
    <n v="320489.15999999997"/>
    <n v="250382.15"/>
    <n v="400611.45"/>
    <n v="283766.44"/>
    <n v="454026.31"/>
    <n v="317150.73"/>
    <n v="507441.17"/>
  </r>
  <r>
    <n v="9"/>
    <x v="3"/>
    <s v="Region IX - West"/>
    <x v="50"/>
    <s v="AZ"/>
    <x v="360"/>
    <n v="1"/>
    <x v="0"/>
    <n v="98312.26"/>
    <n v="172046.45"/>
    <n v="127421.44"/>
    <n v="222987.51999999999"/>
    <n v="152181.15"/>
    <n v="266317.02"/>
    <n v="181250.46"/>
    <n v="317188.31"/>
    <n v="213238.87"/>
    <n v="373168.02"/>
    <n v="233763.44"/>
    <n v="409086.02"/>
    <n v="253566.26"/>
    <n v="443740.96"/>
  </r>
  <r>
    <n v="9"/>
    <x v="3"/>
    <s v="Region IX - West"/>
    <x v="50"/>
    <s v="AZ"/>
    <x v="360"/>
    <n v="2"/>
    <x v="1"/>
    <n v="77865.649999999994"/>
    <n v="136264.89000000001"/>
    <n v="101838.5"/>
    <n v="178217.37"/>
    <n v="123200.35"/>
    <n v="215600.61"/>
    <n v="150429.85"/>
    <n v="263252.24"/>
    <n v="178300.33"/>
    <n v="312025.58"/>
    <n v="196386.68"/>
    <n v="343676.69"/>
    <n v="213261.2"/>
    <n v="373207.1"/>
  </r>
  <r>
    <n v="9"/>
    <x v="3"/>
    <s v="Region IX - West"/>
    <x v="50"/>
    <s v="AZ"/>
    <x v="360"/>
    <n v="3"/>
    <x v="2"/>
    <n v="74889.570000000007"/>
    <n v="131056.75"/>
    <n v="102240.33"/>
    <n v="178920.57"/>
    <n v="129553.08"/>
    <n v="226717.89"/>
    <n v="170850.46"/>
    <n v="298988.31"/>
    <n v="211794.04"/>
    <n v="370639.57"/>
    <n v="238696.63"/>
    <n v="417719.11"/>
    <n v="265284.74"/>
    <n v="464248.29"/>
  </r>
  <r>
    <n v="9"/>
    <x v="3"/>
    <s v="Region IX - West"/>
    <x v="50"/>
    <s v="AZ"/>
    <x v="360"/>
    <n v="4"/>
    <x v="3"/>
    <n v="79550.86"/>
    <n v="127281.37"/>
    <n v="111371.2"/>
    <n v="178193.92000000001"/>
    <n v="143191.54"/>
    <n v="229106.47"/>
    <n v="190922.06"/>
    <n v="305475.3"/>
    <n v="238652.57"/>
    <n v="381844.12"/>
    <n v="270472.90999999997"/>
    <n v="432756.67"/>
    <n v="302293.26"/>
    <n v="483669.22"/>
  </r>
  <r>
    <n v="9"/>
    <x v="3"/>
    <s v="Region IX - West"/>
    <x v="51"/>
    <s v="CA"/>
    <x v="361"/>
    <n v="1"/>
    <x v="0"/>
    <n v="124747.09"/>
    <n v="218307.4"/>
    <n v="161622.28"/>
    <n v="282838.99"/>
    <n v="192976.07"/>
    <n v="337708.12"/>
    <n v="229763.8"/>
    <n v="402086.65"/>
    <n v="270267.21000000002"/>
    <n v="472967.62"/>
    <n v="296253.77"/>
    <n v="518444.1"/>
    <n v="321301.11"/>
    <n v="562276.93000000005"/>
  </r>
  <r>
    <n v="9"/>
    <x v="3"/>
    <s v="Region IX - West"/>
    <x v="51"/>
    <s v="CA"/>
    <x v="361"/>
    <n v="2"/>
    <x v="1"/>
    <n v="99188.83"/>
    <n v="173580.45"/>
    <n v="129643.6"/>
    <n v="226876.31"/>
    <n v="156750.06"/>
    <n v="274312.59999999998"/>
    <n v="191238.04"/>
    <n v="334666.57"/>
    <n v="226594.03"/>
    <n v="396539.56"/>
    <n v="249532.82"/>
    <n v="436682.44"/>
    <n v="270919.77"/>
    <n v="474109.6"/>
  </r>
  <r>
    <n v="9"/>
    <x v="3"/>
    <s v="Region IX - West"/>
    <x v="51"/>
    <s v="CA"/>
    <x v="361"/>
    <n v="3"/>
    <x v="2"/>
    <n v="95689.63"/>
    <n v="167456.85999999999"/>
    <n v="130709.14"/>
    <n v="228741"/>
    <n v="165681.15"/>
    <n v="289942.01"/>
    <n v="218549.48"/>
    <n v="382461.59"/>
    <n v="270975.55"/>
    <n v="474207.21"/>
    <n v="305434.86"/>
    <n v="534511.01"/>
    <n v="339501.05"/>
    <n v="594126.84"/>
  </r>
  <r>
    <n v="9"/>
    <x v="3"/>
    <s v="Region IX - West"/>
    <x v="51"/>
    <s v="CA"/>
    <x v="361"/>
    <n v="4"/>
    <x v="3"/>
    <n v="101143.5"/>
    <n v="161829.6"/>
    <n v="141600.9"/>
    <n v="226561.44"/>
    <n v="182058.3"/>
    <n v="291293.28000000003"/>
    <n v="242744.4"/>
    <n v="388391.04"/>
    <n v="303430.5"/>
    <n v="485488.81"/>
    <n v="343887.9"/>
    <n v="550220.65"/>
    <n v="384345.3"/>
    <n v="614952.49"/>
  </r>
  <r>
    <n v="9"/>
    <x v="3"/>
    <s v="Region IX - West"/>
    <x v="51"/>
    <s v="CA"/>
    <x v="362"/>
    <n v="1"/>
    <x v="0"/>
    <n v="133308.5"/>
    <n v="233289.87"/>
    <n v="172571.82"/>
    <n v="302000.68"/>
    <n v="205929.13"/>
    <n v="360375.97"/>
    <n v="245012.86"/>
    <n v="428772.5"/>
    <n v="288094.53999999998"/>
    <n v="504165.45"/>
    <n v="315731.90999999997"/>
    <n v="552530.85"/>
    <n v="342310.88"/>
    <n v="599044.04"/>
  </r>
  <r>
    <n v="9"/>
    <x v="3"/>
    <s v="Region IX - West"/>
    <x v="51"/>
    <s v="CA"/>
    <x v="362"/>
    <n v="2"/>
    <x v="1"/>
    <n v="106898.29"/>
    <n v="187072.02"/>
    <n v="139527.19"/>
    <n v="244172.58"/>
    <n v="168495.58"/>
    <n v="294867.27"/>
    <n v="205202.9"/>
    <n v="359105.08"/>
    <n v="242965.59"/>
    <n v="425189.79"/>
    <n v="267453.59999999998"/>
    <n v="468043.8"/>
    <n v="290250.17"/>
    <n v="507937.79"/>
  </r>
  <r>
    <n v="9"/>
    <x v="3"/>
    <s v="Region IX - West"/>
    <x v="51"/>
    <s v="CA"/>
    <x v="362"/>
    <n v="3"/>
    <x v="2"/>
    <n v="103806.32"/>
    <n v="181661.06"/>
    <n v="141963.96"/>
    <n v="248436.93"/>
    <n v="180072.52"/>
    <n v="315126.90000000002"/>
    <n v="237659.34"/>
    <n v="415903.85"/>
    <n v="294789.17"/>
    <n v="515881.05"/>
    <n v="332367.94"/>
    <n v="581643.9"/>
    <n v="369540.49"/>
    <n v="646695.85"/>
  </r>
  <r>
    <n v="9"/>
    <x v="3"/>
    <s v="Region IX - West"/>
    <x v="51"/>
    <s v="CA"/>
    <x v="362"/>
    <n v="4"/>
    <x v="3"/>
    <n v="108558.06"/>
    <n v="173692.89"/>
    <n v="151981.28"/>
    <n v="243170.05"/>
    <n v="195404.5"/>
    <n v="312647.21000000002"/>
    <n v="260539.34"/>
    <n v="416862.94"/>
    <n v="325674.17"/>
    <n v="521078.68"/>
    <n v="369097.39"/>
    <n v="590555.84"/>
    <n v="412520.62"/>
    <n v="660033"/>
  </r>
  <r>
    <n v="9"/>
    <x v="3"/>
    <s v="Region IX - West"/>
    <x v="51"/>
    <s v="CA"/>
    <x v="363"/>
    <n v="1"/>
    <x v="0"/>
    <n v="132320.85"/>
    <n v="231561.49"/>
    <n v="171458.9"/>
    <n v="300053.07"/>
    <n v="204741.28"/>
    <n v="358297.24"/>
    <n v="243801.09"/>
    <n v="426651.9"/>
    <n v="286797.56"/>
    <n v="501895.73"/>
    <n v="314384.21999999997"/>
    <n v="550172.38"/>
    <n v="340983.85"/>
    <n v="596721.74"/>
  </r>
  <r>
    <n v="9"/>
    <x v="3"/>
    <s v="Region IX - West"/>
    <x v="51"/>
    <s v="CA"/>
    <x v="363"/>
    <n v="2"/>
    <x v="1"/>
    <n v="105058.7"/>
    <n v="183852.73"/>
    <n v="137348.31"/>
    <n v="240359.55"/>
    <n v="166100.21"/>
    <n v="290675.36"/>
    <n v="202706.94"/>
    <n v="354737.15"/>
    <n v="240212.84"/>
    <n v="420372.47"/>
    <n v="264548.53999999998"/>
    <n v="462959.95"/>
    <n v="287243.77"/>
    <n v="502676.59"/>
  </r>
  <r>
    <n v="9"/>
    <x v="3"/>
    <s v="Region IX - West"/>
    <x v="51"/>
    <s v="CA"/>
    <x v="363"/>
    <n v="3"/>
    <x v="2"/>
    <n v="101237.87"/>
    <n v="177166.27"/>
    <n v="138259.57999999999"/>
    <n v="241954.27"/>
    <n v="175230.63"/>
    <n v="306653.59999999998"/>
    <n v="231124.87"/>
    <n v="404468.53"/>
    <n v="286547.37"/>
    <n v="501457.9"/>
    <n v="322971.53999999998"/>
    <n v="565200.19999999995"/>
    <n v="358976.39"/>
    <n v="628208.68000000005"/>
  </r>
  <r>
    <n v="9"/>
    <x v="3"/>
    <s v="Region IX - West"/>
    <x v="51"/>
    <s v="CA"/>
    <x v="363"/>
    <n v="4"/>
    <x v="3"/>
    <n v="107204.42"/>
    <n v="171527.08"/>
    <n v="150086.19"/>
    <n v="240137.91"/>
    <n v="192967.96"/>
    <n v="308748.74"/>
    <n v="257290.62"/>
    <n v="411664.99"/>
    <n v="321613.27"/>
    <n v="514581.24"/>
    <n v="364495.04"/>
    <n v="583192.06999999995"/>
    <n v="407376.81"/>
    <n v="651802.91"/>
  </r>
  <r>
    <n v="9"/>
    <x v="3"/>
    <s v="Region IX - West"/>
    <x v="51"/>
    <s v="CA"/>
    <x v="364"/>
    <n v="1"/>
    <x v="0"/>
    <n v="125789.75"/>
    <n v="220132.07"/>
    <n v="162905.71"/>
    <n v="285085"/>
    <n v="194451.43"/>
    <n v="340290.01"/>
    <n v="231438.47"/>
    <n v="405017.33"/>
    <n v="272185.14"/>
    <n v="476324"/>
    <n v="298326.18"/>
    <n v="522070.81"/>
    <n v="323494.26"/>
    <n v="566114.94999999995"/>
  </r>
  <r>
    <n v="9"/>
    <x v="3"/>
    <s v="Region IX - West"/>
    <x v="51"/>
    <s v="CA"/>
    <x v="364"/>
    <n v="2"/>
    <x v="1"/>
    <n v="100444.48"/>
    <n v="175777.83"/>
    <n v="131193.51999999999"/>
    <n v="229588.67"/>
    <n v="158527.31"/>
    <n v="277422.78999999998"/>
    <n v="193233.76"/>
    <n v="338159.08"/>
    <n v="228875.91"/>
    <n v="400532.84"/>
    <n v="251994.57"/>
    <n v="440990.49"/>
    <n v="273532.76"/>
    <n v="478682.34"/>
  </r>
  <r>
    <n v="9"/>
    <x v="3"/>
    <s v="Region IX - West"/>
    <x v="51"/>
    <s v="CA"/>
    <x v="364"/>
    <n v="3"/>
    <x v="2"/>
    <n v="97222.17"/>
    <n v="170138.8"/>
    <n v="132881.82999999999"/>
    <n v="232543.21"/>
    <n v="168494.39"/>
    <n v="294865.18"/>
    <n v="222320.12"/>
    <n v="389060.21"/>
    <n v="275707.27"/>
    <n v="482487.73"/>
    <n v="310811.40999999997"/>
    <n v="543919.96"/>
    <n v="345525.7"/>
    <n v="604669.97"/>
  </r>
  <r>
    <n v="9"/>
    <x v="3"/>
    <s v="Region IX - West"/>
    <x v="51"/>
    <s v="CA"/>
    <x v="364"/>
    <n v="4"/>
    <x v="3"/>
    <n v="102212.59"/>
    <n v="163540.14000000001"/>
    <n v="143097.62"/>
    <n v="228956.2"/>
    <n v="183982.66"/>
    <n v="294372.26"/>
    <n v="245310.21"/>
    <n v="392496.34"/>
    <n v="306637.76"/>
    <n v="490620.43"/>
    <n v="347522.8"/>
    <n v="556036.49"/>
    <n v="388407.83"/>
    <n v="621452.55000000005"/>
  </r>
  <r>
    <n v="9"/>
    <x v="3"/>
    <s v="Region IX - West"/>
    <x v="51"/>
    <s v="CA"/>
    <x v="365"/>
    <n v="1"/>
    <x v="0"/>
    <n v="125716.38"/>
    <n v="220003.67"/>
    <n v="162678.34"/>
    <n v="284687.09999999998"/>
    <n v="194068.05"/>
    <n v="339619.09"/>
    <n v="230821.24"/>
    <n v="403937.17"/>
    <n v="271357.17"/>
    <n v="474875.05"/>
    <n v="297359.86"/>
    <n v="520379.75"/>
    <n v="322339.38"/>
    <n v="564093.92000000004"/>
  </r>
  <r>
    <n v="9"/>
    <x v="3"/>
    <s v="Region IX - West"/>
    <x v="51"/>
    <s v="CA"/>
    <x v="365"/>
    <n v="2"/>
    <x v="1"/>
    <n v="101223.05"/>
    <n v="177140.34"/>
    <n v="132032.10999999999"/>
    <n v="231056.2"/>
    <n v="159351.46"/>
    <n v="278865.06"/>
    <n v="193900.72"/>
    <n v="339326.26"/>
    <n v="229503.71"/>
    <n v="401631.5"/>
    <n v="252585.62"/>
    <n v="442024.83"/>
    <n v="274057.27"/>
    <n v="479600.23"/>
  </r>
  <r>
    <n v="9"/>
    <x v="3"/>
    <s v="Region IX - West"/>
    <x v="51"/>
    <s v="CA"/>
    <x v="365"/>
    <n v="3"/>
    <x v="2"/>
    <n v="98603.38"/>
    <n v="172555.91"/>
    <n v="134924.06"/>
    <n v="236117.11"/>
    <n v="171199.23"/>
    <n v="299598.65000000002"/>
    <n v="226005.2"/>
    <n v="395509.1"/>
    <n v="280387.34000000003"/>
    <n v="490677.84"/>
    <n v="316171.17"/>
    <n v="553299.55000000005"/>
    <n v="351578.26"/>
    <n v="615261.96"/>
  </r>
  <r>
    <n v="9"/>
    <x v="3"/>
    <s v="Region IX - West"/>
    <x v="51"/>
    <s v="CA"/>
    <x v="365"/>
    <n v="4"/>
    <x v="3"/>
    <n v="102591.97"/>
    <n v="164147.15"/>
    <n v="143628.76"/>
    <n v="229806.01"/>
    <n v="184665.54"/>
    <n v="295464.87"/>
    <n v="246220.73"/>
    <n v="393953.17"/>
    <n v="307775.90999999997"/>
    <n v="492441.46"/>
    <n v="348812.69"/>
    <n v="558100.31999999995"/>
    <n v="389849.48"/>
    <n v="623759.18000000005"/>
  </r>
  <r>
    <n v="9"/>
    <x v="3"/>
    <s v="Region IX - West"/>
    <x v="51"/>
    <s v="CA"/>
    <x v="366"/>
    <n v="1"/>
    <x v="0"/>
    <n v="127948.44"/>
    <n v="223909.78"/>
    <n v="165699.93"/>
    <n v="289974.88"/>
    <n v="197785.54"/>
    <n v="346124.7"/>
    <n v="235405.04"/>
    <n v="411958.82"/>
    <n v="276848.96000000002"/>
    <n v="484485.68"/>
    <n v="303437.28000000003"/>
    <n v="531015.24"/>
    <n v="329035.40999999997"/>
    <n v="575811.96"/>
  </r>
  <r>
    <n v="9"/>
    <x v="3"/>
    <s v="Region IX - West"/>
    <x v="51"/>
    <s v="CA"/>
    <x v="366"/>
    <n v="2"/>
    <x v="1"/>
    <n v="102177.2"/>
    <n v="178810.09"/>
    <n v="133454.76999999999"/>
    <n v="233545.85"/>
    <n v="161257.65"/>
    <n v="282200.88"/>
    <n v="196558.23"/>
    <n v="343976.9"/>
    <n v="232811.84"/>
    <n v="407420.72"/>
    <n v="256326.99"/>
    <n v="448572.23"/>
    <n v="278234.23"/>
    <n v="486909.9"/>
  </r>
  <r>
    <n v="9"/>
    <x v="3"/>
    <s v="Region IX - West"/>
    <x v="51"/>
    <s v="CA"/>
    <x v="366"/>
    <n v="3"/>
    <x v="2"/>
    <n v="98906.04"/>
    <n v="173085.57"/>
    <n v="135184.98000000001"/>
    <n v="236573.71"/>
    <n v="171416.01"/>
    <n v="299978.02"/>
    <n v="226176.31"/>
    <n v="395808.54"/>
    <n v="280490.65999999997"/>
    <n v="490858.65"/>
    <n v="316204.73"/>
    <n v="553358.27"/>
    <n v="351522.4"/>
    <n v="615164.21"/>
  </r>
  <r>
    <n v="9"/>
    <x v="3"/>
    <s v="Region IX - West"/>
    <x v="51"/>
    <s v="CA"/>
    <x v="366"/>
    <n v="4"/>
    <x v="3"/>
    <n v="103971.38"/>
    <n v="166354.21"/>
    <n v="145559.93"/>
    <n v="232895.89"/>
    <n v="187148.48"/>
    <n v="299437.58"/>
    <n v="249531.31"/>
    <n v="399250.1"/>
    <n v="311914.14"/>
    <n v="499062.63"/>
    <n v="353502.69"/>
    <n v="565604.31000000006"/>
    <n v="395091.24"/>
    <n v="632146"/>
  </r>
  <r>
    <n v="9"/>
    <x v="3"/>
    <s v="Region IX - West"/>
    <x v="51"/>
    <s v="CA"/>
    <x v="367"/>
    <n v="1"/>
    <x v="0"/>
    <n v="123686.08"/>
    <n v="216450.65"/>
    <n v="160282.01"/>
    <n v="280493.52"/>
    <n v="191404.86"/>
    <n v="334958.5"/>
    <n v="227934.82"/>
    <n v="398885.94"/>
    <n v="268142.28999999998"/>
    <n v="469249.01"/>
    <n v="293939.78999999998"/>
    <n v="514394.64"/>
    <n v="318819.24"/>
    <n v="557933.67000000004"/>
  </r>
  <r>
    <n v="9"/>
    <x v="3"/>
    <s v="Region IX - West"/>
    <x v="51"/>
    <s v="CA"/>
    <x v="367"/>
    <n v="2"/>
    <x v="1"/>
    <n v="98127.82"/>
    <n v="171723.69"/>
    <n v="128303.33"/>
    <n v="224530.83"/>
    <n v="155178.85"/>
    <n v="271562.99"/>
    <n v="189409.06"/>
    <n v="331465.84999999998"/>
    <n v="224469.11"/>
    <n v="392820.95"/>
    <n v="247218.84"/>
    <n v="432632.98"/>
    <n v="268437.90999999997"/>
    <n v="469766.34"/>
  </r>
  <r>
    <n v="9"/>
    <x v="3"/>
    <s v="Region IX - West"/>
    <x v="51"/>
    <s v="CA"/>
    <x v="367"/>
    <n v="3"/>
    <x v="2"/>
    <n v="94502.399999999994"/>
    <n v="165379.19"/>
    <n v="129047.01"/>
    <n v="225832.27"/>
    <n v="163544.12"/>
    <n v="286202.21999999997"/>
    <n v="215700.11"/>
    <n v="377475.19"/>
    <n v="267413.84000000003"/>
    <n v="467974.22"/>
    <n v="301398.26"/>
    <n v="527446.94999999995"/>
    <n v="334989.56"/>
    <n v="586231.72"/>
  </r>
  <r>
    <n v="9"/>
    <x v="3"/>
    <s v="Region IX - West"/>
    <x v="51"/>
    <s v="CA"/>
    <x v="367"/>
    <n v="4"/>
    <x v="3"/>
    <n v="100169.26"/>
    <n v="160270.81"/>
    <n v="140236.96"/>
    <n v="224379.14"/>
    <n v="180304.66"/>
    <n v="288487.46999999997"/>
    <n v="240406.22"/>
    <n v="384649.95"/>
    <n v="300507.77"/>
    <n v="480812.44"/>
    <n v="340575.48"/>
    <n v="544920.77"/>
    <n v="380643.18"/>
    <n v="609029.1"/>
  </r>
  <r>
    <n v="9"/>
    <x v="3"/>
    <s v="Region IX - West"/>
    <x v="51"/>
    <s v="CA"/>
    <x v="368"/>
    <n v="1"/>
    <x v="0"/>
    <n v="131223.16"/>
    <n v="229640.53"/>
    <n v="170004.95"/>
    <n v="297508.65999999997"/>
    <n v="202978.38"/>
    <n v="355212.17"/>
    <n v="241663.5"/>
    <n v="422911.12"/>
    <n v="284258.65999999997"/>
    <n v="497452.66"/>
    <n v="311587.09000000003"/>
    <n v="545277.41"/>
    <n v="337924.56"/>
    <n v="591367.99"/>
  </r>
  <r>
    <n v="9"/>
    <x v="3"/>
    <s v="Region IX - West"/>
    <x v="51"/>
    <s v="CA"/>
    <x v="368"/>
    <n v="2"/>
    <x v="1"/>
    <n v="104386.99"/>
    <n v="182677.23"/>
    <n v="136427.34"/>
    <n v="238747.84"/>
    <n v="164941.07999999999"/>
    <n v="288646.88"/>
    <n v="201211.45"/>
    <n v="352120.04"/>
    <n v="238401.83"/>
    <n v="417203.20000000001"/>
    <n v="262530.09999999998"/>
    <n v="459427.67"/>
    <n v="285024.17"/>
    <n v="498792.29"/>
  </r>
  <r>
    <n v="9"/>
    <x v="3"/>
    <s v="Region IX - West"/>
    <x v="51"/>
    <s v="CA"/>
    <x v="368"/>
    <n v="3"/>
    <x v="2"/>
    <n v="100741.24"/>
    <n v="176297.17"/>
    <n v="137618.57"/>
    <n v="240832.5"/>
    <n v="174446.03"/>
    <n v="305280.55"/>
    <n v="230118.05"/>
    <n v="402706.59"/>
    <n v="285325.7"/>
    <n v="499319.97"/>
    <n v="321614.82"/>
    <n v="562825.93999999994"/>
    <n v="357491.18"/>
    <n v="625609.56000000006"/>
  </r>
  <r>
    <n v="9"/>
    <x v="3"/>
    <s v="Region IX - West"/>
    <x v="51"/>
    <s v="CA"/>
    <x v="368"/>
    <n v="4"/>
    <x v="3"/>
    <n v="106419.87"/>
    <n v="170271.8"/>
    <n v="148987.82"/>
    <n v="238380.52"/>
    <n v="191555.77"/>
    <n v="306489.24"/>
    <n v="255407.7"/>
    <n v="408652.32"/>
    <n v="319259.62"/>
    <n v="510815.4"/>
    <n v="361827.57"/>
    <n v="578924.12"/>
    <n v="404395.52000000002"/>
    <n v="647032.84"/>
  </r>
  <r>
    <n v="9"/>
    <x v="3"/>
    <s v="Region IX - West"/>
    <x v="51"/>
    <s v="CA"/>
    <x v="369"/>
    <n v="1"/>
    <x v="0"/>
    <n v="123631.05"/>
    <n v="216354.35"/>
    <n v="160111.48000000001"/>
    <n v="280195.09000000003"/>
    <n v="191117.32"/>
    <n v="334455.31"/>
    <n v="227471.89"/>
    <n v="398075.81"/>
    <n v="267521.31"/>
    <n v="468162.29"/>
    <n v="293215.05"/>
    <n v="513126.34"/>
    <n v="317953.08"/>
    <n v="556417.9"/>
  </r>
  <r>
    <n v="9"/>
    <x v="3"/>
    <s v="Region IX - West"/>
    <x v="51"/>
    <s v="CA"/>
    <x v="369"/>
    <n v="2"/>
    <x v="1"/>
    <n v="98711.75"/>
    <n v="172745.56"/>
    <n v="128932.27"/>
    <n v="225631.48"/>
    <n v="155796.96"/>
    <n v="272644.68"/>
    <n v="189909.28"/>
    <n v="332341.24"/>
    <n v="224939.96"/>
    <n v="393644.94"/>
    <n v="247662.13"/>
    <n v="433408.73"/>
    <n v="268831.28999999998"/>
    <n v="470454.75"/>
  </r>
  <r>
    <n v="9"/>
    <x v="3"/>
    <s v="Region IX - West"/>
    <x v="51"/>
    <s v="CA"/>
    <x v="369"/>
    <n v="3"/>
    <x v="2"/>
    <n v="95538.3"/>
    <n v="167192.03"/>
    <n v="130578.68"/>
    <n v="228512.7"/>
    <n v="165572.75"/>
    <n v="289752.32000000001"/>
    <n v="218463.92"/>
    <n v="382311.86"/>
    <n v="270923.88"/>
    <n v="474116.8"/>
    <n v="305418.08"/>
    <n v="534481.64"/>
    <n v="339528.98"/>
    <n v="594175.71"/>
  </r>
  <r>
    <n v="9"/>
    <x v="3"/>
    <s v="Region IX - West"/>
    <x v="51"/>
    <s v="CA"/>
    <x v="369"/>
    <n v="4"/>
    <x v="3"/>
    <n v="100453.79"/>
    <n v="160726.07"/>
    <n v="140635.31"/>
    <n v="225016.5"/>
    <n v="180816.83"/>
    <n v="289306.93"/>
    <n v="241089.1"/>
    <n v="385742.57"/>
    <n v="301361.38"/>
    <n v="482178.21"/>
    <n v="341542.89"/>
    <n v="546468.64"/>
    <n v="381724.41"/>
    <n v="610759.06000000006"/>
  </r>
  <r>
    <n v="9"/>
    <x v="3"/>
    <s v="Region IX - West"/>
    <x v="51"/>
    <s v="CA"/>
    <x v="370"/>
    <n v="1"/>
    <x v="0"/>
    <n v="129046.13"/>
    <n v="225830.73"/>
    <n v="167153.89000000001"/>
    <n v="292519.3"/>
    <n v="199548.44"/>
    <n v="349209.76"/>
    <n v="237542.63"/>
    <n v="415699.6"/>
    <n v="279387.86"/>
    <n v="488928.75"/>
    <n v="306234.40999999997"/>
    <n v="535910.22"/>
    <n v="332094.7"/>
    <n v="581165.72"/>
  </r>
  <r>
    <n v="9"/>
    <x v="3"/>
    <s v="Region IX - West"/>
    <x v="51"/>
    <s v="CA"/>
    <x v="370"/>
    <n v="2"/>
    <x v="1"/>
    <n v="102848.91"/>
    <n v="179985.6"/>
    <n v="134375.74"/>
    <n v="235157.55"/>
    <n v="162416.78"/>
    <n v="284229.36"/>
    <n v="198053.72"/>
    <n v="346594.01"/>
    <n v="234622.85"/>
    <n v="410589.99"/>
    <n v="258345.44"/>
    <n v="452104.52"/>
    <n v="280453.83"/>
    <n v="490794.2"/>
  </r>
  <r>
    <n v="9"/>
    <x v="3"/>
    <s v="Region IX - West"/>
    <x v="51"/>
    <s v="CA"/>
    <x v="370"/>
    <n v="3"/>
    <x v="2"/>
    <n v="99402.67"/>
    <n v="173954.68"/>
    <n v="135825.99"/>
    <n v="237695.48"/>
    <n v="172200.61"/>
    <n v="301351.07"/>
    <n v="227183.13"/>
    <n v="397570.48"/>
    <n v="281712.33"/>
    <n v="492996.58"/>
    <n v="317561.45"/>
    <n v="555732.53"/>
    <n v="353007.61"/>
    <n v="617763.31999999995"/>
  </r>
  <r>
    <n v="9"/>
    <x v="3"/>
    <s v="Region IX - West"/>
    <x v="51"/>
    <s v="CA"/>
    <x v="370"/>
    <n v="4"/>
    <x v="3"/>
    <n v="104755.93"/>
    <n v="167609.49"/>
    <n v="146658.29999999999"/>
    <n v="234653.28"/>
    <n v="188560.67"/>
    <n v="301697.08"/>
    <n v="251414.23"/>
    <n v="402262.77"/>
    <n v="314267.78999999998"/>
    <n v="502828.47"/>
    <n v="356170.16"/>
    <n v="569872.26"/>
    <n v="398072.53"/>
    <n v="636916.06000000006"/>
  </r>
  <r>
    <n v="9"/>
    <x v="3"/>
    <s v="Region IX - West"/>
    <x v="51"/>
    <s v="CA"/>
    <x v="371"/>
    <n v="1"/>
    <x v="0"/>
    <n v="127856.74"/>
    <n v="223749.29"/>
    <n v="165415.73000000001"/>
    <n v="289477.53000000003"/>
    <n v="197306.32"/>
    <n v="345286.07"/>
    <n v="234633.51"/>
    <n v="410608.65"/>
    <n v="275814.02"/>
    <n v="482674.53"/>
    <n v="302229.40000000002"/>
    <n v="528901.46"/>
    <n v="327591.84000000003"/>
    <n v="573285.72"/>
  </r>
  <r>
    <n v="9"/>
    <x v="3"/>
    <s v="Region IX - West"/>
    <x v="51"/>
    <s v="CA"/>
    <x v="371"/>
    <n v="2"/>
    <x v="1"/>
    <n v="103150.42"/>
    <n v="180513.24"/>
    <n v="134503.01999999999"/>
    <n v="235380.28"/>
    <n v="162287.85"/>
    <n v="284003.74"/>
    <n v="197391.95"/>
    <n v="345435.9"/>
    <n v="233596.61"/>
    <n v="408794.07"/>
    <n v="257065.82"/>
    <n v="449865.19"/>
    <n v="278889.88"/>
    <n v="488057.3"/>
  </r>
  <r>
    <n v="9"/>
    <x v="3"/>
    <s v="Region IX - West"/>
    <x v="51"/>
    <s v="CA"/>
    <x v="371"/>
    <n v="3"/>
    <x v="2"/>
    <n v="100632.55"/>
    <n v="176106.97"/>
    <n v="137737.78"/>
    <n v="241041.11"/>
    <n v="174797.08"/>
    <n v="305894.89"/>
    <n v="230782.68"/>
    <n v="403869.69"/>
    <n v="286340.76"/>
    <n v="501096.33"/>
    <n v="322904.46000000002"/>
    <n v="565082.80000000005"/>
    <n v="359088.14"/>
    <n v="628404.25"/>
  </r>
  <r>
    <n v="9"/>
    <x v="3"/>
    <s v="Region IX - West"/>
    <x v="51"/>
    <s v="CA"/>
    <x v="371"/>
    <n v="4"/>
    <x v="3"/>
    <n v="104445.61"/>
    <n v="167112.98000000001"/>
    <n v="146223.85999999999"/>
    <n v="233958.18"/>
    <n v="188002.1"/>
    <n v="300803.37"/>
    <n v="250669.47"/>
    <n v="401071.16"/>
    <n v="313336.84000000003"/>
    <n v="501338.95"/>
    <n v="355115.08"/>
    <n v="568184.14"/>
    <n v="396893.33"/>
    <n v="635029.32999999996"/>
  </r>
  <r>
    <n v="9"/>
    <x v="3"/>
    <s v="Region IX - West"/>
    <x v="51"/>
    <s v="CA"/>
    <x v="372"/>
    <n v="1"/>
    <x v="0"/>
    <n v="122533.37"/>
    <n v="214433.39"/>
    <n v="158657.53"/>
    <n v="277650.68"/>
    <n v="189354.42"/>
    <n v="331370.23999999999"/>
    <n v="225334.31"/>
    <n v="394335.04"/>
    <n v="264982.40999999997"/>
    <n v="463719.22"/>
    <n v="290417.91999999998"/>
    <n v="508231.37"/>
    <n v="314893.78999999998"/>
    <n v="551064.14"/>
  </r>
  <r>
    <n v="9"/>
    <x v="3"/>
    <s v="Region IX - West"/>
    <x v="51"/>
    <s v="CA"/>
    <x v="372"/>
    <n v="2"/>
    <x v="1"/>
    <n v="98040.04"/>
    <n v="171570.06"/>
    <n v="128011.3"/>
    <n v="224019.78"/>
    <n v="154637.82999999999"/>
    <n v="270616.21000000002"/>
    <n v="188413.79"/>
    <n v="329724.13"/>
    <n v="223128.95"/>
    <n v="390475.67"/>
    <n v="245643.68"/>
    <n v="429876.45"/>
    <n v="266611.68"/>
    <n v="466570.45"/>
  </r>
  <r>
    <n v="9"/>
    <x v="3"/>
    <s v="Region IX - West"/>
    <x v="51"/>
    <s v="CA"/>
    <x v="372"/>
    <n v="3"/>
    <x v="2"/>
    <n v="95041.67"/>
    <n v="166322.92000000001"/>
    <n v="129937.67"/>
    <n v="227390.93"/>
    <n v="164788.15"/>
    <n v="288379.27"/>
    <n v="217457.1"/>
    <n v="380549.92"/>
    <n v="269702.21000000002"/>
    <n v="471978.87"/>
    <n v="304061.36"/>
    <n v="532107.38"/>
    <n v="338043.77"/>
    <n v="591576.6"/>
  </r>
  <r>
    <n v="9"/>
    <x v="3"/>
    <s v="Region IX - West"/>
    <x v="51"/>
    <s v="CA"/>
    <x v="372"/>
    <n v="4"/>
    <x v="3"/>
    <n v="99669.24"/>
    <n v="159470.79"/>
    <n v="139536.94"/>
    <n v="223259.11"/>
    <n v="179404.64"/>
    <n v="287047.42"/>
    <n v="239206.18"/>
    <n v="382729.9"/>
    <n v="299007.73"/>
    <n v="478412.37"/>
    <n v="338875.42"/>
    <n v="542200.68999999994"/>
    <n v="378743.12"/>
    <n v="605989"/>
  </r>
  <r>
    <n v="9"/>
    <x v="3"/>
    <s v="Region IX - West"/>
    <x v="51"/>
    <s v="CA"/>
    <x v="373"/>
    <n v="1"/>
    <x v="0"/>
    <n v="122039.55"/>
    <n v="213569.21"/>
    <n v="158101.07"/>
    <n v="276676.88"/>
    <n v="188760.5"/>
    <n v="330330.88"/>
    <n v="224728.43"/>
    <n v="393274.75"/>
    <n v="264333.93"/>
    <n v="462584.37"/>
    <n v="289744.09000000003"/>
    <n v="507052.15"/>
    <n v="314230.28999999998"/>
    <n v="549903.01"/>
  </r>
  <r>
    <n v="9"/>
    <x v="3"/>
    <s v="Region IX - West"/>
    <x v="51"/>
    <s v="CA"/>
    <x v="373"/>
    <n v="2"/>
    <x v="1"/>
    <n v="97120.24"/>
    <n v="169960.43"/>
    <n v="126921.87"/>
    <n v="222113.27"/>
    <n v="153440.15"/>
    <n v="268520.26"/>
    <n v="187165.81"/>
    <n v="327540.17"/>
    <n v="221752.58"/>
    <n v="388067.02"/>
    <n v="244191.16"/>
    <n v="427334.53"/>
    <n v="265108.49"/>
    <n v="463939.86"/>
  </r>
  <r>
    <n v="9"/>
    <x v="3"/>
    <s v="Region IX - West"/>
    <x v="51"/>
    <s v="CA"/>
    <x v="373"/>
    <n v="3"/>
    <x v="2"/>
    <n v="93757.45"/>
    <n v="164075.53"/>
    <n v="128085.49"/>
    <n v="224149.6"/>
    <n v="162367.22"/>
    <n v="284142.63"/>
    <n v="214189.87"/>
    <n v="374832.27"/>
    <n v="265581.32"/>
    <n v="464767.31"/>
    <n v="299363.17"/>
    <n v="523885.55"/>
    <n v="332761.73"/>
    <n v="582333.03"/>
  </r>
  <r>
    <n v="9"/>
    <x v="3"/>
    <s v="Region IX - West"/>
    <x v="51"/>
    <s v="CA"/>
    <x v="373"/>
    <n v="4"/>
    <x v="3"/>
    <n v="98992.43"/>
    <n v="158387.89000000001"/>
    <n v="138589.4"/>
    <n v="221743.04"/>
    <n v="178186.37"/>
    <n v="285098.2"/>
    <n v="237581.83"/>
    <n v="380130.93"/>
    <n v="296977.28999999998"/>
    <n v="475163.67"/>
    <n v="336574.26"/>
    <n v="538518.81999999995"/>
    <n v="376171.23"/>
    <n v="601873.98"/>
  </r>
  <r>
    <n v="9"/>
    <x v="3"/>
    <s v="Region IX - West"/>
    <x v="51"/>
    <s v="CA"/>
    <x v="374"/>
    <n v="1"/>
    <x v="0"/>
    <n v="145309.69"/>
    <n v="254291.96"/>
    <n v="188337.93"/>
    <n v="329591.38"/>
    <n v="224937.62"/>
    <n v="393640.83"/>
    <n v="267909.12"/>
    <n v="468840.96000000002"/>
    <n v="315194.48"/>
    <n v="551590.32999999996"/>
    <n v="345534.04"/>
    <n v="604684.56999999995"/>
    <n v="374808.23"/>
    <n v="655914.4"/>
  </r>
  <r>
    <n v="9"/>
    <x v="3"/>
    <s v="Region IX - West"/>
    <x v="51"/>
    <s v="CA"/>
    <x v="374"/>
    <n v="2"/>
    <x v="1"/>
    <n v="115065.75"/>
    <n v="201365.06"/>
    <n v="150496.5"/>
    <n v="263368.87"/>
    <n v="182070.18"/>
    <n v="318622.81"/>
    <n v="222320.3"/>
    <n v="389060.53"/>
    <n v="263514.55"/>
    <n v="461150.47"/>
    <n v="290247.58"/>
    <n v="507933.27"/>
    <n v="315190.32"/>
    <n v="551583.06000000006"/>
  </r>
  <r>
    <n v="9"/>
    <x v="3"/>
    <s v="Region IX - West"/>
    <x v="51"/>
    <s v="CA"/>
    <x v="374"/>
    <n v="3"/>
    <x v="2"/>
    <n v="110650.49"/>
    <n v="193638.35"/>
    <n v="151057.34"/>
    <n v="264350.34999999998"/>
    <n v="191407.98"/>
    <n v="334963.96999999997"/>
    <n v="252419.49"/>
    <n v="441734.11"/>
    <n v="312907.65999999997"/>
    <n v="547588.41"/>
    <n v="352651.62"/>
    <n v="617140.32999999996"/>
    <n v="391930.38"/>
    <n v="685878.16"/>
  </r>
  <r>
    <n v="9"/>
    <x v="3"/>
    <s v="Region IX - West"/>
    <x v="51"/>
    <s v="CA"/>
    <x v="374"/>
    <n v="4"/>
    <x v="3"/>
    <n v="117567.49"/>
    <n v="188107.99"/>
    <n v="164594.49"/>
    <n v="263351.18"/>
    <n v="211621.48"/>
    <n v="338594.38"/>
    <n v="282161.98"/>
    <n v="451459.17"/>
    <n v="352702.47"/>
    <n v="564323.96"/>
    <n v="399729.47"/>
    <n v="639567.16"/>
    <n v="446756.46"/>
    <n v="714810.35"/>
  </r>
  <r>
    <n v="9"/>
    <x v="3"/>
    <s v="Region IX - West"/>
    <x v="51"/>
    <s v="CA"/>
    <x v="375"/>
    <n v="1"/>
    <x v="0"/>
    <n v="143114.32"/>
    <n v="250450.06"/>
    <n v="185430.03"/>
    <n v="324502.55"/>
    <n v="221411.83"/>
    <n v="387470.7"/>
    <n v="263633.94"/>
    <n v="461359.4"/>
    <n v="310116.68"/>
    <n v="542704.18999999994"/>
    <n v="339939.78"/>
    <n v="594894.62"/>
    <n v="368689.65"/>
    <n v="645206.89"/>
  </r>
  <r>
    <n v="9"/>
    <x v="3"/>
    <s v="Region IX - West"/>
    <x v="51"/>
    <s v="CA"/>
    <x v="375"/>
    <n v="2"/>
    <x v="1"/>
    <n v="113722.32"/>
    <n v="199014.06"/>
    <n v="148654.54999999999"/>
    <n v="260145.46"/>
    <n v="179751.92"/>
    <n v="314565.84999999998"/>
    <n v="219329.32"/>
    <n v="383826.3"/>
    <n v="259892.53"/>
    <n v="454811.92"/>
    <n v="286210.69"/>
    <n v="500868.71"/>
    <n v="310751.12"/>
    <n v="543814.46"/>
  </r>
  <r>
    <n v="9"/>
    <x v="3"/>
    <s v="Region IX - West"/>
    <x v="51"/>
    <s v="CA"/>
    <x v="375"/>
    <n v="3"/>
    <x v="2"/>
    <n v="109657.22"/>
    <n v="191900.14"/>
    <n v="149775.32"/>
    <n v="262106.8"/>
    <n v="189838.78"/>
    <n v="332217.87"/>
    <n v="250405.85"/>
    <n v="438210.23"/>
    <n v="310464.31"/>
    <n v="543312.55000000005"/>
    <n v="349938.18"/>
    <n v="612391.81999999995"/>
    <n v="388959.96"/>
    <n v="680679.93"/>
  </r>
  <r>
    <n v="9"/>
    <x v="3"/>
    <s v="Region IX - West"/>
    <x v="51"/>
    <s v="CA"/>
    <x v="375"/>
    <n v="4"/>
    <x v="3"/>
    <n v="115998.39"/>
    <n v="185597.43"/>
    <n v="162397.75"/>
    <n v="259836.4"/>
    <n v="208797.1"/>
    <n v="334075.37"/>
    <n v="278396.14"/>
    <n v="445433.83"/>
    <n v="347995.17"/>
    <n v="556792.29"/>
    <n v="394394.53"/>
    <n v="631031.26"/>
    <n v="440793.89"/>
    <n v="705270.23"/>
  </r>
  <r>
    <n v="9"/>
    <x v="3"/>
    <s v="Region IX - West"/>
    <x v="51"/>
    <s v="CA"/>
    <x v="376"/>
    <n v="1"/>
    <x v="0"/>
    <n v="125222.56"/>
    <n v="219139.48"/>
    <n v="162121.89000000001"/>
    <n v="283713.3"/>
    <n v="193474.13"/>
    <n v="338579.73"/>
    <n v="230215.36"/>
    <n v="402876.88"/>
    <n v="270708.69"/>
    <n v="473740.21"/>
    <n v="296686.02"/>
    <n v="519200.54"/>
    <n v="321675.88"/>
    <n v="562932.79"/>
  </r>
  <r>
    <n v="9"/>
    <x v="3"/>
    <s v="Region IX - West"/>
    <x v="51"/>
    <s v="CA"/>
    <x v="376"/>
    <n v="2"/>
    <x v="1"/>
    <n v="100303.26"/>
    <n v="175530.7"/>
    <n v="130942.68"/>
    <n v="229149.69"/>
    <n v="158153.78"/>
    <n v="276769.11"/>
    <n v="192652.75"/>
    <n v="337142.31"/>
    <n v="228127.34"/>
    <n v="399222.85"/>
    <n v="251133.1"/>
    <n v="439482.92"/>
    <n v="272554.08"/>
    <n v="476969.64"/>
  </r>
  <r>
    <n v="9"/>
    <x v="3"/>
    <s v="Region IX - West"/>
    <x v="51"/>
    <s v="CA"/>
    <x v="376"/>
    <n v="3"/>
    <x v="2"/>
    <n v="97319.15"/>
    <n v="170308.52"/>
    <n v="133071.88"/>
    <n v="232875.79"/>
    <n v="168778.29"/>
    <n v="295362.01"/>
    <n v="222737.97"/>
    <n v="389791.45"/>
    <n v="276266.45"/>
    <n v="483466.28"/>
    <n v="311472.98"/>
    <n v="545077.72"/>
    <n v="346296.23"/>
    <n v="606018.4"/>
  </r>
  <r>
    <n v="9"/>
    <x v="3"/>
    <s v="Region IX - West"/>
    <x v="51"/>
    <s v="CA"/>
    <x v="376"/>
    <n v="4"/>
    <x v="3"/>
    <n v="101915.16"/>
    <n v="163064.25"/>
    <n v="142681.22"/>
    <n v="228289.95"/>
    <n v="183447.28"/>
    <n v="293515.65000000002"/>
    <n v="244596.37"/>
    <n v="391354.2"/>
    <n v="305745.46999999997"/>
    <n v="489192.75"/>
    <n v="346511.53"/>
    <n v="554418.44999999995"/>
    <n v="387277.59"/>
    <n v="619644.15"/>
  </r>
  <r>
    <n v="9"/>
    <x v="3"/>
    <s v="Region IX - West"/>
    <x v="51"/>
    <s v="CA"/>
    <x v="377"/>
    <n v="1"/>
    <x v="0"/>
    <n v="140918.95000000001"/>
    <n v="246608.16"/>
    <n v="182522.13"/>
    <n v="319413.71999999997"/>
    <n v="217886.04"/>
    <n v="381300.56"/>
    <n v="259358.77"/>
    <n v="453877.84"/>
    <n v="305038.89"/>
    <n v="533818.05000000005"/>
    <n v="334345.53000000003"/>
    <n v="585104.67000000004"/>
    <n v="362571.07"/>
    <n v="634499.38"/>
  </r>
  <r>
    <n v="9"/>
    <x v="3"/>
    <s v="Region IX - West"/>
    <x v="51"/>
    <s v="CA"/>
    <x v="377"/>
    <n v="2"/>
    <x v="1"/>
    <n v="112378.89"/>
    <n v="196663.05"/>
    <n v="146812.6"/>
    <n v="256922.06"/>
    <n v="177433.66"/>
    <n v="310508.90000000002"/>
    <n v="216338.33"/>
    <n v="378592.08"/>
    <n v="256270.5"/>
    <n v="448473.38"/>
    <n v="282173.8"/>
    <n v="493804.15"/>
    <n v="306311.92"/>
    <n v="536045.85"/>
  </r>
  <r>
    <n v="9"/>
    <x v="3"/>
    <s v="Region IX - West"/>
    <x v="51"/>
    <s v="CA"/>
    <x v="377"/>
    <n v="3"/>
    <x v="2"/>
    <n v="108663.96"/>
    <n v="190161.93"/>
    <n v="148493.29"/>
    <n v="259863.26"/>
    <n v="188269.58"/>
    <n v="329471.76"/>
    <n v="248392.2"/>
    <n v="434686.35"/>
    <n v="308020.96999999997"/>
    <n v="539036.68999999994"/>
    <n v="347224.75"/>
    <n v="607643.30000000005"/>
    <n v="385989.54"/>
    <n v="675481.7"/>
  </r>
  <r>
    <n v="9"/>
    <x v="3"/>
    <s v="Region IX - West"/>
    <x v="51"/>
    <s v="CA"/>
    <x v="377"/>
    <n v="4"/>
    <x v="3"/>
    <n v="114429.29"/>
    <n v="183086.87"/>
    <n v="160201.01"/>
    <n v="256321.62"/>
    <n v="205972.73"/>
    <n v="329556.37"/>
    <n v="274630.3"/>
    <n v="439408.49"/>
    <n v="343287.88"/>
    <n v="549260.61"/>
    <n v="389059.6"/>
    <n v="622495.36"/>
    <n v="434831.31"/>
    <n v="695730.11"/>
  </r>
  <r>
    <n v="9"/>
    <x v="3"/>
    <s v="Region IX - West"/>
    <x v="51"/>
    <s v="CA"/>
    <x v="378"/>
    <n v="1"/>
    <x v="0"/>
    <n v="125826.43"/>
    <n v="220196.26"/>
    <n v="163019.39000000001"/>
    <n v="285283.94"/>
    <n v="194643.12"/>
    <n v="340625.46"/>
    <n v="231747.08"/>
    <n v="405557.4"/>
    <n v="272599.12"/>
    <n v="477048.46"/>
    <n v="298809.33"/>
    <n v="522916.32"/>
    <n v="324071.67999999999"/>
    <n v="567125.43999999994"/>
  </r>
  <r>
    <n v="9"/>
    <x v="3"/>
    <s v="Region IX - West"/>
    <x v="51"/>
    <s v="CA"/>
    <x v="378"/>
    <n v="2"/>
    <x v="1"/>
    <n v="100055.19"/>
    <n v="175096.58"/>
    <n v="130774.23"/>
    <n v="228854.9"/>
    <n v="158115.23000000001"/>
    <n v="276701.65000000002"/>
    <n v="192900.27"/>
    <n v="337575.48"/>
    <n v="228562"/>
    <n v="399983.5"/>
    <n v="251699.03"/>
    <n v="440473.31"/>
    <n v="273270.5"/>
    <n v="478223.38"/>
  </r>
  <r>
    <n v="9"/>
    <x v="3"/>
    <s v="Region IX - West"/>
    <x v="51"/>
    <s v="CA"/>
    <x v="378"/>
    <n v="3"/>
    <x v="2"/>
    <n v="96531.57"/>
    <n v="168930.24"/>
    <n v="131860.71"/>
    <n v="230756.25"/>
    <n v="167141.96"/>
    <n v="292498.43"/>
    <n v="220477.57"/>
    <n v="385835.75"/>
    <n v="273367.24"/>
    <n v="478392.67"/>
    <n v="308131.52"/>
    <n v="539230.16"/>
    <n v="342499.41"/>
    <n v="599373.96"/>
  </r>
  <r>
    <n v="9"/>
    <x v="3"/>
    <s v="Region IX - West"/>
    <x v="51"/>
    <s v="CA"/>
    <x v="378"/>
    <n v="4"/>
    <x v="3"/>
    <n v="102022.9"/>
    <n v="163236.64000000001"/>
    <n v="142832.04999999999"/>
    <n v="228531.29"/>
    <n v="183641.21"/>
    <n v="293825.94"/>
    <n v="244854.95"/>
    <n v="391767.92"/>
    <n v="306068.69"/>
    <n v="489709.91"/>
    <n v="346877.84"/>
    <n v="555004.56000000006"/>
    <n v="387687"/>
    <n v="620299.21"/>
  </r>
  <r>
    <n v="9"/>
    <x v="3"/>
    <s v="Region IX - West"/>
    <x v="51"/>
    <s v="CA"/>
    <x v="379"/>
    <n v="1"/>
    <x v="0"/>
    <n v="132229.15"/>
    <n v="231401.02"/>
    <n v="171174.71"/>
    <n v="299555.74"/>
    <n v="204262.07"/>
    <n v="357458.63"/>
    <n v="243029.57"/>
    <n v="425301.75"/>
    <n v="285762.63"/>
    <n v="500084.61"/>
    <n v="313176.36"/>
    <n v="548058.63"/>
    <n v="339540.3"/>
    <n v="594195.53"/>
  </r>
  <r>
    <n v="9"/>
    <x v="3"/>
    <s v="Region IX - West"/>
    <x v="51"/>
    <s v="CA"/>
    <x v="379"/>
    <n v="2"/>
    <x v="1"/>
    <n v="106031.93"/>
    <n v="185555.88"/>
    <n v="138396.56"/>
    <n v="242193.99"/>
    <n v="167130.41"/>
    <n v="292478.21999999997"/>
    <n v="203540.67"/>
    <n v="356196.17"/>
    <n v="240997.63"/>
    <n v="421745.85"/>
    <n v="265287.39"/>
    <n v="464252.93"/>
    <n v="287899.44"/>
    <n v="503824.01"/>
  </r>
  <r>
    <n v="9"/>
    <x v="3"/>
    <s v="Region IX - West"/>
    <x v="51"/>
    <s v="CA"/>
    <x v="379"/>
    <n v="3"/>
    <x v="2"/>
    <n v="102964.39"/>
    <n v="180187.68"/>
    <n v="140812.39000000001"/>
    <n v="246421.68"/>
    <n v="178611.7"/>
    <n v="312570.48"/>
    <n v="235731.25"/>
    <n v="412529.69"/>
    <n v="292397.48"/>
    <n v="511695.59"/>
    <n v="329671.28000000003"/>
    <n v="576924.74"/>
    <n v="366542.13"/>
    <n v="641448.73"/>
  </r>
  <r>
    <n v="9"/>
    <x v="3"/>
    <s v="Region IX - West"/>
    <x v="51"/>
    <s v="CA"/>
    <x v="379"/>
    <n v="4"/>
    <x v="3"/>
    <n v="107678.66"/>
    <n v="172285.86"/>
    <n v="150750.13"/>
    <n v="241200.2"/>
    <n v="193821.59"/>
    <n v="310114.55"/>
    <n v="258428.79"/>
    <n v="413486.06"/>
    <n v="323035.98"/>
    <n v="516857.58"/>
    <n v="366107.45"/>
    <n v="585771.93000000005"/>
    <n v="409178.91"/>
    <n v="654686.27"/>
  </r>
  <r>
    <n v="9"/>
    <x v="3"/>
    <s v="Region IX - West"/>
    <x v="51"/>
    <s v="CA"/>
    <x v="380"/>
    <n v="1"/>
    <x v="0"/>
    <n v="132759.65"/>
    <n v="232329.39"/>
    <n v="171844.84"/>
    <n v="300728.46999999997"/>
    <n v="205047.67999999999"/>
    <n v="358833.44"/>
    <n v="243944.06"/>
    <n v="426902.11"/>
    <n v="286825.09000000003"/>
    <n v="501943.91"/>
    <n v="314333.34999999998"/>
    <n v="550083.36"/>
    <n v="340781.23"/>
    <n v="596367.16"/>
  </r>
  <r>
    <n v="9"/>
    <x v="3"/>
    <s v="Region IX - West"/>
    <x v="51"/>
    <s v="CA"/>
    <x v="380"/>
    <n v="2"/>
    <x v="1"/>
    <n v="106562.44"/>
    <n v="186484.26"/>
    <n v="139066.70000000001"/>
    <n v="243366.73"/>
    <n v="167916.02"/>
    <n v="293853.03000000003"/>
    <n v="204455.16"/>
    <n v="357796.52"/>
    <n v="242060.09"/>
    <n v="423605.15"/>
    <n v="266444.38"/>
    <n v="466277.66"/>
    <n v="289140.37"/>
    <n v="505995.64"/>
  </r>
  <r>
    <n v="9"/>
    <x v="3"/>
    <s v="Region IX - West"/>
    <x v="51"/>
    <s v="CA"/>
    <x v="380"/>
    <n v="3"/>
    <x v="2"/>
    <n v="103558.01"/>
    <n v="181226.51"/>
    <n v="141643.46"/>
    <n v="247876.05"/>
    <n v="179680.22"/>
    <n v="314440.38"/>
    <n v="237155.93"/>
    <n v="415022.88"/>
    <n v="294178.33"/>
    <n v="514812.08"/>
    <n v="331689.58"/>
    <n v="580456.77"/>
    <n v="368797.88"/>
    <n v="645396.30000000005"/>
  </r>
  <r>
    <n v="9"/>
    <x v="3"/>
    <s v="Region IX - West"/>
    <x v="51"/>
    <s v="CA"/>
    <x v="380"/>
    <n v="4"/>
    <x v="3"/>
    <n v="108165.78"/>
    <n v="173065.25"/>
    <n v="151432.1"/>
    <n v="242291.36"/>
    <n v="194698.41"/>
    <n v="311517.46000000002"/>
    <n v="259597.88"/>
    <n v="415356.61"/>
    <n v="324497.34999999998"/>
    <n v="519195.76"/>
    <n v="367763.66"/>
    <n v="588421.86"/>
    <n v="411029.97"/>
    <n v="657647.97"/>
  </r>
  <r>
    <n v="9"/>
    <x v="3"/>
    <s v="Region IX - West"/>
    <x v="51"/>
    <s v="CA"/>
    <x v="381"/>
    <n v="1"/>
    <x v="0"/>
    <n v="127911.76"/>
    <n v="223845.58"/>
    <n v="165586.25"/>
    <n v="289775.94"/>
    <n v="197593.85"/>
    <n v="345789.24"/>
    <n v="235096.43"/>
    <n v="411418.75"/>
    <n v="276434.98"/>
    <n v="483761.22"/>
    <n v="302954.13"/>
    <n v="530169.73"/>
    <n v="328457.98"/>
    <n v="574801.47"/>
  </r>
  <r>
    <n v="9"/>
    <x v="3"/>
    <s v="Region IX - West"/>
    <x v="51"/>
    <s v="CA"/>
    <x v="381"/>
    <n v="2"/>
    <x v="1"/>
    <n v="102566.49"/>
    <n v="179491.35"/>
    <n v="133874.07"/>
    <n v="234279.62"/>
    <n v="161669.73000000001"/>
    <n v="282922.02"/>
    <n v="196891.71"/>
    <n v="344560.5"/>
    <n v="233125.75"/>
    <n v="407970.06"/>
    <n v="256622.52"/>
    <n v="449089.42"/>
    <n v="278496.49"/>
    <n v="487368.86"/>
  </r>
  <r>
    <n v="9"/>
    <x v="3"/>
    <s v="Region IX - West"/>
    <x v="51"/>
    <s v="CA"/>
    <x v="381"/>
    <n v="3"/>
    <x v="2"/>
    <n v="99596.64"/>
    <n v="174294.13"/>
    <n v="136206.09"/>
    <n v="238360.66"/>
    <n v="172768.44"/>
    <n v="302344.76"/>
    <n v="228018.85"/>
    <n v="399032.99"/>
    <n v="282830.69"/>
    <n v="494953.71"/>
    <n v="318884.61"/>
    <n v="558048.06999999995"/>
    <n v="354548.69"/>
    <n v="620460.21"/>
  </r>
  <r>
    <n v="9"/>
    <x v="3"/>
    <s v="Region IX - West"/>
    <x v="51"/>
    <s v="CA"/>
    <x v="381"/>
    <n v="4"/>
    <x v="3"/>
    <n v="104161.07"/>
    <n v="166657.72"/>
    <n v="145825.5"/>
    <n v="233320.81"/>
    <n v="187489.93"/>
    <n v="299983.89"/>
    <n v="249986.57"/>
    <n v="399978.52"/>
    <n v="312483.21999999997"/>
    <n v="499973.15"/>
    <n v="354147.65"/>
    <n v="566636.24"/>
    <n v="395812.07"/>
    <n v="633299.32999999996"/>
  </r>
  <r>
    <n v="9"/>
    <x v="3"/>
    <s v="Region IX - West"/>
    <x v="51"/>
    <s v="CA"/>
    <x v="382"/>
    <n v="1"/>
    <x v="0"/>
    <n v="126283.57"/>
    <n v="220996.24"/>
    <n v="163462.16"/>
    <n v="286058.78000000003"/>
    <n v="195045.34"/>
    <n v="341329.35"/>
    <n v="232044.34"/>
    <n v="406077.59"/>
    <n v="272833.61"/>
    <n v="477458.82"/>
    <n v="299000"/>
    <n v="523250"/>
    <n v="324157.74"/>
    <n v="567276.05000000005"/>
  </r>
  <r>
    <n v="9"/>
    <x v="3"/>
    <s v="Region IX - West"/>
    <x v="51"/>
    <s v="CA"/>
    <x v="382"/>
    <n v="2"/>
    <x v="1"/>
    <n v="101364.26"/>
    <n v="177387.46"/>
    <n v="132282.95000000001"/>
    <n v="231495.17"/>
    <n v="159724.99"/>
    <n v="279518.71999999997"/>
    <n v="194481.72"/>
    <n v="340343.02"/>
    <n v="230252.27"/>
    <n v="402941.46"/>
    <n v="253447.08"/>
    <n v="443532.38"/>
    <n v="275035.94"/>
    <n v="481312.9"/>
  </r>
  <r>
    <n v="9"/>
    <x v="3"/>
    <s v="Region IX - West"/>
    <x v="51"/>
    <s v="CA"/>
    <x v="382"/>
    <n v="3"/>
    <x v="2"/>
    <n v="98506.39"/>
    <n v="172386.18"/>
    <n v="134734.01"/>
    <n v="235784.52"/>
    <n v="170915.32"/>
    <n v="299101.81"/>
    <n v="225587.34"/>
    <n v="394777.84"/>
    <n v="279828.15999999997"/>
    <n v="489699.27"/>
    <n v="315509.59000000003"/>
    <n v="552141.78"/>
    <n v="350807.72"/>
    <n v="613913.52"/>
  </r>
  <r>
    <n v="9"/>
    <x v="3"/>
    <s v="Region IX - West"/>
    <x v="51"/>
    <s v="CA"/>
    <x v="382"/>
    <n v="4"/>
    <x v="3"/>
    <n v="102889.4"/>
    <n v="164623.04000000001"/>
    <n v="144045.16"/>
    <n v="230472.25"/>
    <n v="185200.92"/>
    <n v="296321.46999999997"/>
    <n v="246934.55"/>
    <n v="395095.29"/>
    <n v="308668.19"/>
    <n v="493869.11"/>
    <n v="349823.95"/>
    <n v="559718.32999999996"/>
    <n v="390979.71"/>
    <n v="625567.54"/>
  </r>
  <r>
    <n v="9"/>
    <x v="3"/>
    <s v="Region IX - West"/>
    <x v="52"/>
    <s v="HI"/>
    <x v="383"/>
    <n v="1"/>
    <x v="0"/>
    <n v="154347.97"/>
    <n v="270108.94"/>
    <n v="200765.32"/>
    <n v="351339.3"/>
    <n v="240382.61"/>
    <n v="420669.57"/>
    <n v="287170.12"/>
    <n v="502547.71"/>
    <n v="338403.53"/>
    <n v="592206.18000000005"/>
    <n v="371293.15"/>
    <n v="649763.01"/>
    <n v="403324.58"/>
    <n v="705818.01"/>
  </r>
  <r>
    <n v="9"/>
    <x v="3"/>
    <s v="Region IX - West"/>
    <x v="52"/>
    <s v="HI"/>
    <x v="383"/>
    <n v="2"/>
    <x v="1"/>
    <n v="117714.46"/>
    <n v="206000.31"/>
    <n v="154929.21"/>
    <n v="271126.13"/>
    <n v="188458.67"/>
    <n v="329802.65999999997"/>
    <n v="231949.86"/>
    <n v="405912.25"/>
    <n v="275805.31"/>
    <n v="482659.29"/>
    <n v="304326.45"/>
    <n v="532571.30000000005"/>
    <n v="331111.33"/>
    <n v="579444.82999999996"/>
  </r>
  <r>
    <n v="9"/>
    <x v="3"/>
    <s v="Region IX - West"/>
    <x v="52"/>
    <s v="HI"/>
    <x v="383"/>
    <n v="3"/>
    <x v="2"/>
    <n v="109789.31"/>
    <n v="192131.3"/>
    <n v="149037.60999999999"/>
    <n v="260815.82"/>
    <n v="188217.83"/>
    <n v="329381.2"/>
    <n v="247576.27"/>
    <n v="433258.47"/>
    <n v="306300.81"/>
    <n v="536026.41"/>
    <n v="344746.16"/>
    <n v="603305.78"/>
    <n v="382628.04"/>
    <n v="669599.06000000006"/>
  </r>
  <r>
    <n v="9"/>
    <x v="3"/>
    <s v="Region IX - West"/>
    <x v="52"/>
    <s v="HI"/>
    <x v="383"/>
    <n v="4"/>
    <x v="3"/>
    <n v="122516.05"/>
    <n v="196025.67"/>
    <n v="171522.46"/>
    <n v="274435.94"/>
    <n v="220528.88"/>
    <n v="352846.21"/>
    <n v="294038.51"/>
    <n v="470461.62"/>
    <n v="367548.14"/>
    <n v="588077.02"/>
    <n v="416554.55"/>
    <n v="666487.29"/>
    <n v="465560.97"/>
    <n v="744897.56"/>
  </r>
  <r>
    <n v="9"/>
    <x v="3"/>
    <s v="Region IX - West"/>
    <x v="53"/>
    <s v="NV"/>
    <x v="384"/>
    <n v="1"/>
    <x v="0"/>
    <n v="107532.56"/>
    <n v="188181.98"/>
    <n v="139439"/>
    <n v="244018.25"/>
    <n v="166590.73000000001"/>
    <n v="291533.78000000003"/>
    <n v="198494.16"/>
    <n v="347364.77"/>
    <n v="233577.60000000001"/>
    <n v="408760.8"/>
    <n v="256089.61"/>
    <n v="448156.82"/>
    <n v="277837.98"/>
    <n v="486216.47"/>
  </r>
  <r>
    <n v="9"/>
    <x v="3"/>
    <s v="Region IX - West"/>
    <x v="53"/>
    <s v="NV"/>
    <x v="384"/>
    <n v="2"/>
    <x v="1"/>
    <n v="84743.11"/>
    <n v="148300.45000000001"/>
    <n v="110924.68"/>
    <n v="194118.19"/>
    <n v="134289.20000000001"/>
    <n v="235006.11"/>
    <n v="164142.01999999999"/>
    <n v="287248.53000000003"/>
    <n v="194635.68"/>
    <n v="340612.44"/>
    <n v="214430.09"/>
    <n v="375252.67"/>
    <n v="232914.62"/>
    <n v="407600.59"/>
  </r>
  <r>
    <n v="9"/>
    <x v="3"/>
    <s v="Region IX - West"/>
    <x v="53"/>
    <s v="NV"/>
    <x v="384"/>
    <n v="3"/>
    <x v="2"/>
    <n v="81182.77"/>
    <n v="142069.84"/>
    <n v="110752.3"/>
    <n v="193816.52"/>
    <n v="140279.48000000001"/>
    <n v="245489.08"/>
    <n v="184936.11"/>
    <n v="323638.19"/>
    <n v="229198.39"/>
    <n v="401097.19"/>
    <n v="258268.42"/>
    <n v="451969.73"/>
    <n v="286987.90999999997"/>
    <n v="502228.84"/>
  </r>
  <r>
    <n v="9"/>
    <x v="3"/>
    <s v="Region IX - West"/>
    <x v="53"/>
    <s v="NV"/>
    <x v="384"/>
    <n v="4"/>
    <x v="3"/>
    <n v="86788.62"/>
    <n v="138861.79"/>
    <n v="121504.06"/>
    <n v="194406.5"/>
    <n v="156219.51"/>
    <n v="249951.22"/>
    <n v="208292.68"/>
    <n v="333268.28999999998"/>
    <n v="260365.85"/>
    <n v="416585.36"/>
    <n v="295081.28999999998"/>
    <n v="472130.07"/>
    <n v="329796.74"/>
    <n v="527674.79"/>
  </r>
  <r>
    <n v="9"/>
    <x v="3"/>
    <s v="Region IX - West"/>
    <x v="53"/>
    <s v="NV"/>
    <x v="385"/>
    <n v="1"/>
    <x v="0"/>
    <n v="113990.3"/>
    <n v="199483.02"/>
    <n v="147764.82999999999"/>
    <n v="258588.46"/>
    <n v="176497.21"/>
    <n v="308870.11"/>
    <n v="210239.55"/>
    <n v="367919.22"/>
    <n v="247362.07"/>
    <n v="432883.62"/>
    <n v="271181.36"/>
    <n v="474567.38"/>
    <n v="294172.73"/>
    <n v="514802.29"/>
  </r>
  <r>
    <n v="9"/>
    <x v="3"/>
    <s v="Region IX - West"/>
    <x v="53"/>
    <s v="NV"/>
    <x v="385"/>
    <n v="2"/>
    <x v="1"/>
    <n v="90135.92"/>
    <n v="157737.85999999999"/>
    <n v="117918.07"/>
    <n v="206356.62"/>
    <n v="142686.26999999999"/>
    <n v="249700.97"/>
    <n v="174282.18"/>
    <n v="304993.81"/>
    <n v="206600.44"/>
    <n v="361550.77"/>
    <n v="227575.14"/>
    <n v="398256.5"/>
    <n v="247150.16"/>
    <n v="432512.78"/>
  </r>
  <r>
    <n v="9"/>
    <x v="3"/>
    <s v="Region IX - West"/>
    <x v="53"/>
    <s v="NV"/>
    <x v="385"/>
    <n v="3"/>
    <x v="2"/>
    <n v="86579.68"/>
    <n v="151514.43"/>
    <n v="118172.29"/>
    <n v="206801.51"/>
    <n v="149720.57"/>
    <n v="262011"/>
    <n v="197425.96"/>
    <n v="345495.43"/>
    <n v="244718.57"/>
    <n v="428257.5"/>
    <n v="275788.34000000003"/>
    <n v="482629.59"/>
    <n v="306491.19"/>
    <n v="536359.57999999996"/>
  </r>
  <r>
    <n v="9"/>
    <x v="3"/>
    <s v="Region IX - West"/>
    <x v="53"/>
    <s v="NV"/>
    <x v="385"/>
    <n v="4"/>
    <x v="3"/>
    <n v="92159.84"/>
    <n v="147455.74"/>
    <n v="129023.77"/>
    <n v="206438.04"/>
    <n v="165887.71"/>
    <n v="265420.34000000003"/>
    <n v="221183.61"/>
    <n v="353893.79"/>
    <n v="276479.52"/>
    <n v="442367.23"/>
    <n v="313343.45"/>
    <n v="501349.53"/>
    <n v="350207.39"/>
    <n v="560331.82999999996"/>
  </r>
  <r>
    <n v="9"/>
    <x v="3"/>
    <s v="Region IX - West"/>
    <x v="53"/>
    <s v="NV"/>
    <x v="386"/>
    <n v="1"/>
    <x v="0"/>
    <n v="117758.84"/>
    <n v="206077.97"/>
    <n v="152626.29999999999"/>
    <n v="267096.03000000003"/>
    <n v="182283.97"/>
    <n v="318996.95"/>
    <n v="217103.89"/>
    <n v="379931.81"/>
    <n v="255420.26"/>
    <n v="446985.45"/>
    <n v="280005.01"/>
    <n v="490008.77"/>
    <n v="303725.40000000002"/>
    <n v="531519.43999999994"/>
  </r>
  <r>
    <n v="9"/>
    <x v="3"/>
    <s v="Region IX - West"/>
    <x v="53"/>
    <s v="NV"/>
    <x v="386"/>
    <n v="2"/>
    <x v="1"/>
    <n v="93265.51"/>
    <n v="163214.64000000001"/>
    <n v="121980.07"/>
    <n v="213465.13"/>
    <n v="147567.38"/>
    <n v="258242.91"/>
    <n v="180183.37"/>
    <n v="315320.90000000002"/>
    <n v="213566.8"/>
    <n v="373741.89"/>
    <n v="235230.77"/>
    <n v="411653.84"/>
    <n v="255443.29"/>
    <n v="447025.75"/>
  </r>
  <r>
    <n v="9"/>
    <x v="3"/>
    <s v="Region IX - West"/>
    <x v="53"/>
    <s v="NV"/>
    <x v="386"/>
    <n v="3"/>
    <x v="2"/>
    <n v="89699.1"/>
    <n v="156973.42000000001"/>
    <n v="122458.07"/>
    <n v="214301.63"/>
    <n v="155171.53"/>
    <n v="271550.17"/>
    <n v="204634.93"/>
    <n v="358111.13"/>
    <n v="253674.5"/>
    <n v="443930.37"/>
    <n v="285896.62"/>
    <n v="500319.08"/>
    <n v="317742"/>
    <n v="556048.5"/>
  </r>
  <r>
    <n v="9"/>
    <x v="3"/>
    <s v="Region IX - West"/>
    <x v="53"/>
    <s v="NV"/>
    <x v="386"/>
    <n v="4"/>
    <x v="3"/>
    <n v="95285.15"/>
    <n v="152456.24"/>
    <n v="133399.21"/>
    <n v="213438.73"/>
    <n v="171513.27"/>
    <n v="274421.23"/>
    <n v="228684.35"/>
    <n v="365894.97"/>
    <n v="285855.44"/>
    <n v="457368.71"/>
    <n v="323969.5"/>
    <n v="518351.21"/>
    <n v="362083.56"/>
    <n v="579333.69999999995"/>
  </r>
  <r>
    <n v="9"/>
    <x v="3"/>
    <s v="Region IX - West"/>
    <x v="53"/>
    <s v="NV"/>
    <x v="387"/>
    <n v="1"/>
    <x v="0"/>
    <n v="108099.75"/>
    <n v="189174.56"/>
    <n v="140222.82"/>
    <n v="245389.93"/>
    <n v="167568.01999999999"/>
    <n v="293244.03999999998"/>
    <n v="199717.25"/>
    <n v="349505.19"/>
    <n v="235054.03"/>
    <n v="411344.56"/>
    <n v="257729.75"/>
    <n v="451027.06"/>
    <n v="279656.34000000003"/>
    <n v="489398.59"/>
  </r>
  <r>
    <n v="9"/>
    <x v="3"/>
    <s v="Region IX - West"/>
    <x v="53"/>
    <s v="NV"/>
    <x v="387"/>
    <n v="2"/>
    <x v="1"/>
    <n v="84884.33"/>
    <n v="148547.57"/>
    <n v="111175.52"/>
    <n v="194557.16"/>
    <n v="134662.73000000001"/>
    <n v="235659.78"/>
    <n v="164723.01999999999"/>
    <n v="288265.28999999998"/>
    <n v="195384.23"/>
    <n v="341922.41"/>
    <n v="215291.55"/>
    <n v="376760.22"/>
    <n v="233893.29"/>
    <n v="409313.27"/>
  </r>
  <r>
    <n v="9"/>
    <x v="3"/>
    <s v="Region IX - West"/>
    <x v="53"/>
    <s v="NV"/>
    <x v="387"/>
    <n v="3"/>
    <x v="2"/>
    <n v="81085.78"/>
    <n v="141900.10999999999"/>
    <n v="110562.25"/>
    <n v="193483.93"/>
    <n v="139995.56"/>
    <n v="244992.24"/>
    <n v="184518.25"/>
    <n v="322906.93"/>
    <n v="228639.21"/>
    <n v="400118.62"/>
    <n v="257606.83"/>
    <n v="450811.96"/>
    <n v="286217.37"/>
    <n v="500880.4"/>
  </r>
  <r>
    <n v="9"/>
    <x v="3"/>
    <s v="Region IX - West"/>
    <x v="53"/>
    <s v="NV"/>
    <x v="387"/>
    <n v="4"/>
    <x v="3"/>
    <n v="87086.04"/>
    <n v="139337.67000000001"/>
    <n v="121920.46"/>
    <n v="195072.74"/>
    <n v="156754.88"/>
    <n v="250807.81"/>
    <n v="209006.5"/>
    <n v="334410.40999999997"/>
    <n v="261258.13"/>
    <n v="418013.02"/>
    <n v="296092.55"/>
    <n v="473748.08"/>
    <n v="330926.96999999997"/>
    <n v="529483.15"/>
  </r>
  <r>
    <m/>
    <x v="4"/>
    <s v="Region VIII -"/>
    <x v="47"/>
    <s v="SD"/>
    <x v="344"/>
    <n v="1"/>
    <x v="0"/>
    <n v="115692"/>
    <n v="202461"/>
    <n v="150266"/>
    <n v="262966"/>
    <n v="179650"/>
    <n v="314387"/>
    <n v="214339"/>
    <n v="375093"/>
    <n v="252973"/>
    <n v="442703"/>
    <n v="277552"/>
    <n v="485716"/>
    <n v="300716"/>
    <n v="526253"/>
  </r>
  <r>
    <m/>
    <x v="4"/>
    <s v="Region VIII -"/>
    <x v="47"/>
    <s v="SD"/>
    <x v="344"/>
    <n v="2"/>
    <x v="1"/>
    <n v="96585"/>
    <n v="169024"/>
    <n v="128643"/>
    <n v="225126"/>
    <n v="158446"/>
    <n v="277280"/>
    <n v="199260"/>
    <n v="348705"/>
    <n v="240974"/>
    <n v="421705"/>
    <n v="266081"/>
    <n v="465643"/>
    <n v="289593"/>
    <n v="506787"/>
  </r>
  <r>
    <m/>
    <x v="4"/>
    <s v="Region VIII -"/>
    <x v="47"/>
    <s v="SD"/>
    <x v="344"/>
    <n v="3"/>
    <x v="2"/>
    <n v="88861"/>
    <n v="155506"/>
    <n v="122677"/>
    <n v="214685"/>
    <n v="155511"/>
    <n v="272145"/>
    <n v="202906"/>
    <n v="355085"/>
    <n v="252711"/>
    <n v="442244"/>
    <n v="284308"/>
    <n v="497538"/>
    <n v="315411"/>
    <n v="551969"/>
  </r>
  <r>
    <m/>
    <x v="4"/>
    <s v="Region VIII -"/>
    <x v="47"/>
    <s v="SD"/>
    <x v="344"/>
    <n v="4"/>
    <x v="3"/>
    <n v="99738"/>
    <n v="159581"/>
    <n v="139633"/>
    <n v="223413"/>
    <n v="179528"/>
    <n v="287245"/>
    <n v="239371"/>
    <n v="382994"/>
    <n v="299214"/>
    <n v="478742"/>
    <n v="339109"/>
    <n v="542574"/>
    <n v="379004"/>
    <n v="606407"/>
  </r>
  <r>
    <m/>
    <x v="1"/>
    <s v="Region VIII"/>
    <x v="47"/>
    <s v="SD"/>
    <x v="344"/>
    <n v="1"/>
    <x v="0"/>
    <n v="112976"/>
    <n v="197708"/>
    <n v="146633"/>
    <n v="256608"/>
    <n v="175840"/>
    <n v="307720"/>
    <n v="210313"/>
    <n v="368047"/>
    <n v="248146"/>
    <n v="434256"/>
    <n v="272196"/>
    <n v="476343"/>
    <n v="294018"/>
    <n v="514531"/>
  </r>
  <r>
    <m/>
    <x v="1"/>
    <s v="Region VIII"/>
    <x v="47"/>
    <s v="SD"/>
    <x v="344"/>
    <n v="2"/>
    <x v="1"/>
    <n v="97428"/>
    <n v="170499"/>
    <n v="128067"/>
    <n v="224118"/>
    <n v="156086"/>
    <n v="273151"/>
    <n v="192208"/>
    <n v="336363"/>
    <n v="229036"/>
    <n v="400813"/>
    <n v="253118"/>
    <n v="442957"/>
    <n v="275260"/>
    <n v="481706"/>
  </r>
  <r>
    <m/>
    <x v="1"/>
    <s v="Region VIII"/>
    <x v="47"/>
    <s v="SD"/>
    <x v="344"/>
    <n v="3"/>
    <x v="2"/>
    <n v="87740"/>
    <n v="153545"/>
    <n v="119140"/>
    <n v="208494"/>
    <n v="150452"/>
    <n v="263291"/>
    <n v="197865"/>
    <n v="346264"/>
    <n v="244766"/>
    <n v="428340"/>
    <n v="275462"/>
    <n v="482059"/>
    <n v="305703"/>
    <n v="534980"/>
  </r>
  <r>
    <m/>
    <x v="1"/>
    <s v="Region VIII"/>
    <x v="47"/>
    <s v="SD"/>
    <x v="344"/>
    <n v="4"/>
    <x v="3"/>
    <n v="99672"/>
    <n v="159475"/>
    <n v="139541"/>
    <n v="223265"/>
    <n v="179410"/>
    <n v="287056"/>
    <n v="239213"/>
    <n v="382741"/>
    <n v="299016"/>
    <n v="478426"/>
    <n v="338885"/>
    <n v="542216"/>
    <n v="378754"/>
    <n v="606006"/>
  </r>
  <r>
    <m/>
    <x v="4"/>
    <s v="Region VI - Midsouth"/>
    <x v="39"/>
    <s v="TX"/>
    <x v="278"/>
    <n v="1"/>
    <x v="0"/>
    <n v="107505"/>
    <n v="188135"/>
    <n v="139591"/>
    <n v="244285"/>
    <n v="166852"/>
    <n v="291990"/>
    <n v="199019"/>
    <n v="348283"/>
    <n v="234857"/>
    <n v="410999"/>
    <n v="257661"/>
    <n v="450906"/>
    <n v="279138"/>
    <n v="488491"/>
  </r>
  <r>
    <m/>
    <x v="4"/>
    <s v="Region VI - Midsouth"/>
    <x v="39"/>
    <s v="TX"/>
    <x v="278"/>
    <n v="2"/>
    <x v="1"/>
    <n v="89974"/>
    <n v="157455"/>
    <n v="119752"/>
    <n v="209566"/>
    <n v="147396"/>
    <n v="257944"/>
    <n v="185184"/>
    <n v="324072"/>
    <n v="223847"/>
    <n v="391733"/>
    <n v="247136"/>
    <n v="432488"/>
    <n v="268932"/>
    <n v="470630"/>
  </r>
  <r>
    <m/>
    <x v="4"/>
    <s v="Region VI - Midsouth"/>
    <x v="39"/>
    <s v="TX"/>
    <x v="278"/>
    <n v="3"/>
    <x v="2"/>
    <n v="82922"/>
    <n v="145114"/>
    <n v="114506"/>
    <n v="200385"/>
    <n v="145188"/>
    <n v="254079"/>
    <n v="189508"/>
    <n v="331638"/>
    <n v="236039"/>
    <n v="413068"/>
    <n v="265586"/>
    <n v="464775"/>
    <n v="294680"/>
    <n v="515690"/>
  </r>
  <r>
    <m/>
    <x v="4"/>
    <s v="Region VI - Midsouth"/>
    <x v="39"/>
    <s v="TX"/>
    <x v="278"/>
    <n v="4"/>
    <x v="3"/>
    <n v="92685"/>
    <n v="148296"/>
    <n v="129759"/>
    <n v="207615"/>
    <n v="166833"/>
    <n v="266933"/>
    <n v="222444"/>
    <n v="355911"/>
    <n v="278055"/>
    <n v="444889"/>
    <n v="315129"/>
    <n v="504207"/>
    <n v="352203"/>
    <n v="563526"/>
  </r>
  <r>
    <m/>
    <x v="1"/>
    <s v="Region VI"/>
    <x v="39"/>
    <s v="TX"/>
    <x v="278"/>
    <n v="1"/>
    <x v="0"/>
    <n v="108489"/>
    <n v="189857"/>
    <n v="140726"/>
    <n v="246270"/>
    <n v="168700"/>
    <n v="295226"/>
    <n v="201691"/>
    <n v="352959"/>
    <n v="237901"/>
    <n v="416327"/>
    <n v="260927"/>
    <n v="456623"/>
    <n v="281767"/>
    <n v="493091"/>
  </r>
  <r>
    <m/>
    <x v="1"/>
    <s v="Region VI"/>
    <x v="39"/>
    <s v="TX"/>
    <x v="278"/>
    <n v="2"/>
    <x v="1"/>
    <n v="93913"/>
    <n v="164348"/>
    <n v="123320"/>
    <n v="215811"/>
    <n v="150181"/>
    <n v="262817"/>
    <n v="184717"/>
    <n v="323255"/>
    <n v="219986"/>
    <n v="384975"/>
    <n v="243060"/>
    <n v="425355"/>
    <n v="264240"/>
    <n v="462421"/>
  </r>
  <r>
    <m/>
    <x v="1"/>
    <s v="Region VI"/>
    <x v="39"/>
    <s v="TX"/>
    <x v="278"/>
    <n v="3"/>
    <x v="2"/>
    <n v="84985"/>
    <n v="148724"/>
    <n v="115514"/>
    <n v="202150"/>
    <n v="145961"/>
    <n v="255431"/>
    <n v="192048"/>
    <n v="336085"/>
    <n v="237655"/>
    <n v="415896"/>
    <n v="267524"/>
    <n v="468168"/>
    <n v="296966"/>
    <n v="519691"/>
  </r>
  <r>
    <m/>
    <x v="1"/>
    <s v="Region VI"/>
    <x v="39"/>
    <s v="TX"/>
    <x v="278"/>
    <n v="4"/>
    <x v="3"/>
    <n v="95723"/>
    <n v="153156"/>
    <n v="134012"/>
    <n v="214419"/>
    <n v="172301"/>
    <n v="275681"/>
    <n v="229734"/>
    <n v="367575"/>
    <n v="287168"/>
    <n v="459468"/>
    <n v="325457"/>
    <n v="520731"/>
    <n v="363746"/>
    <n v="581993"/>
  </r>
  <r>
    <m/>
    <x v="4"/>
    <s v="Region V - Midwest"/>
    <x v="33"/>
    <s v="OH"/>
    <x v="232"/>
    <n v="1"/>
    <x v="0"/>
    <n v="121238"/>
    <n v="212166"/>
    <n v="157409"/>
    <n v="275465"/>
    <n v="188137"/>
    <n v="329239"/>
    <n v="224391"/>
    <n v="392685"/>
    <n v="264786"/>
    <n v="463376"/>
    <n v="290491"/>
    <n v="508360"/>
    <n v="314696"/>
    <n v="550719"/>
  </r>
  <r>
    <m/>
    <x v="4"/>
    <s v="Region V - Midwest"/>
    <x v="33"/>
    <s v="OH"/>
    <x v="232"/>
    <n v="2"/>
    <x v="1"/>
    <n v="101539"/>
    <n v="177694"/>
    <n v="135117"/>
    <n v="236455"/>
    <n v="166277"/>
    <n v="290985"/>
    <n v="208846"/>
    <n v="365481"/>
    <n v="252416"/>
    <n v="441729"/>
    <n v="278666"/>
    <n v="487665"/>
    <n v="303229"/>
    <n v="530650"/>
  </r>
  <r>
    <m/>
    <x v="4"/>
    <s v="Region V - Midwest"/>
    <x v="33"/>
    <s v="OH"/>
    <x v="232"/>
    <n v="3"/>
    <x v="2"/>
    <n v="93627"/>
    <n v="163848"/>
    <n v="129297"/>
    <n v="226271"/>
    <n v="163954"/>
    <n v="286920"/>
    <n v="214026"/>
    <n v="374545"/>
    <n v="266582"/>
    <n v="466518"/>
    <n v="299963"/>
    <n v="524936"/>
    <n v="332836"/>
    <n v="582463"/>
  </r>
  <r>
    <m/>
    <x v="4"/>
    <s v="Region V - Midwest"/>
    <x v="33"/>
    <s v="OH"/>
    <x v="232"/>
    <n v="4"/>
    <x v="3"/>
    <n v="104526"/>
    <n v="167241"/>
    <n v="146336"/>
    <n v="234138"/>
    <n v="188147"/>
    <n v="301035"/>
    <n v="250862"/>
    <n v="401379"/>
    <n v="313578"/>
    <n v="501724"/>
    <n v="355388"/>
    <n v="568621"/>
    <n v="397198"/>
    <n v="635517"/>
  </r>
  <r>
    <m/>
    <x v="1"/>
    <s v="Region V"/>
    <x v="33"/>
    <s v="OH"/>
    <x v="232"/>
    <n v="1"/>
    <x v="0"/>
    <n v="120345"/>
    <n v="210603"/>
    <n v="156110"/>
    <n v="273193"/>
    <n v="187147"/>
    <n v="327508"/>
    <n v="223751"/>
    <n v="391564"/>
    <n v="263928"/>
    <n v="461874"/>
    <n v="289475"/>
    <n v="506582"/>
    <n v="312600"/>
    <n v="547051"/>
  </r>
  <r>
    <m/>
    <x v="1"/>
    <s v="Region V"/>
    <x v="33"/>
    <s v="OH"/>
    <x v="232"/>
    <n v="2"/>
    <x v="1"/>
    <n v="104149"/>
    <n v="182261"/>
    <n v="136771"/>
    <n v="239349"/>
    <n v="166570"/>
    <n v="291498"/>
    <n v="204892"/>
    <n v="358560"/>
    <n v="244022"/>
    <n v="427038"/>
    <n v="269621"/>
    <n v="471838"/>
    <n v="293122"/>
    <n v="512964"/>
  </r>
  <r>
    <m/>
    <x v="1"/>
    <s v="Region V"/>
    <x v="33"/>
    <s v="OH"/>
    <x v="232"/>
    <n v="3"/>
    <x v="2"/>
    <n v="94217"/>
    <n v="164880"/>
    <n v="128054"/>
    <n v="224094"/>
    <n v="161799"/>
    <n v="283148"/>
    <n v="212881"/>
    <n v="372541"/>
    <n v="263428"/>
    <n v="460999"/>
    <n v="296532"/>
    <n v="518931"/>
    <n v="329161"/>
    <n v="576032"/>
  </r>
  <r>
    <m/>
    <x v="1"/>
    <s v="Region V"/>
    <x v="33"/>
    <s v="OH"/>
    <x v="232"/>
    <n v="4"/>
    <x v="3"/>
    <n v="106182"/>
    <n v="169891"/>
    <n v="148655"/>
    <n v="237848"/>
    <n v="191128"/>
    <n v="305805"/>
    <n v="254837"/>
    <n v="407739"/>
    <n v="318546"/>
    <n v="509674"/>
    <n v="361019"/>
    <n v="577631"/>
    <n v="403492"/>
    <n v="645588"/>
  </r>
  <r>
    <m/>
    <x v="4"/>
    <s v="Region II - Northeast"/>
    <x v="12"/>
    <s v="NY"/>
    <x v="66"/>
    <n v="1"/>
    <x v="0"/>
    <n v="133001"/>
    <n v="232752"/>
    <n v="172652"/>
    <n v="302141"/>
    <n v="206330"/>
    <n v="361078"/>
    <n v="246055"/>
    <n v="430596"/>
    <n v="290324"/>
    <n v="508067"/>
    <n v="318497"/>
    <n v="557371"/>
    <n v="345017"/>
    <n v="603779"/>
  </r>
  <r>
    <m/>
    <x v="4"/>
    <s v="Region II - Northeast"/>
    <x v="12"/>
    <s v="NY"/>
    <x v="66"/>
    <n v="2"/>
    <x v="1"/>
    <n v="111552"/>
    <n v="195216"/>
    <n v="148379"/>
    <n v="259664"/>
    <n v="182527"/>
    <n v="319422"/>
    <n v="229128"/>
    <n v="400974"/>
    <n v="276854"/>
    <n v="484495"/>
    <n v="305621"/>
    <n v="534836"/>
    <n v="332530"/>
    <n v="581927"/>
  </r>
  <r>
    <m/>
    <x v="4"/>
    <s v="Region II - Northeast"/>
    <x v="12"/>
    <s v="NY"/>
    <x v="66"/>
    <n v="3"/>
    <x v="2"/>
    <n v="102962"/>
    <n v="180184"/>
    <n v="142208"/>
    <n v="248864"/>
    <n v="180350"/>
    <n v="315613"/>
    <n v="235480"/>
    <n v="412091"/>
    <n v="293315"/>
    <n v="513302"/>
    <n v="330069"/>
    <n v="577621"/>
    <n v="366269"/>
    <n v="640971"/>
  </r>
  <r>
    <m/>
    <x v="4"/>
    <s v="Region II - Northeast"/>
    <x v="12"/>
    <s v="NY"/>
    <x v="66"/>
    <n v="4"/>
    <x v="3"/>
    <n v="114671"/>
    <n v="183474"/>
    <n v="160540"/>
    <n v="256864"/>
    <n v="206409"/>
    <n v="330254"/>
    <n v="275211"/>
    <n v="440338"/>
    <n v="344014"/>
    <n v="550423"/>
    <n v="389883"/>
    <n v="623813"/>
    <n v="435752"/>
    <n v="697202"/>
  </r>
  <r>
    <m/>
    <x v="4"/>
    <s v="Region IV - Southeast"/>
    <x v="23"/>
    <s v="GA"/>
    <x v="66"/>
    <n v="1"/>
    <x v="0"/>
    <n v="105514"/>
    <n v="184650"/>
    <n v="136853"/>
    <n v="239492"/>
    <n v="163445"/>
    <n v="286028"/>
    <n v="194770"/>
    <n v="340847"/>
    <n v="229711"/>
    <n v="401995"/>
    <n v="251960"/>
    <n v="440930"/>
    <n v="272862"/>
    <n v="477509"/>
  </r>
  <r>
    <m/>
    <x v="4"/>
    <s v="Region IV - Southeast"/>
    <x v="23"/>
    <s v="GA"/>
    <x v="66"/>
    <n v="2"/>
    <x v="1"/>
    <n v="89135"/>
    <n v="155986"/>
    <n v="118317"/>
    <n v="207055"/>
    <n v="145268"/>
    <n v="254219"/>
    <n v="181844"/>
    <n v="318227"/>
    <n v="219425"/>
    <n v="383994"/>
    <n v="242127"/>
    <n v="423722"/>
    <n v="263327"/>
    <n v="460822"/>
  </r>
  <r>
    <m/>
    <x v="4"/>
    <s v="Region IV - Southeast"/>
    <x v="23"/>
    <s v="GA"/>
    <x v="66"/>
    <n v="3"/>
    <x v="2"/>
    <n v="82678"/>
    <n v="144687"/>
    <n v="114269"/>
    <n v="199970"/>
    <n v="145016"/>
    <n v="253779"/>
    <n v="189547"/>
    <n v="331708"/>
    <n v="236144"/>
    <n v="413251"/>
    <n v="265831"/>
    <n v="465205"/>
    <n v="295096"/>
    <n v="516417"/>
  </r>
  <r>
    <m/>
    <x v="4"/>
    <s v="Region IV - Southeast"/>
    <x v="23"/>
    <s v="GA"/>
    <x v="66"/>
    <n v="4"/>
    <x v="3"/>
    <n v="90987"/>
    <n v="145579"/>
    <n v="127382"/>
    <n v="203811"/>
    <n v="163776"/>
    <n v="262042"/>
    <n v="218369"/>
    <n v="349390"/>
    <n v="272961"/>
    <n v="436737"/>
    <n v="309356"/>
    <n v="494969"/>
    <n v="345750"/>
    <n v="553201"/>
  </r>
  <r>
    <m/>
    <x v="1"/>
    <s v="Region IV"/>
    <x v="23"/>
    <s v="GA"/>
    <x v="66"/>
    <n v="1"/>
    <x v="0"/>
    <n v="105840"/>
    <n v="185221"/>
    <n v="137111"/>
    <n v="239944"/>
    <n v="164249"/>
    <n v="287436"/>
    <n v="196192"/>
    <n v="343336"/>
    <n v="231263"/>
    <n v="404711"/>
    <n v="253580"/>
    <n v="443766"/>
    <n v="273665"/>
    <n v="478913"/>
  </r>
  <r>
    <m/>
    <x v="1"/>
    <s v="Region IV"/>
    <x v="23"/>
    <s v="GA"/>
    <x v="66"/>
    <n v="2"/>
    <x v="1"/>
    <n v="92373"/>
    <n v="161653"/>
    <n v="121030"/>
    <n v="211803"/>
    <n v="147139"/>
    <n v="257494"/>
    <n v="180510"/>
    <n v="315893"/>
    <n v="214711"/>
    <n v="375744"/>
    <n v="237113"/>
    <n v="414947"/>
    <n v="257601"/>
    <n v="450801"/>
  </r>
  <r>
    <m/>
    <x v="1"/>
    <s v="Region IV"/>
    <x v="23"/>
    <s v="GA"/>
    <x v="66"/>
    <n v="3"/>
    <x v="2"/>
    <n v="84462"/>
    <n v="147808"/>
    <n v="115045"/>
    <n v="201328"/>
    <n v="145552"/>
    <n v="254716"/>
    <n v="191699"/>
    <n v="335473"/>
    <n v="237401"/>
    <n v="415451"/>
    <n v="267375"/>
    <n v="467906"/>
    <n v="296954"/>
    <n v="519669"/>
  </r>
  <r>
    <m/>
    <x v="1"/>
    <s v="Region IV"/>
    <x v="23"/>
    <s v="GA"/>
    <x v="66"/>
    <n v="4"/>
    <x v="3"/>
    <n v="93404"/>
    <n v="149447"/>
    <n v="130766"/>
    <n v="209225"/>
    <n v="168127"/>
    <n v="269004"/>
    <n v="224170"/>
    <n v="358672"/>
    <n v="280212"/>
    <n v="448340"/>
    <n v="317574"/>
    <n v="508118"/>
    <n v="354936"/>
    <n v="567897"/>
  </r>
  <r>
    <m/>
    <x v="1"/>
    <s v="Region II"/>
    <x v="12"/>
    <s v="NY"/>
    <x v="66"/>
    <n v="1"/>
    <x v="0"/>
    <n v="131480"/>
    <n v="230090"/>
    <n v="170540"/>
    <n v="298446"/>
    <n v="204437"/>
    <n v="357765"/>
    <n v="244409"/>
    <n v="427716"/>
    <n v="288283"/>
    <n v="504496"/>
    <n v="316183"/>
    <n v="553320"/>
    <n v="341429"/>
    <n v="597500"/>
  </r>
  <r>
    <m/>
    <x v="1"/>
    <s v="Region II"/>
    <x v="12"/>
    <s v="NY"/>
    <x v="66"/>
    <n v="2"/>
    <x v="1"/>
    <n v="113844"/>
    <n v="199228"/>
    <n v="149482"/>
    <n v="261594"/>
    <n v="182031"/>
    <n v="318555"/>
    <n v="223873"/>
    <n v="391778"/>
    <n v="266608"/>
    <n v="466563"/>
    <n v="294568"/>
    <n v="515493"/>
    <n v="320229"/>
    <n v="560401"/>
  </r>
  <r>
    <m/>
    <x v="1"/>
    <s v="Region II"/>
    <x v="12"/>
    <s v="NY"/>
    <x v="66"/>
    <n v="3"/>
    <x v="2"/>
    <n v="103056"/>
    <n v="180348"/>
    <n v="140086"/>
    <n v="245150"/>
    <n v="177016"/>
    <n v="309779"/>
    <n v="232917"/>
    <n v="407605"/>
    <n v="288236"/>
    <n v="504413"/>
    <n v="324468"/>
    <n v="567820"/>
    <n v="360183"/>
    <n v="630321"/>
  </r>
  <r>
    <m/>
    <x v="1"/>
    <s v="Region II"/>
    <x v="12"/>
    <s v="NY"/>
    <x v="66"/>
    <n v="4"/>
    <x v="3"/>
    <n v="116008"/>
    <n v="185613"/>
    <n v="162412"/>
    <n v="259859"/>
    <n v="208815"/>
    <n v="334104"/>
    <n v="278420"/>
    <n v="445472"/>
    <n v="348025"/>
    <n v="556840"/>
    <n v="394428"/>
    <n v="631085"/>
    <n v="440831"/>
    <n v="705330"/>
  </r>
  <r>
    <n v="6"/>
    <x v="3"/>
    <s v="Region VI - Midsouth"/>
    <x v="37"/>
    <s v="NM"/>
    <x v="266"/>
    <n v="1"/>
    <x v="0"/>
    <n v="100489.29"/>
    <n v="175856.27"/>
    <n v="130272.51"/>
    <n v="227976.88"/>
    <n v="155611.10999999999"/>
    <n v="272319.44"/>
    <n v="185371.34"/>
    <n v="324399.84000000003"/>
    <n v="218109.68"/>
    <n v="381691.95"/>
    <n v="239116.13"/>
    <n v="418453.22"/>
    <n v="259396.14"/>
    <n v="453943.24"/>
  </r>
  <r>
    <n v="6"/>
    <x v="3"/>
    <s v="Region VI - Midsouth"/>
    <x v="37"/>
    <s v="NM"/>
    <x v="266"/>
    <n v="2"/>
    <x v="1"/>
    <n v="79403.73"/>
    <n v="138956.53"/>
    <n v="103890.1"/>
    <n v="181807.67"/>
    <n v="125724.65"/>
    <n v="220018.14"/>
    <n v="153587.59"/>
    <n v="268778.28000000003"/>
    <n v="182079.31"/>
    <n v="318638.8"/>
    <n v="200571.34"/>
    <n v="350999.85"/>
    <n v="217831.54"/>
    <n v="381205.19"/>
  </r>
  <r>
    <n v="6"/>
    <x v="3"/>
    <s v="Region VI - Midsouth"/>
    <x v="37"/>
    <s v="NM"/>
    <x v="266"/>
    <n v="3"/>
    <x v="2"/>
    <n v="76228.14"/>
    <n v="133399.25"/>
    <n v="104032.91"/>
    <n v="182057.60000000001"/>
    <n v="131798.5"/>
    <n v="230647.37"/>
    <n v="173785.38"/>
    <n v="304124.42"/>
    <n v="215407.41"/>
    <n v="376962.96"/>
    <n v="242750.02"/>
    <n v="424812.53"/>
    <n v="269768.3"/>
    <n v="472094.53"/>
  </r>
  <r>
    <n v="6"/>
    <x v="3"/>
    <s v="Region VI - Midsouth"/>
    <x v="37"/>
    <s v="NM"/>
    <x v="266"/>
    <n v="4"/>
    <x v="3"/>
    <n v="81214.8"/>
    <n v="129943.69"/>
    <n v="113700.73"/>
    <n v="181921.17"/>
    <n v="146186.65"/>
    <n v="233898.64"/>
    <n v="194915.53"/>
    <n v="311864.86"/>
    <n v="243644.41"/>
    <n v="389831.07"/>
    <n v="276130.34000000003"/>
    <n v="441808.54"/>
    <n v="308616.26"/>
    <n v="493786.02"/>
  </r>
  <r>
    <n v="6"/>
    <x v="4"/>
    <s v="Region VI - Midsouth"/>
    <x v="37"/>
    <s v="NM"/>
    <x v="266"/>
    <n v="1"/>
    <x v="0"/>
    <n v="111851"/>
    <n v="195739"/>
    <n v="145212"/>
    <n v="254120"/>
    <n v="173551"/>
    <n v="303714"/>
    <n v="206983"/>
    <n v="362221"/>
    <n v="244236"/>
    <n v="427413"/>
    <n v="267943"/>
    <n v="468900"/>
    <n v="290263"/>
    <n v="507960"/>
  </r>
  <r>
    <n v="6"/>
    <x v="4"/>
    <s v="Region VI - Midsouth"/>
    <x v="37"/>
    <s v="NM"/>
    <x v="266"/>
    <n v="2"/>
    <x v="1"/>
    <n v="93728"/>
    <n v="164025"/>
    <n v="124704"/>
    <n v="218231"/>
    <n v="153440"/>
    <n v="268519"/>
    <n v="192682"/>
    <n v="337193"/>
    <n v="232856"/>
    <n v="407498"/>
    <n v="257063"/>
    <n v="449861"/>
    <n v="279713"/>
    <n v="489497"/>
  </r>
  <r>
    <n v="6"/>
    <x v="4"/>
    <s v="Region VI - Midsouth"/>
    <x v="37"/>
    <s v="NM"/>
    <x v="266"/>
    <n v="3"/>
    <x v="2"/>
    <n v="86457"/>
    <n v="151301"/>
    <n v="119402"/>
    <n v="208953"/>
    <n v="151414"/>
    <n v="264975"/>
    <n v="197672"/>
    <n v="345926"/>
    <n v="246216"/>
    <n v="430878"/>
    <n v="277055"/>
    <n v="484846"/>
    <n v="307426"/>
    <n v="537995"/>
  </r>
  <r>
    <n v="6"/>
    <x v="4"/>
    <s v="Region VI - Midsouth"/>
    <x v="37"/>
    <s v="NM"/>
    <x v="266"/>
    <n v="4"/>
    <x v="3"/>
    <n v="96434"/>
    <n v="154294"/>
    <n v="135008"/>
    <n v="216012"/>
    <n v="173581"/>
    <n v="277730"/>
    <n v="231442"/>
    <n v="370307"/>
    <n v="289302"/>
    <n v="462883"/>
    <n v="327876"/>
    <n v="524601"/>
    <n v="366449"/>
    <n v="586319"/>
  </r>
  <r>
    <m/>
    <x v="4"/>
    <s v="Region III -"/>
    <x v="19"/>
    <s v="VA"/>
    <x v="112"/>
    <n v="1"/>
    <x v="0"/>
    <n v="128467"/>
    <n v="224818"/>
    <n v="166613"/>
    <n v="291573"/>
    <n v="198979"/>
    <n v="348214"/>
    <n v="237103"/>
    <n v="414930"/>
    <n v="279630"/>
    <n v="489353"/>
    <n v="306710"/>
    <n v="536743"/>
    <n v="332149"/>
    <n v="581260"/>
  </r>
  <r>
    <m/>
    <x v="4"/>
    <s v="Region III -"/>
    <x v="19"/>
    <s v="VA"/>
    <x v="112"/>
    <n v="2"/>
    <x v="1"/>
    <n v="108578"/>
    <n v="190012"/>
    <n v="144106"/>
    <n v="252185"/>
    <n v="176908"/>
    <n v="309588"/>
    <n v="221407"/>
    <n v="387463"/>
    <n v="267140"/>
    <n v="467496"/>
    <n v="294770"/>
    <n v="515848"/>
    <n v="320570"/>
    <n v="560997"/>
  </r>
  <r>
    <m/>
    <x v="4"/>
    <s v="Region III -"/>
    <x v="19"/>
    <s v="VA"/>
    <x v="112"/>
    <n v="3"/>
    <x v="2"/>
    <n v="100747"/>
    <n v="176307"/>
    <n v="139247"/>
    <n v="243683"/>
    <n v="176725"/>
    <n v="309268"/>
    <n v="231009"/>
    <n v="404265"/>
    <n v="287801"/>
    <n v="503652"/>
    <n v="323991"/>
    <n v="566985"/>
    <n v="359667"/>
    <n v="629418"/>
  </r>
  <r>
    <m/>
    <x v="4"/>
    <s v="Region III -"/>
    <x v="19"/>
    <s v="VA"/>
    <x v="112"/>
    <n v="4"/>
    <x v="3"/>
    <n v="110781"/>
    <n v="177250"/>
    <n v="155093"/>
    <n v="248149"/>
    <n v="199406"/>
    <n v="319049"/>
    <n v="265874"/>
    <n v="425399"/>
    <n v="332343"/>
    <n v="531749"/>
    <n v="376655"/>
    <n v="602649"/>
    <n v="420968"/>
    <n v="673549"/>
  </r>
  <r>
    <m/>
    <x v="4"/>
    <s v="Region VI - Midsouth"/>
    <x v="36"/>
    <s v="LA"/>
    <x v="112"/>
    <n v="1"/>
    <x v="0"/>
    <n v="105753"/>
    <n v="185068"/>
    <n v="137406"/>
    <n v="240460"/>
    <n v="164317"/>
    <n v="287555"/>
    <n v="196104"/>
    <n v="343182"/>
    <n v="231493"/>
    <n v="405113"/>
    <n v="254003"/>
    <n v="444505"/>
    <n v="275233"/>
    <n v="481658"/>
  </r>
  <r>
    <m/>
    <x v="4"/>
    <s v="Region VI - Midsouth"/>
    <x v="36"/>
    <s v="LA"/>
    <x v="112"/>
    <n v="2"/>
    <x v="1"/>
    <n v="88025"/>
    <n v="154044"/>
    <n v="117343"/>
    <n v="205351"/>
    <n v="144643"/>
    <n v="253126"/>
    <n v="182114"/>
    <n v="318699"/>
    <n v="220360"/>
    <n v="385630"/>
    <n v="243360"/>
    <n v="425880"/>
    <n v="264912"/>
    <n v="463596"/>
  </r>
  <r>
    <m/>
    <x v="4"/>
    <s v="Region VI - Midsouth"/>
    <x v="36"/>
    <s v="LA"/>
    <x v="112"/>
    <n v="3"/>
    <x v="2"/>
    <n v="80817"/>
    <n v="141429"/>
    <n v="111541"/>
    <n v="195196"/>
    <n v="141352"/>
    <n v="247367"/>
    <n v="184348"/>
    <n v="322609"/>
    <n v="229580"/>
    <n v="401765"/>
    <n v="258244"/>
    <n v="451927"/>
    <n v="286450"/>
    <n v="501288"/>
  </r>
  <r>
    <m/>
    <x v="4"/>
    <s v="Region VI - Midsouth"/>
    <x v="36"/>
    <s v="LA"/>
    <x v="112"/>
    <n v="4"/>
    <x v="3"/>
    <n v="91164"/>
    <n v="145862"/>
    <n v="127629"/>
    <n v="204207"/>
    <n v="164095"/>
    <n v="262552"/>
    <n v="218793"/>
    <n v="350069"/>
    <n v="273491"/>
    <n v="437586"/>
    <n v="309957"/>
    <n v="495931"/>
    <n v="346422"/>
    <n v="554276"/>
  </r>
  <r>
    <m/>
    <x v="1"/>
    <s v="Region III "/>
    <x v="19"/>
    <s v="VI"/>
    <x v="112"/>
    <n v="1"/>
    <x v="0"/>
    <n v="127495"/>
    <n v="223116"/>
    <n v="165156"/>
    <n v="289024"/>
    <n v="197841"/>
    <n v="346222"/>
    <n v="236310"/>
    <n v="413542"/>
    <n v="278546"/>
    <n v="487456"/>
    <n v="305423"/>
    <n v="534491"/>
    <n v="329607"/>
    <n v="576812"/>
  </r>
  <r>
    <m/>
    <x v="1"/>
    <s v="Region III "/>
    <x v="19"/>
    <s v="VI"/>
    <x v="112"/>
    <n v="2"/>
    <x v="1"/>
    <n v="111302"/>
    <n v="194779"/>
    <n v="145821"/>
    <n v="255187"/>
    <n v="177268"/>
    <n v="310220"/>
    <n v="217454"/>
    <n v="380544"/>
    <n v="258644"/>
    <n v="452627"/>
    <n v="285625"/>
    <n v="499843"/>
    <n v="310297"/>
    <n v="543020"/>
  </r>
  <r>
    <m/>
    <x v="1"/>
    <s v="Region III "/>
    <x v="19"/>
    <s v="VI"/>
    <x v="112"/>
    <n v="3"/>
    <x v="2"/>
    <n v="101804"/>
    <n v="178156"/>
    <n v="138676"/>
    <n v="242683"/>
    <n v="175457"/>
    <n v="307049"/>
    <n v="231091"/>
    <n v="404410"/>
    <n v="286192"/>
    <n v="500836"/>
    <n v="322332"/>
    <n v="564080"/>
    <n v="357996"/>
    <n v="626493"/>
  </r>
  <r>
    <m/>
    <x v="1"/>
    <s v="Region III "/>
    <x v="19"/>
    <s v="VI"/>
    <x v="112"/>
    <n v="4"/>
    <x v="3"/>
    <n v="112515"/>
    <n v="180024"/>
    <n v="157521"/>
    <n v="252034"/>
    <n v="202527"/>
    <n v="324043"/>
    <n v="270036"/>
    <n v="432058"/>
    <n v="337545"/>
    <n v="540072"/>
    <n v="382551"/>
    <n v="612082"/>
    <n v="427557"/>
    <n v="684091"/>
  </r>
  <r>
    <m/>
    <x v="1"/>
    <s v="Region VI"/>
    <x v="36"/>
    <s v="LA"/>
    <x v="112"/>
    <n v="1"/>
    <x v="0"/>
    <n v="108541"/>
    <n v="189946"/>
    <n v="140829"/>
    <n v="246451"/>
    <n v="168849"/>
    <n v="295485"/>
    <n v="201904"/>
    <n v="353332"/>
    <n v="238185"/>
    <n v="416823"/>
    <n v="261252"/>
    <n v="457190"/>
    <n v="282151"/>
    <n v="493765"/>
  </r>
  <r>
    <m/>
    <x v="1"/>
    <s v="Region VI"/>
    <x v="36"/>
    <s v="LA"/>
    <x v="112"/>
    <n v="2"/>
    <x v="1"/>
    <n v="93803"/>
    <n v="164154"/>
    <n v="123230"/>
    <n v="215653"/>
    <n v="150124"/>
    <n v="262716"/>
    <n v="184742"/>
    <n v="323299"/>
    <n v="220070"/>
    <n v="385122"/>
    <n v="243178"/>
    <n v="425561"/>
    <n v="264404"/>
    <n v="462707"/>
  </r>
  <r>
    <m/>
    <x v="1"/>
    <s v="Region VI"/>
    <x v="36"/>
    <s v="LA"/>
    <x v="112"/>
    <n v="3"/>
    <x v="2"/>
    <n v="84706"/>
    <n v="148235"/>
    <n v="115085"/>
    <n v="201398"/>
    <n v="145380"/>
    <n v="254416"/>
    <n v="191246"/>
    <n v="334680"/>
    <n v="236625"/>
    <n v="414094"/>
    <n v="266337"/>
    <n v="466090"/>
    <n v="295617"/>
    <n v="517330"/>
  </r>
  <r>
    <m/>
    <x v="1"/>
    <s v="Region VI"/>
    <x v="36"/>
    <s v="LA"/>
    <x v="112"/>
    <n v="4"/>
    <x v="3"/>
    <n v="95764"/>
    <n v="153222"/>
    <n v="134070"/>
    <n v="214511"/>
    <n v="172375"/>
    <n v="275800"/>
    <n v="229834"/>
    <n v="367734"/>
    <n v="287292"/>
    <n v="459667"/>
    <n v="325598"/>
    <n v="520956"/>
    <n v="363903"/>
    <n v="582245"/>
  </r>
  <r>
    <m/>
    <x v="4"/>
    <s v="Region III -"/>
    <x v="18"/>
    <s v="PA"/>
    <x v="97"/>
    <n v="1"/>
    <x v="0"/>
    <n v="134326"/>
    <n v="235071"/>
    <n v="174441"/>
    <n v="305272"/>
    <n v="208528"/>
    <n v="364924"/>
    <n v="248759"/>
    <n v="435328"/>
    <n v="293574"/>
    <n v="513754"/>
    <n v="322087"/>
    <n v="563653"/>
    <n v="348950"/>
    <n v="610663"/>
  </r>
  <r>
    <m/>
    <x v="4"/>
    <s v="Region III -"/>
    <x v="18"/>
    <s v="PA"/>
    <x v="97"/>
    <n v="2"/>
    <x v="1"/>
    <n v="112292"/>
    <n v="196511"/>
    <n v="149506"/>
    <n v="261636"/>
    <n v="184076"/>
    <n v="322133"/>
    <n v="231370"/>
    <n v="404898"/>
    <n v="279737"/>
    <n v="489539"/>
    <n v="308859"/>
    <n v="540504"/>
    <n v="336123"/>
    <n v="588215"/>
  </r>
  <r>
    <m/>
    <x v="4"/>
    <s v="Region III -"/>
    <x v="18"/>
    <s v="PA"/>
    <x v="97"/>
    <n v="3"/>
    <x v="2"/>
    <n v="103408"/>
    <n v="180965"/>
    <n v="142780"/>
    <n v="249864"/>
    <n v="181017"/>
    <n v="316780"/>
    <n v="236234"/>
    <n v="413409"/>
    <n v="294229"/>
    <n v="514900"/>
    <n v="331040"/>
    <n v="579320"/>
    <n v="367282"/>
    <n v="642744"/>
  </r>
  <r>
    <m/>
    <x v="4"/>
    <s v="Region III -"/>
    <x v="18"/>
    <s v="PA"/>
    <x v="97"/>
    <n v="4"/>
    <x v="3"/>
    <n v="115806"/>
    <n v="185289"/>
    <n v="162128"/>
    <n v="259405"/>
    <n v="208450"/>
    <n v="333520"/>
    <n v="277934"/>
    <n v="444694"/>
    <n v="347417"/>
    <n v="555867"/>
    <n v="393739"/>
    <n v="629983"/>
    <n v="440061"/>
    <n v="704098"/>
  </r>
  <r>
    <m/>
    <x v="1"/>
    <s v="Region III "/>
    <x v="18"/>
    <s v="PA"/>
    <x v="97"/>
    <n v="1"/>
    <x v="0"/>
    <n v="132211"/>
    <n v="231370"/>
    <n v="171580"/>
    <n v="300265"/>
    <n v="205743"/>
    <n v="360051"/>
    <n v="246060"/>
    <n v="430606"/>
    <n v="290308"/>
    <n v="508040"/>
    <n v="318438"/>
    <n v="557266"/>
    <n v="343949"/>
    <n v="601911"/>
  </r>
  <r>
    <m/>
    <x v="1"/>
    <s v="Region III "/>
    <x v="18"/>
    <s v="PA"/>
    <x v="97"/>
    <n v="2"/>
    <x v="1"/>
    <n v="114095"/>
    <n v="199666"/>
    <n v="149947"/>
    <n v="262408"/>
    <n v="182726"/>
    <n v="319771"/>
    <n v="224964"/>
    <n v="393688"/>
    <n v="268041"/>
    <n v="469072"/>
    <n v="296213"/>
    <n v="518372"/>
    <n v="322106"/>
    <n v="563686"/>
  </r>
  <r>
    <m/>
    <x v="1"/>
    <s v="Region III "/>
    <x v="18"/>
    <s v="PA"/>
    <x v="97"/>
    <n v="3"/>
    <x v="2"/>
    <n v="102840"/>
    <n v="179971"/>
    <n v="139670"/>
    <n v="244423"/>
    <n v="176397"/>
    <n v="308695"/>
    <n v="232007"/>
    <n v="406013"/>
    <n v="287019"/>
    <n v="502283"/>
    <n v="323029"/>
    <n v="565301"/>
    <n v="358508"/>
    <n v="627388"/>
  </r>
  <r>
    <m/>
    <x v="1"/>
    <s v="Region III "/>
    <x v="18"/>
    <s v="PA"/>
    <x v="97"/>
    <n v="4"/>
    <x v="3"/>
    <n v="116644"/>
    <n v="186630"/>
    <n v="163302"/>
    <n v="261283"/>
    <n v="209959"/>
    <n v="335935"/>
    <n v="279946"/>
    <n v="447913"/>
    <n v="349932"/>
    <n v="559891"/>
    <n v="396590"/>
    <n v="634543"/>
    <n v="443247"/>
    <n v="709196"/>
  </r>
  <r>
    <m/>
    <x v="4"/>
    <s v="Region III -"/>
    <x v="18"/>
    <s v="PA"/>
    <x v="98"/>
    <n v="1"/>
    <x v="0"/>
    <n v="122075"/>
    <n v="213631"/>
    <n v="158686"/>
    <n v="277700"/>
    <n v="189829"/>
    <n v="332202"/>
    <n v="226641"/>
    <n v="396622"/>
    <n v="267605"/>
    <n v="468308"/>
    <n v="293653"/>
    <n v="513892"/>
    <n v="318244"/>
    <n v="556928"/>
  </r>
  <r>
    <m/>
    <x v="4"/>
    <s v="Region III -"/>
    <x v="18"/>
    <s v="PA"/>
    <x v="98"/>
    <n v="2"/>
    <x v="1"/>
    <n v="101210"/>
    <n v="177118"/>
    <n v="135075"/>
    <n v="236381"/>
    <n v="166676"/>
    <n v="291683"/>
    <n v="210176"/>
    <n v="367808"/>
    <n v="254502"/>
    <n v="445379"/>
    <n v="281127"/>
    <n v="491972"/>
    <n v="306098"/>
    <n v="535672"/>
  </r>
  <r>
    <m/>
    <x v="4"/>
    <s v="Region III -"/>
    <x v="18"/>
    <s v="PA"/>
    <x v="98"/>
    <n v="3"/>
    <x v="2"/>
    <n v="92665"/>
    <n v="162164"/>
    <n v="127845"/>
    <n v="223728"/>
    <n v="161951"/>
    <n v="283415"/>
    <n v="211084"/>
    <n v="369397"/>
    <n v="262848"/>
    <n v="459985"/>
    <n v="295604"/>
    <n v="517307"/>
    <n v="327821"/>
    <n v="573687"/>
  </r>
  <r>
    <m/>
    <x v="4"/>
    <s v="Region III -"/>
    <x v="18"/>
    <s v="PA"/>
    <x v="98"/>
    <n v="4"/>
    <x v="3"/>
    <n v="105224"/>
    <n v="168359"/>
    <n v="147314"/>
    <n v="235703"/>
    <n v="189404"/>
    <n v="303046"/>
    <n v="252538"/>
    <n v="404062"/>
    <n v="315673"/>
    <n v="505077"/>
    <n v="357763"/>
    <n v="572420"/>
    <n v="399853"/>
    <n v="639764"/>
  </r>
  <r>
    <m/>
    <x v="1"/>
    <s v="Region III "/>
    <x v="18"/>
    <s v="PA"/>
    <x v="98"/>
    <n v="1"/>
    <x v="0"/>
    <n v="122391"/>
    <n v="214185"/>
    <n v="158927"/>
    <n v="278122"/>
    <n v="190631"/>
    <n v="333604"/>
    <n v="228077"/>
    <n v="399134"/>
    <n v="269168"/>
    <n v="471045"/>
    <n v="295283"/>
    <n v="516745"/>
    <n v="319025"/>
    <n v="558294"/>
  </r>
  <r>
    <m/>
    <x v="1"/>
    <s v="Region III "/>
    <x v="18"/>
    <s v="PA"/>
    <x v="98"/>
    <n v="2"/>
    <x v="1"/>
    <n v="105237"/>
    <n v="184164"/>
    <n v="138443"/>
    <n v="242275"/>
    <n v="168836"/>
    <n v="295463"/>
    <n v="208101"/>
    <n v="364176"/>
    <n v="248084"/>
    <n v="434146"/>
    <n v="274218"/>
    <n v="479882"/>
    <n v="298278"/>
    <n v="521986"/>
  </r>
  <r>
    <m/>
    <x v="1"/>
    <s v="Region III "/>
    <x v="18"/>
    <s v="PA"/>
    <x v="98"/>
    <n v="3"/>
    <x v="2"/>
    <n v="94412"/>
    <n v="165221"/>
    <n v="128099"/>
    <n v="224173"/>
    <n v="161689"/>
    <n v="282955"/>
    <n v="212565"/>
    <n v="371989"/>
    <n v="262875"/>
    <n v="460031"/>
    <n v="295786"/>
    <n v="517625"/>
    <n v="328193"/>
    <n v="574338"/>
  </r>
  <r>
    <m/>
    <x v="1"/>
    <s v="Region III "/>
    <x v="18"/>
    <s v="PA"/>
    <x v="98"/>
    <n v="4"/>
    <x v="3"/>
    <n v="107971"/>
    <n v="172753"/>
    <n v="151159"/>
    <n v="241855"/>
    <n v="194347"/>
    <n v="310956"/>
    <n v="259130"/>
    <n v="414608"/>
    <n v="323912"/>
    <n v="518260"/>
    <n v="367101"/>
    <n v="587361"/>
    <n v="410289"/>
    <n v="656462"/>
  </r>
  <r>
    <m/>
    <x v="4"/>
    <s v="Region VI - Midsouth"/>
    <x v="39"/>
    <s v="TX"/>
    <x v="279"/>
    <n v="1"/>
    <x v="0"/>
    <n v="108850"/>
    <n v="190488"/>
    <n v="141406"/>
    <n v="247461"/>
    <n v="169081"/>
    <n v="295892"/>
    <n v="201762"/>
    <n v="353083"/>
    <n v="238152"/>
    <n v="416766"/>
    <n v="261301"/>
    <n v="457276"/>
    <n v="283126"/>
    <n v="495470"/>
  </r>
  <r>
    <m/>
    <x v="4"/>
    <s v="Region VI - Midsouth"/>
    <x v="39"/>
    <s v="TX"/>
    <x v="279"/>
    <n v="2"/>
    <x v="1"/>
    <n v="90728"/>
    <n v="158774"/>
    <n v="120898"/>
    <n v="211572"/>
    <n v="148970"/>
    <n v="260698"/>
    <n v="187460"/>
    <n v="328055"/>
    <n v="226771"/>
    <n v="396850"/>
    <n v="250421"/>
    <n v="438237"/>
    <n v="272576"/>
    <n v="477007"/>
  </r>
  <r>
    <m/>
    <x v="4"/>
    <s v="Region VI - Midsouth"/>
    <x v="39"/>
    <s v="TX"/>
    <x v="279"/>
    <n v="3"/>
    <x v="2"/>
    <n v="83379"/>
    <n v="145913"/>
    <n v="115092"/>
    <n v="201411"/>
    <n v="145873"/>
    <n v="255277"/>
    <n v="190284"/>
    <n v="332996"/>
    <n v="236980"/>
    <n v="414715"/>
    <n v="266588"/>
    <n v="466529"/>
    <n v="295728"/>
    <n v="517523"/>
  </r>
  <r>
    <m/>
    <x v="4"/>
    <s v="Region VI - Midsouth"/>
    <x v="39"/>
    <s v="TX"/>
    <x v="279"/>
    <n v="4"/>
    <x v="3"/>
    <n v="93836"/>
    <n v="150138"/>
    <n v="131371"/>
    <n v="210193"/>
    <n v="168905"/>
    <n v="270248"/>
    <n v="225207"/>
    <n v="360331"/>
    <n v="281509"/>
    <n v="450414"/>
    <n v="319043"/>
    <n v="510469"/>
    <n v="356578"/>
    <n v="570524"/>
  </r>
  <r>
    <m/>
    <x v="1"/>
    <s v="Region VI"/>
    <x v="39"/>
    <s v="TX"/>
    <x v="279"/>
    <n v="1"/>
    <x v="0"/>
    <n v="109786"/>
    <n v="192126"/>
    <n v="142443"/>
    <n v="249275"/>
    <n v="170783"/>
    <n v="298869"/>
    <n v="204215"/>
    <n v="357376"/>
    <n v="240909"/>
    <n v="421591"/>
    <n v="264240"/>
    <n v="462419"/>
    <n v="285377"/>
    <n v="499410"/>
  </r>
  <r>
    <m/>
    <x v="1"/>
    <s v="Region VI"/>
    <x v="39"/>
    <s v="TX"/>
    <x v="279"/>
    <n v="2"/>
    <x v="1"/>
    <n v="94886"/>
    <n v="166050"/>
    <n v="124651"/>
    <n v="218139"/>
    <n v="151852"/>
    <n v="265741"/>
    <n v="186864"/>
    <n v="327013"/>
    <n v="222596"/>
    <n v="389542"/>
    <n v="245968"/>
    <n v="430443"/>
    <n v="267436"/>
    <n v="468013"/>
  </r>
  <r>
    <m/>
    <x v="1"/>
    <s v="Region VI"/>
    <x v="39"/>
    <s v="TX"/>
    <x v="279"/>
    <n v="3"/>
    <x v="2"/>
    <n v="85692"/>
    <n v="149962"/>
    <n v="116427"/>
    <n v="203748"/>
    <n v="147078"/>
    <n v="257387"/>
    <n v="193481"/>
    <n v="338592"/>
    <n v="239392"/>
    <n v="418936"/>
    <n v="269453"/>
    <n v="471543"/>
    <n v="299077"/>
    <n v="523385"/>
  </r>
  <r>
    <m/>
    <x v="1"/>
    <s v="Region VI"/>
    <x v="39"/>
    <s v="TX"/>
    <x v="279"/>
    <n v="4"/>
    <x v="3"/>
    <n v="96863"/>
    <n v="154981"/>
    <n v="135608"/>
    <n v="216973"/>
    <n v="174353"/>
    <n v="278965"/>
    <n v="232471"/>
    <n v="371953"/>
    <n v="290588"/>
    <n v="464942"/>
    <n v="329334"/>
    <n v="526934"/>
    <n v="368079"/>
    <n v="588926"/>
  </r>
  <r>
    <m/>
    <x v="4"/>
    <s v="Region X - Northwest"/>
    <x v="6"/>
    <s v="AK"/>
    <x v="32"/>
    <n v="1"/>
    <x v="0"/>
    <n v="139927"/>
    <n v="244872"/>
    <n v="181421"/>
    <n v="317486"/>
    <n v="216615"/>
    <n v="379077"/>
    <n v="258051"/>
    <n v="451589"/>
    <n v="304288"/>
    <n v="532505"/>
    <n v="333736"/>
    <n v="584038"/>
    <n v="361380"/>
    <n v="632415"/>
  </r>
  <r>
    <m/>
    <x v="4"/>
    <s v="Region X - Northwest"/>
    <x v="6"/>
    <s v="AK"/>
    <x v="32"/>
    <n v="2"/>
    <x v="1"/>
    <n v="118562"/>
    <n v="207483"/>
    <n v="157242"/>
    <n v="275174"/>
    <n v="192905"/>
    <n v="337584"/>
    <n v="241190"/>
    <n v="422083"/>
    <n v="290871"/>
    <n v="509025"/>
    <n v="320910"/>
    <n v="561592"/>
    <n v="348942"/>
    <n v="610648"/>
  </r>
  <r>
    <m/>
    <x v="4"/>
    <s v="Region X - Northwest"/>
    <x v="6"/>
    <s v="AK"/>
    <x v="32"/>
    <n v="3"/>
    <x v="2"/>
    <n v="110199"/>
    <n v="192849"/>
    <n v="152347"/>
    <n v="266607"/>
    <n v="193396"/>
    <n v="338443"/>
    <n v="252894"/>
    <n v="442564"/>
    <n v="315086"/>
    <n v="551401"/>
    <n v="354752"/>
    <n v="620816"/>
    <n v="393866"/>
    <n v="689266"/>
  </r>
  <r>
    <m/>
    <x v="4"/>
    <s v="Region X - Northwest"/>
    <x v="6"/>
    <s v="AK"/>
    <x v="32"/>
    <n v="4"/>
    <x v="3"/>
    <n v="120670"/>
    <n v="193072"/>
    <n v="168938"/>
    <n v="270301"/>
    <n v="217206"/>
    <n v="347529"/>
    <n v="289608"/>
    <n v="463372"/>
    <n v="362010"/>
    <n v="579215"/>
    <n v="410278"/>
    <n v="656444"/>
    <n v="458546"/>
    <n v="733673"/>
  </r>
  <r>
    <m/>
    <x v="1"/>
    <s v="Region X"/>
    <x v="6"/>
    <s v="AK"/>
    <x v="32"/>
    <n v="1"/>
    <x v="0"/>
    <n v="140752"/>
    <n v="246316"/>
    <n v="182397"/>
    <n v="319195"/>
    <n v="218538"/>
    <n v="382442"/>
    <n v="261099"/>
    <n v="456923"/>
    <n v="307824"/>
    <n v="538692"/>
    <n v="337551"/>
    <n v="590715"/>
    <n v="364343"/>
    <n v="637600"/>
  </r>
  <r>
    <m/>
    <x v="1"/>
    <s v="Region X"/>
    <x v="6"/>
    <s v="AK"/>
    <x v="32"/>
    <n v="2"/>
    <x v="1"/>
    <n v="122589"/>
    <n v="214532"/>
    <n v="160710"/>
    <n v="281242"/>
    <n v="195463"/>
    <n v="342060"/>
    <n v="239949"/>
    <n v="419911"/>
    <n v="285501"/>
    <n v="499626"/>
    <n v="315328"/>
    <n v="551825"/>
    <n v="342633"/>
    <n v="599608"/>
  </r>
  <r>
    <m/>
    <x v="1"/>
    <s v="Region X"/>
    <x v="6"/>
    <s v="AK"/>
    <x v="32"/>
    <n v="3"/>
    <x v="2"/>
    <n v="111800"/>
    <n v="195650"/>
    <n v="152202"/>
    <n v="266354"/>
    <n v="192502"/>
    <n v="336879"/>
    <n v="253472"/>
    <n v="443577"/>
    <n v="313843"/>
    <n v="549225"/>
    <n v="353424"/>
    <n v="618492"/>
    <n v="392472"/>
    <n v="686826"/>
  </r>
  <r>
    <m/>
    <x v="1"/>
    <s v="Region X"/>
    <x v="6"/>
    <s v="AK"/>
    <x v="32"/>
    <n v="4"/>
    <x v="3"/>
    <n v="124207"/>
    <n v="198731"/>
    <n v="173890"/>
    <n v="278224"/>
    <n v="223573"/>
    <n v="357716"/>
    <n v="298097"/>
    <n v="476955"/>
    <n v="372621"/>
    <n v="596194"/>
    <n v="422304"/>
    <n v="675686"/>
    <n v="471987"/>
    <n v="755179"/>
  </r>
  <r>
    <m/>
    <x v="4"/>
    <s v="Region V - Midwest"/>
    <x v="30"/>
    <s v="IN"/>
    <x v="205"/>
    <n v="1"/>
    <x v="0"/>
    <n v="111899"/>
    <n v="195823"/>
    <n v="145309"/>
    <n v="254291"/>
    <n v="173698"/>
    <n v="303971"/>
    <n v="207201"/>
    <n v="362602"/>
    <n v="244523"/>
    <n v="427916"/>
    <n v="268271"/>
    <n v="469474"/>
    <n v="290641"/>
    <n v="508621"/>
  </r>
  <r>
    <m/>
    <x v="4"/>
    <s v="Region V - Midwest"/>
    <x v="30"/>
    <s v="IN"/>
    <x v="205"/>
    <n v="2"/>
    <x v="1"/>
    <n v="93580"/>
    <n v="163764"/>
    <n v="124578"/>
    <n v="218012"/>
    <n v="153368"/>
    <n v="268394"/>
    <n v="192744"/>
    <n v="337302"/>
    <n v="233019"/>
    <n v="407784"/>
    <n v="257273"/>
    <n v="450228"/>
    <n v="279976"/>
    <n v="489958"/>
  </r>
  <r>
    <m/>
    <x v="4"/>
    <s v="Region V - Midwest"/>
    <x v="30"/>
    <s v="IN"/>
    <x v="205"/>
    <n v="3"/>
    <x v="2"/>
    <n v="86199"/>
    <n v="150849"/>
    <n v="119023"/>
    <n v="208290"/>
    <n v="150904"/>
    <n v="264081"/>
    <n v="196946"/>
    <n v="344655"/>
    <n v="245298"/>
    <n v="429272"/>
    <n v="275993"/>
    <n v="482988"/>
    <n v="306215"/>
    <n v="535877"/>
  </r>
  <r>
    <m/>
    <x v="4"/>
    <s v="Region V - Midwest"/>
    <x v="30"/>
    <s v="IN"/>
    <x v="205"/>
    <n v="4"/>
    <x v="3"/>
    <n v="96471"/>
    <n v="154354"/>
    <n v="135060"/>
    <n v="216096"/>
    <n v="173648"/>
    <n v="277837"/>
    <n v="231531"/>
    <n v="370450"/>
    <n v="289414"/>
    <n v="463062"/>
    <n v="328002"/>
    <n v="524804"/>
    <n v="366591"/>
    <n v="586546"/>
  </r>
  <r>
    <m/>
    <x v="1"/>
    <s v="Region V"/>
    <x v="30"/>
    <s v="IN"/>
    <x v="205"/>
    <n v="1"/>
    <x v="0"/>
    <n v="112873"/>
    <n v="197529"/>
    <n v="146426"/>
    <n v="256246"/>
    <n v="175543"/>
    <n v="307201"/>
    <n v="209886"/>
    <n v="367300"/>
    <n v="247580"/>
    <n v="433264"/>
    <n v="271547"/>
    <n v="475208"/>
    <n v="293248"/>
    <n v="513184"/>
  </r>
  <r>
    <m/>
    <x v="1"/>
    <s v="Region V"/>
    <x v="30"/>
    <s v="IN"/>
    <x v="205"/>
    <n v="2"/>
    <x v="1"/>
    <n v="97649"/>
    <n v="170886"/>
    <n v="128247"/>
    <n v="224433"/>
    <n v="156201"/>
    <n v="273352"/>
    <n v="192158"/>
    <n v="336276"/>
    <n v="228868"/>
    <n v="400518"/>
    <n v="252883"/>
    <n v="442545"/>
    <n v="274933"/>
    <n v="481133"/>
  </r>
  <r>
    <m/>
    <x v="1"/>
    <s v="Region V"/>
    <x v="30"/>
    <s v="IN"/>
    <x v="205"/>
    <n v="3"/>
    <x v="2"/>
    <n v="88298"/>
    <n v="154522"/>
    <n v="119998"/>
    <n v="209997"/>
    <n v="151613"/>
    <n v="265322"/>
    <n v="199470"/>
    <n v="349073"/>
    <n v="246825"/>
    <n v="431944"/>
    <n v="277837"/>
    <n v="486214"/>
    <n v="308401"/>
    <n v="539703"/>
  </r>
  <r>
    <m/>
    <x v="1"/>
    <s v="Region V"/>
    <x v="30"/>
    <s v="IN"/>
    <x v="205"/>
    <n v="4"/>
    <x v="3"/>
    <n v="99589"/>
    <n v="159343"/>
    <n v="139425"/>
    <n v="223080"/>
    <n v="179261"/>
    <n v="286817"/>
    <n v="239014"/>
    <n v="382422"/>
    <n v="298768"/>
    <n v="478028"/>
    <n v="338603"/>
    <n v="541765"/>
    <n v="378439"/>
    <n v="605502"/>
  </r>
  <r>
    <m/>
    <x v="4"/>
    <s v="Region V - Midwest"/>
    <x v="31"/>
    <s v="ME"/>
    <x v="215"/>
    <n v="1"/>
    <x v="0"/>
    <n v="127576"/>
    <n v="223258"/>
    <n v="165703"/>
    <n v="289979"/>
    <n v="198106"/>
    <n v="346686"/>
    <n v="236360"/>
    <n v="413630"/>
    <n v="278965"/>
    <n v="488189"/>
    <n v="306070"/>
    <n v="535623"/>
    <n v="331615"/>
    <n v="580326"/>
  </r>
  <r>
    <m/>
    <x v="4"/>
    <s v="Region V - Midwest"/>
    <x v="31"/>
    <s v="ME"/>
    <x v="215"/>
    <n v="2"/>
    <x v="1"/>
    <n v="106499"/>
    <n v="186373"/>
    <n v="141851"/>
    <n v="248239"/>
    <n v="174716"/>
    <n v="305753"/>
    <n v="219727"/>
    <n v="384522"/>
    <n v="265729"/>
    <n v="465026"/>
    <n v="293417"/>
    <n v="513479"/>
    <n v="319345"/>
    <n v="558853"/>
  </r>
  <r>
    <m/>
    <x v="4"/>
    <s v="Region V - Midwest"/>
    <x v="31"/>
    <s v="ME"/>
    <x v="215"/>
    <n v="3"/>
    <x v="2"/>
    <n v="97977"/>
    <n v="171460"/>
    <n v="135262"/>
    <n v="236709"/>
    <n v="171463"/>
    <n v="300061"/>
    <n v="223717"/>
    <n v="391506"/>
    <n v="278630"/>
    <n v="487602"/>
    <n v="313467"/>
    <n v="548566"/>
    <n v="347759"/>
    <n v="608578"/>
  </r>
  <r>
    <m/>
    <x v="4"/>
    <s v="Region V - Midwest"/>
    <x v="31"/>
    <s v="ME"/>
    <x v="215"/>
    <n v="4"/>
    <x v="3"/>
    <n v="109983"/>
    <n v="175972"/>
    <n v="153976"/>
    <n v="246361"/>
    <n v="197969"/>
    <n v="316750"/>
    <n v="263958"/>
    <n v="422334"/>
    <n v="329948"/>
    <n v="527917"/>
    <n v="373941"/>
    <n v="598306"/>
    <n v="417934"/>
    <n v="668695"/>
  </r>
  <r>
    <m/>
    <x v="1"/>
    <s v="Region V"/>
    <x v="31"/>
    <s v="MI"/>
    <x v="215"/>
    <n v="1"/>
    <x v="0"/>
    <n v="127868"/>
    <n v="223768"/>
    <n v="165897"/>
    <n v="290320"/>
    <n v="198899"/>
    <n v="348074"/>
    <n v="237830"/>
    <n v="416203"/>
    <n v="280560"/>
    <n v="490979"/>
    <n v="307728"/>
    <n v="538523"/>
    <n v="332338"/>
    <n v="581591"/>
  </r>
  <r>
    <m/>
    <x v="1"/>
    <s v="Region V"/>
    <x v="31"/>
    <s v="MI"/>
    <x v="215"/>
    <n v="2"/>
    <x v="1"/>
    <n v="110538"/>
    <n v="193441"/>
    <n v="145204"/>
    <n v="254108"/>
    <n v="176882"/>
    <n v="309544"/>
    <n v="217651"/>
    <n v="380888"/>
    <n v="259260"/>
    <n v="453705"/>
    <n v="286478"/>
    <n v="501336"/>
    <n v="311476"/>
    <n v="545083"/>
  </r>
  <r>
    <m/>
    <x v="1"/>
    <s v="Region V"/>
    <x v="31"/>
    <s v="MI"/>
    <x v="215"/>
    <n v="3"/>
    <x v="2"/>
    <n v="99857"/>
    <n v="174749"/>
    <n v="135680"/>
    <n v="237439"/>
    <n v="171405"/>
    <n v="299959"/>
    <n v="225489"/>
    <n v="394606"/>
    <n v="279001"/>
    <n v="488252"/>
    <n v="314041"/>
    <n v="549571"/>
    <n v="348571"/>
    <n v="610000"/>
  </r>
  <r>
    <m/>
    <x v="1"/>
    <s v="Region V"/>
    <x v="31"/>
    <s v="MI"/>
    <x v="215"/>
    <n v="4"/>
    <x v="3"/>
    <n v="112817"/>
    <n v="180507"/>
    <n v="157943"/>
    <n v="252709"/>
    <n v="203070"/>
    <n v="324912"/>
    <n v="270760"/>
    <n v="433216"/>
    <n v="338450"/>
    <n v="541520"/>
    <n v="383576"/>
    <n v="613722"/>
    <n v="428703"/>
    <n v="685925"/>
  </r>
  <r>
    <m/>
    <x v="4"/>
    <s v="Region IV - Southeast"/>
    <x v="21"/>
    <s v="AL"/>
    <x v="131"/>
    <n v="1"/>
    <x v="0"/>
    <n v="97467"/>
    <n v="170568"/>
    <n v="126397"/>
    <n v="221195"/>
    <n v="150941"/>
    <n v="264147"/>
    <n v="179847"/>
    <n v="314732"/>
    <n v="212095"/>
    <n v="371166"/>
    <n v="232630"/>
    <n v="407103"/>
    <n v="251917"/>
    <n v="440854"/>
  </r>
  <r>
    <m/>
    <x v="4"/>
    <s v="Region IV - Southeast"/>
    <x v="21"/>
    <s v="AL"/>
    <x v="131"/>
    <n v="2"/>
    <x v="1"/>
    <n v="82439"/>
    <n v="144269"/>
    <n v="109390"/>
    <n v="191433"/>
    <n v="134263"/>
    <n v="234961"/>
    <n v="167987"/>
    <n v="293977"/>
    <n v="202657"/>
    <n v="354650"/>
    <n v="223608"/>
    <n v="391314"/>
    <n v="243168"/>
    <n v="425544"/>
  </r>
  <r>
    <m/>
    <x v="4"/>
    <s v="Region IV - Southeast"/>
    <x v="21"/>
    <s v="AL"/>
    <x v="131"/>
    <n v="3"/>
    <x v="2"/>
    <n v="76532"/>
    <n v="133931"/>
    <n v="105786"/>
    <n v="185126"/>
    <n v="134267"/>
    <n v="234967"/>
    <n v="175529"/>
    <n v="307175"/>
    <n v="218686"/>
    <n v="382700"/>
    <n v="246194"/>
    <n v="430839"/>
    <n v="273314"/>
    <n v="478299"/>
  </r>
  <r>
    <m/>
    <x v="4"/>
    <s v="Region IV - Southeast"/>
    <x v="21"/>
    <s v="AL"/>
    <x v="131"/>
    <n v="4"/>
    <x v="3"/>
    <n v="84050"/>
    <n v="134480"/>
    <n v="117670"/>
    <n v="188272"/>
    <n v="151290"/>
    <n v="242065"/>
    <n v="201720"/>
    <n v="322753"/>
    <n v="252151"/>
    <n v="403441"/>
    <n v="285771"/>
    <n v="457233"/>
    <n v="319391"/>
    <n v="511025"/>
  </r>
  <r>
    <m/>
    <x v="1"/>
    <s v="Region IV"/>
    <x v="21"/>
    <s v="AL"/>
    <x v="131"/>
    <n v="1"/>
    <x v="0"/>
    <n v="99005"/>
    <n v="173259"/>
    <n v="128234"/>
    <n v="224410"/>
    <n v="153601"/>
    <n v="268802"/>
    <n v="183452"/>
    <n v="321041"/>
    <n v="216227"/>
    <n v="378397"/>
    <n v="237085"/>
    <n v="414898"/>
    <n v="255842"/>
    <n v="447723"/>
  </r>
  <r>
    <m/>
    <x v="1"/>
    <s v="Region IV"/>
    <x v="21"/>
    <s v="AL"/>
    <x v="131"/>
    <n v="2"/>
    <x v="1"/>
    <n v="86500"/>
    <n v="151375"/>
    <n v="113302"/>
    <n v="198279"/>
    <n v="137714"/>
    <n v="240999"/>
    <n v="168890"/>
    <n v="295557"/>
    <n v="200857"/>
    <n v="351499"/>
    <n v="221798"/>
    <n v="388147"/>
    <n v="240942"/>
    <n v="421648"/>
  </r>
  <r>
    <m/>
    <x v="1"/>
    <s v="Region IV"/>
    <x v="21"/>
    <s v="AL"/>
    <x v="131"/>
    <n v="3"/>
    <x v="2"/>
    <n v="79197"/>
    <n v="138595"/>
    <n v="107903"/>
    <n v="188830"/>
    <n v="136539"/>
    <n v="238943"/>
    <n v="179850"/>
    <n v="314738"/>
    <n v="222749"/>
    <n v="389810"/>
    <n v="250889"/>
    <n v="439056"/>
    <n v="278663"/>
    <n v="487660"/>
  </r>
  <r>
    <m/>
    <x v="1"/>
    <s v="Region IV"/>
    <x v="21"/>
    <s v="AL"/>
    <x v="131"/>
    <n v="4"/>
    <x v="3"/>
    <n v="87374"/>
    <n v="139799"/>
    <n v="122324"/>
    <n v="195719"/>
    <n v="157274"/>
    <n v="251638"/>
    <n v="209698"/>
    <n v="335518"/>
    <n v="262123"/>
    <n v="419397"/>
    <n v="297073"/>
    <n v="475317"/>
    <n v="332023"/>
    <n v="531236"/>
  </r>
  <r>
    <m/>
    <x v="4"/>
    <s v="Region VI - Midsouth"/>
    <x v="38"/>
    <s v="OK"/>
    <x v="273"/>
    <n v="1"/>
    <x v="0"/>
    <n v="105105"/>
    <n v="183934"/>
    <n v="136547"/>
    <n v="238957"/>
    <n v="163276"/>
    <n v="285733"/>
    <n v="194842"/>
    <n v="340973"/>
    <n v="229989"/>
    <n v="402481"/>
    <n v="252347"/>
    <n v="441607"/>
    <n v="273428"/>
    <n v="478499"/>
  </r>
  <r>
    <m/>
    <x v="4"/>
    <s v="Region VI - Midsouth"/>
    <x v="38"/>
    <s v="OK"/>
    <x v="273"/>
    <n v="2"/>
    <x v="1"/>
    <n v="87574"/>
    <n v="153254"/>
    <n v="116708"/>
    <n v="204238"/>
    <n v="143821"/>
    <n v="251686"/>
    <n v="181007"/>
    <n v="316762"/>
    <n v="218980"/>
    <n v="383215"/>
    <n v="241822"/>
    <n v="423189"/>
    <n v="263222"/>
    <n v="460638"/>
  </r>
  <r>
    <m/>
    <x v="4"/>
    <s v="Region VI - Midsouth"/>
    <x v="38"/>
    <s v="OK"/>
    <x v="273"/>
    <n v="3"/>
    <x v="2"/>
    <n v="80459"/>
    <n v="140804"/>
    <n v="111058"/>
    <n v="194351"/>
    <n v="140755"/>
    <n v="246321"/>
    <n v="183597"/>
    <n v="321295"/>
    <n v="228650"/>
    <n v="400138"/>
    <n v="257212"/>
    <n v="450121"/>
    <n v="285321"/>
    <n v="499312"/>
  </r>
  <r>
    <m/>
    <x v="4"/>
    <s v="Region VI - Midsouth"/>
    <x v="38"/>
    <s v="OK"/>
    <x v="273"/>
    <n v="4"/>
    <x v="3"/>
    <n v="90607"/>
    <n v="144971"/>
    <n v="126850"/>
    <n v="202959"/>
    <n v="163092"/>
    <n v="260948"/>
    <n v="217457"/>
    <n v="347930"/>
    <n v="271821"/>
    <n v="434913"/>
    <n v="308063"/>
    <n v="492902"/>
    <n v="344306"/>
    <n v="550890"/>
  </r>
  <r>
    <m/>
    <x v="1"/>
    <s v="Region VI"/>
    <x v="38"/>
    <s v="OK"/>
    <x v="273"/>
    <n v="1"/>
    <x v="0"/>
    <n v="106699"/>
    <n v="186723"/>
    <n v="138460"/>
    <n v="242305"/>
    <n v="166022"/>
    <n v="290538"/>
    <n v="198545"/>
    <n v="347453"/>
    <n v="234239"/>
    <n v="409919"/>
    <n v="256932"/>
    <n v="449631"/>
    <n v="277506"/>
    <n v="485635"/>
  </r>
  <r>
    <m/>
    <x v="1"/>
    <s v="Region VI"/>
    <x v="38"/>
    <s v="OK"/>
    <x v="273"/>
    <n v="2"/>
    <x v="1"/>
    <n v="92122"/>
    <n v="161214"/>
    <n v="121054"/>
    <n v="211845"/>
    <n v="147503"/>
    <n v="258130"/>
    <n v="181571"/>
    <n v="317749"/>
    <n v="216323"/>
    <n v="378566"/>
    <n v="239052"/>
    <n v="418341"/>
    <n v="259939"/>
    <n v="454893"/>
  </r>
  <r>
    <m/>
    <x v="1"/>
    <s v="Region VI"/>
    <x v="38"/>
    <s v="OK"/>
    <x v="273"/>
    <n v="3"/>
    <x v="2"/>
    <n v="83087"/>
    <n v="145402"/>
    <n v="112856"/>
    <n v="197498"/>
    <n v="142544"/>
    <n v="249451"/>
    <n v="187492"/>
    <n v="328111"/>
    <n v="231959"/>
    <n v="405929"/>
    <n v="261070"/>
    <n v="456872"/>
    <n v="289752"/>
    <n v="507067"/>
  </r>
  <r>
    <m/>
    <x v="1"/>
    <s v="Region VI"/>
    <x v="38"/>
    <s v="OK"/>
    <x v="273"/>
    <n v="4"/>
    <x v="3"/>
    <n v="94136"/>
    <n v="150618"/>
    <n v="131791"/>
    <n v="210866"/>
    <n v="169446"/>
    <n v="271113"/>
    <n v="225928"/>
    <n v="361484"/>
    <n v="282409"/>
    <n v="451855"/>
    <n v="320064"/>
    <n v="512102"/>
    <n v="357719"/>
    <n v="572350"/>
  </r>
  <r>
    <m/>
    <x v="4"/>
    <s v="Region III -"/>
    <x v="19"/>
    <s v="VA"/>
    <x v="113"/>
    <n v="1"/>
    <x v="0"/>
    <n v="126709"/>
    <n v="221740"/>
    <n v="164419"/>
    <n v="287733"/>
    <n v="196434"/>
    <n v="343760"/>
    <n v="234175"/>
    <n v="409807"/>
    <n v="276252"/>
    <n v="483440"/>
    <n v="303036"/>
    <n v="530313"/>
    <n v="328226"/>
    <n v="574395"/>
  </r>
  <r>
    <m/>
    <x v="4"/>
    <s v="Region III -"/>
    <x v="19"/>
    <s v="VA"/>
    <x v="113"/>
    <n v="2"/>
    <x v="1"/>
    <n v="106625"/>
    <n v="186593"/>
    <n v="141691"/>
    <n v="247959"/>
    <n v="174146"/>
    <n v="304756"/>
    <n v="218326"/>
    <n v="382070"/>
    <n v="263639"/>
    <n v="461369"/>
    <n v="290979"/>
    <n v="509213"/>
    <n v="316534"/>
    <n v="553934"/>
  </r>
  <r>
    <m/>
    <x v="4"/>
    <s v="Region III -"/>
    <x v="19"/>
    <s v="VA"/>
    <x v="113"/>
    <n v="3"/>
    <x v="2"/>
    <n v="98638"/>
    <n v="172616"/>
    <n v="136277"/>
    <n v="238485"/>
    <n v="172883"/>
    <n v="302546"/>
    <n v="225842"/>
    <n v="395223"/>
    <n v="281333"/>
    <n v="492333"/>
    <n v="316639"/>
    <n v="554119"/>
    <n v="351426"/>
    <n v="614996"/>
  </r>
  <r>
    <m/>
    <x v="4"/>
    <s v="Region III -"/>
    <x v="19"/>
    <s v="VA"/>
    <x v="113"/>
    <n v="4"/>
    <x v="3"/>
    <n v="109254"/>
    <n v="174806"/>
    <n v="152956"/>
    <n v="244729"/>
    <n v="196657"/>
    <n v="314652"/>
    <n v="262210"/>
    <n v="419535"/>
    <n v="327762"/>
    <n v="524419"/>
    <n v="371464"/>
    <n v="594342"/>
    <n v="415165"/>
    <n v="664265"/>
  </r>
  <r>
    <m/>
    <x v="1"/>
    <s v="Region III "/>
    <x v="19"/>
    <s v="VI"/>
    <x v="113"/>
    <n v="1"/>
    <x v="0"/>
    <n v="125749"/>
    <n v="220061"/>
    <n v="162985"/>
    <n v="285224"/>
    <n v="195300"/>
    <n v="341775"/>
    <n v="233364"/>
    <n v="408388"/>
    <n v="275152"/>
    <n v="481516"/>
    <n v="301736"/>
    <n v="528037"/>
    <n v="325713"/>
    <n v="569998"/>
  </r>
  <r>
    <m/>
    <x v="1"/>
    <s v="Region III "/>
    <x v="19"/>
    <s v="VI"/>
    <x v="113"/>
    <n v="2"/>
    <x v="1"/>
    <n v="109396"/>
    <n v="191443"/>
    <n v="143458"/>
    <n v="251052"/>
    <n v="174524"/>
    <n v="305416"/>
    <n v="214322"/>
    <n v="375064"/>
    <n v="255053"/>
    <n v="446342"/>
    <n v="281720"/>
    <n v="493009"/>
    <n v="306143"/>
    <n v="535751"/>
  </r>
  <r>
    <m/>
    <x v="1"/>
    <s v="Region III "/>
    <x v="19"/>
    <s v="VI"/>
    <x v="113"/>
    <n v="3"/>
    <x v="2"/>
    <n v="99622"/>
    <n v="174339"/>
    <n v="135584"/>
    <n v="237272"/>
    <n v="171453"/>
    <n v="300043"/>
    <n v="225726"/>
    <n v="395020"/>
    <n v="279458"/>
    <n v="489052"/>
    <n v="314680"/>
    <n v="550690"/>
    <n v="349422"/>
    <n v="611488"/>
  </r>
  <r>
    <m/>
    <x v="1"/>
    <s v="Region III "/>
    <x v="19"/>
    <s v="VI"/>
    <x v="113"/>
    <n v="4"/>
    <x v="3"/>
    <n v="110965"/>
    <n v="177543"/>
    <n v="155350"/>
    <n v="248561"/>
    <n v="199736"/>
    <n v="319578"/>
    <n v="266315"/>
    <n v="426104"/>
    <n v="332894"/>
    <n v="532630"/>
    <n v="377280"/>
    <n v="603647"/>
    <n v="421665"/>
    <n v="674665"/>
  </r>
  <r>
    <m/>
    <x v="4"/>
    <s v="Region IV - Southeast"/>
    <x v="26"/>
    <s v="NC"/>
    <x v="172"/>
    <n v="1"/>
    <x v="0"/>
    <n v="117974"/>
    <n v="206455"/>
    <n v="153052"/>
    <n v="267842"/>
    <n v="182826"/>
    <n v="319946"/>
    <n v="217913"/>
    <n v="381348"/>
    <n v="257040"/>
    <n v="449820"/>
    <n v="281950"/>
    <n v="493412"/>
    <n v="305366"/>
    <n v="534390"/>
  </r>
  <r>
    <m/>
    <x v="4"/>
    <s v="Region IV - Southeast"/>
    <x v="26"/>
    <s v="NC"/>
    <x v="172"/>
    <n v="2"/>
    <x v="1"/>
    <n v="99450"/>
    <n v="174038"/>
    <n v="132089"/>
    <n v="231156"/>
    <n v="162269"/>
    <n v="283971"/>
    <n v="203295"/>
    <n v="355766"/>
    <n v="245407"/>
    <n v="429462"/>
    <n v="270829"/>
    <n v="473951"/>
    <n v="294582"/>
    <n v="515518"/>
  </r>
  <r>
    <m/>
    <x v="4"/>
    <s v="Region IV - Southeast"/>
    <x v="26"/>
    <s v="NC"/>
    <x v="172"/>
    <n v="3"/>
    <x v="2"/>
    <n v="92113"/>
    <n v="161197"/>
    <n v="127283"/>
    <n v="222745"/>
    <n v="161500"/>
    <n v="282625"/>
    <n v="211026"/>
    <n v="369296"/>
    <n v="262889"/>
    <n v="460056"/>
    <n v="295907"/>
    <n v="517838"/>
    <n v="328447"/>
    <n v="574782"/>
  </r>
  <r>
    <m/>
    <x v="4"/>
    <s v="Region IV - Southeast"/>
    <x v="26"/>
    <s v="NC"/>
    <x v="172"/>
    <n v="4"/>
    <x v="3"/>
    <n v="101727"/>
    <n v="162763"/>
    <n v="142417"/>
    <n v="227868"/>
    <n v="183108"/>
    <n v="292973"/>
    <n v="244144"/>
    <n v="390630"/>
    <n v="305180"/>
    <n v="488288"/>
    <n v="345871"/>
    <n v="553393"/>
    <n v="386561"/>
    <n v="618498"/>
  </r>
  <r>
    <m/>
    <x v="1"/>
    <s v="Region IV"/>
    <x v="26"/>
    <s v="NC"/>
    <x v="172"/>
    <n v="1"/>
    <x v="0"/>
    <n v="117630"/>
    <n v="205853"/>
    <n v="152409"/>
    <n v="266715"/>
    <n v="182591"/>
    <n v="319534"/>
    <n v="218125"/>
    <n v="381719"/>
    <n v="257138"/>
    <n v="449992"/>
    <n v="281961"/>
    <n v="493432"/>
    <n v="304316"/>
    <n v="532553"/>
  </r>
  <r>
    <m/>
    <x v="1"/>
    <s v="Region IV"/>
    <x v="26"/>
    <s v="NC"/>
    <x v="172"/>
    <n v="2"/>
    <x v="1"/>
    <n v="102560"/>
    <n v="179480"/>
    <n v="134413"/>
    <n v="235224"/>
    <n v="163444"/>
    <n v="286027"/>
    <n v="200576"/>
    <n v="351008"/>
    <n v="238615"/>
    <n v="417576"/>
    <n v="263527"/>
    <n v="461173"/>
    <n v="286321"/>
    <n v="501062"/>
  </r>
  <r>
    <m/>
    <x v="1"/>
    <s v="Region IV"/>
    <x v="26"/>
    <s v="NC"/>
    <x v="172"/>
    <n v="3"/>
    <x v="2"/>
    <n v="93658"/>
    <n v="163901"/>
    <n v="127538"/>
    <n v="223192"/>
    <n v="161334"/>
    <n v="282334"/>
    <n v="212459"/>
    <n v="371803"/>
    <n v="263086"/>
    <n v="460401"/>
    <n v="296285"/>
    <n v="518499"/>
    <n v="329042"/>
    <n v="575823"/>
  </r>
  <r>
    <m/>
    <x v="1"/>
    <s v="Region IV"/>
    <x v="26"/>
    <s v="NC"/>
    <x v="172"/>
    <n v="4"/>
    <x v="3"/>
    <n v="103806"/>
    <n v="166090"/>
    <n v="145329"/>
    <n v="232526"/>
    <n v="186851"/>
    <n v="298962"/>
    <n v="249135"/>
    <n v="398615"/>
    <n v="311418"/>
    <n v="498269"/>
    <n v="352941"/>
    <n v="564705"/>
    <n v="394463"/>
    <n v="631141"/>
  </r>
  <r>
    <m/>
    <x v="4"/>
    <s v="Region IV - Southeast"/>
    <x v="24"/>
    <s v="KY"/>
    <x v="158"/>
    <n v="1"/>
    <x v="0"/>
    <n v="113982"/>
    <n v="199468"/>
    <n v="148169"/>
    <n v="259296"/>
    <n v="177252"/>
    <n v="310191"/>
    <n v="211629"/>
    <n v="370351"/>
    <n v="249882"/>
    <n v="437293"/>
    <n v="274206"/>
    <n v="479860"/>
    <n v="297171"/>
    <n v="520049"/>
  </r>
  <r>
    <m/>
    <x v="4"/>
    <s v="Region IV - Southeast"/>
    <x v="24"/>
    <s v="KY"/>
    <x v="158"/>
    <n v="2"/>
    <x v="1"/>
    <n v="94482"/>
    <n v="165344"/>
    <n v="126103"/>
    <n v="220681"/>
    <n v="155613"/>
    <n v="272323"/>
    <n v="196241"/>
    <n v="343422"/>
    <n v="237637"/>
    <n v="415864"/>
    <n v="262500"/>
    <n v="459374"/>
    <n v="285819"/>
    <n v="500184"/>
  </r>
  <r>
    <m/>
    <x v="4"/>
    <s v="Region IV - Southeast"/>
    <x v="24"/>
    <s v="KY"/>
    <x v="158"/>
    <n v="3"/>
    <x v="2"/>
    <n v="86494"/>
    <n v="151364"/>
    <n v="119328"/>
    <n v="208824"/>
    <n v="151159"/>
    <n v="264529"/>
    <n v="197012"/>
    <n v="344772"/>
    <n v="245325"/>
    <n v="429318"/>
    <n v="275894"/>
    <n v="482814"/>
    <n v="305959"/>
    <n v="535429"/>
  </r>
  <r>
    <m/>
    <x v="4"/>
    <s v="Region IV - Southeast"/>
    <x v="24"/>
    <s v="KY"/>
    <x v="158"/>
    <n v="4"/>
    <x v="3"/>
    <n v="98248"/>
    <n v="157197"/>
    <n v="137548"/>
    <n v="220076"/>
    <n v="176847"/>
    <n v="282955"/>
    <n v="235796"/>
    <n v="377273"/>
    <n v="294745"/>
    <n v="471592"/>
    <n v="334044"/>
    <n v="534471"/>
    <n v="373343"/>
    <n v="597349"/>
  </r>
  <r>
    <m/>
    <x v="1"/>
    <s v="Region IV"/>
    <x v="24"/>
    <s v="KY"/>
    <x v="158"/>
    <n v="1"/>
    <x v="0"/>
    <n v="114318"/>
    <n v="200056"/>
    <n v="148445"/>
    <n v="259779"/>
    <n v="178060"/>
    <n v="311604"/>
    <n v="213038"/>
    <n v="372817"/>
    <n v="251422"/>
    <n v="439989"/>
    <n v="275816"/>
    <n v="482678"/>
    <n v="297995"/>
    <n v="521491"/>
  </r>
  <r>
    <m/>
    <x v="1"/>
    <s v="Region IV"/>
    <x v="24"/>
    <s v="KY"/>
    <x v="158"/>
    <n v="2"/>
    <x v="1"/>
    <n v="98285"/>
    <n v="171999"/>
    <n v="129301"/>
    <n v="226277"/>
    <n v="157691"/>
    <n v="275959"/>
    <n v="194369"/>
    <n v="340146"/>
    <n v="231717"/>
    <n v="405505"/>
    <n v="256129"/>
    <n v="448225"/>
    <n v="278603"/>
    <n v="487556"/>
  </r>
  <r>
    <m/>
    <x v="1"/>
    <s v="Region IV"/>
    <x v="24"/>
    <s v="KY"/>
    <x v="158"/>
    <n v="3"/>
    <x v="2"/>
    <n v="88164"/>
    <n v="154288"/>
    <n v="119619"/>
    <n v="209333"/>
    <n v="150983"/>
    <n v="264220"/>
    <n v="198488"/>
    <n v="347355"/>
    <n v="245465"/>
    <n v="429563"/>
    <n v="276194"/>
    <n v="483339"/>
    <n v="306453"/>
    <n v="536293"/>
  </r>
  <r>
    <m/>
    <x v="1"/>
    <s v="Region IV"/>
    <x v="24"/>
    <s v="KY"/>
    <x v="158"/>
    <n v="4"/>
    <x v="3"/>
    <n v="100848"/>
    <n v="161357"/>
    <n v="141187"/>
    <n v="225900"/>
    <n v="181526"/>
    <n v="290442"/>
    <n v="242035"/>
    <n v="387256"/>
    <n v="302544"/>
    <n v="484070"/>
    <n v="342883"/>
    <n v="548613"/>
    <n v="383222"/>
    <n v="613156"/>
  </r>
  <r>
    <m/>
    <x v="4"/>
    <s v="Region IV - Southeast"/>
    <x v="23"/>
    <s v="GA"/>
    <x v="152"/>
    <n v="1"/>
    <x v="0"/>
    <n v="104522"/>
    <n v="182914"/>
    <n v="135775"/>
    <n v="237606"/>
    <n v="162340"/>
    <n v="284095"/>
    <n v="193707"/>
    <n v="338987"/>
    <n v="228637"/>
    <n v="400115"/>
    <n v="250858"/>
    <n v="439001"/>
    <n v="271805"/>
    <n v="475659"/>
  </r>
  <r>
    <m/>
    <x v="4"/>
    <s v="Region IV - Southeast"/>
    <x v="23"/>
    <s v="GA"/>
    <x v="152"/>
    <n v="2"/>
    <x v="1"/>
    <n v="87168"/>
    <n v="152544"/>
    <n v="116136"/>
    <n v="203238"/>
    <n v="143081"/>
    <n v="250392"/>
    <n v="180012"/>
    <n v="315021"/>
    <n v="217739"/>
    <n v="381043"/>
    <n v="240440"/>
    <n v="420769"/>
    <n v="261702"/>
    <n v="457979"/>
  </r>
  <r>
    <m/>
    <x v="4"/>
    <s v="Region IV - Southeast"/>
    <x v="23"/>
    <s v="GA"/>
    <x v="152"/>
    <n v="3"/>
    <x v="2"/>
    <n v="80138"/>
    <n v="140241"/>
    <n v="110624"/>
    <n v="193592"/>
    <n v="140217"/>
    <n v="245380"/>
    <n v="182922"/>
    <n v="320113"/>
    <n v="227815"/>
    <n v="398676"/>
    <n v="256285"/>
    <n v="448498"/>
    <n v="284306"/>
    <n v="497536"/>
  </r>
  <r>
    <m/>
    <x v="4"/>
    <s v="Region IV - Southeast"/>
    <x v="23"/>
    <s v="GA"/>
    <x v="152"/>
    <n v="4"/>
    <x v="3"/>
    <n v="90106"/>
    <n v="144170"/>
    <n v="126149"/>
    <n v="201838"/>
    <n v="162191"/>
    <n v="259506"/>
    <n v="216255"/>
    <n v="346008"/>
    <n v="270319"/>
    <n v="432510"/>
    <n v="306361"/>
    <n v="490178"/>
    <n v="342404"/>
    <n v="547846"/>
  </r>
  <r>
    <m/>
    <x v="1"/>
    <s v="Region IV"/>
    <x v="23"/>
    <s v="GA"/>
    <x v="152"/>
    <n v="1"/>
    <x v="0"/>
    <n v="107214"/>
    <n v="187624"/>
    <n v="139000"/>
    <n v="243251"/>
    <n v="166586"/>
    <n v="291525"/>
    <n v="199093"/>
    <n v="348412"/>
    <n v="234777"/>
    <n v="410860"/>
    <n v="257475"/>
    <n v="450580"/>
    <n v="277972"/>
    <n v="486451"/>
  </r>
  <r>
    <m/>
    <x v="1"/>
    <s v="Region IV"/>
    <x v="23"/>
    <s v="GA"/>
    <x v="152"/>
    <n v="2"/>
    <x v="1"/>
    <n v="93105"/>
    <n v="162934"/>
    <n v="122154"/>
    <n v="213769"/>
    <n v="148661"/>
    <n v="260157"/>
    <n v="182664"/>
    <n v="319662"/>
    <n v="217437"/>
    <n v="380514"/>
    <n v="240197"/>
    <n v="420344"/>
    <n v="261059"/>
    <n v="456853"/>
  </r>
  <r>
    <m/>
    <x v="1"/>
    <s v="Region IV"/>
    <x v="23"/>
    <s v="GA"/>
    <x v="152"/>
    <n v="3"/>
    <x v="2"/>
    <n v="84596"/>
    <n v="148043"/>
    <n v="115081"/>
    <n v="201392"/>
    <n v="145486"/>
    <n v="254601"/>
    <n v="191498"/>
    <n v="335121"/>
    <n v="237044"/>
    <n v="414826"/>
    <n v="266890"/>
    <n v="467058"/>
    <n v="296323"/>
    <n v="518565"/>
  </r>
  <r>
    <m/>
    <x v="1"/>
    <s v="Region IV"/>
    <x v="23"/>
    <s v="GA"/>
    <x v="152"/>
    <n v="4"/>
    <x v="3"/>
    <n v="94604"/>
    <n v="151367"/>
    <n v="132446"/>
    <n v="211913"/>
    <n v="170288"/>
    <n v="272460"/>
    <n v="227050"/>
    <n v="363280"/>
    <n v="283813"/>
    <n v="454100"/>
    <n v="321654"/>
    <n v="514647"/>
    <n v="359496"/>
    <n v="575194"/>
  </r>
  <r>
    <m/>
    <x v="4"/>
    <s v="Region IV - Southeast"/>
    <x v="23"/>
    <s v="GA"/>
    <x v="153"/>
    <n v="1"/>
    <x v="0"/>
    <n v="116816"/>
    <n v="204427"/>
    <n v="151619"/>
    <n v="265333"/>
    <n v="181175"/>
    <n v="317056"/>
    <n v="216030"/>
    <n v="378052"/>
    <n v="254878"/>
    <n v="446037"/>
    <n v="279604"/>
    <n v="489307"/>
    <n v="302870"/>
    <n v="530023"/>
  </r>
  <r>
    <m/>
    <x v="4"/>
    <s v="Region IV - Southeast"/>
    <x v="23"/>
    <s v="GA"/>
    <x v="153"/>
    <n v="2"/>
    <x v="1"/>
    <n v="98096"/>
    <n v="171669"/>
    <n v="130436"/>
    <n v="228262"/>
    <n v="160402"/>
    <n v="280703"/>
    <n v="201257"/>
    <n v="352200"/>
    <n v="243123"/>
    <n v="425465"/>
    <n v="268366"/>
    <n v="469640"/>
    <n v="291973"/>
    <n v="510952"/>
  </r>
  <r>
    <m/>
    <x v="4"/>
    <s v="Region IV - Southeast"/>
    <x v="23"/>
    <s v="GA"/>
    <x v="153"/>
    <n v="3"/>
    <x v="2"/>
    <n v="90619"/>
    <n v="158584"/>
    <n v="125175"/>
    <n v="219055"/>
    <n v="158767"/>
    <n v="277842"/>
    <n v="207337"/>
    <n v="362840"/>
    <n v="258268"/>
    <n v="451969"/>
    <n v="290649"/>
    <n v="508635"/>
    <n v="322546"/>
    <n v="564455"/>
  </r>
  <r>
    <m/>
    <x v="4"/>
    <s v="Region IV - Southeast"/>
    <x v="23"/>
    <s v="GA"/>
    <x v="153"/>
    <n v="4"/>
    <x v="3"/>
    <n v="100719"/>
    <n v="161151"/>
    <n v="141007"/>
    <n v="225611"/>
    <n v="181295"/>
    <n v="290071"/>
    <n v="241726"/>
    <n v="386762"/>
    <n v="302158"/>
    <n v="483452"/>
    <n v="342446"/>
    <n v="547913"/>
    <n v="382733"/>
    <n v="612373"/>
  </r>
  <r>
    <m/>
    <x v="1"/>
    <s v="Region IV"/>
    <x v="23"/>
    <s v="GA"/>
    <x v="153"/>
    <n v="1"/>
    <x v="0"/>
    <n v="115884"/>
    <n v="202798"/>
    <n v="150237"/>
    <n v="262916"/>
    <n v="180050"/>
    <n v="315087"/>
    <n v="215180"/>
    <n v="376565"/>
    <n v="253744"/>
    <n v="444052"/>
    <n v="278273"/>
    <n v="486978"/>
    <n v="300422"/>
    <n v="525739"/>
  </r>
  <r>
    <m/>
    <x v="1"/>
    <s v="Region IV"/>
    <x v="23"/>
    <s v="GA"/>
    <x v="153"/>
    <n v="2"/>
    <x v="1"/>
    <n v="100654"/>
    <n v="176144"/>
    <n v="132051"/>
    <n v="231089"/>
    <n v="160699"/>
    <n v="281224"/>
    <n v="197444"/>
    <n v="345528"/>
    <n v="235024"/>
    <n v="411292"/>
    <n v="259622"/>
    <n v="454339"/>
    <n v="282167"/>
    <n v="493792"/>
  </r>
  <r>
    <m/>
    <x v="1"/>
    <s v="Region IV"/>
    <x v="23"/>
    <s v="GA"/>
    <x v="153"/>
    <n v="3"/>
    <x v="2"/>
    <n v="91476"/>
    <n v="160084"/>
    <n v="124447"/>
    <n v="217781"/>
    <n v="157331"/>
    <n v="275329"/>
    <n v="207093"/>
    <n v="362412"/>
    <n v="256352"/>
    <n v="448617"/>
    <n v="288633"/>
    <n v="505109"/>
    <n v="320468"/>
    <n v="560818"/>
  </r>
  <r>
    <m/>
    <x v="1"/>
    <s v="Region IV"/>
    <x v="23"/>
    <s v="GA"/>
    <x v="153"/>
    <n v="4"/>
    <x v="3"/>
    <n v="102256"/>
    <n v="163609"/>
    <n v="143158"/>
    <n v="229053"/>
    <n v="184060"/>
    <n v="294496"/>
    <n v="245414"/>
    <n v="392662"/>
    <n v="306767"/>
    <n v="490827"/>
    <n v="347669"/>
    <n v="556271"/>
    <n v="388572"/>
    <n v="621715"/>
  </r>
  <r>
    <m/>
    <x v="4"/>
    <s v="Region II - Northeast"/>
    <x v="11"/>
    <s v="NJ"/>
    <x v="56"/>
    <n v="1"/>
    <x v="0"/>
    <n v="152829"/>
    <n v="267450"/>
    <n v="198340"/>
    <n v="347096"/>
    <n v="236985"/>
    <n v="414724"/>
    <n v="282551"/>
    <n v="494464"/>
    <n v="333343"/>
    <n v="583350"/>
    <n v="365673"/>
    <n v="639927"/>
    <n v="396087"/>
    <n v="693152"/>
  </r>
  <r>
    <m/>
    <x v="4"/>
    <s v="Region II - Northeast"/>
    <x v="11"/>
    <s v="NJ"/>
    <x v="56"/>
    <n v="2"/>
    <x v="1"/>
    <n v="128455"/>
    <n v="224796"/>
    <n v="170758"/>
    <n v="298826"/>
    <n v="209936"/>
    <n v="367389"/>
    <n v="263316"/>
    <n v="460803"/>
    <n v="318037"/>
    <n v="556564"/>
    <n v="351040"/>
    <n v="614320"/>
    <n v="381898"/>
    <n v="668321"/>
  </r>
  <r>
    <m/>
    <x v="4"/>
    <s v="Region II - Northeast"/>
    <x v="11"/>
    <s v="NJ"/>
    <x v="56"/>
    <n v="3"/>
    <x v="2"/>
    <n v="118738"/>
    <n v="207791"/>
    <n v="164029"/>
    <n v="287051"/>
    <n v="208067"/>
    <n v="364117"/>
    <n v="271756"/>
    <n v="475572"/>
    <n v="338519"/>
    <n v="592407"/>
    <n v="380978"/>
    <n v="666712"/>
    <n v="422808"/>
    <n v="739915"/>
  </r>
  <r>
    <m/>
    <x v="4"/>
    <s v="Region II - Northeast"/>
    <x v="11"/>
    <s v="NJ"/>
    <x v="56"/>
    <n v="4"/>
    <x v="3"/>
    <n v="131773"/>
    <n v="210836"/>
    <n v="184482"/>
    <n v="295171"/>
    <n v="237191"/>
    <n v="379505"/>
    <n v="316254"/>
    <n v="506007"/>
    <n v="395318"/>
    <n v="632509"/>
    <n v="448027"/>
    <n v="716843"/>
    <n v="500736"/>
    <n v="801178"/>
  </r>
  <r>
    <m/>
    <x v="1"/>
    <s v="Region II"/>
    <x v="11"/>
    <s v="NJ"/>
    <x v="56"/>
    <n v="1"/>
    <x v="0"/>
    <n v="150702"/>
    <n v="263728"/>
    <n v="195470"/>
    <n v="342072"/>
    <n v="234320"/>
    <n v="410060"/>
    <n v="280131"/>
    <n v="490230"/>
    <n v="330415"/>
    <n v="578227"/>
    <n v="362391"/>
    <n v="634185"/>
    <n v="391323"/>
    <n v="684816"/>
  </r>
  <r>
    <m/>
    <x v="1"/>
    <s v="Region II"/>
    <x v="11"/>
    <s v="NJ"/>
    <x v="56"/>
    <n v="2"/>
    <x v="1"/>
    <n v="130501"/>
    <n v="228377"/>
    <n v="171349"/>
    <n v="299860"/>
    <n v="208655"/>
    <n v="365146"/>
    <n v="256608"/>
    <n v="449064"/>
    <n v="305587"/>
    <n v="534777"/>
    <n v="337632"/>
    <n v="590857"/>
    <n v="367043"/>
    <n v="642325"/>
  </r>
  <r>
    <m/>
    <x v="1"/>
    <s v="Region II"/>
    <x v="11"/>
    <s v="NJ"/>
    <x v="56"/>
    <n v="3"/>
    <x v="2"/>
    <n v="118149"/>
    <n v="206761"/>
    <n v="160607"/>
    <n v="281062"/>
    <n v="202951"/>
    <n v="355164"/>
    <n v="267045"/>
    <n v="467328"/>
    <n v="330472"/>
    <n v="578326"/>
    <n v="372016"/>
    <n v="651028"/>
    <n v="412967"/>
    <n v="722693"/>
  </r>
  <r>
    <m/>
    <x v="1"/>
    <s v="Region II"/>
    <x v="11"/>
    <s v="NJ"/>
    <x v="56"/>
    <n v="4"/>
    <x v="3"/>
    <n v="132969"/>
    <n v="212750"/>
    <n v="186156"/>
    <n v="297850"/>
    <n v="239344"/>
    <n v="382950"/>
    <n v="319125"/>
    <n v="510600"/>
    <n v="398906"/>
    <n v="638250"/>
    <n v="452094"/>
    <n v="723350"/>
    <n v="505281"/>
    <n v="808450"/>
  </r>
  <r>
    <m/>
    <x v="4"/>
    <s v="Region I - Northeast"/>
    <x v="1"/>
    <s v="ME"/>
    <x v="8"/>
    <n v="1"/>
    <x v="0"/>
    <n v="123875"/>
    <n v="216781"/>
    <n v="160969"/>
    <n v="281696"/>
    <n v="192511"/>
    <n v="336895"/>
    <n v="229774"/>
    <n v="402105"/>
    <n v="271255"/>
    <n v="474696"/>
    <n v="297638"/>
    <n v="520866"/>
    <n v="322527"/>
    <n v="564422"/>
  </r>
  <r>
    <m/>
    <x v="4"/>
    <s v="Region I - Northeast"/>
    <x v="1"/>
    <s v="ME"/>
    <x v="8"/>
    <n v="2"/>
    <x v="1"/>
    <n v="103011"/>
    <n v="180268"/>
    <n v="137358"/>
    <n v="240377"/>
    <n v="169358"/>
    <n v="296376"/>
    <n v="213309"/>
    <n v="373291"/>
    <n v="258153"/>
    <n v="451768"/>
    <n v="285112"/>
    <n v="498946"/>
    <n v="310380"/>
    <n v="543166"/>
  </r>
  <r>
    <m/>
    <x v="4"/>
    <s v="Region I - Northeast"/>
    <x v="1"/>
    <s v="ME"/>
    <x v="8"/>
    <n v="3"/>
    <x v="2"/>
    <n v="94512"/>
    <n v="165396"/>
    <n v="130431"/>
    <n v="228254"/>
    <n v="165276"/>
    <n v="289233"/>
    <n v="215517"/>
    <n v="377155"/>
    <n v="268390"/>
    <n v="469682"/>
    <n v="301884"/>
    <n v="528298"/>
    <n v="334840"/>
    <n v="585970"/>
  </r>
  <r>
    <m/>
    <x v="4"/>
    <s v="Region I - Northeast"/>
    <x v="1"/>
    <s v="ME"/>
    <x v="8"/>
    <n v="4"/>
    <x v="3"/>
    <n v="106783"/>
    <n v="170853"/>
    <n v="149496"/>
    <n v="239194"/>
    <n v="192209"/>
    <n v="307535"/>
    <n v="256279"/>
    <n v="410047"/>
    <n v="320349"/>
    <n v="512559"/>
    <n v="363062"/>
    <n v="580900"/>
    <n v="405775"/>
    <n v="649241"/>
  </r>
  <r>
    <m/>
    <x v="4"/>
    <s v="Region IV - Southeast"/>
    <x v="23"/>
    <s v="GA"/>
    <x v="8"/>
    <n v="1"/>
    <x v="0"/>
    <n v="106714"/>
    <n v="186750"/>
    <n v="138375"/>
    <n v="242156"/>
    <n v="165233"/>
    <n v="289157"/>
    <n v="196859"/>
    <n v="344502"/>
    <n v="232145"/>
    <n v="406254"/>
    <n v="254617"/>
    <n v="445579"/>
    <n v="275717"/>
    <n v="482505"/>
  </r>
  <r>
    <m/>
    <x v="4"/>
    <s v="Region IV - Southeast"/>
    <x v="23"/>
    <s v="GA"/>
    <x v="8"/>
    <n v="2"/>
    <x v="1"/>
    <n v="90335"/>
    <n v="158087"/>
    <n v="119839"/>
    <n v="209719"/>
    <n v="147056"/>
    <n v="257348"/>
    <n v="183933"/>
    <n v="321882"/>
    <n v="221859"/>
    <n v="388253"/>
    <n v="244784"/>
    <n v="428371"/>
    <n v="266182"/>
    <n v="465818"/>
  </r>
  <r>
    <m/>
    <x v="4"/>
    <s v="Region IV - Southeast"/>
    <x v="23"/>
    <s v="GA"/>
    <x v="8"/>
    <n v="3"/>
    <x v="2"/>
    <n v="83910"/>
    <n v="146842"/>
    <n v="115993"/>
    <n v="202987"/>
    <n v="147233"/>
    <n v="257658"/>
    <n v="192503"/>
    <n v="336879"/>
    <n v="239838"/>
    <n v="419716"/>
    <n v="270018"/>
    <n v="472532"/>
    <n v="299775"/>
    <n v="524606"/>
  </r>
  <r>
    <m/>
    <x v="4"/>
    <s v="Region IV - Southeast"/>
    <x v="23"/>
    <s v="GA"/>
    <x v="8"/>
    <n v="4"/>
    <x v="3"/>
    <n v="92026"/>
    <n v="147242"/>
    <n v="128836"/>
    <n v="206138"/>
    <n v="165647"/>
    <n v="265035"/>
    <n v="220862"/>
    <n v="353380"/>
    <n v="276078"/>
    <n v="441725"/>
    <n v="312889"/>
    <n v="500622"/>
    <n v="349699"/>
    <n v="559518"/>
  </r>
  <r>
    <m/>
    <x v="1"/>
    <s v="Region I"/>
    <x v="1"/>
    <s v="ME"/>
    <x v="8"/>
    <n v="1"/>
    <x v="0"/>
    <n v="123540"/>
    <n v="216196"/>
    <n v="160343"/>
    <n v="280600"/>
    <n v="192279"/>
    <n v="336488"/>
    <n v="229973"/>
    <n v="402453"/>
    <n v="271342"/>
    <n v="474848"/>
    <n v="297639"/>
    <n v="520868"/>
    <n v="321499"/>
    <n v="562623"/>
  </r>
  <r>
    <m/>
    <x v="1"/>
    <s v="Region I"/>
    <x v="1"/>
    <s v="ME"/>
    <x v="8"/>
    <n v="2"/>
    <x v="1"/>
    <n v="106546"/>
    <n v="186456"/>
    <n v="140050"/>
    <n v="245088"/>
    <n v="170688"/>
    <n v="298704"/>
    <n v="210184"/>
    <n v="367822"/>
    <n v="250454"/>
    <n v="438295"/>
    <n v="276787"/>
    <n v="484378"/>
    <n v="300998"/>
    <n v="526746"/>
  </r>
  <r>
    <m/>
    <x v="1"/>
    <s v="Region I"/>
    <x v="1"/>
    <s v="ME"/>
    <x v="8"/>
    <n v="3"/>
    <x v="2"/>
    <n v="95960"/>
    <n v="167930"/>
    <n v="130304"/>
    <n v="228033"/>
    <n v="164553"/>
    <n v="287967"/>
    <n v="216412"/>
    <n v="378721"/>
    <n v="267710"/>
    <n v="468493"/>
    <n v="301286"/>
    <n v="527250"/>
    <n v="334363"/>
    <n v="585135"/>
  </r>
  <r>
    <m/>
    <x v="1"/>
    <s v="Region I"/>
    <x v="1"/>
    <s v="ME"/>
    <x v="8"/>
    <n v="4"/>
    <x v="3"/>
    <n v="108993"/>
    <n v="174388"/>
    <n v="152590"/>
    <n v="244143"/>
    <n v="196187"/>
    <n v="313898"/>
    <n v="261582"/>
    <n v="418531"/>
    <n v="326978"/>
    <n v="523164"/>
    <n v="370575"/>
    <n v="592919"/>
    <n v="414172"/>
    <n v="662674"/>
  </r>
  <r>
    <m/>
    <x v="1"/>
    <s v="Region IV"/>
    <x v="23"/>
    <s v="GA"/>
    <x v="8"/>
    <n v="1"/>
    <x v="0"/>
    <n v="106393"/>
    <n v="186187"/>
    <n v="137772"/>
    <n v="241100"/>
    <n v="165004"/>
    <n v="288758"/>
    <n v="197040"/>
    <n v="344820"/>
    <n v="232216"/>
    <n v="406378"/>
    <n v="254604"/>
    <n v="445558"/>
    <n v="274718"/>
    <n v="480757"/>
  </r>
  <r>
    <m/>
    <x v="1"/>
    <s v="Region IV"/>
    <x v="23"/>
    <s v="GA"/>
    <x v="8"/>
    <n v="2"/>
    <x v="1"/>
    <n v="93086"/>
    <n v="162900"/>
    <n v="121882"/>
    <n v="213294"/>
    <n v="148098"/>
    <n v="259172"/>
    <n v="181545"/>
    <n v="317703"/>
    <n v="215861"/>
    <n v="377756"/>
    <n v="238346"/>
    <n v="417105"/>
    <n v="258887"/>
    <n v="453052"/>
  </r>
  <r>
    <m/>
    <x v="1"/>
    <s v="Region IV"/>
    <x v="23"/>
    <s v="GA"/>
    <x v="8"/>
    <n v="3"/>
    <x v="2"/>
    <n v="85377"/>
    <n v="149410"/>
    <n v="116365"/>
    <n v="203638"/>
    <n v="147277"/>
    <n v="257735"/>
    <n v="194027"/>
    <n v="339547"/>
    <n v="240338"/>
    <n v="420591"/>
    <n v="270723"/>
    <n v="473766"/>
    <n v="300719"/>
    <n v="526257"/>
  </r>
  <r>
    <m/>
    <x v="1"/>
    <s v="Region IV"/>
    <x v="23"/>
    <s v="GA"/>
    <x v="8"/>
    <n v="4"/>
    <x v="3"/>
    <n v="93897"/>
    <n v="150235"/>
    <n v="131456"/>
    <n v="210330"/>
    <n v="169015"/>
    <n v="270424"/>
    <n v="225353"/>
    <n v="360565"/>
    <n v="281691"/>
    <n v="450706"/>
    <n v="319250"/>
    <n v="510800"/>
    <n v="356809"/>
    <n v="570894"/>
  </r>
  <r>
    <m/>
    <x v="4"/>
    <s v="Region VI - Midsouth"/>
    <x v="39"/>
    <s v="TX"/>
    <x v="280"/>
    <n v="1"/>
    <x v="0"/>
    <n v="103712"/>
    <n v="181496"/>
    <n v="134634"/>
    <n v="235610"/>
    <n v="160900"/>
    <n v="281574"/>
    <n v="191881"/>
    <n v="335793"/>
    <n v="226407"/>
    <n v="396212"/>
    <n v="248379"/>
    <n v="434663"/>
    <n v="269062"/>
    <n v="470859"/>
  </r>
  <r>
    <m/>
    <x v="4"/>
    <s v="Region VI - Midsouth"/>
    <x v="39"/>
    <s v="TX"/>
    <x v="280"/>
    <n v="2"/>
    <x v="1"/>
    <n v="86969"/>
    <n v="152195"/>
    <n v="115687"/>
    <n v="202452"/>
    <n v="142319"/>
    <n v="249058"/>
    <n v="178668"/>
    <n v="312669"/>
    <n v="215892"/>
    <n v="377812"/>
    <n v="238327"/>
    <n v="417073"/>
    <n v="259315"/>
    <n v="453801"/>
  </r>
  <r>
    <m/>
    <x v="4"/>
    <s v="Region VI - Midsouth"/>
    <x v="39"/>
    <s v="TX"/>
    <x v="280"/>
    <n v="3"/>
    <x v="2"/>
    <n v="80261"/>
    <n v="140456"/>
    <n v="110851"/>
    <n v="193989"/>
    <n v="140580"/>
    <n v="246015"/>
    <n v="183547"/>
    <n v="321208"/>
    <n v="228626"/>
    <n v="400096"/>
    <n v="257272"/>
    <n v="450225"/>
    <n v="285484"/>
    <n v="499598"/>
  </r>
  <r>
    <m/>
    <x v="4"/>
    <s v="Region VI - Midsouth"/>
    <x v="39"/>
    <s v="TX"/>
    <x v="280"/>
    <n v="4"/>
    <x v="3"/>
    <n v="89419"/>
    <n v="143070"/>
    <n v="125186"/>
    <n v="200297"/>
    <n v="160953"/>
    <n v="257525"/>
    <n v="214604"/>
    <n v="343367"/>
    <n v="268256"/>
    <n v="429209"/>
    <n v="304023"/>
    <n v="486437"/>
    <n v="339790"/>
    <n v="543665"/>
  </r>
  <r>
    <m/>
    <x v="1"/>
    <s v="Region VI"/>
    <x v="39"/>
    <s v="TX"/>
    <x v="280"/>
    <n v="1"/>
    <x v="0"/>
    <n v="105299"/>
    <n v="184274"/>
    <n v="136536"/>
    <n v="238937"/>
    <n v="163643"/>
    <n v="286375"/>
    <n v="195593"/>
    <n v="342288"/>
    <n v="230665"/>
    <n v="403663"/>
    <n v="252971"/>
    <n v="442699"/>
    <n v="273126"/>
    <n v="477970"/>
  </r>
  <r>
    <m/>
    <x v="1"/>
    <s v="Region VI"/>
    <x v="39"/>
    <s v="TX"/>
    <x v="280"/>
    <n v="2"/>
    <x v="1"/>
    <n v="91371"/>
    <n v="159899"/>
    <n v="119904"/>
    <n v="209832"/>
    <n v="145947"/>
    <n v="255407"/>
    <n v="179374"/>
    <n v="313904"/>
    <n v="213545"/>
    <n v="373704"/>
    <n v="235909"/>
    <n v="412841"/>
    <n v="256416"/>
    <n v="448728"/>
  </r>
  <r>
    <m/>
    <x v="1"/>
    <s v="Region VI"/>
    <x v="39"/>
    <s v="TX"/>
    <x v="280"/>
    <n v="3"/>
    <x v="2"/>
    <n v="82938"/>
    <n v="145141"/>
    <n v="112802"/>
    <n v="197403"/>
    <n v="142587"/>
    <n v="249528"/>
    <n v="187664"/>
    <n v="328412"/>
    <n v="232281"/>
    <n v="406493"/>
    <n v="261515"/>
    <n v="457652"/>
    <n v="290341"/>
    <n v="508096"/>
  </r>
  <r>
    <m/>
    <x v="1"/>
    <s v="Region VI"/>
    <x v="39"/>
    <s v="TX"/>
    <x v="280"/>
    <n v="4"/>
    <x v="3"/>
    <n v="92913"/>
    <n v="148661"/>
    <n v="130079"/>
    <n v="208126"/>
    <n v="167244"/>
    <n v="267590"/>
    <n v="222992"/>
    <n v="356787"/>
    <n v="278740"/>
    <n v="445984"/>
    <n v="315905"/>
    <n v="505448"/>
    <n v="353071"/>
    <n v="564913"/>
  </r>
  <r>
    <m/>
    <x v="4"/>
    <s v="Region IX - West"/>
    <x v="51"/>
    <s v="CA"/>
    <x v="361"/>
    <n v="1"/>
    <x v="0"/>
    <n v="140511"/>
    <n v="245893"/>
    <n v="182295"/>
    <n v="319016"/>
    <n v="217761"/>
    <n v="381083"/>
    <n v="259559"/>
    <n v="454228"/>
    <n v="306168"/>
    <n v="535793"/>
    <n v="335840"/>
    <n v="587720"/>
    <n v="363735"/>
    <n v="636536"/>
  </r>
  <r>
    <m/>
    <x v="4"/>
    <s v="Region IX - West"/>
    <x v="51"/>
    <s v="CA"/>
    <x v="361"/>
    <n v="2"/>
    <x v="1"/>
    <n v="118421"/>
    <n v="207237"/>
    <n v="157297"/>
    <n v="275269"/>
    <n v="193248"/>
    <n v="338183"/>
    <n v="242127"/>
    <n v="423722"/>
    <n v="292296"/>
    <n v="511517"/>
    <n v="322579"/>
    <n v="564513"/>
    <n v="350875"/>
    <n v="614031"/>
  </r>
  <r>
    <m/>
    <x v="4"/>
    <s v="Region IX - West"/>
    <x v="51"/>
    <s v="CA"/>
    <x v="361"/>
    <n v="3"/>
    <x v="2"/>
    <n v="109667"/>
    <n v="191916"/>
    <n v="151536"/>
    <n v="265188"/>
    <n v="192269"/>
    <n v="336471"/>
    <n v="251223"/>
    <n v="439640"/>
    <n v="312963"/>
    <n v="547685"/>
    <n v="352266"/>
    <n v="616465"/>
    <n v="390998"/>
    <n v="684247"/>
  </r>
  <r>
    <m/>
    <x v="4"/>
    <s v="Region IX - West"/>
    <x v="51"/>
    <s v="CA"/>
    <x v="361"/>
    <n v="4"/>
    <x v="3"/>
    <n v="121159"/>
    <n v="193854"/>
    <n v="169622"/>
    <n v="271396"/>
    <n v="218086"/>
    <n v="348937"/>
    <n v="290781"/>
    <n v="465250"/>
    <n v="363476"/>
    <n v="581562"/>
    <n v="411940"/>
    <n v="659103"/>
    <n v="460403"/>
    <n v="736645"/>
  </r>
  <r>
    <m/>
    <x v="1"/>
    <s v="Region IX"/>
    <x v="51"/>
    <s v="CA"/>
    <x v="361"/>
    <n v="1"/>
    <x v="0"/>
    <n v="138365"/>
    <n v="242139"/>
    <n v="179342"/>
    <n v="313848"/>
    <n v="214903"/>
    <n v="376079"/>
    <n v="256792"/>
    <n v="449387"/>
    <n v="302779"/>
    <n v="529864"/>
    <n v="332034"/>
    <n v="581059"/>
    <n v="358423"/>
    <n v="627240"/>
  </r>
  <r>
    <m/>
    <x v="1"/>
    <s v="Region IX"/>
    <x v="51"/>
    <s v="CA"/>
    <x v="361"/>
    <n v="2"/>
    <x v="1"/>
    <n v="120352"/>
    <n v="210615"/>
    <n v="157832"/>
    <n v="276206"/>
    <n v="192017"/>
    <n v="336029"/>
    <n v="235816"/>
    <n v="412679"/>
    <n v="280639"/>
    <n v="491118"/>
    <n v="309984"/>
    <n v="542472"/>
    <n v="336863"/>
    <n v="589510"/>
  </r>
  <r>
    <m/>
    <x v="1"/>
    <s v="Region IX"/>
    <x v="51"/>
    <s v="CA"/>
    <x v="361"/>
    <n v="3"/>
    <x v="2"/>
    <n v="109576"/>
    <n v="191759"/>
    <n v="149125"/>
    <n v="260968"/>
    <n v="188572"/>
    <n v="330000"/>
    <n v="248258"/>
    <n v="434451"/>
    <n v="307349"/>
    <n v="537861"/>
    <n v="346083"/>
    <n v="605645"/>
    <n v="384288"/>
    <n v="672504"/>
  </r>
  <r>
    <m/>
    <x v="1"/>
    <s v="Region IX"/>
    <x v="51"/>
    <s v="CA"/>
    <x v="361"/>
    <n v="4"/>
    <x v="3"/>
    <n v="122097"/>
    <n v="195355"/>
    <n v="170936"/>
    <n v="273497"/>
    <n v="219774"/>
    <n v="351639"/>
    <n v="293032"/>
    <n v="468852"/>
    <n v="366291"/>
    <n v="586065"/>
    <n v="415129"/>
    <n v="664207"/>
    <n v="463968"/>
    <n v="742349"/>
  </r>
  <r>
    <m/>
    <x v="4"/>
    <s v="Region III -"/>
    <x v="17"/>
    <s v="ME"/>
    <x v="93"/>
    <n v="1"/>
    <x v="0"/>
    <n v="119341"/>
    <n v="208847"/>
    <n v="154930"/>
    <n v="271128"/>
    <n v="185161"/>
    <n v="324031"/>
    <n v="220823"/>
    <n v="386440"/>
    <n v="260561"/>
    <n v="455983"/>
    <n v="285851"/>
    <n v="500239"/>
    <n v="309659"/>
    <n v="541902"/>
  </r>
  <r>
    <m/>
    <x v="4"/>
    <s v="Region III -"/>
    <x v="17"/>
    <s v="ME"/>
    <x v="93"/>
    <n v="2"/>
    <x v="1"/>
    <n v="100037"/>
    <n v="175064"/>
    <n v="133085"/>
    <n v="232898"/>
    <n v="163738"/>
    <n v="286542"/>
    <n v="205589"/>
    <n v="359780"/>
    <n v="248439"/>
    <n v="434768"/>
    <n v="274262"/>
    <n v="479958"/>
    <n v="298420"/>
    <n v="522236"/>
  </r>
  <r>
    <m/>
    <x v="4"/>
    <s v="Region III -"/>
    <x v="17"/>
    <s v="ME"/>
    <x v="93"/>
    <n v="3"/>
    <x v="2"/>
    <n v="92297"/>
    <n v="161519"/>
    <n v="127470"/>
    <n v="223073"/>
    <n v="161650"/>
    <n v="282888"/>
    <n v="211046"/>
    <n v="369330"/>
    <n v="262876"/>
    <n v="460032"/>
    <n v="295806"/>
    <n v="517661"/>
    <n v="328238"/>
    <n v="574417"/>
  </r>
  <r>
    <m/>
    <x v="4"/>
    <s v="Region III -"/>
    <x v="17"/>
    <s v="ME"/>
    <x v="93"/>
    <n v="4"/>
    <x v="3"/>
    <n v="102893"/>
    <n v="164628"/>
    <n v="144050"/>
    <n v="230479"/>
    <n v="185207"/>
    <n v="296331"/>
    <n v="246942"/>
    <n v="395108"/>
    <n v="308678"/>
    <n v="493884"/>
    <n v="349835"/>
    <n v="559736"/>
    <n v="390992"/>
    <n v="625587"/>
  </r>
  <r>
    <m/>
    <x v="1"/>
    <s v="Region III "/>
    <x v="17"/>
    <s v="MD"/>
    <x v="93"/>
    <n v="1"/>
    <x v="0"/>
    <n v="118407"/>
    <n v="207211"/>
    <n v="153543"/>
    <n v="268700"/>
    <n v="184034"/>
    <n v="322060"/>
    <n v="219977"/>
    <n v="384960"/>
    <n v="259431"/>
    <n v="454005"/>
    <n v="284523"/>
    <n v="497916"/>
    <n v="307203"/>
    <n v="537606"/>
  </r>
  <r>
    <m/>
    <x v="1"/>
    <s v="Region III "/>
    <x v="17"/>
    <s v="MD"/>
    <x v="93"/>
    <n v="2"/>
    <x v="1"/>
    <n v="102695"/>
    <n v="179716"/>
    <n v="134782"/>
    <n v="235868"/>
    <n v="164073"/>
    <n v="287128"/>
    <n v="201682"/>
    <n v="352943"/>
    <n v="240120"/>
    <n v="420210"/>
    <n v="265275"/>
    <n v="464231"/>
    <n v="288346"/>
    <n v="504605"/>
  </r>
  <r>
    <m/>
    <x v="1"/>
    <s v="Region III "/>
    <x v="17"/>
    <s v="MD"/>
    <x v="93"/>
    <n v="3"/>
    <x v="2"/>
    <n v="93160"/>
    <n v="163029"/>
    <n v="126688"/>
    <n v="221705"/>
    <n v="160129"/>
    <n v="280225"/>
    <n v="210739"/>
    <n v="368793"/>
    <n v="260831"/>
    <n v="456454"/>
    <n v="293649"/>
    <n v="513886"/>
    <n v="326006"/>
    <n v="570511"/>
  </r>
  <r>
    <m/>
    <x v="1"/>
    <s v="Region III "/>
    <x v="17"/>
    <s v="MD"/>
    <x v="93"/>
    <n v="4"/>
    <x v="3"/>
    <n v="104478"/>
    <n v="167164"/>
    <n v="146269"/>
    <n v="234030"/>
    <n v="188060"/>
    <n v="300895"/>
    <n v="250746"/>
    <n v="401194"/>
    <n v="313433"/>
    <n v="501492"/>
    <n v="355224"/>
    <n v="568358"/>
    <n v="397015"/>
    <n v="635223"/>
  </r>
  <r>
    <m/>
    <x v="4"/>
    <s v="Region I - Northeast"/>
    <x v="1"/>
    <s v="ME"/>
    <x v="9"/>
    <n v="1"/>
    <x v="0"/>
    <n v="118741"/>
    <n v="207797"/>
    <n v="154169"/>
    <n v="269796"/>
    <n v="184267"/>
    <n v="322467"/>
    <n v="219778"/>
    <n v="384612"/>
    <n v="259345"/>
    <n v="453853"/>
    <n v="284522"/>
    <n v="497914"/>
    <n v="308231"/>
    <n v="539404"/>
  </r>
  <r>
    <m/>
    <x v="4"/>
    <s v="Region I - Northeast"/>
    <x v="1"/>
    <s v="ME"/>
    <x v="9"/>
    <n v="2"/>
    <x v="1"/>
    <n v="99437"/>
    <n v="174014"/>
    <n v="132324"/>
    <n v="231566"/>
    <n v="162844"/>
    <n v="284977"/>
    <n v="204544"/>
    <n v="357952"/>
    <n v="247222"/>
    <n v="432638"/>
    <n v="272933"/>
    <n v="477633"/>
    <n v="296993"/>
    <n v="519738"/>
  </r>
  <r>
    <m/>
    <x v="4"/>
    <s v="Region I - Northeast"/>
    <x v="1"/>
    <s v="ME"/>
    <x v="9"/>
    <n v="3"/>
    <x v="2"/>
    <n v="91681"/>
    <n v="160442"/>
    <n v="126608"/>
    <n v="221564"/>
    <n v="160542"/>
    <n v="280949"/>
    <n v="209568"/>
    <n v="366744"/>
    <n v="261029"/>
    <n v="456800"/>
    <n v="293713"/>
    <n v="513998"/>
    <n v="325899"/>
    <n v="570323"/>
  </r>
  <r>
    <m/>
    <x v="4"/>
    <s v="Region I - Northeast"/>
    <x v="1"/>
    <s v="ME"/>
    <x v="9"/>
    <n v="4"/>
    <x v="3"/>
    <n v="102373"/>
    <n v="163797"/>
    <n v="143322"/>
    <n v="229316"/>
    <n v="184271"/>
    <n v="294834"/>
    <n v="245695"/>
    <n v="393112"/>
    <n v="307119"/>
    <n v="491391"/>
    <n v="348068"/>
    <n v="556909"/>
    <n v="389017"/>
    <n v="622428"/>
  </r>
  <r>
    <m/>
    <x v="1"/>
    <s v="Region I"/>
    <x v="1"/>
    <s v="ME"/>
    <x v="9"/>
    <n v="1"/>
    <x v="0"/>
    <n v="117168"/>
    <n v="205044"/>
    <n v="151937"/>
    <n v="265891"/>
    <n v="182111"/>
    <n v="318694"/>
    <n v="217679"/>
    <n v="380938"/>
    <n v="256722"/>
    <n v="449263"/>
    <n v="281552"/>
    <n v="492716"/>
    <n v="303996"/>
    <n v="531993"/>
  </r>
  <r>
    <m/>
    <x v="1"/>
    <s v="Region I"/>
    <x v="1"/>
    <s v="ME"/>
    <x v="9"/>
    <n v="2"/>
    <x v="1"/>
    <n v="101616"/>
    <n v="177829"/>
    <n v="133368"/>
    <n v="233394"/>
    <n v="162353"/>
    <n v="284118"/>
    <n v="199570"/>
    <n v="349248"/>
    <n v="237607"/>
    <n v="415813"/>
    <n v="262500"/>
    <n v="459375"/>
    <n v="285330"/>
    <n v="499328"/>
  </r>
  <r>
    <m/>
    <x v="1"/>
    <s v="Region I"/>
    <x v="1"/>
    <s v="ME"/>
    <x v="9"/>
    <n v="3"/>
    <x v="2"/>
    <n v="92177"/>
    <n v="161309"/>
    <n v="125351"/>
    <n v="219363"/>
    <n v="158437"/>
    <n v="277264"/>
    <n v="208511"/>
    <n v="364894"/>
    <n v="258072"/>
    <n v="451626"/>
    <n v="290543"/>
    <n v="508450"/>
    <n v="322557"/>
    <n v="564474"/>
  </r>
  <r>
    <m/>
    <x v="1"/>
    <s v="Region I"/>
    <x v="1"/>
    <s v="ME"/>
    <x v="9"/>
    <n v="4"/>
    <x v="3"/>
    <n v="103384"/>
    <n v="165415"/>
    <n v="144738"/>
    <n v="231581"/>
    <n v="186092"/>
    <n v="297747"/>
    <n v="248123"/>
    <n v="396996"/>
    <n v="310153"/>
    <n v="496245"/>
    <n v="351507"/>
    <n v="562411"/>
    <n v="392861"/>
    <n v="628577"/>
  </r>
  <r>
    <m/>
    <x v="4"/>
    <s v="Region VI - Midsouth"/>
    <x v="36"/>
    <s v="LA"/>
    <x v="261"/>
    <n v="1"/>
    <x v="0"/>
    <n v="108754"/>
    <n v="190319"/>
    <n v="141211"/>
    <n v="247119"/>
    <n v="168787"/>
    <n v="295377"/>
    <n v="201326"/>
    <n v="352320"/>
    <n v="237578"/>
    <n v="415761"/>
    <n v="260645"/>
    <n v="456129"/>
    <n v="282370"/>
    <n v="494148"/>
  </r>
  <r>
    <m/>
    <x v="4"/>
    <s v="Region VI - Midsouth"/>
    <x v="36"/>
    <s v="LA"/>
    <x v="261"/>
    <n v="2"/>
    <x v="1"/>
    <n v="91025"/>
    <n v="159295"/>
    <n v="121149"/>
    <n v="212010"/>
    <n v="149113"/>
    <n v="260948"/>
    <n v="187335"/>
    <n v="327837"/>
    <n v="226445"/>
    <n v="396278"/>
    <n v="250002"/>
    <n v="437504"/>
    <n v="272049"/>
    <n v="476087"/>
  </r>
  <r>
    <m/>
    <x v="4"/>
    <s v="Region VI - Midsouth"/>
    <x v="36"/>
    <s v="LA"/>
    <x v="261"/>
    <n v="3"/>
    <x v="2"/>
    <n v="83895"/>
    <n v="146817"/>
    <n v="115851"/>
    <n v="202738"/>
    <n v="146894"/>
    <n v="257064"/>
    <n v="191737"/>
    <n v="335539"/>
    <n v="238815"/>
    <n v="417927"/>
    <n v="268711"/>
    <n v="470244"/>
    <n v="298149"/>
    <n v="521760"/>
  </r>
  <r>
    <m/>
    <x v="4"/>
    <s v="Region VI - Midsouth"/>
    <x v="36"/>
    <s v="LA"/>
    <x v="261"/>
    <n v="4"/>
    <x v="3"/>
    <n v="93762"/>
    <n v="150018"/>
    <n v="131266"/>
    <n v="210026"/>
    <n v="168771"/>
    <n v="270033"/>
    <n v="225028"/>
    <n v="360044"/>
    <n v="281285"/>
    <n v="450055"/>
    <n v="318789"/>
    <n v="510063"/>
    <n v="356294"/>
    <n v="570070"/>
  </r>
  <r>
    <m/>
    <x v="1"/>
    <s v="Region VI"/>
    <x v="36"/>
    <s v="LA"/>
    <x v="261"/>
    <n v="1"/>
    <x v="0"/>
    <n v="110280"/>
    <n v="192990"/>
    <n v="142992"/>
    <n v="250235"/>
    <n v="171379"/>
    <n v="299913"/>
    <n v="204837"/>
    <n v="358464"/>
    <n v="241564"/>
    <n v="422736"/>
    <n v="264923"/>
    <n v="463615"/>
    <n v="286027"/>
    <n v="500548"/>
  </r>
  <r>
    <m/>
    <x v="1"/>
    <s v="Region VI"/>
    <x v="36"/>
    <s v="LA"/>
    <x v="261"/>
    <n v="2"/>
    <x v="1"/>
    <n v="95704"/>
    <n v="167482"/>
    <n v="125586"/>
    <n v="219776"/>
    <n v="152860"/>
    <n v="267505"/>
    <n v="187863"/>
    <n v="328760"/>
    <n v="223648"/>
    <n v="391384"/>
    <n v="247068"/>
    <n v="432370"/>
    <n v="268542"/>
    <n v="469949"/>
  </r>
  <r>
    <m/>
    <x v="1"/>
    <s v="Region VI"/>
    <x v="36"/>
    <s v="LA"/>
    <x v="261"/>
    <n v="3"/>
    <x v="2"/>
    <n v="86883"/>
    <n v="152046"/>
    <n v="118172"/>
    <n v="206801"/>
    <n v="149378"/>
    <n v="261412"/>
    <n v="196605"/>
    <n v="344058"/>
    <n v="243350"/>
    <n v="425863"/>
    <n v="273979"/>
    <n v="479464"/>
    <n v="304181"/>
    <n v="532316"/>
  </r>
  <r>
    <m/>
    <x v="1"/>
    <s v="Region VI"/>
    <x v="36"/>
    <s v="LA"/>
    <x v="261"/>
    <n v="4"/>
    <x v="3"/>
    <n v="97309"/>
    <n v="155694"/>
    <n v="136232"/>
    <n v="217971"/>
    <n v="175156"/>
    <n v="280249"/>
    <n v="233541"/>
    <n v="373665"/>
    <n v="291926"/>
    <n v="467081"/>
    <n v="330849"/>
    <n v="529359"/>
    <n v="369773"/>
    <n v="591637"/>
  </r>
  <r>
    <m/>
    <x v="4"/>
    <s v="Region V - Midwest"/>
    <x v="31"/>
    <s v="ME"/>
    <x v="216"/>
    <n v="1"/>
    <x v="0"/>
    <n v="117637"/>
    <n v="205865"/>
    <n v="152842"/>
    <n v="267474"/>
    <n v="182773"/>
    <n v="319853"/>
    <n v="218126"/>
    <n v="381720"/>
    <n v="257485"/>
    <n v="450599"/>
    <n v="282521"/>
    <n v="494411"/>
    <n v="306132"/>
    <n v="535730"/>
  </r>
  <r>
    <m/>
    <x v="4"/>
    <s v="Region V - Midwest"/>
    <x v="31"/>
    <s v="ME"/>
    <x v="216"/>
    <n v="2"/>
    <x v="1"/>
    <n v="97939"/>
    <n v="171393"/>
    <n v="130551"/>
    <n v="228464"/>
    <n v="160913"/>
    <n v="281598"/>
    <n v="202581"/>
    <n v="354516"/>
    <n v="245115"/>
    <n v="428951"/>
    <n v="270695"/>
    <n v="473717"/>
    <n v="294664"/>
    <n v="515662"/>
  </r>
  <r>
    <m/>
    <x v="4"/>
    <s v="Region V - Midwest"/>
    <x v="31"/>
    <s v="ME"/>
    <x v="216"/>
    <n v="3"/>
    <x v="2"/>
    <n v="89933"/>
    <n v="157383"/>
    <n v="124126"/>
    <n v="217220"/>
    <n v="157305"/>
    <n v="275283"/>
    <n v="205160"/>
    <n v="359029"/>
    <n v="255499"/>
    <n v="447124"/>
    <n v="287403"/>
    <n v="502955"/>
    <n v="318798"/>
    <n v="557897"/>
  </r>
  <r>
    <m/>
    <x v="4"/>
    <s v="Region V - Midwest"/>
    <x v="31"/>
    <s v="ME"/>
    <x v="216"/>
    <n v="4"/>
    <x v="3"/>
    <n v="101409"/>
    <n v="162254"/>
    <n v="141972"/>
    <n v="227155"/>
    <n v="182535"/>
    <n v="292057"/>
    <n v="243380"/>
    <n v="389409"/>
    <n v="304226"/>
    <n v="486761"/>
    <n v="344789"/>
    <n v="551662"/>
    <n v="385352"/>
    <n v="616564"/>
  </r>
  <r>
    <m/>
    <x v="1"/>
    <s v="Region V"/>
    <x v="31"/>
    <s v="MI"/>
    <x v="216"/>
    <n v="1"/>
    <x v="0"/>
    <n v="116661"/>
    <n v="204156"/>
    <n v="151372"/>
    <n v="264900"/>
    <n v="181493"/>
    <n v="317614"/>
    <n v="217032"/>
    <n v="379806"/>
    <n v="256037"/>
    <n v="448065"/>
    <n v="280836"/>
    <n v="491462"/>
    <n v="303309"/>
    <n v="530791"/>
  </r>
  <r>
    <m/>
    <x v="1"/>
    <s v="Region V"/>
    <x v="31"/>
    <s v="MI"/>
    <x v="216"/>
    <n v="2"/>
    <x v="1"/>
    <n v="100789"/>
    <n v="176380"/>
    <n v="132419"/>
    <n v="231733"/>
    <n v="161328"/>
    <n v="282324"/>
    <n v="198550"/>
    <n v="347462"/>
    <n v="236529"/>
    <n v="413925"/>
    <n v="261370"/>
    <n v="457397"/>
    <n v="284191"/>
    <n v="497335"/>
  </r>
  <r>
    <m/>
    <x v="1"/>
    <s v="Region V"/>
    <x v="31"/>
    <s v="MI"/>
    <x v="216"/>
    <n v="3"/>
    <x v="2"/>
    <n v="90978"/>
    <n v="159212"/>
    <n v="123597"/>
    <n v="216294"/>
    <n v="156125"/>
    <n v="273220"/>
    <n v="205373"/>
    <n v="359403"/>
    <n v="254097"/>
    <n v="444669"/>
    <n v="285997"/>
    <n v="500495"/>
    <n v="317432"/>
    <n v="555506"/>
  </r>
  <r>
    <m/>
    <x v="1"/>
    <s v="Region V"/>
    <x v="31"/>
    <s v="MI"/>
    <x v="216"/>
    <n v="4"/>
    <x v="3"/>
    <n v="102927"/>
    <n v="164683"/>
    <n v="144098"/>
    <n v="230557"/>
    <n v="185269"/>
    <n v="296430"/>
    <n v="247025"/>
    <n v="395240"/>
    <n v="308781"/>
    <n v="494050"/>
    <n v="349952"/>
    <n v="559923"/>
    <n v="391123"/>
    <n v="625797"/>
  </r>
  <r>
    <m/>
    <x v="4"/>
    <s v="Region V - Midwest"/>
    <x v="31"/>
    <s v="ME"/>
    <x v="217"/>
    <n v="1"/>
    <x v="0"/>
    <n v="119534"/>
    <n v="209184"/>
    <n v="155321"/>
    <n v="271811"/>
    <n v="185749"/>
    <n v="325061"/>
    <n v="221694"/>
    <n v="387965"/>
    <n v="261710"/>
    <n v="457993"/>
    <n v="287162"/>
    <n v="502533"/>
    <n v="311169"/>
    <n v="544547"/>
  </r>
  <r>
    <m/>
    <x v="4"/>
    <s v="Region V - Midwest"/>
    <x v="31"/>
    <s v="ME"/>
    <x v="217"/>
    <n v="2"/>
    <x v="1"/>
    <n v="99442"/>
    <n v="174023"/>
    <n v="132583"/>
    <n v="232021"/>
    <n v="163452"/>
    <n v="286042"/>
    <n v="205838"/>
    <n v="360217"/>
    <n v="249093"/>
    <n v="435912"/>
    <n v="275100"/>
    <n v="481424"/>
    <n v="299473"/>
    <n v="524077"/>
  </r>
  <r>
    <m/>
    <x v="4"/>
    <s v="Region V - Midwest"/>
    <x v="31"/>
    <s v="ME"/>
    <x v="217"/>
    <n v="3"/>
    <x v="2"/>
    <n v="91264"/>
    <n v="159712"/>
    <n v="125953"/>
    <n v="220418"/>
    <n v="159608"/>
    <n v="279315"/>
    <n v="208140"/>
    <n v="364245"/>
    <n v="259205"/>
    <n v="453609"/>
    <n v="291560"/>
    <n v="510230"/>
    <n v="323396"/>
    <n v="565943"/>
  </r>
  <r>
    <m/>
    <x v="4"/>
    <s v="Region V - Midwest"/>
    <x v="31"/>
    <s v="ME"/>
    <x v="217"/>
    <n v="4"/>
    <x v="3"/>
    <n v="103042"/>
    <n v="164867"/>
    <n v="144259"/>
    <n v="230814"/>
    <n v="185475"/>
    <n v="296761"/>
    <n v="247300"/>
    <n v="395681"/>
    <n v="309126"/>
    <n v="494601"/>
    <n v="350342"/>
    <n v="560548"/>
    <n v="391559"/>
    <n v="626494"/>
  </r>
  <r>
    <m/>
    <x v="1"/>
    <s v="Region V"/>
    <x v="31"/>
    <s v="MI"/>
    <x v="217"/>
    <n v="1"/>
    <x v="0"/>
    <n v="119254"/>
    <n v="208694"/>
    <n v="154806"/>
    <n v="270911"/>
    <n v="185658"/>
    <n v="324901"/>
    <n v="222081"/>
    <n v="388642"/>
    <n v="262053"/>
    <n v="458593"/>
    <n v="287460"/>
    <n v="503056"/>
    <n v="310530"/>
    <n v="543427"/>
  </r>
  <r>
    <m/>
    <x v="1"/>
    <s v="Region V"/>
    <x v="31"/>
    <s v="MI"/>
    <x v="217"/>
    <n v="2"/>
    <x v="1"/>
    <n v="102734"/>
    <n v="179784"/>
    <n v="135080"/>
    <n v="236390"/>
    <n v="164669"/>
    <n v="288172"/>
    <n v="202844"/>
    <n v="354977"/>
    <n v="241749"/>
    <n v="423060"/>
    <n v="267185"/>
    <n v="467573"/>
    <n v="290582"/>
    <n v="508519"/>
  </r>
  <r>
    <m/>
    <x v="1"/>
    <s v="Region V"/>
    <x v="31"/>
    <s v="MI"/>
    <x v="217"/>
    <n v="3"/>
    <x v="2"/>
    <n v="92393"/>
    <n v="161688"/>
    <n v="125423"/>
    <n v="219490"/>
    <n v="158360"/>
    <n v="277130"/>
    <n v="208239"/>
    <n v="364417"/>
    <n v="257572"/>
    <n v="450751"/>
    <n v="289855"/>
    <n v="507246"/>
    <n v="321653"/>
    <n v="562892"/>
  </r>
  <r>
    <m/>
    <x v="1"/>
    <s v="Region V"/>
    <x v="31"/>
    <s v="MI"/>
    <x v="217"/>
    <n v="4"/>
    <x v="3"/>
    <n v="105208"/>
    <n v="168332"/>
    <n v="147291"/>
    <n v="235665"/>
    <n v="189374"/>
    <n v="302998"/>
    <n v="252498"/>
    <n v="403997"/>
    <n v="315623"/>
    <n v="504997"/>
    <n v="357706"/>
    <n v="572330"/>
    <n v="399789"/>
    <n v="639662"/>
  </r>
  <r>
    <m/>
    <x v="4"/>
    <s v="Region VI - Midsouth"/>
    <x v="39"/>
    <s v="TX"/>
    <x v="281"/>
    <n v="1"/>
    <x v="0"/>
    <n v="108754"/>
    <n v="190319"/>
    <n v="141211"/>
    <n v="247119"/>
    <n v="168787"/>
    <n v="295377"/>
    <n v="201326"/>
    <n v="352320"/>
    <n v="237578"/>
    <n v="415761"/>
    <n v="260645"/>
    <n v="456129"/>
    <n v="282370"/>
    <n v="494148"/>
  </r>
  <r>
    <m/>
    <x v="4"/>
    <s v="Region VI - Midsouth"/>
    <x v="39"/>
    <s v="TX"/>
    <x v="281"/>
    <n v="2"/>
    <x v="1"/>
    <n v="91025"/>
    <n v="159295"/>
    <n v="121149"/>
    <n v="212010"/>
    <n v="149113"/>
    <n v="260948"/>
    <n v="187335"/>
    <n v="327837"/>
    <n v="226445"/>
    <n v="396278"/>
    <n v="250002"/>
    <n v="437504"/>
    <n v="272049"/>
    <n v="476087"/>
  </r>
  <r>
    <m/>
    <x v="4"/>
    <s v="Region VI - Midsouth"/>
    <x v="39"/>
    <s v="TX"/>
    <x v="281"/>
    <n v="3"/>
    <x v="2"/>
    <n v="83895"/>
    <n v="146817"/>
    <n v="115851"/>
    <n v="202738"/>
    <n v="146894"/>
    <n v="257064"/>
    <n v="191737"/>
    <n v="335539"/>
    <n v="238815"/>
    <n v="417927"/>
    <n v="268711"/>
    <n v="470244"/>
    <n v="298149"/>
    <n v="521760"/>
  </r>
  <r>
    <m/>
    <x v="4"/>
    <s v="Region VI - Midsouth"/>
    <x v="39"/>
    <s v="TX"/>
    <x v="281"/>
    <n v="4"/>
    <x v="3"/>
    <n v="93762"/>
    <n v="150018"/>
    <n v="131266"/>
    <n v="210026"/>
    <n v="168771"/>
    <n v="270033"/>
    <n v="225028"/>
    <n v="360044"/>
    <n v="281285"/>
    <n v="450055"/>
    <n v="318789"/>
    <n v="510063"/>
    <n v="356294"/>
    <n v="570070"/>
  </r>
  <r>
    <m/>
    <x v="1"/>
    <s v="Region VI"/>
    <x v="39"/>
    <s v="TX"/>
    <x v="281"/>
    <n v="1"/>
    <x v="0"/>
    <n v="108541"/>
    <n v="189946"/>
    <n v="140829"/>
    <n v="246451"/>
    <n v="168849"/>
    <n v="295485"/>
    <n v="201904"/>
    <n v="353332"/>
    <n v="238185"/>
    <n v="416823"/>
    <n v="261252"/>
    <n v="457190"/>
    <n v="282151"/>
    <n v="493765"/>
  </r>
  <r>
    <m/>
    <x v="1"/>
    <s v="Region VI"/>
    <x v="39"/>
    <s v="TX"/>
    <x v="281"/>
    <n v="2"/>
    <x v="1"/>
    <n v="93803"/>
    <n v="164154"/>
    <n v="123230"/>
    <n v="215653"/>
    <n v="150124"/>
    <n v="262716"/>
    <n v="184742"/>
    <n v="323299"/>
    <n v="220070"/>
    <n v="385122"/>
    <n v="243178"/>
    <n v="425561"/>
    <n v="264404"/>
    <n v="462707"/>
  </r>
  <r>
    <m/>
    <x v="1"/>
    <s v="Region VI"/>
    <x v="39"/>
    <s v="TX"/>
    <x v="281"/>
    <n v="3"/>
    <x v="2"/>
    <n v="84706"/>
    <n v="148235"/>
    <n v="115085"/>
    <n v="201398"/>
    <n v="145380"/>
    <n v="254416"/>
    <n v="191246"/>
    <n v="334680"/>
    <n v="236625"/>
    <n v="414094"/>
    <n v="266337"/>
    <n v="466090"/>
    <n v="295617"/>
    <n v="517330"/>
  </r>
  <r>
    <m/>
    <x v="1"/>
    <s v="Region VI"/>
    <x v="39"/>
    <s v="TX"/>
    <x v="281"/>
    <n v="4"/>
    <x v="3"/>
    <n v="95764"/>
    <n v="153222"/>
    <n v="134070"/>
    <n v="214511"/>
    <n v="172375"/>
    <n v="275800"/>
    <n v="229834"/>
    <n v="367734"/>
    <n v="287292"/>
    <n v="459667"/>
    <n v="325598"/>
    <n v="520956"/>
    <n v="363903"/>
    <n v="582245"/>
  </r>
  <r>
    <m/>
    <x v="4"/>
    <s v="Region III -"/>
    <x v="20"/>
    <s v="WV"/>
    <x v="123"/>
    <n v="1"/>
    <x v="0"/>
    <n v="120182"/>
    <n v="210319"/>
    <n v="156179"/>
    <n v="273314"/>
    <n v="186790"/>
    <n v="326883"/>
    <n v="222957"/>
    <n v="390174"/>
    <n v="263214"/>
    <n v="460625"/>
    <n v="288818"/>
    <n v="505431"/>
    <n v="312975"/>
    <n v="547706"/>
  </r>
  <r>
    <m/>
    <x v="4"/>
    <s v="Region III -"/>
    <x v="20"/>
    <s v="WV"/>
    <x v="123"/>
    <n v="2"/>
    <x v="1"/>
    <n v="99893"/>
    <n v="174812"/>
    <n v="133219"/>
    <n v="233133"/>
    <n v="164275"/>
    <n v="287481"/>
    <n v="206945"/>
    <n v="362154"/>
    <n v="250473"/>
    <n v="438328"/>
    <n v="276637"/>
    <n v="484115"/>
    <n v="301163"/>
    <n v="527035"/>
  </r>
  <r>
    <m/>
    <x v="4"/>
    <s v="Region III -"/>
    <x v="20"/>
    <s v="WV"/>
    <x v="123"/>
    <n v="3"/>
    <x v="2"/>
    <n v="91621"/>
    <n v="160338"/>
    <n v="126436"/>
    <n v="221262"/>
    <n v="160206"/>
    <n v="280361"/>
    <n v="208891"/>
    <n v="365559"/>
    <n v="260135"/>
    <n v="455236"/>
    <n v="292592"/>
    <n v="512036"/>
    <n v="324525"/>
    <n v="567919"/>
  </r>
  <r>
    <m/>
    <x v="4"/>
    <s v="Region III -"/>
    <x v="20"/>
    <s v="WV"/>
    <x v="123"/>
    <n v="4"/>
    <x v="3"/>
    <n v="103599"/>
    <n v="165758"/>
    <n v="145038"/>
    <n v="232061"/>
    <n v="186478"/>
    <n v="298364"/>
    <n v="248637"/>
    <n v="397819"/>
    <n v="310796"/>
    <n v="497274"/>
    <n v="352236"/>
    <n v="563577"/>
    <n v="393675"/>
    <n v="629880"/>
  </r>
  <r>
    <m/>
    <x v="1"/>
    <s v="Region III "/>
    <x v="20"/>
    <s v="WV"/>
    <x v="123"/>
    <n v="1"/>
    <x v="0"/>
    <n v="121693"/>
    <n v="212962"/>
    <n v="157931"/>
    <n v="276379"/>
    <n v="189378"/>
    <n v="331411"/>
    <n v="226489"/>
    <n v="396356"/>
    <n v="267219"/>
    <n v="467634"/>
    <n v="293112"/>
    <n v="512946"/>
    <n v="316596"/>
    <n v="554043"/>
  </r>
  <r>
    <m/>
    <x v="1"/>
    <s v="Region III "/>
    <x v="20"/>
    <s v="WV"/>
    <x v="123"/>
    <n v="2"/>
    <x v="1"/>
    <n v="105011"/>
    <n v="183769"/>
    <n v="138011"/>
    <n v="241520"/>
    <n v="168183"/>
    <n v="294321"/>
    <n v="207064"/>
    <n v="362362"/>
    <n v="246716"/>
    <n v="431752"/>
    <n v="272647"/>
    <n v="477131"/>
    <n v="296482"/>
    <n v="518843"/>
  </r>
  <r>
    <m/>
    <x v="1"/>
    <s v="Region III "/>
    <x v="20"/>
    <s v="WV"/>
    <x v="123"/>
    <n v="3"/>
    <x v="2"/>
    <n v="94645"/>
    <n v="165629"/>
    <n v="128538"/>
    <n v="224941"/>
    <n v="162336"/>
    <n v="284088"/>
    <n v="213511"/>
    <n v="373645"/>
    <n v="264136"/>
    <n v="462238"/>
    <n v="297274"/>
    <n v="520229"/>
    <n v="329922"/>
    <n v="577364"/>
  </r>
  <r>
    <m/>
    <x v="1"/>
    <s v="Region III "/>
    <x v="20"/>
    <s v="WV"/>
    <x v="123"/>
    <n v="4"/>
    <x v="3"/>
    <n v="107364"/>
    <n v="171782"/>
    <n v="150309"/>
    <n v="240495"/>
    <n v="193255"/>
    <n v="309208"/>
    <n v="257673"/>
    <n v="412277"/>
    <n v="322092"/>
    <n v="515347"/>
    <n v="365037"/>
    <n v="584059"/>
    <n v="407983"/>
    <n v="652772"/>
  </r>
  <r>
    <m/>
    <x v="4"/>
    <s v="Region V - Midwest"/>
    <x v="34"/>
    <s v="WI"/>
    <x v="244"/>
    <n v="1"/>
    <x v="0"/>
    <n v="125127"/>
    <n v="218973"/>
    <n v="162561"/>
    <n v="284481"/>
    <n v="194383"/>
    <n v="340171"/>
    <n v="231965"/>
    <n v="405939"/>
    <n v="273810"/>
    <n v="479168"/>
    <n v="300429"/>
    <n v="525750"/>
    <n v="325527"/>
    <n v="569673"/>
  </r>
  <r>
    <m/>
    <x v="4"/>
    <s v="Region V - Midwest"/>
    <x v="34"/>
    <s v="WI"/>
    <x v="244"/>
    <n v="2"/>
    <x v="1"/>
    <n v="104247"/>
    <n v="182433"/>
    <n v="138932"/>
    <n v="243131"/>
    <n v="171212"/>
    <n v="299621"/>
    <n v="215487"/>
    <n v="377103"/>
    <n v="260698"/>
    <n v="456222"/>
    <n v="287893"/>
    <n v="503813"/>
    <n v="313372"/>
    <n v="548401"/>
  </r>
  <r>
    <m/>
    <x v="4"/>
    <s v="Region V - Midwest"/>
    <x v="34"/>
    <s v="WI"/>
    <x v="244"/>
    <n v="3"/>
    <x v="2"/>
    <n v="95773"/>
    <n v="167602"/>
    <n v="132194"/>
    <n v="231339"/>
    <n v="167541"/>
    <n v="293196"/>
    <n v="218533"/>
    <n v="382433"/>
    <n v="272159"/>
    <n v="476278"/>
    <n v="306155"/>
    <n v="535770"/>
    <n v="339611"/>
    <n v="594319"/>
  </r>
  <r>
    <m/>
    <x v="4"/>
    <s v="Region V - Midwest"/>
    <x v="34"/>
    <s v="WI"/>
    <x v="244"/>
    <n v="4"/>
    <x v="3"/>
    <n v="107867"/>
    <n v="172587"/>
    <n v="151014"/>
    <n v="241622"/>
    <n v="194161"/>
    <n v="310657"/>
    <n v="258881"/>
    <n v="414210"/>
    <n v="323601"/>
    <n v="517762"/>
    <n v="366748"/>
    <n v="586797"/>
    <n v="409895"/>
    <n v="655832"/>
  </r>
  <r>
    <m/>
    <x v="1"/>
    <s v="Region V"/>
    <x v="34"/>
    <s v="WI"/>
    <x v="244"/>
    <n v="1"/>
    <x v="0"/>
    <n v="127919"/>
    <n v="223858"/>
    <n v="166001"/>
    <n v="290501"/>
    <n v="199047"/>
    <n v="348333"/>
    <n v="238044"/>
    <n v="416577"/>
    <n v="280843"/>
    <n v="491475"/>
    <n v="308052"/>
    <n v="539091"/>
    <n v="332723"/>
    <n v="582265"/>
  </r>
  <r>
    <m/>
    <x v="1"/>
    <s v="Region V"/>
    <x v="34"/>
    <s v="WI"/>
    <x v="244"/>
    <n v="2"/>
    <x v="1"/>
    <n v="110427"/>
    <n v="193248"/>
    <n v="145114"/>
    <n v="253950"/>
    <n v="176825"/>
    <n v="309443"/>
    <n v="217676"/>
    <n v="380932"/>
    <n v="259344"/>
    <n v="453852"/>
    <n v="286595"/>
    <n v="501542"/>
    <n v="311640"/>
    <n v="545369"/>
  </r>
  <r>
    <m/>
    <x v="1"/>
    <s v="Region V"/>
    <x v="34"/>
    <s v="WI"/>
    <x v="244"/>
    <n v="3"/>
    <x v="2"/>
    <n v="99577"/>
    <n v="174260"/>
    <n v="135250"/>
    <n v="236688"/>
    <n v="170825"/>
    <n v="298943"/>
    <n v="224687"/>
    <n v="393202"/>
    <n v="277972"/>
    <n v="486450"/>
    <n v="312853"/>
    <n v="547493"/>
    <n v="347222"/>
    <n v="607638"/>
  </r>
  <r>
    <m/>
    <x v="1"/>
    <s v="Region V"/>
    <x v="34"/>
    <s v="WI"/>
    <x v="244"/>
    <n v="4"/>
    <x v="3"/>
    <n v="112858"/>
    <n v="180573"/>
    <n v="158001"/>
    <n v="252802"/>
    <n v="203144"/>
    <n v="325031"/>
    <n v="270859"/>
    <n v="433375"/>
    <n v="338574"/>
    <n v="541719"/>
    <n v="383717"/>
    <n v="613948"/>
    <n v="428860"/>
    <n v="686177"/>
  </r>
  <r>
    <m/>
    <x v="4"/>
    <s v="Region X - Northwest"/>
    <x v="8"/>
    <s v="OR"/>
    <x v="41"/>
    <n v="1"/>
    <x v="0"/>
    <n v="130342"/>
    <n v="228099"/>
    <n v="169131"/>
    <n v="295979"/>
    <n v="202061"/>
    <n v="353606"/>
    <n v="240878"/>
    <n v="421537"/>
    <n v="284156"/>
    <n v="497273"/>
    <n v="311705"/>
    <n v="545485"/>
    <n v="337614"/>
    <n v="590824"/>
  </r>
  <r>
    <m/>
    <x v="4"/>
    <s v="Region X - Northwest"/>
    <x v="8"/>
    <s v="OR"/>
    <x v="41"/>
    <n v="2"/>
    <x v="1"/>
    <n v="109701"/>
    <n v="191977"/>
    <n v="145772"/>
    <n v="255101"/>
    <n v="179154"/>
    <n v="313520"/>
    <n v="224589"/>
    <n v="393031"/>
    <n v="271194"/>
    <n v="474589"/>
    <n v="299314"/>
    <n v="523799"/>
    <n v="325597"/>
    <n v="569795"/>
  </r>
  <r>
    <m/>
    <x v="4"/>
    <s v="Region X - Northwest"/>
    <x v="8"/>
    <s v="OR"/>
    <x v="41"/>
    <n v="3"/>
    <x v="2"/>
    <n v="101496"/>
    <n v="177618"/>
    <n v="140228"/>
    <n v="245400"/>
    <n v="177899"/>
    <n v="311323"/>
    <n v="232399"/>
    <n v="406699"/>
    <n v="289503"/>
    <n v="506631"/>
    <n v="325838"/>
    <n v="570216"/>
    <n v="361639"/>
    <n v="632868"/>
  </r>
  <r>
    <m/>
    <x v="4"/>
    <s v="Region X - Northwest"/>
    <x v="8"/>
    <s v="OR"/>
    <x v="41"/>
    <n v="4"/>
    <x v="3"/>
    <n v="112388"/>
    <n v="179820"/>
    <n v="157343"/>
    <n v="251748"/>
    <n v="202298"/>
    <n v="323677"/>
    <n v="269730"/>
    <n v="431569"/>
    <n v="337163"/>
    <n v="539461"/>
    <n v="382118"/>
    <n v="611389"/>
    <n v="427073"/>
    <n v="683317"/>
  </r>
  <r>
    <m/>
    <x v="1"/>
    <s v="Region X"/>
    <x v="8"/>
    <s v="OR"/>
    <x v="41"/>
    <n v="1"/>
    <x v="0"/>
    <n v="127627"/>
    <n v="223348"/>
    <n v="165508"/>
    <n v="289640"/>
    <n v="198382"/>
    <n v="347169"/>
    <n v="237135"/>
    <n v="414987"/>
    <n v="279674"/>
    <n v="489430"/>
    <n v="306727"/>
    <n v="536773"/>
    <n v="331185"/>
    <n v="579574"/>
  </r>
  <r>
    <m/>
    <x v="1"/>
    <s v="Region X"/>
    <x v="8"/>
    <s v="OR"/>
    <x v="41"/>
    <n v="2"/>
    <x v="1"/>
    <n v="110656"/>
    <n v="193648"/>
    <n v="145243"/>
    <n v="254176"/>
    <n v="176820"/>
    <n v="309435"/>
    <n v="217373"/>
    <n v="380402"/>
    <n v="258815"/>
    <n v="452925"/>
    <n v="285934"/>
    <n v="500384"/>
    <n v="310809"/>
    <n v="543917"/>
  </r>
  <r>
    <m/>
    <x v="1"/>
    <s v="Region X"/>
    <x v="8"/>
    <s v="OR"/>
    <x v="41"/>
    <n v="3"/>
    <x v="2"/>
    <n v="100340"/>
    <n v="175595"/>
    <n v="136441"/>
    <n v="238773"/>
    <n v="172447"/>
    <n v="301783"/>
    <n v="226942"/>
    <n v="397149"/>
    <n v="280877"/>
    <n v="491534"/>
    <n v="316210"/>
    <n v="553368"/>
    <n v="351046"/>
    <n v="614331"/>
  </r>
  <r>
    <m/>
    <x v="1"/>
    <s v="Region X"/>
    <x v="8"/>
    <s v="OR"/>
    <x v="41"/>
    <n v="4"/>
    <x v="3"/>
    <n v="112613"/>
    <n v="180180"/>
    <n v="157658"/>
    <n v="252253"/>
    <n v="202703"/>
    <n v="324325"/>
    <n v="270271"/>
    <n v="432433"/>
    <n v="337838"/>
    <n v="540541"/>
    <n v="382883"/>
    <n v="612613"/>
    <n v="427929"/>
    <n v="684686"/>
  </r>
  <r>
    <m/>
    <x v="4"/>
    <s v="Region VIII -"/>
    <x v="45"/>
    <s v="MT"/>
    <x v="334"/>
    <n v="1"/>
    <x v="0"/>
    <n v="118093"/>
    <n v="206662"/>
    <n v="153310"/>
    <n v="268293"/>
    <n v="183226"/>
    <n v="320645"/>
    <n v="218516"/>
    <n v="382403"/>
    <n v="257841"/>
    <n v="451221"/>
    <n v="282866"/>
    <n v="495016"/>
    <n v="306426"/>
    <n v="536245"/>
  </r>
  <r>
    <m/>
    <x v="4"/>
    <s v="Region VIII -"/>
    <x v="45"/>
    <s v="MT"/>
    <x v="334"/>
    <n v="2"/>
    <x v="1"/>
    <n v="98985"/>
    <n v="173224"/>
    <n v="131688"/>
    <n v="230454"/>
    <n v="162022"/>
    <n v="283538"/>
    <n v="203437"/>
    <n v="356016"/>
    <n v="245842"/>
    <n v="430223"/>
    <n v="271395"/>
    <n v="474942"/>
    <n v="295302"/>
    <n v="516779"/>
  </r>
  <r>
    <m/>
    <x v="4"/>
    <s v="Region VIII -"/>
    <x v="45"/>
    <s v="MT"/>
    <x v="334"/>
    <n v="3"/>
    <x v="2"/>
    <n v="91324"/>
    <n v="159816"/>
    <n v="126125"/>
    <n v="220719"/>
    <n v="159944"/>
    <n v="279903"/>
    <n v="208817"/>
    <n v="365429"/>
    <n v="260099"/>
    <n v="455173"/>
    <n v="292681"/>
    <n v="512192"/>
    <n v="324770"/>
    <n v="568347"/>
  </r>
  <r>
    <m/>
    <x v="4"/>
    <s v="Region VIII -"/>
    <x v="45"/>
    <s v="MT"/>
    <x v="334"/>
    <n v="4"/>
    <x v="3"/>
    <n v="101816"/>
    <n v="162906"/>
    <n v="142543"/>
    <n v="228068"/>
    <n v="183269"/>
    <n v="293231"/>
    <n v="244359"/>
    <n v="390974"/>
    <n v="305448"/>
    <n v="488718"/>
    <n v="346175"/>
    <n v="553880"/>
    <n v="386901"/>
    <n v="619042"/>
  </r>
  <r>
    <m/>
    <x v="1"/>
    <s v="Region VIII"/>
    <x v="45"/>
    <s v="MT"/>
    <x v="334"/>
    <n v="1"/>
    <x v="0"/>
    <n v="115415"/>
    <n v="201977"/>
    <n v="149758"/>
    <n v="262076"/>
    <n v="179559"/>
    <n v="314229"/>
    <n v="214721"/>
    <n v="375762"/>
    <n v="253312"/>
    <n v="443297"/>
    <n v="277848"/>
    <n v="486234"/>
    <n v="300084"/>
    <n v="525147"/>
  </r>
  <r>
    <m/>
    <x v="1"/>
    <s v="Region VIII"/>
    <x v="45"/>
    <s v="MT"/>
    <x v="334"/>
    <n v="2"/>
    <x v="1"/>
    <n v="99705"/>
    <n v="174484"/>
    <n v="130999"/>
    <n v="229247"/>
    <n v="159600"/>
    <n v="279300"/>
    <n v="196427"/>
    <n v="343748"/>
    <n v="234003"/>
    <n v="409505"/>
    <n v="258580"/>
    <n v="452515"/>
    <n v="281160"/>
    <n v="492030"/>
  </r>
  <r>
    <m/>
    <x v="1"/>
    <s v="Region VIII"/>
    <x v="45"/>
    <s v="MT"/>
    <x v="334"/>
    <n v="3"/>
    <x v="2"/>
    <n v="89992"/>
    <n v="157486"/>
    <n v="122254"/>
    <n v="213945"/>
    <n v="154428"/>
    <n v="270249"/>
    <n v="203138"/>
    <n v="355491"/>
    <n v="251330"/>
    <n v="439827"/>
    <n v="282881"/>
    <n v="495042"/>
    <n v="313972"/>
    <n v="549451"/>
  </r>
  <r>
    <m/>
    <x v="1"/>
    <s v="Region VIII"/>
    <x v="45"/>
    <s v="MT"/>
    <x v="334"/>
    <n v="4"/>
    <x v="3"/>
    <n v="101828"/>
    <n v="162925"/>
    <n v="142560"/>
    <n v="228095"/>
    <n v="183291"/>
    <n v="293265"/>
    <n v="244388"/>
    <n v="391021"/>
    <n v="305485"/>
    <n v="488776"/>
    <n v="346216"/>
    <n v="553946"/>
    <n v="386947"/>
    <n v="619116"/>
  </r>
  <r>
    <m/>
    <x v="4"/>
    <s v="Region IV - Southeast"/>
    <x v="25"/>
    <s v="ME"/>
    <x v="166"/>
    <n v="1"/>
    <x v="0"/>
    <n v="110048"/>
    <n v="192584"/>
    <n v="142892"/>
    <n v="250060"/>
    <n v="170795"/>
    <n v="298892"/>
    <n v="203722"/>
    <n v="356513"/>
    <n v="240405"/>
    <n v="420708"/>
    <n v="263747"/>
    <n v="461557"/>
    <n v="285730"/>
    <n v="500028"/>
  </r>
  <r>
    <m/>
    <x v="4"/>
    <s v="Region IV - Southeast"/>
    <x v="25"/>
    <s v="ME"/>
    <x v="166"/>
    <n v="2"/>
    <x v="1"/>
    <n v="92109"/>
    <n v="161190"/>
    <n v="122591"/>
    <n v="214534"/>
    <n v="150887"/>
    <n v="264053"/>
    <n v="189565"/>
    <n v="331738"/>
    <n v="229139"/>
    <n v="400994"/>
    <n v="252977"/>
    <n v="442710"/>
    <n v="275287"/>
    <n v="481752"/>
  </r>
  <r>
    <m/>
    <x v="4"/>
    <s v="Region IV - Southeast"/>
    <x v="25"/>
    <s v="ME"/>
    <x v="166"/>
    <n v="3"/>
    <x v="2"/>
    <n v="84894"/>
    <n v="148564"/>
    <n v="117229"/>
    <n v="205151"/>
    <n v="148642"/>
    <n v="260124"/>
    <n v="194019"/>
    <n v="339533"/>
    <n v="241658"/>
    <n v="422901"/>
    <n v="271909"/>
    <n v="475841"/>
    <n v="301697"/>
    <n v="527970"/>
  </r>
  <r>
    <m/>
    <x v="4"/>
    <s v="Region IV - Southeast"/>
    <x v="25"/>
    <s v="ME"/>
    <x v="166"/>
    <n v="4"/>
    <x v="3"/>
    <n v="94877"/>
    <n v="151804"/>
    <n v="132828"/>
    <n v="212525"/>
    <n v="170779"/>
    <n v="273247"/>
    <n v="227706"/>
    <n v="364329"/>
    <n v="284632"/>
    <n v="455411"/>
    <n v="322583"/>
    <n v="516133"/>
    <n v="360534"/>
    <n v="576854"/>
  </r>
  <r>
    <m/>
    <x v="1"/>
    <s v="Region IV"/>
    <x v="25"/>
    <s v="MS"/>
    <x v="166"/>
    <n v="1"/>
    <x v="0"/>
    <n v="108542"/>
    <n v="189948"/>
    <n v="140795"/>
    <n v="246391"/>
    <n v="168784"/>
    <n v="295373"/>
    <n v="201793"/>
    <n v="353137"/>
    <n v="238023"/>
    <n v="416540"/>
    <n v="261061"/>
    <n v="456857"/>
    <n v="281912"/>
    <n v="493347"/>
  </r>
  <r>
    <m/>
    <x v="1"/>
    <s v="Region IV"/>
    <x v="25"/>
    <s v="MS"/>
    <x v="166"/>
    <n v="2"/>
    <x v="1"/>
    <n v="93952"/>
    <n v="164417"/>
    <n v="123374"/>
    <n v="215905"/>
    <n v="150249"/>
    <n v="262935"/>
    <n v="184804"/>
    <n v="323407"/>
    <n v="220091"/>
    <n v="385159"/>
    <n v="243178"/>
    <n v="425561"/>
    <n v="264370"/>
    <n v="462647"/>
  </r>
  <r>
    <m/>
    <x v="1"/>
    <s v="Region IV"/>
    <x v="25"/>
    <s v="MS"/>
    <x v="166"/>
    <n v="3"/>
    <x v="2"/>
    <n v="85014"/>
    <n v="148774"/>
    <n v="115551"/>
    <n v="202214"/>
    <n v="146006"/>
    <n v="255510"/>
    <n v="192106"/>
    <n v="336186"/>
    <n v="237725"/>
    <n v="416019"/>
    <n v="267602"/>
    <n v="468304"/>
    <n v="297052"/>
    <n v="519840"/>
  </r>
  <r>
    <m/>
    <x v="1"/>
    <s v="Region IV"/>
    <x v="25"/>
    <s v="MS"/>
    <x v="166"/>
    <n v="4"/>
    <x v="3"/>
    <n v="95769"/>
    <n v="153230"/>
    <n v="134076"/>
    <n v="214522"/>
    <n v="172384"/>
    <n v="275814"/>
    <n v="229845"/>
    <n v="367752"/>
    <n v="287306"/>
    <n v="459689"/>
    <n v="325613"/>
    <n v="520981"/>
    <n v="363921"/>
    <n v="582273"/>
  </r>
  <r>
    <m/>
    <x v="4"/>
    <s v="Region II - Northeast"/>
    <x v="12"/>
    <s v="NY"/>
    <x v="67"/>
    <n v="1"/>
    <x v="0"/>
    <n v="124183"/>
    <n v="217321"/>
    <n v="161108"/>
    <n v="281938"/>
    <n v="192449"/>
    <n v="336785"/>
    <n v="229382"/>
    <n v="401419"/>
    <n v="270568"/>
    <n v="473495"/>
    <n v="296789"/>
    <n v="519381"/>
    <n v="321437"/>
    <n v="562516"/>
  </r>
  <r>
    <m/>
    <x v="4"/>
    <s v="Region II - Northeast"/>
    <x v="12"/>
    <s v="NY"/>
    <x v="67"/>
    <n v="2"/>
    <x v="1"/>
    <n v="104684"/>
    <n v="183198"/>
    <n v="139041"/>
    <n v="243323"/>
    <n v="170810"/>
    <n v="298917"/>
    <n v="213994"/>
    <n v="374490"/>
    <n v="258323"/>
    <n v="452066"/>
    <n v="285083"/>
    <n v="498895"/>
    <n v="310086"/>
    <n v="542650"/>
  </r>
  <r>
    <m/>
    <x v="4"/>
    <s v="Region II - Northeast"/>
    <x v="12"/>
    <s v="NY"/>
    <x v="67"/>
    <n v="3"/>
    <x v="2"/>
    <n v="96961"/>
    <n v="169681"/>
    <n v="133982"/>
    <n v="234468"/>
    <n v="170000"/>
    <n v="297500"/>
    <n v="222133"/>
    <n v="388733"/>
    <n v="276726"/>
    <n v="484270"/>
    <n v="311482"/>
    <n v="545093"/>
    <n v="345734"/>
    <n v="605034"/>
  </r>
  <r>
    <m/>
    <x v="4"/>
    <s v="Region II - Northeast"/>
    <x v="12"/>
    <s v="NY"/>
    <x v="67"/>
    <n v="4"/>
    <x v="3"/>
    <n v="107081"/>
    <n v="171329"/>
    <n v="149913"/>
    <n v="239861"/>
    <n v="192745"/>
    <n v="308392"/>
    <n v="256994"/>
    <n v="411190"/>
    <n v="321242"/>
    <n v="513987"/>
    <n v="364074"/>
    <n v="582519"/>
    <n v="406907"/>
    <n v="651051"/>
  </r>
  <r>
    <m/>
    <x v="1"/>
    <s v="Region II"/>
    <x v="12"/>
    <s v="NY"/>
    <x v="67"/>
    <n v="1"/>
    <x v="0"/>
    <n v="123316"/>
    <n v="215804"/>
    <n v="159869"/>
    <n v="279771"/>
    <n v="191591"/>
    <n v="335284"/>
    <n v="228969"/>
    <n v="400696"/>
    <n v="270001"/>
    <n v="472502"/>
    <n v="296101"/>
    <n v="518176"/>
    <n v="319665"/>
    <n v="559414"/>
  </r>
  <r>
    <m/>
    <x v="1"/>
    <s v="Region II"/>
    <x v="12"/>
    <s v="NY"/>
    <x v="67"/>
    <n v="2"/>
    <x v="1"/>
    <n v="107124"/>
    <n v="187467"/>
    <n v="140534"/>
    <n v="245934"/>
    <n v="171018"/>
    <n v="299282"/>
    <n v="210113"/>
    <n v="367698"/>
    <n v="250099"/>
    <n v="437673"/>
    <n v="276272"/>
    <n v="483477"/>
    <n v="300260"/>
    <n v="525455"/>
  </r>
  <r>
    <m/>
    <x v="1"/>
    <s v="Region II"/>
    <x v="12"/>
    <s v="NY"/>
    <x v="67"/>
    <n v="3"/>
    <x v="2"/>
    <n v="97374"/>
    <n v="170404"/>
    <n v="132474"/>
    <n v="231830"/>
    <n v="167483"/>
    <n v="293095"/>
    <n v="220460"/>
    <n v="385805"/>
    <n v="272903"/>
    <n v="477580"/>
    <n v="307271"/>
    <n v="537724"/>
    <n v="341163"/>
    <n v="597036"/>
  </r>
  <r>
    <m/>
    <x v="1"/>
    <s v="Region II"/>
    <x v="12"/>
    <s v="NY"/>
    <x v="67"/>
    <n v="4"/>
    <x v="3"/>
    <n v="108814"/>
    <n v="174103"/>
    <n v="152340"/>
    <n v="243744"/>
    <n v="195865"/>
    <n v="313385"/>
    <n v="261154"/>
    <n v="417846"/>
    <n v="326442"/>
    <n v="522308"/>
    <n v="369968"/>
    <n v="591949"/>
    <n v="413494"/>
    <n v="661590"/>
  </r>
  <r>
    <m/>
    <x v="4"/>
    <s v="Region IV - Southeast"/>
    <x v="21"/>
    <s v="AL"/>
    <x v="132"/>
    <n v="1"/>
    <x v="0"/>
    <n v="104643"/>
    <n v="183126"/>
    <n v="135699"/>
    <n v="237473"/>
    <n v="162046"/>
    <n v="283581"/>
    <n v="193074"/>
    <n v="337880"/>
    <n v="227691"/>
    <n v="398459"/>
    <n v="249735"/>
    <n v="437036"/>
    <n v="270437"/>
    <n v="473265"/>
  </r>
  <r>
    <m/>
    <x v="4"/>
    <s v="Region IV - Southeast"/>
    <x v="21"/>
    <s v="AL"/>
    <x v="132"/>
    <n v="2"/>
    <x v="1"/>
    <n v="88529"/>
    <n v="154925"/>
    <n v="117463"/>
    <n v="205560"/>
    <n v="144163"/>
    <n v="252285"/>
    <n v="180357"/>
    <n v="315625"/>
    <n v="217571"/>
    <n v="380749"/>
    <n v="240061"/>
    <n v="420106"/>
    <n v="261056"/>
    <n v="456848"/>
  </r>
  <r>
    <m/>
    <x v="4"/>
    <s v="Region IV - Southeast"/>
    <x v="21"/>
    <s v="AL"/>
    <x v="132"/>
    <n v="3"/>
    <x v="2"/>
    <n v="82198"/>
    <n v="143846"/>
    <n v="113620"/>
    <n v="198835"/>
    <n v="144213"/>
    <n v="252373"/>
    <n v="188538"/>
    <n v="329941"/>
    <n v="234895"/>
    <n v="411066"/>
    <n v="264445"/>
    <n v="462779"/>
    <n v="293579"/>
    <n v="513763"/>
  </r>
  <r>
    <m/>
    <x v="4"/>
    <s v="Region IV - Southeast"/>
    <x v="21"/>
    <s v="AL"/>
    <x v="132"/>
    <n v="4"/>
    <x v="3"/>
    <n v="90239"/>
    <n v="144382"/>
    <n v="126334"/>
    <n v="202135"/>
    <n v="162430"/>
    <n v="259888"/>
    <n v="216573"/>
    <n v="346517"/>
    <n v="270716"/>
    <n v="433146"/>
    <n v="306812"/>
    <n v="490899"/>
    <n v="342907"/>
    <n v="548652"/>
  </r>
  <r>
    <m/>
    <x v="1"/>
    <s v="Region IV"/>
    <x v="21"/>
    <s v="AL"/>
    <x v="132"/>
    <n v="1"/>
    <x v="0"/>
    <n v="106758"/>
    <n v="186827"/>
    <n v="138291"/>
    <n v="242010"/>
    <n v="165657"/>
    <n v="289900"/>
    <n v="197866"/>
    <n v="346265"/>
    <n v="233229"/>
    <n v="408150"/>
    <n v="255732"/>
    <n v="447531"/>
    <n v="275978"/>
    <n v="482962"/>
  </r>
  <r>
    <m/>
    <x v="1"/>
    <s v="Region IV"/>
    <x v="21"/>
    <s v="AL"/>
    <x v="132"/>
    <n v="2"/>
    <x v="1"/>
    <n v="93211"/>
    <n v="163119"/>
    <n v="122115"/>
    <n v="213701"/>
    <n v="148446"/>
    <n v="259780"/>
    <n v="182090"/>
    <n v="318658"/>
    <n v="216578"/>
    <n v="379011"/>
    <n v="239168"/>
    <n v="418544"/>
    <n v="259825"/>
    <n v="454694"/>
  </r>
  <r>
    <m/>
    <x v="1"/>
    <s v="Region IV"/>
    <x v="21"/>
    <s v="AL"/>
    <x v="132"/>
    <n v="3"/>
    <x v="2"/>
    <n v="85269"/>
    <n v="149221"/>
    <n v="116157"/>
    <n v="203274"/>
    <n v="146968"/>
    <n v="257193"/>
    <n v="193572"/>
    <n v="338751"/>
    <n v="239729"/>
    <n v="419526"/>
    <n v="270004"/>
    <n v="472506"/>
    <n v="299881"/>
    <n v="524791"/>
  </r>
  <r>
    <m/>
    <x v="1"/>
    <s v="Region IV"/>
    <x v="21"/>
    <s v="AL"/>
    <x v="132"/>
    <n v="4"/>
    <x v="3"/>
    <n v="94215"/>
    <n v="150744"/>
    <n v="131901"/>
    <n v="211042"/>
    <n v="169587"/>
    <n v="271339"/>
    <n v="226116"/>
    <n v="361786"/>
    <n v="282645"/>
    <n v="452232"/>
    <n v="320331"/>
    <n v="512529"/>
    <n v="358017"/>
    <n v="572827"/>
  </r>
  <r>
    <m/>
    <x v="4"/>
    <s v="Region VIII -"/>
    <x v="46"/>
    <s v="ND"/>
    <x v="339"/>
    <n v="1"/>
    <x v="0"/>
    <n v="121286"/>
    <n v="212250"/>
    <n v="157506"/>
    <n v="275636"/>
    <n v="188284"/>
    <n v="329497"/>
    <n v="224609"/>
    <n v="393066"/>
    <n v="265073"/>
    <n v="463879"/>
    <n v="290819"/>
    <n v="508934"/>
    <n v="315074"/>
    <n v="551380"/>
  </r>
  <r>
    <m/>
    <x v="4"/>
    <s v="Region VIII -"/>
    <x v="46"/>
    <s v="ND"/>
    <x v="339"/>
    <n v="2"/>
    <x v="1"/>
    <n v="101391"/>
    <n v="177434"/>
    <n v="134992"/>
    <n v="236236"/>
    <n v="166206"/>
    <n v="290860"/>
    <n v="208909"/>
    <n v="365591"/>
    <n v="252580"/>
    <n v="442015"/>
    <n v="278875"/>
    <n v="488032"/>
    <n v="303492"/>
    <n v="531111"/>
  </r>
  <r>
    <m/>
    <x v="4"/>
    <s v="Region VIII -"/>
    <x v="46"/>
    <s v="ND"/>
    <x v="339"/>
    <n v="3"/>
    <x v="2"/>
    <n v="93369"/>
    <n v="163396"/>
    <n v="128918"/>
    <n v="225607"/>
    <n v="163444"/>
    <n v="286026"/>
    <n v="213299"/>
    <n v="373274"/>
    <n v="265664"/>
    <n v="464912"/>
    <n v="298902"/>
    <n v="523078"/>
    <n v="331626"/>
    <n v="580345"/>
  </r>
  <r>
    <m/>
    <x v="4"/>
    <s v="Region VIII -"/>
    <x v="46"/>
    <s v="ND"/>
    <x v="339"/>
    <n v="4"/>
    <x v="3"/>
    <n v="104563"/>
    <n v="167301"/>
    <n v="146388"/>
    <n v="234222"/>
    <n v="188214"/>
    <n v="301142"/>
    <n v="250952"/>
    <n v="401523"/>
    <n v="313690"/>
    <n v="501903"/>
    <n v="355515"/>
    <n v="568824"/>
    <n v="397340"/>
    <n v="635744"/>
  </r>
  <r>
    <m/>
    <x v="1"/>
    <s v="Region VIII"/>
    <x v="46"/>
    <s v="ND"/>
    <x v="388"/>
    <n v="1"/>
    <x v="0"/>
    <n v="118554"/>
    <n v="207470"/>
    <n v="153844"/>
    <n v="269227"/>
    <n v="184469"/>
    <n v="322820"/>
    <n v="220605"/>
    <n v="386059"/>
    <n v="260266"/>
    <n v="455465"/>
    <n v="285480"/>
    <n v="499590"/>
    <n v="308340"/>
    <n v="539595"/>
  </r>
  <r>
    <m/>
    <x v="1"/>
    <s v="Region VIII"/>
    <x v="46"/>
    <s v="ND"/>
    <x v="388"/>
    <n v="2"/>
    <x v="1"/>
    <n v="102358"/>
    <n v="179127"/>
    <n v="134505"/>
    <n v="235384"/>
    <n v="163892"/>
    <n v="286811"/>
    <n v="201746"/>
    <n v="353055"/>
    <n v="240359"/>
    <n v="420629"/>
    <n v="265613"/>
    <n v="464823"/>
    <n v="288821"/>
    <n v="505436"/>
  </r>
  <r>
    <m/>
    <x v="1"/>
    <s v="Region VIII"/>
    <x v="46"/>
    <s v="ND"/>
    <x v="388"/>
    <n v="3"/>
    <x v="2"/>
    <n v="92318"/>
    <n v="161557"/>
    <n v="125396"/>
    <n v="219443"/>
    <n v="158382"/>
    <n v="277168"/>
    <n v="208325"/>
    <n v="364568"/>
    <n v="257733"/>
    <n v="451032"/>
    <n v="290077"/>
    <n v="507636"/>
    <n v="321947"/>
    <n v="563407"/>
  </r>
  <r>
    <m/>
    <x v="1"/>
    <s v="Region VIII"/>
    <x v="46"/>
    <s v="ND"/>
    <x v="388"/>
    <n v="4"/>
    <x v="3"/>
    <n v="104596"/>
    <n v="167354"/>
    <n v="146434"/>
    <n v="234295"/>
    <n v="188273"/>
    <n v="301237"/>
    <n v="251031"/>
    <n v="401649"/>
    <n v="313788"/>
    <n v="502061"/>
    <n v="355627"/>
    <n v="569003"/>
    <n v="397465"/>
    <n v="635944"/>
  </r>
  <r>
    <m/>
    <x v="4"/>
    <s v="Region V - Midwest"/>
    <x v="29"/>
    <s v="IL"/>
    <x v="191"/>
    <n v="1"/>
    <x v="0"/>
    <n v="130121"/>
    <n v="227712"/>
    <n v="169040"/>
    <n v="295819"/>
    <n v="202123"/>
    <n v="353716"/>
    <n v="241191"/>
    <n v="422085"/>
    <n v="284694"/>
    <n v="498214"/>
    <n v="312367"/>
    <n v="546642"/>
    <n v="338458"/>
    <n v="592301"/>
  </r>
  <r>
    <m/>
    <x v="4"/>
    <s v="Region V - Midwest"/>
    <x v="29"/>
    <s v="IL"/>
    <x v="191"/>
    <n v="2"/>
    <x v="1"/>
    <n v="108453"/>
    <n v="189792"/>
    <n v="144519"/>
    <n v="252908"/>
    <n v="178077"/>
    <n v="311636"/>
    <n v="224092"/>
    <n v="392161"/>
    <n v="271087"/>
    <n v="474402"/>
    <n v="299359"/>
    <n v="523878"/>
    <n v="325844"/>
    <n v="570226"/>
  </r>
  <r>
    <m/>
    <x v="4"/>
    <s v="Region V - Midwest"/>
    <x v="29"/>
    <s v="IL"/>
    <x v="191"/>
    <n v="3"/>
    <x v="2"/>
    <n v="99665"/>
    <n v="174414"/>
    <n v="137572"/>
    <n v="240752"/>
    <n v="174365"/>
    <n v="305139"/>
    <n v="227449"/>
    <n v="398036"/>
    <n v="283266"/>
    <n v="495715"/>
    <n v="318655"/>
    <n v="557647"/>
    <n v="353486"/>
    <n v="618600"/>
  </r>
  <r>
    <m/>
    <x v="4"/>
    <s v="Region V - Midwest"/>
    <x v="29"/>
    <s v="IL"/>
    <x v="191"/>
    <n v="4"/>
    <x v="3"/>
    <n v="112173"/>
    <n v="179477"/>
    <n v="157042"/>
    <n v="251267"/>
    <n v="201911"/>
    <n v="323058"/>
    <n v="269215"/>
    <n v="430744"/>
    <n v="336519"/>
    <n v="538430"/>
    <n v="381388"/>
    <n v="610220"/>
    <n v="426257"/>
    <n v="682011"/>
  </r>
  <r>
    <m/>
    <x v="4"/>
    <s v="Region V - Midwest"/>
    <x v="30"/>
    <s v="IN"/>
    <x v="191"/>
    <n v="1"/>
    <x v="0"/>
    <n v="118093"/>
    <n v="206662"/>
    <n v="153310"/>
    <n v="268293"/>
    <n v="183226"/>
    <n v="320645"/>
    <n v="218516"/>
    <n v="382403"/>
    <n v="257841"/>
    <n v="451221"/>
    <n v="282866"/>
    <n v="495016"/>
    <n v="306426"/>
    <n v="536245"/>
  </r>
  <r>
    <m/>
    <x v="4"/>
    <s v="Region V - Midwest"/>
    <x v="30"/>
    <s v="IN"/>
    <x v="191"/>
    <n v="2"/>
    <x v="1"/>
    <n v="98985"/>
    <n v="173224"/>
    <n v="131688"/>
    <n v="230454"/>
    <n v="162022"/>
    <n v="283538"/>
    <n v="203437"/>
    <n v="356016"/>
    <n v="245842"/>
    <n v="430223"/>
    <n v="271395"/>
    <n v="474942"/>
    <n v="295302"/>
    <n v="516779"/>
  </r>
  <r>
    <m/>
    <x v="4"/>
    <s v="Region V - Midwest"/>
    <x v="30"/>
    <s v="IN"/>
    <x v="191"/>
    <n v="3"/>
    <x v="2"/>
    <n v="91324"/>
    <n v="159816"/>
    <n v="126125"/>
    <n v="220719"/>
    <n v="159944"/>
    <n v="279903"/>
    <n v="208817"/>
    <n v="365429"/>
    <n v="260099"/>
    <n v="455173"/>
    <n v="292681"/>
    <n v="512192"/>
    <n v="324770"/>
    <n v="568347"/>
  </r>
  <r>
    <m/>
    <x v="4"/>
    <s v="Region V - Midwest"/>
    <x v="30"/>
    <s v="IN"/>
    <x v="191"/>
    <n v="4"/>
    <x v="3"/>
    <n v="101816"/>
    <n v="162906"/>
    <n v="142543"/>
    <n v="228068"/>
    <n v="183269"/>
    <n v="293231"/>
    <n v="244359"/>
    <n v="390974"/>
    <n v="305448"/>
    <n v="488718"/>
    <n v="346175"/>
    <n v="553880"/>
    <n v="386901"/>
    <n v="619042"/>
  </r>
  <r>
    <m/>
    <x v="1"/>
    <s v="Region V"/>
    <x v="29"/>
    <s v="IL"/>
    <x v="191"/>
    <n v="1"/>
    <x v="0"/>
    <n v="130358"/>
    <n v="228127"/>
    <n v="169125"/>
    <n v="295969"/>
    <n v="202767"/>
    <n v="354843"/>
    <n v="242452"/>
    <n v="424291"/>
    <n v="286009"/>
    <n v="500516"/>
    <n v="313703"/>
    <n v="548981"/>
    <n v="338789"/>
    <n v="592880"/>
  </r>
  <r>
    <m/>
    <x v="1"/>
    <s v="Region V"/>
    <x v="29"/>
    <s v="IL"/>
    <x v="191"/>
    <n v="2"/>
    <x v="1"/>
    <n v="112705"/>
    <n v="197233"/>
    <n v="148046"/>
    <n v="259080"/>
    <n v="180339"/>
    <n v="315592"/>
    <n v="221895"/>
    <n v="388317"/>
    <n v="264311"/>
    <n v="462544"/>
    <n v="292057"/>
    <n v="511100"/>
    <n v="317539"/>
    <n v="555693"/>
  </r>
  <r>
    <m/>
    <x v="1"/>
    <s v="Region V"/>
    <x v="29"/>
    <s v="IL"/>
    <x v="191"/>
    <n v="3"/>
    <x v="2"/>
    <n v="101829"/>
    <n v="178202"/>
    <n v="138365"/>
    <n v="242138"/>
    <n v="174800"/>
    <n v="305901"/>
    <n v="229959"/>
    <n v="402429"/>
    <n v="284536"/>
    <n v="497937"/>
    <n v="320272"/>
    <n v="560477"/>
    <n v="355491"/>
    <n v="622110"/>
  </r>
  <r>
    <m/>
    <x v="1"/>
    <s v="Region V"/>
    <x v="29"/>
    <s v="IL"/>
    <x v="191"/>
    <n v="4"/>
    <x v="3"/>
    <n v="115014"/>
    <n v="184023"/>
    <n v="161020"/>
    <n v="257632"/>
    <n v="207026"/>
    <n v="331241"/>
    <n v="276034"/>
    <n v="441655"/>
    <n v="345043"/>
    <n v="552068"/>
    <n v="391048"/>
    <n v="625677"/>
    <n v="437054"/>
    <n v="699287"/>
  </r>
  <r>
    <m/>
    <x v="1"/>
    <s v="Region V"/>
    <x v="30"/>
    <s v="IN"/>
    <x v="191"/>
    <n v="1"/>
    <x v="0"/>
    <n v="119100"/>
    <n v="208424"/>
    <n v="154496"/>
    <n v="270368"/>
    <n v="185213"/>
    <n v="324123"/>
    <n v="221440"/>
    <n v="387520"/>
    <n v="261203"/>
    <n v="457106"/>
    <n v="286487"/>
    <n v="501353"/>
    <n v="309375"/>
    <n v="541406"/>
  </r>
  <r>
    <m/>
    <x v="1"/>
    <s v="Region V"/>
    <x v="30"/>
    <s v="IN"/>
    <x v="191"/>
    <n v="2"/>
    <x v="1"/>
    <n v="103066"/>
    <n v="180365"/>
    <n v="135350"/>
    <n v="236863"/>
    <n v="164842"/>
    <n v="288474"/>
    <n v="202769"/>
    <n v="354846"/>
    <n v="241496"/>
    <n v="422618"/>
    <n v="266832"/>
    <n v="466956"/>
    <n v="290091"/>
    <n v="507659"/>
  </r>
  <r>
    <m/>
    <x v="1"/>
    <s v="Region V"/>
    <x v="30"/>
    <s v="IN"/>
    <x v="191"/>
    <n v="3"/>
    <x v="2"/>
    <n v="93230"/>
    <n v="163153"/>
    <n v="126711"/>
    <n v="221744"/>
    <n v="160101"/>
    <n v="280177"/>
    <n v="210646"/>
    <n v="368630"/>
    <n v="260661"/>
    <n v="456157"/>
    <n v="293416"/>
    <n v="513478"/>
    <n v="325701"/>
    <n v="569977"/>
  </r>
  <r>
    <m/>
    <x v="1"/>
    <s v="Region V"/>
    <x v="30"/>
    <s v="IN"/>
    <x v="191"/>
    <n v="4"/>
    <x v="3"/>
    <n v="105083"/>
    <n v="168133"/>
    <n v="147117"/>
    <n v="235387"/>
    <n v="189150"/>
    <n v="302640"/>
    <n v="252200"/>
    <n v="403520"/>
    <n v="315250"/>
    <n v="504400"/>
    <n v="357283"/>
    <n v="571653"/>
    <n v="399317"/>
    <n v="638907"/>
  </r>
  <r>
    <m/>
    <x v="4"/>
    <s v="Region III -"/>
    <x v="20"/>
    <s v="WV"/>
    <x v="124"/>
    <n v="1"/>
    <x v="0"/>
    <n v="121479"/>
    <n v="212588"/>
    <n v="157897"/>
    <n v="276319"/>
    <n v="188873"/>
    <n v="330527"/>
    <n v="225481"/>
    <n v="394592"/>
    <n v="266222"/>
    <n v="465889"/>
    <n v="292130"/>
    <n v="511228"/>
    <n v="316585"/>
    <n v="554024"/>
  </r>
  <r>
    <m/>
    <x v="4"/>
    <s v="Region III -"/>
    <x v="20"/>
    <s v="WV"/>
    <x v="124"/>
    <n v="2"/>
    <x v="1"/>
    <n v="100795"/>
    <n v="176392"/>
    <n v="134491"/>
    <n v="235359"/>
    <n v="165920"/>
    <n v="290360"/>
    <n v="209159"/>
    <n v="366028"/>
    <n v="253233"/>
    <n v="443159"/>
    <n v="279713"/>
    <n v="489498"/>
    <n v="304544"/>
    <n v="532952"/>
  </r>
  <r>
    <m/>
    <x v="4"/>
    <s v="Region III -"/>
    <x v="20"/>
    <s v="WV"/>
    <x v="124"/>
    <n v="3"/>
    <x v="2"/>
    <n v="92337"/>
    <n v="161589"/>
    <n v="127401"/>
    <n v="222952"/>
    <n v="161402"/>
    <n v="282453"/>
    <n v="210394"/>
    <n v="368189"/>
    <n v="261994"/>
    <n v="458489"/>
    <n v="294656"/>
    <n v="515648"/>
    <n v="326783"/>
    <n v="571871"/>
  </r>
  <r>
    <m/>
    <x v="4"/>
    <s v="Region III -"/>
    <x v="20"/>
    <s v="WV"/>
    <x v="124"/>
    <n v="4"/>
    <x v="3"/>
    <n v="104712"/>
    <n v="167540"/>
    <n v="146597"/>
    <n v="234556"/>
    <n v="188482"/>
    <n v="301572"/>
    <n v="251310"/>
    <n v="402096"/>
    <n v="314137"/>
    <n v="502620"/>
    <n v="356022"/>
    <n v="569636"/>
    <n v="397907"/>
    <n v="636652"/>
  </r>
  <r>
    <m/>
    <x v="1"/>
    <s v="Region III "/>
    <x v="20"/>
    <s v="WV"/>
    <x v="124"/>
    <n v="1"/>
    <x v="0"/>
    <n v="121744"/>
    <n v="213052"/>
    <n v="158034"/>
    <n v="276560"/>
    <n v="189526"/>
    <n v="331670"/>
    <n v="226703"/>
    <n v="396730"/>
    <n v="267503"/>
    <n v="468130"/>
    <n v="293436"/>
    <n v="513514"/>
    <n v="316981"/>
    <n v="554716"/>
  </r>
  <r>
    <m/>
    <x v="1"/>
    <s v="Region III "/>
    <x v="20"/>
    <s v="WV"/>
    <x v="124"/>
    <n v="2"/>
    <x v="1"/>
    <n v="104900"/>
    <n v="183576"/>
    <n v="137921"/>
    <n v="241362"/>
    <n v="168126"/>
    <n v="294220"/>
    <n v="207089"/>
    <n v="362406"/>
    <n v="246800"/>
    <n v="431900"/>
    <n v="272764"/>
    <n v="477337"/>
    <n v="296645"/>
    <n v="519129"/>
  </r>
  <r>
    <m/>
    <x v="1"/>
    <s v="Region III "/>
    <x v="20"/>
    <s v="WV"/>
    <x v="124"/>
    <n v="3"/>
    <x v="2"/>
    <n v="94366"/>
    <n v="165140"/>
    <n v="128108"/>
    <n v="224189"/>
    <n v="161756"/>
    <n v="283072"/>
    <n v="212709"/>
    <n v="372240"/>
    <n v="263106"/>
    <n v="460436"/>
    <n v="296086"/>
    <n v="518151"/>
    <n v="328573"/>
    <n v="575002"/>
  </r>
  <r>
    <m/>
    <x v="1"/>
    <s v="Region III "/>
    <x v="20"/>
    <s v="WV"/>
    <x v="124"/>
    <n v="4"/>
    <x v="3"/>
    <n v="107405"/>
    <n v="171848"/>
    <n v="150367"/>
    <n v="240588"/>
    <n v="193330"/>
    <n v="309327"/>
    <n v="257773"/>
    <n v="412436"/>
    <n v="322216"/>
    <n v="515545"/>
    <n v="365178"/>
    <n v="584285"/>
    <n v="408140"/>
    <n v="653024"/>
  </r>
  <r>
    <m/>
    <x v="4"/>
    <s v="Region X - Northwest"/>
    <x v="7"/>
    <s v="ID"/>
    <x v="36"/>
    <n v="1"/>
    <x v="0"/>
    <n v="122679"/>
    <n v="214688"/>
    <n v="159419"/>
    <n v="278983"/>
    <n v="190660"/>
    <n v="333656"/>
    <n v="227570"/>
    <n v="398247"/>
    <n v="268656"/>
    <n v="470148"/>
    <n v="294787"/>
    <n v="515877"/>
    <n v="319440"/>
    <n v="559020"/>
  </r>
  <r>
    <m/>
    <x v="4"/>
    <s v="Region X - Northwest"/>
    <x v="7"/>
    <s v="ID"/>
    <x v="36"/>
    <n v="2"/>
    <x v="1"/>
    <n v="101996"/>
    <n v="178492"/>
    <n v="136013"/>
    <n v="238022"/>
    <n v="167708"/>
    <n v="293488"/>
    <n v="211248"/>
    <n v="369683"/>
    <n v="255667"/>
    <n v="447418"/>
    <n v="282370"/>
    <n v="494148"/>
    <n v="307399"/>
    <n v="537948"/>
  </r>
  <r>
    <m/>
    <x v="4"/>
    <s v="Region X - Northwest"/>
    <x v="7"/>
    <s v="ID"/>
    <x v="36"/>
    <n v="3"/>
    <x v="2"/>
    <n v="93568"/>
    <n v="163744"/>
    <n v="129125"/>
    <n v="225969"/>
    <n v="163618"/>
    <n v="286332"/>
    <n v="213349"/>
    <n v="373361"/>
    <n v="265688"/>
    <n v="464954"/>
    <n v="298843"/>
    <n v="522974"/>
    <n v="331463"/>
    <n v="580059"/>
  </r>
  <r>
    <m/>
    <x v="4"/>
    <s v="Region X - Northwest"/>
    <x v="7"/>
    <s v="ID"/>
    <x v="36"/>
    <n v="4"/>
    <x v="3"/>
    <n v="105752"/>
    <n v="169203"/>
    <n v="148052"/>
    <n v="236884"/>
    <n v="190353"/>
    <n v="304565"/>
    <n v="253804"/>
    <n v="406086"/>
    <n v="317255"/>
    <n v="507608"/>
    <n v="359555"/>
    <n v="575289"/>
    <n v="401856"/>
    <n v="642970"/>
  </r>
  <r>
    <m/>
    <x v="1"/>
    <s v="Region X"/>
    <x v="7"/>
    <s v="ID"/>
    <x v="36"/>
    <n v="1"/>
    <x v="0"/>
    <n v="121199"/>
    <n v="212098"/>
    <n v="157382"/>
    <n v="275419"/>
    <n v="188781"/>
    <n v="330367"/>
    <n v="225868"/>
    <n v="395268"/>
    <n v="266565"/>
    <n v="466489"/>
    <n v="292429"/>
    <n v="511751"/>
    <n v="315945"/>
    <n v="552904"/>
  </r>
  <r>
    <m/>
    <x v="1"/>
    <s v="Region X"/>
    <x v="7"/>
    <s v="ID"/>
    <x v="36"/>
    <n v="2"/>
    <x v="1"/>
    <n v="104193"/>
    <n v="182338"/>
    <n v="137076"/>
    <n v="239883"/>
    <n v="167175"/>
    <n v="292557"/>
    <n v="206065"/>
    <n v="360614"/>
    <n v="245663"/>
    <n v="429911"/>
    <n v="271546"/>
    <n v="475205"/>
    <n v="295375"/>
    <n v="516907"/>
  </r>
  <r>
    <m/>
    <x v="1"/>
    <s v="Region X"/>
    <x v="7"/>
    <s v="ID"/>
    <x v="36"/>
    <n v="3"/>
    <x v="2"/>
    <n v="93454"/>
    <n v="163544"/>
    <n v="126793"/>
    <n v="221888"/>
    <n v="160036"/>
    <n v="280063"/>
    <n v="210388"/>
    <n v="368178"/>
    <n v="260178"/>
    <n v="455311"/>
    <n v="292748"/>
    <n v="512308"/>
    <n v="324819"/>
    <n v="568432"/>
  </r>
  <r>
    <m/>
    <x v="1"/>
    <s v="Region X"/>
    <x v="7"/>
    <s v="ID"/>
    <x v="36"/>
    <n v="4"/>
    <x v="3"/>
    <n v="106918"/>
    <n v="171069"/>
    <n v="149685"/>
    <n v="239496"/>
    <n v="192452"/>
    <n v="307924"/>
    <n v="256603"/>
    <n v="410565"/>
    <n v="320754"/>
    <n v="513207"/>
    <n v="363521"/>
    <n v="581634"/>
    <n v="406289"/>
    <n v="650062"/>
  </r>
  <r>
    <m/>
    <x v="4"/>
    <s v="Region I - Northeast"/>
    <x v="2"/>
    <s v="ME"/>
    <x v="13"/>
    <n v="1"/>
    <x v="0"/>
    <n v="151670"/>
    <n v="265423"/>
    <n v="196907"/>
    <n v="344587"/>
    <n v="235334"/>
    <n v="411834"/>
    <n v="280667"/>
    <n v="491168"/>
    <n v="331181"/>
    <n v="579567"/>
    <n v="363327"/>
    <n v="635822"/>
    <n v="393592"/>
    <n v="688786"/>
  </r>
  <r>
    <m/>
    <x v="4"/>
    <s v="Region I - Northeast"/>
    <x v="2"/>
    <s v="ME"/>
    <x v="13"/>
    <n v="2"/>
    <x v="1"/>
    <n v="127101"/>
    <n v="222427"/>
    <n v="169104"/>
    <n v="295931"/>
    <n v="208069"/>
    <n v="364120"/>
    <n v="261278"/>
    <n v="457237"/>
    <n v="315752"/>
    <n v="552567"/>
    <n v="348577"/>
    <n v="610010"/>
    <n v="379289"/>
    <n v="663755"/>
  </r>
  <r>
    <m/>
    <x v="4"/>
    <s v="Region I - Northeast"/>
    <x v="2"/>
    <s v="ME"/>
    <x v="13"/>
    <n v="3"/>
    <x v="2"/>
    <n v="117245"/>
    <n v="205178"/>
    <n v="161921"/>
    <n v="283362"/>
    <n v="205334"/>
    <n v="359334"/>
    <n v="268066"/>
    <n v="469116"/>
    <n v="333897"/>
    <n v="584320"/>
    <n v="375720"/>
    <n v="657509"/>
    <n v="416907"/>
    <n v="729587"/>
  </r>
  <r>
    <m/>
    <x v="4"/>
    <s v="Region I - Northeast"/>
    <x v="2"/>
    <s v="ME"/>
    <x v="13"/>
    <n v="4"/>
    <x v="3"/>
    <n v="130765"/>
    <n v="209224"/>
    <n v="183071"/>
    <n v="292914"/>
    <n v="235377"/>
    <n v="376604"/>
    <n v="313837"/>
    <n v="502139"/>
    <n v="392296"/>
    <n v="627673"/>
    <n v="444602"/>
    <n v="711363"/>
    <n v="496908"/>
    <n v="795053"/>
  </r>
  <r>
    <m/>
    <x v="1"/>
    <s v="Region I"/>
    <x v="1"/>
    <s v="ME"/>
    <x v="13"/>
    <n v="1"/>
    <x v="0"/>
    <n v="148911"/>
    <n v="260594"/>
    <n v="193204"/>
    <n v="338107"/>
    <n v="231641"/>
    <n v="405372"/>
    <n v="276985"/>
    <n v="484724"/>
    <n v="326753"/>
    <n v="571818"/>
    <n v="358396"/>
    <n v="627193"/>
    <n v="387063"/>
    <n v="677360"/>
  </r>
  <r>
    <m/>
    <x v="1"/>
    <s v="Region I"/>
    <x v="1"/>
    <s v="ME"/>
    <x v="13"/>
    <n v="2"/>
    <x v="1"/>
    <n v="128710"/>
    <n v="225243"/>
    <n v="169083"/>
    <n v="295895"/>
    <n v="205976"/>
    <n v="360458"/>
    <n v="253462"/>
    <n v="443559"/>
    <n v="301924"/>
    <n v="528368"/>
    <n v="333624"/>
    <n v="583843"/>
    <n v="362741"/>
    <n v="634797"/>
  </r>
  <r>
    <m/>
    <x v="1"/>
    <s v="Region I"/>
    <x v="1"/>
    <s v="ME"/>
    <x v="13"/>
    <n v="3"/>
    <x v="2"/>
    <n v="116251"/>
    <n v="203439"/>
    <n v="157949"/>
    <n v="276411"/>
    <n v="199534"/>
    <n v="349184"/>
    <n v="262488"/>
    <n v="459355"/>
    <n v="324777"/>
    <n v="568359"/>
    <n v="365561"/>
    <n v="639732"/>
    <n v="405753"/>
    <n v="710068"/>
  </r>
  <r>
    <m/>
    <x v="1"/>
    <s v="Region I"/>
    <x v="1"/>
    <s v="ME"/>
    <x v="13"/>
    <n v="4"/>
    <x v="3"/>
    <n v="131383"/>
    <n v="210212"/>
    <n v="183936"/>
    <n v="294297"/>
    <n v="236489"/>
    <n v="378382"/>
    <n v="315318"/>
    <n v="504509"/>
    <n v="394148"/>
    <n v="630637"/>
    <n v="446701"/>
    <n v="714722"/>
    <n v="499254"/>
    <n v="798806"/>
  </r>
  <r>
    <m/>
    <x v="4"/>
    <s v="Region VIII -"/>
    <x v="44"/>
    <s v="CO"/>
    <x v="325"/>
    <n v="1"/>
    <x v="0"/>
    <n v="118741"/>
    <n v="207797"/>
    <n v="154169"/>
    <n v="269796"/>
    <n v="184267"/>
    <n v="322467"/>
    <n v="219778"/>
    <n v="384612"/>
    <n v="259345"/>
    <n v="453853"/>
    <n v="284522"/>
    <n v="497914"/>
    <n v="308231"/>
    <n v="539404"/>
  </r>
  <r>
    <m/>
    <x v="4"/>
    <s v="Region VIII -"/>
    <x v="44"/>
    <s v="CO"/>
    <x v="325"/>
    <n v="2"/>
    <x v="1"/>
    <n v="99437"/>
    <n v="174014"/>
    <n v="132324"/>
    <n v="231566"/>
    <n v="162844"/>
    <n v="284977"/>
    <n v="204544"/>
    <n v="357952"/>
    <n v="247222"/>
    <n v="432638"/>
    <n v="272933"/>
    <n v="477633"/>
    <n v="296993"/>
    <n v="519738"/>
  </r>
  <r>
    <m/>
    <x v="4"/>
    <s v="Region VIII -"/>
    <x v="44"/>
    <s v="CO"/>
    <x v="325"/>
    <n v="3"/>
    <x v="2"/>
    <n v="91681"/>
    <n v="160442"/>
    <n v="126608"/>
    <n v="221564"/>
    <n v="160542"/>
    <n v="280949"/>
    <n v="209568"/>
    <n v="366744"/>
    <n v="261029"/>
    <n v="456800"/>
    <n v="293713"/>
    <n v="513998"/>
    <n v="325899"/>
    <n v="570323"/>
  </r>
  <r>
    <m/>
    <x v="4"/>
    <s v="Region VIII -"/>
    <x v="44"/>
    <s v="CO"/>
    <x v="325"/>
    <n v="4"/>
    <x v="3"/>
    <n v="102373"/>
    <n v="163797"/>
    <n v="143322"/>
    <n v="229316"/>
    <n v="184271"/>
    <n v="294834"/>
    <n v="245695"/>
    <n v="393112"/>
    <n v="307119"/>
    <n v="491391"/>
    <n v="348068"/>
    <n v="556909"/>
    <n v="389017"/>
    <n v="622428"/>
  </r>
  <r>
    <m/>
    <x v="1"/>
    <s v="Region VIII"/>
    <x v="44"/>
    <s v="CO"/>
    <x v="325"/>
    <n v="1"/>
    <x v="0"/>
    <n v="115415"/>
    <n v="201977"/>
    <n v="149758"/>
    <n v="262076"/>
    <n v="179559"/>
    <n v="314229"/>
    <n v="214721"/>
    <n v="375762"/>
    <n v="253312"/>
    <n v="443297"/>
    <n v="277848"/>
    <n v="486234"/>
    <n v="300084"/>
    <n v="525147"/>
  </r>
  <r>
    <m/>
    <x v="1"/>
    <s v="Region VIII"/>
    <x v="44"/>
    <s v="CO"/>
    <x v="325"/>
    <n v="2"/>
    <x v="1"/>
    <n v="99705"/>
    <n v="174484"/>
    <n v="130999"/>
    <n v="229247"/>
    <n v="159600"/>
    <n v="279300"/>
    <n v="196427"/>
    <n v="343748"/>
    <n v="234003"/>
    <n v="409505"/>
    <n v="258580"/>
    <n v="452515"/>
    <n v="281160"/>
    <n v="492030"/>
  </r>
  <r>
    <m/>
    <x v="1"/>
    <s v="Region VIII"/>
    <x v="44"/>
    <s v="CO"/>
    <x v="325"/>
    <n v="3"/>
    <x v="2"/>
    <n v="89992"/>
    <n v="157486"/>
    <n v="122254"/>
    <n v="213945"/>
    <n v="154428"/>
    <n v="270249"/>
    <n v="203138"/>
    <n v="355491"/>
    <n v="251330"/>
    <n v="439827"/>
    <n v="282881"/>
    <n v="495042"/>
    <n v="313972"/>
    <n v="549451"/>
  </r>
  <r>
    <m/>
    <x v="1"/>
    <s v="Region VIII"/>
    <x v="44"/>
    <s v="CO"/>
    <x v="325"/>
    <n v="4"/>
    <x v="3"/>
    <n v="101828"/>
    <n v="162925"/>
    <n v="142560"/>
    <n v="228095"/>
    <n v="183291"/>
    <n v="293265"/>
    <n v="244388"/>
    <n v="391021"/>
    <n v="305485"/>
    <n v="488776"/>
    <n v="346216"/>
    <n v="553946"/>
    <n v="386947"/>
    <n v="619116"/>
  </r>
  <r>
    <m/>
    <x v="4"/>
    <s v="Region IV - Southeast"/>
    <x v="24"/>
    <s v="KY"/>
    <x v="159"/>
    <n v="1"/>
    <x v="0"/>
    <n v="112657"/>
    <n v="197149"/>
    <n v="146380"/>
    <n v="256166"/>
    <n v="175054"/>
    <n v="306345"/>
    <n v="208925"/>
    <n v="365618"/>
    <n v="246632"/>
    <n v="431606"/>
    <n v="270616"/>
    <n v="473578"/>
    <n v="293238"/>
    <n v="513166"/>
  </r>
  <r>
    <m/>
    <x v="4"/>
    <s v="Region IV - Southeast"/>
    <x v="24"/>
    <s v="KY"/>
    <x v="159"/>
    <n v="2"/>
    <x v="1"/>
    <n v="93742"/>
    <n v="164049"/>
    <n v="124976"/>
    <n v="218708"/>
    <n v="154064"/>
    <n v="269613"/>
    <n v="193998"/>
    <n v="339497"/>
    <n v="234754"/>
    <n v="410820"/>
    <n v="259261"/>
    <n v="453706"/>
    <n v="282227"/>
    <n v="493897"/>
  </r>
  <r>
    <m/>
    <x v="4"/>
    <s v="Region IV - Southeast"/>
    <x v="24"/>
    <s v="KY"/>
    <x v="159"/>
    <n v="3"/>
    <x v="2"/>
    <n v="86048"/>
    <n v="150583"/>
    <n v="118757"/>
    <n v="207824"/>
    <n v="150492"/>
    <n v="263362"/>
    <n v="196259"/>
    <n v="343454"/>
    <n v="244411"/>
    <n v="427720"/>
    <n v="274923"/>
    <n v="481115"/>
    <n v="304946"/>
    <n v="533655"/>
  </r>
  <r>
    <m/>
    <x v="4"/>
    <s v="Region IV - Southeast"/>
    <x v="24"/>
    <s v="KY"/>
    <x v="159"/>
    <n v="4"/>
    <x v="3"/>
    <n v="97114"/>
    <n v="155383"/>
    <n v="135960"/>
    <n v="217536"/>
    <n v="174805"/>
    <n v="279689"/>
    <n v="233074"/>
    <n v="372918"/>
    <n v="291342"/>
    <n v="466148"/>
    <n v="330188"/>
    <n v="528301"/>
    <n v="369033"/>
    <n v="590454"/>
  </r>
  <r>
    <m/>
    <x v="1"/>
    <s v="Region IV"/>
    <x v="24"/>
    <s v="KY"/>
    <x v="159"/>
    <n v="1"/>
    <x v="0"/>
    <n v="113541"/>
    <n v="198697"/>
    <n v="147311"/>
    <n v="257794"/>
    <n v="176616"/>
    <n v="309078"/>
    <n v="211186"/>
    <n v="369576"/>
    <n v="249129"/>
    <n v="435976"/>
    <n v="273254"/>
    <n v="478194"/>
    <n v="295108"/>
    <n v="516439"/>
  </r>
  <r>
    <m/>
    <x v="1"/>
    <s v="Region IV"/>
    <x v="24"/>
    <s v="KY"/>
    <x v="159"/>
    <n v="2"/>
    <x v="1"/>
    <n v="98150"/>
    <n v="171763"/>
    <n v="128933"/>
    <n v="225633"/>
    <n v="157062"/>
    <n v="274858"/>
    <n v="193264"/>
    <n v="338212"/>
    <n v="230212"/>
    <n v="402871"/>
    <n v="254381"/>
    <n v="445166"/>
    <n v="276579"/>
    <n v="484013"/>
  </r>
  <r>
    <m/>
    <x v="1"/>
    <s v="Region IV"/>
    <x v="24"/>
    <s v="KY"/>
    <x v="159"/>
    <n v="3"/>
    <x v="2"/>
    <n v="88662"/>
    <n v="155159"/>
    <n v="120469"/>
    <n v="210820"/>
    <n v="152188"/>
    <n v="266329"/>
    <n v="200208"/>
    <n v="350364"/>
    <n v="247720"/>
    <n v="433510"/>
    <n v="278830"/>
    <n v="487953"/>
    <n v="309489"/>
    <n v="541605"/>
  </r>
  <r>
    <m/>
    <x v="1"/>
    <s v="Region IV"/>
    <x v="24"/>
    <s v="KY"/>
    <x v="159"/>
    <n v="4"/>
    <x v="3"/>
    <n v="100177"/>
    <n v="160283"/>
    <n v="140247"/>
    <n v="224396"/>
    <n v="180318"/>
    <n v="288509"/>
    <n v="240424"/>
    <n v="384678"/>
    <n v="300530"/>
    <n v="480848"/>
    <n v="340600"/>
    <n v="544961"/>
    <n v="380671"/>
    <n v="609074"/>
  </r>
  <r>
    <m/>
    <x v="4"/>
    <s v="Region V - Midwest"/>
    <x v="32"/>
    <s v="ME"/>
    <x v="226"/>
    <n v="1"/>
    <x v="0"/>
    <n v="123879"/>
    <n v="216788"/>
    <n v="160941"/>
    <n v="281647"/>
    <n v="192448"/>
    <n v="336784"/>
    <n v="229658"/>
    <n v="401902"/>
    <n v="271090"/>
    <n v="474407"/>
    <n v="297444"/>
    <n v="520527"/>
    <n v="322295"/>
    <n v="564016"/>
  </r>
  <r>
    <m/>
    <x v="4"/>
    <s v="Region V - Midwest"/>
    <x v="32"/>
    <s v="ME"/>
    <x v="226"/>
    <n v="2"/>
    <x v="1"/>
    <n v="103196"/>
    <n v="180593"/>
    <n v="137535"/>
    <n v="240686"/>
    <n v="169495"/>
    <n v="296617"/>
    <n v="213336"/>
    <n v="373338"/>
    <n v="258101"/>
    <n v="451677"/>
    <n v="285027"/>
    <n v="498797"/>
    <n v="310254"/>
    <n v="542944"/>
  </r>
  <r>
    <m/>
    <x v="4"/>
    <s v="Region V - Midwest"/>
    <x v="32"/>
    <s v="ME"/>
    <x v="226"/>
    <n v="3"/>
    <x v="2"/>
    <n v="94799"/>
    <n v="165899"/>
    <n v="130849"/>
    <n v="228986"/>
    <n v="165835"/>
    <n v="290211"/>
    <n v="216304"/>
    <n v="378532"/>
    <n v="269382"/>
    <n v="471419"/>
    <n v="303029"/>
    <n v="530301"/>
    <n v="336142"/>
    <n v="588248"/>
  </r>
  <r>
    <m/>
    <x v="4"/>
    <s v="Region V - Midwest"/>
    <x v="32"/>
    <s v="ME"/>
    <x v="226"/>
    <n v="4"/>
    <x v="3"/>
    <n v="106791"/>
    <n v="170865"/>
    <n v="149507"/>
    <n v="239211"/>
    <n v="192223"/>
    <n v="307557"/>
    <n v="256298"/>
    <n v="410076"/>
    <n v="320372"/>
    <n v="512595"/>
    <n v="363088"/>
    <n v="580941"/>
    <n v="405805"/>
    <n v="649287"/>
  </r>
  <r>
    <m/>
    <x v="1"/>
    <s v="Region V"/>
    <x v="32"/>
    <s v="MN"/>
    <x v="226"/>
    <n v="1"/>
    <x v="0"/>
    <n v="124183"/>
    <n v="217321"/>
    <n v="161159"/>
    <n v="282028"/>
    <n v="193245"/>
    <n v="338180"/>
    <n v="231111"/>
    <n v="404444"/>
    <n v="272669"/>
    <n v="477170"/>
    <n v="299088"/>
    <n v="523404"/>
    <n v="323047"/>
    <n v="565332"/>
  </r>
  <r>
    <m/>
    <x v="1"/>
    <s v="Region V"/>
    <x v="32"/>
    <s v="MN"/>
    <x v="226"/>
    <n v="2"/>
    <x v="1"/>
    <n v="107178"/>
    <n v="187561"/>
    <n v="140853"/>
    <n v="246492"/>
    <n v="171640"/>
    <n v="300370"/>
    <n v="211309"/>
    <n v="369790"/>
    <n v="251767"/>
    <n v="440592"/>
    <n v="278226"/>
    <n v="486895"/>
    <n v="302545"/>
    <n v="529453"/>
  </r>
  <r>
    <m/>
    <x v="1"/>
    <s v="Region V"/>
    <x v="32"/>
    <s v="MN"/>
    <x v="226"/>
    <n v="3"/>
    <x v="2"/>
    <n v="96618"/>
    <n v="169081"/>
    <n v="131223"/>
    <n v="229640"/>
    <n v="165731"/>
    <n v="290030"/>
    <n v="217981"/>
    <n v="381467"/>
    <n v="269670"/>
    <n v="471923"/>
    <n v="303506"/>
    <n v="531135"/>
    <n v="336842"/>
    <n v="589474"/>
  </r>
  <r>
    <m/>
    <x v="1"/>
    <s v="Region V"/>
    <x v="32"/>
    <s v="MN"/>
    <x v="226"/>
    <n v="4"/>
    <x v="3"/>
    <n v="109562"/>
    <n v="175298"/>
    <n v="153386"/>
    <n v="245418"/>
    <n v="197211"/>
    <n v="315537"/>
    <n v="262948"/>
    <n v="420716"/>
    <n v="328685"/>
    <n v="525895"/>
    <n v="372509"/>
    <n v="596015"/>
    <n v="416334"/>
    <n v="666134"/>
  </r>
  <r>
    <m/>
    <x v="4"/>
    <s v="Region I - Northeast"/>
    <x v="5"/>
    <s v="VT"/>
    <x v="28"/>
    <n v="1"/>
    <x v="0"/>
    <n v="123025"/>
    <n v="215293"/>
    <n v="159674"/>
    <n v="279430"/>
    <n v="190797"/>
    <n v="333896"/>
    <n v="227499"/>
    <n v="398123"/>
    <n v="268407"/>
    <n v="469711"/>
    <n v="294443"/>
    <n v="515276"/>
    <n v="318942"/>
    <n v="558149"/>
  </r>
  <r>
    <m/>
    <x v="4"/>
    <s v="Region I - Northeast"/>
    <x v="5"/>
    <s v="VT"/>
    <x v="28"/>
    <n v="2"/>
    <x v="1"/>
    <n v="103331"/>
    <n v="180829"/>
    <n v="137388"/>
    <n v="240428"/>
    <n v="168942"/>
    <n v="295649"/>
    <n v="211957"/>
    <n v="370925"/>
    <n v="256039"/>
    <n v="448068"/>
    <n v="282620"/>
    <n v="494585"/>
    <n v="307477"/>
    <n v="538085"/>
  </r>
  <r>
    <m/>
    <x v="4"/>
    <s v="Region I - Northeast"/>
    <x v="5"/>
    <s v="VT"/>
    <x v="28"/>
    <n v="3"/>
    <x v="2"/>
    <n v="95467"/>
    <n v="167068"/>
    <n v="131874"/>
    <n v="230779"/>
    <n v="167267"/>
    <n v="292717"/>
    <n v="218444"/>
    <n v="382276"/>
    <n v="272104"/>
    <n v="476183"/>
    <n v="306223"/>
    <n v="535890"/>
    <n v="339832"/>
    <n v="594707"/>
  </r>
  <r>
    <m/>
    <x v="4"/>
    <s v="Region I - Northeast"/>
    <x v="5"/>
    <s v="VT"/>
    <x v="28"/>
    <n v="4"/>
    <x v="3"/>
    <n v="106073"/>
    <n v="169717"/>
    <n v="148503"/>
    <n v="237604"/>
    <n v="190932"/>
    <n v="305491"/>
    <n v="254576"/>
    <n v="407322"/>
    <n v="318220"/>
    <n v="509152"/>
    <n v="360649"/>
    <n v="577039"/>
    <n v="403079"/>
    <n v="644926"/>
  </r>
  <r>
    <m/>
    <x v="1"/>
    <s v="Region I"/>
    <x v="5"/>
    <s v="VT"/>
    <x v="28"/>
    <n v="1"/>
    <x v="0"/>
    <n v="125107"/>
    <n v="218938"/>
    <n v="162135"/>
    <n v="283737"/>
    <n v="194269"/>
    <n v="339971"/>
    <n v="232115"/>
    <n v="406201"/>
    <n v="273663"/>
    <n v="478911"/>
    <n v="300096"/>
    <n v="525168"/>
    <n v="323926"/>
    <n v="566870"/>
  </r>
  <r>
    <m/>
    <x v="1"/>
    <s v="Region I"/>
    <x v="5"/>
    <s v="VT"/>
    <x v="28"/>
    <n v="2"/>
    <x v="1"/>
    <n v="108915"/>
    <n v="190601"/>
    <n v="142800"/>
    <n v="249900"/>
    <n v="173697"/>
    <n v="303969"/>
    <n v="213259"/>
    <n v="373204"/>
    <n v="253761"/>
    <n v="444082"/>
    <n v="280281"/>
    <n v="490491"/>
    <n v="304562"/>
    <n v="532983"/>
  </r>
  <r>
    <m/>
    <x v="1"/>
    <s v="Region I"/>
    <x v="5"/>
    <s v="VT"/>
    <x v="28"/>
    <n v="3"/>
    <x v="2"/>
    <n v="99272"/>
    <n v="173726"/>
    <n v="135132"/>
    <n v="236481"/>
    <n v="170900"/>
    <n v="299076"/>
    <n v="225016"/>
    <n v="393779"/>
    <n v="278598"/>
    <n v="487547"/>
    <n v="313725"/>
    <n v="549019"/>
    <n v="348377"/>
    <n v="609660"/>
  </r>
  <r>
    <m/>
    <x v="1"/>
    <s v="Region I"/>
    <x v="5"/>
    <s v="VT"/>
    <x v="28"/>
    <n v="4"/>
    <x v="3"/>
    <n v="110400"/>
    <n v="176640"/>
    <n v="154560"/>
    <n v="247296"/>
    <n v="198720"/>
    <n v="317953"/>
    <n v="264961"/>
    <n v="423937"/>
    <n v="331201"/>
    <n v="529921"/>
    <n v="375361"/>
    <n v="600577"/>
    <n v="419521"/>
    <n v="671233"/>
  </r>
  <r>
    <m/>
    <x v="4"/>
    <s v="Region I - Northeast"/>
    <x v="0"/>
    <s v="CT"/>
    <x v="0"/>
    <n v="1"/>
    <x v="0"/>
    <n v="139169"/>
    <n v="243545"/>
    <n v="180618"/>
    <n v="316082"/>
    <n v="215816"/>
    <n v="377678"/>
    <n v="257319"/>
    <n v="450308"/>
    <n v="303580"/>
    <n v="531266"/>
    <n v="333026"/>
    <n v="582795"/>
    <n v="360729"/>
    <n v="631276"/>
  </r>
  <r>
    <m/>
    <x v="4"/>
    <s v="Region I - Northeast"/>
    <x v="0"/>
    <s v="CT"/>
    <x v="0"/>
    <n v="2"/>
    <x v="1"/>
    <n v="116940"/>
    <n v="204644"/>
    <n v="155463"/>
    <n v="272060"/>
    <n v="191147"/>
    <n v="334508"/>
    <n v="239776"/>
    <n v="419609"/>
    <n v="289621"/>
    <n v="506837"/>
    <n v="319681"/>
    <n v="559442"/>
    <n v="347788"/>
    <n v="608629"/>
  </r>
  <r>
    <m/>
    <x v="4"/>
    <s v="Region I - Northeast"/>
    <x v="0"/>
    <s v="CT"/>
    <x v="0"/>
    <n v="3"/>
    <x v="2"/>
    <n v="108072"/>
    <n v="189126"/>
    <n v="149291"/>
    <n v="261260"/>
    <n v="189367"/>
    <n v="331392"/>
    <n v="247321"/>
    <n v="432812"/>
    <n v="308079"/>
    <n v="539138"/>
    <n v="346715"/>
    <n v="606752"/>
    <n v="384778"/>
    <n v="673361"/>
  </r>
  <r>
    <m/>
    <x v="4"/>
    <s v="Region I - Northeast"/>
    <x v="0"/>
    <s v="CT"/>
    <x v="0"/>
    <n v="4"/>
    <x v="3"/>
    <n v="119994"/>
    <n v="191990"/>
    <n v="167991"/>
    <n v="268786"/>
    <n v="215989"/>
    <n v="345582"/>
    <n v="287985"/>
    <n v="460776"/>
    <n v="359981"/>
    <n v="575970"/>
    <n v="407979"/>
    <n v="652766"/>
    <n v="455976"/>
    <n v="729562"/>
  </r>
  <r>
    <m/>
    <x v="1"/>
    <s v="Region I"/>
    <x v="0"/>
    <s v="CT"/>
    <x v="0"/>
    <n v="1"/>
    <x v="0"/>
    <n v="136987"/>
    <n v="239727"/>
    <n v="177622"/>
    <n v="310839"/>
    <n v="212886"/>
    <n v="372551"/>
    <n v="254450"/>
    <n v="445287"/>
    <n v="300074"/>
    <n v="525130"/>
    <n v="329092"/>
    <n v="575911"/>
    <n v="355311"/>
    <n v="621794"/>
  </r>
  <r>
    <m/>
    <x v="1"/>
    <s v="Region I"/>
    <x v="0"/>
    <s v="CT"/>
    <x v="0"/>
    <n v="2"/>
    <x v="1"/>
    <n v="118870"/>
    <n v="208023"/>
    <n v="155990"/>
    <n v="272982"/>
    <n v="189869"/>
    <n v="332272"/>
    <n v="233354"/>
    <n v="408369"/>
    <n v="277807"/>
    <n v="486163"/>
    <n v="306901"/>
    <n v="537077"/>
    <n v="333578"/>
    <n v="583761"/>
  </r>
  <r>
    <m/>
    <x v="1"/>
    <s v="Region I"/>
    <x v="0"/>
    <s v="CT"/>
    <x v="0"/>
    <n v="3"/>
    <x v="2"/>
    <n v="107903"/>
    <n v="188830"/>
    <n v="146758"/>
    <n v="256826"/>
    <n v="185510"/>
    <n v="324642"/>
    <n v="244157"/>
    <n v="427275"/>
    <n v="302207"/>
    <n v="528862"/>
    <n v="340242"/>
    <n v="595423"/>
    <n v="377745"/>
    <n v="661054"/>
  </r>
  <r>
    <m/>
    <x v="1"/>
    <s v="Region I"/>
    <x v="0"/>
    <s v="CT"/>
    <x v="0"/>
    <n v="4"/>
    <x v="3"/>
    <n v="120874"/>
    <n v="193398"/>
    <n v="169223"/>
    <n v="270757"/>
    <n v="217572"/>
    <n v="348116"/>
    <n v="290097"/>
    <n v="464155"/>
    <n v="362621"/>
    <n v="580193"/>
    <n v="410970"/>
    <n v="657552"/>
    <n v="459320"/>
    <n v="734911"/>
  </r>
  <r>
    <m/>
    <x v="4"/>
    <s v="Region II - Northeast"/>
    <x v="12"/>
    <s v="NY"/>
    <x v="68"/>
    <n v="1"/>
    <x v="0"/>
    <n v="165372"/>
    <n v="289401"/>
    <n v="214718"/>
    <n v="375756"/>
    <n v="256640"/>
    <n v="449120"/>
    <n v="306104"/>
    <n v="535683"/>
    <n v="361216"/>
    <n v="632127"/>
    <n v="396285"/>
    <n v="693498"/>
    <n v="429309"/>
    <n v="751291"/>
  </r>
  <r>
    <m/>
    <x v="4"/>
    <s v="Region II - Northeast"/>
    <x v="12"/>
    <s v="NY"/>
    <x v="68"/>
    <n v="2"/>
    <x v="1"/>
    <n v="138463"/>
    <n v="242311"/>
    <n v="184266"/>
    <n v="322466"/>
    <n v="226778"/>
    <n v="396862"/>
    <n v="284869"/>
    <n v="498521"/>
    <n v="344317"/>
    <n v="602555"/>
    <n v="380130"/>
    <n v="665228"/>
    <n v="413644"/>
    <n v="723877"/>
  </r>
  <r>
    <m/>
    <x v="4"/>
    <s v="Region II - Northeast"/>
    <x v="12"/>
    <s v="NY"/>
    <x v="68"/>
    <n v="3"/>
    <x v="2"/>
    <n v="127649"/>
    <n v="223385"/>
    <n v="176275"/>
    <n v="308481"/>
    <n v="223517"/>
    <n v="391155"/>
    <n v="291767"/>
    <n v="510592"/>
    <n v="363410"/>
    <n v="635968"/>
    <n v="408911"/>
    <n v="715594"/>
    <n v="453716"/>
    <n v="794003"/>
  </r>
  <r>
    <m/>
    <x v="4"/>
    <s v="Region II - Northeast"/>
    <x v="12"/>
    <s v="NY"/>
    <x v="68"/>
    <n v="4"/>
    <x v="3"/>
    <n v="142576"/>
    <n v="228121"/>
    <n v="199606"/>
    <n v="319370"/>
    <n v="256636"/>
    <n v="410618"/>
    <n v="342182"/>
    <n v="547491"/>
    <n v="427727"/>
    <n v="684364"/>
    <n v="484758"/>
    <n v="775613"/>
    <n v="541788"/>
    <n v="866861"/>
  </r>
  <r>
    <m/>
    <x v="1"/>
    <s v="Region II"/>
    <x v="12"/>
    <s v="NY"/>
    <x v="68"/>
    <n v="1"/>
    <x v="0"/>
    <n v="165014"/>
    <n v="288775"/>
    <n v="214073"/>
    <n v="374628"/>
    <n v="256646"/>
    <n v="449131"/>
    <n v="306861"/>
    <n v="537007"/>
    <n v="361977"/>
    <n v="633460"/>
    <n v="397022"/>
    <n v="694789"/>
    <n v="428756"/>
    <n v="750323"/>
  </r>
  <r>
    <m/>
    <x v="1"/>
    <s v="Region II"/>
    <x v="12"/>
    <s v="NY"/>
    <x v="68"/>
    <n v="2"/>
    <x v="1"/>
    <n v="142729"/>
    <n v="249776"/>
    <n v="187463"/>
    <n v="328060"/>
    <n v="228333"/>
    <n v="399583"/>
    <n v="280911"/>
    <n v="491595"/>
    <n v="334587"/>
    <n v="585527"/>
    <n v="369700"/>
    <n v="646975"/>
    <n v="401942"/>
    <n v="703399"/>
  </r>
  <r>
    <m/>
    <x v="1"/>
    <s v="Region II"/>
    <x v="12"/>
    <s v="NY"/>
    <x v="68"/>
    <n v="3"/>
    <x v="2"/>
    <n v="129028"/>
    <n v="225800"/>
    <n v="175342"/>
    <n v="306849"/>
    <n v="221531"/>
    <n v="387679"/>
    <n v="291451"/>
    <n v="510039"/>
    <n v="360636"/>
    <n v="631113"/>
    <n v="405942"/>
    <n v="710398"/>
    <n v="450594"/>
    <n v="788539"/>
  </r>
  <r>
    <m/>
    <x v="1"/>
    <s v="Region II"/>
    <x v="12"/>
    <s v="NY"/>
    <x v="68"/>
    <n v="4"/>
    <x v="3"/>
    <n v="145593"/>
    <n v="232948"/>
    <n v="203830"/>
    <n v="326127"/>
    <n v="262067"/>
    <n v="419307"/>
    <n v="349422"/>
    <n v="559075"/>
    <n v="436778"/>
    <n v="698844"/>
    <n v="495015"/>
    <n v="792024"/>
    <n v="553252"/>
    <n v="885203"/>
  </r>
  <r>
    <m/>
    <x v="4"/>
    <s v="Region II - Northeast"/>
    <x v="12"/>
    <s v="NY"/>
    <x v="69"/>
    <n v="1"/>
    <x v="0"/>
    <n v="167089"/>
    <n v="292406"/>
    <n v="216823"/>
    <n v="379441"/>
    <n v="259048"/>
    <n v="453335"/>
    <n v="308827"/>
    <n v="540447"/>
    <n v="364322"/>
    <n v="637564"/>
    <n v="399648"/>
    <n v="699384"/>
    <n v="432873"/>
    <n v="757527"/>
  </r>
  <r>
    <m/>
    <x v="4"/>
    <s v="Region II - Northeast"/>
    <x v="12"/>
    <s v="NY"/>
    <x v="69"/>
    <n v="2"/>
    <x v="1"/>
    <n v="140570"/>
    <n v="245998"/>
    <n v="186813"/>
    <n v="326923"/>
    <n v="229619"/>
    <n v="401834"/>
    <n v="287899"/>
    <n v="503824"/>
    <n v="347669"/>
    <n v="608421"/>
    <n v="383728"/>
    <n v="671523"/>
    <n v="417434"/>
    <n v="730510"/>
  </r>
  <r>
    <m/>
    <x v="4"/>
    <s v="Region II - Northeast"/>
    <x v="12"/>
    <s v="NY"/>
    <x v="69"/>
    <n v="3"/>
    <x v="2"/>
    <n v="130019"/>
    <n v="227534"/>
    <n v="179629"/>
    <n v="314351"/>
    <n v="227875"/>
    <n v="398781"/>
    <n v="297668"/>
    <n v="520919"/>
    <n v="370805"/>
    <n v="648910"/>
    <n v="417335"/>
    <n v="730336"/>
    <n v="463179"/>
    <n v="810563"/>
  </r>
  <r>
    <m/>
    <x v="4"/>
    <s v="Region II - Northeast"/>
    <x v="12"/>
    <s v="NY"/>
    <x v="69"/>
    <n v="4"/>
    <x v="3"/>
    <n v="144071"/>
    <n v="230514"/>
    <n v="201700"/>
    <n v="322719"/>
    <n v="259328"/>
    <n v="414925"/>
    <n v="345771"/>
    <n v="553233"/>
    <n v="432213"/>
    <n v="691541"/>
    <n v="489842"/>
    <n v="783747"/>
    <n v="547470"/>
    <n v="875952"/>
  </r>
  <r>
    <m/>
    <x v="1"/>
    <s v="Region II"/>
    <x v="12"/>
    <s v="NY"/>
    <x v="69"/>
    <n v="1"/>
    <x v="0"/>
    <n v="166118"/>
    <n v="290707"/>
    <n v="215394"/>
    <n v="376940"/>
    <n v="258156"/>
    <n v="451774"/>
    <n v="308557"/>
    <n v="539975"/>
    <n v="363882"/>
    <n v="636794"/>
    <n v="399070"/>
    <n v="698373"/>
    <n v="430863"/>
    <n v="754011"/>
  </r>
  <r>
    <m/>
    <x v="1"/>
    <s v="Region II"/>
    <x v="12"/>
    <s v="NY"/>
    <x v="69"/>
    <n v="2"/>
    <x v="1"/>
    <n v="144154"/>
    <n v="252270"/>
    <n v="189167"/>
    <n v="331042"/>
    <n v="230251"/>
    <n v="402939"/>
    <n v="282980"/>
    <n v="495216"/>
    <n v="336886"/>
    <n v="589551"/>
    <n v="372166"/>
    <n v="651291"/>
    <n v="404515"/>
    <n v="707901"/>
  </r>
  <r>
    <m/>
    <x v="1"/>
    <s v="Region II"/>
    <x v="12"/>
    <s v="NY"/>
    <x v="69"/>
    <n v="3"/>
    <x v="2"/>
    <n v="130860"/>
    <n v="229004"/>
    <n v="177982"/>
    <n v="311469"/>
    <n v="224981"/>
    <n v="393716"/>
    <n v="296108"/>
    <n v="518189"/>
    <n v="366510"/>
    <n v="641392"/>
    <n v="412639"/>
    <n v="722118"/>
    <n v="458123"/>
    <n v="801716"/>
  </r>
  <r>
    <m/>
    <x v="1"/>
    <s v="Region II"/>
    <x v="12"/>
    <s v="NY"/>
    <x v="69"/>
    <n v="4"/>
    <x v="3"/>
    <n v="146579"/>
    <n v="234526"/>
    <n v="205210"/>
    <n v="328336"/>
    <n v="263841"/>
    <n v="422146"/>
    <n v="351789"/>
    <n v="562862"/>
    <n v="439736"/>
    <n v="703577"/>
    <n v="498367"/>
    <n v="797388"/>
    <n v="556999"/>
    <n v="891198"/>
  </r>
  <r>
    <m/>
    <x v="4"/>
    <s v="Region II - Northeast"/>
    <x v="12"/>
    <s v="NY"/>
    <x v="70"/>
    <n v="1"/>
    <x v="0"/>
    <n v="135443"/>
    <n v="237025"/>
    <n v="175785"/>
    <n v="307624"/>
    <n v="210042"/>
    <n v="367574"/>
    <n v="250437"/>
    <n v="438265"/>
    <n v="295463"/>
    <n v="517061"/>
    <n v="324122"/>
    <n v="567214"/>
    <n v="351086"/>
    <n v="614400"/>
  </r>
  <r>
    <m/>
    <x v="4"/>
    <s v="Region II - Northeast"/>
    <x v="12"/>
    <s v="NY"/>
    <x v="70"/>
    <n v="2"/>
    <x v="1"/>
    <n v="113799"/>
    <n v="199148"/>
    <n v="151292"/>
    <n v="264761"/>
    <n v="186023"/>
    <n v="325540"/>
    <n v="233357"/>
    <n v="408374"/>
    <n v="281871"/>
    <n v="493275"/>
    <n v="311128"/>
    <n v="544475"/>
    <n v="338486"/>
    <n v="592350"/>
  </r>
  <r>
    <m/>
    <x v="4"/>
    <s v="Region II - Northeast"/>
    <x v="12"/>
    <s v="NY"/>
    <x v="70"/>
    <n v="3"/>
    <x v="2"/>
    <n v="105163"/>
    <n v="184036"/>
    <n v="145272"/>
    <n v="254226"/>
    <n v="184267"/>
    <n v="322467"/>
    <n v="240657"/>
    <n v="421150"/>
    <n v="299777"/>
    <n v="524610"/>
    <n v="337371"/>
    <n v="590399"/>
    <n v="374406"/>
    <n v="655210"/>
  </r>
  <r>
    <m/>
    <x v="4"/>
    <s v="Region II - Northeast"/>
    <x v="12"/>
    <s v="NY"/>
    <x v="70"/>
    <n v="4"/>
    <x v="3"/>
    <n v="116781"/>
    <n v="186850"/>
    <n v="163494"/>
    <n v="261590"/>
    <n v="210206"/>
    <n v="336330"/>
    <n v="280275"/>
    <n v="448441"/>
    <n v="350344"/>
    <n v="560551"/>
    <n v="397057"/>
    <n v="635291"/>
    <n v="443769"/>
    <n v="710031"/>
  </r>
  <r>
    <m/>
    <x v="1"/>
    <s v="Region II"/>
    <x v="12"/>
    <s v="NY"/>
    <x v="70"/>
    <n v="1"/>
    <x v="0"/>
    <n v="135151"/>
    <n v="236515"/>
    <n v="175262"/>
    <n v="306708"/>
    <n v="210070"/>
    <n v="367622"/>
    <n v="251103"/>
    <n v="439430"/>
    <n v="296144"/>
    <n v="518252"/>
    <n v="324789"/>
    <n v="568381"/>
    <n v="350684"/>
    <n v="613696"/>
  </r>
  <r>
    <m/>
    <x v="1"/>
    <s v="Region II"/>
    <x v="12"/>
    <s v="NY"/>
    <x v="70"/>
    <n v="2"/>
    <x v="1"/>
    <n v="117195"/>
    <n v="205091"/>
    <n v="153821"/>
    <n v="269186"/>
    <n v="187257"/>
    <n v="327699"/>
    <n v="230194"/>
    <n v="402839"/>
    <n v="274074"/>
    <n v="479629"/>
    <n v="302790"/>
    <n v="529882"/>
    <n v="329128"/>
    <n v="575974"/>
  </r>
  <r>
    <m/>
    <x v="1"/>
    <s v="Region II"/>
    <x v="12"/>
    <s v="NY"/>
    <x v="70"/>
    <n v="3"/>
    <x v="2"/>
    <n v="106287"/>
    <n v="186003"/>
    <n v="144534"/>
    <n v="252934"/>
    <n v="182679"/>
    <n v="319688"/>
    <n v="240411"/>
    <n v="420719"/>
    <n v="297550"/>
    <n v="520712"/>
    <n v="334984"/>
    <n v="586222"/>
    <n v="371891"/>
    <n v="650810"/>
  </r>
  <r>
    <m/>
    <x v="1"/>
    <s v="Region II"/>
    <x v="12"/>
    <s v="NY"/>
    <x v="70"/>
    <n v="4"/>
    <x v="3"/>
    <n v="119252"/>
    <n v="190803"/>
    <n v="166953"/>
    <n v="267124"/>
    <n v="214653"/>
    <n v="343445"/>
    <n v="286204"/>
    <n v="457927"/>
    <n v="357755"/>
    <n v="572409"/>
    <n v="405456"/>
    <n v="648730"/>
    <n v="453157"/>
    <n v="725051"/>
  </r>
  <r>
    <m/>
    <x v="4"/>
    <s v="Region I - Northeast"/>
    <x v="5"/>
    <s v="VT"/>
    <x v="29"/>
    <n v="1"/>
    <x v="0"/>
    <n v="124992"/>
    <n v="218735"/>
    <n v="162313"/>
    <n v="284048"/>
    <n v="194026"/>
    <n v="339545"/>
    <n v="231453"/>
    <n v="405042"/>
    <n v="273145"/>
    <n v="478004"/>
    <n v="299673"/>
    <n v="524427"/>
    <n v="324662"/>
    <n v="568159"/>
  </r>
  <r>
    <m/>
    <x v="4"/>
    <s v="Region I - Northeast"/>
    <x v="5"/>
    <s v="VT"/>
    <x v="29"/>
    <n v="2"/>
    <x v="1"/>
    <n v="104518"/>
    <n v="182906"/>
    <n v="139144"/>
    <n v="243502"/>
    <n v="171305"/>
    <n v="299784"/>
    <n v="215295"/>
    <n v="376767"/>
    <n v="260288"/>
    <n v="455503"/>
    <n v="287381"/>
    <n v="502917"/>
    <n v="312743"/>
    <n v="547301"/>
  </r>
  <r>
    <m/>
    <x v="4"/>
    <s v="Region I - Northeast"/>
    <x v="5"/>
    <s v="VT"/>
    <x v="29"/>
    <n v="3"/>
    <x v="2"/>
    <n v="96267"/>
    <n v="168468"/>
    <n v="132923"/>
    <n v="232615"/>
    <n v="168526"/>
    <n v="294920"/>
    <n v="219941"/>
    <n v="384896"/>
    <n v="273938"/>
    <n v="479391"/>
    <n v="308215"/>
    <n v="539376"/>
    <n v="341963"/>
    <n v="598436"/>
  </r>
  <r>
    <m/>
    <x v="4"/>
    <s v="Region I - Northeast"/>
    <x v="5"/>
    <s v="VT"/>
    <x v="29"/>
    <n v="4"/>
    <x v="3"/>
    <n v="107759"/>
    <n v="172414"/>
    <n v="150862"/>
    <n v="241380"/>
    <n v="193966"/>
    <n v="310345"/>
    <n v="258621"/>
    <n v="413794"/>
    <n v="323276"/>
    <n v="517242"/>
    <n v="366380"/>
    <n v="586208"/>
    <n v="409483"/>
    <n v="655173"/>
  </r>
  <r>
    <m/>
    <x v="4"/>
    <s v="Region VII - Midwest"/>
    <x v="40"/>
    <s v="IA"/>
    <x v="29"/>
    <n v="1"/>
    <x v="0"/>
    <n v="116892"/>
    <n v="204562"/>
    <n v="151788"/>
    <n v="265629"/>
    <n v="181438"/>
    <n v="317516"/>
    <n v="216427"/>
    <n v="378748"/>
    <n v="255407"/>
    <n v="446962"/>
    <n v="280209"/>
    <n v="490366"/>
    <n v="303571"/>
    <n v="531249"/>
  </r>
  <r>
    <m/>
    <x v="4"/>
    <s v="Region VII - Midwest"/>
    <x v="40"/>
    <s v="IA"/>
    <x v="29"/>
    <n v="2"/>
    <x v="1"/>
    <n v="97785"/>
    <n v="171124"/>
    <n v="130166"/>
    <n v="227790"/>
    <n v="160234"/>
    <n v="280409"/>
    <n v="201349"/>
    <n v="352360"/>
    <n v="243408"/>
    <n v="425964"/>
    <n v="268738"/>
    <n v="470292"/>
    <n v="292448"/>
    <n v="511783"/>
  </r>
  <r>
    <m/>
    <x v="4"/>
    <s v="Region VII - Midwest"/>
    <x v="40"/>
    <s v="IA"/>
    <x v="29"/>
    <n v="3"/>
    <x v="2"/>
    <n v="90092"/>
    <n v="157661"/>
    <n v="124401"/>
    <n v="217702"/>
    <n v="157728"/>
    <n v="276024"/>
    <n v="205861"/>
    <n v="360257"/>
    <n v="256405"/>
    <n v="448708"/>
    <n v="288494"/>
    <n v="504865"/>
    <n v="320090"/>
    <n v="560158"/>
  </r>
  <r>
    <m/>
    <x v="4"/>
    <s v="Region VII - Midwest"/>
    <x v="40"/>
    <s v="IA"/>
    <x v="29"/>
    <n v="4"/>
    <x v="3"/>
    <n v="100777"/>
    <n v="161243"/>
    <n v="141088"/>
    <n v="225741"/>
    <n v="181399"/>
    <n v="290238"/>
    <n v="241865"/>
    <n v="386984"/>
    <n v="302331"/>
    <n v="483730"/>
    <n v="342642"/>
    <n v="548227"/>
    <n v="382953"/>
    <n v="612724"/>
  </r>
  <r>
    <m/>
    <x v="1"/>
    <s v="Region I"/>
    <x v="5"/>
    <s v="VT"/>
    <x v="29"/>
    <n v="1"/>
    <x v="0"/>
    <n v="120973"/>
    <n v="211704"/>
    <n v="156943"/>
    <n v="274650"/>
    <n v="188157"/>
    <n v="329274"/>
    <n v="224975"/>
    <n v="393706"/>
    <n v="265386"/>
    <n v="464426"/>
    <n v="291081"/>
    <n v="509392"/>
    <n v="314351"/>
    <n v="550114"/>
  </r>
  <r>
    <m/>
    <x v="1"/>
    <s v="Region I"/>
    <x v="5"/>
    <s v="VT"/>
    <x v="29"/>
    <n v="2"/>
    <x v="1"/>
    <n v="104621"/>
    <n v="183086"/>
    <n v="137416"/>
    <n v="240478"/>
    <n v="167380"/>
    <n v="292916"/>
    <n v="205933"/>
    <n v="360382"/>
    <n v="245287"/>
    <n v="429252"/>
    <n v="271031"/>
    <n v="474304"/>
    <n v="294672"/>
    <n v="515676"/>
  </r>
  <r>
    <m/>
    <x v="1"/>
    <s v="Region I"/>
    <x v="5"/>
    <s v="VT"/>
    <x v="29"/>
    <n v="3"/>
    <x v="2"/>
    <n v="94560"/>
    <n v="165480"/>
    <n v="128496"/>
    <n v="224869"/>
    <n v="162341"/>
    <n v="284096"/>
    <n v="213576"/>
    <n v="373757"/>
    <n v="264270"/>
    <n v="462473"/>
    <n v="297467"/>
    <n v="520568"/>
    <n v="330184"/>
    <n v="577823"/>
  </r>
  <r>
    <m/>
    <x v="1"/>
    <s v="Region I"/>
    <x v="5"/>
    <s v="VT"/>
    <x v="29"/>
    <n v="4"/>
    <x v="3"/>
    <n v="106735"/>
    <n v="170776"/>
    <n v="149429"/>
    <n v="239086"/>
    <n v="192123"/>
    <n v="307397"/>
    <n v="256164"/>
    <n v="409862"/>
    <n v="320205"/>
    <n v="512328"/>
    <n v="362899"/>
    <n v="580638"/>
    <n v="405593"/>
    <n v="648949"/>
  </r>
  <r>
    <m/>
    <x v="1"/>
    <s v="Region VII "/>
    <x v="40"/>
    <s v="IA"/>
    <x v="29"/>
    <n v="1"/>
    <x v="0"/>
    <n v="115415"/>
    <n v="201977"/>
    <n v="149758"/>
    <n v="262076"/>
    <n v="179559"/>
    <n v="314229"/>
    <n v="214721"/>
    <n v="375762"/>
    <n v="253312"/>
    <n v="443297"/>
    <n v="277848"/>
    <n v="486234"/>
    <n v="300084"/>
    <n v="525147"/>
  </r>
  <r>
    <m/>
    <x v="1"/>
    <s v="Region VII "/>
    <x v="40"/>
    <s v="IA"/>
    <x v="29"/>
    <n v="2"/>
    <x v="1"/>
    <n v="99705"/>
    <n v="174484"/>
    <n v="130999"/>
    <n v="229247"/>
    <n v="159600"/>
    <n v="279300"/>
    <n v="196427"/>
    <n v="343748"/>
    <n v="234003"/>
    <n v="409505"/>
    <n v="258580"/>
    <n v="452515"/>
    <n v="281160"/>
    <n v="492030"/>
  </r>
  <r>
    <m/>
    <x v="1"/>
    <s v="Region VII "/>
    <x v="40"/>
    <s v="IA"/>
    <x v="29"/>
    <n v="3"/>
    <x v="2"/>
    <n v="89992"/>
    <n v="157486"/>
    <n v="122254"/>
    <n v="213945"/>
    <n v="154428"/>
    <n v="270249"/>
    <n v="203138"/>
    <n v="355491"/>
    <n v="251330"/>
    <n v="439827"/>
    <n v="282881"/>
    <n v="495042"/>
    <n v="313972"/>
    <n v="549451"/>
  </r>
  <r>
    <m/>
    <x v="1"/>
    <s v="Region VII "/>
    <x v="40"/>
    <s v="IA"/>
    <x v="29"/>
    <n v="4"/>
    <x v="3"/>
    <n v="101828"/>
    <n v="162925"/>
    <n v="142560"/>
    <n v="228095"/>
    <n v="183291"/>
    <n v="293265"/>
    <n v="244388"/>
    <n v="391021"/>
    <n v="305485"/>
    <n v="488776"/>
    <n v="346216"/>
    <n v="553946"/>
    <n v="386947"/>
    <n v="619116"/>
  </r>
  <r>
    <m/>
    <x v="4"/>
    <s v="Region VIII -"/>
    <x v="45"/>
    <s v="MT"/>
    <x v="335"/>
    <n v="1"/>
    <x v="0"/>
    <n v="114540"/>
    <n v="200446"/>
    <n v="148842"/>
    <n v="260473"/>
    <n v="178009"/>
    <n v="311516"/>
    <n v="212468"/>
    <n v="371819"/>
    <n v="250827"/>
    <n v="438946"/>
    <n v="275223"/>
    <n v="481640"/>
    <n v="298239"/>
    <n v="521918"/>
  </r>
  <r>
    <m/>
    <x v="4"/>
    <s v="Region VIII -"/>
    <x v="45"/>
    <s v="MT"/>
    <x v="335"/>
    <n v="2"/>
    <x v="1"/>
    <n v="95236"/>
    <n v="166663"/>
    <n v="126996"/>
    <n v="222243"/>
    <n v="156587"/>
    <n v="274027"/>
    <n v="197234"/>
    <n v="345159"/>
    <n v="238704"/>
    <n v="417732"/>
    <n v="263634"/>
    <n v="461360"/>
    <n v="287001"/>
    <n v="502252"/>
  </r>
  <r>
    <m/>
    <x v="4"/>
    <s v="Region VIII -"/>
    <x v="45"/>
    <s v="MT"/>
    <x v="335"/>
    <n v="3"/>
    <x v="2"/>
    <n v="87371"/>
    <n v="152899"/>
    <n v="120574"/>
    <n v="211005"/>
    <n v="152784"/>
    <n v="267372"/>
    <n v="199224"/>
    <n v="348642"/>
    <n v="248099"/>
    <n v="434173"/>
    <n v="279059"/>
    <n v="488354"/>
    <n v="309521"/>
    <n v="541662"/>
  </r>
  <r>
    <m/>
    <x v="4"/>
    <s v="Region VIII -"/>
    <x v="45"/>
    <s v="MT"/>
    <x v="335"/>
    <n v="4"/>
    <x v="3"/>
    <n v="98736"/>
    <n v="157978"/>
    <n v="138231"/>
    <n v="221169"/>
    <n v="177725"/>
    <n v="284360"/>
    <n v="236967"/>
    <n v="379147"/>
    <n v="296208"/>
    <n v="473933"/>
    <n v="335703"/>
    <n v="537125"/>
    <n v="375197"/>
    <n v="600316"/>
  </r>
  <r>
    <m/>
    <x v="1"/>
    <s v="Region VIII"/>
    <x v="45"/>
    <s v="MT"/>
    <x v="335"/>
    <n v="1"/>
    <x v="0"/>
    <n v="114921"/>
    <n v="201112"/>
    <n v="149209"/>
    <n v="261116"/>
    <n v="178963"/>
    <n v="313185"/>
    <n v="214100"/>
    <n v="374674"/>
    <n v="252658"/>
    <n v="442152"/>
    <n v="277165"/>
    <n v="485038"/>
    <n v="299433"/>
    <n v="524008"/>
  </r>
  <r>
    <m/>
    <x v="1"/>
    <s v="Region VIII"/>
    <x v="45"/>
    <s v="MT"/>
    <x v="335"/>
    <n v="2"/>
    <x v="1"/>
    <n v="98887"/>
    <n v="173052"/>
    <n v="130063"/>
    <n v="227611"/>
    <n v="158592"/>
    <n v="277536"/>
    <n v="195429"/>
    <n v="342000"/>
    <n v="232951"/>
    <n v="407664"/>
    <n v="257479"/>
    <n v="450589"/>
    <n v="280053"/>
    <n v="490093"/>
  </r>
  <r>
    <m/>
    <x v="1"/>
    <s v="Region VIII"/>
    <x v="45"/>
    <s v="MT"/>
    <x v="335"/>
    <n v="3"/>
    <x v="2"/>
    <n v="88801"/>
    <n v="155401"/>
    <n v="120510"/>
    <n v="210892"/>
    <n v="152128"/>
    <n v="266224"/>
    <n v="200014"/>
    <n v="350025"/>
    <n v="247372"/>
    <n v="432901"/>
    <n v="278355"/>
    <n v="487122"/>
    <n v="308868"/>
    <n v="540520"/>
  </r>
  <r>
    <m/>
    <x v="1"/>
    <s v="Region VIII"/>
    <x v="45"/>
    <s v="MT"/>
    <x v="335"/>
    <n v="4"/>
    <x v="3"/>
    <n v="101382"/>
    <n v="162212"/>
    <n v="141935"/>
    <n v="227097"/>
    <n v="182488"/>
    <n v="291981"/>
    <n v="243318"/>
    <n v="389309"/>
    <n v="304147"/>
    <n v="486636"/>
    <n v="344700"/>
    <n v="551521"/>
    <n v="385253"/>
    <n v="616405"/>
  </r>
  <r>
    <m/>
    <x v="4"/>
    <s v="Region II - Northeast"/>
    <x v="11"/>
    <s v="NJ"/>
    <x v="57"/>
    <n v="1"/>
    <x v="0"/>
    <n v="144011"/>
    <n v="252019"/>
    <n v="186796"/>
    <n v="326893"/>
    <n v="223104"/>
    <n v="390432"/>
    <n v="265878"/>
    <n v="465287"/>
    <n v="313587"/>
    <n v="548778"/>
    <n v="343964"/>
    <n v="601938"/>
    <n v="372508"/>
    <n v="651889"/>
  </r>
  <r>
    <m/>
    <x v="4"/>
    <s v="Region II - Northeast"/>
    <x v="11"/>
    <s v="NJ"/>
    <x v="57"/>
    <n v="2"/>
    <x v="1"/>
    <n v="121587"/>
    <n v="212778"/>
    <n v="161420"/>
    <n v="282485"/>
    <n v="198219"/>
    <n v="346883"/>
    <n v="248182"/>
    <n v="434319"/>
    <n v="299505"/>
    <n v="524135"/>
    <n v="330502"/>
    <n v="578379"/>
    <n v="359454"/>
    <n v="629044"/>
  </r>
  <r>
    <m/>
    <x v="4"/>
    <s v="Region II - Northeast"/>
    <x v="11"/>
    <s v="NJ"/>
    <x v="57"/>
    <n v="3"/>
    <x v="2"/>
    <n v="112736"/>
    <n v="197288"/>
    <n v="155803"/>
    <n v="272655"/>
    <n v="197716"/>
    <n v="346004"/>
    <n v="258408"/>
    <n v="452215"/>
    <n v="321929"/>
    <n v="563375"/>
    <n v="362391"/>
    <n v="634183"/>
    <n v="402273"/>
    <n v="703978"/>
  </r>
  <r>
    <m/>
    <x v="4"/>
    <s v="Region II - Northeast"/>
    <x v="11"/>
    <s v="NJ"/>
    <x v="57"/>
    <n v="4"/>
    <x v="3"/>
    <n v="124182"/>
    <n v="198691"/>
    <n v="173855"/>
    <n v="278168"/>
    <n v="223528"/>
    <n v="357644"/>
    <n v="298037"/>
    <n v="476859"/>
    <n v="372546"/>
    <n v="596073"/>
    <n v="422219"/>
    <n v="675550"/>
    <n v="471891"/>
    <n v="755026"/>
  </r>
  <r>
    <m/>
    <x v="1"/>
    <s v="Region II"/>
    <x v="11"/>
    <s v="NJ"/>
    <x v="57"/>
    <n v="1"/>
    <x v="0"/>
    <n v="141807"/>
    <n v="248162"/>
    <n v="183759"/>
    <n v="321579"/>
    <n v="220167"/>
    <n v="385293"/>
    <n v="263040"/>
    <n v="460320"/>
    <n v="310108"/>
    <n v="542689"/>
    <n v="340054"/>
    <n v="595095"/>
    <n v="367040"/>
    <n v="642319"/>
  </r>
  <r>
    <m/>
    <x v="1"/>
    <s v="Region II"/>
    <x v="11"/>
    <s v="NJ"/>
    <x v="57"/>
    <n v="2"/>
    <x v="1"/>
    <n v="123530"/>
    <n v="216178"/>
    <n v="161935"/>
    <n v="283387"/>
    <n v="196947"/>
    <n v="344657"/>
    <n v="241757"/>
    <n v="423075"/>
    <n v="287644"/>
    <n v="503377"/>
    <n v="317692"/>
    <n v="555961"/>
    <n v="345197"/>
    <n v="604094"/>
  </r>
  <r>
    <m/>
    <x v="1"/>
    <s v="Region II"/>
    <x v="11"/>
    <s v="NJ"/>
    <x v="57"/>
    <n v="3"/>
    <x v="2"/>
    <n v="112683"/>
    <n v="197195"/>
    <n v="153411"/>
    <n v="268470"/>
    <n v="194036"/>
    <n v="339564"/>
    <n v="255498"/>
    <n v="447121"/>
    <n v="316356"/>
    <n v="553622"/>
    <n v="356257"/>
    <n v="623450"/>
    <n v="395623"/>
    <n v="692340"/>
  </r>
  <r>
    <m/>
    <x v="1"/>
    <s v="Region II"/>
    <x v="11"/>
    <s v="NJ"/>
    <x v="57"/>
    <n v="4"/>
    <x v="3"/>
    <n v="125139"/>
    <n v="200222"/>
    <n v="175194"/>
    <n v="280311"/>
    <n v="225250"/>
    <n v="360400"/>
    <n v="300333"/>
    <n v="480533"/>
    <n v="375417"/>
    <n v="600666"/>
    <n v="425472"/>
    <n v="680755"/>
    <n v="475528"/>
    <n v="760844"/>
  </r>
  <r>
    <m/>
    <x v="4"/>
    <s v="Region V - Midwest"/>
    <x v="33"/>
    <s v="OH"/>
    <x v="233"/>
    <n v="1"/>
    <x v="0"/>
    <n v="116844"/>
    <n v="204477"/>
    <n v="151691"/>
    <n v="265459"/>
    <n v="181291"/>
    <n v="317259"/>
    <n v="216209"/>
    <n v="378367"/>
    <n v="255120"/>
    <n v="446459"/>
    <n v="279881"/>
    <n v="489792"/>
    <n v="303193"/>
    <n v="530588"/>
  </r>
  <r>
    <m/>
    <x v="4"/>
    <s v="Region V - Midwest"/>
    <x v="33"/>
    <s v="OH"/>
    <x v="233"/>
    <n v="2"/>
    <x v="1"/>
    <n v="97934"/>
    <n v="171384"/>
    <n v="130291"/>
    <n v="228009"/>
    <n v="160305"/>
    <n v="280534"/>
    <n v="201286"/>
    <n v="352251"/>
    <n v="243244"/>
    <n v="425678"/>
    <n v="268529"/>
    <n v="469925"/>
    <n v="292184"/>
    <n v="511323"/>
  </r>
  <r>
    <m/>
    <x v="4"/>
    <s v="Region V - Midwest"/>
    <x v="33"/>
    <s v="OH"/>
    <x v="233"/>
    <n v="3"/>
    <x v="2"/>
    <n v="90350"/>
    <n v="158113"/>
    <n v="124781"/>
    <n v="218366"/>
    <n v="158238"/>
    <n v="276917"/>
    <n v="206588"/>
    <n v="361529"/>
    <n v="257322"/>
    <n v="450314"/>
    <n v="289556"/>
    <n v="506723"/>
    <n v="321301"/>
    <n v="562277"/>
  </r>
  <r>
    <m/>
    <x v="4"/>
    <s v="Region V - Midwest"/>
    <x v="33"/>
    <s v="OH"/>
    <x v="233"/>
    <n v="4"/>
    <x v="3"/>
    <n v="100740"/>
    <n v="161184"/>
    <n v="141036"/>
    <n v="225657"/>
    <n v="181331"/>
    <n v="290130"/>
    <n v="241775"/>
    <n v="386840"/>
    <n v="302219"/>
    <n v="483551"/>
    <n v="342515"/>
    <n v="548024"/>
    <n v="382811"/>
    <n v="612497"/>
  </r>
  <r>
    <m/>
    <x v="1"/>
    <s v="Region V"/>
    <x v="33"/>
    <s v="OH"/>
    <x v="233"/>
    <n v="1"/>
    <x v="0"/>
    <n v="116558"/>
    <n v="203976"/>
    <n v="151165"/>
    <n v="264538"/>
    <n v="181197"/>
    <n v="317095"/>
    <n v="216605"/>
    <n v="379058"/>
    <n v="255471"/>
    <n v="447073"/>
    <n v="280187"/>
    <n v="490327"/>
    <n v="302539"/>
    <n v="529444"/>
  </r>
  <r>
    <m/>
    <x v="1"/>
    <s v="Region V"/>
    <x v="33"/>
    <s v="OH"/>
    <x v="233"/>
    <n v="2"/>
    <x v="1"/>
    <n v="101010"/>
    <n v="176767"/>
    <n v="132599"/>
    <n v="232049"/>
    <n v="161443"/>
    <n v="282526"/>
    <n v="198500"/>
    <n v="347374"/>
    <n v="236360"/>
    <n v="413631"/>
    <n v="261135"/>
    <n v="456986"/>
    <n v="283864"/>
    <n v="496762"/>
  </r>
  <r>
    <m/>
    <x v="1"/>
    <s v="Region V"/>
    <x v="33"/>
    <s v="OH"/>
    <x v="233"/>
    <n v="3"/>
    <x v="2"/>
    <n v="91537"/>
    <n v="160189"/>
    <n v="124455"/>
    <n v="217797"/>
    <n v="157286"/>
    <n v="275251"/>
    <n v="206978"/>
    <n v="362211"/>
    <n v="256156"/>
    <n v="448273"/>
    <n v="288372"/>
    <n v="504650"/>
    <n v="320131"/>
    <n v="560229"/>
  </r>
  <r>
    <m/>
    <x v="1"/>
    <s v="Region V"/>
    <x v="33"/>
    <s v="OH"/>
    <x v="233"/>
    <n v="4"/>
    <x v="3"/>
    <n v="102844"/>
    <n v="164551"/>
    <n v="143982"/>
    <n v="230371"/>
    <n v="185120"/>
    <n v="296191"/>
    <n v="246826"/>
    <n v="394922"/>
    <n v="308533"/>
    <n v="493652"/>
    <n v="349670"/>
    <n v="559473"/>
    <n v="390808"/>
    <n v="625293"/>
  </r>
  <r>
    <m/>
    <x v="4"/>
    <s v="Region VII - Midwest"/>
    <x v="42"/>
    <s v="ME"/>
    <x v="315"/>
    <n v="1"/>
    <x v="0"/>
    <n v="111851"/>
    <n v="195739"/>
    <n v="145212"/>
    <n v="254120"/>
    <n v="173551"/>
    <n v="303714"/>
    <n v="206983"/>
    <n v="362221"/>
    <n v="244236"/>
    <n v="427413"/>
    <n v="267943"/>
    <n v="468900"/>
    <n v="290263"/>
    <n v="507960"/>
  </r>
  <r>
    <m/>
    <x v="4"/>
    <s v="Region VII - Midwest"/>
    <x v="42"/>
    <s v="ME"/>
    <x v="315"/>
    <n v="2"/>
    <x v="1"/>
    <n v="93728"/>
    <n v="164025"/>
    <n v="124704"/>
    <n v="218231"/>
    <n v="153440"/>
    <n v="268519"/>
    <n v="192682"/>
    <n v="337193"/>
    <n v="232856"/>
    <n v="407498"/>
    <n v="257063"/>
    <n v="449861"/>
    <n v="279713"/>
    <n v="489497"/>
  </r>
  <r>
    <m/>
    <x v="4"/>
    <s v="Region VII - Midwest"/>
    <x v="42"/>
    <s v="ME"/>
    <x v="315"/>
    <n v="3"/>
    <x v="2"/>
    <n v="86457"/>
    <n v="151301"/>
    <n v="119402"/>
    <n v="208953"/>
    <n v="151414"/>
    <n v="264975"/>
    <n v="197672"/>
    <n v="345926"/>
    <n v="246216"/>
    <n v="430878"/>
    <n v="277055"/>
    <n v="484846"/>
    <n v="307426"/>
    <n v="537995"/>
  </r>
  <r>
    <m/>
    <x v="4"/>
    <s v="Region VII - Midwest"/>
    <x v="42"/>
    <s v="ME"/>
    <x v="315"/>
    <n v="4"/>
    <x v="3"/>
    <n v="96434"/>
    <n v="154294"/>
    <n v="135008"/>
    <n v="216012"/>
    <n v="173581"/>
    <n v="277730"/>
    <n v="231442"/>
    <n v="370307"/>
    <n v="289302"/>
    <n v="462883"/>
    <n v="327876"/>
    <n v="524601"/>
    <n v="366449"/>
    <n v="586319"/>
  </r>
  <r>
    <m/>
    <x v="1"/>
    <s v="Region VII "/>
    <x v="42"/>
    <s v="MO"/>
    <x v="315"/>
    <n v="1"/>
    <x v="0"/>
    <n v="111525"/>
    <n v="195170"/>
    <n v="144606"/>
    <n v="253060"/>
    <n v="173313"/>
    <n v="303298"/>
    <n v="207148"/>
    <n v="362508"/>
    <n v="244288"/>
    <n v="427505"/>
    <n v="267911"/>
    <n v="468844"/>
    <n v="289253"/>
    <n v="506192"/>
  </r>
  <r>
    <m/>
    <x v="1"/>
    <s v="Region VII "/>
    <x v="42"/>
    <s v="MO"/>
    <x v="315"/>
    <n v="2"/>
    <x v="1"/>
    <n v="96787"/>
    <n v="169378"/>
    <n v="127007"/>
    <n v="222262"/>
    <n v="154588"/>
    <n v="270529"/>
    <n v="189985"/>
    <n v="332474"/>
    <n v="226173"/>
    <n v="395804"/>
    <n v="249858"/>
    <n v="437252"/>
    <n v="271574"/>
    <n v="475254"/>
  </r>
  <r>
    <m/>
    <x v="1"/>
    <s v="Region VII "/>
    <x v="42"/>
    <s v="MO"/>
    <x v="315"/>
    <n v="3"/>
    <x v="2"/>
    <n v="87870"/>
    <n v="153772"/>
    <n v="119514"/>
    <n v="209150"/>
    <n v="151076"/>
    <n v="264383"/>
    <n v="198840"/>
    <n v="347970"/>
    <n v="246117"/>
    <n v="430705"/>
    <n v="277095"/>
    <n v="484916"/>
    <n v="307640"/>
    <n v="538371"/>
  </r>
  <r>
    <m/>
    <x v="1"/>
    <s v="Region VII "/>
    <x v="42"/>
    <s v="MO"/>
    <x v="315"/>
    <n v="4"/>
    <x v="3"/>
    <n v="98407"/>
    <n v="157452"/>
    <n v="137770"/>
    <n v="220433"/>
    <n v="177133"/>
    <n v="283414"/>
    <n v="236178"/>
    <n v="377885"/>
    <n v="295222"/>
    <n v="472356"/>
    <n v="334585"/>
    <n v="535337"/>
    <n v="373948"/>
    <n v="598317"/>
  </r>
  <r>
    <m/>
    <x v="4"/>
    <s v="Region V - Midwest"/>
    <x v="29"/>
    <s v="IL"/>
    <x v="192"/>
    <n v="1"/>
    <x v="0"/>
    <n v="128728"/>
    <n v="225274"/>
    <n v="167127"/>
    <n v="292472"/>
    <n v="199747"/>
    <n v="349557"/>
    <n v="238231"/>
    <n v="416904"/>
    <n v="281112"/>
    <n v="491945"/>
    <n v="308399"/>
    <n v="539699"/>
    <n v="334092"/>
    <n v="584661"/>
  </r>
  <r>
    <m/>
    <x v="4"/>
    <s v="Region V - Midwest"/>
    <x v="29"/>
    <s v="IL"/>
    <x v="192"/>
    <n v="2"/>
    <x v="1"/>
    <n v="107848"/>
    <n v="188734"/>
    <n v="143498"/>
    <n v="251122"/>
    <n v="176575"/>
    <n v="309007"/>
    <n v="221753"/>
    <n v="388068"/>
    <n v="267999"/>
    <n v="468999"/>
    <n v="295864"/>
    <n v="517762"/>
    <n v="321936"/>
    <n v="563389"/>
  </r>
  <r>
    <m/>
    <x v="4"/>
    <s v="Region V - Midwest"/>
    <x v="29"/>
    <s v="IL"/>
    <x v="192"/>
    <n v="3"/>
    <x v="2"/>
    <n v="99467"/>
    <n v="174067"/>
    <n v="137366"/>
    <n v="240390"/>
    <n v="174190"/>
    <n v="304833"/>
    <n v="227399"/>
    <n v="397949"/>
    <n v="283242"/>
    <n v="495673"/>
    <n v="318715"/>
    <n v="557751"/>
    <n v="353649"/>
    <n v="618885"/>
  </r>
  <r>
    <m/>
    <x v="4"/>
    <s v="Region V - Midwest"/>
    <x v="29"/>
    <s v="IL"/>
    <x v="192"/>
    <n v="4"/>
    <x v="3"/>
    <n v="110984"/>
    <n v="177575"/>
    <n v="155378"/>
    <n v="248605"/>
    <n v="199772"/>
    <n v="319635"/>
    <n v="266363"/>
    <n v="426180"/>
    <n v="332953"/>
    <n v="532725"/>
    <n v="377347"/>
    <n v="603756"/>
    <n v="421741"/>
    <n v="674786"/>
  </r>
  <r>
    <m/>
    <x v="1"/>
    <s v="Region V"/>
    <x v="29"/>
    <s v="IL"/>
    <x v="192"/>
    <n v="1"/>
    <x v="0"/>
    <n v="127219"/>
    <n v="222634"/>
    <n v="165039"/>
    <n v="288818"/>
    <n v="197858"/>
    <n v="346252"/>
    <n v="236568"/>
    <n v="413994"/>
    <n v="279056"/>
    <n v="488347"/>
    <n v="306071"/>
    <n v="535625"/>
    <n v="330533"/>
    <n v="578432"/>
  </r>
  <r>
    <m/>
    <x v="1"/>
    <s v="Region V"/>
    <x v="29"/>
    <s v="IL"/>
    <x v="192"/>
    <n v="2"/>
    <x v="1"/>
    <n v="110052"/>
    <n v="192590"/>
    <n v="144539"/>
    <n v="252943"/>
    <n v="176047"/>
    <n v="308082"/>
    <n v="216577"/>
    <n v="379010"/>
    <n v="257955"/>
    <n v="451421"/>
    <n v="285024"/>
    <n v="498792"/>
    <n v="309878"/>
    <n v="542287"/>
  </r>
  <r>
    <m/>
    <x v="1"/>
    <s v="Region V"/>
    <x v="29"/>
    <s v="IL"/>
    <x v="192"/>
    <n v="3"/>
    <x v="2"/>
    <n v="99503"/>
    <n v="174130"/>
    <n v="135223"/>
    <n v="236640"/>
    <n v="170846"/>
    <n v="298981"/>
    <n v="224773"/>
    <n v="393352"/>
    <n v="278133"/>
    <n v="486732"/>
    <n v="313076"/>
    <n v="547883"/>
    <n v="347516"/>
    <n v="608153"/>
  </r>
  <r>
    <m/>
    <x v="1"/>
    <s v="Region V"/>
    <x v="29"/>
    <s v="IL"/>
    <x v="192"/>
    <n v="4"/>
    <x v="3"/>
    <n v="112246"/>
    <n v="179594"/>
    <n v="157145"/>
    <n v="251432"/>
    <n v="202044"/>
    <n v="323270"/>
    <n v="269391"/>
    <n v="431026"/>
    <n v="336739"/>
    <n v="538783"/>
    <n v="381638"/>
    <n v="610621"/>
    <n v="426536"/>
    <n v="682458"/>
  </r>
  <r>
    <m/>
    <x v="4"/>
    <s v="Region IX - West"/>
    <x v="53"/>
    <s v="NV"/>
    <x v="384"/>
    <n v="1"/>
    <x v="0"/>
    <n v="118974"/>
    <n v="208205"/>
    <n v="154444"/>
    <n v="270278"/>
    <n v="184572"/>
    <n v="323001"/>
    <n v="220109"/>
    <n v="385190"/>
    <n v="259711"/>
    <n v="454494"/>
    <n v="284914"/>
    <n v="498599"/>
    <n v="308637"/>
    <n v="540115"/>
  </r>
  <r>
    <m/>
    <x v="4"/>
    <s v="Region IX - West"/>
    <x v="53"/>
    <s v="NV"/>
    <x v="384"/>
    <n v="2"/>
    <x v="1"/>
    <n v="99782"/>
    <n v="174618"/>
    <n v="132725"/>
    <n v="232269"/>
    <n v="163273"/>
    <n v="285727"/>
    <n v="204962"/>
    <n v="358684"/>
    <n v="247658"/>
    <n v="433402"/>
    <n v="273392"/>
    <n v="478435"/>
    <n v="297464"/>
    <n v="520562"/>
  </r>
  <r>
    <m/>
    <x v="4"/>
    <s v="Region IX - West"/>
    <x v="53"/>
    <s v="NV"/>
    <x v="384"/>
    <n v="3"/>
    <x v="2"/>
    <n v="92095"/>
    <n v="161165"/>
    <n v="127197"/>
    <n v="222595"/>
    <n v="161312"/>
    <n v="282296"/>
    <n v="210621"/>
    <n v="368586"/>
    <n v="262350"/>
    <n v="459112"/>
    <n v="295223"/>
    <n v="516640"/>
    <n v="327600"/>
    <n v="573299"/>
  </r>
  <r>
    <m/>
    <x v="4"/>
    <s v="Region IX - West"/>
    <x v="53"/>
    <s v="NV"/>
    <x v="384"/>
    <n v="4"/>
    <x v="3"/>
    <n v="102578"/>
    <n v="164124"/>
    <n v="143609"/>
    <n v="229774"/>
    <n v="184640"/>
    <n v="295423"/>
    <n v="246186"/>
    <n v="393898"/>
    <n v="307733"/>
    <n v="492372"/>
    <n v="348764"/>
    <n v="558022"/>
    <n v="389795"/>
    <n v="623672"/>
  </r>
  <r>
    <m/>
    <x v="1"/>
    <s v="Region IX"/>
    <x v="53"/>
    <s v="NV"/>
    <x v="384"/>
    <n v="1"/>
    <x v="0"/>
    <n v="119874"/>
    <n v="209780"/>
    <n v="155452"/>
    <n v="272040"/>
    <n v="186326"/>
    <n v="326070"/>
    <n v="222722"/>
    <n v="389763"/>
    <n v="262672"/>
    <n v="459677"/>
    <n v="288080"/>
    <n v="504140"/>
    <n v="311049"/>
    <n v="544335"/>
  </r>
  <r>
    <m/>
    <x v="1"/>
    <s v="Region IX"/>
    <x v="53"/>
    <s v="NV"/>
    <x v="384"/>
    <n v="2"/>
    <x v="1"/>
    <n v="103945"/>
    <n v="181904"/>
    <n v="136431"/>
    <n v="238754"/>
    <n v="166088"/>
    <n v="290654"/>
    <n v="204173"/>
    <n v="357302"/>
    <n v="243094"/>
    <n v="425414"/>
    <n v="268564"/>
    <n v="469987"/>
    <n v="291926"/>
    <n v="510870"/>
  </r>
  <r>
    <m/>
    <x v="1"/>
    <s v="Region IX"/>
    <x v="53"/>
    <s v="NV"/>
    <x v="384"/>
    <n v="3"/>
    <x v="2"/>
    <n v="94267"/>
    <n v="164968"/>
    <n v="128188"/>
    <n v="224329"/>
    <n v="162018"/>
    <n v="283532"/>
    <n v="213220"/>
    <n v="373135"/>
    <n v="263896"/>
    <n v="461818"/>
    <n v="297096"/>
    <n v="519918"/>
    <n v="329828"/>
    <n v="577200"/>
  </r>
  <r>
    <m/>
    <x v="1"/>
    <s v="Region IX"/>
    <x v="53"/>
    <s v="NV"/>
    <x v="384"/>
    <n v="4"/>
    <x v="3"/>
    <n v="105772"/>
    <n v="169235"/>
    <n v="148081"/>
    <n v="236930"/>
    <n v="190390"/>
    <n v="304624"/>
    <n v="253853"/>
    <n v="406165"/>
    <n v="317316"/>
    <n v="507706"/>
    <n v="359625"/>
    <n v="575401"/>
    <n v="401934"/>
    <n v="643095"/>
  </r>
  <r>
    <m/>
    <x v="4"/>
    <s v="Region VIII -"/>
    <x v="49"/>
    <s v="WY"/>
    <x v="352"/>
    <n v="1"/>
    <x v="0"/>
    <n v="108819"/>
    <n v="190433"/>
    <n v="141196"/>
    <n v="247093"/>
    <n v="168682"/>
    <n v="295193"/>
    <n v="201080"/>
    <n v="351890"/>
    <n v="237202"/>
    <n v="415104"/>
    <n v="260197"/>
    <n v="455345"/>
    <n v="281820"/>
    <n v="493186"/>
  </r>
  <r>
    <m/>
    <x v="4"/>
    <s v="Region VIII -"/>
    <x v="49"/>
    <s v="WY"/>
    <x v="352"/>
    <n v="2"/>
    <x v="1"/>
    <n v="91618"/>
    <n v="160331"/>
    <n v="121730"/>
    <n v="213028"/>
    <n v="149593"/>
    <n v="261788"/>
    <n v="187506"/>
    <n v="328135"/>
    <n v="226400"/>
    <n v="396201"/>
    <n v="249871"/>
    <n v="437274"/>
    <n v="271807"/>
    <n v="475662"/>
  </r>
  <r>
    <m/>
    <x v="4"/>
    <s v="Region VIII -"/>
    <x v="49"/>
    <s v="WY"/>
    <x v="352"/>
    <n v="3"/>
    <x v="2"/>
    <n v="84785"/>
    <n v="148374"/>
    <n v="117144"/>
    <n v="205003"/>
    <n v="148618"/>
    <n v="260082"/>
    <n v="194159"/>
    <n v="339778"/>
    <n v="241869"/>
    <n v="423270"/>
    <n v="272229"/>
    <n v="476401"/>
    <n v="302146"/>
    <n v="528755"/>
  </r>
  <r>
    <m/>
    <x v="4"/>
    <s v="Region VIII -"/>
    <x v="49"/>
    <s v="WY"/>
    <x v="352"/>
    <n v="4"/>
    <x v="3"/>
    <n v="93830"/>
    <n v="150127"/>
    <n v="131361"/>
    <n v="210178"/>
    <n v="168893"/>
    <n v="270229"/>
    <n v="225191"/>
    <n v="360306"/>
    <n v="281489"/>
    <n v="450382"/>
    <n v="319021"/>
    <n v="510433"/>
    <n v="356553"/>
    <n v="570484"/>
  </r>
  <r>
    <m/>
    <x v="1"/>
    <s v="Region VIII"/>
    <x v="49"/>
    <s v="WY"/>
    <x v="352"/>
    <n v="1"/>
    <x v="0"/>
    <n v="106158"/>
    <n v="185777"/>
    <n v="137638"/>
    <n v="240866"/>
    <n v="164957"/>
    <n v="288674"/>
    <n v="197152"/>
    <n v="345015"/>
    <n v="232493"/>
    <n v="406863"/>
    <n v="254972"/>
    <n v="446200"/>
    <n v="275275"/>
    <n v="481732"/>
  </r>
  <r>
    <m/>
    <x v="1"/>
    <s v="Region VIII"/>
    <x v="49"/>
    <s v="WY"/>
    <x v="352"/>
    <n v="2"/>
    <x v="1"/>
    <n v="92164"/>
    <n v="161287"/>
    <n v="120928"/>
    <n v="211624"/>
    <n v="147178"/>
    <n v="257561"/>
    <n v="180856"/>
    <n v="316498"/>
    <n v="215293"/>
    <n v="376763"/>
    <n v="237833"/>
    <n v="416207"/>
    <n v="258495"/>
    <n v="452367"/>
  </r>
  <r>
    <m/>
    <x v="1"/>
    <s v="Region VIII"/>
    <x v="49"/>
    <s v="WY"/>
    <x v="352"/>
    <n v="3"/>
    <x v="2"/>
    <n v="83713"/>
    <n v="146498"/>
    <n v="113872"/>
    <n v="199276"/>
    <n v="143952"/>
    <n v="251916"/>
    <n v="189472"/>
    <n v="331577"/>
    <n v="234531"/>
    <n v="410429"/>
    <n v="264057"/>
    <n v="462099"/>
    <n v="293172"/>
    <n v="513051"/>
  </r>
  <r>
    <m/>
    <x v="1"/>
    <s v="Region VIII"/>
    <x v="49"/>
    <s v="WY"/>
    <x v="352"/>
    <n v="4"/>
    <x v="3"/>
    <n v="93672"/>
    <n v="149876"/>
    <n v="131141"/>
    <n v="209826"/>
    <n v="168610"/>
    <n v="269776"/>
    <n v="224814"/>
    <n v="359702"/>
    <n v="281017"/>
    <n v="449627"/>
    <n v="318486"/>
    <n v="509578"/>
    <n v="355955"/>
    <n v="569528"/>
  </r>
  <r>
    <m/>
    <x v="4"/>
    <s v="Region VII - Midwest"/>
    <x v="40"/>
    <s v="IA"/>
    <x v="298"/>
    <n v="1"/>
    <x v="0"/>
    <n v="120589"/>
    <n v="211031"/>
    <n v="156550"/>
    <n v="273962"/>
    <n v="187096"/>
    <n v="327417"/>
    <n v="223129"/>
    <n v="390476"/>
    <n v="263282"/>
    <n v="460744"/>
    <n v="288835"/>
    <n v="505462"/>
    <n v="312891"/>
    <n v="547559"/>
  </r>
  <r>
    <m/>
    <x v="4"/>
    <s v="Region VII - Midwest"/>
    <x v="40"/>
    <s v="IA"/>
    <x v="298"/>
    <n v="2"/>
    <x v="1"/>
    <n v="101088"/>
    <n v="176904"/>
    <n v="134481"/>
    <n v="235343"/>
    <n v="165454"/>
    <n v="289545"/>
    <n v="207740"/>
    <n v="363544"/>
    <n v="251036"/>
    <n v="439313"/>
    <n v="277128"/>
    <n v="484974"/>
    <n v="301538"/>
    <n v="527692"/>
  </r>
  <r>
    <m/>
    <x v="4"/>
    <s v="Region VII - Midwest"/>
    <x v="40"/>
    <s v="IA"/>
    <x v="298"/>
    <n v="3"/>
    <x v="2"/>
    <n v="93270"/>
    <n v="163222"/>
    <n v="128815"/>
    <n v="225426"/>
    <n v="163356"/>
    <n v="285874"/>
    <n v="213275"/>
    <n v="373231"/>
    <n v="265652"/>
    <n v="464892"/>
    <n v="298932"/>
    <n v="523130"/>
    <n v="331707"/>
    <n v="580487"/>
  </r>
  <r>
    <m/>
    <x v="4"/>
    <s v="Region VII - Midwest"/>
    <x v="40"/>
    <s v="IA"/>
    <x v="298"/>
    <n v="4"/>
    <x v="3"/>
    <n v="103969"/>
    <n v="166350"/>
    <n v="145557"/>
    <n v="232891"/>
    <n v="187144"/>
    <n v="299431"/>
    <n v="249526"/>
    <n v="399241"/>
    <n v="311907"/>
    <n v="499051"/>
    <n v="353495"/>
    <n v="565591"/>
    <n v="395082"/>
    <n v="632132"/>
  </r>
  <r>
    <m/>
    <x v="1"/>
    <s v="Region VII "/>
    <x v="40"/>
    <s v="IA"/>
    <x v="298"/>
    <n v="1"/>
    <x v="0"/>
    <n v="118451"/>
    <n v="207290"/>
    <n v="153637"/>
    <n v="268866"/>
    <n v="184172"/>
    <n v="322301"/>
    <n v="220178"/>
    <n v="385311"/>
    <n v="259699"/>
    <n v="454474"/>
    <n v="284831"/>
    <n v="498454"/>
    <n v="307570"/>
    <n v="538247"/>
  </r>
  <r>
    <m/>
    <x v="1"/>
    <s v="Region VII "/>
    <x v="40"/>
    <s v="IA"/>
    <x v="298"/>
    <n v="2"/>
    <x v="1"/>
    <n v="102579"/>
    <n v="179514"/>
    <n v="134685"/>
    <n v="235699"/>
    <n v="164007"/>
    <n v="287012"/>
    <n v="201696"/>
    <n v="352967"/>
    <n v="240191"/>
    <n v="420334"/>
    <n v="265378"/>
    <n v="464412"/>
    <n v="288493"/>
    <n v="504863"/>
  </r>
  <r>
    <m/>
    <x v="1"/>
    <s v="Region VII "/>
    <x v="40"/>
    <s v="IA"/>
    <x v="298"/>
    <n v="3"/>
    <x v="2"/>
    <n v="92877"/>
    <n v="162534"/>
    <n v="126255"/>
    <n v="220945"/>
    <n v="159543"/>
    <n v="279200"/>
    <n v="209929"/>
    <n v="367376"/>
    <n v="259792"/>
    <n v="454636"/>
    <n v="292452"/>
    <n v="511791"/>
    <n v="324646"/>
    <n v="568130"/>
  </r>
  <r>
    <m/>
    <x v="1"/>
    <s v="Region VII "/>
    <x v="40"/>
    <s v="IA"/>
    <x v="298"/>
    <n v="4"/>
    <x v="3"/>
    <n v="104513"/>
    <n v="167221"/>
    <n v="146318"/>
    <n v="234110"/>
    <n v="188124"/>
    <n v="300998"/>
    <n v="250832"/>
    <n v="401331"/>
    <n v="313540"/>
    <n v="501663"/>
    <n v="355345"/>
    <n v="568552"/>
    <n v="397150"/>
    <n v="635440"/>
  </r>
  <r>
    <m/>
    <x v="4"/>
    <s v="Region V - Midwest"/>
    <x v="29"/>
    <s v="IL"/>
    <x v="193"/>
    <n v="1"/>
    <x v="0"/>
    <n v="129976"/>
    <n v="227459"/>
    <n v="168747"/>
    <n v="295307"/>
    <n v="201682"/>
    <n v="352943"/>
    <n v="240537"/>
    <n v="420941"/>
    <n v="283832"/>
    <n v="496707"/>
    <n v="311384"/>
    <n v="544922"/>
    <n v="337325"/>
    <n v="590318"/>
  </r>
  <r>
    <m/>
    <x v="4"/>
    <s v="Region V - Midwest"/>
    <x v="29"/>
    <s v="IL"/>
    <x v="193"/>
    <n v="2"/>
    <x v="1"/>
    <n v="108899"/>
    <n v="190574"/>
    <n v="144895"/>
    <n v="253566"/>
    <n v="178292"/>
    <n v="312011"/>
    <n v="223904"/>
    <n v="391833"/>
    <n v="270597"/>
    <n v="473544"/>
    <n v="298730"/>
    <n v="522778"/>
    <n v="325054"/>
    <n v="568845"/>
  </r>
  <r>
    <m/>
    <x v="4"/>
    <s v="Region V - Midwest"/>
    <x v="29"/>
    <s v="IL"/>
    <x v="193"/>
    <n v="3"/>
    <x v="2"/>
    <n v="100440"/>
    <n v="175770"/>
    <n v="138710"/>
    <n v="242743"/>
    <n v="175896"/>
    <n v="307819"/>
    <n v="229628"/>
    <n v="401849"/>
    <n v="286018"/>
    <n v="500532"/>
    <n v="321840"/>
    <n v="563220"/>
    <n v="357117"/>
    <n v="624955"/>
  </r>
  <r>
    <m/>
    <x v="4"/>
    <s v="Region V - Midwest"/>
    <x v="29"/>
    <s v="IL"/>
    <x v="193"/>
    <n v="4"/>
    <x v="3"/>
    <n v="112061"/>
    <n v="179297"/>
    <n v="156885"/>
    <n v="251016"/>
    <n v="201710"/>
    <n v="322735"/>
    <n v="268946"/>
    <n v="430314"/>
    <n v="336183"/>
    <n v="537892"/>
    <n v="381007"/>
    <n v="609611"/>
    <n v="425831"/>
    <n v="681330"/>
  </r>
  <r>
    <m/>
    <x v="1"/>
    <s v="Region V"/>
    <x v="29"/>
    <s v="IL"/>
    <x v="193"/>
    <n v="1"/>
    <x v="0"/>
    <n v="129061"/>
    <n v="225858"/>
    <n v="167408"/>
    <n v="292964"/>
    <n v="200685"/>
    <n v="351199"/>
    <n v="239928"/>
    <n v="419873"/>
    <n v="283001"/>
    <n v="495252"/>
    <n v="310391"/>
    <n v="543184"/>
    <n v="335178"/>
    <n v="586562"/>
  </r>
  <r>
    <m/>
    <x v="1"/>
    <s v="Region V"/>
    <x v="29"/>
    <s v="IL"/>
    <x v="193"/>
    <n v="2"/>
    <x v="1"/>
    <n v="111732"/>
    <n v="195531"/>
    <n v="146715"/>
    <n v="256751"/>
    <n v="178668"/>
    <n v="312669"/>
    <n v="219748"/>
    <n v="384559"/>
    <n v="261701"/>
    <n v="457977"/>
    <n v="289150"/>
    <n v="506012"/>
    <n v="314344"/>
    <n v="550101"/>
  </r>
  <r>
    <m/>
    <x v="1"/>
    <s v="Region V"/>
    <x v="29"/>
    <s v="IL"/>
    <x v="193"/>
    <n v="3"/>
    <x v="2"/>
    <n v="101122"/>
    <n v="176964"/>
    <n v="137452"/>
    <n v="240540"/>
    <n v="173683"/>
    <n v="303945"/>
    <n v="228527"/>
    <n v="399922"/>
    <n v="282798"/>
    <n v="494897"/>
    <n v="318344"/>
    <n v="557102"/>
    <n v="353381"/>
    <n v="618416"/>
  </r>
  <r>
    <m/>
    <x v="1"/>
    <s v="Region V"/>
    <x v="29"/>
    <s v="IL"/>
    <x v="193"/>
    <n v="4"/>
    <x v="3"/>
    <n v="113874"/>
    <n v="182198"/>
    <n v="159424"/>
    <n v="255078"/>
    <n v="204973"/>
    <n v="327957"/>
    <n v="273298"/>
    <n v="437276"/>
    <n v="341622"/>
    <n v="546595"/>
    <n v="387172"/>
    <n v="619474"/>
    <n v="432721"/>
    <n v="692354"/>
  </r>
  <r>
    <m/>
    <x v="4"/>
    <s v="Region V - Midwest"/>
    <x v="29"/>
    <s v="IL"/>
    <x v="194"/>
    <n v="1"/>
    <x v="0"/>
    <n v="132425"/>
    <n v="231744"/>
    <n v="171889"/>
    <n v="300805"/>
    <n v="205405"/>
    <n v="359458"/>
    <n v="244933"/>
    <n v="428632"/>
    <n v="288987"/>
    <n v="505727"/>
    <n v="317025"/>
    <n v="554794"/>
    <n v="343412"/>
    <n v="600971"/>
  </r>
  <r>
    <m/>
    <x v="4"/>
    <s v="Region V - Midwest"/>
    <x v="29"/>
    <s v="IL"/>
    <x v="194"/>
    <n v="2"/>
    <x v="1"/>
    <n v="111151"/>
    <n v="194514"/>
    <n v="147814"/>
    <n v="258675"/>
    <n v="181796"/>
    <n v="318143"/>
    <n v="228144"/>
    <n v="399252"/>
    <n v="275627"/>
    <n v="482348"/>
    <n v="304254"/>
    <n v="532444"/>
    <n v="331027"/>
    <n v="579297"/>
  </r>
  <r>
    <m/>
    <x v="4"/>
    <s v="Region V - Midwest"/>
    <x v="29"/>
    <s v="IL"/>
    <x v="194"/>
    <n v="3"/>
    <x v="2"/>
    <n v="102645"/>
    <n v="179628"/>
    <n v="141779"/>
    <n v="248113"/>
    <n v="179819"/>
    <n v="314683"/>
    <n v="234813"/>
    <n v="410922"/>
    <n v="292489"/>
    <n v="511856"/>
    <n v="329152"/>
    <n v="576016"/>
    <n v="365265"/>
    <n v="639215"/>
  </r>
  <r>
    <m/>
    <x v="4"/>
    <s v="Region V - Midwest"/>
    <x v="29"/>
    <s v="IL"/>
    <x v="194"/>
    <n v="4"/>
    <x v="3"/>
    <n v="114176"/>
    <n v="182682"/>
    <n v="159847"/>
    <n v="255755"/>
    <n v="205518"/>
    <n v="328828"/>
    <n v="274023"/>
    <n v="438438"/>
    <n v="342529"/>
    <n v="548047"/>
    <n v="388200"/>
    <n v="621120"/>
    <n v="433871"/>
    <n v="694193"/>
  </r>
  <r>
    <m/>
    <x v="1"/>
    <s v="Region V"/>
    <x v="29"/>
    <s v="IL"/>
    <x v="194"/>
    <n v="1"/>
    <x v="0"/>
    <n v="130307"/>
    <n v="228037"/>
    <n v="169022"/>
    <n v="295788"/>
    <n v="202619"/>
    <n v="354583"/>
    <n v="242238"/>
    <n v="423917"/>
    <n v="285726"/>
    <n v="500020"/>
    <n v="313379"/>
    <n v="548413"/>
    <n v="338404"/>
    <n v="592207"/>
  </r>
  <r>
    <m/>
    <x v="1"/>
    <s v="Region V"/>
    <x v="29"/>
    <s v="IL"/>
    <x v="194"/>
    <n v="2"/>
    <x v="1"/>
    <n v="112815"/>
    <n v="197426"/>
    <n v="148136"/>
    <n v="259237"/>
    <n v="180396"/>
    <n v="315693"/>
    <n v="221870"/>
    <n v="388273"/>
    <n v="264227"/>
    <n v="462397"/>
    <n v="291939"/>
    <n v="510894"/>
    <n v="317375"/>
    <n v="555407"/>
  </r>
  <r>
    <m/>
    <x v="1"/>
    <s v="Region V"/>
    <x v="29"/>
    <s v="IL"/>
    <x v="194"/>
    <n v="3"/>
    <x v="2"/>
    <n v="102109"/>
    <n v="178690"/>
    <n v="138794"/>
    <n v="242890"/>
    <n v="175381"/>
    <n v="306916"/>
    <n v="230762"/>
    <n v="403833"/>
    <n v="285565"/>
    <n v="499740"/>
    <n v="321460"/>
    <n v="562554"/>
    <n v="356841"/>
    <n v="624471"/>
  </r>
  <r>
    <m/>
    <x v="1"/>
    <s v="Region V"/>
    <x v="29"/>
    <s v="IL"/>
    <x v="194"/>
    <n v="4"/>
    <x v="3"/>
    <n v="114973"/>
    <n v="183956"/>
    <n v="160962"/>
    <n v="257539"/>
    <n v="206951"/>
    <n v="331122"/>
    <n v="275935"/>
    <n v="441496"/>
    <n v="344918"/>
    <n v="551869"/>
    <n v="390908"/>
    <n v="625452"/>
    <n v="436897"/>
    <n v="699035"/>
  </r>
  <r>
    <m/>
    <x v="4"/>
    <s v="Region III -"/>
    <x v="20"/>
    <s v="WV"/>
    <x v="125"/>
    <n v="1"/>
    <x v="0"/>
    <n v="124431"/>
    <n v="217754"/>
    <n v="161604"/>
    <n v="282808"/>
    <n v="193195"/>
    <n v="338091"/>
    <n v="230485"/>
    <n v="403348"/>
    <n v="272019"/>
    <n v="476034"/>
    <n v="298445"/>
    <n v="522278"/>
    <n v="323344"/>
    <n v="565853"/>
  </r>
  <r>
    <m/>
    <x v="4"/>
    <s v="Region III -"/>
    <x v="20"/>
    <s v="WV"/>
    <x v="125"/>
    <n v="2"/>
    <x v="1"/>
    <n v="103945"/>
    <n v="181903"/>
    <n v="138421"/>
    <n v="242237"/>
    <n v="170461"/>
    <n v="298306"/>
    <n v="214318"/>
    <n v="375056"/>
    <n v="259154"/>
    <n v="453520"/>
    <n v="286146"/>
    <n v="500755"/>
    <n v="311418"/>
    <n v="544982"/>
  </r>
  <r>
    <m/>
    <x v="4"/>
    <s v="Region III -"/>
    <x v="20"/>
    <s v="WV"/>
    <x v="125"/>
    <n v="3"/>
    <x v="2"/>
    <n v="95673"/>
    <n v="167428"/>
    <n v="132090"/>
    <n v="231158"/>
    <n v="167454"/>
    <n v="293044"/>
    <n v="218508"/>
    <n v="382390"/>
    <n v="272147"/>
    <n v="476257"/>
    <n v="306184"/>
    <n v="535822"/>
    <n v="339692"/>
    <n v="594461"/>
  </r>
  <r>
    <m/>
    <x v="4"/>
    <s v="Region III -"/>
    <x v="20"/>
    <s v="WV"/>
    <x v="125"/>
    <n v="4"/>
    <x v="3"/>
    <n v="107273"/>
    <n v="171637"/>
    <n v="150182"/>
    <n v="240291"/>
    <n v="193091"/>
    <n v="308946"/>
    <n v="257455"/>
    <n v="411928"/>
    <n v="321819"/>
    <n v="514910"/>
    <n v="364728"/>
    <n v="583565"/>
    <n v="407637"/>
    <n v="652219"/>
  </r>
  <r>
    <m/>
    <x v="4"/>
    <s v="Region IV - Southeast"/>
    <x v="27"/>
    <s v="SC"/>
    <x v="125"/>
    <n v="1"/>
    <x v="0"/>
    <n v="119133"/>
    <n v="208482"/>
    <n v="154486"/>
    <n v="270350"/>
    <n v="184477"/>
    <n v="322836"/>
    <n v="219797"/>
    <n v="384644"/>
    <n v="259202"/>
    <n v="453603"/>
    <n v="284296"/>
    <n v="497517"/>
    <n v="307861"/>
    <n v="538757"/>
  </r>
  <r>
    <m/>
    <x v="4"/>
    <s v="Region IV - Southeast"/>
    <x v="27"/>
    <s v="SC"/>
    <x v="125"/>
    <n v="2"/>
    <x v="1"/>
    <n v="100804"/>
    <n v="176406"/>
    <n v="133743"/>
    <n v="234051"/>
    <n v="164137"/>
    <n v="287239"/>
    <n v="205332"/>
    <n v="359331"/>
    <n v="247691"/>
    <n v="433460"/>
    <n v="273292"/>
    <n v="478261"/>
    <n v="297190"/>
    <n v="520083"/>
  </r>
  <r>
    <m/>
    <x v="4"/>
    <s v="Region IV - Southeast"/>
    <x v="27"/>
    <s v="SC"/>
    <x v="125"/>
    <n v="3"/>
    <x v="2"/>
    <n v="93606"/>
    <n v="163810"/>
    <n v="129391"/>
    <n v="226434"/>
    <n v="164233"/>
    <n v="287408"/>
    <n v="214716"/>
    <n v="375753"/>
    <n v="267510"/>
    <n v="468143"/>
    <n v="301166"/>
    <n v="527041"/>
    <n v="334348"/>
    <n v="585110"/>
  </r>
  <r>
    <m/>
    <x v="4"/>
    <s v="Region IV - Southeast"/>
    <x v="27"/>
    <s v="SC"/>
    <x v="125"/>
    <n v="4"/>
    <x v="3"/>
    <n v="102734"/>
    <n v="164375"/>
    <n v="143828"/>
    <n v="230124"/>
    <n v="184921"/>
    <n v="295874"/>
    <n v="246562"/>
    <n v="394499"/>
    <n v="308202"/>
    <n v="493124"/>
    <n v="349296"/>
    <n v="558874"/>
    <n v="390390"/>
    <n v="624623"/>
  </r>
  <r>
    <m/>
    <x v="1"/>
    <s v="Region III "/>
    <x v="20"/>
    <s v="WV"/>
    <x v="125"/>
    <n v="1"/>
    <x v="0"/>
    <n v="122887"/>
    <n v="215052"/>
    <n v="159441"/>
    <n v="279022"/>
    <n v="191163"/>
    <n v="334536"/>
    <n v="228587"/>
    <n v="400026"/>
    <n v="269661"/>
    <n v="471906"/>
    <n v="295776"/>
    <n v="517607"/>
    <n v="319436"/>
    <n v="559013"/>
  </r>
  <r>
    <m/>
    <x v="1"/>
    <s v="Region III "/>
    <x v="20"/>
    <s v="WV"/>
    <x v="125"/>
    <n v="2"/>
    <x v="1"/>
    <n v="106205"/>
    <n v="185859"/>
    <n v="139522"/>
    <n v="244164"/>
    <n v="169969"/>
    <n v="297446"/>
    <n v="209161"/>
    <n v="366032"/>
    <n v="249157"/>
    <n v="436025"/>
    <n v="275319"/>
    <n v="481808"/>
    <n v="299349"/>
    <n v="523862"/>
  </r>
  <r>
    <m/>
    <x v="1"/>
    <s v="Region III "/>
    <x v="20"/>
    <s v="WV"/>
    <x v="125"/>
    <n v="3"/>
    <x v="2"/>
    <n v="95911"/>
    <n v="167844"/>
    <n v="130309"/>
    <n v="228042"/>
    <n v="164614"/>
    <n v="288075"/>
    <n v="216549"/>
    <n v="378960"/>
    <n v="267933"/>
    <n v="468882"/>
    <n v="301577"/>
    <n v="527759"/>
    <n v="334732"/>
    <n v="585780"/>
  </r>
  <r>
    <m/>
    <x v="1"/>
    <s v="Region III "/>
    <x v="20"/>
    <s v="WV"/>
    <x v="125"/>
    <n v="4"/>
    <x v="3"/>
    <n v="108421"/>
    <n v="173474"/>
    <n v="151790"/>
    <n v="242864"/>
    <n v="195158"/>
    <n v="312253"/>
    <n v="260211"/>
    <n v="416338"/>
    <n v="325264"/>
    <n v="520422"/>
    <n v="368632"/>
    <n v="589812"/>
    <n v="412001"/>
    <n v="659201"/>
  </r>
  <r>
    <m/>
    <x v="1"/>
    <s v="Region IV"/>
    <x v="27"/>
    <s v="SC"/>
    <x v="125"/>
    <n v="1"/>
    <x v="0"/>
    <n v="118182"/>
    <n v="206819"/>
    <n v="153069"/>
    <n v="267871"/>
    <n v="183346"/>
    <n v="320856"/>
    <n v="218973"/>
    <n v="383203"/>
    <n v="258091"/>
    <n v="451659"/>
    <n v="282985"/>
    <n v="495224"/>
    <n v="305370"/>
    <n v="534397"/>
  </r>
  <r>
    <m/>
    <x v="1"/>
    <s v="Region IV"/>
    <x v="27"/>
    <s v="SC"/>
    <x v="125"/>
    <n v="2"/>
    <x v="1"/>
    <n v="103272"/>
    <n v="180727"/>
    <n v="135265"/>
    <n v="236715"/>
    <n v="164403"/>
    <n v="287705"/>
    <n v="201611"/>
    <n v="352819"/>
    <n v="239765"/>
    <n v="419588"/>
    <n v="264760"/>
    <n v="463331"/>
    <n v="287608"/>
    <n v="503313"/>
  </r>
  <r>
    <m/>
    <x v="1"/>
    <s v="Region IV"/>
    <x v="27"/>
    <s v="SC"/>
    <x v="125"/>
    <n v="3"/>
    <x v="2"/>
    <n v="94573"/>
    <n v="165503"/>
    <n v="128858"/>
    <n v="225502"/>
    <n v="163059"/>
    <n v="285353"/>
    <n v="214787"/>
    <n v="375877"/>
    <n v="266023"/>
    <n v="465541"/>
    <n v="299634"/>
    <n v="524359"/>
    <n v="332807"/>
    <n v="582412"/>
  </r>
  <r>
    <m/>
    <x v="1"/>
    <s v="Region IV"/>
    <x v="27"/>
    <s v="SC"/>
    <x v="125"/>
    <n v="4"/>
    <x v="3"/>
    <n v="104299"/>
    <n v="166879"/>
    <n v="146019"/>
    <n v="233630"/>
    <n v="187738"/>
    <n v="300381"/>
    <n v="250318"/>
    <n v="400509"/>
    <n v="312897"/>
    <n v="500636"/>
    <n v="354617"/>
    <n v="567387"/>
    <n v="396337"/>
    <n v="634139"/>
  </r>
  <r>
    <m/>
    <x v="4"/>
    <s v="Region IV - Southeast"/>
    <x v="26"/>
    <s v="NC"/>
    <x v="173"/>
    <n v="1"/>
    <x v="0"/>
    <n v="119091"/>
    <n v="208409"/>
    <n v="154397"/>
    <n v="270194"/>
    <n v="184341"/>
    <n v="322596"/>
    <n v="219592"/>
    <n v="384285"/>
    <n v="258930"/>
    <n v="453127"/>
    <n v="283985"/>
    <n v="496973"/>
    <n v="307501"/>
    <n v="538128"/>
  </r>
  <r>
    <m/>
    <x v="4"/>
    <s v="Region IV - Southeast"/>
    <x v="26"/>
    <s v="NC"/>
    <x v="173"/>
    <n v="2"/>
    <x v="1"/>
    <n v="100957"/>
    <n v="176675"/>
    <n v="133875"/>
    <n v="234281"/>
    <n v="164217"/>
    <n v="287379"/>
    <n v="205281"/>
    <n v="359241"/>
    <n v="247542"/>
    <n v="433198"/>
    <n v="273098"/>
    <n v="477921"/>
    <n v="296944"/>
    <n v="519653"/>
  </r>
  <r>
    <m/>
    <x v="4"/>
    <s v="Region IV - Southeast"/>
    <x v="26"/>
    <s v="NC"/>
    <x v="173"/>
    <n v="3"/>
    <x v="2"/>
    <n v="93868"/>
    <n v="164268"/>
    <n v="129775"/>
    <n v="227106"/>
    <n v="164750"/>
    <n v="288312"/>
    <n v="215450"/>
    <n v="377037"/>
    <n v="268437"/>
    <n v="469766"/>
    <n v="302238"/>
    <n v="528917"/>
    <n v="335570"/>
    <n v="587248"/>
  </r>
  <r>
    <m/>
    <x v="4"/>
    <s v="Region IV - Southeast"/>
    <x v="26"/>
    <s v="NC"/>
    <x v="173"/>
    <n v="4"/>
    <x v="3"/>
    <n v="102702"/>
    <n v="164324"/>
    <n v="143783"/>
    <n v="230053"/>
    <n v="184864"/>
    <n v="295783"/>
    <n v="246486"/>
    <n v="394377"/>
    <n v="308107"/>
    <n v="492972"/>
    <n v="349188"/>
    <n v="558701"/>
    <n v="390269"/>
    <n v="624431"/>
  </r>
  <r>
    <m/>
    <x v="1"/>
    <s v="Region IV"/>
    <x v="26"/>
    <s v="NC"/>
    <x v="173"/>
    <n v="1"/>
    <x v="0"/>
    <n v="118779"/>
    <n v="207864"/>
    <n v="153825"/>
    <n v="269193"/>
    <n v="184239"/>
    <n v="322418"/>
    <n v="220022"/>
    <n v="385038"/>
    <n v="259311"/>
    <n v="453795"/>
    <n v="284317"/>
    <n v="497555"/>
    <n v="306790"/>
    <n v="536882"/>
  </r>
  <r>
    <m/>
    <x v="1"/>
    <s v="Region IV"/>
    <x v="26"/>
    <s v="NC"/>
    <x v="173"/>
    <n v="2"/>
    <x v="1"/>
    <n v="103869"/>
    <n v="181771"/>
    <n v="136021"/>
    <n v="238036"/>
    <n v="165296"/>
    <n v="289268"/>
    <n v="202659"/>
    <n v="354654"/>
    <n v="240985"/>
    <n v="421725"/>
    <n v="266096"/>
    <n v="465669"/>
    <n v="289041"/>
    <n v="505823"/>
  </r>
  <r>
    <m/>
    <x v="1"/>
    <s v="Region IV"/>
    <x v="26"/>
    <s v="NC"/>
    <x v="173"/>
    <n v="3"/>
    <x v="2"/>
    <n v="95206"/>
    <n v="166611"/>
    <n v="129744"/>
    <n v="227052"/>
    <n v="164198"/>
    <n v="287347"/>
    <n v="216306"/>
    <n v="378535"/>
    <n v="267922"/>
    <n v="468863"/>
    <n v="301785"/>
    <n v="528124"/>
    <n v="335211"/>
    <n v="586620"/>
  </r>
  <r>
    <m/>
    <x v="1"/>
    <s v="Region IV"/>
    <x v="26"/>
    <s v="NC"/>
    <x v="173"/>
    <n v="4"/>
    <x v="3"/>
    <n v="104828"/>
    <n v="167725"/>
    <n v="146759"/>
    <n v="234814"/>
    <n v="188690"/>
    <n v="301904"/>
    <n v="251587"/>
    <n v="402539"/>
    <n v="314483"/>
    <n v="503174"/>
    <n v="356415"/>
    <n v="570263"/>
    <n v="398346"/>
    <n v="637353"/>
  </r>
  <r>
    <m/>
    <x v="4"/>
    <s v="Region III -"/>
    <x v="19"/>
    <s v="VA"/>
    <x v="114"/>
    <n v="1"/>
    <x v="0"/>
    <n v="115490"/>
    <n v="202108"/>
    <n v="149830"/>
    <n v="262203"/>
    <n v="178977"/>
    <n v="313210"/>
    <n v="213326"/>
    <n v="373320"/>
    <n v="251629"/>
    <n v="440350"/>
    <n v="276014"/>
    <n v="483024"/>
    <n v="298937"/>
    <n v="523140"/>
  </r>
  <r>
    <m/>
    <x v="4"/>
    <s v="Region III -"/>
    <x v="19"/>
    <s v="VA"/>
    <x v="114"/>
    <n v="2"/>
    <x v="1"/>
    <n v="97356"/>
    <n v="170374"/>
    <n v="129309"/>
    <n v="226290"/>
    <n v="158853"/>
    <n v="277993"/>
    <n v="199015"/>
    <n v="348276"/>
    <n v="240241"/>
    <n v="420421"/>
    <n v="265127"/>
    <n v="463973"/>
    <n v="288380"/>
    <n v="504665"/>
  </r>
  <r>
    <m/>
    <x v="4"/>
    <s v="Region III -"/>
    <x v="19"/>
    <s v="VA"/>
    <x v="114"/>
    <n v="3"/>
    <x v="2"/>
    <n v="90173"/>
    <n v="157803"/>
    <n v="124603"/>
    <n v="218055"/>
    <n v="158100"/>
    <n v="276675"/>
    <n v="206584"/>
    <n v="361522"/>
    <n v="257355"/>
    <n v="450371"/>
    <n v="289678"/>
    <n v="506936"/>
    <n v="321532"/>
    <n v="562682"/>
  </r>
  <r>
    <m/>
    <x v="4"/>
    <s v="Region III -"/>
    <x v="19"/>
    <s v="VA"/>
    <x v="114"/>
    <n v="4"/>
    <x v="3"/>
    <n v="99585"/>
    <n v="159336"/>
    <n v="139419"/>
    <n v="223071"/>
    <n v="179253"/>
    <n v="286805"/>
    <n v="239004"/>
    <n v="382407"/>
    <n v="298755"/>
    <n v="478008"/>
    <n v="338589"/>
    <n v="541743"/>
    <n v="378423"/>
    <n v="605477"/>
  </r>
  <r>
    <m/>
    <x v="1"/>
    <s v="Region III "/>
    <x v="19"/>
    <s v="VI"/>
    <x v="114"/>
    <n v="1"/>
    <x v="0"/>
    <n v="116989"/>
    <n v="204730"/>
    <n v="151559"/>
    <n v="265228"/>
    <n v="181560"/>
    <n v="317731"/>
    <n v="216876"/>
    <n v="379532"/>
    <n v="255649"/>
    <n v="447386"/>
    <n v="280322"/>
    <n v="490563"/>
    <n v="302529"/>
    <n v="529426"/>
  </r>
  <r>
    <m/>
    <x v="1"/>
    <s v="Region III "/>
    <x v="19"/>
    <s v="VI"/>
    <x v="114"/>
    <n v="2"/>
    <x v="1"/>
    <n v="102079"/>
    <n v="178637"/>
    <n v="133755"/>
    <n v="234071"/>
    <n v="162617"/>
    <n v="284580"/>
    <n v="199513"/>
    <n v="349149"/>
    <n v="237323"/>
    <n v="415316"/>
    <n v="262088"/>
    <n v="458654"/>
    <n v="284740"/>
    <n v="498294"/>
  </r>
  <r>
    <m/>
    <x v="1"/>
    <s v="Region III "/>
    <x v="19"/>
    <s v="VI"/>
    <x v="114"/>
    <n v="3"/>
    <x v="2"/>
    <n v="93308"/>
    <n v="163288"/>
    <n v="127086"/>
    <n v="222401"/>
    <n v="160781"/>
    <n v="281366"/>
    <n v="211750"/>
    <n v="370562"/>
    <n v="262226"/>
    <n v="458896"/>
    <n v="295330"/>
    <n v="516828"/>
    <n v="327997"/>
    <n v="573995"/>
  </r>
  <r>
    <m/>
    <x v="1"/>
    <s v="Region III "/>
    <x v="19"/>
    <s v="VI"/>
    <x v="114"/>
    <n v="4"/>
    <x v="3"/>
    <n v="103242"/>
    <n v="165187"/>
    <n v="144538"/>
    <n v="231261"/>
    <n v="185835"/>
    <n v="297336"/>
    <n v="247780"/>
    <n v="396448"/>
    <n v="309725"/>
    <n v="495560"/>
    <n v="351022"/>
    <n v="561635"/>
    <n v="392319"/>
    <n v="627710"/>
  </r>
  <r>
    <m/>
    <x v="4"/>
    <s v="Region IV - Southeast"/>
    <x v="28"/>
    <s v="TN"/>
    <x v="186"/>
    <n v="1"/>
    <x v="0"/>
    <n v="111373"/>
    <n v="194903"/>
    <n v="144680"/>
    <n v="253191"/>
    <n v="172993"/>
    <n v="302738"/>
    <n v="206426"/>
    <n v="361245"/>
    <n v="243654"/>
    <n v="426395"/>
    <n v="267337"/>
    <n v="467840"/>
    <n v="289664"/>
    <n v="506912"/>
  </r>
  <r>
    <m/>
    <x v="4"/>
    <s v="Region IV - Southeast"/>
    <x v="28"/>
    <s v="TN"/>
    <x v="186"/>
    <n v="2"/>
    <x v="1"/>
    <n v="92849"/>
    <n v="162486"/>
    <n v="123718"/>
    <n v="216506"/>
    <n v="152436"/>
    <n v="266763"/>
    <n v="191807"/>
    <n v="335663"/>
    <n v="232022"/>
    <n v="406038"/>
    <n v="256216"/>
    <n v="448378"/>
    <n v="278880"/>
    <n v="488040"/>
  </r>
  <r>
    <m/>
    <x v="4"/>
    <s v="Region IV - Southeast"/>
    <x v="28"/>
    <s v="TN"/>
    <x v="186"/>
    <n v="3"/>
    <x v="2"/>
    <n v="85340"/>
    <n v="149345"/>
    <n v="117801"/>
    <n v="206151"/>
    <n v="149309"/>
    <n v="261291"/>
    <n v="194772"/>
    <n v="340851"/>
    <n v="242571"/>
    <n v="424499"/>
    <n v="272880"/>
    <n v="477540"/>
    <n v="302711"/>
    <n v="529744"/>
  </r>
  <r>
    <m/>
    <x v="4"/>
    <s v="Region IV - Southeast"/>
    <x v="28"/>
    <s v="TN"/>
    <x v="186"/>
    <n v="4"/>
    <x v="3"/>
    <n v="96012"/>
    <n v="153618"/>
    <n v="134416"/>
    <n v="215066"/>
    <n v="172821"/>
    <n v="276513"/>
    <n v="230428"/>
    <n v="368684"/>
    <n v="288035"/>
    <n v="460855"/>
    <n v="326439"/>
    <n v="522303"/>
    <n v="364844"/>
    <n v="583750"/>
  </r>
  <r>
    <m/>
    <x v="1"/>
    <s v="Region IV"/>
    <x v="28"/>
    <s v="TN"/>
    <x v="186"/>
    <n v="1"/>
    <x v="0"/>
    <n v="112303"/>
    <n v="196530"/>
    <n v="145706"/>
    <n v="254985"/>
    <n v="174693"/>
    <n v="305712"/>
    <n v="208888"/>
    <n v="365554"/>
    <n v="246420"/>
    <n v="431234"/>
    <n v="270283"/>
    <n v="472994"/>
    <n v="291901"/>
    <n v="510826"/>
  </r>
  <r>
    <m/>
    <x v="1"/>
    <s v="Region IV"/>
    <x v="28"/>
    <s v="TN"/>
    <x v="186"/>
    <n v="2"/>
    <x v="1"/>
    <n v="97072"/>
    <n v="169876"/>
    <n v="127519"/>
    <n v="223158"/>
    <n v="155342"/>
    <n v="271849"/>
    <n v="191152"/>
    <n v="334517"/>
    <n v="227700"/>
    <n v="398474"/>
    <n v="251606"/>
    <n v="440310"/>
    <n v="273564"/>
    <n v="478736"/>
  </r>
  <r>
    <m/>
    <x v="1"/>
    <s v="Region IV"/>
    <x v="28"/>
    <s v="TN"/>
    <x v="186"/>
    <n v="3"/>
    <x v="2"/>
    <n v="87680"/>
    <n v="153439"/>
    <n v="119131"/>
    <n v="208479"/>
    <n v="150496"/>
    <n v="263368"/>
    <n v="197980"/>
    <n v="346466"/>
    <n v="244962"/>
    <n v="428683"/>
    <n v="275724"/>
    <n v="482517"/>
    <n v="306039"/>
    <n v="535569"/>
  </r>
  <r>
    <m/>
    <x v="1"/>
    <s v="Region IV"/>
    <x v="28"/>
    <s v="TN"/>
    <x v="186"/>
    <n v="4"/>
    <x v="3"/>
    <n v="99084"/>
    <n v="158534"/>
    <n v="138717"/>
    <n v="221947"/>
    <n v="178350"/>
    <n v="285361"/>
    <n v="237800"/>
    <n v="380481"/>
    <n v="297251"/>
    <n v="475601"/>
    <n v="336884"/>
    <n v="539014"/>
    <n v="376517"/>
    <n v="602428"/>
  </r>
  <r>
    <m/>
    <x v="4"/>
    <s v="Region VIII -"/>
    <x v="49"/>
    <s v="WY"/>
    <x v="353"/>
    <n v="1"/>
    <x v="0"/>
    <n v="111211"/>
    <n v="194619"/>
    <n v="144297"/>
    <n v="252519"/>
    <n v="172384"/>
    <n v="301671"/>
    <n v="205489"/>
    <n v="359606"/>
    <n v="242401"/>
    <n v="424202"/>
    <n v="265899"/>
    <n v="465323"/>
    <n v="287994"/>
    <n v="503989"/>
  </r>
  <r>
    <m/>
    <x v="4"/>
    <s v="Region VIII -"/>
    <x v="49"/>
    <s v="WY"/>
    <x v="353"/>
    <n v="2"/>
    <x v="1"/>
    <n v="93648"/>
    <n v="163883"/>
    <n v="124421"/>
    <n v="217737"/>
    <n v="152893"/>
    <n v="267563"/>
    <n v="191629"/>
    <n v="335351"/>
    <n v="231372"/>
    <n v="404900"/>
    <n v="255355"/>
    <n v="446871"/>
    <n v="277769"/>
    <n v="486096"/>
  </r>
  <r>
    <m/>
    <x v="4"/>
    <s v="Region VIII -"/>
    <x v="49"/>
    <s v="WY"/>
    <x v="353"/>
    <n v="3"/>
    <x v="2"/>
    <n v="86674"/>
    <n v="151680"/>
    <n v="119756"/>
    <n v="209573"/>
    <n v="151934"/>
    <n v="265884"/>
    <n v="198495"/>
    <n v="347367"/>
    <n v="247272"/>
    <n v="432725"/>
    <n v="278313"/>
    <n v="487048"/>
    <n v="308901"/>
    <n v="540576"/>
  </r>
  <r>
    <m/>
    <x v="4"/>
    <s v="Region VIII -"/>
    <x v="49"/>
    <s v="WY"/>
    <x v="353"/>
    <n v="4"/>
    <x v="3"/>
    <n v="95892"/>
    <n v="153428"/>
    <n v="134249"/>
    <n v="214799"/>
    <n v="172606"/>
    <n v="276170"/>
    <n v="230142"/>
    <n v="368227"/>
    <n v="287677"/>
    <n v="460284"/>
    <n v="326034"/>
    <n v="521655"/>
    <n v="364391"/>
    <n v="583026"/>
  </r>
  <r>
    <m/>
    <x v="1"/>
    <s v="Region VIII"/>
    <x v="49"/>
    <s v="WY"/>
    <x v="353"/>
    <n v="1"/>
    <x v="0"/>
    <n v="107352"/>
    <n v="187866"/>
    <n v="139149"/>
    <n v="243510"/>
    <n v="166742"/>
    <n v="291799"/>
    <n v="199249"/>
    <n v="348686"/>
    <n v="234935"/>
    <n v="411135"/>
    <n v="257635"/>
    <n v="450862"/>
    <n v="278116"/>
    <n v="486702"/>
  </r>
  <r>
    <m/>
    <x v="1"/>
    <s v="Region VIII"/>
    <x v="49"/>
    <s v="WY"/>
    <x v="353"/>
    <n v="2"/>
    <x v="1"/>
    <n v="93358"/>
    <n v="163377"/>
    <n v="122439"/>
    <n v="214268"/>
    <n v="148963"/>
    <n v="260686"/>
    <n v="182954"/>
    <n v="320169"/>
    <n v="217735"/>
    <n v="381035"/>
    <n v="240505"/>
    <n v="420883"/>
    <n v="261363"/>
    <n v="457385"/>
  </r>
  <r>
    <m/>
    <x v="1"/>
    <s v="Region VIII"/>
    <x v="49"/>
    <s v="WY"/>
    <x v="353"/>
    <n v="3"/>
    <x v="2"/>
    <n v="84979"/>
    <n v="148713"/>
    <n v="115644"/>
    <n v="202377"/>
    <n v="146230"/>
    <n v="255903"/>
    <n v="192510"/>
    <n v="336892"/>
    <n v="238328"/>
    <n v="417074"/>
    <n v="268360"/>
    <n v="469630"/>
    <n v="297981"/>
    <n v="521467"/>
  </r>
  <r>
    <m/>
    <x v="1"/>
    <s v="Region VIII"/>
    <x v="49"/>
    <s v="WY"/>
    <x v="353"/>
    <n v="4"/>
    <x v="3"/>
    <n v="94730"/>
    <n v="151568"/>
    <n v="132622"/>
    <n v="212195"/>
    <n v="170514"/>
    <n v="272822"/>
    <n v="227351"/>
    <n v="363762"/>
    <n v="284189"/>
    <n v="454703"/>
    <n v="322081"/>
    <n v="515330"/>
    <n v="359973"/>
    <n v="575957"/>
  </r>
  <r>
    <m/>
    <x v="4"/>
    <s v="Region V - Midwest"/>
    <x v="29"/>
    <s v="IL"/>
    <x v="195"/>
    <n v="1"/>
    <x v="0"/>
    <n v="150454"/>
    <n v="263295"/>
    <n v="195229"/>
    <n v="341650"/>
    <n v="233241"/>
    <n v="408172"/>
    <n v="278051"/>
    <n v="486589"/>
    <n v="328009"/>
    <n v="574016"/>
    <n v="359811"/>
    <n v="629669"/>
    <n v="389718"/>
    <n v="682007"/>
  </r>
  <r>
    <m/>
    <x v="4"/>
    <s v="Region V - Midwest"/>
    <x v="29"/>
    <s v="IL"/>
    <x v="195"/>
    <n v="2"/>
    <x v="1"/>
    <n v="126619"/>
    <n v="221584"/>
    <n v="168256"/>
    <n v="294448"/>
    <n v="206791"/>
    <n v="361884"/>
    <n v="259242"/>
    <n v="453673"/>
    <n v="313041"/>
    <n v="547822"/>
    <n v="345502"/>
    <n v="604628"/>
    <n v="375843"/>
    <n v="657724"/>
  </r>
  <r>
    <m/>
    <x v="4"/>
    <s v="Region V - Midwest"/>
    <x v="29"/>
    <s v="IL"/>
    <x v="195"/>
    <n v="3"/>
    <x v="2"/>
    <n v="117144"/>
    <n v="205001"/>
    <n v="161846"/>
    <n v="283230"/>
    <n v="205322"/>
    <n v="359314"/>
    <n v="268222"/>
    <n v="469388"/>
    <n v="334127"/>
    <n v="584722"/>
    <n v="376060"/>
    <n v="658106"/>
    <n v="417378"/>
    <n v="730412"/>
  </r>
  <r>
    <m/>
    <x v="4"/>
    <s v="Region V - Midwest"/>
    <x v="29"/>
    <s v="IL"/>
    <x v="195"/>
    <n v="4"/>
    <x v="3"/>
    <n v="129729"/>
    <n v="207566"/>
    <n v="181620"/>
    <n v="290592"/>
    <n v="233512"/>
    <n v="373619"/>
    <n v="311349"/>
    <n v="498158"/>
    <n v="389186"/>
    <n v="622698"/>
    <n v="441078"/>
    <n v="705724"/>
    <n v="492969"/>
    <n v="788751"/>
  </r>
  <r>
    <m/>
    <x v="1"/>
    <s v="Region V"/>
    <x v="29"/>
    <s v="IL"/>
    <x v="195"/>
    <n v="1"/>
    <x v="0"/>
    <n v="151322"/>
    <n v="264813"/>
    <n v="196149"/>
    <n v="343261"/>
    <n v="235052"/>
    <n v="411341"/>
    <n v="280883"/>
    <n v="491546"/>
    <n v="331196"/>
    <n v="579594"/>
    <n v="363202"/>
    <n v="635603"/>
    <n v="392081"/>
    <n v="686142"/>
  </r>
  <r>
    <m/>
    <x v="1"/>
    <s v="Region V"/>
    <x v="29"/>
    <s v="IL"/>
    <x v="195"/>
    <n v="2"/>
    <x v="1"/>
    <n v="131563"/>
    <n v="230235"/>
    <n v="172555"/>
    <n v="301972"/>
    <n v="209948"/>
    <n v="367410"/>
    <n v="257875"/>
    <n v="451281"/>
    <n v="306911"/>
    <n v="537093"/>
    <n v="339012"/>
    <n v="593271"/>
    <n v="368421"/>
    <n v="644737"/>
  </r>
  <r>
    <m/>
    <x v="1"/>
    <s v="Region V"/>
    <x v="29"/>
    <s v="IL"/>
    <x v="195"/>
    <n v="3"/>
    <x v="2"/>
    <n v="119716"/>
    <n v="209503"/>
    <n v="162905"/>
    <n v="285085"/>
    <n v="205983"/>
    <n v="360471"/>
    <n v="271166"/>
    <n v="474541"/>
    <n v="335697"/>
    <n v="587469"/>
    <n v="377992"/>
    <n v="661486"/>
    <n v="419708"/>
    <n v="734489"/>
  </r>
  <r>
    <m/>
    <x v="1"/>
    <s v="Region V"/>
    <x v="29"/>
    <s v="IL"/>
    <x v="195"/>
    <n v="4"/>
    <x v="3"/>
    <n v="133529"/>
    <n v="213646"/>
    <n v="186940"/>
    <n v="299104"/>
    <n v="240351"/>
    <n v="384562"/>
    <n v="320469"/>
    <n v="512750"/>
    <n v="400586"/>
    <n v="640937"/>
    <n v="453997"/>
    <n v="726396"/>
    <n v="507409"/>
    <n v="811854"/>
  </r>
  <r>
    <m/>
    <x v="4"/>
    <s v="Region V - Midwest"/>
    <x v="33"/>
    <s v="OH"/>
    <x v="234"/>
    <n v="1"/>
    <x v="0"/>
    <n v="117037"/>
    <n v="204815"/>
    <n v="152081"/>
    <n v="266142"/>
    <n v="181879"/>
    <n v="318289"/>
    <n v="217081"/>
    <n v="379892"/>
    <n v="256268"/>
    <n v="448469"/>
    <n v="281192"/>
    <n v="492087"/>
    <n v="304704"/>
    <n v="533232"/>
  </r>
  <r>
    <m/>
    <x v="4"/>
    <s v="Region V - Midwest"/>
    <x v="33"/>
    <s v="OH"/>
    <x v="234"/>
    <n v="2"/>
    <x v="1"/>
    <n v="97339"/>
    <n v="170343"/>
    <n v="129790"/>
    <n v="227132"/>
    <n v="160019"/>
    <n v="280034"/>
    <n v="201536"/>
    <n v="352688"/>
    <n v="243898"/>
    <n v="426822"/>
    <n v="269367"/>
    <n v="471392"/>
    <n v="293237"/>
    <n v="513164"/>
  </r>
  <r>
    <m/>
    <x v="4"/>
    <s v="Region V - Midwest"/>
    <x v="33"/>
    <s v="OH"/>
    <x v="234"/>
    <n v="3"/>
    <x v="2"/>
    <n v="89318"/>
    <n v="156306"/>
    <n v="123264"/>
    <n v="215711"/>
    <n v="156196"/>
    <n v="273344"/>
    <n v="203682"/>
    <n v="356443"/>
    <n v="253652"/>
    <n v="443891"/>
    <n v="285310"/>
    <n v="499292"/>
    <n v="316458"/>
    <n v="553802"/>
  </r>
  <r>
    <m/>
    <x v="4"/>
    <s v="Region V - Midwest"/>
    <x v="33"/>
    <s v="OH"/>
    <x v="234"/>
    <n v="4"/>
    <x v="3"/>
    <n v="100889"/>
    <n v="161422"/>
    <n v="141245"/>
    <n v="225991"/>
    <n v="181600"/>
    <n v="290560"/>
    <n v="242134"/>
    <n v="387414"/>
    <n v="302667"/>
    <n v="484267"/>
    <n v="343023"/>
    <n v="548836"/>
    <n v="383378"/>
    <n v="613405"/>
  </r>
  <r>
    <m/>
    <x v="1"/>
    <s v="Region V"/>
    <x v="33"/>
    <s v="OH"/>
    <x v="234"/>
    <n v="1"/>
    <x v="0"/>
    <n v="117906"/>
    <n v="206335"/>
    <n v="152986"/>
    <n v="267725"/>
    <n v="183427"/>
    <n v="320998"/>
    <n v="219343"/>
    <n v="383850"/>
    <n v="258762"/>
    <n v="452833"/>
    <n v="283824"/>
    <n v="496691"/>
    <n v="306535"/>
    <n v="536436"/>
  </r>
  <r>
    <m/>
    <x v="1"/>
    <s v="Region V"/>
    <x v="33"/>
    <s v="OH"/>
    <x v="234"/>
    <n v="2"/>
    <x v="1"/>
    <n v="101872"/>
    <n v="178276"/>
    <n v="133840"/>
    <n v="234220"/>
    <n v="163056"/>
    <n v="285349"/>
    <n v="200672"/>
    <n v="351176"/>
    <n v="239054"/>
    <n v="418345"/>
    <n v="264160"/>
    <n v="462279"/>
    <n v="287223"/>
    <n v="502640"/>
  </r>
  <r>
    <m/>
    <x v="1"/>
    <s v="Region V"/>
    <x v="33"/>
    <s v="OH"/>
    <x v="234"/>
    <n v="3"/>
    <x v="2"/>
    <n v="91965"/>
    <n v="160938"/>
    <n v="124939"/>
    <n v="218644"/>
    <n v="157823"/>
    <n v="276191"/>
    <n v="207608"/>
    <n v="363314"/>
    <n v="256864"/>
    <n v="449512"/>
    <n v="289113"/>
    <n v="505948"/>
    <n v="320892"/>
    <n v="561561"/>
  </r>
  <r>
    <m/>
    <x v="1"/>
    <s v="Region V"/>
    <x v="33"/>
    <s v="OH"/>
    <x v="234"/>
    <n v="4"/>
    <x v="3"/>
    <n v="104026"/>
    <n v="166441"/>
    <n v="145636"/>
    <n v="233018"/>
    <n v="187247"/>
    <n v="299595"/>
    <n v="249662"/>
    <n v="399460"/>
    <n v="312078"/>
    <n v="499324"/>
    <n v="353688"/>
    <n v="565901"/>
    <n v="395299"/>
    <n v="632478"/>
  </r>
  <r>
    <m/>
    <x v="4"/>
    <s v="Region III -"/>
    <x v="20"/>
    <s v="WV"/>
    <x v="126"/>
    <n v="1"/>
    <x v="0"/>
    <n v="120182"/>
    <n v="210319"/>
    <n v="156179"/>
    <n v="273314"/>
    <n v="186790"/>
    <n v="326883"/>
    <n v="222957"/>
    <n v="390174"/>
    <n v="263214"/>
    <n v="460625"/>
    <n v="288818"/>
    <n v="505431"/>
    <n v="312975"/>
    <n v="547706"/>
  </r>
  <r>
    <m/>
    <x v="4"/>
    <s v="Region III -"/>
    <x v="20"/>
    <s v="WV"/>
    <x v="126"/>
    <n v="2"/>
    <x v="1"/>
    <n v="99893"/>
    <n v="174812"/>
    <n v="133219"/>
    <n v="233133"/>
    <n v="164275"/>
    <n v="287481"/>
    <n v="206945"/>
    <n v="362154"/>
    <n v="250473"/>
    <n v="438328"/>
    <n v="276637"/>
    <n v="484115"/>
    <n v="301163"/>
    <n v="527035"/>
  </r>
  <r>
    <m/>
    <x v="4"/>
    <s v="Region III -"/>
    <x v="20"/>
    <s v="WV"/>
    <x v="126"/>
    <n v="3"/>
    <x v="2"/>
    <n v="91621"/>
    <n v="160338"/>
    <n v="126436"/>
    <n v="221262"/>
    <n v="160206"/>
    <n v="280361"/>
    <n v="208891"/>
    <n v="365559"/>
    <n v="260135"/>
    <n v="455236"/>
    <n v="292592"/>
    <n v="512036"/>
    <n v="324525"/>
    <n v="567919"/>
  </r>
  <r>
    <m/>
    <x v="4"/>
    <s v="Region III -"/>
    <x v="20"/>
    <s v="WV"/>
    <x v="126"/>
    <n v="4"/>
    <x v="3"/>
    <n v="103599"/>
    <n v="165758"/>
    <n v="145038"/>
    <n v="232061"/>
    <n v="186478"/>
    <n v="298364"/>
    <n v="248637"/>
    <n v="397819"/>
    <n v="310796"/>
    <n v="497274"/>
    <n v="352236"/>
    <n v="563577"/>
    <n v="393675"/>
    <n v="629880"/>
  </r>
  <r>
    <m/>
    <x v="1"/>
    <s v="Region III "/>
    <x v="20"/>
    <s v="WV"/>
    <x v="126"/>
    <n v="1"/>
    <x v="0"/>
    <n v="122341"/>
    <n v="214097"/>
    <n v="158789"/>
    <n v="277882"/>
    <n v="190419"/>
    <n v="333233"/>
    <n v="227751"/>
    <n v="398565"/>
    <n v="268723"/>
    <n v="470266"/>
    <n v="294768"/>
    <n v="515844"/>
    <n v="318401"/>
    <n v="557202"/>
  </r>
  <r>
    <m/>
    <x v="1"/>
    <s v="Region III "/>
    <x v="20"/>
    <s v="WV"/>
    <x v="126"/>
    <n v="2"/>
    <x v="1"/>
    <n v="105497"/>
    <n v="184620"/>
    <n v="138677"/>
    <n v="242684"/>
    <n v="169019"/>
    <n v="295783"/>
    <n v="208138"/>
    <n v="364241"/>
    <n v="248021"/>
    <n v="434036"/>
    <n v="274100"/>
    <n v="479675"/>
    <n v="298079"/>
    <n v="521639"/>
  </r>
  <r>
    <m/>
    <x v="1"/>
    <s v="Region III "/>
    <x v="20"/>
    <s v="WV"/>
    <x v="126"/>
    <n v="3"/>
    <x v="2"/>
    <n v="94999"/>
    <n v="166248"/>
    <n v="128994"/>
    <n v="225740"/>
    <n v="162895"/>
    <n v="285066"/>
    <n v="214228"/>
    <n v="374898"/>
    <n v="265005"/>
    <n v="463758"/>
    <n v="298238"/>
    <n v="521917"/>
    <n v="330977"/>
    <n v="579210"/>
  </r>
  <r>
    <m/>
    <x v="1"/>
    <s v="Region III "/>
    <x v="20"/>
    <s v="WV"/>
    <x v="126"/>
    <n v="4"/>
    <x v="3"/>
    <n v="107934"/>
    <n v="172694"/>
    <n v="151108"/>
    <n v="241772"/>
    <n v="194281"/>
    <n v="310850"/>
    <n v="259042"/>
    <n v="414467"/>
    <n v="323802"/>
    <n v="518083"/>
    <n v="366976"/>
    <n v="587161"/>
    <n v="410149"/>
    <n v="656239"/>
  </r>
  <r>
    <m/>
    <x v="4"/>
    <s v="Region V - Midwest"/>
    <x v="33"/>
    <s v="OH"/>
    <x v="235"/>
    <n v="1"/>
    <x v="0"/>
    <n v="123734"/>
    <n v="216535"/>
    <n v="160648"/>
    <n v="281134"/>
    <n v="192007"/>
    <n v="336012"/>
    <n v="229005"/>
    <n v="400758"/>
    <n v="270228"/>
    <n v="472899"/>
    <n v="296461"/>
    <n v="518806"/>
    <n v="321162"/>
    <n v="562033"/>
  </r>
  <r>
    <m/>
    <x v="4"/>
    <s v="Region V - Midwest"/>
    <x v="33"/>
    <s v="OH"/>
    <x v="235"/>
    <n v="2"/>
    <x v="1"/>
    <n v="103642"/>
    <n v="181374"/>
    <n v="137911"/>
    <n v="241344"/>
    <n v="169710"/>
    <n v="296992"/>
    <n v="213149"/>
    <n v="373010"/>
    <n v="257611"/>
    <n v="450819"/>
    <n v="284399"/>
    <n v="497698"/>
    <n v="309465"/>
    <n v="541563"/>
  </r>
  <r>
    <m/>
    <x v="4"/>
    <s v="Region V - Midwest"/>
    <x v="33"/>
    <s v="OH"/>
    <x v="235"/>
    <n v="3"/>
    <x v="2"/>
    <n v="95574"/>
    <n v="167254"/>
    <n v="131987"/>
    <n v="230977"/>
    <n v="167366"/>
    <n v="292891"/>
    <n v="218484"/>
    <n v="382346"/>
    <n v="272135"/>
    <n v="476236"/>
    <n v="306214"/>
    <n v="535874"/>
    <n v="339774"/>
    <n v="594604"/>
  </r>
  <r>
    <m/>
    <x v="4"/>
    <s v="Region V - Midwest"/>
    <x v="33"/>
    <s v="OH"/>
    <x v="235"/>
    <n v="4"/>
    <x v="3"/>
    <n v="106679"/>
    <n v="170686"/>
    <n v="149350"/>
    <n v="238960"/>
    <n v="192022"/>
    <n v="307235"/>
    <n v="256029"/>
    <n v="409646"/>
    <n v="320036"/>
    <n v="512058"/>
    <n v="362708"/>
    <n v="580332"/>
    <n v="405379"/>
    <n v="648607"/>
  </r>
  <r>
    <m/>
    <x v="1"/>
    <s v="Region V"/>
    <x v="33"/>
    <s v="OH"/>
    <x v="235"/>
    <n v="1"/>
    <x v="0"/>
    <n v="123484"/>
    <n v="216096"/>
    <n v="160197"/>
    <n v="280344"/>
    <n v="192056"/>
    <n v="336098"/>
    <n v="229635"/>
    <n v="401862"/>
    <n v="270881"/>
    <n v="474043"/>
    <n v="297107"/>
    <n v="519938"/>
    <n v="320857"/>
    <n v="561499"/>
  </r>
  <r>
    <m/>
    <x v="1"/>
    <s v="Region V"/>
    <x v="33"/>
    <s v="OH"/>
    <x v="235"/>
    <n v="2"/>
    <x v="1"/>
    <n v="106802"/>
    <n v="186903"/>
    <n v="140277"/>
    <n v="245485"/>
    <n v="170862"/>
    <n v="299009"/>
    <n v="210210"/>
    <n v="367867"/>
    <n v="250378"/>
    <n v="438161"/>
    <n v="276655"/>
    <n v="484146"/>
    <n v="300783"/>
    <n v="526371"/>
  </r>
  <r>
    <m/>
    <x v="1"/>
    <s v="Region V"/>
    <x v="33"/>
    <s v="OH"/>
    <x v="235"/>
    <n v="3"/>
    <x v="2"/>
    <n v="96543"/>
    <n v="168951"/>
    <n v="131195"/>
    <n v="229592"/>
    <n v="165753"/>
    <n v="290068"/>
    <n v="218067"/>
    <n v="381618"/>
    <n v="269831"/>
    <n v="472204"/>
    <n v="303728"/>
    <n v="531525"/>
    <n v="337136"/>
    <n v="589988"/>
  </r>
  <r>
    <m/>
    <x v="1"/>
    <s v="Region V"/>
    <x v="33"/>
    <s v="OH"/>
    <x v="235"/>
    <n v="4"/>
    <x v="3"/>
    <n v="108950"/>
    <n v="174320"/>
    <n v="152530"/>
    <n v="244048"/>
    <n v="196110"/>
    <n v="313776"/>
    <n v="261480"/>
    <n v="418368"/>
    <n v="326850"/>
    <n v="522960"/>
    <n v="370430"/>
    <n v="592688"/>
    <n v="414010"/>
    <n v="662416"/>
  </r>
  <r>
    <m/>
    <x v="4"/>
    <s v="Region VI - Midsouth"/>
    <x v="37"/>
    <s v="NM"/>
    <x v="267"/>
    <n v="1"/>
    <x v="0"/>
    <n v="112547"/>
    <n v="196958"/>
    <n v="146168"/>
    <n v="255794"/>
    <n v="174739"/>
    <n v="305793"/>
    <n v="208463"/>
    <n v="364811"/>
    <n v="246027"/>
    <n v="430548"/>
    <n v="269927"/>
    <n v="472372"/>
    <n v="292446"/>
    <n v="511780"/>
  </r>
  <r>
    <m/>
    <x v="4"/>
    <s v="Region VI - Midsouth"/>
    <x v="37"/>
    <s v="NM"/>
    <x v="267"/>
    <n v="2"/>
    <x v="1"/>
    <n v="94031"/>
    <n v="164554"/>
    <n v="125214"/>
    <n v="219125"/>
    <n v="154191"/>
    <n v="269834"/>
    <n v="193851"/>
    <n v="339239"/>
    <n v="234400"/>
    <n v="410199"/>
    <n v="258811"/>
    <n v="452919"/>
    <n v="281666"/>
    <n v="492916"/>
  </r>
  <r>
    <m/>
    <x v="4"/>
    <s v="Region VI - Midsouth"/>
    <x v="37"/>
    <s v="NM"/>
    <x v="267"/>
    <n v="3"/>
    <x v="2"/>
    <n v="86557"/>
    <n v="151474"/>
    <n v="119505"/>
    <n v="209134"/>
    <n v="151501"/>
    <n v="265127"/>
    <n v="197697"/>
    <n v="345970"/>
    <n v="246228"/>
    <n v="430899"/>
    <n v="277025"/>
    <n v="484794"/>
    <n v="307344"/>
    <n v="537853"/>
  </r>
  <r>
    <m/>
    <x v="4"/>
    <s v="Region VI - Midsouth"/>
    <x v="37"/>
    <s v="NM"/>
    <x v="267"/>
    <n v="4"/>
    <x v="3"/>
    <n v="97028"/>
    <n v="155245"/>
    <n v="135839"/>
    <n v="217343"/>
    <n v="174651"/>
    <n v="279441"/>
    <n v="232868"/>
    <n v="372588"/>
    <n v="291085"/>
    <n v="465735"/>
    <n v="329896"/>
    <n v="527833"/>
    <n v="368707"/>
    <n v="589931"/>
  </r>
  <r>
    <m/>
    <x v="1"/>
    <s v="Region VI"/>
    <x v="37"/>
    <s v="NM"/>
    <x v="267"/>
    <n v="1"/>
    <x v="0"/>
    <n v="111134"/>
    <n v="194484"/>
    <n v="144264"/>
    <n v="252462"/>
    <n v="173013"/>
    <n v="302772"/>
    <n v="206953"/>
    <n v="362168"/>
    <n v="244201"/>
    <n v="427351"/>
    <n v="267876"/>
    <n v="468784"/>
    <n v="289372"/>
    <n v="506401"/>
  </r>
  <r>
    <m/>
    <x v="1"/>
    <s v="Region VI"/>
    <x v="37"/>
    <s v="NM"/>
    <x v="267"/>
    <n v="2"/>
    <x v="1"/>
    <n v="95748"/>
    <n v="167559"/>
    <n v="125891"/>
    <n v="220310"/>
    <n v="153465"/>
    <n v="268564"/>
    <n v="189037"/>
    <n v="330814"/>
    <n v="225290"/>
    <n v="394257"/>
    <n v="248993"/>
    <n v="435737"/>
    <n v="270795"/>
    <n v="473891"/>
  </r>
  <r>
    <m/>
    <x v="1"/>
    <s v="Region VI"/>
    <x v="37"/>
    <s v="NM"/>
    <x v="267"/>
    <n v="3"/>
    <x v="2"/>
    <n v="86120"/>
    <n v="150711"/>
    <n v="116911"/>
    <n v="204595"/>
    <n v="147615"/>
    <n v="258326"/>
    <n v="194111"/>
    <n v="339695"/>
    <n v="240100"/>
    <n v="420175"/>
    <n v="270195"/>
    <n v="472841"/>
    <n v="299838"/>
    <n v="524716"/>
  </r>
  <r>
    <m/>
    <x v="1"/>
    <s v="Region VI"/>
    <x v="37"/>
    <s v="NM"/>
    <x v="267"/>
    <n v="4"/>
    <x v="3"/>
    <n v="98045"/>
    <n v="156871"/>
    <n v="137262"/>
    <n v="219620"/>
    <n v="176480"/>
    <n v="282368"/>
    <n v="235307"/>
    <n v="376491"/>
    <n v="294134"/>
    <n v="470614"/>
    <n v="333351"/>
    <n v="533362"/>
    <n v="372569"/>
    <n v="596111"/>
  </r>
  <r>
    <m/>
    <x v="4"/>
    <s v="Region X - Northwest"/>
    <x v="7"/>
    <s v="ID"/>
    <x v="37"/>
    <n v="1"/>
    <x v="0"/>
    <n v="125583"/>
    <n v="219770"/>
    <n v="163029"/>
    <n v="285301"/>
    <n v="194836"/>
    <n v="340962"/>
    <n v="232356"/>
    <n v="406622"/>
    <n v="274166"/>
    <n v="479790"/>
    <n v="300774"/>
    <n v="526354"/>
    <n v="325822"/>
    <n v="570188"/>
  </r>
  <r>
    <m/>
    <x v="4"/>
    <s v="Region X - Northwest"/>
    <x v="7"/>
    <s v="ID"/>
    <x v="37"/>
    <n v="2"/>
    <x v="1"/>
    <n v="105294"/>
    <n v="184264"/>
    <n v="140069"/>
    <n v="245120"/>
    <n v="172320"/>
    <n v="301560"/>
    <n v="216344"/>
    <n v="378602"/>
    <n v="261425"/>
    <n v="457493"/>
    <n v="288593"/>
    <n v="505038"/>
    <n v="314010"/>
    <n v="549518"/>
  </r>
  <r>
    <m/>
    <x v="4"/>
    <s v="Region X - Northwest"/>
    <x v="7"/>
    <s v="ID"/>
    <x v="37"/>
    <n v="3"/>
    <x v="2"/>
    <n v="97163"/>
    <n v="170035"/>
    <n v="134194"/>
    <n v="234839"/>
    <n v="170181"/>
    <n v="297816"/>
    <n v="222190"/>
    <n v="388833"/>
    <n v="276759"/>
    <n v="484328"/>
    <n v="311433"/>
    <n v="545007"/>
    <n v="345582"/>
    <n v="604769"/>
  </r>
  <r>
    <m/>
    <x v="4"/>
    <s v="Region X - Northwest"/>
    <x v="7"/>
    <s v="ID"/>
    <x v="37"/>
    <n v="4"/>
    <x v="3"/>
    <n v="108275"/>
    <n v="173240"/>
    <n v="151585"/>
    <n v="242535"/>
    <n v="194895"/>
    <n v="311831"/>
    <n v="259859"/>
    <n v="415775"/>
    <n v="324824"/>
    <n v="519719"/>
    <n v="368134"/>
    <n v="589015"/>
    <n v="411444"/>
    <n v="658310"/>
  </r>
  <r>
    <m/>
    <x v="1"/>
    <s v="Region X"/>
    <x v="7"/>
    <s v="ID"/>
    <x v="37"/>
    <n v="1"/>
    <x v="0"/>
    <n v="126520"/>
    <n v="221409"/>
    <n v="164077"/>
    <n v="287134"/>
    <n v="196669"/>
    <n v="344171"/>
    <n v="235092"/>
    <n v="411411"/>
    <n v="277268"/>
    <n v="485220"/>
    <n v="304091"/>
    <n v="532159"/>
    <n v="328343"/>
    <n v="574600"/>
  </r>
  <r>
    <m/>
    <x v="1"/>
    <s v="Region X"/>
    <x v="7"/>
    <s v="ID"/>
    <x v="37"/>
    <n v="2"/>
    <x v="1"/>
    <n v="109676"/>
    <n v="191933"/>
    <n v="143964"/>
    <n v="251937"/>
    <n v="175269"/>
    <n v="306721"/>
    <n v="215478"/>
    <n v="377087"/>
    <n v="256566"/>
    <n v="448990"/>
    <n v="283453"/>
    <n v="496042"/>
    <n v="308117"/>
    <n v="539204"/>
  </r>
  <r>
    <m/>
    <x v="1"/>
    <s v="Region X"/>
    <x v="7"/>
    <s v="ID"/>
    <x v="37"/>
    <n v="3"/>
    <x v="2"/>
    <n v="99428"/>
    <n v="174000"/>
    <n v="135196"/>
    <n v="236593"/>
    <n v="170868"/>
    <n v="299019"/>
    <n v="224859"/>
    <n v="393503"/>
    <n v="278294"/>
    <n v="487014"/>
    <n v="313299"/>
    <n v="548273"/>
    <n v="347810"/>
    <n v="608668"/>
  </r>
  <r>
    <m/>
    <x v="1"/>
    <s v="Region X"/>
    <x v="7"/>
    <s v="ID"/>
    <x v="37"/>
    <n v="4"/>
    <x v="3"/>
    <n v="111635"/>
    <n v="178616"/>
    <n v="156289"/>
    <n v="250062"/>
    <n v="200943"/>
    <n v="321508"/>
    <n v="267924"/>
    <n v="428678"/>
    <n v="334905"/>
    <n v="535847"/>
    <n v="379559"/>
    <n v="607294"/>
    <n v="424213"/>
    <n v="678740"/>
  </r>
  <r>
    <m/>
    <x v="4"/>
    <s v="Region VIII -"/>
    <x v="44"/>
    <s v="CO"/>
    <x v="326"/>
    <n v="1"/>
    <x v="0"/>
    <n v="115140"/>
    <n v="201496"/>
    <n v="149603"/>
    <n v="261805"/>
    <n v="178903"/>
    <n v="313081"/>
    <n v="213512"/>
    <n v="373647"/>
    <n v="252043"/>
    <n v="441076"/>
    <n v="276552"/>
    <n v="483965"/>
    <n v="299666"/>
    <n v="524416"/>
  </r>
  <r>
    <m/>
    <x v="4"/>
    <s v="Region VIII -"/>
    <x v="44"/>
    <s v="CO"/>
    <x v="326"/>
    <n v="2"/>
    <x v="1"/>
    <n v="95836"/>
    <n v="167713"/>
    <n v="127757"/>
    <n v="223575"/>
    <n v="157481"/>
    <n v="275591"/>
    <n v="198278"/>
    <n v="346987"/>
    <n v="239921"/>
    <n v="419861"/>
    <n v="264962"/>
    <n v="463684"/>
    <n v="288428"/>
    <n v="504750"/>
  </r>
  <r>
    <m/>
    <x v="4"/>
    <s v="Region VIII -"/>
    <x v="44"/>
    <s v="CO"/>
    <x v="326"/>
    <n v="3"/>
    <x v="2"/>
    <n v="87987"/>
    <n v="153977"/>
    <n v="121436"/>
    <n v="212513"/>
    <n v="153892"/>
    <n v="269312"/>
    <n v="200702"/>
    <n v="351228"/>
    <n v="249946"/>
    <n v="437405"/>
    <n v="281153"/>
    <n v="492017"/>
    <n v="311861"/>
    <n v="545756"/>
  </r>
  <r>
    <m/>
    <x v="4"/>
    <s v="Region VIII -"/>
    <x v="44"/>
    <s v="CO"/>
    <x v="326"/>
    <n v="4"/>
    <x v="3"/>
    <n v="99256"/>
    <n v="158809"/>
    <n v="138958"/>
    <n v="222333"/>
    <n v="178660"/>
    <n v="285856"/>
    <n v="238214"/>
    <n v="381142"/>
    <n v="297767"/>
    <n v="476427"/>
    <n v="337469"/>
    <n v="539951"/>
    <n v="377172"/>
    <n v="603475"/>
  </r>
  <r>
    <m/>
    <x v="1"/>
    <s v="Region VIII"/>
    <x v="44"/>
    <s v="CO"/>
    <x v="326"/>
    <n v="1"/>
    <x v="0"/>
    <n v="114273"/>
    <n v="199977"/>
    <n v="148350"/>
    <n v="259613"/>
    <n v="177922"/>
    <n v="311363"/>
    <n v="212837"/>
    <n v="372465"/>
    <n v="251154"/>
    <n v="439520"/>
    <n v="275509"/>
    <n v="482140"/>
    <n v="297628"/>
    <n v="520849"/>
  </r>
  <r>
    <m/>
    <x v="1"/>
    <s v="Region VIII"/>
    <x v="44"/>
    <s v="CO"/>
    <x v="326"/>
    <n v="2"/>
    <x v="1"/>
    <n v="98401"/>
    <n v="172201"/>
    <n v="129398"/>
    <n v="226446"/>
    <n v="157757"/>
    <n v="276074"/>
    <n v="194355"/>
    <n v="340121"/>
    <n v="231646"/>
    <n v="405380"/>
    <n v="256026"/>
    <n v="448045"/>
    <n v="278456"/>
    <n v="487298"/>
  </r>
  <r>
    <m/>
    <x v="1"/>
    <s v="Region VIII"/>
    <x v="44"/>
    <s v="CO"/>
    <x v="326"/>
    <n v="3"/>
    <x v="2"/>
    <n v="88447"/>
    <n v="154782"/>
    <n v="120053"/>
    <n v="210093"/>
    <n v="151569"/>
    <n v="265246"/>
    <n v="199298"/>
    <n v="348772"/>
    <n v="246503"/>
    <n v="431380"/>
    <n v="277391"/>
    <n v="485434"/>
    <n v="307813"/>
    <n v="538673"/>
  </r>
  <r>
    <m/>
    <x v="1"/>
    <s v="Region VIII"/>
    <x v="44"/>
    <s v="CO"/>
    <x v="326"/>
    <n v="4"/>
    <x v="3"/>
    <n v="100812"/>
    <n v="161300"/>
    <n v="141137"/>
    <n v="225820"/>
    <n v="181462"/>
    <n v="290339"/>
    <n v="241950"/>
    <n v="387119"/>
    <n v="302437"/>
    <n v="483899"/>
    <n v="342762"/>
    <n v="548419"/>
    <n v="383087"/>
    <n v="612939"/>
  </r>
  <r>
    <m/>
    <x v="4"/>
    <s v="Region IV - Southeast"/>
    <x v="27"/>
    <s v="SC"/>
    <x v="182"/>
    <n v="1"/>
    <x v="0"/>
    <n v="115365"/>
    <n v="201890"/>
    <n v="149563"/>
    <n v="261736"/>
    <n v="178567"/>
    <n v="312493"/>
    <n v="212710"/>
    <n v="372243"/>
    <n v="250813"/>
    <n v="438922"/>
    <n v="275081"/>
    <n v="481392"/>
    <n v="297858"/>
    <n v="521252"/>
  </r>
  <r>
    <m/>
    <x v="4"/>
    <s v="Region IV - Southeast"/>
    <x v="27"/>
    <s v="SC"/>
    <x v="182"/>
    <n v="2"/>
    <x v="1"/>
    <n v="97817"/>
    <n v="171179"/>
    <n v="129704"/>
    <n v="226982"/>
    <n v="159092"/>
    <n v="278411"/>
    <n v="198861"/>
    <n v="348007"/>
    <n v="239792"/>
    <n v="419636"/>
    <n v="264545"/>
    <n v="462954"/>
    <n v="287642"/>
    <n v="503373"/>
  </r>
  <r>
    <m/>
    <x v="4"/>
    <s v="Region IV - Southeast"/>
    <x v="27"/>
    <s v="SC"/>
    <x v="182"/>
    <n v="3"/>
    <x v="2"/>
    <n v="90959"/>
    <n v="159178"/>
    <n v="125755"/>
    <n v="220072"/>
    <n v="159650"/>
    <n v="279387"/>
    <n v="208786"/>
    <n v="365375"/>
    <n v="260136"/>
    <n v="455237"/>
    <n v="292894"/>
    <n v="512564"/>
    <n v="325198"/>
    <n v="569097"/>
  </r>
  <r>
    <m/>
    <x v="4"/>
    <s v="Region IV - Southeast"/>
    <x v="27"/>
    <s v="SC"/>
    <x v="182"/>
    <n v="4"/>
    <x v="3"/>
    <n v="99490"/>
    <n v="159184"/>
    <n v="139286"/>
    <n v="222858"/>
    <n v="179082"/>
    <n v="286531"/>
    <n v="238776"/>
    <n v="382042"/>
    <n v="298470"/>
    <n v="477552"/>
    <n v="338266"/>
    <n v="541226"/>
    <n v="378062"/>
    <n v="604899"/>
  </r>
  <r>
    <m/>
    <x v="4"/>
    <s v="Region IV - Southeast"/>
    <x v="28"/>
    <s v="TN"/>
    <x v="182"/>
    <n v="1"/>
    <x v="0"/>
    <n v="102722"/>
    <n v="179764"/>
    <n v="133492"/>
    <n v="233611"/>
    <n v="159658"/>
    <n v="279402"/>
    <n v="190574"/>
    <n v="333505"/>
    <n v="224987"/>
    <n v="393726"/>
    <n v="246873"/>
    <n v="432027"/>
    <n v="267523"/>
    <n v="468165"/>
  </r>
  <r>
    <m/>
    <x v="4"/>
    <s v="Region IV - Southeast"/>
    <x v="28"/>
    <s v="TN"/>
    <x v="182"/>
    <n v="2"/>
    <x v="1"/>
    <n v="85368"/>
    <n v="149393"/>
    <n v="113853"/>
    <n v="199243"/>
    <n v="140400"/>
    <n v="245699"/>
    <n v="176879"/>
    <n v="309538"/>
    <n v="214088"/>
    <n v="374655"/>
    <n v="236454"/>
    <n v="413795"/>
    <n v="257420"/>
    <n v="450485"/>
  </r>
  <r>
    <m/>
    <x v="4"/>
    <s v="Region IV - Southeast"/>
    <x v="28"/>
    <s v="TN"/>
    <x v="182"/>
    <n v="3"/>
    <x v="2"/>
    <n v="78291"/>
    <n v="137009"/>
    <n v="108038"/>
    <n v="189066"/>
    <n v="136892"/>
    <n v="239562"/>
    <n v="178489"/>
    <n v="312355"/>
    <n v="222273"/>
    <n v="388978"/>
    <n v="250004"/>
    <n v="437508"/>
    <n v="277287"/>
    <n v="485253"/>
  </r>
  <r>
    <m/>
    <x v="4"/>
    <s v="Region IV - Southeast"/>
    <x v="28"/>
    <s v="TN"/>
    <x v="182"/>
    <n v="4"/>
    <x v="3"/>
    <n v="88548"/>
    <n v="141676"/>
    <n v="123967"/>
    <n v="198347"/>
    <n v="159386"/>
    <n v="255017"/>
    <n v="212514"/>
    <n v="340023"/>
    <n v="265643"/>
    <n v="425028"/>
    <n v="301062"/>
    <n v="481699"/>
    <n v="336481"/>
    <n v="538369"/>
  </r>
  <r>
    <m/>
    <x v="4"/>
    <s v="Region VII - Midwest"/>
    <x v="42"/>
    <s v="ME"/>
    <x v="182"/>
    <n v="1"/>
    <x v="0"/>
    <n v="120230"/>
    <n v="210403"/>
    <n v="156277"/>
    <n v="273484"/>
    <n v="186938"/>
    <n v="327141"/>
    <n v="223175"/>
    <n v="390555"/>
    <n v="263501"/>
    <n v="461127"/>
    <n v="289146"/>
    <n v="506005"/>
    <n v="313352"/>
    <n v="548367"/>
  </r>
  <r>
    <m/>
    <x v="4"/>
    <s v="Region VII - Midwest"/>
    <x v="42"/>
    <s v="ME"/>
    <x v="182"/>
    <n v="2"/>
    <x v="1"/>
    <n v="99744"/>
    <n v="174552"/>
    <n v="133094"/>
    <n v="232914"/>
    <n v="164203"/>
    <n v="287356"/>
    <n v="207008"/>
    <n v="362264"/>
    <n v="250636"/>
    <n v="438614"/>
    <n v="276847"/>
    <n v="484482"/>
    <n v="301426"/>
    <n v="527496"/>
  </r>
  <r>
    <m/>
    <x v="4"/>
    <s v="Region VII - Midwest"/>
    <x v="42"/>
    <s v="ME"/>
    <x v="182"/>
    <n v="3"/>
    <x v="2"/>
    <n v="91363"/>
    <n v="159886"/>
    <n v="126056"/>
    <n v="220599"/>
    <n v="159696"/>
    <n v="279467"/>
    <n v="208165"/>
    <n v="364288"/>
    <n v="259217"/>
    <n v="453630"/>
    <n v="291530"/>
    <n v="510178"/>
    <n v="323314"/>
    <n v="565800"/>
  </r>
  <r>
    <m/>
    <x v="4"/>
    <s v="Region VII - Midwest"/>
    <x v="42"/>
    <s v="ME"/>
    <x v="182"/>
    <n v="4"/>
    <x v="3"/>
    <n v="103636"/>
    <n v="165818"/>
    <n v="145090"/>
    <n v="232145"/>
    <n v="186545"/>
    <n v="298472"/>
    <n v="248726"/>
    <n v="397962"/>
    <n v="310908"/>
    <n v="497453"/>
    <n v="352363"/>
    <n v="563780"/>
    <n v="393817"/>
    <n v="630107"/>
  </r>
  <r>
    <m/>
    <x v="1"/>
    <s v="Region VII "/>
    <x v="42"/>
    <s v="MO"/>
    <x v="182"/>
    <n v="1"/>
    <x v="0"/>
    <n v="119305"/>
    <n v="208784"/>
    <n v="154910"/>
    <n v="271092"/>
    <n v="185806"/>
    <n v="325160"/>
    <n v="222295"/>
    <n v="389015"/>
    <n v="262336"/>
    <n v="459089"/>
    <n v="287785"/>
    <n v="503623"/>
    <n v="310915"/>
    <n v="544101"/>
  </r>
  <r>
    <m/>
    <x v="1"/>
    <s v="Region VII "/>
    <x v="42"/>
    <s v="MO"/>
    <x v="182"/>
    <n v="2"/>
    <x v="1"/>
    <n v="102623"/>
    <n v="179591"/>
    <n v="134990"/>
    <n v="236233"/>
    <n v="164612"/>
    <n v="288071"/>
    <n v="202869"/>
    <n v="355021"/>
    <n v="241833"/>
    <n v="423207"/>
    <n v="267302"/>
    <n v="467779"/>
    <n v="290746"/>
    <n v="508805"/>
  </r>
  <r>
    <m/>
    <x v="1"/>
    <s v="Region VII "/>
    <x v="42"/>
    <s v="MO"/>
    <x v="182"/>
    <n v="3"/>
    <x v="2"/>
    <n v="92114"/>
    <n v="161199"/>
    <n v="124994"/>
    <n v="218739"/>
    <n v="157780"/>
    <n v="276114"/>
    <n v="207436"/>
    <n v="363013"/>
    <n v="256542"/>
    <n v="448948"/>
    <n v="288667"/>
    <n v="505168"/>
    <n v="320303"/>
    <n v="560531"/>
  </r>
  <r>
    <m/>
    <x v="1"/>
    <s v="Region VII "/>
    <x v="42"/>
    <s v="MO"/>
    <x v="182"/>
    <n v="4"/>
    <x v="3"/>
    <n v="105249"/>
    <n v="168399"/>
    <n v="147349"/>
    <n v="235758"/>
    <n v="189448"/>
    <n v="303117"/>
    <n v="252598"/>
    <n v="404156"/>
    <n v="315747"/>
    <n v="505196"/>
    <n v="357847"/>
    <n v="572555"/>
    <n v="399946"/>
    <n v="639914"/>
  </r>
  <r>
    <m/>
    <x v="1"/>
    <s v="Region IV"/>
    <x v="27"/>
    <s v="SC"/>
    <x v="182"/>
    <n v="1"/>
    <x v="0"/>
    <n v="114974"/>
    <n v="201204"/>
    <n v="148819"/>
    <n v="260434"/>
    <n v="178193"/>
    <n v="311838"/>
    <n v="212725"/>
    <n v="372270"/>
    <n v="250647"/>
    <n v="438632"/>
    <n v="274788"/>
    <n v="480879"/>
    <n v="296435"/>
    <n v="518761"/>
  </r>
  <r>
    <m/>
    <x v="1"/>
    <s v="Region IV"/>
    <x v="27"/>
    <s v="SC"/>
    <x v="182"/>
    <n v="2"/>
    <x v="1"/>
    <n v="100865"/>
    <n v="176514"/>
    <n v="131973"/>
    <n v="230952"/>
    <n v="160269"/>
    <n v="280470"/>
    <n v="196297"/>
    <n v="343519"/>
    <n v="233306"/>
    <n v="408285"/>
    <n v="257565"/>
    <n v="450739"/>
    <n v="279700"/>
    <n v="489475"/>
  </r>
  <r>
    <m/>
    <x v="1"/>
    <s v="Region IV"/>
    <x v="27"/>
    <s v="SC"/>
    <x v="182"/>
    <n v="3"/>
    <x v="2"/>
    <n v="92823"/>
    <n v="162440"/>
    <n v="126598"/>
    <n v="221547"/>
    <n v="160294"/>
    <n v="280514"/>
    <n v="211241"/>
    <n v="369673"/>
    <n v="261723"/>
    <n v="458016"/>
    <n v="294861"/>
    <n v="516006"/>
    <n v="327584"/>
    <n v="573272"/>
  </r>
  <r>
    <m/>
    <x v="1"/>
    <s v="Region IV"/>
    <x v="27"/>
    <s v="SC"/>
    <x v="182"/>
    <n v="4"/>
    <x v="3"/>
    <n v="101477"/>
    <n v="162364"/>
    <n v="142068"/>
    <n v="227309"/>
    <n v="182659"/>
    <n v="292254"/>
    <n v="243545"/>
    <n v="389673"/>
    <n v="304432"/>
    <n v="487091"/>
    <n v="345023"/>
    <n v="552036"/>
    <n v="385614"/>
    <n v="616982"/>
  </r>
  <r>
    <m/>
    <x v="1"/>
    <s v="Region IV"/>
    <x v="28"/>
    <s v="TN"/>
    <x v="182"/>
    <n v="1"/>
    <x v="0"/>
    <n v="103677"/>
    <n v="181434"/>
    <n v="134563"/>
    <n v="235486"/>
    <n v="161366"/>
    <n v="282390"/>
    <n v="193002"/>
    <n v="337753"/>
    <n v="227721"/>
    <n v="398512"/>
    <n v="249791"/>
    <n v="437135"/>
    <n v="269817"/>
    <n v="472180"/>
  </r>
  <r>
    <m/>
    <x v="1"/>
    <s v="Region IV"/>
    <x v="28"/>
    <s v="TN"/>
    <x v="182"/>
    <n v="2"/>
    <x v="1"/>
    <n v="89408"/>
    <n v="156464"/>
    <n v="117525"/>
    <n v="205669"/>
    <n v="143238"/>
    <n v="250666"/>
    <n v="176386"/>
    <n v="308676"/>
    <n v="210183"/>
    <n v="367821"/>
    <n v="232283"/>
    <n v="406496"/>
    <n v="252603"/>
    <n v="442055"/>
  </r>
  <r>
    <m/>
    <x v="1"/>
    <s v="Region IV"/>
    <x v="28"/>
    <s v="TN"/>
    <x v="182"/>
    <n v="3"/>
    <x v="2"/>
    <n v="80517"/>
    <n v="140904"/>
    <n v="109331"/>
    <n v="191330"/>
    <n v="138066"/>
    <n v="241615"/>
    <n v="181575"/>
    <n v="317757"/>
    <n v="224614"/>
    <n v="393075"/>
    <n v="252784"/>
    <n v="442371"/>
    <n v="280534"/>
    <n v="490935"/>
  </r>
  <r>
    <m/>
    <x v="1"/>
    <s v="Region IV"/>
    <x v="28"/>
    <s v="TN"/>
    <x v="182"/>
    <n v="4"/>
    <x v="3"/>
    <n v="91468"/>
    <n v="146348"/>
    <n v="128055"/>
    <n v="204888"/>
    <n v="164642"/>
    <n v="263427"/>
    <n v="219522"/>
    <n v="351236"/>
    <n v="274403"/>
    <n v="439045"/>
    <n v="310990"/>
    <n v="497584"/>
    <n v="347577"/>
    <n v="556124"/>
  </r>
  <r>
    <m/>
    <x v="4"/>
    <s v="Region IV - Southeast"/>
    <x v="23"/>
    <s v="GA"/>
    <x v="154"/>
    <n v="1"/>
    <x v="0"/>
    <n v="105514"/>
    <n v="184650"/>
    <n v="136853"/>
    <n v="239492"/>
    <n v="163445"/>
    <n v="286028"/>
    <n v="194770"/>
    <n v="340847"/>
    <n v="229711"/>
    <n v="401995"/>
    <n v="251960"/>
    <n v="440930"/>
    <n v="272862"/>
    <n v="477509"/>
  </r>
  <r>
    <m/>
    <x v="4"/>
    <s v="Region IV - Southeast"/>
    <x v="23"/>
    <s v="GA"/>
    <x v="154"/>
    <n v="2"/>
    <x v="1"/>
    <n v="89135"/>
    <n v="155986"/>
    <n v="118317"/>
    <n v="207055"/>
    <n v="145268"/>
    <n v="254219"/>
    <n v="181844"/>
    <n v="318227"/>
    <n v="219425"/>
    <n v="383994"/>
    <n v="242127"/>
    <n v="423722"/>
    <n v="263327"/>
    <n v="460822"/>
  </r>
  <r>
    <m/>
    <x v="4"/>
    <s v="Region IV - Southeast"/>
    <x v="23"/>
    <s v="GA"/>
    <x v="154"/>
    <n v="3"/>
    <x v="2"/>
    <n v="82678"/>
    <n v="144687"/>
    <n v="114269"/>
    <n v="199970"/>
    <n v="145016"/>
    <n v="253779"/>
    <n v="189547"/>
    <n v="331708"/>
    <n v="236144"/>
    <n v="413251"/>
    <n v="265831"/>
    <n v="465205"/>
    <n v="295096"/>
    <n v="516417"/>
  </r>
  <r>
    <m/>
    <x v="4"/>
    <s v="Region IV - Southeast"/>
    <x v="23"/>
    <s v="GA"/>
    <x v="154"/>
    <n v="4"/>
    <x v="3"/>
    <n v="90987"/>
    <n v="145579"/>
    <n v="127382"/>
    <n v="203811"/>
    <n v="163776"/>
    <n v="262042"/>
    <n v="218369"/>
    <n v="349390"/>
    <n v="272961"/>
    <n v="436737"/>
    <n v="309356"/>
    <n v="494969"/>
    <n v="345750"/>
    <n v="553201"/>
  </r>
  <r>
    <m/>
    <x v="4"/>
    <s v="Region IV - Southeast"/>
    <x v="25"/>
    <s v="ME"/>
    <x v="154"/>
    <n v="1"/>
    <x v="0"/>
    <n v="102122"/>
    <n v="178713"/>
    <n v="132731"/>
    <n v="232279"/>
    <n v="158764"/>
    <n v="277838"/>
    <n v="189530"/>
    <n v="331677"/>
    <n v="223770"/>
    <n v="391597"/>
    <n v="245544"/>
    <n v="429702"/>
    <n v="266095"/>
    <n v="465667"/>
  </r>
  <r>
    <m/>
    <x v="4"/>
    <s v="Region IV - Southeast"/>
    <x v="25"/>
    <s v="ME"/>
    <x v="154"/>
    <n v="2"/>
    <x v="1"/>
    <n v="84767"/>
    <n v="148343"/>
    <n v="113092"/>
    <n v="197911"/>
    <n v="139506"/>
    <n v="244135"/>
    <n v="175835"/>
    <n v="307710"/>
    <n v="212872"/>
    <n v="372525"/>
    <n v="235126"/>
    <n v="411470"/>
    <n v="255992"/>
    <n v="447987"/>
  </r>
  <r>
    <m/>
    <x v="4"/>
    <s v="Region IV - Southeast"/>
    <x v="25"/>
    <s v="ME"/>
    <x v="154"/>
    <n v="3"/>
    <x v="2"/>
    <n v="77675"/>
    <n v="135931"/>
    <n v="107176"/>
    <n v="187558"/>
    <n v="135784"/>
    <n v="237622"/>
    <n v="177011"/>
    <n v="309769"/>
    <n v="220426"/>
    <n v="385746"/>
    <n v="247911"/>
    <n v="433844"/>
    <n v="274948"/>
    <n v="481158"/>
  </r>
  <r>
    <m/>
    <x v="4"/>
    <s v="Region IV - Southeast"/>
    <x v="25"/>
    <s v="ME"/>
    <x v="154"/>
    <n v="4"/>
    <x v="3"/>
    <n v="88028"/>
    <n v="140845"/>
    <n v="123239"/>
    <n v="197183"/>
    <n v="158450"/>
    <n v="253521"/>
    <n v="211267"/>
    <n v="338028"/>
    <n v="264084"/>
    <n v="422535"/>
    <n v="299295"/>
    <n v="478873"/>
    <n v="334507"/>
    <n v="535211"/>
  </r>
  <r>
    <m/>
    <x v="4"/>
    <s v="Region V - Midwest"/>
    <x v="30"/>
    <s v="IN"/>
    <x v="154"/>
    <n v="1"/>
    <x v="0"/>
    <n v="115644"/>
    <n v="202377"/>
    <n v="150169"/>
    <n v="262795"/>
    <n v="179503"/>
    <n v="314130"/>
    <n v="214121"/>
    <n v="374711"/>
    <n v="252686"/>
    <n v="442200"/>
    <n v="277225"/>
    <n v="485143"/>
    <n v="300338"/>
    <n v="525592"/>
  </r>
  <r>
    <m/>
    <x v="4"/>
    <s v="Region V - Midwest"/>
    <x v="30"/>
    <s v="IN"/>
    <x v="154"/>
    <n v="2"/>
    <x v="1"/>
    <n v="96734"/>
    <n v="169284"/>
    <n v="128769"/>
    <n v="225345"/>
    <n v="158517"/>
    <n v="277405"/>
    <n v="199198"/>
    <n v="348596"/>
    <n v="240811"/>
    <n v="421419"/>
    <n v="265872"/>
    <n v="465276"/>
    <n v="289330"/>
    <n v="506327"/>
  </r>
  <r>
    <m/>
    <x v="4"/>
    <s v="Region V - Midwest"/>
    <x v="30"/>
    <s v="IN"/>
    <x v="154"/>
    <n v="3"/>
    <x v="2"/>
    <n v="89119"/>
    <n v="155958"/>
    <n v="123057"/>
    <n v="215349"/>
    <n v="156022"/>
    <n v="273038"/>
    <n v="203632"/>
    <n v="356357"/>
    <n v="253628"/>
    <n v="443849"/>
    <n v="285369"/>
    <n v="499396"/>
    <n v="316622"/>
    <n v="554088"/>
  </r>
  <r>
    <m/>
    <x v="4"/>
    <s v="Region V - Midwest"/>
    <x v="30"/>
    <s v="IN"/>
    <x v="154"/>
    <n v="4"/>
    <x v="3"/>
    <n v="99701"/>
    <n v="159521"/>
    <n v="139581"/>
    <n v="223329"/>
    <n v="179461"/>
    <n v="287138"/>
    <n v="239281"/>
    <n v="382850"/>
    <n v="299102"/>
    <n v="478563"/>
    <n v="338982"/>
    <n v="542371"/>
    <n v="378862"/>
    <n v="606180"/>
  </r>
  <r>
    <m/>
    <x v="4"/>
    <s v="Region V - Midwest"/>
    <x v="33"/>
    <s v="OH"/>
    <x v="154"/>
    <n v="1"/>
    <x v="0"/>
    <n v="120734"/>
    <n v="211284"/>
    <n v="156843"/>
    <n v="274475"/>
    <n v="187537"/>
    <n v="328190"/>
    <n v="223783"/>
    <n v="391620"/>
    <n v="264144"/>
    <n v="462252"/>
    <n v="289818"/>
    <n v="507182"/>
    <n v="314024"/>
    <n v="549543"/>
  </r>
  <r>
    <m/>
    <x v="4"/>
    <s v="Region V - Midwest"/>
    <x v="33"/>
    <s v="OH"/>
    <x v="154"/>
    <n v="2"/>
    <x v="1"/>
    <n v="100642"/>
    <n v="176123"/>
    <n v="134105"/>
    <n v="234685"/>
    <n v="165240"/>
    <n v="289170"/>
    <n v="207927"/>
    <n v="363872"/>
    <n v="251526"/>
    <n v="440171"/>
    <n v="277756"/>
    <n v="486074"/>
    <n v="302327"/>
    <n v="529073"/>
  </r>
  <r>
    <m/>
    <x v="4"/>
    <s v="Region V - Midwest"/>
    <x v="33"/>
    <s v="OH"/>
    <x v="154"/>
    <n v="3"/>
    <x v="2"/>
    <n v="92495"/>
    <n v="161867"/>
    <n v="127677"/>
    <n v="223435"/>
    <n v="161825"/>
    <n v="283194"/>
    <n v="211095"/>
    <n v="369417"/>
    <n v="262900"/>
    <n v="460074"/>
    <n v="295747"/>
    <n v="517557"/>
    <n v="328075"/>
    <n v="574132"/>
  </r>
  <r>
    <m/>
    <x v="4"/>
    <s v="Region V - Midwest"/>
    <x v="33"/>
    <s v="OH"/>
    <x v="154"/>
    <n v="4"/>
    <x v="3"/>
    <n v="104081"/>
    <n v="166530"/>
    <n v="145713"/>
    <n v="233141"/>
    <n v="187346"/>
    <n v="299753"/>
    <n v="249794"/>
    <n v="399671"/>
    <n v="312243"/>
    <n v="499589"/>
    <n v="353875"/>
    <n v="566200"/>
    <n v="395508"/>
    <n v="632812"/>
  </r>
  <r>
    <m/>
    <x v="1"/>
    <s v="Region IV"/>
    <x v="23"/>
    <s v="GA"/>
    <x v="154"/>
    <n v="1"/>
    <x v="0"/>
    <n v="105840"/>
    <n v="185221"/>
    <n v="137111"/>
    <n v="239944"/>
    <n v="164249"/>
    <n v="287436"/>
    <n v="196192"/>
    <n v="343336"/>
    <n v="231263"/>
    <n v="404711"/>
    <n v="253580"/>
    <n v="443766"/>
    <n v="273665"/>
    <n v="478913"/>
  </r>
  <r>
    <m/>
    <x v="1"/>
    <s v="Region IV"/>
    <x v="23"/>
    <s v="GA"/>
    <x v="154"/>
    <n v="2"/>
    <x v="1"/>
    <n v="92373"/>
    <n v="161653"/>
    <n v="121030"/>
    <n v="211803"/>
    <n v="147139"/>
    <n v="257494"/>
    <n v="180510"/>
    <n v="315893"/>
    <n v="214711"/>
    <n v="375744"/>
    <n v="237113"/>
    <n v="414947"/>
    <n v="257601"/>
    <n v="450801"/>
  </r>
  <r>
    <m/>
    <x v="1"/>
    <s v="Region IV"/>
    <x v="23"/>
    <s v="GA"/>
    <x v="154"/>
    <n v="3"/>
    <x v="2"/>
    <n v="84462"/>
    <n v="147808"/>
    <n v="115045"/>
    <n v="201328"/>
    <n v="145552"/>
    <n v="254716"/>
    <n v="191699"/>
    <n v="335473"/>
    <n v="237401"/>
    <n v="415451"/>
    <n v="267375"/>
    <n v="467906"/>
    <n v="296954"/>
    <n v="519669"/>
  </r>
  <r>
    <m/>
    <x v="1"/>
    <s v="Region IV"/>
    <x v="23"/>
    <s v="GA"/>
    <x v="154"/>
    <n v="4"/>
    <x v="3"/>
    <n v="93404"/>
    <n v="149447"/>
    <n v="130766"/>
    <n v="209225"/>
    <n v="168127"/>
    <n v="269004"/>
    <n v="224170"/>
    <n v="358672"/>
    <n v="280212"/>
    <n v="448340"/>
    <n v="317574"/>
    <n v="508118"/>
    <n v="354936"/>
    <n v="567897"/>
  </r>
  <r>
    <m/>
    <x v="1"/>
    <s v="Region V"/>
    <x v="30"/>
    <s v="IN"/>
    <x v="154"/>
    <n v="1"/>
    <x v="0"/>
    <n v="115364"/>
    <n v="201887"/>
    <n v="149654"/>
    <n v="261895"/>
    <n v="179411"/>
    <n v="313970"/>
    <n v="214507"/>
    <n v="375388"/>
    <n v="253029"/>
    <n v="442801"/>
    <n v="277523"/>
    <n v="485666"/>
    <n v="299699"/>
    <n v="524473"/>
  </r>
  <r>
    <m/>
    <x v="1"/>
    <s v="Region V"/>
    <x v="30"/>
    <s v="IN"/>
    <x v="154"/>
    <n v="2"/>
    <x v="1"/>
    <n v="99816"/>
    <n v="174678"/>
    <n v="131089"/>
    <n v="229405"/>
    <n v="159658"/>
    <n v="279401"/>
    <n v="196402"/>
    <n v="343704"/>
    <n v="233919"/>
    <n v="409358"/>
    <n v="258463"/>
    <n v="452309"/>
    <n v="280996"/>
    <n v="491743"/>
  </r>
  <r>
    <m/>
    <x v="1"/>
    <s v="Region V"/>
    <x v="30"/>
    <s v="IN"/>
    <x v="154"/>
    <n v="3"/>
    <x v="2"/>
    <n v="90271"/>
    <n v="157974"/>
    <n v="122683"/>
    <n v="214696"/>
    <n v="155008"/>
    <n v="271264"/>
    <n v="203940"/>
    <n v="356896"/>
    <n v="252359"/>
    <n v="441629"/>
    <n v="284068"/>
    <n v="497120"/>
    <n v="315321"/>
    <n v="551812"/>
  </r>
  <r>
    <m/>
    <x v="1"/>
    <s v="Region V"/>
    <x v="30"/>
    <s v="IN"/>
    <x v="154"/>
    <n v="4"/>
    <x v="3"/>
    <n v="101787"/>
    <n v="162859"/>
    <n v="142502"/>
    <n v="228003"/>
    <n v="183216"/>
    <n v="293146"/>
    <n v="244288"/>
    <n v="390861"/>
    <n v="305361"/>
    <n v="488577"/>
    <n v="346075"/>
    <n v="553720"/>
    <n v="386790"/>
    <n v="618864"/>
  </r>
  <r>
    <m/>
    <x v="1"/>
    <s v="Region IV"/>
    <x v="25"/>
    <s v="MS"/>
    <x v="154"/>
    <n v="1"/>
    <x v="0"/>
    <n v="102528"/>
    <n v="179423"/>
    <n v="133147"/>
    <n v="233008"/>
    <n v="159718"/>
    <n v="279506"/>
    <n v="191105"/>
    <n v="334434"/>
    <n v="225548"/>
    <n v="394708"/>
    <n v="247435"/>
    <n v="433012"/>
    <n v="267343"/>
    <n v="467851"/>
  </r>
  <r>
    <m/>
    <x v="1"/>
    <s v="Region IV"/>
    <x v="25"/>
    <s v="MS"/>
    <x v="154"/>
    <n v="2"/>
    <x v="1"/>
    <n v="88099"/>
    <n v="154172"/>
    <n v="115918"/>
    <n v="202856"/>
    <n v="141386"/>
    <n v="247425"/>
    <n v="174303"/>
    <n v="305030"/>
    <n v="207813"/>
    <n v="363672"/>
    <n v="229714"/>
    <n v="402000"/>
    <n v="249883"/>
    <n v="437295"/>
  </r>
  <r>
    <m/>
    <x v="1"/>
    <s v="Region IV"/>
    <x v="25"/>
    <s v="MS"/>
    <x v="154"/>
    <n v="3"/>
    <x v="2"/>
    <n v="78968"/>
    <n v="138194"/>
    <n v="107126"/>
    <n v="187470"/>
    <n v="135201"/>
    <n v="236602"/>
    <n v="177728"/>
    <n v="311025"/>
    <n v="219779"/>
    <n v="384613"/>
    <n v="247284"/>
    <n v="432746"/>
    <n v="274365"/>
    <n v="480138"/>
  </r>
  <r>
    <m/>
    <x v="1"/>
    <s v="Region IV"/>
    <x v="25"/>
    <s v="MS"/>
    <x v="154"/>
    <n v="4"/>
    <x v="3"/>
    <n v="90446"/>
    <n v="144714"/>
    <n v="126624"/>
    <n v="202599"/>
    <n v="162803"/>
    <n v="260484"/>
    <n v="217070"/>
    <n v="347313"/>
    <n v="271338"/>
    <n v="434141"/>
    <n v="307516"/>
    <n v="492026"/>
    <n v="343695"/>
    <n v="549912"/>
  </r>
  <r>
    <m/>
    <x v="1"/>
    <s v="Region V"/>
    <x v="33"/>
    <s v="OH"/>
    <x v="154"/>
    <n v="1"/>
    <x v="0"/>
    <n v="120993"/>
    <n v="211738"/>
    <n v="156969"/>
    <n v="274695"/>
    <n v="188188"/>
    <n v="329329"/>
    <n v="225013"/>
    <n v="393773"/>
    <n v="265432"/>
    <n v="464506"/>
    <n v="291131"/>
    <n v="509480"/>
    <n v="314406"/>
    <n v="550210"/>
  </r>
  <r>
    <m/>
    <x v="1"/>
    <s v="Region V"/>
    <x v="33"/>
    <s v="OH"/>
    <x v="154"/>
    <n v="2"/>
    <x v="1"/>
    <n v="104635"/>
    <n v="183112"/>
    <n v="137436"/>
    <n v="240513"/>
    <n v="167406"/>
    <n v="292960"/>
    <n v="205965"/>
    <n v="360439"/>
    <n v="245327"/>
    <n v="429321"/>
    <n v="271075"/>
    <n v="474382"/>
    <n v="294720"/>
    <n v="515760"/>
  </r>
  <r>
    <m/>
    <x v="1"/>
    <s v="Region V"/>
    <x v="33"/>
    <s v="OH"/>
    <x v="154"/>
    <n v="3"/>
    <x v="2"/>
    <n v="94571"/>
    <n v="165498"/>
    <n v="128510"/>
    <n v="224893"/>
    <n v="162358"/>
    <n v="284126"/>
    <n v="213597"/>
    <n v="373795"/>
    <n v="264297"/>
    <n v="462519"/>
    <n v="297497"/>
    <n v="520619"/>
    <n v="330216"/>
    <n v="577879"/>
  </r>
  <r>
    <m/>
    <x v="1"/>
    <s v="Region V"/>
    <x v="33"/>
    <s v="OH"/>
    <x v="154"/>
    <n v="4"/>
    <x v="3"/>
    <n v="106752"/>
    <n v="170804"/>
    <n v="149453"/>
    <n v="239125"/>
    <n v="192154"/>
    <n v="307447"/>
    <n v="256206"/>
    <n v="409929"/>
    <n v="320257"/>
    <n v="512411"/>
    <n v="362958"/>
    <n v="580732"/>
    <n v="405659"/>
    <n v="649054"/>
  </r>
  <r>
    <m/>
    <x v="4"/>
    <s v="Region I - Northeast"/>
    <x v="3"/>
    <s v="NH"/>
    <x v="20"/>
    <n v="1"/>
    <x v="0"/>
    <n v="121616"/>
    <n v="212829"/>
    <n v="157708"/>
    <n v="275988"/>
    <n v="188326"/>
    <n v="329571"/>
    <n v="224384"/>
    <n v="392673"/>
    <n v="264613"/>
    <n v="463073"/>
    <n v="290231"/>
    <n v="507905"/>
    <n v="314290"/>
    <n v="550007"/>
  </r>
  <r>
    <m/>
    <x v="4"/>
    <s v="Region I - Northeast"/>
    <x v="3"/>
    <s v="NH"/>
    <x v="20"/>
    <n v="2"/>
    <x v="1"/>
    <n v="102897"/>
    <n v="180070"/>
    <n v="136524"/>
    <n v="238917"/>
    <n v="167553"/>
    <n v="293218"/>
    <n v="209612"/>
    <n v="366821"/>
    <n v="252858"/>
    <n v="442501"/>
    <n v="278993"/>
    <n v="488239"/>
    <n v="303392"/>
    <n v="530936"/>
  </r>
  <r>
    <m/>
    <x v="4"/>
    <s v="Region I - Northeast"/>
    <x v="3"/>
    <s v="NH"/>
    <x v="20"/>
    <n v="3"/>
    <x v="2"/>
    <n v="95545"/>
    <n v="167204"/>
    <n v="132070"/>
    <n v="231123"/>
    <n v="167633"/>
    <n v="293358"/>
    <n v="219159"/>
    <n v="383527"/>
    <n v="273045"/>
    <n v="477829"/>
    <n v="307396"/>
    <n v="537943"/>
    <n v="341263"/>
    <n v="597210"/>
  </r>
  <r>
    <m/>
    <x v="4"/>
    <s v="Region I - Northeast"/>
    <x v="3"/>
    <s v="NH"/>
    <x v="20"/>
    <n v="4"/>
    <x v="3"/>
    <n v="104876"/>
    <n v="167801"/>
    <n v="146826"/>
    <n v="234922"/>
    <n v="188776"/>
    <n v="302042"/>
    <n v="251702"/>
    <n v="402723"/>
    <n v="314627"/>
    <n v="503403"/>
    <n v="356577"/>
    <n v="570524"/>
    <n v="398528"/>
    <n v="637644"/>
  </r>
  <r>
    <m/>
    <x v="1"/>
    <s v="Region I"/>
    <x v="3"/>
    <s v="NH"/>
    <x v="20"/>
    <n v="1"/>
    <x v="0"/>
    <n v="120063"/>
    <n v="210110"/>
    <n v="155525"/>
    <n v="272168"/>
    <n v="186300"/>
    <n v="326025"/>
    <n v="222521"/>
    <n v="389411"/>
    <n v="262289"/>
    <n v="459006"/>
    <n v="287596"/>
    <n v="503293"/>
    <n v="310364"/>
    <n v="543137"/>
  </r>
  <r>
    <m/>
    <x v="1"/>
    <s v="Region I"/>
    <x v="3"/>
    <s v="NH"/>
    <x v="20"/>
    <n v="2"/>
    <x v="1"/>
    <n v="104832"/>
    <n v="183456"/>
    <n v="137338"/>
    <n v="240341"/>
    <n v="166950"/>
    <n v="292162"/>
    <n v="204785"/>
    <n v="358374"/>
    <n v="243569"/>
    <n v="426246"/>
    <n v="268974"/>
    <n v="470705"/>
    <n v="292205"/>
    <n v="511358"/>
  </r>
  <r>
    <m/>
    <x v="1"/>
    <s v="Region I"/>
    <x v="3"/>
    <s v="NH"/>
    <x v="20"/>
    <n v="3"/>
    <x v="2"/>
    <n v="95906"/>
    <n v="167836"/>
    <n v="130648"/>
    <n v="228634"/>
    <n v="165304"/>
    <n v="289282"/>
    <n v="217724"/>
    <n v="381017"/>
    <n v="269641"/>
    <n v="471873"/>
    <n v="303694"/>
    <n v="531465"/>
    <n v="337301"/>
    <n v="590276"/>
  </r>
  <r>
    <m/>
    <x v="1"/>
    <s v="Region I"/>
    <x v="3"/>
    <s v="NH"/>
    <x v="20"/>
    <n v="4"/>
    <x v="3"/>
    <n v="105957"/>
    <n v="169531"/>
    <n v="148339"/>
    <n v="237343"/>
    <n v="190722"/>
    <n v="305155"/>
    <n v="254296"/>
    <n v="406873"/>
    <n v="317870"/>
    <n v="508592"/>
    <n v="360252"/>
    <n v="576404"/>
    <n v="402635"/>
    <n v="644216"/>
  </r>
  <r>
    <m/>
    <x v="4"/>
    <s v="Region VI - Midsouth"/>
    <x v="39"/>
    <s v="TX"/>
    <x v="282"/>
    <n v="1"/>
    <x v="0"/>
    <n v="108754"/>
    <n v="190319"/>
    <n v="141211"/>
    <n v="247119"/>
    <n v="168787"/>
    <n v="295377"/>
    <n v="201326"/>
    <n v="352320"/>
    <n v="237578"/>
    <n v="415761"/>
    <n v="260645"/>
    <n v="456129"/>
    <n v="282370"/>
    <n v="494148"/>
  </r>
  <r>
    <m/>
    <x v="4"/>
    <s v="Region VI - Midsouth"/>
    <x v="39"/>
    <s v="TX"/>
    <x v="282"/>
    <n v="2"/>
    <x v="1"/>
    <n v="91025"/>
    <n v="159295"/>
    <n v="121149"/>
    <n v="212010"/>
    <n v="149113"/>
    <n v="260948"/>
    <n v="187335"/>
    <n v="327837"/>
    <n v="226445"/>
    <n v="396278"/>
    <n v="250002"/>
    <n v="437504"/>
    <n v="272049"/>
    <n v="476087"/>
  </r>
  <r>
    <m/>
    <x v="4"/>
    <s v="Region VI - Midsouth"/>
    <x v="39"/>
    <s v="TX"/>
    <x v="282"/>
    <n v="3"/>
    <x v="2"/>
    <n v="83895"/>
    <n v="146817"/>
    <n v="115851"/>
    <n v="202738"/>
    <n v="146894"/>
    <n v="257064"/>
    <n v="191737"/>
    <n v="335539"/>
    <n v="238815"/>
    <n v="417927"/>
    <n v="268711"/>
    <n v="470244"/>
    <n v="298149"/>
    <n v="521760"/>
  </r>
  <r>
    <m/>
    <x v="4"/>
    <s v="Region VI - Midsouth"/>
    <x v="39"/>
    <s v="TX"/>
    <x v="282"/>
    <n v="4"/>
    <x v="3"/>
    <n v="93762"/>
    <n v="150018"/>
    <n v="131266"/>
    <n v="210026"/>
    <n v="168771"/>
    <n v="270033"/>
    <n v="225028"/>
    <n v="360044"/>
    <n v="281285"/>
    <n v="450055"/>
    <n v="318789"/>
    <n v="510063"/>
    <n v="356294"/>
    <n v="570070"/>
  </r>
  <r>
    <m/>
    <x v="1"/>
    <s v="Region VI"/>
    <x v="39"/>
    <s v="TX"/>
    <x v="282"/>
    <n v="1"/>
    <x v="0"/>
    <n v="110980"/>
    <n v="194215"/>
    <n v="143954"/>
    <n v="251919"/>
    <n v="172568"/>
    <n v="301995"/>
    <n v="206312"/>
    <n v="361047"/>
    <n v="243351"/>
    <n v="425864"/>
    <n v="266903"/>
    <n v="467081"/>
    <n v="288217"/>
    <n v="504380"/>
  </r>
  <r>
    <m/>
    <x v="1"/>
    <s v="Region VI"/>
    <x v="39"/>
    <s v="TX"/>
    <x v="282"/>
    <n v="2"/>
    <x v="1"/>
    <n v="96080"/>
    <n v="168139"/>
    <n v="126162"/>
    <n v="220783"/>
    <n v="153638"/>
    <n v="268866"/>
    <n v="188962"/>
    <n v="330683"/>
    <n v="225037"/>
    <n v="393815"/>
    <n v="248640"/>
    <n v="435119"/>
    <n v="270304"/>
    <n v="473031"/>
  </r>
  <r>
    <m/>
    <x v="1"/>
    <s v="Region VI"/>
    <x v="39"/>
    <s v="TX"/>
    <x v="282"/>
    <n v="3"/>
    <x v="2"/>
    <n v="86958"/>
    <n v="152176"/>
    <n v="118199"/>
    <n v="206849"/>
    <n v="149356"/>
    <n v="261374"/>
    <n v="196519"/>
    <n v="343908"/>
    <n v="243189"/>
    <n v="425581"/>
    <n v="273756"/>
    <n v="479074"/>
    <n v="303886"/>
    <n v="531801"/>
  </r>
  <r>
    <m/>
    <x v="1"/>
    <s v="Region VI"/>
    <x v="39"/>
    <s v="TX"/>
    <x v="282"/>
    <n v="4"/>
    <x v="3"/>
    <n v="97920"/>
    <n v="156672"/>
    <n v="137088"/>
    <n v="219341"/>
    <n v="176256"/>
    <n v="282010"/>
    <n v="235009"/>
    <n v="376014"/>
    <n v="293761"/>
    <n v="470017"/>
    <n v="332929"/>
    <n v="532686"/>
    <n v="372097"/>
    <n v="595355"/>
  </r>
  <r>
    <m/>
    <x v="4"/>
    <s v="Region VII - Midwest"/>
    <x v="40"/>
    <s v="IA"/>
    <x v="299"/>
    <n v="1"/>
    <x v="0"/>
    <n v="111299"/>
    <n v="194773"/>
    <n v="144548"/>
    <n v="252959"/>
    <n v="172804"/>
    <n v="302407"/>
    <n v="206157"/>
    <n v="360774"/>
    <n v="243306"/>
    <n v="425786"/>
    <n v="266942"/>
    <n v="467149"/>
    <n v="289213"/>
    <n v="506123"/>
  </r>
  <r>
    <m/>
    <x v="4"/>
    <s v="Region VII - Midwest"/>
    <x v="40"/>
    <s v="IA"/>
    <x v="299"/>
    <n v="2"/>
    <x v="1"/>
    <n v="92979"/>
    <n v="162714"/>
    <n v="123817"/>
    <n v="216680"/>
    <n v="152474"/>
    <n v="266830"/>
    <n v="191700"/>
    <n v="335475"/>
    <n v="231802"/>
    <n v="405654"/>
    <n v="255944"/>
    <n v="447903"/>
    <n v="278548"/>
    <n v="487460"/>
  </r>
  <r>
    <m/>
    <x v="4"/>
    <s v="Region VII - Midwest"/>
    <x v="40"/>
    <s v="IA"/>
    <x v="299"/>
    <n v="3"/>
    <x v="2"/>
    <n v="85584"/>
    <n v="149771"/>
    <n v="118161"/>
    <n v="206781"/>
    <n v="149795"/>
    <n v="262142"/>
    <n v="195468"/>
    <n v="342069"/>
    <n v="243451"/>
    <n v="426039"/>
    <n v="273900"/>
    <n v="479325"/>
    <n v="303876"/>
    <n v="531782"/>
  </r>
  <r>
    <m/>
    <x v="4"/>
    <s v="Region VII - Midwest"/>
    <x v="40"/>
    <s v="IA"/>
    <x v="299"/>
    <n v="4"/>
    <x v="3"/>
    <n v="95952"/>
    <n v="153523"/>
    <n v="134332"/>
    <n v="214932"/>
    <n v="172713"/>
    <n v="276341"/>
    <n v="230284"/>
    <n v="368455"/>
    <n v="287855"/>
    <n v="460568"/>
    <n v="326236"/>
    <n v="521977"/>
    <n v="364617"/>
    <n v="583387"/>
  </r>
  <r>
    <m/>
    <x v="1"/>
    <s v="Region VII "/>
    <x v="40"/>
    <s v="IA"/>
    <x v="299"/>
    <n v="1"/>
    <x v="0"/>
    <n v="111628"/>
    <n v="195349"/>
    <n v="144812"/>
    <n v="253422"/>
    <n v="173609"/>
    <n v="303816"/>
    <n v="207575"/>
    <n v="363256"/>
    <n v="244855"/>
    <n v="428496"/>
    <n v="268559"/>
    <n v="469979"/>
    <n v="290023"/>
    <n v="507539"/>
  </r>
  <r>
    <m/>
    <x v="1"/>
    <s v="Region VII "/>
    <x v="40"/>
    <s v="IA"/>
    <x v="299"/>
    <n v="2"/>
    <x v="1"/>
    <n v="96566"/>
    <n v="168991"/>
    <n v="126827"/>
    <n v="221947"/>
    <n v="154473"/>
    <n v="270328"/>
    <n v="190035"/>
    <n v="332562"/>
    <n v="226342"/>
    <n v="396098"/>
    <n v="250093"/>
    <n v="437663"/>
    <n v="271901"/>
    <n v="475827"/>
  </r>
  <r>
    <m/>
    <x v="1"/>
    <s v="Region VII "/>
    <x v="40"/>
    <s v="IA"/>
    <x v="299"/>
    <n v="3"/>
    <x v="2"/>
    <n v="87312"/>
    <n v="152795"/>
    <n v="118656"/>
    <n v="207648"/>
    <n v="149915"/>
    <n v="262351"/>
    <n v="197235"/>
    <n v="345161"/>
    <n v="244058"/>
    <n v="427101"/>
    <n v="274721"/>
    <n v="480761"/>
    <n v="304942"/>
    <n v="533648"/>
  </r>
  <r>
    <m/>
    <x v="1"/>
    <s v="Region VII "/>
    <x v="40"/>
    <s v="IA"/>
    <x v="299"/>
    <n v="4"/>
    <x v="3"/>
    <n v="98490"/>
    <n v="157585"/>
    <n v="137886"/>
    <n v="220618"/>
    <n v="177283"/>
    <n v="283652"/>
    <n v="236377"/>
    <n v="378203"/>
    <n v="295471"/>
    <n v="472754"/>
    <n v="334867"/>
    <n v="535787"/>
    <n v="374263"/>
    <n v="598821"/>
  </r>
  <r>
    <m/>
    <x v="4"/>
    <s v="Region IV - Southeast"/>
    <x v="24"/>
    <s v="KY"/>
    <x v="160"/>
    <n v="1"/>
    <x v="0"/>
    <n v="111498"/>
    <n v="195122"/>
    <n v="144947"/>
    <n v="253658"/>
    <n v="173403"/>
    <n v="303455"/>
    <n v="207041"/>
    <n v="362322"/>
    <n v="244470"/>
    <n v="427823"/>
    <n v="268270"/>
    <n v="469472"/>
    <n v="290742"/>
    <n v="508799"/>
  </r>
  <r>
    <m/>
    <x v="4"/>
    <s v="Region IV - Southeast"/>
    <x v="24"/>
    <s v="KY"/>
    <x v="160"/>
    <n v="2"/>
    <x v="1"/>
    <n v="92389"/>
    <n v="161680"/>
    <n v="123322"/>
    <n v="215814"/>
    <n v="152197"/>
    <n v="266344"/>
    <n v="191961"/>
    <n v="335932"/>
    <n v="232470"/>
    <n v="406823"/>
    <n v="256798"/>
    <n v="449396"/>
    <n v="279618"/>
    <n v="489331"/>
  </r>
  <r>
    <m/>
    <x v="4"/>
    <s v="Region IV - Southeast"/>
    <x v="24"/>
    <s v="KY"/>
    <x v="160"/>
    <n v="3"/>
    <x v="2"/>
    <n v="84554"/>
    <n v="147970"/>
    <n v="116648"/>
    <n v="204135"/>
    <n v="147759"/>
    <n v="258579"/>
    <n v="192570"/>
    <n v="336997"/>
    <n v="239790"/>
    <n v="419633"/>
    <n v="269664"/>
    <n v="471912"/>
    <n v="299045"/>
    <n v="523328"/>
  </r>
  <r>
    <m/>
    <x v="4"/>
    <s v="Region IV - Southeast"/>
    <x v="24"/>
    <s v="KY"/>
    <x v="160"/>
    <n v="4"/>
    <x v="3"/>
    <n v="96107"/>
    <n v="153771"/>
    <n v="134549"/>
    <n v="215279"/>
    <n v="172992"/>
    <n v="276787"/>
    <n v="230656"/>
    <n v="369050"/>
    <n v="288320"/>
    <n v="461312"/>
    <n v="326763"/>
    <n v="522820"/>
    <n v="365205"/>
    <n v="584328"/>
  </r>
  <r>
    <m/>
    <x v="1"/>
    <s v="Region IV"/>
    <x v="24"/>
    <s v="KY"/>
    <x v="160"/>
    <n v="1"/>
    <x v="0"/>
    <n v="113586"/>
    <n v="198776"/>
    <n v="147406"/>
    <n v="257960"/>
    <n v="176754"/>
    <n v="309319"/>
    <n v="211387"/>
    <n v="369927"/>
    <n v="249397"/>
    <n v="436445"/>
    <n v="273561"/>
    <n v="478732"/>
    <n v="295475"/>
    <n v="517080"/>
  </r>
  <r>
    <m/>
    <x v="1"/>
    <s v="Region IV"/>
    <x v="24"/>
    <s v="KY"/>
    <x v="160"/>
    <n v="2"/>
    <x v="1"/>
    <n v="98035"/>
    <n v="171561"/>
    <n v="128836"/>
    <n v="225463"/>
    <n v="156996"/>
    <n v="274743"/>
    <n v="193278"/>
    <n v="338237"/>
    <n v="230283"/>
    <n v="402995"/>
    <n v="254484"/>
    <n v="445347"/>
    <n v="276727"/>
    <n v="484272"/>
  </r>
  <r>
    <m/>
    <x v="1"/>
    <s v="Region IV"/>
    <x v="24"/>
    <s v="KY"/>
    <x v="160"/>
    <n v="3"/>
    <x v="2"/>
    <n v="88380"/>
    <n v="154665"/>
    <n v="120035"/>
    <n v="210061"/>
    <n v="151602"/>
    <n v="265304"/>
    <n v="199399"/>
    <n v="348947"/>
    <n v="246682"/>
    <n v="431693"/>
    <n v="277633"/>
    <n v="485858"/>
    <n v="308129"/>
    <n v="539225"/>
  </r>
  <r>
    <m/>
    <x v="1"/>
    <s v="Region IV"/>
    <x v="24"/>
    <s v="KY"/>
    <x v="160"/>
    <n v="4"/>
    <x v="3"/>
    <n v="100212"/>
    <n v="160340"/>
    <n v="140297"/>
    <n v="224475"/>
    <n v="180382"/>
    <n v="288611"/>
    <n v="240509"/>
    <n v="384815"/>
    <n v="300637"/>
    <n v="481019"/>
    <n v="340722"/>
    <n v="545155"/>
    <n v="380807"/>
    <n v="609291"/>
  </r>
  <r>
    <m/>
    <x v="4"/>
    <s v="Region III -"/>
    <x v="17"/>
    <s v="ME"/>
    <x v="94"/>
    <n v="1"/>
    <x v="0"/>
    <n v="117624"/>
    <n v="205842"/>
    <n v="152825"/>
    <n v="267443"/>
    <n v="182752"/>
    <n v="319816"/>
    <n v="218100"/>
    <n v="381675"/>
    <n v="257455"/>
    <n v="450546"/>
    <n v="282487"/>
    <n v="494353"/>
    <n v="306095"/>
    <n v="535667"/>
  </r>
  <r>
    <m/>
    <x v="4"/>
    <s v="Region III -"/>
    <x v="17"/>
    <s v="ME"/>
    <x v="94"/>
    <n v="2"/>
    <x v="1"/>
    <n v="97930"/>
    <n v="171377"/>
    <n v="130538"/>
    <n v="228441"/>
    <n v="160897"/>
    <n v="281569"/>
    <n v="202558"/>
    <n v="354477"/>
    <n v="245087"/>
    <n v="428903"/>
    <n v="270664"/>
    <n v="473662"/>
    <n v="294630"/>
    <n v="515603"/>
  </r>
  <r>
    <m/>
    <x v="4"/>
    <s v="Region III -"/>
    <x v="17"/>
    <s v="ME"/>
    <x v="94"/>
    <n v="3"/>
    <x v="2"/>
    <n v="89926"/>
    <n v="157371"/>
    <n v="124116"/>
    <n v="217203"/>
    <n v="157292"/>
    <n v="275262"/>
    <n v="205145"/>
    <n v="359003"/>
    <n v="255480"/>
    <n v="447091"/>
    <n v="287382"/>
    <n v="502919"/>
    <n v="318775"/>
    <n v="557857"/>
  </r>
  <r>
    <m/>
    <x v="4"/>
    <s v="Region III -"/>
    <x v="17"/>
    <s v="ME"/>
    <x v="94"/>
    <n v="4"/>
    <x v="3"/>
    <n v="101397"/>
    <n v="162236"/>
    <n v="141956"/>
    <n v="227130"/>
    <n v="182515"/>
    <n v="292024"/>
    <n v="243353"/>
    <n v="389366"/>
    <n v="304192"/>
    <n v="486707"/>
    <n v="344751"/>
    <n v="551601"/>
    <n v="385310"/>
    <n v="616496"/>
  </r>
  <r>
    <m/>
    <x v="1"/>
    <s v="Region III "/>
    <x v="17"/>
    <s v="MD"/>
    <x v="94"/>
    <n v="1"/>
    <x v="0"/>
    <n v="117899"/>
    <n v="206324"/>
    <n v="152977"/>
    <n v="267710"/>
    <n v="183417"/>
    <n v="320980"/>
    <n v="219330"/>
    <n v="383828"/>
    <n v="258747"/>
    <n v="452807"/>
    <n v="283807"/>
    <n v="496662"/>
    <n v="306516"/>
    <n v="536404"/>
  </r>
  <r>
    <m/>
    <x v="1"/>
    <s v="Region III "/>
    <x v="17"/>
    <s v="MD"/>
    <x v="94"/>
    <n v="2"/>
    <x v="1"/>
    <n v="101867"/>
    <n v="178267"/>
    <n v="133833"/>
    <n v="234208"/>
    <n v="163048"/>
    <n v="285334"/>
    <n v="200661"/>
    <n v="351157"/>
    <n v="239041"/>
    <n v="418322"/>
    <n v="264145"/>
    <n v="462254"/>
    <n v="287207"/>
    <n v="502612"/>
  </r>
  <r>
    <m/>
    <x v="1"/>
    <s v="Region III "/>
    <x v="17"/>
    <s v="MD"/>
    <x v="94"/>
    <n v="3"/>
    <x v="2"/>
    <n v="91961"/>
    <n v="160932"/>
    <n v="124935"/>
    <n v="218636"/>
    <n v="157818"/>
    <n v="276181"/>
    <n v="207601"/>
    <n v="363302"/>
    <n v="256855"/>
    <n v="449497"/>
    <n v="289103"/>
    <n v="505931"/>
    <n v="320881"/>
    <n v="561542"/>
  </r>
  <r>
    <m/>
    <x v="1"/>
    <s v="Region III "/>
    <x v="17"/>
    <s v="MD"/>
    <x v="94"/>
    <n v="4"/>
    <x v="3"/>
    <n v="104020"/>
    <n v="166432"/>
    <n v="145628"/>
    <n v="233005"/>
    <n v="187236"/>
    <n v="299578"/>
    <n v="249648"/>
    <n v="399437"/>
    <n v="312061"/>
    <n v="499297"/>
    <n v="353669"/>
    <n v="565870"/>
    <n v="395277"/>
    <n v="632443"/>
  </r>
  <r>
    <m/>
    <x v="4"/>
    <s v="Region VI - Midsouth"/>
    <x v="39"/>
    <s v="TX"/>
    <x v="283"/>
    <n v="1"/>
    <x v="0"/>
    <n v="110651"/>
    <n v="193638"/>
    <n v="143690"/>
    <n v="251457"/>
    <n v="171763"/>
    <n v="300585"/>
    <n v="204895"/>
    <n v="358565"/>
    <n v="241802"/>
    <n v="423154"/>
    <n v="265286"/>
    <n v="464251"/>
    <n v="287408"/>
    <n v="502964"/>
  </r>
  <r>
    <m/>
    <x v="4"/>
    <s v="Region VI - Midsouth"/>
    <x v="39"/>
    <s v="TX"/>
    <x v="283"/>
    <n v="2"/>
    <x v="1"/>
    <n v="92528"/>
    <n v="161924"/>
    <n v="123181"/>
    <n v="215568"/>
    <n v="151652"/>
    <n v="265391"/>
    <n v="190593"/>
    <n v="333538"/>
    <n v="230422"/>
    <n v="403239"/>
    <n v="254407"/>
    <n v="445211"/>
    <n v="276858"/>
    <n v="484501"/>
  </r>
  <r>
    <m/>
    <x v="4"/>
    <s v="Region VI - Midsouth"/>
    <x v="39"/>
    <s v="TX"/>
    <x v="283"/>
    <n v="3"/>
    <x v="2"/>
    <n v="85226"/>
    <n v="149146"/>
    <n v="117678"/>
    <n v="205936"/>
    <n v="149198"/>
    <n v="261096"/>
    <n v="194717"/>
    <n v="340754"/>
    <n v="242522"/>
    <n v="424413"/>
    <n v="272868"/>
    <n v="477519"/>
    <n v="302747"/>
    <n v="529807"/>
  </r>
  <r>
    <m/>
    <x v="4"/>
    <s v="Region VI - Midsouth"/>
    <x v="39"/>
    <s v="TX"/>
    <x v="283"/>
    <n v="4"/>
    <x v="3"/>
    <n v="95395"/>
    <n v="152632"/>
    <n v="133553"/>
    <n v="213685"/>
    <n v="171711"/>
    <n v="274737"/>
    <n v="228948"/>
    <n v="366316"/>
    <n v="286185"/>
    <n v="457895"/>
    <n v="324343"/>
    <n v="518948"/>
    <n v="362501"/>
    <n v="580001"/>
  </r>
  <r>
    <m/>
    <x v="1"/>
    <s v="Region VI"/>
    <x v="39"/>
    <s v="TX"/>
    <x v="283"/>
    <n v="1"/>
    <x v="0"/>
    <n v="111031"/>
    <n v="194305"/>
    <n v="144057"/>
    <n v="252100"/>
    <n v="172716"/>
    <n v="302254"/>
    <n v="206526"/>
    <n v="361421"/>
    <n v="243634"/>
    <n v="426360"/>
    <n v="267228"/>
    <n v="467648"/>
    <n v="288602"/>
    <n v="505054"/>
  </r>
  <r>
    <m/>
    <x v="1"/>
    <s v="Region VI"/>
    <x v="39"/>
    <s v="TX"/>
    <x v="283"/>
    <n v="2"/>
    <x v="1"/>
    <n v="95969"/>
    <n v="167946"/>
    <n v="126072"/>
    <n v="220625"/>
    <n v="153580"/>
    <n v="268765"/>
    <n v="188987"/>
    <n v="330727"/>
    <n v="225121"/>
    <n v="393962"/>
    <n v="248757"/>
    <n v="435325"/>
    <n v="270467"/>
    <n v="473318"/>
  </r>
  <r>
    <m/>
    <x v="1"/>
    <s v="Region VI"/>
    <x v="39"/>
    <s v="TX"/>
    <x v="283"/>
    <n v="3"/>
    <x v="2"/>
    <n v="86679"/>
    <n v="151688"/>
    <n v="117770"/>
    <n v="206097"/>
    <n v="148776"/>
    <n v="260358"/>
    <n v="195716"/>
    <n v="342503"/>
    <n v="242159"/>
    <n v="423779"/>
    <n v="272569"/>
    <n v="476996"/>
    <n v="302537"/>
    <n v="529440"/>
  </r>
  <r>
    <m/>
    <x v="1"/>
    <s v="Region VI"/>
    <x v="39"/>
    <s v="TX"/>
    <x v="283"/>
    <n v="4"/>
    <x v="3"/>
    <n v="97962"/>
    <n v="156739"/>
    <n v="137146"/>
    <n v="219434"/>
    <n v="176331"/>
    <n v="282130"/>
    <n v="235108"/>
    <n v="376173"/>
    <n v="293885"/>
    <n v="470216"/>
    <n v="333070"/>
    <n v="532911"/>
    <n v="372254"/>
    <n v="595607"/>
  </r>
  <r>
    <m/>
    <x v="4"/>
    <s v="Region VII - Midwest"/>
    <x v="40"/>
    <s v="IA"/>
    <x v="300"/>
    <n v="1"/>
    <x v="0"/>
    <n v="127576"/>
    <n v="223258"/>
    <n v="165703"/>
    <n v="289979"/>
    <n v="198106"/>
    <n v="346686"/>
    <n v="236360"/>
    <n v="413630"/>
    <n v="278965"/>
    <n v="488189"/>
    <n v="306070"/>
    <n v="535623"/>
    <n v="331615"/>
    <n v="580326"/>
  </r>
  <r>
    <m/>
    <x v="4"/>
    <s v="Region VII - Midwest"/>
    <x v="40"/>
    <s v="IA"/>
    <x v="300"/>
    <n v="2"/>
    <x v="1"/>
    <n v="106499"/>
    <n v="186373"/>
    <n v="141851"/>
    <n v="248239"/>
    <n v="174716"/>
    <n v="305753"/>
    <n v="219727"/>
    <n v="384522"/>
    <n v="265729"/>
    <n v="465026"/>
    <n v="293417"/>
    <n v="513479"/>
    <n v="319345"/>
    <n v="558853"/>
  </r>
  <r>
    <m/>
    <x v="4"/>
    <s v="Region VII - Midwest"/>
    <x v="40"/>
    <s v="IA"/>
    <x v="300"/>
    <n v="3"/>
    <x v="2"/>
    <n v="97977"/>
    <n v="171460"/>
    <n v="135262"/>
    <n v="236709"/>
    <n v="171463"/>
    <n v="300061"/>
    <n v="223717"/>
    <n v="391506"/>
    <n v="278630"/>
    <n v="487602"/>
    <n v="313467"/>
    <n v="548566"/>
    <n v="347759"/>
    <n v="608578"/>
  </r>
  <r>
    <m/>
    <x v="4"/>
    <s v="Region VII - Midwest"/>
    <x v="40"/>
    <s v="IA"/>
    <x v="300"/>
    <n v="4"/>
    <x v="3"/>
    <n v="109983"/>
    <n v="175972"/>
    <n v="153976"/>
    <n v="246361"/>
    <n v="197969"/>
    <n v="316750"/>
    <n v="263958"/>
    <n v="422334"/>
    <n v="329948"/>
    <n v="527917"/>
    <n v="373941"/>
    <n v="598306"/>
    <n v="417934"/>
    <n v="668695"/>
  </r>
  <r>
    <m/>
    <x v="1"/>
    <s v="Region VII "/>
    <x v="40"/>
    <s v="IA"/>
    <x v="300"/>
    <n v="1"/>
    <x v="0"/>
    <n v="126725"/>
    <n v="221769"/>
    <n v="164490"/>
    <n v="287858"/>
    <n v="197262"/>
    <n v="345208"/>
    <n v="235946"/>
    <n v="412906"/>
    <n v="278402"/>
    <n v="487203"/>
    <n v="305388"/>
    <n v="534430"/>
    <n v="329882"/>
    <n v="577294"/>
  </r>
  <r>
    <m/>
    <x v="1"/>
    <s v="Region VII "/>
    <x v="40"/>
    <s v="IA"/>
    <x v="300"/>
    <n v="2"/>
    <x v="1"/>
    <n v="109234"/>
    <n v="191159"/>
    <n v="143604"/>
    <n v="251307"/>
    <n v="175039"/>
    <n v="306318"/>
    <n v="215578"/>
    <n v="377262"/>
    <n v="256903"/>
    <n v="449579"/>
    <n v="283923"/>
    <n v="496865"/>
    <n v="308772"/>
    <n v="540351"/>
  </r>
  <r>
    <m/>
    <x v="1"/>
    <s v="Region VII "/>
    <x v="40"/>
    <s v="IA"/>
    <x v="300"/>
    <n v="3"/>
    <x v="2"/>
    <n v="98312"/>
    <n v="172045"/>
    <n v="133478"/>
    <n v="233587"/>
    <n v="168546"/>
    <n v="294956"/>
    <n v="221649"/>
    <n v="387886"/>
    <n v="274175"/>
    <n v="479806"/>
    <n v="308550"/>
    <n v="539963"/>
    <n v="342412"/>
    <n v="599222"/>
  </r>
  <r>
    <m/>
    <x v="1"/>
    <s v="Region VII "/>
    <x v="40"/>
    <s v="IA"/>
    <x v="300"/>
    <n v="4"/>
    <x v="3"/>
    <n v="111801"/>
    <n v="178881"/>
    <n v="156521"/>
    <n v="250433"/>
    <n v="201241"/>
    <n v="321986"/>
    <n v="268321"/>
    <n v="429314"/>
    <n v="335402"/>
    <n v="536643"/>
    <n v="380122"/>
    <n v="608195"/>
    <n v="424842"/>
    <n v="679748"/>
  </r>
  <r>
    <m/>
    <x v="4"/>
    <s v="Region V - Midwest"/>
    <x v="33"/>
    <s v="OH"/>
    <x v="236"/>
    <n v="1"/>
    <x v="0"/>
    <n v="116989"/>
    <n v="204730"/>
    <n v="151983"/>
    <n v="265971"/>
    <n v="181732"/>
    <n v="318031"/>
    <n v="216863"/>
    <n v="379511"/>
    <n v="255981"/>
    <n v="447967"/>
    <n v="280865"/>
    <n v="491513"/>
    <n v="304327"/>
    <n v="532571"/>
  </r>
  <r>
    <m/>
    <x v="4"/>
    <s v="Region V - Midwest"/>
    <x v="33"/>
    <s v="OH"/>
    <x v="236"/>
    <n v="2"/>
    <x v="1"/>
    <n v="97488"/>
    <n v="170603"/>
    <n v="129915"/>
    <n v="227351"/>
    <n v="160091"/>
    <n v="280159"/>
    <n v="201474"/>
    <n v="352579"/>
    <n v="243735"/>
    <n v="426536"/>
    <n v="269157"/>
    <n v="471025"/>
    <n v="292974"/>
    <n v="512704"/>
  </r>
  <r>
    <m/>
    <x v="4"/>
    <s v="Region V - Midwest"/>
    <x v="33"/>
    <s v="OH"/>
    <x v="236"/>
    <n v="3"/>
    <x v="2"/>
    <n v="89576"/>
    <n v="156758"/>
    <n v="123643"/>
    <n v="216375"/>
    <n v="156707"/>
    <n v="274237"/>
    <n v="204408"/>
    <n v="357715"/>
    <n v="254570"/>
    <n v="445497"/>
    <n v="286371"/>
    <n v="501150"/>
    <n v="317669"/>
    <n v="555921"/>
  </r>
  <r>
    <m/>
    <x v="4"/>
    <s v="Region V - Midwest"/>
    <x v="33"/>
    <s v="OH"/>
    <x v="236"/>
    <n v="4"/>
    <x v="3"/>
    <n v="100852"/>
    <n v="161363"/>
    <n v="141192"/>
    <n v="225908"/>
    <n v="181533"/>
    <n v="290453"/>
    <n v="242044"/>
    <n v="387270"/>
    <n v="302555"/>
    <n v="484088"/>
    <n v="342896"/>
    <n v="548633"/>
    <n v="383236"/>
    <n v="613178"/>
  </r>
  <r>
    <m/>
    <x v="1"/>
    <s v="Region V"/>
    <x v="33"/>
    <s v="OH"/>
    <x v="236"/>
    <n v="1"/>
    <x v="0"/>
    <n v="117257"/>
    <n v="205201"/>
    <n v="152127"/>
    <n v="266222"/>
    <n v="182386"/>
    <n v="319176"/>
    <n v="218081"/>
    <n v="381641"/>
    <n v="257258"/>
    <n v="450201"/>
    <n v="282168"/>
    <n v="493793"/>
    <n v="304729"/>
    <n v="533276"/>
  </r>
  <r>
    <m/>
    <x v="1"/>
    <s v="Region V"/>
    <x v="33"/>
    <s v="OH"/>
    <x v="236"/>
    <n v="2"/>
    <x v="1"/>
    <n v="101385"/>
    <n v="177425"/>
    <n v="133174"/>
    <n v="233055"/>
    <n v="162221"/>
    <n v="283887"/>
    <n v="199598"/>
    <n v="349297"/>
    <n v="237750"/>
    <n v="416062"/>
    <n v="262706"/>
    <n v="459735"/>
    <n v="285625"/>
    <n v="499844"/>
  </r>
  <r>
    <m/>
    <x v="1"/>
    <s v="Region V"/>
    <x v="33"/>
    <s v="OH"/>
    <x v="236"/>
    <n v="3"/>
    <x v="2"/>
    <n v="91611"/>
    <n v="160319"/>
    <n v="124483"/>
    <n v="217845"/>
    <n v="157265"/>
    <n v="275213"/>
    <n v="206892"/>
    <n v="362061"/>
    <n v="255995"/>
    <n v="447992"/>
    <n v="288149"/>
    <n v="504260"/>
    <n v="319837"/>
    <n v="559714"/>
  </r>
  <r>
    <m/>
    <x v="1"/>
    <s v="Region V"/>
    <x v="33"/>
    <s v="OH"/>
    <x v="236"/>
    <n v="4"/>
    <x v="3"/>
    <n v="103456"/>
    <n v="165529"/>
    <n v="144838"/>
    <n v="231741"/>
    <n v="186220"/>
    <n v="297953"/>
    <n v="248294"/>
    <n v="397270"/>
    <n v="310367"/>
    <n v="496588"/>
    <n v="351750"/>
    <n v="562800"/>
    <n v="393132"/>
    <n v="629011"/>
  </r>
  <r>
    <m/>
    <x v="4"/>
    <s v="Region IV - Southeast"/>
    <x v="22"/>
    <s v="FL"/>
    <x v="140"/>
    <n v="1"/>
    <x v="0"/>
    <n v="109448"/>
    <n v="191534"/>
    <n v="142130"/>
    <n v="248728"/>
    <n v="169901"/>
    <n v="297327"/>
    <n v="202677"/>
    <n v="354685"/>
    <n v="239188"/>
    <n v="418579"/>
    <n v="262419"/>
    <n v="459232"/>
    <n v="284303"/>
    <n v="497530"/>
  </r>
  <r>
    <m/>
    <x v="4"/>
    <s v="Region IV - Southeast"/>
    <x v="22"/>
    <s v="FL"/>
    <x v="140"/>
    <n v="2"/>
    <x v="1"/>
    <n v="91509"/>
    <n v="160140"/>
    <n v="121830"/>
    <n v="213202"/>
    <n v="149994"/>
    <n v="262489"/>
    <n v="188520"/>
    <n v="329911"/>
    <n v="227922"/>
    <n v="398864"/>
    <n v="251649"/>
    <n v="440386"/>
    <n v="273859"/>
    <n v="479254"/>
  </r>
  <r>
    <m/>
    <x v="4"/>
    <s v="Region IV - Southeast"/>
    <x v="22"/>
    <s v="FL"/>
    <x v="140"/>
    <n v="3"/>
    <x v="2"/>
    <n v="84278"/>
    <n v="147487"/>
    <n v="116367"/>
    <n v="203643"/>
    <n v="147534"/>
    <n v="258184"/>
    <n v="192541"/>
    <n v="336947"/>
    <n v="239811"/>
    <n v="419669"/>
    <n v="269816"/>
    <n v="472178"/>
    <n v="299358"/>
    <n v="523876"/>
  </r>
  <r>
    <m/>
    <x v="4"/>
    <s v="Region IV - Southeast"/>
    <x v="22"/>
    <s v="FL"/>
    <x v="140"/>
    <n v="4"/>
    <x v="3"/>
    <n v="94358"/>
    <n v="150972"/>
    <n v="132101"/>
    <n v="211361"/>
    <n v="169844"/>
    <n v="271750"/>
    <n v="226459"/>
    <n v="362334"/>
    <n v="283073"/>
    <n v="452917"/>
    <n v="320817"/>
    <n v="513306"/>
    <n v="358560"/>
    <n v="573695"/>
  </r>
  <r>
    <m/>
    <x v="1"/>
    <s v="Region IV"/>
    <x v="22"/>
    <s v="FL"/>
    <x v="140"/>
    <n v="1"/>
    <x v="0"/>
    <n v="109736"/>
    <n v="192037"/>
    <n v="142306"/>
    <n v="249035"/>
    <n v="170570"/>
    <n v="298498"/>
    <n v="203890"/>
    <n v="356807"/>
    <n v="240464"/>
    <n v="420813"/>
    <n v="263725"/>
    <n v="461518"/>
    <n v="284753"/>
    <n v="498318"/>
  </r>
  <r>
    <m/>
    <x v="1"/>
    <s v="Region IV"/>
    <x v="22"/>
    <s v="FL"/>
    <x v="140"/>
    <n v="2"/>
    <x v="1"/>
    <n v="95146"/>
    <n v="166506"/>
    <n v="124885"/>
    <n v="218548"/>
    <n v="152035"/>
    <n v="266060"/>
    <n v="186901"/>
    <n v="327077"/>
    <n v="222533"/>
    <n v="389432"/>
    <n v="245850"/>
    <n v="430237"/>
    <n v="267237"/>
    <n v="467665"/>
  </r>
  <r>
    <m/>
    <x v="1"/>
    <s v="Region IV"/>
    <x v="22"/>
    <s v="FL"/>
    <x v="140"/>
    <n v="3"/>
    <x v="2"/>
    <n v="86279"/>
    <n v="150989"/>
    <n v="117323"/>
    <n v="205315"/>
    <n v="148284"/>
    <n v="259497"/>
    <n v="195144"/>
    <n v="341502"/>
    <n v="241522"/>
    <n v="422663"/>
    <n v="271906"/>
    <n v="475835"/>
    <n v="301861"/>
    <n v="528257"/>
  </r>
  <r>
    <m/>
    <x v="1"/>
    <s v="Region IV"/>
    <x v="22"/>
    <s v="FL"/>
    <x v="140"/>
    <n v="4"/>
    <x v="3"/>
    <n v="96826"/>
    <n v="154922"/>
    <n v="135556"/>
    <n v="216890"/>
    <n v="174287"/>
    <n v="278859"/>
    <n v="232382"/>
    <n v="371812"/>
    <n v="290478"/>
    <n v="464765"/>
    <n v="329208"/>
    <n v="526734"/>
    <n v="367939"/>
    <n v="588702"/>
  </r>
  <r>
    <m/>
    <x v="4"/>
    <s v="Region V - Midwest"/>
    <x v="29"/>
    <s v="IL"/>
    <x v="196"/>
    <n v="1"/>
    <x v="0"/>
    <n v="130528"/>
    <n v="228424"/>
    <n v="169410"/>
    <n v="296468"/>
    <n v="202429"/>
    <n v="354250"/>
    <n v="241364"/>
    <n v="422387"/>
    <n v="284762"/>
    <n v="498334"/>
    <n v="312384"/>
    <n v="546673"/>
    <n v="338374"/>
    <n v="592155"/>
  </r>
  <r>
    <m/>
    <x v="4"/>
    <s v="Region V - Midwest"/>
    <x v="29"/>
    <s v="IL"/>
    <x v="196"/>
    <n v="2"/>
    <x v="1"/>
    <n v="109648"/>
    <n v="191884"/>
    <n v="145781"/>
    <n v="255118"/>
    <n v="179257"/>
    <n v="313700"/>
    <n v="224886"/>
    <n v="393551"/>
    <n v="271650"/>
    <n v="475387"/>
    <n v="299849"/>
    <n v="524736"/>
    <n v="326219"/>
    <n v="570883"/>
  </r>
  <r>
    <m/>
    <x v="4"/>
    <s v="Region V - Midwest"/>
    <x v="29"/>
    <s v="IL"/>
    <x v="196"/>
    <n v="3"/>
    <x v="2"/>
    <n v="101314"/>
    <n v="177299"/>
    <n v="139952"/>
    <n v="244915"/>
    <n v="177515"/>
    <n v="310652"/>
    <n v="231832"/>
    <n v="405707"/>
    <n v="288783"/>
    <n v="505370"/>
    <n v="324995"/>
    <n v="568741"/>
    <n v="360668"/>
    <n v="631168"/>
  </r>
  <r>
    <m/>
    <x v="4"/>
    <s v="Region V - Midwest"/>
    <x v="29"/>
    <s v="IL"/>
    <x v="196"/>
    <n v="4"/>
    <x v="3"/>
    <n v="112543"/>
    <n v="180069"/>
    <n v="157560"/>
    <n v="252097"/>
    <n v="202578"/>
    <n v="324124"/>
    <n v="270104"/>
    <n v="432166"/>
    <n v="337629"/>
    <n v="540207"/>
    <n v="382647"/>
    <n v="612235"/>
    <n v="427664"/>
    <n v="684262"/>
  </r>
  <r>
    <m/>
    <x v="1"/>
    <s v="Region V"/>
    <x v="29"/>
    <s v="IL"/>
    <x v="196"/>
    <n v="1"/>
    <x v="0"/>
    <n v="129658"/>
    <n v="226902"/>
    <n v="168163"/>
    <n v="294286"/>
    <n v="201578"/>
    <n v="352761"/>
    <n v="240976"/>
    <n v="421708"/>
    <n v="284222"/>
    <n v="497388"/>
    <n v="311723"/>
    <n v="545515"/>
    <n v="336599"/>
    <n v="589048"/>
  </r>
  <r>
    <m/>
    <x v="1"/>
    <s v="Region V"/>
    <x v="29"/>
    <s v="IL"/>
    <x v="196"/>
    <n v="2"/>
    <x v="1"/>
    <n v="112329"/>
    <n v="196575"/>
    <n v="147470"/>
    <n v="258073"/>
    <n v="179561"/>
    <n v="314231"/>
    <n v="220797"/>
    <n v="386394"/>
    <n v="262922"/>
    <n v="460113"/>
    <n v="290486"/>
    <n v="508350"/>
    <n v="315778"/>
    <n v="552611"/>
  </r>
  <r>
    <m/>
    <x v="1"/>
    <s v="Region V"/>
    <x v="29"/>
    <s v="IL"/>
    <x v="196"/>
    <n v="3"/>
    <x v="2"/>
    <n v="101755"/>
    <n v="178071"/>
    <n v="138337"/>
    <n v="242091"/>
    <n v="174822"/>
    <n v="305939"/>
    <n v="230045"/>
    <n v="402580"/>
    <n v="284697"/>
    <n v="498219"/>
    <n v="320495"/>
    <n v="560867"/>
    <n v="355785"/>
    <n v="622624"/>
  </r>
  <r>
    <m/>
    <x v="1"/>
    <s v="Region V"/>
    <x v="29"/>
    <s v="IL"/>
    <x v="196"/>
    <n v="4"/>
    <x v="3"/>
    <n v="114403"/>
    <n v="183044"/>
    <n v="160164"/>
    <n v="256262"/>
    <n v="205925"/>
    <n v="329480"/>
    <n v="274566"/>
    <n v="439306"/>
    <n v="343208"/>
    <n v="549133"/>
    <n v="388969"/>
    <n v="622351"/>
    <n v="434730"/>
    <n v="695568"/>
  </r>
  <r>
    <m/>
    <x v="4"/>
    <s v="Region VIII -"/>
    <x v="44"/>
    <s v="CO"/>
    <x v="327"/>
    <n v="1"/>
    <x v="0"/>
    <n v="120686"/>
    <n v="211200"/>
    <n v="156745"/>
    <n v="274304"/>
    <n v="187390"/>
    <n v="327932"/>
    <n v="223565"/>
    <n v="391239"/>
    <n v="263857"/>
    <n v="461749"/>
    <n v="289491"/>
    <n v="506609"/>
    <n v="313647"/>
    <n v="548882"/>
  </r>
  <r>
    <m/>
    <x v="4"/>
    <s v="Region VIII -"/>
    <x v="44"/>
    <s v="CO"/>
    <x v="327"/>
    <n v="2"/>
    <x v="1"/>
    <n v="100791"/>
    <n v="176383"/>
    <n v="134231"/>
    <n v="234904"/>
    <n v="165312"/>
    <n v="289295"/>
    <n v="207865"/>
    <n v="363763"/>
    <n v="251363"/>
    <n v="439885"/>
    <n v="277547"/>
    <n v="485707"/>
    <n v="302064"/>
    <n v="528613"/>
  </r>
  <r>
    <m/>
    <x v="4"/>
    <s v="Region VIII -"/>
    <x v="44"/>
    <s v="CO"/>
    <x v="327"/>
    <n v="3"/>
    <x v="2"/>
    <n v="92754"/>
    <n v="162319"/>
    <n v="128056"/>
    <n v="224098"/>
    <n v="162335"/>
    <n v="284087"/>
    <n v="211822"/>
    <n v="370688"/>
    <n v="263817"/>
    <n v="461680"/>
    <n v="296809"/>
    <n v="519415"/>
    <n v="329286"/>
    <n v="576250"/>
  </r>
  <r>
    <m/>
    <x v="4"/>
    <s v="Region VIII -"/>
    <x v="44"/>
    <s v="CO"/>
    <x v="327"/>
    <n v="4"/>
    <x v="3"/>
    <n v="104044"/>
    <n v="166470"/>
    <n v="145661"/>
    <n v="233058"/>
    <n v="187279"/>
    <n v="299646"/>
    <n v="249705"/>
    <n v="399528"/>
    <n v="312131"/>
    <n v="499409"/>
    <n v="353748"/>
    <n v="565997"/>
    <n v="395366"/>
    <n v="632585"/>
  </r>
  <r>
    <m/>
    <x v="1"/>
    <s v="Region VIII"/>
    <x v="44"/>
    <s v="CO"/>
    <x v="327"/>
    <n v="1"/>
    <x v="0"/>
    <n v="119202"/>
    <n v="208604"/>
    <n v="154703"/>
    <n v="270730"/>
    <n v="185510"/>
    <n v="324642"/>
    <n v="221867"/>
    <n v="388268"/>
    <n v="261770"/>
    <n v="458097"/>
    <n v="287136"/>
    <n v="502488"/>
    <n v="310145"/>
    <n v="542754"/>
  </r>
  <r>
    <m/>
    <x v="1"/>
    <s v="Region VIII"/>
    <x v="44"/>
    <s v="CO"/>
    <x v="327"/>
    <n v="2"/>
    <x v="1"/>
    <n v="102844"/>
    <n v="179978"/>
    <n v="135170"/>
    <n v="236548"/>
    <n v="164727"/>
    <n v="288272"/>
    <n v="202819"/>
    <n v="354934"/>
    <n v="241664"/>
    <n v="422913"/>
    <n v="267067"/>
    <n v="467367"/>
    <n v="290418"/>
    <n v="508232"/>
  </r>
  <r>
    <m/>
    <x v="1"/>
    <s v="Region VIII"/>
    <x v="44"/>
    <s v="CO"/>
    <x v="327"/>
    <n v="3"/>
    <x v="2"/>
    <n v="92672"/>
    <n v="162176"/>
    <n v="125852"/>
    <n v="220242"/>
    <n v="158940"/>
    <n v="278146"/>
    <n v="209041"/>
    <n v="365822"/>
    <n v="258601"/>
    <n v="452553"/>
    <n v="291042"/>
    <n v="509323"/>
    <n v="323002"/>
    <n v="565254"/>
  </r>
  <r>
    <m/>
    <x v="1"/>
    <s v="Region VIII"/>
    <x v="44"/>
    <s v="CO"/>
    <x v="327"/>
    <n v="4"/>
    <x v="3"/>
    <n v="105166"/>
    <n v="168266"/>
    <n v="147233"/>
    <n v="235572"/>
    <n v="189299"/>
    <n v="302879"/>
    <n v="252399"/>
    <n v="403838"/>
    <n v="315499"/>
    <n v="504798"/>
    <n v="357565"/>
    <n v="572104"/>
    <n v="399632"/>
    <n v="639411"/>
  </r>
  <r>
    <m/>
    <x v="4"/>
    <s v="Region VII - Midwest"/>
    <x v="40"/>
    <s v="IA"/>
    <x v="301"/>
    <n v="1"/>
    <x v="0"/>
    <n v="119893"/>
    <n v="209812"/>
    <n v="155594"/>
    <n v="272289"/>
    <n v="185907"/>
    <n v="325338"/>
    <n v="221649"/>
    <n v="387886"/>
    <n v="261491"/>
    <n v="457610"/>
    <n v="286851"/>
    <n v="501990"/>
    <n v="310708"/>
    <n v="543739"/>
  </r>
  <r>
    <m/>
    <x v="4"/>
    <s v="Region VII - Midwest"/>
    <x v="40"/>
    <s v="IA"/>
    <x v="301"/>
    <n v="2"/>
    <x v="1"/>
    <n v="100786"/>
    <n v="176375"/>
    <n v="133971"/>
    <n v="234449"/>
    <n v="164703"/>
    <n v="288231"/>
    <n v="206570"/>
    <n v="361498"/>
    <n v="249492"/>
    <n v="436611"/>
    <n v="275381"/>
    <n v="481916"/>
    <n v="299585"/>
    <n v="524273"/>
  </r>
  <r>
    <m/>
    <x v="4"/>
    <s v="Region VII - Midwest"/>
    <x v="40"/>
    <s v="IA"/>
    <x v="301"/>
    <n v="3"/>
    <x v="2"/>
    <n v="93171"/>
    <n v="163049"/>
    <n v="128711"/>
    <n v="225245"/>
    <n v="163269"/>
    <n v="285721"/>
    <n v="213250"/>
    <n v="373187"/>
    <n v="265640"/>
    <n v="464871"/>
    <n v="298961"/>
    <n v="523182"/>
    <n v="331789"/>
    <n v="580630"/>
  </r>
  <r>
    <m/>
    <x v="4"/>
    <s v="Region VII - Midwest"/>
    <x v="40"/>
    <s v="IA"/>
    <x v="301"/>
    <n v="4"/>
    <x v="3"/>
    <n v="103375"/>
    <n v="165400"/>
    <n v="144725"/>
    <n v="231560"/>
    <n v="186075"/>
    <n v="297719"/>
    <n v="248100"/>
    <n v="396959"/>
    <n v="310124"/>
    <n v="496199"/>
    <n v="351474"/>
    <n v="562359"/>
    <n v="392824"/>
    <n v="628519"/>
  </r>
  <r>
    <m/>
    <x v="1"/>
    <s v="Region VII "/>
    <x v="40"/>
    <s v="IA"/>
    <x v="301"/>
    <n v="1"/>
    <x v="0"/>
    <n v="118894"/>
    <n v="208065"/>
    <n v="154083"/>
    <n v="269645"/>
    <n v="184620"/>
    <n v="323086"/>
    <n v="220586"/>
    <n v="386025"/>
    <n v="260070"/>
    <n v="455123"/>
    <n v="285190"/>
    <n v="499082"/>
    <n v="307835"/>
    <n v="538712"/>
  </r>
  <r>
    <m/>
    <x v="1"/>
    <s v="Region VII "/>
    <x v="40"/>
    <s v="IA"/>
    <x v="301"/>
    <n v="2"/>
    <x v="1"/>
    <n v="103508"/>
    <n v="181139"/>
    <n v="135710"/>
    <n v="237493"/>
    <n v="165073"/>
    <n v="288877"/>
    <n v="202669"/>
    <n v="354671"/>
    <n v="241159"/>
    <n v="422028"/>
    <n v="266361"/>
    <n v="466132"/>
    <n v="289436"/>
    <n v="506513"/>
  </r>
  <r>
    <m/>
    <x v="1"/>
    <s v="Region VII "/>
    <x v="40"/>
    <s v="IA"/>
    <x v="301"/>
    <n v="3"/>
    <x v="2"/>
    <n v="94347"/>
    <n v="165107"/>
    <n v="128428"/>
    <n v="224750"/>
    <n v="162423"/>
    <n v="284240"/>
    <n v="213855"/>
    <n v="374247"/>
    <n v="264780"/>
    <n v="463365"/>
    <n v="298165"/>
    <n v="521789"/>
    <n v="331099"/>
    <n v="579423"/>
  </r>
  <r>
    <m/>
    <x v="1"/>
    <s v="Region VII "/>
    <x v="40"/>
    <s v="IA"/>
    <x v="301"/>
    <n v="4"/>
    <x v="3"/>
    <n v="104918"/>
    <n v="167868"/>
    <n v="146885"/>
    <n v="235015"/>
    <n v="188852"/>
    <n v="302163"/>
    <n v="251802"/>
    <n v="402884"/>
    <n v="314753"/>
    <n v="503604"/>
    <n v="356720"/>
    <n v="570752"/>
    <n v="398687"/>
    <n v="637899"/>
  </r>
  <r>
    <m/>
    <x v="4"/>
    <s v="Region V - Midwest"/>
    <x v="31"/>
    <s v="ME"/>
    <x v="218"/>
    <n v="1"/>
    <x v="0"/>
    <n v="129376"/>
    <n v="226408"/>
    <n v="167986"/>
    <n v="293975"/>
    <n v="200788"/>
    <n v="351379"/>
    <n v="239493"/>
    <n v="419113"/>
    <n v="282616"/>
    <n v="494577"/>
    <n v="310055"/>
    <n v="542597"/>
    <n v="335897"/>
    <n v="587820"/>
  </r>
  <r>
    <m/>
    <x v="4"/>
    <s v="Region V - Midwest"/>
    <x v="31"/>
    <s v="ME"/>
    <x v="218"/>
    <n v="2"/>
    <x v="1"/>
    <n v="108299"/>
    <n v="189524"/>
    <n v="144134"/>
    <n v="252234"/>
    <n v="177398"/>
    <n v="310446"/>
    <n v="222860"/>
    <n v="390005"/>
    <n v="269380"/>
    <n v="471414"/>
    <n v="297402"/>
    <n v="520453"/>
    <n v="323627"/>
    <n v="566347"/>
  </r>
  <r>
    <m/>
    <x v="4"/>
    <s v="Region V - Midwest"/>
    <x v="31"/>
    <s v="ME"/>
    <x v="218"/>
    <n v="3"/>
    <x v="2"/>
    <n v="99824"/>
    <n v="174692"/>
    <n v="137848"/>
    <n v="241235"/>
    <n v="174788"/>
    <n v="305879"/>
    <n v="228151"/>
    <n v="399263"/>
    <n v="284171"/>
    <n v="497300"/>
    <n v="319747"/>
    <n v="559557"/>
    <n v="354778"/>
    <n v="620861"/>
  </r>
  <r>
    <m/>
    <x v="4"/>
    <s v="Region V - Midwest"/>
    <x v="31"/>
    <s v="ME"/>
    <x v="218"/>
    <n v="4"/>
    <x v="3"/>
    <n v="111541"/>
    <n v="178466"/>
    <n v="156158"/>
    <n v="249853"/>
    <n v="200774"/>
    <n v="321239"/>
    <n v="267699"/>
    <n v="428319"/>
    <n v="334624"/>
    <n v="535399"/>
    <n v="379241"/>
    <n v="606785"/>
    <n v="423857"/>
    <n v="678171"/>
  </r>
  <r>
    <m/>
    <x v="1"/>
    <s v="Region V"/>
    <x v="31"/>
    <s v="MI"/>
    <x v="218"/>
    <n v="1"/>
    <x v="0"/>
    <n v="129658"/>
    <n v="226902"/>
    <n v="168163"/>
    <n v="294286"/>
    <n v="201578"/>
    <n v="352761"/>
    <n v="240976"/>
    <n v="421708"/>
    <n v="284222"/>
    <n v="497388"/>
    <n v="311723"/>
    <n v="545515"/>
    <n v="336599"/>
    <n v="589048"/>
  </r>
  <r>
    <m/>
    <x v="1"/>
    <s v="Region V"/>
    <x v="31"/>
    <s v="MI"/>
    <x v="218"/>
    <n v="2"/>
    <x v="1"/>
    <n v="112329"/>
    <n v="196575"/>
    <n v="147470"/>
    <n v="258073"/>
    <n v="179561"/>
    <n v="314231"/>
    <n v="220797"/>
    <n v="386394"/>
    <n v="262922"/>
    <n v="460113"/>
    <n v="290486"/>
    <n v="508350"/>
    <n v="315778"/>
    <n v="552611"/>
  </r>
  <r>
    <m/>
    <x v="1"/>
    <s v="Region V"/>
    <x v="31"/>
    <s v="MI"/>
    <x v="218"/>
    <n v="3"/>
    <x v="2"/>
    <n v="101755"/>
    <n v="178071"/>
    <n v="138337"/>
    <n v="242091"/>
    <n v="174822"/>
    <n v="305939"/>
    <n v="230045"/>
    <n v="402580"/>
    <n v="284697"/>
    <n v="498219"/>
    <n v="320495"/>
    <n v="560867"/>
    <n v="355785"/>
    <n v="622624"/>
  </r>
  <r>
    <m/>
    <x v="1"/>
    <s v="Region V"/>
    <x v="31"/>
    <s v="MI"/>
    <x v="218"/>
    <n v="4"/>
    <x v="3"/>
    <n v="114403"/>
    <n v="183044"/>
    <n v="160164"/>
    <n v="256262"/>
    <n v="205925"/>
    <n v="329480"/>
    <n v="274566"/>
    <n v="439306"/>
    <n v="343208"/>
    <n v="549133"/>
    <n v="388969"/>
    <n v="622351"/>
    <n v="434730"/>
    <n v="695568"/>
  </r>
  <r>
    <m/>
    <x v="4"/>
    <s v="Region VII - Midwest"/>
    <x v="41"/>
    <s v="KS"/>
    <x v="307"/>
    <n v="1"/>
    <x v="0"/>
    <n v="110195"/>
    <n v="192841"/>
    <n v="143221"/>
    <n v="250637"/>
    <n v="171310"/>
    <n v="299793"/>
    <n v="204504"/>
    <n v="357882"/>
    <n v="241447"/>
    <n v="422532"/>
    <n v="264941"/>
    <n v="463646"/>
    <n v="287114"/>
    <n v="502449"/>
  </r>
  <r>
    <m/>
    <x v="4"/>
    <s v="Region VII - Midwest"/>
    <x v="41"/>
    <s v="KS"/>
    <x v="307"/>
    <n v="2"/>
    <x v="1"/>
    <n v="91482"/>
    <n v="160093"/>
    <n v="122044"/>
    <n v="213578"/>
    <n v="150544"/>
    <n v="263451"/>
    <n v="189736"/>
    <n v="332038"/>
    <n v="229695"/>
    <n v="401967"/>
    <n v="253707"/>
    <n v="443986"/>
    <n v="276220"/>
    <n v="483384"/>
  </r>
  <r>
    <m/>
    <x v="4"/>
    <s v="Region VII - Midwest"/>
    <x v="41"/>
    <s v="KS"/>
    <x v="307"/>
    <n v="3"/>
    <x v="2"/>
    <n v="83836"/>
    <n v="146713"/>
    <n v="115678"/>
    <n v="202437"/>
    <n v="146558"/>
    <n v="256476"/>
    <n v="191060"/>
    <n v="334354"/>
    <n v="237922"/>
    <n v="416363"/>
    <n v="267590"/>
    <n v="468283"/>
    <n v="296775"/>
    <n v="519356"/>
  </r>
  <r>
    <m/>
    <x v="4"/>
    <s v="Region VII - Midwest"/>
    <x v="41"/>
    <s v="KS"/>
    <x v="307"/>
    <n v="4"/>
    <x v="3"/>
    <n v="94987"/>
    <n v="151980"/>
    <n v="132982"/>
    <n v="212771"/>
    <n v="170977"/>
    <n v="273563"/>
    <n v="227969"/>
    <n v="364751"/>
    <n v="284962"/>
    <n v="455939"/>
    <n v="322957"/>
    <n v="516731"/>
    <n v="360952"/>
    <n v="577523"/>
  </r>
  <r>
    <m/>
    <x v="1"/>
    <s v="Region VII "/>
    <x v="41"/>
    <s v="KS"/>
    <x v="307"/>
    <n v="1"/>
    <x v="0"/>
    <n v="110588"/>
    <n v="193530"/>
    <n v="143612"/>
    <n v="251321"/>
    <n v="172268"/>
    <n v="301469"/>
    <n v="206118"/>
    <n v="360707"/>
    <n v="243263"/>
    <n v="425711"/>
    <n v="266869"/>
    <n v="467021"/>
    <n v="288337"/>
    <n v="504589"/>
  </r>
  <r>
    <m/>
    <x v="1"/>
    <s v="Region VII "/>
    <x v="41"/>
    <s v="KS"/>
    <x v="307"/>
    <n v="2"/>
    <x v="1"/>
    <n v="95040"/>
    <n v="166321"/>
    <n v="125046"/>
    <n v="218831"/>
    <n v="152514"/>
    <n v="266900"/>
    <n v="188013"/>
    <n v="329023"/>
    <n v="224153"/>
    <n v="392268"/>
    <n v="247774"/>
    <n v="433605"/>
    <n v="269525"/>
    <n v="471668"/>
  </r>
  <r>
    <m/>
    <x v="1"/>
    <s v="Region VII "/>
    <x v="41"/>
    <s v="KS"/>
    <x v="307"/>
    <n v="3"/>
    <x v="2"/>
    <n v="85208"/>
    <n v="149115"/>
    <n v="115596"/>
    <n v="202293"/>
    <n v="145896"/>
    <n v="255317"/>
    <n v="191790"/>
    <n v="335633"/>
    <n v="237172"/>
    <n v="415051"/>
    <n v="266856"/>
    <n v="466998"/>
    <n v="296084"/>
    <n v="518147"/>
  </r>
  <r>
    <m/>
    <x v="1"/>
    <s v="Region VII "/>
    <x v="41"/>
    <s v="KS"/>
    <x v="307"/>
    <n v="4"/>
    <x v="3"/>
    <n v="97557"/>
    <n v="156092"/>
    <n v="136580"/>
    <n v="218528"/>
    <n v="175603"/>
    <n v="280965"/>
    <n v="234137"/>
    <n v="374620"/>
    <n v="292672"/>
    <n v="468275"/>
    <n v="331695"/>
    <n v="530712"/>
    <n v="370718"/>
    <n v="593148"/>
  </r>
  <r>
    <m/>
    <x v="4"/>
    <s v="Region IV - Southeast"/>
    <x v="21"/>
    <s v="AL"/>
    <x v="133"/>
    <n v="1"/>
    <x v="0"/>
    <n v="105831"/>
    <n v="185204"/>
    <n v="137306"/>
    <n v="240285"/>
    <n v="164023"/>
    <n v="287040"/>
    <n v="195511"/>
    <n v="342143"/>
    <n v="230621"/>
    <n v="403587"/>
    <n v="252973"/>
    <n v="442704"/>
    <n v="273988"/>
    <n v="479478"/>
  </r>
  <r>
    <m/>
    <x v="4"/>
    <s v="Region IV - Southeast"/>
    <x v="21"/>
    <s v="AL"/>
    <x v="133"/>
    <n v="2"/>
    <x v="1"/>
    <n v="89173"/>
    <n v="156053"/>
    <n v="118455"/>
    <n v="207296"/>
    <n v="145537"/>
    <n v="254690"/>
    <n v="182365"/>
    <n v="319138"/>
    <n v="220160"/>
    <n v="385281"/>
    <n v="242973"/>
    <n v="425203"/>
    <n v="264290"/>
    <n v="462508"/>
  </r>
  <r>
    <m/>
    <x v="4"/>
    <s v="Region IV - Southeast"/>
    <x v="21"/>
    <s v="AL"/>
    <x v="133"/>
    <n v="3"/>
    <x v="2"/>
    <n v="82568"/>
    <n v="144494"/>
    <n v="114089"/>
    <n v="199656"/>
    <n v="144754"/>
    <n v="253319"/>
    <n v="189132"/>
    <n v="330981"/>
    <n v="235611"/>
    <n v="412319"/>
    <n v="265197"/>
    <n v="464095"/>
    <n v="294353"/>
    <n v="515117"/>
  </r>
  <r>
    <m/>
    <x v="4"/>
    <s v="Region IV - Southeast"/>
    <x v="21"/>
    <s v="AL"/>
    <x v="133"/>
    <n v="4"/>
    <x v="3"/>
    <n v="91255"/>
    <n v="146008"/>
    <n v="127757"/>
    <n v="204411"/>
    <n v="164259"/>
    <n v="262814"/>
    <n v="219012"/>
    <n v="350419"/>
    <n v="273765"/>
    <n v="438023"/>
    <n v="310267"/>
    <n v="496427"/>
    <n v="346769"/>
    <n v="554830"/>
  </r>
  <r>
    <m/>
    <x v="1"/>
    <s v="Region IV"/>
    <x v="21"/>
    <s v="AL"/>
    <x v="133"/>
    <n v="1"/>
    <x v="0"/>
    <n v="107353"/>
    <n v="187868"/>
    <n v="139115"/>
    <n v="243450"/>
    <n v="166678"/>
    <n v="291687"/>
    <n v="199137"/>
    <n v="348490"/>
    <n v="234773"/>
    <n v="410852"/>
    <n v="257445"/>
    <n v="450528"/>
    <n v="277877"/>
    <n v="486284"/>
  </r>
  <r>
    <m/>
    <x v="1"/>
    <s v="Region IV"/>
    <x v="21"/>
    <s v="AL"/>
    <x v="133"/>
    <n v="2"/>
    <x v="1"/>
    <n v="93508"/>
    <n v="163639"/>
    <n v="122582"/>
    <n v="214519"/>
    <n v="149088"/>
    <n v="260905"/>
    <n v="183015"/>
    <n v="320277"/>
    <n v="217756"/>
    <n v="381073"/>
    <n v="240505"/>
    <n v="420883"/>
    <n v="261328"/>
    <n v="457325"/>
  </r>
  <r>
    <m/>
    <x v="1"/>
    <s v="Region IV"/>
    <x v="21"/>
    <s v="AL"/>
    <x v="133"/>
    <n v="3"/>
    <x v="2"/>
    <n v="85287"/>
    <n v="149252"/>
    <n v="116110"/>
    <n v="203193"/>
    <n v="146856"/>
    <n v="256997"/>
    <n v="193370"/>
    <n v="338398"/>
    <n v="239428"/>
    <n v="418998"/>
    <n v="269625"/>
    <n v="471844"/>
    <n v="299416"/>
    <n v="523978"/>
  </r>
  <r>
    <m/>
    <x v="1"/>
    <s v="Region IV"/>
    <x v="21"/>
    <s v="AL"/>
    <x v="133"/>
    <n v="4"/>
    <x v="3"/>
    <n v="94734"/>
    <n v="151575"/>
    <n v="132628"/>
    <n v="212205"/>
    <n v="170522"/>
    <n v="272835"/>
    <n v="227363"/>
    <n v="363780"/>
    <n v="284203"/>
    <n v="454725"/>
    <n v="322097"/>
    <n v="515355"/>
    <n v="359991"/>
    <n v="575985"/>
  </r>
  <r>
    <m/>
    <x v="4"/>
    <s v="Region III -"/>
    <x v="15"/>
    <s v="DE"/>
    <x v="90"/>
    <n v="1"/>
    <x v="0"/>
    <n v="130434"/>
    <n v="228260"/>
    <n v="169252"/>
    <n v="296191"/>
    <n v="202208"/>
    <n v="353864"/>
    <n v="241057"/>
    <n v="421849"/>
    <n v="284369"/>
    <n v="497645"/>
    <n v="311940"/>
    <n v="545894"/>
    <n v="337869"/>
    <n v="591270"/>
  </r>
  <r>
    <m/>
    <x v="4"/>
    <s v="Region III -"/>
    <x v="15"/>
    <s v="DE"/>
    <x v="90"/>
    <n v="2"/>
    <x v="1"/>
    <n v="109765"/>
    <n v="192089"/>
    <n v="145862"/>
    <n v="255258"/>
    <n v="179270"/>
    <n v="313723"/>
    <n v="224745"/>
    <n v="393305"/>
    <n v="271389"/>
    <n v="474931"/>
    <n v="299531"/>
    <n v="524179"/>
    <n v="325836"/>
    <n v="570213"/>
  </r>
  <r>
    <m/>
    <x v="4"/>
    <s v="Region III -"/>
    <x v="15"/>
    <s v="DE"/>
    <x v="90"/>
    <n v="3"/>
    <x v="2"/>
    <n v="101547"/>
    <n v="177707"/>
    <n v="140297"/>
    <n v="245519"/>
    <n v="177983"/>
    <n v="311471"/>
    <n v="232506"/>
    <n v="406885"/>
    <n v="289635"/>
    <n v="506861"/>
    <n v="325984"/>
    <n v="570471"/>
    <n v="361798"/>
    <n v="633147"/>
  </r>
  <r>
    <m/>
    <x v="4"/>
    <s v="Region III -"/>
    <x v="15"/>
    <s v="DE"/>
    <x v="90"/>
    <n v="4"/>
    <x v="3"/>
    <n v="112466"/>
    <n v="179946"/>
    <n v="157453"/>
    <n v="251925"/>
    <n v="202440"/>
    <n v="323903"/>
    <n v="269919"/>
    <n v="431871"/>
    <n v="337399"/>
    <n v="539839"/>
    <n v="382386"/>
    <n v="611818"/>
    <n v="427373"/>
    <n v="683796"/>
  </r>
  <r>
    <m/>
    <x v="1"/>
    <s v="Region III "/>
    <x v="15"/>
    <s v="DE"/>
    <x v="90"/>
    <n v="1"/>
    <x v="0"/>
    <n v="129510"/>
    <n v="226642"/>
    <n v="167896"/>
    <n v="293818"/>
    <n v="201208"/>
    <n v="352114"/>
    <n v="240460"/>
    <n v="420805"/>
    <n v="283549"/>
    <n v="496211"/>
    <n v="310957"/>
    <n v="544175"/>
    <n v="335701"/>
    <n v="587477"/>
  </r>
  <r>
    <m/>
    <x v="1"/>
    <s v="Region III "/>
    <x v="15"/>
    <s v="DE"/>
    <x v="90"/>
    <n v="2"/>
    <x v="1"/>
    <n v="112516"/>
    <n v="196902"/>
    <n v="147603"/>
    <n v="258306"/>
    <n v="179617"/>
    <n v="314330"/>
    <n v="220671"/>
    <n v="386174"/>
    <n v="262661"/>
    <n v="459657"/>
    <n v="290148"/>
    <n v="507758"/>
    <n v="315337"/>
    <n v="551840"/>
  </r>
  <r>
    <m/>
    <x v="1"/>
    <s v="Region III "/>
    <x v="15"/>
    <s v="DE"/>
    <x v="90"/>
    <n v="3"/>
    <x v="2"/>
    <n v="102288"/>
    <n v="179004"/>
    <n v="139164"/>
    <n v="243537"/>
    <n v="175943"/>
    <n v="307901"/>
    <n v="231600"/>
    <n v="405299"/>
    <n v="286695"/>
    <n v="501716"/>
    <n v="322802"/>
    <n v="564903"/>
    <n v="358410"/>
    <n v="627217"/>
  </r>
  <r>
    <m/>
    <x v="1"/>
    <s v="Region III "/>
    <x v="15"/>
    <s v="DE"/>
    <x v="90"/>
    <n v="4"/>
    <x v="3"/>
    <n v="114279"/>
    <n v="182847"/>
    <n v="159991"/>
    <n v="255986"/>
    <n v="205703"/>
    <n v="329125"/>
    <n v="274271"/>
    <n v="438833"/>
    <n v="342838"/>
    <n v="548541"/>
    <n v="388550"/>
    <n v="621680"/>
    <n v="434262"/>
    <n v="694819"/>
  </r>
  <r>
    <m/>
    <x v="4"/>
    <s v="Region VII - Midwest"/>
    <x v="40"/>
    <s v="IA"/>
    <x v="302"/>
    <n v="1"/>
    <x v="0"/>
    <n v="119030"/>
    <n v="208303"/>
    <n v="154755"/>
    <n v="270821"/>
    <n v="185150"/>
    <n v="324012"/>
    <n v="221086"/>
    <n v="386900"/>
    <n v="261067"/>
    <n v="456868"/>
    <n v="286489"/>
    <n v="501355"/>
    <n v="310498"/>
    <n v="543371"/>
  </r>
  <r>
    <m/>
    <x v="4"/>
    <s v="Region VII - Midwest"/>
    <x v="40"/>
    <s v="IA"/>
    <x v="302"/>
    <n v="2"/>
    <x v="1"/>
    <n v="98544"/>
    <n v="172452"/>
    <n v="131572"/>
    <n v="230250"/>
    <n v="162415"/>
    <n v="284227"/>
    <n v="204919"/>
    <n v="358608"/>
    <n v="248203"/>
    <n v="434355"/>
    <n v="274190"/>
    <n v="479833"/>
    <n v="298571"/>
    <n v="522500"/>
  </r>
  <r>
    <m/>
    <x v="4"/>
    <s v="Region VII - Midwest"/>
    <x v="40"/>
    <s v="IA"/>
    <x v="302"/>
    <n v="3"/>
    <x v="2"/>
    <n v="90132"/>
    <n v="157731"/>
    <n v="124332"/>
    <n v="217582"/>
    <n v="157479"/>
    <n v="275588"/>
    <n v="205209"/>
    <n v="359116"/>
    <n v="255523"/>
    <n v="447165"/>
    <n v="287344"/>
    <n v="502851"/>
    <n v="318635"/>
    <n v="557611"/>
  </r>
  <r>
    <m/>
    <x v="4"/>
    <s v="Region VII - Midwest"/>
    <x v="40"/>
    <s v="IA"/>
    <x v="302"/>
    <n v="4"/>
    <x v="3"/>
    <n v="102597"/>
    <n v="164155"/>
    <n v="143636"/>
    <n v="229817"/>
    <n v="184674"/>
    <n v="295479"/>
    <n v="246233"/>
    <n v="393972"/>
    <n v="307791"/>
    <n v="492465"/>
    <n v="348830"/>
    <n v="558127"/>
    <n v="389868"/>
    <n v="623789"/>
  </r>
  <r>
    <m/>
    <x v="1"/>
    <s v="Region VII "/>
    <x v="40"/>
    <s v="IA"/>
    <x v="302"/>
    <n v="1"/>
    <x v="0"/>
    <n v="118759"/>
    <n v="207829"/>
    <n v="154258"/>
    <n v="269951"/>
    <n v="185061"/>
    <n v="323857"/>
    <n v="221459"/>
    <n v="387554"/>
    <n v="261399"/>
    <n v="457448"/>
    <n v="286777"/>
    <n v="501860"/>
    <n v="309879"/>
    <n v="542289"/>
  </r>
  <r>
    <m/>
    <x v="1"/>
    <s v="Region VII "/>
    <x v="40"/>
    <s v="IA"/>
    <x v="302"/>
    <n v="2"/>
    <x v="1"/>
    <n v="101916"/>
    <n v="178353"/>
    <n v="134145"/>
    <n v="234754"/>
    <n v="163661"/>
    <n v="286407"/>
    <n v="201846"/>
    <n v="353230"/>
    <n v="240696"/>
    <n v="421218"/>
    <n v="266084"/>
    <n v="465647"/>
    <n v="289476"/>
    <n v="506582"/>
  </r>
  <r>
    <m/>
    <x v="1"/>
    <s v="Region VII "/>
    <x v="40"/>
    <s v="IA"/>
    <x v="302"/>
    <n v="3"/>
    <x v="2"/>
    <n v="91202"/>
    <n v="159603"/>
    <n v="123679"/>
    <n v="216437"/>
    <n v="156060"/>
    <n v="273105"/>
    <n v="205115"/>
    <n v="358951"/>
    <n v="253614"/>
    <n v="443824"/>
    <n v="285329"/>
    <n v="499325"/>
    <n v="316549"/>
    <n v="553961"/>
  </r>
  <r>
    <m/>
    <x v="1"/>
    <s v="Region VII "/>
    <x v="40"/>
    <s v="IA"/>
    <x v="302"/>
    <n v="4"/>
    <x v="3"/>
    <n v="104762"/>
    <n v="167619"/>
    <n v="146667"/>
    <n v="234666"/>
    <n v="188571"/>
    <n v="301714"/>
    <n v="251428"/>
    <n v="402285"/>
    <n v="314285"/>
    <n v="502857"/>
    <n v="356190"/>
    <n v="569904"/>
    <n v="398095"/>
    <n v="636952"/>
  </r>
  <r>
    <m/>
    <x v="4"/>
    <s v="Region V - Midwest"/>
    <x v="32"/>
    <s v="ME"/>
    <x v="227"/>
    <n v="1"/>
    <x v="0"/>
    <n v="133770"/>
    <n v="234097"/>
    <n v="173704"/>
    <n v="303981"/>
    <n v="207634"/>
    <n v="363359"/>
    <n v="247675"/>
    <n v="433431"/>
    <n v="292282"/>
    <n v="511494"/>
    <n v="320665"/>
    <n v="561164"/>
    <n v="347400"/>
    <n v="607950"/>
  </r>
  <r>
    <m/>
    <x v="4"/>
    <s v="Region V - Midwest"/>
    <x v="32"/>
    <s v="ME"/>
    <x v="227"/>
    <n v="2"/>
    <x v="1"/>
    <n v="111905"/>
    <n v="195833"/>
    <n v="148960"/>
    <n v="260680"/>
    <n v="183370"/>
    <n v="320897"/>
    <n v="230420"/>
    <n v="403235"/>
    <n v="278551"/>
    <n v="487465"/>
    <n v="307539"/>
    <n v="538193"/>
    <n v="334671"/>
    <n v="585675"/>
  </r>
  <r>
    <m/>
    <x v="4"/>
    <s v="Region V - Midwest"/>
    <x v="32"/>
    <s v="ME"/>
    <x v="227"/>
    <n v="3"/>
    <x v="2"/>
    <n v="103101"/>
    <n v="180428"/>
    <n v="142365"/>
    <n v="249139"/>
    <n v="180504"/>
    <n v="315882"/>
    <n v="235589"/>
    <n v="412280"/>
    <n v="293431"/>
    <n v="513504"/>
    <n v="330154"/>
    <n v="577770"/>
    <n v="366313"/>
    <n v="641048"/>
  </r>
  <r>
    <m/>
    <x v="4"/>
    <s v="Region V - Midwest"/>
    <x v="32"/>
    <s v="ME"/>
    <x v="227"/>
    <n v="4"/>
    <x v="3"/>
    <n v="115328"/>
    <n v="184524"/>
    <n v="161459"/>
    <n v="258334"/>
    <n v="207590"/>
    <n v="332143"/>
    <n v="276786"/>
    <n v="442858"/>
    <n v="345983"/>
    <n v="553572"/>
    <n v="392114"/>
    <n v="627382"/>
    <n v="438245"/>
    <n v="701191"/>
  </r>
  <r>
    <m/>
    <x v="1"/>
    <s v="Region V"/>
    <x v="32"/>
    <s v="MN"/>
    <x v="227"/>
    <n v="1"/>
    <x v="0"/>
    <n v="129710"/>
    <n v="226992"/>
    <n v="168267"/>
    <n v="294467"/>
    <n v="201726"/>
    <n v="353021"/>
    <n v="241190"/>
    <n v="422082"/>
    <n v="284505"/>
    <n v="497884"/>
    <n v="312047"/>
    <n v="546083"/>
    <n v="336984"/>
    <n v="589721"/>
  </r>
  <r>
    <m/>
    <x v="1"/>
    <s v="Region V"/>
    <x v="32"/>
    <s v="MN"/>
    <x v="227"/>
    <n v="2"/>
    <x v="1"/>
    <n v="112218"/>
    <n v="196382"/>
    <n v="147380"/>
    <n v="257915"/>
    <n v="179503"/>
    <n v="314131"/>
    <n v="220822"/>
    <n v="386438"/>
    <n v="263006"/>
    <n v="460261"/>
    <n v="290603"/>
    <n v="508556"/>
    <n v="315941"/>
    <n v="552897"/>
  </r>
  <r>
    <m/>
    <x v="1"/>
    <s v="Region V"/>
    <x v="32"/>
    <s v="MN"/>
    <x v="227"/>
    <n v="3"/>
    <x v="2"/>
    <n v="101476"/>
    <n v="177583"/>
    <n v="137908"/>
    <n v="241339"/>
    <n v="174242"/>
    <n v="304923"/>
    <n v="229243"/>
    <n v="401175"/>
    <n v="283667"/>
    <n v="496417"/>
    <n v="319308"/>
    <n v="558789"/>
    <n v="354436"/>
    <n v="620263"/>
  </r>
  <r>
    <m/>
    <x v="1"/>
    <s v="Region V"/>
    <x v="32"/>
    <s v="MN"/>
    <x v="227"/>
    <n v="4"/>
    <x v="3"/>
    <n v="114444"/>
    <n v="183111"/>
    <n v="160222"/>
    <n v="256355"/>
    <n v="205999"/>
    <n v="329599"/>
    <n v="274666"/>
    <n v="439465"/>
    <n v="343332"/>
    <n v="549332"/>
    <n v="389110"/>
    <n v="622576"/>
    <n v="434888"/>
    <n v="695820"/>
  </r>
  <r>
    <m/>
    <x v="4"/>
    <s v="Region VIII -"/>
    <x v="44"/>
    <s v="CO"/>
    <x v="328"/>
    <n v="1"/>
    <x v="0"/>
    <n v="114851"/>
    <n v="200989"/>
    <n v="149017"/>
    <n v="260780"/>
    <n v="178020"/>
    <n v="311535"/>
    <n v="212205"/>
    <n v="371358"/>
    <n v="250321"/>
    <n v="438061"/>
    <n v="274585"/>
    <n v="480524"/>
    <n v="297400"/>
    <n v="520450"/>
  </r>
  <r>
    <m/>
    <x v="4"/>
    <s v="Region VIII -"/>
    <x v="44"/>
    <s v="CO"/>
    <x v="328"/>
    <n v="2"/>
    <x v="1"/>
    <n v="96729"/>
    <n v="169276"/>
    <n v="128509"/>
    <n v="224891"/>
    <n v="157909"/>
    <n v="276341"/>
    <n v="197903"/>
    <n v="346331"/>
    <n v="238940"/>
    <n v="418145"/>
    <n v="263706"/>
    <n v="461485"/>
    <n v="286850"/>
    <n v="501987"/>
  </r>
  <r>
    <m/>
    <x v="4"/>
    <s v="Region VIII -"/>
    <x v="44"/>
    <s v="CO"/>
    <x v="328"/>
    <n v="3"/>
    <x v="2"/>
    <n v="89536"/>
    <n v="156688"/>
    <n v="123712"/>
    <n v="216496"/>
    <n v="156955"/>
    <n v="274672"/>
    <n v="205061"/>
    <n v="358856"/>
    <n v="255451"/>
    <n v="447040"/>
    <n v="287522"/>
    <n v="503163"/>
    <n v="319124"/>
    <n v="558467"/>
  </r>
  <r>
    <m/>
    <x v="4"/>
    <s v="Region VIII -"/>
    <x v="44"/>
    <s v="CO"/>
    <x v="328"/>
    <n v="4"/>
    <x v="3"/>
    <n v="99032"/>
    <n v="158451"/>
    <n v="138644"/>
    <n v="221831"/>
    <n v="178257"/>
    <n v="285212"/>
    <n v="237676"/>
    <n v="380282"/>
    <n v="297095"/>
    <n v="475353"/>
    <n v="336708"/>
    <n v="538733"/>
    <n v="376321"/>
    <n v="602113"/>
  </r>
  <r>
    <m/>
    <x v="1"/>
    <s v="Region VIII"/>
    <x v="44"/>
    <s v="CO"/>
    <x v="328"/>
    <n v="1"/>
    <x v="0"/>
    <n v="111577"/>
    <n v="195259"/>
    <n v="144709"/>
    <n v="253241"/>
    <n v="173461"/>
    <n v="303557"/>
    <n v="207361"/>
    <n v="362882"/>
    <n v="244572"/>
    <n v="428000"/>
    <n v="268235"/>
    <n v="469411"/>
    <n v="289638"/>
    <n v="506866"/>
  </r>
  <r>
    <m/>
    <x v="1"/>
    <s v="Region VIII"/>
    <x v="44"/>
    <s v="CO"/>
    <x v="328"/>
    <n v="2"/>
    <x v="1"/>
    <n v="96677"/>
    <n v="169184"/>
    <n v="126917"/>
    <n v="222105"/>
    <n v="154531"/>
    <n v="270429"/>
    <n v="190010"/>
    <n v="332518"/>
    <n v="226258"/>
    <n v="395951"/>
    <n v="249976"/>
    <n v="437457"/>
    <n v="271738"/>
    <n v="475541"/>
  </r>
  <r>
    <m/>
    <x v="1"/>
    <s v="Region VIII"/>
    <x v="44"/>
    <s v="CO"/>
    <x v="328"/>
    <n v="3"/>
    <x v="2"/>
    <n v="87591"/>
    <n v="153284"/>
    <n v="119085"/>
    <n v="208399"/>
    <n v="150495"/>
    <n v="263367"/>
    <n v="198037"/>
    <n v="346565"/>
    <n v="245088"/>
    <n v="428903"/>
    <n v="275908"/>
    <n v="482839"/>
    <n v="306291"/>
    <n v="536009"/>
  </r>
  <r>
    <m/>
    <x v="1"/>
    <s v="Region VIII"/>
    <x v="44"/>
    <s v="CO"/>
    <x v="328"/>
    <n v="4"/>
    <x v="3"/>
    <n v="98449"/>
    <n v="157518"/>
    <n v="137828"/>
    <n v="220526"/>
    <n v="177208"/>
    <n v="283533"/>
    <n v="236277"/>
    <n v="378044"/>
    <n v="295347"/>
    <n v="472555"/>
    <n v="334726"/>
    <n v="535562"/>
    <n v="374106"/>
    <n v="598569"/>
  </r>
  <r>
    <m/>
    <x v="4"/>
    <s v="Region IV - Southeast"/>
    <x v="26"/>
    <s v="NC"/>
    <x v="174"/>
    <n v="1"/>
    <x v="0"/>
    <n v="119774"/>
    <n v="209605"/>
    <n v="155336"/>
    <n v="271837"/>
    <n v="185508"/>
    <n v="324639"/>
    <n v="221046"/>
    <n v="386831"/>
    <n v="260691"/>
    <n v="456208"/>
    <n v="285935"/>
    <n v="500386"/>
    <n v="309648"/>
    <n v="541884"/>
  </r>
  <r>
    <m/>
    <x v="4"/>
    <s v="Region IV - Southeast"/>
    <x v="26"/>
    <s v="NC"/>
    <x v="174"/>
    <n v="2"/>
    <x v="1"/>
    <n v="101250"/>
    <n v="177188"/>
    <n v="134373"/>
    <n v="235152"/>
    <n v="164951"/>
    <n v="288664"/>
    <n v="206428"/>
    <n v="361248"/>
    <n v="249058"/>
    <n v="435851"/>
    <n v="274814"/>
    <n v="480925"/>
    <n v="298864"/>
    <n v="523012"/>
  </r>
  <r>
    <m/>
    <x v="4"/>
    <s v="Region IV - Southeast"/>
    <x v="26"/>
    <s v="NC"/>
    <x v="174"/>
    <n v="3"/>
    <x v="2"/>
    <n v="93960"/>
    <n v="164429"/>
    <n v="129869"/>
    <n v="227270"/>
    <n v="164825"/>
    <n v="288443"/>
    <n v="215460"/>
    <n v="377054"/>
    <n v="268431"/>
    <n v="469754"/>
    <n v="302188"/>
    <n v="528828"/>
    <n v="335466"/>
    <n v="587066"/>
  </r>
  <r>
    <m/>
    <x v="4"/>
    <s v="Region IV - Southeast"/>
    <x v="26"/>
    <s v="NC"/>
    <x v="174"/>
    <n v="4"/>
    <x v="3"/>
    <n v="103285"/>
    <n v="165257"/>
    <n v="144600"/>
    <n v="231359"/>
    <n v="185914"/>
    <n v="297462"/>
    <n v="247885"/>
    <n v="396616"/>
    <n v="309856"/>
    <n v="495770"/>
    <n v="351170"/>
    <n v="561872"/>
    <n v="392484"/>
    <n v="627975"/>
  </r>
  <r>
    <m/>
    <x v="1"/>
    <s v="Region IV"/>
    <x v="26"/>
    <s v="NC"/>
    <x v="174"/>
    <n v="1"/>
    <x v="0"/>
    <n v="118914"/>
    <n v="208099"/>
    <n v="154109"/>
    <n v="269690"/>
    <n v="184652"/>
    <n v="323141"/>
    <n v="220624"/>
    <n v="386092"/>
    <n v="260116"/>
    <n v="455202"/>
    <n v="285240"/>
    <n v="499170"/>
    <n v="307890"/>
    <n v="538808"/>
  </r>
  <r>
    <m/>
    <x v="1"/>
    <s v="Region IV"/>
    <x v="26"/>
    <s v="NC"/>
    <x v="174"/>
    <n v="2"/>
    <x v="1"/>
    <n v="103523"/>
    <n v="181165"/>
    <n v="135731"/>
    <n v="237528"/>
    <n v="165098"/>
    <n v="288921"/>
    <n v="202702"/>
    <n v="354728"/>
    <n v="241199"/>
    <n v="422097"/>
    <n v="266405"/>
    <n v="466209"/>
    <n v="289484"/>
    <n v="506598"/>
  </r>
  <r>
    <m/>
    <x v="1"/>
    <s v="Region IV"/>
    <x v="26"/>
    <s v="NC"/>
    <x v="174"/>
    <n v="3"/>
    <x v="2"/>
    <n v="94358"/>
    <n v="165126"/>
    <n v="128442"/>
    <n v="224774"/>
    <n v="162440"/>
    <n v="284270"/>
    <n v="213877"/>
    <n v="374285"/>
    <n v="264806"/>
    <n v="463411"/>
    <n v="298194"/>
    <n v="521840"/>
    <n v="331131"/>
    <n v="579479"/>
  </r>
  <r>
    <m/>
    <x v="1"/>
    <s v="Region IV"/>
    <x v="26"/>
    <s v="NC"/>
    <x v="174"/>
    <n v="4"/>
    <x v="3"/>
    <n v="104935"/>
    <n v="167896"/>
    <n v="146909"/>
    <n v="235054"/>
    <n v="188883"/>
    <n v="302212"/>
    <n v="251844"/>
    <n v="402950"/>
    <n v="314805"/>
    <n v="503687"/>
    <n v="356779"/>
    <n v="570846"/>
    <n v="398752"/>
    <n v="638004"/>
  </r>
  <r>
    <m/>
    <x v="4"/>
    <s v="Region V - Midwest"/>
    <x v="29"/>
    <s v="IL"/>
    <x v="197"/>
    <n v="1"/>
    <x v="0"/>
    <n v="129976"/>
    <n v="227459"/>
    <n v="168747"/>
    <n v="295307"/>
    <n v="201682"/>
    <n v="352943"/>
    <n v="240537"/>
    <n v="420941"/>
    <n v="283832"/>
    <n v="496707"/>
    <n v="311384"/>
    <n v="544922"/>
    <n v="337325"/>
    <n v="590318"/>
  </r>
  <r>
    <m/>
    <x v="4"/>
    <s v="Region V - Midwest"/>
    <x v="29"/>
    <s v="IL"/>
    <x v="197"/>
    <n v="2"/>
    <x v="1"/>
    <n v="108899"/>
    <n v="190574"/>
    <n v="144895"/>
    <n v="253566"/>
    <n v="178292"/>
    <n v="312011"/>
    <n v="223904"/>
    <n v="391833"/>
    <n v="270597"/>
    <n v="473544"/>
    <n v="298730"/>
    <n v="522778"/>
    <n v="325054"/>
    <n v="568845"/>
  </r>
  <r>
    <m/>
    <x v="4"/>
    <s v="Region V - Midwest"/>
    <x v="29"/>
    <s v="IL"/>
    <x v="197"/>
    <n v="3"/>
    <x v="2"/>
    <n v="100440"/>
    <n v="175770"/>
    <n v="138710"/>
    <n v="242743"/>
    <n v="175896"/>
    <n v="307819"/>
    <n v="229628"/>
    <n v="401849"/>
    <n v="286018"/>
    <n v="500532"/>
    <n v="321840"/>
    <n v="563220"/>
    <n v="357117"/>
    <n v="624955"/>
  </r>
  <r>
    <m/>
    <x v="4"/>
    <s v="Region V - Midwest"/>
    <x v="29"/>
    <s v="IL"/>
    <x v="197"/>
    <n v="4"/>
    <x v="3"/>
    <n v="112061"/>
    <n v="179297"/>
    <n v="156885"/>
    <n v="251016"/>
    <n v="201710"/>
    <n v="322735"/>
    <n v="268946"/>
    <n v="430314"/>
    <n v="336183"/>
    <n v="537892"/>
    <n v="381007"/>
    <n v="609611"/>
    <n v="425831"/>
    <n v="681330"/>
  </r>
  <r>
    <m/>
    <x v="1"/>
    <s v="Region V"/>
    <x v="29"/>
    <s v="IL"/>
    <x v="197"/>
    <n v="1"/>
    <x v="0"/>
    <n v="127816"/>
    <n v="223678"/>
    <n v="165794"/>
    <n v="290139"/>
    <n v="198751"/>
    <n v="347814"/>
    <n v="237617"/>
    <n v="415829"/>
    <n v="280276"/>
    <n v="490484"/>
    <n v="307403"/>
    <n v="537955"/>
    <n v="331953"/>
    <n v="580918"/>
  </r>
  <r>
    <m/>
    <x v="1"/>
    <s v="Region V"/>
    <x v="29"/>
    <s v="IL"/>
    <x v="197"/>
    <n v="2"/>
    <x v="1"/>
    <n v="110649"/>
    <n v="193635"/>
    <n v="145294"/>
    <n v="254265"/>
    <n v="176940"/>
    <n v="309644"/>
    <n v="217626"/>
    <n v="380845"/>
    <n v="259176"/>
    <n v="453557"/>
    <n v="286360"/>
    <n v="501130"/>
    <n v="311312"/>
    <n v="544796"/>
  </r>
  <r>
    <m/>
    <x v="1"/>
    <s v="Region V"/>
    <x v="29"/>
    <s v="IL"/>
    <x v="197"/>
    <n v="3"/>
    <x v="2"/>
    <n v="100136"/>
    <n v="175237"/>
    <n v="136109"/>
    <n v="238191"/>
    <n v="171985"/>
    <n v="300974"/>
    <n v="226292"/>
    <n v="396010"/>
    <n v="280031"/>
    <n v="490054"/>
    <n v="315228"/>
    <n v="551649"/>
    <n v="349921"/>
    <n v="612361"/>
  </r>
  <r>
    <m/>
    <x v="1"/>
    <s v="Region V"/>
    <x v="29"/>
    <s v="IL"/>
    <x v="197"/>
    <n v="4"/>
    <x v="3"/>
    <n v="112775"/>
    <n v="180440"/>
    <n v="157885"/>
    <n v="252616"/>
    <n v="202995"/>
    <n v="324792"/>
    <n v="270660"/>
    <n v="433057"/>
    <n v="338325"/>
    <n v="541321"/>
    <n v="383435"/>
    <n v="613497"/>
    <n v="428546"/>
    <n v="685673"/>
  </r>
  <r>
    <m/>
    <x v="4"/>
    <s v="Region V - Midwest"/>
    <x v="34"/>
    <s v="WI"/>
    <x v="245"/>
    <n v="1"/>
    <x v="0"/>
    <n v="125631"/>
    <n v="219854"/>
    <n v="163127"/>
    <n v="285471"/>
    <n v="194983"/>
    <n v="341220"/>
    <n v="232573"/>
    <n v="407003"/>
    <n v="274453"/>
    <n v="480293"/>
    <n v="301101"/>
    <n v="526928"/>
    <n v="326199"/>
    <n v="570849"/>
  </r>
  <r>
    <m/>
    <x v="4"/>
    <s v="Region V - Midwest"/>
    <x v="34"/>
    <s v="WI"/>
    <x v="245"/>
    <n v="2"/>
    <x v="1"/>
    <n v="105145"/>
    <n v="184004"/>
    <n v="139943"/>
    <n v="244901"/>
    <n v="172249"/>
    <n v="301435"/>
    <n v="216407"/>
    <n v="378712"/>
    <n v="261588"/>
    <n v="457779"/>
    <n v="288803"/>
    <n v="505405"/>
    <n v="314273"/>
    <n v="549978"/>
  </r>
  <r>
    <m/>
    <x v="4"/>
    <s v="Region V - Midwest"/>
    <x v="34"/>
    <s v="WI"/>
    <x v="245"/>
    <n v="3"/>
    <x v="2"/>
    <n v="96905"/>
    <n v="169583"/>
    <n v="133814"/>
    <n v="234175"/>
    <n v="169670"/>
    <n v="296923"/>
    <n v="221464"/>
    <n v="387562"/>
    <n v="275841"/>
    <n v="482722"/>
    <n v="310371"/>
    <n v="543149"/>
    <n v="344371"/>
    <n v="602650"/>
  </r>
  <r>
    <m/>
    <x v="4"/>
    <s v="Region V - Midwest"/>
    <x v="34"/>
    <s v="WI"/>
    <x v="245"/>
    <n v="4"/>
    <x v="3"/>
    <n v="108312"/>
    <n v="173299"/>
    <n v="151637"/>
    <n v="242619"/>
    <n v="194962"/>
    <n v="311939"/>
    <n v="259949"/>
    <n v="415918"/>
    <n v="324936"/>
    <n v="519898"/>
    <n v="368261"/>
    <n v="589218"/>
    <n v="411586"/>
    <n v="658537"/>
  </r>
  <r>
    <m/>
    <x v="1"/>
    <s v="Region V"/>
    <x v="34"/>
    <s v="WI"/>
    <x v="245"/>
    <n v="1"/>
    <x v="0"/>
    <n v="128516"/>
    <n v="224903"/>
    <n v="166756"/>
    <n v="291823"/>
    <n v="199940"/>
    <n v="349896"/>
    <n v="239092"/>
    <n v="418412"/>
    <n v="282064"/>
    <n v="493611"/>
    <n v="309384"/>
    <n v="541421"/>
    <n v="334143"/>
    <n v="584751"/>
  </r>
  <r>
    <m/>
    <x v="1"/>
    <s v="Region V"/>
    <x v="34"/>
    <s v="WI"/>
    <x v="245"/>
    <n v="2"/>
    <x v="1"/>
    <n v="111024"/>
    <n v="194293"/>
    <n v="145870"/>
    <n v="255272"/>
    <n v="177717"/>
    <n v="311005"/>
    <n v="218724"/>
    <n v="382767"/>
    <n v="260565"/>
    <n v="455988"/>
    <n v="287931"/>
    <n v="503880"/>
    <n v="313074"/>
    <n v="547879"/>
  </r>
  <r>
    <m/>
    <x v="1"/>
    <s v="Region V"/>
    <x v="34"/>
    <s v="WI"/>
    <x v="245"/>
    <n v="3"/>
    <x v="2"/>
    <n v="100210"/>
    <n v="175368"/>
    <n v="136136"/>
    <n v="238238"/>
    <n v="171964"/>
    <n v="300936"/>
    <n v="226206"/>
    <n v="395860"/>
    <n v="279870"/>
    <n v="489773"/>
    <n v="315005"/>
    <n v="551259"/>
    <n v="349627"/>
    <n v="611847"/>
  </r>
  <r>
    <m/>
    <x v="1"/>
    <s v="Region V"/>
    <x v="34"/>
    <s v="WI"/>
    <x v="245"/>
    <n v="4"/>
    <x v="3"/>
    <n v="113387"/>
    <n v="181419"/>
    <n v="158741"/>
    <n v="253986"/>
    <n v="204096"/>
    <n v="326554"/>
    <n v="272128"/>
    <n v="435405"/>
    <n v="340160"/>
    <n v="544256"/>
    <n v="385515"/>
    <n v="616824"/>
    <n v="430870"/>
    <n v="689391"/>
  </r>
  <r>
    <m/>
    <x v="4"/>
    <s v="Region VI - Midsouth"/>
    <x v="39"/>
    <s v="TX"/>
    <x v="284"/>
    <n v="1"/>
    <x v="0"/>
    <n v="106857"/>
    <n v="187000"/>
    <n v="138733"/>
    <n v="242782"/>
    <n v="165811"/>
    <n v="290169"/>
    <n v="197757"/>
    <n v="346075"/>
    <n v="233353"/>
    <n v="408367"/>
    <n v="256004"/>
    <n v="448008"/>
    <n v="277332"/>
    <n v="485332"/>
  </r>
  <r>
    <m/>
    <x v="4"/>
    <s v="Region VI - Midsouth"/>
    <x v="39"/>
    <s v="TX"/>
    <x v="284"/>
    <n v="2"/>
    <x v="1"/>
    <n v="89523"/>
    <n v="156665"/>
    <n v="119116"/>
    <n v="208453"/>
    <n v="146574"/>
    <n v="256505"/>
    <n v="184077"/>
    <n v="322135"/>
    <n v="222467"/>
    <n v="389317"/>
    <n v="245598"/>
    <n v="429796"/>
    <n v="267241"/>
    <n v="467672"/>
  </r>
  <r>
    <m/>
    <x v="4"/>
    <s v="Region VI - Midsouth"/>
    <x v="39"/>
    <s v="TX"/>
    <x v="284"/>
    <n v="3"/>
    <x v="2"/>
    <n v="82565"/>
    <n v="144488"/>
    <n v="114023"/>
    <n v="199540"/>
    <n v="144590"/>
    <n v="253032"/>
    <n v="188756"/>
    <n v="330324"/>
    <n v="235109"/>
    <n v="411441"/>
    <n v="264554"/>
    <n v="462969"/>
    <n v="293551"/>
    <n v="513714"/>
  </r>
  <r>
    <m/>
    <x v="4"/>
    <s v="Region VI - Midsouth"/>
    <x v="39"/>
    <s v="TX"/>
    <x v="284"/>
    <n v="4"/>
    <x v="3"/>
    <n v="92128"/>
    <n v="147405"/>
    <n v="128980"/>
    <n v="206367"/>
    <n v="165831"/>
    <n v="265329"/>
    <n v="221108"/>
    <n v="353772"/>
    <n v="276385"/>
    <n v="442216"/>
    <n v="313236"/>
    <n v="501178"/>
    <n v="350087"/>
    <n v="560140"/>
  </r>
  <r>
    <m/>
    <x v="1"/>
    <s v="Region VI"/>
    <x v="39"/>
    <s v="TX"/>
    <x v="284"/>
    <n v="1"/>
    <x v="0"/>
    <n v="106596"/>
    <n v="186543"/>
    <n v="138253"/>
    <n v="241943"/>
    <n v="165725"/>
    <n v="290019"/>
    <n v="198117"/>
    <n v="346706"/>
    <n v="233673"/>
    <n v="408927"/>
    <n v="256283"/>
    <n v="448495"/>
    <n v="276736"/>
    <n v="484288"/>
  </r>
  <r>
    <m/>
    <x v="1"/>
    <s v="Region VI"/>
    <x v="39"/>
    <s v="TX"/>
    <x v="284"/>
    <n v="2"/>
    <x v="1"/>
    <n v="92344"/>
    <n v="161601"/>
    <n v="121235"/>
    <n v="212160"/>
    <n v="147618"/>
    <n v="258331"/>
    <n v="181521"/>
    <n v="317662"/>
    <n v="216155"/>
    <n v="378271"/>
    <n v="238817"/>
    <n v="417929"/>
    <n v="259611"/>
    <n v="454319"/>
  </r>
  <r>
    <m/>
    <x v="1"/>
    <s v="Region VI"/>
    <x v="39"/>
    <s v="TX"/>
    <x v="284"/>
    <n v="3"/>
    <x v="2"/>
    <n v="83645"/>
    <n v="146379"/>
    <n v="113715"/>
    <n v="199001"/>
    <n v="143704"/>
    <n v="251483"/>
    <n v="189097"/>
    <n v="330920"/>
    <n v="234019"/>
    <n v="409533"/>
    <n v="263444"/>
    <n v="461027"/>
    <n v="292451"/>
    <n v="511790"/>
  </r>
  <r>
    <m/>
    <x v="1"/>
    <s v="Region VI"/>
    <x v="39"/>
    <s v="TX"/>
    <x v="284"/>
    <n v="4"/>
    <x v="3"/>
    <n v="94054"/>
    <n v="150486"/>
    <n v="131675"/>
    <n v="210680"/>
    <n v="169296"/>
    <n v="270874"/>
    <n v="225729"/>
    <n v="361166"/>
    <n v="282161"/>
    <n v="451457"/>
    <n v="319782"/>
    <n v="511652"/>
    <n v="357404"/>
    <n v="571846"/>
  </r>
  <r>
    <m/>
    <x v="4"/>
    <s v="Region II - Northeast"/>
    <x v="11"/>
    <s v="NJ"/>
    <x v="58"/>
    <n v="1"/>
    <x v="0"/>
    <n v="149103"/>
    <n v="260931"/>
    <n v="193507"/>
    <n v="338637"/>
    <n v="231212"/>
    <n v="404620"/>
    <n v="275669"/>
    <n v="482421"/>
    <n v="325226"/>
    <n v="569145"/>
    <n v="356769"/>
    <n v="624346"/>
    <n v="386444"/>
    <n v="676277"/>
  </r>
  <r>
    <m/>
    <x v="4"/>
    <s v="Region II - Northeast"/>
    <x v="11"/>
    <s v="NJ"/>
    <x v="58"/>
    <n v="2"/>
    <x v="1"/>
    <n v="125314"/>
    <n v="219300"/>
    <n v="166586"/>
    <n v="291526"/>
    <n v="204812"/>
    <n v="358421"/>
    <n v="256896"/>
    <n v="449568"/>
    <n v="310287"/>
    <n v="543002"/>
    <n v="342488"/>
    <n v="599353"/>
    <n v="372595"/>
    <n v="652041"/>
  </r>
  <r>
    <m/>
    <x v="4"/>
    <s v="Region II - Northeast"/>
    <x v="11"/>
    <s v="NJ"/>
    <x v="58"/>
    <n v="3"/>
    <x v="2"/>
    <n v="115829"/>
    <n v="202701"/>
    <n v="160010"/>
    <n v="280017"/>
    <n v="202967"/>
    <n v="355192"/>
    <n v="265092"/>
    <n v="463910"/>
    <n v="330217"/>
    <n v="577879"/>
    <n v="371634"/>
    <n v="650359"/>
    <n v="412436"/>
    <n v="721764"/>
  </r>
  <r>
    <m/>
    <x v="4"/>
    <s v="Region II - Northeast"/>
    <x v="11"/>
    <s v="NJ"/>
    <x v="58"/>
    <n v="4"/>
    <x v="3"/>
    <n v="128560"/>
    <n v="205696"/>
    <n v="179984"/>
    <n v="287975"/>
    <n v="231408"/>
    <n v="370254"/>
    <n v="308545"/>
    <n v="493671"/>
    <n v="385681"/>
    <n v="617089"/>
    <n v="437105"/>
    <n v="699368"/>
    <n v="488529"/>
    <n v="781646"/>
  </r>
  <r>
    <m/>
    <x v="1"/>
    <s v="Region II"/>
    <x v="11"/>
    <s v="NJ"/>
    <x v="58"/>
    <n v="1"/>
    <x v="0"/>
    <n v="149463"/>
    <n v="261561"/>
    <n v="193865"/>
    <n v="339263"/>
    <n v="232396"/>
    <n v="406693"/>
    <n v="277833"/>
    <n v="486208"/>
    <n v="327706"/>
    <n v="573485"/>
    <n v="359420"/>
    <n v="628985"/>
    <n v="388116"/>
    <n v="679204"/>
  </r>
  <r>
    <m/>
    <x v="1"/>
    <s v="Region II"/>
    <x v="11"/>
    <s v="NJ"/>
    <x v="58"/>
    <n v="2"/>
    <x v="1"/>
    <n v="129423"/>
    <n v="226490"/>
    <n v="169935"/>
    <n v="297386"/>
    <n v="206935"/>
    <n v="362136"/>
    <n v="254497"/>
    <n v="445369"/>
    <n v="303074"/>
    <n v="530380"/>
    <n v="334857"/>
    <n v="586000"/>
    <n v="364027"/>
    <n v="637048"/>
  </r>
  <r>
    <m/>
    <x v="1"/>
    <s v="Region II"/>
    <x v="11"/>
    <s v="NJ"/>
    <x v="58"/>
    <n v="3"/>
    <x v="2"/>
    <n v="117166"/>
    <n v="205041"/>
    <n v="159269"/>
    <n v="278721"/>
    <n v="201259"/>
    <n v="352203"/>
    <n v="264817"/>
    <n v="463430"/>
    <n v="327714"/>
    <n v="573499"/>
    <n v="368910"/>
    <n v="645592"/>
    <n v="409518"/>
    <n v="716656"/>
  </r>
  <r>
    <m/>
    <x v="1"/>
    <s v="Region II"/>
    <x v="11"/>
    <s v="NJ"/>
    <x v="58"/>
    <n v="4"/>
    <x v="3"/>
    <n v="131876"/>
    <n v="211001"/>
    <n v="184626"/>
    <n v="295401"/>
    <n v="237376"/>
    <n v="379802"/>
    <n v="316502"/>
    <n v="506403"/>
    <n v="395627"/>
    <n v="633003"/>
    <n v="448377"/>
    <n v="717404"/>
    <n v="501127"/>
    <n v="801804"/>
  </r>
  <r>
    <m/>
    <x v="4"/>
    <s v="Region IX - West"/>
    <x v="53"/>
    <s v="NV"/>
    <x v="385"/>
    <n v="1"/>
    <x v="0"/>
    <n v="127342"/>
    <n v="222849"/>
    <n v="165325"/>
    <n v="289319"/>
    <n v="197591"/>
    <n v="345784"/>
    <n v="235657"/>
    <n v="412399"/>
    <n v="278072"/>
    <n v="486625"/>
    <n v="305063"/>
    <n v="533861"/>
    <n v="330476"/>
    <n v="578334"/>
  </r>
  <r>
    <m/>
    <x v="4"/>
    <s v="Region IX - West"/>
    <x v="53"/>
    <s v="NV"/>
    <x v="385"/>
    <n v="2"/>
    <x v="1"/>
    <n v="106701"/>
    <n v="186726"/>
    <n v="141967"/>
    <n v="248441"/>
    <n v="174685"/>
    <n v="305698"/>
    <n v="219367"/>
    <n v="383893"/>
    <n v="265109"/>
    <n v="463941"/>
    <n v="292671"/>
    <n v="512175"/>
    <n v="318460"/>
    <n v="557305"/>
  </r>
  <r>
    <m/>
    <x v="4"/>
    <s v="Region IX - West"/>
    <x v="53"/>
    <s v="NV"/>
    <x v="385"/>
    <n v="3"/>
    <x v="2"/>
    <n v="98418"/>
    <n v="172231"/>
    <n v="135919"/>
    <n v="237857"/>
    <n v="172358"/>
    <n v="301626"/>
    <n v="225011"/>
    <n v="393769"/>
    <n v="280268"/>
    <n v="490469"/>
    <n v="315371"/>
    <n v="551899"/>
    <n v="349940"/>
    <n v="612396"/>
  </r>
  <r>
    <m/>
    <x v="4"/>
    <s v="Region IX - West"/>
    <x v="53"/>
    <s v="NV"/>
    <x v="385"/>
    <n v="4"/>
    <x v="3"/>
    <n v="109790"/>
    <n v="175664"/>
    <n v="153706"/>
    <n v="245929"/>
    <n v="197622"/>
    <n v="316195"/>
    <n v="263496"/>
    <n v="421593"/>
    <n v="329370"/>
    <n v="526992"/>
    <n v="373286"/>
    <n v="597257"/>
    <n v="417202"/>
    <n v="667523"/>
  </r>
  <r>
    <m/>
    <x v="1"/>
    <s v="Region IX"/>
    <x v="53"/>
    <s v="NV"/>
    <x v="385"/>
    <n v="1"/>
    <x v="0"/>
    <n v="122852"/>
    <n v="214991"/>
    <n v="159466"/>
    <n v="279066"/>
    <n v="191239"/>
    <n v="334668"/>
    <n v="228746"/>
    <n v="400305"/>
    <n v="269908"/>
    <n v="472339"/>
    <n v="296073"/>
    <n v="518128"/>
    <n v="319823"/>
    <n v="559691"/>
  </r>
  <r>
    <m/>
    <x v="1"/>
    <s v="Region IX"/>
    <x v="53"/>
    <s v="NV"/>
    <x v="385"/>
    <n v="2"/>
    <x v="1"/>
    <n v="105881"/>
    <n v="185291"/>
    <n v="139201"/>
    <n v="243602"/>
    <n v="169677"/>
    <n v="296935"/>
    <n v="208983"/>
    <n v="365721"/>
    <n v="249049"/>
    <n v="435835"/>
    <n v="275246"/>
    <n v="481680"/>
    <n v="299338"/>
    <n v="523842"/>
  </r>
  <r>
    <m/>
    <x v="1"/>
    <s v="Region IX"/>
    <x v="53"/>
    <s v="NV"/>
    <x v="385"/>
    <n v="3"/>
    <x v="2"/>
    <n v="95277"/>
    <n v="166735"/>
    <n v="129354"/>
    <n v="226369"/>
    <n v="163335"/>
    <n v="285836"/>
    <n v="214792"/>
    <n v="375886"/>
    <n v="265689"/>
    <n v="464956"/>
    <n v="298998"/>
    <n v="523246"/>
    <n v="331809"/>
    <n v="580665"/>
  </r>
  <r>
    <m/>
    <x v="1"/>
    <s v="Region IX"/>
    <x v="53"/>
    <s v="NV"/>
    <x v="385"/>
    <n v="4"/>
    <x v="3"/>
    <n v="108383"/>
    <n v="173413"/>
    <n v="151736"/>
    <n v="242778"/>
    <n v="195090"/>
    <n v="312144"/>
    <n v="260120"/>
    <n v="416191"/>
    <n v="325150"/>
    <n v="520239"/>
    <n v="368503"/>
    <n v="589605"/>
    <n v="411856"/>
    <n v="658970"/>
  </r>
  <r>
    <m/>
    <x v="4"/>
    <s v="Region II - Northeast"/>
    <x v="12"/>
    <s v="NY"/>
    <x v="71"/>
    <n v="1"/>
    <x v="0"/>
    <n v="119941"/>
    <n v="209897"/>
    <n v="155691"/>
    <n v="272460"/>
    <n v="186055"/>
    <n v="325596"/>
    <n v="221867"/>
    <n v="388267"/>
    <n v="261778"/>
    <n v="458112"/>
    <n v="287179"/>
    <n v="502563"/>
    <n v="311086"/>
    <n v="544400"/>
  </r>
  <r>
    <m/>
    <x v="4"/>
    <s v="Region II - Northeast"/>
    <x v="12"/>
    <s v="NY"/>
    <x v="71"/>
    <n v="2"/>
    <x v="1"/>
    <n v="100637"/>
    <n v="176115"/>
    <n v="133846"/>
    <n v="234230"/>
    <n v="164632"/>
    <n v="288106"/>
    <n v="206633"/>
    <n v="361608"/>
    <n v="249656"/>
    <n v="436897"/>
    <n v="275590"/>
    <n v="482283"/>
    <n v="299848"/>
    <n v="524734"/>
  </r>
  <r>
    <m/>
    <x v="4"/>
    <s v="Region II - Northeast"/>
    <x v="12"/>
    <s v="NY"/>
    <x v="71"/>
    <n v="3"/>
    <x v="2"/>
    <n v="92912"/>
    <n v="162597"/>
    <n v="128332"/>
    <n v="224581"/>
    <n v="162759"/>
    <n v="284828"/>
    <n v="212523"/>
    <n v="371916"/>
    <n v="264723"/>
    <n v="463265"/>
    <n v="297900"/>
    <n v="521325"/>
    <n v="330578"/>
    <n v="578512"/>
  </r>
  <r>
    <m/>
    <x v="4"/>
    <s v="Region II - Northeast"/>
    <x v="12"/>
    <s v="NY"/>
    <x v="71"/>
    <n v="4"/>
    <x v="3"/>
    <n v="103412"/>
    <n v="165459"/>
    <n v="144777"/>
    <n v="231643"/>
    <n v="186142"/>
    <n v="297827"/>
    <n v="248189"/>
    <n v="397103"/>
    <n v="310236"/>
    <n v="496378"/>
    <n v="351601"/>
    <n v="562562"/>
    <n v="392966"/>
    <n v="628746"/>
  </r>
  <r>
    <m/>
    <x v="1"/>
    <s v="Region II"/>
    <x v="12"/>
    <s v="NY"/>
    <x v="71"/>
    <n v="1"/>
    <x v="0"/>
    <n v="121481"/>
    <n v="212591"/>
    <n v="157509"/>
    <n v="275640"/>
    <n v="188774"/>
    <n v="330355"/>
    <n v="225622"/>
    <n v="394839"/>
    <n v="266071"/>
    <n v="465624"/>
    <n v="291798"/>
    <n v="510646"/>
    <n v="315038"/>
    <n v="551316"/>
  </r>
  <r>
    <m/>
    <x v="1"/>
    <s v="Region II"/>
    <x v="12"/>
    <s v="NY"/>
    <x v="71"/>
    <n v="2"/>
    <x v="1"/>
    <n v="105448"/>
    <n v="184535"/>
    <n v="138365"/>
    <n v="242138"/>
    <n v="168405"/>
    <n v="294709"/>
    <n v="206953"/>
    <n v="362168"/>
    <n v="246366"/>
    <n v="431140"/>
    <n v="272161"/>
    <n v="476282"/>
    <n v="295810"/>
    <n v="517668"/>
  </r>
  <r>
    <m/>
    <x v="1"/>
    <s v="Region II"/>
    <x v="12"/>
    <s v="NY"/>
    <x v="71"/>
    <n v="3"/>
    <x v="2"/>
    <n v="95758"/>
    <n v="167577"/>
    <n v="130250"/>
    <n v="227938"/>
    <n v="164652"/>
    <n v="288141"/>
    <n v="216714"/>
    <n v="379249"/>
    <n v="268246"/>
    <n v="469430"/>
    <n v="302013"/>
    <n v="528522"/>
    <n v="335309"/>
    <n v="586791"/>
  </r>
  <r>
    <m/>
    <x v="1"/>
    <s v="Region II"/>
    <x v="12"/>
    <s v="NY"/>
    <x v="71"/>
    <n v="4"/>
    <x v="3"/>
    <n v="107192"/>
    <n v="171508"/>
    <n v="150069"/>
    <n v="240111"/>
    <n v="192946"/>
    <n v="308714"/>
    <n v="257262"/>
    <n v="411619"/>
    <n v="321577"/>
    <n v="514523"/>
    <n v="364454"/>
    <n v="583126"/>
    <n v="407331"/>
    <n v="651730"/>
  </r>
  <r>
    <m/>
    <x v="4"/>
    <s v="Region VI - Midsouth"/>
    <x v="38"/>
    <s v="OK"/>
    <x v="274"/>
    <n v="1"/>
    <x v="0"/>
    <n v="105657"/>
    <n v="184900"/>
    <n v="137210"/>
    <n v="240118"/>
    <n v="164023"/>
    <n v="287040"/>
    <n v="195668"/>
    <n v="342419"/>
    <n v="230919"/>
    <n v="404108"/>
    <n v="253348"/>
    <n v="443358"/>
    <n v="274478"/>
    <n v="480336"/>
  </r>
  <r>
    <m/>
    <x v="4"/>
    <s v="Region VI - Midsouth"/>
    <x v="38"/>
    <s v="OK"/>
    <x v="274"/>
    <n v="2"/>
    <x v="1"/>
    <n v="88323"/>
    <n v="154564"/>
    <n v="117594"/>
    <n v="205790"/>
    <n v="144786"/>
    <n v="253376"/>
    <n v="181989"/>
    <n v="318480"/>
    <n v="220033"/>
    <n v="385058"/>
    <n v="242941"/>
    <n v="425147"/>
    <n v="264386"/>
    <n v="462676"/>
  </r>
  <r>
    <m/>
    <x v="4"/>
    <s v="Region VI - Midsouth"/>
    <x v="38"/>
    <s v="OK"/>
    <x v="274"/>
    <n v="3"/>
    <x v="2"/>
    <n v="81333"/>
    <n v="142333"/>
    <n v="112299"/>
    <n v="196523"/>
    <n v="142373"/>
    <n v="249154"/>
    <n v="185801"/>
    <n v="325152"/>
    <n v="231415"/>
    <n v="404976"/>
    <n v="260367"/>
    <n v="455643"/>
    <n v="288872"/>
    <n v="505525"/>
  </r>
  <r>
    <m/>
    <x v="4"/>
    <s v="Region VI - Midsouth"/>
    <x v="38"/>
    <s v="OK"/>
    <x v="274"/>
    <n v="4"/>
    <x v="3"/>
    <n v="91089"/>
    <n v="145743"/>
    <n v="127525"/>
    <n v="204040"/>
    <n v="163960"/>
    <n v="262337"/>
    <n v="218614"/>
    <n v="349782"/>
    <n v="273267"/>
    <n v="437228"/>
    <n v="309703"/>
    <n v="495525"/>
    <n v="346139"/>
    <n v="553822"/>
  </r>
  <r>
    <m/>
    <x v="1"/>
    <s v="Region VI"/>
    <x v="38"/>
    <s v="OK"/>
    <x v="274"/>
    <n v="1"/>
    <x v="0"/>
    <n v="106647"/>
    <n v="186633"/>
    <n v="138356"/>
    <n v="242124"/>
    <n v="165873"/>
    <n v="290279"/>
    <n v="198331"/>
    <n v="347079"/>
    <n v="233956"/>
    <n v="409423"/>
    <n v="256607"/>
    <n v="449063"/>
    <n v="277121"/>
    <n v="484961"/>
  </r>
  <r>
    <m/>
    <x v="1"/>
    <s v="Region VI"/>
    <x v="38"/>
    <s v="OK"/>
    <x v="274"/>
    <n v="2"/>
    <x v="1"/>
    <n v="92233"/>
    <n v="161408"/>
    <n v="121145"/>
    <n v="212003"/>
    <n v="147560"/>
    <n v="258230"/>
    <n v="181546"/>
    <n v="317706"/>
    <n v="216239"/>
    <n v="378419"/>
    <n v="238934"/>
    <n v="418135"/>
    <n v="259775"/>
    <n v="454606"/>
  </r>
  <r>
    <m/>
    <x v="1"/>
    <s v="Region VI"/>
    <x v="38"/>
    <s v="OK"/>
    <x v="274"/>
    <n v="3"/>
    <x v="2"/>
    <n v="83366"/>
    <n v="145890"/>
    <n v="113286"/>
    <n v="198250"/>
    <n v="143124"/>
    <n v="250467"/>
    <n v="188295"/>
    <n v="329515"/>
    <n v="232989"/>
    <n v="407731"/>
    <n v="262257"/>
    <n v="458950"/>
    <n v="291102"/>
    <n v="509428"/>
  </r>
  <r>
    <m/>
    <x v="1"/>
    <s v="Region VI"/>
    <x v="38"/>
    <s v="OK"/>
    <x v="274"/>
    <n v="4"/>
    <x v="3"/>
    <n v="94095"/>
    <n v="150552"/>
    <n v="131733"/>
    <n v="210773"/>
    <n v="169371"/>
    <n v="270994"/>
    <n v="225828"/>
    <n v="361325"/>
    <n v="282285"/>
    <n v="451656"/>
    <n v="319923"/>
    <n v="511877"/>
    <n v="357561"/>
    <n v="572098"/>
  </r>
  <r>
    <m/>
    <x v="4"/>
    <s v="Region III -"/>
    <x v="18"/>
    <s v="PA"/>
    <x v="99"/>
    <n v="1"/>
    <x v="0"/>
    <n v="125633"/>
    <n v="219859"/>
    <n v="163163"/>
    <n v="285536"/>
    <n v="195056"/>
    <n v="341349"/>
    <n v="232702"/>
    <n v="407229"/>
    <n v="274634"/>
    <n v="480609"/>
    <n v="301312"/>
    <n v="527296"/>
    <n v="326449"/>
    <n v="571286"/>
  </r>
  <r>
    <m/>
    <x v="4"/>
    <s v="Region III -"/>
    <x v="18"/>
    <s v="PA"/>
    <x v="99"/>
    <n v="2"/>
    <x v="1"/>
    <n v="104964"/>
    <n v="183687"/>
    <n v="139773"/>
    <n v="244603"/>
    <n v="172119"/>
    <n v="301208"/>
    <n v="216391"/>
    <n v="378684"/>
    <n v="261654"/>
    <n v="457894"/>
    <n v="288904"/>
    <n v="505581"/>
    <n v="314417"/>
    <n v="550229"/>
  </r>
  <r>
    <m/>
    <x v="4"/>
    <s v="Region III -"/>
    <x v="18"/>
    <s v="PA"/>
    <x v="99"/>
    <n v="3"/>
    <x v="2"/>
    <n v="96621"/>
    <n v="169087"/>
    <n v="133401"/>
    <n v="233451"/>
    <n v="169117"/>
    <n v="295955"/>
    <n v="220684"/>
    <n v="386197"/>
    <n v="274858"/>
    <n v="481002"/>
    <n v="309236"/>
    <n v="541164"/>
    <n v="343081"/>
    <n v="600392"/>
  </r>
  <r>
    <m/>
    <x v="4"/>
    <s v="Region III -"/>
    <x v="18"/>
    <s v="PA"/>
    <x v="99"/>
    <n v="4"/>
    <x v="3"/>
    <n v="108310"/>
    <n v="173296"/>
    <n v="151634"/>
    <n v="242614"/>
    <n v="194958"/>
    <n v="311933"/>
    <n v="259944"/>
    <n v="415910"/>
    <n v="324930"/>
    <n v="519888"/>
    <n v="368254"/>
    <n v="589206"/>
    <n v="411578"/>
    <n v="658525"/>
  </r>
  <r>
    <m/>
    <x v="1"/>
    <s v="Region III "/>
    <x v="18"/>
    <s v="PA"/>
    <x v="99"/>
    <n v="1"/>
    <x v="0"/>
    <n v="123540"/>
    <n v="216196"/>
    <n v="160343"/>
    <n v="280600"/>
    <n v="192279"/>
    <n v="336488"/>
    <n v="229973"/>
    <n v="402453"/>
    <n v="271342"/>
    <n v="474848"/>
    <n v="297639"/>
    <n v="520868"/>
    <n v="321499"/>
    <n v="562623"/>
  </r>
  <r>
    <m/>
    <x v="1"/>
    <s v="Region III "/>
    <x v="18"/>
    <s v="PA"/>
    <x v="99"/>
    <n v="2"/>
    <x v="1"/>
    <n v="106546"/>
    <n v="186456"/>
    <n v="140050"/>
    <n v="245088"/>
    <n v="170688"/>
    <n v="298704"/>
    <n v="210184"/>
    <n v="367822"/>
    <n v="250454"/>
    <n v="438295"/>
    <n v="276787"/>
    <n v="484378"/>
    <n v="300998"/>
    <n v="526746"/>
  </r>
  <r>
    <m/>
    <x v="1"/>
    <s v="Region III "/>
    <x v="18"/>
    <s v="PA"/>
    <x v="99"/>
    <n v="3"/>
    <x v="2"/>
    <n v="95960"/>
    <n v="167930"/>
    <n v="130304"/>
    <n v="228033"/>
    <n v="164553"/>
    <n v="287967"/>
    <n v="216412"/>
    <n v="378721"/>
    <n v="267710"/>
    <n v="468493"/>
    <n v="301286"/>
    <n v="527250"/>
    <n v="334363"/>
    <n v="585135"/>
  </r>
  <r>
    <m/>
    <x v="1"/>
    <s v="Region III "/>
    <x v="18"/>
    <s v="PA"/>
    <x v="99"/>
    <n v="4"/>
    <x v="3"/>
    <n v="108993"/>
    <n v="174388"/>
    <n v="152590"/>
    <n v="244143"/>
    <n v="196187"/>
    <n v="313898"/>
    <n v="261582"/>
    <n v="418531"/>
    <n v="326978"/>
    <n v="523164"/>
    <n v="370575"/>
    <n v="592919"/>
    <n v="414172"/>
    <n v="662674"/>
  </r>
  <r>
    <m/>
    <x v="4"/>
    <s v="Region X - Northwest"/>
    <x v="8"/>
    <s v="OR"/>
    <x v="42"/>
    <n v="1"/>
    <x v="0"/>
    <n v="128546"/>
    <n v="224956"/>
    <n v="166819"/>
    <n v="291934"/>
    <n v="199316"/>
    <n v="348803"/>
    <n v="237629"/>
    <n v="415851"/>
    <n v="280340"/>
    <n v="490595"/>
    <n v="307526"/>
    <n v="538171"/>
    <n v="333099"/>
    <n v="582924"/>
  </r>
  <r>
    <m/>
    <x v="4"/>
    <s v="Region X - Northwest"/>
    <x v="8"/>
    <s v="OR"/>
    <x v="42"/>
    <n v="2"/>
    <x v="1"/>
    <n v="108086"/>
    <n v="189151"/>
    <n v="143665"/>
    <n v="251414"/>
    <n v="176610"/>
    <n v="309068"/>
    <n v="221483"/>
    <n v="387595"/>
    <n v="267491"/>
    <n v="468110"/>
    <n v="295243"/>
    <n v="516675"/>
    <n v="321188"/>
    <n v="562079"/>
  </r>
  <r>
    <m/>
    <x v="4"/>
    <s v="Region X - Northwest"/>
    <x v="8"/>
    <s v="OR"/>
    <x v="42"/>
    <n v="3"/>
    <x v="2"/>
    <n v="99936"/>
    <n v="174888"/>
    <n v="138061"/>
    <n v="241606"/>
    <n v="175133"/>
    <n v="306483"/>
    <n v="228754"/>
    <n v="400319"/>
    <n v="284955"/>
    <n v="498671"/>
    <n v="320702"/>
    <n v="561229"/>
    <n v="355922"/>
    <n v="622863"/>
  </r>
  <r>
    <m/>
    <x v="4"/>
    <s v="Region X - Northwest"/>
    <x v="8"/>
    <s v="OR"/>
    <x v="42"/>
    <n v="4"/>
    <x v="3"/>
    <n v="110837"/>
    <n v="177339"/>
    <n v="155171"/>
    <n v="248274"/>
    <n v="199506"/>
    <n v="319210"/>
    <n v="266008"/>
    <n v="425613"/>
    <n v="332510"/>
    <n v="532016"/>
    <n v="376845"/>
    <n v="602952"/>
    <n v="421180"/>
    <n v="673887"/>
  </r>
  <r>
    <m/>
    <x v="1"/>
    <s v="Region X"/>
    <x v="8"/>
    <s v="OR"/>
    <x v="42"/>
    <n v="1"/>
    <x v="0"/>
    <n v="126435"/>
    <n v="221260"/>
    <n v="163964"/>
    <n v="286937"/>
    <n v="196532"/>
    <n v="343931"/>
    <n v="234926"/>
    <n v="411121"/>
    <n v="277071"/>
    <n v="484874"/>
    <n v="303873"/>
    <n v="531778"/>
    <n v="328106"/>
    <n v="574185"/>
  </r>
  <r>
    <m/>
    <x v="1"/>
    <s v="Region X"/>
    <x v="8"/>
    <s v="OR"/>
    <x v="42"/>
    <n v="2"/>
    <x v="1"/>
    <n v="109612"/>
    <n v="191821"/>
    <n v="143876"/>
    <n v="251784"/>
    <n v="175159"/>
    <n v="306529"/>
    <n v="215337"/>
    <n v="376840"/>
    <n v="256394"/>
    <n v="448690"/>
    <n v="283262"/>
    <n v="495708"/>
    <n v="307907"/>
    <n v="538837"/>
  </r>
  <r>
    <m/>
    <x v="1"/>
    <s v="Region X"/>
    <x v="8"/>
    <s v="OR"/>
    <x v="42"/>
    <n v="3"/>
    <x v="2"/>
    <n v="99382"/>
    <n v="173918"/>
    <n v="135136"/>
    <n v="236488"/>
    <n v="170795"/>
    <n v="298891"/>
    <n v="224765"/>
    <n v="393338"/>
    <n v="278180"/>
    <n v="486814"/>
    <n v="313172"/>
    <n v="548052"/>
    <n v="347672"/>
    <n v="608426"/>
  </r>
  <r>
    <m/>
    <x v="1"/>
    <s v="Region X"/>
    <x v="8"/>
    <s v="OR"/>
    <x v="42"/>
    <n v="4"/>
    <x v="3"/>
    <n v="111560"/>
    <n v="178496"/>
    <n v="156184"/>
    <n v="249894"/>
    <n v="200808"/>
    <n v="321293"/>
    <n v="267744"/>
    <n v="428390"/>
    <n v="334680"/>
    <n v="535488"/>
    <n v="379304"/>
    <n v="606886"/>
    <n v="423928"/>
    <n v="678285"/>
  </r>
  <r>
    <m/>
    <x v="4"/>
    <s v="Region IX - West"/>
    <x v="51"/>
    <s v="CA"/>
    <x v="362"/>
    <n v="1"/>
    <x v="0"/>
    <n v="147111"/>
    <n v="257445"/>
    <n v="190666"/>
    <n v="333666"/>
    <n v="227595"/>
    <n v="398291"/>
    <n v="271047"/>
    <n v="474332"/>
    <n v="319553"/>
    <n v="559218"/>
    <n v="350453"/>
    <n v="613293"/>
    <n v="379437"/>
    <n v="664014"/>
  </r>
  <r>
    <m/>
    <x v="4"/>
    <s v="Region IX - West"/>
    <x v="51"/>
    <s v="CA"/>
    <x v="362"/>
    <n v="2"/>
    <x v="1"/>
    <n v="125022"/>
    <n v="218789"/>
    <n v="165669"/>
    <n v="289920"/>
    <n v="203081"/>
    <n v="355391"/>
    <n v="253614"/>
    <n v="443825"/>
    <n v="305681"/>
    <n v="534942"/>
    <n v="337192"/>
    <n v="590085"/>
    <n v="366577"/>
    <n v="641509"/>
  </r>
  <r>
    <m/>
    <x v="4"/>
    <s v="Region IX - West"/>
    <x v="51"/>
    <s v="CA"/>
    <x v="362"/>
    <n v="3"/>
    <x v="2"/>
    <n v="116439"/>
    <n v="203769"/>
    <n v="161018"/>
    <n v="281781"/>
    <n v="204460"/>
    <n v="357805"/>
    <n v="267477"/>
    <n v="468086"/>
    <n v="333281"/>
    <n v="583242"/>
    <n v="375293"/>
    <n v="656763"/>
    <n v="416735"/>
    <n v="729286"/>
  </r>
  <r>
    <m/>
    <x v="4"/>
    <s v="Region IX - West"/>
    <x v="51"/>
    <s v="CA"/>
    <x v="362"/>
    <n v="4"/>
    <x v="3"/>
    <n v="126874"/>
    <n v="202998"/>
    <n v="177623"/>
    <n v="284197"/>
    <n v="228373"/>
    <n v="365397"/>
    <n v="304497"/>
    <n v="487196"/>
    <n v="380622"/>
    <n v="608995"/>
    <n v="431371"/>
    <n v="690194"/>
    <n v="482121"/>
    <n v="771393"/>
  </r>
  <r>
    <m/>
    <x v="1"/>
    <s v="Region IX"/>
    <x v="51"/>
    <s v="CA"/>
    <x v="362"/>
    <n v="1"/>
    <x v="0"/>
    <n v="144332"/>
    <n v="252582"/>
    <n v="186963"/>
    <n v="327185"/>
    <n v="223960"/>
    <n v="391929"/>
    <n v="267502"/>
    <n v="468129"/>
    <n v="315310"/>
    <n v="551793"/>
    <n v="345733"/>
    <n v="605032"/>
    <n v="373104"/>
    <n v="652931"/>
  </r>
  <r>
    <m/>
    <x v="1"/>
    <s v="Region IX"/>
    <x v="51"/>
    <s v="CA"/>
    <x v="362"/>
    <n v="2"/>
    <x v="1"/>
    <n v="126021"/>
    <n v="220537"/>
    <n v="165098"/>
    <n v="288921"/>
    <n v="200695"/>
    <n v="351217"/>
    <n v="246180"/>
    <n v="430814"/>
    <n v="292804"/>
    <n v="512407"/>
    <n v="323345"/>
    <n v="565853"/>
    <n v="351271"/>
    <n v="614725"/>
  </r>
  <r>
    <m/>
    <x v="1"/>
    <s v="Region IX"/>
    <x v="51"/>
    <s v="CA"/>
    <x v="362"/>
    <n v="3"/>
    <x v="2"/>
    <n v="115289"/>
    <n v="201756"/>
    <n v="157052"/>
    <n v="274841"/>
    <n v="198711"/>
    <n v="347745"/>
    <n v="261725"/>
    <n v="458018"/>
    <n v="324134"/>
    <n v="567234"/>
    <n v="365068"/>
    <n v="638869"/>
    <n v="405465"/>
    <n v="709564"/>
  </r>
  <r>
    <m/>
    <x v="1"/>
    <s v="Region IX"/>
    <x v="51"/>
    <s v="CA"/>
    <x v="362"/>
    <n v="4"/>
    <x v="3"/>
    <n v="127375"/>
    <n v="203799"/>
    <n v="178324"/>
    <n v="285319"/>
    <n v="229274"/>
    <n v="366839"/>
    <n v="305699"/>
    <n v="489118"/>
    <n v="382124"/>
    <n v="611398"/>
    <n v="433074"/>
    <n v="692918"/>
    <n v="484023"/>
    <n v="774437"/>
  </r>
  <r>
    <m/>
    <x v="4"/>
    <s v="Region V - Midwest"/>
    <x v="30"/>
    <s v="IN"/>
    <x v="206"/>
    <n v="1"/>
    <x v="0"/>
    <n v="116292"/>
    <n v="203512"/>
    <n v="151027"/>
    <n v="264298"/>
    <n v="180544"/>
    <n v="315952"/>
    <n v="215383"/>
    <n v="376920"/>
    <n v="254190"/>
    <n v="444832"/>
    <n v="278881"/>
    <n v="488041"/>
    <n v="302144"/>
    <n v="528751"/>
  </r>
  <r>
    <m/>
    <x v="4"/>
    <s v="Region V - Midwest"/>
    <x v="30"/>
    <s v="IN"/>
    <x v="206"/>
    <n v="2"/>
    <x v="1"/>
    <n v="97185"/>
    <n v="170074"/>
    <n v="129405"/>
    <n v="226458"/>
    <n v="159340"/>
    <n v="278845"/>
    <n v="200304"/>
    <n v="350533"/>
    <n v="242191"/>
    <n v="423834"/>
    <n v="267410"/>
    <n v="467967"/>
    <n v="291020"/>
    <n v="509285"/>
  </r>
  <r>
    <m/>
    <x v="4"/>
    <s v="Region V - Midwest"/>
    <x v="30"/>
    <s v="IN"/>
    <x v="206"/>
    <n v="3"/>
    <x v="2"/>
    <n v="89476"/>
    <n v="156584"/>
    <n v="123539"/>
    <n v="216194"/>
    <n v="156620"/>
    <n v="274084"/>
    <n v="204384"/>
    <n v="357671"/>
    <n v="254558"/>
    <n v="445476"/>
    <n v="286401"/>
    <n v="501202"/>
    <n v="317751"/>
    <n v="556064"/>
  </r>
  <r>
    <m/>
    <x v="4"/>
    <s v="Region V - Midwest"/>
    <x v="30"/>
    <s v="IN"/>
    <x v="206"/>
    <n v="4"/>
    <x v="3"/>
    <n v="100257"/>
    <n v="160412"/>
    <n v="140360"/>
    <n v="224577"/>
    <n v="180463"/>
    <n v="288742"/>
    <n v="240618"/>
    <n v="384989"/>
    <n v="300772"/>
    <n v="481236"/>
    <n v="340875"/>
    <n v="545401"/>
    <n v="380978"/>
    <n v="609565"/>
  </r>
  <r>
    <m/>
    <x v="1"/>
    <s v="Region V"/>
    <x v="30"/>
    <s v="IN"/>
    <x v="206"/>
    <n v="1"/>
    <x v="0"/>
    <n v="116012"/>
    <n v="203021"/>
    <n v="150513"/>
    <n v="263398"/>
    <n v="180452"/>
    <n v="315792"/>
    <n v="215770"/>
    <n v="377597"/>
    <n v="254533"/>
    <n v="445433"/>
    <n v="279180"/>
    <n v="488564"/>
    <n v="301504"/>
    <n v="527632"/>
  </r>
  <r>
    <m/>
    <x v="1"/>
    <s v="Region V"/>
    <x v="30"/>
    <s v="IN"/>
    <x v="206"/>
    <n v="2"/>
    <x v="1"/>
    <n v="100302"/>
    <n v="175529"/>
    <n v="131754"/>
    <n v="230569"/>
    <n v="160493"/>
    <n v="280863"/>
    <n v="197476"/>
    <n v="345583"/>
    <n v="235224"/>
    <n v="411642"/>
    <n v="259916"/>
    <n v="454853"/>
    <n v="282594"/>
    <n v="494539"/>
  </r>
  <r>
    <m/>
    <x v="1"/>
    <s v="Region V"/>
    <x v="30"/>
    <s v="IN"/>
    <x v="206"/>
    <n v="3"/>
    <x v="2"/>
    <n v="90625"/>
    <n v="158593"/>
    <n v="123140"/>
    <n v="215495"/>
    <n v="155567"/>
    <n v="272242"/>
    <n v="204657"/>
    <n v="358149"/>
    <n v="253228"/>
    <n v="443149"/>
    <n v="285033"/>
    <n v="498807"/>
    <n v="316377"/>
    <n v="553659"/>
  </r>
  <r>
    <m/>
    <x v="1"/>
    <s v="Region V"/>
    <x v="30"/>
    <s v="IN"/>
    <x v="206"/>
    <n v="4"/>
    <x v="3"/>
    <n v="102357"/>
    <n v="163771"/>
    <n v="143300"/>
    <n v="229280"/>
    <n v="184243"/>
    <n v="294788"/>
    <n v="245657"/>
    <n v="393051"/>
    <n v="307071"/>
    <n v="491313"/>
    <n v="348014"/>
    <n v="556822"/>
    <n v="388956"/>
    <n v="622330"/>
  </r>
  <r>
    <m/>
    <x v="4"/>
    <s v="Region X - Northwest"/>
    <x v="9"/>
    <s v="WA"/>
    <x v="47"/>
    <n v="1"/>
    <x v="0"/>
    <n v="140506"/>
    <n v="245886"/>
    <n v="182323"/>
    <n v="319065"/>
    <n v="217824"/>
    <n v="381193"/>
    <n v="259675"/>
    <n v="454431"/>
    <n v="306333"/>
    <n v="536083"/>
    <n v="336034"/>
    <n v="588060"/>
    <n v="363967"/>
    <n v="636942"/>
  </r>
  <r>
    <m/>
    <x v="4"/>
    <s v="Region X - Northwest"/>
    <x v="9"/>
    <s v="WA"/>
    <x v="47"/>
    <n v="2"/>
    <x v="1"/>
    <n v="118236"/>
    <n v="206912"/>
    <n v="157120"/>
    <n v="274960"/>
    <n v="193110"/>
    <n v="337942"/>
    <n v="242100"/>
    <n v="423675"/>
    <n v="292348"/>
    <n v="511608"/>
    <n v="322664"/>
    <n v="564662"/>
    <n v="351002"/>
    <n v="614253"/>
  </r>
  <r>
    <m/>
    <x v="4"/>
    <s v="Region X - Northwest"/>
    <x v="9"/>
    <s v="WA"/>
    <x v="47"/>
    <n v="3"/>
    <x v="2"/>
    <n v="109379"/>
    <n v="191414"/>
    <n v="151118"/>
    <n v="264456"/>
    <n v="191710"/>
    <n v="335493"/>
    <n v="250436"/>
    <n v="438263"/>
    <n v="311970"/>
    <n v="545948"/>
    <n v="351121"/>
    <n v="614462"/>
    <n v="389697"/>
    <n v="681969"/>
  </r>
  <r>
    <m/>
    <x v="4"/>
    <s v="Region X - Northwest"/>
    <x v="9"/>
    <s v="WA"/>
    <x v="47"/>
    <n v="4"/>
    <x v="3"/>
    <n v="121151"/>
    <n v="193842"/>
    <n v="169611"/>
    <n v="271378"/>
    <n v="218072"/>
    <n v="348915"/>
    <n v="290762"/>
    <n v="465220"/>
    <n v="363453"/>
    <n v="581525"/>
    <n v="411914"/>
    <n v="659062"/>
    <n v="460374"/>
    <n v="736598"/>
  </r>
  <r>
    <m/>
    <x v="1"/>
    <s v="Region X"/>
    <x v="9"/>
    <s v="WA"/>
    <x v="47"/>
    <n v="1"/>
    <x v="0"/>
    <n v="135378"/>
    <n v="236912"/>
    <n v="175633"/>
    <n v="307358"/>
    <n v="210566"/>
    <n v="368491"/>
    <n v="251772"/>
    <n v="440601"/>
    <n v="296999"/>
    <n v="519749"/>
    <n v="325756"/>
    <n v="570073"/>
    <n v="351800"/>
    <n v="615650"/>
  </r>
  <r>
    <m/>
    <x v="1"/>
    <s v="Region X"/>
    <x v="9"/>
    <s v="WA"/>
    <x v="47"/>
    <n v="2"/>
    <x v="1"/>
    <n v="117067"/>
    <n v="204867"/>
    <n v="153768"/>
    <n v="269094"/>
    <n v="187302"/>
    <n v="327778"/>
    <n v="230450"/>
    <n v="403287"/>
    <n v="274493"/>
    <n v="480363"/>
    <n v="303304"/>
    <n v="530782"/>
    <n v="329762"/>
    <n v="577084"/>
  </r>
  <r>
    <m/>
    <x v="1"/>
    <s v="Region X"/>
    <x v="9"/>
    <s v="WA"/>
    <x v="47"/>
    <n v="3"/>
    <x v="2"/>
    <n v="105797"/>
    <n v="185144"/>
    <n v="143763"/>
    <n v="251585"/>
    <n v="181625"/>
    <n v="317844"/>
    <n v="238943"/>
    <n v="418151"/>
    <n v="295657"/>
    <n v="517400"/>
    <n v="332795"/>
    <n v="582391"/>
    <n v="369395"/>
    <n v="646441"/>
  </r>
  <r>
    <m/>
    <x v="1"/>
    <s v="Region X"/>
    <x v="9"/>
    <s v="WA"/>
    <x v="47"/>
    <n v="4"/>
    <x v="3"/>
    <n v="119444"/>
    <n v="191111"/>
    <n v="167222"/>
    <n v="267555"/>
    <n v="214999"/>
    <n v="343999"/>
    <n v="286666"/>
    <n v="458665"/>
    <n v="358332"/>
    <n v="573332"/>
    <n v="406110"/>
    <n v="649776"/>
    <n v="453888"/>
    <n v="726220"/>
  </r>
  <r>
    <m/>
    <x v="4"/>
    <s v="Region X - Northwest"/>
    <x v="6"/>
    <s v="AK"/>
    <x v="33"/>
    <n v="1"/>
    <x v="0"/>
    <n v="143519"/>
    <n v="251159"/>
    <n v="186044"/>
    <n v="325576"/>
    <n v="222105"/>
    <n v="388684"/>
    <n v="264549"/>
    <n v="462961"/>
    <n v="311921"/>
    <n v="545861"/>
    <n v="342095"/>
    <n v="598666"/>
    <n v="370408"/>
    <n v="648215"/>
  </r>
  <r>
    <m/>
    <x v="4"/>
    <s v="Region X - Northwest"/>
    <x v="6"/>
    <s v="AK"/>
    <x v="33"/>
    <n v="2"/>
    <x v="1"/>
    <n v="121792"/>
    <n v="213136"/>
    <n v="161455"/>
    <n v="282547"/>
    <n v="197993"/>
    <n v="346488"/>
    <n v="247402"/>
    <n v="432954"/>
    <n v="298276"/>
    <n v="521983"/>
    <n v="329051"/>
    <n v="575839"/>
    <n v="357759"/>
    <n v="626079"/>
  </r>
  <r>
    <m/>
    <x v="4"/>
    <s v="Region X - Northwest"/>
    <x v="6"/>
    <s v="AK"/>
    <x v="33"/>
    <n v="3"/>
    <x v="2"/>
    <n v="113319"/>
    <n v="198309"/>
    <n v="156682"/>
    <n v="274194"/>
    <n v="198928"/>
    <n v="348124"/>
    <n v="260186"/>
    <n v="455325"/>
    <n v="324184"/>
    <n v="567322"/>
    <n v="365023"/>
    <n v="638790"/>
    <n v="405301"/>
    <n v="709276"/>
  </r>
  <r>
    <m/>
    <x v="4"/>
    <s v="Region X - Northwest"/>
    <x v="6"/>
    <s v="AK"/>
    <x v="33"/>
    <n v="4"/>
    <x v="3"/>
    <n v="123772"/>
    <n v="198035"/>
    <n v="173281"/>
    <n v="277249"/>
    <n v="222789"/>
    <n v="356463"/>
    <n v="297053"/>
    <n v="475284"/>
    <n v="371316"/>
    <n v="594105"/>
    <n v="420824"/>
    <n v="673319"/>
    <n v="470333"/>
    <n v="752533"/>
  </r>
  <r>
    <m/>
    <x v="1"/>
    <s v="Region X"/>
    <x v="6"/>
    <s v="AK"/>
    <x v="33"/>
    <n v="1"/>
    <x v="0"/>
    <n v="143138"/>
    <n v="250492"/>
    <n v="185452"/>
    <n v="324541"/>
    <n v="222174"/>
    <n v="388804"/>
    <n v="265405"/>
    <n v="464459"/>
    <n v="312869"/>
    <n v="547520"/>
    <n v="343069"/>
    <n v="600371"/>
    <n v="370263"/>
    <n v="647960"/>
  </r>
  <r>
    <m/>
    <x v="1"/>
    <s v="Region X"/>
    <x v="6"/>
    <s v="AK"/>
    <x v="33"/>
    <n v="2"/>
    <x v="1"/>
    <n v="124827"/>
    <n v="218448"/>
    <n v="163587"/>
    <n v="286277"/>
    <n v="198910"/>
    <n v="348092"/>
    <n v="244082"/>
    <n v="427144"/>
    <n v="290362"/>
    <n v="508134"/>
    <n v="320673"/>
    <n v="561177"/>
    <n v="348403"/>
    <n v="609706"/>
  </r>
  <r>
    <m/>
    <x v="1"/>
    <s v="Region X"/>
    <x v="6"/>
    <s v="AK"/>
    <x v="33"/>
    <n v="3"/>
    <x v="2"/>
    <n v="114023"/>
    <n v="199541"/>
    <n v="155280"/>
    <n v="271740"/>
    <n v="196433"/>
    <n v="343758"/>
    <n v="258687"/>
    <n v="452703"/>
    <n v="320337"/>
    <n v="560589"/>
    <n v="360765"/>
    <n v="631339"/>
    <n v="400656"/>
    <n v="701148"/>
  </r>
  <r>
    <m/>
    <x v="1"/>
    <s v="Region X"/>
    <x v="6"/>
    <s v="AK"/>
    <x v="33"/>
    <n v="4"/>
    <x v="3"/>
    <n v="126317"/>
    <n v="202107"/>
    <n v="176844"/>
    <n v="282950"/>
    <n v="227371"/>
    <n v="363793"/>
    <n v="303161"/>
    <n v="485058"/>
    <n v="378952"/>
    <n v="606322"/>
    <n v="429478"/>
    <n v="687165"/>
    <n v="480005"/>
    <n v="768008"/>
  </r>
  <r>
    <m/>
    <x v="4"/>
    <s v="Region VIII -"/>
    <x v="46"/>
    <s v="ND"/>
    <x v="340"/>
    <n v="1"/>
    <x v="0"/>
    <n v="116389"/>
    <n v="203680"/>
    <n v="151222"/>
    <n v="264639"/>
    <n v="180838"/>
    <n v="316467"/>
    <n v="215819"/>
    <n v="377683"/>
    <n v="254764"/>
    <n v="445837"/>
    <n v="279536"/>
    <n v="489188"/>
    <n v="302899"/>
    <n v="530073"/>
  </r>
  <r>
    <m/>
    <x v="4"/>
    <s v="Region VIII -"/>
    <x v="46"/>
    <s v="ND"/>
    <x v="340"/>
    <n v="2"/>
    <x v="1"/>
    <n v="96887"/>
    <n v="169553"/>
    <n v="129154"/>
    <n v="226019"/>
    <n v="159197"/>
    <n v="278595"/>
    <n v="200429"/>
    <n v="350751"/>
    <n v="242518"/>
    <n v="424406"/>
    <n v="267829"/>
    <n v="468700"/>
    <n v="291546"/>
    <n v="510206"/>
  </r>
  <r>
    <m/>
    <x v="4"/>
    <s v="Region VIII -"/>
    <x v="46"/>
    <s v="ND"/>
    <x v="340"/>
    <n v="3"/>
    <x v="2"/>
    <n v="88960"/>
    <n v="155680"/>
    <n v="122781"/>
    <n v="214866"/>
    <n v="155599"/>
    <n v="272297"/>
    <n v="202931"/>
    <n v="355129"/>
    <n v="252723"/>
    <n v="442264"/>
    <n v="284278"/>
    <n v="497486"/>
    <n v="315329"/>
    <n v="551826"/>
  </r>
  <r>
    <m/>
    <x v="4"/>
    <s v="Region VIII -"/>
    <x v="46"/>
    <s v="ND"/>
    <x v="340"/>
    <n v="4"/>
    <x v="3"/>
    <n v="100332"/>
    <n v="160531"/>
    <n v="140465"/>
    <n v="224744"/>
    <n v="180598"/>
    <n v="288956"/>
    <n v="240797"/>
    <n v="385275"/>
    <n v="300996"/>
    <n v="481594"/>
    <n v="341129"/>
    <n v="545807"/>
    <n v="381262"/>
    <n v="610019"/>
  </r>
  <r>
    <m/>
    <x v="1"/>
    <s v="Region VIII"/>
    <x v="46"/>
    <s v="ND"/>
    <x v="340"/>
    <n v="1"/>
    <x v="0"/>
    <n v="115467"/>
    <n v="202067"/>
    <n v="149861"/>
    <n v="262257"/>
    <n v="179708"/>
    <n v="314488"/>
    <n v="214935"/>
    <n v="376136"/>
    <n v="253596"/>
    <n v="443792"/>
    <n v="278172"/>
    <n v="486801"/>
    <n v="300469"/>
    <n v="525820"/>
  </r>
  <r>
    <m/>
    <x v="1"/>
    <s v="Region VIII"/>
    <x v="46"/>
    <s v="ND"/>
    <x v="340"/>
    <n v="2"/>
    <x v="1"/>
    <n v="99595"/>
    <n v="174291"/>
    <n v="130909"/>
    <n v="229090"/>
    <n v="159542"/>
    <n v="279199"/>
    <n v="196452"/>
    <n v="343792"/>
    <n v="234087"/>
    <n v="409653"/>
    <n v="258698"/>
    <n v="452721"/>
    <n v="281324"/>
    <n v="492316"/>
  </r>
  <r>
    <m/>
    <x v="1"/>
    <s v="Region VIII"/>
    <x v="46"/>
    <s v="ND"/>
    <x v="340"/>
    <n v="3"/>
    <x v="2"/>
    <n v="89713"/>
    <n v="156997"/>
    <n v="121825"/>
    <n v="213193"/>
    <n v="153847"/>
    <n v="269233"/>
    <n v="202336"/>
    <n v="354087"/>
    <n v="250300"/>
    <n v="438025"/>
    <n v="281694"/>
    <n v="492965"/>
    <n v="312622"/>
    <n v="547089"/>
  </r>
  <r>
    <m/>
    <x v="1"/>
    <s v="Region VIII"/>
    <x v="46"/>
    <s v="ND"/>
    <x v="340"/>
    <n v="4"/>
    <x v="3"/>
    <n v="101870"/>
    <n v="162992"/>
    <n v="142618"/>
    <n v="228188"/>
    <n v="183365"/>
    <n v="293385"/>
    <n v="244487"/>
    <n v="391180"/>
    <n v="305609"/>
    <n v="488975"/>
    <n v="346357"/>
    <n v="554171"/>
    <n v="387105"/>
    <n v="619368"/>
  </r>
  <r>
    <m/>
    <x v="4"/>
    <s v="Region VI - Midsouth"/>
    <x v="37"/>
    <s v="NM"/>
    <x v="268"/>
    <n v="1"/>
    <x v="0"/>
    <n v="113796"/>
    <n v="199142"/>
    <n v="147788"/>
    <n v="258628"/>
    <n v="176674"/>
    <n v="309179"/>
    <n v="210770"/>
    <n v="368847"/>
    <n v="248748"/>
    <n v="435309"/>
    <n v="272911"/>
    <n v="477595"/>
    <n v="295678"/>
    <n v="517437"/>
  </r>
  <r>
    <m/>
    <x v="4"/>
    <s v="Region VI - Midsouth"/>
    <x v="37"/>
    <s v="NM"/>
    <x v="268"/>
    <n v="2"/>
    <x v="1"/>
    <n v="95082"/>
    <n v="166394"/>
    <n v="126611"/>
    <n v="221569"/>
    <n v="155907"/>
    <n v="272837"/>
    <n v="196002"/>
    <n v="343004"/>
    <n v="236997"/>
    <n v="414744"/>
    <n v="261677"/>
    <n v="457935"/>
    <n v="284784"/>
    <n v="498372"/>
  </r>
  <r>
    <m/>
    <x v="4"/>
    <s v="Region VI - Midsouth"/>
    <x v="37"/>
    <s v="NM"/>
    <x v="268"/>
    <n v="3"/>
    <x v="2"/>
    <n v="87530"/>
    <n v="153177"/>
    <n v="120850"/>
    <n v="211488"/>
    <n v="153207"/>
    <n v="268113"/>
    <n v="199926"/>
    <n v="349870"/>
    <n v="249004"/>
    <n v="435758"/>
    <n v="280150"/>
    <n v="490263"/>
    <n v="310813"/>
    <n v="543923"/>
  </r>
  <r>
    <m/>
    <x v="4"/>
    <s v="Region VI - Midsouth"/>
    <x v="37"/>
    <s v="NM"/>
    <x v="268"/>
    <n v="4"/>
    <x v="3"/>
    <n v="98105"/>
    <n v="156967"/>
    <n v="137346"/>
    <n v="219754"/>
    <n v="176588"/>
    <n v="282541"/>
    <n v="235451"/>
    <n v="376722"/>
    <n v="294314"/>
    <n v="470902"/>
    <n v="333556"/>
    <n v="533689"/>
    <n v="372798"/>
    <n v="596476"/>
  </r>
  <r>
    <m/>
    <x v="1"/>
    <s v="Region VI"/>
    <x v="37"/>
    <s v="NM"/>
    <x v="268"/>
    <n v="1"/>
    <x v="0"/>
    <n v="112379"/>
    <n v="196664"/>
    <n v="145878"/>
    <n v="255286"/>
    <n v="174947"/>
    <n v="306157"/>
    <n v="209264"/>
    <n v="366212"/>
    <n v="246925"/>
    <n v="432120"/>
    <n v="270864"/>
    <n v="474013"/>
    <n v="292598"/>
    <n v="512046"/>
  </r>
  <r>
    <m/>
    <x v="1"/>
    <s v="Region VI"/>
    <x v="37"/>
    <s v="NM"/>
    <x v="268"/>
    <n v="2"/>
    <x v="1"/>
    <n v="96831"/>
    <n v="169455"/>
    <n v="127312"/>
    <n v="222796"/>
    <n v="155193"/>
    <n v="271588"/>
    <n v="191159"/>
    <n v="334528"/>
    <n v="227815"/>
    <n v="398677"/>
    <n v="251782"/>
    <n v="440619"/>
    <n v="273826"/>
    <n v="479196"/>
  </r>
  <r>
    <m/>
    <x v="1"/>
    <s v="Region VI"/>
    <x v="37"/>
    <s v="NM"/>
    <x v="268"/>
    <n v="3"/>
    <x v="2"/>
    <n v="87107"/>
    <n v="152437"/>
    <n v="118254"/>
    <n v="206944"/>
    <n v="149313"/>
    <n v="261297"/>
    <n v="196347"/>
    <n v="343606"/>
    <n v="242867"/>
    <n v="425017"/>
    <n v="273311"/>
    <n v="478294"/>
    <n v="303298"/>
    <n v="530771"/>
  </r>
  <r>
    <m/>
    <x v="1"/>
    <s v="Region VI"/>
    <x v="37"/>
    <s v="NM"/>
    <x v="268"/>
    <n v="4"/>
    <x v="3"/>
    <n v="99143"/>
    <n v="158629"/>
    <n v="138801"/>
    <n v="222081"/>
    <n v="178458"/>
    <n v="285533"/>
    <n v="237944"/>
    <n v="380710"/>
    <n v="297430"/>
    <n v="475888"/>
    <n v="337087"/>
    <n v="539340"/>
    <n v="376745"/>
    <n v="602792"/>
  </r>
  <r>
    <m/>
    <x v="4"/>
    <s v="Region IV - Southeast"/>
    <x v="26"/>
    <s v="NC"/>
    <x v="175"/>
    <n v="1"/>
    <x v="0"/>
    <n v="116049"/>
    <n v="203086"/>
    <n v="150502"/>
    <n v="263379"/>
    <n v="179735"/>
    <n v="314535"/>
    <n v="214165"/>
    <n v="374788"/>
    <n v="252573"/>
    <n v="442004"/>
    <n v="277031"/>
    <n v="484805"/>
    <n v="300005"/>
    <n v="525008"/>
  </r>
  <r>
    <m/>
    <x v="4"/>
    <s v="Region IV - Southeast"/>
    <x v="26"/>
    <s v="NC"/>
    <x v="175"/>
    <n v="2"/>
    <x v="1"/>
    <n v="98110"/>
    <n v="171692"/>
    <n v="130201"/>
    <n v="227852"/>
    <n v="159827"/>
    <n v="279697"/>
    <n v="200008"/>
    <n v="350014"/>
    <n v="241308"/>
    <n v="422289"/>
    <n v="266262"/>
    <n v="465958"/>
    <n v="289561"/>
    <n v="506732"/>
  </r>
  <r>
    <m/>
    <x v="4"/>
    <s v="Region IV - Southeast"/>
    <x v="26"/>
    <s v="NC"/>
    <x v="175"/>
    <n v="3"/>
    <x v="2"/>
    <n v="91051"/>
    <n v="159339"/>
    <n v="125849"/>
    <n v="220236"/>
    <n v="159725"/>
    <n v="279518"/>
    <n v="208796"/>
    <n v="365392"/>
    <n v="260129"/>
    <n v="455226"/>
    <n v="292843"/>
    <n v="512476"/>
    <n v="325094"/>
    <n v="568915"/>
  </r>
  <r>
    <m/>
    <x v="4"/>
    <s v="Region IV - Southeast"/>
    <x v="26"/>
    <s v="NC"/>
    <x v="175"/>
    <n v="4"/>
    <x v="3"/>
    <n v="100073"/>
    <n v="160117"/>
    <n v="140102"/>
    <n v="224163"/>
    <n v="180131"/>
    <n v="288210"/>
    <n v="240175"/>
    <n v="384280"/>
    <n v="300219"/>
    <n v="480350"/>
    <n v="340248"/>
    <n v="544397"/>
    <n v="380277"/>
    <n v="608443"/>
  </r>
  <r>
    <m/>
    <x v="4"/>
    <s v="Region VI - Midsouth"/>
    <x v="35"/>
    <s v="AR"/>
    <x v="175"/>
    <n v="1"/>
    <x v="0"/>
    <n v="105946"/>
    <n v="185406"/>
    <n v="137796"/>
    <n v="241143"/>
    <n v="164906"/>
    <n v="288585"/>
    <n v="196976"/>
    <n v="344708"/>
    <n v="232642"/>
    <n v="407123"/>
    <n v="255314"/>
    <n v="446800"/>
    <n v="276744"/>
    <n v="484302"/>
  </r>
  <r>
    <m/>
    <x v="4"/>
    <s v="Region VI - Midsouth"/>
    <x v="35"/>
    <s v="AR"/>
    <x v="175"/>
    <n v="2"/>
    <x v="1"/>
    <n v="87430"/>
    <n v="153002"/>
    <n v="116842"/>
    <n v="204474"/>
    <n v="144358"/>
    <n v="252626"/>
    <n v="182364"/>
    <n v="319136"/>
    <n v="221014"/>
    <n v="386774"/>
    <n v="244198"/>
    <n v="427346"/>
    <n v="265965"/>
    <n v="465438"/>
  </r>
  <r>
    <m/>
    <x v="4"/>
    <s v="Region VI - Midsouth"/>
    <x v="35"/>
    <s v="AR"/>
    <x v="175"/>
    <n v="3"/>
    <x v="2"/>
    <n v="79784"/>
    <n v="139622"/>
    <n v="110023"/>
    <n v="192541"/>
    <n v="139310"/>
    <n v="243793"/>
    <n v="181442"/>
    <n v="317524"/>
    <n v="225910"/>
    <n v="395342"/>
    <n v="253998"/>
    <n v="444496"/>
    <n v="281608"/>
    <n v="492814"/>
  </r>
  <r>
    <m/>
    <x v="4"/>
    <s v="Region VI - Midsouth"/>
    <x v="35"/>
    <s v="AR"/>
    <x v="175"/>
    <n v="4"/>
    <x v="3"/>
    <n v="91313"/>
    <n v="146101"/>
    <n v="127838"/>
    <n v="204541"/>
    <n v="164363"/>
    <n v="262982"/>
    <n v="219151"/>
    <n v="350642"/>
    <n v="273939"/>
    <n v="438303"/>
    <n v="310464"/>
    <n v="496743"/>
    <n v="346990"/>
    <n v="555183"/>
  </r>
  <r>
    <m/>
    <x v="1"/>
    <s v="Region VI"/>
    <x v="35"/>
    <s v="AR"/>
    <x v="175"/>
    <n v="1"/>
    <x v="0"/>
    <n v="107501"/>
    <n v="188127"/>
    <n v="139629"/>
    <n v="244350"/>
    <n v="167507"/>
    <n v="293138"/>
    <n v="200448"/>
    <n v="350783"/>
    <n v="236593"/>
    <n v="414038"/>
    <n v="259561"/>
    <n v="454232"/>
    <n v="280466"/>
    <n v="490815"/>
  </r>
  <r>
    <m/>
    <x v="1"/>
    <s v="Region VI"/>
    <x v="35"/>
    <s v="AR"/>
    <x v="175"/>
    <n v="2"/>
    <x v="1"/>
    <n v="92277"/>
    <n v="161484"/>
    <n v="121450"/>
    <n v="212537"/>
    <n v="148165"/>
    <n v="259289"/>
    <n v="182720"/>
    <n v="319759"/>
    <n v="217881"/>
    <n v="381292"/>
    <n v="240859"/>
    <n v="421503"/>
    <n v="262028"/>
    <n v="458548"/>
  </r>
  <r>
    <m/>
    <x v="1"/>
    <s v="Region VI"/>
    <x v="35"/>
    <s v="AR"/>
    <x v="175"/>
    <n v="3"/>
    <x v="2"/>
    <n v="82603"/>
    <n v="144555"/>
    <n v="112025"/>
    <n v="196044"/>
    <n v="141361"/>
    <n v="247382"/>
    <n v="185801"/>
    <n v="325152"/>
    <n v="229739"/>
    <n v="402043"/>
    <n v="258472"/>
    <n v="452327"/>
    <n v="286759"/>
    <n v="501829"/>
  </r>
  <r>
    <m/>
    <x v="1"/>
    <s v="Region VI"/>
    <x v="35"/>
    <s v="AR"/>
    <x v="175"/>
    <n v="4"/>
    <x v="3"/>
    <n v="94831"/>
    <n v="151729"/>
    <n v="132763"/>
    <n v="212421"/>
    <n v="170696"/>
    <n v="273113"/>
    <n v="227594"/>
    <n v="364151"/>
    <n v="284493"/>
    <n v="455188"/>
    <n v="322425"/>
    <n v="515880"/>
    <n v="360357"/>
    <n v="576572"/>
  </r>
  <r>
    <m/>
    <x v="1"/>
    <s v="Region IV"/>
    <x v="26"/>
    <s v="NC"/>
    <x v="175"/>
    <n v="1"/>
    <x v="0"/>
    <n v="116347"/>
    <n v="203607"/>
    <n v="150709"/>
    <n v="263740"/>
    <n v="180530"/>
    <n v="315927"/>
    <n v="215626"/>
    <n v="377346"/>
    <n v="254160"/>
    <n v="444781"/>
    <n v="278682"/>
    <n v="487694"/>
    <n v="300742"/>
    <n v="526299"/>
  </r>
  <r>
    <m/>
    <x v="1"/>
    <s v="Region IV"/>
    <x v="26"/>
    <s v="NC"/>
    <x v="175"/>
    <n v="2"/>
    <x v="1"/>
    <n v="101597"/>
    <n v="177795"/>
    <n v="133096"/>
    <n v="232919"/>
    <n v="161790"/>
    <n v="283133"/>
    <n v="198451"/>
    <n v="347289"/>
    <n v="236032"/>
    <n v="413055"/>
    <n v="260649"/>
    <n v="456136"/>
    <n v="283158"/>
    <n v="495527"/>
  </r>
  <r>
    <m/>
    <x v="1"/>
    <s v="Region IV"/>
    <x v="26"/>
    <s v="NC"/>
    <x v="175"/>
    <n v="3"/>
    <x v="2"/>
    <n v="92957"/>
    <n v="162676"/>
    <n v="126634"/>
    <n v="221610"/>
    <n v="160228"/>
    <n v="280399"/>
    <n v="211040"/>
    <n v="369321"/>
    <n v="261366"/>
    <n v="457391"/>
    <n v="294376"/>
    <n v="515158"/>
    <n v="326953"/>
    <n v="572167"/>
  </r>
  <r>
    <m/>
    <x v="1"/>
    <s v="Region IV"/>
    <x v="26"/>
    <s v="NC"/>
    <x v="175"/>
    <n v="4"/>
    <x v="3"/>
    <n v="102677"/>
    <n v="164284"/>
    <n v="143748"/>
    <n v="229997"/>
    <n v="184819"/>
    <n v="295711"/>
    <n v="246426"/>
    <n v="394281"/>
    <n v="308032"/>
    <n v="492851"/>
    <n v="349103"/>
    <n v="558565"/>
    <n v="390174"/>
    <n v="624278"/>
  </r>
  <r>
    <m/>
    <x v="4"/>
    <s v="Region IX - West"/>
    <x v="50"/>
    <s v="AZ"/>
    <x v="356"/>
    <n v="1"/>
    <x v="0"/>
    <n v="114203"/>
    <n v="199855"/>
    <n v="148158"/>
    <n v="259277"/>
    <n v="176979"/>
    <n v="309714"/>
    <n v="210943"/>
    <n v="369149"/>
    <n v="248817"/>
    <n v="435429"/>
    <n v="272929"/>
    <n v="477626"/>
    <n v="295595"/>
    <n v="517291"/>
  </r>
  <r>
    <m/>
    <x v="4"/>
    <s v="Region IX - West"/>
    <x v="50"/>
    <s v="AZ"/>
    <x v="356"/>
    <n v="2"/>
    <x v="1"/>
    <n v="96278"/>
    <n v="168486"/>
    <n v="127873"/>
    <n v="223778"/>
    <n v="157087"/>
    <n v="274902"/>
    <n v="196797"/>
    <n v="344394"/>
    <n v="237560"/>
    <n v="415730"/>
    <n v="262168"/>
    <n v="458793"/>
    <n v="285159"/>
    <n v="499029"/>
  </r>
  <r>
    <m/>
    <x v="4"/>
    <s v="Region IX - West"/>
    <x v="50"/>
    <s v="AZ"/>
    <x v="356"/>
    <n v="3"/>
    <x v="2"/>
    <n v="89178"/>
    <n v="156062"/>
    <n v="123229"/>
    <n v="215651"/>
    <n v="156358"/>
    <n v="273626"/>
    <n v="204309"/>
    <n v="357541"/>
    <n v="254522"/>
    <n v="445413"/>
    <n v="286490"/>
    <n v="501358"/>
    <n v="317995"/>
    <n v="556492"/>
  </r>
  <r>
    <m/>
    <x v="4"/>
    <s v="Region IX - West"/>
    <x v="50"/>
    <s v="AZ"/>
    <x v="356"/>
    <n v="4"/>
    <x v="3"/>
    <n v="98475"/>
    <n v="157560"/>
    <n v="137865"/>
    <n v="220584"/>
    <n v="177255"/>
    <n v="283608"/>
    <n v="236340"/>
    <n v="378144"/>
    <n v="295425"/>
    <n v="472680"/>
    <n v="334815"/>
    <n v="535703"/>
    <n v="374205"/>
    <n v="598727"/>
  </r>
  <r>
    <m/>
    <x v="1"/>
    <s v="Region IX"/>
    <x v="50"/>
    <s v="AZ"/>
    <x v="356"/>
    <n v="1"/>
    <x v="0"/>
    <n v="111524"/>
    <n v="195168"/>
    <n v="144640"/>
    <n v="253119"/>
    <n v="173377"/>
    <n v="303410"/>
    <n v="207259"/>
    <n v="362703"/>
    <n v="244450"/>
    <n v="427788"/>
    <n v="268101"/>
    <n v="469177"/>
    <n v="289492"/>
    <n v="506611"/>
  </r>
  <r>
    <m/>
    <x v="1"/>
    <s v="Region IX"/>
    <x v="50"/>
    <s v="AZ"/>
    <x v="356"/>
    <n v="2"/>
    <x v="1"/>
    <n v="96637"/>
    <n v="169115"/>
    <n v="126863"/>
    <n v="222010"/>
    <n v="154463"/>
    <n v="270310"/>
    <n v="189924"/>
    <n v="332366"/>
    <n v="226152"/>
    <n v="395766"/>
    <n v="249858"/>
    <n v="437252"/>
    <n v="271608"/>
    <n v="475315"/>
  </r>
  <r>
    <m/>
    <x v="1"/>
    <s v="Region IX"/>
    <x v="50"/>
    <s v="AZ"/>
    <x v="356"/>
    <n v="3"/>
    <x v="2"/>
    <n v="87562"/>
    <n v="153234"/>
    <n v="119048"/>
    <n v="208334"/>
    <n v="150450"/>
    <n v="263288"/>
    <n v="197980"/>
    <n v="346464"/>
    <n v="245017"/>
    <n v="428780"/>
    <n v="275830"/>
    <n v="482702"/>
    <n v="306206"/>
    <n v="535860"/>
  </r>
  <r>
    <m/>
    <x v="1"/>
    <s v="Region IX"/>
    <x v="50"/>
    <s v="AZ"/>
    <x v="356"/>
    <n v="4"/>
    <x v="3"/>
    <n v="98403"/>
    <n v="157445"/>
    <n v="137764"/>
    <n v="220422"/>
    <n v="177125"/>
    <n v="283400"/>
    <n v="236167"/>
    <n v="377867"/>
    <n v="295209"/>
    <n v="472334"/>
    <n v="334570"/>
    <n v="535311"/>
    <n v="373931"/>
    <n v="598289"/>
  </r>
  <r>
    <m/>
    <x v="4"/>
    <s v="Region V - Midwest"/>
    <x v="31"/>
    <s v="ME"/>
    <x v="219"/>
    <n v="1"/>
    <x v="0"/>
    <n v="123231"/>
    <n v="215654"/>
    <n v="160082"/>
    <n v="280144"/>
    <n v="191407"/>
    <n v="334962"/>
    <n v="228396"/>
    <n v="399693"/>
    <n v="269586"/>
    <n v="471775"/>
    <n v="295788"/>
    <n v="517629"/>
    <n v="320490"/>
    <n v="560857"/>
  </r>
  <r>
    <m/>
    <x v="4"/>
    <s v="Region V - Midwest"/>
    <x v="31"/>
    <s v="ME"/>
    <x v="219"/>
    <n v="2"/>
    <x v="1"/>
    <n v="102745"/>
    <n v="179803"/>
    <n v="136899"/>
    <n v="239574"/>
    <n v="168673"/>
    <n v="295178"/>
    <n v="212229"/>
    <n v="371401"/>
    <n v="256721"/>
    <n v="449261"/>
    <n v="283489"/>
    <n v="496106"/>
    <n v="308563"/>
    <n v="539986"/>
  </r>
  <r>
    <m/>
    <x v="4"/>
    <s v="Region V - Midwest"/>
    <x v="31"/>
    <s v="ME"/>
    <x v="219"/>
    <n v="3"/>
    <x v="2"/>
    <n v="94442"/>
    <n v="165273"/>
    <n v="130366"/>
    <n v="228141"/>
    <n v="165237"/>
    <n v="289165"/>
    <n v="215553"/>
    <n v="377218"/>
    <n v="268453"/>
    <n v="469793"/>
    <n v="301997"/>
    <n v="528496"/>
    <n v="335013"/>
    <n v="586272"/>
  </r>
  <r>
    <m/>
    <x v="4"/>
    <s v="Region V - Midwest"/>
    <x v="31"/>
    <s v="ME"/>
    <x v="219"/>
    <n v="4"/>
    <x v="3"/>
    <n v="106234"/>
    <n v="169974"/>
    <n v="148727"/>
    <n v="237964"/>
    <n v="191221"/>
    <n v="305953"/>
    <n v="254961"/>
    <n v="407938"/>
    <n v="318701"/>
    <n v="509922"/>
    <n v="361195"/>
    <n v="577912"/>
    <n v="403689"/>
    <n v="645902"/>
  </r>
  <r>
    <m/>
    <x v="1"/>
    <s v="Region V"/>
    <x v="31"/>
    <s v="MI"/>
    <x v="219"/>
    <n v="1"/>
    <x v="0"/>
    <n v="122938"/>
    <n v="215142"/>
    <n v="159545"/>
    <n v="279203"/>
    <n v="191312"/>
    <n v="334795"/>
    <n v="228800"/>
    <n v="400400"/>
    <n v="269944"/>
    <n v="472402"/>
    <n v="296100"/>
    <n v="518175"/>
    <n v="319821"/>
    <n v="559687"/>
  </r>
  <r>
    <m/>
    <x v="1"/>
    <s v="Region V"/>
    <x v="31"/>
    <s v="MI"/>
    <x v="219"/>
    <n v="2"/>
    <x v="1"/>
    <n v="106094"/>
    <n v="185665"/>
    <n v="139432"/>
    <n v="244006"/>
    <n v="169912"/>
    <n v="297345"/>
    <n v="209186"/>
    <n v="366076"/>
    <n v="249241"/>
    <n v="436172"/>
    <n v="275436"/>
    <n v="482013"/>
    <n v="299513"/>
    <n v="524148"/>
  </r>
  <r>
    <m/>
    <x v="1"/>
    <s v="Region V"/>
    <x v="31"/>
    <s v="MI"/>
    <x v="219"/>
    <n v="3"/>
    <x v="2"/>
    <n v="95631"/>
    <n v="167355"/>
    <n v="129880"/>
    <n v="227290"/>
    <n v="164034"/>
    <n v="287059"/>
    <n v="215746"/>
    <n v="377556"/>
    <n v="266903"/>
    <n v="467080"/>
    <n v="300390"/>
    <n v="525682"/>
    <n v="333382"/>
    <n v="583419"/>
  </r>
  <r>
    <m/>
    <x v="1"/>
    <s v="Region V"/>
    <x v="31"/>
    <s v="MI"/>
    <x v="219"/>
    <n v="4"/>
    <x v="3"/>
    <n v="108463"/>
    <n v="173540"/>
    <n v="151848"/>
    <n v="242956"/>
    <n v="195233"/>
    <n v="312373"/>
    <n v="260310"/>
    <n v="416497"/>
    <n v="325388"/>
    <n v="520621"/>
    <n v="368773"/>
    <n v="590037"/>
    <n v="412158"/>
    <n v="659453"/>
  </r>
  <r>
    <m/>
    <x v="4"/>
    <s v="Region IV - Southeast"/>
    <x v="27"/>
    <s v="SC"/>
    <x v="183"/>
    <n v="1"/>
    <x v="0"/>
    <n v="111765"/>
    <n v="195589"/>
    <n v="144997"/>
    <n v="253745"/>
    <n v="173204"/>
    <n v="303107"/>
    <n v="206444"/>
    <n v="361277"/>
    <n v="243512"/>
    <n v="426145"/>
    <n v="267110"/>
    <n v="467443"/>
    <n v="289294"/>
    <n v="506264"/>
  </r>
  <r>
    <m/>
    <x v="4"/>
    <s v="Region IV - Southeast"/>
    <x v="27"/>
    <s v="SC"/>
    <x v="183"/>
    <n v="2"/>
    <x v="1"/>
    <n v="94216"/>
    <n v="164878"/>
    <n v="125137"/>
    <n v="218990"/>
    <n v="153729"/>
    <n v="269025"/>
    <n v="192595"/>
    <n v="337041"/>
    <n v="232491"/>
    <n v="406859"/>
    <n v="256575"/>
    <n v="449006"/>
    <n v="279077"/>
    <n v="488385"/>
  </r>
  <r>
    <m/>
    <x v="4"/>
    <s v="Region IV - Southeast"/>
    <x v="27"/>
    <s v="SC"/>
    <x v="183"/>
    <n v="3"/>
    <x v="2"/>
    <n v="87265"/>
    <n v="152713"/>
    <n v="120584"/>
    <n v="211021"/>
    <n v="153000"/>
    <n v="267750"/>
    <n v="199920"/>
    <n v="349860"/>
    <n v="249053"/>
    <n v="435843"/>
    <n v="280333"/>
    <n v="490583"/>
    <n v="311160"/>
    <n v="544531"/>
  </r>
  <r>
    <m/>
    <x v="4"/>
    <s v="Region IV - Southeast"/>
    <x v="27"/>
    <s v="SC"/>
    <x v="183"/>
    <n v="4"/>
    <x v="3"/>
    <n v="96373"/>
    <n v="154196"/>
    <n v="134922"/>
    <n v="215875"/>
    <n v="173471"/>
    <n v="277553"/>
    <n v="231294"/>
    <n v="370071"/>
    <n v="289118"/>
    <n v="462589"/>
    <n v="327667"/>
    <n v="524267"/>
    <n v="366216"/>
    <n v="585946"/>
  </r>
  <r>
    <m/>
    <x v="1"/>
    <s v="Region IV"/>
    <x v="27"/>
    <s v="SC"/>
    <x v="183"/>
    <n v="1"/>
    <x v="0"/>
    <n v="113228"/>
    <n v="198148"/>
    <n v="146648"/>
    <n v="256634"/>
    <n v="175652"/>
    <n v="307392"/>
    <n v="209780"/>
    <n v="367116"/>
    <n v="247253"/>
    <n v="432692"/>
    <n v="271100"/>
    <n v="474425"/>
    <n v="292541"/>
    <n v="511947"/>
  </r>
  <r>
    <m/>
    <x v="1"/>
    <s v="Region IV"/>
    <x v="27"/>
    <s v="SC"/>
    <x v="183"/>
    <n v="2"/>
    <x v="1"/>
    <n v="98959"/>
    <n v="173178"/>
    <n v="129610"/>
    <n v="226818"/>
    <n v="157524"/>
    <n v="275667"/>
    <n v="193165"/>
    <n v="338039"/>
    <n v="229715"/>
    <n v="402001"/>
    <n v="253660"/>
    <n v="443905"/>
    <n v="275546"/>
    <n v="482205"/>
  </r>
  <r>
    <m/>
    <x v="1"/>
    <s v="Region IV"/>
    <x v="27"/>
    <s v="SC"/>
    <x v="183"/>
    <n v="3"/>
    <x v="2"/>
    <n v="90642"/>
    <n v="158623"/>
    <n v="123506"/>
    <n v="216136"/>
    <n v="156291"/>
    <n v="273509"/>
    <n v="205876"/>
    <n v="360282"/>
    <n v="254990"/>
    <n v="446232"/>
    <n v="287209"/>
    <n v="502616"/>
    <n v="319010"/>
    <n v="558267"/>
  </r>
  <r>
    <m/>
    <x v="1"/>
    <s v="Region IV"/>
    <x v="27"/>
    <s v="SC"/>
    <x v="183"/>
    <n v="4"/>
    <x v="3"/>
    <n v="99927"/>
    <n v="159883"/>
    <n v="139898"/>
    <n v="223836"/>
    <n v="179868"/>
    <n v="287789"/>
    <n v="239824"/>
    <n v="383719"/>
    <n v="299781"/>
    <n v="479649"/>
    <n v="339751"/>
    <n v="543602"/>
    <n v="379722"/>
    <n v="607555"/>
  </r>
  <r>
    <m/>
    <x v="4"/>
    <s v="Region VIII -"/>
    <x v="44"/>
    <s v="CO"/>
    <x v="329"/>
    <n v="1"/>
    <x v="0"/>
    <n v="119486"/>
    <n v="209100"/>
    <n v="155223"/>
    <n v="271640"/>
    <n v="185602"/>
    <n v="324804"/>
    <n v="221476"/>
    <n v="387584"/>
    <n v="261423"/>
    <n v="457490"/>
    <n v="286834"/>
    <n v="501959"/>
    <n v="310792"/>
    <n v="543886"/>
  </r>
  <r>
    <m/>
    <x v="4"/>
    <s v="Region VIII -"/>
    <x v="44"/>
    <s v="CO"/>
    <x v="329"/>
    <n v="2"/>
    <x v="1"/>
    <n v="99590"/>
    <n v="174283"/>
    <n v="132709"/>
    <n v="232240"/>
    <n v="163524"/>
    <n v="286167"/>
    <n v="205776"/>
    <n v="360108"/>
    <n v="248929"/>
    <n v="435626"/>
    <n v="274890"/>
    <n v="481058"/>
    <n v="299210"/>
    <n v="523617"/>
  </r>
  <r>
    <m/>
    <x v="4"/>
    <s v="Region VIII -"/>
    <x v="44"/>
    <s v="CO"/>
    <x v="329"/>
    <n v="3"/>
    <x v="2"/>
    <n v="91522"/>
    <n v="160164"/>
    <n v="126332"/>
    <n v="221081"/>
    <n v="160119"/>
    <n v="280208"/>
    <n v="208866"/>
    <n v="365516"/>
    <n v="260123"/>
    <n v="455215"/>
    <n v="292622"/>
    <n v="512088"/>
    <n v="324607"/>
    <n v="568061"/>
  </r>
  <r>
    <m/>
    <x v="4"/>
    <s v="Region VIII -"/>
    <x v="44"/>
    <s v="CO"/>
    <x v="329"/>
    <n v="4"/>
    <x v="3"/>
    <n v="103005"/>
    <n v="164807"/>
    <n v="144206"/>
    <n v="230730"/>
    <n v="185408"/>
    <n v="296653"/>
    <n v="247211"/>
    <n v="395537"/>
    <n v="309014"/>
    <n v="494422"/>
    <n v="350215"/>
    <n v="560345"/>
    <n v="391417"/>
    <n v="626268"/>
  </r>
  <r>
    <m/>
    <x v="1"/>
    <s v="Region VIII"/>
    <x v="44"/>
    <s v="CO"/>
    <x v="329"/>
    <n v="1"/>
    <x v="0"/>
    <n v="115518"/>
    <n v="202156"/>
    <n v="149964"/>
    <n v="262438"/>
    <n v="179856"/>
    <n v="314748"/>
    <n v="215148"/>
    <n v="376509"/>
    <n v="253879"/>
    <n v="444288"/>
    <n v="278497"/>
    <n v="487369"/>
    <n v="300854"/>
    <n v="526494"/>
  </r>
  <r>
    <m/>
    <x v="1"/>
    <s v="Region VIII"/>
    <x v="44"/>
    <s v="CO"/>
    <x v="329"/>
    <n v="2"/>
    <x v="1"/>
    <n v="99484"/>
    <n v="174097"/>
    <n v="130819"/>
    <n v="228932"/>
    <n v="159485"/>
    <n v="279099"/>
    <n v="196477"/>
    <n v="343835"/>
    <n v="234172"/>
    <n v="409800"/>
    <n v="258815"/>
    <n v="452927"/>
    <n v="281487"/>
    <n v="492603"/>
  </r>
  <r>
    <m/>
    <x v="1"/>
    <s v="Region VIII"/>
    <x v="44"/>
    <s v="CO"/>
    <x v="329"/>
    <n v="3"/>
    <x v="2"/>
    <n v="89434"/>
    <n v="156509"/>
    <n v="121395"/>
    <n v="212442"/>
    <n v="153267"/>
    <n v="268217"/>
    <n v="201533"/>
    <n v="352683"/>
    <n v="249270"/>
    <n v="436223"/>
    <n v="280507"/>
    <n v="490887"/>
    <n v="311273"/>
    <n v="544728"/>
  </r>
  <r>
    <m/>
    <x v="1"/>
    <s v="Region VIII"/>
    <x v="44"/>
    <s v="CO"/>
    <x v="329"/>
    <n v="4"/>
    <x v="3"/>
    <n v="101911"/>
    <n v="163058"/>
    <n v="142676"/>
    <n v="228281"/>
    <n v="183440"/>
    <n v="293504"/>
    <n v="244587"/>
    <n v="391339"/>
    <n v="305733"/>
    <n v="489174"/>
    <n v="346498"/>
    <n v="554397"/>
    <n v="387262"/>
    <n v="619620"/>
  </r>
  <r>
    <m/>
    <x v="4"/>
    <s v="Region VII - Midwest"/>
    <x v="40"/>
    <s v="IA"/>
    <x v="303"/>
    <n v="1"/>
    <x v="0"/>
    <n v="113340"/>
    <n v="198345"/>
    <n v="147319"/>
    <n v="257809"/>
    <n v="176221"/>
    <n v="308388"/>
    <n v="210379"/>
    <n v="368164"/>
    <n v="248393"/>
    <n v="434687"/>
    <n v="272566"/>
    <n v="476991"/>
    <n v="295384"/>
    <n v="516922"/>
  </r>
  <r>
    <m/>
    <x v="4"/>
    <s v="Region VII - Midwest"/>
    <x v="40"/>
    <s v="IA"/>
    <x v="303"/>
    <n v="2"/>
    <x v="1"/>
    <n v="94036"/>
    <n v="164562"/>
    <n v="125474"/>
    <n v="219579"/>
    <n v="154799"/>
    <n v="270898"/>
    <n v="195145"/>
    <n v="341504"/>
    <n v="236270"/>
    <n v="413473"/>
    <n v="260977"/>
    <n v="456710"/>
    <n v="284146"/>
    <n v="497256"/>
  </r>
  <r>
    <m/>
    <x v="4"/>
    <s v="Region VII - Midwest"/>
    <x v="40"/>
    <s v="IA"/>
    <x v="303"/>
    <n v="3"/>
    <x v="2"/>
    <n v="86140"/>
    <n v="150744"/>
    <n v="118850"/>
    <n v="207988"/>
    <n v="150568"/>
    <n v="263493"/>
    <n v="196269"/>
    <n v="343470"/>
    <n v="244405"/>
    <n v="427708"/>
    <n v="274872"/>
    <n v="481027"/>
    <n v="304842"/>
    <n v="533473"/>
  </r>
  <r>
    <m/>
    <x v="4"/>
    <s v="Region VII - Midwest"/>
    <x v="40"/>
    <s v="IA"/>
    <x v="303"/>
    <n v="4"/>
    <x v="3"/>
    <n v="97697"/>
    <n v="156315"/>
    <n v="136776"/>
    <n v="218841"/>
    <n v="175855"/>
    <n v="281367"/>
    <n v="234473"/>
    <n v="375156"/>
    <n v="293091"/>
    <n v="468946"/>
    <n v="332170"/>
    <n v="531472"/>
    <n v="371249"/>
    <n v="593998"/>
  </r>
  <r>
    <m/>
    <x v="1"/>
    <s v="Region VII "/>
    <x v="40"/>
    <s v="IA"/>
    <x v="303"/>
    <n v="1"/>
    <x v="0"/>
    <n v="113624"/>
    <n v="198843"/>
    <n v="147492"/>
    <n v="258110"/>
    <n v="176881"/>
    <n v="309541"/>
    <n v="211575"/>
    <n v="370256"/>
    <n v="249650"/>
    <n v="436888"/>
    <n v="273852"/>
    <n v="479242"/>
    <n v="295823"/>
    <n v="517690"/>
  </r>
  <r>
    <m/>
    <x v="1"/>
    <s v="Region VII "/>
    <x v="40"/>
    <s v="IA"/>
    <x v="303"/>
    <n v="2"/>
    <x v="1"/>
    <n v="97914"/>
    <n v="171350"/>
    <n v="128733"/>
    <n v="225282"/>
    <n v="156921"/>
    <n v="274612"/>
    <n v="193281"/>
    <n v="338242"/>
    <n v="230341"/>
    <n v="403097"/>
    <n v="254572"/>
    <n v="445501"/>
    <n v="276858"/>
    <n v="484502"/>
  </r>
  <r>
    <m/>
    <x v="1"/>
    <s v="Region VII "/>
    <x v="40"/>
    <s v="IA"/>
    <x v="303"/>
    <n v="3"/>
    <x v="2"/>
    <n v="88093"/>
    <n v="154163"/>
    <n v="119596"/>
    <n v="209294"/>
    <n v="151011"/>
    <n v="264268"/>
    <n v="198582"/>
    <n v="347518"/>
    <n v="245634"/>
    <n v="429860"/>
    <n v="276427"/>
    <n v="483746"/>
    <n v="306758"/>
    <n v="536826"/>
  </r>
  <r>
    <m/>
    <x v="1"/>
    <s v="Region VII "/>
    <x v="40"/>
    <s v="IA"/>
    <x v="303"/>
    <n v="4"/>
    <x v="3"/>
    <n v="100242"/>
    <n v="160388"/>
    <n v="140339"/>
    <n v="224543"/>
    <n v="180436"/>
    <n v="288698"/>
    <n v="240581"/>
    <n v="384930"/>
    <n v="300727"/>
    <n v="481163"/>
    <n v="340823"/>
    <n v="545318"/>
    <n v="380920"/>
    <n v="609473"/>
  </r>
  <r>
    <m/>
    <x v="4"/>
    <s v="Region IV - Southeast"/>
    <x v="22"/>
    <s v="FL"/>
    <x v="141"/>
    <n v="1"/>
    <x v="0"/>
    <n v="107689"/>
    <n v="188456"/>
    <n v="139936"/>
    <n v="244888"/>
    <n v="167356"/>
    <n v="292873"/>
    <n v="199749"/>
    <n v="349561"/>
    <n v="235809"/>
    <n v="412666"/>
    <n v="258744"/>
    <n v="452802"/>
    <n v="280380"/>
    <n v="490665"/>
  </r>
  <r>
    <m/>
    <x v="4"/>
    <s v="Region IV - Southeast"/>
    <x v="22"/>
    <s v="FL"/>
    <x v="141"/>
    <n v="2"/>
    <x v="1"/>
    <n v="89555"/>
    <n v="156721"/>
    <n v="119415"/>
    <n v="208975"/>
    <n v="147232"/>
    <n v="257656"/>
    <n v="185439"/>
    <n v="324518"/>
    <n v="224421"/>
    <n v="392737"/>
    <n v="247858"/>
    <n v="433751"/>
    <n v="269823"/>
    <n v="472191"/>
  </r>
  <r>
    <m/>
    <x v="4"/>
    <s v="Region IV - Southeast"/>
    <x v="22"/>
    <s v="FL"/>
    <x v="141"/>
    <n v="3"/>
    <x v="2"/>
    <n v="82169"/>
    <n v="143796"/>
    <n v="113397"/>
    <n v="198445"/>
    <n v="143692"/>
    <n v="251462"/>
    <n v="187374"/>
    <n v="327904"/>
    <n v="233342"/>
    <n v="408349"/>
    <n v="262464"/>
    <n v="459312"/>
    <n v="291117"/>
    <n v="509454"/>
  </r>
  <r>
    <m/>
    <x v="4"/>
    <s v="Region IV - Southeast"/>
    <x v="22"/>
    <s v="FL"/>
    <x v="141"/>
    <n v="4"/>
    <x v="3"/>
    <n v="92831"/>
    <n v="148529"/>
    <n v="129963"/>
    <n v="207941"/>
    <n v="167095"/>
    <n v="267353"/>
    <n v="222794"/>
    <n v="356470"/>
    <n v="278492"/>
    <n v="445588"/>
    <n v="315625"/>
    <n v="505000"/>
    <n v="352757"/>
    <n v="564411"/>
  </r>
  <r>
    <m/>
    <x v="1"/>
    <s v="Region IV"/>
    <x v="22"/>
    <s v="FL"/>
    <x v="141"/>
    <n v="1"/>
    <x v="0"/>
    <n v="109228"/>
    <n v="191150"/>
    <n v="141740"/>
    <n v="248045"/>
    <n v="169953"/>
    <n v="297417"/>
    <n v="203243"/>
    <n v="355675"/>
    <n v="239780"/>
    <n v="419615"/>
    <n v="263008"/>
    <n v="460264"/>
    <n v="284066"/>
    <n v="497116"/>
  </r>
  <r>
    <m/>
    <x v="1"/>
    <s v="Region IV"/>
    <x v="22"/>
    <s v="FL"/>
    <x v="141"/>
    <n v="2"/>
    <x v="1"/>
    <n v="94318"/>
    <n v="165057"/>
    <n v="123936"/>
    <n v="216888"/>
    <n v="151010"/>
    <n v="264267"/>
    <n v="185881"/>
    <n v="325291"/>
    <n v="221454"/>
    <n v="387544"/>
    <n v="244720"/>
    <n v="428259"/>
    <n v="266099"/>
    <n v="465673"/>
  </r>
  <r>
    <m/>
    <x v="1"/>
    <s v="Region IV"/>
    <x v="22"/>
    <s v="FL"/>
    <x v="141"/>
    <n v="3"/>
    <x v="2"/>
    <n v="85081"/>
    <n v="148892"/>
    <n v="115569"/>
    <n v="202246"/>
    <n v="145973"/>
    <n v="255453"/>
    <n v="192006"/>
    <n v="336010"/>
    <n v="237546"/>
    <n v="415706"/>
    <n v="267360"/>
    <n v="467880"/>
    <n v="296736"/>
    <n v="519288"/>
  </r>
  <r>
    <m/>
    <x v="1"/>
    <s v="Region IV"/>
    <x v="22"/>
    <s v="FL"/>
    <x v="141"/>
    <n v="4"/>
    <x v="3"/>
    <n v="96369"/>
    <n v="154190"/>
    <n v="134916"/>
    <n v="215866"/>
    <n v="173464"/>
    <n v="277542"/>
    <n v="231285"/>
    <n v="370056"/>
    <n v="289106"/>
    <n v="462570"/>
    <n v="327654"/>
    <n v="524246"/>
    <n v="366201"/>
    <n v="585922"/>
  </r>
  <r>
    <m/>
    <x v="4"/>
    <s v="Region VII - Midwest"/>
    <x v="41"/>
    <s v="KS"/>
    <x v="308"/>
    <n v="1"/>
    <x v="0"/>
    <n v="114396"/>
    <n v="200192"/>
    <n v="148549"/>
    <n v="259960"/>
    <n v="177568"/>
    <n v="310744"/>
    <n v="211814"/>
    <n v="370675"/>
    <n v="249965"/>
    <n v="437439"/>
    <n v="274240"/>
    <n v="479920"/>
    <n v="297106"/>
    <n v="519935"/>
  </r>
  <r>
    <m/>
    <x v="4"/>
    <s v="Region VII - Midwest"/>
    <x v="41"/>
    <s v="KS"/>
    <x v="308"/>
    <n v="2"/>
    <x v="1"/>
    <n v="95682"/>
    <n v="167444"/>
    <n v="127372"/>
    <n v="222901"/>
    <n v="156801"/>
    <n v="274402"/>
    <n v="197047"/>
    <n v="344831"/>
    <n v="238214"/>
    <n v="416874"/>
    <n v="263006"/>
    <n v="460260"/>
    <n v="286212"/>
    <n v="500870"/>
  </r>
  <r>
    <m/>
    <x v="4"/>
    <s v="Region VII - Midwest"/>
    <x v="41"/>
    <s v="KS"/>
    <x v="308"/>
    <n v="3"/>
    <x v="2"/>
    <n v="88146"/>
    <n v="154255"/>
    <n v="121712"/>
    <n v="212996"/>
    <n v="154316"/>
    <n v="270052"/>
    <n v="201404"/>
    <n v="352456"/>
    <n v="250852"/>
    <n v="438990"/>
    <n v="282244"/>
    <n v="493927"/>
    <n v="313153"/>
    <n v="548017"/>
  </r>
  <r>
    <m/>
    <x v="4"/>
    <s v="Region VII - Midwest"/>
    <x v="41"/>
    <s v="KS"/>
    <x v="308"/>
    <n v="4"/>
    <x v="3"/>
    <n v="98624"/>
    <n v="157799"/>
    <n v="138074"/>
    <n v="220918"/>
    <n v="177523"/>
    <n v="284038"/>
    <n v="236698"/>
    <n v="378717"/>
    <n v="295872"/>
    <n v="473396"/>
    <n v="335322"/>
    <n v="536515"/>
    <n v="374772"/>
    <n v="599635"/>
  </r>
  <r>
    <m/>
    <x v="1"/>
    <s v="Region VII "/>
    <x v="41"/>
    <s v="KS"/>
    <x v="308"/>
    <n v="1"/>
    <x v="0"/>
    <n v="113522"/>
    <n v="198663"/>
    <n v="147285"/>
    <n v="257749"/>
    <n v="176584"/>
    <n v="309023"/>
    <n v="211148"/>
    <n v="369509"/>
    <n v="249084"/>
    <n v="435896"/>
    <n v="273204"/>
    <n v="478106"/>
    <n v="295053"/>
    <n v="516343"/>
  </r>
  <r>
    <m/>
    <x v="1"/>
    <s v="Region VII "/>
    <x v="41"/>
    <s v="KS"/>
    <x v="308"/>
    <n v="2"/>
    <x v="1"/>
    <n v="98136"/>
    <n v="171737"/>
    <n v="128913"/>
    <n v="225597"/>
    <n v="157037"/>
    <n v="274814"/>
    <n v="193231"/>
    <n v="338155"/>
    <n v="230173"/>
    <n v="402802"/>
    <n v="254337"/>
    <n v="445089"/>
    <n v="276531"/>
    <n v="483928"/>
  </r>
  <r>
    <m/>
    <x v="1"/>
    <s v="Region VII "/>
    <x v="41"/>
    <s v="KS"/>
    <x v="308"/>
    <n v="3"/>
    <x v="2"/>
    <n v="88652"/>
    <n v="155141"/>
    <n v="120455"/>
    <n v="210796"/>
    <n v="152171"/>
    <n v="266300"/>
    <n v="200186"/>
    <n v="350326"/>
    <n v="247694"/>
    <n v="433464"/>
    <n v="278801"/>
    <n v="487902"/>
    <n v="309457"/>
    <n v="541549"/>
  </r>
  <r>
    <m/>
    <x v="1"/>
    <s v="Region VII "/>
    <x v="41"/>
    <s v="KS"/>
    <x v="308"/>
    <n v="4"/>
    <x v="3"/>
    <n v="100159"/>
    <n v="160255"/>
    <n v="140223"/>
    <n v="224357"/>
    <n v="180287"/>
    <n v="288459"/>
    <n v="240382"/>
    <n v="384612"/>
    <n v="300478"/>
    <n v="480765"/>
    <n v="340542"/>
    <n v="544867"/>
    <n v="380605"/>
    <n v="608969"/>
  </r>
  <r>
    <m/>
    <x v="4"/>
    <s v="Region VI - Midsouth"/>
    <x v="35"/>
    <s v="AR"/>
    <x v="255"/>
    <n v="1"/>
    <x v="0"/>
    <n v="104912"/>
    <n v="183596"/>
    <n v="136157"/>
    <n v="238274"/>
    <n v="162687"/>
    <n v="284703"/>
    <n v="193970"/>
    <n v="339448"/>
    <n v="228841"/>
    <n v="400471"/>
    <n v="251036"/>
    <n v="439313"/>
    <n v="271917"/>
    <n v="475855"/>
  </r>
  <r>
    <m/>
    <x v="4"/>
    <s v="Region VI - Midsouth"/>
    <x v="35"/>
    <s v="AR"/>
    <x v="255"/>
    <n v="2"/>
    <x v="1"/>
    <n v="88169"/>
    <n v="154296"/>
    <n v="117209"/>
    <n v="205116"/>
    <n v="144107"/>
    <n v="252186"/>
    <n v="180757"/>
    <n v="316325"/>
    <n v="218326"/>
    <n v="382071"/>
    <n v="240984"/>
    <n v="421722"/>
    <n v="262170"/>
    <n v="458797"/>
  </r>
  <r>
    <m/>
    <x v="4"/>
    <s v="Region VI - Midsouth"/>
    <x v="35"/>
    <s v="AR"/>
    <x v="255"/>
    <n v="3"/>
    <x v="2"/>
    <n v="81492"/>
    <n v="142611"/>
    <n v="112575"/>
    <n v="197006"/>
    <n v="142797"/>
    <n v="249894"/>
    <n v="186503"/>
    <n v="326380"/>
    <n v="232321"/>
    <n v="406561"/>
    <n v="261458"/>
    <n v="457552"/>
    <n v="290164"/>
    <n v="507787"/>
  </r>
  <r>
    <m/>
    <x v="4"/>
    <s v="Region VI - Midsouth"/>
    <x v="35"/>
    <s v="AR"/>
    <x v="255"/>
    <n v="4"/>
    <x v="3"/>
    <n v="90458"/>
    <n v="144732"/>
    <n v="126641"/>
    <n v="202625"/>
    <n v="162824"/>
    <n v="260518"/>
    <n v="217098"/>
    <n v="347357"/>
    <n v="271373"/>
    <n v="434197"/>
    <n v="307556"/>
    <n v="492090"/>
    <n v="343739"/>
    <n v="549982"/>
  </r>
  <r>
    <m/>
    <x v="1"/>
    <s v="Region VI"/>
    <x v="35"/>
    <s v="AR"/>
    <x v="255"/>
    <n v="1"/>
    <x v="0"/>
    <n v="105896"/>
    <n v="185318"/>
    <n v="137291"/>
    <n v="240259"/>
    <n v="164536"/>
    <n v="287938"/>
    <n v="196642"/>
    <n v="344123"/>
    <n v="231885"/>
    <n v="405799"/>
    <n v="254303"/>
    <n v="445029"/>
    <n v="274546"/>
    <n v="480455"/>
  </r>
  <r>
    <m/>
    <x v="1"/>
    <s v="Region VI"/>
    <x v="35"/>
    <s v="AR"/>
    <x v="255"/>
    <n v="2"/>
    <x v="1"/>
    <n v="91968"/>
    <n v="160944"/>
    <n v="120659"/>
    <n v="211154"/>
    <n v="146840"/>
    <n v="256970"/>
    <n v="180422"/>
    <n v="315739"/>
    <n v="214766"/>
    <n v="375840"/>
    <n v="237245"/>
    <n v="415179"/>
    <n v="257850"/>
    <n v="451237"/>
  </r>
  <r>
    <m/>
    <x v="1"/>
    <s v="Region VI"/>
    <x v="35"/>
    <s v="AR"/>
    <x v="255"/>
    <n v="3"/>
    <x v="2"/>
    <n v="83570"/>
    <n v="146248"/>
    <n v="113688"/>
    <n v="198953"/>
    <n v="143726"/>
    <n v="251521"/>
    <n v="189183"/>
    <n v="331070"/>
    <n v="234180"/>
    <n v="409815"/>
    <n v="263667"/>
    <n v="461417"/>
    <n v="292745"/>
    <n v="512305"/>
  </r>
  <r>
    <m/>
    <x v="1"/>
    <s v="Region VI"/>
    <x v="35"/>
    <s v="AR"/>
    <x v="255"/>
    <n v="4"/>
    <x v="3"/>
    <n v="93442"/>
    <n v="149507"/>
    <n v="130819"/>
    <n v="209310"/>
    <n v="168196"/>
    <n v="269113"/>
    <n v="224261"/>
    <n v="358817"/>
    <n v="280326"/>
    <n v="448522"/>
    <n v="317703"/>
    <n v="508325"/>
    <n v="355080"/>
    <n v="568127"/>
  </r>
  <r>
    <m/>
    <x v="4"/>
    <s v="Region V - Midwest"/>
    <x v="30"/>
    <s v="IN"/>
    <x v="207"/>
    <n v="1"/>
    <x v="0"/>
    <n v="116389"/>
    <n v="203680"/>
    <n v="151222"/>
    <n v="264639"/>
    <n v="180838"/>
    <n v="316467"/>
    <n v="215819"/>
    <n v="377683"/>
    <n v="254764"/>
    <n v="445837"/>
    <n v="279536"/>
    <n v="489188"/>
    <n v="302899"/>
    <n v="530073"/>
  </r>
  <r>
    <m/>
    <x v="4"/>
    <s v="Region V - Midwest"/>
    <x v="30"/>
    <s v="IN"/>
    <x v="207"/>
    <n v="2"/>
    <x v="1"/>
    <n v="96887"/>
    <n v="169553"/>
    <n v="129154"/>
    <n v="226019"/>
    <n v="159197"/>
    <n v="278595"/>
    <n v="200429"/>
    <n v="350751"/>
    <n v="242518"/>
    <n v="424406"/>
    <n v="267829"/>
    <n v="468700"/>
    <n v="291546"/>
    <n v="510206"/>
  </r>
  <r>
    <m/>
    <x v="4"/>
    <s v="Region V - Midwest"/>
    <x v="30"/>
    <s v="IN"/>
    <x v="207"/>
    <n v="3"/>
    <x v="2"/>
    <n v="88960"/>
    <n v="155680"/>
    <n v="122781"/>
    <n v="214866"/>
    <n v="155599"/>
    <n v="272297"/>
    <n v="202931"/>
    <n v="355129"/>
    <n v="252723"/>
    <n v="442264"/>
    <n v="284278"/>
    <n v="497486"/>
    <n v="315329"/>
    <n v="551826"/>
  </r>
  <r>
    <m/>
    <x v="4"/>
    <s v="Region V - Midwest"/>
    <x v="30"/>
    <s v="IN"/>
    <x v="207"/>
    <n v="4"/>
    <x v="3"/>
    <n v="100332"/>
    <n v="160531"/>
    <n v="140465"/>
    <n v="224744"/>
    <n v="180598"/>
    <n v="288956"/>
    <n v="240797"/>
    <n v="385275"/>
    <n v="300996"/>
    <n v="481594"/>
    <n v="341129"/>
    <n v="545807"/>
    <n v="381262"/>
    <n v="610019"/>
  </r>
  <r>
    <m/>
    <x v="1"/>
    <s v="Region V"/>
    <x v="30"/>
    <s v="IN"/>
    <x v="207"/>
    <n v="1"/>
    <x v="0"/>
    <n v="118657"/>
    <n v="207649"/>
    <n v="154051"/>
    <n v="269589"/>
    <n v="184765"/>
    <n v="323339"/>
    <n v="221032"/>
    <n v="386806"/>
    <n v="260832"/>
    <n v="456457"/>
    <n v="286129"/>
    <n v="500725"/>
    <n v="309110"/>
    <n v="540942"/>
  </r>
  <r>
    <m/>
    <x v="1"/>
    <s v="Region V"/>
    <x v="30"/>
    <s v="IN"/>
    <x v="207"/>
    <n v="2"/>
    <x v="1"/>
    <n v="102137"/>
    <n v="178740"/>
    <n v="134325"/>
    <n v="235069"/>
    <n v="163777"/>
    <n v="286609"/>
    <n v="201796"/>
    <n v="353142"/>
    <n v="240528"/>
    <n v="420924"/>
    <n v="265849"/>
    <n v="465235"/>
    <n v="289148"/>
    <n v="506009"/>
  </r>
  <r>
    <m/>
    <x v="1"/>
    <s v="Region V"/>
    <x v="30"/>
    <s v="IN"/>
    <x v="207"/>
    <n v="3"/>
    <x v="2"/>
    <n v="91760"/>
    <n v="160580"/>
    <n v="124537"/>
    <n v="217940"/>
    <n v="157221"/>
    <n v="275137"/>
    <n v="206720"/>
    <n v="361760"/>
    <n v="255673"/>
    <n v="447428"/>
    <n v="287703"/>
    <n v="503480"/>
    <n v="319248"/>
    <n v="558684"/>
  </r>
  <r>
    <m/>
    <x v="1"/>
    <s v="Region V"/>
    <x v="30"/>
    <s v="IN"/>
    <x v="207"/>
    <n v="4"/>
    <x v="3"/>
    <n v="104679"/>
    <n v="167486"/>
    <n v="146551"/>
    <n v="234481"/>
    <n v="188422"/>
    <n v="301475"/>
    <n v="251229"/>
    <n v="401967"/>
    <n v="314037"/>
    <n v="502459"/>
    <n v="355908"/>
    <n v="569453"/>
    <n v="397780"/>
    <n v="636448"/>
  </r>
  <r>
    <m/>
    <x v="4"/>
    <s v="Region VI - Midsouth"/>
    <x v="39"/>
    <s v="TX"/>
    <x v="285"/>
    <n v="1"/>
    <x v="0"/>
    <n v="108802"/>
    <n v="190404"/>
    <n v="141309"/>
    <n v="247290"/>
    <n v="168934"/>
    <n v="295634"/>
    <n v="201544"/>
    <n v="352701"/>
    <n v="237865"/>
    <n v="416263"/>
    <n v="260973"/>
    <n v="456703"/>
    <n v="282748"/>
    <n v="494809"/>
  </r>
  <r>
    <m/>
    <x v="4"/>
    <s v="Region VI - Midsouth"/>
    <x v="39"/>
    <s v="TX"/>
    <x v="285"/>
    <n v="2"/>
    <x v="1"/>
    <n v="90877"/>
    <n v="159034"/>
    <n v="121024"/>
    <n v="211791"/>
    <n v="149041"/>
    <n v="260823"/>
    <n v="187398"/>
    <n v="327946"/>
    <n v="226608"/>
    <n v="396564"/>
    <n v="250212"/>
    <n v="437870"/>
    <n v="272313"/>
    <n v="476547"/>
  </r>
  <r>
    <m/>
    <x v="4"/>
    <s v="Region VI - Midsouth"/>
    <x v="39"/>
    <s v="TX"/>
    <x v="285"/>
    <n v="3"/>
    <x v="2"/>
    <n v="83637"/>
    <n v="146365"/>
    <n v="115471"/>
    <n v="202075"/>
    <n v="146383"/>
    <n v="256171"/>
    <n v="191010"/>
    <n v="334268"/>
    <n v="237898"/>
    <n v="416321"/>
    <n v="267650"/>
    <n v="468387"/>
    <n v="296938"/>
    <n v="519642"/>
  </r>
  <r>
    <m/>
    <x v="4"/>
    <s v="Region VI - Midsouth"/>
    <x v="39"/>
    <s v="TX"/>
    <x v="285"/>
    <n v="4"/>
    <x v="3"/>
    <n v="93799"/>
    <n v="150078"/>
    <n v="131318"/>
    <n v="210109"/>
    <n v="168838"/>
    <n v="270141"/>
    <n v="225117"/>
    <n v="360188"/>
    <n v="281397"/>
    <n v="450235"/>
    <n v="318916"/>
    <n v="510266"/>
    <n v="356436"/>
    <n v="570297"/>
  </r>
  <r>
    <m/>
    <x v="1"/>
    <s v="Region VI"/>
    <x v="39"/>
    <s v="TX"/>
    <x v="285"/>
    <n v="1"/>
    <x v="0"/>
    <n v="109189"/>
    <n v="191081"/>
    <n v="141688"/>
    <n v="247954"/>
    <n v="169890"/>
    <n v="297307"/>
    <n v="203166"/>
    <n v="355541"/>
    <n v="239689"/>
    <n v="419455"/>
    <n v="262908"/>
    <n v="460089"/>
    <n v="283957"/>
    <n v="496924"/>
  </r>
  <r>
    <m/>
    <x v="1"/>
    <s v="Region VI"/>
    <x v="39"/>
    <s v="TX"/>
    <x v="285"/>
    <n v="2"/>
    <x v="1"/>
    <n v="94289"/>
    <n v="165006"/>
    <n v="123896"/>
    <n v="216817"/>
    <n v="150959"/>
    <n v="264178"/>
    <n v="185816"/>
    <n v="325177"/>
    <n v="221375"/>
    <n v="387406"/>
    <n v="244631"/>
    <n v="428105"/>
    <n v="266002"/>
    <n v="465503"/>
  </r>
  <r>
    <m/>
    <x v="1"/>
    <s v="Region VI"/>
    <x v="39"/>
    <s v="TX"/>
    <x v="285"/>
    <n v="3"/>
    <x v="2"/>
    <n v="85060"/>
    <n v="148854"/>
    <n v="115541"/>
    <n v="202197"/>
    <n v="145939"/>
    <n v="255393"/>
    <n v="191962"/>
    <n v="335934"/>
    <n v="237494"/>
    <n v="415614"/>
    <n v="267302"/>
    <n v="467778"/>
    <n v="296672"/>
    <n v="519176"/>
  </r>
  <r>
    <m/>
    <x v="1"/>
    <s v="Region VI"/>
    <x v="39"/>
    <s v="TX"/>
    <x v="285"/>
    <n v="4"/>
    <x v="3"/>
    <n v="96334"/>
    <n v="154135"/>
    <n v="134868"/>
    <n v="215788"/>
    <n v="173401"/>
    <n v="277442"/>
    <n v="231202"/>
    <n v="369923"/>
    <n v="289002"/>
    <n v="462404"/>
    <n v="327536"/>
    <n v="524058"/>
    <n v="366070"/>
    <n v="585711"/>
  </r>
  <r>
    <m/>
    <x v="4"/>
    <s v="Region IV - Southeast"/>
    <x v="24"/>
    <s v="KY"/>
    <x v="161"/>
    <n v="1"/>
    <x v="0"/>
    <n v="115657"/>
    <n v="202400"/>
    <n v="150186"/>
    <n v="262825"/>
    <n v="179524"/>
    <n v="314167"/>
    <n v="214146"/>
    <n v="374756"/>
    <n v="252716"/>
    <n v="442254"/>
    <n v="277258"/>
    <n v="485201"/>
    <n v="300375"/>
    <n v="525656"/>
  </r>
  <r>
    <m/>
    <x v="4"/>
    <s v="Region IV - Southeast"/>
    <x v="24"/>
    <s v="KY"/>
    <x v="161"/>
    <n v="2"/>
    <x v="1"/>
    <n v="96743"/>
    <n v="169300"/>
    <n v="128782"/>
    <n v="225368"/>
    <n v="158534"/>
    <n v="277435"/>
    <n v="199220"/>
    <n v="348635"/>
    <n v="240839"/>
    <n v="421468"/>
    <n v="265903"/>
    <n v="465330"/>
    <n v="289364"/>
    <n v="506387"/>
  </r>
  <r>
    <m/>
    <x v="4"/>
    <s v="Region IV - Southeast"/>
    <x v="24"/>
    <s v="KY"/>
    <x v="161"/>
    <n v="3"/>
    <x v="2"/>
    <n v="89126"/>
    <n v="155971"/>
    <n v="123066"/>
    <n v="215366"/>
    <n v="156034"/>
    <n v="273059"/>
    <n v="203648"/>
    <n v="356383"/>
    <n v="253647"/>
    <n v="443882"/>
    <n v="285390"/>
    <n v="499432"/>
    <n v="316644"/>
    <n v="554128"/>
  </r>
  <r>
    <m/>
    <x v="4"/>
    <s v="Region IV - Southeast"/>
    <x v="24"/>
    <s v="KY"/>
    <x v="161"/>
    <n v="4"/>
    <x v="3"/>
    <n v="99712"/>
    <n v="159539"/>
    <n v="139597"/>
    <n v="223355"/>
    <n v="179481"/>
    <n v="287170"/>
    <n v="239308"/>
    <n v="382894"/>
    <n v="299136"/>
    <n v="478617"/>
    <n v="339020"/>
    <n v="542432"/>
    <n v="378905"/>
    <n v="606248"/>
  </r>
  <r>
    <m/>
    <x v="1"/>
    <s v="Region IV"/>
    <x v="24"/>
    <s v="KY"/>
    <x v="161"/>
    <n v="1"/>
    <x v="0"/>
    <n v="114780"/>
    <n v="200865"/>
    <n v="148916"/>
    <n v="260603"/>
    <n v="178539"/>
    <n v="312444"/>
    <n v="213484"/>
    <n v="373598"/>
    <n v="251839"/>
    <n v="440718"/>
    <n v="276225"/>
    <n v="483394"/>
    <n v="298315"/>
    <n v="522051"/>
  </r>
  <r>
    <m/>
    <x v="1"/>
    <s v="Region IV"/>
    <x v="24"/>
    <s v="KY"/>
    <x v="161"/>
    <n v="2"/>
    <x v="1"/>
    <n v="99229"/>
    <n v="173650"/>
    <n v="130347"/>
    <n v="228107"/>
    <n v="158782"/>
    <n v="277868"/>
    <n v="195375"/>
    <n v="341907"/>
    <n v="232725"/>
    <n v="407268"/>
    <n v="257156"/>
    <n v="450023"/>
    <n v="279594"/>
    <n v="489290"/>
  </r>
  <r>
    <m/>
    <x v="1"/>
    <s v="Region IV"/>
    <x v="24"/>
    <s v="KY"/>
    <x v="161"/>
    <n v="3"/>
    <x v="2"/>
    <n v="89645"/>
    <n v="156879"/>
    <n v="121807"/>
    <n v="213162"/>
    <n v="153880"/>
    <n v="269291"/>
    <n v="202436"/>
    <n v="354263"/>
    <n v="250478"/>
    <n v="438337"/>
    <n v="281936"/>
    <n v="493389"/>
    <n v="312938"/>
    <n v="547641"/>
  </r>
  <r>
    <m/>
    <x v="1"/>
    <s v="Region IV"/>
    <x v="24"/>
    <s v="KY"/>
    <x v="161"/>
    <n v="4"/>
    <x v="3"/>
    <n v="101270"/>
    <n v="162031"/>
    <n v="141778"/>
    <n v="226844"/>
    <n v="182285"/>
    <n v="291657"/>
    <n v="243047"/>
    <n v="388876"/>
    <n v="303809"/>
    <n v="486094"/>
    <n v="344317"/>
    <n v="550907"/>
    <n v="384825"/>
    <n v="615720"/>
  </r>
  <r>
    <m/>
    <x v="4"/>
    <s v="Region III -"/>
    <x v="19"/>
    <s v="VA"/>
    <x v="115"/>
    <n v="1"/>
    <x v="0"/>
    <n v="124267"/>
    <n v="217467"/>
    <n v="161286"/>
    <n v="282250"/>
    <n v="192722"/>
    <n v="337263"/>
    <n v="229793"/>
    <n v="402137"/>
    <n v="271112"/>
    <n v="474446"/>
    <n v="297411"/>
    <n v="520470"/>
    <n v="322157"/>
    <n v="563774"/>
  </r>
  <r>
    <m/>
    <x v="4"/>
    <s v="Region III -"/>
    <x v="19"/>
    <s v="VA"/>
    <x v="115"/>
    <n v="2"/>
    <x v="1"/>
    <n v="104378"/>
    <n v="182661"/>
    <n v="138778"/>
    <n v="242862"/>
    <n v="170650"/>
    <n v="298638"/>
    <n v="214097"/>
    <n v="374670"/>
    <n v="258622"/>
    <n v="452589"/>
    <n v="285471"/>
    <n v="499574"/>
    <n v="310578"/>
    <n v="543511"/>
  </r>
  <r>
    <m/>
    <x v="4"/>
    <s v="Region III -"/>
    <x v="19"/>
    <s v="VA"/>
    <x v="115"/>
    <n v="3"/>
    <x v="2"/>
    <n v="96437"/>
    <n v="168765"/>
    <n v="133213"/>
    <n v="233124"/>
    <n v="168967"/>
    <n v="295692"/>
    <n v="220665"/>
    <n v="386164"/>
    <n v="274872"/>
    <n v="481025"/>
    <n v="309338"/>
    <n v="541341"/>
    <n v="343290"/>
    <n v="600757"/>
  </r>
  <r>
    <m/>
    <x v="4"/>
    <s v="Region III -"/>
    <x v="19"/>
    <s v="VA"/>
    <x v="115"/>
    <n v="4"/>
    <x v="3"/>
    <n v="107144"/>
    <n v="171431"/>
    <n v="150002"/>
    <n v="240003"/>
    <n v="192859"/>
    <n v="308575"/>
    <n v="257146"/>
    <n v="411433"/>
    <n v="321432"/>
    <n v="514292"/>
    <n v="364290"/>
    <n v="582864"/>
    <n v="407148"/>
    <n v="651436"/>
  </r>
  <r>
    <m/>
    <x v="1"/>
    <s v="Region III "/>
    <x v="19"/>
    <s v="VI"/>
    <x v="115"/>
    <n v="1"/>
    <x v="0"/>
    <n v="123958"/>
    <n v="216927"/>
    <n v="160719"/>
    <n v="281259"/>
    <n v="192621"/>
    <n v="337087"/>
    <n v="230218"/>
    <n v="402882"/>
    <n v="271490"/>
    <n v="475108"/>
    <n v="297740"/>
    <n v="521045"/>
    <n v="321452"/>
    <n v="562541"/>
  </r>
  <r>
    <m/>
    <x v="1"/>
    <s v="Region III "/>
    <x v="19"/>
    <s v="VI"/>
    <x v="115"/>
    <n v="2"/>
    <x v="1"/>
    <n v="107605"/>
    <n v="188309"/>
    <n v="141193"/>
    <n v="247087"/>
    <n v="171845"/>
    <n v="300729"/>
    <n v="211176"/>
    <n v="369558"/>
    <n v="251391"/>
    <n v="439934"/>
    <n v="277711"/>
    <n v="485995"/>
    <n v="301841"/>
    <n v="528222"/>
  </r>
  <r>
    <m/>
    <x v="1"/>
    <s v="Region III "/>
    <x v="19"/>
    <s v="VI"/>
    <x v="115"/>
    <n v="3"/>
    <x v="2"/>
    <n v="97724"/>
    <n v="171017"/>
    <n v="132926"/>
    <n v="232621"/>
    <n v="168036"/>
    <n v="294063"/>
    <n v="221169"/>
    <n v="387046"/>
    <n v="273763"/>
    <n v="479085"/>
    <n v="308225"/>
    <n v="539394"/>
    <n v="342208"/>
    <n v="598864"/>
  </r>
  <r>
    <m/>
    <x v="1"/>
    <s v="Region III "/>
    <x v="19"/>
    <s v="VI"/>
    <x v="115"/>
    <n v="4"/>
    <x v="3"/>
    <n v="109378"/>
    <n v="175006"/>
    <n v="153130"/>
    <n v="245008"/>
    <n v="196881"/>
    <n v="315010"/>
    <n v="262508"/>
    <n v="420013"/>
    <n v="328135"/>
    <n v="525017"/>
    <n v="371887"/>
    <n v="595019"/>
    <n v="415638"/>
    <n v="665021"/>
  </r>
  <r>
    <m/>
    <x v="4"/>
    <s v="Region IX - West"/>
    <x v="51"/>
    <s v="CA"/>
    <x v="363"/>
    <n v="1"/>
    <x v="0"/>
    <n v="145899"/>
    <n v="255323"/>
    <n v="189229"/>
    <n v="331151"/>
    <n v="225996"/>
    <n v="395493"/>
    <n v="269306"/>
    <n v="471285"/>
    <n v="317616"/>
    <n v="555828"/>
    <n v="348378"/>
    <n v="609661"/>
    <n v="377277"/>
    <n v="660235"/>
  </r>
  <r>
    <m/>
    <x v="4"/>
    <s v="Region IX - West"/>
    <x v="51"/>
    <s v="CA"/>
    <x v="363"/>
    <n v="2"/>
    <x v="1"/>
    <n v="123266"/>
    <n v="215716"/>
    <n v="163616"/>
    <n v="286329"/>
    <n v="200879"/>
    <n v="351539"/>
    <n v="251445"/>
    <n v="440028"/>
    <n v="303403"/>
    <n v="530956"/>
    <n v="334790"/>
    <n v="585883"/>
    <n v="364101"/>
    <n v="637177"/>
  </r>
  <r>
    <m/>
    <x v="4"/>
    <s v="Region IX - West"/>
    <x v="51"/>
    <s v="CA"/>
    <x v="363"/>
    <n v="3"/>
    <x v="2"/>
    <n v="114347"/>
    <n v="200107"/>
    <n v="158039"/>
    <n v="276568"/>
    <n v="200567"/>
    <n v="350992"/>
    <n v="262161"/>
    <n v="458781"/>
    <n v="326609"/>
    <n v="571565"/>
    <n v="367672"/>
    <n v="643425"/>
    <n v="408150"/>
    <n v="714262"/>
  </r>
  <r>
    <m/>
    <x v="4"/>
    <s v="Region IX - West"/>
    <x v="51"/>
    <s v="CA"/>
    <x v="363"/>
    <n v="4"/>
    <x v="3"/>
    <n v="125812"/>
    <n v="201299"/>
    <n v="176136"/>
    <n v="281818"/>
    <n v="226461"/>
    <n v="362338"/>
    <n v="301948"/>
    <n v="483117"/>
    <n v="377435"/>
    <n v="603896"/>
    <n v="427760"/>
    <n v="684416"/>
    <n v="478084"/>
    <n v="764935"/>
  </r>
  <r>
    <m/>
    <x v="1"/>
    <s v="Region IX"/>
    <x v="51"/>
    <s v="CA"/>
    <x v="363"/>
    <n v="1"/>
    <x v="0"/>
    <n v="143733"/>
    <n v="251533"/>
    <n v="186275"/>
    <n v="325982"/>
    <n v="223195"/>
    <n v="390591"/>
    <n v="266677"/>
    <n v="466684"/>
    <n v="314413"/>
    <n v="550222"/>
    <n v="344782"/>
    <n v="603369"/>
    <n v="372161"/>
    <n v="651283"/>
  </r>
  <r>
    <m/>
    <x v="1"/>
    <s v="Region IX"/>
    <x v="51"/>
    <s v="CA"/>
    <x v="363"/>
    <n v="2"/>
    <x v="1"/>
    <n v="125124"/>
    <n v="218968"/>
    <n v="164055"/>
    <n v="287096"/>
    <n v="199552"/>
    <n v="349217"/>
    <n v="245007"/>
    <n v="428763"/>
    <n v="291541"/>
    <n v="510196"/>
    <n v="322009"/>
    <n v="563516"/>
    <n v="349907"/>
    <n v="612336"/>
  </r>
  <r>
    <m/>
    <x v="1"/>
    <s v="Region IX"/>
    <x v="51"/>
    <s v="CA"/>
    <x v="363"/>
    <n v="3"/>
    <x v="2"/>
    <n v="114041"/>
    <n v="199571"/>
    <n v="155233"/>
    <n v="271658"/>
    <n v="196321"/>
    <n v="343562"/>
    <n v="258485"/>
    <n v="452349"/>
    <n v="320035"/>
    <n v="560062"/>
    <n v="360386"/>
    <n v="630676"/>
    <n v="400191"/>
    <n v="700335"/>
  </r>
  <r>
    <m/>
    <x v="1"/>
    <s v="Region IX"/>
    <x v="51"/>
    <s v="CA"/>
    <x v="363"/>
    <n v="4"/>
    <x v="3"/>
    <n v="126837"/>
    <n v="202939"/>
    <n v="177571"/>
    <n v="284114"/>
    <n v="228306"/>
    <n v="365289"/>
    <n v="304408"/>
    <n v="487053"/>
    <n v="380510"/>
    <n v="608816"/>
    <n v="431244"/>
    <n v="689991"/>
    <n v="481979"/>
    <n v="771167"/>
  </r>
  <r>
    <m/>
    <x v="4"/>
    <s v="Region IV - Southeast"/>
    <x v="21"/>
    <s v="AL"/>
    <x v="134"/>
    <n v="1"/>
    <x v="0"/>
    <n v="99259"/>
    <n v="173704"/>
    <n v="128737"/>
    <n v="225289"/>
    <n v="153749"/>
    <n v="269060"/>
    <n v="183211"/>
    <n v="320620"/>
    <n v="216076"/>
    <n v="378134"/>
    <n v="237003"/>
    <n v="414756"/>
    <n v="256663"/>
    <n v="449160"/>
  </r>
  <r>
    <m/>
    <x v="4"/>
    <s v="Region IV - Southeast"/>
    <x v="21"/>
    <s v="AL"/>
    <x v="134"/>
    <n v="2"/>
    <x v="1"/>
    <n v="83869"/>
    <n v="146771"/>
    <n v="111320"/>
    <n v="194810"/>
    <n v="136669"/>
    <n v="239171"/>
    <n v="171066"/>
    <n v="299366"/>
    <n v="206412"/>
    <n v="361220"/>
    <n v="227764"/>
    <n v="398587"/>
    <n v="247703"/>
    <n v="433480"/>
  </r>
  <r>
    <m/>
    <x v="4"/>
    <s v="Region IV - Southeast"/>
    <x v="21"/>
    <s v="AL"/>
    <x v="134"/>
    <n v="3"/>
    <x v="2"/>
    <n v="77805"/>
    <n v="136159"/>
    <n v="107535"/>
    <n v="188187"/>
    <n v="136474"/>
    <n v="238830"/>
    <n v="178387"/>
    <n v="312178"/>
    <n v="222242"/>
    <n v="388923"/>
    <n v="250184"/>
    <n v="437822"/>
    <n v="277729"/>
    <n v="486026"/>
  </r>
  <r>
    <m/>
    <x v="4"/>
    <s v="Region IV - Southeast"/>
    <x v="21"/>
    <s v="AL"/>
    <x v="134"/>
    <n v="4"/>
    <x v="3"/>
    <n v="85594"/>
    <n v="136950"/>
    <n v="119831"/>
    <n v="191729"/>
    <n v="154068"/>
    <n v="246509"/>
    <n v="205424"/>
    <n v="328679"/>
    <n v="256781"/>
    <n v="410849"/>
    <n v="291018"/>
    <n v="465629"/>
    <n v="325255"/>
    <n v="520409"/>
  </r>
  <r>
    <m/>
    <x v="1"/>
    <s v="Region IV"/>
    <x v="21"/>
    <s v="AL"/>
    <x v="134"/>
    <n v="1"/>
    <x v="0"/>
    <n v="101988"/>
    <n v="178479"/>
    <n v="132079"/>
    <n v="231138"/>
    <n v="158194"/>
    <n v="276839"/>
    <n v="188918"/>
    <n v="330607"/>
    <n v="222654"/>
    <n v="389645"/>
    <n v="244125"/>
    <n v="427218"/>
    <n v="263421"/>
    <n v="460987"/>
  </r>
  <r>
    <m/>
    <x v="1"/>
    <s v="Region IV"/>
    <x v="21"/>
    <s v="AL"/>
    <x v="134"/>
    <n v="2"/>
    <x v="1"/>
    <n v="89185"/>
    <n v="156074"/>
    <n v="116791"/>
    <n v="204385"/>
    <n v="141928"/>
    <n v="248374"/>
    <n v="174010"/>
    <n v="304517"/>
    <n v="206918"/>
    <n v="362106"/>
    <n v="228479"/>
    <n v="399838"/>
    <n v="248181"/>
    <n v="434316"/>
  </r>
  <r>
    <m/>
    <x v="1"/>
    <s v="Region IV"/>
    <x v="21"/>
    <s v="AL"/>
    <x v="134"/>
    <n v="3"/>
    <x v="2"/>
    <n v="81746"/>
    <n v="143055"/>
    <n v="111400"/>
    <n v="194951"/>
    <n v="140983"/>
    <n v="246720"/>
    <n v="185723"/>
    <n v="325016"/>
    <n v="230041"/>
    <n v="402572"/>
    <n v="259117"/>
    <n v="453454"/>
    <n v="287817"/>
    <n v="503679"/>
  </r>
  <r>
    <m/>
    <x v="1"/>
    <s v="Region IV"/>
    <x v="21"/>
    <s v="AL"/>
    <x v="134"/>
    <n v="4"/>
    <x v="3"/>
    <n v="90009"/>
    <n v="144014"/>
    <n v="126012"/>
    <n v="201619"/>
    <n v="162015"/>
    <n v="259225"/>
    <n v="216021"/>
    <n v="345633"/>
    <n v="270026"/>
    <n v="432041"/>
    <n v="306029"/>
    <n v="489647"/>
    <n v="342033"/>
    <n v="547252"/>
  </r>
  <r>
    <m/>
    <x v="4"/>
    <s v="Region IV - Southeast"/>
    <x v="22"/>
    <s v="FL"/>
    <x v="142"/>
    <n v="1"/>
    <x v="0"/>
    <n v="108848"/>
    <n v="190484"/>
    <n v="141369"/>
    <n v="247396"/>
    <n v="169007"/>
    <n v="295763"/>
    <n v="201633"/>
    <n v="352858"/>
    <n v="237971"/>
    <n v="416449"/>
    <n v="261090"/>
    <n v="456908"/>
    <n v="282876"/>
    <n v="495032"/>
  </r>
  <r>
    <m/>
    <x v="4"/>
    <s v="Region IV - Southeast"/>
    <x v="22"/>
    <s v="FL"/>
    <x v="142"/>
    <n v="2"/>
    <x v="1"/>
    <n v="90909"/>
    <n v="159090"/>
    <n v="121068"/>
    <n v="211870"/>
    <n v="149100"/>
    <n v="260924"/>
    <n v="187476"/>
    <n v="328083"/>
    <n v="226706"/>
    <n v="396735"/>
    <n v="250320"/>
    <n v="438061"/>
    <n v="272432"/>
    <n v="476756"/>
  </r>
  <r>
    <m/>
    <x v="4"/>
    <s v="Region IV - Southeast"/>
    <x v="22"/>
    <s v="FL"/>
    <x v="142"/>
    <n v="3"/>
    <x v="2"/>
    <n v="83662"/>
    <n v="146409"/>
    <n v="115505"/>
    <n v="202134"/>
    <n v="146426"/>
    <n v="256245"/>
    <n v="191063"/>
    <n v="334361"/>
    <n v="237964"/>
    <n v="416436"/>
    <n v="267722"/>
    <n v="468514"/>
    <n v="297018"/>
    <n v="519781"/>
  </r>
  <r>
    <m/>
    <x v="4"/>
    <s v="Region IV - Southeast"/>
    <x v="22"/>
    <s v="FL"/>
    <x v="142"/>
    <n v="4"/>
    <x v="3"/>
    <n v="93838"/>
    <n v="150141"/>
    <n v="131374"/>
    <n v="210198"/>
    <n v="168909"/>
    <n v="270254"/>
    <n v="225212"/>
    <n v="360339"/>
    <n v="281515"/>
    <n v="450424"/>
    <n v="319050"/>
    <n v="510480"/>
    <n v="356585"/>
    <n v="570537"/>
  </r>
  <r>
    <m/>
    <x v="1"/>
    <s v="Region IV"/>
    <x v="22"/>
    <s v="FL"/>
    <x v="142"/>
    <n v="1"/>
    <x v="0"/>
    <n v="109781"/>
    <n v="192116"/>
    <n v="142400"/>
    <n v="249201"/>
    <n v="170708"/>
    <n v="298739"/>
    <n v="204091"/>
    <n v="357159"/>
    <n v="240732"/>
    <n v="421282"/>
    <n v="264032"/>
    <n v="462057"/>
    <n v="285120"/>
    <n v="498959"/>
  </r>
  <r>
    <m/>
    <x v="1"/>
    <s v="Region IV"/>
    <x v="22"/>
    <s v="FL"/>
    <x v="142"/>
    <n v="2"/>
    <x v="1"/>
    <n v="95031"/>
    <n v="166304"/>
    <n v="124788"/>
    <n v="218379"/>
    <n v="151969"/>
    <n v="265945"/>
    <n v="186915"/>
    <n v="327102"/>
    <n v="222604"/>
    <n v="389556"/>
    <n v="245953"/>
    <n v="430417"/>
    <n v="267385"/>
    <n v="467924"/>
  </r>
  <r>
    <m/>
    <x v="1"/>
    <s v="Region IV"/>
    <x v="22"/>
    <s v="FL"/>
    <x v="142"/>
    <n v="3"/>
    <x v="2"/>
    <n v="85997"/>
    <n v="150494"/>
    <n v="116889"/>
    <n v="204556"/>
    <n v="147698"/>
    <n v="258472"/>
    <n v="194334"/>
    <n v="340085"/>
    <n v="240483"/>
    <n v="420846"/>
    <n v="270709"/>
    <n v="473740"/>
    <n v="300501"/>
    <n v="525877"/>
  </r>
  <r>
    <m/>
    <x v="1"/>
    <s v="Region IV"/>
    <x v="22"/>
    <s v="FL"/>
    <x v="142"/>
    <n v="4"/>
    <x v="3"/>
    <n v="96862"/>
    <n v="154979"/>
    <n v="135606"/>
    <n v="216970"/>
    <n v="174351"/>
    <n v="278962"/>
    <n v="232468"/>
    <n v="371949"/>
    <n v="290585"/>
    <n v="464936"/>
    <n v="329330"/>
    <n v="526928"/>
    <n v="368074"/>
    <n v="588919"/>
  </r>
  <r>
    <m/>
    <x v="4"/>
    <s v="Region V - Midwest"/>
    <x v="29"/>
    <s v="IL"/>
    <x v="198"/>
    <n v="1"/>
    <x v="0"/>
    <n v="128776"/>
    <n v="225358"/>
    <n v="167225"/>
    <n v="292643"/>
    <n v="199894"/>
    <n v="349814"/>
    <n v="238449"/>
    <n v="417285"/>
    <n v="281399"/>
    <n v="492448"/>
    <n v="308727"/>
    <n v="540272"/>
    <n v="334470"/>
    <n v="585322"/>
  </r>
  <r>
    <m/>
    <x v="4"/>
    <s v="Region V - Midwest"/>
    <x v="29"/>
    <s v="IL"/>
    <x v="198"/>
    <n v="2"/>
    <x v="1"/>
    <n v="107699"/>
    <n v="188473"/>
    <n v="143373"/>
    <n v="250903"/>
    <n v="176504"/>
    <n v="308882"/>
    <n v="221816"/>
    <n v="388177"/>
    <n v="268163"/>
    <n v="469285"/>
    <n v="296074"/>
    <n v="518129"/>
    <n v="322199"/>
    <n v="563849"/>
  </r>
  <r>
    <m/>
    <x v="4"/>
    <s v="Region V - Midwest"/>
    <x v="29"/>
    <s v="IL"/>
    <x v="198"/>
    <n v="3"/>
    <x v="2"/>
    <n v="99209"/>
    <n v="173615"/>
    <n v="136986"/>
    <n v="239726"/>
    <n v="173680"/>
    <n v="303940"/>
    <n v="226673"/>
    <n v="396678"/>
    <n v="282324"/>
    <n v="494067"/>
    <n v="317653"/>
    <n v="555893"/>
    <n v="352438"/>
    <n v="616767"/>
  </r>
  <r>
    <m/>
    <x v="4"/>
    <s v="Region V - Midwest"/>
    <x v="29"/>
    <s v="IL"/>
    <x v="198"/>
    <n v="4"/>
    <x v="3"/>
    <n v="111022"/>
    <n v="177635"/>
    <n v="155431"/>
    <n v="248689"/>
    <n v="199839"/>
    <n v="319743"/>
    <n v="266452"/>
    <n v="426324"/>
    <n v="333065"/>
    <n v="532905"/>
    <n v="377474"/>
    <n v="603959"/>
    <n v="421883"/>
    <n v="675013"/>
  </r>
  <r>
    <m/>
    <x v="1"/>
    <s v="Region V"/>
    <x v="29"/>
    <s v="IL"/>
    <x v="198"/>
    <n v="1"/>
    <x v="0"/>
    <n v="129061"/>
    <n v="225858"/>
    <n v="167408"/>
    <n v="292964"/>
    <n v="200685"/>
    <n v="351199"/>
    <n v="239928"/>
    <n v="419873"/>
    <n v="283001"/>
    <n v="495252"/>
    <n v="310391"/>
    <n v="543184"/>
    <n v="335178"/>
    <n v="586562"/>
  </r>
  <r>
    <m/>
    <x v="1"/>
    <s v="Region V"/>
    <x v="29"/>
    <s v="IL"/>
    <x v="198"/>
    <n v="2"/>
    <x v="1"/>
    <n v="111732"/>
    <n v="195531"/>
    <n v="146715"/>
    <n v="256751"/>
    <n v="178668"/>
    <n v="312669"/>
    <n v="219748"/>
    <n v="384559"/>
    <n v="261701"/>
    <n v="457977"/>
    <n v="289150"/>
    <n v="506012"/>
    <n v="314344"/>
    <n v="550101"/>
  </r>
  <r>
    <m/>
    <x v="1"/>
    <s v="Region V"/>
    <x v="29"/>
    <s v="IL"/>
    <x v="198"/>
    <n v="3"/>
    <x v="2"/>
    <n v="101122"/>
    <n v="176964"/>
    <n v="137452"/>
    <n v="240540"/>
    <n v="173683"/>
    <n v="303945"/>
    <n v="228527"/>
    <n v="399922"/>
    <n v="282798"/>
    <n v="494897"/>
    <n v="318344"/>
    <n v="557102"/>
    <n v="353381"/>
    <n v="618416"/>
  </r>
  <r>
    <m/>
    <x v="1"/>
    <s v="Region V"/>
    <x v="29"/>
    <s v="IL"/>
    <x v="198"/>
    <n v="4"/>
    <x v="3"/>
    <n v="113874"/>
    <n v="182198"/>
    <n v="159424"/>
    <n v="255078"/>
    <n v="204973"/>
    <n v="327957"/>
    <n v="273298"/>
    <n v="437276"/>
    <n v="341622"/>
    <n v="546595"/>
    <n v="387172"/>
    <n v="619474"/>
    <n v="432721"/>
    <n v="692354"/>
  </r>
  <r>
    <m/>
    <x v="4"/>
    <s v="Region VI - Midsouth"/>
    <x v="37"/>
    <s v="NM"/>
    <x v="269"/>
    <n v="1"/>
    <x v="0"/>
    <n v="110554"/>
    <n v="193470"/>
    <n v="143494"/>
    <n v="251115"/>
    <n v="171468"/>
    <n v="300070"/>
    <n v="204459"/>
    <n v="357803"/>
    <n v="241228"/>
    <n v="422149"/>
    <n v="264631"/>
    <n v="463103"/>
    <n v="286653"/>
    <n v="501642"/>
  </r>
  <r>
    <m/>
    <x v="4"/>
    <s v="Region VI - Midsouth"/>
    <x v="37"/>
    <s v="NM"/>
    <x v="269"/>
    <n v="2"/>
    <x v="1"/>
    <n v="92826"/>
    <n v="162445"/>
    <n v="123432"/>
    <n v="216006"/>
    <n v="151795"/>
    <n v="265641"/>
    <n v="190468"/>
    <n v="333319"/>
    <n v="230095"/>
    <n v="402667"/>
    <n v="253988"/>
    <n v="444478"/>
    <n v="276332"/>
    <n v="483581"/>
  </r>
  <r>
    <m/>
    <x v="4"/>
    <s v="Region VI - Midsouth"/>
    <x v="37"/>
    <s v="NM"/>
    <x v="269"/>
    <n v="3"/>
    <x v="2"/>
    <n v="85742"/>
    <n v="150049"/>
    <n v="118436"/>
    <n v="207264"/>
    <n v="150219"/>
    <n v="262883"/>
    <n v="196170"/>
    <n v="343297"/>
    <n v="244357"/>
    <n v="427624"/>
    <n v="274991"/>
    <n v="481235"/>
    <n v="305168"/>
    <n v="534044"/>
  </r>
  <r>
    <m/>
    <x v="4"/>
    <s v="Region VI - Midsouth"/>
    <x v="37"/>
    <s v="NM"/>
    <x v="269"/>
    <n v="4"/>
    <x v="3"/>
    <n v="95320"/>
    <n v="152512"/>
    <n v="133448"/>
    <n v="213517"/>
    <n v="171576"/>
    <n v="274522"/>
    <n v="228769"/>
    <n v="366030"/>
    <n v="285961"/>
    <n v="457537"/>
    <n v="324089"/>
    <n v="518542"/>
    <n v="362217"/>
    <n v="579547"/>
  </r>
  <r>
    <m/>
    <x v="1"/>
    <s v="Region VI"/>
    <x v="37"/>
    <s v="NM"/>
    <x v="269"/>
    <n v="1"/>
    <x v="0"/>
    <n v="107892"/>
    <n v="188812"/>
    <n v="139970"/>
    <n v="244948"/>
    <n v="167807"/>
    <n v="293663"/>
    <n v="200642"/>
    <n v="351123"/>
    <n v="236681"/>
    <n v="414191"/>
    <n v="259595"/>
    <n v="454292"/>
    <n v="280346"/>
    <n v="490606"/>
  </r>
  <r>
    <m/>
    <x v="1"/>
    <s v="Region VI"/>
    <x v="37"/>
    <s v="NM"/>
    <x v="269"/>
    <n v="2"/>
    <x v="1"/>
    <n v="93316"/>
    <n v="163303"/>
    <n v="122565"/>
    <n v="214489"/>
    <n v="149288"/>
    <n v="261255"/>
    <n v="183668"/>
    <n v="321420"/>
    <n v="218765"/>
    <n v="382839"/>
    <n v="241724"/>
    <n v="423017"/>
    <n v="262806"/>
    <n v="459911"/>
  </r>
  <r>
    <m/>
    <x v="1"/>
    <s v="Region VI"/>
    <x v="37"/>
    <s v="NM"/>
    <x v="269"/>
    <n v="3"/>
    <x v="2"/>
    <n v="84352"/>
    <n v="147616"/>
    <n v="114628"/>
    <n v="200599"/>
    <n v="144822"/>
    <n v="253438"/>
    <n v="190530"/>
    <n v="333427"/>
    <n v="235756"/>
    <n v="412574"/>
    <n v="265373"/>
    <n v="464403"/>
    <n v="294562"/>
    <n v="515483"/>
  </r>
  <r>
    <m/>
    <x v="1"/>
    <s v="Region VI"/>
    <x v="37"/>
    <s v="NM"/>
    <x v="269"/>
    <n v="4"/>
    <x v="3"/>
    <n v="95194"/>
    <n v="152310"/>
    <n v="133271"/>
    <n v="213234"/>
    <n v="171349"/>
    <n v="274158"/>
    <n v="228465"/>
    <n v="365544"/>
    <n v="285582"/>
    <n v="456931"/>
    <n v="323659"/>
    <n v="517855"/>
    <n v="361737"/>
    <n v="578779"/>
  </r>
  <r>
    <m/>
    <x v="4"/>
    <s v="Region VI - Midsouth"/>
    <x v="39"/>
    <s v="TX"/>
    <x v="286"/>
    <n v="1"/>
    <x v="0"/>
    <n v="104505"/>
    <n v="182884"/>
    <n v="135786"/>
    <n v="237625"/>
    <n v="162382"/>
    <n v="284169"/>
    <n v="193798"/>
    <n v="339146"/>
    <n v="228772"/>
    <n v="400352"/>
    <n v="251018"/>
    <n v="439282"/>
    <n v="272000"/>
    <n v="476001"/>
  </r>
  <r>
    <m/>
    <x v="4"/>
    <s v="Region VI - Midsouth"/>
    <x v="39"/>
    <s v="TX"/>
    <x v="286"/>
    <n v="2"/>
    <x v="1"/>
    <n v="86974"/>
    <n v="152204"/>
    <n v="115947"/>
    <n v="202907"/>
    <n v="142927"/>
    <n v="250122"/>
    <n v="179962"/>
    <n v="314934"/>
    <n v="217763"/>
    <n v="381085"/>
    <n v="240494"/>
    <n v="420864"/>
    <n v="261794"/>
    <n v="458140"/>
  </r>
  <r>
    <m/>
    <x v="4"/>
    <s v="Region VI - Midsouth"/>
    <x v="39"/>
    <s v="TX"/>
    <x v="286"/>
    <n v="3"/>
    <x v="2"/>
    <n v="79844"/>
    <n v="139726"/>
    <n v="110196"/>
    <n v="192843"/>
    <n v="139646"/>
    <n v="244381"/>
    <n v="182119"/>
    <n v="318709"/>
    <n v="226803"/>
    <n v="396906"/>
    <n v="255119"/>
    <n v="446458"/>
    <n v="282982"/>
    <n v="495218"/>
  </r>
  <r>
    <m/>
    <x v="4"/>
    <s v="Region VI - Midsouth"/>
    <x v="39"/>
    <s v="TX"/>
    <x v="286"/>
    <n v="4"/>
    <x v="3"/>
    <n v="90087"/>
    <n v="144140"/>
    <n v="126122"/>
    <n v="201796"/>
    <n v="162157"/>
    <n v="259452"/>
    <n v="216210"/>
    <n v="345935"/>
    <n v="270262"/>
    <n v="432419"/>
    <n v="306297"/>
    <n v="490075"/>
    <n v="342332"/>
    <n v="547731"/>
  </r>
  <r>
    <m/>
    <x v="1"/>
    <s v="Region VI"/>
    <x v="39"/>
    <s v="TX"/>
    <x v="286"/>
    <n v="1"/>
    <x v="0"/>
    <n v="106699"/>
    <n v="186723"/>
    <n v="138460"/>
    <n v="242305"/>
    <n v="166022"/>
    <n v="290538"/>
    <n v="198545"/>
    <n v="347453"/>
    <n v="234239"/>
    <n v="409919"/>
    <n v="256932"/>
    <n v="449631"/>
    <n v="277506"/>
    <n v="485635"/>
  </r>
  <r>
    <m/>
    <x v="1"/>
    <s v="Region VI"/>
    <x v="39"/>
    <s v="TX"/>
    <x v="286"/>
    <n v="2"/>
    <x v="1"/>
    <n v="92122"/>
    <n v="161214"/>
    <n v="121054"/>
    <n v="211845"/>
    <n v="147503"/>
    <n v="258130"/>
    <n v="181571"/>
    <n v="317749"/>
    <n v="216323"/>
    <n v="378566"/>
    <n v="239052"/>
    <n v="418341"/>
    <n v="259939"/>
    <n v="454893"/>
  </r>
  <r>
    <m/>
    <x v="1"/>
    <s v="Region VI"/>
    <x v="39"/>
    <s v="TX"/>
    <x v="286"/>
    <n v="3"/>
    <x v="2"/>
    <n v="83087"/>
    <n v="145402"/>
    <n v="112856"/>
    <n v="197498"/>
    <n v="142544"/>
    <n v="249451"/>
    <n v="187492"/>
    <n v="328111"/>
    <n v="231959"/>
    <n v="405929"/>
    <n v="261070"/>
    <n v="456872"/>
    <n v="289752"/>
    <n v="507067"/>
  </r>
  <r>
    <m/>
    <x v="1"/>
    <s v="Region VI"/>
    <x v="39"/>
    <s v="TX"/>
    <x v="286"/>
    <n v="4"/>
    <x v="3"/>
    <n v="94136"/>
    <n v="150618"/>
    <n v="131791"/>
    <n v="210866"/>
    <n v="169446"/>
    <n v="271113"/>
    <n v="225928"/>
    <n v="361484"/>
    <n v="282409"/>
    <n v="451855"/>
    <n v="320064"/>
    <n v="512102"/>
    <n v="357719"/>
    <n v="572350"/>
  </r>
  <r>
    <m/>
    <x v="4"/>
    <s v="Region V - Midwest"/>
    <x v="30"/>
    <s v="IN"/>
    <x v="208"/>
    <n v="1"/>
    <x v="0"/>
    <n v="134755"/>
    <n v="235822"/>
    <n v="175246"/>
    <n v="306680"/>
    <n v="209705"/>
    <n v="366984"/>
    <n v="250463"/>
    <n v="438310"/>
    <n v="295796"/>
    <n v="517643"/>
    <n v="324616"/>
    <n v="568078"/>
    <n v="351850"/>
    <n v="615737"/>
  </r>
  <r>
    <m/>
    <x v="4"/>
    <s v="Region V - Midwest"/>
    <x v="30"/>
    <s v="IN"/>
    <x v="208"/>
    <n v="2"/>
    <x v="1"/>
    <n v="111314"/>
    <n v="194800"/>
    <n v="148719"/>
    <n v="260258"/>
    <n v="183692"/>
    <n v="321461"/>
    <n v="231964"/>
    <n v="405938"/>
    <n v="281076"/>
    <n v="491883"/>
    <n v="310543"/>
    <n v="543451"/>
    <n v="338203"/>
    <n v="591856"/>
  </r>
  <r>
    <m/>
    <x v="4"/>
    <s v="Region V - Midwest"/>
    <x v="30"/>
    <s v="IN"/>
    <x v="208"/>
    <n v="3"/>
    <x v="2"/>
    <n v="101652"/>
    <n v="177890"/>
    <n v="140193"/>
    <n v="245338"/>
    <n v="177528"/>
    <n v="310675"/>
    <n v="231255"/>
    <n v="404696"/>
    <n v="287937"/>
    <n v="503890"/>
    <n v="323755"/>
    <n v="566572"/>
    <n v="358968"/>
    <n v="628194"/>
  </r>
  <r>
    <m/>
    <x v="4"/>
    <s v="Region V - Midwest"/>
    <x v="30"/>
    <s v="IN"/>
    <x v="208"/>
    <n v="4"/>
    <x v="3"/>
    <n v="116146"/>
    <n v="185833"/>
    <n v="162604"/>
    <n v="260166"/>
    <n v="209062"/>
    <n v="334499"/>
    <n v="278750"/>
    <n v="445999"/>
    <n v="348437"/>
    <n v="557499"/>
    <n v="394895"/>
    <n v="631832"/>
    <n v="441353"/>
    <n v="706165"/>
  </r>
  <r>
    <m/>
    <x v="1"/>
    <s v="Region V"/>
    <x v="30"/>
    <s v="IN"/>
    <x v="208"/>
    <n v="1"/>
    <x v="0"/>
    <n v="137489"/>
    <n v="240606"/>
    <n v="178571"/>
    <n v="312499"/>
    <n v="214219"/>
    <n v="374883"/>
    <n v="256337"/>
    <n v="448589"/>
    <n v="302553"/>
    <n v="529468"/>
    <n v="331921"/>
    <n v="580863"/>
    <n v="358646"/>
    <n v="627630"/>
  </r>
  <r>
    <m/>
    <x v="1"/>
    <s v="Region V"/>
    <x v="30"/>
    <s v="IN"/>
    <x v="208"/>
    <n v="2"/>
    <x v="1"/>
    <n v="118054"/>
    <n v="206595"/>
    <n v="155364"/>
    <n v="271886"/>
    <n v="189527"/>
    <n v="331672"/>
    <n v="233705"/>
    <n v="408984"/>
    <n v="278666"/>
    <n v="487665"/>
    <n v="308048"/>
    <n v="539083"/>
    <n v="335113"/>
    <n v="586449"/>
  </r>
  <r>
    <m/>
    <x v="1"/>
    <s v="Region V"/>
    <x v="30"/>
    <s v="IN"/>
    <x v="208"/>
    <n v="3"/>
    <x v="2"/>
    <n v="105720"/>
    <n v="185009"/>
    <n v="143387"/>
    <n v="250928"/>
    <n v="180946"/>
    <n v="316655"/>
    <n v="237839"/>
    <n v="416219"/>
    <n v="294092"/>
    <n v="514660"/>
    <n v="330880"/>
    <n v="579041"/>
    <n v="367099"/>
    <n v="642423"/>
  </r>
  <r>
    <m/>
    <x v="1"/>
    <s v="Region V"/>
    <x v="30"/>
    <s v="IN"/>
    <x v="208"/>
    <n v="4"/>
    <x v="3"/>
    <n v="121286"/>
    <n v="194057"/>
    <n v="169800"/>
    <n v="271680"/>
    <n v="218314"/>
    <n v="349303"/>
    <n v="291086"/>
    <n v="465737"/>
    <n v="363857"/>
    <n v="582171"/>
    <n v="412371"/>
    <n v="659794"/>
    <n v="460886"/>
    <n v="737417"/>
  </r>
  <r>
    <m/>
    <x v="4"/>
    <s v="Region IV - Southeast"/>
    <x v="26"/>
    <s v="NC"/>
    <x v="176"/>
    <n v="1"/>
    <x v="0"/>
    <n v="120333"/>
    <n v="210582"/>
    <n v="156008"/>
    <n v="273014"/>
    <n v="186265"/>
    <n v="325964"/>
    <n v="221885"/>
    <n v="388299"/>
    <n v="261635"/>
    <n v="457862"/>
    <n v="286952"/>
    <n v="502167"/>
    <n v="310716"/>
    <n v="543753"/>
  </r>
  <r>
    <m/>
    <x v="4"/>
    <s v="Region IV - Southeast"/>
    <x v="26"/>
    <s v="NC"/>
    <x v="176"/>
    <n v="2"/>
    <x v="1"/>
    <n v="102004"/>
    <n v="178507"/>
    <n v="135265"/>
    <n v="236715"/>
    <n v="165925"/>
    <n v="290368"/>
    <n v="207421"/>
    <n v="362986"/>
    <n v="250125"/>
    <n v="437719"/>
    <n v="275949"/>
    <n v="482910"/>
    <n v="300045"/>
    <n v="525079"/>
  </r>
  <r>
    <m/>
    <x v="4"/>
    <s v="Region IV - Southeast"/>
    <x v="26"/>
    <s v="NC"/>
    <x v="176"/>
    <n v="3"/>
    <x v="2"/>
    <n v="94837"/>
    <n v="165965"/>
    <n v="131115"/>
    <n v="229451"/>
    <n v="166450"/>
    <n v="291287"/>
    <n v="217671"/>
    <n v="380925"/>
    <n v="271205"/>
    <n v="474608"/>
    <n v="305353"/>
    <n v="534368"/>
    <n v="339028"/>
    <n v="593299"/>
  </r>
  <r>
    <m/>
    <x v="4"/>
    <s v="Region IV - Southeast"/>
    <x v="26"/>
    <s v="NC"/>
    <x v="176"/>
    <n v="4"/>
    <x v="3"/>
    <n v="103773"/>
    <n v="166037"/>
    <n v="145283"/>
    <n v="232452"/>
    <n v="186792"/>
    <n v="298867"/>
    <n v="249056"/>
    <n v="398489"/>
    <n v="311320"/>
    <n v="498111"/>
    <n v="352829"/>
    <n v="564526"/>
    <n v="394338"/>
    <n v="630941"/>
  </r>
  <r>
    <m/>
    <x v="1"/>
    <s v="Region IV"/>
    <x v="26"/>
    <s v="NC"/>
    <x v="176"/>
    <n v="1"/>
    <x v="0"/>
    <n v="120018"/>
    <n v="210032"/>
    <n v="155430"/>
    <n v="272002"/>
    <n v="186162"/>
    <n v="325784"/>
    <n v="222320"/>
    <n v="389060"/>
    <n v="262021"/>
    <n v="458537"/>
    <n v="287288"/>
    <n v="502754"/>
    <n v="309997"/>
    <n v="542495"/>
  </r>
  <r>
    <m/>
    <x v="1"/>
    <s v="Region IV"/>
    <x v="26"/>
    <s v="NC"/>
    <x v="176"/>
    <n v="2"/>
    <x v="1"/>
    <n v="104948"/>
    <n v="183658"/>
    <n v="137435"/>
    <n v="240511"/>
    <n v="167016"/>
    <n v="292277"/>
    <n v="204771"/>
    <n v="358349"/>
    <n v="243498"/>
    <n v="426121"/>
    <n v="268871"/>
    <n v="470525"/>
    <n v="292057"/>
    <n v="511100"/>
  </r>
  <r>
    <m/>
    <x v="1"/>
    <s v="Region IV"/>
    <x v="26"/>
    <s v="NC"/>
    <x v="176"/>
    <n v="3"/>
    <x v="2"/>
    <n v="96189"/>
    <n v="168331"/>
    <n v="131082"/>
    <n v="229394"/>
    <n v="165890"/>
    <n v="290308"/>
    <n v="218534"/>
    <n v="382434"/>
    <n v="270680"/>
    <n v="473690"/>
    <n v="304891"/>
    <n v="533560"/>
    <n v="338661"/>
    <n v="592656"/>
  </r>
  <r>
    <m/>
    <x v="1"/>
    <s v="Region IV"/>
    <x v="26"/>
    <s v="NC"/>
    <x v="176"/>
    <n v="4"/>
    <x v="3"/>
    <n v="105921"/>
    <n v="169473"/>
    <n v="148289"/>
    <n v="237263"/>
    <n v="190658"/>
    <n v="305052"/>
    <n v="254210"/>
    <n v="406736"/>
    <n v="317763"/>
    <n v="508420"/>
    <n v="360131"/>
    <n v="576210"/>
    <n v="402499"/>
    <n v="643999"/>
  </r>
  <r>
    <m/>
    <x v="4"/>
    <s v="Region VIII -"/>
    <x v="46"/>
    <s v="ND"/>
    <x v="341"/>
    <n v="1"/>
    <x v="0"/>
    <n v="118886"/>
    <n v="208050"/>
    <n v="154462"/>
    <n v="270308"/>
    <n v="184708"/>
    <n v="323239"/>
    <n v="220432"/>
    <n v="385756"/>
    <n v="260206"/>
    <n v="455361"/>
    <n v="285505"/>
    <n v="499635"/>
    <n v="309364"/>
    <n v="541388"/>
  </r>
  <r>
    <m/>
    <x v="4"/>
    <s v="Region VIII -"/>
    <x v="46"/>
    <s v="ND"/>
    <x v="341"/>
    <n v="2"/>
    <x v="1"/>
    <n v="98990"/>
    <n v="173233"/>
    <n v="131948"/>
    <n v="230908"/>
    <n v="162630"/>
    <n v="284602"/>
    <n v="204732"/>
    <n v="358280"/>
    <n v="247712"/>
    <n v="433496"/>
    <n v="273562"/>
    <n v="478733"/>
    <n v="297782"/>
    <n v="521119"/>
  </r>
  <r>
    <m/>
    <x v="4"/>
    <s v="Region VIII -"/>
    <x v="46"/>
    <s v="ND"/>
    <x v="341"/>
    <n v="3"/>
    <x v="2"/>
    <n v="90906"/>
    <n v="159086"/>
    <n v="125470"/>
    <n v="219573"/>
    <n v="159011"/>
    <n v="278269"/>
    <n v="207389"/>
    <n v="362930"/>
    <n v="258276"/>
    <n v="451983"/>
    <n v="290528"/>
    <n v="508425"/>
    <n v="322267"/>
    <n v="563967"/>
  </r>
  <r>
    <m/>
    <x v="4"/>
    <s v="Region VIII -"/>
    <x v="46"/>
    <s v="ND"/>
    <x v="341"/>
    <n v="4"/>
    <x v="3"/>
    <n v="102485"/>
    <n v="163976"/>
    <n v="143479"/>
    <n v="229566"/>
    <n v="184473"/>
    <n v="295157"/>
    <n v="245964"/>
    <n v="393542"/>
    <n v="307455"/>
    <n v="491928"/>
    <n v="348449"/>
    <n v="557518"/>
    <n v="389443"/>
    <n v="623109"/>
  </r>
  <r>
    <m/>
    <x v="1"/>
    <s v="Region VIII"/>
    <x v="46"/>
    <s v="ND"/>
    <x v="341"/>
    <n v="1"/>
    <x v="0"/>
    <n v="116166"/>
    <n v="203291"/>
    <n v="150823"/>
    <n v="263940"/>
    <n v="180897"/>
    <n v="316570"/>
    <n v="216410"/>
    <n v="378718"/>
    <n v="255383"/>
    <n v="446920"/>
    <n v="280153"/>
    <n v="490267"/>
    <n v="302659"/>
    <n v="529653"/>
  </r>
  <r>
    <m/>
    <x v="1"/>
    <s v="Region VIII"/>
    <x v="46"/>
    <s v="ND"/>
    <x v="341"/>
    <n v="2"/>
    <x v="1"/>
    <n v="99970"/>
    <n v="174948"/>
    <n v="131484"/>
    <n v="230097"/>
    <n v="160320"/>
    <n v="280560"/>
    <n v="197551"/>
    <n v="345714"/>
    <n v="235477"/>
    <n v="412084"/>
    <n v="260269"/>
    <n v="455471"/>
    <n v="283085"/>
    <n v="495399"/>
  </r>
  <r>
    <m/>
    <x v="1"/>
    <s v="Region VIII"/>
    <x v="46"/>
    <s v="ND"/>
    <x v="341"/>
    <n v="3"/>
    <x v="2"/>
    <n v="89787"/>
    <n v="157128"/>
    <n v="121852"/>
    <n v="213241"/>
    <n v="153826"/>
    <n v="269195"/>
    <n v="202250"/>
    <n v="353937"/>
    <n v="250139"/>
    <n v="437743"/>
    <n v="281471"/>
    <n v="492575"/>
    <n v="312328"/>
    <n v="546574"/>
  </r>
  <r>
    <m/>
    <x v="1"/>
    <s v="Region VIII"/>
    <x v="46"/>
    <s v="ND"/>
    <x v="341"/>
    <n v="4"/>
    <x v="3"/>
    <n v="102481"/>
    <n v="163970"/>
    <n v="143474"/>
    <n v="229558"/>
    <n v="184466"/>
    <n v="295146"/>
    <n v="245955"/>
    <n v="393528"/>
    <n v="307444"/>
    <n v="491910"/>
    <n v="348436"/>
    <n v="557498"/>
    <n v="389429"/>
    <n v="623086"/>
  </r>
  <r>
    <m/>
    <x v="4"/>
    <s v="Region VII - Midwest"/>
    <x v="43"/>
    <s v="NE"/>
    <x v="321"/>
    <n v="1"/>
    <x v="0"/>
    <n v="114396"/>
    <n v="200192"/>
    <n v="148549"/>
    <n v="259960"/>
    <n v="177568"/>
    <n v="310744"/>
    <n v="211814"/>
    <n v="370675"/>
    <n v="249965"/>
    <n v="437439"/>
    <n v="274240"/>
    <n v="479920"/>
    <n v="297106"/>
    <n v="519935"/>
  </r>
  <r>
    <m/>
    <x v="4"/>
    <s v="Region VII - Midwest"/>
    <x v="43"/>
    <s v="NE"/>
    <x v="321"/>
    <n v="2"/>
    <x v="1"/>
    <n v="95682"/>
    <n v="167444"/>
    <n v="127372"/>
    <n v="222901"/>
    <n v="156801"/>
    <n v="274402"/>
    <n v="197047"/>
    <n v="344831"/>
    <n v="238214"/>
    <n v="416874"/>
    <n v="263006"/>
    <n v="460260"/>
    <n v="286212"/>
    <n v="500870"/>
  </r>
  <r>
    <m/>
    <x v="4"/>
    <s v="Region VII - Midwest"/>
    <x v="43"/>
    <s v="NE"/>
    <x v="321"/>
    <n v="3"/>
    <x v="2"/>
    <n v="88146"/>
    <n v="154255"/>
    <n v="121712"/>
    <n v="212996"/>
    <n v="154316"/>
    <n v="270052"/>
    <n v="201404"/>
    <n v="352456"/>
    <n v="250852"/>
    <n v="438990"/>
    <n v="282244"/>
    <n v="493927"/>
    <n v="313153"/>
    <n v="548017"/>
  </r>
  <r>
    <m/>
    <x v="4"/>
    <s v="Region VII - Midwest"/>
    <x v="43"/>
    <s v="NE"/>
    <x v="321"/>
    <n v="4"/>
    <x v="3"/>
    <n v="98624"/>
    <n v="157799"/>
    <n v="138074"/>
    <n v="220918"/>
    <n v="177523"/>
    <n v="284038"/>
    <n v="236698"/>
    <n v="378717"/>
    <n v="295872"/>
    <n v="473396"/>
    <n v="335322"/>
    <n v="536515"/>
    <n v="374772"/>
    <n v="599635"/>
  </r>
  <r>
    <m/>
    <x v="1"/>
    <s v="Region VII "/>
    <x v="43"/>
    <s v="NE"/>
    <x v="321"/>
    <n v="1"/>
    <x v="0"/>
    <n v="114716"/>
    <n v="200752"/>
    <n v="148796"/>
    <n v="260392"/>
    <n v="178370"/>
    <n v="312148"/>
    <n v="213245"/>
    <n v="373179"/>
    <n v="251525"/>
    <n v="440169"/>
    <n v="275867"/>
    <n v="482768"/>
    <n v="297894"/>
    <n v="521314"/>
  </r>
  <r>
    <m/>
    <x v="1"/>
    <s v="Region VII "/>
    <x v="43"/>
    <s v="NE"/>
    <x v="321"/>
    <n v="2"/>
    <x v="1"/>
    <n v="99329"/>
    <n v="173827"/>
    <n v="130423"/>
    <n v="228241"/>
    <n v="158822"/>
    <n v="277939"/>
    <n v="195329"/>
    <n v="341825"/>
    <n v="232614"/>
    <n v="407074"/>
    <n v="257009"/>
    <n v="449765"/>
    <n v="279398"/>
    <n v="488947"/>
  </r>
  <r>
    <m/>
    <x v="1"/>
    <s v="Region VII "/>
    <x v="43"/>
    <s v="NE"/>
    <x v="321"/>
    <n v="3"/>
    <x v="2"/>
    <n v="89917"/>
    <n v="157355"/>
    <n v="122227"/>
    <n v="213897"/>
    <n v="154449"/>
    <n v="270287"/>
    <n v="203224"/>
    <n v="355642"/>
    <n v="251491"/>
    <n v="440109"/>
    <n v="283104"/>
    <n v="495432"/>
    <n v="314266"/>
    <n v="549966"/>
  </r>
  <r>
    <m/>
    <x v="1"/>
    <s v="Region VII "/>
    <x v="43"/>
    <s v="NE"/>
    <x v="321"/>
    <n v="4"/>
    <x v="3"/>
    <n v="101217"/>
    <n v="161947"/>
    <n v="141703"/>
    <n v="226725"/>
    <n v="182190"/>
    <n v="291504"/>
    <n v="242920"/>
    <n v="388672"/>
    <n v="303650"/>
    <n v="485840"/>
    <n v="344137"/>
    <n v="550619"/>
    <n v="384623"/>
    <n v="615398"/>
  </r>
  <r>
    <m/>
    <x v="4"/>
    <s v="Region VIII -"/>
    <x v="44"/>
    <s v="CO"/>
    <x v="330"/>
    <n v="1"/>
    <x v="0"/>
    <n v="122534"/>
    <n v="214435"/>
    <n v="159126"/>
    <n v="278470"/>
    <n v="190219"/>
    <n v="332883"/>
    <n v="226916"/>
    <n v="397103"/>
    <n v="267794"/>
    <n v="468640"/>
    <n v="293804"/>
    <n v="514157"/>
    <n v="318307"/>
    <n v="557037"/>
  </r>
  <r>
    <m/>
    <x v="4"/>
    <s v="Region VIII -"/>
    <x v="44"/>
    <s v="CO"/>
    <x v="330"/>
    <n v="2"/>
    <x v="1"/>
    <n v="102442"/>
    <n v="179274"/>
    <n v="136389"/>
    <n v="238680"/>
    <n v="167922"/>
    <n v="293863"/>
    <n v="211060"/>
    <n v="369355"/>
    <n v="255177"/>
    <n v="446560"/>
    <n v="281742"/>
    <n v="493048"/>
    <n v="306610"/>
    <n v="536567"/>
  </r>
  <r>
    <m/>
    <x v="4"/>
    <s v="Region VIII -"/>
    <x v="44"/>
    <s v="CO"/>
    <x v="330"/>
    <n v="3"/>
    <x v="2"/>
    <n v="94342"/>
    <n v="165099"/>
    <n v="130263"/>
    <n v="227960"/>
    <n v="165150"/>
    <n v="289012"/>
    <n v="215528"/>
    <n v="377174"/>
    <n v="268441"/>
    <n v="469772"/>
    <n v="302027"/>
    <n v="528547"/>
    <n v="335094"/>
    <n v="586415"/>
  </r>
  <r>
    <m/>
    <x v="4"/>
    <s v="Region VIII -"/>
    <x v="44"/>
    <s v="CO"/>
    <x v="330"/>
    <n v="4"/>
    <x v="3"/>
    <n v="105640"/>
    <n v="169023"/>
    <n v="147895"/>
    <n v="236633"/>
    <n v="190151"/>
    <n v="304242"/>
    <n v="253535"/>
    <n v="405656"/>
    <n v="316919"/>
    <n v="507070"/>
    <n v="359175"/>
    <n v="574680"/>
    <n v="401431"/>
    <n v="642289"/>
  </r>
  <r>
    <m/>
    <x v="1"/>
    <s v="Region VIII"/>
    <x v="44"/>
    <s v="CO"/>
    <x v="330"/>
    <n v="1"/>
    <x v="0"/>
    <n v="118605"/>
    <n v="207559"/>
    <n v="153948"/>
    <n v="269408"/>
    <n v="184617"/>
    <n v="323079"/>
    <n v="220819"/>
    <n v="386433"/>
    <n v="260549"/>
    <n v="455961"/>
    <n v="285804"/>
    <n v="500157"/>
    <n v="308725"/>
    <n v="540268"/>
  </r>
  <r>
    <m/>
    <x v="1"/>
    <s v="Region VIII"/>
    <x v="44"/>
    <s v="CO"/>
    <x v="330"/>
    <n v="2"/>
    <x v="1"/>
    <n v="102248"/>
    <n v="178933"/>
    <n v="134415"/>
    <n v="235226"/>
    <n v="163834"/>
    <n v="286710"/>
    <n v="201771"/>
    <n v="353099"/>
    <n v="240444"/>
    <n v="420776"/>
    <n v="265731"/>
    <n v="465029"/>
    <n v="288984"/>
    <n v="505723"/>
  </r>
  <r>
    <m/>
    <x v="1"/>
    <s v="Region VIII"/>
    <x v="44"/>
    <s v="CO"/>
    <x v="330"/>
    <n v="3"/>
    <x v="2"/>
    <n v="92039"/>
    <n v="161069"/>
    <n v="124967"/>
    <n v="218691"/>
    <n v="157801"/>
    <n v="276152"/>
    <n v="207522"/>
    <n v="363164"/>
    <n v="256703"/>
    <n v="449230"/>
    <n v="288890"/>
    <n v="505558"/>
    <n v="320598"/>
    <n v="561046"/>
  </r>
  <r>
    <m/>
    <x v="1"/>
    <s v="Region VIII"/>
    <x v="44"/>
    <s v="CO"/>
    <x v="330"/>
    <n v="4"/>
    <x v="3"/>
    <n v="104638"/>
    <n v="167420"/>
    <n v="146493"/>
    <n v="234388"/>
    <n v="188348"/>
    <n v="301356"/>
    <n v="251130"/>
    <n v="401808"/>
    <n v="313913"/>
    <n v="502260"/>
    <n v="355768"/>
    <n v="569228"/>
    <n v="397623"/>
    <n v="636196"/>
  </r>
  <r>
    <m/>
    <x v="4"/>
    <s v="Region V - Midwest"/>
    <x v="31"/>
    <s v="ME"/>
    <x v="220"/>
    <n v="1"/>
    <x v="0"/>
    <n v="116941"/>
    <n v="204646"/>
    <n v="151886"/>
    <n v="265800"/>
    <n v="181585"/>
    <n v="317774"/>
    <n v="216645"/>
    <n v="379129"/>
    <n v="255694"/>
    <n v="447464"/>
    <n v="280537"/>
    <n v="490940"/>
    <n v="303949"/>
    <n v="531910"/>
  </r>
  <r>
    <m/>
    <x v="4"/>
    <s v="Region V - Midwest"/>
    <x v="31"/>
    <s v="ME"/>
    <x v="220"/>
    <n v="2"/>
    <x v="1"/>
    <n v="97636"/>
    <n v="170864"/>
    <n v="130040"/>
    <n v="227571"/>
    <n v="160162"/>
    <n v="280284"/>
    <n v="201411"/>
    <n v="352470"/>
    <n v="243571"/>
    <n v="426250"/>
    <n v="268948"/>
    <n v="470659"/>
    <n v="292711"/>
    <n v="512244"/>
  </r>
  <r>
    <m/>
    <x v="4"/>
    <s v="Region V - Midwest"/>
    <x v="31"/>
    <s v="ME"/>
    <x v="220"/>
    <n v="3"/>
    <x v="2"/>
    <n v="89834"/>
    <n v="157209"/>
    <n v="124022"/>
    <n v="217039"/>
    <n v="157217"/>
    <n v="275130"/>
    <n v="205135"/>
    <n v="358986"/>
    <n v="255487"/>
    <n v="447103"/>
    <n v="287433"/>
    <n v="503007"/>
    <n v="318880"/>
    <n v="558039"/>
  </r>
  <r>
    <m/>
    <x v="4"/>
    <s v="Region V - Midwest"/>
    <x v="31"/>
    <s v="ME"/>
    <x v="220"/>
    <n v="4"/>
    <x v="3"/>
    <n v="100814"/>
    <n v="161303"/>
    <n v="141140"/>
    <n v="225824"/>
    <n v="181466"/>
    <n v="290345"/>
    <n v="241954"/>
    <n v="387127"/>
    <n v="302443"/>
    <n v="483909"/>
    <n v="342769"/>
    <n v="548430"/>
    <n v="383095"/>
    <n v="612951"/>
  </r>
  <r>
    <m/>
    <x v="1"/>
    <s v="Region V"/>
    <x v="31"/>
    <s v="MI"/>
    <x v="220"/>
    <n v="1"/>
    <x v="0"/>
    <n v="117803"/>
    <n v="206155"/>
    <n v="152779"/>
    <n v="267363"/>
    <n v="183131"/>
    <n v="320479"/>
    <n v="218916"/>
    <n v="383102"/>
    <n v="258195"/>
    <n v="451842"/>
    <n v="283175"/>
    <n v="495556"/>
    <n v="305765"/>
    <n v="535088"/>
  </r>
  <r>
    <m/>
    <x v="1"/>
    <s v="Region V"/>
    <x v="31"/>
    <s v="MI"/>
    <x v="220"/>
    <n v="2"/>
    <x v="1"/>
    <n v="102093"/>
    <n v="178663"/>
    <n v="134020"/>
    <n v="234535"/>
    <n v="163172"/>
    <n v="285550"/>
    <n v="200622"/>
    <n v="351088"/>
    <n v="238886"/>
    <n v="418051"/>
    <n v="263924"/>
    <n v="461868"/>
    <n v="286896"/>
    <n v="502067"/>
  </r>
  <r>
    <m/>
    <x v="1"/>
    <s v="Region V"/>
    <x v="31"/>
    <s v="MI"/>
    <x v="220"/>
    <n v="3"/>
    <x v="2"/>
    <n v="92523"/>
    <n v="161915"/>
    <n v="125798"/>
    <n v="220146"/>
    <n v="158984"/>
    <n v="278222"/>
    <n v="209213"/>
    <n v="366123"/>
    <n v="258923"/>
    <n v="453116"/>
    <n v="291488"/>
    <n v="510103"/>
    <n v="323591"/>
    <n v="566284"/>
  </r>
  <r>
    <m/>
    <x v="1"/>
    <s v="Region V"/>
    <x v="31"/>
    <s v="MI"/>
    <x v="220"/>
    <n v="4"/>
    <x v="3"/>
    <n v="103943"/>
    <n v="166309"/>
    <n v="145520"/>
    <n v="232832"/>
    <n v="187098"/>
    <n v="299356"/>
    <n v="249463"/>
    <n v="399141"/>
    <n v="311829"/>
    <n v="498927"/>
    <n v="353406"/>
    <n v="565450"/>
    <n v="394984"/>
    <n v="631974"/>
  </r>
  <r>
    <m/>
    <x v="4"/>
    <s v="Region VIII -"/>
    <x v="45"/>
    <s v="MT"/>
    <x v="336"/>
    <n v="1"/>
    <x v="0"/>
    <n v="118093"/>
    <n v="206662"/>
    <n v="153310"/>
    <n v="268293"/>
    <n v="183226"/>
    <n v="320645"/>
    <n v="218516"/>
    <n v="382403"/>
    <n v="257841"/>
    <n v="451221"/>
    <n v="282866"/>
    <n v="495016"/>
    <n v="306426"/>
    <n v="536245"/>
  </r>
  <r>
    <m/>
    <x v="4"/>
    <s v="Region VIII -"/>
    <x v="45"/>
    <s v="MT"/>
    <x v="336"/>
    <n v="2"/>
    <x v="1"/>
    <n v="98985"/>
    <n v="173224"/>
    <n v="131688"/>
    <n v="230454"/>
    <n v="162022"/>
    <n v="283538"/>
    <n v="203437"/>
    <n v="356016"/>
    <n v="245842"/>
    <n v="430223"/>
    <n v="271395"/>
    <n v="474942"/>
    <n v="295302"/>
    <n v="516779"/>
  </r>
  <r>
    <m/>
    <x v="4"/>
    <s v="Region VIII -"/>
    <x v="45"/>
    <s v="MT"/>
    <x v="336"/>
    <n v="3"/>
    <x v="2"/>
    <n v="91324"/>
    <n v="159816"/>
    <n v="126125"/>
    <n v="220719"/>
    <n v="159944"/>
    <n v="279903"/>
    <n v="208817"/>
    <n v="365429"/>
    <n v="260099"/>
    <n v="455173"/>
    <n v="292681"/>
    <n v="512192"/>
    <n v="324770"/>
    <n v="568347"/>
  </r>
  <r>
    <m/>
    <x v="4"/>
    <s v="Region VIII -"/>
    <x v="45"/>
    <s v="MT"/>
    <x v="336"/>
    <n v="4"/>
    <x v="3"/>
    <n v="101816"/>
    <n v="162906"/>
    <n v="142543"/>
    <n v="228068"/>
    <n v="183269"/>
    <n v="293231"/>
    <n v="244359"/>
    <n v="390974"/>
    <n v="305448"/>
    <n v="488718"/>
    <n v="346175"/>
    <n v="553880"/>
    <n v="386901"/>
    <n v="619042"/>
  </r>
  <r>
    <m/>
    <x v="1"/>
    <s v="Region VIII"/>
    <x v="45"/>
    <s v="MT"/>
    <x v="336"/>
    <n v="1"/>
    <x v="0"/>
    <n v="114818"/>
    <n v="200932"/>
    <n v="149002"/>
    <n v="260754"/>
    <n v="178667"/>
    <n v="312667"/>
    <n v="213672"/>
    <n v="373927"/>
    <n v="252092"/>
    <n v="441160"/>
    <n v="276516"/>
    <n v="483903"/>
    <n v="298664"/>
    <n v="522661"/>
  </r>
  <r>
    <m/>
    <x v="1"/>
    <s v="Region VIII"/>
    <x v="45"/>
    <s v="MT"/>
    <x v="336"/>
    <n v="2"/>
    <x v="1"/>
    <n v="99108"/>
    <n v="173440"/>
    <n v="130243"/>
    <n v="227926"/>
    <n v="158707"/>
    <n v="277737"/>
    <n v="195379"/>
    <n v="341913"/>
    <n v="232782"/>
    <n v="407369"/>
    <n v="257244"/>
    <n v="450177"/>
    <n v="279726"/>
    <n v="489520"/>
  </r>
  <r>
    <m/>
    <x v="1"/>
    <s v="Region VIII"/>
    <x v="45"/>
    <s v="MT"/>
    <x v="336"/>
    <n v="3"/>
    <x v="2"/>
    <n v="89359"/>
    <n v="156378"/>
    <n v="121368"/>
    <n v="212394"/>
    <n v="153289"/>
    <n v="268255"/>
    <n v="201619"/>
    <n v="352834"/>
    <n v="249431"/>
    <n v="436505"/>
    <n v="280730"/>
    <n v="491277"/>
    <n v="311567"/>
    <n v="545243"/>
  </r>
  <r>
    <m/>
    <x v="1"/>
    <s v="Region VIII"/>
    <x v="45"/>
    <s v="MT"/>
    <x v="336"/>
    <n v="4"/>
    <x v="3"/>
    <n v="101300"/>
    <n v="162079"/>
    <n v="141819"/>
    <n v="226911"/>
    <n v="182339"/>
    <n v="291743"/>
    <n v="243119"/>
    <n v="388990"/>
    <n v="303899"/>
    <n v="486238"/>
    <n v="344419"/>
    <n v="551070"/>
    <n v="384938"/>
    <n v="615901"/>
  </r>
  <r>
    <m/>
    <x v="4"/>
    <s v="Region VIII -"/>
    <x v="44"/>
    <s v="CO"/>
    <x v="331"/>
    <n v="1"/>
    <x v="0"/>
    <n v="118285"/>
    <n v="207000"/>
    <n v="153701"/>
    <n v="268976"/>
    <n v="183814"/>
    <n v="321675"/>
    <n v="219388"/>
    <n v="383929"/>
    <n v="258989"/>
    <n v="453231"/>
    <n v="284177"/>
    <n v="497310"/>
    <n v="307937"/>
    <n v="538890"/>
  </r>
  <r>
    <m/>
    <x v="4"/>
    <s v="Region VIII -"/>
    <x v="44"/>
    <s v="CO"/>
    <x v="331"/>
    <n v="2"/>
    <x v="1"/>
    <n v="98390"/>
    <n v="172183"/>
    <n v="131186"/>
    <n v="229576"/>
    <n v="161736"/>
    <n v="283038"/>
    <n v="203687"/>
    <n v="356453"/>
    <n v="246495"/>
    <n v="431367"/>
    <n v="272233"/>
    <n v="476408"/>
    <n v="296355"/>
    <n v="518621"/>
  </r>
  <r>
    <m/>
    <x v="4"/>
    <s v="Region VIII -"/>
    <x v="44"/>
    <s v="CO"/>
    <x v="331"/>
    <n v="3"/>
    <x v="2"/>
    <n v="90291"/>
    <n v="158009"/>
    <n v="124608"/>
    <n v="218064"/>
    <n v="157902"/>
    <n v="276329"/>
    <n v="205911"/>
    <n v="360344"/>
    <n v="256429"/>
    <n v="448750"/>
    <n v="288435"/>
    <n v="504761"/>
    <n v="319927"/>
    <n v="559873"/>
  </r>
  <r>
    <m/>
    <x v="4"/>
    <s v="Region VIII -"/>
    <x v="44"/>
    <s v="CO"/>
    <x v="331"/>
    <n v="4"/>
    <x v="3"/>
    <n v="101965"/>
    <n v="163145"/>
    <n v="142752"/>
    <n v="228403"/>
    <n v="183538"/>
    <n v="293660"/>
    <n v="244717"/>
    <n v="391547"/>
    <n v="305896"/>
    <n v="489434"/>
    <n v="346682"/>
    <n v="554692"/>
    <n v="387469"/>
    <n v="619950"/>
  </r>
  <r>
    <m/>
    <x v="1"/>
    <s v="Region VIII"/>
    <x v="44"/>
    <s v="CO"/>
    <x v="331"/>
    <n v="1"/>
    <x v="0"/>
    <n v="114921"/>
    <n v="201112"/>
    <n v="149209"/>
    <n v="261116"/>
    <n v="178963"/>
    <n v="313185"/>
    <n v="214100"/>
    <n v="374674"/>
    <n v="252658"/>
    <n v="442152"/>
    <n v="277165"/>
    <n v="485038"/>
    <n v="299433"/>
    <n v="524008"/>
  </r>
  <r>
    <m/>
    <x v="1"/>
    <s v="Region VIII"/>
    <x v="44"/>
    <s v="CO"/>
    <x v="331"/>
    <n v="2"/>
    <x v="1"/>
    <n v="98887"/>
    <n v="173052"/>
    <n v="130063"/>
    <n v="227611"/>
    <n v="158592"/>
    <n v="277536"/>
    <n v="195429"/>
    <n v="342000"/>
    <n v="232951"/>
    <n v="407664"/>
    <n v="257479"/>
    <n v="450589"/>
    <n v="280053"/>
    <n v="490093"/>
  </r>
  <r>
    <m/>
    <x v="1"/>
    <s v="Region VIII"/>
    <x v="44"/>
    <s v="CO"/>
    <x v="331"/>
    <n v="3"/>
    <x v="2"/>
    <n v="88801"/>
    <n v="155401"/>
    <n v="120510"/>
    <n v="210892"/>
    <n v="152128"/>
    <n v="266224"/>
    <n v="200014"/>
    <n v="350025"/>
    <n v="247372"/>
    <n v="432901"/>
    <n v="278355"/>
    <n v="487122"/>
    <n v="308868"/>
    <n v="540520"/>
  </r>
  <r>
    <m/>
    <x v="1"/>
    <s v="Region VIII"/>
    <x v="44"/>
    <s v="CO"/>
    <x v="331"/>
    <n v="4"/>
    <x v="3"/>
    <n v="101382"/>
    <n v="162212"/>
    <n v="141935"/>
    <n v="227097"/>
    <n v="182488"/>
    <n v="291981"/>
    <n v="243318"/>
    <n v="389309"/>
    <n v="304147"/>
    <n v="486636"/>
    <n v="344700"/>
    <n v="551521"/>
    <n v="385253"/>
    <n v="616405"/>
  </r>
  <r>
    <m/>
    <x v="4"/>
    <s v="Region V - Midwest"/>
    <x v="34"/>
    <s v="WI"/>
    <x v="246"/>
    <n v="1"/>
    <x v="0"/>
    <n v="131032"/>
    <n v="229306"/>
    <n v="169976"/>
    <n v="297458"/>
    <n v="203028"/>
    <n v="355299"/>
    <n v="241972"/>
    <n v="423452"/>
    <n v="285405"/>
    <n v="499458"/>
    <n v="313057"/>
    <n v="547851"/>
    <n v="339046"/>
    <n v="593331"/>
  </r>
  <r>
    <m/>
    <x v="4"/>
    <s v="Region V - Midwest"/>
    <x v="34"/>
    <s v="WI"/>
    <x v="246"/>
    <n v="2"/>
    <x v="1"/>
    <n v="110546"/>
    <n v="193455"/>
    <n v="146793"/>
    <n v="256888"/>
    <n v="180294"/>
    <n v="315514"/>
    <n v="225806"/>
    <n v="395160"/>
    <n v="272540"/>
    <n v="476945"/>
    <n v="300759"/>
    <n v="526328"/>
    <n v="327120"/>
    <n v="572460"/>
  </r>
  <r>
    <m/>
    <x v="4"/>
    <s v="Region V - Midwest"/>
    <x v="34"/>
    <s v="WI"/>
    <x v="246"/>
    <n v="3"/>
    <x v="2"/>
    <n v="102446"/>
    <n v="179280"/>
    <n v="141572"/>
    <n v="247751"/>
    <n v="179644"/>
    <n v="314378"/>
    <n v="234763"/>
    <n v="410835"/>
    <n v="292465"/>
    <n v="511814"/>
    <n v="329212"/>
    <n v="576120"/>
    <n v="365429"/>
    <n v="639500"/>
  </r>
  <r>
    <m/>
    <x v="4"/>
    <s v="Region V - Midwest"/>
    <x v="34"/>
    <s v="WI"/>
    <x v="246"/>
    <n v="4"/>
    <x v="3"/>
    <n v="112988"/>
    <n v="180781"/>
    <n v="158183"/>
    <n v="253093"/>
    <n v="203379"/>
    <n v="325406"/>
    <n v="271171"/>
    <n v="433874"/>
    <n v="338964"/>
    <n v="542343"/>
    <n v="384159"/>
    <n v="614655"/>
    <n v="429355"/>
    <n v="686967"/>
  </r>
  <r>
    <m/>
    <x v="1"/>
    <s v="Region V"/>
    <x v="34"/>
    <s v="WI"/>
    <x v="246"/>
    <n v="1"/>
    <x v="0"/>
    <n v="128310"/>
    <n v="224543"/>
    <n v="166342"/>
    <n v="291099"/>
    <n v="199348"/>
    <n v="348858"/>
    <n v="238238"/>
    <n v="416917"/>
    <n v="280931"/>
    <n v="491628"/>
    <n v="308086"/>
    <n v="539151"/>
    <n v="332603"/>
    <n v="582056"/>
  </r>
  <r>
    <m/>
    <x v="1"/>
    <s v="Region V"/>
    <x v="34"/>
    <s v="WI"/>
    <x v="246"/>
    <n v="2"/>
    <x v="1"/>
    <n v="111467"/>
    <n v="195067"/>
    <n v="146230"/>
    <n v="255902"/>
    <n v="177948"/>
    <n v="311409"/>
    <n v="218624"/>
    <n v="382592"/>
    <n v="260228"/>
    <n v="455399"/>
    <n v="287461"/>
    <n v="503056"/>
    <n v="312419"/>
    <n v="546732"/>
  </r>
  <r>
    <m/>
    <x v="1"/>
    <s v="Region V"/>
    <x v="34"/>
    <s v="WI"/>
    <x v="246"/>
    <n v="3"/>
    <x v="2"/>
    <n v="101327"/>
    <n v="177322"/>
    <n v="137854"/>
    <n v="241244"/>
    <n v="174285"/>
    <n v="304999"/>
    <n v="229415"/>
    <n v="401476"/>
    <n v="283989"/>
    <n v="496981"/>
    <n v="319754"/>
    <n v="559569"/>
    <n v="355024"/>
    <n v="621293"/>
  </r>
  <r>
    <m/>
    <x v="1"/>
    <s v="Region V"/>
    <x v="34"/>
    <s v="WI"/>
    <x v="246"/>
    <n v="4"/>
    <x v="3"/>
    <n v="113221"/>
    <n v="181154"/>
    <n v="158509"/>
    <n v="253615"/>
    <n v="203798"/>
    <n v="326076"/>
    <n v="271730"/>
    <n v="434768"/>
    <n v="339663"/>
    <n v="543461"/>
    <n v="384951"/>
    <n v="615922"/>
    <n v="430240"/>
    <n v="688383"/>
  </r>
  <r>
    <m/>
    <x v="4"/>
    <s v="Region IV - Southeast"/>
    <x v="26"/>
    <s v="NC"/>
    <x v="177"/>
    <n v="1"/>
    <x v="0"/>
    <n v="118491"/>
    <n v="207359"/>
    <n v="153636"/>
    <n v="268862"/>
    <n v="183447"/>
    <n v="321032"/>
    <n v="218547"/>
    <n v="382458"/>
    <n v="257713"/>
    <n v="450998"/>
    <n v="282656"/>
    <n v="494648"/>
    <n v="306074"/>
    <n v="535630"/>
  </r>
  <r>
    <m/>
    <x v="4"/>
    <s v="Region IV - Southeast"/>
    <x v="26"/>
    <s v="NC"/>
    <x v="177"/>
    <n v="2"/>
    <x v="1"/>
    <n v="100357"/>
    <n v="175625"/>
    <n v="133114"/>
    <n v="232949"/>
    <n v="163323"/>
    <n v="285815"/>
    <n v="204236"/>
    <n v="357414"/>
    <n v="246325"/>
    <n v="431069"/>
    <n v="271769"/>
    <n v="475596"/>
    <n v="295517"/>
    <n v="517155"/>
  </r>
  <r>
    <m/>
    <x v="4"/>
    <s v="Region IV - Southeast"/>
    <x v="26"/>
    <s v="NC"/>
    <x v="177"/>
    <n v="3"/>
    <x v="2"/>
    <n v="93252"/>
    <n v="163191"/>
    <n v="128913"/>
    <n v="225598"/>
    <n v="163641"/>
    <n v="286372"/>
    <n v="213972"/>
    <n v="374451"/>
    <n v="266590"/>
    <n v="466533"/>
    <n v="300145"/>
    <n v="525253"/>
    <n v="333231"/>
    <n v="583154"/>
  </r>
  <r>
    <m/>
    <x v="4"/>
    <s v="Region IV - Southeast"/>
    <x v="26"/>
    <s v="NC"/>
    <x v="177"/>
    <n v="4"/>
    <x v="3"/>
    <n v="102183"/>
    <n v="163493"/>
    <n v="143056"/>
    <n v="228890"/>
    <n v="183929"/>
    <n v="294287"/>
    <n v="245239"/>
    <n v="392382"/>
    <n v="306549"/>
    <n v="490478"/>
    <n v="347422"/>
    <n v="555875"/>
    <n v="388295"/>
    <n v="621272"/>
  </r>
  <r>
    <m/>
    <x v="1"/>
    <s v="Region IV"/>
    <x v="26"/>
    <s v="NC"/>
    <x v="177"/>
    <n v="1"/>
    <x v="0"/>
    <n v="116989"/>
    <n v="204730"/>
    <n v="151559"/>
    <n v="265228"/>
    <n v="181560"/>
    <n v="317731"/>
    <n v="216876"/>
    <n v="379532"/>
    <n v="255649"/>
    <n v="447386"/>
    <n v="280322"/>
    <n v="490563"/>
    <n v="302529"/>
    <n v="529426"/>
  </r>
  <r>
    <m/>
    <x v="1"/>
    <s v="Region IV"/>
    <x v="26"/>
    <s v="NC"/>
    <x v="177"/>
    <n v="2"/>
    <x v="1"/>
    <n v="102079"/>
    <n v="178637"/>
    <n v="133755"/>
    <n v="234071"/>
    <n v="162617"/>
    <n v="284580"/>
    <n v="199513"/>
    <n v="349149"/>
    <n v="237323"/>
    <n v="415316"/>
    <n v="262088"/>
    <n v="458654"/>
    <n v="284740"/>
    <n v="498294"/>
  </r>
  <r>
    <m/>
    <x v="1"/>
    <s v="Region IV"/>
    <x v="26"/>
    <s v="NC"/>
    <x v="177"/>
    <n v="3"/>
    <x v="2"/>
    <n v="93308"/>
    <n v="163288"/>
    <n v="127086"/>
    <n v="222401"/>
    <n v="160781"/>
    <n v="281366"/>
    <n v="211750"/>
    <n v="370562"/>
    <n v="262226"/>
    <n v="458896"/>
    <n v="295330"/>
    <n v="516828"/>
    <n v="327997"/>
    <n v="573995"/>
  </r>
  <r>
    <m/>
    <x v="1"/>
    <s v="Region IV"/>
    <x v="26"/>
    <s v="NC"/>
    <x v="177"/>
    <n v="4"/>
    <x v="3"/>
    <n v="103242"/>
    <n v="165187"/>
    <n v="144538"/>
    <n v="231261"/>
    <n v="185835"/>
    <n v="297336"/>
    <n v="247780"/>
    <n v="396448"/>
    <n v="309725"/>
    <n v="495560"/>
    <n v="351022"/>
    <n v="561635"/>
    <n v="392319"/>
    <n v="627710"/>
  </r>
  <r>
    <m/>
    <x v="4"/>
    <s v="Region IV - Southeast"/>
    <x v="25"/>
    <s v="ME"/>
    <x v="167"/>
    <n v="1"/>
    <x v="0"/>
    <n v="105806"/>
    <n v="185160"/>
    <n v="137475"/>
    <n v="240581"/>
    <n v="164401"/>
    <n v="287702"/>
    <n v="196206"/>
    <n v="343361"/>
    <n v="231615"/>
    <n v="405326"/>
    <n v="254137"/>
    <n v="444740"/>
    <n v="275379"/>
    <n v="481913"/>
  </r>
  <r>
    <m/>
    <x v="4"/>
    <s v="Region IV - Southeast"/>
    <x v="25"/>
    <s v="ME"/>
    <x v="167"/>
    <n v="2"/>
    <x v="1"/>
    <n v="88061"/>
    <n v="154107"/>
    <n v="117395"/>
    <n v="205441"/>
    <n v="144710"/>
    <n v="253242"/>
    <n v="182203"/>
    <n v="318855"/>
    <n v="220472"/>
    <n v="385826"/>
    <n v="243484"/>
    <n v="426098"/>
    <n v="265049"/>
    <n v="463836"/>
  </r>
  <r>
    <m/>
    <x v="4"/>
    <s v="Region IV - Southeast"/>
    <x v="25"/>
    <s v="ME"/>
    <x v="167"/>
    <n v="3"/>
    <x v="2"/>
    <n v="80846"/>
    <n v="141480"/>
    <n v="111580"/>
    <n v="195264"/>
    <n v="141401"/>
    <n v="247451"/>
    <n v="184409"/>
    <n v="322716"/>
    <n v="229655"/>
    <n v="401896"/>
    <n v="258328"/>
    <n v="452073"/>
    <n v="286542"/>
    <n v="501448"/>
  </r>
  <r>
    <m/>
    <x v="4"/>
    <s v="Region IV - Southeast"/>
    <x v="25"/>
    <s v="ME"/>
    <x v="167"/>
    <n v="4"/>
    <x v="3"/>
    <n v="91209"/>
    <n v="145934"/>
    <n v="127692"/>
    <n v="204308"/>
    <n v="164176"/>
    <n v="262681"/>
    <n v="218901"/>
    <n v="350242"/>
    <n v="273626"/>
    <n v="437802"/>
    <n v="310110"/>
    <n v="496176"/>
    <n v="346593"/>
    <n v="554549"/>
  </r>
  <r>
    <m/>
    <x v="4"/>
    <s v="Region IV - Southeast"/>
    <x v="27"/>
    <s v="SC"/>
    <x v="167"/>
    <n v="1"/>
    <x v="0"/>
    <n v="116732"/>
    <n v="204282"/>
    <n v="151441"/>
    <n v="265022"/>
    <n v="180902"/>
    <n v="316578"/>
    <n v="215619"/>
    <n v="377334"/>
    <n v="254334"/>
    <n v="445085"/>
    <n v="278982"/>
    <n v="488218"/>
    <n v="302151"/>
    <n v="528765"/>
  </r>
  <r>
    <m/>
    <x v="4"/>
    <s v="Region IV - Southeast"/>
    <x v="27"/>
    <s v="SC"/>
    <x v="167"/>
    <n v="2"/>
    <x v="1"/>
    <n v="98403"/>
    <n v="172206"/>
    <n v="130699"/>
    <n v="228723"/>
    <n v="160561"/>
    <n v="280982"/>
    <n v="201155"/>
    <n v="352021"/>
    <n v="242824"/>
    <n v="424942"/>
    <n v="267978"/>
    <n v="468962"/>
    <n v="291481"/>
    <n v="510091"/>
  </r>
  <r>
    <m/>
    <x v="4"/>
    <s v="Region IV - Southeast"/>
    <x v="27"/>
    <s v="SC"/>
    <x v="167"/>
    <n v="3"/>
    <x v="2"/>
    <n v="91143"/>
    <n v="159500"/>
    <n v="125943"/>
    <n v="220400"/>
    <n v="159800"/>
    <n v="279650"/>
    <n v="208805"/>
    <n v="365409"/>
    <n v="260122"/>
    <n v="455214"/>
    <n v="292793"/>
    <n v="512387"/>
    <n v="324990"/>
    <n v="568732"/>
  </r>
  <r>
    <m/>
    <x v="4"/>
    <s v="Region IV - Southeast"/>
    <x v="27"/>
    <s v="SC"/>
    <x v="167"/>
    <n v="4"/>
    <x v="3"/>
    <n v="100656"/>
    <n v="161049"/>
    <n v="140918"/>
    <n v="225469"/>
    <n v="181181"/>
    <n v="289889"/>
    <n v="241574"/>
    <n v="386519"/>
    <n v="301968"/>
    <n v="483148"/>
    <n v="342230"/>
    <n v="547568"/>
    <n v="382492"/>
    <n v="611988"/>
  </r>
  <r>
    <m/>
    <x v="1"/>
    <s v="Region IV"/>
    <x v="25"/>
    <s v="MS"/>
    <x v="167"/>
    <n v="1"/>
    <x v="0"/>
    <n v="108587"/>
    <n v="190027"/>
    <n v="140890"/>
    <n v="246557"/>
    <n v="168922"/>
    <n v="295614"/>
    <n v="201993"/>
    <n v="353489"/>
    <n v="238291"/>
    <n v="417009"/>
    <n v="261369"/>
    <n v="457395"/>
    <n v="282279"/>
    <n v="493988"/>
  </r>
  <r>
    <m/>
    <x v="1"/>
    <s v="Region IV"/>
    <x v="25"/>
    <s v="MS"/>
    <x v="167"/>
    <n v="2"/>
    <x v="1"/>
    <n v="93837"/>
    <n v="164215"/>
    <n v="123277"/>
    <n v="215735"/>
    <n v="150183"/>
    <n v="262820"/>
    <n v="184818"/>
    <n v="323431"/>
    <n v="220162"/>
    <n v="385284"/>
    <n v="243281"/>
    <n v="425741"/>
    <n v="264517"/>
    <n v="462905"/>
  </r>
  <r>
    <m/>
    <x v="1"/>
    <s v="Region IV"/>
    <x v="25"/>
    <s v="MS"/>
    <x v="167"/>
    <n v="3"/>
    <x v="2"/>
    <n v="84731"/>
    <n v="148279"/>
    <n v="115117"/>
    <n v="201455"/>
    <n v="145420"/>
    <n v="254485"/>
    <n v="191297"/>
    <n v="334769"/>
    <n v="236686"/>
    <n v="414201"/>
    <n v="266405"/>
    <n v="466209"/>
    <n v="295692"/>
    <n v="517460"/>
  </r>
  <r>
    <m/>
    <x v="1"/>
    <s v="Region IV"/>
    <x v="25"/>
    <s v="MS"/>
    <x v="167"/>
    <n v="4"/>
    <x v="3"/>
    <n v="95804"/>
    <n v="153287"/>
    <n v="134126"/>
    <n v="214602"/>
    <n v="172448"/>
    <n v="275916"/>
    <n v="229930"/>
    <n v="367889"/>
    <n v="287413"/>
    <n v="459861"/>
    <n v="325735"/>
    <n v="521175"/>
    <n v="364056"/>
    <n v="582490"/>
  </r>
  <r>
    <m/>
    <x v="1"/>
    <s v="Region IV"/>
    <x v="27"/>
    <s v="SC"/>
    <x v="167"/>
    <n v="1"/>
    <x v="0"/>
    <n v="118227"/>
    <n v="206898"/>
    <n v="153164"/>
    <n v="268037"/>
    <n v="183484"/>
    <n v="321097"/>
    <n v="219174"/>
    <n v="383554"/>
    <n v="258359"/>
    <n v="452128"/>
    <n v="283293"/>
    <n v="495762"/>
    <n v="305736"/>
    <n v="535039"/>
  </r>
  <r>
    <m/>
    <x v="1"/>
    <s v="Region IV"/>
    <x v="27"/>
    <s v="SC"/>
    <x v="167"/>
    <n v="2"/>
    <x v="1"/>
    <n v="103157"/>
    <n v="180525"/>
    <n v="135169"/>
    <n v="236545"/>
    <n v="164337"/>
    <n v="287590"/>
    <n v="201625"/>
    <n v="352844"/>
    <n v="239836"/>
    <n v="419713"/>
    <n v="264863"/>
    <n v="463511"/>
    <n v="287755"/>
    <n v="503572"/>
  </r>
  <r>
    <m/>
    <x v="1"/>
    <s v="Region IV"/>
    <x v="27"/>
    <s v="SC"/>
    <x v="167"/>
    <n v="3"/>
    <x v="2"/>
    <n v="94290"/>
    <n v="165008"/>
    <n v="128424"/>
    <n v="224742"/>
    <n v="162473"/>
    <n v="284328"/>
    <n v="213978"/>
    <n v="374461"/>
    <n v="264985"/>
    <n v="463723"/>
    <n v="298437"/>
    <n v="522264"/>
    <n v="331447"/>
    <n v="580031"/>
  </r>
  <r>
    <m/>
    <x v="1"/>
    <s v="Region IV"/>
    <x v="27"/>
    <s v="SC"/>
    <x v="167"/>
    <n v="4"/>
    <x v="3"/>
    <n v="104335"/>
    <n v="166936"/>
    <n v="146069"/>
    <n v="233710"/>
    <n v="187803"/>
    <n v="300484"/>
    <n v="250404"/>
    <n v="400646"/>
    <n v="313004"/>
    <n v="500807"/>
    <n v="354738"/>
    <n v="567581"/>
    <n v="396472"/>
    <n v="634356"/>
  </r>
  <r>
    <m/>
    <x v="4"/>
    <s v="Region II - Northeast"/>
    <x v="10"/>
    <s v="GQ"/>
    <x v="55"/>
    <n v="1"/>
    <x v="0"/>
    <n v="140310"/>
    <n v="245543"/>
    <n v="182536"/>
    <n v="319437"/>
    <n v="218486"/>
    <n v="382351"/>
    <n v="261030"/>
    <n v="456803"/>
    <n v="308333"/>
    <n v="539582"/>
    <n v="338398"/>
    <n v="592196"/>
    <n v="366830"/>
    <n v="641953"/>
  </r>
  <r>
    <m/>
    <x v="4"/>
    <s v="Region II - Northeast"/>
    <x v="10"/>
    <s v="GQ"/>
    <x v="55"/>
    <n v="2"/>
    <x v="1"/>
    <n v="115546"/>
    <n v="202205"/>
    <n v="154511"/>
    <n v="270395"/>
    <n v="191005"/>
    <n v="334258"/>
    <n v="241488"/>
    <n v="422603"/>
    <n v="292781"/>
    <n v="512367"/>
    <n v="323531"/>
    <n v="566179"/>
    <n v="352413"/>
    <n v="616724"/>
  </r>
  <r>
    <m/>
    <x v="4"/>
    <s v="Region II - Northeast"/>
    <x v="10"/>
    <s v="GQ"/>
    <x v="55"/>
    <n v="3"/>
    <x v="2"/>
    <n v="105285"/>
    <n v="184248"/>
    <n v="145159"/>
    <n v="254029"/>
    <n v="183760"/>
    <n v="321580"/>
    <n v="239256"/>
    <n v="418698"/>
    <n v="297875"/>
    <n v="521282"/>
    <n v="334873"/>
    <n v="586028"/>
    <n v="371231"/>
    <n v="649655"/>
  </r>
  <r>
    <m/>
    <x v="4"/>
    <s v="Region II - Northeast"/>
    <x v="10"/>
    <s v="GQ"/>
    <x v="55"/>
    <n v="4"/>
    <x v="3"/>
    <n v="120925"/>
    <n v="193481"/>
    <n v="169296"/>
    <n v="270873"/>
    <n v="217666"/>
    <n v="348265"/>
    <n v="290221"/>
    <n v="464353"/>
    <n v="362776"/>
    <n v="580442"/>
    <n v="411146"/>
    <n v="657834"/>
    <n v="459516"/>
    <n v="735226"/>
  </r>
  <r>
    <m/>
    <x v="1"/>
    <s v="Region II"/>
    <x v="10"/>
    <s v="GU"/>
    <x v="55"/>
    <n v="1"/>
    <x v="0"/>
    <n v="138898"/>
    <n v="243071"/>
    <n v="180648"/>
    <n v="316134"/>
    <n v="216875"/>
    <n v="379531"/>
    <n v="259760"/>
    <n v="454581"/>
    <n v="306805"/>
    <n v="536909"/>
    <n v="336678"/>
    <n v="589187"/>
    <n v="364019"/>
    <n v="637033"/>
  </r>
  <r>
    <m/>
    <x v="1"/>
    <s v="Region II"/>
    <x v="10"/>
    <s v="GU"/>
    <x v="55"/>
    <n v="2"/>
    <x v="1"/>
    <n v="118216"/>
    <n v="206878"/>
    <n v="155952"/>
    <n v="272917"/>
    <n v="190599"/>
    <n v="333548"/>
    <n v="235677"/>
    <n v="412435"/>
    <n v="281385"/>
    <n v="492424"/>
    <n v="311220"/>
    <n v="544636"/>
    <n v="338807"/>
    <n v="592913"/>
  </r>
  <r>
    <m/>
    <x v="1"/>
    <s v="Region II"/>
    <x v="10"/>
    <s v="GU"/>
    <x v="55"/>
    <n v="3"/>
    <x v="2"/>
    <n v="104645"/>
    <n v="183128"/>
    <n v="141586"/>
    <n v="247776"/>
    <n v="178411"/>
    <n v="312220"/>
    <n v="234241"/>
    <n v="409921"/>
    <n v="289388"/>
    <n v="506428"/>
    <n v="325394"/>
    <n v="569439"/>
    <n v="360793"/>
    <n v="631387"/>
  </r>
  <r>
    <m/>
    <x v="1"/>
    <s v="Region II"/>
    <x v="10"/>
    <s v="GU"/>
    <x v="55"/>
    <n v="4"/>
    <x v="3"/>
    <n v="122502"/>
    <n v="196003"/>
    <n v="171503"/>
    <n v="274404"/>
    <n v="220503"/>
    <n v="352805"/>
    <n v="294004"/>
    <n v="470407"/>
    <n v="367505"/>
    <n v="588009"/>
    <n v="416506"/>
    <n v="666410"/>
    <n v="465507"/>
    <n v="744811"/>
  </r>
  <r>
    <m/>
    <x v="4"/>
    <s v="Region II - Northeast"/>
    <x v="11"/>
    <s v="NJ"/>
    <x v="59"/>
    <n v="1"/>
    <x v="0"/>
    <n v="146745"/>
    <n v="256803"/>
    <n v="190552"/>
    <n v="333465"/>
    <n v="227773"/>
    <n v="398602"/>
    <n v="271697"/>
    <n v="475470"/>
    <n v="320630"/>
    <n v="561103"/>
    <n v="351766"/>
    <n v="615591"/>
    <n v="381094"/>
    <n v="666914"/>
  </r>
  <r>
    <m/>
    <x v="4"/>
    <s v="Region II - Northeast"/>
    <x v="11"/>
    <s v="NJ"/>
    <x v="59"/>
    <n v="2"/>
    <x v="1"/>
    <n v="122761"/>
    <n v="214831"/>
    <n v="163410"/>
    <n v="285968"/>
    <n v="201157"/>
    <n v="352024"/>
    <n v="252770"/>
    <n v="442347"/>
    <n v="305569"/>
    <n v="534746"/>
    <n v="337368"/>
    <n v="590394"/>
    <n v="367131"/>
    <n v="642480"/>
  </r>
  <r>
    <m/>
    <x v="4"/>
    <s v="Region II - Northeast"/>
    <x v="11"/>
    <s v="NJ"/>
    <x v="59"/>
    <n v="3"/>
    <x v="2"/>
    <n v="113104"/>
    <n v="197933"/>
    <n v="156178"/>
    <n v="273311"/>
    <n v="198017"/>
    <n v="346530"/>
    <n v="258447"/>
    <n v="452282"/>
    <n v="321901"/>
    <n v="563327"/>
    <n v="362188"/>
    <n v="633830"/>
    <n v="401856"/>
    <n v="703248"/>
  </r>
  <r>
    <m/>
    <x v="4"/>
    <s v="Region II - Northeast"/>
    <x v="11"/>
    <s v="NJ"/>
    <x v="59"/>
    <n v="4"/>
    <x v="3"/>
    <n v="126514"/>
    <n v="202422"/>
    <n v="177119"/>
    <n v="283391"/>
    <n v="227725"/>
    <n v="364360"/>
    <n v="303633"/>
    <n v="485813"/>
    <n v="379541"/>
    <n v="607266"/>
    <n v="430147"/>
    <n v="688235"/>
    <n v="480752"/>
    <n v="769203"/>
  </r>
  <r>
    <m/>
    <x v="1"/>
    <s v="Region II"/>
    <x v="11"/>
    <s v="NJ"/>
    <x v="59"/>
    <n v="1"/>
    <x v="0"/>
    <n v="147031"/>
    <n v="257304"/>
    <n v="190749"/>
    <n v="333810"/>
    <n v="228687"/>
    <n v="400202"/>
    <n v="273437"/>
    <n v="478516"/>
    <n v="322555"/>
    <n v="564471"/>
    <n v="353785"/>
    <n v="619124"/>
    <n v="382069"/>
    <n v="668620"/>
  </r>
  <r>
    <m/>
    <x v="1"/>
    <s v="Region II"/>
    <x v="11"/>
    <s v="NJ"/>
    <x v="59"/>
    <n v="2"/>
    <x v="1"/>
    <n v="127151"/>
    <n v="222514"/>
    <n v="167010"/>
    <n v="292268"/>
    <n v="203430"/>
    <n v="356002"/>
    <n v="250288"/>
    <n v="438004"/>
    <n v="298120"/>
    <n v="521710"/>
    <n v="329410"/>
    <n v="576468"/>
    <n v="358144"/>
    <n v="626752"/>
  </r>
  <r>
    <m/>
    <x v="1"/>
    <s v="Region II"/>
    <x v="11"/>
    <s v="NJ"/>
    <x v="59"/>
    <n v="3"/>
    <x v="2"/>
    <n v="114918"/>
    <n v="201106"/>
    <n v="156159"/>
    <n v="273279"/>
    <n v="197288"/>
    <n v="345255"/>
    <n v="259551"/>
    <n v="454215"/>
    <n v="321158"/>
    <n v="562027"/>
    <n v="361500"/>
    <n v="632626"/>
    <n v="401259"/>
    <n v="702204"/>
  </r>
  <r>
    <m/>
    <x v="1"/>
    <s v="Region II"/>
    <x v="11"/>
    <s v="NJ"/>
    <x v="59"/>
    <n v="4"/>
    <x v="3"/>
    <n v="129725"/>
    <n v="207560"/>
    <n v="181615"/>
    <n v="290584"/>
    <n v="233505"/>
    <n v="373609"/>
    <n v="311340"/>
    <n v="498145"/>
    <n v="389176"/>
    <n v="622681"/>
    <n v="441066"/>
    <n v="705705"/>
    <n v="492956"/>
    <n v="788729"/>
  </r>
  <r>
    <m/>
    <x v="4"/>
    <s v="Region III -"/>
    <x v="17"/>
    <s v="ME"/>
    <x v="95"/>
    <n v="1"/>
    <x v="0"/>
    <n v="118824"/>
    <n v="207942"/>
    <n v="154347"/>
    <n v="270107"/>
    <n v="184540"/>
    <n v="322945"/>
    <n v="220189"/>
    <n v="385330"/>
    <n v="259888"/>
    <n v="454805"/>
    <n v="285144"/>
    <n v="499002"/>
    <n v="308950"/>
    <n v="540663"/>
  </r>
  <r>
    <m/>
    <x v="4"/>
    <s v="Region III -"/>
    <x v="17"/>
    <s v="ME"/>
    <x v="95"/>
    <n v="2"/>
    <x v="1"/>
    <n v="99130"/>
    <n v="173477"/>
    <n v="132060"/>
    <n v="231105"/>
    <n v="162685"/>
    <n v="284698"/>
    <n v="204647"/>
    <n v="358132"/>
    <n v="247521"/>
    <n v="433162"/>
    <n v="273321"/>
    <n v="478312"/>
    <n v="297485"/>
    <n v="520599"/>
  </r>
  <r>
    <m/>
    <x v="4"/>
    <s v="Region III -"/>
    <x v="17"/>
    <s v="ME"/>
    <x v="95"/>
    <n v="3"/>
    <x v="2"/>
    <n v="91157"/>
    <n v="159526"/>
    <n v="125840"/>
    <n v="220220"/>
    <n v="159509"/>
    <n v="279141"/>
    <n v="208100"/>
    <n v="364175"/>
    <n v="259175"/>
    <n v="453556"/>
    <n v="291569"/>
    <n v="510246"/>
    <n v="323455"/>
    <n v="566046"/>
  </r>
  <r>
    <m/>
    <x v="4"/>
    <s v="Region III -"/>
    <x v="17"/>
    <s v="ME"/>
    <x v="95"/>
    <n v="4"/>
    <x v="3"/>
    <n v="102436"/>
    <n v="163898"/>
    <n v="143411"/>
    <n v="229458"/>
    <n v="184386"/>
    <n v="295017"/>
    <n v="245847"/>
    <n v="393356"/>
    <n v="307309"/>
    <n v="491695"/>
    <n v="348284"/>
    <n v="557254"/>
    <n v="389258"/>
    <n v="622813"/>
  </r>
  <r>
    <m/>
    <x v="1"/>
    <s v="Region III "/>
    <x v="17"/>
    <s v="MD"/>
    <x v="95"/>
    <n v="1"/>
    <x v="0"/>
    <n v="118496"/>
    <n v="207368"/>
    <n v="153732"/>
    <n v="269031"/>
    <n v="184310"/>
    <n v="322542"/>
    <n v="220379"/>
    <n v="385663"/>
    <n v="259967"/>
    <n v="454943"/>
    <n v="285139"/>
    <n v="498993"/>
    <n v="307937"/>
    <n v="538889"/>
  </r>
  <r>
    <m/>
    <x v="1"/>
    <s v="Region III "/>
    <x v="17"/>
    <s v="MD"/>
    <x v="95"/>
    <n v="2"/>
    <x v="1"/>
    <n v="102464"/>
    <n v="179312"/>
    <n v="134588"/>
    <n v="235530"/>
    <n v="163941"/>
    <n v="286897"/>
    <n v="201710"/>
    <n v="352992"/>
    <n v="240262"/>
    <n v="420459"/>
    <n v="265481"/>
    <n v="464592"/>
    <n v="288641"/>
    <n v="505121"/>
  </r>
  <r>
    <m/>
    <x v="1"/>
    <s v="Region III "/>
    <x v="17"/>
    <s v="MD"/>
    <x v="95"/>
    <n v="3"/>
    <x v="2"/>
    <n v="92594"/>
    <n v="162040"/>
    <n v="125821"/>
    <n v="220186"/>
    <n v="158957"/>
    <n v="278174"/>
    <n v="209120"/>
    <n v="365960"/>
    <n v="258754"/>
    <n v="452819"/>
    <n v="291255"/>
    <n v="509696"/>
    <n v="323286"/>
    <n v="565750"/>
  </r>
  <r>
    <m/>
    <x v="1"/>
    <s v="Region III "/>
    <x v="17"/>
    <s v="MD"/>
    <x v="95"/>
    <n v="4"/>
    <x v="3"/>
    <n v="104549"/>
    <n v="167278"/>
    <n v="146368"/>
    <n v="234189"/>
    <n v="188188"/>
    <n v="301101"/>
    <n v="250917"/>
    <n v="401468"/>
    <n v="313647"/>
    <n v="501835"/>
    <n v="355466"/>
    <n v="568746"/>
    <n v="397286"/>
    <n v="635657"/>
  </r>
  <r>
    <m/>
    <x v="4"/>
    <s v="Region V - Midwest"/>
    <x v="33"/>
    <s v="OH"/>
    <x v="237"/>
    <n v="1"/>
    <x v="0"/>
    <n v="113844"/>
    <n v="199227"/>
    <n v="147885"/>
    <n v="258799"/>
    <n v="176821"/>
    <n v="309437"/>
    <n v="210988"/>
    <n v="369229"/>
    <n v="249035"/>
    <n v="435812"/>
    <n v="273239"/>
    <n v="478169"/>
    <n v="296056"/>
    <n v="518098"/>
  </r>
  <r>
    <m/>
    <x v="4"/>
    <s v="Region V - Midwest"/>
    <x v="33"/>
    <s v="OH"/>
    <x v="237"/>
    <n v="2"/>
    <x v="1"/>
    <n v="94933"/>
    <n v="166134"/>
    <n v="126486"/>
    <n v="221350"/>
    <n v="155836"/>
    <n v="272712"/>
    <n v="196065"/>
    <n v="343113"/>
    <n v="237160"/>
    <n v="415030"/>
    <n v="261887"/>
    <n v="458302"/>
    <n v="285047"/>
    <n v="498833"/>
  </r>
  <r>
    <m/>
    <x v="4"/>
    <s v="Region V - Midwest"/>
    <x v="33"/>
    <s v="OH"/>
    <x v="237"/>
    <n v="3"/>
    <x v="2"/>
    <n v="87272"/>
    <n v="152726"/>
    <n v="120471"/>
    <n v="210824"/>
    <n v="152697"/>
    <n v="267220"/>
    <n v="199199"/>
    <n v="348599"/>
    <n v="248087"/>
    <n v="434152"/>
    <n v="279089"/>
    <n v="488406"/>
    <n v="309603"/>
    <n v="541804"/>
  </r>
  <r>
    <m/>
    <x v="4"/>
    <s v="Region V - Midwest"/>
    <x v="33"/>
    <s v="OH"/>
    <x v="237"/>
    <n v="4"/>
    <x v="3"/>
    <n v="98142"/>
    <n v="157027"/>
    <n v="137399"/>
    <n v="219838"/>
    <n v="176655"/>
    <n v="282649"/>
    <n v="235541"/>
    <n v="376865"/>
    <n v="294426"/>
    <n v="471081"/>
    <n v="333683"/>
    <n v="533892"/>
    <n v="372939"/>
    <n v="596703"/>
  </r>
  <r>
    <m/>
    <x v="1"/>
    <s v="Region V"/>
    <x v="33"/>
    <s v="OH"/>
    <x v="237"/>
    <n v="1"/>
    <x v="0"/>
    <n v="114716"/>
    <n v="200752"/>
    <n v="148796"/>
    <n v="260392"/>
    <n v="178370"/>
    <n v="312148"/>
    <n v="213245"/>
    <n v="373179"/>
    <n v="251525"/>
    <n v="440169"/>
    <n v="275867"/>
    <n v="482768"/>
    <n v="297894"/>
    <n v="521314"/>
  </r>
  <r>
    <m/>
    <x v="1"/>
    <s v="Region V"/>
    <x v="33"/>
    <s v="OH"/>
    <x v="237"/>
    <n v="2"/>
    <x v="1"/>
    <n v="99329"/>
    <n v="173827"/>
    <n v="130423"/>
    <n v="228241"/>
    <n v="158822"/>
    <n v="277939"/>
    <n v="195329"/>
    <n v="341825"/>
    <n v="232614"/>
    <n v="407074"/>
    <n v="257009"/>
    <n v="449765"/>
    <n v="279398"/>
    <n v="488947"/>
  </r>
  <r>
    <m/>
    <x v="1"/>
    <s v="Region V"/>
    <x v="33"/>
    <s v="OH"/>
    <x v="237"/>
    <n v="3"/>
    <x v="2"/>
    <n v="89917"/>
    <n v="157355"/>
    <n v="122227"/>
    <n v="213897"/>
    <n v="154449"/>
    <n v="270287"/>
    <n v="203224"/>
    <n v="355642"/>
    <n v="251491"/>
    <n v="440109"/>
    <n v="283104"/>
    <n v="495432"/>
    <n v="314266"/>
    <n v="549966"/>
  </r>
  <r>
    <m/>
    <x v="1"/>
    <s v="Region V"/>
    <x v="33"/>
    <s v="OH"/>
    <x v="237"/>
    <n v="4"/>
    <x v="3"/>
    <n v="101217"/>
    <n v="161947"/>
    <n v="141703"/>
    <n v="226725"/>
    <n v="182190"/>
    <n v="291504"/>
    <n v="242920"/>
    <n v="388672"/>
    <n v="303650"/>
    <n v="485840"/>
    <n v="344137"/>
    <n v="550619"/>
    <n v="384623"/>
    <n v="615398"/>
  </r>
  <r>
    <m/>
    <x v="4"/>
    <s v="Region III -"/>
    <x v="18"/>
    <s v="PA"/>
    <x v="100"/>
    <n v="1"/>
    <x v="0"/>
    <n v="124908"/>
    <n v="218590"/>
    <n v="162136"/>
    <n v="283737"/>
    <n v="193753"/>
    <n v="339067"/>
    <n v="231042"/>
    <n v="404324"/>
    <n v="272601"/>
    <n v="477052"/>
    <n v="299051"/>
    <n v="523339"/>
    <n v="323943"/>
    <n v="566901"/>
  </r>
  <r>
    <m/>
    <x v="4"/>
    <s v="Region III -"/>
    <x v="18"/>
    <s v="PA"/>
    <x v="100"/>
    <n v="2"/>
    <x v="1"/>
    <n v="104824"/>
    <n v="183442"/>
    <n v="139407"/>
    <n v="243963"/>
    <n v="171464"/>
    <n v="300063"/>
    <n v="215193"/>
    <n v="376587"/>
    <n v="259989"/>
    <n v="454980"/>
    <n v="286993"/>
    <n v="502238"/>
    <n v="312251"/>
    <n v="546440"/>
  </r>
  <r>
    <m/>
    <x v="4"/>
    <s v="Region III -"/>
    <x v="18"/>
    <s v="PA"/>
    <x v="100"/>
    <n v="3"/>
    <x v="2"/>
    <n v="96791"/>
    <n v="169384"/>
    <n v="133691"/>
    <n v="233960"/>
    <n v="169559"/>
    <n v="296728"/>
    <n v="221409"/>
    <n v="387465"/>
    <n v="275792"/>
    <n v="482636"/>
    <n v="310359"/>
    <n v="543128"/>
    <n v="344407"/>
    <n v="602713"/>
  </r>
  <r>
    <m/>
    <x v="4"/>
    <s v="Region III -"/>
    <x v="18"/>
    <s v="PA"/>
    <x v="100"/>
    <n v="4"/>
    <x v="3"/>
    <n v="107695"/>
    <n v="172313"/>
    <n v="150774"/>
    <n v="241238"/>
    <n v="193852"/>
    <n v="310163"/>
    <n v="258469"/>
    <n v="413550"/>
    <n v="323086"/>
    <n v="516938"/>
    <n v="366164"/>
    <n v="585863"/>
    <n v="409242"/>
    <n v="654788"/>
  </r>
  <r>
    <m/>
    <x v="1"/>
    <s v="Region III "/>
    <x v="18"/>
    <s v="PA"/>
    <x v="100"/>
    <n v="1"/>
    <x v="0"/>
    <n v="124048"/>
    <n v="217084"/>
    <n v="160909"/>
    <n v="281590"/>
    <n v="192897"/>
    <n v="337569"/>
    <n v="230620"/>
    <n v="403585"/>
    <n v="272026"/>
    <n v="476046"/>
    <n v="298356"/>
    <n v="522122"/>
    <n v="322186"/>
    <n v="563825"/>
  </r>
  <r>
    <m/>
    <x v="1"/>
    <s v="Region III "/>
    <x v="18"/>
    <s v="PA"/>
    <x v="100"/>
    <n v="2"/>
    <x v="1"/>
    <n v="107374"/>
    <n v="187905"/>
    <n v="140999"/>
    <n v="246748"/>
    <n v="171713"/>
    <n v="300498"/>
    <n v="211204"/>
    <n v="369608"/>
    <n v="251533"/>
    <n v="440182"/>
    <n v="277917"/>
    <n v="486355"/>
    <n v="302137"/>
    <n v="528739"/>
  </r>
  <r>
    <m/>
    <x v="1"/>
    <s v="Region III "/>
    <x v="18"/>
    <s v="PA"/>
    <x v="100"/>
    <n v="3"/>
    <x v="2"/>
    <n v="97158"/>
    <n v="170027"/>
    <n v="132058"/>
    <n v="231102"/>
    <n v="166864"/>
    <n v="292012"/>
    <n v="219550"/>
    <n v="384213"/>
    <n v="271686"/>
    <n v="475450"/>
    <n v="305831"/>
    <n v="535205"/>
    <n v="339488"/>
    <n v="594103"/>
  </r>
  <r>
    <m/>
    <x v="1"/>
    <s v="Region III "/>
    <x v="18"/>
    <s v="PA"/>
    <x v="100"/>
    <n v="4"/>
    <x v="3"/>
    <n v="109450"/>
    <n v="175120"/>
    <n v="153230"/>
    <n v="245168"/>
    <n v="197010"/>
    <n v="315216"/>
    <n v="262680"/>
    <n v="420287"/>
    <n v="328350"/>
    <n v="525359"/>
    <n v="372129"/>
    <n v="595407"/>
    <n v="415909"/>
    <n v="665455"/>
  </r>
  <r>
    <m/>
    <x v="4"/>
    <s v="Region I - Northeast"/>
    <x v="0"/>
    <s v="CT"/>
    <x v="1"/>
    <n v="1"/>
    <x v="0"/>
    <n v="139852"/>
    <n v="244741"/>
    <n v="181557"/>
    <n v="317725"/>
    <n v="216983"/>
    <n v="379720"/>
    <n v="258773"/>
    <n v="452853"/>
    <n v="305341"/>
    <n v="534347"/>
    <n v="334976"/>
    <n v="586209"/>
    <n v="362875"/>
    <n v="635032"/>
  </r>
  <r>
    <m/>
    <x v="4"/>
    <s v="Region I - Northeast"/>
    <x v="0"/>
    <s v="CT"/>
    <x v="1"/>
    <n v="2"/>
    <x v="1"/>
    <n v="117233"/>
    <n v="205158"/>
    <n v="155961"/>
    <n v="272931"/>
    <n v="191882"/>
    <n v="335793"/>
    <n v="240923"/>
    <n v="421616"/>
    <n v="291137"/>
    <n v="509490"/>
    <n v="321397"/>
    <n v="562445"/>
    <n v="349708"/>
    <n v="611988"/>
  </r>
  <r>
    <m/>
    <x v="4"/>
    <s v="Region I - Northeast"/>
    <x v="0"/>
    <s v="CT"/>
    <x v="1"/>
    <n v="3"/>
    <x v="2"/>
    <n v="108164"/>
    <n v="189288"/>
    <n v="149385"/>
    <n v="261424"/>
    <n v="189442"/>
    <n v="331524"/>
    <n v="247331"/>
    <n v="432829"/>
    <n v="308072"/>
    <n v="539126"/>
    <n v="346665"/>
    <n v="606663"/>
    <n v="384673"/>
    <n v="673179"/>
  </r>
  <r>
    <m/>
    <x v="4"/>
    <s v="Region I - Northeast"/>
    <x v="0"/>
    <s v="CT"/>
    <x v="1"/>
    <n v="4"/>
    <x v="3"/>
    <n v="120577"/>
    <n v="192923"/>
    <n v="168807"/>
    <n v="270092"/>
    <n v="217038"/>
    <n v="347261"/>
    <n v="289384"/>
    <n v="463015"/>
    <n v="361730"/>
    <n v="578768"/>
    <n v="409961"/>
    <n v="655937"/>
    <n v="458192"/>
    <n v="733107"/>
  </r>
  <r>
    <m/>
    <x v="1"/>
    <s v="Region I"/>
    <x v="0"/>
    <s v="CT"/>
    <x v="1"/>
    <n v="1"/>
    <x v="0"/>
    <n v="138957"/>
    <n v="243174"/>
    <n v="180267"/>
    <n v="315467"/>
    <n v="216116"/>
    <n v="378202"/>
    <n v="258399"/>
    <n v="452198"/>
    <n v="304809"/>
    <n v="533415"/>
    <n v="334318"/>
    <n v="585057"/>
    <n v="361039"/>
    <n v="631817"/>
  </r>
  <r>
    <m/>
    <x v="1"/>
    <s v="Region I"/>
    <x v="0"/>
    <s v="CT"/>
    <x v="1"/>
    <n v="2"/>
    <x v="1"/>
    <n v="120199"/>
    <n v="210348"/>
    <n v="157869"/>
    <n v="276270"/>
    <n v="192284"/>
    <n v="336497"/>
    <n v="236556"/>
    <n v="413973"/>
    <n v="281754"/>
    <n v="493069"/>
    <n v="311321"/>
    <n v="544812"/>
    <n v="338470"/>
    <n v="592322"/>
  </r>
  <r>
    <m/>
    <x v="1"/>
    <s v="Region I"/>
    <x v="0"/>
    <s v="CT"/>
    <x v="1"/>
    <n v="3"/>
    <x v="2"/>
    <n v="108670"/>
    <n v="190173"/>
    <n v="147680"/>
    <n v="258439"/>
    <n v="186583"/>
    <n v="326520"/>
    <n v="245475"/>
    <n v="429581"/>
    <n v="303748"/>
    <n v="531559"/>
    <n v="341909"/>
    <n v="598340"/>
    <n v="379519"/>
    <n v="664158"/>
  </r>
  <r>
    <m/>
    <x v="1"/>
    <s v="Region I"/>
    <x v="0"/>
    <s v="CT"/>
    <x v="1"/>
    <n v="4"/>
    <x v="3"/>
    <n v="122602"/>
    <n v="196164"/>
    <n v="171643"/>
    <n v="274629"/>
    <n v="220684"/>
    <n v="353095"/>
    <n v="294246"/>
    <n v="470793"/>
    <n v="367807"/>
    <n v="588491"/>
    <n v="416848"/>
    <n v="666957"/>
    <n v="465889"/>
    <n v="745423"/>
  </r>
  <r>
    <m/>
    <x v="4"/>
    <s v="Region VII - Midwest"/>
    <x v="41"/>
    <s v="KS"/>
    <x v="309"/>
    <n v="1"/>
    <x v="0"/>
    <n v="104360"/>
    <n v="182631"/>
    <n v="135493"/>
    <n v="237113"/>
    <n v="161941"/>
    <n v="283396"/>
    <n v="193144"/>
    <n v="338002"/>
    <n v="227911"/>
    <n v="398844"/>
    <n v="250035"/>
    <n v="437562"/>
    <n v="270867"/>
    <n v="474018"/>
  </r>
  <r>
    <m/>
    <x v="4"/>
    <s v="Region VII - Midwest"/>
    <x v="41"/>
    <s v="KS"/>
    <x v="309"/>
    <n v="2"/>
    <x v="1"/>
    <n v="87420"/>
    <n v="152985"/>
    <n v="116323"/>
    <n v="203564"/>
    <n v="143141"/>
    <n v="250497"/>
    <n v="179775"/>
    <n v="314606"/>
    <n v="217273"/>
    <n v="380227"/>
    <n v="239865"/>
    <n v="419764"/>
    <n v="261005"/>
    <n v="456759"/>
  </r>
  <r>
    <m/>
    <x v="4"/>
    <s v="Region VII - Midwest"/>
    <x v="41"/>
    <s v="KS"/>
    <x v="309"/>
    <n v="3"/>
    <x v="2"/>
    <n v="80618"/>
    <n v="141082"/>
    <n v="111334"/>
    <n v="194834"/>
    <n v="141178"/>
    <n v="247061"/>
    <n v="184299"/>
    <n v="322523"/>
    <n v="229556"/>
    <n v="401723"/>
    <n v="258304"/>
    <n v="452031"/>
    <n v="286613"/>
    <n v="501574"/>
  </r>
  <r>
    <m/>
    <x v="4"/>
    <s v="Region VII - Midwest"/>
    <x v="41"/>
    <s v="KS"/>
    <x v="309"/>
    <n v="4"/>
    <x v="3"/>
    <n v="89975"/>
    <n v="143961"/>
    <n v="125966"/>
    <n v="201545"/>
    <n v="161956"/>
    <n v="259129"/>
    <n v="215941"/>
    <n v="345506"/>
    <n v="269926"/>
    <n v="431882"/>
    <n v="305916"/>
    <n v="489466"/>
    <n v="341906"/>
    <n v="547050"/>
  </r>
  <r>
    <m/>
    <x v="1"/>
    <s v="Region VII "/>
    <x v="41"/>
    <s v="KS"/>
    <x v="309"/>
    <n v="1"/>
    <x v="0"/>
    <n v="103509"/>
    <n v="181140"/>
    <n v="134270"/>
    <n v="234972"/>
    <n v="160964"/>
    <n v="281688"/>
    <n v="192447"/>
    <n v="336782"/>
    <n v="227002"/>
    <n v="397254"/>
    <n v="248975"/>
    <n v="435707"/>
    <n v="268865"/>
    <n v="470513"/>
  </r>
  <r>
    <m/>
    <x v="1"/>
    <s v="Region VII "/>
    <x v="41"/>
    <s v="KS"/>
    <x v="309"/>
    <n v="2"/>
    <x v="1"/>
    <n v="89580"/>
    <n v="156765"/>
    <n v="117638"/>
    <n v="205867"/>
    <n v="143268"/>
    <n v="250720"/>
    <n v="176228"/>
    <n v="308399"/>
    <n v="209883"/>
    <n v="367295"/>
    <n v="231901"/>
    <n v="405827"/>
    <n v="252114"/>
    <n v="441200"/>
  </r>
  <r>
    <m/>
    <x v="1"/>
    <s v="Region VII "/>
    <x v="41"/>
    <s v="KS"/>
    <x v="309"/>
    <n v="3"/>
    <x v="2"/>
    <n v="81039"/>
    <n v="141819"/>
    <n v="110144"/>
    <n v="192752"/>
    <n v="139170"/>
    <n v="243547"/>
    <n v="183108"/>
    <n v="320439"/>
    <n v="226586"/>
    <n v="396526"/>
    <n v="255061"/>
    <n v="446356"/>
    <n v="283127"/>
    <n v="495472"/>
  </r>
  <r>
    <m/>
    <x v="1"/>
    <s v="Region VII "/>
    <x v="41"/>
    <s v="KS"/>
    <x v="309"/>
    <n v="4"/>
    <x v="3"/>
    <n v="91327"/>
    <n v="146124"/>
    <n v="127858"/>
    <n v="204573"/>
    <n v="164389"/>
    <n v="263022"/>
    <n v="219185"/>
    <n v="350697"/>
    <n v="273982"/>
    <n v="438371"/>
    <n v="310513"/>
    <n v="496820"/>
    <n v="347043"/>
    <n v="555270"/>
  </r>
  <r>
    <m/>
    <x v="4"/>
    <s v="Region VIII -"/>
    <x v="45"/>
    <s v="MT"/>
    <x v="337"/>
    <n v="1"/>
    <x v="0"/>
    <n v="116892"/>
    <n v="204562"/>
    <n v="151788"/>
    <n v="265629"/>
    <n v="181438"/>
    <n v="317516"/>
    <n v="216427"/>
    <n v="378748"/>
    <n v="255407"/>
    <n v="446962"/>
    <n v="280209"/>
    <n v="490366"/>
    <n v="303571"/>
    <n v="531249"/>
  </r>
  <r>
    <m/>
    <x v="4"/>
    <s v="Region VIII -"/>
    <x v="45"/>
    <s v="MT"/>
    <x v="337"/>
    <n v="2"/>
    <x v="1"/>
    <n v="97785"/>
    <n v="171124"/>
    <n v="130166"/>
    <n v="227790"/>
    <n v="160234"/>
    <n v="280409"/>
    <n v="201349"/>
    <n v="352360"/>
    <n v="243408"/>
    <n v="425964"/>
    <n v="268738"/>
    <n v="470292"/>
    <n v="292448"/>
    <n v="511783"/>
  </r>
  <r>
    <m/>
    <x v="4"/>
    <s v="Region VIII -"/>
    <x v="45"/>
    <s v="MT"/>
    <x v="337"/>
    <n v="3"/>
    <x v="2"/>
    <n v="90092"/>
    <n v="157661"/>
    <n v="124401"/>
    <n v="217702"/>
    <n v="157728"/>
    <n v="276024"/>
    <n v="205861"/>
    <n v="360257"/>
    <n v="256405"/>
    <n v="448708"/>
    <n v="288494"/>
    <n v="504865"/>
    <n v="320090"/>
    <n v="560158"/>
  </r>
  <r>
    <m/>
    <x v="4"/>
    <s v="Region VIII -"/>
    <x v="45"/>
    <s v="MT"/>
    <x v="337"/>
    <n v="4"/>
    <x v="3"/>
    <n v="100777"/>
    <n v="161243"/>
    <n v="141088"/>
    <n v="225741"/>
    <n v="181399"/>
    <n v="290238"/>
    <n v="241865"/>
    <n v="386984"/>
    <n v="302331"/>
    <n v="483730"/>
    <n v="342642"/>
    <n v="548227"/>
    <n v="382953"/>
    <n v="612724"/>
  </r>
  <r>
    <m/>
    <x v="1"/>
    <s v="Region VIII"/>
    <x v="45"/>
    <s v="MT"/>
    <x v="337"/>
    <n v="1"/>
    <x v="0"/>
    <n v="113624"/>
    <n v="198843"/>
    <n v="147492"/>
    <n v="258110"/>
    <n v="176881"/>
    <n v="309541"/>
    <n v="211575"/>
    <n v="370256"/>
    <n v="249650"/>
    <n v="436888"/>
    <n v="273852"/>
    <n v="479242"/>
    <n v="295823"/>
    <n v="517690"/>
  </r>
  <r>
    <m/>
    <x v="1"/>
    <s v="Region VIII"/>
    <x v="45"/>
    <s v="MT"/>
    <x v="337"/>
    <n v="2"/>
    <x v="1"/>
    <n v="97914"/>
    <n v="171350"/>
    <n v="128733"/>
    <n v="225282"/>
    <n v="156921"/>
    <n v="274612"/>
    <n v="193281"/>
    <n v="338242"/>
    <n v="230341"/>
    <n v="403097"/>
    <n v="254572"/>
    <n v="445501"/>
    <n v="276858"/>
    <n v="484502"/>
  </r>
  <r>
    <m/>
    <x v="1"/>
    <s v="Region VIII"/>
    <x v="45"/>
    <s v="MT"/>
    <x v="337"/>
    <n v="3"/>
    <x v="2"/>
    <n v="88093"/>
    <n v="154163"/>
    <n v="119596"/>
    <n v="209294"/>
    <n v="151011"/>
    <n v="264268"/>
    <n v="198582"/>
    <n v="347518"/>
    <n v="245634"/>
    <n v="429860"/>
    <n v="276427"/>
    <n v="483746"/>
    <n v="306758"/>
    <n v="536826"/>
  </r>
  <r>
    <m/>
    <x v="1"/>
    <s v="Region VIII"/>
    <x v="45"/>
    <s v="MT"/>
    <x v="337"/>
    <n v="4"/>
    <x v="3"/>
    <n v="100242"/>
    <n v="160388"/>
    <n v="140339"/>
    <n v="224543"/>
    <n v="180436"/>
    <n v="288698"/>
    <n v="240581"/>
    <n v="384930"/>
    <n v="300727"/>
    <n v="481163"/>
    <n v="340823"/>
    <n v="545318"/>
    <n v="380920"/>
    <n v="609473"/>
  </r>
  <r>
    <m/>
    <x v="4"/>
    <s v="Region IV - Southeast"/>
    <x v="26"/>
    <s v="NC"/>
    <x v="178"/>
    <n v="1"/>
    <x v="0"/>
    <n v="114165"/>
    <n v="199789"/>
    <n v="148041"/>
    <n v="259072"/>
    <n v="176780"/>
    <n v="309364"/>
    <n v="210621"/>
    <n v="368588"/>
    <n v="248379"/>
    <n v="434663"/>
    <n v="272424"/>
    <n v="476742"/>
    <n v="295003"/>
    <n v="516256"/>
  </r>
  <r>
    <m/>
    <x v="4"/>
    <s v="Region IV - Southeast"/>
    <x v="26"/>
    <s v="NC"/>
    <x v="178"/>
    <n v="2"/>
    <x v="1"/>
    <n v="96616"/>
    <n v="169079"/>
    <n v="128182"/>
    <n v="224318"/>
    <n v="157304"/>
    <n v="275283"/>
    <n v="196772"/>
    <n v="344352"/>
    <n v="237358"/>
    <n v="415377"/>
    <n v="261888"/>
    <n v="458305"/>
    <n v="284787"/>
    <n v="498377"/>
  </r>
  <r>
    <m/>
    <x v="4"/>
    <s v="Region IV - Southeast"/>
    <x v="26"/>
    <s v="NC"/>
    <x v="178"/>
    <n v="3"/>
    <x v="2"/>
    <n v="89727"/>
    <n v="157023"/>
    <n v="124032"/>
    <n v="217055"/>
    <n v="157433"/>
    <n v="275508"/>
    <n v="205831"/>
    <n v="360203"/>
    <n v="256441"/>
    <n v="448773"/>
    <n v="288707"/>
    <n v="505237"/>
    <n v="320519"/>
    <n v="560908"/>
  </r>
  <r>
    <m/>
    <x v="4"/>
    <s v="Region IV - Southeast"/>
    <x v="26"/>
    <s v="NC"/>
    <x v="178"/>
    <n v="4"/>
    <x v="3"/>
    <n v="98451"/>
    <n v="157521"/>
    <n v="137831"/>
    <n v="220530"/>
    <n v="177212"/>
    <n v="283539"/>
    <n v="236282"/>
    <n v="378051"/>
    <n v="295353"/>
    <n v="472564"/>
    <n v="334733"/>
    <n v="535573"/>
    <n v="374113"/>
    <n v="598581"/>
  </r>
  <r>
    <m/>
    <x v="1"/>
    <s v="Region IV"/>
    <x v="26"/>
    <s v="NC"/>
    <x v="178"/>
    <n v="1"/>
    <x v="0"/>
    <n v="114422"/>
    <n v="200238"/>
    <n v="148159"/>
    <n v="259278"/>
    <n v="177438"/>
    <n v="310517"/>
    <n v="211878"/>
    <n v="370786"/>
    <n v="249694"/>
    <n v="436964"/>
    <n v="273764"/>
    <n v="479087"/>
    <n v="295381"/>
    <n v="516918"/>
  </r>
  <r>
    <m/>
    <x v="1"/>
    <s v="Region IV"/>
    <x v="26"/>
    <s v="NC"/>
    <x v="178"/>
    <n v="2"/>
    <x v="1"/>
    <n v="100153"/>
    <n v="175267"/>
    <n v="131121"/>
    <n v="229461"/>
    <n v="159310"/>
    <n v="278792"/>
    <n v="195262"/>
    <n v="341709"/>
    <n v="232156"/>
    <n v="406273"/>
    <n v="256332"/>
    <n v="448581"/>
    <n v="278414"/>
    <n v="487224"/>
  </r>
  <r>
    <m/>
    <x v="1"/>
    <s v="Region IV"/>
    <x v="26"/>
    <s v="NC"/>
    <x v="178"/>
    <n v="3"/>
    <x v="2"/>
    <n v="91907"/>
    <n v="160838"/>
    <n v="125278"/>
    <n v="219237"/>
    <n v="158569"/>
    <n v="277495"/>
    <n v="208913"/>
    <n v="365598"/>
    <n v="258786"/>
    <n v="452876"/>
    <n v="291512"/>
    <n v="510146"/>
    <n v="323819"/>
    <n v="566683"/>
  </r>
  <r>
    <m/>
    <x v="1"/>
    <s v="Region IV"/>
    <x v="26"/>
    <s v="NC"/>
    <x v="178"/>
    <n v="4"/>
    <x v="3"/>
    <n v="100984"/>
    <n v="161575"/>
    <n v="141378"/>
    <n v="226205"/>
    <n v="181772"/>
    <n v="290835"/>
    <n v="242362"/>
    <n v="387779"/>
    <n v="302953"/>
    <n v="484724"/>
    <n v="343346"/>
    <n v="549354"/>
    <n v="383740"/>
    <n v="613984"/>
  </r>
  <r>
    <m/>
    <x v="4"/>
    <s v="Region IX - West"/>
    <x v="52"/>
    <s v="HI"/>
    <x v="383"/>
    <n v="1"/>
    <x v="0"/>
    <n v="165539"/>
    <n v="289693"/>
    <n v="215445"/>
    <n v="377028"/>
    <n v="257953"/>
    <n v="451419"/>
    <n v="308290"/>
    <n v="539507"/>
    <n v="364231"/>
    <n v="637405"/>
    <n v="399779"/>
    <n v="699613"/>
    <n v="433426"/>
    <n v="758495"/>
  </r>
  <r>
    <m/>
    <x v="4"/>
    <s v="Region IX - West"/>
    <x v="52"/>
    <s v="HI"/>
    <x v="383"/>
    <n v="2"/>
    <x v="1"/>
    <n v="135843"/>
    <n v="237726"/>
    <n v="181841"/>
    <n v="318221"/>
    <n v="225000"/>
    <n v="393751"/>
    <n v="284856"/>
    <n v="498498"/>
    <n v="345584"/>
    <n v="604772"/>
    <n v="381952"/>
    <n v="668416"/>
    <n v="416139"/>
    <n v="728243"/>
  </r>
  <r>
    <m/>
    <x v="4"/>
    <s v="Region IX - West"/>
    <x v="52"/>
    <s v="HI"/>
    <x v="383"/>
    <n v="3"/>
    <x v="2"/>
    <n v="123469"/>
    <n v="216070"/>
    <n v="170171"/>
    <n v="297800"/>
    <n v="215347"/>
    <n v="376857"/>
    <n v="280225"/>
    <n v="490394"/>
    <n v="348849"/>
    <n v="610485"/>
    <n v="392102"/>
    <n v="686178"/>
    <n v="434587"/>
    <n v="760528"/>
  </r>
  <r>
    <m/>
    <x v="4"/>
    <s v="Region IX - West"/>
    <x v="52"/>
    <s v="HI"/>
    <x v="383"/>
    <n v="4"/>
    <x v="3"/>
    <n v="142657"/>
    <n v="228252"/>
    <n v="199720"/>
    <n v="319553"/>
    <n v="256783"/>
    <n v="410854"/>
    <n v="342378"/>
    <n v="547805"/>
    <n v="427972"/>
    <n v="684756"/>
    <n v="485035"/>
    <n v="776057"/>
    <n v="542098"/>
    <n v="867357"/>
  </r>
  <r>
    <m/>
    <x v="1"/>
    <s v="Region IX"/>
    <x v="52"/>
    <s v="HI"/>
    <x v="383"/>
    <n v="1"/>
    <x v="0"/>
    <n v="166971"/>
    <n v="292199"/>
    <n v="217159"/>
    <n v="380029"/>
    <n v="260708"/>
    <n v="456239"/>
    <n v="312261"/>
    <n v="546457"/>
    <n v="368814"/>
    <n v="645425"/>
    <n v="404725"/>
    <n v="708269"/>
    <n v="437591"/>
    <n v="765785"/>
  </r>
  <r>
    <m/>
    <x v="1"/>
    <s v="Region IX"/>
    <x v="52"/>
    <s v="HI"/>
    <x v="383"/>
    <n v="2"/>
    <x v="1"/>
    <n v="142109"/>
    <n v="248691"/>
    <n v="187473"/>
    <n v="328077"/>
    <n v="229122"/>
    <n v="400963"/>
    <n v="283311"/>
    <n v="495794"/>
    <n v="338257"/>
    <n v="591950"/>
    <n v="374122"/>
    <n v="654714"/>
    <n v="407285"/>
    <n v="712748"/>
  </r>
  <r>
    <m/>
    <x v="1"/>
    <s v="Region IX"/>
    <x v="52"/>
    <s v="HI"/>
    <x v="383"/>
    <n v="3"/>
    <x v="2"/>
    <n v="125795"/>
    <n v="220142"/>
    <n v="170203"/>
    <n v="297856"/>
    <n v="214471"/>
    <n v="375325"/>
    <n v="281585"/>
    <n v="492774"/>
    <n v="347878"/>
    <n v="608787"/>
    <n v="391162"/>
    <n v="684533"/>
    <n v="433716"/>
    <n v="759003"/>
  </r>
  <r>
    <m/>
    <x v="1"/>
    <s v="Region IX"/>
    <x v="52"/>
    <s v="HI"/>
    <x v="383"/>
    <n v="4"/>
    <x v="3"/>
    <n v="147261"/>
    <n v="235618"/>
    <n v="206166"/>
    <n v="329865"/>
    <n v="265070"/>
    <n v="424112"/>
    <n v="353427"/>
    <n v="565483"/>
    <n v="441783"/>
    <n v="706853"/>
    <n v="500688"/>
    <n v="801101"/>
    <n v="559592"/>
    <n v="895348"/>
  </r>
  <r>
    <m/>
    <x v="4"/>
    <s v="Region VI - Midsouth"/>
    <x v="35"/>
    <s v="AR"/>
    <x v="256"/>
    <n v="1"/>
    <x v="0"/>
    <n v="102705"/>
    <n v="179733"/>
    <n v="133503"/>
    <n v="233630"/>
    <n v="159700"/>
    <n v="279476"/>
    <n v="190665"/>
    <n v="333663"/>
    <n v="225122"/>
    <n v="393963"/>
    <n v="247033"/>
    <n v="432308"/>
    <n v="267718"/>
    <n v="468507"/>
  </r>
  <r>
    <m/>
    <x v="4"/>
    <s v="Region VI - Midsouth"/>
    <x v="35"/>
    <s v="AR"/>
    <x v="256"/>
    <n v="2"/>
    <x v="1"/>
    <n v="85173"/>
    <n v="149053"/>
    <n v="113663"/>
    <n v="198911"/>
    <n v="140245"/>
    <n v="245429"/>
    <n v="176830"/>
    <n v="309452"/>
    <n v="214112"/>
    <n v="374697"/>
    <n v="236508"/>
    <n v="413890"/>
    <n v="257512"/>
    <n v="450646"/>
  </r>
  <r>
    <m/>
    <x v="4"/>
    <s v="Region VI - Midsouth"/>
    <x v="35"/>
    <s v="AR"/>
    <x v="256"/>
    <n v="3"/>
    <x v="2"/>
    <n v="77996"/>
    <n v="136494"/>
    <n v="107610"/>
    <n v="188317"/>
    <n v="136322"/>
    <n v="238563"/>
    <n v="177686"/>
    <n v="310951"/>
    <n v="221262"/>
    <n v="387208"/>
    <n v="248839"/>
    <n v="435468"/>
    <n v="275963"/>
    <n v="482935"/>
  </r>
  <r>
    <m/>
    <x v="4"/>
    <s v="Region VI - Midsouth"/>
    <x v="35"/>
    <s v="AR"/>
    <x v="256"/>
    <n v="4"/>
    <x v="3"/>
    <n v="88529"/>
    <n v="141646"/>
    <n v="123940"/>
    <n v="198304"/>
    <n v="159352"/>
    <n v="254963"/>
    <n v="212469"/>
    <n v="339950"/>
    <n v="265586"/>
    <n v="424938"/>
    <n v="300997"/>
    <n v="481596"/>
    <n v="336409"/>
    <n v="538254"/>
  </r>
  <r>
    <m/>
    <x v="1"/>
    <s v="Region VI"/>
    <x v="35"/>
    <s v="AR"/>
    <x v="256"/>
    <n v="1"/>
    <x v="0"/>
    <n v="103663"/>
    <n v="181410"/>
    <n v="134580"/>
    <n v="235515"/>
    <n v="161409"/>
    <n v="282466"/>
    <n v="193088"/>
    <n v="337903"/>
    <n v="227852"/>
    <n v="398742"/>
    <n v="249949"/>
    <n v="437410"/>
    <n v="270020"/>
    <n v="472534"/>
  </r>
  <r>
    <m/>
    <x v="1"/>
    <s v="Region VI"/>
    <x v="35"/>
    <s v="AR"/>
    <x v="256"/>
    <n v="2"/>
    <x v="1"/>
    <n v="89248"/>
    <n v="156184"/>
    <n v="117368"/>
    <n v="205394"/>
    <n v="143096"/>
    <n v="250417"/>
    <n v="176303"/>
    <n v="308530"/>
    <n v="210136"/>
    <n v="367737"/>
    <n v="232254"/>
    <n v="406445"/>
    <n v="252605"/>
    <n v="442059"/>
  </r>
  <r>
    <m/>
    <x v="1"/>
    <s v="Region VI"/>
    <x v="35"/>
    <s v="AR"/>
    <x v="256"/>
    <n v="3"/>
    <x v="2"/>
    <n v="80202"/>
    <n v="140353"/>
    <n v="108856"/>
    <n v="190498"/>
    <n v="137429"/>
    <n v="240500"/>
    <n v="180701"/>
    <n v="316226"/>
    <n v="223497"/>
    <n v="391120"/>
    <n v="251499"/>
    <n v="440123"/>
    <n v="279078"/>
    <n v="488387"/>
  </r>
  <r>
    <m/>
    <x v="1"/>
    <s v="Region VI"/>
    <x v="35"/>
    <s v="AR"/>
    <x v="256"/>
    <n v="4"/>
    <x v="3"/>
    <n v="91452"/>
    <n v="146322"/>
    <n v="128032"/>
    <n v="204851"/>
    <n v="164613"/>
    <n v="263380"/>
    <n v="219484"/>
    <n v="351174"/>
    <n v="274355"/>
    <n v="438967"/>
    <n v="310935"/>
    <n v="497496"/>
    <n v="347516"/>
    <n v="556025"/>
  </r>
  <r>
    <m/>
    <x v="4"/>
    <s v="Region VI - Midsouth"/>
    <x v="39"/>
    <s v="TX"/>
    <x v="287"/>
    <n v="1"/>
    <x v="0"/>
    <n v="108802"/>
    <n v="190404"/>
    <n v="141309"/>
    <n v="247290"/>
    <n v="168934"/>
    <n v="295634"/>
    <n v="201544"/>
    <n v="352701"/>
    <n v="237865"/>
    <n v="416263"/>
    <n v="260973"/>
    <n v="456703"/>
    <n v="282748"/>
    <n v="494809"/>
  </r>
  <r>
    <m/>
    <x v="4"/>
    <s v="Region VI - Midsouth"/>
    <x v="39"/>
    <s v="TX"/>
    <x v="287"/>
    <n v="2"/>
    <x v="1"/>
    <n v="90877"/>
    <n v="159034"/>
    <n v="121024"/>
    <n v="211791"/>
    <n v="149041"/>
    <n v="260823"/>
    <n v="187398"/>
    <n v="327946"/>
    <n v="226608"/>
    <n v="396564"/>
    <n v="250212"/>
    <n v="437870"/>
    <n v="272313"/>
    <n v="476547"/>
  </r>
  <r>
    <m/>
    <x v="4"/>
    <s v="Region VI - Midsouth"/>
    <x v="39"/>
    <s v="TX"/>
    <x v="287"/>
    <n v="3"/>
    <x v="2"/>
    <n v="83637"/>
    <n v="146365"/>
    <n v="115471"/>
    <n v="202075"/>
    <n v="146383"/>
    <n v="256171"/>
    <n v="191010"/>
    <n v="334268"/>
    <n v="237898"/>
    <n v="416321"/>
    <n v="267650"/>
    <n v="468387"/>
    <n v="296938"/>
    <n v="519642"/>
  </r>
  <r>
    <m/>
    <x v="4"/>
    <s v="Region VI - Midsouth"/>
    <x v="39"/>
    <s v="TX"/>
    <x v="287"/>
    <n v="4"/>
    <x v="3"/>
    <n v="93799"/>
    <n v="150078"/>
    <n v="131318"/>
    <n v="210109"/>
    <n v="168838"/>
    <n v="270141"/>
    <n v="225117"/>
    <n v="360188"/>
    <n v="281397"/>
    <n v="450235"/>
    <n v="318916"/>
    <n v="510266"/>
    <n v="356436"/>
    <n v="570297"/>
  </r>
  <r>
    <m/>
    <x v="1"/>
    <s v="Region VI"/>
    <x v="39"/>
    <s v="TX"/>
    <x v="287"/>
    <n v="1"/>
    <x v="0"/>
    <n v="109735"/>
    <n v="192036"/>
    <n v="142340"/>
    <n v="249094"/>
    <n v="170634"/>
    <n v="298610"/>
    <n v="204002"/>
    <n v="357003"/>
    <n v="240626"/>
    <n v="421096"/>
    <n v="263915"/>
    <n v="461852"/>
    <n v="284992"/>
    <n v="498736"/>
  </r>
  <r>
    <m/>
    <x v="1"/>
    <s v="Region VI"/>
    <x v="39"/>
    <s v="TX"/>
    <x v="287"/>
    <n v="2"/>
    <x v="1"/>
    <n v="94996"/>
    <n v="166244"/>
    <n v="124741"/>
    <n v="218297"/>
    <n v="151909"/>
    <n v="265842"/>
    <n v="186839"/>
    <n v="326969"/>
    <n v="222511"/>
    <n v="389395"/>
    <n v="245850"/>
    <n v="430237"/>
    <n v="267272"/>
    <n v="467726"/>
  </r>
  <r>
    <m/>
    <x v="1"/>
    <s v="Region VI"/>
    <x v="39"/>
    <s v="TX"/>
    <x v="287"/>
    <n v="3"/>
    <x v="2"/>
    <n v="85972"/>
    <n v="150450"/>
    <n v="116857"/>
    <n v="204499"/>
    <n v="147659"/>
    <n v="258403"/>
    <n v="194284"/>
    <n v="339996"/>
    <n v="240422"/>
    <n v="420738"/>
    <n v="270640"/>
    <n v="473621"/>
    <n v="300426"/>
    <n v="525746"/>
  </r>
  <r>
    <m/>
    <x v="1"/>
    <s v="Region VI"/>
    <x v="39"/>
    <s v="TX"/>
    <x v="287"/>
    <n v="4"/>
    <x v="3"/>
    <n v="96821"/>
    <n v="154914"/>
    <n v="135550"/>
    <n v="216880"/>
    <n v="174278"/>
    <n v="278846"/>
    <n v="232371"/>
    <n v="371794"/>
    <n v="290464"/>
    <n v="464743"/>
    <n v="329193"/>
    <n v="526708"/>
    <n v="367921"/>
    <n v="588674"/>
  </r>
  <r>
    <m/>
    <x v="4"/>
    <s v="Region III -"/>
    <x v="20"/>
    <s v="WV"/>
    <x v="127"/>
    <n v="1"/>
    <x v="0"/>
    <n v="122486"/>
    <n v="214351"/>
    <n v="159028"/>
    <n v="278300"/>
    <n v="190072"/>
    <n v="332626"/>
    <n v="226698"/>
    <n v="396722"/>
    <n v="267507"/>
    <n v="468138"/>
    <n v="293476"/>
    <n v="513583"/>
    <n v="317929"/>
    <n v="556376"/>
  </r>
  <r>
    <m/>
    <x v="4"/>
    <s v="Region III -"/>
    <x v="20"/>
    <s v="WV"/>
    <x v="127"/>
    <n v="2"/>
    <x v="1"/>
    <n v="102591"/>
    <n v="179534"/>
    <n v="136514"/>
    <n v="238900"/>
    <n v="167993"/>
    <n v="293988"/>
    <n v="210998"/>
    <n v="369246"/>
    <n v="255013"/>
    <n v="446274"/>
    <n v="281532"/>
    <n v="492681"/>
    <n v="306347"/>
    <n v="536107"/>
  </r>
  <r>
    <m/>
    <x v="4"/>
    <s v="Region III -"/>
    <x v="20"/>
    <s v="WV"/>
    <x v="127"/>
    <n v="3"/>
    <x v="2"/>
    <n v="94601"/>
    <n v="165551"/>
    <n v="130642"/>
    <n v="228624"/>
    <n v="165660"/>
    <n v="289905"/>
    <n v="216255"/>
    <n v="378446"/>
    <n v="269358"/>
    <n v="471377"/>
    <n v="303089"/>
    <n v="530405"/>
    <n v="336305"/>
    <n v="588534"/>
  </r>
  <r>
    <m/>
    <x v="4"/>
    <s v="Region III -"/>
    <x v="20"/>
    <s v="WV"/>
    <x v="127"/>
    <n v="4"/>
    <x v="3"/>
    <n v="105602"/>
    <n v="168964"/>
    <n v="147843"/>
    <n v="236549"/>
    <n v="190084"/>
    <n v="304135"/>
    <n v="253446"/>
    <n v="405513"/>
    <n v="316807"/>
    <n v="506891"/>
    <n v="359048"/>
    <n v="574477"/>
    <n v="401289"/>
    <n v="642062"/>
  </r>
  <r>
    <m/>
    <x v="1"/>
    <s v="Region III "/>
    <x v="20"/>
    <s v="WV"/>
    <x v="127"/>
    <n v="1"/>
    <x v="0"/>
    <n v="121590"/>
    <n v="212783"/>
    <n v="157724"/>
    <n v="276017"/>
    <n v="189081"/>
    <n v="330892"/>
    <n v="226062"/>
    <n v="395609"/>
    <n v="266653"/>
    <n v="466642"/>
    <n v="292463"/>
    <n v="511811"/>
    <n v="315826"/>
    <n v="552695"/>
  </r>
  <r>
    <m/>
    <x v="1"/>
    <s v="Region III "/>
    <x v="20"/>
    <s v="WV"/>
    <x v="127"/>
    <n v="2"/>
    <x v="1"/>
    <n v="105232"/>
    <n v="184156"/>
    <n v="138191"/>
    <n v="241835"/>
    <n v="168299"/>
    <n v="294523"/>
    <n v="207014"/>
    <n v="362274"/>
    <n v="246547"/>
    <n v="431458"/>
    <n v="272411"/>
    <n v="476720"/>
    <n v="296154"/>
    <n v="518270"/>
  </r>
  <r>
    <m/>
    <x v="1"/>
    <s v="Region III "/>
    <x v="20"/>
    <s v="WV"/>
    <x v="127"/>
    <n v="3"/>
    <x v="2"/>
    <n v="95203"/>
    <n v="166606"/>
    <n v="129396"/>
    <n v="226443"/>
    <n v="163497"/>
    <n v="286119"/>
    <n v="215116"/>
    <n v="376453"/>
    <n v="266195"/>
    <n v="465842"/>
    <n v="299648"/>
    <n v="524384"/>
    <n v="332621"/>
    <n v="582087"/>
  </r>
  <r>
    <m/>
    <x v="1"/>
    <s v="Region III "/>
    <x v="20"/>
    <s v="WV"/>
    <x v="127"/>
    <n v="4"/>
    <x v="3"/>
    <n v="107281"/>
    <n v="171650"/>
    <n v="150193"/>
    <n v="240309"/>
    <n v="193106"/>
    <n v="308969"/>
    <n v="257474"/>
    <n v="411959"/>
    <n v="321843"/>
    <n v="514949"/>
    <n v="364755"/>
    <n v="583609"/>
    <n v="407668"/>
    <n v="652268"/>
  </r>
  <r>
    <m/>
    <x v="4"/>
    <s v="Region IV - Southeast"/>
    <x v="21"/>
    <s v="AL"/>
    <x v="135"/>
    <n v="1"/>
    <x v="0"/>
    <n v="107027"/>
    <n v="187297"/>
    <n v="138856"/>
    <n v="242998"/>
    <n v="165874"/>
    <n v="290279"/>
    <n v="197715"/>
    <n v="346001"/>
    <n v="233221"/>
    <n v="408136"/>
    <n v="255824"/>
    <n v="447692"/>
    <n v="277074"/>
    <n v="484880"/>
  </r>
  <r>
    <m/>
    <x v="4"/>
    <s v="Region IV - Southeast"/>
    <x v="21"/>
    <s v="AL"/>
    <x v="135"/>
    <n v="2"/>
    <x v="1"/>
    <n v="90188"/>
    <n v="157829"/>
    <n v="119800"/>
    <n v="209651"/>
    <n v="147187"/>
    <n v="257577"/>
    <n v="184427"/>
    <n v="322746"/>
    <n v="222646"/>
    <n v="389630"/>
    <n v="245715"/>
    <n v="430001"/>
    <n v="267271"/>
    <n v="467725"/>
  </r>
  <r>
    <m/>
    <x v="4"/>
    <s v="Region IV - Southeast"/>
    <x v="21"/>
    <s v="AL"/>
    <x v="135"/>
    <n v="3"/>
    <x v="2"/>
    <n v="83512"/>
    <n v="146147"/>
    <n v="115395"/>
    <n v="201941"/>
    <n v="146411"/>
    <n v="256220"/>
    <n v="191300"/>
    <n v="334775"/>
    <n v="238313"/>
    <n v="417047"/>
    <n v="268239"/>
    <n v="469418"/>
    <n v="297730"/>
    <n v="521028"/>
  </r>
  <r>
    <m/>
    <x v="4"/>
    <s v="Region IV - Southeast"/>
    <x v="21"/>
    <s v="AL"/>
    <x v="135"/>
    <n v="4"/>
    <x v="3"/>
    <n v="92286"/>
    <n v="147658"/>
    <n v="129201"/>
    <n v="206721"/>
    <n v="166115"/>
    <n v="265785"/>
    <n v="221487"/>
    <n v="354379"/>
    <n v="276859"/>
    <n v="442974"/>
    <n v="313773"/>
    <n v="502037"/>
    <n v="350688"/>
    <n v="561101"/>
  </r>
  <r>
    <m/>
    <x v="1"/>
    <s v="Region IV"/>
    <x v="21"/>
    <s v="AL"/>
    <x v="135"/>
    <n v="1"/>
    <x v="0"/>
    <n v="108547"/>
    <n v="189957"/>
    <n v="140625"/>
    <n v="246094"/>
    <n v="168464"/>
    <n v="294812"/>
    <n v="201235"/>
    <n v="352161"/>
    <n v="237214"/>
    <n v="415125"/>
    <n v="260108"/>
    <n v="455190"/>
    <n v="280717"/>
    <n v="491255"/>
  </r>
  <r>
    <m/>
    <x v="1"/>
    <s v="Region IV"/>
    <x v="21"/>
    <s v="AL"/>
    <x v="135"/>
    <n v="2"/>
    <x v="1"/>
    <n v="94702"/>
    <n v="165728"/>
    <n v="124093"/>
    <n v="217163"/>
    <n v="150874"/>
    <n v="264030"/>
    <n v="185113"/>
    <n v="323947"/>
    <n v="220197"/>
    <n v="385345"/>
    <n v="243177"/>
    <n v="425559"/>
    <n v="264196"/>
    <n v="462344"/>
  </r>
  <r>
    <m/>
    <x v="1"/>
    <s v="Region IV"/>
    <x v="21"/>
    <s v="AL"/>
    <x v="135"/>
    <n v="3"/>
    <x v="2"/>
    <n v="86552"/>
    <n v="151467"/>
    <n v="117882"/>
    <n v="206294"/>
    <n v="149134"/>
    <n v="260984"/>
    <n v="196408"/>
    <n v="343713"/>
    <n v="243225"/>
    <n v="425643"/>
    <n v="273928"/>
    <n v="479374"/>
    <n v="304225"/>
    <n v="532394"/>
  </r>
  <r>
    <m/>
    <x v="1"/>
    <s v="Region IV"/>
    <x v="21"/>
    <s v="AL"/>
    <x v="135"/>
    <n v="4"/>
    <x v="3"/>
    <n v="95792"/>
    <n v="153267"/>
    <n v="134109"/>
    <n v="214574"/>
    <n v="172425"/>
    <n v="275880"/>
    <n v="229900"/>
    <n v="367840"/>
    <n v="287375"/>
    <n v="459801"/>
    <n v="325692"/>
    <n v="521107"/>
    <n v="364009"/>
    <n v="582414"/>
  </r>
  <r>
    <m/>
    <x v="4"/>
    <s v="Region X - Northwest"/>
    <x v="7"/>
    <s v="ID"/>
    <x v="38"/>
    <n v="1"/>
    <x v="0"/>
    <n v="120279"/>
    <n v="210487"/>
    <n v="156374"/>
    <n v="273655"/>
    <n v="187085"/>
    <n v="327398"/>
    <n v="223392"/>
    <n v="390937"/>
    <n v="263788"/>
    <n v="461630"/>
    <n v="289473"/>
    <n v="506578"/>
    <n v="313730"/>
    <n v="549028"/>
  </r>
  <r>
    <m/>
    <x v="4"/>
    <s v="Region X - Northwest"/>
    <x v="7"/>
    <s v="ID"/>
    <x v="38"/>
    <n v="2"/>
    <x v="1"/>
    <n v="99595"/>
    <n v="174292"/>
    <n v="132968"/>
    <n v="232695"/>
    <n v="164132"/>
    <n v="287231"/>
    <n v="207070"/>
    <n v="362373"/>
    <n v="250800"/>
    <n v="438900"/>
    <n v="277056"/>
    <n v="484849"/>
    <n v="301689"/>
    <n v="527956"/>
  </r>
  <r>
    <m/>
    <x v="4"/>
    <s v="Region X - Northwest"/>
    <x v="7"/>
    <s v="ID"/>
    <x v="38"/>
    <n v="3"/>
    <x v="2"/>
    <n v="91105"/>
    <n v="159434"/>
    <n v="125677"/>
    <n v="219935"/>
    <n v="159185"/>
    <n v="278574"/>
    <n v="207438"/>
    <n v="363017"/>
    <n v="258300"/>
    <n v="452025"/>
    <n v="290469"/>
    <n v="508321"/>
    <n v="322104"/>
    <n v="563682"/>
  </r>
  <r>
    <m/>
    <x v="4"/>
    <s v="Region X - Northwest"/>
    <x v="7"/>
    <s v="ID"/>
    <x v="38"/>
    <n v="4"/>
    <x v="3"/>
    <n v="103673"/>
    <n v="165877"/>
    <n v="145143"/>
    <n v="232228"/>
    <n v="186612"/>
    <n v="298579"/>
    <n v="248816"/>
    <n v="398106"/>
    <n v="311020"/>
    <n v="497632"/>
    <n v="352489"/>
    <n v="563983"/>
    <n v="393959"/>
    <n v="630334"/>
  </r>
  <r>
    <m/>
    <x v="1"/>
    <s v="Region X"/>
    <x v="7"/>
    <s v="ID"/>
    <x v="38"/>
    <n v="1"/>
    <x v="0"/>
    <n v="118111"/>
    <n v="206695"/>
    <n v="153399"/>
    <n v="268448"/>
    <n v="184020"/>
    <n v="322035"/>
    <n v="220197"/>
    <n v="385345"/>
    <n v="259895"/>
    <n v="454816"/>
    <n v="285121"/>
    <n v="498962"/>
    <n v="308074"/>
    <n v="539130"/>
  </r>
  <r>
    <m/>
    <x v="1"/>
    <s v="Region X"/>
    <x v="7"/>
    <s v="ID"/>
    <x v="38"/>
    <n v="2"/>
    <x v="1"/>
    <n v="101429"/>
    <n v="177501"/>
    <n v="133480"/>
    <n v="233589"/>
    <n v="162826"/>
    <n v="284946"/>
    <n v="200772"/>
    <n v="351351"/>
    <n v="239391"/>
    <n v="418935"/>
    <n v="264630"/>
    <n v="463103"/>
    <n v="287878"/>
    <n v="503787"/>
  </r>
  <r>
    <m/>
    <x v="1"/>
    <s v="Region X"/>
    <x v="7"/>
    <s v="ID"/>
    <x v="38"/>
    <n v="3"/>
    <x v="2"/>
    <n v="90848"/>
    <n v="158984"/>
    <n v="123222"/>
    <n v="215638"/>
    <n v="155502"/>
    <n v="272128"/>
    <n v="204399"/>
    <n v="357698"/>
    <n v="252745"/>
    <n v="442304"/>
    <n v="284364"/>
    <n v="497637"/>
    <n v="315494"/>
    <n v="552114"/>
  </r>
  <r>
    <m/>
    <x v="1"/>
    <s v="Region X"/>
    <x v="7"/>
    <s v="ID"/>
    <x v="38"/>
    <n v="4"/>
    <x v="3"/>
    <n v="104192"/>
    <n v="166707"/>
    <n v="145868"/>
    <n v="233389"/>
    <n v="187545"/>
    <n v="300072"/>
    <n v="250060"/>
    <n v="400096"/>
    <n v="312575"/>
    <n v="500120"/>
    <n v="354252"/>
    <n v="566803"/>
    <n v="395928"/>
    <n v="633485"/>
  </r>
  <r>
    <m/>
    <x v="4"/>
    <s v="Region V - Midwest"/>
    <x v="30"/>
    <s v="IN"/>
    <x v="209"/>
    <n v="1"/>
    <x v="0"/>
    <n v="118837"/>
    <n v="207965"/>
    <n v="154364"/>
    <n v="270137"/>
    <n v="184561"/>
    <n v="322982"/>
    <n v="220214"/>
    <n v="385375"/>
    <n v="259919"/>
    <n v="454858"/>
    <n v="285178"/>
    <n v="499061"/>
    <n v="308987"/>
    <n v="540726"/>
  </r>
  <r>
    <m/>
    <x v="4"/>
    <s v="Region V - Midwest"/>
    <x v="30"/>
    <s v="IN"/>
    <x v="209"/>
    <n v="2"/>
    <x v="1"/>
    <n v="99139"/>
    <n v="173493"/>
    <n v="132073"/>
    <n v="231128"/>
    <n v="162701"/>
    <n v="284727"/>
    <n v="204669"/>
    <n v="358171"/>
    <n v="247549"/>
    <n v="433210"/>
    <n v="273352"/>
    <n v="478366"/>
    <n v="297519"/>
    <n v="520658"/>
  </r>
  <r>
    <m/>
    <x v="4"/>
    <s v="Region V - Midwest"/>
    <x v="30"/>
    <s v="IN"/>
    <x v="209"/>
    <n v="3"/>
    <x v="2"/>
    <n v="91165"/>
    <n v="159538"/>
    <n v="125850"/>
    <n v="220237"/>
    <n v="159521"/>
    <n v="279162"/>
    <n v="208115"/>
    <n v="364201"/>
    <n v="259193"/>
    <n v="453588"/>
    <n v="291590"/>
    <n v="510282"/>
    <n v="323477"/>
    <n v="566086"/>
  </r>
  <r>
    <m/>
    <x v="4"/>
    <s v="Region V - Midwest"/>
    <x v="30"/>
    <s v="IN"/>
    <x v="209"/>
    <n v="4"/>
    <x v="3"/>
    <n v="102448"/>
    <n v="163916"/>
    <n v="143427"/>
    <n v="229483"/>
    <n v="184406"/>
    <n v="295049"/>
    <n v="245874"/>
    <n v="393399"/>
    <n v="307343"/>
    <n v="491749"/>
    <n v="348322"/>
    <n v="557315"/>
    <n v="389301"/>
    <n v="622882"/>
  </r>
  <r>
    <m/>
    <x v="1"/>
    <s v="Region V"/>
    <x v="30"/>
    <s v="IN"/>
    <x v="209"/>
    <n v="1"/>
    <x v="0"/>
    <n v="119151"/>
    <n v="208514"/>
    <n v="154600"/>
    <n v="270549"/>
    <n v="185361"/>
    <n v="324382"/>
    <n v="221654"/>
    <n v="387894"/>
    <n v="261487"/>
    <n v="457601"/>
    <n v="286812"/>
    <n v="501920"/>
    <n v="309760"/>
    <n v="542080"/>
  </r>
  <r>
    <m/>
    <x v="1"/>
    <s v="Region V"/>
    <x v="30"/>
    <s v="IN"/>
    <x v="209"/>
    <n v="2"/>
    <x v="1"/>
    <n v="102955"/>
    <n v="180171"/>
    <n v="135260"/>
    <n v="236706"/>
    <n v="164785"/>
    <n v="288373"/>
    <n v="202794"/>
    <n v="354890"/>
    <n v="241580"/>
    <n v="422765"/>
    <n v="266949"/>
    <n v="467161"/>
    <n v="290255"/>
    <n v="507946"/>
  </r>
  <r>
    <m/>
    <x v="1"/>
    <s v="Region V"/>
    <x v="30"/>
    <s v="IN"/>
    <x v="209"/>
    <n v="3"/>
    <x v="2"/>
    <n v="92951"/>
    <n v="162665"/>
    <n v="126282"/>
    <n v="220993"/>
    <n v="159521"/>
    <n v="279162"/>
    <n v="209843"/>
    <n v="367226"/>
    <n v="259631"/>
    <n v="454355"/>
    <n v="292229"/>
    <n v="511401"/>
    <n v="324352"/>
    <n v="567616"/>
  </r>
  <r>
    <m/>
    <x v="1"/>
    <s v="Region V"/>
    <x v="30"/>
    <s v="IN"/>
    <x v="209"/>
    <n v="4"/>
    <x v="3"/>
    <n v="105125"/>
    <n v="168200"/>
    <n v="147175"/>
    <n v="235479"/>
    <n v="189225"/>
    <n v="302759"/>
    <n v="252299"/>
    <n v="403679"/>
    <n v="315374"/>
    <n v="504599"/>
    <n v="357424"/>
    <n v="571879"/>
    <n v="399474"/>
    <n v="639159"/>
  </r>
  <r>
    <m/>
    <x v="4"/>
    <s v="Region IV - Southeast"/>
    <x v="25"/>
    <s v="ME"/>
    <x v="168"/>
    <n v="1"/>
    <x v="0"/>
    <n v="110606"/>
    <n v="193561"/>
    <n v="143564"/>
    <n v="251236"/>
    <n v="171553"/>
    <n v="300217"/>
    <n v="204561"/>
    <n v="357981"/>
    <n v="241350"/>
    <n v="422362"/>
    <n v="264764"/>
    <n v="463338"/>
    <n v="286798"/>
    <n v="501897"/>
  </r>
  <r>
    <m/>
    <x v="4"/>
    <s v="Region IV - Southeast"/>
    <x v="25"/>
    <s v="ME"/>
    <x v="168"/>
    <n v="2"/>
    <x v="1"/>
    <n v="92862"/>
    <n v="162509"/>
    <n v="123483"/>
    <n v="216096"/>
    <n v="151861"/>
    <n v="265757"/>
    <n v="190558"/>
    <n v="333476"/>
    <n v="230207"/>
    <n v="402862"/>
    <n v="254112"/>
    <n v="444696"/>
    <n v="276468"/>
    <n v="483820"/>
  </r>
  <r>
    <m/>
    <x v="4"/>
    <s v="Region IV - Southeast"/>
    <x v="25"/>
    <s v="ME"/>
    <x v="168"/>
    <n v="3"/>
    <x v="2"/>
    <n v="85771"/>
    <n v="150100"/>
    <n v="118475"/>
    <n v="207332"/>
    <n v="150267"/>
    <n v="262967"/>
    <n v="196230"/>
    <n v="343403"/>
    <n v="244432"/>
    <n v="427756"/>
    <n v="275075"/>
    <n v="481381"/>
    <n v="305259"/>
    <n v="534203"/>
  </r>
  <r>
    <m/>
    <x v="4"/>
    <s v="Region IV - Southeast"/>
    <x v="25"/>
    <s v="ME"/>
    <x v="168"/>
    <n v="4"/>
    <x v="3"/>
    <n v="95365"/>
    <n v="152584"/>
    <n v="133511"/>
    <n v="213618"/>
    <n v="171657"/>
    <n v="274652"/>
    <n v="228877"/>
    <n v="366203"/>
    <n v="286096"/>
    <n v="457753"/>
    <n v="324242"/>
    <n v="518787"/>
    <n v="362388"/>
    <n v="579821"/>
  </r>
  <r>
    <m/>
    <x v="4"/>
    <s v="Region IV - Southeast"/>
    <x v="28"/>
    <s v="TN"/>
    <x v="168"/>
    <n v="1"/>
    <x v="0"/>
    <n v="107606"/>
    <n v="188311"/>
    <n v="139758"/>
    <n v="244577"/>
    <n v="167083"/>
    <n v="292395"/>
    <n v="199339"/>
    <n v="348843"/>
    <n v="235265"/>
    <n v="411714"/>
    <n v="258122"/>
    <n v="451714"/>
    <n v="279661"/>
    <n v="489407"/>
  </r>
  <r>
    <m/>
    <x v="4"/>
    <s v="Region IV - Southeast"/>
    <x v="28"/>
    <s v="TN"/>
    <x v="168"/>
    <n v="2"/>
    <x v="1"/>
    <n v="89862"/>
    <n v="157258"/>
    <n v="119678"/>
    <n v="209437"/>
    <n v="147392"/>
    <n v="257935"/>
    <n v="185336"/>
    <n v="324338"/>
    <n v="224122"/>
    <n v="392214"/>
    <n v="247470"/>
    <n v="433072"/>
    <n v="269331"/>
    <n v="471330"/>
  </r>
  <r>
    <m/>
    <x v="4"/>
    <s v="Region IV - Southeast"/>
    <x v="28"/>
    <s v="TN"/>
    <x v="168"/>
    <n v="3"/>
    <x v="2"/>
    <n v="82693"/>
    <n v="144712"/>
    <n v="114166"/>
    <n v="199790"/>
    <n v="144726"/>
    <n v="253270"/>
    <n v="188842"/>
    <n v="330473"/>
    <n v="235196"/>
    <n v="411594"/>
    <n v="264608"/>
    <n v="463063"/>
    <n v="293561"/>
    <n v="513731"/>
  </r>
  <r>
    <m/>
    <x v="4"/>
    <s v="Region IV - Southeast"/>
    <x v="28"/>
    <s v="TN"/>
    <x v="168"/>
    <n v="4"/>
    <x v="3"/>
    <n v="92767"/>
    <n v="148428"/>
    <n v="129874"/>
    <n v="207799"/>
    <n v="166981"/>
    <n v="267170"/>
    <n v="222642"/>
    <n v="356227"/>
    <n v="278302"/>
    <n v="445284"/>
    <n v="315409"/>
    <n v="504655"/>
    <n v="352516"/>
    <n v="564026"/>
  </r>
  <r>
    <m/>
    <x v="4"/>
    <s v="Region V - Midwest"/>
    <x v="31"/>
    <s v="ME"/>
    <x v="168"/>
    <n v="1"/>
    <x v="0"/>
    <n v="118334"/>
    <n v="207084"/>
    <n v="153798"/>
    <n v="269147"/>
    <n v="183961"/>
    <n v="321933"/>
    <n v="219606"/>
    <n v="384310"/>
    <n v="259276"/>
    <n v="453734"/>
    <n v="284505"/>
    <n v="497883"/>
    <n v="308315"/>
    <n v="539551"/>
  </r>
  <r>
    <m/>
    <x v="4"/>
    <s v="Region V - Midwest"/>
    <x v="31"/>
    <s v="ME"/>
    <x v="168"/>
    <n v="2"/>
    <x v="1"/>
    <n v="98241"/>
    <n v="171922"/>
    <n v="131061"/>
    <n v="229357"/>
    <n v="161664"/>
    <n v="282913"/>
    <n v="203750"/>
    <n v="356562"/>
    <n v="246659"/>
    <n v="431653"/>
    <n v="272443"/>
    <n v="476775"/>
    <n v="296618"/>
    <n v="519081"/>
  </r>
  <r>
    <m/>
    <x v="4"/>
    <s v="Region V - Midwest"/>
    <x v="31"/>
    <s v="ME"/>
    <x v="168"/>
    <n v="3"/>
    <x v="2"/>
    <n v="90033"/>
    <n v="157557"/>
    <n v="124229"/>
    <n v="217401"/>
    <n v="157392"/>
    <n v="275436"/>
    <n v="205184"/>
    <n v="359073"/>
    <n v="255511"/>
    <n v="447145"/>
    <n v="287373"/>
    <n v="502903"/>
    <n v="318717"/>
    <n v="557754"/>
  </r>
  <r>
    <m/>
    <x v="4"/>
    <s v="Region V - Midwest"/>
    <x v="31"/>
    <s v="ME"/>
    <x v="168"/>
    <n v="4"/>
    <x v="3"/>
    <n v="102003"/>
    <n v="163204"/>
    <n v="142804"/>
    <n v="228486"/>
    <n v="183605"/>
    <n v="293768"/>
    <n v="244807"/>
    <n v="391690"/>
    <n v="306008"/>
    <n v="489613"/>
    <n v="346809"/>
    <n v="554895"/>
    <n v="387610"/>
    <n v="620177"/>
  </r>
  <r>
    <m/>
    <x v="1"/>
    <s v="Region IV"/>
    <x v="25"/>
    <s v="MS"/>
    <x v="168"/>
    <n v="1"/>
    <x v="0"/>
    <n v="109094"/>
    <n v="190914"/>
    <n v="141456"/>
    <n v="247547"/>
    <n v="169540"/>
    <n v="296694"/>
    <n v="202640"/>
    <n v="354621"/>
    <n v="238976"/>
    <n v="418207"/>
    <n v="262085"/>
    <n v="458649"/>
    <n v="282966"/>
    <n v="495190"/>
  </r>
  <r>
    <m/>
    <x v="1"/>
    <s v="Region IV"/>
    <x v="25"/>
    <s v="MS"/>
    <x v="168"/>
    <n v="2"/>
    <x v="1"/>
    <n v="94665"/>
    <n v="165664"/>
    <n v="124226"/>
    <n v="217396"/>
    <n v="151208"/>
    <n v="264613"/>
    <n v="185838"/>
    <n v="325217"/>
    <n v="221241"/>
    <n v="387171"/>
    <n v="244411"/>
    <n v="427719"/>
    <n v="265656"/>
    <n v="464898"/>
  </r>
  <r>
    <m/>
    <x v="1"/>
    <s v="Region IV"/>
    <x v="25"/>
    <s v="MS"/>
    <x v="168"/>
    <n v="3"/>
    <x v="2"/>
    <n v="85929"/>
    <n v="150376"/>
    <n v="116871"/>
    <n v="204524"/>
    <n v="147731"/>
    <n v="258529"/>
    <n v="194435"/>
    <n v="340261"/>
    <n v="240662"/>
    <n v="421158"/>
    <n v="270951"/>
    <n v="474164"/>
    <n v="300817"/>
    <n v="526429"/>
  </r>
  <r>
    <m/>
    <x v="1"/>
    <s v="Region IV"/>
    <x v="25"/>
    <s v="MS"/>
    <x v="168"/>
    <n v="4"/>
    <x v="3"/>
    <n v="96262"/>
    <n v="154019"/>
    <n v="134766"/>
    <n v="215626"/>
    <n v="173271"/>
    <n v="277234"/>
    <n v="231028"/>
    <n v="369645"/>
    <n v="288785"/>
    <n v="462056"/>
    <n v="327290"/>
    <n v="523663"/>
    <n v="365794"/>
    <n v="585271"/>
  </r>
  <r>
    <m/>
    <x v="1"/>
    <s v="Region V"/>
    <x v="31"/>
    <s v="MI"/>
    <x v="168"/>
    <n v="1"/>
    <x v="0"/>
    <n v="119202"/>
    <n v="208604"/>
    <n v="154703"/>
    <n v="270730"/>
    <n v="185510"/>
    <n v="324642"/>
    <n v="221867"/>
    <n v="388268"/>
    <n v="261770"/>
    <n v="458097"/>
    <n v="287136"/>
    <n v="502488"/>
    <n v="310145"/>
    <n v="542754"/>
  </r>
  <r>
    <m/>
    <x v="1"/>
    <s v="Region V"/>
    <x v="31"/>
    <s v="MI"/>
    <x v="168"/>
    <n v="2"/>
    <x v="1"/>
    <n v="102844"/>
    <n v="179978"/>
    <n v="135170"/>
    <n v="236548"/>
    <n v="164727"/>
    <n v="288272"/>
    <n v="202819"/>
    <n v="354934"/>
    <n v="241664"/>
    <n v="422913"/>
    <n v="267067"/>
    <n v="467367"/>
    <n v="290418"/>
    <n v="508232"/>
  </r>
  <r>
    <m/>
    <x v="1"/>
    <s v="Region V"/>
    <x v="31"/>
    <s v="MI"/>
    <x v="168"/>
    <n v="3"/>
    <x v="2"/>
    <n v="92672"/>
    <n v="162176"/>
    <n v="125852"/>
    <n v="220242"/>
    <n v="158940"/>
    <n v="278146"/>
    <n v="209041"/>
    <n v="365822"/>
    <n v="258601"/>
    <n v="452553"/>
    <n v="291042"/>
    <n v="509323"/>
    <n v="323002"/>
    <n v="565254"/>
  </r>
  <r>
    <m/>
    <x v="1"/>
    <s v="Region V"/>
    <x v="31"/>
    <s v="MI"/>
    <x v="168"/>
    <n v="4"/>
    <x v="3"/>
    <n v="105166"/>
    <n v="168266"/>
    <n v="147233"/>
    <n v="235572"/>
    <n v="189299"/>
    <n v="302879"/>
    <n v="252399"/>
    <n v="403838"/>
    <n v="315499"/>
    <n v="504798"/>
    <n v="357565"/>
    <n v="572104"/>
    <n v="399632"/>
    <n v="639411"/>
  </r>
  <r>
    <m/>
    <x v="1"/>
    <s v="Region IV"/>
    <x v="28"/>
    <s v="TN"/>
    <x v="168"/>
    <n v="1"/>
    <x v="0"/>
    <n v="107900"/>
    <n v="188825"/>
    <n v="139945"/>
    <n v="244904"/>
    <n v="167754"/>
    <n v="293569"/>
    <n v="200543"/>
    <n v="350950"/>
    <n v="236534"/>
    <n v="413935"/>
    <n v="259422"/>
    <n v="453988"/>
    <n v="280125"/>
    <n v="490220"/>
  </r>
  <r>
    <m/>
    <x v="1"/>
    <s v="Region IV"/>
    <x v="28"/>
    <s v="TN"/>
    <x v="168"/>
    <n v="2"/>
    <x v="1"/>
    <n v="93471"/>
    <n v="163574"/>
    <n v="122716"/>
    <n v="214752"/>
    <n v="149422"/>
    <n v="261488"/>
    <n v="183741"/>
    <n v="321547"/>
    <n v="218799"/>
    <n v="382899"/>
    <n v="241739"/>
    <n v="423043"/>
    <n v="262788"/>
    <n v="459879"/>
  </r>
  <r>
    <m/>
    <x v="1"/>
    <s v="Region IV"/>
    <x v="28"/>
    <s v="TN"/>
    <x v="168"/>
    <n v="3"/>
    <x v="2"/>
    <n v="84664"/>
    <n v="148161"/>
    <n v="115099"/>
    <n v="201423"/>
    <n v="145453"/>
    <n v="254543"/>
    <n v="191397"/>
    <n v="334945"/>
    <n v="236865"/>
    <n v="414514"/>
    <n v="266648"/>
    <n v="466634"/>
    <n v="296007"/>
    <n v="518012"/>
  </r>
  <r>
    <m/>
    <x v="1"/>
    <s v="Region IV"/>
    <x v="28"/>
    <s v="TN"/>
    <x v="168"/>
    <n v="4"/>
    <x v="3"/>
    <n v="95204"/>
    <n v="152327"/>
    <n v="133286"/>
    <n v="213258"/>
    <n v="171368"/>
    <n v="274188"/>
    <n v="228490"/>
    <n v="365584"/>
    <n v="285613"/>
    <n v="456980"/>
    <n v="323694"/>
    <n v="517911"/>
    <n v="361776"/>
    <n v="578842"/>
  </r>
  <r>
    <m/>
    <x v="4"/>
    <s v="Region IV - Southeast"/>
    <x v="22"/>
    <s v="FL"/>
    <x v="143"/>
    <n v="1"/>
    <x v="0"/>
    <n v="112657"/>
    <n v="197149"/>
    <n v="146380"/>
    <n v="256166"/>
    <n v="175054"/>
    <n v="306345"/>
    <n v="208925"/>
    <n v="365618"/>
    <n v="246632"/>
    <n v="431606"/>
    <n v="270616"/>
    <n v="473578"/>
    <n v="293238"/>
    <n v="513166"/>
  </r>
  <r>
    <m/>
    <x v="4"/>
    <s v="Region IV - Southeast"/>
    <x v="22"/>
    <s v="FL"/>
    <x v="143"/>
    <n v="2"/>
    <x v="1"/>
    <n v="93742"/>
    <n v="164049"/>
    <n v="124976"/>
    <n v="218708"/>
    <n v="154064"/>
    <n v="269613"/>
    <n v="193998"/>
    <n v="339497"/>
    <n v="234754"/>
    <n v="410820"/>
    <n v="259261"/>
    <n v="453706"/>
    <n v="282227"/>
    <n v="493897"/>
  </r>
  <r>
    <m/>
    <x v="4"/>
    <s v="Region IV - Southeast"/>
    <x v="22"/>
    <s v="FL"/>
    <x v="143"/>
    <n v="3"/>
    <x v="2"/>
    <n v="86048"/>
    <n v="150583"/>
    <n v="118757"/>
    <n v="207824"/>
    <n v="150492"/>
    <n v="263362"/>
    <n v="196259"/>
    <n v="343454"/>
    <n v="244411"/>
    <n v="427720"/>
    <n v="274923"/>
    <n v="481115"/>
    <n v="304946"/>
    <n v="533655"/>
  </r>
  <r>
    <m/>
    <x v="4"/>
    <s v="Region IV - Southeast"/>
    <x v="22"/>
    <s v="FL"/>
    <x v="143"/>
    <n v="4"/>
    <x v="3"/>
    <n v="97114"/>
    <n v="155383"/>
    <n v="135960"/>
    <n v="217536"/>
    <n v="174805"/>
    <n v="279689"/>
    <n v="233074"/>
    <n v="372918"/>
    <n v="291342"/>
    <n v="466148"/>
    <n v="330188"/>
    <n v="528301"/>
    <n v="369033"/>
    <n v="590454"/>
  </r>
  <r>
    <m/>
    <x v="1"/>
    <s v="Region IV"/>
    <x v="22"/>
    <s v="FL"/>
    <x v="143"/>
    <n v="1"/>
    <x v="0"/>
    <n v="112348"/>
    <n v="196608"/>
    <n v="145800"/>
    <n v="255151"/>
    <n v="174830"/>
    <n v="305953"/>
    <n v="209089"/>
    <n v="365905"/>
    <n v="246688"/>
    <n v="431704"/>
    <n v="270590"/>
    <n v="473533"/>
    <n v="292267"/>
    <n v="511468"/>
  </r>
  <r>
    <m/>
    <x v="1"/>
    <s v="Region IV"/>
    <x v="22"/>
    <s v="FL"/>
    <x v="143"/>
    <n v="2"/>
    <x v="1"/>
    <n v="96956"/>
    <n v="169674"/>
    <n v="127422"/>
    <n v="222989"/>
    <n v="155276"/>
    <n v="271733"/>
    <n v="191167"/>
    <n v="334541"/>
    <n v="227771"/>
    <n v="398599"/>
    <n v="251709"/>
    <n v="440490"/>
    <n v="273711"/>
    <n v="478994"/>
  </r>
  <r>
    <m/>
    <x v="1"/>
    <s v="Region IV"/>
    <x v="22"/>
    <s v="FL"/>
    <x v="143"/>
    <n v="3"/>
    <x v="2"/>
    <n v="87397"/>
    <n v="152944"/>
    <n v="118697"/>
    <n v="207720"/>
    <n v="149910"/>
    <n v="262343"/>
    <n v="197171"/>
    <n v="345049"/>
    <n v="243923"/>
    <n v="426866"/>
    <n v="274527"/>
    <n v="480422"/>
    <n v="304679"/>
    <n v="533189"/>
  </r>
  <r>
    <m/>
    <x v="1"/>
    <s v="Region IV"/>
    <x v="22"/>
    <s v="FL"/>
    <x v="143"/>
    <n v="4"/>
    <x v="3"/>
    <n v="99119"/>
    <n v="158591"/>
    <n v="138767"/>
    <n v="222027"/>
    <n v="178415"/>
    <n v="285463"/>
    <n v="237886"/>
    <n v="380618"/>
    <n v="297358"/>
    <n v="475772"/>
    <n v="337005"/>
    <n v="539208"/>
    <n v="376653"/>
    <n v="602645"/>
  </r>
  <r>
    <m/>
    <x v="4"/>
    <s v="Region II - Northeast"/>
    <x v="12"/>
    <s v="NY"/>
    <x v="72"/>
    <n v="1"/>
    <x v="0"/>
    <n v="118824"/>
    <n v="207942"/>
    <n v="154347"/>
    <n v="270107"/>
    <n v="184540"/>
    <n v="322945"/>
    <n v="220189"/>
    <n v="385330"/>
    <n v="259888"/>
    <n v="454805"/>
    <n v="285144"/>
    <n v="499002"/>
    <n v="308950"/>
    <n v="540663"/>
  </r>
  <r>
    <m/>
    <x v="4"/>
    <s v="Region II - Northeast"/>
    <x v="12"/>
    <s v="NY"/>
    <x v="72"/>
    <n v="2"/>
    <x v="1"/>
    <n v="99130"/>
    <n v="173477"/>
    <n v="132060"/>
    <n v="231105"/>
    <n v="162685"/>
    <n v="284698"/>
    <n v="204647"/>
    <n v="358132"/>
    <n v="247521"/>
    <n v="433162"/>
    <n v="273321"/>
    <n v="478312"/>
    <n v="297485"/>
    <n v="520599"/>
  </r>
  <r>
    <m/>
    <x v="4"/>
    <s v="Region II - Northeast"/>
    <x v="12"/>
    <s v="NY"/>
    <x v="72"/>
    <n v="3"/>
    <x v="2"/>
    <n v="91157"/>
    <n v="159526"/>
    <n v="125840"/>
    <n v="220220"/>
    <n v="159509"/>
    <n v="279141"/>
    <n v="208100"/>
    <n v="364175"/>
    <n v="259175"/>
    <n v="453556"/>
    <n v="291569"/>
    <n v="510246"/>
    <n v="323455"/>
    <n v="566046"/>
  </r>
  <r>
    <m/>
    <x v="4"/>
    <s v="Region II - Northeast"/>
    <x v="12"/>
    <s v="NY"/>
    <x v="72"/>
    <n v="4"/>
    <x v="3"/>
    <n v="102436"/>
    <n v="163898"/>
    <n v="143411"/>
    <n v="229458"/>
    <n v="184386"/>
    <n v="295017"/>
    <n v="245847"/>
    <n v="393356"/>
    <n v="307309"/>
    <n v="491695"/>
    <n v="348284"/>
    <n v="557254"/>
    <n v="389258"/>
    <n v="622813"/>
  </r>
  <r>
    <m/>
    <x v="4"/>
    <s v="Region VIII -"/>
    <x v="46"/>
    <s v="ND"/>
    <x v="72"/>
    <n v="1"/>
    <x v="0"/>
    <n v="118334"/>
    <n v="207084"/>
    <n v="153798"/>
    <n v="269147"/>
    <n v="183961"/>
    <n v="321933"/>
    <n v="219606"/>
    <n v="384310"/>
    <n v="259276"/>
    <n v="453734"/>
    <n v="284505"/>
    <n v="497883"/>
    <n v="308315"/>
    <n v="539551"/>
  </r>
  <r>
    <m/>
    <x v="4"/>
    <s v="Region VIII -"/>
    <x v="46"/>
    <s v="ND"/>
    <x v="72"/>
    <n v="2"/>
    <x v="1"/>
    <n v="98241"/>
    <n v="171922"/>
    <n v="131061"/>
    <n v="229357"/>
    <n v="161664"/>
    <n v="282913"/>
    <n v="203750"/>
    <n v="356562"/>
    <n v="246659"/>
    <n v="431653"/>
    <n v="272443"/>
    <n v="476775"/>
    <n v="296618"/>
    <n v="519081"/>
  </r>
  <r>
    <m/>
    <x v="4"/>
    <s v="Region VIII -"/>
    <x v="46"/>
    <s v="ND"/>
    <x v="72"/>
    <n v="3"/>
    <x v="2"/>
    <n v="90033"/>
    <n v="157557"/>
    <n v="124229"/>
    <n v="217401"/>
    <n v="157392"/>
    <n v="275436"/>
    <n v="205184"/>
    <n v="359073"/>
    <n v="255511"/>
    <n v="447145"/>
    <n v="287373"/>
    <n v="502903"/>
    <n v="318717"/>
    <n v="557754"/>
  </r>
  <r>
    <m/>
    <x v="4"/>
    <s v="Region VIII -"/>
    <x v="46"/>
    <s v="ND"/>
    <x v="72"/>
    <n v="4"/>
    <x v="3"/>
    <n v="102003"/>
    <n v="163204"/>
    <n v="142804"/>
    <n v="228486"/>
    <n v="183605"/>
    <n v="293768"/>
    <n v="244807"/>
    <n v="391690"/>
    <n v="306008"/>
    <n v="489613"/>
    <n v="346809"/>
    <n v="554895"/>
    <n v="387610"/>
    <n v="620177"/>
  </r>
  <r>
    <m/>
    <x v="1"/>
    <s v="Region II"/>
    <x v="12"/>
    <s v="NY"/>
    <x v="72"/>
    <n v="1"/>
    <x v="0"/>
    <n v="121526"/>
    <n v="212670"/>
    <n v="157603"/>
    <n v="275806"/>
    <n v="188912"/>
    <n v="330596"/>
    <n v="225823"/>
    <n v="395190"/>
    <n v="266339"/>
    <n v="466093"/>
    <n v="292105"/>
    <n v="511184"/>
    <n v="315405"/>
    <n v="551958"/>
  </r>
  <r>
    <m/>
    <x v="1"/>
    <s v="Region II"/>
    <x v="12"/>
    <s v="NY"/>
    <x v="72"/>
    <n v="2"/>
    <x v="1"/>
    <n v="105333"/>
    <n v="184333"/>
    <n v="138268"/>
    <n v="241969"/>
    <n v="168339"/>
    <n v="294594"/>
    <n v="206967"/>
    <n v="362193"/>
    <n v="246437"/>
    <n v="431264"/>
    <n v="272264"/>
    <n v="476462"/>
    <n v="295958"/>
    <n v="517927"/>
  </r>
  <r>
    <m/>
    <x v="1"/>
    <s v="Region II"/>
    <x v="12"/>
    <s v="NY"/>
    <x v="72"/>
    <n v="3"/>
    <x v="2"/>
    <n v="95475"/>
    <n v="167082"/>
    <n v="129816"/>
    <n v="227179"/>
    <n v="164066"/>
    <n v="287115"/>
    <n v="215904"/>
    <n v="377832"/>
    <n v="267207"/>
    <n v="467613"/>
    <n v="300816"/>
    <n v="526428"/>
    <n v="333949"/>
    <n v="584411"/>
  </r>
  <r>
    <m/>
    <x v="1"/>
    <s v="Region II"/>
    <x v="12"/>
    <s v="NY"/>
    <x v="72"/>
    <n v="4"/>
    <x v="3"/>
    <n v="107228"/>
    <n v="171565"/>
    <n v="150119"/>
    <n v="240191"/>
    <n v="193010"/>
    <n v="308817"/>
    <n v="257347"/>
    <n v="411756"/>
    <n v="321684"/>
    <n v="514695"/>
    <n v="364575"/>
    <n v="583321"/>
    <n v="407467"/>
    <n v="651946"/>
  </r>
  <r>
    <m/>
    <x v="1"/>
    <s v="Region VIII"/>
    <x v="46"/>
    <s v="ND"/>
    <x v="72"/>
    <n v="1"/>
    <x v="0"/>
    <n v="115569"/>
    <n v="202246"/>
    <n v="150068"/>
    <n v="262618"/>
    <n v="180004"/>
    <n v="315007"/>
    <n v="215362"/>
    <n v="376883"/>
    <n v="254162"/>
    <n v="444784"/>
    <n v="278821"/>
    <n v="487937"/>
    <n v="301239"/>
    <n v="527167"/>
  </r>
  <r>
    <m/>
    <x v="1"/>
    <s v="Region VIII"/>
    <x v="46"/>
    <s v="ND"/>
    <x v="72"/>
    <n v="2"/>
    <x v="1"/>
    <n v="99373"/>
    <n v="173904"/>
    <n v="130729"/>
    <n v="228775"/>
    <n v="159427"/>
    <n v="278998"/>
    <n v="196502"/>
    <n v="343879"/>
    <n v="234256"/>
    <n v="409948"/>
    <n v="258933"/>
    <n v="453133"/>
    <n v="281651"/>
    <n v="492889"/>
  </r>
  <r>
    <m/>
    <x v="1"/>
    <s v="Region VIII"/>
    <x v="46"/>
    <s v="ND"/>
    <x v="72"/>
    <n v="3"/>
    <x v="2"/>
    <n v="89154"/>
    <n v="156020"/>
    <n v="120966"/>
    <n v="211691"/>
    <n v="152686"/>
    <n v="267201"/>
    <n v="200731"/>
    <n v="351279"/>
    <n v="248240"/>
    <n v="434421"/>
    <n v="279320"/>
    <n v="488809"/>
    <n v="309924"/>
    <n v="542366"/>
  </r>
  <r>
    <m/>
    <x v="1"/>
    <s v="Region VIII"/>
    <x v="46"/>
    <s v="ND"/>
    <x v="72"/>
    <n v="4"/>
    <x v="3"/>
    <n v="101953"/>
    <n v="163124"/>
    <n v="142734"/>
    <n v="228374"/>
    <n v="183515"/>
    <n v="293623"/>
    <n v="244686"/>
    <n v="391498"/>
    <n v="305858"/>
    <n v="489372"/>
    <n v="346639"/>
    <n v="554622"/>
    <n v="387420"/>
    <n v="619872"/>
  </r>
  <r>
    <m/>
    <x v="4"/>
    <s v="Region VII - Midwest"/>
    <x v="42"/>
    <s v="ME"/>
    <x v="316"/>
    <n v="1"/>
    <x v="0"/>
    <n v="120037"/>
    <n v="210066"/>
    <n v="155886"/>
    <n v="272801"/>
    <n v="186349"/>
    <n v="326111"/>
    <n v="222303"/>
    <n v="389030"/>
    <n v="262353"/>
    <n v="459117"/>
    <n v="287835"/>
    <n v="503711"/>
    <n v="311841"/>
    <n v="545723"/>
  </r>
  <r>
    <m/>
    <x v="4"/>
    <s v="Region VII - Midwest"/>
    <x v="42"/>
    <s v="ME"/>
    <x v="316"/>
    <n v="2"/>
    <x v="1"/>
    <n v="100339"/>
    <n v="175594"/>
    <n v="133595"/>
    <n v="233791"/>
    <n v="164489"/>
    <n v="287856"/>
    <n v="206758"/>
    <n v="361826"/>
    <n v="249983"/>
    <n v="437469"/>
    <n v="276009"/>
    <n v="483016"/>
    <n v="300374"/>
    <n v="525654"/>
  </r>
  <r>
    <m/>
    <x v="4"/>
    <s v="Region VII - Midwest"/>
    <x v="42"/>
    <s v="ME"/>
    <x v="316"/>
    <n v="3"/>
    <x v="2"/>
    <n v="92396"/>
    <n v="161693"/>
    <n v="127573"/>
    <n v="223254"/>
    <n v="161738"/>
    <n v="283041"/>
    <n v="211070"/>
    <n v="369373"/>
    <n v="262888"/>
    <n v="460053"/>
    <n v="295777"/>
    <n v="517609"/>
    <n v="328157"/>
    <n v="574274"/>
  </r>
  <r>
    <m/>
    <x v="4"/>
    <s v="Region VII - Midwest"/>
    <x v="42"/>
    <s v="ME"/>
    <x v="316"/>
    <n v="4"/>
    <x v="3"/>
    <n v="103487"/>
    <n v="165579"/>
    <n v="144881"/>
    <n v="231810"/>
    <n v="186276"/>
    <n v="298042"/>
    <n v="248368"/>
    <n v="397389"/>
    <n v="310460"/>
    <n v="496737"/>
    <n v="351855"/>
    <n v="562968"/>
    <n v="393250"/>
    <n v="629200"/>
  </r>
  <r>
    <m/>
    <x v="1"/>
    <s v="Region VII "/>
    <x v="42"/>
    <s v="MO"/>
    <x v="316"/>
    <n v="1"/>
    <x v="0"/>
    <n v="117906"/>
    <n v="206335"/>
    <n v="152986"/>
    <n v="267725"/>
    <n v="183427"/>
    <n v="320998"/>
    <n v="219343"/>
    <n v="383850"/>
    <n v="258762"/>
    <n v="452833"/>
    <n v="283824"/>
    <n v="496691"/>
    <n v="306535"/>
    <n v="536436"/>
  </r>
  <r>
    <m/>
    <x v="1"/>
    <s v="Region VII "/>
    <x v="42"/>
    <s v="MO"/>
    <x v="316"/>
    <n v="2"/>
    <x v="1"/>
    <n v="101872"/>
    <n v="178276"/>
    <n v="133840"/>
    <n v="234220"/>
    <n v="163056"/>
    <n v="285349"/>
    <n v="200672"/>
    <n v="351176"/>
    <n v="239054"/>
    <n v="418345"/>
    <n v="264160"/>
    <n v="462279"/>
    <n v="287223"/>
    <n v="502640"/>
  </r>
  <r>
    <m/>
    <x v="1"/>
    <s v="Region VII "/>
    <x v="42"/>
    <s v="MO"/>
    <x v="316"/>
    <n v="3"/>
    <x v="2"/>
    <n v="91965"/>
    <n v="160938"/>
    <n v="124939"/>
    <n v="218644"/>
    <n v="157823"/>
    <n v="276191"/>
    <n v="207608"/>
    <n v="363314"/>
    <n v="256864"/>
    <n v="449512"/>
    <n v="289113"/>
    <n v="505948"/>
    <n v="320892"/>
    <n v="561561"/>
  </r>
  <r>
    <m/>
    <x v="1"/>
    <s v="Region VII "/>
    <x v="42"/>
    <s v="MO"/>
    <x v="316"/>
    <n v="4"/>
    <x v="3"/>
    <n v="104026"/>
    <n v="166441"/>
    <n v="145636"/>
    <n v="233018"/>
    <n v="187247"/>
    <n v="299595"/>
    <n v="249662"/>
    <n v="399460"/>
    <n v="312078"/>
    <n v="499324"/>
    <n v="353688"/>
    <n v="565901"/>
    <n v="395299"/>
    <n v="632478"/>
  </r>
  <r>
    <m/>
    <x v="4"/>
    <s v="Region II - Northeast"/>
    <x v="11"/>
    <s v="NJ"/>
    <x v="60"/>
    <n v="1"/>
    <x v="0"/>
    <n v="146745"/>
    <n v="256803"/>
    <n v="190552"/>
    <n v="333465"/>
    <n v="227773"/>
    <n v="398602"/>
    <n v="271697"/>
    <n v="475470"/>
    <n v="320630"/>
    <n v="561103"/>
    <n v="351766"/>
    <n v="615591"/>
    <n v="381094"/>
    <n v="666914"/>
  </r>
  <r>
    <m/>
    <x v="4"/>
    <s v="Region II - Northeast"/>
    <x v="11"/>
    <s v="NJ"/>
    <x v="60"/>
    <n v="2"/>
    <x v="1"/>
    <n v="122761"/>
    <n v="214831"/>
    <n v="163410"/>
    <n v="285968"/>
    <n v="201157"/>
    <n v="352024"/>
    <n v="252770"/>
    <n v="442347"/>
    <n v="305569"/>
    <n v="534746"/>
    <n v="337368"/>
    <n v="590394"/>
    <n v="367131"/>
    <n v="642480"/>
  </r>
  <r>
    <m/>
    <x v="4"/>
    <s v="Region II - Northeast"/>
    <x v="11"/>
    <s v="NJ"/>
    <x v="60"/>
    <n v="3"/>
    <x v="2"/>
    <n v="113104"/>
    <n v="197933"/>
    <n v="156178"/>
    <n v="273311"/>
    <n v="198017"/>
    <n v="346530"/>
    <n v="258447"/>
    <n v="452282"/>
    <n v="321901"/>
    <n v="563327"/>
    <n v="362188"/>
    <n v="633830"/>
    <n v="401856"/>
    <n v="703248"/>
  </r>
  <r>
    <m/>
    <x v="4"/>
    <s v="Region II - Northeast"/>
    <x v="11"/>
    <s v="NJ"/>
    <x v="60"/>
    <n v="4"/>
    <x v="3"/>
    <n v="126514"/>
    <n v="202422"/>
    <n v="177119"/>
    <n v="283391"/>
    <n v="227725"/>
    <n v="364360"/>
    <n v="303633"/>
    <n v="485813"/>
    <n v="379541"/>
    <n v="607266"/>
    <n v="430147"/>
    <n v="688235"/>
    <n v="480752"/>
    <n v="769203"/>
  </r>
  <r>
    <m/>
    <x v="1"/>
    <s v="Region II"/>
    <x v="11"/>
    <s v="NJ"/>
    <x v="60"/>
    <n v="1"/>
    <x v="0"/>
    <n v="147076"/>
    <n v="257382"/>
    <n v="190843"/>
    <n v="333976"/>
    <n v="228825"/>
    <n v="400443"/>
    <n v="273638"/>
    <n v="478867"/>
    <n v="322823"/>
    <n v="564940"/>
    <n v="354093"/>
    <n v="619662"/>
    <n v="382435"/>
    <n v="669262"/>
  </r>
  <r>
    <m/>
    <x v="1"/>
    <s v="Region II"/>
    <x v="11"/>
    <s v="NJ"/>
    <x v="60"/>
    <n v="2"/>
    <x v="1"/>
    <n v="127035"/>
    <n v="222311"/>
    <n v="166914"/>
    <n v="292099"/>
    <n v="203364"/>
    <n v="355886"/>
    <n v="250302"/>
    <n v="438029"/>
    <n v="298191"/>
    <n v="521835"/>
    <n v="329513"/>
    <n v="576648"/>
    <n v="358292"/>
    <n v="627010"/>
  </r>
  <r>
    <m/>
    <x v="1"/>
    <s v="Region II"/>
    <x v="11"/>
    <s v="NJ"/>
    <x v="60"/>
    <n v="3"/>
    <x v="2"/>
    <n v="114635"/>
    <n v="200611"/>
    <n v="155725"/>
    <n v="272519"/>
    <n v="196702"/>
    <n v="344229"/>
    <n v="258742"/>
    <n v="452798"/>
    <n v="320120"/>
    <n v="560210"/>
    <n v="360303"/>
    <n v="630531"/>
    <n v="399899"/>
    <n v="699823"/>
  </r>
  <r>
    <m/>
    <x v="1"/>
    <s v="Region II"/>
    <x v="11"/>
    <s v="NJ"/>
    <x v="60"/>
    <n v="4"/>
    <x v="3"/>
    <n v="129761"/>
    <n v="207617"/>
    <n v="181665"/>
    <n v="290664"/>
    <n v="233570"/>
    <n v="373711"/>
    <n v="311426"/>
    <n v="498282"/>
    <n v="389283"/>
    <n v="622852"/>
    <n v="441187"/>
    <n v="705899"/>
    <n v="493091"/>
    <n v="788946"/>
  </r>
  <r>
    <m/>
    <x v="4"/>
    <s v="Region IV - Southeast"/>
    <x v="28"/>
    <s v="TN"/>
    <x v="187"/>
    <n v="1"/>
    <x v="0"/>
    <n v="101480"/>
    <n v="177590"/>
    <n v="131881"/>
    <n v="230791"/>
    <n v="157734"/>
    <n v="276034"/>
    <n v="188280"/>
    <n v="329491"/>
    <n v="222281"/>
    <n v="388992"/>
    <n v="243905"/>
    <n v="426833"/>
    <n v="264308"/>
    <n v="462540"/>
  </r>
  <r>
    <m/>
    <x v="4"/>
    <s v="Region IV - Southeast"/>
    <x v="28"/>
    <s v="TN"/>
    <x v="187"/>
    <n v="2"/>
    <x v="1"/>
    <n v="84321"/>
    <n v="147561"/>
    <n v="112462"/>
    <n v="196809"/>
    <n v="138692"/>
    <n v="242710"/>
    <n v="174739"/>
    <n v="305793"/>
    <n v="211505"/>
    <n v="370134"/>
    <n v="233603"/>
    <n v="408806"/>
    <n v="254319"/>
    <n v="445058"/>
  </r>
  <r>
    <m/>
    <x v="4"/>
    <s v="Region IV - Southeast"/>
    <x v="28"/>
    <s v="TN"/>
    <x v="187"/>
    <n v="3"/>
    <x v="2"/>
    <n v="77321"/>
    <n v="135312"/>
    <n v="106698"/>
    <n v="186722"/>
    <n v="135192"/>
    <n v="236587"/>
    <n v="176267"/>
    <n v="308468"/>
    <n v="219506"/>
    <n v="384136"/>
    <n v="246890"/>
    <n v="432057"/>
    <n v="273830"/>
    <n v="479202"/>
  </r>
  <r>
    <m/>
    <x v="4"/>
    <s v="Region IV - Southeast"/>
    <x v="28"/>
    <s v="TN"/>
    <x v="187"/>
    <n v="4"/>
    <x v="3"/>
    <n v="87477"/>
    <n v="139963"/>
    <n v="122468"/>
    <n v="195948"/>
    <n v="157458"/>
    <n v="251933"/>
    <n v="209944"/>
    <n v="335911"/>
    <n v="262430"/>
    <n v="419889"/>
    <n v="297421"/>
    <n v="475874"/>
    <n v="332412"/>
    <n v="531859"/>
  </r>
  <r>
    <m/>
    <x v="1"/>
    <s v="Region IV"/>
    <x v="28"/>
    <s v="TN"/>
    <x v="187"/>
    <n v="1"/>
    <x v="0"/>
    <n v="103035"/>
    <n v="180311"/>
    <n v="133713"/>
    <n v="233998"/>
    <n v="160335"/>
    <n v="280587"/>
    <n v="191752"/>
    <n v="335566"/>
    <n v="226232"/>
    <n v="395906"/>
    <n v="248152"/>
    <n v="434266"/>
    <n v="268030"/>
    <n v="469053"/>
  </r>
  <r>
    <m/>
    <x v="1"/>
    <s v="Region IV"/>
    <x v="28"/>
    <s v="TN"/>
    <x v="187"/>
    <n v="2"/>
    <x v="1"/>
    <n v="88927"/>
    <n v="155621"/>
    <n v="116867"/>
    <n v="204517"/>
    <n v="142411"/>
    <n v="249219"/>
    <n v="175323"/>
    <n v="306816"/>
    <n v="208891"/>
    <n v="365560"/>
    <n v="230844"/>
    <n v="403978"/>
    <n v="251021"/>
    <n v="439287"/>
  </r>
  <r>
    <m/>
    <x v="1"/>
    <s v="Region IV"/>
    <x v="28"/>
    <s v="TN"/>
    <x v="187"/>
    <n v="3"/>
    <x v="2"/>
    <n v="80166"/>
    <n v="140291"/>
    <n v="108879"/>
    <n v="190539"/>
    <n v="137513"/>
    <n v="240647"/>
    <n v="180866"/>
    <n v="316516"/>
    <n v="223754"/>
    <n v="391570"/>
    <n v="251829"/>
    <n v="440701"/>
    <n v="279490"/>
    <n v="489107"/>
  </r>
  <r>
    <m/>
    <x v="1"/>
    <s v="Region IV"/>
    <x v="28"/>
    <s v="TN"/>
    <x v="187"/>
    <n v="4"/>
    <x v="3"/>
    <n v="90903"/>
    <n v="145445"/>
    <n v="127265"/>
    <n v="203623"/>
    <n v="163626"/>
    <n v="261802"/>
    <n v="218168"/>
    <n v="349069"/>
    <n v="272710"/>
    <n v="436336"/>
    <n v="309071"/>
    <n v="494514"/>
    <n v="345433"/>
    <n v="552692"/>
  </r>
  <r>
    <m/>
    <x v="4"/>
    <s v="Region III -"/>
    <x v="18"/>
    <s v="PA"/>
    <x v="101"/>
    <n v="1"/>
    <x v="0"/>
    <n v="120149"/>
    <n v="210261"/>
    <n v="156136"/>
    <n v="273238"/>
    <n v="186738"/>
    <n v="326791"/>
    <n v="222893"/>
    <n v="390062"/>
    <n v="263138"/>
    <n v="460492"/>
    <n v="288734"/>
    <n v="505285"/>
    <n v="312883"/>
    <n v="547546"/>
  </r>
  <r>
    <m/>
    <x v="4"/>
    <s v="Region III -"/>
    <x v="18"/>
    <s v="PA"/>
    <x v="101"/>
    <n v="2"/>
    <x v="1"/>
    <n v="99870"/>
    <n v="174773"/>
    <n v="133187"/>
    <n v="233077"/>
    <n v="164233"/>
    <n v="287408"/>
    <n v="206889"/>
    <n v="362056"/>
    <n v="250403"/>
    <n v="438206"/>
    <n v="276560"/>
    <n v="483980"/>
    <n v="301078"/>
    <n v="526886"/>
  </r>
  <r>
    <m/>
    <x v="4"/>
    <s v="Region III -"/>
    <x v="18"/>
    <s v="PA"/>
    <x v="101"/>
    <n v="3"/>
    <x v="2"/>
    <n v="91603"/>
    <n v="160306"/>
    <n v="126411"/>
    <n v="221220"/>
    <n v="160176"/>
    <n v="280308"/>
    <n v="208853"/>
    <n v="365493"/>
    <n v="260088"/>
    <n v="455154"/>
    <n v="292540"/>
    <n v="511945"/>
    <n v="324468"/>
    <n v="567819"/>
  </r>
  <r>
    <m/>
    <x v="4"/>
    <s v="Region III -"/>
    <x v="18"/>
    <s v="PA"/>
    <x v="101"/>
    <n v="4"/>
    <x v="3"/>
    <n v="103571"/>
    <n v="165713"/>
    <n v="144999"/>
    <n v="231998"/>
    <n v="186427"/>
    <n v="298283"/>
    <n v="248569"/>
    <n v="397711"/>
    <n v="310712"/>
    <n v="497139"/>
    <n v="352140"/>
    <n v="563424"/>
    <n v="393568"/>
    <n v="629709"/>
  </r>
  <r>
    <m/>
    <x v="1"/>
    <s v="Region III "/>
    <x v="18"/>
    <s v="PA"/>
    <x v="101"/>
    <n v="1"/>
    <x v="0"/>
    <n v="121063"/>
    <n v="211860"/>
    <n v="157132"/>
    <n v="274981"/>
    <n v="188432"/>
    <n v="329756"/>
    <n v="225377"/>
    <n v="394409"/>
    <n v="265923"/>
    <n v="465365"/>
    <n v="291697"/>
    <n v="510469"/>
    <n v="315084"/>
    <n v="551398"/>
  </r>
  <r>
    <m/>
    <x v="1"/>
    <s v="Region III "/>
    <x v="18"/>
    <s v="PA"/>
    <x v="101"/>
    <n v="2"/>
    <x v="1"/>
    <n v="104390"/>
    <n v="182682"/>
    <n v="137223"/>
    <n v="240139"/>
    <n v="167248"/>
    <n v="292685"/>
    <n v="205961"/>
    <n v="360432"/>
    <n v="245429"/>
    <n v="429501"/>
    <n v="271237"/>
    <n v="474665"/>
    <n v="294967"/>
    <n v="516192"/>
  </r>
  <r>
    <m/>
    <x v="1"/>
    <s v="Region III "/>
    <x v="18"/>
    <s v="PA"/>
    <x v="101"/>
    <n v="3"/>
    <x v="2"/>
    <n v="93994"/>
    <n v="164490"/>
    <n v="127629"/>
    <n v="223350"/>
    <n v="161169"/>
    <n v="282045"/>
    <n v="211956"/>
    <n v="370923"/>
    <n v="262193"/>
    <n v="458839"/>
    <n v="295073"/>
    <n v="516378"/>
    <n v="327464"/>
    <n v="573062"/>
  </r>
  <r>
    <m/>
    <x v="1"/>
    <s v="Region III "/>
    <x v="18"/>
    <s v="PA"/>
    <x v="101"/>
    <n v="4"/>
    <x v="3"/>
    <n v="106806"/>
    <n v="170890"/>
    <n v="149529"/>
    <n v="239246"/>
    <n v="192251"/>
    <n v="307602"/>
    <n v="256335"/>
    <n v="410136"/>
    <n v="320419"/>
    <n v="512671"/>
    <n v="363142"/>
    <n v="581027"/>
    <n v="405864"/>
    <n v="649383"/>
  </r>
  <r>
    <m/>
    <x v="4"/>
    <s v="Region V - Midwest"/>
    <x v="29"/>
    <s v="IL"/>
    <x v="199"/>
    <n v="1"/>
    <x v="0"/>
    <n v="147957"/>
    <n v="258925"/>
    <n v="191989"/>
    <n v="335981"/>
    <n v="229371"/>
    <n v="401400"/>
    <n v="273438"/>
    <n v="478516"/>
    <n v="322567"/>
    <n v="564493"/>
    <n v="353841"/>
    <n v="619223"/>
    <n v="383253"/>
    <n v="670693"/>
  </r>
  <r>
    <m/>
    <x v="4"/>
    <s v="Region V - Midwest"/>
    <x v="29"/>
    <s v="IL"/>
    <x v="199"/>
    <n v="2"/>
    <x v="1"/>
    <n v="124517"/>
    <n v="217904"/>
    <n v="165462"/>
    <n v="289559"/>
    <n v="203358"/>
    <n v="355877"/>
    <n v="254939"/>
    <n v="446144"/>
    <n v="307847"/>
    <n v="538732"/>
    <n v="339769"/>
    <n v="594596"/>
    <n v="369607"/>
    <n v="646812"/>
  </r>
  <r>
    <m/>
    <x v="4"/>
    <s v="Region V - Midwest"/>
    <x v="29"/>
    <s v="IL"/>
    <x v="199"/>
    <n v="3"/>
    <x v="2"/>
    <n v="115197"/>
    <n v="201595"/>
    <n v="159157"/>
    <n v="278524"/>
    <n v="201910"/>
    <n v="353343"/>
    <n v="263764"/>
    <n v="461586"/>
    <n v="328574"/>
    <n v="575004"/>
    <n v="369810"/>
    <n v="647167"/>
    <n v="410441"/>
    <n v="718271"/>
  </r>
  <r>
    <m/>
    <x v="4"/>
    <s v="Region V - Midwest"/>
    <x v="29"/>
    <s v="IL"/>
    <x v="199"/>
    <n v="4"/>
    <x v="3"/>
    <n v="127576"/>
    <n v="204121"/>
    <n v="178606"/>
    <n v="285770"/>
    <n v="229637"/>
    <n v="367419"/>
    <n v="306182"/>
    <n v="489891"/>
    <n v="382728"/>
    <n v="612364"/>
    <n v="433758"/>
    <n v="694013"/>
    <n v="484788"/>
    <n v="775661"/>
  </r>
  <r>
    <m/>
    <x v="1"/>
    <s v="Region V"/>
    <x v="29"/>
    <s v="IL"/>
    <x v="199"/>
    <n v="1"/>
    <x v="0"/>
    <n v="148234"/>
    <n v="259410"/>
    <n v="192166"/>
    <n v="336291"/>
    <n v="230291"/>
    <n v="403010"/>
    <n v="275213"/>
    <n v="481622"/>
    <n v="324526"/>
    <n v="567921"/>
    <n v="355894"/>
    <n v="622814"/>
    <n v="384210"/>
    <n v="672368"/>
  </r>
  <r>
    <m/>
    <x v="1"/>
    <s v="Region V"/>
    <x v="29"/>
    <s v="IL"/>
    <x v="199"/>
    <n v="2"/>
    <x v="1"/>
    <n v="128799"/>
    <n v="225398"/>
    <n v="168959"/>
    <n v="295678"/>
    <n v="205599"/>
    <n v="359798"/>
    <n v="252581"/>
    <n v="442017"/>
    <n v="300639"/>
    <n v="526117"/>
    <n v="332096"/>
    <n v="581169"/>
    <n v="360924"/>
    <n v="631617"/>
  </r>
  <r>
    <m/>
    <x v="1"/>
    <s v="Region V"/>
    <x v="29"/>
    <s v="IL"/>
    <x v="199"/>
    <n v="3"/>
    <x v="2"/>
    <n v="117110"/>
    <n v="204943"/>
    <n v="159334"/>
    <n v="278835"/>
    <n v="201449"/>
    <n v="352536"/>
    <n v="265177"/>
    <n v="464060"/>
    <n v="328264"/>
    <n v="574462"/>
    <n v="369609"/>
    <n v="646815"/>
    <n v="410383"/>
    <n v="718171"/>
  </r>
  <r>
    <m/>
    <x v="1"/>
    <s v="Region V"/>
    <x v="29"/>
    <s v="IL"/>
    <x v="199"/>
    <n v="4"/>
    <x v="3"/>
    <n v="130802"/>
    <n v="209284"/>
    <n v="183123"/>
    <n v="292997"/>
    <n v="235444"/>
    <n v="376710"/>
    <n v="313925"/>
    <n v="502281"/>
    <n v="392407"/>
    <n v="627851"/>
    <n v="444728"/>
    <n v="711564"/>
    <n v="497049"/>
    <n v="795278"/>
  </r>
  <r>
    <m/>
    <x v="4"/>
    <s v="Region VI - Midsouth"/>
    <x v="35"/>
    <s v="AR"/>
    <x v="257"/>
    <n v="1"/>
    <x v="0"/>
    <n v="100567"/>
    <n v="175992"/>
    <n v="130536"/>
    <n v="228439"/>
    <n v="155988"/>
    <n v="272980"/>
    <n v="186006"/>
    <n v="325511"/>
    <n v="219461"/>
    <n v="384057"/>
    <n v="240754"/>
    <n v="421319"/>
    <n v="260792"/>
    <n v="456385"/>
  </r>
  <r>
    <m/>
    <x v="4"/>
    <s v="Region VI - Midsouth"/>
    <x v="35"/>
    <s v="AR"/>
    <x v="257"/>
    <n v="2"/>
    <x v="1"/>
    <n v="84415"/>
    <n v="147726"/>
    <n v="112257"/>
    <n v="196450"/>
    <n v="138063"/>
    <n v="241611"/>
    <n v="173259"/>
    <n v="303204"/>
    <n v="209318"/>
    <n v="366306"/>
    <n v="231057"/>
    <n v="404349"/>
    <n v="251388"/>
    <n v="439929"/>
  </r>
  <r>
    <m/>
    <x v="4"/>
    <s v="Region VI - Midsouth"/>
    <x v="35"/>
    <s v="AR"/>
    <x v="257"/>
    <n v="3"/>
    <x v="2"/>
    <n v="77957"/>
    <n v="136424"/>
    <n v="107679"/>
    <n v="188438"/>
    <n v="136570"/>
    <n v="238998"/>
    <n v="178338"/>
    <n v="312092"/>
    <n v="222144"/>
    <n v="388751"/>
    <n v="249989"/>
    <n v="437481"/>
    <n v="277418"/>
    <n v="485481"/>
  </r>
  <r>
    <m/>
    <x v="4"/>
    <s v="Region VI - Midsouth"/>
    <x v="35"/>
    <s v="AR"/>
    <x v="257"/>
    <n v="4"/>
    <x v="3"/>
    <n v="86709"/>
    <n v="138734"/>
    <n v="121392"/>
    <n v="194228"/>
    <n v="156076"/>
    <n v="249721"/>
    <n v="208101"/>
    <n v="332962"/>
    <n v="260126"/>
    <n v="416202"/>
    <n v="294810"/>
    <n v="471696"/>
    <n v="329493"/>
    <n v="527189"/>
  </r>
  <r>
    <m/>
    <x v="1"/>
    <s v="Region VI"/>
    <x v="35"/>
    <s v="AR"/>
    <x v="257"/>
    <n v="1"/>
    <x v="0"/>
    <n v="101461"/>
    <n v="177557"/>
    <n v="131487"/>
    <n v="230102"/>
    <n v="157545"/>
    <n v="275703"/>
    <n v="188233"/>
    <n v="329408"/>
    <n v="221924"/>
    <n v="388367"/>
    <n v="243358"/>
    <n v="425877"/>
    <n v="262679"/>
    <n v="459689"/>
  </r>
  <r>
    <m/>
    <x v="1"/>
    <s v="Region VI"/>
    <x v="35"/>
    <s v="AR"/>
    <x v="257"/>
    <n v="2"/>
    <x v="1"/>
    <n v="88342"/>
    <n v="154599"/>
    <n v="115822"/>
    <n v="202689"/>
    <n v="140878"/>
    <n v="246536"/>
    <n v="172957"/>
    <n v="302674"/>
    <n v="205800"/>
    <n v="360149"/>
    <n v="227305"/>
    <n v="397783"/>
    <n v="246993"/>
    <n v="432239"/>
  </r>
  <r>
    <m/>
    <x v="1"/>
    <s v="Region VI"/>
    <x v="35"/>
    <s v="AR"/>
    <x v="257"/>
    <n v="3"/>
    <x v="2"/>
    <n v="80537"/>
    <n v="140939"/>
    <n v="109633"/>
    <n v="191857"/>
    <n v="138655"/>
    <n v="242646"/>
    <n v="182564"/>
    <n v="319486"/>
    <n v="226039"/>
    <n v="395569"/>
    <n v="254542"/>
    <n v="445449"/>
    <n v="282660"/>
    <n v="494655"/>
  </r>
  <r>
    <m/>
    <x v="1"/>
    <s v="Region VI"/>
    <x v="35"/>
    <s v="AR"/>
    <x v="257"/>
    <n v="4"/>
    <x v="3"/>
    <n v="89534"/>
    <n v="143254"/>
    <n v="125348"/>
    <n v="200556"/>
    <n v="161161"/>
    <n v="257858"/>
    <n v="214881"/>
    <n v="343810"/>
    <n v="268602"/>
    <n v="429763"/>
    <n v="304415"/>
    <n v="487065"/>
    <n v="340229"/>
    <n v="544366"/>
  </r>
  <r>
    <m/>
    <x v="4"/>
    <s v="Region VII - Midwest"/>
    <x v="42"/>
    <s v="ME"/>
    <x v="317"/>
    <n v="1"/>
    <x v="0"/>
    <n v="111802"/>
    <n v="195654"/>
    <n v="145114"/>
    <n v="253950"/>
    <n v="173403"/>
    <n v="303456"/>
    <n v="206765"/>
    <n v="361839"/>
    <n v="243949"/>
    <n v="426911"/>
    <n v="267615"/>
    <n v="468327"/>
    <n v="289885"/>
    <n v="507299"/>
  </r>
  <r>
    <m/>
    <x v="4"/>
    <s v="Region VII - Midwest"/>
    <x v="42"/>
    <s v="ME"/>
    <x v="317"/>
    <n v="2"/>
    <x v="1"/>
    <n v="93877"/>
    <n v="164285"/>
    <n v="124829"/>
    <n v="218451"/>
    <n v="153511"/>
    <n v="268644"/>
    <n v="192619"/>
    <n v="337084"/>
    <n v="232692"/>
    <n v="407212"/>
    <n v="256854"/>
    <n v="449494"/>
    <n v="279450"/>
    <n v="489037"/>
  </r>
  <r>
    <m/>
    <x v="4"/>
    <s v="Region VII - Midwest"/>
    <x v="42"/>
    <s v="ME"/>
    <x v="317"/>
    <n v="3"/>
    <x v="2"/>
    <n v="86716"/>
    <n v="151752"/>
    <n v="119781"/>
    <n v="209617"/>
    <n v="151925"/>
    <n v="265868"/>
    <n v="198399"/>
    <n v="347198"/>
    <n v="247133"/>
    <n v="432483"/>
    <n v="278116"/>
    <n v="486704"/>
    <n v="308637"/>
    <n v="540114"/>
  </r>
  <r>
    <m/>
    <x v="4"/>
    <s v="Region VII - Midwest"/>
    <x v="42"/>
    <s v="ME"/>
    <x v="317"/>
    <n v="4"/>
    <x v="3"/>
    <n v="96397"/>
    <n v="154235"/>
    <n v="134955"/>
    <n v="215929"/>
    <n v="173514"/>
    <n v="277622"/>
    <n v="231352"/>
    <n v="370163"/>
    <n v="289190"/>
    <n v="462704"/>
    <n v="327749"/>
    <n v="524398"/>
    <n v="366307"/>
    <n v="586092"/>
  </r>
  <r>
    <m/>
    <x v="1"/>
    <s v="Region VII "/>
    <x v="42"/>
    <s v="MO"/>
    <x v="317"/>
    <n v="1"/>
    <x v="0"/>
    <n v="111525"/>
    <n v="195170"/>
    <n v="144606"/>
    <n v="253060"/>
    <n v="173313"/>
    <n v="303298"/>
    <n v="207148"/>
    <n v="362508"/>
    <n v="244288"/>
    <n v="427505"/>
    <n v="267911"/>
    <n v="468844"/>
    <n v="289253"/>
    <n v="506192"/>
  </r>
  <r>
    <m/>
    <x v="1"/>
    <s v="Region VII "/>
    <x v="42"/>
    <s v="MO"/>
    <x v="317"/>
    <n v="2"/>
    <x v="1"/>
    <n v="96787"/>
    <n v="169378"/>
    <n v="127007"/>
    <n v="222262"/>
    <n v="154588"/>
    <n v="270529"/>
    <n v="189985"/>
    <n v="332474"/>
    <n v="226173"/>
    <n v="395804"/>
    <n v="249858"/>
    <n v="437252"/>
    <n v="271574"/>
    <n v="475254"/>
  </r>
  <r>
    <m/>
    <x v="1"/>
    <s v="Region VII "/>
    <x v="42"/>
    <s v="MO"/>
    <x v="317"/>
    <n v="3"/>
    <x v="2"/>
    <n v="87870"/>
    <n v="153772"/>
    <n v="119514"/>
    <n v="209150"/>
    <n v="151076"/>
    <n v="264383"/>
    <n v="198840"/>
    <n v="347970"/>
    <n v="246117"/>
    <n v="430705"/>
    <n v="277095"/>
    <n v="484916"/>
    <n v="307640"/>
    <n v="538371"/>
  </r>
  <r>
    <m/>
    <x v="1"/>
    <s v="Region VII "/>
    <x v="42"/>
    <s v="MO"/>
    <x v="317"/>
    <n v="4"/>
    <x v="3"/>
    <n v="98407"/>
    <n v="157452"/>
    <n v="137770"/>
    <n v="220433"/>
    <n v="177133"/>
    <n v="283414"/>
    <n v="236178"/>
    <n v="377885"/>
    <n v="295222"/>
    <n v="472356"/>
    <n v="334585"/>
    <n v="535337"/>
    <n v="373948"/>
    <n v="598317"/>
  </r>
  <r>
    <m/>
    <x v="4"/>
    <s v="Region X - Northwest"/>
    <x v="6"/>
    <s v="AK"/>
    <x v="34"/>
    <n v="1"/>
    <x v="0"/>
    <n v="144694"/>
    <n v="253215"/>
    <n v="187735"/>
    <n v="328536"/>
    <n v="224271"/>
    <n v="392474"/>
    <n v="267333"/>
    <n v="467833"/>
    <n v="315348"/>
    <n v="551859"/>
    <n v="345915"/>
    <n v="605351"/>
    <n v="374654"/>
    <n v="655645"/>
  </r>
  <r>
    <m/>
    <x v="4"/>
    <s v="Region X - Northwest"/>
    <x v="6"/>
    <s v="AK"/>
    <x v="34"/>
    <n v="2"/>
    <x v="1"/>
    <n v="121881"/>
    <n v="213291"/>
    <n v="161917"/>
    <n v="283356"/>
    <n v="198953"/>
    <n v="348168"/>
    <n v="249329"/>
    <n v="436326"/>
    <n v="301021"/>
    <n v="526787"/>
    <n v="332219"/>
    <n v="581383"/>
    <n v="361373"/>
    <n v="632403"/>
  </r>
  <r>
    <m/>
    <x v="4"/>
    <s v="Region X - Northwest"/>
    <x v="6"/>
    <s v="AK"/>
    <x v="34"/>
    <n v="3"/>
    <x v="2"/>
    <n v="112828"/>
    <n v="197449"/>
    <n v="155897"/>
    <n v="272819"/>
    <n v="197792"/>
    <n v="346135"/>
    <n v="258418"/>
    <n v="452232"/>
    <n v="321922"/>
    <n v="563363"/>
    <n v="362340"/>
    <n v="634095"/>
    <n v="402169"/>
    <n v="703795"/>
  </r>
  <r>
    <m/>
    <x v="4"/>
    <s v="Region X - Northwest"/>
    <x v="6"/>
    <s v="AK"/>
    <x v="34"/>
    <n v="4"/>
    <x v="3"/>
    <n v="124765"/>
    <n v="199624"/>
    <n v="174671"/>
    <n v="279473"/>
    <n v="224577"/>
    <n v="359323"/>
    <n v="299436"/>
    <n v="479097"/>
    <n v="374295"/>
    <n v="598871"/>
    <n v="424201"/>
    <n v="678721"/>
    <n v="474107"/>
    <n v="758571"/>
  </r>
  <r>
    <m/>
    <x v="1"/>
    <s v="Region X"/>
    <x v="6"/>
    <s v="AK"/>
    <x v="34"/>
    <n v="1"/>
    <x v="0"/>
    <n v="146116"/>
    <n v="255703"/>
    <n v="189466"/>
    <n v="331566"/>
    <n v="227087"/>
    <n v="397402"/>
    <n v="271429"/>
    <n v="475001"/>
    <n v="320104"/>
    <n v="560183"/>
    <n v="351062"/>
    <n v="614358"/>
    <n v="379038"/>
    <n v="663316"/>
  </r>
  <r>
    <m/>
    <x v="1"/>
    <s v="Region X"/>
    <x v="6"/>
    <s v="AK"/>
    <x v="34"/>
    <n v="2"/>
    <x v="1"/>
    <n v="126763"/>
    <n v="221835"/>
    <n v="166357"/>
    <n v="291125"/>
    <n v="202498"/>
    <n v="354372"/>
    <n v="248893"/>
    <n v="435563"/>
    <n v="296317"/>
    <n v="518555"/>
    <n v="327354"/>
    <n v="572870"/>
    <n v="355815"/>
    <n v="622677"/>
  </r>
  <r>
    <m/>
    <x v="1"/>
    <s v="Region X"/>
    <x v="6"/>
    <s v="AK"/>
    <x v="34"/>
    <n v="3"/>
    <x v="2"/>
    <n v="115033"/>
    <n v="201308"/>
    <n v="156446"/>
    <n v="273780"/>
    <n v="197750"/>
    <n v="346062"/>
    <n v="260259"/>
    <n v="455453"/>
    <n v="322130"/>
    <n v="563727"/>
    <n v="362667"/>
    <n v="634667"/>
    <n v="402636"/>
    <n v="704614"/>
  </r>
  <r>
    <m/>
    <x v="1"/>
    <s v="Region X"/>
    <x v="6"/>
    <s v="AK"/>
    <x v="34"/>
    <n v="4"/>
    <x v="3"/>
    <n v="128928"/>
    <n v="206285"/>
    <n v="180499"/>
    <n v="288799"/>
    <n v="232071"/>
    <n v="371313"/>
    <n v="309428"/>
    <n v="495084"/>
    <n v="386785"/>
    <n v="618855"/>
    <n v="438356"/>
    <n v="701369"/>
    <n v="489927"/>
    <n v="783884"/>
  </r>
  <r>
    <m/>
    <x v="4"/>
    <s v="Region V - Midwest"/>
    <x v="31"/>
    <s v="ME"/>
    <x v="221"/>
    <n v="1"/>
    <x v="0"/>
    <n v="119534"/>
    <n v="209184"/>
    <n v="155321"/>
    <n v="271811"/>
    <n v="185749"/>
    <n v="325061"/>
    <n v="221694"/>
    <n v="387965"/>
    <n v="261710"/>
    <n v="457993"/>
    <n v="287162"/>
    <n v="502533"/>
    <n v="311169"/>
    <n v="544547"/>
  </r>
  <r>
    <m/>
    <x v="4"/>
    <s v="Region V - Midwest"/>
    <x v="31"/>
    <s v="ME"/>
    <x v="221"/>
    <n v="2"/>
    <x v="1"/>
    <n v="99442"/>
    <n v="174023"/>
    <n v="132583"/>
    <n v="232021"/>
    <n v="163452"/>
    <n v="286042"/>
    <n v="205838"/>
    <n v="360217"/>
    <n v="249093"/>
    <n v="435912"/>
    <n v="275100"/>
    <n v="481424"/>
    <n v="299473"/>
    <n v="524077"/>
  </r>
  <r>
    <m/>
    <x v="4"/>
    <s v="Region V - Midwest"/>
    <x v="31"/>
    <s v="ME"/>
    <x v="221"/>
    <n v="3"/>
    <x v="2"/>
    <n v="91264"/>
    <n v="159712"/>
    <n v="125953"/>
    <n v="220418"/>
    <n v="159608"/>
    <n v="279315"/>
    <n v="208140"/>
    <n v="364245"/>
    <n v="259205"/>
    <n v="453609"/>
    <n v="291560"/>
    <n v="510230"/>
    <n v="323396"/>
    <n v="565943"/>
  </r>
  <r>
    <m/>
    <x v="4"/>
    <s v="Region V - Midwest"/>
    <x v="31"/>
    <s v="ME"/>
    <x v="221"/>
    <n v="4"/>
    <x v="3"/>
    <n v="103042"/>
    <n v="164867"/>
    <n v="144259"/>
    <n v="230814"/>
    <n v="185475"/>
    <n v="296761"/>
    <n v="247300"/>
    <n v="395681"/>
    <n v="309126"/>
    <n v="494601"/>
    <n v="350342"/>
    <n v="560548"/>
    <n v="391559"/>
    <n v="626494"/>
  </r>
  <r>
    <m/>
    <x v="1"/>
    <s v="Region V"/>
    <x v="31"/>
    <s v="MI"/>
    <x v="221"/>
    <n v="1"/>
    <x v="0"/>
    <n v="119202"/>
    <n v="208604"/>
    <n v="154703"/>
    <n v="270730"/>
    <n v="185510"/>
    <n v="324642"/>
    <n v="221867"/>
    <n v="388268"/>
    <n v="261770"/>
    <n v="458097"/>
    <n v="287136"/>
    <n v="502488"/>
    <n v="310145"/>
    <n v="542754"/>
  </r>
  <r>
    <m/>
    <x v="1"/>
    <s v="Region V"/>
    <x v="31"/>
    <s v="MI"/>
    <x v="221"/>
    <n v="2"/>
    <x v="1"/>
    <n v="102844"/>
    <n v="179978"/>
    <n v="135170"/>
    <n v="236548"/>
    <n v="164727"/>
    <n v="288272"/>
    <n v="202819"/>
    <n v="354934"/>
    <n v="241664"/>
    <n v="422913"/>
    <n v="267067"/>
    <n v="467367"/>
    <n v="290418"/>
    <n v="508232"/>
  </r>
  <r>
    <m/>
    <x v="1"/>
    <s v="Region V"/>
    <x v="31"/>
    <s v="MI"/>
    <x v="221"/>
    <n v="3"/>
    <x v="2"/>
    <n v="92672"/>
    <n v="162176"/>
    <n v="125852"/>
    <n v="220242"/>
    <n v="158940"/>
    <n v="278146"/>
    <n v="209041"/>
    <n v="365822"/>
    <n v="258601"/>
    <n v="452553"/>
    <n v="291042"/>
    <n v="509323"/>
    <n v="323002"/>
    <n v="565254"/>
  </r>
  <r>
    <m/>
    <x v="1"/>
    <s v="Region V"/>
    <x v="31"/>
    <s v="MI"/>
    <x v="221"/>
    <n v="4"/>
    <x v="3"/>
    <n v="105166"/>
    <n v="168266"/>
    <n v="147233"/>
    <n v="235572"/>
    <n v="189299"/>
    <n v="302879"/>
    <n v="252399"/>
    <n v="403838"/>
    <n v="315499"/>
    <n v="504798"/>
    <n v="357565"/>
    <n v="572104"/>
    <n v="399632"/>
    <n v="639411"/>
  </r>
  <r>
    <m/>
    <x v="4"/>
    <s v="Region V - Midwest"/>
    <x v="29"/>
    <s v="IL"/>
    <x v="200"/>
    <n v="1"/>
    <x v="0"/>
    <n v="146398"/>
    <n v="256197"/>
    <n v="190194"/>
    <n v="332839"/>
    <n v="227425"/>
    <n v="397995"/>
    <n v="271395"/>
    <n v="474941"/>
    <n v="320352"/>
    <n v="560617"/>
    <n v="351495"/>
    <n v="615116"/>
    <n v="380859"/>
    <n v="666504"/>
  </r>
  <r>
    <m/>
    <x v="4"/>
    <s v="Region V - Midwest"/>
    <x v="29"/>
    <s v="IL"/>
    <x v="200"/>
    <n v="2"/>
    <x v="1"/>
    <n v="121972"/>
    <n v="213451"/>
    <n v="162553"/>
    <n v="284467"/>
    <n v="200319"/>
    <n v="350559"/>
    <n v="252119"/>
    <n v="441208"/>
    <n v="305014"/>
    <n v="533774"/>
    <n v="336831"/>
    <n v="589454"/>
    <n v="366640"/>
    <n v="641620"/>
  </r>
  <r>
    <m/>
    <x v="4"/>
    <s v="Region V - Midwest"/>
    <x v="29"/>
    <s v="IL"/>
    <x v="200"/>
    <n v="3"/>
    <x v="2"/>
    <n v="112059"/>
    <n v="196103"/>
    <n v="154674"/>
    <n v="270680"/>
    <n v="196033"/>
    <n v="343058"/>
    <n v="255698"/>
    <n v="447472"/>
    <n v="318444"/>
    <n v="557278"/>
    <n v="358222"/>
    <n v="626889"/>
    <n v="397369"/>
    <n v="695395"/>
  </r>
  <r>
    <m/>
    <x v="4"/>
    <s v="Region V - Midwest"/>
    <x v="29"/>
    <s v="IL"/>
    <x v="200"/>
    <n v="4"/>
    <x v="3"/>
    <n v="126204"/>
    <n v="201926"/>
    <n v="176685"/>
    <n v="282697"/>
    <n v="227167"/>
    <n v="363467"/>
    <n v="302889"/>
    <n v="484623"/>
    <n v="378611"/>
    <n v="605778"/>
    <n v="429093"/>
    <n v="686549"/>
    <n v="479574"/>
    <n v="767319"/>
  </r>
  <r>
    <m/>
    <x v="1"/>
    <s v="Region V"/>
    <x v="29"/>
    <s v="IL"/>
    <x v="200"/>
    <n v="1"/>
    <x v="0"/>
    <n v="146052"/>
    <n v="255591"/>
    <n v="189558"/>
    <n v="331727"/>
    <n v="227312"/>
    <n v="397797"/>
    <n v="271872"/>
    <n v="475777"/>
    <n v="320776"/>
    <n v="561359"/>
    <n v="351864"/>
    <n v="615762"/>
    <n v="380069"/>
    <n v="665121"/>
  </r>
  <r>
    <m/>
    <x v="1"/>
    <s v="Region V"/>
    <x v="29"/>
    <s v="IL"/>
    <x v="200"/>
    <n v="2"/>
    <x v="1"/>
    <n v="125969"/>
    <n v="220446"/>
    <n v="165578"/>
    <n v="289761"/>
    <n v="201797"/>
    <n v="353145"/>
    <n v="248487"/>
    <n v="434852"/>
    <n v="296093"/>
    <n v="518162"/>
    <n v="327223"/>
    <n v="572640"/>
    <n v="355843"/>
    <n v="622726"/>
  </r>
  <r>
    <m/>
    <x v="1"/>
    <s v="Region V"/>
    <x v="29"/>
    <s v="IL"/>
    <x v="200"/>
    <n v="3"/>
    <x v="2"/>
    <n v="113462"/>
    <n v="198559"/>
    <n v="154073"/>
    <n v="269628"/>
    <n v="194571"/>
    <n v="340499"/>
    <n v="255892"/>
    <n v="447812"/>
    <n v="316551"/>
    <n v="553964"/>
    <n v="356254"/>
    <n v="623444"/>
    <n v="395367"/>
    <n v="691892"/>
  </r>
  <r>
    <m/>
    <x v="1"/>
    <s v="Region V"/>
    <x v="29"/>
    <s v="IL"/>
    <x v="200"/>
    <n v="4"/>
    <x v="3"/>
    <n v="128853"/>
    <n v="206165"/>
    <n v="180394"/>
    <n v="288631"/>
    <n v="231936"/>
    <n v="371097"/>
    <n v="309248"/>
    <n v="494796"/>
    <n v="386560"/>
    <n v="618495"/>
    <n v="438101"/>
    <n v="700961"/>
    <n v="489642"/>
    <n v="783428"/>
  </r>
  <r>
    <m/>
    <x v="4"/>
    <s v="Region VII - Midwest"/>
    <x v="41"/>
    <s v="KS"/>
    <x v="310"/>
    <n v="1"/>
    <x v="0"/>
    <n v="128824"/>
    <n v="225443"/>
    <n v="167322"/>
    <n v="292814"/>
    <n v="200041"/>
    <n v="350072"/>
    <n v="238667"/>
    <n v="417667"/>
    <n v="281686"/>
    <n v="492950"/>
    <n v="309055"/>
    <n v="540846"/>
    <n v="334847"/>
    <n v="585983"/>
  </r>
  <r>
    <m/>
    <x v="4"/>
    <s v="Region VII - Midwest"/>
    <x v="41"/>
    <s v="KS"/>
    <x v="310"/>
    <n v="2"/>
    <x v="1"/>
    <n v="107550"/>
    <n v="188213"/>
    <n v="143248"/>
    <n v="250683"/>
    <n v="176433"/>
    <n v="308757"/>
    <n v="221878"/>
    <n v="388287"/>
    <n v="268326"/>
    <n v="469571"/>
    <n v="296283"/>
    <n v="518495"/>
    <n v="322463"/>
    <n v="564309"/>
  </r>
  <r>
    <m/>
    <x v="4"/>
    <s v="Region VII - Midwest"/>
    <x v="41"/>
    <s v="KS"/>
    <x v="310"/>
    <n v="3"/>
    <x v="2"/>
    <n v="98950"/>
    <n v="173163"/>
    <n v="136607"/>
    <n v="239062"/>
    <n v="173169"/>
    <n v="303046"/>
    <n v="225946"/>
    <n v="395406"/>
    <n v="281407"/>
    <n v="492462"/>
    <n v="316592"/>
    <n v="554036"/>
    <n v="351227"/>
    <n v="614648"/>
  </r>
  <r>
    <m/>
    <x v="4"/>
    <s v="Region VII - Midwest"/>
    <x v="41"/>
    <s v="KS"/>
    <x v="310"/>
    <n v="4"/>
    <x v="3"/>
    <n v="111059"/>
    <n v="177695"/>
    <n v="155483"/>
    <n v="248772"/>
    <n v="199906"/>
    <n v="319850"/>
    <n v="266542"/>
    <n v="426467"/>
    <n v="333177"/>
    <n v="533084"/>
    <n v="377601"/>
    <n v="604162"/>
    <n v="422025"/>
    <n v="675239"/>
  </r>
  <r>
    <m/>
    <x v="4"/>
    <s v="Region VII - Midwest"/>
    <x v="42"/>
    <s v="ME"/>
    <x v="310"/>
    <n v="1"/>
    <x v="0"/>
    <n v="128128"/>
    <n v="224224"/>
    <n v="166366"/>
    <n v="291141"/>
    <n v="198853"/>
    <n v="347992"/>
    <n v="237187"/>
    <n v="415076"/>
    <n v="279895"/>
    <n v="489816"/>
    <n v="307071"/>
    <n v="537374"/>
    <n v="332665"/>
    <n v="582163"/>
  </r>
  <r>
    <m/>
    <x v="4"/>
    <s v="Region VII - Midwest"/>
    <x v="42"/>
    <s v="ME"/>
    <x v="310"/>
    <n v="2"/>
    <x v="1"/>
    <n v="107248"/>
    <n v="187684"/>
    <n v="142737"/>
    <n v="249790"/>
    <n v="175681"/>
    <n v="307443"/>
    <n v="220709"/>
    <n v="386241"/>
    <n v="266782"/>
    <n v="466869"/>
    <n v="294536"/>
    <n v="515437"/>
    <n v="320509"/>
    <n v="560891"/>
  </r>
  <r>
    <m/>
    <x v="4"/>
    <s v="Region VII - Midwest"/>
    <x v="42"/>
    <s v="ME"/>
    <x v="310"/>
    <n v="3"/>
    <x v="2"/>
    <n v="98851"/>
    <n v="172989"/>
    <n v="136504"/>
    <n v="238881"/>
    <n v="173082"/>
    <n v="302894"/>
    <n v="225922"/>
    <n v="395363"/>
    <n v="281395"/>
    <n v="492441"/>
    <n v="316621"/>
    <n v="554088"/>
    <n v="351309"/>
    <n v="614791"/>
  </r>
  <r>
    <m/>
    <x v="4"/>
    <s v="Region VII - Midwest"/>
    <x v="42"/>
    <s v="ME"/>
    <x v="310"/>
    <n v="4"/>
    <x v="3"/>
    <n v="110465"/>
    <n v="176744"/>
    <n v="154651"/>
    <n v="247441"/>
    <n v="198837"/>
    <n v="318139"/>
    <n v="265116"/>
    <n v="424185"/>
    <n v="331395"/>
    <n v="530232"/>
    <n v="375581"/>
    <n v="600929"/>
    <n v="419767"/>
    <n v="671627"/>
  </r>
  <r>
    <m/>
    <x v="1"/>
    <s v="Region VII "/>
    <x v="41"/>
    <s v="KS"/>
    <x v="310"/>
    <n v="1"/>
    <x v="0"/>
    <n v="127271"/>
    <n v="222724"/>
    <n v="165142"/>
    <n v="288999"/>
    <n v="198006"/>
    <n v="346511"/>
    <n v="236782"/>
    <n v="414368"/>
    <n v="279339"/>
    <n v="488843"/>
    <n v="306396"/>
    <n v="536193"/>
    <n v="330918"/>
    <n v="579106"/>
  </r>
  <r>
    <m/>
    <x v="1"/>
    <s v="Region VII "/>
    <x v="41"/>
    <s v="KS"/>
    <x v="310"/>
    <n v="2"/>
    <x v="1"/>
    <n v="109941"/>
    <n v="192397"/>
    <n v="144449"/>
    <n v="252786"/>
    <n v="175989"/>
    <n v="307981"/>
    <n v="216602"/>
    <n v="379053"/>
    <n v="258039"/>
    <n v="451568"/>
    <n v="285142"/>
    <n v="498998"/>
    <n v="310042"/>
    <n v="542573"/>
  </r>
  <r>
    <m/>
    <x v="1"/>
    <s v="Region VII "/>
    <x v="41"/>
    <s v="KS"/>
    <x v="310"/>
    <n v="3"/>
    <x v="2"/>
    <n v="99224"/>
    <n v="173641"/>
    <n v="134794"/>
    <n v="235889"/>
    <n v="170266"/>
    <n v="297965"/>
    <n v="223970"/>
    <n v="391948"/>
    <n v="277103"/>
    <n v="484930"/>
    <n v="311889"/>
    <n v="545806"/>
    <n v="346167"/>
    <n v="605792"/>
  </r>
  <r>
    <m/>
    <x v="1"/>
    <s v="Region VII "/>
    <x v="41"/>
    <s v="KS"/>
    <x v="310"/>
    <n v="4"/>
    <x v="3"/>
    <n v="112288"/>
    <n v="179661"/>
    <n v="157203"/>
    <n v="251525"/>
    <n v="202118"/>
    <n v="323389"/>
    <n v="269491"/>
    <n v="431185"/>
    <n v="336864"/>
    <n v="538982"/>
    <n v="381779"/>
    <n v="610846"/>
    <n v="426694"/>
    <n v="682710"/>
  </r>
  <r>
    <m/>
    <x v="1"/>
    <s v="Region VII "/>
    <x v="42"/>
    <s v="MO"/>
    <x v="310"/>
    <n v="1"/>
    <x v="0"/>
    <n v="129010"/>
    <n v="225768"/>
    <n v="167305"/>
    <n v="292783"/>
    <n v="200537"/>
    <n v="350939"/>
    <n v="239714"/>
    <n v="419499"/>
    <n v="282718"/>
    <n v="494756"/>
    <n v="310067"/>
    <n v="542617"/>
    <n v="334794"/>
    <n v="585889"/>
  </r>
  <r>
    <m/>
    <x v="1"/>
    <s v="Region VII "/>
    <x v="42"/>
    <s v="MO"/>
    <x v="310"/>
    <n v="2"/>
    <x v="1"/>
    <n v="111842"/>
    <n v="195724"/>
    <n v="146805"/>
    <n v="256909"/>
    <n v="178725"/>
    <n v="312770"/>
    <n v="219723"/>
    <n v="384515"/>
    <n v="261617"/>
    <n v="457830"/>
    <n v="289032"/>
    <n v="505806"/>
    <n v="314180"/>
    <n v="549815"/>
  </r>
  <r>
    <m/>
    <x v="1"/>
    <s v="Region VII "/>
    <x v="42"/>
    <s v="MO"/>
    <x v="310"/>
    <n v="3"/>
    <x v="2"/>
    <n v="101401"/>
    <n v="177452"/>
    <n v="137881"/>
    <n v="241292"/>
    <n v="174264"/>
    <n v="304961"/>
    <n v="229329"/>
    <n v="401326"/>
    <n v="283828"/>
    <n v="496699"/>
    <n v="319531"/>
    <n v="559179"/>
    <n v="354730"/>
    <n v="620778"/>
  </r>
  <r>
    <m/>
    <x v="1"/>
    <s v="Region VII "/>
    <x v="42"/>
    <s v="MO"/>
    <x v="310"/>
    <n v="4"/>
    <x v="3"/>
    <n v="113833"/>
    <n v="182132"/>
    <n v="159366"/>
    <n v="254985"/>
    <n v="204899"/>
    <n v="327838"/>
    <n v="273198"/>
    <n v="437117"/>
    <n v="341498"/>
    <n v="546396"/>
    <n v="387031"/>
    <n v="619249"/>
    <n v="432564"/>
    <n v="692102"/>
  </r>
  <r>
    <m/>
    <x v="4"/>
    <s v="Region I - Northeast"/>
    <x v="3"/>
    <s v="NH"/>
    <x v="21"/>
    <n v="1"/>
    <x v="0"/>
    <n v="117457"/>
    <n v="205550"/>
    <n v="152469"/>
    <n v="266821"/>
    <n v="182206"/>
    <n v="318860"/>
    <n v="217279"/>
    <n v="380239"/>
    <n v="256367"/>
    <n v="448642"/>
    <n v="281243"/>
    <n v="492176"/>
    <n v="304657"/>
    <n v="533150"/>
  </r>
  <r>
    <m/>
    <x v="4"/>
    <s v="Region I - Northeast"/>
    <x v="3"/>
    <s v="NH"/>
    <x v="21"/>
    <n v="2"/>
    <x v="1"/>
    <n v="98543"/>
    <n v="172451"/>
    <n v="131065"/>
    <n v="229363"/>
    <n v="161216"/>
    <n v="282128"/>
    <n v="202353"/>
    <n v="354118"/>
    <n v="244489"/>
    <n v="427856"/>
    <n v="269888"/>
    <n v="472305"/>
    <n v="293646"/>
    <n v="513881"/>
  </r>
  <r>
    <m/>
    <x v="4"/>
    <s v="Region I - Northeast"/>
    <x v="3"/>
    <s v="NH"/>
    <x v="21"/>
    <n v="3"/>
    <x v="2"/>
    <n v="90973"/>
    <n v="159203"/>
    <n v="125652"/>
    <n v="219892"/>
    <n v="159359"/>
    <n v="278878"/>
    <n v="208081"/>
    <n v="364141"/>
    <n v="259188"/>
    <n v="453579"/>
    <n v="291670"/>
    <n v="510423"/>
    <n v="323663"/>
    <n v="566411"/>
  </r>
  <r>
    <m/>
    <x v="4"/>
    <s v="Region I - Northeast"/>
    <x v="3"/>
    <s v="NH"/>
    <x v="21"/>
    <n v="4"/>
    <x v="3"/>
    <n v="101271"/>
    <n v="162033"/>
    <n v="141779"/>
    <n v="226846"/>
    <n v="182287"/>
    <n v="291659"/>
    <n v="243049"/>
    <n v="388879"/>
    <n v="303812"/>
    <n v="486099"/>
    <n v="344320"/>
    <n v="550912"/>
    <n v="384828"/>
    <n v="615725"/>
  </r>
  <r>
    <m/>
    <x v="1"/>
    <s v="Region I"/>
    <x v="3"/>
    <s v="NH"/>
    <x v="21"/>
    <n v="1"/>
    <x v="0"/>
    <n v="116571"/>
    <n v="203999"/>
    <n v="151182"/>
    <n v="264569"/>
    <n v="181218"/>
    <n v="317132"/>
    <n v="216630"/>
    <n v="379103"/>
    <n v="255501"/>
    <n v="447127"/>
    <n v="280220"/>
    <n v="490386"/>
    <n v="302576"/>
    <n v="529508"/>
  </r>
  <r>
    <m/>
    <x v="1"/>
    <s v="Region I"/>
    <x v="3"/>
    <s v="NH"/>
    <x v="21"/>
    <n v="2"/>
    <x v="1"/>
    <n v="101020"/>
    <n v="176784"/>
    <n v="132613"/>
    <n v="232072"/>
    <n v="161460"/>
    <n v="282555"/>
    <n v="198521"/>
    <n v="347412"/>
    <n v="236387"/>
    <n v="413677"/>
    <n v="261164"/>
    <n v="457037"/>
    <n v="283896"/>
    <n v="496818"/>
  </r>
  <r>
    <m/>
    <x v="1"/>
    <s v="Region I"/>
    <x v="3"/>
    <s v="NH"/>
    <x v="21"/>
    <n v="3"/>
    <x v="2"/>
    <n v="91544"/>
    <n v="160202"/>
    <n v="124465"/>
    <n v="217813"/>
    <n v="157298"/>
    <n v="275271"/>
    <n v="206992"/>
    <n v="362237"/>
    <n v="256174"/>
    <n v="448304"/>
    <n v="288391"/>
    <n v="504684"/>
    <n v="320152"/>
    <n v="560266"/>
  </r>
  <r>
    <m/>
    <x v="1"/>
    <s v="Region I"/>
    <x v="3"/>
    <s v="NH"/>
    <x v="21"/>
    <n v="4"/>
    <x v="3"/>
    <n v="102856"/>
    <n v="164569"/>
    <n v="143998"/>
    <n v="230397"/>
    <n v="185140"/>
    <n v="296225"/>
    <n v="246854"/>
    <n v="394966"/>
    <n v="308567"/>
    <n v="493708"/>
    <n v="349710"/>
    <n v="559535"/>
    <n v="390852"/>
    <n v="625363"/>
  </r>
  <r>
    <m/>
    <x v="4"/>
    <s v="Region V - Midwest"/>
    <x v="34"/>
    <s v="WI"/>
    <x v="247"/>
    <n v="1"/>
    <x v="0"/>
    <n v="133073"/>
    <n v="232878"/>
    <n v="172747"/>
    <n v="302308"/>
    <n v="206446"/>
    <n v="361280"/>
    <n v="246195"/>
    <n v="430841"/>
    <n v="290491"/>
    <n v="508359"/>
    <n v="318681"/>
    <n v="557693"/>
    <n v="345217"/>
    <n v="604130"/>
  </r>
  <r>
    <m/>
    <x v="4"/>
    <s v="Region V - Midwest"/>
    <x v="34"/>
    <s v="WI"/>
    <x v="247"/>
    <n v="2"/>
    <x v="1"/>
    <n v="111602"/>
    <n v="195304"/>
    <n v="148450"/>
    <n v="259787"/>
    <n v="182619"/>
    <n v="319582"/>
    <n v="229251"/>
    <n v="401189"/>
    <n v="277008"/>
    <n v="484764"/>
    <n v="305792"/>
    <n v="535135"/>
    <n v="332718"/>
    <n v="582256"/>
  </r>
  <r>
    <m/>
    <x v="4"/>
    <s v="Region V - Midwest"/>
    <x v="34"/>
    <s v="WI"/>
    <x v="247"/>
    <n v="3"/>
    <x v="2"/>
    <n v="103002"/>
    <n v="180254"/>
    <n v="142262"/>
    <n v="248958"/>
    <n v="180417"/>
    <n v="315729"/>
    <n v="235564"/>
    <n v="412237"/>
    <n v="293419"/>
    <n v="513483"/>
    <n v="330184"/>
    <n v="577822"/>
    <n v="366395"/>
    <n v="641190"/>
  </r>
  <r>
    <m/>
    <x v="4"/>
    <s v="Region V - Midwest"/>
    <x v="34"/>
    <s v="WI"/>
    <x v="247"/>
    <n v="4"/>
    <x v="3"/>
    <n v="114733"/>
    <n v="183573"/>
    <n v="160627"/>
    <n v="257003"/>
    <n v="206520"/>
    <n v="330432"/>
    <n v="275360"/>
    <n v="440576"/>
    <n v="344200"/>
    <n v="550720"/>
    <n v="390093"/>
    <n v="624149"/>
    <n v="435987"/>
    <n v="697579"/>
  </r>
  <r>
    <m/>
    <x v="1"/>
    <s v="Region V"/>
    <x v="34"/>
    <s v="WI"/>
    <x v="247"/>
    <n v="1"/>
    <x v="0"/>
    <n v="132200"/>
    <n v="231350"/>
    <n v="171495"/>
    <n v="300115"/>
    <n v="205594"/>
    <n v="359790"/>
    <n v="245812"/>
    <n v="430170"/>
    <n v="289955"/>
    <n v="507421"/>
    <n v="318023"/>
    <n v="556541"/>
    <n v="343434"/>
    <n v="601010"/>
  </r>
  <r>
    <m/>
    <x v="1"/>
    <s v="Region V"/>
    <x v="34"/>
    <s v="WI"/>
    <x v="247"/>
    <n v="2"/>
    <x v="1"/>
    <n v="114385"/>
    <n v="200173"/>
    <n v="150221"/>
    <n v="262887"/>
    <n v="182960"/>
    <n v="320179"/>
    <n v="225066"/>
    <n v="393866"/>
    <n v="268058"/>
    <n v="469101"/>
    <n v="296183"/>
    <n v="518320"/>
    <n v="322005"/>
    <n v="563508"/>
  </r>
  <r>
    <m/>
    <x v="1"/>
    <s v="Region V"/>
    <x v="34"/>
    <s v="WI"/>
    <x v="247"/>
    <n v="3"/>
    <x v="2"/>
    <n v="103449"/>
    <n v="181035"/>
    <n v="140593"/>
    <n v="246038"/>
    <n v="177637"/>
    <n v="310865"/>
    <n v="233713"/>
    <n v="408998"/>
    <n v="289201"/>
    <n v="506102"/>
    <n v="325540"/>
    <n v="569695"/>
    <n v="361356"/>
    <n v="632373"/>
  </r>
  <r>
    <m/>
    <x v="1"/>
    <s v="Region V"/>
    <x v="34"/>
    <s v="WI"/>
    <x v="247"/>
    <n v="4"/>
    <x v="3"/>
    <n v="116642"/>
    <n v="186627"/>
    <n v="163298"/>
    <n v="261278"/>
    <n v="209955"/>
    <n v="335928"/>
    <n v="279940"/>
    <n v="447904"/>
    <n v="349925"/>
    <n v="559880"/>
    <n v="396582"/>
    <n v="634531"/>
    <n v="443239"/>
    <n v="709182"/>
  </r>
  <r>
    <m/>
    <x v="4"/>
    <s v="Region X - Northwest"/>
    <x v="6"/>
    <s v="AK"/>
    <x v="35"/>
    <n v="1"/>
    <x v="0"/>
    <n v="147691"/>
    <n v="258459"/>
    <n v="191569"/>
    <n v="335245"/>
    <n v="228804"/>
    <n v="400406"/>
    <n v="272671"/>
    <n v="477174"/>
    <n v="321598"/>
    <n v="562797"/>
    <n v="352751"/>
    <n v="617314"/>
    <n v="382023"/>
    <n v="668541"/>
  </r>
  <r>
    <m/>
    <x v="4"/>
    <s v="Region X - Northwest"/>
    <x v="6"/>
    <s v="AK"/>
    <x v="35"/>
    <n v="2"/>
    <x v="1"/>
    <n v="124696"/>
    <n v="218218"/>
    <n v="165546"/>
    <n v="289706"/>
    <n v="203285"/>
    <n v="355749"/>
    <n v="254524"/>
    <n v="445417"/>
    <n v="307158"/>
    <n v="537526"/>
    <n v="338946"/>
    <n v="593156"/>
    <n v="368637"/>
    <n v="645114"/>
  </r>
  <r>
    <m/>
    <x v="4"/>
    <s v="Region X - Northwest"/>
    <x v="6"/>
    <s v="AK"/>
    <x v="35"/>
    <n v="3"/>
    <x v="2"/>
    <n v="115620"/>
    <n v="202334"/>
    <n v="159788"/>
    <n v="279630"/>
    <n v="202774"/>
    <n v="354855"/>
    <n v="265019"/>
    <n v="463784"/>
    <n v="330165"/>
    <n v="577788"/>
    <n v="371662"/>
    <n v="650409"/>
    <n v="412565"/>
    <n v="721989"/>
  </r>
  <r>
    <m/>
    <x v="4"/>
    <s v="Region X - Northwest"/>
    <x v="6"/>
    <s v="AK"/>
    <x v="35"/>
    <n v="4"/>
    <x v="3"/>
    <n v="127355"/>
    <n v="203768"/>
    <n v="178297"/>
    <n v="285275"/>
    <n v="229239"/>
    <n v="366782"/>
    <n v="305652"/>
    <n v="489043"/>
    <n v="382065"/>
    <n v="611304"/>
    <n v="433007"/>
    <n v="692811"/>
    <n v="483949"/>
    <n v="774318"/>
  </r>
  <r>
    <m/>
    <x v="1"/>
    <s v="Region X"/>
    <x v="6"/>
    <s v="AK"/>
    <x v="35"/>
    <n v="1"/>
    <x v="0"/>
    <n v="147311"/>
    <n v="257794"/>
    <n v="190943"/>
    <n v="334150"/>
    <n v="228808"/>
    <n v="400415"/>
    <n v="273415"/>
    <n v="478476"/>
    <n v="322384"/>
    <n v="564172"/>
    <n v="353535"/>
    <n v="618686"/>
    <n v="381639"/>
    <n v="667869"/>
  </r>
  <r>
    <m/>
    <x v="1"/>
    <s v="Region X"/>
    <x v="6"/>
    <s v="AK"/>
    <x v="35"/>
    <n v="2"/>
    <x v="1"/>
    <n v="128106"/>
    <n v="224186"/>
    <n v="168011"/>
    <n v="294020"/>
    <n v="204409"/>
    <n v="357716"/>
    <n v="251052"/>
    <n v="439341"/>
    <n v="298780"/>
    <n v="522865"/>
    <n v="330026"/>
    <n v="577546"/>
    <n v="358649"/>
    <n v="627635"/>
  </r>
  <r>
    <m/>
    <x v="1"/>
    <s v="Region X"/>
    <x v="6"/>
    <s v="AK"/>
    <x v="35"/>
    <n v="3"/>
    <x v="2"/>
    <n v="116607"/>
    <n v="204062"/>
    <n v="158684"/>
    <n v="277697"/>
    <n v="200653"/>
    <n v="351143"/>
    <n v="264157"/>
    <n v="462274"/>
    <n v="327026"/>
    <n v="572296"/>
    <n v="368235"/>
    <n v="644412"/>
    <n v="408881"/>
    <n v="715541"/>
  </r>
  <r>
    <m/>
    <x v="1"/>
    <s v="Region X"/>
    <x v="6"/>
    <s v="AK"/>
    <x v="35"/>
    <n v="4"/>
    <x v="3"/>
    <n v="129990"/>
    <n v="207984"/>
    <n v="181986"/>
    <n v="291178"/>
    <n v="233982"/>
    <n v="374372"/>
    <n v="311977"/>
    <n v="499163"/>
    <n v="389971"/>
    <n v="623953"/>
    <n v="441967"/>
    <n v="707147"/>
    <n v="493963"/>
    <n v="790341"/>
  </r>
  <r>
    <m/>
    <x v="4"/>
    <s v="Region IX - West"/>
    <x v="50"/>
    <s v="AZ"/>
    <x v="357"/>
    <n v="1"/>
    <x v="0"/>
    <n v="108219"/>
    <n v="189383"/>
    <n v="140435"/>
    <n v="245761"/>
    <n v="167788"/>
    <n v="293629"/>
    <n v="200036"/>
    <n v="350062"/>
    <n v="235985"/>
    <n v="412975"/>
    <n v="258869"/>
    <n v="453021"/>
    <n v="280393"/>
    <n v="490688"/>
  </r>
  <r>
    <m/>
    <x v="4"/>
    <s v="Region IX - West"/>
    <x v="50"/>
    <s v="AZ"/>
    <x v="357"/>
    <n v="2"/>
    <x v="1"/>
    <n v="91018"/>
    <n v="159281"/>
    <n v="120969"/>
    <n v="211696"/>
    <n v="148699"/>
    <n v="260224"/>
    <n v="186461"/>
    <n v="326307"/>
    <n v="225184"/>
    <n v="394071"/>
    <n v="248542"/>
    <n v="434949"/>
    <n v="270379"/>
    <n v="473164"/>
  </r>
  <r>
    <m/>
    <x v="4"/>
    <s v="Region IX - West"/>
    <x v="50"/>
    <s v="AZ"/>
    <x v="357"/>
    <n v="3"/>
    <x v="2"/>
    <n v="84170"/>
    <n v="147297"/>
    <n v="116282"/>
    <n v="203494"/>
    <n v="147510"/>
    <n v="258143"/>
    <n v="192681"/>
    <n v="337192"/>
    <n v="240021"/>
    <n v="420038"/>
    <n v="270136"/>
    <n v="472738"/>
    <n v="299806"/>
    <n v="524660"/>
  </r>
  <r>
    <m/>
    <x v="4"/>
    <s v="Region IX - West"/>
    <x v="50"/>
    <s v="AZ"/>
    <x v="357"/>
    <n v="4"/>
    <x v="3"/>
    <n v="93310"/>
    <n v="149296"/>
    <n v="130634"/>
    <n v="209015"/>
    <n v="167958"/>
    <n v="268733"/>
    <n v="223944"/>
    <n v="358311"/>
    <n v="279930"/>
    <n v="447888"/>
    <n v="317254"/>
    <n v="507607"/>
    <n v="354578"/>
    <n v="567325"/>
  </r>
  <r>
    <m/>
    <x v="1"/>
    <s v="Region IX"/>
    <x v="50"/>
    <s v="AZ"/>
    <x v="357"/>
    <n v="1"/>
    <x v="0"/>
    <n v="106156"/>
    <n v="185773"/>
    <n v="137706"/>
    <n v="240985"/>
    <n v="165085"/>
    <n v="288898"/>
    <n v="197375"/>
    <n v="345406"/>
    <n v="232817"/>
    <n v="407429"/>
    <n v="255353"/>
    <n v="446867"/>
    <n v="275753"/>
    <n v="482568"/>
  </r>
  <r>
    <m/>
    <x v="1"/>
    <s v="Region IX"/>
    <x v="50"/>
    <s v="AZ"/>
    <x v="357"/>
    <n v="2"/>
    <x v="1"/>
    <n v="91864"/>
    <n v="160763"/>
    <n v="120641"/>
    <n v="211121"/>
    <n v="146927"/>
    <n v="257123"/>
    <n v="180733"/>
    <n v="316282"/>
    <n v="215251"/>
    <n v="376689"/>
    <n v="237833"/>
    <n v="416208"/>
    <n v="258565"/>
    <n v="452488"/>
  </r>
  <r>
    <m/>
    <x v="1"/>
    <s v="Region IX"/>
    <x v="50"/>
    <s v="AZ"/>
    <x v="357"/>
    <n v="3"/>
    <x v="2"/>
    <n v="83098"/>
    <n v="145421"/>
    <n v="112940"/>
    <n v="197644"/>
    <n v="142701"/>
    <n v="249726"/>
    <n v="187752"/>
    <n v="328566"/>
    <n v="232331"/>
    <n v="406579"/>
    <n v="261526"/>
    <n v="457671"/>
    <n v="290302"/>
    <n v="508029"/>
  </r>
  <r>
    <m/>
    <x v="1"/>
    <s v="Region IX"/>
    <x v="50"/>
    <s v="AZ"/>
    <x v="357"/>
    <n v="4"/>
    <x v="3"/>
    <n v="93663"/>
    <n v="149861"/>
    <n v="131128"/>
    <n v="209805"/>
    <n v="168594"/>
    <n v="269750"/>
    <n v="224791"/>
    <n v="359666"/>
    <n v="280989"/>
    <n v="449583"/>
    <n v="318455"/>
    <n v="509527"/>
    <n v="355920"/>
    <n v="569472"/>
  </r>
  <r>
    <m/>
    <x v="4"/>
    <s v="Region II - Northeast"/>
    <x v="12"/>
    <s v="NY"/>
    <x v="73"/>
    <n v="1"/>
    <x v="0"/>
    <n v="139252"/>
    <n v="243691"/>
    <n v="180796"/>
    <n v="316394"/>
    <n v="216089"/>
    <n v="378156"/>
    <n v="257729"/>
    <n v="451026"/>
    <n v="304124"/>
    <n v="532218"/>
    <n v="333648"/>
    <n v="583884"/>
    <n v="361448"/>
    <n v="632534"/>
  </r>
  <r>
    <m/>
    <x v="4"/>
    <s v="Region II - Northeast"/>
    <x v="12"/>
    <s v="NY"/>
    <x v="73"/>
    <n v="2"/>
    <x v="1"/>
    <n v="116633"/>
    <n v="204108"/>
    <n v="155200"/>
    <n v="271599"/>
    <n v="190988"/>
    <n v="334229"/>
    <n v="239879"/>
    <n v="419788"/>
    <n v="289920"/>
    <n v="507360"/>
    <n v="320069"/>
    <n v="560120"/>
    <n v="348280"/>
    <n v="609490"/>
  </r>
  <r>
    <m/>
    <x v="4"/>
    <s v="Region II - Northeast"/>
    <x v="12"/>
    <s v="NY"/>
    <x v="73"/>
    <n v="3"/>
    <x v="2"/>
    <n v="107549"/>
    <n v="188210"/>
    <n v="148523"/>
    <n v="259915"/>
    <n v="188334"/>
    <n v="329584"/>
    <n v="245853"/>
    <n v="430243"/>
    <n v="306225"/>
    <n v="535893"/>
    <n v="344571"/>
    <n v="603000"/>
    <n v="382334"/>
    <n v="669084"/>
  </r>
  <r>
    <m/>
    <x v="4"/>
    <s v="Region II - Northeast"/>
    <x v="12"/>
    <s v="NY"/>
    <x v="73"/>
    <n v="4"/>
    <x v="3"/>
    <n v="120057"/>
    <n v="192092"/>
    <n v="168080"/>
    <n v="268928"/>
    <n v="216103"/>
    <n v="345765"/>
    <n v="288137"/>
    <n v="461020"/>
    <n v="360172"/>
    <n v="576275"/>
    <n v="408194"/>
    <n v="653111"/>
    <n v="456217"/>
    <n v="729948"/>
  </r>
  <r>
    <m/>
    <x v="1"/>
    <s v="Region II"/>
    <x v="12"/>
    <s v="NY"/>
    <x v="73"/>
    <n v="1"/>
    <x v="0"/>
    <n v="142494"/>
    <n v="249364"/>
    <n v="184704"/>
    <n v="323232"/>
    <n v="221335"/>
    <n v="387337"/>
    <n v="264490"/>
    <n v="462858"/>
    <n v="311865"/>
    <n v="545764"/>
    <n v="342001"/>
    <n v="598502"/>
    <n v="369193"/>
    <n v="646088"/>
  </r>
  <r>
    <m/>
    <x v="1"/>
    <s v="Region II"/>
    <x v="12"/>
    <s v="NY"/>
    <x v="73"/>
    <n v="2"/>
    <x v="1"/>
    <n v="123896"/>
    <n v="216818"/>
    <n v="162497"/>
    <n v="284370"/>
    <n v="197707"/>
    <n v="345988"/>
    <n v="242834"/>
    <n v="424960"/>
    <n v="289007"/>
    <n v="505762"/>
    <n v="319234"/>
    <n v="558660"/>
    <n v="346926"/>
    <n v="607120"/>
  </r>
  <r>
    <m/>
    <x v="1"/>
    <s v="Region II"/>
    <x v="12"/>
    <s v="NY"/>
    <x v="73"/>
    <n v="3"/>
    <x v="2"/>
    <n v="112750"/>
    <n v="197313"/>
    <n v="153429"/>
    <n v="268501"/>
    <n v="194003"/>
    <n v="339506"/>
    <n v="255397"/>
    <n v="446945"/>
    <n v="316177"/>
    <n v="553310"/>
    <n v="356015"/>
    <n v="623026"/>
    <n v="395307"/>
    <n v="691788"/>
  </r>
  <r>
    <m/>
    <x v="1"/>
    <s v="Region II"/>
    <x v="12"/>
    <s v="NY"/>
    <x v="73"/>
    <n v="4"/>
    <x v="3"/>
    <n v="125739"/>
    <n v="201182"/>
    <n v="176034"/>
    <n v="281655"/>
    <n v="226330"/>
    <n v="362128"/>
    <n v="301773"/>
    <n v="482837"/>
    <n v="377217"/>
    <n v="603547"/>
    <n v="427512"/>
    <n v="684020"/>
    <n v="477808"/>
    <n v="764492"/>
  </r>
  <r>
    <m/>
    <x v="4"/>
    <s v="Region X - Northwest"/>
    <x v="8"/>
    <s v="OR"/>
    <x v="43"/>
    <n v="1"/>
    <x v="0"/>
    <n v="122579"/>
    <n v="214513"/>
    <n v="158983"/>
    <n v="278220"/>
    <n v="189872"/>
    <n v="332276"/>
    <n v="226259"/>
    <n v="395953"/>
    <n v="266846"/>
    <n v="466981"/>
    <n v="292691"/>
    <n v="512208"/>
    <n v="316970"/>
    <n v="554698"/>
  </r>
  <r>
    <m/>
    <x v="4"/>
    <s v="Region X - Northwest"/>
    <x v="8"/>
    <s v="OR"/>
    <x v="43"/>
    <n v="2"/>
    <x v="1"/>
    <n v="103567"/>
    <n v="181243"/>
    <n v="137468"/>
    <n v="240569"/>
    <n v="168774"/>
    <n v="295355"/>
    <n v="211255"/>
    <n v="369697"/>
    <n v="254907"/>
    <n v="446088"/>
    <n v="281277"/>
    <n v="492235"/>
    <n v="305902"/>
    <n v="535329"/>
  </r>
  <r>
    <m/>
    <x v="4"/>
    <s v="Region X - Northwest"/>
    <x v="8"/>
    <s v="OR"/>
    <x v="43"/>
    <n v="3"/>
    <x v="2"/>
    <n v="96076"/>
    <n v="168133"/>
    <n v="132787"/>
    <n v="232378"/>
    <n v="168521"/>
    <n v="294911"/>
    <n v="220274"/>
    <n v="385479"/>
    <n v="274425"/>
    <n v="480244"/>
    <n v="308928"/>
    <n v="540624"/>
    <n v="342940"/>
    <n v="600144"/>
  </r>
  <r>
    <m/>
    <x v="4"/>
    <s v="Region X - Northwest"/>
    <x v="8"/>
    <s v="OR"/>
    <x v="43"/>
    <n v="4"/>
    <x v="3"/>
    <n v="105703"/>
    <n v="169124"/>
    <n v="147984"/>
    <n v="236774"/>
    <n v="190265"/>
    <n v="304423"/>
    <n v="253686"/>
    <n v="405898"/>
    <n v="317108"/>
    <n v="507372"/>
    <n v="359389"/>
    <n v="575022"/>
    <n v="401670"/>
    <n v="642672"/>
  </r>
  <r>
    <m/>
    <x v="1"/>
    <s v="Region X"/>
    <x v="8"/>
    <s v="OR"/>
    <x v="43"/>
    <n v="1"/>
    <x v="0"/>
    <n v="122263"/>
    <n v="213961"/>
    <n v="158439"/>
    <n v="277268"/>
    <n v="189834"/>
    <n v="332209"/>
    <n v="226805"/>
    <n v="396908"/>
    <n v="267394"/>
    <n v="467939"/>
    <n v="293217"/>
    <n v="513129"/>
    <n v="316491"/>
    <n v="553858"/>
  </r>
  <r>
    <m/>
    <x v="1"/>
    <s v="Region X"/>
    <x v="8"/>
    <s v="OR"/>
    <x v="43"/>
    <n v="2"/>
    <x v="1"/>
    <n v="106483"/>
    <n v="186345"/>
    <n v="139596"/>
    <n v="244293"/>
    <n v="169785"/>
    <n v="297123"/>
    <n v="208429"/>
    <n v="364751"/>
    <n v="247998"/>
    <n v="433996"/>
    <n v="273908"/>
    <n v="479339"/>
    <n v="297627"/>
    <n v="520847"/>
  </r>
  <r>
    <m/>
    <x v="1"/>
    <s v="Region X"/>
    <x v="8"/>
    <s v="OR"/>
    <x v="43"/>
    <n v="3"/>
    <x v="2"/>
    <n v="97106"/>
    <n v="169936"/>
    <n v="132198"/>
    <n v="231346"/>
    <n v="167200"/>
    <n v="292600"/>
    <n v="220155"/>
    <n v="385272"/>
    <n v="272590"/>
    <n v="477032"/>
    <n v="306967"/>
    <n v="537193"/>
    <n v="340882"/>
    <n v="596543"/>
  </r>
  <r>
    <m/>
    <x v="1"/>
    <s v="Region X"/>
    <x v="8"/>
    <s v="OR"/>
    <x v="43"/>
    <n v="4"/>
    <x v="3"/>
    <n v="107892"/>
    <n v="172627"/>
    <n v="151048"/>
    <n v="241677"/>
    <n v="194205"/>
    <n v="310728"/>
    <n v="258940"/>
    <n v="414304"/>
    <n v="323675"/>
    <n v="517880"/>
    <n v="366831"/>
    <n v="586930"/>
    <n v="409988"/>
    <n v="655981"/>
  </r>
  <r>
    <m/>
    <x v="4"/>
    <s v="Region IV - Southeast"/>
    <x v="28"/>
    <s v="TN"/>
    <x v="188"/>
    <n v="1"/>
    <x v="0"/>
    <n v="107006"/>
    <n v="187260"/>
    <n v="138997"/>
    <n v="243245"/>
    <n v="166189"/>
    <n v="290831"/>
    <n v="198295"/>
    <n v="347016"/>
    <n v="234049"/>
    <n v="409585"/>
    <n v="256794"/>
    <n v="449389"/>
    <n v="278234"/>
    <n v="486909"/>
  </r>
  <r>
    <m/>
    <x v="4"/>
    <s v="Region IV - Southeast"/>
    <x v="28"/>
    <s v="TN"/>
    <x v="188"/>
    <n v="2"/>
    <x v="1"/>
    <n v="89262"/>
    <n v="156208"/>
    <n v="118917"/>
    <n v="208105"/>
    <n v="146498"/>
    <n v="256371"/>
    <n v="184292"/>
    <n v="322510"/>
    <n v="222905"/>
    <n v="390085"/>
    <n v="246141"/>
    <n v="430747"/>
    <n v="267904"/>
    <n v="468832"/>
  </r>
  <r>
    <m/>
    <x v="4"/>
    <s v="Region IV - Southeast"/>
    <x v="28"/>
    <s v="TN"/>
    <x v="188"/>
    <n v="3"/>
    <x v="2"/>
    <n v="82077"/>
    <n v="143635"/>
    <n v="113304"/>
    <n v="198281"/>
    <n v="143617"/>
    <n v="251330"/>
    <n v="187364"/>
    <n v="327887"/>
    <n v="233349"/>
    <n v="408361"/>
    <n v="262514"/>
    <n v="459400"/>
    <n v="291221"/>
    <n v="509637"/>
  </r>
  <r>
    <m/>
    <x v="4"/>
    <s v="Region IV - Southeast"/>
    <x v="28"/>
    <s v="TN"/>
    <x v="188"/>
    <n v="4"/>
    <x v="3"/>
    <n v="92248"/>
    <n v="147597"/>
    <n v="129147"/>
    <n v="206635"/>
    <n v="166046"/>
    <n v="265674"/>
    <n v="221395"/>
    <n v="354232"/>
    <n v="276744"/>
    <n v="442790"/>
    <n v="313643"/>
    <n v="501829"/>
    <n v="350542"/>
    <n v="560867"/>
  </r>
  <r>
    <m/>
    <x v="1"/>
    <s v="Region IV"/>
    <x v="28"/>
    <s v="TN"/>
    <x v="188"/>
    <n v="1"/>
    <x v="0"/>
    <n v="108587"/>
    <n v="190027"/>
    <n v="140890"/>
    <n v="246557"/>
    <n v="168922"/>
    <n v="295614"/>
    <n v="201993"/>
    <n v="353489"/>
    <n v="238291"/>
    <n v="417009"/>
    <n v="261369"/>
    <n v="457395"/>
    <n v="282279"/>
    <n v="493988"/>
  </r>
  <r>
    <m/>
    <x v="1"/>
    <s v="Region IV"/>
    <x v="28"/>
    <s v="TN"/>
    <x v="188"/>
    <n v="2"/>
    <x v="1"/>
    <n v="93837"/>
    <n v="164215"/>
    <n v="123277"/>
    <n v="215735"/>
    <n v="150183"/>
    <n v="262820"/>
    <n v="184818"/>
    <n v="323431"/>
    <n v="220162"/>
    <n v="385284"/>
    <n v="243281"/>
    <n v="425741"/>
    <n v="264517"/>
    <n v="462905"/>
  </r>
  <r>
    <m/>
    <x v="1"/>
    <s v="Region IV"/>
    <x v="28"/>
    <s v="TN"/>
    <x v="188"/>
    <n v="3"/>
    <x v="2"/>
    <n v="84731"/>
    <n v="148279"/>
    <n v="115117"/>
    <n v="201455"/>
    <n v="145420"/>
    <n v="254485"/>
    <n v="191297"/>
    <n v="334769"/>
    <n v="236686"/>
    <n v="414201"/>
    <n v="266405"/>
    <n v="466209"/>
    <n v="295692"/>
    <n v="517460"/>
  </r>
  <r>
    <m/>
    <x v="1"/>
    <s v="Region IV"/>
    <x v="28"/>
    <s v="TN"/>
    <x v="188"/>
    <n v="4"/>
    <x v="3"/>
    <n v="95804"/>
    <n v="153287"/>
    <n v="134126"/>
    <n v="214602"/>
    <n v="172448"/>
    <n v="275916"/>
    <n v="229930"/>
    <n v="367889"/>
    <n v="287413"/>
    <n v="459861"/>
    <n v="325735"/>
    <n v="521175"/>
    <n v="364056"/>
    <n v="582490"/>
  </r>
  <r>
    <m/>
    <x v="4"/>
    <s v="Region V - Midwest"/>
    <x v="30"/>
    <s v="IN"/>
    <x v="210"/>
    <n v="1"/>
    <x v="0"/>
    <n v="115092"/>
    <n v="201411"/>
    <n v="149505"/>
    <n v="261634"/>
    <n v="178756"/>
    <n v="312823"/>
    <n v="213294"/>
    <n v="373265"/>
    <n v="251756"/>
    <n v="440573"/>
    <n v="276224"/>
    <n v="483392"/>
    <n v="299289"/>
    <n v="523755"/>
  </r>
  <r>
    <m/>
    <x v="4"/>
    <s v="Region V - Midwest"/>
    <x v="30"/>
    <s v="IN"/>
    <x v="210"/>
    <n v="2"/>
    <x v="1"/>
    <n v="95985"/>
    <n v="167973"/>
    <n v="127882"/>
    <n v="223794"/>
    <n v="157552"/>
    <n v="275716"/>
    <n v="198216"/>
    <n v="346878"/>
    <n v="239757"/>
    <n v="419575"/>
    <n v="264753"/>
    <n v="463318"/>
    <n v="288165"/>
    <n v="504289"/>
  </r>
  <r>
    <m/>
    <x v="4"/>
    <s v="Region V - Midwest"/>
    <x v="30"/>
    <s v="IN"/>
    <x v="210"/>
    <n v="3"/>
    <x v="2"/>
    <n v="88245"/>
    <n v="154429"/>
    <n v="121815"/>
    <n v="213177"/>
    <n v="154403"/>
    <n v="270205"/>
    <n v="201428"/>
    <n v="352500"/>
    <n v="250863"/>
    <n v="439011"/>
    <n v="282214"/>
    <n v="493875"/>
    <n v="313071"/>
    <n v="547875"/>
  </r>
  <r>
    <m/>
    <x v="4"/>
    <s v="Region V - Midwest"/>
    <x v="30"/>
    <s v="IN"/>
    <x v="210"/>
    <n v="4"/>
    <x v="3"/>
    <n v="99218"/>
    <n v="158749"/>
    <n v="138906"/>
    <n v="222249"/>
    <n v="178593"/>
    <n v="285749"/>
    <n v="238124"/>
    <n v="380999"/>
    <n v="297655"/>
    <n v="476248"/>
    <n v="337342"/>
    <n v="539748"/>
    <n v="377030"/>
    <n v="603248"/>
  </r>
  <r>
    <m/>
    <x v="1"/>
    <s v="Region V"/>
    <x v="30"/>
    <s v="IN"/>
    <x v="210"/>
    <n v="1"/>
    <x v="0"/>
    <n v="115467"/>
    <n v="202067"/>
    <n v="149861"/>
    <n v="262257"/>
    <n v="179708"/>
    <n v="314488"/>
    <n v="214935"/>
    <n v="376136"/>
    <n v="253596"/>
    <n v="443792"/>
    <n v="278172"/>
    <n v="486801"/>
    <n v="300469"/>
    <n v="525820"/>
  </r>
  <r>
    <m/>
    <x v="1"/>
    <s v="Region V"/>
    <x v="30"/>
    <s v="IN"/>
    <x v="210"/>
    <n v="2"/>
    <x v="1"/>
    <n v="99595"/>
    <n v="174291"/>
    <n v="130909"/>
    <n v="229090"/>
    <n v="159542"/>
    <n v="279199"/>
    <n v="196452"/>
    <n v="343792"/>
    <n v="234087"/>
    <n v="409653"/>
    <n v="258698"/>
    <n v="452721"/>
    <n v="281324"/>
    <n v="492316"/>
  </r>
  <r>
    <m/>
    <x v="1"/>
    <s v="Region V"/>
    <x v="30"/>
    <s v="IN"/>
    <x v="210"/>
    <n v="3"/>
    <x v="2"/>
    <n v="89713"/>
    <n v="156997"/>
    <n v="121825"/>
    <n v="213193"/>
    <n v="153847"/>
    <n v="269233"/>
    <n v="202336"/>
    <n v="354087"/>
    <n v="250300"/>
    <n v="438025"/>
    <n v="281694"/>
    <n v="492965"/>
    <n v="312622"/>
    <n v="547089"/>
  </r>
  <r>
    <m/>
    <x v="1"/>
    <s v="Region V"/>
    <x v="30"/>
    <s v="IN"/>
    <x v="210"/>
    <n v="4"/>
    <x v="3"/>
    <n v="101870"/>
    <n v="162992"/>
    <n v="142618"/>
    <n v="228188"/>
    <n v="183365"/>
    <n v="293385"/>
    <n v="244487"/>
    <n v="391180"/>
    <n v="305609"/>
    <n v="488975"/>
    <n v="346357"/>
    <n v="554171"/>
    <n v="387105"/>
    <n v="619368"/>
  </r>
  <r>
    <m/>
    <x v="4"/>
    <s v="Region V - Midwest"/>
    <x v="34"/>
    <s v="WI"/>
    <x v="248"/>
    <n v="1"/>
    <x v="0"/>
    <n v="125824"/>
    <n v="220192"/>
    <n v="163517"/>
    <n v="286155"/>
    <n v="195571"/>
    <n v="342250"/>
    <n v="233445"/>
    <n v="408529"/>
    <n v="275602"/>
    <n v="482303"/>
    <n v="302412"/>
    <n v="529222"/>
    <n v="327710"/>
    <n v="573493"/>
  </r>
  <r>
    <m/>
    <x v="4"/>
    <s v="Region V - Midwest"/>
    <x v="34"/>
    <s v="WI"/>
    <x v="248"/>
    <n v="2"/>
    <x v="1"/>
    <n v="104550"/>
    <n v="182962"/>
    <n v="139442"/>
    <n v="244024"/>
    <n v="171963"/>
    <n v="300935"/>
    <n v="216657"/>
    <n v="379149"/>
    <n v="262242"/>
    <n v="458923"/>
    <n v="289641"/>
    <n v="506871"/>
    <n v="315325"/>
    <n v="551819"/>
  </r>
  <r>
    <m/>
    <x v="4"/>
    <s v="Region V - Midwest"/>
    <x v="34"/>
    <s v="WI"/>
    <x v="248"/>
    <n v="3"/>
    <x v="2"/>
    <n v="95872"/>
    <n v="167776"/>
    <n v="132297"/>
    <n v="231520"/>
    <n v="167628"/>
    <n v="293349"/>
    <n v="218558"/>
    <n v="382476"/>
    <n v="272171"/>
    <n v="476299"/>
    <n v="306125"/>
    <n v="535718"/>
    <n v="339529"/>
    <n v="594176"/>
  </r>
  <r>
    <m/>
    <x v="4"/>
    <s v="Region V - Midwest"/>
    <x v="34"/>
    <s v="WI"/>
    <x v="248"/>
    <n v="4"/>
    <x v="3"/>
    <n v="108461"/>
    <n v="173538"/>
    <n v="151846"/>
    <n v="242953"/>
    <n v="195230"/>
    <n v="312369"/>
    <n v="260307"/>
    <n v="416492"/>
    <n v="325384"/>
    <n v="520614"/>
    <n v="368769"/>
    <n v="590030"/>
    <n v="412153"/>
    <n v="659445"/>
  </r>
  <r>
    <m/>
    <x v="1"/>
    <s v="Region V"/>
    <x v="34"/>
    <s v="WI"/>
    <x v="248"/>
    <n v="1"/>
    <x v="0"/>
    <n v="127373"/>
    <n v="222903"/>
    <n v="165349"/>
    <n v="289360"/>
    <n v="198303"/>
    <n v="347030"/>
    <n v="237209"/>
    <n v="415115"/>
    <n v="279906"/>
    <n v="489835"/>
    <n v="307044"/>
    <n v="537328"/>
    <n v="331688"/>
    <n v="580453"/>
  </r>
  <r>
    <m/>
    <x v="1"/>
    <s v="Region V"/>
    <x v="34"/>
    <s v="WI"/>
    <x v="248"/>
    <n v="2"/>
    <x v="1"/>
    <n v="109720"/>
    <n v="192010"/>
    <n v="144269"/>
    <n v="252471"/>
    <n v="175874"/>
    <n v="307780"/>
    <n v="216652"/>
    <n v="379141"/>
    <n v="258208"/>
    <n v="451863"/>
    <n v="285377"/>
    <n v="499409"/>
    <n v="310369"/>
    <n v="543146"/>
  </r>
  <r>
    <m/>
    <x v="1"/>
    <s v="Region V"/>
    <x v="34"/>
    <s v="WI"/>
    <x v="248"/>
    <n v="3"/>
    <x v="2"/>
    <n v="98665"/>
    <n v="172664"/>
    <n v="133935"/>
    <n v="234386"/>
    <n v="169105"/>
    <n v="295934"/>
    <n v="222366"/>
    <n v="389140"/>
    <n v="275043"/>
    <n v="481326"/>
    <n v="309515"/>
    <n v="541651"/>
    <n v="343468"/>
    <n v="601068"/>
  </r>
  <r>
    <m/>
    <x v="1"/>
    <s v="Region V"/>
    <x v="34"/>
    <s v="WI"/>
    <x v="248"/>
    <n v="4"/>
    <x v="3"/>
    <n v="112371"/>
    <n v="179793"/>
    <n v="157319"/>
    <n v="251711"/>
    <n v="202267"/>
    <n v="323628"/>
    <n v="269690"/>
    <n v="431504"/>
    <n v="337112"/>
    <n v="539380"/>
    <n v="382061"/>
    <n v="611297"/>
    <n v="427009"/>
    <n v="683214"/>
  </r>
  <r>
    <m/>
    <x v="4"/>
    <s v="Region V - Midwest"/>
    <x v="30"/>
    <s v="IN"/>
    <x v="211"/>
    <n v="1"/>
    <x v="0"/>
    <n v="116292"/>
    <n v="203512"/>
    <n v="151027"/>
    <n v="264298"/>
    <n v="180544"/>
    <n v="315952"/>
    <n v="215383"/>
    <n v="376920"/>
    <n v="254190"/>
    <n v="444832"/>
    <n v="278881"/>
    <n v="488041"/>
    <n v="302144"/>
    <n v="528751"/>
  </r>
  <r>
    <m/>
    <x v="4"/>
    <s v="Region V - Midwest"/>
    <x v="30"/>
    <s v="IN"/>
    <x v="211"/>
    <n v="2"/>
    <x v="1"/>
    <n v="97185"/>
    <n v="170074"/>
    <n v="129405"/>
    <n v="226458"/>
    <n v="159340"/>
    <n v="278845"/>
    <n v="200304"/>
    <n v="350533"/>
    <n v="242191"/>
    <n v="423834"/>
    <n v="267410"/>
    <n v="467967"/>
    <n v="291020"/>
    <n v="509285"/>
  </r>
  <r>
    <m/>
    <x v="4"/>
    <s v="Region V - Midwest"/>
    <x v="30"/>
    <s v="IN"/>
    <x v="211"/>
    <n v="3"/>
    <x v="2"/>
    <n v="89476"/>
    <n v="156584"/>
    <n v="123539"/>
    <n v="216194"/>
    <n v="156620"/>
    <n v="274084"/>
    <n v="204384"/>
    <n v="357671"/>
    <n v="254558"/>
    <n v="445476"/>
    <n v="286401"/>
    <n v="501202"/>
    <n v="317751"/>
    <n v="556064"/>
  </r>
  <r>
    <m/>
    <x v="4"/>
    <s v="Region V - Midwest"/>
    <x v="30"/>
    <s v="IN"/>
    <x v="211"/>
    <n v="4"/>
    <x v="3"/>
    <n v="100257"/>
    <n v="160412"/>
    <n v="140360"/>
    <n v="224577"/>
    <n v="180463"/>
    <n v="288742"/>
    <n v="240618"/>
    <n v="384989"/>
    <n v="300772"/>
    <n v="481236"/>
    <n v="340875"/>
    <n v="545401"/>
    <n v="380978"/>
    <n v="609565"/>
  </r>
  <r>
    <m/>
    <x v="4"/>
    <s v="Region VI - Midsouth"/>
    <x v="36"/>
    <s v="LA"/>
    <x v="211"/>
    <n v="1"/>
    <x v="0"/>
    <n v="109402"/>
    <n v="191454"/>
    <n v="142070"/>
    <n v="248622"/>
    <n v="169828"/>
    <n v="297199"/>
    <n v="202588"/>
    <n v="354529"/>
    <n v="239082"/>
    <n v="418393"/>
    <n v="262301"/>
    <n v="459027"/>
    <n v="284175"/>
    <n v="497307"/>
  </r>
  <r>
    <m/>
    <x v="4"/>
    <s v="Region VI - Midsouth"/>
    <x v="36"/>
    <s v="LA"/>
    <x v="211"/>
    <n v="2"/>
    <x v="1"/>
    <n v="91477"/>
    <n v="160084"/>
    <n v="121785"/>
    <n v="213123"/>
    <n v="149935"/>
    <n v="262387"/>
    <n v="188442"/>
    <n v="329774"/>
    <n v="227825"/>
    <n v="398693"/>
    <n v="251540"/>
    <n v="440195"/>
    <n v="273740"/>
    <n v="479045"/>
  </r>
  <r>
    <m/>
    <x v="4"/>
    <s v="Region VI - Midsouth"/>
    <x v="36"/>
    <s v="LA"/>
    <x v="211"/>
    <n v="3"/>
    <x v="2"/>
    <n v="84253"/>
    <n v="147442"/>
    <n v="116333"/>
    <n v="203583"/>
    <n v="147492"/>
    <n v="258110"/>
    <n v="192488"/>
    <n v="336854"/>
    <n v="239745"/>
    <n v="419554"/>
    <n v="269743"/>
    <n v="472050"/>
    <n v="299278"/>
    <n v="523736"/>
  </r>
  <r>
    <m/>
    <x v="4"/>
    <s v="Region VI - Midsouth"/>
    <x v="36"/>
    <s v="LA"/>
    <x v="211"/>
    <n v="4"/>
    <x v="3"/>
    <n v="94318"/>
    <n v="150909"/>
    <n v="132046"/>
    <n v="211273"/>
    <n v="169773"/>
    <n v="271637"/>
    <n v="226364"/>
    <n v="362183"/>
    <n v="282955"/>
    <n v="452728"/>
    <n v="320683"/>
    <n v="513092"/>
    <n v="358410"/>
    <n v="573456"/>
  </r>
  <r>
    <m/>
    <x v="1"/>
    <s v="Region V"/>
    <x v="30"/>
    <s v="IN"/>
    <x v="211"/>
    <n v="1"/>
    <x v="0"/>
    <n v="117206"/>
    <n v="205111"/>
    <n v="152023"/>
    <n v="266041"/>
    <n v="182238"/>
    <n v="318917"/>
    <n v="217867"/>
    <n v="381267"/>
    <n v="256975"/>
    <n v="449705"/>
    <n v="281843"/>
    <n v="493225"/>
    <n v="304344"/>
    <n v="532603"/>
  </r>
  <r>
    <m/>
    <x v="1"/>
    <s v="Region V"/>
    <x v="30"/>
    <s v="IN"/>
    <x v="211"/>
    <n v="2"/>
    <x v="1"/>
    <n v="101496"/>
    <n v="177618"/>
    <n v="133264"/>
    <n v="233213"/>
    <n v="162279"/>
    <n v="283988"/>
    <n v="199573"/>
    <n v="349253"/>
    <n v="237665"/>
    <n v="415914"/>
    <n v="262588"/>
    <n v="459530"/>
    <n v="285462"/>
    <n v="499558"/>
  </r>
  <r>
    <m/>
    <x v="1"/>
    <s v="Region V"/>
    <x v="30"/>
    <s v="IN"/>
    <x v="211"/>
    <n v="3"/>
    <x v="2"/>
    <n v="91890"/>
    <n v="160808"/>
    <n v="124912"/>
    <n v="218596"/>
    <n v="157845"/>
    <n v="276229"/>
    <n v="207694"/>
    <n v="363465"/>
    <n v="257025"/>
    <n v="449794"/>
    <n v="289336"/>
    <n v="506338"/>
    <n v="321186"/>
    <n v="562076"/>
  </r>
  <r>
    <m/>
    <x v="1"/>
    <s v="Region V"/>
    <x v="30"/>
    <s v="IN"/>
    <x v="211"/>
    <n v="4"/>
    <x v="3"/>
    <n v="103414"/>
    <n v="165463"/>
    <n v="144780"/>
    <n v="231648"/>
    <n v="186146"/>
    <n v="297833"/>
    <n v="248194"/>
    <n v="397111"/>
    <n v="310243"/>
    <n v="496389"/>
    <n v="351609"/>
    <n v="562574"/>
    <n v="392975"/>
    <n v="628759"/>
  </r>
  <r>
    <m/>
    <x v="1"/>
    <s v="Region VI"/>
    <x v="36"/>
    <s v="LA"/>
    <x v="211"/>
    <n v="1"/>
    <x v="0"/>
    <n v="111577"/>
    <n v="195259"/>
    <n v="144709"/>
    <n v="253241"/>
    <n v="173461"/>
    <n v="303557"/>
    <n v="207361"/>
    <n v="362882"/>
    <n v="244572"/>
    <n v="428000"/>
    <n v="268235"/>
    <n v="469411"/>
    <n v="289638"/>
    <n v="506866"/>
  </r>
  <r>
    <m/>
    <x v="1"/>
    <s v="Region VI"/>
    <x v="36"/>
    <s v="LA"/>
    <x v="211"/>
    <n v="2"/>
    <x v="1"/>
    <n v="96677"/>
    <n v="169184"/>
    <n v="126917"/>
    <n v="222105"/>
    <n v="154531"/>
    <n v="270429"/>
    <n v="190010"/>
    <n v="332518"/>
    <n v="226258"/>
    <n v="395951"/>
    <n v="249976"/>
    <n v="437457"/>
    <n v="271738"/>
    <n v="475541"/>
  </r>
  <r>
    <m/>
    <x v="1"/>
    <s v="Region VI"/>
    <x v="36"/>
    <s v="LA"/>
    <x v="211"/>
    <n v="3"/>
    <x v="2"/>
    <n v="87591"/>
    <n v="153284"/>
    <n v="119085"/>
    <n v="208399"/>
    <n v="150495"/>
    <n v="263367"/>
    <n v="198037"/>
    <n v="346565"/>
    <n v="245088"/>
    <n v="428903"/>
    <n v="275908"/>
    <n v="482839"/>
    <n v="306291"/>
    <n v="536009"/>
  </r>
  <r>
    <m/>
    <x v="1"/>
    <s v="Region VI"/>
    <x v="36"/>
    <s v="LA"/>
    <x v="211"/>
    <n v="4"/>
    <x v="3"/>
    <n v="98449"/>
    <n v="157518"/>
    <n v="137828"/>
    <n v="220526"/>
    <n v="177208"/>
    <n v="283533"/>
    <n v="236277"/>
    <n v="378044"/>
    <n v="295347"/>
    <n v="472555"/>
    <n v="334726"/>
    <n v="535562"/>
    <n v="374106"/>
    <n v="598569"/>
  </r>
  <r>
    <m/>
    <x v="4"/>
    <s v="Region VI - Midsouth"/>
    <x v="36"/>
    <s v="LA"/>
    <x v="262"/>
    <n v="1"/>
    <x v="0"/>
    <n v="107409"/>
    <n v="187966"/>
    <n v="139396"/>
    <n v="243943"/>
    <n v="166557"/>
    <n v="291475"/>
    <n v="198583"/>
    <n v="347521"/>
    <n v="234282"/>
    <n v="409994"/>
    <n v="257005"/>
    <n v="449759"/>
    <n v="278382"/>
    <n v="487169"/>
  </r>
  <r>
    <m/>
    <x v="4"/>
    <s v="Region VI - Midsouth"/>
    <x v="36"/>
    <s v="LA"/>
    <x v="262"/>
    <n v="2"/>
    <x v="1"/>
    <n v="90272"/>
    <n v="157975"/>
    <n v="120003"/>
    <n v="210005"/>
    <n v="147539"/>
    <n v="258194"/>
    <n v="185059"/>
    <n v="323854"/>
    <n v="223520"/>
    <n v="391161"/>
    <n v="246717"/>
    <n v="431755"/>
    <n v="268405"/>
    <n v="469709"/>
  </r>
  <r>
    <m/>
    <x v="4"/>
    <s v="Region VI - Midsouth"/>
    <x v="36"/>
    <s v="LA"/>
    <x v="262"/>
    <n v="3"/>
    <x v="2"/>
    <n v="83438"/>
    <n v="146017"/>
    <n v="115264"/>
    <n v="201713"/>
    <n v="146209"/>
    <n v="255865"/>
    <n v="190961"/>
    <n v="334181"/>
    <n v="237874"/>
    <n v="416279"/>
    <n v="267709"/>
    <n v="468491"/>
    <n v="297101"/>
    <n v="519927"/>
  </r>
  <r>
    <m/>
    <x v="4"/>
    <s v="Region VI - Midsouth"/>
    <x v="36"/>
    <s v="LA"/>
    <x v="262"/>
    <n v="4"/>
    <x v="3"/>
    <n v="92610"/>
    <n v="148177"/>
    <n v="129655"/>
    <n v="207448"/>
    <n v="166699"/>
    <n v="266718"/>
    <n v="222265"/>
    <n v="355624"/>
    <n v="277831"/>
    <n v="444530"/>
    <n v="314876"/>
    <n v="503801"/>
    <n v="351920"/>
    <n v="563072"/>
  </r>
  <r>
    <m/>
    <x v="1"/>
    <s v="Region VI"/>
    <x v="36"/>
    <s v="LA"/>
    <x v="262"/>
    <n v="1"/>
    <x v="0"/>
    <n v="110280"/>
    <n v="192990"/>
    <n v="142992"/>
    <n v="250235"/>
    <n v="171379"/>
    <n v="299913"/>
    <n v="204837"/>
    <n v="358464"/>
    <n v="241564"/>
    <n v="422736"/>
    <n v="264923"/>
    <n v="463615"/>
    <n v="286027"/>
    <n v="500548"/>
  </r>
  <r>
    <m/>
    <x v="1"/>
    <s v="Region VI"/>
    <x v="36"/>
    <s v="LA"/>
    <x v="262"/>
    <n v="2"/>
    <x v="1"/>
    <n v="95704"/>
    <n v="167482"/>
    <n v="125586"/>
    <n v="219776"/>
    <n v="152860"/>
    <n v="267505"/>
    <n v="187863"/>
    <n v="328760"/>
    <n v="223648"/>
    <n v="391384"/>
    <n v="247068"/>
    <n v="432370"/>
    <n v="268542"/>
    <n v="469949"/>
  </r>
  <r>
    <m/>
    <x v="1"/>
    <s v="Region VI"/>
    <x v="36"/>
    <s v="LA"/>
    <x v="262"/>
    <n v="3"/>
    <x v="2"/>
    <n v="86883"/>
    <n v="152046"/>
    <n v="118172"/>
    <n v="206801"/>
    <n v="149378"/>
    <n v="261412"/>
    <n v="196605"/>
    <n v="344058"/>
    <n v="243350"/>
    <n v="425863"/>
    <n v="273979"/>
    <n v="479464"/>
    <n v="304181"/>
    <n v="532316"/>
  </r>
  <r>
    <m/>
    <x v="1"/>
    <s v="Region VI"/>
    <x v="36"/>
    <s v="LA"/>
    <x v="262"/>
    <n v="4"/>
    <x v="3"/>
    <n v="97309"/>
    <n v="155694"/>
    <n v="136232"/>
    <n v="217971"/>
    <n v="175156"/>
    <n v="280249"/>
    <n v="233541"/>
    <n v="373665"/>
    <n v="291926"/>
    <n v="467081"/>
    <n v="330849"/>
    <n v="529359"/>
    <n v="369773"/>
    <n v="591637"/>
  </r>
  <r>
    <m/>
    <x v="4"/>
    <s v="Region IV - Southeast"/>
    <x v="22"/>
    <s v="FL"/>
    <x v="144"/>
    <n v="1"/>
    <x v="0"/>
    <n v="108973"/>
    <n v="190703"/>
    <n v="141636"/>
    <n v="247863"/>
    <n v="169417"/>
    <n v="296480"/>
    <n v="202248"/>
    <n v="353935"/>
    <n v="238787"/>
    <n v="417877"/>
    <n v="262023"/>
    <n v="458540"/>
    <n v="283954"/>
    <n v="496920"/>
  </r>
  <r>
    <m/>
    <x v="4"/>
    <s v="Region IV - Southeast"/>
    <x v="22"/>
    <s v="FL"/>
    <x v="144"/>
    <n v="2"/>
    <x v="1"/>
    <n v="90448"/>
    <n v="158285"/>
    <n v="120673"/>
    <n v="211178"/>
    <n v="148860"/>
    <n v="260506"/>
    <n v="187630"/>
    <n v="328352"/>
    <n v="227154"/>
    <n v="397520"/>
    <n v="250902"/>
    <n v="439079"/>
    <n v="273170"/>
    <n v="478048"/>
  </r>
  <r>
    <m/>
    <x v="4"/>
    <s v="Region IV - Southeast"/>
    <x v="22"/>
    <s v="FL"/>
    <x v="144"/>
    <n v="3"/>
    <x v="2"/>
    <n v="82877"/>
    <n v="145035"/>
    <n v="114353"/>
    <n v="200118"/>
    <n v="144876"/>
    <n v="253533"/>
    <n v="188861"/>
    <n v="330507"/>
    <n v="235183"/>
    <n v="411570"/>
    <n v="264507"/>
    <n v="462887"/>
    <n v="293352"/>
    <n v="513366"/>
  </r>
  <r>
    <m/>
    <x v="4"/>
    <s v="Region IV - Southeast"/>
    <x v="22"/>
    <s v="FL"/>
    <x v="144"/>
    <n v="4"/>
    <x v="3"/>
    <n v="93933"/>
    <n v="150293"/>
    <n v="131507"/>
    <n v="210411"/>
    <n v="169080"/>
    <n v="270528"/>
    <n v="225440"/>
    <n v="360704"/>
    <n v="281800"/>
    <n v="450880"/>
    <n v="319373"/>
    <n v="510997"/>
    <n v="356947"/>
    <n v="571115"/>
  </r>
  <r>
    <m/>
    <x v="1"/>
    <s v="Region IV"/>
    <x v="22"/>
    <s v="FL"/>
    <x v="144"/>
    <n v="1"/>
    <x v="0"/>
    <n v="109915"/>
    <n v="192351"/>
    <n v="142684"/>
    <n v="249698"/>
    <n v="171121"/>
    <n v="299462"/>
    <n v="204693"/>
    <n v="358213"/>
    <n v="241537"/>
    <n v="422689"/>
    <n v="264955"/>
    <n v="463672"/>
    <n v="286220"/>
    <n v="500884"/>
  </r>
  <r>
    <m/>
    <x v="1"/>
    <s v="Region IV"/>
    <x v="22"/>
    <s v="FL"/>
    <x v="144"/>
    <n v="2"/>
    <x v="1"/>
    <n v="94684"/>
    <n v="165697"/>
    <n v="124498"/>
    <n v="217871"/>
    <n v="151770"/>
    <n v="265598"/>
    <n v="186958"/>
    <n v="327176"/>
    <n v="222817"/>
    <n v="389929"/>
    <n v="246262"/>
    <n v="430958"/>
    <n v="267828"/>
    <n v="468699"/>
  </r>
  <r>
    <m/>
    <x v="1"/>
    <s v="Region IV"/>
    <x v="22"/>
    <s v="FL"/>
    <x v="144"/>
    <n v="3"/>
    <x v="2"/>
    <n v="85148"/>
    <n v="149010"/>
    <n v="115587"/>
    <n v="202277"/>
    <n v="145940"/>
    <n v="255395"/>
    <n v="191905"/>
    <n v="335834"/>
    <n v="237368"/>
    <n v="415394"/>
    <n v="267118"/>
    <n v="467456"/>
    <n v="296421"/>
    <n v="518736"/>
  </r>
  <r>
    <m/>
    <x v="1"/>
    <s v="Region IV"/>
    <x v="22"/>
    <s v="FL"/>
    <x v="144"/>
    <n v="4"/>
    <x v="3"/>
    <n v="96969"/>
    <n v="155150"/>
    <n v="135756"/>
    <n v="217210"/>
    <n v="174544"/>
    <n v="279270"/>
    <n v="232725"/>
    <n v="372360"/>
    <n v="290906"/>
    <n v="465450"/>
    <n v="329694"/>
    <n v="527510"/>
    <n v="368481"/>
    <n v="589570"/>
  </r>
  <r>
    <m/>
    <x v="4"/>
    <s v="Region III -"/>
    <x v="18"/>
    <s v="PA"/>
    <x v="102"/>
    <n v="1"/>
    <x v="0"/>
    <n v="123150"/>
    <n v="215512"/>
    <n v="159941"/>
    <n v="279897"/>
    <n v="191207"/>
    <n v="334613"/>
    <n v="228114"/>
    <n v="399200"/>
    <n v="269222"/>
    <n v="471139"/>
    <n v="295376"/>
    <n v="516909"/>
    <n v="320021"/>
    <n v="560036"/>
  </r>
  <r>
    <m/>
    <x v="4"/>
    <s v="Region III -"/>
    <x v="18"/>
    <s v="PA"/>
    <x v="102"/>
    <n v="2"/>
    <x v="1"/>
    <n v="102871"/>
    <n v="180023"/>
    <n v="136992"/>
    <n v="239737"/>
    <n v="168703"/>
    <n v="295230"/>
    <n v="212111"/>
    <n v="371194"/>
    <n v="256488"/>
    <n v="448853"/>
    <n v="283202"/>
    <n v="495603"/>
    <n v="308215"/>
    <n v="539376"/>
  </r>
  <r>
    <m/>
    <x v="4"/>
    <s v="Region III -"/>
    <x v="18"/>
    <s v="PA"/>
    <x v="102"/>
    <n v="3"/>
    <x v="2"/>
    <n v="94682"/>
    <n v="165693"/>
    <n v="130721"/>
    <n v="228762"/>
    <n v="165717"/>
    <n v="290005"/>
    <n v="216242"/>
    <n v="378423"/>
    <n v="269324"/>
    <n v="471316"/>
    <n v="303007"/>
    <n v="530262"/>
    <n v="336166"/>
    <n v="588291"/>
  </r>
  <r>
    <m/>
    <x v="4"/>
    <s v="Region III -"/>
    <x v="18"/>
    <s v="PA"/>
    <x v="102"/>
    <n v="4"/>
    <x v="3"/>
    <n v="106168"/>
    <n v="169869"/>
    <n v="148636"/>
    <n v="237817"/>
    <n v="191103"/>
    <n v="305765"/>
    <n v="254804"/>
    <n v="407687"/>
    <n v="318505"/>
    <n v="509608"/>
    <n v="360972"/>
    <n v="577556"/>
    <n v="403440"/>
    <n v="645504"/>
  </r>
  <r>
    <m/>
    <x v="1"/>
    <s v="Region III "/>
    <x v="18"/>
    <s v="PA"/>
    <x v="102"/>
    <n v="1"/>
    <x v="0"/>
    <n v="121660"/>
    <n v="212905"/>
    <n v="157887"/>
    <n v="276303"/>
    <n v="189325"/>
    <n v="331319"/>
    <n v="226425"/>
    <n v="396245"/>
    <n v="267143"/>
    <n v="467501"/>
    <n v="293028"/>
    <n v="512800"/>
    <n v="316505"/>
    <n v="553883"/>
  </r>
  <r>
    <m/>
    <x v="1"/>
    <s v="Region III "/>
    <x v="18"/>
    <s v="PA"/>
    <x v="102"/>
    <n v="2"/>
    <x v="1"/>
    <n v="104986"/>
    <n v="183726"/>
    <n v="137978"/>
    <n v="241461"/>
    <n v="168141"/>
    <n v="294247"/>
    <n v="207010"/>
    <n v="362267"/>
    <n v="246650"/>
    <n v="431637"/>
    <n v="272573"/>
    <n v="477003"/>
    <n v="296401"/>
    <n v="518702"/>
  </r>
  <r>
    <m/>
    <x v="1"/>
    <s v="Region III "/>
    <x v="18"/>
    <s v="PA"/>
    <x v="102"/>
    <n v="3"/>
    <x v="2"/>
    <n v="94627"/>
    <n v="165598"/>
    <n v="128514"/>
    <n v="224900"/>
    <n v="162308"/>
    <n v="284039"/>
    <n v="213475"/>
    <n v="373581"/>
    <n v="264092"/>
    <n v="462161"/>
    <n v="297225"/>
    <n v="520144"/>
    <n v="329869"/>
    <n v="577271"/>
  </r>
  <r>
    <m/>
    <x v="1"/>
    <s v="Region III "/>
    <x v="18"/>
    <s v="PA"/>
    <x v="102"/>
    <n v="4"/>
    <x v="3"/>
    <n v="107335"/>
    <n v="171736"/>
    <n v="150269"/>
    <n v="240431"/>
    <n v="193203"/>
    <n v="309125"/>
    <n v="257604"/>
    <n v="412167"/>
    <n v="322005"/>
    <n v="515208"/>
    <n v="364939"/>
    <n v="583903"/>
    <n v="407873"/>
    <n v="652597"/>
  </r>
  <r>
    <m/>
    <x v="4"/>
    <s v="Region V - Midwest"/>
    <x v="31"/>
    <s v="ME"/>
    <x v="222"/>
    <n v="1"/>
    <x v="0"/>
    <n v="119437"/>
    <n v="209015"/>
    <n v="155125"/>
    <n v="271469"/>
    <n v="185455"/>
    <n v="324546"/>
    <n v="221258"/>
    <n v="387202"/>
    <n v="261136"/>
    <n v="456988"/>
    <n v="286506"/>
    <n v="501386"/>
    <n v="310414"/>
    <n v="543225"/>
  </r>
  <r>
    <m/>
    <x v="4"/>
    <s v="Region V - Midwest"/>
    <x v="31"/>
    <s v="ME"/>
    <x v="222"/>
    <n v="2"/>
    <x v="1"/>
    <n v="99739"/>
    <n v="174544"/>
    <n v="132834"/>
    <n v="232459"/>
    <n v="163595"/>
    <n v="286292"/>
    <n v="205714"/>
    <n v="359999"/>
    <n v="248766"/>
    <n v="435340"/>
    <n v="274681"/>
    <n v="480691"/>
    <n v="298946"/>
    <n v="523156"/>
  </r>
  <r>
    <m/>
    <x v="4"/>
    <s v="Region V - Midwest"/>
    <x v="31"/>
    <s v="ME"/>
    <x v="222"/>
    <n v="3"/>
    <x v="2"/>
    <n v="91780"/>
    <n v="160616"/>
    <n v="126711"/>
    <n v="221745"/>
    <n v="160629"/>
    <n v="281101"/>
    <n v="209593"/>
    <n v="366787"/>
    <n v="261041"/>
    <n v="456821"/>
    <n v="293683"/>
    <n v="513946"/>
    <n v="325817"/>
    <n v="570180"/>
  </r>
  <r>
    <m/>
    <x v="4"/>
    <s v="Region V - Midwest"/>
    <x v="31"/>
    <s v="ME"/>
    <x v="222"/>
    <n v="4"/>
    <x v="3"/>
    <n v="102967"/>
    <n v="164748"/>
    <n v="144154"/>
    <n v="230647"/>
    <n v="185341"/>
    <n v="296546"/>
    <n v="247121"/>
    <n v="395394"/>
    <n v="308902"/>
    <n v="494243"/>
    <n v="350089"/>
    <n v="560142"/>
    <n v="391275"/>
    <n v="626041"/>
  </r>
  <r>
    <m/>
    <x v="1"/>
    <s v="Region V"/>
    <x v="31"/>
    <s v="MI"/>
    <x v="222"/>
    <n v="1"/>
    <x v="0"/>
    <n v="119048"/>
    <n v="208334"/>
    <n v="154393"/>
    <n v="270187"/>
    <n v="185065"/>
    <n v="323864"/>
    <n v="221227"/>
    <n v="387147"/>
    <n v="260920"/>
    <n v="456610"/>
    <n v="286163"/>
    <n v="500785"/>
    <n v="308990"/>
    <n v="540733"/>
  </r>
  <r>
    <m/>
    <x v="1"/>
    <s v="Region V"/>
    <x v="31"/>
    <s v="MI"/>
    <x v="222"/>
    <n v="2"/>
    <x v="1"/>
    <n v="103176"/>
    <n v="180558"/>
    <n v="135440"/>
    <n v="237021"/>
    <n v="164900"/>
    <n v="288575"/>
    <n v="202744"/>
    <n v="354803"/>
    <n v="241412"/>
    <n v="422470"/>
    <n v="266714"/>
    <n v="466750"/>
    <n v="289927"/>
    <n v="507372"/>
  </r>
  <r>
    <m/>
    <x v="1"/>
    <s v="Region V"/>
    <x v="31"/>
    <s v="MI"/>
    <x v="222"/>
    <n v="3"/>
    <x v="2"/>
    <n v="93510"/>
    <n v="163642"/>
    <n v="127140"/>
    <n v="222496"/>
    <n v="160682"/>
    <n v="281193"/>
    <n v="211448"/>
    <n v="370034"/>
    <n v="261691"/>
    <n v="457959"/>
    <n v="294603"/>
    <n v="515556"/>
    <n v="327051"/>
    <n v="572339"/>
  </r>
  <r>
    <m/>
    <x v="1"/>
    <s v="Region V"/>
    <x v="31"/>
    <s v="MI"/>
    <x v="222"/>
    <n v="4"/>
    <x v="3"/>
    <n v="105042"/>
    <n v="168067"/>
    <n v="147059"/>
    <n v="235294"/>
    <n v="189075"/>
    <n v="302521"/>
    <n v="252101"/>
    <n v="403361"/>
    <n v="315126"/>
    <n v="504201"/>
    <n v="357142"/>
    <n v="571428"/>
    <n v="399159"/>
    <n v="638655"/>
  </r>
  <r>
    <m/>
    <x v="4"/>
    <s v="Region VI - Midsouth"/>
    <x v="39"/>
    <s v="TX"/>
    <x v="288"/>
    <n v="1"/>
    <x v="0"/>
    <n v="98574"/>
    <n v="172504"/>
    <n v="127863"/>
    <n v="223760"/>
    <n v="152718"/>
    <n v="267257"/>
    <n v="182001"/>
    <n v="318502"/>
    <n v="214662"/>
    <n v="375659"/>
    <n v="235457"/>
    <n v="412050"/>
    <n v="254998"/>
    <n v="446247"/>
  </r>
  <r>
    <m/>
    <x v="4"/>
    <s v="Region VI - Midsouth"/>
    <x v="39"/>
    <s v="TX"/>
    <x v="288"/>
    <n v="2"/>
    <x v="1"/>
    <n v="83210"/>
    <n v="145617"/>
    <n v="110475"/>
    <n v="193332"/>
    <n v="135667"/>
    <n v="237418"/>
    <n v="169876"/>
    <n v="297284"/>
    <n v="205013"/>
    <n v="358773"/>
    <n v="226233"/>
    <n v="395908"/>
    <n v="246054"/>
    <n v="430594"/>
  </r>
  <r>
    <m/>
    <x v="4"/>
    <s v="Region VI - Midsouth"/>
    <x v="39"/>
    <s v="TX"/>
    <x v="288"/>
    <n v="3"/>
    <x v="2"/>
    <n v="77142"/>
    <n v="134999"/>
    <n v="106610"/>
    <n v="186568"/>
    <n v="135287"/>
    <n v="236753"/>
    <n v="176811"/>
    <n v="309419"/>
    <n v="220273"/>
    <n v="385477"/>
    <n v="247955"/>
    <n v="433922"/>
    <n v="275241"/>
    <n v="481672"/>
  </r>
  <r>
    <m/>
    <x v="4"/>
    <s v="Region VI - Midsouth"/>
    <x v="39"/>
    <s v="TX"/>
    <x v="288"/>
    <n v="4"/>
    <x v="3"/>
    <n v="85001"/>
    <n v="136001"/>
    <n v="119001"/>
    <n v="190402"/>
    <n v="153001"/>
    <n v="244802"/>
    <n v="204002"/>
    <n v="326403"/>
    <n v="255002"/>
    <n v="408004"/>
    <n v="289003"/>
    <n v="462405"/>
    <n v="323003"/>
    <n v="516805"/>
  </r>
  <r>
    <m/>
    <x v="1"/>
    <s v="Region VI"/>
    <x v="39"/>
    <s v="TX"/>
    <x v="288"/>
    <n v="1"/>
    <x v="0"/>
    <n v="100216"/>
    <n v="175377"/>
    <n v="129873"/>
    <n v="227278"/>
    <n v="155611"/>
    <n v="272319"/>
    <n v="185922"/>
    <n v="325364"/>
    <n v="219199"/>
    <n v="383599"/>
    <n v="240370"/>
    <n v="420648"/>
    <n v="259454"/>
    <n v="454045"/>
  </r>
  <r>
    <m/>
    <x v="1"/>
    <s v="Region VI"/>
    <x v="39"/>
    <s v="TX"/>
    <x v="288"/>
    <n v="2"/>
    <x v="1"/>
    <n v="87259"/>
    <n v="152703"/>
    <n v="114402"/>
    <n v="200203"/>
    <n v="139149"/>
    <n v="243512"/>
    <n v="170835"/>
    <n v="298960"/>
    <n v="203274"/>
    <n v="355730"/>
    <n v="224515"/>
    <n v="392901"/>
    <n v="243962"/>
    <n v="426933"/>
  </r>
  <r>
    <m/>
    <x v="1"/>
    <s v="Region VI"/>
    <x v="39"/>
    <s v="TX"/>
    <x v="288"/>
    <n v="3"/>
    <x v="2"/>
    <n v="79550"/>
    <n v="139213"/>
    <n v="108290"/>
    <n v="189508"/>
    <n v="136957"/>
    <n v="239675"/>
    <n v="180328"/>
    <n v="315575"/>
    <n v="223272"/>
    <n v="390726"/>
    <n v="251426"/>
    <n v="439996"/>
    <n v="279200"/>
    <n v="488600"/>
  </r>
  <r>
    <m/>
    <x v="1"/>
    <s v="Region VI"/>
    <x v="39"/>
    <s v="TX"/>
    <x v="288"/>
    <n v="4"/>
    <x v="3"/>
    <n v="88435"/>
    <n v="141496"/>
    <n v="123809"/>
    <n v="198095"/>
    <n v="159183"/>
    <n v="254693"/>
    <n v="212244"/>
    <n v="339591"/>
    <n v="265305"/>
    <n v="424489"/>
    <n v="300679"/>
    <n v="481087"/>
    <n v="336053"/>
    <n v="537686"/>
  </r>
  <r>
    <m/>
    <x v="4"/>
    <s v="Region VI - Midsouth"/>
    <x v="37"/>
    <s v="NM"/>
    <x v="270"/>
    <n v="1"/>
    <x v="0"/>
    <n v="111947"/>
    <n v="195907"/>
    <n v="145407"/>
    <n v="254462"/>
    <n v="173845"/>
    <n v="304229"/>
    <n v="207419"/>
    <n v="362983"/>
    <n v="244810"/>
    <n v="428418"/>
    <n v="268598"/>
    <n v="470047"/>
    <n v="291018"/>
    <n v="509282"/>
  </r>
  <r>
    <m/>
    <x v="4"/>
    <s v="Region VI - Midsouth"/>
    <x v="37"/>
    <s v="NM"/>
    <x v="270"/>
    <n v="2"/>
    <x v="1"/>
    <n v="93431"/>
    <n v="163504"/>
    <n v="124453"/>
    <n v="217793"/>
    <n v="153297"/>
    <n v="268269"/>
    <n v="192807"/>
    <n v="337412"/>
    <n v="233183"/>
    <n v="408070"/>
    <n v="257482"/>
    <n v="450594"/>
    <n v="280239"/>
    <n v="490418"/>
  </r>
  <r>
    <m/>
    <x v="4"/>
    <s v="Region VI - Midsouth"/>
    <x v="37"/>
    <s v="NM"/>
    <x v="270"/>
    <n v="3"/>
    <x v="2"/>
    <n v="85941"/>
    <n v="150397"/>
    <n v="118643"/>
    <n v="207626"/>
    <n v="150393"/>
    <n v="263188"/>
    <n v="196219"/>
    <n v="343384"/>
    <n v="244381"/>
    <n v="427666"/>
    <n v="274932"/>
    <n v="481131"/>
    <n v="305005"/>
    <n v="533758"/>
  </r>
  <r>
    <m/>
    <x v="4"/>
    <s v="Region VI - Midsouth"/>
    <x v="37"/>
    <s v="NM"/>
    <x v="270"/>
    <n v="4"/>
    <x v="3"/>
    <n v="96509"/>
    <n v="154414"/>
    <n v="135112"/>
    <n v="216179"/>
    <n v="173716"/>
    <n v="277945"/>
    <n v="231621"/>
    <n v="370593"/>
    <n v="289526"/>
    <n v="463241"/>
    <n v="328129"/>
    <n v="525007"/>
    <n v="366733"/>
    <n v="586772"/>
  </r>
  <r>
    <m/>
    <x v="1"/>
    <s v="Region VI"/>
    <x v="37"/>
    <s v="NM"/>
    <x v="270"/>
    <n v="1"/>
    <x v="0"/>
    <n v="109240"/>
    <n v="191171"/>
    <n v="141791"/>
    <n v="248134"/>
    <n v="170038"/>
    <n v="297566"/>
    <n v="203380"/>
    <n v="355915"/>
    <n v="239972"/>
    <n v="419951"/>
    <n v="263232"/>
    <n v="460656"/>
    <n v="284342"/>
    <n v="497598"/>
  </r>
  <r>
    <m/>
    <x v="1"/>
    <s v="Region VI"/>
    <x v="37"/>
    <s v="NM"/>
    <x v="270"/>
    <n v="2"/>
    <x v="1"/>
    <n v="94178"/>
    <n v="164812"/>
    <n v="123806"/>
    <n v="216660"/>
    <n v="150901"/>
    <n v="264077"/>
    <n v="185841"/>
    <n v="325221"/>
    <n v="221459"/>
    <n v="387553"/>
    <n v="244749"/>
    <n v="428311"/>
    <n v="266166"/>
    <n v="465790"/>
  </r>
  <r>
    <m/>
    <x v="1"/>
    <s v="Region VI"/>
    <x v="37"/>
    <s v="NM"/>
    <x v="270"/>
    <n v="3"/>
    <x v="2"/>
    <n v="84780"/>
    <n v="148366"/>
    <n v="115112"/>
    <n v="201446"/>
    <n v="145359"/>
    <n v="254378"/>
    <n v="191160"/>
    <n v="334530"/>
    <n v="236464"/>
    <n v="413812"/>
    <n v="266114"/>
    <n v="465700"/>
    <n v="295323"/>
    <n v="516815"/>
  </r>
  <r>
    <m/>
    <x v="1"/>
    <s v="Region VI"/>
    <x v="37"/>
    <s v="NM"/>
    <x v="270"/>
    <n v="4"/>
    <x v="3"/>
    <n v="96376"/>
    <n v="154201"/>
    <n v="134926"/>
    <n v="215881"/>
    <n v="173476"/>
    <n v="277562"/>
    <n v="231301"/>
    <n v="370082"/>
    <n v="289127"/>
    <n v="462603"/>
    <n v="327677"/>
    <n v="524283"/>
    <n v="366227"/>
    <n v="585963"/>
  </r>
  <r>
    <m/>
    <x v="4"/>
    <s v="Region IX - West"/>
    <x v="53"/>
    <s v="NV"/>
    <x v="386"/>
    <n v="1"/>
    <x v="0"/>
    <n v="129747"/>
    <n v="227056"/>
    <n v="168341"/>
    <n v="294597"/>
    <n v="201104"/>
    <n v="351931"/>
    <n v="239718"/>
    <n v="419506"/>
    <n v="282774"/>
    <n v="494854"/>
    <n v="310183"/>
    <n v="542820"/>
    <n v="335954"/>
    <n v="587920"/>
  </r>
  <r>
    <m/>
    <x v="4"/>
    <s v="Region IX - West"/>
    <x v="53"/>
    <s v="NV"/>
    <x v="386"/>
    <n v="2"/>
    <x v="1"/>
    <n v="109286"/>
    <n v="191251"/>
    <n v="145188"/>
    <n v="254078"/>
    <n v="178398"/>
    <n v="312197"/>
    <n v="223572"/>
    <n v="391250"/>
    <n v="269925"/>
    <n v="472369"/>
    <n v="297900"/>
    <n v="521325"/>
    <n v="324043"/>
    <n v="567075"/>
  </r>
  <r>
    <m/>
    <x v="4"/>
    <s v="Region IX - West"/>
    <x v="53"/>
    <s v="NV"/>
    <x v="386"/>
    <n v="3"/>
    <x v="2"/>
    <n v="101168"/>
    <n v="177043"/>
    <n v="139785"/>
    <n v="244623"/>
    <n v="177349"/>
    <n v="310361"/>
    <n v="231709"/>
    <n v="405491"/>
    <n v="288649"/>
    <n v="505136"/>
    <n v="324889"/>
    <n v="568556"/>
    <n v="360601"/>
    <n v="631052"/>
  </r>
  <r>
    <m/>
    <x v="4"/>
    <s v="Region IX - West"/>
    <x v="53"/>
    <s v="NV"/>
    <x v="386"/>
    <n v="4"/>
    <x v="3"/>
    <n v="111876"/>
    <n v="179001"/>
    <n v="156626"/>
    <n v="250602"/>
    <n v="201376"/>
    <n v="322202"/>
    <n v="268502"/>
    <n v="429603"/>
    <n v="335627"/>
    <n v="537004"/>
    <n v="380378"/>
    <n v="608605"/>
    <n v="425128"/>
    <n v="680205"/>
  </r>
  <r>
    <m/>
    <x v="1"/>
    <s v="Region IX"/>
    <x v="53"/>
    <s v="NV"/>
    <x v="386"/>
    <n v="1"/>
    <x v="0"/>
    <n v="128822"/>
    <n v="225439"/>
    <n v="166985"/>
    <n v="292224"/>
    <n v="200104"/>
    <n v="350182"/>
    <n v="239121"/>
    <n v="418462"/>
    <n v="281954"/>
    <n v="493419"/>
    <n v="309200"/>
    <n v="541101"/>
    <n v="333787"/>
    <n v="584127"/>
  </r>
  <r>
    <m/>
    <x v="1"/>
    <s v="Region IX"/>
    <x v="53"/>
    <s v="NV"/>
    <x v="386"/>
    <n v="2"/>
    <x v="1"/>
    <n v="112000"/>
    <n v="196000"/>
    <n v="146898"/>
    <n v="257071"/>
    <n v="178731"/>
    <n v="312779"/>
    <n v="219532"/>
    <n v="384181"/>
    <n v="261277"/>
    <n v="457235"/>
    <n v="288606"/>
    <n v="505060"/>
    <n v="313643"/>
    <n v="548875"/>
  </r>
  <r>
    <m/>
    <x v="1"/>
    <s v="Region IX"/>
    <x v="53"/>
    <s v="NV"/>
    <x v="386"/>
    <n v="3"/>
    <x v="2"/>
    <n v="101913"/>
    <n v="178348"/>
    <n v="138680"/>
    <n v="242689"/>
    <n v="175351"/>
    <n v="306864"/>
    <n v="230840"/>
    <n v="403970"/>
    <n v="285773"/>
    <n v="500103"/>
    <n v="321779"/>
    <n v="563113"/>
    <n v="357291"/>
    <n v="625258"/>
  </r>
  <r>
    <m/>
    <x v="1"/>
    <s v="Region IX"/>
    <x v="53"/>
    <s v="NV"/>
    <x v="386"/>
    <n v="4"/>
    <x v="3"/>
    <n v="113675"/>
    <n v="181880"/>
    <n v="159145"/>
    <n v="254632"/>
    <n v="204615"/>
    <n v="327383"/>
    <n v="272820"/>
    <n v="436511"/>
    <n v="341024"/>
    <n v="545639"/>
    <n v="386494"/>
    <n v="618391"/>
    <n v="431964"/>
    <n v="691143"/>
  </r>
  <r>
    <m/>
    <x v="4"/>
    <s v="Region IV - Southeast"/>
    <x v="25"/>
    <s v="ME"/>
    <x v="169"/>
    <n v="1"/>
    <x v="0"/>
    <n v="103322"/>
    <n v="180814"/>
    <n v="134253"/>
    <n v="234943"/>
    <n v="160552"/>
    <n v="280966"/>
    <n v="191618"/>
    <n v="335332"/>
    <n v="226203"/>
    <n v="395856"/>
    <n v="248201"/>
    <n v="434352"/>
    <n v="268950"/>
    <n v="470663"/>
  </r>
  <r>
    <m/>
    <x v="4"/>
    <s v="Region IV - Southeast"/>
    <x v="25"/>
    <s v="ME"/>
    <x v="169"/>
    <n v="2"/>
    <x v="1"/>
    <n v="85968"/>
    <n v="150443"/>
    <n v="114614"/>
    <n v="200574"/>
    <n v="141294"/>
    <n v="247264"/>
    <n v="177923"/>
    <n v="311366"/>
    <n v="215305"/>
    <n v="376784"/>
    <n v="237783"/>
    <n v="416120"/>
    <n v="258847"/>
    <n v="452983"/>
  </r>
  <r>
    <m/>
    <x v="4"/>
    <s v="Region IV - Southeast"/>
    <x v="25"/>
    <s v="ME"/>
    <x v="169"/>
    <n v="3"/>
    <x v="2"/>
    <n v="78906"/>
    <n v="138086"/>
    <n v="108900"/>
    <n v="190575"/>
    <n v="138001"/>
    <n v="241501"/>
    <n v="179966"/>
    <n v="314941"/>
    <n v="224120"/>
    <n v="392211"/>
    <n v="252098"/>
    <n v="441171"/>
    <n v="279627"/>
    <n v="489347"/>
  </r>
  <r>
    <m/>
    <x v="4"/>
    <s v="Region IV - Southeast"/>
    <x v="25"/>
    <s v="ME"/>
    <x v="169"/>
    <n v="4"/>
    <x v="3"/>
    <n v="89067"/>
    <n v="142507"/>
    <n v="124694"/>
    <n v="199510"/>
    <n v="160321"/>
    <n v="256513"/>
    <n v="213761"/>
    <n v="342018"/>
    <n v="267201"/>
    <n v="427522"/>
    <n v="302828"/>
    <n v="484525"/>
    <n v="338455"/>
    <n v="541528"/>
  </r>
  <r>
    <m/>
    <x v="1"/>
    <s v="Region IV"/>
    <x v="25"/>
    <s v="MS"/>
    <x v="169"/>
    <n v="1"/>
    <x v="0"/>
    <n v="103677"/>
    <n v="181434"/>
    <n v="134563"/>
    <n v="235486"/>
    <n v="161366"/>
    <n v="282390"/>
    <n v="193002"/>
    <n v="337753"/>
    <n v="227721"/>
    <n v="398512"/>
    <n v="249791"/>
    <n v="437135"/>
    <n v="269817"/>
    <n v="472180"/>
  </r>
  <r>
    <m/>
    <x v="1"/>
    <s v="Region IV"/>
    <x v="25"/>
    <s v="MS"/>
    <x v="169"/>
    <n v="2"/>
    <x v="1"/>
    <n v="89408"/>
    <n v="156464"/>
    <n v="117525"/>
    <n v="205669"/>
    <n v="143238"/>
    <n v="250666"/>
    <n v="176386"/>
    <n v="308676"/>
    <n v="210183"/>
    <n v="367821"/>
    <n v="232283"/>
    <n v="406496"/>
    <n v="252603"/>
    <n v="442055"/>
  </r>
  <r>
    <m/>
    <x v="1"/>
    <s v="Region IV"/>
    <x v="25"/>
    <s v="MS"/>
    <x v="169"/>
    <n v="3"/>
    <x v="2"/>
    <n v="80517"/>
    <n v="140904"/>
    <n v="109331"/>
    <n v="191330"/>
    <n v="138066"/>
    <n v="241615"/>
    <n v="181575"/>
    <n v="317757"/>
    <n v="224614"/>
    <n v="393075"/>
    <n v="252784"/>
    <n v="442371"/>
    <n v="280534"/>
    <n v="490935"/>
  </r>
  <r>
    <m/>
    <x v="1"/>
    <s v="Region IV"/>
    <x v="25"/>
    <s v="MS"/>
    <x v="169"/>
    <n v="4"/>
    <x v="3"/>
    <n v="91468"/>
    <n v="146348"/>
    <n v="128055"/>
    <n v="204888"/>
    <n v="164642"/>
    <n v="263427"/>
    <n v="219522"/>
    <n v="351236"/>
    <n v="274403"/>
    <n v="439045"/>
    <n v="310990"/>
    <n v="497584"/>
    <n v="347577"/>
    <n v="556124"/>
  </r>
  <r>
    <m/>
    <x v="4"/>
    <s v="Region I - Northeast"/>
    <x v="2"/>
    <s v="ME"/>
    <x v="14"/>
    <n v="1"/>
    <x v="0"/>
    <n v="139852"/>
    <n v="244741"/>
    <n v="181557"/>
    <n v="317725"/>
    <n v="216983"/>
    <n v="379720"/>
    <n v="258773"/>
    <n v="452853"/>
    <n v="305341"/>
    <n v="534347"/>
    <n v="334976"/>
    <n v="586209"/>
    <n v="362875"/>
    <n v="635032"/>
  </r>
  <r>
    <m/>
    <x v="4"/>
    <s v="Region I - Northeast"/>
    <x v="2"/>
    <s v="ME"/>
    <x v="14"/>
    <n v="2"/>
    <x v="1"/>
    <n v="117233"/>
    <n v="205158"/>
    <n v="155961"/>
    <n v="272931"/>
    <n v="191882"/>
    <n v="335793"/>
    <n v="240923"/>
    <n v="421616"/>
    <n v="291137"/>
    <n v="509490"/>
    <n v="321397"/>
    <n v="562445"/>
    <n v="349708"/>
    <n v="611988"/>
  </r>
  <r>
    <m/>
    <x v="4"/>
    <s v="Region I - Northeast"/>
    <x v="2"/>
    <s v="ME"/>
    <x v="14"/>
    <n v="3"/>
    <x v="2"/>
    <n v="108164"/>
    <n v="189288"/>
    <n v="149385"/>
    <n v="261424"/>
    <n v="189442"/>
    <n v="331524"/>
    <n v="247331"/>
    <n v="432829"/>
    <n v="308072"/>
    <n v="539126"/>
    <n v="346665"/>
    <n v="606663"/>
    <n v="384673"/>
    <n v="673179"/>
  </r>
  <r>
    <m/>
    <x v="4"/>
    <s v="Region I - Northeast"/>
    <x v="2"/>
    <s v="ME"/>
    <x v="14"/>
    <n v="4"/>
    <x v="3"/>
    <n v="120577"/>
    <n v="192923"/>
    <n v="168807"/>
    <n v="270092"/>
    <n v="217038"/>
    <n v="347261"/>
    <n v="289384"/>
    <n v="463015"/>
    <n v="361730"/>
    <n v="578768"/>
    <n v="409961"/>
    <n v="655937"/>
    <n v="458192"/>
    <n v="733107"/>
  </r>
  <r>
    <m/>
    <x v="1"/>
    <s v="Region I"/>
    <x v="1"/>
    <s v="ME"/>
    <x v="14"/>
    <n v="1"/>
    <x v="0"/>
    <n v="140703"/>
    <n v="246230"/>
    <n v="182438"/>
    <n v="319267"/>
    <n v="218657"/>
    <n v="382649"/>
    <n v="261344"/>
    <n v="457352"/>
    <n v="308203"/>
    <n v="539355"/>
    <n v="338006"/>
    <n v="591510"/>
    <n v="364933"/>
    <n v="638632"/>
  </r>
  <r>
    <m/>
    <x v="1"/>
    <s v="Region I"/>
    <x v="1"/>
    <s v="ME"/>
    <x v="14"/>
    <n v="2"/>
    <x v="1"/>
    <n v="122105"/>
    <n v="213684"/>
    <n v="160231"/>
    <n v="280405"/>
    <n v="195029"/>
    <n v="341300"/>
    <n v="239688"/>
    <n v="419454"/>
    <n v="285345"/>
    <n v="499353"/>
    <n v="315226"/>
    <n v="551646"/>
    <n v="342624"/>
    <n v="599592"/>
  </r>
  <r>
    <m/>
    <x v="1"/>
    <s v="Region I"/>
    <x v="1"/>
    <s v="ME"/>
    <x v="14"/>
    <n v="3"/>
    <x v="2"/>
    <n v="110852"/>
    <n v="193990"/>
    <n v="150771"/>
    <n v="263850"/>
    <n v="190586"/>
    <n v="333526"/>
    <n v="250841"/>
    <n v="438972"/>
    <n v="310482"/>
    <n v="543343"/>
    <n v="349560"/>
    <n v="611731"/>
    <n v="388093"/>
    <n v="679163"/>
  </r>
  <r>
    <m/>
    <x v="1"/>
    <s v="Region I"/>
    <x v="1"/>
    <s v="ME"/>
    <x v="14"/>
    <n v="4"/>
    <x v="3"/>
    <n v="124153"/>
    <n v="198644"/>
    <n v="173814"/>
    <n v="278102"/>
    <n v="223475"/>
    <n v="357560"/>
    <n v="297967"/>
    <n v="476747"/>
    <n v="372458"/>
    <n v="595933"/>
    <n v="422120"/>
    <n v="675391"/>
    <n v="471781"/>
    <n v="754849"/>
  </r>
  <r>
    <m/>
    <x v="4"/>
    <s v="Region VI - Midsouth"/>
    <x v="38"/>
    <s v="OK"/>
    <x v="275"/>
    <n v="1"/>
    <x v="0"/>
    <n v="103664"/>
    <n v="181412"/>
    <n v="134537"/>
    <n v="235440"/>
    <n v="160752"/>
    <n v="281317"/>
    <n v="191664"/>
    <n v="335411"/>
    <n v="226120"/>
    <n v="395710"/>
    <n v="248051"/>
    <n v="434090"/>
    <n v="268684"/>
    <n v="470197"/>
  </r>
  <r>
    <m/>
    <x v="4"/>
    <s v="Region VI - Midsouth"/>
    <x v="38"/>
    <s v="OK"/>
    <x v="275"/>
    <n v="2"/>
    <x v="1"/>
    <n v="87118"/>
    <n v="152456"/>
    <n v="115812"/>
    <n v="202671"/>
    <n v="142390"/>
    <n v="249183"/>
    <n v="178606"/>
    <n v="312560"/>
    <n v="215729"/>
    <n v="377526"/>
    <n v="238118"/>
    <n v="416706"/>
    <n v="259052"/>
    <n v="453340"/>
  </r>
  <r>
    <m/>
    <x v="4"/>
    <s v="Region VI - Midsouth"/>
    <x v="38"/>
    <s v="OK"/>
    <x v="275"/>
    <n v="3"/>
    <x v="2"/>
    <n v="80519"/>
    <n v="140908"/>
    <n v="111230"/>
    <n v="194653"/>
    <n v="141091"/>
    <n v="246909"/>
    <n v="184274"/>
    <n v="322479"/>
    <n v="229544"/>
    <n v="401702"/>
    <n v="258333"/>
    <n v="452083"/>
    <n v="286695"/>
    <n v="501716"/>
  </r>
  <r>
    <m/>
    <x v="4"/>
    <s v="Region VI - Midsouth"/>
    <x v="38"/>
    <s v="OK"/>
    <x v="275"/>
    <n v="4"/>
    <x v="3"/>
    <n v="89381"/>
    <n v="143010"/>
    <n v="125134"/>
    <n v="200214"/>
    <n v="160886"/>
    <n v="257418"/>
    <n v="214515"/>
    <n v="343224"/>
    <n v="268144"/>
    <n v="429030"/>
    <n v="303896"/>
    <n v="486234"/>
    <n v="339649"/>
    <n v="543438"/>
  </r>
  <r>
    <m/>
    <x v="1"/>
    <s v="Region VI"/>
    <x v="38"/>
    <s v="OK"/>
    <x v="275"/>
    <n v="1"/>
    <x v="0"/>
    <n v="104600"/>
    <n v="183049"/>
    <n v="135574"/>
    <n v="237254"/>
    <n v="162454"/>
    <n v="284294"/>
    <n v="194117"/>
    <n v="339705"/>
    <n v="228877"/>
    <n v="400535"/>
    <n v="250990"/>
    <n v="439233"/>
    <n v="270935"/>
    <n v="474137"/>
  </r>
  <r>
    <m/>
    <x v="1"/>
    <s v="Region VI"/>
    <x v="38"/>
    <s v="OK"/>
    <x v="275"/>
    <n v="2"/>
    <x v="1"/>
    <n v="90995"/>
    <n v="159241"/>
    <n v="119329"/>
    <n v="208825"/>
    <n v="145169"/>
    <n v="254046"/>
    <n v="178275"/>
    <n v="311981"/>
    <n v="212156"/>
    <n v="371273"/>
    <n v="234338"/>
    <n v="410092"/>
    <n v="254654"/>
    <n v="445645"/>
  </r>
  <r>
    <m/>
    <x v="1"/>
    <s v="Region VI"/>
    <x v="38"/>
    <s v="OK"/>
    <x v="275"/>
    <n v="3"/>
    <x v="2"/>
    <n v="82863"/>
    <n v="145010"/>
    <n v="112774"/>
    <n v="197355"/>
    <n v="142609"/>
    <n v="249566"/>
    <n v="187750"/>
    <n v="328563"/>
    <n v="232442"/>
    <n v="406774"/>
    <n v="261738"/>
    <n v="458042"/>
    <n v="290635"/>
    <n v="508611"/>
  </r>
  <r>
    <m/>
    <x v="1"/>
    <s v="Region VI"/>
    <x v="38"/>
    <s v="OK"/>
    <x v="275"/>
    <n v="4"/>
    <x v="3"/>
    <n v="92302"/>
    <n v="147683"/>
    <n v="129222"/>
    <n v="206756"/>
    <n v="166143"/>
    <n v="265829"/>
    <n v="221524"/>
    <n v="354439"/>
    <n v="276905"/>
    <n v="443048"/>
    <n v="313826"/>
    <n v="502122"/>
    <n v="350747"/>
    <n v="561195"/>
  </r>
  <r>
    <m/>
    <x v="4"/>
    <s v="Region I - Northeast"/>
    <x v="1"/>
    <s v="ME"/>
    <x v="10"/>
    <n v="1"/>
    <x v="0"/>
    <n v="123792"/>
    <n v="216635"/>
    <n v="160791"/>
    <n v="281385"/>
    <n v="192238"/>
    <n v="336416"/>
    <n v="229364"/>
    <n v="401387"/>
    <n v="270711"/>
    <n v="473745"/>
    <n v="297016"/>
    <n v="519778"/>
    <n v="321808"/>
    <n v="563163"/>
  </r>
  <r>
    <m/>
    <x v="4"/>
    <s v="Region I - Northeast"/>
    <x v="1"/>
    <s v="ME"/>
    <x v="10"/>
    <n v="2"/>
    <x v="1"/>
    <n v="103317"/>
    <n v="180805"/>
    <n v="137622"/>
    <n v="240838"/>
    <n v="169517"/>
    <n v="296655"/>
    <n v="213207"/>
    <n v="373112"/>
    <n v="257854"/>
    <n v="451244"/>
    <n v="284724"/>
    <n v="498268"/>
    <n v="309888"/>
    <n v="542305"/>
  </r>
  <r>
    <m/>
    <x v="4"/>
    <s v="Region I - Northeast"/>
    <x v="1"/>
    <s v="ME"/>
    <x v="10"/>
    <n v="3"/>
    <x v="2"/>
    <n v="95036"/>
    <n v="166313"/>
    <n v="131199"/>
    <n v="229598"/>
    <n v="166309"/>
    <n v="291041"/>
    <n v="216985"/>
    <n v="379724"/>
    <n v="270244"/>
    <n v="472926"/>
    <n v="304028"/>
    <n v="532050"/>
    <n v="337284"/>
    <n v="590247"/>
  </r>
  <r>
    <m/>
    <x v="4"/>
    <s v="Region I - Northeast"/>
    <x v="1"/>
    <s v="ME"/>
    <x v="10"/>
    <n v="4"/>
    <x v="3"/>
    <n v="106720"/>
    <n v="170751"/>
    <n v="149407"/>
    <n v="239052"/>
    <n v="192095"/>
    <n v="307353"/>
    <n v="256127"/>
    <n v="409803"/>
    <n v="320159"/>
    <n v="512254"/>
    <n v="362847"/>
    <n v="580555"/>
    <n v="405535"/>
    <n v="648855"/>
  </r>
  <r>
    <m/>
    <x v="4"/>
    <s v="Region X - Northwest"/>
    <x v="7"/>
    <s v="ID"/>
    <x v="10"/>
    <n v="1"/>
    <x v="0"/>
    <n v="122990"/>
    <n v="215232"/>
    <n v="159594"/>
    <n v="279290"/>
    <n v="190671"/>
    <n v="333675"/>
    <n v="227307"/>
    <n v="397786"/>
    <n v="268150"/>
    <n v="469262"/>
    <n v="294149"/>
    <n v="514761"/>
    <n v="318601"/>
    <n v="557551"/>
  </r>
  <r>
    <m/>
    <x v="4"/>
    <s v="Region X - Northwest"/>
    <x v="7"/>
    <s v="ID"/>
    <x v="10"/>
    <n v="2"/>
    <x v="1"/>
    <n v="103489"/>
    <n v="181105"/>
    <n v="137526"/>
    <n v="240670"/>
    <n v="169030"/>
    <n v="295803"/>
    <n v="211917"/>
    <n v="370855"/>
    <n v="255903"/>
    <n v="447831"/>
    <n v="282442"/>
    <n v="494273"/>
    <n v="307248"/>
    <n v="537684"/>
  </r>
  <r>
    <m/>
    <x v="4"/>
    <s v="Region X - Northwest"/>
    <x v="7"/>
    <s v="ID"/>
    <x v="10"/>
    <n v="3"/>
    <x v="2"/>
    <n v="95733"/>
    <n v="167532"/>
    <n v="132263"/>
    <n v="231460"/>
    <n v="167789"/>
    <n v="293632"/>
    <n v="219185"/>
    <n v="383574"/>
    <n v="273041"/>
    <n v="477821"/>
    <n v="307305"/>
    <n v="537784"/>
    <n v="341066"/>
    <n v="596865"/>
  </r>
  <r>
    <m/>
    <x v="4"/>
    <s v="Region X - Northwest"/>
    <x v="7"/>
    <s v="ID"/>
    <x v="10"/>
    <n v="4"/>
    <x v="3"/>
    <n v="106047"/>
    <n v="169676"/>
    <n v="148466"/>
    <n v="237546"/>
    <n v="190885"/>
    <n v="305416"/>
    <n v="254513"/>
    <n v="407221"/>
    <n v="318142"/>
    <n v="509027"/>
    <n v="360561"/>
    <n v="576897"/>
    <n v="402980"/>
    <n v="644767"/>
  </r>
  <r>
    <m/>
    <x v="1"/>
    <s v="Region X"/>
    <x v="7"/>
    <s v="ID"/>
    <x v="10"/>
    <n v="1"/>
    <x v="0"/>
    <n v="123278"/>
    <n v="215737"/>
    <n v="159783"/>
    <n v="279621"/>
    <n v="191463"/>
    <n v="335061"/>
    <n v="228781"/>
    <n v="400367"/>
    <n v="269748"/>
    <n v="472060"/>
    <n v="295810"/>
    <n v="517667"/>
    <n v="319317"/>
    <n v="558804"/>
  </r>
  <r>
    <m/>
    <x v="1"/>
    <s v="Region X"/>
    <x v="7"/>
    <s v="ID"/>
    <x v="10"/>
    <n v="2"/>
    <x v="1"/>
    <n v="107244"/>
    <n v="187677"/>
    <n v="140637"/>
    <n v="246115"/>
    <n v="171092"/>
    <n v="299412"/>
    <n v="210110"/>
    <n v="367692"/>
    <n v="250041"/>
    <n v="437572"/>
    <n v="276184"/>
    <n v="483322"/>
    <n v="300128"/>
    <n v="525225"/>
  </r>
  <r>
    <m/>
    <x v="1"/>
    <s v="Region X"/>
    <x v="7"/>
    <s v="ID"/>
    <x v="10"/>
    <n v="3"/>
    <x v="2"/>
    <n v="97660"/>
    <n v="170905"/>
    <n v="132913"/>
    <n v="232597"/>
    <n v="168075"/>
    <n v="294131"/>
    <n v="221277"/>
    <n v="387235"/>
    <n v="273950"/>
    <n v="479413"/>
    <n v="308477"/>
    <n v="539835"/>
    <n v="342534"/>
    <n v="599435"/>
  </r>
  <r>
    <m/>
    <x v="1"/>
    <s v="Region X"/>
    <x v="7"/>
    <s v="ID"/>
    <x v="10"/>
    <n v="4"/>
    <x v="3"/>
    <n v="108784"/>
    <n v="174055"/>
    <n v="152298"/>
    <n v="243677"/>
    <n v="195812"/>
    <n v="313299"/>
    <n v="261082"/>
    <n v="417731"/>
    <n v="326353"/>
    <n v="522164"/>
    <n v="369866"/>
    <n v="591786"/>
    <n v="413380"/>
    <n v="661408"/>
  </r>
  <r>
    <m/>
    <x v="1"/>
    <s v="Region I"/>
    <x v="1"/>
    <s v="ME"/>
    <x v="10"/>
    <n v="1"/>
    <x v="0"/>
    <n v="122257"/>
    <n v="213950"/>
    <n v="158643"/>
    <n v="277625"/>
    <n v="190218"/>
    <n v="332881"/>
    <n v="227474"/>
    <n v="398080"/>
    <n v="268364"/>
    <n v="469637"/>
    <n v="294360"/>
    <n v="515130"/>
    <n v="317925"/>
    <n v="556368"/>
  </r>
  <r>
    <m/>
    <x v="1"/>
    <s v="Region I"/>
    <x v="1"/>
    <s v="ME"/>
    <x v="10"/>
    <n v="2"/>
    <x v="1"/>
    <n v="105583"/>
    <n v="184771"/>
    <n v="138733"/>
    <n v="242783"/>
    <n v="169034"/>
    <n v="295810"/>
    <n v="208058"/>
    <n v="364102"/>
    <n v="247870"/>
    <n v="433773"/>
    <n v="273909"/>
    <n v="479341"/>
    <n v="297835"/>
    <n v="521211"/>
  </r>
  <r>
    <m/>
    <x v="1"/>
    <s v="Region I"/>
    <x v="1"/>
    <s v="ME"/>
    <x v="10"/>
    <n v="3"/>
    <x v="2"/>
    <n v="95260"/>
    <n v="166705"/>
    <n v="129400"/>
    <n v="226451"/>
    <n v="163447"/>
    <n v="286032"/>
    <n v="214994"/>
    <n v="376239"/>
    <n v="265990"/>
    <n v="465483"/>
    <n v="299377"/>
    <n v="523909"/>
    <n v="332274"/>
    <n v="581479"/>
  </r>
  <r>
    <m/>
    <x v="1"/>
    <s v="Region I"/>
    <x v="1"/>
    <s v="ME"/>
    <x v="10"/>
    <n v="4"/>
    <x v="3"/>
    <n v="107864"/>
    <n v="172582"/>
    <n v="151009"/>
    <n v="241615"/>
    <n v="194155"/>
    <n v="310648"/>
    <n v="258873"/>
    <n v="414197"/>
    <n v="323591"/>
    <n v="517746"/>
    <n v="366737"/>
    <n v="586779"/>
    <n v="409882"/>
    <n v="655812"/>
  </r>
  <r>
    <m/>
    <x v="4"/>
    <s v="Region IV - Southeast"/>
    <x v="24"/>
    <s v="KY"/>
    <x v="162"/>
    <n v="1"/>
    <x v="0"/>
    <n v="114457"/>
    <n v="200300"/>
    <n v="148664"/>
    <n v="260161"/>
    <n v="177736"/>
    <n v="311038"/>
    <n v="212058"/>
    <n v="371101"/>
    <n v="250283"/>
    <n v="437995"/>
    <n v="274601"/>
    <n v="480552"/>
    <n v="297520"/>
    <n v="520660"/>
  </r>
  <r>
    <m/>
    <x v="4"/>
    <s v="Region IV - Southeast"/>
    <x v="24"/>
    <s v="KY"/>
    <x v="162"/>
    <n v="2"/>
    <x v="1"/>
    <n v="95543"/>
    <n v="167200"/>
    <n v="127259"/>
    <n v="222704"/>
    <n v="156746"/>
    <n v="274306"/>
    <n v="197131"/>
    <n v="344980"/>
    <n v="238405"/>
    <n v="417209"/>
    <n v="263246"/>
    <n v="460681"/>
    <n v="286509"/>
    <n v="501391"/>
  </r>
  <r>
    <m/>
    <x v="4"/>
    <s v="Region IV - Southeast"/>
    <x v="24"/>
    <s v="KY"/>
    <x v="162"/>
    <n v="3"/>
    <x v="2"/>
    <n v="87895"/>
    <n v="153816"/>
    <n v="121342"/>
    <n v="212349"/>
    <n v="153817"/>
    <n v="269180"/>
    <n v="200692"/>
    <n v="351211"/>
    <n v="249953"/>
    <n v="437417"/>
    <n v="281203"/>
    <n v="492106"/>
    <n v="311965"/>
    <n v="545939"/>
  </r>
  <r>
    <m/>
    <x v="4"/>
    <s v="Region IV - Southeast"/>
    <x v="24"/>
    <s v="KY"/>
    <x v="162"/>
    <n v="4"/>
    <x v="3"/>
    <n v="98673"/>
    <n v="157876"/>
    <n v="138142"/>
    <n v="221027"/>
    <n v="177611"/>
    <n v="284177"/>
    <n v="236815"/>
    <n v="378903"/>
    <n v="296018"/>
    <n v="473629"/>
    <n v="335487"/>
    <n v="536780"/>
    <n v="374956"/>
    <n v="599930"/>
  </r>
  <r>
    <m/>
    <x v="1"/>
    <s v="Region IV"/>
    <x v="24"/>
    <s v="KY"/>
    <x v="162"/>
    <n v="1"/>
    <x v="0"/>
    <n v="115377"/>
    <n v="201910"/>
    <n v="149672"/>
    <n v="261925"/>
    <n v="179432"/>
    <n v="314007"/>
    <n v="214533"/>
    <n v="375433"/>
    <n v="253059"/>
    <n v="442854"/>
    <n v="277557"/>
    <n v="485724"/>
    <n v="299735"/>
    <n v="524537"/>
  </r>
  <r>
    <m/>
    <x v="1"/>
    <s v="Region IV"/>
    <x v="24"/>
    <s v="KY"/>
    <x v="162"/>
    <n v="2"/>
    <x v="1"/>
    <n v="99826"/>
    <n v="174695"/>
    <n v="131102"/>
    <n v="229429"/>
    <n v="159674"/>
    <n v="279430"/>
    <n v="196424"/>
    <n v="343742"/>
    <n v="233945"/>
    <n v="409404"/>
    <n v="258492"/>
    <n v="452361"/>
    <n v="281028"/>
    <n v="491800"/>
  </r>
  <r>
    <m/>
    <x v="1"/>
    <s v="Region IV"/>
    <x v="24"/>
    <s v="KY"/>
    <x v="162"/>
    <n v="3"/>
    <x v="2"/>
    <n v="90278"/>
    <n v="157987"/>
    <n v="122693"/>
    <n v="214712"/>
    <n v="155019"/>
    <n v="271284"/>
    <n v="203955"/>
    <n v="356921"/>
    <n v="252377"/>
    <n v="441660"/>
    <n v="284088"/>
    <n v="497154"/>
    <n v="315343"/>
    <n v="551850"/>
  </r>
  <r>
    <m/>
    <x v="1"/>
    <s v="Region IV"/>
    <x v="24"/>
    <s v="KY"/>
    <x v="162"/>
    <n v="4"/>
    <x v="3"/>
    <n v="101798"/>
    <n v="162877"/>
    <n v="142518"/>
    <n v="228028"/>
    <n v="183237"/>
    <n v="293179"/>
    <n v="244316"/>
    <n v="390906"/>
    <n v="305395"/>
    <n v="488632"/>
    <n v="346114"/>
    <n v="553783"/>
    <n v="386834"/>
    <n v="618934"/>
  </r>
  <r>
    <m/>
    <x v="4"/>
    <s v="Region VII - Midwest"/>
    <x v="41"/>
    <s v="KS"/>
    <x v="311"/>
    <n v="1"/>
    <x v="0"/>
    <n v="103160"/>
    <n v="180530"/>
    <n v="133971"/>
    <n v="234449"/>
    <n v="160153"/>
    <n v="280267"/>
    <n v="191055"/>
    <n v="334346"/>
    <n v="225477"/>
    <n v="394585"/>
    <n v="247378"/>
    <n v="432912"/>
    <n v="268012"/>
    <n v="469022"/>
  </r>
  <r>
    <m/>
    <x v="4"/>
    <s v="Region VII - Midwest"/>
    <x v="41"/>
    <s v="KS"/>
    <x v="311"/>
    <n v="2"/>
    <x v="1"/>
    <n v="86220"/>
    <n v="150885"/>
    <n v="114800"/>
    <n v="200901"/>
    <n v="141353"/>
    <n v="247368"/>
    <n v="177686"/>
    <n v="310951"/>
    <n v="214839"/>
    <n v="375968"/>
    <n v="237208"/>
    <n v="415115"/>
    <n v="258150"/>
    <n v="451763"/>
  </r>
  <r>
    <m/>
    <x v="4"/>
    <s v="Region VII - Midwest"/>
    <x v="41"/>
    <s v="KS"/>
    <x v="311"/>
    <n v="3"/>
    <x v="2"/>
    <n v="79387"/>
    <n v="138927"/>
    <n v="109610"/>
    <n v="191817"/>
    <n v="138961"/>
    <n v="243182"/>
    <n v="181343"/>
    <n v="317351"/>
    <n v="225862"/>
    <n v="395258"/>
    <n v="254117"/>
    <n v="444704"/>
    <n v="281934"/>
    <n v="493385"/>
  </r>
  <r>
    <m/>
    <x v="4"/>
    <s v="Region VII - Midwest"/>
    <x v="41"/>
    <s v="KS"/>
    <x v="311"/>
    <n v="4"/>
    <x v="3"/>
    <n v="88936"/>
    <n v="142298"/>
    <n v="124511"/>
    <n v="199217"/>
    <n v="160085"/>
    <n v="256136"/>
    <n v="213447"/>
    <n v="341515"/>
    <n v="266809"/>
    <n v="426894"/>
    <n v="302383"/>
    <n v="483813"/>
    <n v="337958"/>
    <n v="540733"/>
  </r>
  <r>
    <m/>
    <x v="1"/>
    <s v="Region VII "/>
    <x v="41"/>
    <s v="KS"/>
    <x v="311"/>
    <n v="1"/>
    <x v="0"/>
    <n v="102963"/>
    <n v="180185"/>
    <n v="133618"/>
    <n v="233831"/>
    <n v="160220"/>
    <n v="280385"/>
    <n v="191612"/>
    <n v="335321"/>
    <n v="226065"/>
    <n v="395614"/>
    <n v="247968"/>
    <n v="433944"/>
    <n v="267830"/>
    <n v="468702"/>
  </r>
  <r>
    <m/>
    <x v="1"/>
    <s v="Region VII "/>
    <x v="41"/>
    <s v="KS"/>
    <x v="311"/>
    <n v="2"/>
    <x v="1"/>
    <n v="88872"/>
    <n v="155527"/>
    <n v="116793"/>
    <n v="204387"/>
    <n v="142318"/>
    <n v="249056"/>
    <n v="175204"/>
    <n v="306607"/>
    <n v="208746"/>
    <n v="365306"/>
    <n v="230683"/>
    <n v="403695"/>
    <n v="250844"/>
    <n v="438977"/>
  </r>
  <r>
    <m/>
    <x v="1"/>
    <s v="Region VII "/>
    <x v="41"/>
    <s v="KS"/>
    <x v="311"/>
    <n v="3"/>
    <x v="2"/>
    <n v="80127"/>
    <n v="140223"/>
    <n v="108829"/>
    <n v="190450"/>
    <n v="137450"/>
    <n v="240538"/>
    <n v="180787"/>
    <n v="316377"/>
    <n v="223658"/>
    <n v="391401"/>
    <n v="251722"/>
    <n v="440513"/>
    <n v="279373"/>
    <n v="488902"/>
  </r>
  <r>
    <m/>
    <x v="1"/>
    <s v="Region VII "/>
    <x v="41"/>
    <s v="KS"/>
    <x v="311"/>
    <n v="4"/>
    <x v="3"/>
    <n v="90840"/>
    <n v="145344"/>
    <n v="127176"/>
    <n v="203482"/>
    <n v="163512"/>
    <n v="261619"/>
    <n v="218016"/>
    <n v="348825"/>
    <n v="272520"/>
    <n v="436032"/>
    <n v="308856"/>
    <n v="494169"/>
    <n v="345192"/>
    <n v="552307"/>
  </r>
  <r>
    <m/>
    <x v="4"/>
    <s v="Region V - Midwest"/>
    <x v="33"/>
    <s v="OH"/>
    <x v="238"/>
    <n v="1"/>
    <x v="0"/>
    <n v="110747"/>
    <n v="193807"/>
    <n v="143885"/>
    <n v="251798"/>
    <n v="172057"/>
    <n v="301100"/>
    <n v="205330"/>
    <n v="359328"/>
    <n v="242377"/>
    <n v="424159"/>
    <n v="265942"/>
    <n v="465398"/>
    <n v="288163"/>
    <n v="504286"/>
  </r>
  <r>
    <m/>
    <x v="4"/>
    <s v="Region V - Midwest"/>
    <x v="33"/>
    <s v="OH"/>
    <x v="238"/>
    <n v="2"/>
    <x v="1"/>
    <n v="92231"/>
    <n v="161403"/>
    <n v="122931"/>
    <n v="215129"/>
    <n v="151509"/>
    <n v="265141"/>
    <n v="190718"/>
    <n v="333757"/>
    <n v="230749"/>
    <n v="403811"/>
    <n v="254825"/>
    <n v="445945"/>
    <n v="277384"/>
    <n v="485422"/>
  </r>
  <r>
    <m/>
    <x v="4"/>
    <s v="Region V - Midwest"/>
    <x v="33"/>
    <s v="OH"/>
    <x v="238"/>
    <n v="3"/>
    <x v="2"/>
    <n v="84710"/>
    <n v="148242"/>
    <n v="116919"/>
    <n v="204609"/>
    <n v="148177"/>
    <n v="259309"/>
    <n v="193264"/>
    <n v="338212"/>
    <n v="240686"/>
    <n v="421201"/>
    <n v="270745"/>
    <n v="473804"/>
    <n v="300325"/>
    <n v="525569"/>
  </r>
  <r>
    <m/>
    <x v="4"/>
    <s v="Region V - Midwest"/>
    <x v="33"/>
    <s v="OH"/>
    <x v="238"/>
    <n v="4"/>
    <x v="3"/>
    <n v="95470"/>
    <n v="152751"/>
    <n v="133657"/>
    <n v="213852"/>
    <n v="171845"/>
    <n v="274952"/>
    <n v="229127"/>
    <n v="366603"/>
    <n v="286409"/>
    <n v="458254"/>
    <n v="324596"/>
    <n v="519354"/>
    <n v="362784"/>
    <n v="580455"/>
  </r>
  <r>
    <m/>
    <x v="1"/>
    <s v="Region V"/>
    <x v="33"/>
    <s v="OH"/>
    <x v="238"/>
    <n v="1"/>
    <x v="0"/>
    <n v="112925"/>
    <n v="197618"/>
    <n v="146530"/>
    <n v="256427"/>
    <n v="175692"/>
    <n v="307460"/>
    <n v="210099"/>
    <n v="367674"/>
    <n v="247863"/>
    <n v="433760"/>
    <n v="271872"/>
    <n v="475776"/>
    <n v="293633"/>
    <n v="513858"/>
  </r>
  <r>
    <m/>
    <x v="1"/>
    <s v="Region V"/>
    <x v="33"/>
    <s v="OH"/>
    <x v="238"/>
    <n v="2"/>
    <x v="1"/>
    <n v="97539"/>
    <n v="170693"/>
    <n v="128157"/>
    <n v="224275"/>
    <n v="156144"/>
    <n v="273251"/>
    <n v="192183"/>
    <n v="336320"/>
    <n v="228952"/>
    <n v="400666"/>
    <n v="253001"/>
    <n v="442751"/>
    <n v="275097"/>
    <n v="481419"/>
  </r>
  <r>
    <m/>
    <x v="1"/>
    <s v="Region V"/>
    <x v="33"/>
    <s v="OH"/>
    <x v="238"/>
    <n v="3"/>
    <x v="2"/>
    <n v="88019"/>
    <n v="154033"/>
    <n v="119569"/>
    <n v="209246"/>
    <n v="151032"/>
    <n v="264306"/>
    <n v="198668"/>
    <n v="347669"/>
    <n v="245795"/>
    <n v="430142"/>
    <n v="276649"/>
    <n v="484136"/>
    <n v="307052"/>
    <n v="537341"/>
  </r>
  <r>
    <m/>
    <x v="1"/>
    <s v="Region V"/>
    <x v="33"/>
    <s v="OH"/>
    <x v="238"/>
    <n v="4"/>
    <x v="3"/>
    <n v="99631"/>
    <n v="159409"/>
    <n v="139483"/>
    <n v="223173"/>
    <n v="179335"/>
    <n v="286936"/>
    <n v="239113"/>
    <n v="382582"/>
    <n v="298892"/>
    <n v="478227"/>
    <n v="338744"/>
    <n v="541991"/>
    <n v="378596"/>
    <n v="605754"/>
  </r>
  <r>
    <m/>
    <x v="4"/>
    <s v="Region VII - Midwest"/>
    <x v="43"/>
    <s v="NE"/>
    <x v="322"/>
    <n v="1"/>
    <x v="0"/>
    <n v="112451"/>
    <n v="196789"/>
    <n v="145973"/>
    <n v="255452"/>
    <n v="174445"/>
    <n v="305278"/>
    <n v="208028"/>
    <n v="364048"/>
    <n v="245453"/>
    <n v="429543"/>
    <n v="269271"/>
    <n v="471225"/>
    <n v="291690"/>
    <n v="510458"/>
  </r>
  <r>
    <m/>
    <x v="4"/>
    <s v="Region VII - Midwest"/>
    <x v="43"/>
    <s v="NE"/>
    <x v="322"/>
    <n v="2"/>
    <x v="1"/>
    <n v="94328"/>
    <n v="165075"/>
    <n v="125465"/>
    <n v="219563"/>
    <n v="154334"/>
    <n v="270084"/>
    <n v="193726"/>
    <n v="339021"/>
    <n v="234073"/>
    <n v="409627"/>
    <n v="258392"/>
    <n v="452186"/>
    <n v="281140"/>
    <n v="491995"/>
  </r>
  <r>
    <m/>
    <x v="4"/>
    <s v="Region VII - Midwest"/>
    <x v="43"/>
    <s v="NE"/>
    <x v="322"/>
    <n v="3"/>
    <x v="2"/>
    <n v="87073"/>
    <n v="152378"/>
    <n v="120264"/>
    <n v="210462"/>
    <n v="152522"/>
    <n v="266914"/>
    <n v="199150"/>
    <n v="348512"/>
    <n v="248063"/>
    <n v="434110"/>
    <n v="279148"/>
    <n v="488510"/>
    <n v="309766"/>
    <n v="542090"/>
  </r>
  <r>
    <m/>
    <x v="4"/>
    <s v="Region VII - Midwest"/>
    <x v="43"/>
    <s v="NE"/>
    <x v="322"/>
    <n v="4"/>
    <x v="3"/>
    <n v="96954"/>
    <n v="155126"/>
    <n v="135735"/>
    <n v="217176"/>
    <n v="174516"/>
    <n v="279226"/>
    <n v="232688"/>
    <n v="372302"/>
    <n v="290861"/>
    <n v="465377"/>
    <n v="329642"/>
    <n v="527427"/>
    <n v="368423"/>
    <n v="589478"/>
  </r>
  <r>
    <m/>
    <x v="1"/>
    <s v="Region VII "/>
    <x v="43"/>
    <s v="NE"/>
    <x v="322"/>
    <n v="1"/>
    <x v="0"/>
    <n v="112174"/>
    <n v="196304"/>
    <n v="145464"/>
    <n v="254562"/>
    <n v="174354"/>
    <n v="305120"/>
    <n v="208410"/>
    <n v="364717"/>
    <n v="245792"/>
    <n v="430137"/>
    <n v="269567"/>
    <n v="471742"/>
    <n v="291058"/>
    <n v="509351"/>
  </r>
  <r>
    <m/>
    <x v="1"/>
    <s v="Region VII "/>
    <x v="43"/>
    <s v="NE"/>
    <x v="322"/>
    <n v="2"/>
    <x v="1"/>
    <n v="97274"/>
    <n v="170229"/>
    <n v="127672"/>
    <n v="223426"/>
    <n v="155423"/>
    <n v="271991"/>
    <n v="191059"/>
    <n v="334353"/>
    <n v="227478"/>
    <n v="398087"/>
    <n v="251312"/>
    <n v="439796"/>
    <n v="273171"/>
    <n v="478050"/>
  </r>
  <r>
    <m/>
    <x v="1"/>
    <s v="Region VII "/>
    <x v="43"/>
    <s v="NE"/>
    <x v="322"/>
    <n v="3"/>
    <x v="2"/>
    <n v="88224"/>
    <n v="154391"/>
    <n v="119971"/>
    <n v="209949"/>
    <n v="151634"/>
    <n v="265360"/>
    <n v="199556"/>
    <n v="349223"/>
    <n v="246986"/>
    <n v="432226"/>
    <n v="278059"/>
    <n v="486604"/>
    <n v="308696"/>
    <n v="540218"/>
  </r>
  <r>
    <m/>
    <x v="1"/>
    <s v="Region VII "/>
    <x v="43"/>
    <s v="NE"/>
    <x v="322"/>
    <n v="4"/>
    <x v="3"/>
    <n v="98978"/>
    <n v="158364"/>
    <n v="138569"/>
    <n v="221710"/>
    <n v="178160"/>
    <n v="285056"/>
    <n v="237546"/>
    <n v="380074"/>
    <n v="296933"/>
    <n v="475093"/>
    <n v="336524"/>
    <n v="538438"/>
    <n v="376115"/>
    <n v="601784"/>
  </r>
  <r>
    <m/>
    <x v="4"/>
    <s v="Region VI - Midsouth"/>
    <x v="35"/>
    <s v="AR"/>
    <x v="258"/>
    <n v="1"/>
    <x v="0"/>
    <n v="110099"/>
    <n v="192673"/>
    <n v="143026"/>
    <n v="250296"/>
    <n v="171016"/>
    <n v="299278"/>
    <n v="204068"/>
    <n v="357119"/>
    <n v="240873"/>
    <n v="421527"/>
    <n v="264285"/>
    <n v="462499"/>
    <n v="286358"/>
    <n v="501127"/>
  </r>
  <r>
    <m/>
    <x v="4"/>
    <s v="Region VI - Midsouth"/>
    <x v="35"/>
    <s v="AR"/>
    <x v="258"/>
    <n v="2"/>
    <x v="1"/>
    <n v="91779"/>
    <n v="160614"/>
    <n v="122295"/>
    <n v="214016"/>
    <n v="150686"/>
    <n v="263701"/>
    <n v="189611"/>
    <n v="331820"/>
    <n v="229369"/>
    <n v="401395"/>
    <n v="253288"/>
    <n v="443253"/>
    <n v="275694"/>
    <n v="482464"/>
  </r>
  <r>
    <m/>
    <x v="4"/>
    <s v="Region VI - Midsouth"/>
    <x v="35"/>
    <s v="AR"/>
    <x v="258"/>
    <n v="3"/>
    <x v="2"/>
    <n v="84352"/>
    <n v="147616"/>
    <n v="116437"/>
    <n v="203764"/>
    <n v="147579"/>
    <n v="258263"/>
    <n v="192513"/>
    <n v="336897"/>
    <n v="239757"/>
    <n v="419575"/>
    <n v="269713"/>
    <n v="471998"/>
    <n v="299196"/>
    <n v="523594"/>
  </r>
  <r>
    <m/>
    <x v="4"/>
    <s v="Region VI - Midsouth"/>
    <x v="35"/>
    <s v="AR"/>
    <x v="258"/>
    <n v="4"/>
    <x v="3"/>
    <n v="94913"/>
    <n v="151860"/>
    <n v="132878"/>
    <n v="212604"/>
    <n v="170843"/>
    <n v="273348"/>
    <n v="227790"/>
    <n v="364464"/>
    <n v="284738"/>
    <n v="455581"/>
    <n v="322703"/>
    <n v="516325"/>
    <n v="360668"/>
    <n v="577069"/>
  </r>
  <r>
    <m/>
    <x v="1"/>
    <s v="Region VI"/>
    <x v="35"/>
    <s v="AR"/>
    <x v="258"/>
    <n v="1"/>
    <x v="0"/>
    <n v="109837"/>
    <n v="192215"/>
    <n v="142546"/>
    <n v="249456"/>
    <n v="170931"/>
    <n v="299129"/>
    <n v="204429"/>
    <n v="357750"/>
    <n v="241193"/>
    <n v="422087"/>
    <n v="264564"/>
    <n v="462987"/>
    <n v="285762"/>
    <n v="500083"/>
  </r>
  <r>
    <m/>
    <x v="1"/>
    <s v="Region VI"/>
    <x v="35"/>
    <s v="AR"/>
    <x v="258"/>
    <n v="2"/>
    <x v="1"/>
    <n v="94775"/>
    <n v="165857"/>
    <n v="124561"/>
    <n v="217982"/>
    <n v="151794"/>
    <n v="265640"/>
    <n v="186889"/>
    <n v="327056"/>
    <n v="222680"/>
    <n v="389690"/>
    <n v="246085"/>
    <n v="430649"/>
    <n v="267600"/>
    <n v="468299"/>
  </r>
  <r>
    <m/>
    <x v="1"/>
    <s v="Region VI"/>
    <x v="35"/>
    <s v="AR"/>
    <x v="258"/>
    <n v="3"/>
    <x v="2"/>
    <n v="85413"/>
    <n v="149473"/>
    <n v="115998"/>
    <n v="202996"/>
    <n v="146498"/>
    <n v="256371"/>
    <n v="192679"/>
    <n v="337188"/>
    <n v="238363"/>
    <n v="417134"/>
    <n v="268266"/>
    <n v="469465"/>
    <n v="297727"/>
    <n v="521023"/>
  </r>
  <r>
    <m/>
    <x v="1"/>
    <s v="Region VI"/>
    <x v="35"/>
    <s v="AR"/>
    <x v="258"/>
    <n v="4"/>
    <x v="3"/>
    <n v="96904"/>
    <n v="155047"/>
    <n v="135666"/>
    <n v="217066"/>
    <n v="174428"/>
    <n v="279084"/>
    <n v="232570"/>
    <n v="372112"/>
    <n v="290713"/>
    <n v="465140"/>
    <n v="329474"/>
    <n v="527159"/>
    <n v="368236"/>
    <n v="589178"/>
  </r>
  <r>
    <m/>
    <x v="4"/>
    <s v="Region I - Northeast"/>
    <x v="3"/>
    <s v="NH"/>
    <x v="22"/>
    <n v="1"/>
    <x v="0"/>
    <n v="117974"/>
    <n v="206455"/>
    <n v="153052"/>
    <n v="267842"/>
    <n v="182826"/>
    <n v="319946"/>
    <n v="217913"/>
    <n v="381348"/>
    <n v="257040"/>
    <n v="449820"/>
    <n v="281950"/>
    <n v="493412"/>
    <n v="305366"/>
    <n v="534390"/>
  </r>
  <r>
    <m/>
    <x v="4"/>
    <s v="Region I - Northeast"/>
    <x v="3"/>
    <s v="NH"/>
    <x v="22"/>
    <n v="2"/>
    <x v="1"/>
    <n v="99450"/>
    <n v="174038"/>
    <n v="132089"/>
    <n v="231156"/>
    <n v="162269"/>
    <n v="283971"/>
    <n v="203295"/>
    <n v="355766"/>
    <n v="245407"/>
    <n v="429462"/>
    <n v="270829"/>
    <n v="473951"/>
    <n v="294582"/>
    <n v="515518"/>
  </r>
  <r>
    <m/>
    <x v="4"/>
    <s v="Region I - Northeast"/>
    <x v="3"/>
    <s v="NH"/>
    <x v="22"/>
    <n v="3"/>
    <x v="2"/>
    <n v="92113"/>
    <n v="161197"/>
    <n v="127283"/>
    <n v="222745"/>
    <n v="161500"/>
    <n v="282625"/>
    <n v="211026"/>
    <n v="369296"/>
    <n v="262889"/>
    <n v="460056"/>
    <n v="295907"/>
    <n v="517838"/>
    <n v="328447"/>
    <n v="574782"/>
  </r>
  <r>
    <m/>
    <x v="4"/>
    <s v="Region I - Northeast"/>
    <x v="3"/>
    <s v="NH"/>
    <x v="22"/>
    <n v="4"/>
    <x v="3"/>
    <n v="101727"/>
    <n v="162763"/>
    <n v="142417"/>
    <n v="227868"/>
    <n v="183108"/>
    <n v="292973"/>
    <n v="244144"/>
    <n v="390630"/>
    <n v="305180"/>
    <n v="488288"/>
    <n v="345871"/>
    <n v="553393"/>
    <n v="386561"/>
    <n v="618498"/>
  </r>
  <r>
    <m/>
    <x v="1"/>
    <s v="Region I"/>
    <x v="3"/>
    <s v="NH"/>
    <x v="22"/>
    <n v="1"/>
    <x v="0"/>
    <n v="114646"/>
    <n v="200630"/>
    <n v="148632"/>
    <n v="260106"/>
    <n v="178126"/>
    <n v="311721"/>
    <n v="212882"/>
    <n v="372543"/>
    <n v="251034"/>
    <n v="439310"/>
    <n v="275302"/>
    <n v="481779"/>
    <n v="297215"/>
    <n v="520126"/>
  </r>
  <r>
    <m/>
    <x v="1"/>
    <s v="Region I"/>
    <x v="3"/>
    <s v="NH"/>
    <x v="22"/>
    <n v="2"/>
    <x v="1"/>
    <n v="99575"/>
    <n v="174257"/>
    <n v="130637"/>
    <n v="228615"/>
    <n v="158980"/>
    <n v="278214"/>
    <n v="195333"/>
    <n v="341833"/>
    <n v="232511"/>
    <n v="406895"/>
    <n v="256847"/>
    <n v="449482"/>
    <n v="279152"/>
    <n v="488515"/>
  </r>
  <r>
    <m/>
    <x v="1"/>
    <s v="Region I"/>
    <x v="3"/>
    <s v="NH"/>
    <x v="22"/>
    <n v="3"/>
    <x v="2"/>
    <n v="90494"/>
    <n v="158364"/>
    <n v="123109"/>
    <n v="215440"/>
    <n v="155639"/>
    <n v="272367"/>
    <n v="204865"/>
    <n v="358514"/>
    <n v="253594"/>
    <n v="443789"/>
    <n v="285527"/>
    <n v="499673"/>
    <n v="317018"/>
    <n v="554782"/>
  </r>
  <r>
    <m/>
    <x v="1"/>
    <s v="Region I"/>
    <x v="3"/>
    <s v="NH"/>
    <x v="22"/>
    <n v="4"/>
    <x v="3"/>
    <n v="101163"/>
    <n v="161860"/>
    <n v="141628"/>
    <n v="226604"/>
    <n v="182093"/>
    <n v="291348"/>
    <n v="242790"/>
    <n v="388464"/>
    <n v="303488"/>
    <n v="485581"/>
    <n v="343953"/>
    <n v="550325"/>
    <n v="384418"/>
    <n v="615069"/>
  </r>
  <r>
    <m/>
    <x v="4"/>
    <s v="Region VI - Midsouth"/>
    <x v="39"/>
    <s v="TX"/>
    <x v="289"/>
    <n v="1"/>
    <x v="0"/>
    <n v="106498"/>
    <n v="186372"/>
    <n v="138460"/>
    <n v="242304"/>
    <n v="165652"/>
    <n v="289892"/>
    <n v="197802"/>
    <n v="346154"/>
    <n v="233572"/>
    <n v="408750"/>
    <n v="256315"/>
    <n v="448551"/>
    <n v="277794"/>
    <n v="486139"/>
  </r>
  <r>
    <m/>
    <x v="4"/>
    <s v="Region VI - Midsouth"/>
    <x v="39"/>
    <s v="TX"/>
    <x v="289"/>
    <n v="2"/>
    <x v="1"/>
    <n v="88179"/>
    <n v="154313"/>
    <n v="117729"/>
    <n v="206025"/>
    <n v="145323"/>
    <n v="254315"/>
    <n v="183345"/>
    <n v="320854"/>
    <n v="222067"/>
    <n v="388618"/>
    <n v="245317"/>
    <n v="429305"/>
    <n v="267129"/>
    <n v="467476"/>
  </r>
  <r>
    <m/>
    <x v="4"/>
    <s v="Region VI - Midsouth"/>
    <x v="39"/>
    <s v="TX"/>
    <x v="289"/>
    <n v="3"/>
    <x v="2"/>
    <n v="80658"/>
    <n v="141151"/>
    <n v="111265"/>
    <n v="194713"/>
    <n v="140929"/>
    <n v="246626"/>
    <n v="183646"/>
    <n v="321381"/>
    <n v="228674"/>
    <n v="400180"/>
    <n v="257153"/>
    <n v="450018"/>
    <n v="285158"/>
    <n v="499027"/>
  </r>
  <r>
    <m/>
    <x v="4"/>
    <s v="Region VI - Midsouth"/>
    <x v="39"/>
    <s v="TX"/>
    <x v="289"/>
    <n v="4"/>
    <x v="3"/>
    <n v="91795"/>
    <n v="146872"/>
    <n v="128513"/>
    <n v="205621"/>
    <n v="165232"/>
    <n v="264370"/>
    <n v="220309"/>
    <n v="352494"/>
    <n v="275386"/>
    <n v="440617"/>
    <n v="312104"/>
    <n v="499366"/>
    <n v="348822"/>
    <n v="558115"/>
  </r>
  <r>
    <m/>
    <x v="1"/>
    <s v="Region VI"/>
    <x v="39"/>
    <s v="TX"/>
    <x v="289"/>
    <n v="1"/>
    <x v="0"/>
    <n v="106904"/>
    <n v="187082"/>
    <n v="138873"/>
    <n v="243028"/>
    <n v="166614"/>
    <n v="291575"/>
    <n v="199399"/>
    <n v="348948"/>
    <n v="235372"/>
    <n v="411902"/>
    <n v="258229"/>
    <n v="451901"/>
    <n v="279046"/>
    <n v="488330"/>
  </r>
  <r>
    <m/>
    <x v="1"/>
    <s v="Region VI"/>
    <x v="39"/>
    <s v="TX"/>
    <x v="289"/>
    <n v="2"/>
    <x v="1"/>
    <n v="91680"/>
    <n v="160440"/>
    <n v="120694"/>
    <n v="211215"/>
    <n v="147272"/>
    <n v="257726"/>
    <n v="181671"/>
    <n v="317924"/>
    <n v="216660"/>
    <n v="379156"/>
    <n v="239523"/>
    <n v="419165"/>
    <n v="260594"/>
    <n v="456039"/>
  </r>
  <r>
    <m/>
    <x v="1"/>
    <s v="Region VI"/>
    <x v="39"/>
    <s v="TX"/>
    <x v="289"/>
    <n v="3"/>
    <x v="2"/>
    <n v="81970"/>
    <n v="143447"/>
    <n v="111139"/>
    <n v="194493"/>
    <n v="140222"/>
    <n v="245389"/>
    <n v="184283"/>
    <n v="322494"/>
    <n v="227841"/>
    <n v="398721"/>
    <n v="256321"/>
    <n v="448562"/>
    <n v="284354"/>
    <n v="497620"/>
  </r>
  <r>
    <m/>
    <x v="1"/>
    <s v="Region VI"/>
    <x v="39"/>
    <s v="TX"/>
    <x v="289"/>
    <n v="4"/>
    <x v="3"/>
    <n v="94302"/>
    <n v="150884"/>
    <n v="132023"/>
    <n v="211237"/>
    <n v="169744"/>
    <n v="271590"/>
    <n v="226325"/>
    <n v="362120"/>
    <n v="282907"/>
    <n v="452651"/>
    <n v="320628"/>
    <n v="513004"/>
    <n v="358348"/>
    <n v="573357"/>
  </r>
  <r>
    <m/>
    <x v="4"/>
    <s v="Region V - Midwest"/>
    <x v="33"/>
    <s v="OH"/>
    <x v="239"/>
    <n v="1"/>
    <x v="0"/>
    <n v="120037"/>
    <n v="210066"/>
    <n v="155886"/>
    <n v="272801"/>
    <n v="186349"/>
    <n v="326111"/>
    <n v="222303"/>
    <n v="389030"/>
    <n v="262353"/>
    <n v="459117"/>
    <n v="287835"/>
    <n v="503711"/>
    <n v="311841"/>
    <n v="545723"/>
  </r>
  <r>
    <m/>
    <x v="4"/>
    <s v="Region V - Midwest"/>
    <x v="33"/>
    <s v="OH"/>
    <x v="239"/>
    <n v="2"/>
    <x v="1"/>
    <n v="100339"/>
    <n v="175594"/>
    <n v="133595"/>
    <n v="233791"/>
    <n v="164489"/>
    <n v="287856"/>
    <n v="206758"/>
    <n v="361826"/>
    <n v="249983"/>
    <n v="437469"/>
    <n v="276009"/>
    <n v="483016"/>
    <n v="300374"/>
    <n v="525654"/>
  </r>
  <r>
    <m/>
    <x v="4"/>
    <s v="Region V - Midwest"/>
    <x v="33"/>
    <s v="OH"/>
    <x v="239"/>
    <n v="3"/>
    <x v="2"/>
    <n v="92396"/>
    <n v="161693"/>
    <n v="127573"/>
    <n v="223254"/>
    <n v="161738"/>
    <n v="283041"/>
    <n v="211070"/>
    <n v="369373"/>
    <n v="262888"/>
    <n v="460053"/>
    <n v="295777"/>
    <n v="517609"/>
    <n v="328157"/>
    <n v="574274"/>
  </r>
  <r>
    <m/>
    <x v="4"/>
    <s v="Region V - Midwest"/>
    <x v="33"/>
    <s v="OH"/>
    <x v="239"/>
    <n v="4"/>
    <x v="3"/>
    <n v="103487"/>
    <n v="165579"/>
    <n v="144881"/>
    <n v="231810"/>
    <n v="186276"/>
    <n v="298042"/>
    <n v="248368"/>
    <n v="397389"/>
    <n v="310460"/>
    <n v="496737"/>
    <n v="351855"/>
    <n v="562968"/>
    <n v="393250"/>
    <n v="629200"/>
  </r>
  <r>
    <m/>
    <x v="1"/>
    <s v="Region V"/>
    <x v="33"/>
    <s v="OH"/>
    <x v="239"/>
    <n v="1"/>
    <x v="0"/>
    <n v="119748"/>
    <n v="209559"/>
    <n v="155355"/>
    <n v="271871"/>
    <n v="186254"/>
    <n v="325945"/>
    <n v="222702"/>
    <n v="389729"/>
    <n v="262707"/>
    <n v="459738"/>
    <n v="288143"/>
    <n v="504251"/>
    <n v="311180"/>
    <n v="544565"/>
  </r>
  <r>
    <m/>
    <x v="1"/>
    <s v="Region V"/>
    <x v="33"/>
    <s v="OH"/>
    <x v="239"/>
    <n v="2"/>
    <x v="1"/>
    <n v="103552"/>
    <n v="181216"/>
    <n v="136016"/>
    <n v="238027"/>
    <n v="165678"/>
    <n v="289936"/>
    <n v="203843"/>
    <n v="356725"/>
    <n v="242801"/>
    <n v="424901"/>
    <n v="268285"/>
    <n v="469500"/>
    <n v="291689"/>
    <n v="510455"/>
  </r>
  <r>
    <m/>
    <x v="1"/>
    <s v="Region V"/>
    <x v="33"/>
    <s v="OH"/>
    <x v="239"/>
    <n v="3"/>
    <x v="2"/>
    <n v="93584"/>
    <n v="163772"/>
    <n v="127168"/>
    <n v="222544"/>
    <n v="160660"/>
    <n v="281155"/>
    <n v="211362"/>
    <n v="369884"/>
    <n v="261530"/>
    <n v="457677"/>
    <n v="294381"/>
    <n v="515166"/>
    <n v="326756"/>
    <n v="571824"/>
  </r>
  <r>
    <m/>
    <x v="1"/>
    <s v="Region V"/>
    <x v="33"/>
    <s v="OH"/>
    <x v="239"/>
    <n v="4"/>
    <x v="3"/>
    <n v="105653"/>
    <n v="169046"/>
    <n v="147915"/>
    <n v="236664"/>
    <n v="190176"/>
    <n v="304282"/>
    <n v="253568"/>
    <n v="405709"/>
    <n v="316960"/>
    <n v="507137"/>
    <n v="359222"/>
    <n v="574755"/>
    <n v="401483"/>
    <n v="642373"/>
  </r>
  <r>
    <m/>
    <x v="4"/>
    <s v="Region IX - West"/>
    <x v="51"/>
    <s v="CA"/>
    <x v="364"/>
    <n v="1"/>
    <x v="0"/>
    <n v="139327"/>
    <n v="243822"/>
    <n v="180660"/>
    <n v="316154"/>
    <n v="215721"/>
    <n v="377513"/>
    <n v="257007"/>
    <n v="449762"/>
    <n v="303071"/>
    <n v="530375"/>
    <n v="332408"/>
    <n v="581713"/>
    <n v="359953"/>
    <n v="629917"/>
  </r>
  <r>
    <m/>
    <x v="4"/>
    <s v="Region IX - West"/>
    <x v="51"/>
    <s v="CA"/>
    <x v="364"/>
    <n v="2"/>
    <x v="1"/>
    <n v="117962"/>
    <n v="206433"/>
    <n v="156481"/>
    <n v="273842"/>
    <n v="192011"/>
    <n v="336020"/>
    <n v="240146"/>
    <n v="420255"/>
    <n v="289654"/>
    <n v="506895"/>
    <n v="319581"/>
    <n v="559267"/>
    <n v="347514"/>
    <n v="608150"/>
  </r>
  <r>
    <m/>
    <x v="4"/>
    <s v="Region IX - West"/>
    <x v="51"/>
    <s v="CA"/>
    <x v="364"/>
    <n v="3"/>
    <x v="2"/>
    <n v="109583"/>
    <n v="191771"/>
    <n v="151485"/>
    <n v="265099"/>
    <n v="192288"/>
    <n v="336503"/>
    <n v="251416"/>
    <n v="439978"/>
    <n v="313239"/>
    <n v="548169"/>
    <n v="352659"/>
    <n v="617153"/>
    <n v="391526"/>
    <n v="685171"/>
  </r>
  <r>
    <m/>
    <x v="4"/>
    <s v="Region IX - West"/>
    <x v="51"/>
    <s v="CA"/>
    <x v="364"/>
    <n v="4"/>
    <x v="3"/>
    <n v="120150"/>
    <n v="192241"/>
    <n v="168210"/>
    <n v="269137"/>
    <n v="216271"/>
    <n v="346033"/>
    <n v="288361"/>
    <n v="461377"/>
    <n v="360451"/>
    <n v="576722"/>
    <n v="408511"/>
    <n v="653618"/>
    <n v="456571"/>
    <n v="730514"/>
  </r>
  <r>
    <m/>
    <x v="1"/>
    <s v="Region IX"/>
    <x v="51"/>
    <s v="CA"/>
    <x v="364"/>
    <n v="1"/>
    <x v="0"/>
    <n v="138964"/>
    <n v="243187"/>
    <n v="180029"/>
    <n v="315051"/>
    <n v="215667"/>
    <n v="377418"/>
    <n v="257618"/>
    <n v="450831"/>
    <n v="303677"/>
    <n v="531434"/>
    <n v="332984"/>
    <n v="582723"/>
    <n v="359365"/>
    <n v="628889"/>
  </r>
  <r>
    <m/>
    <x v="1"/>
    <s v="Region IX"/>
    <x v="51"/>
    <s v="CA"/>
    <x v="364"/>
    <n v="2"/>
    <x v="1"/>
    <n v="121248"/>
    <n v="212185"/>
    <n v="158875"/>
    <n v="278031"/>
    <n v="193160"/>
    <n v="338029"/>
    <n v="236989"/>
    <n v="414730"/>
    <n v="281902"/>
    <n v="493329"/>
    <n v="311320"/>
    <n v="544809"/>
    <n v="338227"/>
    <n v="591898"/>
  </r>
  <r>
    <m/>
    <x v="1"/>
    <s v="Region IX"/>
    <x v="51"/>
    <s v="CA"/>
    <x v="364"/>
    <n v="3"/>
    <x v="2"/>
    <n v="110825"/>
    <n v="193943"/>
    <n v="150943"/>
    <n v="264151"/>
    <n v="190962"/>
    <n v="334183"/>
    <n v="251497"/>
    <n v="440120"/>
    <n v="311447"/>
    <n v="545033"/>
    <n v="350765"/>
    <n v="613838"/>
    <n v="389562"/>
    <n v="681734"/>
  </r>
  <r>
    <m/>
    <x v="1"/>
    <s v="Region IX"/>
    <x v="51"/>
    <s v="CA"/>
    <x v="364"/>
    <n v="4"/>
    <x v="3"/>
    <n v="122635"/>
    <n v="196216"/>
    <n v="171689"/>
    <n v="274702"/>
    <n v="220743"/>
    <n v="353188"/>
    <n v="294324"/>
    <n v="470918"/>
    <n v="367904"/>
    <n v="588647"/>
    <n v="416958"/>
    <n v="667133"/>
    <n v="466012"/>
    <n v="745620"/>
  </r>
  <r>
    <m/>
    <x v="4"/>
    <s v="Region IV - Southeast"/>
    <x v="24"/>
    <s v="KY"/>
    <x v="163"/>
    <n v="1"/>
    <x v="0"/>
    <n v="115657"/>
    <n v="202400"/>
    <n v="150186"/>
    <n v="262825"/>
    <n v="179524"/>
    <n v="314167"/>
    <n v="214146"/>
    <n v="374756"/>
    <n v="252716"/>
    <n v="442254"/>
    <n v="277258"/>
    <n v="485201"/>
    <n v="300375"/>
    <n v="525656"/>
  </r>
  <r>
    <m/>
    <x v="4"/>
    <s v="Region IV - Southeast"/>
    <x v="24"/>
    <s v="KY"/>
    <x v="163"/>
    <n v="2"/>
    <x v="1"/>
    <n v="96743"/>
    <n v="169300"/>
    <n v="128782"/>
    <n v="225368"/>
    <n v="158534"/>
    <n v="277435"/>
    <n v="199220"/>
    <n v="348635"/>
    <n v="240839"/>
    <n v="421468"/>
    <n v="265903"/>
    <n v="465330"/>
    <n v="289364"/>
    <n v="506387"/>
  </r>
  <r>
    <m/>
    <x v="4"/>
    <s v="Region IV - Southeast"/>
    <x v="24"/>
    <s v="KY"/>
    <x v="163"/>
    <n v="3"/>
    <x v="2"/>
    <n v="89126"/>
    <n v="155971"/>
    <n v="123066"/>
    <n v="215366"/>
    <n v="156034"/>
    <n v="273059"/>
    <n v="203648"/>
    <n v="356383"/>
    <n v="253647"/>
    <n v="443882"/>
    <n v="285390"/>
    <n v="499432"/>
    <n v="316644"/>
    <n v="554128"/>
  </r>
  <r>
    <m/>
    <x v="4"/>
    <s v="Region IV - Southeast"/>
    <x v="24"/>
    <s v="KY"/>
    <x v="163"/>
    <n v="4"/>
    <x v="3"/>
    <n v="99712"/>
    <n v="159539"/>
    <n v="139597"/>
    <n v="223355"/>
    <n v="179481"/>
    <n v="287170"/>
    <n v="239308"/>
    <n v="382894"/>
    <n v="299136"/>
    <n v="478617"/>
    <n v="339020"/>
    <n v="542432"/>
    <n v="378905"/>
    <n v="606248"/>
  </r>
  <r>
    <m/>
    <x v="1"/>
    <s v="Region IV"/>
    <x v="24"/>
    <s v="KY"/>
    <x v="163"/>
    <n v="1"/>
    <x v="0"/>
    <n v="115332"/>
    <n v="201831"/>
    <n v="149577"/>
    <n v="261760"/>
    <n v="179295"/>
    <n v="313766"/>
    <n v="214332"/>
    <n v="375081"/>
    <n v="252791"/>
    <n v="442385"/>
    <n v="277249"/>
    <n v="485186"/>
    <n v="299369"/>
    <n v="523895"/>
  </r>
  <r>
    <m/>
    <x v="1"/>
    <s v="Region IV"/>
    <x v="24"/>
    <s v="KY"/>
    <x v="163"/>
    <n v="2"/>
    <x v="1"/>
    <n v="99941"/>
    <n v="174897"/>
    <n v="131199"/>
    <n v="229598"/>
    <n v="159741"/>
    <n v="279546"/>
    <n v="196410"/>
    <n v="343717"/>
    <n v="233874"/>
    <n v="409280"/>
    <n v="258389"/>
    <n v="452181"/>
    <n v="280881"/>
    <n v="491541"/>
  </r>
  <r>
    <m/>
    <x v="1"/>
    <s v="Region IV"/>
    <x v="24"/>
    <s v="KY"/>
    <x v="163"/>
    <n v="3"/>
    <x v="2"/>
    <n v="90561"/>
    <n v="158482"/>
    <n v="123127"/>
    <n v="215472"/>
    <n v="155605"/>
    <n v="272310"/>
    <n v="204764"/>
    <n v="358338"/>
    <n v="253415"/>
    <n v="443477"/>
    <n v="285285"/>
    <n v="499249"/>
    <n v="316703"/>
    <n v="554230"/>
  </r>
  <r>
    <m/>
    <x v="1"/>
    <s v="Region IV"/>
    <x v="24"/>
    <s v="KY"/>
    <x v="163"/>
    <n v="4"/>
    <x v="3"/>
    <n v="101763"/>
    <n v="162820"/>
    <n v="142468"/>
    <n v="227948"/>
    <n v="183173"/>
    <n v="293077"/>
    <n v="244230"/>
    <n v="390769"/>
    <n v="305288"/>
    <n v="488461"/>
    <n v="345993"/>
    <n v="553589"/>
    <n v="386698"/>
    <n v="618717"/>
  </r>
  <r>
    <m/>
    <x v="4"/>
    <s v="Region I - Northeast"/>
    <x v="2"/>
    <s v="ME"/>
    <x v="15"/>
    <n v="1"/>
    <x v="0"/>
    <n v="139852"/>
    <n v="244741"/>
    <n v="181557"/>
    <n v="317725"/>
    <n v="216983"/>
    <n v="379720"/>
    <n v="258773"/>
    <n v="452853"/>
    <n v="305341"/>
    <n v="534347"/>
    <n v="334976"/>
    <n v="586209"/>
    <n v="362875"/>
    <n v="635032"/>
  </r>
  <r>
    <m/>
    <x v="4"/>
    <s v="Region I - Northeast"/>
    <x v="2"/>
    <s v="ME"/>
    <x v="15"/>
    <n v="2"/>
    <x v="1"/>
    <n v="117233"/>
    <n v="205158"/>
    <n v="155961"/>
    <n v="272931"/>
    <n v="191882"/>
    <n v="335793"/>
    <n v="240923"/>
    <n v="421616"/>
    <n v="291137"/>
    <n v="509490"/>
    <n v="321397"/>
    <n v="562445"/>
    <n v="349708"/>
    <n v="611988"/>
  </r>
  <r>
    <m/>
    <x v="4"/>
    <s v="Region I - Northeast"/>
    <x v="2"/>
    <s v="ME"/>
    <x v="15"/>
    <n v="3"/>
    <x v="2"/>
    <n v="108164"/>
    <n v="189288"/>
    <n v="149385"/>
    <n v="261424"/>
    <n v="189442"/>
    <n v="331524"/>
    <n v="247331"/>
    <n v="432829"/>
    <n v="308072"/>
    <n v="539126"/>
    <n v="346665"/>
    <n v="606663"/>
    <n v="384673"/>
    <n v="673179"/>
  </r>
  <r>
    <m/>
    <x v="4"/>
    <s v="Region I - Northeast"/>
    <x v="2"/>
    <s v="ME"/>
    <x v="15"/>
    <n v="4"/>
    <x v="3"/>
    <n v="120577"/>
    <n v="192923"/>
    <n v="168807"/>
    <n v="270092"/>
    <n v="217038"/>
    <n v="347261"/>
    <n v="289384"/>
    <n v="463015"/>
    <n v="361730"/>
    <n v="578768"/>
    <n v="409961"/>
    <n v="655937"/>
    <n v="458192"/>
    <n v="733107"/>
  </r>
  <r>
    <m/>
    <x v="1"/>
    <s v="Region I"/>
    <x v="2"/>
    <s v="MA"/>
    <x v="15"/>
    <n v="1"/>
    <x v="0"/>
    <n v="140106"/>
    <n v="245185"/>
    <n v="181683"/>
    <n v="317945"/>
    <n v="217764"/>
    <n v="381087"/>
    <n v="260295"/>
    <n v="455517"/>
    <n v="306982"/>
    <n v="537219"/>
    <n v="336674"/>
    <n v="589180"/>
    <n v="363512"/>
    <n v="636147"/>
  </r>
  <r>
    <m/>
    <x v="1"/>
    <s v="Region I"/>
    <x v="2"/>
    <s v="MA"/>
    <x v="15"/>
    <n v="2"/>
    <x v="1"/>
    <n v="121508"/>
    <n v="212640"/>
    <n v="159476"/>
    <n v="279083"/>
    <n v="194136"/>
    <n v="339738"/>
    <n v="238639"/>
    <n v="417619"/>
    <n v="284124"/>
    <n v="497217"/>
    <n v="313890"/>
    <n v="549308"/>
    <n v="341190"/>
    <n v="597082"/>
  </r>
  <r>
    <m/>
    <x v="1"/>
    <s v="Region I"/>
    <x v="2"/>
    <s v="MA"/>
    <x v="15"/>
    <n v="3"/>
    <x v="2"/>
    <n v="110219"/>
    <n v="192883"/>
    <n v="149885"/>
    <n v="262300"/>
    <n v="189447"/>
    <n v="331532"/>
    <n v="249322"/>
    <n v="436314"/>
    <n v="308583"/>
    <n v="540021"/>
    <n v="347409"/>
    <n v="607965"/>
    <n v="385688"/>
    <n v="674955"/>
  </r>
  <r>
    <m/>
    <x v="1"/>
    <s v="Region I"/>
    <x v="2"/>
    <s v="MA"/>
    <x v="15"/>
    <n v="4"/>
    <x v="3"/>
    <n v="123624"/>
    <n v="197799"/>
    <n v="173074"/>
    <n v="276918"/>
    <n v="222523"/>
    <n v="356037"/>
    <n v="296698"/>
    <n v="474717"/>
    <n v="370872"/>
    <n v="593396"/>
    <n v="420322"/>
    <n v="672515"/>
    <n v="469772"/>
    <n v="751635"/>
  </r>
  <r>
    <m/>
    <x v="4"/>
    <s v="Region VI - Midsouth"/>
    <x v="39"/>
    <s v="TX"/>
    <x v="290"/>
    <n v="1"/>
    <x v="0"/>
    <n v="106905"/>
    <n v="187084"/>
    <n v="138830"/>
    <n v="242953"/>
    <n v="165958"/>
    <n v="290426"/>
    <n v="197975"/>
    <n v="346456"/>
    <n v="233640"/>
    <n v="408870"/>
    <n v="256332"/>
    <n v="448581"/>
    <n v="277710"/>
    <n v="485993"/>
  </r>
  <r>
    <m/>
    <x v="4"/>
    <s v="Region VI - Midsouth"/>
    <x v="39"/>
    <s v="TX"/>
    <x v="290"/>
    <n v="2"/>
    <x v="1"/>
    <n v="89374"/>
    <n v="156404"/>
    <n v="118991"/>
    <n v="208234"/>
    <n v="146503"/>
    <n v="256379"/>
    <n v="184140"/>
    <n v="322245"/>
    <n v="222631"/>
    <n v="389603"/>
    <n v="245807"/>
    <n v="430163"/>
    <n v="267504"/>
    <n v="468132"/>
  </r>
  <r>
    <m/>
    <x v="4"/>
    <s v="Region VI - Midsouth"/>
    <x v="39"/>
    <s v="TX"/>
    <x v="290"/>
    <n v="3"/>
    <x v="2"/>
    <n v="82306"/>
    <n v="144036"/>
    <n v="113644"/>
    <n v="198877"/>
    <n v="144079"/>
    <n v="252139"/>
    <n v="188030"/>
    <n v="329053"/>
    <n v="234192"/>
    <n v="409835"/>
    <n v="263492"/>
    <n v="461112"/>
    <n v="292340"/>
    <n v="511596"/>
  </r>
  <r>
    <m/>
    <x v="4"/>
    <s v="Region VI - Midsouth"/>
    <x v="39"/>
    <s v="TX"/>
    <x v="290"/>
    <n v="4"/>
    <x v="3"/>
    <n v="92166"/>
    <n v="147465"/>
    <n v="129032"/>
    <n v="206451"/>
    <n v="165898"/>
    <n v="265437"/>
    <n v="221197"/>
    <n v="353916"/>
    <n v="276497"/>
    <n v="442395"/>
    <n v="313363"/>
    <n v="501381"/>
    <n v="350229"/>
    <n v="560367"/>
  </r>
  <r>
    <m/>
    <x v="1"/>
    <s v="Region VI"/>
    <x v="39"/>
    <s v="TX"/>
    <x v="290"/>
    <n v="1"/>
    <x v="0"/>
    <n v="107296"/>
    <n v="187767"/>
    <n v="139215"/>
    <n v="243626"/>
    <n v="166915"/>
    <n v="292100"/>
    <n v="199593"/>
    <n v="349288"/>
    <n v="235460"/>
    <n v="412055"/>
    <n v="258264"/>
    <n v="451961"/>
    <n v="278926"/>
    <n v="488121"/>
  </r>
  <r>
    <m/>
    <x v="1"/>
    <s v="Region VI"/>
    <x v="39"/>
    <s v="TX"/>
    <x v="290"/>
    <n v="2"/>
    <x v="1"/>
    <n v="92719"/>
    <n v="162259"/>
    <n v="121810"/>
    <n v="213167"/>
    <n v="148395"/>
    <n v="259692"/>
    <n v="182620"/>
    <n v="319585"/>
    <n v="217544"/>
    <n v="380702"/>
    <n v="240388"/>
    <n v="420679"/>
    <n v="261373"/>
    <n v="457402"/>
  </r>
  <r>
    <m/>
    <x v="1"/>
    <s v="Region VI"/>
    <x v="39"/>
    <s v="TX"/>
    <x v="290"/>
    <n v="3"/>
    <x v="2"/>
    <n v="83719"/>
    <n v="146509"/>
    <n v="113742"/>
    <n v="199049"/>
    <n v="143683"/>
    <n v="251445"/>
    <n v="189011"/>
    <n v="330769"/>
    <n v="233858"/>
    <n v="409251"/>
    <n v="263221"/>
    <n v="460637"/>
    <n v="292157"/>
    <n v="511275"/>
  </r>
  <r>
    <m/>
    <x v="1"/>
    <s v="Region VI"/>
    <x v="39"/>
    <s v="TX"/>
    <x v="290"/>
    <n v="4"/>
    <x v="3"/>
    <n v="94665"/>
    <n v="151464"/>
    <n v="132531"/>
    <n v="212050"/>
    <n v="170397"/>
    <n v="272636"/>
    <n v="227196"/>
    <n v="363514"/>
    <n v="283995"/>
    <n v="454393"/>
    <n v="321862"/>
    <n v="514978"/>
    <n v="359728"/>
    <n v="575564"/>
  </r>
  <r>
    <m/>
    <x v="4"/>
    <s v="Region III -"/>
    <x v="19"/>
    <s v="VA"/>
    <x v="116"/>
    <n v="1"/>
    <x v="0"/>
    <n v="116091"/>
    <n v="203158"/>
    <n v="150591"/>
    <n v="263535"/>
    <n v="179871"/>
    <n v="314775"/>
    <n v="214370"/>
    <n v="375147"/>
    <n v="252845"/>
    <n v="442480"/>
    <n v="277342"/>
    <n v="485349"/>
    <n v="300364"/>
    <n v="525638"/>
  </r>
  <r>
    <m/>
    <x v="4"/>
    <s v="Region III -"/>
    <x v="19"/>
    <s v="VA"/>
    <x v="116"/>
    <n v="2"/>
    <x v="1"/>
    <n v="97957"/>
    <n v="171424"/>
    <n v="130070"/>
    <n v="227622"/>
    <n v="159747"/>
    <n v="279557"/>
    <n v="200059"/>
    <n v="350104"/>
    <n v="241457"/>
    <n v="422551"/>
    <n v="266456"/>
    <n v="466297"/>
    <n v="289807"/>
    <n v="507163"/>
  </r>
  <r>
    <m/>
    <x v="4"/>
    <s v="Region III -"/>
    <x v="19"/>
    <s v="VA"/>
    <x v="116"/>
    <n v="3"/>
    <x v="2"/>
    <n v="90789"/>
    <n v="158881"/>
    <n v="125465"/>
    <n v="219564"/>
    <n v="159208"/>
    <n v="278614"/>
    <n v="208061"/>
    <n v="364108"/>
    <n v="259202"/>
    <n v="453603"/>
    <n v="291771"/>
    <n v="510600"/>
    <n v="323872"/>
    <n v="566776"/>
  </r>
  <r>
    <m/>
    <x v="4"/>
    <s v="Region III -"/>
    <x v="19"/>
    <s v="VA"/>
    <x v="116"/>
    <n v="4"/>
    <x v="3"/>
    <n v="100105"/>
    <n v="160167"/>
    <n v="140146"/>
    <n v="224234"/>
    <n v="180188"/>
    <n v="288301"/>
    <n v="240251"/>
    <n v="384402"/>
    <n v="300314"/>
    <n v="480502"/>
    <n v="340356"/>
    <n v="544569"/>
    <n v="380398"/>
    <n v="608636"/>
  </r>
  <r>
    <m/>
    <x v="1"/>
    <s v="Region III "/>
    <x v="19"/>
    <s v="VI"/>
    <x v="116"/>
    <n v="1"/>
    <x v="0"/>
    <n v="116347"/>
    <n v="203607"/>
    <n v="150709"/>
    <n v="263740"/>
    <n v="180530"/>
    <n v="315927"/>
    <n v="215626"/>
    <n v="377346"/>
    <n v="254160"/>
    <n v="444781"/>
    <n v="278682"/>
    <n v="487694"/>
    <n v="300742"/>
    <n v="526299"/>
  </r>
  <r>
    <m/>
    <x v="1"/>
    <s v="Region III "/>
    <x v="19"/>
    <s v="VI"/>
    <x v="116"/>
    <n v="2"/>
    <x v="1"/>
    <n v="101597"/>
    <n v="177795"/>
    <n v="133096"/>
    <n v="232919"/>
    <n v="161790"/>
    <n v="283133"/>
    <n v="198451"/>
    <n v="347289"/>
    <n v="236032"/>
    <n v="413055"/>
    <n v="260649"/>
    <n v="456136"/>
    <n v="283158"/>
    <n v="495527"/>
  </r>
  <r>
    <m/>
    <x v="1"/>
    <s v="Region III "/>
    <x v="19"/>
    <s v="VI"/>
    <x v="116"/>
    <n v="3"/>
    <x v="2"/>
    <n v="92957"/>
    <n v="162676"/>
    <n v="126634"/>
    <n v="221610"/>
    <n v="160228"/>
    <n v="280399"/>
    <n v="211040"/>
    <n v="369321"/>
    <n v="261366"/>
    <n v="457391"/>
    <n v="294376"/>
    <n v="515158"/>
    <n v="326953"/>
    <n v="572167"/>
  </r>
  <r>
    <m/>
    <x v="1"/>
    <s v="Region III "/>
    <x v="19"/>
    <s v="VI"/>
    <x v="116"/>
    <n v="4"/>
    <x v="3"/>
    <n v="102677"/>
    <n v="164284"/>
    <n v="143748"/>
    <n v="229997"/>
    <n v="184819"/>
    <n v="295711"/>
    <n v="246426"/>
    <n v="394281"/>
    <n v="308032"/>
    <n v="492851"/>
    <n v="349103"/>
    <n v="558565"/>
    <n v="390174"/>
    <n v="624278"/>
  </r>
  <r>
    <m/>
    <x v="4"/>
    <s v="Region IV - Southeast"/>
    <x v="23"/>
    <s v="GA"/>
    <x v="155"/>
    <n v="1"/>
    <x v="0"/>
    <n v="107481"/>
    <n v="188092"/>
    <n v="139492"/>
    <n v="244110"/>
    <n v="166673"/>
    <n v="291678"/>
    <n v="198724"/>
    <n v="347766"/>
    <n v="234450"/>
    <n v="410287"/>
    <n v="257189"/>
    <n v="450081"/>
    <n v="278583"/>
    <n v="487520"/>
  </r>
  <r>
    <m/>
    <x v="4"/>
    <s v="Region IV - Southeast"/>
    <x v="23"/>
    <s v="GA"/>
    <x v="155"/>
    <n v="2"/>
    <x v="1"/>
    <n v="90322"/>
    <n v="158063"/>
    <n v="120073"/>
    <n v="210128"/>
    <n v="147631"/>
    <n v="258354"/>
    <n v="185182"/>
    <n v="324069"/>
    <n v="223674"/>
    <n v="391429"/>
    <n v="246888"/>
    <n v="432054"/>
    <n v="268593"/>
    <n v="470038"/>
  </r>
  <r>
    <m/>
    <x v="4"/>
    <s v="Region IV - Southeast"/>
    <x v="23"/>
    <s v="GA"/>
    <x v="155"/>
    <n v="3"/>
    <x v="2"/>
    <n v="83478"/>
    <n v="146087"/>
    <n v="115318"/>
    <n v="201807"/>
    <n v="146275"/>
    <n v="255982"/>
    <n v="191044"/>
    <n v="334327"/>
    <n v="237977"/>
    <n v="416460"/>
    <n v="267824"/>
    <n v="468691"/>
    <n v="297227"/>
    <n v="520147"/>
  </r>
  <r>
    <m/>
    <x v="4"/>
    <s v="Region IV - Southeast"/>
    <x v="23"/>
    <s v="GA"/>
    <x v="155"/>
    <n v="4"/>
    <x v="3"/>
    <n v="92672"/>
    <n v="148276"/>
    <n v="129741"/>
    <n v="207586"/>
    <n v="166810"/>
    <n v="266896"/>
    <n v="222414"/>
    <n v="355862"/>
    <n v="278017"/>
    <n v="444827"/>
    <n v="315086"/>
    <n v="504138"/>
    <n v="352155"/>
    <n v="563448"/>
  </r>
  <r>
    <m/>
    <x v="1"/>
    <s v="Region IV"/>
    <x v="23"/>
    <s v="GA"/>
    <x v="155"/>
    <n v="1"/>
    <x v="0"/>
    <n v="108363"/>
    <n v="189635"/>
    <n v="140416"/>
    <n v="245728"/>
    <n v="168234"/>
    <n v="294409"/>
    <n v="200989"/>
    <n v="351731"/>
    <n v="236951"/>
    <n v="414664"/>
    <n v="259830"/>
    <n v="454703"/>
    <n v="280446"/>
    <n v="490780"/>
  </r>
  <r>
    <m/>
    <x v="1"/>
    <s v="Region IV"/>
    <x v="23"/>
    <s v="GA"/>
    <x v="155"/>
    <n v="2"/>
    <x v="1"/>
    <n v="94414"/>
    <n v="165225"/>
    <n v="123761"/>
    <n v="216582"/>
    <n v="150513"/>
    <n v="263397"/>
    <n v="184747"/>
    <n v="323308"/>
    <n v="219807"/>
    <n v="384662"/>
    <n v="242766"/>
    <n v="424840"/>
    <n v="263779"/>
    <n v="461613"/>
  </r>
  <r>
    <m/>
    <x v="1"/>
    <s v="Region IV"/>
    <x v="23"/>
    <s v="GA"/>
    <x v="155"/>
    <n v="3"/>
    <x v="2"/>
    <n v="86145"/>
    <n v="150753"/>
    <n v="117287"/>
    <n v="205252"/>
    <n v="148350"/>
    <n v="259613"/>
    <n v="195345"/>
    <n v="341853"/>
    <n v="241879"/>
    <n v="423288"/>
    <n v="272390"/>
    <n v="476683"/>
    <n v="302492"/>
    <n v="529361"/>
  </r>
  <r>
    <m/>
    <x v="1"/>
    <s v="Region IV"/>
    <x v="23"/>
    <s v="GA"/>
    <x v="155"/>
    <n v="4"/>
    <x v="3"/>
    <n v="95626"/>
    <n v="153001"/>
    <n v="133876"/>
    <n v="214202"/>
    <n v="172127"/>
    <n v="275403"/>
    <n v="229502"/>
    <n v="367204"/>
    <n v="286878"/>
    <n v="459004"/>
    <n v="325128"/>
    <n v="520205"/>
    <n v="363378"/>
    <n v="581406"/>
  </r>
  <r>
    <m/>
    <x v="4"/>
    <s v="Region V - Midwest"/>
    <x v="34"/>
    <s v="WI"/>
    <x v="249"/>
    <n v="1"/>
    <x v="0"/>
    <n v="128728"/>
    <n v="225274"/>
    <n v="167127"/>
    <n v="292472"/>
    <n v="199747"/>
    <n v="349557"/>
    <n v="238231"/>
    <n v="416904"/>
    <n v="281112"/>
    <n v="491945"/>
    <n v="308399"/>
    <n v="539699"/>
    <n v="334092"/>
    <n v="584661"/>
  </r>
  <r>
    <m/>
    <x v="4"/>
    <s v="Region V - Midwest"/>
    <x v="34"/>
    <s v="WI"/>
    <x v="249"/>
    <n v="2"/>
    <x v="1"/>
    <n v="107848"/>
    <n v="188734"/>
    <n v="143498"/>
    <n v="251122"/>
    <n v="176575"/>
    <n v="309007"/>
    <n v="221753"/>
    <n v="388068"/>
    <n v="267999"/>
    <n v="468999"/>
    <n v="295864"/>
    <n v="517762"/>
    <n v="321936"/>
    <n v="563389"/>
  </r>
  <r>
    <m/>
    <x v="4"/>
    <s v="Region V - Midwest"/>
    <x v="34"/>
    <s v="WI"/>
    <x v="249"/>
    <n v="3"/>
    <x v="2"/>
    <n v="99467"/>
    <n v="174067"/>
    <n v="137366"/>
    <n v="240390"/>
    <n v="174190"/>
    <n v="304833"/>
    <n v="227399"/>
    <n v="397949"/>
    <n v="283242"/>
    <n v="495673"/>
    <n v="318715"/>
    <n v="557751"/>
    <n v="353649"/>
    <n v="618885"/>
  </r>
  <r>
    <m/>
    <x v="4"/>
    <s v="Region V - Midwest"/>
    <x v="34"/>
    <s v="WI"/>
    <x v="249"/>
    <n v="4"/>
    <x v="3"/>
    <n v="110984"/>
    <n v="177575"/>
    <n v="155378"/>
    <n v="248605"/>
    <n v="199772"/>
    <n v="319635"/>
    <n v="266363"/>
    <n v="426180"/>
    <n v="332953"/>
    <n v="532725"/>
    <n v="377347"/>
    <n v="603756"/>
    <n v="421741"/>
    <n v="674786"/>
  </r>
  <r>
    <m/>
    <x v="1"/>
    <s v="Region V"/>
    <x v="34"/>
    <s v="WI"/>
    <x v="249"/>
    <n v="1"/>
    <x v="0"/>
    <n v="129061"/>
    <n v="225858"/>
    <n v="167408"/>
    <n v="292964"/>
    <n v="200685"/>
    <n v="351199"/>
    <n v="239928"/>
    <n v="419873"/>
    <n v="283001"/>
    <n v="495252"/>
    <n v="310391"/>
    <n v="543184"/>
    <n v="335178"/>
    <n v="586562"/>
  </r>
  <r>
    <m/>
    <x v="1"/>
    <s v="Region V"/>
    <x v="34"/>
    <s v="WI"/>
    <x v="249"/>
    <n v="2"/>
    <x v="1"/>
    <n v="111732"/>
    <n v="195531"/>
    <n v="146715"/>
    <n v="256751"/>
    <n v="178668"/>
    <n v="312669"/>
    <n v="219748"/>
    <n v="384559"/>
    <n v="261701"/>
    <n v="457977"/>
    <n v="289150"/>
    <n v="506012"/>
    <n v="314344"/>
    <n v="550101"/>
  </r>
  <r>
    <m/>
    <x v="1"/>
    <s v="Region V"/>
    <x v="34"/>
    <s v="WI"/>
    <x v="249"/>
    <n v="3"/>
    <x v="2"/>
    <n v="101122"/>
    <n v="176964"/>
    <n v="137452"/>
    <n v="240540"/>
    <n v="173683"/>
    <n v="303945"/>
    <n v="228527"/>
    <n v="399922"/>
    <n v="282798"/>
    <n v="494897"/>
    <n v="318344"/>
    <n v="557102"/>
    <n v="353381"/>
    <n v="618416"/>
  </r>
  <r>
    <m/>
    <x v="1"/>
    <s v="Region V"/>
    <x v="34"/>
    <s v="WI"/>
    <x v="249"/>
    <n v="4"/>
    <x v="3"/>
    <n v="113874"/>
    <n v="182198"/>
    <n v="159424"/>
    <n v="255078"/>
    <n v="204973"/>
    <n v="327957"/>
    <n v="273298"/>
    <n v="437276"/>
    <n v="341622"/>
    <n v="546595"/>
    <n v="387172"/>
    <n v="619474"/>
    <n v="432721"/>
    <n v="692354"/>
  </r>
  <r>
    <m/>
    <x v="4"/>
    <s v="Region I - Northeast"/>
    <x v="3"/>
    <s v="NH"/>
    <x v="23"/>
    <n v="1"/>
    <x v="0"/>
    <n v="125467"/>
    <n v="219567"/>
    <n v="162808"/>
    <n v="284913"/>
    <n v="194510"/>
    <n v="340392"/>
    <n v="231881"/>
    <n v="405792"/>
    <n v="273546"/>
    <n v="478705"/>
    <n v="300068"/>
    <n v="525119"/>
    <n v="325011"/>
    <n v="568770"/>
  </r>
  <r>
    <m/>
    <x v="4"/>
    <s v="Region I - Northeast"/>
    <x v="3"/>
    <s v="NH"/>
    <x v="23"/>
    <n v="2"/>
    <x v="1"/>
    <n v="105578"/>
    <n v="184761"/>
    <n v="140300"/>
    <n v="245525"/>
    <n v="172438"/>
    <n v="301767"/>
    <n v="216186"/>
    <n v="378325"/>
    <n v="261056"/>
    <n v="456848"/>
    <n v="288128"/>
    <n v="504224"/>
    <n v="313433"/>
    <n v="548507"/>
  </r>
  <r>
    <m/>
    <x v="4"/>
    <s v="Region I - Northeast"/>
    <x v="3"/>
    <s v="NH"/>
    <x v="23"/>
    <n v="3"/>
    <x v="2"/>
    <n v="97668"/>
    <n v="170920"/>
    <n v="134937"/>
    <n v="236141"/>
    <n v="171183"/>
    <n v="299571"/>
    <n v="223620"/>
    <n v="391336"/>
    <n v="278566"/>
    <n v="487490"/>
    <n v="313524"/>
    <n v="548668"/>
    <n v="347969"/>
    <n v="608946"/>
  </r>
  <r>
    <m/>
    <x v="4"/>
    <s v="Region I - Northeast"/>
    <x v="3"/>
    <s v="NH"/>
    <x v="23"/>
    <n v="4"/>
    <x v="3"/>
    <n v="108183"/>
    <n v="173093"/>
    <n v="151457"/>
    <n v="242330"/>
    <n v="194730"/>
    <n v="311568"/>
    <n v="259640"/>
    <n v="415424"/>
    <n v="324550"/>
    <n v="519279"/>
    <n v="367823"/>
    <n v="588517"/>
    <n v="411096"/>
    <n v="657754"/>
  </r>
  <r>
    <m/>
    <x v="1"/>
    <s v="Region I"/>
    <x v="3"/>
    <s v="NH"/>
    <x v="23"/>
    <n v="1"/>
    <x v="0"/>
    <n v="122719"/>
    <n v="214759"/>
    <n v="159114"/>
    <n v="278449"/>
    <n v="190698"/>
    <n v="333721"/>
    <n v="227920"/>
    <n v="398861"/>
    <n v="268781"/>
    <n v="470366"/>
    <n v="294769"/>
    <n v="515846"/>
    <n v="318245"/>
    <n v="556929"/>
  </r>
  <r>
    <m/>
    <x v="1"/>
    <s v="Region I"/>
    <x v="3"/>
    <s v="NH"/>
    <x v="23"/>
    <n v="2"/>
    <x v="1"/>
    <n v="106527"/>
    <n v="186422"/>
    <n v="139779"/>
    <n v="244613"/>
    <n v="170125"/>
    <n v="297719"/>
    <n v="209065"/>
    <n v="365863"/>
    <n v="248878"/>
    <n v="435537"/>
    <n v="274936"/>
    <n v="481139"/>
    <n v="298826"/>
    <n v="522945"/>
  </r>
  <r>
    <m/>
    <x v="1"/>
    <s v="Region I"/>
    <x v="3"/>
    <s v="NH"/>
    <x v="23"/>
    <n v="3"/>
    <x v="2"/>
    <n v="96741"/>
    <n v="169297"/>
    <n v="131588"/>
    <n v="230279"/>
    <n v="166344"/>
    <n v="291102"/>
    <n v="218941"/>
    <n v="383147"/>
    <n v="271004"/>
    <n v="474258"/>
    <n v="305119"/>
    <n v="533958"/>
    <n v="338759"/>
    <n v="592828"/>
  </r>
  <r>
    <m/>
    <x v="1"/>
    <s v="Region I"/>
    <x v="3"/>
    <s v="NH"/>
    <x v="23"/>
    <n v="4"/>
    <x v="3"/>
    <n v="108285"/>
    <n v="173257"/>
    <n v="151600"/>
    <n v="242559"/>
    <n v="194914"/>
    <n v="311862"/>
    <n v="259885"/>
    <n v="415816"/>
    <n v="324856"/>
    <n v="519770"/>
    <n v="368170"/>
    <n v="589073"/>
    <n v="411485"/>
    <n v="658375"/>
  </r>
  <r>
    <m/>
    <x v="4"/>
    <s v="Region V - Midwest"/>
    <x v="32"/>
    <s v="ME"/>
    <x v="228"/>
    <n v="1"/>
    <x v="0"/>
    <n v="128824"/>
    <n v="225443"/>
    <n v="167322"/>
    <n v="292814"/>
    <n v="200041"/>
    <n v="350072"/>
    <n v="238667"/>
    <n v="417667"/>
    <n v="281686"/>
    <n v="492950"/>
    <n v="309055"/>
    <n v="540846"/>
    <n v="334847"/>
    <n v="585983"/>
  </r>
  <r>
    <m/>
    <x v="4"/>
    <s v="Region V - Midwest"/>
    <x v="32"/>
    <s v="ME"/>
    <x v="228"/>
    <n v="2"/>
    <x v="1"/>
    <n v="107550"/>
    <n v="188213"/>
    <n v="143248"/>
    <n v="250683"/>
    <n v="176433"/>
    <n v="308757"/>
    <n v="221878"/>
    <n v="388287"/>
    <n v="268326"/>
    <n v="469571"/>
    <n v="296283"/>
    <n v="518495"/>
    <n v="322463"/>
    <n v="564309"/>
  </r>
  <r>
    <m/>
    <x v="4"/>
    <s v="Region V - Midwest"/>
    <x v="32"/>
    <s v="ME"/>
    <x v="228"/>
    <n v="3"/>
    <x v="2"/>
    <n v="98950"/>
    <n v="173163"/>
    <n v="136607"/>
    <n v="239062"/>
    <n v="173169"/>
    <n v="303046"/>
    <n v="225946"/>
    <n v="395406"/>
    <n v="281407"/>
    <n v="492462"/>
    <n v="316592"/>
    <n v="554036"/>
    <n v="351227"/>
    <n v="614648"/>
  </r>
  <r>
    <m/>
    <x v="4"/>
    <s v="Region V - Midwest"/>
    <x v="32"/>
    <s v="ME"/>
    <x v="228"/>
    <n v="4"/>
    <x v="3"/>
    <n v="111059"/>
    <n v="177695"/>
    <n v="155483"/>
    <n v="248772"/>
    <n v="199906"/>
    <n v="319850"/>
    <n v="266542"/>
    <n v="426467"/>
    <n v="333177"/>
    <n v="533084"/>
    <n v="377601"/>
    <n v="604162"/>
    <n v="422025"/>
    <n v="675239"/>
  </r>
  <r>
    <m/>
    <x v="1"/>
    <s v="Region V"/>
    <x v="32"/>
    <s v="MN"/>
    <x v="228"/>
    <n v="1"/>
    <x v="0"/>
    <n v="127919"/>
    <n v="223858"/>
    <n v="166001"/>
    <n v="290501"/>
    <n v="199047"/>
    <n v="348333"/>
    <n v="238044"/>
    <n v="416577"/>
    <n v="280843"/>
    <n v="491475"/>
    <n v="308052"/>
    <n v="539091"/>
    <n v="332723"/>
    <n v="582265"/>
  </r>
  <r>
    <m/>
    <x v="1"/>
    <s v="Region V"/>
    <x v="32"/>
    <s v="MN"/>
    <x v="228"/>
    <n v="2"/>
    <x v="1"/>
    <n v="110427"/>
    <n v="193248"/>
    <n v="145114"/>
    <n v="253950"/>
    <n v="176825"/>
    <n v="309443"/>
    <n v="217676"/>
    <n v="380932"/>
    <n v="259344"/>
    <n v="453852"/>
    <n v="286595"/>
    <n v="501542"/>
    <n v="311640"/>
    <n v="545369"/>
  </r>
  <r>
    <m/>
    <x v="1"/>
    <s v="Region V"/>
    <x v="32"/>
    <s v="MN"/>
    <x v="228"/>
    <n v="3"/>
    <x v="2"/>
    <n v="99577"/>
    <n v="174260"/>
    <n v="135250"/>
    <n v="236688"/>
    <n v="170825"/>
    <n v="298943"/>
    <n v="224687"/>
    <n v="393202"/>
    <n v="277972"/>
    <n v="486450"/>
    <n v="312853"/>
    <n v="547493"/>
    <n v="347222"/>
    <n v="607638"/>
  </r>
  <r>
    <m/>
    <x v="1"/>
    <s v="Region V"/>
    <x v="32"/>
    <s v="MN"/>
    <x v="228"/>
    <n v="4"/>
    <x v="3"/>
    <n v="112858"/>
    <n v="180573"/>
    <n v="158001"/>
    <n v="252802"/>
    <n v="203144"/>
    <n v="325031"/>
    <n v="270859"/>
    <n v="433375"/>
    <n v="338574"/>
    <n v="541719"/>
    <n v="383717"/>
    <n v="613948"/>
    <n v="428860"/>
    <n v="686177"/>
  </r>
  <r>
    <m/>
    <x v="4"/>
    <s v="Region V - Midwest"/>
    <x v="33"/>
    <s v="OH"/>
    <x v="240"/>
    <n v="1"/>
    <x v="0"/>
    <n v="113844"/>
    <n v="199227"/>
    <n v="147885"/>
    <n v="258799"/>
    <n v="176821"/>
    <n v="309437"/>
    <n v="210988"/>
    <n v="369229"/>
    <n v="249035"/>
    <n v="435812"/>
    <n v="273239"/>
    <n v="478169"/>
    <n v="296056"/>
    <n v="518098"/>
  </r>
  <r>
    <m/>
    <x v="4"/>
    <s v="Region V - Midwest"/>
    <x v="33"/>
    <s v="OH"/>
    <x v="240"/>
    <n v="2"/>
    <x v="1"/>
    <n v="94933"/>
    <n v="166134"/>
    <n v="126486"/>
    <n v="221350"/>
    <n v="155836"/>
    <n v="272712"/>
    <n v="196065"/>
    <n v="343113"/>
    <n v="237160"/>
    <n v="415030"/>
    <n v="261887"/>
    <n v="458302"/>
    <n v="285047"/>
    <n v="498833"/>
  </r>
  <r>
    <m/>
    <x v="4"/>
    <s v="Region V - Midwest"/>
    <x v="33"/>
    <s v="OH"/>
    <x v="240"/>
    <n v="3"/>
    <x v="2"/>
    <n v="87272"/>
    <n v="152726"/>
    <n v="120471"/>
    <n v="210824"/>
    <n v="152697"/>
    <n v="267220"/>
    <n v="199199"/>
    <n v="348599"/>
    <n v="248087"/>
    <n v="434152"/>
    <n v="279089"/>
    <n v="488406"/>
    <n v="309603"/>
    <n v="541804"/>
  </r>
  <r>
    <m/>
    <x v="4"/>
    <s v="Region V - Midwest"/>
    <x v="33"/>
    <s v="OH"/>
    <x v="240"/>
    <n v="4"/>
    <x v="3"/>
    <n v="98142"/>
    <n v="157027"/>
    <n v="137399"/>
    <n v="219838"/>
    <n v="176655"/>
    <n v="282649"/>
    <n v="235541"/>
    <n v="376865"/>
    <n v="294426"/>
    <n v="471081"/>
    <n v="333683"/>
    <n v="533892"/>
    <n v="372939"/>
    <n v="596703"/>
  </r>
  <r>
    <m/>
    <x v="1"/>
    <s v="Region V"/>
    <x v="33"/>
    <s v="OH"/>
    <x v="240"/>
    <n v="1"/>
    <x v="0"/>
    <n v="115364"/>
    <n v="201887"/>
    <n v="149654"/>
    <n v="261895"/>
    <n v="179411"/>
    <n v="313970"/>
    <n v="214507"/>
    <n v="375388"/>
    <n v="253029"/>
    <n v="442801"/>
    <n v="277523"/>
    <n v="485666"/>
    <n v="299699"/>
    <n v="524473"/>
  </r>
  <r>
    <m/>
    <x v="1"/>
    <s v="Region V"/>
    <x v="33"/>
    <s v="OH"/>
    <x v="240"/>
    <n v="2"/>
    <x v="1"/>
    <n v="99816"/>
    <n v="174678"/>
    <n v="131089"/>
    <n v="229405"/>
    <n v="159658"/>
    <n v="279401"/>
    <n v="196402"/>
    <n v="343704"/>
    <n v="233919"/>
    <n v="409358"/>
    <n v="258463"/>
    <n v="452309"/>
    <n v="280996"/>
    <n v="491743"/>
  </r>
  <r>
    <m/>
    <x v="1"/>
    <s v="Region V"/>
    <x v="33"/>
    <s v="OH"/>
    <x v="240"/>
    <n v="3"/>
    <x v="2"/>
    <n v="90271"/>
    <n v="157974"/>
    <n v="122683"/>
    <n v="214696"/>
    <n v="155008"/>
    <n v="271264"/>
    <n v="203940"/>
    <n v="356896"/>
    <n v="252359"/>
    <n v="441629"/>
    <n v="284068"/>
    <n v="497120"/>
    <n v="315321"/>
    <n v="551812"/>
  </r>
  <r>
    <m/>
    <x v="1"/>
    <s v="Region V"/>
    <x v="33"/>
    <s v="OH"/>
    <x v="240"/>
    <n v="4"/>
    <x v="3"/>
    <n v="101787"/>
    <n v="162859"/>
    <n v="142502"/>
    <n v="228003"/>
    <n v="183216"/>
    <n v="293146"/>
    <n v="244288"/>
    <n v="390861"/>
    <n v="305361"/>
    <n v="488577"/>
    <n v="346075"/>
    <n v="553720"/>
    <n v="386790"/>
    <n v="618864"/>
  </r>
  <r>
    <m/>
    <x v="4"/>
    <s v="Region V - Midwest"/>
    <x v="33"/>
    <s v="OH"/>
    <x v="241"/>
    <n v="1"/>
    <x v="0"/>
    <n v="113844"/>
    <n v="199227"/>
    <n v="147885"/>
    <n v="258799"/>
    <n v="176821"/>
    <n v="309437"/>
    <n v="210988"/>
    <n v="369229"/>
    <n v="249035"/>
    <n v="435812"/>
    <n v="273239"/>
    <n v="478169"/>
    <n v="296056"/>
    <n v="518098"/>
  </r>
  <r>
    <m/>
    <x v="4"/>
    <s v="Region V - Midwest"/>
    <x v="33"/>
    <s v="OH"/>
    <x v="241"/>
    <n v="2"/>
    <x v="1"/>
    <n v="94933"/>
    <n v="166134"/>
    <n v="126486"/>
    <n v="221350"/>
    <n v="155836"/>
    <n v="272712"/>
    <n v="196065"/>
    <n v="343113"/>
    <n v="237160"/>
    <n v="415030"/>
    <n v="261887"/>
    <n v="458302"/>
    <n v="285047"/>
    <n v="498833"/>
  </r>
  <r>
    <m/>
    <x v="4"/>
    <s v="Region V - Midwest"/>
    <x v="33"/>
    <s v="OH"/>
    <x v="241"/>
    <n v="3"/>
    <x v="2"/>
    <n v="87272"/>
    <n v="152726"/>
    <n v="120471"/>
    <n v="210824"/>
    <n v="152697"/>
    <n v="267220"/>
    <n v="199199"/>
    <n v="348599"/>
    <n v="248087"/>
    <n v="434152"/>
    <n v="279089"/>
    <n v="488406"/>
    <n v="309603"/>
    <n v="541804"/>
  </r>
  <r>
    <m/>
    <x v="4"/>
    <s v="Region V - Midwest"/>
    <x v="33"/>
    <s v="OH"/>
    <x v="241"/>
    <n v="4"/>
    <x v="3"/>
    <n v="98142"/>
    <n v="157027"/>
    <n v="137399"/>
    <n v="219838"/>
    <n v="176655"/>
    <n v="282649"/>
    <n v="235541"/>
    <n v="376865"/>
    <n v="294426"/>
    <n v="471081"/>
    <n v="333683"/>
    <n v="533892"/>
    <n v="372939"/>
    <n v="596703"/>
  </r>
  <r>
    <m/>
    <x v="1"/>
    <s v="Region V"/>
    <x v="33"/>
    <s v="OH"/>
    <x v="241"/>
    <n v="1"/>
    <x v="0"/>
    <n v="115961"/>
    <n v="202931"/>
    <n v="150410"/>
    <n v="263217"/>
    <n v="180304"/>
    <n v="315532"/>
    <n v="215556"/>
    <n v="377223"/>
    <n v="254250"/>
    <n v="444937"/>
    <n v="278855"/>
    <n v="487996"/>
    <n v="301119"/>
    <n v="526958"/>
  </r>
  <r>
    <m/>
    <x v="1"/>
    <s v="Region V"/>
    <x v="33"/>
    <s v="OH"/>
    <x v="241"/>
    <n v="2"/>
    <x v="1"/>
    <n v="100413"/>
    <n v="175722"/>
    <n v="131844"/>
    <n v="230727"/>
    <n v="160551"/>
    <n v="280963"/>
    <n v="197451"/>
    <n v="345539"/>
    <n v="235140"/>
    <n v="411494"/>
    <n v="259799"/>
    <n v="454648"/>
    <n v="282430"/>
    <n v="494253"/>
  </r>
  <r>
    <m/>
    <x v="1"/>
    <s v="Region V"/>
    <x v="33"/>
    <s v="OH"/>
    <x v="241"/>
    <n v="3"/>
    <x v="2"/>
    <n v="90904"/>
    <n v="159082"/>
    <n v="123569"/>
    <n v="216246"/>
    <n v="156147"/>
    <n v="273258"/>
    <n v="205459"/>
    <n v="359553"/>
    <n v="254258"/>
    <n v="444951"/>
    <n v="286220"/>
    <n v="500885"/>
    <n v="317726"/>
    <n v="556021"/>
  </r>
  <r>
    <m/>
    <x v="1"/>
    <s v="Region V"/>
    <x v="33"/>
    <s v="OH"/>
    <x v="241"/>
    <n v="4"/>
    <x v="3"/>
    <n v="102316"/>
    <n v="163705"/>
    <n v="143242"/>
    <n v="229187"/>
    <n v="184168"/>
    <n v="294669"/>
    <n v="245557"/>
    <n v="392892"/>
    <n v="306947"/>
    <n v="491115"/>
    <n v="347873"/>
    <n v="556596"/>
    <n v="388799"/>
    <n v="622078"/>
  </r>
  <r>
    <m/>
    <x v="4"/>
    <s v="Region IX - West"/>
    <x v="51"/>
    <s v="CA"/>
    <x v="365"/>
    <n v="1"/>
    <x v="0"/>
    <n v="139940"/>
    <n v="244894"/>
    <n v="181336"/>
    <n v="317338"/>
    <n v="216426"/>
    <n v="378746"/>
    <n v="257703"/>
    <n v="450981"/>
    <n v="303792"/>
    <n v="531635"/>
    <n v="333154"/>
    <n v="583020"/>
    <n v="360684"/>
    <n v="631198"/>
  </r>
  <r>
    <m/>
    <x v="4"/>
    <s v="Region IX - West"/>
    <x v="51"/>
    <s v="CA"/>
    <x v="365"/>
    <n v="2"/>
    <x v="1"/>
    <n v="119118"/>
    <n v="208456"/>
    <n v="157772"/>
    <n v="276102"/>
    <n v="193319"/>
    <n v="338308"/>
    <n v="241271"/>
    <n v="422225"/>
    <n v="290716"/>
    <n v="508752"/>
    <n v="320654"/>
    <n v="561144"/>
    <n v="348562"/>
    <n v="609984"/>
  </r>
  <r>
    <m/>
    <x v="4"/>
    <s v="Region IX - West"/>
    <x v="51"/>
    <s v="CA"/>
    <x v="365"/>
    <n v="3"/>
    <x v="2"/>
    <n v="111060"/>
    <n v="194356"/>
    <n v="153602"/>
    <n v="268803"/>
    <n v="195072"/>
    <n v="341377"/>
    <n v="255255"/>
    <n v="446697"/>
    <n v="318065"/>
    <n v="556613"/>
    <n v="358187"/>
    <n v="626827"/>
    <n v="397772"/>
    <n v="696100"/>
  </r>
  <r>
    <m/>
    <x v="4"/>
    <s v="Region IX - West"/>
    <x v="51"/>
    <s v="CA"/>
    <x v="365"/>
    <n v="4"/>
    <x v="3"/>
    <n v="120693"/>
    <n v="193109"/>
    <n v="168970"/>
    <n v="270352"/>
    <n v="217247"/>
    <n v="347596"/>
    <n v="289663"/>
    <n v="463461"/>
    <n v="362079"/>
    <n v="579326"/>
    <n v="410356"/>
    <n v="656570"/>
    <n v="458633"/>
    <n v="733813"/>
  </r>
  <r>
    <m/>
    <x v="1"/>
    <s v="Region IX"/>
    <x v="51"/>
    <s v="CA"/>
    <x v="365"/>
    <n v="1"/>
    <x v="0"/>
    <n v="138370"/>
    <n v="242148"/>
    <n v="179172"/>
    <n v="313551"/>
    <n v="214582"/>
    <n v="375519"/>
    <n v="256234"/>
    <n v="448410"/>
    <n v="301971"/>
    <n v="528448"/>
    <n v="331081"/>
    <n v="579392"/>
    <n v="357228"/>
    <n v="625148"/>
  </r>
  <r>
    <m/>
    <x v="1"/>
    <s v="Region IX"/>
    <x v="51"/>
    <s v="CA"/>
    <x v="365"/>
    <n v="2"/>
    <x v="1"/>
    <n v="121101"/>
    <n v="211927"/>
    <n v="158551"/>
    <n v="277464"/>
    <n v="192642"/>
    <n v="337124"/>
    <n v="236125"/>
    <n v="413219"/>
    <n v="280745"/>
    <n v="491304"/>
    <n v="309983"/>
    <n v="542470"/>
    <n v="336689"/>
    <n v="589206"/>
  </r>
  <r>
    <m/>
    <x v="1"/>
    <s v="Region IX"/>
    <x v="51"/>
    <s v="CA"/>
    <x v="365"/>
    <n v="3"/>
    <x v="2"/>
    <n v="111115"/>
    <n v="194451"/>
    <n v="151456"/>
    <n v="265048"/>
    <n v="191699"/>
    <n v="335474"/>
    <n v="252559"/>
    <n v="441978"/>
    <n v="312849"/>
    <n v="547485"/>
    <n v="352408"/>
    <n v="616715"/>
    <n v="391462"/>
    <n v="685058"/>
  </r>
  <r>
    <m/>
    <x v="1"/>
    <s v="Region IX"/>
    <x v="51"/>
    <s v="CA"/>
    <x v="365"/>
    <n v="4"/>
    <x v="3"/>
    <n v="122120"/>
    <n v="195392"/>
    <n v="170968"/>
    <n v="273549"/>
    <n v="219816"/>
    <n v="351706"/>
    <n v="293088"/>
    <n v="468941"/>
    <n v="366360"/>
    <n v="586176"/>
    <n v="415208"/>
    <n v="664333"/>
    <n v="464056"/>
    <n v="742490"/>
  </r>
  <r>
    <m/>
    <x v="4"/>
    <s v="Region VII - Midwest"/>
    <x v="40"/>
    <s v="IA"/>
    <x v="304"/>
    <n v="1"/>
    <x v="0"/>
    <n v="118526"/>
    <n v="207421"/>
    <n v="154189"/>
    <n v="269830"/>
    <n v="184550"/>
    <n v="322963"/>
    <n v="220477"/>
    <n v="385835"/>
    <n v="260425"/>
    <n v="455743"/>
    <n v="285816"/>
    <n v="500177"/>
    <n v="309826"/>
    <n v="542195"/>
  </r>
  <r>
    <m/>
    <x v="4"/>
    <s v="Region VII - Midwest"/>
    <x v="40"/>
    <s v="IA"/>
    <x v="304"/>
    <n v="2"/>
    <x v="1"/>
    <n v="97646"/>
    <n v="170881"/>
    <n v="130560"/>
    <n v="228480"/>
    <n v="161379"/>
    <n v="282413"/>
    <n v="204000"/>
    <n v="356999"/>
    <n v="247313"/>
    <n v="432797"/>
    <n v="273281"/>
    <n v="478241"/>
    <n v="297670"/>
    <n v="520923"/>
  </r>
  <r>
    <m/>
    <x v="4"/>
    <s v="Region VII - Midwest"/>
    <x v="40"/>
    <s v="IA"/>
    <x v="304"/>
    <n v="3"/>
    <x v="2"/>
    <n v="89000"/>
    <n v="155750"/>
    <n v="122712"/>
    <n v="214746"/>
    <n v="155350"/>
    <n v="271862"/>
    <n v="202279"/>
    <n v="353988"/>
    <n v="251841"/>
    <n v="440722"/>
    <n v="283127"/>
    <n v="495473"/>
    <n v="313874"/>
    <n v="549280"/>
  </r>
  <r>
    <m/>
    <x v="4"/>
    <s v="Region VII - Midwest"/>
    <x v="40"/>
    <s v="IA"/>
    <x v="304"/>
    <n v="4"/>
    <x v="3"/>
    <n v="102152"/>
    <n v="163443"/>
    <n v="143013"/>
    <n v="228820"/>
    <n v="183874"/>
    <n v="294198"/>
    <n v="245165"/>
    <n v="392264"/>
    <n v="306456"/>
    <n v="490330"/>
    <n v="347317"/>
    <n v="555707"/>
    <n v="388178"/>
    <n v="621084"/>
  </r>
  <r>
    <m/>
    <x v="1"/>
    <s v="Region VII "/>
    <x v="40"/>
    <s v="IA"/>
    <x v="304"/>
    <n v="1"/>
    <x v="0"/>
    <n v="118862"/>
    <n v="208009"/>
    <n v="154464"/>
    <n v="270313"/>
    <n v="185358"/>
    <n v="324376"/>
    <n v="221887"/>
    <n v="388302"/>
    <n v="261966"/>
    <n v="458440"/>
    <n v="287426"/>
    <n v="502996"/>
    <n v="310649"/>
    <n v="543636"/>
  </r>
  <r>
    <m/>
    <x v="1"/>
    <s v="Region VII "/>
    <x v="40"/>
    <s v="IA"/>
    <x v="304"/>
    <n v="2"/>
    <x v="1"/>
    <n v="101695"/>
    <n v="177965"/>
    <n v="133965"/>
    <n v="234439"/>
    <n v="163546"/>
    <n v="286206"/>
    <n v="201896"/>
    <n v="353317"/>
    <n v="240865"/>
    <n v="421513"/>
    <n v="266319"/>
    <n v="466059"/>
    <n v="289803"/>
    <n v="507156"/>
  </r>
  <r>
    <m/>
    <x v="1"/>
    <s v="Region VII "/>
    <x v="40"/>
    <s v="IA"/>
    <x v="304"/>
    <n v="3"/>
    <x v="2"/>
    <n v="90643"/>
    <n v="158626"/>
    <n v="122820"/>
    <n v="214935"/>
    <n v="154899"/>
    <n v="271074"/>
    <n v="203510"/>
    <n v="356143"/>
    <n v="251554"/>
    <n v="440220"/>
    <n v="282954"/>
    <n v="495170"/>
    <n v="313850"/>
    <n v="549238"/>
  </r>
  <r>
    <m/>
    <x v="1"/>
    <s v="Region VII "/>
    <x v="40"/>
    <s v="IA"/>
    <x v="304"/>
    <n v="4"/>
    <x v="3"/>
    <n v="104845"/>
    <n v="167752"/>
    <n v="146783"/>
    <n v="234852"/>
    <n v="188720"/>
    <n v="301953"/>
    <n v="251627"/>
    <n v="402604"/>
    <n v="314534"/>
    <n v="503255"/>
    <n v="356472"/>
    <n v="570355"/>
    <n v="398410"/>
    <n v="637456"/>
  </r>
  <r>
    <m/>
    <x v="4"/>
    <s v="Region X - Northwest"/>
    <x v="8"/>
    <s v="OR"/>
    <x v="44"/>
    <n v="1"/>
    <x v="0"/>
    <n v="124367"/>
    <n v="217642"/>
    <n v="161351"/>
    <n v="282363"/>
    <n v="192743"/>
    <n v="337300"/>
    <n v="229739"/>
    <n v="402044"/>
    <n v="270994"/>
    <n v="474239"/>
    <n v="297258"/>
    <n v="520201"/>
    <n v="321948"/>
    <n v="563409"/>
  </r>
  <r>
    <m/>
    <x v="4"/>
    <s v="Region X - Northwest"/>
    <x v="8"/>
    <s v="OR"/>
    <x v="44"/>
    <n v="2"/>
    <x v="1"/>
    <n v="104812"/>
    <n v="183421"/>
    <n v="139221"/>
    <n v="243637"/>
    <n v="171042"/>
    <n v="299324"/>
    <n v="214307"/>
    <n v="375038"/>
    <n v="258714"/>
    <n v="452749"/>
    <n v="285518"/>
    <n v="499657"/>
    <n v="310564"/>
    <n v="543487"/>
  </r>
  <r>
    <m/>
    <x v="4"/>
    <s v="Region X - Northwest"/>
    <x v="8"/>
    <s v="OR"/>
    <x v="44"/>
    <n v="3"/>
    <x v="2"/>
    <n v="97062"/>
    <n v="169858"/>
    <n v="134118"/>
    <n v="234707"/>
    <n v="170169"/>
    <n v="297796"/>
    <n v="222346"/>
    <n v="389105"/>
    <n v="276988"/>
    <n v="484730"/>
    <n v="311773"/>
    <n v="545603"/>
    <n v="346053"/>
    <n v="605593"/>
  </r>
  <r>
    <m/>
    <x v="4"/>
    <s v="Region X - Northwest"/>
    <x v="8"/>
    <s v="OR"/>
    <x v="44"/>
    <n v="4"/>
    <x v="3"/>
    <n v="107238"/>
    <n v="171581"/>
    <n v="150134"/>
    <n v="240214"/>
    <n v="193029"/>
    <n v="308846"/>
    <n v="257372"/>
    <n v="411795"/>
    <n v="321715"/>
    <n v="514744"/>
    <n v="364610"/>
    <n v="583376"/>
    <n v="407505"/>
    <n v="652008"/>
  </r>
  <r>
    <m/>
    <x v="1"/>
    <s v="Region X"/>
    <x v="8"/>
    <s v="OR"/>
    <x v="44"/>
    <n v="1"/>
    <x v="0"/>
    <n v="124646"/>
    <n v="218130"/>
    <n v="161630"/>
    <n v="282852"/>
    <n v="193725"/>
    <n v="339019"/>
    <n v="231557"/>
    <n v="405225"/>
    <n v="273085"/>
    <n v="477899"/>
    <n v="299497"/>
    <n v="524119"/>
    <n v="323367"/>
    <n v="565892"/>
  </r>
  <r>
    <m/>
    <x v="1"/>
    <s v="Region X"/>
    <x v="8"/>
    <s v="OR"/>
    <x v="44"/>
    <n v="2"/>
    <x v="1"/>
    <n v="108121"/>
    <n v="189212"/>
    <n v="141898"/>
    <n v="248322"/>
    <n v="172731"/>
    <n v="302279"/>
    <n v="212315"/>
    <n v="371551"/>
    <n v="252775"/>
    <n v="442356"/>
    <n v="279253"/>
    <n v="488693"/>
    <n v="303536"/>
    <n v="531188"/>
  </r>
  <r>
    <m/>
    <x v="1"/>
    <s v="Region X"/>
    <x v="8"/>
    <s v="OR"/>
    <x v="44"/>
    <n v="3"/>
    <x v="2"/>
    <n v="98099"/>
    <n v="171673"/>
    <n v="133410"/>
    <n v="233468"/>
    <n v="168629"/>
    <n v="295100"/>
    <n v="221929"/>
    <n v="388376"/>
    <n v="274684"/>
    <n v="480697"/>
    <n v="309248"/>
    <n v="541184"/>
    <n v="343327"/>
    <n v="600822"/>
  </r>
  <r>
    <m/>
    <x v="1"/>
    <s v="Region X"/>
    <x v="8"/>
    <s v="OR"/>
    <x v="44"/>
    <n v="4"/>
    <x v="3"/>
    <n v="109983"/>
    <n v="175973"/>
    <n v="153976"/>
    <n v="246362"/>
    <n v="197970"/>
    <n v="316752"/>
    <n v="263960"/>
    <n v="422335"/>
    <n v="329950"/>
    <n v="527919"/>
    <n v="373943"/>
    <n v="598309"/>
    <n v="417936"/>
    <n v="668698"/>
  </r>
  <r>
    <m/>
    <x v="4"/>
    <s v="Region IV - Southeast"/>
    <x v="28"/>
    <s v="TN"/>
    <x v="189"/>
    <n v="1"/>
    <x v="0"/>
    <n v="111332"/>
    <n v="194830"/>
    <n v="144592"/>
    <n v="253035"/>
    <n v="172856"/>
    <n v="302499"/>
    <n v="206221"/>
    <n v="360886"/>
    <n v="243382"/>
    <n v="425919"/>
    <n v="267026"/>
    <n v="467295"/>
    <n v="289304"/>
    <n v="506283"/>
  </r>
  <r>
    <m/>
    <x v="4"/>
    <s v="Region IV - Southeast"/>
    <x v="28"/>
    <s v="TN"/>
    <x v="189"/>
    <n v="2"/>
    <x v="1"/>
    <n v="93002"/>
    <n v="162754"/>
    <n v="123849"/>
    <n v="216736"/>
    <n v="152516"/>
    <n v="266903"/>
    <n v="191756"/>
    <n v="335573"/>
    <n v="231872"/>
    <n v="405776"/>
    <n v="256022"/>
    <n v="448039"/>
    <n v="278634"/>
    <n v="487609"/>
  </r>
  <r>
    <m/>
    <x v="4"/>
    <s v="Region IV - Southeast"/>
    <x v="28"/>
    <s v="TN"/>
    <x v="189"/>
    <n v="3"/>
    <x v="2"/>
    <n v="85602"/>
    <n v="149803"/>
    <n v="118185"/>
    <n v="206824"/>
    <n v="149826"/>
    <n v="262195"/>
    <n v="195506"/>
    <n v="342135"/>
    <n v="243498"/>
    <n v="426122"/>
    <n v="273952"/>
    <n v="479416"/>
    <n v="303933"/>
    <n v="531882"/>
  </r>
  <r>
    <m/>
    <x v="4"/>
    <s v="Region IV - Southeast"/>
    <x v="28"/>
    <s v="TN"/>
    <x v="189"/>
    <n v="4"/>
    <x v="3"/>
    <n v="95980"/>
    <n v="153568"/>
    <n v="134372"/>
    <n v="214995"/>
    <n v="172764"/>
    <n v="276422"/>
    <n v="230352"/>
    <n v="368563"/>
    <n v="287940"/>
    <n v="460703"/>
    <n v="326332"/>
    <n v="522130"/>
    <n v="364724"/>
    <n v="583558"/>
  </r>
  <r>
    <m/>
    <x v="1"/>
    <s v="Region IV"/>
    <x v="28"/>
    <s v="TN"/>
    <x v="189"/>
    <n v="1"/>
    <x v="0"/>
    <n v="113407"/>
    <n v="198462"/>
    <n v="147027"/>
    <n v="257297"/>
    <n v="176203"/>
    <n v="308355"/>
    <n v="210584"/>
    <n v="368521"/>
    <n v="248325"/>
    <n v="434569"/>
    <n v="272331"/>
    <n v="476579"/>
    <n v="294008"/>
    <n v="514514"/>
  </r>
  <r>
    <m/>
    <x v="1"/>
    <s v="Region IV"/>
    <x v="28"/>
    <s v="TN"/>
    <x v="189"/>
    <n v="2"/>
    <x v="1"/>
    <n v="98497"/>
    <n v="172370"/>
    <n v="129223"/>
    <n v="226140"/>
    <n v="157260"/>
    <n v="275205"/>
    <n v="193221"/>
    <n v="338138"/>
    <n v="229999"/>
    <n v="402498"/>
    <n v="254072"/>
    <n v="444626"/>
    <n v="276136"/>
    <n v="483238"/>
  </r>
  <r>
    <m/>
    <x v="1"/>
    <s v="Region IV"/>
    <x v="28"/>
    <s v="TN"/>
    <x v="189"/>
    <n v="3"/>
    <x v="2"/>
    <n v="89511"/>
    <n v="156644"/>
    <n v="121771"/>
    <n v="213099"/>
    <n v="153946"/>
    <n v="269406"/>
    <n v="202637"/>
    <n v="354615"/>
    <n v="250836"/>
    <n v="438962"/>
    <n v="282421"/>
    <n v="494237"/>
    <n v="313569"/>
    <n v="548746"/>
  </r>
  <r>
    <m/>
    <x v="1"/>
    <s v="Region IV"/>
    <x v="28"/>
    <s v="TN"/>
    <x v="189"/>
    <n v="4"/>
    <x v="3"/>
    <n v="100070"/>
    <n v="160111"/>
    <n v="140097"/>
    <n v="224156"/>
    <n v="180125"/>
    <n v="288200"/>
    <n v="240167"/>
    <n v="384267"/>
    <n v="300209"/>
    <n v="480334"/>
    <n v="340236"/>
    <n v="544378"/>
    <n v="380264"/>
    <n v="608423"/>
  </r>
  <r>
    <m/>
    <x v="4"/>
    <s v="Region I - Northeast"/>
    <x v="0"/>
    <s v="CT"/>
    <x v="2"/>
    <n v="1"/>
    <x v="0"/>
    <n v="136002"/>
    <n v="238003"/>
    <n v="176457"/>
    <n v="308800"/>
    <n v="210800"/>
    <n v="368899"/>
    <n v="251276"/>
    <n v="439734"/>
    <n v="296408"/>
    <n v="518715"/>
    <n v="325140"/>
    <n v="568994"/>
    <n v="352154"/>
    <n v="616269"/>
  </r>
  <r>
    <m/>
    <x v="4"/>
    <s v="Region I - Northeast"/>
    <x v="0"/>
    <s v="CT"/>
    <x v="2"/>
    <n v="2"/>
    <x v="1"/>
    <n v="114553"/>
    <n v="200467"/>
    <n v="152185"/>
    <n v="266323"/>
    <n v="186997"/>
    <n v="327244"/>
    <n v="234350"/>
    <n v="410112"/>
    <n v="282939"/>
    <n v="495143"/>
    <n v="312263"/>
    <n v="546460"/>
    <n v="339667"/>
    <n v="594417"/>
  </r>
  <r>
    <m/>
    <x v="4"/>
    <s v="Region I - Northeast"/>
    <x v="0"/>
    <s v="CT"/>
    <x v="2"/>
    <n v="3"/>
    <x v="2"/>
    <n v="106041"/>
    <n v="185572"/>
    <n v="146518"/>
    <n v="256406"/>
    <n v="185892"/>
    <n v="325310"/>
    <n v="242869"/>
    <n v="425020"/>
    <n v="302551"/>
    <n v="529464"/>
    <n v="340536"/>
    <n v="595939"/>
    <n v="377967"/>
    <n v="661443"/>
  </r>
  <r>
    <m/>
    <x v="4"/>
    <s v="Region I - Northeast"/>
    <x v="0"/>
    <s v="CT"/>
    <x v="2"/>
    <n v="4"/>
    <x v="3"/>
    <n v="117269"/>
    <n v="187631"/>
    <n v="164177"/>
    <n v="262683"/>
    <n v="211085"/>
    <n v="337735"/>
    <n v="281446"/>
    <n v="450314"/>
    <n v="351808"/>
    <n v="562892"/>
    <n v="398715"/>
    <n v="637945"/>
    <n v="445623"/>
    <n v="712997"/>
  </r>
  <r>
    <m/>
    <x v="1"/>
    <s v="Region I"/>
    <x v="0"/>
    <s v="CT"/>
    <x v="2"/>
    <n v="1"/>
    <x v="0"/>
    <n v="134465"/>
    <n v="235313"/>
    <n v="174317"/>
    <n v="305055"/>
    <n v="208902"/>
    <n v="365578"/>
    <n v="249652"/>
    <n v="436892"/>
    <n v="294387"/>
    <n v="515177"/>
    <n v="322842"/>
    <n v="564974"/>
    <n v="348530"/>
    <n v="609927"/>
  </r>
  <r>
    <m/>
    <x v="1"/>
    <s v="Region I"/>
    <x v="0"/>
    <s v="CT"/>
    <x v="2"/>
    <n v="2"/>
    <x v="1"/>
    <n v="116829"/>
    <n v="204451"/>
    <n v="153259"/>
    <n v="268203"/>
    <n v="186496"/>
    <n v="326368"/>
    <n v="229117"/>
    <n v="400954"/>
    <n v="272711"/>
    <n v="477245"/>
    <n v="301248"/>
    <n v="527184"/>
    <n v="327399"/>
    <n v="572948"/>
  </r>
  <r>
    <m/>
    <x v="1"/>
    <s v="Region I"/>
    <x v="0"/>
    <s v="CT"/>
    <x v="2"/>
    <n v="3"/>
    <x v="2"/>
    <n v="106220"/>
    <n v="185885"/>
    <n v="144516"/>
    <n v="252902"/>
    <n v="182712"/>
    <n v="319746"/>
    <n v="240511"/>
    <n v="420894"/>
    <n v="297728"/>
    <n v="521025"/>
    <n v="335226"/>
    <n v="586646"/>
    <n v="372207"/>
    <n v="651362"/>
  </r>
  <r>
    <m/>
    <x v="1"/>
    <s v="Region I"/>
    <x v="0"/>
    <s v="CT"/>
    <x v="2"/>
    <n v="4"/>
    <x v="3"/>
    <n v="118652"/>
    <n v="189843"/>
    <n v="166112"/>
    <n v="265780"/>
    <n v="213573"/>
    <n v="341717"/>
    <n v="284764"/>
    <n v="455623"/>
    <n v="355955"/>
    <n v="569529"/>
    <n v="403416"/>
    <n v="645466"/>
    <n v="450877"/>
    <n v="721403"/>
  </r>
  <r>
    <m/>
    <x v="4"/>
    <s v="Region IV - Southeast"/>
    <x v="25"/>
    <s v="ME"/>
    <x v="170"/>
    <n v="1"/>
    <x v="0"/>
    <n v="105122"/>
    <n v="183964"/>
    <n v="136536"/>
    <n v="238938"/>
    <n v="163234"/>
    <n v="285660"/>
    <n v="194751"/>
    <n v="340815"/>
    <n v="229854"/>
    <n v="402245"/>
    <n v="252186"/>
    <n v="441326"/>
    <n v="273232"/>
    <n v="478157"/>
  </r>
  <r>
    <m/>
    <x v="4"/>
    <s v="Region IV - Southeast"/>
    <x v="25"/>
    <s v="ME"/>
    <x v="170"/>
    <n v="2"/>
    <x v="1"/>
    <n v="87768"/>
    <n v="153594"/>
    <n v="116897"/>
    <n v="204570"/>
    <n v="143975"/>
    <n v="251957"/>
    <n v="181056"/>
    <n v="316848"/>
    <n v="218956"/>
    <n v="383173"/>
    <n v="241768"/>
    <n v="423094"/>
    <n v="263129"/>
    <n v="460477"/>
  </r>
  <r>
    <m/>
    <x v="4"/>
    <s v="Region IV - Southeast"/>
    <x v="25"/>
    <s v="ME"/>
    <x v="170"/>
    <n v="3"/>
    <x v="2"/>
    <n v="80754"/>
    <n v="141319"/>
    <n v="111486"/>
    <n v="195100"/>
    <n v="141326"/>
    <n v="247320"/>
    <n v="184399"/>
    <n v="322699"/>
    <n v="229662"/>
    <n v="401908"/>
    <n v="258378"/>
    <n v="452162"/>
    <n v="286646"/>
    <n v="501630"/>
  </r>
  <r>
    <m/>
    <x v="4"/>
    <s v="Region IV - Southeast"/>
    <x v="25"/>
    <s v="ME"/>
    <x v="170"/>
    <n v="4"/>
    <x v="3"/>
    <n v="90626"/>
    <n v="145001"/>
    <n v="126876"/>
    <n v="203002"/>
    <n v="163126"/>
    <n v="261002"/>
    <n v="217502"/>
    <n v="348003"/>
    <n v="271877"/>
    <n v="435004"/>
    <n v="308128"/>
    <n v="493005"/>
    <n v="344378"/>
    <n v="551005"/>
  </r>
  <r>
    <m/>
    <x v="1"/>
    <s v="Region IV"/>
    <x v="25"/>
    <s v="MS"/>
    <x v="170"/>
    <n v="1"/>
    <x v="0"/>
    <n v="106109"/>
    <n v="185691"/>
    <n v="137679"/>
    <n v="240939"/>
    <n v="165075"/>
    <n v="288882"/>
    <n v="197397"/>
    <n v="345445"/>
    <n v="232872"/>
    <n v="407526"/>
    <n v="255426"/>
    <n v="446996"/>
    <n v="275865"/>
    <n v="482763"/>
  </r>
  <r>
    <m/>
    <x v="1"/>
    <s v="Region IV"/>
    <x v="25"/>
    <s v="MS"/>
    <x v="170"/>
    <n v="2"/>
    <x v="1"/>
    <n v="91680"/>
    <n v="160440"/>
    <n v="120450"/>
    <n v="210787"/>
    <n v="146743"/>
    <n v="256801"/>
    <n v="180595"/>
    <n v="316041"/>
    <n v="215137"/>
    <n v="376490"/>
    <n v="237730"/>
    <n v="416028"/>
    <n v="258486"/>
    <n v="452351"/>
  </r>
  <r>
    <m/>
    <x v="1"/>
    <s v="Region IV"/>
    <x v="25"/>
    <s v="MS"/>
    <x v="170"/>
    <n v="3"/>
    <x v="2"/>
    <n v="82765"/>
    <n v="144839"/>
    <n v="112441"/>
    <n v="196772"/>
    <n v="142036"/>
    <n v="248563"/>
    <n v="186841"/>
    <n v="326972"/>
    <n v="231170"/>
    <n v="404547"/>
    <n v="260193"/>
    <n v="455338"/>
    <n v="288793"/>
    <n v="505388"/>
  </r>
  <r>
    <m/>
    <x v="1"/>
    <s v="Region IV"/>
    <x v="25"/>
    <s v="MS"/>
    <x v="170"/>
    <n v="4"/>
    <x v="3"/>
    <n v="93618"/>
    <n v="149789"/>
    <n v="131065"/>
    <n v="209705"/>
    <n v="168513"/>
    <n v="269620"/>
    <n v="224684"/>
    <n v="359494"/>
    <n v="280854"/>
    <n v="449367"/>
    <n v="318302"/>
    <n v="509283"/>
    <n v="355749"/>
    <n v="569198"/>
  </r>
  <r>
    <m/>
    <x v="4"/>
    <s v="Region IV - Southeast"/>
    <x v="22"/>
    <s v="FL"/>
    <x v="145"/>
    <n v="1"/>
    <x v="0"/>
    <n v="112615"/>
    <n v="197076"/>
    <n v="146292"/>
    <n v="256010"/>
    <n v="174918"/>
    <n v="306106"/>
    <n v="208720"/>
    <n v="365259"/>
    <n v="246360"/>
    <n v="431130"/>
    <n v="270305"/>
    <n v="473033"/>
    <n v="292878"/>
    <n v="512537"/>
  </r>
  <r>
    <m/>
    <x v="4"/>
    <s v="Region IV - Southeast"/>
    <x v="22"/>
    <s v="FL"/>
    <x v="145"/>
    <n v="2"/>
    <x v="1"/>
    <n v="93896"/>
    <n v="164318"/>
    <n v="125108"/>
    <n v="218939"/>
    <n v="154144"/>
    <n v="269752"/>
    <n v="193947"/>
    <n v="339407"/>
    <n v="234605"/>
    <n v="410558"/>
    <n v="259067"/>
    <n v="453367"/>
    <n v="281981"/>
    <n v="493466"/>
  </r>
  <r>
    <m/>
    <x v="4"/>
    <s v="Region IV - Southeast"/>
    <x v="22"/>
    <s v="FL"/>
    <x v="145"/>
    <n v="3"/>
    <x v="2"/>
    <n v="86309"/>
    <n v="151041"/>
    <n v="119141"/>
    <n v="208496"/>
    <n v="151009"/>
    <n v="264266"/>
    <n v="196993"/>
    <n v="344738"/>
    <n v="245338"/>
    <n v="429342"/>
    <n v="275995"/>
    <n v="482991"/>
    <n v="306168"/>
    <n v="535794"/>
  </r>
  <r>
    <m/>
    <x v="4"/>
    <s v="Region IV - Southeast"/>
    <x v="22"/>
    <s v="FL"/>
    <x v="145"/>
    <n v="4"/>
    <x v="3"/>
    <n v="97082"/>
    <n v="155332"/>
    <n v="135915"/>
    <n v="217465"/>
    <n v="174748"/>
    <n v="279597"/>
    <n v="232998"/>
    <n v="372796"/>
    <n v="291247"/>
    <n v="465995"/>
    <n v="330080"/>
    <n v="528128"/>
    <n v="368913"/>
    <n v="590261"/>
  </r>
  <r>
    <m/>
    <x v="1"/>
    <s v="Region IV"/>
    <x v="22"/>
    <s v="FL"/>
    <x v="145"/>
    <n v="1"/>
    <x v="0"/>
    <n v="113586"/>
    <n v="198776"/>
    <n v="147406"/>
    <n v="257960"/>
    <n v="176754"/>
    <n v="309319"/>
    <n v="211387"/>
    <n v="369927"/>
    <n v="249397"/>
    <n v="436445"/>
    <n v="273561"/>
    <n v="478732"/>
    <n v="295475"/>
    <n v="517080"/>
  </r>
  <r>
    <m/>
    <x v="1"/>
    <s v="Region IV"/>
    <x v="22"/>
    <s v="FL"/>
    <x v="145"/>
    <n v="2"/>
    <x v="1"/>
    <n v="98035"/>
    <n v="171561"/>
    <n v="128836"/>
    <n v="225463"/>
    <n v="156996"/>
    <n v="274743"/>
    <n v="193278"/>
    <n v="338237"/>
    <n v="230283"/>
    <n v="402995"/>
    <n v="254484"/>
    <n v="445347"/>
    <n v="276727"/>
    <n v="484272"/>
  </r>
  <r>
    <m/>
    <x v="1"/>
    <s v="Region IV"/>
    <x v="22"/>
    <s v="FL"/>
    <x v="145"/>
    <n v="3"/>
    <x v="2"/>
    <n v="88380"/>
    <n v="154665"/>
    <n v="120035"/>
    <n v="210061"/>
    <n v="151602"/>
    <n v="265304"/>
    <n v="199399"/>
    <n v="348947"/>
    <n v="246682"/>
    <n v="431693"/>
    <n v="277633"/>
    <n v="485858"/>
    <n v="308129"/>
    <n v="539225"/>
  </r>
  <r>
    <m/>
    <x v="1"/>
    <s v="Region IV"/>
    <x v="22"/>
    <s v="FL"/>
    <x v="145"/>
    <n v="4"/>
    <x v="3"/>
    <n v="100212"/>
    <n v="160340"/>
    <n v="140297"/>
    <n v="224475"/>
    <n v="180382"/>
    <n v="288611"/>
    <n v="240509"/>
    <n v="384815"/>
    <n v="300637"/>
    <n v="481019"/>
    <n v="340722"/>
    <n v="545155"/>
    <n v="380807"/>
    <n v="609291"/>
  </r>
  <r>
    <m/>
    <x v="4"/>
    <s v="Region VI - Midsouth"/>
    <x v="39"/>
    <s v="TX"/>
    <x v="291"/>
    <n v="1"/>
    <x v="0"/>
    <n v="108657"/>
    <n v="190150"/>
    <n v="141016"/>
    <n v="246778"/>
    <n v="168492"/>
    <n v="294862"/>
    <n v="200890"/>
    <n v="351557"/>
    <n v="237003"/>
    <n v="414756"/>
    <n v="259990"/>
    <n v="454982"/>
    <n v="281615"/>
    <n v="492826"/>
  </r>
  <r>
    <m/>
    <x v="4"/>
    <s v="Region VI - Midsouth"/>
    <x v="39"/>
    <s v="TX"/>
    <x v="291"/>
    <n v="2"/>
    <x v="1"/>
    <n v="91323"/>
    <n v="159815"/>
    <n v="121399"/>
    <n v="212449"/>
    <n v="149256"/>
    <n v="261198"/>
    <n v="187210"/>
    <n v="327618"/>
    <n v="226118"/>
    <n v="395706"/>
    <n v="249583"/>
    <n v="436771"/>
    <n v="271523"/>
    <n v="475166"/>
  </r>
  <r>
    <m/>
    <x v="4"/>
    <s v="Region VI - Midsouth"/>
    <x v="39"/>
    <s v="TX"/>
    <x v="291"/>
    <n v="3"/>
    <x v="2"/>
    <n v="84412"/>
    <n v="147720"/>
    <n v="116609"/>
    <n v="204066"/>
    <n v="147915"/>
    <n v="258851"/>
    <n v="193190"/>
    <n v="338082"/>
    <n v="240651"/>
    <n v="421138"/>
    <n v="270834"/>
    <n v="473960"/>
    <n v="300570"/>
    <n v="525997"/>
  </r>
  <r>
    <m/>
    <x v="4"/>
    <s v="Region VI - Midsouth"/>
    <x v="39"/>
    <s v="TX"/>
    <x v="291"/>
    <n v="4"/>
    <x v="3"/>
    <n v="93687"/>
    <n v="149899"/>
    <n v="131162"/>
    <n v="209859"/>
    <n v="168636"/>
    <n v="269818"/>
    <n v="224849"/>
    <n v="359758"/>
    <n v="281061"/>
    <n v="449697"/>
    <n v="318536"/>
    <n v="509657"/>
    <n v="356010"/>
    <n v="569617"/>
  </r>
  <r>
    <m/>
    <x v="1"/>
    <s v="Region VI"/>
    <x v="39"/>
    <s v="TX"/>
    <x v="291"/>
    <n v="1"/>
    <x v="0"/>
    <n v="108387"/>
    <n v="189677"/>
    <n v="140519"/>
    <n v="245908"/>
    <n v="168404"/>
    <n v="294707"/>
    <n v="201263"/>
    <n v="352211"/>
    <n v="237335"/>
    <n v="415336"/>
    <n v="260279"/>
    <n v="455487"/>
    <n v="280997"/>
    <n v="491744"/>
  </r>
  <r>
    <m/>
    <x v="1"/>
    <s v="Region VI"/>
    <x v="39"/>
    <s v="TX"/>
    <x v="291"/>
    <n v="2"/>
    <x v="1"/>
    <n v="94134"/>
    <n v="164735"/>
    <n v="123500"/>
    <n v="216126"/>
    <n v="150296"/>
    <n v="263019"/>
    <n v="184667"/>
    <n v="323167"/>
    <n v="219817"/>
    <n v="384680"/>
    <n v="242825"/>
    <n v="424944"/>
    <n v="263913"/>
    <n v="461848"/>
  </r>
  <r>
    <m/>
    <x v="1"/>
    <s v="Region VI"/>
    <x v="39"/>
    <s v="TX"/>
    <x v="291"/>
    <n v="3"/>
    <x v="2"/>
    <n v="85543"/>
    <n v="149701"/>
    <n v="116373"/>
    <n v="203652"/>
    <n v="147122"/>
    <n v="257463"/>
    <n v="193653"/>
    <n v="338893"/>
    <n v="239714"/>
    <n v="419500"/>
    <n v="269899"/>
    <n v="472323"/>
    <n v="299665"/>
    <n v="524414"/>
  </r>
  <r>
    <m/>
    <x v="1"/>
    <s v="Region VI"/>
    <x v="39"/>
    <s v="TX"/>
    <x v="291"/>
    <n v="4"/>
    <x v="3"/>
    <n v="95640"/>
    <n v="153023"/>
    <n v="133896"/>
    <n v="214233"/>
    <n v="172151"/>
    <n v="275442"/>
    <n v="229535"/>
    <n v="367256"/>
    <n v="286919"/>
    <n v="459070"/>
    <n v="325175"/>
    <n v="520280"/>
    <n v="363431"/>
    <n v="581489"/>
  </r>
  <r>
    <m/>
    <x v="4"/>
    <s v="Region V - Midwest"/>
    <x v="34"/>
    <s v="WI"/>
    <x v="250"/>
    <n v="1"/>
    <x v="0"/>
    <n v="131128"/>
    <n v="229474"/>
    <n v="170171"/>
    <n v="297800"/>
    <n v="203322"/>
    <n v="355814"/>
    <n v="242408"/>
    <n v="424214"/>
    <n v="285979"/>
    <n v="500463"/>
    <n v="313713"/>
    <n v="548998"/>
    <n v="339802"/>
    <n v="594653"/>
  </r>
  <r>
    <m/>
    <x v="4"/>
    <s v="Region V - Midwest"/>
    <x v="34"/>
    <s v="WI"/>
    <x v="250"/>
    <n v="2"/>
    <x v="1"/>
    <n v="110248"/>
    <n v="192935"/>
    <n v="146543"/>
    <n v="256449"/>
    <n v="180151"/>
    <n v="315264"/>
    <n v="225931"/>
    <n v="395378"/>
    <n v="272867"/>
    <n v="477517"/>
    <n v="301178"/>
    <n v="527061"/>
    <n v="327646"/>
    <n v="573381"/>
  </r>
  <r>
    <m/>
    <x v="4"/>
    <s v="Region V - Midwest"/>
    <x v="34"/>
    <s v="WI"/>
    <x v="250"/>
    <n v="3"/>
    <x v="2"/>
    <n v="101930"/>
    <n v="178377"/>
    <n v="140814"/>
    <n v="246424"/>
    <n v="178623"/>
    <n v="312591"/>
    <n v="233310"/>
    <n v="408293"/>
    <n v="290630"/>
    <n v="508603"/>
    <n v="327088"/>
    <n v="572405"/>
    <n v="363007"/>
    <n v="635263"/>
  </r>
  <r>
    <m/>
    <x v="4"/>
    <s v="Region V - Midwest"/>
    <x v="34"/>
    <s v="WI"/>
    <x v="250"/>
    <n v="4"/>
    <x v="3"/>
    <n v="113063"/>
    <n v="180900"/>
    <n v="158288"/>
    <n v="253260"/>
    <n v="203513"/>
    <n v="325621"/>
    <n v="271350"/>
    <n v="434161"/>
    <n v="339188"/>
    <n v="542701"/>
    <n v="384413"/>
    <n v="615061"/>
    <n v="429638"/>
    <n v="687421"/>
  </r>
  <r>
    <m/>
    <x v="1"/>
    <s v="Region V"/>
    <x v="34"/>
    <s v="WI"/>
    <x v="250"/>
    <n v="1"/>
    <x v="0"/>
    <n v="130153"/>
    <n v="227767"/>
    <n v="168712"/>
    <n v="295246"/>
    <n v="202174"/>
    <n v="353805"/>
    <n v="241598"/>
    <n v="422796"/>
    <n v="284876"/>
    <n v="498533"/>
    <n v="312406"/>
    <n v="546710"/>
    <n v="337249"/>
    <n v="590186"/>
  </r>
  <r>
    <m/>
    <x v="1"/>
    <s v="Region V"/>
    <x v="34"/>
    <s v="WI"/>
    <x v="250"/>
    <n v="2"/>
    <x v="1"/>
    <n v="113147"/>
    <n v="198007"/>
    <n v="148406"/>
    <n v="259710"/>
    <n v="180569"/>
    <n v="315995"/>
    <n v="221795"/>
    <n v="388142"/>
    <n v="263974"/>
    <n v="461955"/>
    <n v="291586"/>
    <n v="510276"/>
    <n v="316884"/>
    <n v="554547"/>
  </r>
  <r>
    <m/>
    <x v="1"/>
    <s v="Region V"/>
    <x v="34"/>
    <s v="WI"/>
    <x v="250"/>
    <n v="3"/>
    <x v="2"/>
    <n v="102946"/>
    <n v="180156"/>
    <n v="140082"/>
    <n v="245144"/>
    <n v="177122"/>
    <n v="309964"/>
    <n v="233169"/>
    <n v="408046"/>
    <n v="288655"/>
    <n v="505146"/>
    <n v="325021"/>
    <n v="568787"/>
    <n v="360889"/>
    <n v="631556"/>
  </r>
  <r>
    <m/>
    <x v="1"/>
    <s v="Region V"/>
    <x v="34"/>
    <s v="WI"/>
    <x v="250"/>
    <n v="4"/>
    <x v="3"/>
    <n v="114848"/>
    <n v="183758"/>
    <n v="160788"/>
    <n v="257261"/>
    <n v="206727"/>
    <n v="330764"/>
    <n v="275636"/>
    <n v="441018"/>
    <n v="344545"/>
    <n v="551273"/>
    <n v="390485"/>
    <n v="624776"/>
    <n v="436424"/>
    <n v="698279"/>
  </r>
  <r>
    <m/>
    <x v="4"/>
    <s v="Region V - Midwest"/>
    <x v="32"/>
    <s v="ME"/>
    <x v="229"/>
    <n v="1"/>
    <x v="0"/>
    <n v="139363"/>
    <n v="243886"/>
    <n v="180944"/>
    <n v="316652"/>
    <n v="216268"/>
    <n v="378469"/>
    <n v="257946"/>
    <n v="451405"/>
    <n v="304383"/>
    <n v="532670"/>
    <n v="333932"/>
    <n v="584382"/>
    <n v="361758"/>
    <n v="633077"/>
  </r>
  <r>
    <m/>
    <x v="4"/>
    <s v="Region V - Midwest"/>
    <x v="32"/>
    <s v="ME"/>
    <x v="229"/>
    <n v="2"/>
    <x v="1"/>
    <n v="116710"/>
    <n v="204243"/>
    <n v="155309"/>
    <n v="271790"/>
    <n v="191129"/>
    <n v="334476"/>
    <n v="240069"/>
    <n v="420121"/>
    <n v="290157"/>
    <n v="507775"/>
    <n v="320333"/>
    <n v="560583"/>
    <n v="348570"/>
    <n v="609998"/>
  </r>
  <r>
    <m/>
    <x v="4"/>
    <s v="Region V - Midwest"/>
    <x v="32"/>
    <s v="ME"/>
    <x v="229"/>
    <n v="3"/>
    <x v="2"/>
    <n v="107610"/>
    <n v="188318"/>
    <n v="148606"/>
    <n v="260060"/>
    <n v="188436"/>
    <n v="329764"/>
    <n v="245982"/>
    <n v="430468"/>
    <n v="306384"/>
    <n v="536173"/>
    <n v="344749"/>
    <n v="603310"/>
    <n v="382528"/>
    <n v="669423"/>
  </r>
  <r>
    <m/>
    <x v="4"/>
    <s v="Region V - Midwest"/>
    <x v="32"/>
    <s v="ME"/>
    <x v="229"/>
    <n v="4"/>
    <x v="3"/>
    <n v="120153"/>
    <n v="192245"/>
    <n v="168214"/>
    <n v="269142"/>
    <n v="216275"/>
    <n v="346040"/>
    <n v="288367"/>
    <n v="461387"/>
    <n v="360458"/>
    <n v="576734"/>
    <n v="408520"/>
    <n v="653631"/>
    <n v="456581"/>
    <n v="730529"/>
  </r>
  <r>
    <m/>
    <x v="1"/>
    <s v="Region V"/>
    <x v="32"/>
    <s v="MN"/>
    <x v="229"/>
    <n v="1"/>
    <x v="0"/>
    <n v="138972"/>
    <n v="243201"/>
    <n v="180216"/>
    <n v="315379"/>
    <n v="216009"/>
    <n v="378015"/>
    <n v="258201"/>
    <n v="451852"/>
    <n v="304516"/>
    <n v="532902"/>
    <n v="333971"/>
    <n v="584448"/>
    <n v="360597"/>
    <n v="631045"/>
  </r>
  <r>
    <m/>
    <x v="1"/>
    <s v="Region V"/>
    <x v="32"/>
    <s v="MN"/>
    <x v="229"/>
    <n v="2"/>
    <x v="1"/>
    <n v="120509"/>
    <n v="210890"/>
    <n v="158170"/>
    <n v="276797"/>
    <n v="192551"/>
    <n v="336964"/>
    <n v="236701"/>
    <n v="414228"/>
    <n v="281822"/>
    <n v="493189"/>
    <n v="311350"/>
    <n v="544862"/>
    <n v="338433"/>
    <n v="592257"/>
  </r>
  <r>
    <m/>
    <x v="1"/>
    <s v="Region V"/>
    <x v="32"/>
    <s v="MN"/>
    <x v="229"/>
    <n v="3"/>
    <x v="2"/>
    <n v="109293"/>
    <n v="191263"/>
    <n v="148621"/>
    <n v="260087"/>
    <n v="187845"/>
    <n v="328729"/>
    <n v="247210"/>
    <n v="432618"/>
    <n v="305965"/>
    <n v="535439"/>
    <n v="344458"/>
    <n v="602802"/>
    <n v="382410"/>
    <n v="669217"/>
  </r>
  <r>
    <m/>
    <x v="1"/>
    <s v="Region V"/>
    <x v="32"/>
    <s v="MN"/>
    <x v="229"/>
    <n v="4"/>
    <x v="3"/>
    <n v="122623"/>
    <n v="196197"/>
    <n v="171672"/>
    <n v="274676"/>
    <n v="220722"/>
    <n v="353155"/>
    <n v="294296"/>
    <n v="470873"/>
    <n v="367870"/>
    <n v="588591"/>
    <n v="416919"/>
    <n v="667070"/>
    <n v="465968"/>
    <n v="745549"/>
  </r>
  <r>
    <m/>
    <x v="4"/>
    <s v="Region VIII -"/>
    <x v="46"/>
    <s v="ND"/>
    <x v="342"/>
    <n v="1"/>
    <x v="0"/>
    <n v="117133"/>
    <n v="204984"/>
    <n v="152276"/>
    <n v="266483"/>
    <n v="182174"/>
    <n v="318804"/>
    <n v="217517"/>
    <n v="380655"/>
    <n v="256843"/>
    <n v="449474"/>
    <n v="281848"/>
    <n v="493234"/>
    <n v="305460"/>
    <n v="534555"/>
  </r>
  <r>
    <m/>
    <x v="4"/>
    <s v="Region VIII -"/>
    <x v="46"/>
    <s v="ND"/>
    <x v="342"/>
    <n v="2"/>
    <x v="1"/>
    <n v="97041"/>
    <n v="169822"/>
    <n v="129539"/>
    <n v="226693"/>
    <n v="159877"/>
    <n v="279784"/>
    <n v="201661"/>
    <n v="352907"/>
    <n v="244225"/>
    <n v="427394"/>
    <n v="269786"/>
    <n v="472125"/>
    <n v="293763"/>
    <n v="514085"/>
  </r>
  <r>
    <m/>
    <x v="4"/>
    <s v="Region VIII -"/>
    <x v="46"/>
    <s v="ND"/>
    <x v="342"/>
    <n v="3"/>
    <x v="2"/>
    <n v="88801"/>
    <n v="155402"/>
    <n v="122505"/>
    <n v="214384"/>
    <n v="155175"/>
    <n v="271557"/>
    <n v="202229"/>
    <n v="353901"/>
    <n v="251817"/>
    <n v="440680"/>
    <n v="283187"/>
    <n v="495577"/>
    <n v="314037"/>
    <n v="549565"/>
  </r>
  <r>
    <m/>
    <x v="4"/>
    <s v="Region VIII -"/>
    <x v="46"/>
    <s v="ND"/>
    <x v="342"/>
    <n v="4"/>
    <x v="3"/>
    <n v="100964"/>
    <n v="161542"/>
    <n v="141349"/>
    <n v="226159"/>
    <n v="181735"/>
    <n v="290775"/>
    <n v="242313"/>
    <n v="387700"/>
    <n v="302891"/>
    <n v="484625"/>
    <n v="343276"/>
    <n v="549242"/>
    <n v="383662"/>
    <n v="613859"/>
  </r>
  <r>
    <m/>
    <x v="1"/>
    <s v="Region VIII"/>
    <x v="46"/>
    <s v="ND"/>
    <x v="342"/>
    <n v="1"/>
    <x v="0"/>
    <n v="115024"/>
    <n v="201292"/>
    <n v="149416"/>
    <n v="261478"/>
    <n v="179259"/>
    <n v="313704"/>
    <n v="214527"/>
    <n v="375422"/>
    <n v="253225"/>
    <n v="443143"/>
    <n v="277813"/>
    <n v="486174"/>
    <n v="300203"/>
    <n v="525356"/>
  </r>
  <r>
    <m/>
    <x v="1"/>
    <s v="Region VIII"/>
    <x v="46"/>
    <s v="ND"/>
    <x v="342"/>
    <n v="2"/>
    <x v="1"/>
    <n v="98666"/>
    <n v="172665"/>
    <n v="129883"/>
    <n v="227296"/>
    <n v="158477"/>
    <n v="277334"/>
    <n v="195479"/>
    <n v="342088"/>
    <n v="233119"/>
    <n v="407959"/>
    <n v="257715"/>
    <n v="451001"/>
    <n v="280381"/>
    <n v="490667"/>
  </r>
  <r>
    <m/>
    <x v="1"/>
    <s v="Region VIII"/>
    <x v="46"/>
    <s v="ND"/>
    <x v="342"/>
    <n v="3"/>
    <x v="2"/>
    <n v="88242"/>
    <n v="154424"/>
    <n v="119651"/>
    <n v="209389"/>
    <n v="150967"/>
    <n v="264192"/>
    <n v="198410"/>
    <n v="347217"/>
    <n v="245312"/>
    <n v="429297"/>
    <n v="275981"/>
    <n v="482966"/>
    <n v="306169"/>
    <n v="535796"/>
  </r>
  <r>
    <m/>
    <x v="1"/>
    <s v="Region VIII"/>
    <x v="46"/>
    <s v="ND"/>
    <x v="342"/>
    <n v="4"/>
    <x v="3"/>
    <n v="101465"/>
    <n v="162345"/>
    <n v="142051"/>
    <n v="227282"/>
    <n v="182638"/>
    <n v="292220"/>
    <n v="243517"/>
    <n v="389627"/>
    <n v="304396"/>
    <n v="487034"/>
    <n v="344982"/>
    <n v="551971"/>
    <n v="385568"/>
    <n v="616909"/>
  </r>
  <r>
    <m/>
    <x v="4"/>
    <s v="Region VIII -"/>
    <x v="45"/>
    <s v="MT"/>
    <x v="338"/>
    <n v="1"/>
    <x v="0"/>
    <n v="115789"/>
    <n v="202630"/>
    <n v="150461"/>
    <n v="263307"/>
    <n v="179944"/>
    <n v="314902"/>
    <n v="214775"/>
    <n v="375856"/>
    <n v="253547"/>
    <n v="443708"/>
    <n v="278208"/>
    <n v="486864"/>
    <n v="301472"/>
    <n v="527575"/>
  </r>
  <r>
    <m/>
    <x v="4"/>
    <s v="Region VIII -"/>
    <x v="45"/>
    <s v="MT"/>
    <x v="338"/>
    <n v="2"/>
    <x v="1"/>
    <n v="96287"/>
    <n v="168503"/>
    <n v="128393"/>
    <n v="224687"/>
    <n v="158303"/>
    <n v="277030"/>
    <n v="199385"/>
    <n v="348924"/>
    <n v="241301"/>
    <n v="422277"/>
    <n v="266500"/>
    <n v="466376"/>
    <n v="290119"/>
    <n v="507708"/>
  </r>
  <r>
    <m/>
    <x v="4"/>
    <s v="Region VIII -"/>
    <x v="45"/>
    <s v="MT"/>
    <x v="338"/>
    <n v="3"/>
    <x v="2"/>
    <n v="88344"/>
    <n v="154603"/>
    <n v="121919"/>
    <n v="213358"/>
    <n v="154490"/>
    <n v="270358"/>
    <n v="201453"/>
    <n v="352543"/>
    <n v="250875"/>
    <n v="439032"/>
    <n v="282184"/>
    <n v="493823"/>
    <n v="312990"/>
    <n v="547732"/>
  </r>
  <r>
    <m/>
    <x v="4"/>
    <s v="Region VIII -"/>
    <x v="45"/>
    <s v="MT"/>
    <x v="338"/>
    <n v="4"/>
    <x v="3"/>
    <n v="99813"/>
    <n v="159700"/>
    <n v="139738"/>
    <n v="223580"/>
    <n v="179663"/>
    <n v="287460"/>
    <n v="239550"/>
    <n v="383280"/>
    <n v="299438"/>
    <n v="479100"/>
    <n v="339363"/>
    <n v="542980"/>
    <n v="379288"/>
    <n v="606860"/>
  </r>
  <r>
    <m/>
    <x v="1"/>
    <s v="Region VIII"/>
    <x v="45"/>
    <s v="MT"/>
    <x v="338"/>
    <n v="1"/>
    <x v="0"/>
    <n v="113676"/>
    <n v="198933"/>
    <n v="147595"/>
    <n v="258291"/>
    <n v="177029"/>
    <n v="309801"/>
    <n v="211789"/>
    <n v="370630"/>
    <n v="249933"/>
    <n v="437384"/>
    <n v="274177"/>
    <n v="479809"/>
    <n v="296208"/>
    <n v="518364"/>
  </r>
  <r>
    <m/>
    <x v="1"/>
    <s v="Region VIII"/>
    <x v="45"/>
    <s v="MT"/>
    <x v="338"/>
    <n v="2"/>
    <x v="1"/>
    <n v="97804"/>
    <n v="171157"/>
    <n v="128643"/>
    <n v="225125"/>
    <n v="156864"/>
    <n v="274512"/>
    <n v="193306"/>
    <n v="338286"/>
    <n v="230425"/>
    <n v="403244"/>
    <n v="254690"/>
    <n v="445707"/>
    <n v="277022"/>
    <n v="484788"/>
  </r>
  <r>
    <m/>
    <x v="1"/>
    <s v="Region VIII"/>
    <x v="45"/>
    <s v="MT"/>
    <x v="338"/>
    <n v="3"/>
    <x v="2"/>
    <n v="87814"/>
    <n v="153675"/>
    <n v="119167"/>
    <n v="208542"/>
    <n v="150430"/>
    <n v="263253"/>
    <n v="197779"/>
    <n v="346114"/>
    <n v="244605"/>
    <n v="428058"/>
    <n v="275239"/>
    <n v="481669"/>
    <n v="305408"/>
    <n v="534465"/>
  </r>
  <r>
    <m/>
    <x v="1"/>
    <s v="Region VIII"/>
    <x v="45"/>
    <s v="MT"/>
    <x v="338"/>
    <n v="4"/>
    <x v="3"/>
    <n v="100284"/>
    <n v="160454"/>
    <n v="140397"/>
    <n v="224635"/>
    <n v="180511"/>
    <n v="288817"/>
    <n v="240681"/>
    <n v="385089"/>
    <n v="300851"/>
    <n v="481361"/>
    <n v="340964"/>
    <n v="545543"/>
    <n v="381078"/>
    <n v="609724"/>
  </r>
  <r>
    <m/>
    <x v="4"/>
    <s v="Region VIII -"/>
    <x v="47"/>
    <s v="SD"/>
    <x v="345"/>
    <n v="1"/>
    <x v="0"/>
    <n v="110843"/>
    <n v="193976"/>
    <n v="144080"/>
    <n v="252140"/>
    <n v="172351"/>
    <n v="301615"/>
    <n v="205766"/>
    <n v="360091"/>
    <n v="242951"/>
    <n v="425164"/>
    <n v="266597"/>
    <n v="466545"/>
    <n v="288919"/>
    <n v="505608"/>
  </r>
  <r>
    <m/>
    <x v="4"/>
    <s v="Region VIII -"/>
    <x v="47"/>
    <s v="SD"/>
    <x v="345"/>
    <n v="2"/>
    <x v="1"/>
    <n v="91933"/>
    <n v="160883"/>
    <n v="122680"/>
    <n v="214690"/>
    <n v="151366"/>
    <n v="264891"/>
    <n v="190843"/>
    <n v="333975"/>
    <n v="231076"/>
    <n v="404383"/>
    <n v="255244"/>
    <n v="446678"/>
    <n v="277910"/>
    <n v="486343"/>
  </r>
  <r>
    <m/>
    <x v="4"/>
    <s v="Region VIII -"/>
    <x v="47"/>
    <s v="SD"/>
    <x v="345"/>
    <n v="3"/>
    <x v="2"/>
    <n v="84193"/>
    <n v="147338"/>
    <n v="116161"/>
    <n v="203281"/>
    <n v="147156"/>
    <n v="257522"/>
    <n v="191811"/>
    <n v="335669"/>
    <n v="238851"/>
    <n v="417990"/>
    <n v="268622"/>
    <n v="470088"/>
    <n v="297904"/>
    <n v="521332"/>
  </r>
  <r>
    <m/>
    <x v="4"/>
    <s v="Region VIII -"/>
    <x v="47"/>
    <s v="SD"/>
    <x v="345"/>
    <n v="4"/>
    <x v="3"/>
    <n v="95544"/>
    <n v="152871"/>
    <n v="133762"/>
    <n v="214019"/>
    <n v="171979"/>
    <n v="275167"/>
    <n v="229306"/>
    <n v="366889"/>
    <n v="286632"/>
    <n v="458612"/>
    <n v="324850"/>
    <n v="519760"/>
    <n v="363068"/>
    <n v="580908"/>
  </r>
  <r>
    <m/>
    <x v="1"/>
    <s v="Region VIII"/>
    <x v="47"/>
    <s v="SD"/>
    <x v="345"/>
    <n v="1"/>
    <x v="0"/>
    <n v="108798"/>
    <n v="190396"/>
    <n v="141346"/>
    <n v="247355"/>
    <n v="169589"/>
    <n v="296782"/>
    <n v="202972"/>
    <n v="355201"/>
    <n v="239601"/>
    <n v="419302"/>
    <n v="262874"/>
    <n v="460029"/>
    <n v="284076"/>
    <n v="497133"/>
  </r>
  <r>
    <m/>
    <x v="1"/>
    <s v="Region VIII"/>
    <x v="47"/>
    <s v="SD"/>
    <x v="345"/>
    <n v="2"/>
    <x v="1"/>
    <n v="93250"/>
    <n v="163187"/>
    <n v="122780"/>
    <n v="214865"/>
    <n v="149836"/>
    <n v="262213"/>
    <n v="184867"/>
    <n v="323517"/>
    <n v="220491"/>
    <n v="385859"/>
    <n v="243766"/>
    <n v="426591"/>
    <n v="265223"/>
    <n v="464140"/>
  </r>
  <r>
    <m/>
    <x v="1"/>
    <s v="Region VIII"/>
    <x v="47"/>
    <s v="SD"/>
    <x v="345"/>
    <n v="3"/>
    <x v="2"/>
    <n v="83310"/>
    <n v="145793"/>
    <n v="112938"/>
    <n v="197642"/>
    <n v="142478"/>
    <n v="249337"/>
    <n v="187234"/>
    <n v="327660"/>
    <n v="231476"/>
    <n v="405084"/>
    <n v="260401"/>
    <n v="455702"/>
    <n v="288870"/>
    <n v="505522"/>
  </r>
  <r>
    <m/>
    <x v="1"/>
    <s v="Region VIII"/>
    <x v="47"/>
    <s v="SD"/>
    <x v="345"/>
    <n v="4"/>
    <x v="3"/>
    <n v="95971"/>
    <n v="153554"/>
    <n v="134360"/>
    <n v="214975"/>
    <n v="172748"/>
    <n v="276397"/>
    <n v="230331"/>
    <n v="368529"/>
    <n v="287914"/>
    <n v="460662"/>
    <n v="326302"/>
    <n v="522083"/>
    <n v="364690"/>
    <n v="583505"/>
  </r>
  <r>
    <m/>
    <x v="4"/>
    <s v="Region IV - Southeast"/>
    <x v="21"/>
    <s v="AL"/>
    <x v="136"/>
    <n v="1"/>
    <x v="0"/>
    <n v="105227"/>
    <n v="184147"/>
    <n v="136573"/>
    <n v="239003"/>
    <n v="163192"/>
    <n v="285586"/>
    <n v="194582"/>
    <n v="340519"/>
    <n v="229570"/>
    <n v="401747"/>
    <n v="251839"/>
    <n v="440718"/>
    <n v="272792"/>
    <n v="477386"/>
  </r>
  <r>
    <m/>
    <x v="4"/>
    <s v="Region IV - Southeast"/>
    <x v="21"/>
    <s v="AL"/>
    <x v="136"/>
    <n v="2"/>
    <x v="1"/>
    <n v="88388"/>
    <n v="154679"/>
    <n v="117517"/>
    <n v="205655"/>
    <n v="144505"/>
    <n v="252884"/>
    <n v="181294"/>
    <n v="317264"/>
    <n v="218995"/>
    <n v="383242"/>
    <n v="241730"/>
    <n v="423027"/>
    <n v="262989"/>
    <n v="460231"/>
  </r>
  <r>
    <m/>
    <x v="4"/>
    <s v="Region IV - Southeast"/>
    <x v="21"/>
    <s v="AL"/>
    <x v="136"/>
    <n v="3"/>
    <x v="2"/>
    <n v="81665"/>
    <n v="142914"/>
    <n v="112809"/>
    <n v="197416"/>
    <n v="143086"/>
    <n v="250401"/>
    <n v="186867"/>
    <n v="327017"/>
    <n v="232771"/>
    <n v="407350"/>
    <n v="261959"/>
    <n v="458428"/>
    <n v="290711"/>
    <n v="508745"/>
  </r>
  <r>
    <m/>
    <x v="4"/>
    <s v="Region IV - Southeast"/>
    <x v="21"/>
    <s v="AL"/>
    <x v="136"/>
    <n v="4"/>
    <x v="3"/>
    <n v="90728"/>
    <n v="145164"/>
    <n v="127019"/>
    <n v="203230"/>
    <n v="163310"/>
    <n v="261296"/>
    <n v="217746"/>
    <n v="348394"/>
    <n v="272183"/>
    <n v="435493"/>
    <n v="308474"/>
    <n v="493558"/>
    <n v="344765"/>
    <n v="551624"/>
  </r>
  <r>
    <m/>
    <x v="1"/>
    <s v="Region IV"/>
    <x v="21"/>
    <s v="AL"/>
    <x v="136"/>
    <n v="1"/>
    <x v="0"/>
    <n v="106756"/>
    <n v="186823"/>
    <n v="138359"/>
    <n v="242129"/>
    <n v="165786"/>
    <n v="290125"/>
    <n v="198089"/>
    <n v="346655"/>
    <n v="233552"/>
    <n v="408716"/>
    <n v="256113"/>
    <n v="448198"/>
    <n v="276456"/>
    <n v="483799"/>
  </r>
  <r>
    <m/>
    <x v="1"/>
    <s v="Region IV"/>
    <x v="21"/>
    <s v="AL"/>
    <x v="136"/>
    <n v="2"/>
    <x v="1"/>
    <n v="92911"/>
    <n v="162594"/>
    <n v="121827"/>
    <n v="213198"/>
    <n v="148195"/>
    <n v="259342"/>
    <n v="181967"/>
    <n v="318442"/>
    <n v="216535"/>
    <n v="378936"/>
    <n v="239169"/>
    <n v="418545"/>
    <n v="259895"/>
    <n v="454815"/>
  </r>
  <r>
    <m/>
    <x v="1"/>
    <s v="Region IV"/>
    <x v="21"/>
    <s v="AL"/>
    <x v="136"/>
    <n v="3"/>
    <x v="2"/>
    <n v="84654"/>
    <n v="148144"/>
    <n v="115224"/>
    <n v="201643"/>
    <n v="145717"/>
    <n v="255004"/>
    <n v="191851"/>
    <n v="335740"/>
    <n v="237529"/>
    <n v="415676"/>
    <n v="267473"/>
    <n v="468078"/>
    <n v="297011"/>
    <n v="519770"/>
  </r>
  <r>
    <m/>
    <x v="1"/>
    <s v="Region IV"/>
    <x v="21"/>
    <s v="AL"/>
    <x v="136"/>
    <n v="4"/>
    <x v="3"/>
    <n v="94206"/>
    <n v="150729"/>
    <n v="131888"/>
    <n v="211021"/>
    <n v="169570"/>
    <n v="271312"/>
    <n v="226094"/>
    <n v="361750"/>
    <n v="282617"/>
    <n v="452187"/>
    <n v="320299"/>
    <n v="512479"/>
    <n v="357982"/>
    <n v="572771"/>
  </r>
  <r>
    <m/>
    <x v="4"/>
    <s v="Region IX - West"/>
    <x v="51"/>
    <s v="CA"/>
    <x v="366"/>
    <n v="1"/>
    <x v="0"/>
    <n v="143511"/>
    <n v="251144"/>
    <n v="186100"/>
    <n v="325675"/>
    <n v="222231"/>
    <n v="388904"/>
    <n v="264781"/>
    <n v="463366"/>
    <n v="312252"/>
    <n v="546441"/>
    <n v="342482"/>
    <n v="599344"/>
    <n v="370872"/>
    <n v="649026"/>
  </r>
  <r>
    <m/>
    <x v="4"/>
    <s v="Region IX - West"/>
    <x v="51"/>
    <s v="CA"/>
    <x v="366"/>
    <n v="2"/>
    <x v="1"/>
    <n v="121421"/>
    <n v="212488"/>
    <n v="161102"/>
    <n v="281929"/>
    <n v="197717"/>
    <n v="346005"/>
    <n v="247348"/>
    <n v="432860"/>
    <n v="298380"/>
    <n v="522165"/>
    <n v="329221"/>
    <n v="576137"/>
    <n v="358012"/>
    <n v="626521"/>
  </r>
  <r>
    <m/>
    <x v="4"/>
    <s v="Region IX - West"/>
    <x v="51"/>
    <s v="CA"/>
    <x v="366"/>
    <n v="3"/>
    <x v="2"/>
    <n v="112745"/>
    <n v="197304"/>
    <n v="155846"/>
    <n v="272730"/>
    <n v="197810"/>
    <n v="346168"/>
    <n v="258611"/>
    <n v="452570"/>
    <n v="322198"/>
    <n v="563847"/>
    <n v="362733"/>
    <n v="634783"/>
    <n v="402697"/>
    <n v="704719"/>
  </r>
  <r>
    <m/>
    <x v="4"/>
    <s v="Region IX - West"/>
    <x v="51"/>
    <s v="CA"/>
    <x v="366"/>
    <n v="4"/>
    <x v="3"/>
    <n v="123757"/>
    <n v="198010"/>
    <n v="173259"/>
    <n v="277215"/>
    <n v="222762"/>
    <n v="356419"/>
    <n v="297016"/>
    <n v="475225"/>
    <n v="371270"/>
    <n v="594031"/>
    <n v="420772"/>
    <n v="673235"/>
    <n v="470275"/>
    <n v="752440"/>
  </r>
  <r>
    <m/>
    <x v="1"/>
    <s v="Region IX"/>
    <x v="51"/>
    <s v="CA"/>
    <x v="366"/>
    <n v="1"/>
    <x v="0"/>
    <n v="141945"/>
    <n v="248403"/>
    <n v="183941"/>
    <n v="321898"/>
    <n v="220388"/>
    <n v="385679"/>
    <n v="263308"/>
    <n v="460788"/>
    <n v="310427"/>
    <n v="543248"/>
    <n v="340406"/>
    <n v="595710"/>
    <n v="367423"/>
    <n v="642990"/>
  </r>
  <r>
    <m/>
    <x v="1"/>
    <s v="Region IX"/>
    <x v="51"/>
    <s v="CA"/>
    <x v="366"/>
    <n v="2"/>
    <x v="1"/>
    <n v="123633"/>
    <n v="216358"/>
    <n v="162076"/>
    <n v="283634"/>
    <n v="197124"/>
    <n v="344967"/>
    <n v="241985"/>
    <n v="423474"/>
    <n v="287921"/>
    <n v="503861"/>
    <n v="318001"/>
    <n v="556501"/>
    <n v="345535"/>
    <n v="604687"/>
  </r>
  <r>
    <m/>
    <x v="1"/>
    <s v="Region IX"/>
    <x v="51"/>
    <s v="CA"/>
    <x v="366"/>
    <n v="3"/>
    <x v="2"/>
    <n v="112758"/>
    <n v="197326"/>
    <n v="153508"/>
    <n v="268639"/>
    <n v="194155"/>
    <n v="339771"/>
    <n v="255650"/>
    <n v="447387"/>
    <n v="316540"/>
    <n v="553945"/>
    <n v="356462"/>
    <n v="623808"/>
    <n v="395847"/>
    <n v="692732"/>
  </r>
  <r>
    <m/>
    <x v="1"/>
    <s v="Region IX"/>
    <x v="51"/>
    <s v="CA"/>
    <x v="366"/>
    <n v="4"/>
    <x v="3"/>
    <n v="125260"/>
    <n v="200416"/>
    <n v="175364"/>
    <n v="280582"/>
    <n v="225468"/>
    <n v="360748"/>
    <n v="300623"/>
    <n v="480998"/>
    <n v="375779"/>
    <n v="601247"/>
    <n v="425883"/>
    <n v="681413"/>
    <n v="475987"/>
    <n v="761579"/>
  </r>
  <r>
    <m/>
    <x v="4"/>
    <s v="Region VI - Midsouth"/>
    <x v="36"/>
    <s v="LA"/>
    <x v="263"/>
    <n v="1"/>
    <x v="0"/>
    <n v="105802"/>
    <n v="185153"/>
    <n v="137503"/>
    <n v="240631"/>
    <n v="164464"/>
    <n v="287812"/>
    <n v="196322"/>
    <n v="343564"/>
    <n v="231780"/>
    <n v="405616"/>
    <n v="254331"/>
    <n v="445079"/>
    <n v="275611"/>
    <n v="482319"/>
  </r>
  <r>
    <m/>
    <x v="4"/>
    <s v="Region VI - Midsouth"/>
    <x v="36"/>
    <s v="LA"/>
    <x v="263"/>
    <n v="2"/>
    <x v="1"/>
    <n v="87876"/>
    <n v="153783"/>
    <n v="117218"/>
    <n v="205132"/>
    <n v="144572"/>
    <n v="253001"/>
    <n v="182176"/>
    <n v="318808"/>
    <n v="220524"/>
    <n v="385916"/>
    <n v="243569"/>
    <n v="426247"/>
    <n v="265175"/>
    <n v="464057"/>
  </r>
  <r>
    <m/>
    <x v="4"/>
    <s v="Region VI - Midsouth"/>
    <x v="36"/>
    <s v="LA"/>
    <x v="263"/>
    <n v="3"/>
    <x v="2"/>
    <n v="80559"/>
    <n v="140978"/>
    <n v="111161"/>
    <n v="194532"/>
    <n v="140842"/>
    <n v="246473"/>
    <n v="183622"/>
    <n v="321338"/>
    <n v="228662"/>
    <n v="400159"/>
    <n v="257183"/>
    <n v="450069"/>
    <n v="285240"/>
    <n v="499170"/>
  </r>
  <r>
    <m/>
    <x v="4"/>
    <s v="Region VI - Midsouth"/>
    <x v="36"/>
    <s v="LA"/>
    <x v="263"/>
    <n v="4"/>
    <x v="3"/>
    <n v="91201"/>
    <n v="145922"/>
    <n v="127682"/>
    <n v="204290"/>
    <n v="164162"/>
    <n v="262659"/>
    <n v="218883"/>
    <n v="350212"/>
    <n v="273603"/>
    <n v="437765"/>
    <n v="310084"/>
    <n v="496134"/>
    <n v="346564"/>
    <n v="554503"/>
  </r>
  <r>
    <m/>
    <x v="1"/>
    <s v="Region VI"/>
    <x v="36"/>
    <s v="LA"/>
    <x v="263"/>
    <n v="1"/>
    <x v="0"/>
    <n v="109889"/>
    <n v="192305"/>
    <n v="142650"/>
    <n v="249637"/>
    <n v="171079"/>
    <n v="299388"/>
    <n v="204642"/>
    <n v="358124"/>
    <n v="241476"/>
    <n v="422583"/>
    <n v="264888"/>
    <n v="463555"/>
    <n v="286147"/>
    <n v="500757"/>
  </r>
  <r>
    <m/>
    <x v="1"/>
    <s v="Region VI"/>
    <x v="36"/>
    <s v="LA"/>
    <x v="263"/>
    <n v="2"/>
    <x v="1"/>
    <n v="94665"/>
    <n v="165663"/>
    <n v="124471"/>
    <n v="217824"/>
    <n v="151737"/>
    <n v="265539"/>
    <n v="186914"/>
    <n v="327100"/>
    <n v="222764"/>
    <n v="389837"/>
    <n v="246203"/>
    <n v="430855"/>
    <n v="267763"/>
    <n v="468586"/>
  </r>
  <r>
    <m/>
    <x v="1"/>
    <s v="Region VI"/>
    <x v="36"/>
    <s v="LA"/>
    <x v="263"/>
    <n v="3"/>
    <x v="2"/>
    <n v="85134"/>
    <n v="148985"/>
    <n v="115569"/>
    <n v="202245"/>
    <n v="145917"/>
    <n v="255355"/>
    <n v="191876"/>
    <n v="335784"/>
    <n v="237333"/>
    <n v="415332"/>
    <n v="267079"/>
    <n v="467388"/>
    <n v="296378"/>
    <n v="518661"/>
  </r>
  <r>
    <m/>
    <x v="1"/>
    <s v="Region VI"/>
    <x v="36"/>
    <s v="LA"/>
    <x v="263"/>
    <n v="4"/>
    <x v="3"/>
    <n v="96946"/>
    <n v="155113"/>
    <n v="135724"/>
    <n v="217158"/>
    <n v="174502"/>
    <n v="279204"/>
    <n v="232670"/>
    <n v="372271"/>
    <n v="290837"/>
    <n v="465339"/>
    <n v="329615"/>
    <n v="527385"/>
    <n v="368394"/>
    <n v="589430"/>
  </r>
  <r>
    <m/>
    <x v="4"/>
    <s v="Region IV - Southeast"/>
    <x v="21"/>
    <s v="AL"/>
    <x v="137"/>
    <n v="1"/>
    <x v="0"/>
    <n v="105235"/>
    <n v="184161"/>
    <n v="136517"/>
    <n v="238904"/>
    <n v="163066"/>
    <n v="285366"/>
    <n v="194350"/>
    <n v="340113"/>
    <n v="229239"/>
    <n v="401168"/>
    <n v="251451"/>
    <n v="440039"/>
    <n v="272328"/>
    <n v="476575"/>
  </r>
  <r>
    <m/>
    <x v="4"/>
    <s v="Region IV - Southeast"/>
    <x v="21"/>
    <s v="AL"/>
    <x v="137"/>
    <n v="2"/>
    <x v="1"/>
    <n v="88758"/>
    <n v="155327"/>
    <n v="117871"/>
    <n v="206274"/>
    <n v="144781"/>
    <n v="253367"/>
    <n v="181347"/>
    <n v="317358"/>
    <n v="218892"/>
    <n v="383060"/>
    <n v="241559"/>
    <n v="422729"/>
    <n v="262736"/>
    <n v="459788"/>
  </r>
  <r>
    <m/>
    <x v="4"/>
    <s v="Region IV - Southeast"/>
    <x v="21"/>
    <s v="AL"/>
    <x v="137"/>
    <n v="3"/>
    <x v="2"/>
    <n v="82240"/>
    <n v="143919"/>
    <n v="113646"/>
    <n v="198880"/>
    <n v="144204"/>
    <n v="252357"/>
    <n v="188441"/>
    <n v="329772"/>
    <n v="234757"/>
    <n v="410824"/>
    <n v="264249"/>
    <n v="462435"/>
    <n v="293315"/>
    <n v="513301"/>
  </r>
  <r>
    <m/>
    <x v="4"/>
    <s v="Region IV - Southeast"/>
    <x v="21"/>
    <s v="AL"/>
    <x v="137"/>
    <n v="4"/>
    <x v="3"/>
    <n v="90743"/>
    <n v="145189"/>
    <n v="127040"/>
    <n v="203264"/>
    <n v="163337"/>
    <n v="261340"/>
    <n v="217783"/>
    <n v="348453"/>
    <n v="272229"/>
    <n v="435566"/>
    <n v="308526"/>
    <n v="493642"/>
    <n v="344823"/>
    <n v="551717"/>
  </r>
  <r>
    <m/>
    <x v="1"/>
    <s v="Region IV"/>
    <x v="21"/>
    <s v="AL"/>
    <x v="137"/>
    <n v="1"/>
    <x v="0"/>
    <n v="105565"/>
    <n v="184739"/>
    <n v="136747"/>
    <n v="239307"/>
    <n v="163808"/>
    <n v="286663"/>
    <n v="195657"/>
    <n v="342399"/>
    <n v="230625"/>
    <n v="403594"/>
    <n v="252878"/>
    <n v="442536"/>
    <n v="272899"/>
    <n v="477573"/>
  </r>
  <r>
    <m/>
    <x v="1"/>
    <s v="Region IV"/>
    <x v="21"/>
    <s v="AL"/>
    <x v="137"/>
    <n v="2"/>
    <x v="1"/>
    <n v="92167"/>
    <n v="161292"/>
    <n v="120748"/>
    <n v="211309"/>
    <n v="146785"/>
    <n v="256874"/>
    <n v="180055"/>
    <n v="315096"/>
    <n v="214157"/>
    <n v="374775"/>
    <n v="236496"/>
    <n v="413868"/>
    <n v="256923"/>
    <n v="449615"/>
  </r>
  <r>
    <m/>
    <x v="1"/>
    <s v="Region IV"/>
    <x v="21"/>
    <s v="AL"/>
    <x v="137"/>
    <n v="3"/>
    <x v="2"/>
    <n v="84311"/>
    <n v="147545"/>
    <n v="114851"/>
    <n v="200989"/>
    <n v="145315"/>
    <n v="254301"/>
    <n v="191395"/>
    <n v="334941"/>
    <n v="237032"/>
    <n v="414806"/>
    <n v="266966"/>
    <n v="467190"/>
    <n v="296506"/>
    <n v="518886"/>
  </r>
  <r>
    <m/>
    <x v="1"/>
    <s v="Region IV"/>
    <x v="21"/>
    <s v="AL"/>
    <x v="137"/>
    <n v="4"/>
    <x v="3"/>
    <n v="93162"/>
    <n v="149060"/>
    <n v="130427"/>
    <n v="208683"/>
    <n v="167692"/>
    <n v="268307"/>
    <n v="223589"/>
    <n v="357743"/>
    <n v="279487"/>
    <n v="447179"/>
    <n v="316752"/>
    <n v="506802"/>
    <n v="354016"/>
    <n v="566426"/>
  </r>
  <r>
    <m/>
    <x v="4"/>
    <s v="Region I - Northeast"/>
    <x v="5"/>
    <s v="VT"/>
    <x v="30"/>
    <n v="1"/>
    <x v="0"/>
    <n v="125550"/>
    <n v="219713"/>
    <n v="162986"/>
    <n v="285225"/>
    <n v="194783"/>
    <n v="340870"/>
    <n v="232292"/>
    <n v="406511"/>
    <n v="274090"/>
    <n v="479657"/>
    <n v="300690"/>
    <n v="526208"/>
    <n v="325730"/>
    <n v="570028"/>
  </r>
  <r>
    <m/>
    <x v="4"/>
    <s v="Region I - Northeast"/>
    <x v="5"/>
    <s v="VT"/>
    <x v="30"/>
    <n v="2"/>
    <x v="1"/>
    <n v="105271"/>
    <n v="184224"/>
    <n v="140037"/>
    <n v="245064"/>
    <n v="172279"/>
    <n v="301487"/>
    <n v="216288"/>
    <n v="378504"/>
    <n v="261355"/>
    <n v="457371"/>
    <n v="288516"/>
    <n v="504902"/>
    <n v="313925"/>
    <n v="549368"/>
  </r>
  <r>
    <m/>
    <x v="4"/>
    <s v="Region I - Northeast"/>
    <x v="5"/>
    <s v="VT"/>
    <x v="30"/>
    <n v="3"/>
    <x v="2"/>
    <n v="97145"/>
    <n v="170003"/>
    <n v="134169"/>
    <n v="234796"/>
    <n v="170150"/>
    <n v="297763"/>
    <n v="222152"/>
    <n v="388767"/>
    <n v="276712"/>
    <n v="484246"/>
    <n v="311380"/>
    <n v="544916"/>
    <n v="345525"/>
    <n v="604669"/>
  </r>
  <r>
    <m/>
    <x v="4"/>
    <s v="Region I - Northeast"/>
    <x v="5"/>
    <s v="VT"/>
    <x v="30"/>
    <n v="4"/>
    <x v="3"/>
    <n v="108247"/>
    <n v="173195"/>
    <n v="151545"/>
    <n v="242472"/>
    <n v="194844"/>
    <n v="311750"/>
    <n v="259792"/>
    <n v="415667"/>
    <n v="324740"/>
    <n v="519584"/>
    <n v="368038"/>
    <n v="588862"/>
    <n v="411337"/>
    <n v="658139"/>
  </r>
  <r>
    <m/>
    <x v="1"/>
    <s v="Region I"/>
    <x v="5"/>
    <s v="VT"/>
    <x v="30"/>
    <n v="1"/>
    <x v="0"/>
    <n v="125749"/>
    <n v="220061"/>
    <n v="162985"/>
    <n v="285224"/>
    <n v="195300"/>
    <n v="341775"/>
    <n v="233364"/>
    <n v="408388"/>
    <n v="275152"/>
    <n v="481516"/>
    <n v="301736"/>
    <n v="528037"/>
    <n v="325713"/>
    <n v="569998"/>
  </r>
  <r>
    <m/>
    <x v="1"/>
    <s v="Region I"/>
    <x v="5"/>
    <s v="VT"/>
    <x v="30"/>
    <n v="2"/>
    <x v="1"/>
    <n v="109396"/>
    <n v="191443"/>
    <n v="143458"/>
    <n v="251052"/>
    <n v="174524"/>
    <n v="305416"/>
    <n v="214322"/>
    <n v="375064"/>
    <n v="255053"/>
    <n v="446342"/>
    <n v="281720"/>
    <n v="493009"/>
    <n v="306143"/>
    <n v="535751"/>
  </r>
  <r>
    <m/>
    <x v="1"/>
    <s v="Region I"/>
    <x v="5"/>
    <s v="VT"/>
    <x v="30"/>
    <n v="3"/>
    <x v="2"/>
    <n v="99622"/>
    <n v="174339"/>
    <n v="135584"/>
    <n v="237272"/>
    <n v="171453"/>
    <n v="300043"/>
    <n v="225726"/>
    <n v="395020"/>
    <n v="279458"/>
    <n v="489052"/>
    <n v="314680"/>
    <n v="550690"/>
    <n v="349422"/>
    <n v="611488"/>
  </r>
  <r>
    <m/>
    <x v="1"/>
    <s v="Region I"/>
    <x v="5"/>
    <s v="VT"/>
    <x v="30"/>
    <n v="4"/>
    <x v="3"/>
    <n v="110965"/>
    <n v="177543"/>
    <n v="155350"/>
    <n v="248561"/>
    <n v="199736"/>
    <n v="319578"/>
    <n v="266315"/>
    <n v="426104"/>
    <n v="332894"/>
    <n v="532630"/>
    <n v="377280"/>
    <n v="603647"/>
    <n v="421665"/>
    <n v="674665"/>
  </r>
  <r>
    <m/>
    <x v="4"/>
    <s v="Region VIII -"/>
    <x v="44"/>
    <s v="CO"/>
    <x v="332"/>
    <n v="1"/>
    <x v="0"/>
    <n v="110002"/>
    <n v="192504"/>
    <n v="142831"/>
    <n v="249954"/>
    <n v="170722"/>
    <n v="298763"/>
    <n v="203632"/>
    <n v="356357"/>
    <n v="240298"/>
    <n v="420522"/>
    <n v="263630"/>
    <n v="461352"/>
    <n v="285603"/>
    <n v="499805"/>
  </r>
  <r>
    <m/>
    <x v="4"/>
    <s v="Region VIII -"/>
    <x v="44"/>
    <s v="CO"/>
    <x v="332"/>
    <n v="2"/>
    <x v="1"/>
    <n v="92077"/>
    <n v="161135"/>
    <n v="122546"/>
    <n v="214455"/>
    <n v="150829"/>
    <n v="263951"/>
    <n v="189486"/>
    <n v="331601"/>
    <n v="229042"/>
    <n v="400823"/>
    <n v="252869"/>
    <n v="442520"/>
    <n v="275167"/>
    <n v="481543"/>
  </r>
  <r>
    <m/>
    <x v="4"/>
    <s v="Region VIII -"/>
    <x v="44"/>
    <s v="CO"/>
    <x v="332"/>
    <n v="3"/>
    <x v="2"/>
    <n v="84869"/>
    <n v="148520"/>
    <n v="117195"/>
    <n v="205092"/>
    <n v="148600"/>
    <n v="260050"/>
    <n v="193966"/>
    <n v="339440"/>
    <n v="241592"/>
    <n v="422786"/>
    <n v="271836"/>
    <n v="475714"/>
    <n v="301618"/>
    <n v="527831"/>
  </r>
  <r>
    <m/>
    <x v="4"/>
    <s v="Region VIII -"/>
    <x v="44"/>
    <s v="CO"/>
    <x v="332"/>
    <n v="4"/>
    <x v="3"/>
    <n v="94838"/>
    <n v="151741"/>
    <n v="132773"/>
    <n v="212437"/>
    <n v="170708"/>
    <n v="273133"/>
    <n v="227611"/>
    <n v="364178"/>
    <n v="284514"/>
    <n v="455222"/>
    <n v="322449"/>
    <n v="515919"/>
    <n v="360384"/>
    <n v="576615"/>
  </r>
  <r>
    <m/>
    <x v="1"/>
    <s v="Region VIII"/>
    <x v="44"/>
    <s v="CO"/>
    <x v="332"/>
    <n v="1"/>
    <x v="0"/>
    <n v="109138"/>
    <n v="190991"/>
    <n v="141584"/>
    <n v="247773"/>
    <n v="169741"/>
    <n v="297047"/>
    <n v="202953"/>
    <n v="355168"/>
    <n v="239405"/>
    <n v="418959"/>
    <n v="262583"/>
    <n v="459521"/>
    <n v="283572"/>
    <n v="496250"/>
  </r>
  <r>
    <m/>
    <x v="1"/>
    <s v="Region VIII"/>
    <x v="44"/>
    <s v="CO"/>
    <x v="332"/>
    <n v="2"/>
    <x v="1"/>
    <n v="94399"/>
    <n v="165199"/>
    <n v="123986"/>
    <n v="216975"/>
    <n v="151017"/>
    <n v="264279"/>
    <n v="185791"/>
    <n v="325134"/>
    <n v="221291"/>
    <n v="387259"/>
    <n v="244514"/>
    <n v="427899"/>
    <n v="265838"/>
    <n v="465217"/>
  </r>
  <r>
    <m/>
    <x v="1"/>
    <s v="Region VIII"/>
    <x v="44"/>
    <s v="CO"/>
    <x v="332"/>
    <n v="3"/>
    <x v="2"/>
    <n v="85339"/>
    <n v="149343"/>
    <n v="115971"/>
    <n v="202949"/>
    <n v="146520"/>
    <n v="256409"/>
    <n v="192765"/>
    <n v="337338"/>
    <n v="238524"/>
    <n v="417416"/>
    <n v="268489"/>
    <n v="469855"/>
    <n v="298022"/>
    <n v="521538"/>
  </r>
  <r>
    <m/>
    <x v="1"/>
    <s v="Region VIII"/>
    <x v="44"/>
    <s v="CO"/>
    <x v="332"/>
    <n v="4"/>
    <x v="3"/>
    <n v="96293"/>
    <n v="154068"/>
    <n v="134810"/>
    <n v="215696"/>
    <n v="173327"/>
    <n v="277323"/>
    <n v="231102"/>
    <n v="369764"/>
    <n v="288878"/>
    <n v="462205"/>
    <n v="327395"/>
    <n v="523832"/>
    <n v="365912"/>
    <n v="585460"/>
  </r>
  <r>
    <m/>
    <x v="4"/>
    <s v="Region III -"/>
    <x v="20"/>
    <s v="WV"/>
    <x v="128"/>
    <n v="1"/>
    <x v="0"/>
    <n v="120782"/>
    <n v="211369"/>
    <n v="156940"/>
    <n v="274645"/>
    <n v="187684"/>
    <n v="328448"/>
    <n v="224001"/>
    <n v="392002"/>
    <n v="264431"/>
    <n v="462754"/>
    <n v="290146"/>
    <n v="507756"/>
    <n v="314402"/>
    <n v="550204"/>
  </r>
  <r>
    <m/>
    <x v="4"/>
    <s v="Region III -"/>
    <x v="20"/>
    <s v="WV"/>
    <x v="128"/>
    <n v="2"/>
    <x v="1"/>
    <n v="100493"/>
    <n v="175863"/>
    <n v="133980"/>
    <n v="234465"/>
    <n v="165169"/>
    <n v="289045"/>
    <n v="207990"/>
    <n v="363982"/>
    <n v="251690"/>
    <n v="440457"/>
    <n v="277966"/>
    <n v="486440"/>
    <n v="302591"/>
    <n v="529533"/>
  </r>
  <r>
    <m/>
    <x v="4"/>
    <s v="Region III -"/>
    <x v="20"/>
    <s v="WV"/>
    <x v="128"/>
    <n v="3"/>
    <x v="2"/>
    <n v="92237"/>
    <n v="161415"/>
    <n v="127298"/>
    <n v="222771"/>
    <n v="161314"/>
    <n v="282300"/>
    <n v="210369"/>
    <n v="368145"/>
    <n v="261982"/>
    <n v="458469"/>
    <n v="294685"/>
    <n v="515699"/>
    <n v="326865"/>
    <n v="572013"/>
  </r>
  <r>
    <m/>
    <x v="4"/>
    <s v="Region III -"/>
    <x v="20"/>
    <s v="WV"/>
    <x v="128"/>
    <n v="4"/>
    <x v="3"/>
    <n v="104118"/>
    <n v="166589"/>
    <n v="145766"/>
    <n v="233225"/>
    <n v="187413"/>
    <n v="299861"/>
    <n v="249884"/>
    <n v="399814"/>
    <n v="312355"/>
    <n v="499768"/>
    <n v="354002"/>
    <n v="566403"/>
    <n v="395649"/>
    <n v="633039"/>
  </r>
  <r>
    <m/>
    <x v="1"/>
    <s v="Region III "/>
    <x v="20"/>
    <s v="WV"/>
    <x v="128"/>
    <n v="1"/>
    <x v="0"/>
    <n v="122938"/>
    <n v="215142"/>
    <n v="159545"/>
    <n v="279203"/>
    <n v="191312"/>
    <n v="334795"/>
    <n v="228800"/>
    <n v="400400"/>
    <n v="269944"/>
    <n v="472402"/>
    <n v="296100"/>
    <n v="518175"/>
    <n v="319821"/>
    <n v="559687"/>
  </r>
  <r>
    <m/>
    <x v="1"/>
    <s v="Region III "/>
    <x v="20"/>
    <s v="WV"/>
    <x v="128"/>
    <n v="2"/>
    <x v="1"/>
    <n v="106094"/>
    <n v="185665"/>
    <n v="139432"/>
    <n v="244006"/>
    <n v="169912"/>
    <n v="297345"/>
    <n v="209186"/>
    <n v="366076"/>
    <n v="249241"/>
    <n v="436172"/>
    <n v="275436"/>
    <n v="482013"/>
    <n v="299513"/>
    <n v="524148"/>
  </r>
  <r>
    <m/>
    <x v="1"/>
    <s v="Region III "/>
    <x v="20"/>
    <s v="WV"/>
    <x v="128"/>
    <n v="3"/>
    <x v="2"/>
    <n v="95631"/>
    <n v="167355"/>
    <n v="129880"/>
    <n v="227290"/>
    <n v="164034"/>
    <n v="287059"/>
    <n v="215746"/>
    <n v="377556"/>
    <n v="266903"/>
    <n v="467080"/>
    <n v="300390"/>
    <n v="525682"/>
    <n v="333382"/>
    <n v="583419"/>
  </r>
  <r>
    <m/>
    <x v="1"/>
    <s v="Region III "/>
    <x v="20"/>
    <s v="WV"/>
    <x v="128"/>
    <n v="4"/>
    <x v="3"/>
    <n v="108463"/>
    <n v="173540"/>
    <n v="151848"/>
    <n v="242956"/>
    <n v="195233"/>
    <n v="312373"/>
    <n v="260310"/>
    <n v="416497"/>
    <n v="325388"/>
    <n v="520621"/>
    <n v="368773"/>
    <n v="590037"/>
    <n v="412158"/>
    <n v="659453"/>
  </r>
  <r>
    <m/>
    <x v="4"/>
    <s v="Region V - Midwest"/>
    <x v="30"/>
    <s v="IN"/>
    <x v="212"/>
    <n v="1"/>
    <x v="0"/>
    <n v="113747"/>
    <n v="199058"/>
    <n v="147690"/>
    <n v="258458"/>
    <n v="176527"/>
    <n v="308922"/>
    <n v="210552"/>
    <n v="368466"/>
    <n v="248461"/>
    <n v="434807"/>
    <n v="272584"/>
    <n v="477022"/>
    <n v="295301"/>
    <n v="516776"/>
  </r>
  <r>
    <m/>
    <x v="4"/>
    <s v="Region V - Midwest"/>
    <x v="30"/>
    <s v="IN"/>
    <x v="212"/>
    <n v="2"/>
    <x v="1"/>
    <n v="95231"/>
    <n v="166654"/>
    <n v="126736"/>
    <n v="221788"/>
    <n v="155979"/>
    <n v="272962"/>
    <n v="195940"/>
    <n v="342895"/>
    <n v="236833"/>
    <n v="414458"/>
    <n v="261468"/>
    <n v="457568"/>
    <n v="284521"/>
    <n v="497912"/>
  </r>
  <r>
    <m/>
    <x v="4"/>
    <s v="Region V - Midwest"/>
    <x v="30"/>
    <s v="IN"/>
    <x v="212"/>
    <n v="3"/>
    <x v="2"/>
    <n v="87788"/>
    <n v="153629"/>
    <n v="121229"/>
    <n v="212151"/>
    <n v="153718"/>
    <n v="269006"/>
    <n v="200652"/>
    <n v="351142"/>
    <n v="249922"/>
    <n v="437363"/>
    <n v="281212"/>
    <n v="492121"/>
    <n v="312024"/>
    <n v="546042"/>
  </r>
  <r>
    <m/>
    <x v="4"/>
    <s v="Region V - Midwest"/>
    <x v="30"/>
    <s v="IN"/>
    <x v="212"/>
    <n v="4"/>
    <x v="3"/>
    <n v="98067"/>
    <n v="156908"/>
    <n v="137294"/>
    <n v="219671"/>
    <n v="176521"/>
    <n v="282434"/>
    <n v="235361"/>
    <n v="376578"/>
    <n v="294202"/>
    <n v="470723"/>
    <n v="333429"/>
    <n v="533486"/>
    <n v="372656"/>
    <n v="596249"/>
  </r>
  <r>
    <m/>
    <x v="1"/>
    <s v="Region V"/>
    <x v="30"/>
    <s v="IN"/>
    <x v="212"/>
    <n v="1"/>
    <x v="0"/>
    <n v="115313"/>
    <n v="201797"/>
    <n v="149551"/>
    <n v="261714"/>
    <n v="179263"/>
    <n v="313710"/>
    <n v="214294"/>
    <n v="375014"/>
    <n v="252746"/>
    <n v="442305"/>
    <n v="277199"/>
    <n v="485098"/>
    <n v="299314"/>
    <n v="523799"/>
  </r>
  <r>
    <m/>
    <x v="1"/>
    <s v="Region V"/>
    <x v="30"/>
    <s v="IN"/>
    <x v="212"/>
    <n v="2"/>
    <x v="1"/>
    <n v="99926"/>
    <n v="174871"/>
    <n v="131179"/>
    <n v="229563"/>
    <n v="159715"/>
    <n v="279502"/>
    <n v="196377"/>
    <n v="343660"/>
    <n v="233835"/>
    <n v="409211"/>
    <n v="258345"/>
    <n v="452104"/>
    <n v="280832"/>
    <n v="491457"/>
  </r>
  <r>
    <m/>
    <x v="1"/>
    <s v="Region V"/>
    <x v="30"/>
    <s v="IN"/>
    <x v="212"/>
    <n v="3"/>
    <x v="2"/>
    <n v="90550"/>
    <n v="158463"/>
    <n v="123113"/>
    <n v="215447"/>
    <n v="155589"/>
    <n v="272280"/>
    <n v="204743"/>
    <n v="358300"/>
    <n v="253389"/>
    <n v="443431"/>
    <n v="285256"/>
    <n v="499197"/>
    <n v="316671"/>
    <n v="554174"/>
  </r>
  <r>
    <m/>
    <x v="1"/>
    <s v="Region V"/>
    <x v="30"/>
    <s v="IN"/>
    <x v="212"/>
    <n v="4"/>
    <x v="3"/>
    <n v="101745"/>
    <n v="162793"/>
    <n v="142444"/>
    <n v="227910"/>
    <n v="183142"/>
    <n v="293027"/>
    <n v="244189"/>
    <n v="390702"/>
    <n v="305236"/>
    <n v="488378"/>
    <n v="345934"/>
    <n v="553495"/>
    <n v="386633"/>
    <n v="618612"/>
  </r>
  <r>
    <m/>
    <x v="4"/>
    <s v="Region V - Midwest"/>
    <x v="31"/>
    <s v="ME"/>
    <x v="223"/>
    <n v="1"/>
    <x v="0"/>
    <n v="116389"/>
    <n v="203680"/>
    <n v="151222"/>
    <n v="264639"/>
    <n v="180838"/>
    <n v="316467"/>
    <n v="215819"/>
    <n v="377683"/>
    <n v="254764"/>
    <n v="445837"/>
    <n v="279536"/>
    <n v="489188"/>
    <n v="302899"/>
    <n v="530073"/>
  </r>
  <r>
    <m/>
    <x v="4"/>
    <s v="Region V - Midwest"/>
    <x v="31"/>
    <s v="ME"/>
    <x v="223"/>
    <n v="2"/>
    <x v="1"/>
    <n v="96887"/>
    <n v="169553"/>
    <n v="129154"/>
    <n v="226019"/>
    <n v="159197"/>
    <n v="278595"/>
    <n v="200429"/>
    <n v="350751"/>
    <n v="242518"/>
    <n v="424406"/>
    <n v="267829"/>
    <n v="468700"/>
    <n v="291546"/>
    <n v="510206"/>
  </r>
  <r>
    <m/>
    <x v="4"/>
    <s v="Region V - Midwest"/>
    <x v="31"/>
    <s v="ME"/>
    <x v="223"/>
    <n v="3"/>
    <x v="2"/>
    <n v="88960"/>
    <n v="155680"/>
    <n v="122781"/>
    <n v="214866"/>
    <n v="155599"/>
    <n v="272297"/>
    <n v="202931"/>
    <n v="355129"/>
    <n v="252723"/>
    <n v="442264"/>
    <n v="284278"/>
    <n v="497486"/>
    <n v="315329"/>
    <n v="551826"/>
  </r>
  <r>
    <m/>
    <x v="4"/>
    <s v="Region V - Midwest"/>
    <x v="31"/>
    <s v="ME"/>
    <x v="223"/>
    <n v="4"/>
    <x v="3"/>
    <n v="100332"/>
    <n v="160531"/>
    <n v="140465"/>
    <n v="224744"/>
    <n v="180598"/>
    <n v="288956"/>
    <n v="240797"/>
    <n v="385275"/>
    <n v="300996"/>
    <n v="481594"/>
    <n v="341129"/>
    <n v="545807"/>
    <n v="381262"/>
    <n v="610019"/>
  </r>
  <r>
    <m/>
    <x v="1"/>
    <s v="Region V"/>
    <x v="31"/>
    <s v="MI"/>
    <x v="223"/>
    <n v="1"/>
    <x v="0"/>
    <n v="116064"/>
    <n v="203111"/>
    <n v="150616"/>
    <n v="263578"/>
    <n v="180601"/>
    <n v="316051"/>
    <n v="215983"/>
    <n v="377971"/>
    <n v="254816"/>
    <n v="445929"/>
    <n v="279504"/>
    <n v="489132"/>
    <n v="301889"/>
    <n v="528306"/>
  </r>
  <r>
    <m/>
    <x v="1"/>
    <s v="Region V"/>
    <x v="31"/>
    <s v="MI"/>
    <x v="223"/>
    <n v="2"/>
    <x v="1"/>
    <n v="100192"/>
    <n v="175335"/>
    <n v="131664"/>
    <n v="230412"/>
    <n v="160435"/>
    <n v="280762"/>
    <n v="197501"/>
    <n v="345627"/>
    <n v="235308"/>
    <n v="411789"/>
    <n v="260034"/>
    <n v="455059"/>
    <n v="282758"/>
    <n v="494826"/>
  </r>
  <r>
    <m/>
    <x v="1"/>
    <s v="Region V"/>
    <x v="31"/>
    <s v="MI"/>
    <x v="223"/>
    <n v="3"/>
    <x v="2"/>
    <n v="90346"/>
    <n v="158105"/>
    <n v="122711"/>
    <n v="214744"/>
    <n v="154986"/>
    <n v="271226"/>
    <n v="203854"/>
    <n v="356745"/>
    <n v="252198"/>
    <n v="441347"/>
    <n v="283846"/>
    <n v="496730"/>
    <n v="315027"/>
    <n v="551298"/>
  </r>
  <r>
    <m/>
    <x v="1"/>
    <s v="Region V"/>
    <x v="31"/>
    <s v="MI"/>
    <x v="223"/>
    <n v="4"/>
    <x v="3"/>
    <n v="102398"/>
    <n v="163837"/>
    <n v="143358"/>
    <n v="229372"/>
    <n v="184317"/>
    <n v="294907"/>
    <n v="245756"/>
    <n v="393210"/>
    <n v="307195"/>
    <n v="491512"/>
    <n v="348155"/>
    <n v="557047"/>
    <n v="389114"/>
    <n v="622582"/>
  </r>
  <r>
    <m/>
    <x v="4"/>
    <s v="Region I - Northeast"/>
    <x v="3"/>
    <s v="NH"/>
    <x v="24"/>
    <n v="1"/>
    <x v="0"/>
    <n v="132526"/>
    <n v="231921"/>
    <n v="172158"/>
    <n v="301276"/>
    <n v="205846"/>
    <n v="360231"/>
    <n v="245626"/>
    <n v="429845"/>
    <n v="289923"/>
    <n v="507365"/>
    <n v="318102"/>
    <n v="556679"/>
    <n v="344668"/>
    <n v="603169"/>
  </r>
  <r>
    <m/>
    <x v="4"/>
    <s v="Region I - Northeast"/>
    <x v="3"/>
    <s v="NH"/>
    <x v="24"/>
    <n v="2"/>
    <x v="1"/>
    <n v="110492"/>
    <n v="193361"/>
    <n v="147223"/>
    <n v="257640"/>
    <n v="181394"/>
    <n v="317439"/>
    <n v="228238"/>
    <n v="399416"/>
    <n v="276086"/>
    <n v="483150"/>
    <n v="304874"/>
    <n v="533530"/>
    <n v="331840"/>
    <n v="580721"/>
  </r>
  <r>
    <m/>
    <x v="4"/>
    <s v="Region I - Northeast"/>
    <x v="3"/>
    <s v="NH"/>
    <x v="24"/>
    <n v="3"/>
    <x v="2"/>
    <n v="101561"/>
    <n v="177732"/>
    <n v="140194"/>
    <n v="245339"/>
    <n v="177692"/>
    <n v="310962"/>
    <n v="231800"/>
    <n v="405651"/>
    <n v="288687"/>
    <n v="505203"/>
    <n v="324760"/>
    <n v="568330"/>
    <n v="360263"/>
    <n v="630461"/>
  </r>
  <r>
    <m/>
    <x v="4"/>
    <s v="Region I - Northeast"/>
    <x v="3"/>
    <s v="NH"/>
    <x v="24"/>
    <n v="4"/>
    <x v="3"/>
    <n v="114247"/>
    <n v="182795"/>
    <n v="159946"/>
    <n v="255913"/>
    <n v="205645"/>
    <n v="329031"/>
    <n v="274193"/>
    <n v="438708"/>
    <n v="342741"/>
    <n v="548385"/>
    <n v="388440"/>
    <n v="621504"/>
    <n v="434139"/>
    <n v="694622"/>
  </r>
  <r>
    <m/>
    <x v="1"/>
    <s v="Region I"/>
    <x v="3"/>
    <s v="NH"/>
    <x v="24"/>
    <n v="1"/>
    <x v="0"/>
    <n v="130973"/>
    <n v="229202"/>
    <n v="169975"/>
    <n v="297455"/>
    <n v="203820"/>
    <n v="356685"/>
    <n v="243762"/>
    <n v="426584"/>
    <n v="287599"/>
    <n v="503298"/>
    <n v="315467"/>
    <n v="552066"/>
    <n v="340742"/>
    <n v="596298"/>
  </r>
  <r>
    <m/>
    <x v="1"/>
    <s v="Region I"/>
    <x v="3"/>
    <s v="NH"/>
    <x v="24"/>
    <n v="2"/>
    <x v="1"/>
    <n v="113016"/>
    <n v="197779"/>
    <n v="148533"/>
    <n v="259933"/>
    <n v="181007"/>
    <n v="316761"/>
    <n v="222853"/>
    <n v="389992"/>
    <n v="265529"/>
    <n v="464676"/>
    <n v="293437"/>
    <n v="513516"/>
    <n v="319091"/>
    <n v="558409"/>
  </r>
  <r>
    <m/>
    <x v="1"/>
    <s v="Region I"/>
    <x v="3"/>
    <s v="NH"/>
    <x v="24"/>
    <n v="3"/>
    <x v="2"/>
    <n v="101857"/>
    <n v="178251"/>
    <n v="138332"/>
    <n v="242081"/>
    <n v="174705"/>
    <n v="305734"/>
    <n v="229779"/>
    <n v="402114"/>
    <n v="284261"/>
    <n v="497456"/>
    <n v="319923"/>
    <n v="559865"/>
    <n v="355058"/>
    <n v="621352"/>
  </r>
  <r>
    <m/>
    <x v="1"/>
    <s v="Region I"/>
    <x v="3"/>
    <s v="NH"/>
    <x v="24"/>
    <n v="4"/>
    <x v="3"/>
    <n v="115551"/>
    <n v="184882"/>
    <n v="161771"/>
    <n v="258834"/>
    <n v="207992"/>
    <n v="332787"/>
    <n v="277322"/>
    <n v="443716"/>
    <n v="346653"/>
    <n v="554645"/>
    <n v="392873"/>
    <n v="628597"/>
    <n v="439094"/>
    <n v="702550"/>
  </r>
  <r>
    <m/>
    <x v="4"/>
    <s v="Region IV - Southeast"/>
    <x v="28"/>
    <s v="TN"/>
    <x v="190"/>
    <n v="1"/>
    <x v="0"/>
    <n v="113173"/>
    <n v="198054"/>
    <n v="146964"/>
    <n v="257186"/>
    <n v="175675"/>
    <n v="307431"/>
    <n v="209559"/>
    <n v="366728"/>
    <n v="247305"/>
    <n v="432784"/>
    <n v="271322"/>
    <n v="474814"/>
    <n v="293946"/>
    <n v="514406"/>
  </r>
  <r>
    <m/>
    <x v="4"/>
    <s v="Region IV - Southeast"/>
    <x v="28"/>
    <s v="TN"/>
    <x v="190"/>
    <n v="2"/>
    <x v="1"/>
    <n v="94649"/>
    <n v="165636"/>
    <n v="126001"/>
    <n v="220501"/>
    <n v="155118"/>
    <n v="271456"/>
    <n v="194940"/>
    <n v="341145"/>
    <n v="235672"/>
    <n v="412426"/>
    <n v="260201"/>
    <n v="455352"/>
    <n v="283162"/>
    <n v="495534"/>
  </r>
  <r>
    <m/>
    <x v="4"/>
    <s v="Region IV - Southeast"/>
    <x v="28"/>
    <s v="TN"/>
    <x v="190"/>
    <n v="3"/>
    <x v="2"/>
    <n v="87187"/>
    <n v="152577"/>
    <n v="120387"/>
    <n v="210677"/>
    <n v="152634"/>
    <n v="267109"/>
    <n v="199205"/>
    <n v="348609"/>
    <n v="248112"/>
    <n v="434197"/>
    <n v="279160"/>
    <n v="488531"/>
    <n v="309730"/>
    <n v="542027"/>
  </r>
  <r>
    <m/>
    <x v="4"/>
    <s v="Region IV - Southeast"/>
    <x v="28"/>
    <s v="TN"/>
    <x v="190"/>
    <n v="4"/>
    <x v="3"/>
    <n v="97570"/>
    <n v="156112"/>
    <n v="136598"/>
    <n v="218557"/>
    <n v="175626"/>
    <n v="281002"/>
    <n v="234169"/>
    <n v="374670"/>
    <n v="292711"/>
    <n v="468337"/>
    <n v="331739"/>
    <n v="530782"/>
    <n v="370767"/>
    <n v="593227"/>
  </r>
  <r>
    <m/>
    <x v="1"/>
    <s v="Region IV"/>
    <x v="28"/>
    <s v="TN"/>
    <x v="190"/>
    <n v="1"/>
    <x v="0"/>
    <n v="114690"/>
    <n v="200708"/>
    <n v="148727"/>
    <n v="260272"/>
    <n v="178264"/>
    <n v="311962"/>
    <n v="213083"/>
    <n v="372895"/>
    <n v="251303"/>
    <n v="439779"/>
    <n v="275610"/>
    <n v="482317"/>
    <n v="297582"/>
    <n v="520768"/>
  </r>
  <r>
    <m/>
    <x v="1"/>
    <s v="Region IV"/>
    <x v="28"/>
    <s v="TN"/>
    <x v="190"/>
    <n v="2"/>
    <x v="1"/>
    <n v="99460"/>
    <n v="174055"/>
    <n v="130540"/>
    <n v="228445"/>
    <n v="158914"/>
    <n v="278099"/>
    <n v="195347"/>
    <n v="341857"/>
    <n v="232582"/>
    <n v="407019"/>
    <n v="256950"/>
    <n v="449662"/>
    <n v="279299"/>
    <n v="488774"/>
  </r>
  <r>
    <m/>
    <x v="1"/>
    <s v="Region IV"/>
    <x v="28"/>
    <s v="TN"/>
    <x v="190"/>
    <n v="3"/>
    <x v="2"/>
    <n v="90211"/>
    <n v="157869"/>
    <n v="122675"/>
    <n v="214681"/>
    <n v="155052"/>
    <n v="271342"/>
    <n v="204055"/>
    <n v="357097"/>
    <n v="252555"/>
    <n v="441972"/>
    <n v="284330"/>
    <n v="497578"/>
    <n v="315658"/>
    <n v="552402"/>
  </r>
  <r>
    <m/>
    <x v="1"/>
    <s v="Region IV"/>
    <x v="28"/>
    <s v="TN"/>
    <x v="190"/>
    <n v="4"/>
    <x v="3"/>
    <n v="101198"/>
    <n v="161917"/>
    <n v="141678"/>
    <n v="226684"/>
    <n v="182157"/>
    <n v="291451"/>
    <n v="242876"/>
    <n v="388601"/>
    <n v="303595"/>
    <n v="485752"/>
    <n v="344074"/>
    <n v="550519"/>
    <n v="384554"/>
    <n v="615286"/>
  </r>
  <r>
    <m/>
    <x v="4"/>
    <s v="Region I - Northeast"/>
    <x v="2"/>
    <s v="ME"/>
    <x v="16"/>
    <n v="1"/>
    <x v="0"/>
    <n v="137410"/>
    <n v="240468"/>
    <n v="178424"/>
    <n v="312242"/>
    <n v="213271"/>
    <n v="373224"/>
    <n v="254391"/>
    <n v="445184"/>
    <n v="300202"/>
    <n v="525353"/>
    <n v="329352"/>
    <n v="576365"/>
    <n v="356806"/>
    <n v="624411"/>
  </r>
  <r>
    <m/>
    <x v="4"/>
    <s v="Region I - Northeast"/>
    <x v="2"/>
    <s v="ME"/>
    <x v="16"/>
    <n v="2"/>
    <x v="1"/>
    <n v="114986"/>
    <n v="201225"/>
    <n v="153048"/>
    <n v="267834"/>
    <n v="188386"/>
    <n v="329675"/>
    <n v="236695"/>
    <n v="414216"/>
    <n v="286120"/>
    <n v="500710"/>
    <n v="315890"/>
    <n v="552807"/>
    <n v="343752"/>
    <n v="601566"/>
  </r>
  <r>
    <m/>
    <x v="4"/>
    <s v="Region I - Northeast"/>
    <x v="2"/>
    <s v="ME"/>
    <x v="16"/>
    <n v="3"/>
    <x v="2"/>
    <n v="105963"/>
    <n v="185436"/>
    <n v="146321"/>
    <n v="256062"/>
    <n v="185526"/>
    <n v="324670"/>
    <n v="242154"/>
    <n v="423769"/>
    <n v="301610"/>
    <n v="527818"/>
    <n v="339363"/>
    <n v="593886"/>
    <n v="376537"/>
    <n v="658939"/>
  </r>
  <r>
    <m/>
    <x v="4"/>
    <s v="Region I - Northeast"/>
    <x v="2"/>
    <s v="ME"/>
    <x v="16"/>
    <n v="4"/>
    <x v="3"/>
    <n v="118467"/>
    <n v="189547"/>
    <n v="165854"/>
    <n v="265366"/>
    <n v="213240"/>
    <n v="341184"/>
    <n v="284320"/>
    <n v="454913"/>
    <n v="355400"/>
    <n v="568641"/>
    <n v="402787"/>
    <n v="644459"/>
    <n v="450174"/>
    <n v="720278"/>
  </r>
  <r>
    <m/>
    <x v="1"/>
    <s v="Region I"/>
    <x v="2"/>
    <s v="MA"/>
    <x v="16"/>
    <n v="1"/>
    <x v="0"/>
    <n v="137673"/>
    <n v="240928"/>
    <n v="178567"/>
    <n v="312492"/>
    <n v="214055"/>
    <n v="374596"/>
    <n v="255900"/>
    <n v="447825"/>
    <n v="301831"/>
    <n v="528205"/>
    <n v="331039"/>
    <n v="579319"/>
    <n v="357465"/>
    <n v="625563"/>
  </r>
  <r>
    <m/>
    <x v="1"/>
    <s v="Region I"/>
    <x v="2"/>
    <s v="MA"/>
    <x v="16"/>
    <n v="2"/>
    <x v="1"/>
    <n v="119236"/>
    <n v="208663"/>
    <n v="156552"/>
    <n v="273965"/>
    <n v="190630"/>
    <n v="333603"/>
    <n v="234431"/>
    <n v="410254"/>
    <n v="279170"/>
    <n v="488548"/>
    <n v="308443"/>
    <n v="539775"/>
    <n v="335307"/>
    <n v="586787"/>
  </r>
  <r>
    <m/>
    <x v="1"/>
    <s v="Region I"/>
    <x v="2"/>
    <s v="MA"/>
    <x v="16"/>
    <n v="3"/>
    <x v="2"/>
    <n v="107970"/>
    <n v="188948"/>
    <n v="146776"/>
    <n v="256857"/>
    <n v="185477"/>
    <n v="324585"/>
    <n v="244057"/>
    <n v="427099"/>
    <n v="302028"/>
    <n v="528549"/>
    <n v="339999"/>
    <n v="594999"/>
    <n v="377430"/>
    <n v="660502"/>
  </r>
  <r>
    <m/>
    <x v="1"/>
    <s v="Region I"/>
    <x v="2"/>
    <s v="MA"/>
    <x v="16"/>
    <n v="4"/>
    <x v="3"/>
    <n v="121474"/>
    <n v="194358"/>
    <n v="170063"/>
    <n v="272101"/>
    <n v="218653"/>
    <n v="349844"/>
    <n v="291537"/>
    <n v="466459"/>
    <n v="364421"/>
    <n v="583073"/>
    <n v="413010"/>
    <n v="660817"/>
    <n v="461600"/>
    <n v="738560"/>
  </r>
  <r>
    <m/>
    <x v="4"/>
    <s v="Region I - Northeast"/>
    <x v="0"/>
    <s v="CT"/>
    <x v="3"/>
    <n v="1"/>
    <x v="0"/>
    <n v="137885"/>
    <n v="241299"/>
    <n v="178918"/>
    <n v="313107"/>
    <n v="213755"/>
    <n v="374071"/>
    <n v="254820"/>
    <n v="445934"/>
    <n v="300603"/>
    <n v="526055"/>
    <n v="329747"/>
    <n v="577057"/>
    <n v="357155"/>
    <n v="625021"/>
  </r>
  <r>
    <m/>
    <x v="4"/>
    <s v="Region I - Northeast"/>
    <x v="0"/>
    <s v="CT"/>
    <x v="3"/>
    <n v="2"/>
    <x v="1"/>
    <n v="116046"/>
    <n v="203081"/>
    <n v="154204"/>
    <n v="269858"/>
    <n v="189519"/>
    <n v="331658"/>
    <n v="237585"/>
    <n v="415774"/>
    <n v="286888"/>
    <n v="502055"/>
    <n v="316636"/>
    <n v="554113"/>
    <n v="344441"/>
    <n v="602772"/>
  </r>
  <r>
    <m/>
    <x v="4"/>
    <s v="Region I - Northeast"/>
    <x v="0"/>
    <s v="CT"/>
    <x v="3"/>
    <n v="3"/>
    <x v="2"/>
    <n v="107364"/>
    <n v="187888"/>
    <n v="148336"/>
    <n v="259587"/>
    <n v="188183"/>
    <n v="329321"/>
    <n v="245834"/>
    <n v="430209"/>
    <n v="306238"/>
    <n v="535917"/>
    <n v="344673"/>
    <n v="603177"/>
    <n v="382542"/>
    <n v="669449"/>
  </r>
  <r>
    <m/>
    <x v="4"/>
    <s v="Region I - Northeast"/>
    <x v="0"/>
    <s v="CT"/>
    <x v="3"/>
    <n v="4"/>
    <x v="3"/>
    <n v="118891"/>
    <n v="190226"/>
    <n v="166448"/>
    <n v="266317"/>
    <n v="214004"/>
    <n v="342407"/>
    <n v="285339"/>
    <n v="456543"/>
    <n v="356674"/>
    <n v="570678"/>
    <n v="404230"/>
    <n v="646769"/>
    <n v="451787"/>
    <n v="722859"/>
  </r>
  <r>
    <m/>
    <x v="1"/>
    <s v="Region I"/>
    <x v="0"/>
    <s v="CT"/>
    <x v="3"/>
    <n v="1"/>
    <x v="0"/>
    <n v="136987"/>
    <n v="239727"/>
    <n v="177622"/>
    <n v="310839"/>
    <n v="212886"/>
    <n v="372551"/>
    <n v="254450"/>
    <n v="445287"/>
    <n v="300074"/>
    <n v="525130"/>
    <n v="329092"/>
    <n v="575911"/>
    <n v="355311"/>
    <n v="621794"/>
  </r>
  <r>
    <m/>
    <x v="1"/>
    <s v="Region I"/>
    <x v="0"/>
    <s v="CT"/>
    <x v="3"/>
    <n v="2"/>
    <x v="1"/>
    <n v="118870"/>
    <n v="208023"/>
    <n v="155990"/>
    <n v="272982"/>
    <n v="189869"/>
    <n v="332272"/>
    <n v="233354"/>
    <n v="408369"/>
    <n v="277807"/>
    <n v="486163"/>
    <n v="306901"/>
    <n v="537077"/>
    <n v="333578"/>
    <n v="583761"/>
  </r>
  <r>
    <m/>
    <x v="1"/>
    <s v="Region I"/>
    <x v="0"/>
    <s v="CT"/>
    <x v="3"/>
    <n v="3"/>
    <x v="2"/>
    <n v="107903"/>
    <n v="188830"/>
    <n v="146758"/>
    <n v="256826"/>
    <n v="185510"/>
    <n v="324642"/>
    <n v="244157"/>
    <n v="427275"/>
    <n v="302207"/>
    <n v="528862"/>
    <n v="340242"/>
    <n v="595423"/>
    <n v="377745"/>
    <n v="661054"/>
  </r>
  <r>
    <m/>
    <x v="1"/>
    <s v="Region I"/>
    <x v="0"/>
    <s v="CT"/>
    <x v="3"/>
    <n v="4"/>
    <x v="3"/>
    <n v="120874"/>
    <n v="193398"/>
    <n v="169223"/>
    <n v="270757"/>
    <n v="217572"/>
    <n v="348116"/>
    <n v="290097"/>
    <n v="464155"/>
    <n v="362621"/>
    <n v="580193"/>
    <n v="410970"/>
    <n v="657552"/>
    <n v="459320"/>
    <n v="734911"/>
  </r>
  <r>
    <m/>
    <x v="4"/>
    <s v="Region II - Northeast"/>
    <x v="11"/>
    <s v="NJ"/>
    <x v="61"/>
    <n v="1"/>
    <x v="0"/>
    <n v="150303"/>
    <n v="263031"/>
    <n v="195029"/>
    <n v="341301"/>
    <n v="233000"/>
    <n v="407749"/>
    <n v="277758"/>
    <n v="486076"/>
    <n v="327660"/>
    <n v="573404"/>
    <n v="359426"/>
    <n v="628995"/>
    <n v="389299"/>
    <n v="681273"/>
  </r>
  <r>
    <m/>
    <x v="4"/>
    <s v="Region II - Northeast"/>
    <x v="11"/>
    <s v="NJ"/>
    <x v="61"/>
    <n v="2"/>
    <x v="1"/>
    <n v="126515"/>
    <n v="221401"/>
    <n v="168108"/>
    <n v="294190"/>
    <n v="206600"/>
    <n v="361550"/>
    <n v="258985"/>
    <n v="453223"/>
    <n v="312721"/>
    <n v="547261"/>
    <n v="345144"/>
    <n v="604003"/>
    <n v="375450"/>
    <n v="657037"/>
  </r>
  <r>
    <m/>
    <x v="4"/>
    <s v="Region II - Northeast"/>
    <x v="11"/>
    <s v="NJ"/>
    <x v="61"/>
    <n v="3"/>
    <x v="2"/>
    <n v="117060"/>
    <n v="204856"/>
    <n v="161734"/>
    <n v="283034"/>
    <n v="205183"/>
    <n v="359071"/>
    <n v="268047"/>
    <n v="469082"/>
    <n v="333911"/>
    <n v="584344"/>
    <n v="375821"/>
    <n v="657686"/>
    <n v="417116"/>
    <n v="729953"/>
  </r>
  <r>
    <m/>
    <x v="4"/>
    <s v="Region II - Northeast"/>
    <x v="11"/>
    <s v="NJ"/>
    <x v="61"/>
    <n v="4"/>
    <x v="3"/>
    <n v="129599"/>
    <n v="207359"/>
    <n v="181439"/>
    <n v="290303"/>
    <n v="233279"/>
    <n v="373246"/>
    <n v="311039"/>
    <n v="497662"/>
    <n v="388798"/>
    <n v="622077"/>
    <n v="440638"/>
    <n v="705021"/>
    <n v="492478"/>
    <n v="787964"/>
  </r>
  <r>
    <m/>
    <x v="1"/>
    <s v="Region II"/>
    <x v="11"/>
    <s v="NJ"/>
    <x v="61"/>
    <n v="1"/>
    <x v="0"/>
    <n v="149418"/>
    <n v="261482"/>
    <n v="193770"/>
    <n v="339097"/>
    <n v="232259"/>
    <n v="406453"/>
    <n v="277632"/>
    <n v="485856"/>
    <n v="327438"/>
    <n v="573016"/>
    <n v="359112"/>
    <n v="628447"/>
    <n v="387750"/>
    <n v="678562"/>
  </r>
  <r>
    <m/>
    <x v="1"/>
    <s v="Region II"/>
    <x v="11"/>
    <s v="NJ"/>
    <x v="61"/>
    <n v="2"/>
    <x v="1"/>
    <n v="129538"/>
    <n v="226692"/>
    <n v="170032"/>
    <n v="297555"/>
    <n v="207001"/>
    <n v="362252"/>
    <n v="254483"/>
    <n v="445345"/>
    <n v="303003"/>
    <n v="530255"/>
    <n v="334754"/>
    <n v="585820"/>
    <n v="363880"/>
    <n v="636790"/>
  </r>
  <r>
    <m/>
    <x v="1"/>
    <s v="Region II"/>
    <x v="11"/>
    <s v="NJ"/>
    <x v="61"/>
    <n v="3"/>
    <x v="2"/>
    <n v="117449"/>
    <n v="205536"/>
    <n v="159703"/>
    <n v="279480"/>
    <n v="201845"/>
    <n v="353228"/>
    <n v="265626"/>
    <n v="464846"/>
    <n v="328752"/>
    <n v="575316"/>
    <n v="370107"/>
    <n v="647687"/>
    <n v="410878"/>
    <n v="719036"/>
  </r>
  <r>
    <m/>
    <x v="1"/>
    <s v="Region II"/>
    <x v="11"/>
    <s v="NJ"/>
    <x v="61"/>
    <n v="4"/>
    <x v="3"/>
    <n v="131840"/>
    <n v="210944"/>
    <n v="184576"/>
    <n v="295322"/>
    <n v="237312"/>
    <n v="379699"/>
    <n v="316416"/>
    <n v="506266"/>
    <n v="395520"/>
    <n v="632832"/>
    <n v="448256"/>
    <n v="717209"/>
    <n v="500992"/>
    <n v="801587"/>
  </r>
  <r>
    <m/>
    <x v="4"/>
    <s v="Region I - Northeast"/>
    <x v="0"/>
    <s v="CT"/>
    <x v="4"/>
    <n v="1"/>
    <x v="0"/>
    <n v="135318"/>
    <n v="236807"/>
    <n v="175518"/>
    <n v="307157"/>
    <n v="209632"/>
    <n v="366857"/>
    <n v="249822"/>
    <n v="437188"/>
    <n v="294648"/>
    <n v="515633"/>
    <n v="323189"/>
    <n v="565581"/>
    <n v="350007"/>
    <n v="612513"/>
  </r>
  <r>
    <m/>
    <x v="4"/>
    <s v="Region I - Northeast"/>
    <x v="0"/>
    <s v="CT"/>
    <x v="4"/>
    <n v="2"/>
    <x v="1"/>
    <n v="114259"/>
    <n v="199954"/>
    <n v="151687"/>
    <n v="265452"/>
    <n v="186262"/>
    <n v="325959"/>
    <n v="233203"/>
    <n v="408105"/>
    <n v="281423"/>
    <n v="492490"/>
    <n v="310547"/>
    <n v="543456"/>
    <n v="337748"/>
    <n v="591058"/>
  </r>
  <r>
    <m/>
    <x v="4"/>
    <s v="Region I - Northeast"/>
    <x v="0"/>
    <s v="CT"/>
    <x v="4"/>
    <n v="3"/>
    <x v="2"/>
    <n v="105949"/>
    <n v="185410"/>
    <n v="146424"/>
    <n v="256242"/>
    <n v="185816"/>
    <n v="325179"/>
    <n v="242859"/>
    <n v="425003"/>
    <n v="302558"/>
    <n v="529476"/>
    <n v="340587"/>
    <n v="596027"/>
    <n v="378072"/>
    <n v="661626"/>
  </r>
  <r>
    <m/>
    <x v="4"/>
    <s v="Region I - Northeast"/>
    <x v="0"/>
    <s v="CT"/>
    <x v="4"/>
    <n v="4"/>
    <x v="3"/>
    <n v="116686"/>
    <n v="186698"/>
    <n v="163361"/>
    <n v="261377"/>
    <n v="210035"/>
    <n v="336057"/>
    <n v="280047"/>
    <n v="448075"/>
    <n v="350059"/>
    <n v="560094"/>
    <n v="396733"/>
    <n v="634774"/>
    <n v="443408"/>
    <n v="709453"/>
  </r>
  <r>
    <m/>
    <x v="1"/>
    <s v="Region I"/>
    <x v="0"/>
    <s v="CT"/>
    <x v="4"/>
    <n v="1"/>
    <x v="0"/>
    <n v="133778"/>
    <n v="234112"/>
    <n v="173372"/>
    <n v="303401"/>
    <n v="207734"/>
    <n v="363534"/>
    <n v="248202"/>
    <n v="434354"/>
    <n v="292630"/>
    <n v="512103"/>
    <n v="320895"/>
    <n v="561566"/>
    <n v="346376"/>
    <n v="606159"/>
  </r>
  <r>
    <m/>
    <x v="1"/>
    <s v="Region I"/>
    <x v="0"/>
    <s v="CT"/>
    <x v="4"/>
    <n v="2"/>
    <x v="1"/>
    <n v="116463"/>
    <n v="203811"/>
    <n v="152697"/>
    <n v="267220"/>
    <n v="185735"/>
    <n v="325036"/>
    <n v="228040"/>
    <n v="399069"/>
    <n v="271348"/>
    <n v="474860"/>
    <n v="299706"/>
    <n v="524485"/>
    <n v="325670"/>
    <n v="569922"/>
  </r>
  <r>
    <m/>
    <x v="1"/>
    <s v="Region I"/>
    <x v="0"/>
    <s v="CT"/>
    <x v="4"/>
    <n v="3"/>
    <x v="2"/>
    <n v="106153"/>
    <n v="185767"/>
    <n v="144498"/>
    <n v="252871"/>
    <n v="182745"/>
    <n v="319804"/>
    <n v="240612"/>
    <n v="421070"/>
    <n v="297907"/>
    <n v="521337"/>
    <n v="335469"/>
    <n v="587070"/>
    <n v="372522"/>
    <n v="651914"/>
  </r>
  <r>
    <m/>
    <x v="1"/>
    <s v="Region I"/>
    <x v="0"/>
    <s v="CT"/>
    <x v="4"/>
    <n v="4"/>
    <x v="3"/>
    <n v="118052"/>
    <n v="188883"/>
    <n v="165272"/>
    <n v="264436"/>
    <n v="212493"/>
    <n v="339989"/>
    <n v="283324"/>
    <n v="453319"/>
    <n v="354155"/>
    <n v="566648"/>
    <n v="401376"/>
    <n v="642201"/>
    <n v="448597"/>
    <n v="717754"/>
  </r>
  <r>
    <m/>
    <x v="4"/>
    <s v="Region I - Northeast"/>
    <x v="0"/>
    <s v="CT"/>
    <x v="5"/>
    <n v="1"/>
    <x v="0"/>
    <n v="137285"/>
    <n v="240249"/>
    <n v="178157"/>
    <n v="311775"/>
    <n v="212861"/>
    <n v="372506"/>
    <n v="253775"/>
    <n v="444107"/>
    <n v="299386"/>
    <n v="523925"/>
    <n v="328419"/>
    <n v="574732"/>
    <n v="355728"/>
    <n v="622523"/>
  </r>
  <r>
    <m/>
    <x v="4"/>
    <s v="Region I - Northeast"/>
    <x v="0"/>
    <s v="CT"/>
    <x v="5"/>
    <n v="2"/>
    <x v="1"/>
    <n v="115446"/>
    <n v="202031"/>
    <n v="153443"/>
    <n v="268526"/>
    <n v="188625"/>
    <n v="330094"/>
    <n v="236541"/>
    <n v="413946"/>
    <n v="285671"/>
    <n v="499925"/>
    <n v="315308"/>
    <n v="551788"/>
    <n v="343014"/>
    <n v="600274"/>
  </r>
  <r>
    <m/>
    <x v="4"/>
    <s v="Region I - Northeast"/>
    <x v="0"/>
    <s v="CT"/>
    <x v="5"/>
    <n v="3"/>
    <x v="2"/>
    <n v="106749"/>
    <n v="186810"/>
    <n v="147474"/>
    <n v="258079"/>
    <n v="187075"/>
    <n v="327381"/>
    <n v="244356"/>
    <n v="427623"/>
    <n v="304391"/>
    <n v="532685"/>
    <n v="342579"/>
    <n v="599513"/>
    <n v="380203"/>
    <n v="665355"/>
  </r>
  <r>
    <m/>
    <x v="4"/>
    <s v="Region I - Northeast"/>
    <x v="0"/>
    <s v="CT"/>
    <x v="5"/>
    <n v="4"/>
    <x v="3"/>
    <n v="118372"/>
    <n v="189395"/>
    <n v="165720"/>
    <n v="265153"/>
    <n v="213069"/>
    <n v="340911"/>
    <n v="284092"/>
    <n v="454548"/>
    <n v="355115"/>
    <n v="568184"/>
    <n v="402464"/>
    <n v="643942"/>
    <n v="449813"/>
    <n v="719700"/>
  </r>
  <r>
    <m/>
    <x v="1"/>
    <s v="Region I"/>
    <x v="0"/>
    <s v="CT"/>
    <x v="5"/>
    <n v="1"/>
    <x v="0"/>
    <n v="135748"/>
    <n v="237559"/>
    <n v="176017"/>
    <n v="308030"/>
    <n v="210963"/>
    <n v="369185"/>
    <n v="252151"/>
    <n v="441265"/>
    <n v="297365"/>
    <n v="520388"/>
    <n v="326121"/>
    <n v="570712"/>
    <n v="352104"/>
    <n v="616182"/>
  </r>
  <r>
    <m/>
    <x v="1"/>
    <s v="Region I"/>
    <x v="0"/>
    <s v="CT"/>
    <x v="5"/>
    <n v="2"/>
    <x v="1"/>
    <n v="117792"/>
    <n v="206136"/>
    <n v="154576"/>
    <n v="270508"/>
    <n v="188150"/>
    <n v="329262"/>
    <n v="231242"/>
    <n v="404674"/>
    <n v="275295"/>
    <n v="481766"/>
    <n v="304126"/>
    <n v="532220"/>
    <n v="330562"/>
    <n v="578484"/>
  </r>
  <r>
    <m/>
    <x v="1"/>
    <s v="Region I"/>
    <x v="0"/>
    <s v="CT"/>
    <x v="5"/>
    <n v="3"/>
    <x v="2"/>
    <n v="106920"/>
    <n v="187110"/>
    <n v="145420"/>
    <n v="254484"/>
    <n v="183818"/>
    <n v="321681"/>
    <n v="241929"/>
    <n v="423376"/>
    <n v="299448"/>
    <n v="524034"/>
    <n v="337136"/>
    <n v="589987"/>
    <n v="374296"/>
    <n v="655018"/>
  </r>
  <r>
    <m/>
    <x v="1"/>
    <s v="Region I"/>
    <x v="0"/>
    <s v="CT"/>
    <x v="5"/>
    <n v="4"/>
    <x v="3"/>
    <n v="119781"/>
    <n v="191649"/>
    <n v="167693"/>
    <n v="268308"/>
    <n v="215605"/>
    <n v="344968"/>
    <n v="287473"/>
    <n v="459957"/>
    <n v="359342"/>
    <n v="574947"/>
    <n v="407254"/>
    <n v="651606"/>
    <n v="455166"/>
    <n v="728266"/>
  </r>
  <r>
    <m/>
    <x v="4"/>
    <s v="Region VI - Midsouth"/>
    <x v="36"/>
    <s v="LA"/>
    <x v="264"/>
    <n v="1"/>
    <x v="0"/>
    <n v="110602"/>
    <n v="193554"/>
    <n v="143592"/>
    <n v="251286"/>
    <n v="171616"/>
    <n v="300327"/>
    <n v="204677"/>
    <n v="358184"/>
    <n v="241515"/>
    <n v="422652"/>
    <n v="264958"/>
    <n v="463677"/>
    <n v="287030"/>
    <n v="502303"/>
  </r>
  <r>
    <m/>
    <x v="4"/>
    <s v="Region VI - Midsouth"/>
    <x v="36"/>
    <s v="LA"/>
    <x v="264"/>
    <n v="2"/>
    <x v="1"/>
    <n v="92677"/>
    <n v="162185"/>
    <n v="123307"/>
    <n v="215787"/>
    <n v="151723"/>
    <n v="265516"/>
    <n v="190531"/>
    <n v="333429"/>
    <n v="230259"/>
    <n v="402953"/>
    <n v="254197"/>
    <n v="444845"/>
    <n v="276595"/>
    <n v="484041"/>
  </r>
  <r>
    <m/>
    <x v="4"/>
    <s v="Region VI - Midsouth"/>
    <x v="36"/>
    <s v="LA"/>
    <x v="264"/>
    <n v="3"/>
    <x v="2"/>
    <n v="85484"/>
    <n v="149597"/>
    <n v="118057"/>
    <n v="206600"/>
    <n v="149708"/>
    <n v="261989"/>
    <n v="195443"/>
    <n v="342026"/>
    <n v="243439"/>
    <n v="426019"/>
    <n v="273930"/>
    <n v="479377"/>
    <n v="303957"/>
    <n v="531925"/>
  </r>
  <r>
    <m/>
    <x v="4"/>
    <s v="Region VI - Midsouth"/>
    <x v="36"/>
    <s v="LA"/>
    <x v="264"/>
    <n v="4"/>
    <x v="3"/>
    <n v="95358"/>
    <n v="152572"/>
    <n v="133501"/>
    <n v="213601"/>
    <n v="171644"/>
    <n v="274630"/>
    <n v="228858"/>
    <n v="366173"/>
    <n v="286073"/>
    <n v="457716"/>
    <n v="324216"/>
    <n v="518745"/>
    <n v="362359"/>
    <n v="579774"/>
  </r>
  <r>
    <m/>
    <x v="1"/>
    <s v="Region VI"/>
    <x v="36"/>
    <s v="LA"/>
    <x v="264"/>
    <n v="1"/>
    <x v="0"/>
    <n v="114067"/>
    <n v="199618"/>
    <n v="147937"/>
    <n v="258890"/>
    <n v="177329"/>
    <n v="310326"/>
    <n v="211983"/>
    <n v="370970"/>
    <n v="250021"/>
    <n v="437537"/>
    <n v="274211"/>
    <n v="479869"/>
    <n v="296088"/>
    <n v="518155"/>
  </r>
  <r>
    <m/>
    <x v="1"/>
    <s v="Region VI"/>
    <x v="36"/>
    <s v="LA"/>
    <x v="264"/>
    <n v="2"/>
    <x v="1"/>
    <n v="98843"/>
    <n v="172976"/>
    <n v="129758"/>
    <n v="227077"/>
    <n v="157987"/>
    <n v="276477"/>
    <n v="194255"/>
    <n v="339946"/>
    <n v="231309"/>
    <n v="404791"/>
    <n v="255555"/>
    <n v="447222"/>
    <n v="277801"/>
    <n v="486151"/>
  </r>
  <r>
    <m/>
    <x v="1"/>
    <s v="Region VI"/>
    <x v="36"/>
    <s v="LA"/>
    <x v="264"/>
    <n v="3"/>
    <x v="2"/>
    <n v="89564"/>
    <n v="156737"/>
    <n v="121770"/>
    <n v="213098"/>
    <n v="153891"/>
    <n v="269309"/>
    <n v="202508"/>
    <n v="354388"/>
    <n v="250622"/>
    <n v="438588"/>
    <n v="282140"/>
    <n v="493745"/>
    <n v="313211"/>
    <n v="548119"/>
  </r>
  <r>
    <m/>
    <x v="1"/>
    <s v="Region VI"/>
    <x v="36"/>
    <s v="LA"/>
    <x v="264"/>
    <n v="4"/>
    <x v="3"/>
    <n v="100647"/>
    <n v="161035"/>
    <n v="140905"/>
    <n v="225448"/>
    <n v="181164"/>
    <n v="289862"/>
    <n v="241552"/>
    <n v="386483"/>
    <n v="301940"/>
    <n v="483104"/>
    <n v="342198"/>
    <n v="547517"/>
    <n v="382457"/>
    <n v="611931"/>
  </r>
  <r>
    <m/>
    <x v="4"/>
    <s v="Region II - Northeast"/>
    <x v="12"/>
    <s v="NY"/>
    <x v="74"/>
    <n v="1"/>
    <x v="0"/>
    <n v="167172"/>
    <n v="292552"/>
    <n v="217001"/>
    <n v="379752"/>
    <n v="259322"/>
    <n v="453813"/>
    <n v="309237"/>
    <n v="541166"/>
    <n v="364866"/>
    <n v="638516"/>
    <n v="400270"/>
    <n v="700472"/>
    <n v="433592"/>
    <n v="758785"/>
  </r>
  <r>
    <m/>
    <x v="4"/>
    <s v="Region II - Northeast"/>
    <x v="12"/>
    <s v="NY"/>
    <x v="74"/>
    <n v="2"/>
    <x v="1"/>
    <n v="140264"/>
    <n v="245461"/>
    <n v="186550"/>
    <n v="326462"/>
    <n v="229460"/>
    <n v="401555"/>
    <n v="288002"/>
    <n v="504004"/>
    <n v="347968"/>
    <n v="608944"/>
    <n v="384116"/>
    <n v="672202"/>
    <n v="417926"/>
    <n v="731371"/>
  </r>
  <r>
    <m/>
    <x v="4"/>
    <s v="Region II - Northeast"/>
    <x v="12"/>
    <s v="NY"/>
    <x v="74"/>
    <n v="3"/>
    <x v="2"/>
    <n v="129496"/>
    <n v="226617"/>
    <n v="178861"/>
    <n v="313007"/>
    <n v="226842"/>
    <n v="396974"/>
    <n v="296200"/>
    <n v="518350"/>
    <n v="368952"/>
    <n v="645665"/>
    <n v="415191"/>
    <n v="726584"/>
    <n v="460735"/>
    <n v="806286"/>
  </r>
  <r>
    <m/>
    <x v="4"/>
    <s v="Region II - Northeast"/>
    <x v="12"/>
    <s v="NY"/>
    <x v="74"/>
    <n v="4"/>
    <x v="3"/>
    <n v="144134"/>
    <n v="230615"/>
    <n v="201788"/>
    <n v="322861"/>
    <n v="259442"/>
    <n v="415107"/>
    <n v="345923"/>
    <n v="553476"/>
    <n v="432403"/>
    <n v="691846"/>
    <n v="490057"/>
    <n v="784092"/>
    <n v="547711"/>
    <n v="876338"/>
  </r>
  <r>
    <m/>
    <x v="1"/>
    <s v="Region II"/>
    <x v="12"/>
    <s v="NY"/>
    <x v="74"/>
    <n v="1"/>
    <x v="0"/>
    <n v="167402"/>
    <n v="292953"/>
    <n v="217094"/>
    <n v="379915"/>
    <n v="260218"/>
    <n v="455381"/>
    <n v="311056"/>
    <n v="544348"/>
    <n v="366860"/>
    <n v="642005"/>
    <n v="402349"/>
    <n v="704111"/>
    <n v="434437"/>
    <n v="760265"/>
  </r>
  <r>
    <m/>
    <x v="1"/>
    <s v="Region II"/>
    <x v="12"/>
    <s v="NY"/>
    <x v="74"/>
    <n v="2"/>
    <x v="1"/>
    <n v="145117"/>
    <n v="253955"/>
    <n v="190484"/>
    <n v="333347"/>
    <n v="231905"/>
    <n v="405833"/>
    <n v="285106"/>
    <n v="498936"/>
    <n v="339470"/>
    <n v="594072"/>
    <n v="375044"/>
    <n v="656327"/>
    <n v="407678"/>
    <n v="713436"/>
  </r>
  <r>
    <m/>
    <x v="1"/>
    <s v="Region II"/>
    <x v="12"/>
    <s v="NY"/>
    <x v="74"/>
    <n v="3"/>
    <x v="2"/>
    <n v="131560"/>
    <n v="230229"/>
    <n v="178886"/>
    <n v="313051"/>
    <n v="226087"/>
    <n v="395652"/>
    <n v="297526"/>
    <n v="520671"/>
    <n v="368230"/>
    <n v="644402"/>
    <n v="414548"/>
    <n v="725459"/>
    <n v="460212"/>
    <n v="805372"/>
  </r>
  <r>
    <m/>
    <x v="1"/>
    <s v="Region II"/>
    <x v="12"/>
    <s v="NY"/>
    <x v="74"/>
    <n v="4"/>
    <x v="3"/>
    <n v="147707"/>
    <n v="236332"/>
    <n v="206790"/>
    <n v="330864"/>
    <n v="265873"/>
    <n v="425397"/>
    <n v="354498"/>
    <n v="567196"/>
    <n v="443122"/>
    <n v="708995"/>
    <n v="502205"/>
    <n v="803528"/>
    <n v="561288"/>
    <n v="898061"/>
  </r>
  <r>
    <m/>
    <x v="4"/>
    <s v="Region II - Northeast"/>
    <x v="11"/>
    <s v="NJ"/>
    <x v="62"/>
    <n v="1"/>
    <x v="0"/>
    <n v="149828"/>
    <n v="262200"/>
    <n v="194535"/>
    <n v="340436"/>
    <n v="232516"/>
    <n v="406902"/>
    <n v="277329"/>
    <n v="485326"/>
    <n v="327259"/>
    <n v="572703"/>
    <n v="359031"/>
    <n v="628303"/>
    <n v="388950"/>
    <n v="680662"/>
  </r>
  <r>
    <m/>
    <x v="4"/>
    <s v="Region II - Northeast"/>
    <x v="11"/>
    <s v="NJ"/>
    <x v="62"/>
    <n v="2"/>
    <x v="1"/>
    <n v="125454"/>
    <n v="219545"/>
    <n v="166952"/>
    <n v="292166"/>
    <n v="205467"/>
    <n v="359567"/>
    <n v="258094"/>
    <n v="451665"/>
    <n v="311952"/>
    <n v="545916"/>
    <n v="344398"/>
    <n v="602696"/>
    <n v="374760"/>
    <n v="655831"/>
  </r>
  <r>
    <m/>
    <x v="4"/>
    <s v="Region II - Northeast"/>
    <x v="11"/>
    <s v="NJ"/>
    <x v="62"/>
    <n v="3"/>
    <x v="2"/>
    <n v="115659"/>
    <n v="202404"/>
    <n v="159719"/>
    <n v="279509"/>
    <n v="202526"/>
    <n v="354420"/>
    <n v="264367"/>
    <n v="462643"/>
    <n v="329283"/>
    <n v="576245"/>
    <n v="370511"/>
    <n v="648395"/>
    <n v="411110"/>
    <n v="719443"/>
  </r>
  <r>
    <m/>
    <x v="4"/>
    <s v="Region II - Northeast"/>
    <x v="11"/>
    <s v="NJ"/>
    <x v="62"/>
    <n v="4"/>
    <x v="3"/>
    <n v="129175"/>
    <n v="206680"/>
    <n v="180845"/>
    <n v="289352"/>
    <n v="232515"/>
    <n v="372024"/>
    <n v="310020"/>
    <n v="496032"/>
    <n v="387525"/>
    <n v="620039"/>
    <n v="439195"/>
    <n v="702711"/>
    <n v="490865"/>
    <n v="785383"/>
  </r>
  <r>
    <m/>
    <x v="1"/>
    <s v="Region II"/>
    <x v="11"/>
    <s v="NJ"/>
    <x v="62"/>
    <n v="1"/>
    <x v="0"/>
    <n v="151433"/>
    <n v="265008"/>
    <n v="196509"/>
    <n v="343891"/>
    <n v="235626"/>
    <n v="412345"/>
    <n v="281782"/>
    <n v="493119"/>
    <n v="332440"/>
    <n v="581771"/>
    <n v="364646"/>
    <n v="638130"/>
    <n v="393844"/>
    <n v="689227"/>
  </r>
  <r>
    <m/>
    <x v="1"/>
    <s v="Region II"/>
    <x v="11"/>
    <s v="NJ"/>
    <x v="62"/>
    <n v="2"/>
    <x v="1"/>
    <n v="130752"/>
    <n v="228815"/>
    <n v="171814"/>
    <n v="300674"/>
    <n v="209350"/>
    <n v="366362"/>
    <n v="257699"/>
    <n v="450974"/>
    <n v="307020"/>
    <n v="537286"/>
    <n v="339277"/>
    <n v="593735"/>
    <n v="368920"/>
    <n v="645609"/>
  </r>
  <r>
    <m/>
    <x v="1"/>
    <s v="Region II"/>
    <x v="11"/>
    <s v="NJ"/>
    <x v="62"/>
    <n v="3"/>
    <x v="2"/>
    <n v="117934"/>
    <n v="206384"/>
    <n v="160191"/>
    <n v="280334"/>
    <n v="202332"/>
    <n v="354080"/>
    <n v="266135"/>
    <n v="465736"/>
    <n v="329255"/>
    <n v="576196"/>
    <n v="370577"/>
    <n v="648509"/>
    <n v="411291"/>
    <n v="719760"/>
  </r>
  <r>
    <m/>
    <x v="1"/>
    <s v="Region II"/>
    <x v="11"/>
    <s v="NJ"/>
    <x v="62"/>
    <n v="4"/>
    <x v="3"/>
    <n v="133604"/>
    <n v="213767"/>
    <n v="187046"/>
    <n v="299274"/>
    <n v="240488"/>
    <n v="384781"/>
    <n v="320651"/>
    <n v="513041"/>
    <n v="400813"/>
    <n v="641301"/>
    <n v="454255"/>
    <n v="726808"/>
    <n v="507697"/>
    <n v="812315"/>
  </r>
  <r>
    <m/>
    <x v="4"/>
    <s v="Region I - Northeast"/>
    <x v="4"/>
    <s v="RI"/>
    <x v="26"/>
    <n v="1"/>
    <x v="0"/>
    <n v="133560"/>
    <n v="233729"/>
    <n v="173324"/>
    <n v="303317"/>
    <n v="207087"/>
    <n v="362403"/>
    <n v="246894"/>
    <n v="432064"/>
    <n v="291269"/>
    <n v="509721"/>
    <n v="319515"/>
    <n v="559151"/>
    <n v="346085"/>
    <n v="605648"/>
  </r>
  <r>
    <m/>
    <x v="4"/>
    <s v="Region I - Northeast"/>
    <x v="4"/>
    <s v="RI"/>
    <x v="26"/>
    <n v="2"/>
    <x v="1"/>
    <n v="112306"/>
    <n v="196535"/>
    <n v="149272"/>
    <n v="261226"/>
    <n v="183501"/>
    <n v="321126"/>
    <n v="230121"/>
    <n v="402712"/>
    <n v="277922"/>
    <n v="486363"/>
    <n v="306755"/>
    <n v="536822"/>
    <n v="333711"/>
    <n v="583995"/>
  </r>
  <r>
    <m/>
    <x v="4"/>
    <s v="Region I - Northeast"/>
    <x v="4"/>
    <s v="RI"/>
    <x v="26"/>
    <n v="3"/>
    <x v="2"/>
    <n v="103840"/>
    <n v="181720"/>
    <n v="143454"/>
    <n v="251045"/>
    <n v="181975"/>
    <n v="318456"/>
    <n v="237692"/>
    <n v="415961"/>
    <n v="296090"/>
    <n v="518157"/>
    <n v="333235"/>
    <n v="583161"/>
    <n v="369831"/>
    <n v="647204"/>
  </r>
  <r>
    <m/>
    <x v="4"/>
    <s v="Region I - Northeast"/>
    <x v="4"/>
    <s v="RI"/>
    <x v="26"/>
    <n v="4"/>
    <x v="3"/>
    <n v="115159"/>
    <n v="184255"/>
    <n v="161223"/>
    <n v="257957"/>
    <n v="207287"/>
    <n v="331659"/>
    <n v="276382"/>
    <n v="442212"/>
    <n v="345478"/>
    <n v="552765"/>
    <n v="391542"/>
    <n v="626467"/>
    <n v="437605"/>
    <n v="700169"/>
  </r>
  <r>
    <m/>
    <x v="1"/>
    <s v="Region I"/>
    <x v="4"/>
    <s v="RI"/>
    <x v="26"/>
    <n v="1"/>
    <x v="0"/>
    <n v="132032"/>
    <n v="231056"/>
    <n v="171201"/>
    <n v="299602"/>
    <n v="205193"/>
    <n v="359087"/>
    <n v="245257"/>
    <n v="429200"/>
    <n v="289236"/>
    <n v="506163"/>
    <n v="317207"/>
    <n v="555113"/>
    <n v="342482"/>
    <n v="599344"/>
  </r>
  <r>
    <m/>
    <x v="1"/>
    <s v="Region I"/>
    <x v="4"/>
    <s v="RI"/>
    <x v="26"/>
    <n v="2"/>
    <x v="1"/>
    <n v="114557"/>
    <n v="200474"/>
    <n v="150334"/>
    <n v="263085"/>
    <n v="182990"/>
    <n v="320233"/>
    <n v="224908"/>
    <n v="393589"/>
    <n v="267757"/>
    <n v="468575"/>
    <n v="295801"/>
    <n v="517651"/>
    <n v="321516"/>
    <n v="562652"/>
  </r>
  <r>
    <m/>
    <x v="1"/>
    <s v="Region I"/>
    <x v="4"/>
    <s v="RI"/>
    <x v="26"/>
    <n v="3"/>
    <x v="2"/>
    <n v="103971"/>
    <n v="181950"/>
    <n v="141406"/>
    <n v="247460"/>
    <n v="178742"/>
    <n v="312798"/>
    <n v="235246"/>
    <n v="411680"/>
    <n v="291173"/>
    <n v="509553"/>
    <n v="327817"/>
    <n v="573680"/>
    <n v="363948"/>
    <n v="636909"/>
  </r>
  <r>
    <m/>
    <x v="1"/>
    <s v="Region I"/>
    <x v="4"/>
    <s v="RI"/>
    <x v="26"/>
    <n v="4"/>
    <x v="3"/>
    <n v="116501"/>
    <n v="186402"/>
    <n v="163102"/>
    <n v="260963"/>
    <n v="209702"/>
    <n v="335524"/>
    <n v="279603"/>
    <n v="447365"/>
    <n v="349504"/>
    <n v="559206"/>
    <n v="396104"/>
    <n v="633767"/>
    <n v="442705"/>
    <n v="708328"/>
  </r>
  <r>
    <m/>
    <x v="4"/>
    <s v="Region III -"/>
    <x v="19"/>
    <s v="VA"/>
    <x v="117"/>
    <n v="1"/>
    <x v="0"/>
    <n v="121700"/>
    <n v="212974"/>
    <n v="157886"/>
    <n v="276300"/>
    <n v="188600"/>
    <n v="330050"/>
    <n v="224795"/>
    <n v="393391"/>
    <n v="265157"/>
    <n v="464025"/>
    <n v="290853"/>
    <n v="508993"/>
    <n v="315009"/>
    <n v="551265"/>
  </r>
  <r>
    <m/>
    <x v="4"/>
    <s v="Region III -"/>
    <x v="19"/>
    <s v="VA"/>
    <x v="117"/>
    <n v="2"/>
    <x v="1"/>
    <n v="102591"/>
    <n v="179534"/>
    <n v="136261"/>
    <n v="238456"/>
    <n v="167394"/>
    <n v="292939"/>
    <n v="209715"/>
    <n v="367000"/>
    <n v="253157"/>
    <n v="443024"/>
    <n v="279381"/>
    <n v="488917"/>
    <n v="303884"/>
    <n v="531797"/>
  </r>
  <r>
    <m/>
    <x v="4"/>
    <s v="Region III -"/>
    <x v="19"/>
    <s v="VA"/>
    <x v="117"/>
    <n v="3"/>
    <x v="2"/>
    <n v="95021"/>
    <n v="166287"/>
    <n v="131302"/>
    <n v="229779"/>
    <n v="166600"/>
    <n v="291550"/>
    <n v="217690"/>
    <n v="380958"/>
    <n v="271191"/>
    <n v="474584"/>
    <n v="305252"/>
    <n v="534191"/>
    <n v="338819"/>
    <n v="592933"/>
  </r>
  <r>
    <m/>
    <x v="4"/>
    <s v="Region III -"/>
    <x v="19"/>
    <s v="VA"/>
    <x v="117"/>
    <n v="4"/>
    <x v="3"/>
    <n v="104939"/>
    <n v="167903"/>
    <n v="146915"/>
    <n v="235064"/>
    <n v="188890"/>
    <n v="302225"/>
    <n v="251854"/>
    <n v="402966"/>
    <n v="314817"/>
    <n v="503708"/>
    <n v="356793"/>
    <n v="570869"/>
    <n v="398769"/>
    <n v="638030"/>
  </r>
  <r>
    <m/>
    <x v="1"/>
    <s v="Region III "/>
    <x v="19"/>
    <s v="VI"/>
    <x v="117"/>
    <n v="1"/>
    <x v="0"/>
    <n v="120153"/>
    <n v="210267"/>
    <n v="155714"/>
    <n v="272499"/>
    <n v="186575"/>
    <n v="326507"/>
    <n v="222922"/>
    <n v="390114"/>
    <n v="262825"/>
    <n v="459944"/>
    <n v="288211"/>
    <n v="504370"/>
    <n v="311097"/>
    <n v="544420"/>
  </r>
  <r>
    <m/>
    <x v="1"/>
    <s v="Region III "/>
    <x v="19"/>
    <s v="VI"/>
    <x v="117"/>
    <n v="2"/>
    <x v="1"/>
    <n v="104601"/>
    <n v="183052"/>
    <n v="137144"/>
    <n v="240003"/>
    <n v="166818"/>
    <n v="291931"/>
    <n v="204813"/>
    <n v="358423"/>
    <n v="243711"/>
    <n v="426494"/>
    <n v="269180"/>
    <n v="471066"/>
    <n v="292500"/>
    <n v="511875"/>
  </r>
  <r>
    <m/>
    <x v="1"/>
    <s v="Region III "/>
    <x v="19"/>
    <s v="VI"/>
    <x v="117"/>
    <n v="3"/>
    <x v="2"/>
    <n v="95341"/>
    <n v="166846"/>
    <n v="129780"/>
    <n v="227115"/>
    <n v="164132"/>
    <n v="287231"/>
    <n v="216105"/>
    <n v="378184"/>
    <n v="267565"/>
    <n v="468238"/>
    <n v="301301"/>
    <n v="527276"/>
    <n v="334580"/>
    <n v="585516"/>
  </r>
  <r>
    <m/>
    <x v="1"/>
    <s v="Region III "/>
    <x v="19"/>
    <s v="VI"/>
    <x v="117"/>
    <n v="4"/>
    <x v="3"/>
    <n v="106028"/>
    <n v="169645"/>
    <n v="148439"/>
    <n v="237503"/>
    <n v="190850"/>
    <n v="305360"/>
    <n v="254467"/>
    <n v="407147"/>
    <n v="318084"/>
    <n v="508934"/>
    <n v="360495"/>
    <n v="576792"/>
    <n v="402906"/>
    <n v="644650"/>
  </r>
  <r>
    <m/>
    <x v="4"/>
    <s v="Region II - Northeast"/>
    <x v="12"/>
    <s v="NY"/>
    <x v="75"/>
    <n v="1"/>
    <x v="0"/>
    <n v="128159"/>
    <n v="224278"/>
    <n v="166474"/>
    <n v="291330"/>
    <n v="199042"/>
    <n v="348323"/>
    <n v="237495"/>
    <n v="415616"/>
    <n v="280317"/>
    <n v="490555"/>
    <n v="307559"/>
    <n v="538228"/>
    <n v="333238"/>
    <n v="583166"/>
  </r>
  <r>
    <m/>
    <x v="4"/>
    <s v="Region II - Northeast"/>
    <x v="12"/>
    <s v="NY"/>
    <x v="75"/>
    <n v="2"/>
    <x v="1"/>
    <n v="106905"/>
    <n v="187083"/>
    <n v="142422"/>
    <n v="249239"/>
    <n v="175456"/>
    <n v="307047"/>
    <n v="220722"/>
    <n v="386264"/>
    <n v="266970"/>
    <n v="467197"/>
    <n v="294799"/>
    <n v="515899"/>
    <n v="320864"/>
    <n v="561513"/>
  </r>
  <r>
    <m/>
    <x v="4"/>
    <s v="Region II - Northeast"/>
    <x v="12"/>
    <s v="NY"/>
    <x v="75"/>
    <n v="3"/>
    <x v="2"/>
    <n v="98299"/>
    <n v="172023"/>
    <n v="135696"/>
    <n v="237469"/>
    <n v="172001"/>
    <n v="301001"/>
    <n v="224393"/>
    <n v="392687"/>
    <n v="279466"/>
    <n v="489065"/>
    <n v="314394"/>
    <n v="550190"/>
    <n v="348774"/>
    <n v="610354"/>
  </r>
  <r>
    <m/>
    <x v="4"/>
    <s v="Region II - Northeast"/>
    <x v="12"/>
    <s v="NY"/>
    <x v="75"/>
    <n v="4"/>
    <x v="3"/>
    <n v="110483"/>
    <n v="176773"/>
    <n v="154677"/>
    <n v="247483"/>
    <n v="198870"/>
    <n v="318192"/>
    <n v="265160"/>
    <n v="424256"/>
    <n v="331450"/>
    <n v="530320"/>
    <n v="375643"/>
    <n v="601029"/>
    <n v="419837"/>
    <n v="671739"/>
  </r>
  <r>
    <m/>
    <x v="1"/>
    <s v="Region II"/>
    <x v="12"/>
    <s v="NY"/>
    <x v="75"/>
    <n v="1"/>
    <x v="0"/>
    <n v="131480"/>
    <n v="230090"/>
    <n v="170540"/>
    <n v="298446"/>
    <n v="204437"/>
    <n v="357765"/>
    <n v="244409"/>
    <n v="427716"/>
    <n v="288283"/>
    <n v="504496"/>
    <n v="316183"/>
    <n v="553320"/>
    <n v="341429"/>
    <n v="597500"/>
  </r>
  <r>
    <m/>
    <x v="1"/>
    <s v="Region II"/>
    <x v="12"/>
    <s v="NY"/>
    <x v="75"/>
    <n v="2"/>
    <x v="1"/>
    <n v="113844"/>
    <n v="199228"/>
    <n v="149482"/>
    <n v="261594"/>
    <n v="182031"/>
    <n v="318555"/>
    <n v="223873"/>
    <n v="391778"/>
    <n v="266608"/>
    <n v="466563"/>
    <n v="294568"/>
    <n v="515493"/>
    <n v="320229"/>
    <n v="560401"/>
  </r>
  <r>
    <m/>
    <x v="1"/>
    <s v="Region II"/>
    <x v="12"/>
    <s v="NY"/>
    <x v="75"/>
    <n v="3"/>
    <x v="2"/>
    <n v="103056"/>
    <n v="180348"/>
    <n v="140086"/>
    <n v="245150"/>
    <n v="177016"/>
    <n v="309779"/>
    <n v="232917"/>
    <n v="407605"/>
    <n v="288236"/>
    <n v="504413"/>
    <n v="324468"/>
    <n v="567820"/>
    <n v="360183"/>
    <n v="630321"/>
  </r>
  <r>
    <m/>
    <x v="1"/>
    <s v="Region II"/>
    <x v="12"/>
    <s v="NY"/>
    <x v="75"/>
    <n v="4"/>
    <x v="3"/>
    <n v="116008"/>
    <n v="185613"/>
    <n v="162412"/>
    <n v="259859"/>
    <n v="208815"/>
    <n v="334104"/>
    <n v="278420"/>
    <n v="445472"/>
    <n v="348025"/>
    <n v="556840"/>
    <n v="394428"/>
    <n v="631085"/>
    <n v="440831"/>
    <n v="705330"/>
  </r>
  <r>
    <m/>
    <x v="4"/>
    <s v="Region III -"/>
    <x v="19"/>
    <s v="VA"/>
    <x v="118"/>
    <n v="1"/>
    <x v="0"/>
    <n v="120416"/>
    <n v="210728"/>
    <n v="156186"/>
    <n v="273325"/>
    <n v="186539"/>
    <n v="326443"/>
    <n v="222296"/>
    <n v="389018"/>
    <n v="262179"/>
    <n v="458814"/>
    <n v="287574"/>
    <n v="503255"/>
    <n v="311435"/>
    <n v="545011"/>
  </r>
  <r>
    <m/>
    <x v="4"/>
    <s v="Region III -"/>
    <x v="19"/>
    <s v="VA"/>
    <x v="118"/>
    <n v="2"/>
    <x v="1"/>
    <n v="101697"/>
    <n v="177970"/>
    <n v="135002"/>
    <n v="236253"/>
    <n v="165765"/>
    <n v="290089"/>
    <n v="207523"/>
    <n v="363166"/>
    <n v="250424"/>
    <n v="438242"/>
    <n v="276337"/>
    <n v="483589"/>
    <n v="300537"/>
    <n v="525940"/>
  </r>
  <r>
    <m/>
    <x v="4"/>
    <s v="Region III -"/>
    <x v="19"/>
    <s v="VA"/>
    <x v="118"/>
    <n v="3"/>
    <x v="2"/>
    <n v="94314"/>
    <n v="165049"/>
    <n v="130346"/>
    <n v="228106"/>
    <n v="165416"/>
    <n v="289479"/>
    <n v="216203"/>
    <n v="378356"/>
    <n v="269351"/>
    <n v="471364"/>
    <n v="303209"/>
    <n v="530616"/>
    <n v="336584"/>
    <n v="589022"/>
  </r>
  <r>
    <m/>
    <x v="4"/>
    <s v="Region III -"/>
    <x v="19"/>
    <s v="VA"/>
    <x v="118"/>
    <n v="4"/>
    <x v="3"/>
    <n v="103837"/>
    <n v="166139"/>
    <n v="145371"/>
    <n v="232594"/>
    <n v="186906"/>
    <n v="299049"/>
    <n v="249208"/>
    <n v="398733"/>
    <n v="311510"/>
    <n v="498416"/>
    <n v="353044"/>
    <n v="564871"/>
    <n v="394579"/>
    <n v="631327"/>
  </r>
  <r>
    <m/>
    <x v="4"/>
    <s v="Region VII - Midwest"/>
    <x v="43"/>
    <s v="NE"/>
    <x v="118"/>
    <n v="1"/>
    <x v="0"/>
    <n v="115189"/>
    <n v="201580"/>
    <n v="149700"/>
    <n v="261975"/>
    <n v="179050"/>
    <n v="313338"/>
    <n v="213730"/>
    <n v="374028"/>
    <n v="252331"/>
    <n v="441578"/>
    <n v="276879"/>
    <n v="484539"/>
    <n v="300044"/>
    <n v="525077"/>
  </r>
  <r>
    <m/>
    <x v="4"/>
    <s v="Region VII - Midwest"/>
    <x v="43"/>
    <s v="NE"/>
    <x v="118"/>
    <n v="2"/>
    <x v="1"/>
    <n v="95687"/>
    <n v="167453"/>
    <n v="127632"/>
    <n v="223356"/>
    <n v="157409"/>
    <n v="275466"/>
    <n v="198341"/>
    <n v="347096"/>
    <n v="240084"/>
    <n v="420147"/>
    <n v="265172"/>
    <n v="464051"/>
    <n v="288691"/>
    <n v="505210"/>
  </r>
  <r>
    <m/>
    <x v="4"/>
    <s v="Region VII - Midwest"/>
    <x v="43"/>
    <s v="NE"/>
    <x v="118"/>
    <n v="3"/>
    <x v="2"/>
    <n v="87729"/>
    <n v="153525"/>
    <n v="121057"/>
    <n v="211850"/>
    <n v="153382"/>
    <n v="268418"/>
    <n v="199975"/>
    <n v="349957"/>
    <n v="249028"/>
    <n v="435800"/>
    <n v="280091"/>
    <n v="490159"/>
    <n v="310650"/>
    <n v="543638"/>
  </r>
  <r>
    <m/>
    <x v="4"/>
    <s v="Region VII - Midwest"/>
    <x v="43"/>
    <s v="NE"/>
    <x v="118"/>
    <n v="4"/>
    <x v="3"/>
    <n v="99293"/>
    <n v="158869"/>
    <n v="139010"/>
    <n v="222416"/>
    <n v="178727"/>
    <n v="285964"/>
    <n v="238303"/>
    <n v="381285"/>
    <n v="297879"/>
    <n v="476606"/>
    <n v="337596"/>
    <n v="540154"/>
    <n v="377313"/>
    <n v="603701"/>
  </r>
  <r>
    <m/>
    <x v="1"/>
    <s v="Region VII "/>
    <x v="43"/>
    <s v="NE"/>
    <x v="118"/>
    <n v="1"/>
    <x v="0"/>
    <n v="114324"/>
    <n v="200067"/>
    <n v="148454"/>
    <n v="259794"/>
    <n v="178070"/>
    <n v="311623"/>
    <n v="213051"/>
    <n v="372839"/>
    <n v="251437"/>
    <n v="440016"/>
    <n v="275833"/>
    <n v="482708"/>
    <n v="298013"/>
    <n v="521523"/>
  </r>
  <r>
    <m/>
    <x v="1"/>
    <s v="Region VII "/>
    <x v="43"/>
    <s v="NE"/>
    <x v="118"/>
    <n v="2"/>
    <x v="1"/>
    <n v="98290"/>
    <n v="172008"/>
    <n v="129308"/>
    <n v="226289"/>
    <n v="157699"/>
    <n v="275973"/>
    <n v="194380"/>
    <n v="340165"/>
    <n v="231730"/>
    <n v="405528"/>
    <n v="256143"/>
    <n v="448251"/>
    <n v="278619"/>
    <n v="487584"/>
  </r>
  <r>
    <m/>
    <x v="1"/>
    <s v="Region VII "/>
    <x v="43"/>
    <s v="NE"/>
    <x v="118"/>
    <n v="3"/>
    <x v="2"/>
    <n v="88168"/>
    <n v="154294"/>
    <n v="119624"/>
    <n v="209341"/>
    <n v="150989"/>
    <n v="264230"/>
    <n v="198496"/>
    <n v="347367"/>
    <n v="245473"/>
    <n v="429578"/>
    <n v="276204"/>
    <n v="483356"/>
    <n v="306464"/>
    <n v="536311"/>
  </r>
  <r>
    <m/>
    <x v="1"/>
    <s v="Region VII "/>
    <x v="43"/>
    <s v="NE"/>
    <x v="118"/>
    <n v="4"/>
    <x v="3"/>
    <n v="100854"/>
    <n v="161366"/>
    <n v="141195"/>
    <n v="225912"/>
    <n v="181537"/>
    <n v="290459"/>
    <n v="242049"/>
    <n v="387278"/>
    <n v="302561"/>
    <n v="484098"/>
    <n v="342903"/>
    <n v="548644"/>
    <n v="383244"/>
    <n v="613191"/>
  </r>
  <r>
    <m/>
    <x v="1"/>
    <s v="Region III "/>
    <x v="19"/>
    <s v="VI"/>
    <x v="118"/>
    <n v="1"/>
    <x v="0"/>
    <n v="119466"/>
    <n v="209065"/>
    <n v="154769"/>
    <n v="270846"/>
    <n v="185407"/>
    <n v="324463"/>
    <n v="221472"/>
    <n v="387576"/>
    <n v="261068"/>
    <n v="456870"/>
    <n v="286264"/>
    <n v="500962"/>
    <n v="308944"/>
    <n v="540651"/>
  </r>
  <r>
    <m/>
    <x v="1"/>
    <s v="Region III "/>
    <x v="19"/>
    <s v="VI"/>
    <x v="118"/>
    <n v="2"/>
    <x v="1"/>
    <n v="104235"/>
    <n v="182412"/>
    <n v="136583"/>
    <n v="239020"/>
    <n v="166057"/>
    <n v="290599"/>
    <n v="203736"/>
    <n v="356539"/>
    <n v="242348"/>
    <n v="424109"/>
    <n v="267638"/>
    <n v="468367"/>
    <n v="290771"/>
    <n v="508849"/>
  </r>
  <r>
    <m/>
    <x v="1"/>
    <s v="Region III "/>
    <x v="19"/>
    <s v="VI"/>
    <x v="118"/>
    <n v="3"/>
    <x v="2"/>
    <n v="95273"/>
    <n v="166728"/>
    <n v="129762"/>
    <n v="227084"/>
    <n v="164165"/>
    <n v="287289"/>
    <n v="216205"/>
    <n v="378359"/>
    <n v="267743"/>
    <n v="468550"/>
    <n v="301543"/>
    <n v="527700"/>
    <n v="334896"/>
    <n v="586068"/>
  </r>
  <r>
    <m/>
    <x v="1"/>
    <s v="Region III "/>
    <x v="19"/>
    <s v="VI"/>
    <x v="118"/>
    <n v="4"/>
    <x v="3"/>
    <n v="105428"/>
    <n v="168685"/>
    <n v="147599"/>
    <n v="236158"/>
    <n v="189770"/>
    <n v="303632"/>
    <n v="253027"/>
    <n v="404843"/>
    <n v="316284"/>
    <n v="506054"/>
    <n v="358455"/>
    <n v="573528"/>
    <n v="400626"/>
    <n v="641001"/>
  </r>
  <r>
    <m/>
    <x v="4"/>
    <s v="Region III -"/>
    <x v="18"/>
    <s v="PA"/>
    <x v="103"/>
    <n v="1"/>
    <x v="0"/>
    <n v="140102"/>
    <n v="245179"/>
    <n v="182091"/>
    <n v="318659"/>
    <n v="217803"/>
    <n v="381155"/>
    <n v="260004"/>
    <n v="455008"/>
    <n v="306973"/>
    <n v="537203"/>
    <n v="336842"/>
    <n v="589474"/>
    <n v="365033"/>
    <n v="638807"/>
  </r>
  <r>
    <m/>
    <x v="4"/>
    <s v="Region III -"/>
    <x v="18"/>
    <s v="PA"/>
    <x v="103"/>
    <n v="2"/>
    <x v="1"/>
    <n v="116313"/>
    <n v="203547"/>
    <n v="155170"/>
    <n v="271548"/>
    <n v="191403"/>
    <n v="334956"/>
    <n v="241231"/>
    <n v="422154"/>
    <n v="292034"/>
    <n v="511059"/>
    <n v="322561"/>
    <n v="564482"/>
    <n v="351183"/>
    <n v="614571"/>
  </r>
  <r>
    <m/>
    <x v="4"/>
    <s v="Region III -"/>
    <x v="18"/>
    <s v="PA"/>
    <x v="103"/>
    <n v="3"/>
    <x v="2"/>
    <n v="106594"/>
    <n v="186539"/>
    <n v="147080"/>
    <n v="257390"/>
    <n v="186343"/>
    <n v="326100"/>
    <n v="242926"/>
    <n v="425121"/>
    <n v="302510"/>
    <n v="529393"/>
    <n v="340233"/>
    <n v="595408"/>
    <n v="377341"/>
    <n v="660347"/>
  </r>
  <r>
    <m/>
    <x v="4"/>
    <s v="Region III -"/>
    <x v="18"/>
    <s v="PA"/>
    <x v="103"/>
    <n v="4"/>
    <x v="3"/>
    <n v="120767"/>
    <n v="193227"/>
    <n v="169074"/>
    <n v="270518"/>
    <n v="217380"/>
    <n v="347809"/>
    <n v="289841"/>
    <n v="463745"/>
    <n v="362301"/>
    <n v="579681"/>
    <n v="410607"/>
    <n v="656972"/>
    <n v="458914"/>
    <n v="734263"/>
  </r>
  <r>
    <m/>
    <x v="1"/>
    <s v="Region III "/>
    <x v="18"/>
    <s v="PA"/>
    <x v="103"/>
    <n v="1"/>
    <x v="0"/>
    <n v="139778"/>
    <n v="244611"/>
    <n v="181496"/>
    <n v="317618"/>
    <n v="217697"/>
    <n v="380970"/>
    <n v="260452"/>
    <n v="455791"/>
    <n v="307370"/>
    <n v="537897"/>
    <n v="337188"/>
    <n v="590079"/>
    <n v="364292"/>
    <n v="637511"/>
  </r>
  <r>
    <m/>
    <x v="1"/>
    <s v="Region III "/>
    <x v="18"/>
    <s v="PA"/>
    <x v="103"/>
    <n v="2"/>
    <x v="1"/>
    <n v="120218"/>
    <n v="210382"/>
    <n v="158140"/>
    <n v="276745"/>
    <n v="192847"/>
    <n v="337482"/>
    <n v="237676"/>
    <n v="415932"/>
    <n v="283329"/>
    <n v="495827"/>
    <n v="313172"/>
    <n v="548051"/>
    <n v="340642"/>
    <n v="596123"/>
  </r>
  <r>
    <m/>
    <x v="1"/>
    <s v="Region III "/>
    <x v="18"/>
    <s v="PA"/>
    <x v="103"/>
    <n v="3"/>
    <x v="2"/>
    <n v="107890"/>
    <n v="188807"/>
    <n v="146396"/>
    <n v="256193"/>
    <n v="184792"/>
    <n v="323386"/>
    <n v="242946"/>
    <n v="425155"/>
    <n v="300454"/>
    <n v="525794"/>
    <n v="338075"/>
    <n v="591632"/>
    <n v="375123"/>
    <n v="656465"/>
  </r>
  <r>
    <m/>
    <x v="1"/>
    <s v="Region III "/>
    <x v="18"/>
    <s v="PA"/>
    <x v="103"/>
    <n v="4"/>
    <x v="3"/>
    <n v="123309"/>
    <n v="197295"/>
    <n v="172633"/>
    <n v="276213"/>
    <n v="221957"/>
    <n v="355131"/>
    <n v="295943"/>
    <n v="473508"/>
    <n v="369928"/>
    <n v="591886"/>
    <n v="419252"/>
    <n v="670804"/>
    <n v="468576"/>
    <n v="749722"/>
  </r>
  <r>
    <m/>
    <x v="4"/>
    <s v="Region VII - Midwest"/>
    <x v="43"/>
    <s v="NE"/>
    <x v="323"/>
    <n v="1"/>
    <x v="0"/>
    <n v="113244"/>
    <n v="198176"/>
    <n v="147124"/>
    <n v="257467"/>
    <n v="175927"/>
    <n v="307872"/>
    <n v="209944"/>
    <n v="367401"/>
    <n v="247819"/>
    <n v="433682"/>
    <n v="271911"/>
    <n v="475844"/>
    <n v="294629"/>
    <n v="515600"/>
  </r>
  <r>
    <m/>
    <x v="4"/>
    <s v="Region VII - Midwest"/>
    <x v="43"/>
    <s v="NE"/>
    <x v="323"/>
    <n v="2"/>
    <x v="1"/>
    <n v="94333"/>
    <n v="165083"/>
    <n v="125724"/>
    <n v="220018"/>
    <n v="154942"/>
    <n v="271148"/>
    <n v="195020"/>
    <n v="341286"/>
    <n v="235943"/>
    <n v="412901"/>
    <n v="260558"/>
    <n v="455977"/>
    <n v="283620"/>
    <n v="496335"/>
  </r>
  <r>
    <m/>
    <x v="4"/>
    <s v="Region VII - Midwest"/>
    <x v="43"/>
    <s v="NE"/>
    <x v="323"/>
    <n v="3"/>
    <x v="2"/>
    <n v="86656"/>
    <n v="151648"/>
    <n v="119609"/>
    <n v="209315"/>
    <n v="151589"/>
    <n v="265280"/>
    <n v="197722"/>
    <n v="346013"/>
    <n v="246240"/>
    <n v="430920"/>
    <n v="276996"/>
    <n v="484742"/>
    <n v="307263"/>
    <n v="537710"/>
  </r>
  <r>
    <m/>
    <x v="4"/>
    <s v="Region VII - Midwest"/>
    <x v="43"/>
    <s v="NE"/>
    <x v="323"/>
    <n v="4"/>
    <x v="3"/>
    <n v="97622"/>
    <n v="156196"/>
    <n v="136671"/>
    <n v="218674"/>
    <n v="175720"/>
    <n v="281152"/>
    <n v="234294"/>
    <n v="374870"/>
    <n v="292867"/>
    <n v="468587"/>
    <n v="331916"/>
    <n v="531066"/>
    <n v="370965"/>
    <n v="593544"/>
  </r>
  <r>
    <m/>
    <x v="1"/>
    <s v="Region VII "/>
    <x v="43"/>
    <s v="NE"/>
    <x v="323"/>
    <n v="1"/>
    <x v="0"/>
    <n v="111731"/>
    <n v="195529"/>
    <n v="145019"/>
    <n v="253783"/>
    <n v="173906"/>
    <n v="304335"/>
    <n v="208002"/>
    <n v="364003"/>
    <n v="245421"/>
    <n v="429488"/>
    <n v="269208"/>
    <n v="471114"/>
    <n v="290792"/>
    <n v="508887"/>
  </r>
  <r>
    <m/>
    <x v="1"/>
    <s v="Region VII "/>
    <x v="43"/>
    <s v="NE"/>
    <x v="323"/>
    <n v="2"/>
    <x v="1"/>
    <n v="96345"/>
    <n v="168603"/>
    <n v="126647"/>
    <n v="221632"/>
    <n v="154358"/>
    <n v="270126"/>
    <n v="190085"/>
    <n v="332649"/>
    <n v="226510"/>
    <n v="396393"/>
    <n v="250329"/>
    <n v="438075"/>
    <n v="272229"/>
    <n v="476400"/>
  </r>
  <r>
    <m/>
    <x v="1"/>
    <s v="Region VII "/>
    <x v="43"/>
    <s v="NE"/>
    <x v="323"/>
    <n v="3"/>
    <x v="2"/>
    <n v="86753"/>
    <n v="151818"/>
    <n v="117797"/>
    <n v="206145"/>
    <n v="148754"/>
    <n v="260320"/>
    <n v="195630"/>
    <n v="342353"/>
    <n v="241998"/>
    <n v="423497"/>
    <n v="272346"/>
    <n v="476606"/>
    <n v="302243"/>
    <n v="528925"/>
  </r>
  <r>
    <m/>
    <x v="1"/>
    <s v="Region VII "/>
    <x v="43"/>
    <s v="NE"/>
    <x v="323"/>
    <n v="4"/>
    <x v="3"/>
    <n v="98573"/>
    <n v="157717"/>
    <n v="138003"/>
    <n v="220804"/>
    <n v="177432"/>
    <n v="283891"/>
    <n v="236576"/>
    <n v="378521"/>
    <n v="295720"/>
    <n v="473151"/>
    <n v="335149"/>
    <n v="536238"/>
    <n v="374578"/>
    <n v="599325"/>
  </r>
  <r>
    <m/>
    <x v="4"/>
    <s v="Region VIII -"/>
    <x v="48"/>
    <s v="UT"/>
    <x v="349"/>
    <n v="1"/>
    <x v="0"/>
    <n v="115365"/>
    <n v="201889"/>
    <n v="149934"/>
    <n v="262385"/>
    <n v="179334"/>
    <n v="313835"/>
    <n v="214075"/>
    <n v="374630"/>
    <n v="252741"/>
    <n v="442296"/>
    <n v="277331"/>
    <n v="485329"/>
    <n v="300537"/>
    <n v="525939"/>
  </r>
  <r>
    <m/>
    <x v="4"/>
    <s v="Region VIII -"/>
    <x v="48"/>
    <s v="UT"/>
    <x v="349"/>
    <n v="2"/>
    <x v="1"/>
    <n v="95810"/>
    <n v="167668"/>
    <n v="127805"/>
    <n v="223659"/>
    <n v="157633"/>
    <n v="275859"/>
    <n v="198643"/>
    <n v="347625"/>
    <n v="240461"/>
    <n v="420806"/>
    <n v="265591"/>
    <n v="464785"/>
    <n v="289152"/>
    <n v="506017"/>
  </r>
  <r>
    <m/>
    <x v="4"/>
    <s v="Region VIII -"/>
    <x v="48"/>
    <s v="UT"/>
    <x v="349"/>
    <n v="3"/>
    <x v="2"/>
    <n v="87826"/>
    <n v="153696"/>
    <n v="121189"/>
    <n v="212080"/>
    <n v="153545"/>
    <n v="268704"/>
    <n v="200180"/>
    <n v="350315"/>
    <n v="249282"/>
    <n v="436243"/>
    <n v="280373"/>
    <n v="490652"/>
    <n v="310958"/>
    <n v="544177"/>
  </r>
  <r>
    <m/>
    <x v="4"/>
    <s v="Region VIII -"/>
    <x v="48"/>
    <s v="UT"/>
    <x v="349"/>
    <n v="4"/>
    <x v="3"/>
    <n v="99445"/>
    <n v="159112"/>
    <n v="139223"/>
    <n v="222757"/>
    <n v="179001"/>
    <n v="286401"/>
    <n v="238668"/>
    <n v="381868"/>
    <n v="298335"/>
    <n v="477335"/>
    <n v="338113"/>
    <n v="540980"/>
    <n v="377891"/>
    <n v="604625"/>
  </r>
  <r>
    <m/>
    <x v="1"/>
    <s v="Region VIII"/>
    <x v="48"/>
    <s v="UT"/>
    <x v="349"/>
    <n v="1"/>
    <x v="0"/>
    <n v="112711"/>
    <n v="197244"/>
    <n v="146388"/>
    <n v="256179"/>
    <n v="175611"/>
    <n v="307320"/>
    <n v="210138"/>
    <n v="367741"/>
    <n v="248024"/>
    <n v="434042"/>
    <n v="272099"/>
    <n v="476173"/>
    <n v="294006"/>
    <n v="514510"/>
  </r>
  <r>
    <m/>
    <x v="1"/>
    <s v="Region VIII"/>
    <x v="48"/>
    <s v="UT"/>
    <x v="349"/>
    <n v="2"/>
    <x v="1"/>
    <n v="96782"/>
    <n v="169368"/>
    <n v="127367"/>
    <n v="222893"/>
    <n v="155373"/>
    <n v="271903"/>
    <n v="191589"/>
    <n v="335280"/>
    <n v="228445"/>
    <n v="399779"/>
    <n v="252532"/>
    <n v="441930"/>
    <n v="274719"/>
    <n v="480758"/>
  </r>
  <r>
    <m/>
    <x v="1"/>
    <s v="Region VIII"/>
    <x v="48"/>
    <s v="UT"/>
    <x v="349"/>
    <n v="3"/>
    <x v="2"/>
    <n v="86674"/>
    <n v="151679"/>
    <n v="117557"/>
    <n v="205724"/>
    <n v="148349"/>
    <n v="259612"/>
    <n v="194995"/>
    <n v="341241"/>
    <n v="241115"/>
    <n v="421951"/>
    <n v="271277"/>
    <n v="474735"/>
    <n v="300972"/>
    <n v="526701"/>
  </r>
  <r>
    <m/>
    <x v="1"/>
    <s v="Region VIII"/>
    <x v="48"/>
    <s v="UT"/>
    <x v="349"/>
    <n v="4"/>
    <x v="3"/>
    <n v="99428"/>
    <n v="159084"/>
    <n v="139199"/>
    <n v="222718"/>
    <n v="178970"/>
    <n v="286352"/>
    <n v="238627"/>
    <n v="381803"/>
    <n v="298283"/>
    <n v="477253"/>
    <n v="338055"/>
    <n v="540887"/>
    <n v="377826"/>
    <n v="604521"/>
  </r>
  <r>
    <m/>
    <x v="4"/>
    <s v="Region VI - Midsouth"/>
    <x v="38"/>
    <s v="OK"/>
    <x v="276"/>
    <n v="1"/>
    <x v="0"/>
    <n v="111347"/>
    <n v="194857"/>
    <n v="144646"/>
    <n v="253130"/>
    <n v="172951"/>
    <n v="302664"/>
    <n v="206375"/>
    <n v="361156"/>
    <n v="243594"/>
    <n v="426289"/>
    <n v="267270"/>
    <n v="467722"/>
    <n v="289591"/>
    <n v="506784"/>
  </r>
  <r>
    <m/>
    <x v="4"/>
    <s v="Region VI - Midsouth"/>
    <x v="38"/>
    <s v="OK"/>
    <x v="276"/>
    <n v="2"/>
    <x v="1"/>
    <n v="92831"/>
    <n v="162454"/>
    <n v="123692"/>
    <n v="216461"/>
    <n v="152403"/>
    <n v="266705"/>
    <n v="191762"/>
    <n v="335584"/>
    <n v="231966"/>
    <n v="405940"/>
    <n v="256154"/>
    <n v="448269"/>
    <n v="278811"/>
    <n v="487920"/>
  </r>
  <r>
    <m/>
    <x v="4"/>
    <s v="Region VI - Midsouth"/>
    <x v="38"/>
    <s v="OK"/>
    <x v="276"/>
    <n v="3"/>
    <x v="2"/>
    <n v="85325"/>
    <n v="149319"/>
    <n v="117781"/>
    <n v="206117"/>
    <n v="149285"/>
    <n v="261249"/>
    <n v="194742"/>
    <n v="340798"/>
    <n v="242534"/>
    <n v="424434"/>
    <n v="272838"/>
    <n v="477467"/>
    <n v="302665"/>
    <n v="529664"/>
  </r>
  <r>
    <m/>
    <x v="4"/>
    <s v="Region VI - Midsouth"/>
    <x v="38"/>
    <s v="OK"/>
    <x v="276"/>
    <n v="4"/>
    <x v="3"/>
    <n v="95989"/>
    <n v="153582"/>
    <n v="134385"/>
    <n v="215015"/>
    <n v="172780"/>
    <n v="276448"/>
    <n v="230374"/>
    <n v="368598"/>
    <n v="287967"/>
    <n v="460747"/>
    <n v="326363"/>
    <n v="522180"/>
    <n v="364758"/>
    <n v="583613"/>
  </r>
  <r>
    <m/>
    <x v="1"/>
    <s v="Region VI"/>
    <x v="38"/>
    <s v="OK"/>
    <x v="276"/>
    <n v="1"/>
    <x v="0"/>
    <n v="111083"/>
    <n v="194395"/>
    <n v="144160"/>
    <n v="252281"/>
    <n v="172865"/>
    <n v="302513"/>
    <n v="206740"/>
    <n v="361794"/>
    <n v="243917"/>
    <n v="426856"/>
    <n v="267552"/>
    <n v="468216"/>
    <n v="288987"/>
    <n v="505728"/>
  </r>
  <r>
    <m/>
    <x v="1"/>
    <s v="Region VI"/>
    <x v="38"/>
    <s v="OK"/>
    <x v="276"/>
    <n v="2"/>
    <x v="1"/>
    <n v="95858"/>
    <n v="167752"/>
    <n v="125982"/>
    <n v="220468"/>
    <n v="153523"/>
    <n v="268664"/>
    <n v="189012"/>
    <n v="330770"/>
    <n v="225205"/>
    <n v="394109"/>
    <n v="248875"/>
    <n v="435531"/>
    <n v="270631"/>
    <n v="473604"/>
  </r>
  <r>
    <m/>
    <x v="1"/>
    <s v="Region VI"/>
    <x v="38"/>
    <s v="OK"/>
    <x v="276"/>
    <n v="3"/>
    <x v="2"/>
    <n v="86400"/>
    <n v="151199"/>
    <n v="117341"/>
    <n v="205346"/>
    <n v="148195"/>
    <n v="259342"/>
    <n v="194914"/>
    <n v="341099"/>
    <n v="241130"/>
    <n v="421977"/>
    <n v="271382"/>
    <n v="474918"/>
    <n v="301187"/>
    <n v="527078"/>
  </r>
  <r>
    <m/>
    <x v="1"/>
    <s v="Region VI"/>
    <x v="38"/>
    <s v="OK"/>
    <x v="276"/>
    <n v="4"/>
    <x v="3"/>
    <n v="98003"/>
    <n v="156805"/>
    <n v="137204"/>
    <n v="219527"/>
    <n v="176406"/>
    <n v="282249"/>
    <n v="235207"/>
    <n v="376332"/>
    <n v="294009"/>
    <n v="470415"/>
    <n v="333210"/>
    <n v="533137"/>
    <n v="372412"/>
    <n v="595859"/>
  </r>
  <r>
    <m/>
    <x v="4"/>
    <s v="Region X - Northwest"/>
    <x v="9"/>
    <s v="WA"/>
    <x v="48"/>
    <n v="1"/>
    <x v="0"/>
    <n v="135706"/>
    <n v="237485"/>
    <n v="176234"/>
    <n v="308410"/>
    <n v="210673"/>
    <n v="368678"/>
    <n v="251320"/>
    <n v="439811"/>
    <n v="296598"/>
    <n v="519047"/>
    <n v="325407"/>
    <n v="569462"/>
    <n v="352547"/>
    <n v="616958"/>
  </r>
  <r>
    <m/>
    <x v="4"/>
    <s v="Region X - Northwest"/>
    <x v="9"/>
    <s v="WA"/>
    <x v="48"/>
    <n v="2"/>
    <x v="1"/>
    <n v="113435"/>
    <n v="198511"/>
    <n v="151031"/>
    <n v="264305"/>
    <n v="185958"/>
    <n v="325427"/>
    <n v="233745"/>
    <n v="409054"/>
    <n v="282613"/>
    <n v="494572"/>
    <n v="312036"/>
    <n v="546064"/>
    <n v="339582"/>
    <n v="594269"/>
  </r>
  <r>
    <m/>
    <x v="4"/>
    <s v="Region X - Northwest"/>
    <x v="9"/>
    <s v="WA"/>
    <x v="48"/>
    <n v="3"/>
    <x v="2"/>
    <n v="104454"/>
    <n v="182794"/>
    <n v="144222"/>
    <n v="252388"/>
    <n v="182844"/>
    <n v="319977"/>
    <n v="238614"/>
    <n v="417575"/>
    <n v="297193"/>
    <n v="520088"/>
    <n v="334374"/>
    <n v="585154"/>
    <n v="370979"/>
    <n v="649214"/>
  </r>
  <r>
    <m/>
    <x v="4"/>
    <s v="Region X - Northwest"/>
    <x v="9"/>
    <s v="WA"/>
    <x v="48"/>
    <n v="4"/>
    <x v="3"/>
    <n v="116995"/>
    <n v="187191"/>
    <n v="163792"/>
    <n v="262068"/>
    <n v="210590"/>
    <n v="336944"/>
    <n v="280787"/>
    <n v="449259"/>
    <n v="350984"/>
    <n v="561574"/>
    <n v="397782"/>
    <n v="636451"/>
    <n v="444579"/>
    <n v="711327"/>
  </r>
  <r>
    <m/>
    <x v="1"/>
    <s v="Region X"/>
    <x v="9"/>
    <s v="WA"/>
    <x v="48"/>
    <n v="1"/>
    <x v="0"/>
    <n v="133587"/>
    <n v="233778"/>
    <n v="173367"/>
    <n v="303393"/>
    <n v="207887"/>
    <n v="363803"/>
    <n v="248626"/>
    <n v="435096"/>
    <n v="293337"/>
    <n v="513340"/>
    <n v="321760"/>
    <n v="563081"/>
    <n v="347539"/>
    <n v="608194"/>
  </r>
  <r>
    <m/>
    <x v="1"/>
    <s v="Region X"/>
    <x v="9"/>
    <s v="WA"/>
    <x v="48"/>
    <n v="2"/>
    <x v="1"/>
    <n v="115276"/>
    <n v="201734"/>
    <n v="151502"/>
    <n v="265129"/>
    <n v="184623"/>
    <n v="323091"/>
    <n v="227304"/>
    <n v="397781"/>
    <n v="270831"/>
    <n v="473954"/>
    <n v="299296"/>
    <n v="523768"/>
    <n v="325460"/>
    <n v="569556"/>
  </r>
  <r>
    <m/>
    <x v="1"/>
    <s v="Region X"/>
    <x v="9"/>
    <s v="WA"/>
    <x v="48"/>
    <n v="3"/>
    <x v="2"/>
    <n v="103898"/>
    <n v="181822"/>
    <n v="141105"/>
    <n v="246933"/>
    <n v="178208"/>
    <n v="311864"/>
    <n v="234387"/>
    <n v="410177"/>
    <n v="289962"/>
    <n v="507433"/>
    <n v="326340"/>
    <n v="571095"/>
    <n v="362181"/>
    <n v="633816"/>
  </r>
  <r>
    <m/>
    <x v="1"/>
    <s v="Region X"/>
    <x v="9"/>
    <s v="WA"/>
    <x v="48"/>
    <n v="4"/>
    <x v="3"/>
    <n v="117858"/>
    <n v="188573"/>
    <n v="165001"/>
    <n v="264002"/>
    <n v="212144"/>
    <n v="339431"/>
    <n v="282859"/>
    <n v="452575"/>
    <n v="353574"/>
    <n v="565719"/>
    <n v="400717"/>
    <n v="641148"/>
    <n v="447860"/>
    <n v="716577"/>
  </r>
  <r>
    <m/>
    <x v="4"/>
    <s v="Region VII - Midwest"/>
    <x v="43"/>
    <s v="NE"/>
    <x v="324"/>
    <n v="1"/>
    <x v="0"/>
    <n v="114948"/>
    <n v="201158"/>
    <n v="149212"/>
    <n v="261121"/>
    <n v="178315"/>
    <n v="312050"/>
    <n v="212641"/>
    <n v="372121"/>
    <n v="250895"/>
    <n v="439066"/>
    <n v="275241"/>
    <n v="481671"/>
    <n v="298156"/>
    <n v="521772"/>
  </r>
  <r>
    <m/>
    <x v="4"/>
    <s v="Region VII - Midwest"/>
    <x v="43"/>
    <s v="NE"/>
    <x v="324"/>
    <n v="2"/>
    <x v="1"/>
    <n v="96431"/>
    <n v="168755"/>
    <n v="128258"/>
    <n v="224452"/>
    <n v="157766"/>
    <n v="276091"/>
    <n v="198028"/>
    <n v="346550"/>
    <n v="239267"/>
    <n v="418717"/>
    <n v="264125"/>
    <n v="462218"/>
    <n v="287376"/>
    <n v="502908"/>
  </r>
  <r>
    <m/>
    <x v="4"/>
    <s v="Region VII - Midwest"/>
    <x v="43"/>
    <s v="NE"/>
    <x v="324"/>
    <n v="3"/>
    <x v="2"/>
    <n v="89020"/>
    <n v="155784"/>
    <n v="122953"/>
    <n v="215168"/>
    <n v="155934"/>
    <n v="272885"/>
    <n v="203608"/>
    <n v="356313"/>
    <n v="253616"/>
    <n v="443828"/>
    <n v="285399"/>
    <n v="499448"/>
    <n v="316703"/>
    <n v="554230"/>
  </r>
  <r>
    <m/>
    <x v="4"/>
    <s v="Region VII - Midwest"/>
    <x v="43"/>
    <s v="NE"/>
    <x v="324"/>
    <n v="4"/>
    <x v="3"/>
    <n v="99106"/>
    <n v="158570"/>
    <n v="138749"/>
    <n v="221998"/>
    <n v="178392"/>
    <n v="285426"/>
    <n v="237855"/>
    <n v="380569"/>
    <n v="297319"/>
    <n v="475711"/>
    <n v="336962"/>
    <n v="539139"/>
    <n v="376604"/>
    <n v="602567"/>
  </r>
  <r>
    <m/>
    <x v="1"/>
    <s v="Region VII "/>
    <x v="43"/>
    <s v="NE"/>
    <x v="324"/>
    <n v="1"/>
    <x v="0"/>
    <n v="114664"/>
    <n v="200662"/>
    <n v="148692"/>
    <n v="260211"/>
    <n v="178222"/>
    <n v="311889"/>
    <n v="213032"/>
    <n v="372805"/>
    <n v="251242"/>
    <n v="439673"/>
    <n v="275543"/>
    <n v="482200"/>
    <n v="297509"/>
    <n v="520640"/>
  </r>
  <r>
    <m/>
    <x v="1"/>
    <s v="Region VII "/>
    <x v="43"/>
    <s v="NE"/>
    <x v="324"/>
    <n v="2"/>
    <x v="1"/>
    <n v="99440"/>
    <n v="174020"/>
    <n v="130513"/>
    <n v="228398"/>
    <n v="158880"/>
    <n v="278040"/>
    <n v="195304"/>
    <n v="341781"/>
    <n v="232530"/>
    <n v="406927"/>
    <n v="256891"/>
    <n v="449560"/>
    <n v="279235"/>
    <n v="488661"/>
  </r>
  <r>
    <m/>
    <x v="1"/>
    <s v="Region VII "/>
    <x v="43"/>
    <s v="NE"/>
    <x v="324"/>
    <n v="3"/>
    <x v="2"/>
    <n v="90197"/>
    <n v="157844"/>
    <n v="122656"/>
    <n v="214648"/>
    <n v="155030"/>
    <n v="271302"/>
    <n v="204026"/>
    <n v="357046"/>
    <n v="252520"/>
    <n v="441911"/>
    <n v="284291"/>
    <n v="497510"/>
    <n v="315616"/>
    <n v="552327"/>
  </r>
  <r>
    <m/>
    <x v="1"/>
    <s v="Region VII "/>
    <x v="43"/>
    <s v="NE"/>
    <x v="324"/>
    <n v="4"/>
    <x v="3"/>
    <n v="101175"/>
    <n v="161880"/>
    <n v="141645"/>
    <n v="226633"/>
    <n v="182115"/>
    <n v="291385"/>
    <n v="242821"/>
    <n v="388513"/>
    <n v="303526"/>
    <n v="485641"/>
    <n v="343996"/>
    <n v="550393"/>
    <n v="384466"/>
    <n v="615146"/>
  </r>
  <r>
    <m/>
    <x v="4"/>
    <s v="Region IV - Southeast"/>
    <x v="22"/>
    <s v="FL"/>
    <x v="146"/>
    <n v="1"/>
    <x v="0"/>
    <n v="114457"/>
    <n v="200300"/>
    <n v="148664"/>
    <n v="260161"/>
    <n v="177736"/>
    <n v="311038"/>
    <n v="212058"/>
    <n v="371101"/>
    <n v="250283"/>
    <n v="437995"/>
    <n v="274601"/>
    <n v="480552"/>
    <n v="297520"/>
    <n v="520660"/>
  </r>
  <r>
    <m/>
    <x v="4"/>
    <s v="Region IV - Southeast"/>
    <x v="22"/>
    <s v="FL"/>
    <x v="146"/>
    <n v="2"/>
    <x v="1"/>
    <n v="95543"/>
    <n v="167200"/>
    <n v="127259"/>
    <n v="222704"/>
    <n v="156746"/>
    <n v="274306"/>
    <n v="197131"/>
    <n v="344980"/>
    <n v="238405"/>
    <n v="417209"/>
    <n v="263246"/>
    <n v="460681"/>
    <n v="286509"/>
    <n v="501391"/>
  </r>
  <r>
    <m/>
    <x v="4"/>
    <s v="Region IV - Southeast"/>
    <x v="22"/>
    <s v="FL"/>
    <x v="146"/>
    <n v="3"/>
    <x v="2"/>
    <n v="87895"/>
    <n v="153816"/>
    <n v="121342"/>
    <n v="212349"/>
    <n v="153817"/>
    <n v="269180"/>
    <n v="200692"/>
    <n v="351211"/>
    <n v="249953"/>
    <n v="437417"/>
    <n v="281203"/>
    <n v="492106"/>
    <n v="311965"/>
    <n v="545939"/>
  </r>
  <r>
    <m/>
    <x v="4"/>
    <s v="Region IV - Southeast"/>
    <x v="22"/>
    <s v="FL"/>
    <x v="146"/>
    <n v="4"/>
    <x v="3"/>
    <n v="98673"/>
    <n v="157876"/>
    <n v="138142"/>
    <n v="221027"/>
    <n v="177611"/>
    <n v="284177"/>
    <n v="236815"/>
    <n v="378903"/>
    <n v="296018"/>
    <n v="473629"/>
    <n v="335487"/>
    <n v="536780"/>
    <n v="374956"/>
    <n v="599930"/>
  </r>
  <r>
    <m/>
    <x v="1"/>
    <s v="Region IV"/>
    <x v="22"/>
    <s v="FL"/>
    <x v="146"/>
    <n v="1"/>
    <x v="0"/>
    <n v="114138"/>
    <n v="199742"/>
    <n v="148066"/>
    <n v="259116"/>
    <n v="177509"/>
    <n v="310641"/>
    <n v="212235"/>
    <n v="371411"/>
    <n v="250350"/>
    <n v="438112"/>
    <n v="274586"/>
    <n v="480525"/>
    <n v="296528"/>
    <n v="518924"/>
  </r>
  <r>
    <m/>
    <x v="1"/>
    <s v="Region IV"/>
    <x v="22"/>
    <s v="FL"/>
    <x v="146"/>
    <n v="2"/>
    <x v="1"/>
    <n v="98747"/>
    <n v="172808"/>
    <n v="129688"/>
    <n v="226954"/>
    <n v="157955"/>
    <n v="276421"/>
    <n v="194313"/>
    <n v="340047"/>
    <n v="231433"/>
    <n v="405007"/>
    <n v="255717"/>
    <n v="447504"/>
    <n v="278013"/>
    <n v="486523"/>
  </r>
  <r>
    <m/>
    <x v="1"/>
    <s v="Region IV"/>
    <x v="22"/>
    <s v="FL"/>
    <x v="146"/>
    <n v="3"/>
    <x v="2"/>
    <n v="89295"/>
    <n v="156267"/>
    <n v="121355"/>
    <n v="212371"/>
    <n v="153327"/>
    <n v="268323"/>
    <n v="201727"/>
    <n v="353022"/>
    <n v="249619"/>
    <n v="436832"/>
    <n v="280982"/>
    <n v="491718"/>
    <n v="311893"/>
    <n v="545813"/>
  </r>
  <r>
    <m/>
    <x v="1"/>
    <s v="Region IV"/>
    <x v="22"/>
    <s v="FL"/>
    <x v="146"/>
    <n v="4"/>
    <x v="3"/>
    <n v="100705"/>
    <n v="161128"/>
    <n v="140987"/>
    <n v="225580"/>
    <n v="181270"/>
    <n v="290031"/>
    <n v="241693"/>
    <n v="386708"/>
    <n v="302116"/>
    <n v="483385"/>
    <n v="342398"/>
    <n v="547837"/>
    <n v="382680"/>
    <n v="612288"/>
  </r>
  <r>
    <m/>
    <x v="4"/>
    <s v="Region V - Midwest"/>
    <x v="34"/>
    <s v="WI"/>
    <x v="251"/>
    <n v="1"/>
    <x v="0"/>
    <n v="122582"/>
    <n v="214519"/>
    <n v="159224"/>
    <n v="278641"/>
    <n v="190366"/>
    <n v="333141"/>
    <n v="227134"/>
    <n v="397484"/>
    <n v="268081"/>
    <n v="469143"/>
    <n v="294132"/>
    <n v="514730"/>
    <n v="318684"/>
    <n v="557698"/>
  </r>
  <r>
    <m/>
    <x v="4"/>
    <s v="Region V - Midwest"/>
    <x v="34"/>
    <s v="WI"/>
    <x v="251"/>
    <n v="2"/>
    <x v="1"/>
    <n v="102293"/>
    <n v="179013"/>
    <n v="136263"/>
    <n v="238461"/>
    <n v="167850"/>
    <n v="293738"/>
    <n v="211123"/>
    <n v="369464"/>
    <n v="255340"/>
    <n v="446846"/>
    <n v="281951"/>
    <n v="493415"/>
    <n v="306873"/>
    <n v="537027"/>
  </r>
  <r>
    <m/>
    <x v="4"/>
    <s v="Region V - Midwest"/>
    <x v="34"/>
    <s v="WI"/>
    <x v="251"/>
    <n v="3"/>
    <x v="2"/>
    <n v="94084"/>
    <n v="164648"/>
    <n v="129884"/>
    <n v="227296"/>
    <n v="164639"/>
    <n v="288119"/>
    <n v="214802"/>
    <n v="375903"/>
    <n v="267523"/>
    <n v="468166"/>
    <n v="300966"/>
    <n v="526690"/>
    <n v="333884"/>
    <n v="584297"/>
  </r>
  <r>
    <m/>
    <x v="4"/>
    <s v="Region V - Midwest"/>
    <x v="34"/>
    <s v="WI"/>
    <x v="251"/>
    <n v="4"/>
    <x v="3"/>
    <n v="105677"/>
    <n v="169083"/>
    <n v="147948"/>
    <n v="236716"/>
    <n v="190219"/>
    <n v="304350"/>
    <n v="253625"/>
    <n v="405799"/>
    <n v="317031"/>
    <n v="507249"/>
    <n v="359302"/>
    <n v="574883"/>
    <n v="401572"/>
    <n v="642516"/>
  </r>
  <r>
    <m/>
    <x v="1"/>
    <s v="Region V"/>
    <x v="34"/>
    <s v="WI"/>
    <x v="251"/>
    <n v="1"/>
    <x v="0"/>
    <n v="121096"/>
    <n v="211918"/>
    <n v="157176"/>
    <n v="275057"/>
    <n v="188485"/>
    <n v="329848"/>
    <n v="225441"/>
    <n v="394521"/>
    <n v="265999"/>
    <n v="465498"/>
    <n v="291780"/>
    <n v="510615"/>
    <n v="315176"/>
    <n v="551557"/>
  </r>
  <r>
    <m/>
    <x v="1"/>
    <s v="Region V"/>
    <x v="34"/>
    <s v="WI"/>
    <x v="251"/>
    <n v="2"/>
    <x v="1"/>
    <n v="104414"/>
    <n v="182725"/>
    <n v="137256"/>
    <n v="240198"/>
    <n v="167291"/>
    <n v="292759"/>
    <n v="206015"/>
    <n v="360527"/>
    <n v="245495"/>
    <n v="429616"/>
    <n v="271310"/>
    <n v="474793"/>
    <n v="295048"/>
    <n v="516333"/>
  </r>
  <r>
    <m/>
    <x v="1"/>
    <s v="Region V"/>
    <x v="34"/>
    <s v="WI"/>
    <x v="251"/>
    <n v="3"/>
    <x v="2"/>
    <n v="94012"/>
    <n v="164521"/>
    <n v="127652"/>
    <n v="223390"/>
    <n v="161197"/>
    <n v="282095"/>
    <n v="211992"/>
    <n v="370987"/>
    <n v="262237"/>
    <n v="458915"/>
    <n v="295122"/>
    <n v="516464"/>
    <n v="327517"/>
    <n v="573156"/>
  </r>
  <r>
    <m/>
    <x v="1"/>
    <s v="Region V"/>
    <x v="34"/>
    <s v="WI"/>
    <x v="251"/>
    <n v="4"/>
    <x v="3"/>
    <n v="106835"/>
    <n v="170936"/>
    <n v="149569"/>
    <n v="239311"/>
    <n v="192303"/>
    <n v="307685"/>
    <n v="256404"/>
    <n v="410247"/>
    <n v="320506"/>
    <n v="512809"/>
    <n v="363240"/>
    <n v="581183"/>
    <n v="405974"/>
    <n v="649558"/>
  </r>
  <r>
    <m/>
    <x v="4"/>
    <s v="Region IV - Southeast"/>
    <x v="24"/>
    <s v="KY"/>
    <x v="164"/>
    <n v="1"/>
    <x v="0"/>
    <n v="112615"/>
    <n v="197076"/>
    <n v="146292"/>
    <n v="256010"/>
    <n v="174918"/>
    <n v="306106"/>
    <n v="208720"/>
    <n v="365259"/>
    <n v="246360"/>
    <n v="431130"/>
    <n v="270305"/>
    <n v="473033"/>
    <n v="292878"/>
    <n v="512537"/>
  </r>
  <r>
    <m/>
    <x v="4"/>
    <s v="Region IV - Southeast"/>
    <x v="24"/>
    <s v="KY"/>
    <x v="164"/>
    <n v="2"/>
    <x v="1"/>
    <n v="93896"/>
    <n v="164318"/>
    <n v="125108"/>
    <n v="218939"/>
    <n v="154144"/>
    <n v="269752"/>
    <n v="193947"/>
    <n v="339407"/>
    <n v="234605"/>
    <n v="410558"/>
    <n v="259067"/>
    <n v="453367"/>
    <n v="281981"/>
    <n v="493466"/>
  </r>
  <r>
    <m/>
    <x v="4"/>
    <s v="Region IV - Southeast"/>
    <x v="24"/>
    <s v="KY"/>
    <x v="164"/>
    <n v="3"/>
    <x v="2"/>
    <n v="86309"/>
    <n v="151041"/>
    <n v="119141"/>
    <n v="208496"/>
    <n v="151009"/>
    <n v="264266"/>
    <n v="196993"/>
    <n v="344738"/>
    <n v="245338"/>
    <n v="429342"/>
    <n v="275995"/>
    <n v="482991"/>
    <n v="306168"/>
    <n v="535794"/>
  </r>
  <r>
    <m/>
    <x v="4"/>
    <s v="Region IV - Southeast"/>
    <x v="24"/>
    <s v="KY"/>
    <x v="164"/>
    <n v="4"/>
    <x v="3"/>
    <n v="97082"/>
    <n v="155332"/>
    <n v="135915"/>
    <n v="217465"/>
    <n v="174748"/>
    <n v="279597"/>
    <n v="232998"/>
    <n v="372796"/>
    <n v="291247"/>
    <n v="465995"/>
    <n v="330080"/>
    <n v="528128"/>
    <n v="368913"/>
    <n v="590261"/>
  </r>
  <r>
    <m/>
    <x v="1"/>
    <s v="Region IV"/>
    <x v="24"/>
    <s v="KY"/>
    <x v="164"/>
    <n v="1"/>
    <x v="0"/>
    <n v="114138"/>
    <n v="199742"/>
    <n v="148066"/>
    <n v="259116"/>
    <n v="177509"/>
    <n v="310641"/>
    <n v="212235"/>
    <n v="371411"/>
    <n v="250350"/>
    <n v="438112"/>
    <n v="274586"/>
    <n v="480525"/>
    <n v="296528"/>
    <n v="518924"/>
  </r>
  <r>
    <m/>
    <x v="1"/>
    <s v="Region IV"/>
    <x v="24"/>
    <s v="KY"/>
    <x v="164"/>
    <n v="2"/>
    <x v="1"/>
    <n v="98747"/>
    <n v="172808"/>
    <n v="129688"/>
    <n v="226954"/>
    <n v="157955"/>
    <n v="276421"/>
    <n v="194313"/>
    <n v="340047"/>
    <n v="231433"/>
    <n v="405007"/>
    <n v="255717"/>
    <n v="447504"/>
    <n v="278013"/>
    <n v="486523"/>
  </r>
  <r>
    <m/>
    <x v="1"/>
    <s v="Region IV"/>
    <x v="24"/>
    <s v="KY"/>
    <x v="164"/>
    <n v="3"/>
    <x v="2"/>
    <n v="89295"/>
    <n v="156267"/>
    <n v="121355"/>
    <n v="212371"/>
    <n v="153327"/>
    <n v="268323"/>
    <n v="201727"/>
    <n v="353022"/>
    <n v="249619"/>
    <n v="436832"/>
    <n v="280982"/>
    <n v="491718"/>
    <n v="311893"/>
    <n v="545813"/>
  </r>
  <r>
    <m/>
    <x v="1"/>
    <s v="Region IV"/>
    <x v="24"/>
    <s v="KY"/>
    <x v="164"/>
    <n v="4"/>
    <x v="3"/>
    <n v="100705"/>
    <n v="161128"/>
    <n v="140987"/>
    <n v="225580"/>
    <n v="181270"/>
    <n v="290031"/>
    <n v="241693"/>
    <n v="386708"/>
    <n v="302116"/>
    <n v="483385"/>
    <n v="342398"/>
    <n v="547837"/>
    <n v="382680"/>
    <n v="612288"/>
  </r>
  <r>
    <m/>
    <x v="4"/>
    <s v="Region IV - Southeast"/>
    <x v="24"/>
    <s v="KY"/>
    <x v="165"/>
    <n v="1"/>
    <x v="0"/>
    <n v="111415"/>
    <n v="194976"/>
    <n v="144769"/>
    <n v="253346"/>
    <n v="173130"/>
    <n v="302977"/>
    <n v="206631"/>
    <n v="361604"/>
    <n v="243926"/>
    <n v="426871"/>
    <n v="267648"/>
    <n v="468384"/>
    <n v="290023"/>
    <n v="507541"/>
  </r>
  <r>
    <m/>
    <x v="4"/>
    <s v="Region IV - Southeast"/>
    <x v="24"/>
    <s v="KY"/>
    <x v="165"/>
    <n v="2"/>
    <x v="1"/>
    <n v="92695"/>
    <n v="162217"/>
    <n v="123586"/>
    <n v="216275"/>
    <n v="152356"/>
    <n v="266624"/>
    <n v="191858"/>
    <n v="335752"/>
    <n v="232171"/>
    <n v="406299"/>
    <n v="256410"/>
    <n v="448717"/>
    <n v="279126"/>
    <n v="488470"/>
  </r>
  <r>
    <m/>
    <x v="4"/>
    <s v="Region IV - Southeast"/>
    <x v="24"/>
    <s v="KY"/>
    <x v="165"/>
    <n v="3"/>
    <x v="2"/>
    <n v="85078"/>
    <n v="148886"/>
    <n v="117417"/>
    <n v="205479"/>
    <n v="148792"/>
    <n v="260387"/>
    <n v="194038"/>
    <n v="339566"/>
    <n v="241644"/>
    <n v="422877"/>
    <n v="271808"/>
    <n v="475664"/>
    <n v="301489"/>
    <n v="527605"/>
  </r>
  <r>
    <m/>
    <x v="4"/>
    <s v="Region IV - Southeast"/>
    <x v="24"/>
    <s v="KY"/>
    <x v="165"/>
    <n v="4"/>
    <x v="3"/>
    <n v="96043"/>
    <n v="153669"/>
    <n v="134461"/>
    <n v="215137"/>
    <n v="172878"/>
    <n v="276605"/>
    <n v="230504"/>
    <n v="368806"/>
    <n v="288130"/>
    <n v="461008"/>
    <n v="326547"/>
    <n v="522475"/>
    <n v="364964"/>
    <n v="583943"/>
  </r>
  <r>
    <m/>
    <x v="1"/>
    <s v="Region IV"/>
    <x v="24"/>
    <s v="KY"/>
    <x v="165"/>
    <n v="1"/>
    <x v="0"/>
    <n v="111109"/>
    <n v="194440"/>
    <n v="144195"/>
    <n v="252341"/>
    <n v="172907"/>
    <n v="302587"/>
    <n v="206791"/>
    <n v="361884"/>
    <n v="243978"/>
    <n v="426962"/>
    <n v="267619"/>
    <n v="468333"/>
    <n v="289060"/>
    <n v="505855"/>
  </r>
  <r>
    <m/>
    <x v="1"/>
    <s v="Region IV"/>
    <x v="24"/>
    <s v="KY"/>
    <x v="165"/>
    <n v="2"/>
    <x v="1"/>
    <n v="95878"/>
    <n v="167787"/>
    <n v="126008"/>
    <n v="220515"/>
    <n v="153556"/>
    <n v="268723"/>
    <n v="189055"/>
    <n v="330846"/>
    <n v="225258"/>
    <n v="394202"/>
    <n v="248934"/>
    <n v="435634"/>
    <n v="270696"/>
    <n v="473717"/>
  </r>
  <r>
    <m/>
    <x v="1"/>
    <s v="Region IV"/>
    <x v="24"/>
    <s v="KY"/>
    <x v="165"/>
    <n v="3"/>
    <x v="2"/>
    <n v="86414"/>
    <n v="151224"/>
    <n v="117359"/>
    <n v="205378"/>
    <n v="148218"/>
    <n v="259382"/>
    <n v="194943"/>
    <n v="341150"/>
    <n v="241165"/>
    <n v="422038"/>
    <n v="271421"/>
    <n v="474986"/>
    <n v="301230"/>
    <n v="527153"/>
  </r>
  <r>
    <m/>
    <x v="1"/>
    <s v="Region IV"/>
    <x v="24"/>
    <s v="KY"/>
    <x v="165"/>
    <n v="4"/>
    <x v="3"/>
    <n v="98026"/>
    <n v="156842"/>
    <n v="137237"/>
    <n v="219579"/>
    <n v="176447"/>
    <n v="282315"/>
    <n v="235263"/>
    <n v="376420"/>
    <n v="294078"/>
    <n v="470525"/>
    <n v="333289"/>
    <n v="533262"/>
    <n v="372499"/>
    <n v="595999"/>
  </r>
  <r>
    <m/>
    <x v="4"/>
    <s v="Region IX - West"/>
    <x v="51"/>
    <s v="CA"/>
    <x v="367"/>
    <n v="1"/>
    <x v="0"/>
    <n v="137523"/>
    <n v="240665"/>
    <n v="178405"/>
    <n v="312208"/>
    <n v="213103"/>
    <n v="372930"/>
    <n v="253990"/>
    <n v="444482"/>
    <n v="299586"/>
    <n v="524276"/>
    <n v="328616"/>
    <n v="575078"/>
    <n v="355902"/>
    <n v="622829"/>
  </r>
  <r>
    <m/>
    <x v="4"/>
    <s v="Region IX - West"/>
    <x v="51"/>
    <s v="CA"/>
    <x v="367"/>
    <n v="2"/>
    <x v="1"/>
    <n v="115976"/>
    <n v="202958"/>
    <n v="154021"/>
    <n v="269537"/>
    <n v="189192"/>
    <n v="331085"/>
    <n v="236986"/>
    <n v="414726"/>
    <n v="286056"/>
    <n v="500597"/>
    <n v="315681"/>
    <n v="552442"/>
    <n v="343359"/>
    <n v="600877"/>
  </r>
  <r>
    <m/>
    <x v="4"/>
    <s v="Region IX - West"/>
    <x v="51"/>
    <s v="CA"/>
    <x v="367"/>
    <n v="3"/>
    <x v="2"/>
    <n v="107449"/>
    <n v="188036"/>
    <n v="148481"/>
    <n v="259841"/>
    <n v="188404"/>
    <n v="329707"/>
    <n v="246196"/>
    <n v="430843"/>
    <n v="306705"/>
    <n v="536734"/>
    <n v="345234"/>
    <n v="604159"/>
    <n v="383206"/>
    <n v="670610"/>
  </r>
  <r>
    <m/>
    <x v="4"/>
    <s v="Region IX - West"/>
    <x v="51"/>
    <s v="CA"/>
    <x v="367"/>
    <n v="4"/>
    <x v="3"/>
    <n v="118584"/>
    <n v="189734"/>
    <n v="166018"/>
    <n v="265628"/>
    <n v="213451"/>
    <n v="341522"/>
    <n v="284602"/>
    <n v="455363"/>
    <n v="355752"/>
    <n v="569203"/>
    <n v="403186"/>
    <n v="645097"/>
    <n v="450619"/>
    <n v="720991"/>
  </r>
  <r>
    <m/>
    <x v="1"/>
    <s v="Region IX"/>
    <x v="51"/>
    <s v="CA"/>
    <x v="367"/>
    <n v="1"/>
    <x v="0"/>
    <n v="134785"/>
    <n v="235875"/>
    <n v="174742"/>
    <n v="305798"/>
    <n v="209417"/>
    <n v="366480"/>
    <n v="250277"/>
    <n v="437985"/>
    <n v="295131"/>
    <n v="516480"/>
    <n v="323662"/>
    <n v="566408"/>
    <n v="349423"/>
    <n v="611491"/>
  </r>
  <r>
    <m/>
    <x v="1"/>
    <s v="Region IX"/>
    <x v="51"/>
    <s v="CA"/>
    <x v="367"/>
    <n v="2"/>
    <x v="1"/>
    <n v="117070"/>
    <n v="204872"/>
    <n v="153588"/>
    <n v="268779"/>
    <n v="186909"/>
    <n v="327091"/>
    <n v="229648"/>
    <n v="401884"/>
    <n v="273357"/>
    <n v="478375"/>
    <n v="301967"/>
    <n v="528443"/>
    <n v="328190"/>
    <n v="574332"/>
  </r>
  <r>
    <m/>
    <x v="1"/>
    <s v="Region IX"/>
    <x v="51"/>
    <s v="CA"/>
    <x v="367"/>
    <n v="3"/>
    <x v="2"/>
    <n v="106395"/>
    <n v="186191"/>
    <n v="144742"/>
    <n v="253298"/>
    <n v="182988"/>
    <n v="320230"/>
    <n v="240866"/>
    <n v="421515"/>
    <n v="298158"/>
    <n v="521777"/>
    <n v="335704"/>
    <n v="587481"/>
    <n v="372729"/>
    <n v="652276"/>
  </r>
  <r>
    <m/>
    <x v="1"/>
    <s v="Region IX"/>
    <x v="51"/>
    <s v="CA"/>
    <x v="367"/>
    <n v="4"/>
    <x v="3"/>
    <n v="118934"/>
    <n v="190294"/>
    <n v="166508"/>
    <n v="266412"/>
    <n v="214081"/>
    <n v="342530"/>
    <n v="285442"/>
    <n v="456706"/>
    <n v="356802"/>
    <n v="570883"/>
    <n v="404375"/>
    <n v="647001"/>
    <n v="451949"/>
    <n v="723118"/>
  </r>
  <r>
    <m/>
    <x v="4"/>
    <s v="Region IV - Southeast"/>
    <x v="22"/>
    <s v="FL"/>
    <x v="147"/>
    <n v="1"/>
    <x v="0"/>
    <n v="104272"/>
    <n v="182477"/>
    <n v="135242"/>
    <n v="236673"/>
    <n v="161520"/>
    <n v="282660"/>
    <n v="192476"/>
    <n v="336833"/>
    <n v="227005"/>
    <n v="397260"/>
    <n v="248992"/>
    <n v="435736"/>
    <n v="269648"/>
    <n v="471884"/>
  </r>
  <r>
    <m/>
    <x v="4"/>
    <s v="Region IV - Southeast"/>
    <x v="22"/>
    <s v="FL"/>
    <x v="147"/>
    <n v="2"/>
    <x v="1"/>
    <n v="88088"/>
    <n v="154154"/>
    <n v="116927"/>
    <n v="204622"/>
    <n v="143560"/>
    <n v="251230"/>
    <n v="179704"/>
    <n v="314482"/>
    <n v="216842"/>
    <n v="379474"/>
    <n v="239276"/>
    <n v="418733"/>
    <n v="260226"/>
    <n v="455396"/>
  </r>
  <r>
    <m/>
    <x v="4"/>
    <s v="Region IV - Southeast"/>
    <x v="22"/>
    <s v="FL"/>
    <x v="147"/>
    <n v="3"/>
    <x v="2"/>
    <n v="81709"/>
    <n v="142990"/>
    <n v="112929"/>
    <n v="197625"/>
    <n v="143316"/>
    <n v="250804"/>
    <n v="187326"/>
    <n v="327820"/>
    <n v="233376"/>
    <n v="408409"/>
    <n v="262716"/>
    <n v="459754"/>
    <n v="291638"/>
    <n v="510367"/>
  </r>
  <r>
    <m/>
    <x v="4"/>
    <s v="Region IV - Southeast"/>
    <x v="22"/>
    <s v="FL"/>
    <x v="147"/>
    <n v="4"/>
    <x v="3"/>
    <n v="89916"/>
    <n v="143866"/>
    <n v="125883"/>
    <n v="201412"/>
    <n v="161849"/>
    <n v="258958"/>
    <n v="215799"/>
    <n v="345278"/>
    <n v="269748"/>
    <n v="431597"/>
    <n v="305715"/>
    <n v="489144"/>
    <n v="341681"/>
    <n v="546690"/>
  </r>
  <r>
    <m/>
    <x v="1"/>
    <s v="Region IV"/>
    <x v="22"/>
    <s v="FL"/>
    <x v="147"/>
    <n v="1"/>
    <x v="0"/>
    <n v="105199"/>
    <n v="184098"/>
    <n v="136261"/>
    <n v="238457"/>
    <n v="163219"/>
    <n v="285633"/>
    <n v="194943"/>
    <n v="341150"/>
    <n v="229775"/>
    <n v="402106"/>
    <n v="251941"/>
    <n v="440897"/>
    <n v="271878"/>
    <n v="475786"/>
  </r>
  <r>
    <m/>
    <x v="1"/>
    <s v="Region IV"/>
    <x v="22"/>
    <s v="FL"/>
    <x v="147"/>
    <n v="2"/>
    <x v="1"/>
    <n v="91892"/>
    <n v="160811"/>
    <n v="120372"/>
    <n v="210650"/>
    <n v="146312"/>
    <n v="256047"/>
    <n v="179447"/>
    <n v="314033"/>
    <n v="213419"/>
    <n v="373484"/>
    <n v="235674"/>
    <n v="412429"/>
    <n v="256019"/>
    <n v="448033"/>
  </r>
  <r>
    <m/>
    <x v="1"/>
    <s v="Region IV"/>
    <x v="22"/>
    <s v="FL"/>
    <x v="147"/>
    <n v="3"/>
    <x v="2"/>
    <n v="84111"/>
    <n v="147195"/>
    <n v="114593"/>
    <n v="200537"/>
    <n v="144999"/>
    <n v="253748"/>
    <n v="190990"/>
    <n v="334232"/>
    <n v="236541"/>
    <n v="413946"/>
    <n v="266420"/>
    <n v="466235"/>
    <n v="295909"/>
    <n v="517841"/>
  </r>
  <r>
    <m/>
    <x v="1"/>
    <s v="Region IV"/>
    <x v="22"/>
    <s v="FL"/>
    <x v="147"/>
    <n v="4"/>
    <x v="3"/>
    <n v="92840"/>
    <n v="148544"/>
    <n v="129976"/>
    <n v="207961"/>
    <n v="167111"/>
    <n v="267378"/>
    <n v="222815"/>
    <n v="356505"/>
    <n v="278519"/>
    <n v="445631"/>
    <n v="315655"/>
    <n v="505048"/>
    <n v="352791"/>
    <n v="564465"/>
  </r>
  <r>
    <m/>
    <x v="4"/>
    <s v="Region III -"/>
    <x v="20"/>
    <s v="WV"/>
    <x v="129"/>
    <n v="1"/>
    <x v="0"/>
    <n v="120086"/>
    <n v="210150"/>
    <n v="155984"/>
    <n v="272972"/>
    <n v="186496"/>
    <n v="326368"/>
    <n v="222521"/>
    <n v="389411"/>
    <n v="262640"/>
    <n v="459620"/>
    <n v="288162"/>
    <n v="504284"/>
    <n v="312219"/>
    <n v="546384"/>
  </r>
  <r>
    <m/>
    <x v="4"/>
    <s v="Region III -"/>
    <x v="20"/>
    <s v="WV"/>
    <x v="129"/>
    <n v="2"/>
    <x v="1"/>
    <n v="100190"/>
    <n v="175333"/>
    <n v="133470"/>
    <n v="233572"/>
    <n v="164418"/>
    <n v="287731"/>
    <n v="206820"/>
    <n v="361936"/>
    <n v="250146"/>
    <n v="437756"/>
    <n v="276218"/>
    <n v="483382"/>
    <n v="300637"/>
    <n v="526115"/>
  </r>
  <r>
    <m/>
    <x v="4"/>
    <s v="Region III -"/>
    <x v="20"/>
    <s v="WV"/>
    <x v="129"/>
    <n v="3"/>
    <x v="2"/>
    <n v="92138"/>
    <n v="161241"/>
    <n v="127194"/>
    <n v="222590"/>
    <n v="161227"/>
    <n v="282147"/>
    <n v="210344"/>
    <n v="368102"/>
    <n v="261970"/>
    <n v="458448"/>
    <n v="294715"/>
    <n v="515751"/>
    <n v="326946"/>
    <n v="572156"/>
  </r>
  <r>
    <m/>
    <x v="4"/>
    <s v="Region III -"/>
    <x v="20"/>
    <s v="WV"/>
    <x v="129"/>
    <n v="4"/>
    <x v="3"/>
    <n v="103524"/>
    <n v="165639"/>
    <n v="144934"/>
    <n v="231894"/>
    <n v="186343"/>
    <n v="298149"/>
    <n v="248458"/>
    <n v="397533"/>
    <n v="310572"/>
    <n v="496916"/>
    <n v="351982"/>
    <n v="563171"/>
    <n v="393392"/>
    <n v="629426"/>
  </r>
  <r>
    <m/>
    <x v="1"/>
    <s v="Region III "/>
    <x v="20"/>
    <s v="WV"/>
    <x v="129"/>
    <n v="1"/>
    <x v="0"/>
    <n v="119748"/>
    <n v="209559"/>
    <n v="155355"/>
    <n v="271871"/>
    <n v="186254"/>
    <n v="325945"/>
    <n v="222702"/>
    <n v="389729"/>
    <n v="262707"/>
    <n v="459738"/>
    <n v="288143"/>
    <n v="504251"/>
    <n v="311180"/>
    <n v="544565"/>
  </r>
  <r>
    <m/>
    <x v="1"/>
    <s v="Region III "/>
    <x v="20"/>
    <s v="WV"/>
    <x v="129"/>
    <n v="2"/>
    <x v="1"/>
    <n v="103552"/>
    <n v="181216"/>
    <n v="136016"/>
    <n v="238027"/>
    <n v="165678"/>
    <n v="289936"/>
    <n v="203843"/>
    <n v="356725"/>
    <n v="242801"/>
    <n v="424901"/>
    <n v="268285"/>
    <n v="469500"/>
    <n v="291689"/>
    <n v="510455"/>
  </r>
  <r>
    <m/>
    <x v="1"/>
    <s v="Region III "/>
    <x v="20"/>
    <s v="WV"/>
    <x v="129"/>
    <n v="3"/>
    <x v="2"/>
    <n v="93584"/>
    <n v="163772"/>
    <n v="127168"/>
    <n v="222544"/>
    <n v="160660"/>
    <n v="281155"/>
    <n v="211362"/>
    <n v="369884"/>
    <n v="261530"/>
    <n v="457677"/>
    <n v="294381"/>
    <n v="515166"/>
    <n v="326756"/>
    <n v="571824"/>
  </r>
  <r>
    <m/>
    <x v="1"/>
    <s v="Region III "/>
    <x v="20"/>
    <s v="WV"/>
    <x v="129"/>
    <n v="4"/>
    <x v="3"/>
    <n v="105653"/>
    <n v="169046"/>
    <n v="147915"/>
    <n v="236664"/>
    <n v="190176"/>
    <n v="304282"/>
    <n v="253568"/>
    <n v="405709"/>
    <n v="316960"/>
    <n v="507137"/>
    <n v="359222"/>
    <n v="574755"/>
    <n v="401483"/>
    <n v="642373"/>
  </r>
  <r>
    <m/>
    <x v="4"/>
    <s v="Region II - Northeast"/>
    <x v="11"/>
    <s v="NJ"/>
    <x v="63"/>
    <n v="1"/>
    <x v="0"/>
    <n v="146703"/>
    <n v="256730"/>
    <n v="190463"/>
    <n v="333310"/>
    <n v="227636"/>
    <n v="398363"/>
    <n v="271492"/>
    <n v="475111"/>
    <n v="320358"/>
    <n v="560627"/>
    <n v="351455"/>
    <n v="615047"/>
    <n v="380734"/>
    <n v="666285"/>
  </r>
  <r>
    <m/>
    <x v="4"/>
    <s v="Region II - Northeast"/>
    <x v="11"/>
    <s v="NJ"/>
    <x v="63"/>
    <n v="2"/>
    <x v="1"/>
    <n v="122914"/>
    <n v="215099"/>
    <n v="163542"/>
    <n v="286198"/>
    <n v="201236"/>
    <n v="352164"/>
    <n v="252719"/>
    <n v="442258"/>
    <n v="305419"/>
    <n v="534484"/>
    <n v="337174"/>
    <n v="590054"/>
    <n v="366885"/>
    <n v="642049"/>
  </r>
  <r>
    <m/>
    <x v="4"/>
    <s v="Region II - Northeast"/>
    <x v="11"/>
    <s v="NJ"/>
    <x v="63"/>
    <n v="3"/>
    <x v="2"/>
    <n v="113366"/>
    <n v="198391"/>
    <n v="156562"/>
    <n v="273983"/>
    <n v="198534"/>
    <n v="347434"/>
    <n v="259181"/>
    <n v="453567"/>
    <n v="322828"/>
    <n v="564950"/>
    <n v="363260"/>
    <n v="635706"/>
    <n v="403078"/>
    <n v="705386"/>
  </r>
  <r>
    <m/>
    <x v="4"/>
    <s v="Region II - Northeast"/>
    <x v="11"/>
    <s v="NJ"/>
    <x v="63"/>
    <n v="4"/>
    <x v="3"/>
    <n v="126482"/>
    <n v="202371"/>
    <n v="177075"/>
    <n v="283320"/>
    <n v="227668"/>
    <n v="364268"/>
    <n v="303557"/>
    <n v="485691"/>
    <n v="379446"/>
    <n v="607114"/>
    <n v="430039"/>
    <n v="688062"/>
    <n v="480632"/>
    <n v="769011"/>
  </r>
  <r>
    <m/>
    <x v="1"/>
    <s v="Region II"/>
    <x v="11"/>
    <s v="NJ"/>
    <x v="63"/>
    <n v="1"/>
    <x v="0"/>
    <n v="147628"/>
    <n v="258348"/>
    <n v="191504"/>
    <n v="335132"/>
    <n v="229580"/>
    <n v="401765"/>
    <n v="274486"/>
    <n v="480351"/>
    <n v="323776"/>
    <n v="566607"/>
    <n v="355117"/>
    <n v="621455"/>
    <n v="383489"/>
    <n v="671106"/>
  </r>
  <r>
    <m/>
    <x v="1"/>
    <s v="Region II"/>
    <x v="11"/>
    <s v="NJ"/>
    <x v="63"/>
    <n v="2"/>
    <x v="1"/>
    <n v="127748"/>
    <n v="223558"/>
    <n v="167766"/>
    <n v="293590"/>
    <n v="204322"/>
    <n v="357564"/>
    <n v="251337"/>
    <n v="439839"/>
    <n v="299341"/>
    <n v="523847"/>
    <n v="330746"/>
    <n v="578806"/>
    <n v="359578"/>
    <n v="629261"/>
  </r>
  <r>
    <m/>
    <x v="1"/>
    <s v="Region II"/>
    <x v="11"/>
    <s v="NJ"/>
    <x v="63"/>
    <n v="3"/>
    <x v="2"/>
    <n v="115551"/>
    <n v="202214"/>
    <n v="157045"/>
    <n v="274829"/>
    <n v="198427"/>
    <n v="347248"/>
    <n v="261070"/>
    <n v="456873"/>
    <n v="323057"/>
    <n v="565349"/>
    <n v="363652"/>
    <n v="636391"/>
    <n v="403664"/>
    <n v="706412"/>
  </r>
  <r>
    <m/>
    <x v="1"/>
    <s v="Region II"/>
    <x v="11"/>
    <s v="NJ"/>
    <x v="63"/>
    <n v="4"/>
    <x v="3"/>
    <n v="130254"/>
    <n v="208406"/>
    <n v="182355"/>
    <n v="291769"/>
    <n v="234457"/>
    <n v="375131"/>
    <n v="312609"/>
    <n v="500175"/>
    <n v="390762"/>
    <n v="625219"/>
    <n v="442863"/>
    <n v="708581"/>
    <n v="494965"/>
    <n v="791944"/>
  </r>
  <r>
    <m/>
    <x v="4"/>
    <s v="Region X - Northwest"/>
    <x v="8"/>
    <s v="OR"/>
    <x v="45"/>
    <n v="1"/>
    <x v="0"/>
    <n v="127346"/>
    <n v="222856"/>
    <n v="165297"/>
    <n v="289270"/>
    <n v="197528"/>
    <n v="345674"/>
    <n v="235541"/>
    <n v="412196"/>
    <n v="277906"/>
    <n v="486336"/>
    <n v="304869"/>
    <n v="533521"/>
    <n v="330245"/>
    <n v="577928"/>
  </r>
  <r>
    <m/>
    <x v="4"/>
    <s v="Region X - Northwest"/>
    <x v="8"/>
    <s v="OR"/>
    <x v="45"/>
    <n v="2"/>
    <x v="1"/>
    <n v="106886"/>
    <n v="187051"/>
    <n v="142143"/>
    <n v="248751"/>
    <n v="174822"/>
    <n v="305939"/>
    <n v="219394"/>
    <n v="383940"/>
    <n v="265057"/>
    <n v="463851"/>
    <n v="292586"/>
    <n v="512026"/>
    <n v="318333"/>
    <n v="557083"/>
  </r>
  <r>
    <m/>
    <x v="4"/>
    <s v="Region X - Northwest"/>
    <x v="8"/>
    <s v="OR"/>
    <x v="45"/>
    <n v="3"/>
    <x v="2"/>
    <n v="98705"/>
    <n v="172733"/>
    <n v="136337"/>
    <n v="238589"/>
    <n v="172916"/>
    <n v="302604"/>
    <n v="225798"/>
    <n v="395147"/>
    <n v="281261"/>
    <n v="492206"/>
    <n v="316516"/>
    <n v="553902"/>
    <n v="351242"/>
    <n v="614674"/>
  </r>
  <r>
    <m/>
    <x v="4"/>
    <s v="Region X - Northwest"/>
    <x v="8"/>
    <s v="OR"/>
    <x v="45"/>
    <n v="4"/>
    <x v="3"/>
    <n v="109798"/>
    <n v="175676"/>
    <n v="153717"/>
    <n v="245947"/>
    <n v="197636"/>
    <n v="316217"/>
    <n v="263514"/>
    <n v="421623"/>
    <n v="329393"/>
    <n v="527029"/>
    <n v="373312"/>
    <n v="597299"/>
    <n v="417231"/>
    <n v="667569"/>
  </r>
  <r>
    <m/>
    <x v="1"/>
    <s v="Region X"/>
    <x v="8"/>
    <s v="OR"/>
    <x v="45"/>
    <n v="1"/>
    <x v="0"/>
    <n v="125241"/>
    <n v="219171"/>
    <n v="162453"/>
    <n v="284293"/>
    <n v="194746"/>
    <n v="340806"/>
    <n v="232829"/>
    <n v="407451"/>
    <n v="274629"/>
    <n v="480601"/>
    <n v="301210"/>
    <n v="527117"/>
    <n v="325265"/>
    <n v="569214"/>
  </r>
  <r>
    <m/>
    <x v="1"/>
    <s v="Region X"/>
    <x v="8"/>
    <s v="OR"/>
    <x v="45"/>
    <n v="2"/>
    <x v="1"/>
    <n v="108418"/>
    <n v="189732"/>
    <n v="142366"/>
    <n v="249140"/>
    <n v="173374"/>
    <n v="303404"/>
    <n v="213240"/>
    <n v="373170"/>
    <n v="253953"/>
    <n v="444418"/>
    <n v="280590"/>
    <n v="491032"/>
    <n v="305039"/>
    <n v="533818"/>
  </r>
  <r>
    <m/>
    <x v="1"/>
    <s v="Region X"/>
    <x v="8"/>
    <s v="OR"/>
    <x v="45"/>
    <n v="3"/>
    <x v="2"/>
    <n v="98116"/>
    <n v="171704"/>
    <n v="133364"/>
    <n v="233387"/>
    <n v="168517"/>
    <n v="294904"/>
    <n v="221727"/>
    <n v="388023"/>
    <n v="274383"/>
    <n v="480170"/>
    <n v="308869"/>
    <n v="540521"/>
    <n v="342862"/>
    <n v="600009"/>
  </r>
  <r>
    <m/>
    <x v="1"/>
    <s v="Region X"/>
    <x v="8"/>
    <s v="OR"/>
    <x v="45"/>
    <n v="4"/>
    <x v="3"/>
    <n v="110503"/>
    <n v="176804"/>
    <n v="154704"/>
    <n v="247526"/>
    <n v="198905"/>
    <n v="318248"/>
    <n v="265206"/>
    <n v="424330"/>
    <n v="331508"/>
    <n v="530413"/>
    <n v="375709"/>
    <n v="601134"/>
    <n v="419910"/>
    <n v="671856"/>
  </r>
  <r>
    <m/>
    <x v="4"/>
    <s v="Region IV - Southeast"/>
    <x v="22"/>
    <s v="FL"/>
    <x v="148"/>
    <n v="1"/>
    <x v="0"/>
    <n v="108039"/>
    <n v="189069"/>
    <n v="140164"/>
    <n v="245286"/>
    <n v="167430"/>
    <n v="293003"/>
    <n v="199563"/>
    <n v="349235"/>
    <n v="235394"/>
    <n v="411940"/>
    <n v="258207"/>
    <n v="451862"/>
    <n v="279651"/>
    <n v="489389"/>
  </r>
  <r>
    <m/>
    <x v="4"/>
    <s v="Region IV - Southeast"/>
    <x v="22"/>
    <s v="FL"/>
    <x v="148"/>
    <n v="2"/>
    <x v="1"/>
    <n v="91075"/>
    <n v="159382"/>
    <n v="120966"/>
    <n v="211691"/>
    <n v="148604"/>
    <n v="260058"/>
    <n v="186175"/>
    <n v="325807"/>
    <n v="224741"/>
    <n v="393297"/>
    <n v="248022"/>
    <n v="434039"/>
    <n v="269775"/>
    <n v="472106"/>
  </r>
  <r>
    <m/>
    <x v="4"/>
    <s v="Region IV - Southeast"/>
    <x v="22"/>
    <s v="FL"/>
    <x v="148"/>
    <n v="3"/>
    <x v="2"/>
    <n v="84356"/>
    <n v="147622"/>
    <n v="116564"/>
    <n v="203987"/>
    <n v="147900"/>
    <n v="258825"/>
    <n v="193256"/>
    <n v="338198"/>
    <n v="240751"/>
    <n v="421315"/>
    <n v="270989"/>
    <n v="474231"/>
    <n v="300788"/>
    <n v="526380"/>
  </r>
  <r>
    <m/>
    <x v="4"/>
    <s v="Region IV - Southeast"/>
    <x v="22"/>
    <s v="FL"/>
    <x v="148"/>
    <n v="4"/>
    <x v="3"/>
    <n v="93160"/>
    <n v="149056"/>
    <n v="130424"/>
    <n v="208679"/>
    <n v="167688"/>
    <n v="268301"/>
    <n v="223585"/>
    <n v="357735"/>
    <n v="279481"/>
    <n v="447169"/>
    <n v="316745"/>
    <n v="506792"/>
    <n v="354009"/>
    <n v="566414"/>
  </r>
  <r>
    <m/>
    <x v="1"/>
    <s v="Region IV"/>
    <x v="22"/>
    <s v="FL"/>
    <x v="148"/>
    <n v="1"/>
    <x v="0"/>
    <n v="108960"/>
    <n v="190679"/>
    <n v="141172"/>
    <n v="247050"/>
    <n v="169127"/>
    <n v="295972"/>
    <n v="202038"/>
    <n v="353566"/>
    <n v="238171"/>
    <n v="416800"/>
    <n v="261162"/>
    <n v="457034"/>
    <n v="281866"/>
    <n v="493265"/>
  </r>
  <r>
    <m/>
    <x v="1"/>
    <s v="Region IV"/>
    <x v="22"/>
    <s v="FL"/>
    <x v="148"/>
    <n v="2"/>
    <x v="1"/>
    <n v="95011"/>
    <n v="166270"/>
    <n v="124516"/>
    <n v="217904"/>
    <n v="151406"/>
    <n v="264960"/>
    <n v="185796"/>
    <n v="325143"/>
    <n v="221028"/>
    <n v="386798"/>
    <n v="244102"/>
    <n v="427178"/>
    <n v="265213"/>
    <n v="464123"/>
  </r>
  <r>
    <m/>
    <x v="1"/>
    <s v="Region IV"/>
    <x v="22"/>
    <s v="FL"/>
    <x v="148"/>
    <n v="3"/>
    <x v="2"/>
    <n v="86777"/>
    <n v="151860"/>
    <n v="118173"/>
    <n v="206802"/>
    <n v="149489"/>
    <n v="261606"/>
    <n v="196864"/>
    <n v="344511"/>
    <n v="243777"/>
    <n v="426610"/>
    <n v="274542"/>
    <n v="480448"/>
    <n v="304897"/>
    <n v="533570"/>
  </r>
  <r>
    <m/>
    <x v="1"/>
    <s v="Region IV"/>
    <x v="22"/>
    <s v="FL"/>
    <x v="148"/>
    <n v="4"/>
    <x v="3"/>
    <n v="96155"/>
    <n v="153847"/>
    <n v="134616"/>
    <n v="215386"/>
    <n v="173078"/>
    <n v="276925"/>
    <n v="230771"/>
    <n v="369234"/>
    <n v="288464"/>
    <n v="461542"/>
    <n v="326926"/>
    <n v="523081"/>
    <n v="365388"/>
    <n v="584620"/>
  </r>
  <r>
    <m/>
    <x v="4"/>
    <s v="Region V - Midwest"/>
    <x v="29"/>
    <s v="IL"/>
    <x v="201"/>
    <n v="1"/>
    <x v="0"/>
    <n v="131825"/>
    <n v="230693"/>
    <n v="171128"/>
    <n v="299473"/>
    <n v="204511"/>
    <n v="357894"/>
    <n v="243888"/>
    <n v="426805"/>
    <n v="287770"/>
    <n v="503598"/>
    <n v="315697"/>
    <n v="552470"/>
    <n v="341985"/>
    <n v="598473"/>
  </r>
  <r>
    <m/>
    <x v="4"/>
    <s v="Region V - Midwest"/>
    <x v="29"/>
    <s v="IL"/>
    <x v="201"/>
    <n v="2"/>
    <x v="1"/>
    <n v="110551"/>
    <n v="193464"/>
    <n v="147053"/>
    <n v="257343"/>
    <n v="180902"/>
    <n v="316579"/>
    <n v="227100"/>
    <n v="397425"/>
    <n v="274411"/>
    <n v="480218"/>
    <n v="302925"/>
    <n v="530119"/>
    <n v="329600"/>
    <n v="576799"/>
  </r>
  <r>
    <m/>
    <x v="4"/>
    <s v="Region V - Midwest"/>
    <x v="29"/>
    <s v="IL"/>
    <x v="201"/>
    <n v="3"/>
    <x v="2"/>
    <n v="102029"/>
    <n v="178551"/>
    <n v="140917"/>
    <n v="246605"/>
    <n v="178711"/>
    <n v="312744"/>
    <n v="233335"/>
    <n v="408336"/>
    <n v="290642"/>
    <n v="508624"/>
    <n v="327059"/>
    <n v="572353"/>
    <n v="362926"/>
    <n v="635120"/>
  </r>
  <r>
    <m/>
    <x v="4"/>
    <s v="Region V - Midwest"/>
    <x v="29"/>
    <s v="IL"/>
    <x v="201"/>
    <n v="4"/>
    <x v="3"/>
    <n v="113657"/>
    <n v="181851"/>
    <n v="159120"/>
    <n v="254591"/>
    <n v="204582"/>
    <n v="327332"/>
    <n v="272777"/>
    <n v="436443"/>
    <n v="340971"/>
    <n v="545553"/>
    <n v="386433"/>
    <n v="618294"/>
    <n v="431896"/>
    <n v="691034"/>
  </r>
  <r>
    <m/>
    <x v="1"/>
    <s v="Region V"/>
    <x v="29"/>
    <s v="IL"/>
    <x v="201"/>
    <n v="1"/>
    <x v="0"/>
    <n v="130255"/>
    <n v="227947"/>
    <n v="168919"/>
    <n v="295607"/>
    <n v="202471"/>
    <n v="354324"/>
    <n v="242025"/>
    <n v="423544"/>
    <n v="285443"/>
    <n v="499524"/>
    <n v="313055"/>
    <n v="547846"/>
    <n v="338019"/>
    <n v="591533"/>
  </r>
  <r>
    <m/>
    <x v="1"/>
    <s v="Region V"/>
    <x v="29"/>
    <s v="IL"/>
    <x v="201"/>
    <n v="2"/>
    <x v="1"/>
    <n v="112926"/>
    <n v="197620"/>
    <n v="148226"/>
    <n v="259395"/>
    <n v="180454"/>
    <n v="315794"/>
    <n v="221845"/>
    <n v="388229"/>
    <n v="264143"/>
    <n v="462250"/>
    <n v="291822"/>
    <n v="510688"/>
    <n v="317212"/>
    <n v="555120"/>
  </r>
  <r>
    <m/>
    <x v="1"/>
    <s v="Region V"/>
    <x v="29"/>
    <s v="IL"/>
    <x v="201"/>
    <n v="3"/>
    <x v="2"/>
    <n v="102388"/>
    <n v="179179"/>
    <n v="139223"/>
    <n v="243641"/>
    <n v="175961"/>
    <n v="307932"/>
    <n v="231564"/>
    <n v="405237"/>
    <n v="286595"/>
    <n v="501542"/>
    <n v="322647"/>
    <n v="564632"/>
    <n v="358190"/>
    <n v="626833"/>
  </r>
  <r>
    <m/>
    <x v="1"/>
    <s v="Region V"/>
    <x v="29"/>
    <s v="IL"/>
    <x v="201"/>
    <n v="4"/>
    <x v="3"/>
    <n v="114931"/>
    <n v="183890"/>
    <n v="160904"/>
    <n v="257446"/>
    <n v="206876"/>
    <n v="331002"/>
    <n v="275835"/>
    <n v="441336"/>
    <n v="344794"/>
    <n v="551671"/>
    <n v="390767"/>
    <n v="625227"/>
    <n v="436739"/>
    <n v="698783"/>
  </r>
  <r>
    <m/>
    <x v="4"/>
    <s v="Region III -"/>
    <x v="19"/>
    <s v="VA"/>
    <x v="119"/>
    <n v="1"/>
    <x v="0"/>
    <n v="119899"/>
    <n v="209824"/>
    <n v="155602"/>
    <n v="272304"/>
    <n v="185918"/>
    <n v="325356"/>
    <n v="221662"/>
    <n v="387908"/>
    <n v="261506"/>
    <n v="457636"/>
    <n v="286868"/>
    <n v="502019"/>
    <n v="310726"/>
    <n v="543771"/>
  </r>
  <r>
    <m/>
    <x v="4"/>
    <s v="Region III -"/>
    <x v="19"/>
    <s v="VA"/>
    <x v="119"/>
    <n v="2"/>
    <x v="1"/>
    <n v="100790"/>
    <n v="176383"/>
    <n v="133977"/>
    <n v="234460"/>
    <n v="164712"/>
    <n v="288246"/>
    <n v="206582"/>
    <n v="361518"/>
    <n v="249506"/>
    <n v="436636"/>
    <n v="275396"/>
    <n v="481943"/>
    <n v="299602"/>
    <n v="524303"/>
  </r>
  <r>
    <m/>
    <x v="4"/>
    <s v="Region III -"/>
    <x v="19"/>
    <s v="VA"/>
    <x v="119"/>
    <n v="3"/>
    <x v="2"/>
    <n v="93174"/>
    <n v="163055"/>
    <n v="128716"/>
    <n v="225253"/>
    <n v="163275"/>
    <n v="285732"/>
    <n v="213257"/>
    <n v="373200"/>
    <n v="265650"/>
    <n v="464887"/>
    <n v="298972"/>
    <n v="523201"/>
    <n v="331800"/>
    <n v="580650"/>
  </r>
  <r>
    <m/>
    <x v="4"/>
    <s v="Region III -"/>
    <x v="19"/>
    <s v="VA"/>
    <x v="119"/>
    <n v="4"/>
    <x v="3"/>
    <n v="103380"/>
    <n v="165409"/>
    <n v="144733"/>
    <n v="231572"/>
    <n v="186085"/>
    <n v="297736"/>
    <n v="248113"/>
    <n v="396981"/>
    <n v="310141"/>
    <n v="496226"/>
    <n v="351494"/>
    <n v="562390"/>
    <n v="392846"/>
    <n v="628553"/>
  </r>
  <r>
    <m/>
    <x v="1"/>
    <s v="Region III "/>
    <x v="19"/>
    <s v="VI"/>
    <x v="119"/>
    <n v="1"/>
    <x v="0"/>
    <n v="120794"/>
    <n v="211390"/>
    <n v="156564"/>
    <n v="273987"/>
    <n v="187606"/>
    <n v="328311"/>
    <n v="224172"/>
    <n v="392301"/>
    <n v="264314"/>
    <n v="462550"/>
    <n v="289851"/>
    <n v="507239"/>
    <n v="312884"/>
    <n v="547547"/>
  </r>
  <r>
    <m/>
    <x v="1"/>
    <s v="Region III "/>
    <x v="19"/>
    <s v="VI"/>
    <x v="119"/>
    <n v="2"/>
    <x v="1"/>
    <n v="105083"/>
    <n v="183895"/>
    <n v="137803"/>
    <n v="241155"/>
    <n v="167645"/>
    <n v="293378"/>
    <n v="205876"/>
    <n v="360283"/>
    <n v="245003"/>
    <n v="428755"/>
    <n v="270619"/>
    <n v="473584"/>
    <n v="294081"/>
    <n v="514642"/>
  </r>
  <r>
    <m/>
    <x v="1"/>
    <s v="Region III "/>
    <x v="19"/>
    <s v="VI"/>
    <x v="119"/>
    <n v="3"/>
    <x v="2"/>
    <n v="95691"/>
    <n v="167459"/>
    <n v="130232"/>
    <n v="227906"/>
    <n v="164685"/>
    <n v="288199"/>
    <n v="216814"/>
    <n v="379425"/>
    <n v="268424"/>
    <n v="469743"/>
    <n v="302255"/>
    <n v="528947"/>
    <n v="335625"/>
    <n v="587344"/>
  </r>
  <r>
    <m/>
    <x v="1"/>
    <s v="Region III "/>
    <x v="19"/>
    <s v="VI"/>
    <x v="119"/>
    <n v="4"/>
    <x v="3"/>
    <n v="106592"/>
    <n v="170548"/>
    <n v="149229"/>
    <n v="238767"/>
    <n v="191866"/>
    <n v="306986"/>
    <n v="255822"/>
    <n v="409314"/>
    <n v="319777"/>
    <n v="511643"/>
    <n v="362414"/>
    <n v="579862"/>
    <n v="405051"/>
    <n v="648081"/>
  </r>
  <r>
    <m/>
    <x v="4"/>
    <s v="Region IV - Southeast"/>
    <x v="21"/>
    <s v="AL"/>
    <x v="138"/>
    <n v="1"/>
    <x v="0"/>
    <n v="98667"/>
    <n v="172668"/>
    <n v="127919"/>
    <n v="223858"/>
    <n v="152729"/>
    <n v="267275"/>
    <n v="181935"/>
    <n v="318387"/>
    <n v="214528"/>
    <n v="375425"/>
    <n v="235287"/>
    <n v="411752"/>
    <n v="254772"/>
    <n v="445850"/>
  </r>
  <r>
    <m/>
    <x v="4"/>
    <s v="Region IV - Southeast"/>
    <x v="21"/>
    <s v="AL"/>
    <x v="138"/>
    <n v="2"/>
    <x v="1"/>
    <n v="83639"/>
    <n v="146369"/>
    <n v="110912"/>
    <n v="194097"/>
    <n v="136051"/>
    <n v="238090"/>
    <n v="170076"/>
    <n v="297632"/>
    <n v="205091"/>
    <n v="358909"/>
    <n v="226265"/>
    <n v="395964"/>
    <n v="246023"/>
    <n v="430540"/>
  </r>
  <r>
    <m/>
    <x v="4"/>
    <s v="Region IV - Southeast"/>
    <x v="21"/>
    <s v="AL"/>
    <x v="138"/>
    <n v="3"/>
    <x v="2"/>
    <n v="77763"/>
    <n v="136086"/>
    <n v="107510"/>
    <n v="188143"/>
    <n v="136484"/>
    <n v="238846"/>
    <n v="178484"/>
    <n v="312347"/>
    <n v="222380"/>
    <n v="389165"/>
    <n v="250381"/>
    <n v="438166"/>
    <n v="277993"/>
    <n v="486488"/>
  </r>
  <r>
    <m/>
    <x v="4"/>
    <s v="Region IV - Southeast"/>
    <x v="21"/>
    <s v="AL"/>
    <x v="138"/>
    <n v="4"/>
    <x v="3"/>
    <n v="85089"/>
    <n v="136143"/>
    <n v="119125"/>
    <n v="190600"/>
    <n v="153161"/>
    <n v="245057"/>
    <n v="204214"/>
    <n v="326743"/>
    <n v="255268"/>
    <n v="408429"/>
    <n v="289304"/>
    <n v="462886"/>
    <n v="323339"/>
    <n v="517343"/>
  </r>
  <r>
    <m/>
    <x v="1"/>
    <s v="Region IV"/>
    <x v="21"/>
    <s v="AL"/>
    <x v="138"/>
    <n v="1"/>
    <x v="0"/>
    <n v="100200"/>
    <n v="175350"/>
    <n v="129711"/>
    <n v="226994"/>
    <n v="155323"/>
    <n v="271815"/>
    <n v="185438"/>
    <n v="324516"/>
    <n v="218507"/>
    <n v="382387"/>
    <n v="239558"/>
    <n v="419226"/>
    <n v="258443"/>
    <n v="452275"/>
  </r>
  <r>
    <m/>
    <x v="1"/>
    <s v="Region IV"/>
    <x v="21"/>
    <s v="AL"/>
    <x v="138"/>
    <n v="2"/>
    <x v="1"/>
    <n v="87844"/>
    <n v="153727"/>
    <n v="114957"/>
    <n v="201174"/>
    <n v="139624"/>
    <n v="244343"/>
    <n v="171049"/>
    <n v="299336"/>
    <n v="203319"/>
    <n v="355809"/>
    <n v="224470"/>
    <n v="392823"/>
    <n v="243775"/>
    <n v="426606"/>
  </r>
  <r>
    <m/>
    <x v="1"/>
    <s v="Region IV"/>
    <x v="21"/>
    <s v="AL"/>
    <x v="138"/>
    <n v="3"/>
    <x v="2"/>
    <n v="80770"/>
    <n v="141348"/>
    <n v="110141"/>
    <n v="192747"/>
    <n v="139442"/>
    <n v="244024"/>
    <n v="183748"/>
    <n v="321559"/>
    <n v="227646"/>
    <n v="398380"/>
    <n v="256457"/>
    <n v="448801"/>
    <n v="284907"/>
    <n v="498587"/>
  </r>
  <r>
    <m/>
    <x v="1"/>
    <s v="Region IV"/>
    <x v="21"/>
    <s v="AL"/>
    <x v="138"/>
    <n v="4"/>
    <x v="3"/>
    <n v="88436"/>
    <n v="141498"/>
    <n v="123811"/>
    <n v="198098"/>
    <n v="159185"/>
    <n v="254697"/>
    <n v="212247"/>
    <n v="339596"/>
    <n v="265309"/>
    <n v="424495"/>
    <n v="300684"/>
    <n v="481094"/>
    <n v="336058"/>
    <n v="537693"/>
  </r>
  <r>
    <m/>
    <x v="4"/>
    <s v="Region III -"/>
    <x v="18"/>
    <s v="PA"/>
    <x v="104"/>
    <n v="1"/>
    <x v="0"/>
    <n v="148462"/>
    <n v="259808"/>
    <n v="192657"/>
    <n v="337150"/>
    <n v="230181"/>
    <n v="402817"/>
    <n v="274420"/>
    <n v="480235"/>
    <n v="323737"/>
    <n v="566540"/>
    <n v="355130"/>
    <n v="621477"/>
    <n v="384657"/>
    <n v="673150"/>
  </r>
  <r>
    <m/>
    <x v="4"/>
    <s v="Region III -"/>
    <x v="18"/>
    <s v="PA"/>
    <x v="104"/>
    <n v="2"/>
    <x v="1"/>
    <n v="124868"/>
    <n v="218518"/>
    <n v="165957"/>
    <n v="290425"/>
    <n v="203998"/>
    <n v="356996"/>
    <n v="255800"/>
    <n v="447651"/>
    <n v="308921"/>
    <n v="540611"/>
    <n v="340965"/>
    <n v="596689"/>
    <n v="370922"/>
    <n v="649113"/>
  </r>
  <r>
    <m/>
    <x v="4"/>
    <s v="Region III -"/>
    <x v="18"/>
    <s v="PA"/>
    <x v="104"/>
    <n v="3"/>
    <x v="2"/>
    <n v="115475"/>
    <n v="202082"/>
    <n v="159532"/>
    <n v="279181"/>
    <n v="202375"/>
    <n v="354156"/>
    <n v="264348"/>
    <n v="462609"/>
    <n v="329297"/>
    <n v="576269"/>
    <n v="370612"/>
    <n v="648572"/>
    <n v="411319"/>
    <n v="719808"/>
  </r>
  <r>
    <m/>
    <x v="4"/>
    <s v="Region III -"/>
    <x v="18"/>
    <s v="PA"/>
    <x v="104"/>
    <n v="4"/>
    <x v="3"/>
    <n v="128009"/>
    <n v="204814"/>
    <n v="179213"/>
    <n v="286740"/>
    <n v="230416"/>
    <n v="368666"/>
    <n v="307222"/>
    <n v="491555"/>
    <n v="384027"/>
    <n v="614443"/>
    <n v="435231"/>
    <n v="696369"/>
    <n v="486434"/>
    <n v="778295"/>
  </r>
  <r>
    <m/>
    <x v="1"/>
    <s v="Region III "/>
    <x v="18"/>
    <s v="PA"/>
    <x v="104"/>
    <n v="1"/>
    <x v="0"/>
    <n v="146299"/>
    <n v="256024"/>
    <n v="189709"/>
    <n v="331991"/>
    <n v="227381"/>
    <n v="397917"/>
    <n v="271786"/>
    <n v="475626"/>
    <n v="320530"/>
    <n v="560927"/>
    <n v="351530"/>
    <n v="615178"/>
    <n v="379548"/>
    <n v="664210"/>
  </r>
  <r>
    <m/>
    <x v="1"/>
    <s v="Region III "/>
    <x v="18"/>
    <s v="PA"/>
    <x v="104"/>
    <n v="2"/>
    <x v="1"/>
    <n v="126900"/>
    <n v="222075"/>
    <n v="166545"/>
    <n v="291454"/>
    <n v="202735"/>
    <n v="354786"/>
    <n v="249197"/>
    <n v="436094"/>
    <n v="296686"/>
    <n v="519201"/>
    <n v="327765"/>
    <n v="573589"/>
    <n v="356267"/>
    <n v="623468"/>
  </r>
  <r>
    <m/>
    <x v="1"/>
    <s v="Region III "/>
    <x v="18"/>
    <s v="PA"/>
    <x v="104"/>
    <n v="3"/>
    <x v="2"/>
    <n v="115133"/>
    <n v="201483"/>
    <n v="156575"/>
    <n v="274006"/>
    <n v="197908"/>
    <n v="346338"/>
    <n v="260462"/>
    <n v="455808"/>
    <n v="322375"/>
    <n v="564157"/>
    <n v="362940"/>
    <n v="635144"/>
    <n v="402935"/>
    <n v="705136"/>
  </r>
  <r>
    <m/>
    <x v="1"/>
    <s v="Region III "/>
    <x v="18"/>
    <s v="PA"/>
    <x v="104"/>
    <n v="4"/>
    <x v="3"/>
    <n v="129089"/>
    <n v="206543"/>
    <n v="180725"/>
    <n v="289160"/>
    <n v="232361"/>
    <n v="371778"/>
    <n v="309815"/>
    <n v="495704"/>
    <n v="387268"/>
    <n v="619629"/>
    <n v="438904"/>
    <n v="702247"/>
    <n v="490540"/>
    <n v="784864"/>
  </r>
  <r>
    <m/>
    <x v="4"/>
    <s v="Region IX - West"/>
    <x v="50"/>
    <s v="AZ"/>
    <x v="358"/>
    <n v="1"/>
    <x v="0"/>
    <n v="111811"/>
    <n v="195669"/>
    <n v="145058"/>
    <n v="253851"/>
    <n v="173277"/>
    <n v="303236"/>
    <n v="206533"/>
    <n v="361433"/>
    <n v="243618"/>
    <n v="426331"/>
    <n v="267227"/>
    <n v="467648"/>
    <n v="289421"/>
    <n v="506487"/>
  </r>
  <r>
    <m/>
    <x v="4"/>
    <s v="Region IX - West"/>
    <x v="50"/>
    <s v="AZ"/>
    <x v="358"/>
    <n v="2"/>
    <x v="1"/>
    <n v="94248"/>
    <n v="164934"/>
    <n v="125182"/>
    <n v="219069"/>
    <n v="153787"/>
    <n v="269127"/>
    <n v="192673"/>
    <n v="337178"/>
    <n v="232589"/>
    <n v="407030"/>
    <n v="256683"/>
    <n v="449196"/>
    <n v="279197"/>
    <n v="488594"/>
  </r>
  <r>
    <m/>
    <x v="4"/>
    <s v="Region IX - West"/>
    <x v="50"/>
    <s v="AZ"/>
    <x v="358"/>
    <n v="3"/>
    <x v="2"/>
    <n v="87290"/>
    <n v="152757"/>
    <n v="120618"/>
    <n v="211081"/>
    <n v="153042"/>
    <n v="267824"/>
    <n v="199973"/>
    <n v="349953"/>
    <n v="249119"/>
    <n v="435958"/>
    <n v="280406"/>
    <n v="490711"/>
    <n v="311240"/>
    <n v="544670"/>
  </r>
  <r>
    <m/>
    <x v="4"/>
    <s v="Region IX - West"/>
    <x v="50"/>
    <s v="AZ"/>
    <x v="358"/>
    <n v="4"/>
    <x v="3"/>
    <n v="96412"/>
    <n v="154259"/>
    <n v="134977"/>
    <n v="215963"/>
    <n v="173542"/>
    <n v="277667"/>
    <n v="231389"/>
    <n v="370222"/>
    <n v="289236"/>
    <n v="462778"/>
    <n v="327801"/>
    <n v="524481"/>
    <n v="366366"/>
    <n v="586185"/>
  </r>
  <r>
    <m/>
    <x v="1"/>
    <s v="Region IX"/>
    <x v="50"/>
    <s v="AZ"/>
    <x v="358"/>
    <n v="1"/>
    <x v="0"/>
    <n v="111527"/>
    <n v="195171"/>
    <n v="144572"/>
    <n v="253000"/>
    <n v="173249"/>
    <n v="303186"/>
    <n v="207036"/>
    <n v="362313"/>
    <n v="244127"/>
    <n v="427221"/>
    <n v="267720"/>
    <n v="468510"/>
    <n v="289014"/>
    <n v="505774"/>
  </r>
  <r>
    <m/>
    <x v="1"/>
    <s v="Region IX"/>
    <x v="50"/>
    <s v="AZ"/>
    <x v="358"/>
    <n v="2"/>
    <x v="1"/>
    <n v="96937"/>
    <n v="169640"/>
    <n v="127151"/>
    <n v="222514"/>
    <n v="154713"/>
    <n v="270748"/>
    <n v="190047"/>
    <n v="332583"/>
    <n v="226195"/>
    <n v="395841"/>
    <n v="249858"/>
    <n v="437251"/>
    <n v="271539"/>
    <n v="475194"/>
  </r>
  <r>
    <m/>
    <x v="1"/>
    <s v="Region IX"/>
    <x v="50"/>
    <s v="AZ"/>
    <x v="358"/>
    <n v="3"/>
    <x v="2"/>
    <n v="88178"/>
    <n v="154311"/>
    <n v="119981"/>
    <n v="209966"/>
    <n v="151701"/>
    <n v="265477"/>
    <n v="199700"/>
    <n v="349475"/>
    <n v="247217"/>
    <n v="432630"/>
    <n v="278360"/>
    <n v="487130"/>
    <n v="309075"/>
    <n v="540882"/>
  </r>
  <r>
    <m/>
    <x v="1"/>
    <s v="Region IX"/>
    <x v="50"/>
    <s v="AZ"/>
    <x v="358"/>
    <n v="4"/>
    <x v="3"/>
    <n v="98412"/>
    <n v="157459"/>
    <n v="137777"/>
    <n v="220443"/>
    <n v="177142"/>
    <n v="283427"/>
    <n v="236189"/>
    <n v="377902"/>
    <n v="295236"/>
    <n v="472378"/>
    <n v="334601"/>
    <n v="535362"/>
    <n v="373966"/>
    <n v="598346"/>
  </r>
  <r>
    <m/>
    <x v="4"/>
    <s v="Region VIII -"/>
    <x v="47"/>
    <s v="SD"/>
    <x v="346"/>
    <n v="1"/>
    <x v="0"/>
    <n v="116099"/>
    <n v="203174"/>
    <n v="150637"/>
    <n v="263614"/>
    <n v="179955"/>
    <n v="314922"/>
    <n v="214511"/>
    <n v="375395"/>
    <n v="253041"/>
    <n v="442822"/>
    <n v="277570"/>
    <n v="485747"/>
    <n v="300633"/>
    <n v="526107"/>
  </r>
  <r>
    <m/>
    <x v="4"/>
    <s v="Region VIII -"/>
    <x v="47"/>
    <s v="SD"/>
    <x v="346"/>
    <n v="2"/>
    <x v="1"/>
    <n v="97780"/>
    <n v="171116"/>
    <n v="129906"/>
    <n v="227335"/>
    <n v="159626"/>
    <n v="279345"/>
    <n v="200055"/>
    <n v="350095"/>
    <n v="241537"/>
    <n v="422690"/>
    <n v="266572"/>
    <n v="466501"/>
    <n v="289968"/>
    <n v="507444"/>
  </r>
  <r>
    <m/>
    <x v="4"/>
    <s v="Region VIII -"/>
    <x v="47"/>
    <s v="SD"/>
    <x v="346"/>
    <n v="3"/>
    <x v="2"/>
    <n v="90509"/>
    <n v="158391"/>
    <n v="125056"/>
    <n v="218849"/>
    <n v="158661"/>
    <n v="277658"/>
    <n v="207289"/>
    <n v="362757"/>
    <n v="258228"/>
    <n v="451899"/>
    <n v="290647"/>
    <n v="508632"/>
    <n v="322593"/>
    <n v="564538"/>
  </r>
  <r>
    <m/>
    <x v="4"/>
    <s v="Region VIII -"/>
    <x v="47"/>
    <s v="SD"/>
    <x v="346"/>
    <n v="4"/>
    <x v="3"/>
    <n v="100108"/>
    <n v="160173"/>
    <n v="140151"/>
    <n v="224242"/>
    <n v="180195"/>
    <n v="288312"/>
    <n v="240260"/>
    <n v="384416"/>
    <n v="300325"/>
    <n v="480519"/>
    <n v="340368"/>
    <n v="544589"/>
    <n v="380411"/>
    <n v="608658"/>
  </r>
  <r>
    <m/>
    <x v="1"/>
    <s v="Region VIII"/>
    <x v="47"/>
    <s v="SD"/>
    <x v="346"/>
    <n v="1"/>
    <x v="0"/>
    <n v="113965"/>
    <n v="199438"/>
    <n v="147730"/>
    <n v="258528"/>
    <n v="177033"/>
    <n v="309807"/>
    <n v="211556"/>
    <n v="370223"/>
    <n v="249454"/>
    <n v="436545"/>
    <n v="273562"/>
    <n v="478734"/>
    <n v="295319"/>
    <n v="516808"/>
  </r>
  <r>
    <m/>
    <x v="1"/>
    <s v="Region VIII"/>
    <x v="47"/>
    <s v="SD"/>
    <x v="346"/>
    <n v="2"/>
    <x v="1"/>
    <n v="99064"/>
    <n v="173363"/>
    <n v="129938"/>
    <n v="227392"/>
    <n v="158102"/>
    <n v="276679"/>
    <n v="194205"/>
    <n v="339859"/>
    <n v="231141"/>
    <n v="404496"/>
    <n v="255320"/>
    <n v="446810"/>
    <n v="277473"/>
    <n v="485578"/>
  </r>
  <r>
    <m/>
    <x v="1"/>
    <s v="Region VIII"/>
    <x v="47"/>
    <s v="SD"/>
    <x v="346"/>
    <n v="3"/>
    <x v="2"/>
    <n v="90122"/>
    <n v="157714"/>
    <n v="122629"/>
    <n v="214601"/>
    <n v="155052"/>
    <n v="271340"/>
    <n v="204112"/>
    <n v="357197"/>
    <n v="252681"/>
    <n v="442192"/>
    <n v="284514"/>
    <n v="497900"/>
    <n v="315910"/>
    <n v="552842"/>
  </r>
  <r>
    <m/>
    <x v="1"/>
    <s v="Region VIII"/>
    <x v="47"/>
    <s v="SD"/>
    <x v="346"/>
    <n v="4"/>
    <x v="3"/>
    <n v="100564"/>
    <n v="160902"/>
    <n v="140789"/>
    <n v="225263"/>
    <n v="181015"/>
    <n v="289623"/>
    <n v="241353"/>
    <n v="386165"/>
    <n v="301691"/>
    <n v="482706"/>
    <n v="341917"/>
    <n v="547067"/>
    <n v="382142"/>
    <n v="611427"/>
  </r>
  <r>
    <m/>
    <x v="4"/>
    <s v="Region III -"/>
    <x v="18"/>
    <s v="PA"/>
    <x v="105"/>
    <n v="1"/>
    <x v="0"/>
    <n v="129917"/>
    <n v="227355"/>
    <n v="168669"/>
    <n v="295170"/>
    <n v="201587"/>
    <n v="352777"/>
    <n v="240423"/>
    <n v="420740"/>
    <n v="283696"/>
    <n v="496468"/>
    <n v="311233"/>
    <n v="544658"/>
    <n v="337160"/>
    <n v="590031"/>
  </r>
  <r>
    <m/>
    <x v="4"/>
    <s v="Region III -"/>
    <x v="18"/>
    <s v="PA"/>
    <x v="105"/>
    <n v="2"/>
    <x v="1"/>
    <n v="108858"/>
    <n v="190502"/>
    <n v="144837"/>
    <n v="253465"/>
    <n v="178217"/>
    <n v="311880"/>
    <n v="223804"/>
    <n v="391657"/>
    <n v="270471"/>
    <n v="473324"/>
    <n v="298591"/>
    <n v="522534"/>
    <n v="324901"/>
    <n v="568576"/>
  </r>
  <r>
    <m/>
    <x v="4"/>
    <s v="Region III -"/>
    <x v="18"/>
    <s v="PA"/>
    <x v="105"/>
    <n v="3"/>
    <x v="2"/>
    <n v="100407"/>
    <n v="175713"/>
    <n v="138666"/>
    <n v="242666"/>
    <n v="175842"/>
    <n v="307724"/>
    <n v="229560"/>
    <n v="401730"/>
    <n v="285934"/>
    <n v="500384"/>
    <n v="321746"/>
    <n v="563056"/>
    <n v="357015"/>
    <n v="624776"/>
  </r>
  <r>
    <m/>
    <x v="4"/>
    <s v="Region III -"/>
    <x v="18"/>
    <s v="PA"/>
    <x v="105"/>
    <n v="4"/>
    <x v="3"/>
    <n v="112010"/>
    <n v="179216"/>
    <n v="156814"/>
    <n v="250903"/>
    <n v="201619"/>
    <n v="322590"/>
    <n v="268825"/>
    <n v="430120"/>
    <n v="336031"/>
    <n v="537649"/>
    <n v="380835"/>
    <n v="609336"/>
    <n v="425639"/>
    <n v="681023"/>
  </r>
  <r>
    <m/>
    <x v="1"/>
    <s v="Region III "/>
    <x v="18"/>
    <s v="PA"/>
    <x v="105"/>
    <n v="1"/>
    <x v="0"/>
    <n v="129003"/>
    <n v="225754"/>
    <n v="167330"/>
    <n v="292827"/>
    <n v="200590"/>
    <n v="351033"/>
    <n v="239813"/>
    <n v="419672"/>
    <n v="282864"/>
    <n v="495013"/>
    <n v="310241"/>
    <n v="542921"/>
    <n v="335014"/>
    <n v="586275"/>
  </r>
  <r>
    <m/>
    <x v="1"/>
    <s v="Region III "/>
    <x v="18"/>
    <s v="PA"/>
    <x v="105"/>
    <n v="2"/>
    <x v="1"/>
    <n v="111688"/>
    <n v="195453"/>
    <n v="146654"/>
    <n v="256645"/>
    <n v="178592"/>
    <n v="312536"/>
    <n v="219650"/>
    <n v="384388"/>
    <n v="261583"/>
    <n v="457770"/>
    <n v="289018"/>
    <n v="505781"/>
    <n v="314198"/>
    <n v="549847"/>
  </r>
  <r>
    <m/>
    <x v="1"/>
    <s v="Region III "/>
    <x v="18"/>
    <s v="PA"/>
    <x v="105"/>
    <n v="3"/>
    <x v="2"/>
    <n v="101090"/>
    <n v="176907"/>
    <n v="137410"/>
    <n v="240468"/>
    <n v="173632"/>
    <n v="303857"/>
    <n v="228462"/>
    <n v="399808"/>
    <n v="282719"/>
    <n v="494759"/>
    <n v="318256"/>
    <n v="556948"/>
    <n v="353285"/>
    <n v="618248"/>
  </r>
  <r>
    <m/>
    <x v="1"/>
    <s v="Region III "/>
    <x v="18"/>
    <s v="PA"/>
    <x v="105"/>
    <n v="4"/>
    <x v="3"/>
    <n v="113822"/>
    <n v="182115"/>
    <n v="159351"/>
    <n v="254962"/>
    <n v="204880"/>
    <n v="327808"/>
    <n v="273173"/>
    <n v="437077"/>
    <n v="341466"/>
    <n v="546346"/>
    <n v="386995"/>
    <n v="619192"/>
    <n v="432524"/>
    <n v="692039"/>
  </r>
  <r>
    <m/>
    <x v="4"/>
    <s v="Region I - Northeast"/>
    <x v="2"/>
    <s v="ME"/>
    <x v="17"/>
    <n v="1"/>
    <x v="0"/>
    <n v="129276"/>
    <n v="226232"/>
    <n v="167819"/>
    <n v="293683"/>
    <n v="200557"/>
    <n v="350974"/>
    <n v="239173"/>
    <n v="418553"/>
    <n v="282207"/>
    <n v="493862"/>
    <n v="309594"/>
    <n v="541789"/>
    <n v="335374"/>
    <n v="586904"/>
  </r>
  <r>
    <m/>
    <x v="4"/>
    <s v="Region I - Northeast"/>
    <x v="2"/>
    <s v="ME"/>
    <x v="17"/>
    <n v="2"/>
    <x v="1"/>
    <n v="108412"/>
    <n v="189720"/>
    <n v="144208"/>
    <n v="252364"/>
    <n v="177403"/>
    <n v="310455"/>
    <n v="222708"/>
    <n v="389739"/>
    <n v="269105"/>
    <n v="470933"/>
    <n v="297068"/>
    <n v="519869"/>
    <n v="323227"/>
    <n v="565648"/>
  </r>
  <r>
    <m/>
    <x v="4"/>
    <s v="Region I - Northeast"/>
    <x v="2"/>
    <s v="ME"/>
    <x v="17"/>
    <n v="3"/>
    <x v="2"/>
    <n v="100054"/>
    <n v="175094"/>
    <n v="138189"/>
    <n v="241830"/>
    <n v="175250"/>
    <n v="306688"/>
    <n v="228816"/>
    <n v="400429"/>
    <n v="285014"/>
    <n v="498774"/>
    <n v="320725"/>
    <n v="561269"/>
    <n v="355897"/>
    <n v="622820"/>
  </r>
  <r>
    <m/>
    <x v="4"/>
    <s v="Region I - Northeast"/>
    <x v="2"/>
    <s v="ME"/>
    <x v="17"/>
    <n v="4"/>
    <x v="3"/>
    <n v="111459"/>
    <n v="178334"/>
    <n v="156043"/>
    <n v="249668"/>
    <n v="200626"/>
    <n v="321002"/>
    <n v="267502"/>
    <n v="428003"/>
    <n v="334377"/>
    <n v="535003"/>
    <n v="378961"/>
    <n v="606337"/>
    <n v="423544"/>
    <n v="677671"/>
  </r>
  <r>
    <m/>
    <x v="1"/>
    <s v="Region I"/>
    <x v="2"/>
    <s v="MA"/>
    <x v="17"/>
    <n v="1"/>
    <x v="0"/>
    <n v="128958"/>
    <n v="225676"/>
    <n v="167235"/>
    <n v="292662"/>
    <n v="200453"/>
    <n v="350792"/>
    <n v="239612"/>
    <n v="419321"/>
    <n v="282596"/>
    <n v="494544"/>
    <n v="309933"/>
    <n v="542383"/>
    <n v="334648"/>
    <n v="585633"/>
  </r>
  <r>
    <m/>
    <x v="1"/>
    <s v="Region I"/>
    <x v="2"/>
    <s v="MA"/>
    <x v="17"/>
    <n v="2"/>
    <x v="1"/>
    <n v="111803"/>
    <n v="195656"/>
    <n v="146751"/>
    <n v="256815"/>
    <n v="178658"/>
    <n v="312651"/>
    <n v="219636"/>
    <n v="384363"/>
    <n v="261512"/>
    <n v="457645"/>
    <n v="288915"/>
    <n v="505600"/>
    <n v="314051"/>
    <n v="549589"/>
  </r>
  <r>
    <m/>
    <x v="1"/>
    <s v="Region I"/>
    <x v="2"/>
    <s v="MA"/>
    <x v="17"/>
    <n v="3"/>
    <x v="2"/>
    <n v="101373"/>
    <n v="177402"/>
    <n v="137844"/>
    <n v="241227"/>
    <n v="174218"/>
    <n v="304882"/>
    <n v="229271"/>
    <n v="401225"/>
    <n v="283758"/>
    <n v="496576"/>
    <n v="319453"/>
    <n v="559043"/>
    <n v="354645"/>
    <n v="620629"/>
  </r>
  <r>
    <m/>
    <x v="1"/>
    <s v="Region I"/>
    <x v="2"/>
    <s v="MA"/>
    <x v="17"/>
    <n v="4"/>
    <x v="3"/>
    <n v="113786"/>
    <n v="182058"/>
    <n v="159301"/>
    <n v="254882"/>
    <n v="204816"/>
    <n v="327705"/>
    <n v="273088"/>
    <n v="436940"/>
    <n v="341359"/>
    <n v="546175"/>
    <n v="386874"/>
    <n v="618998"/>
    <n v="432389"/>
    <n v="691822"/>
  </r>
  <r>
    <m/>
    <x v="4"/>
    <s v="Region II - Northeast"/>
    <x v="12"/>
    <s v="NY"/>
    <x v="76"/>
    <n v="1"/>
    <x v="0"/>
    <n v="125592"/>
    <n v="219786"/>
    <n v="163074"/>
    <n v="285380"/>
    <n v="194920"/>
    <n v="341110"/>
    <n v="232497"/>
    <n v="406870"/>
    <n v="274362"/>
    <n v="480133"/>
    <n v="301001"/>
    <n v="526752"/>
    <n v="326090"/>
    <n v="570657"/>
  </r>
  <r>
    <m/>
    <x v="4"/>
    <s v="Region II - Northeast"/>
    <x v="12"/>
    <s v="NY"/>
    <x v="76"/>
    <n v="2"/>
    <x v="1"/>
    <n v="105118"/>
    <n v="183956"/>
    <n v="139905"/>
    <n v="244834"/>
    <n v="172199"/>
    <n v="301348"/>
    <n v="216340"/>
    <n v="378594"/>
    <n v="261504"/>
    <n v="457633"/>
    <n v="288710"/>
    <n v="505242"/>
    <n v="314171"/>
    <n v="549799"/>
  </r>
  <r>
    <m/>
    <x v="4"/>
    <s v="Region II - Northeast"/>
    <x v="12"/>
    <s v="NY"/>
    <x v="76"/>
    <n v="3"/>
    <x v="2"/>
    <n v="96883"/>
    <n v="169545"/>
    <n v="133785"/>
    <n v="234124"/>
    <n v="169634"/>
    <n v="296859"/>
    <n v="221418"/>
    <n v="387482"/>
    <n v="275785"/>
    <n v="482624"/>
    <n v="310308"/>
    <n v="543040"/>
    <n v="344303"/>
    <n v="602530"/>
  </r>
  <r>
    <m/>
    <x v="4"/>
    <s v="Region II - Northeast"/>
    <x v="12"/>
    <s v="NY"/>
    <x v="76"/>
    <n v="4"/>
    <x v="3"/>
    <n v="108278"/>
    <n v="173245"/>
    <n v="151590"/>
    <n v="242543"/>
    <n v="194901"/>
    <n v="311842"/>
    <n v="259868"/>
    <n v="415789"/>
    <n v="324835"/>
    <n v="519736"/>
    <n v="368146"/>
    <n v="589034"/>
    <n v="411458"/>
    <n v="658332"/>
  </r>
  <r>
    <m/>
    <x v="1"/>
    <s v="Region II"/>
    <x v="12"/>
    <s v="NY"/>
    <x v="76"/>
    <n v="1"/>
    <x v="0"/>
    <n v="126391"/>
    <n v="221184"/>
    <n v="163835"/>
    <n v="286712"/>
    <n v="196330"/>
    <n v="343578"/>
    <n v="234614"/>
    <n v="410574"/>
    <n v="276641"/>
    <n v="484122"/>
    <n v="303375"/>
    <n v="530906"/>
    <n v="327500"/>
    <n v="573125"/>
  </r>
  <r>
    <m/>
    <x v="1"/>
    <s v="Region II"/>
    <x v="12"/>
    <s v="NY"/>
    <x v="76"/>
    <n v="2"/>
    <x v="1"/>
    <n v="109877"/>
    <n v="192286"/>
    <n v="144117"/>
    <n v="252205"/>
    <n v="175350"/>
    <n v="306863"/>
    <n v="215385"/>
    <n v="376924"/>
    <n v="256345"/>
    <n v="448603"/>
    <n v="283159"/>
    <n v="495527"/>
    <n v="307725"/>
    <n v="538518"/>
  </r>
  <r>
    <m/>
    <x v="1"/>
    <s v="Region II"/>
    <x v="12"/>
    <s v="NY"/>
    <x v="76"/>
    <n v="3"/>
    <x v="2"/>
    <n v="99972"/>
    <n v="174952"/>
    <n v="136036"/>
    <n v="238063"/>
    <n v="172006"/>
    <n v="301011"/>
    <n v="226435"/>
    <n v="396261"/>
    <n v="280318"/>
    <n v="490556"/>
    <n v="315635"/>
    <n v="552360"/>
    <n v="350467"/>
    <n v="613317"/>
  </r>
  <r>
    <m/>
    <x v="1"/>
    <s v="Region II"/>
    <x v="12"/>
    <s v="NY"/>
    <x v="76"/>
    <n v="4"/>
    <x v="3"/>
    <n v="111529"/>
    <n v="178446"/>
    <n v="156141"/>
    <n v="249825"/>
    <n v="200752"/>
    <n v="321203"/>
    <n v="267670"/>
    <n v="428271"/>
    <n v="334587"/>
    <n v="535339"/>
    <n v="379198"/>
    <n v="606718"/>
    <n v="423810"/>
    <n v="678096"/>
  </r>
  <r>
    <m/>
    <x v="4"/>
    <s v="Region X - Northwest"/>
    <x v="7"/>
    <s v="ID"/>
    <x v="39"/>
    <n v="1"/>
    <x v="0"/>
    <n v="118837"/>
    <n v="207965"/>
    <n v="154364"/>
    <n v="270137"/>
    <n v="184561"/>
    <n v="322982"/>
    <n v="220214"/>
    <n v="385375"/>
    <n v="259919"/>
    <n v="454858"/>
    <n v="285178"/>
    <n v="499061"/>
    <n v="308987"/>
    <n v="540726"/>
  </r>
  <r>
    <m/>
    <x v="4"/>
    <s v="Region X - Northwest"/>
    <x v="7"/>
    <s v="ID"/>
    <x v="39"/>
    <n v="2"/>
    <x v="1"/>
    <n v="99139"/>
    <n v="173493"/>
    <n v="132073"/>
    <n v="231128"/>
    <n v="162701"/>
    <n v="284727"/>
    <n v="204669"/>
    <n v="358171"/>
    <n v="247549"/>
    <n v="433210"/>
    <n v="273352"/>
    <n v="478366"/>
    <n v="297519"/>
    <n v="520658"/>
  </r>
  <r>
    <m/>
    <x v="4"/>
    <s v="Region X - Northwest"/>
    <x v="7"/>
    <s v="ID"/>
    <x v="39"/>
    <n v="3"/>
    <x v="2"/>
    <n v="91165"/>
    <n v="159538"/>
    <n v="125850"/>
    <n v="220237"/>
    <n v="159521"/>
    <n v="279162"/>
    <n v="208115"/>
    <n v="364201"/>
    <n v="259193"/>
    <n v="453588"/>
    <n v="291590"/>
    <n v="510282"/>
    <n v="323477"/>
    <n v="566086"/>
  </r>
  <r>
    <m/>
    <x v="4"/>
    <s v="Region X - Northwest"/>
    <x v="7"/>
    <s v="ID"/>
    <x v="39"/>
    <n v="4"/>
    <x v="3"/>
    <n v="102448"/>
    <n v="163916"/>
    <n v="143427"/>
    <n v="229483"/>
    <n v="184406"/>
    <n v="295049"/>
    <n v="245874"/>
    <n v="393399"/>
    <n v="307343"/>
    <n v="491749"/>
    <n v="348322"/>
    <n v="557315"/>
    <n v="389301"/>
    <n v="622882"/>
  </r>
  <r>
    <m/>
    <x v="1"/>
    <s v="Region X"/>
    <x v="7"/>
    <s v="ID"/>
    <x v="39"/>
    <n v="1"/>
    <x v="0"/>
    <n v="116712"/>
    <n v="204246"/>
    <n v="151475"/>
    <n v="265081"/>
    <n v="181642"/>
    <n v="317873"/>
    <n v="217246"/>
    <n v="380180"/>
    <n v="256320"/>
    <n v="448561"/>
    <n v="281160"/>
    <n v="492030"/>
    <n v="303694"/>
    <n v="531465"/>
  </r>
  <r>
    <m/>
    <x v="1"/>
    <s v="Region X"/>
    <x v="7"/>
    <s v="ID"/>
    <x v="39"/>
    <n v="2"/>
    <x v="1"/>
    <n v="100678"/>
    <n v="176186"/>
    <n v="132329"/>
    <n v="231576"/>
    <n v="161271"/>
    <n v="282224"/>
    <n v="198575"/>
    <n v="347506"/>
    <n v="236613"/>
    <n v="414073"/>
    <n v="261488"/>
    <n v="457603"/>
    <n v="284355"/>
    <n v="497622"/>
  </r>
  <r>
    <m/>
    <x v="1"/>
    <s v="Region X"/>
    <x v="7"/>
    <s v="ID"/>
    <x v="39"/>
    <n v="3"/>
    <x v="2"/>
    <n v="90699"/>
    <n v="158724"/>
    <n v="123167"/>
    <n v="215543"/>
    <n v="155545"/>
    <n v="272204"/>
    <n v="204571"/>
    <n v="357999"/>
    <n v="253067"/>
    <n v="442867"/>
    <n v="284810"/>
    <n v="498417"/>
    <n v="316082"/>
    <n v="553144"/>
  </r>
  <r>
    <m/>
    <x v="1"/>
    <s v="Region X"/>
    <x v="7"/>
    <s v="ID"/>
    <x v="39"/>
    <n v="4"/>
    <x v="3"/>
    <n v="102969"/>
    <n v="164750"/>
    <n v="144156"/>
    <n v="230650"/>
    <n v="185343"/>
    <n v="296549"/>
    <n v="247125"/>
    <n v="395399"/>
    <n v="308906"/>
    <n v="494249"/>
    <n v="350093"/>
    <n v="560149"/>
    <n v="391280"/>
    <n v="626049"/>
  </r>
  <r>
    <m/>
    <x v="4"/>
    <s v="Region I - Northeast"/>
    <x v="1"/>
    <s v="ME"/>
    <x v="11"/>
    <n v="1"/>
    <x v="0"/>
    <n v="124350"/>
    <n v="217612"/>
    <n v="161463"/>
    <n v="282561"/>
    <n v="192995"/>
    <n v="337742"/>
    <n v="230203"/>
    <n v="402855"/>
    <n v="271656"/>
    <n v="475398"/>
    <n v="298033"/>
    <n v="521558"/>
    <n v="322876"/>
    <n v="565032"/>
  </r>
  <r>
    <m/>
    <x v="4"/>
    <s v="Region I - Northeast"/>
    <x v="1"/>
    <s v="ME"/>
    <x v="11"/>
    <n v="2"/>
    <x v="1"/>
    <n v="104071"/>
    <n v="182124"/>
    <n v="138515"/>
    <n v="242400"/>
    <n v="170491"/>
    <n v="298359"/>
    <n v="214200"/>
    <n v="374849"/>
    <n v="258921"/>
    <n v="453112"/>
    <n v="285859"/>
    <n v="500253"/>
    <n v="311070"/>
    <n v="544372"/>
  </r>
  <r>
    <m/>
    <x v="4"/>
    <s v="Region I - Northeast"/>
    <x v="1"/>
    <s v="ME"/>
    <x v="11"/>
    <n v="3"/>
    <x v="2"/>
    <n v="95913"/>
    <n v="167848"/>
    <n v="132445"/>
    <n v="231779"/>
    <n v="167934"/>
    <n v="293884"/>
    <n v="219197"/>
    <n v="383595"/>
    <n v="273018"/>
    <n v="477781"/>
    <n v="307194"/>
    <n v="537589"/>
    <n v="340846"/>
    <n v="596480"/>
  </r>
  <r>
    <m/>
    <x v="4"/>
    <s v="Region I - Northeast"/>
    <x v="1"/>
    <s v="ME"/>
    <x v="11"/>
    <n v="4"/>
    <x v="3"/>
    <n v="107207"/>
    <n v="171532"/>
    <n v="150090"/>
    <n v="240145"/>
    <n v="192973"/>
    <n v="308758"/>
    <n v="257298"/>
    <n v="411677"/>
    <n v="321622"/>
    <n v="514596"/>
    <n v="364505"/>
    <n v="583209"/>
    <n v="407388"/>
    <n v="651822"/>
  </r>
  <r>
    <m/>
    <x v="4"/>
    <s v="Region X - Northwest"/>
    <x v="8"/>
    <s v="OR"/>
    <x v="11"/>
    <n v="1"/>
    <x v="0"/>
    <n v="129146"/>
    <n v="226006"/>
    <n v="167580"/>
    <n v="293265"/>
    <n v="200210"/>
    <n v="350367"/>
    <n v="238674"/>
    <n v="417679"/>
    <n v="281557"/>
    <n v="492724"/>
    <n v="308855"/>
    <n v="540496"/>
    <n v="334527"/>
    <n v="585422"/>
  </r>
  <r>
    <m/>
    <x v="4"/>
    <s v="Region X - Northwest"/>
    <x v="8"/>
    <s v="OR"/>
    <x v="11"/>
    <n v="2"/>
    <x v="1"/>
    <n v="108686"/>
    <n v="190201"/>
    <n v="144426"/>
    <n v="252746"/>
    <n v="177504"/>
    <n v="310632"/>
    <n v="222527"/>
    <n v="389423"/>
    <n v="268708"/>
    <n v="470239"/>
    <n v="296572"/>
    <n v="519000"/>
    <n v="322616"/>
    <n v="564577"/>
  </r>
  <r>
    <m/>
    <x v="4"/>
    <s v="Region X - Northwest"/>
    <x v="8"/>
    <s v="OR"/>
    <x v="11"/>
    <n v="3"/>
    <x v="2"/>
    <n v="100552"/>
    <n v="175966"/>
    <n v="138923"/>
    <n v="243115"/>
    <n v="176241"/>
    <n v="308422"/>
    <n v="230231"/>
    <n v="402905"/>
    <n v="286802"/>
    <n v="501903"/>
    <n v="322796"/>
    <n v="564893"/>
    <n v="358261"/>
    <n v="626957"/>
  </r>
  <r>
    <m/>
    <x v="4"/>
    <s v="Region X - Northwest"/>
    <x v="8"/>
    <s v="OR"/>
    <x v="11"/>
    <n v="4"/>
    <x v="3"/>
    <n v="111356"/>
    <n v="178170"/>
    <n v="155899"/>
    <n v="249438"/>
    <n v="200441"/>
    <n v="320706"/>
    <n v="267255"/>
    <n v="427608"/>
    <n v="334069"/>
    <n v="534510"/>
    <n v="378611"/>
    <n v="605778"/>
    <n v="423154"/>
    <n v="677046"/>
  </r>
  <r>
    <m/>
    <x v="1"/>
    <s v="Region X"/>
    <x v="8"/>
    <s v="OR"/>
    <x v="11"/>
    <n v="1"/>
    <x v="0"/>
    <n v="127031"/>
    <n v="222305"/>
    <n v="164719"/>
    <n v="288258"/>
    <n v="197425"/>
    <n v="345494"/>
    <n v="235975"/>
    <n v="412956"/>
    <n v="278292"/>
    <n v="487010"/>
    <n v="305205"/>
    <n v="534109"/>
    <n v="329526"/>
    <n v="576670"/>
  </r>
  <r>
    <m/>
    <x v="1"/>
    <s v="Region X"/>
    <x v="8"/>
    <s v="OR"/>
    <x v="11"/>
    <n v="2"/>
    <x v="1"/>
    <n v="110209"/>
    <n v="192866"/>
    <n v="144632"/>
    <n v="253106"/>
    <n v="176052"/>
    <n v="308091"/>
    <n v="216386"/>
    <n v="378675"/>
    <n v="257615"/>
    <n v="450826"/>
    <n v="284598"/>
    <n v="498046"/>
    <n v="309341"/>
    <n v="541347"/>
  </r>
  <r>
    <m/>
    <x v="1"/>
    <s v="Region X"/>
    <x v="8"/>
    <s v="OR"/>
    <x v="11"/>
    <n v="3"/>
    <x v="2"/>
    <n v="100015"/>
    <n v="175026"/>
    <n v="136022"/>
    <n v="238038"/>
    <n v="171934"/>
    <n v="300884"/>
    <n v="226284"/>
    <n v="395996"/>
    <n v="280078"/>
    <n v="490137"/>
    <n v="315324"/>
    <n v="551817"/>
    <n v="350076"/>
    <n v="612634"/>
  </r>
  <r>
    <m/>
    <x v="1"/>
    <s v="Region X"/>
    <x v="8"/>
    <s v="OR"/>
    <x v="11"/>
    <n v="4"/>
    <x v="3"/>
    <n v="112089"/>
    <n v="179342"/>
    <n v="156924"/>
    <n v="251079"/>
    <n v="201760"/>
    <n v="322815"/>
    <n v="269013"/>
    <n v="430421"/>
    <n v="336266"/>
    <n v="538026"/>
    <n v="381102"/>
    <n v="609763"/>
    <n v="425937"/>
    <n v="681499"/>
  </r>
  <r>
    <m/>
    <x v="1"/>
    <s v="Region I"/>
    <x v="1"/>
    <s v="ME"/>
    <x v="11"/>
    <n v="1"/>
    <x v="0"/>
    <n v="120973"/>
    <n v="211704"/>
    <n v="156943"/>
    <n v="274650"/>
    <n v="188157"/>
    <n v="329274"/>
    <n v="224975"/>
    <n v="393706"/>
    <n v="265386"/>
    <n v="464426"/>
    <n v="291081"/>
    <n v="509392"/>
    <n v="314351"/>
    <n v="550114"/>
  </r>
  <r>
    <m/>
    <x v="1"/>
    <s v="Region I"/>
    <x v="1"/>
    <s v="ME"/>
    <x v="11"/>
    <n v="2"/>
    <x v="1"/>
    <n v="104621"/>
    <n v="183086"/>
    <n v="137416"/>
    <n v="240478"/>
    <n v="167380"/>
    <n v="292916"/>
    <n v="205933"/>
    <n v="360382"/>
    <n v="245287"/>
    <n v="429252"/>
    <n v="271031"/>
    <n v="474304"/>
    <n v="294672"/>
    <n v="515676"/>
  </r>
  <r>
    <m/>
    <x v="1"/>
    <s v="Region I"/>
    <x v="1"/>
    <s v="ME"/>
    <x v="11"/>
    <n v="3"/>
    <x v="2"/>
    <n v="94560"/>
    <n v="165480"/>
    <n v="128496"/>
    <n v="224869"/>
    <n v="162341"/>
    <n v="284096"/>
    <n v="213576"/>
    <n v="373757"/>
    <n v="264270"/>
    <n v="462473"/>
    <n v="297467"/>
    <n v="520568"/>
    <n v="330184"/>
    <n v="577823"/>
  </r>
  <r>
    <m/>
    <x v="1"/>
    <s v="Region I"/>
    <x v="1"/>
    <s v="ME"/>
    <x v="11"/>
    <n v="4"/>
    <x v="3"/>
    <n v="106735"/>
    <n v="170776"/>
    <n v="149429"/>
    <n v="239086"/>
    <n v="192123"/>
    <n v="307397"/>
    <n v="256164"/>
    <n v="409862"/>
    <n v="320205"/>
    <n v="512328"/>
    <n v="362899"/>
    <n v="580638"/>
    <n v="405593"/>
    <n v="648949"/>
  </r>
  <r>
    <m/>
    <x v="4"/>
    <s v="Region I - Northeast"/>
    <x v="3"/>
    <s v="NH"/>
    <x v="25"/>
    <n v="1"/>
    <x v="0"/>
    <n v="123150"/>
    <n v="215512"/>
    <n v="159941"/>
    <n v="279897"/>
    <n v="191207"/>
    <n v="334613"/>
    <n v="228114"/>
    <n v="399200"/>
    <n v="269222"/>
    <n v="471139"/>
    <n v="295376"/>
    <n v="516909"/>
    <n v="320021"/>
    <n v="560036"/>
  </r>
  <r>
    <m/>
    <x v="4"/>
    <s v="Region I - Northeast"/>
    <x v="3"/>
    <s v="NH"/>
    <x v="25"/>
    <n v="2"/>
    <x v="1"/>
    <n v="102871"/>
    <n v="180023"/>
    <n v="136992"/>
    <n v="239737"/>
    <n v="168703"/>
    <n v="295230"/>
    <n v="212111"/>
    <n v="371194"/>
    <n v="256488"/>
    <n v="448853"/>
    <n v="283202"/>
    <n v="495603"/>
    <n v="308215"/>
    <n v="539376"/>
  </r>
  <r>
    <m/>
    <x v="4"/>
    <s v="Region I - Northeast"/>
    <x v="3"/>
    <s v="NH"/>
    <x v="25"/>
    <n v="3"/>
    <x v="2"/>
    <n v="94682"/>
    <n v="165693"/>
    <n v="130721"/>
    <n v="228762"/>
    <n v="165717"/>
    <n v="290005"/>
    <n v="216242"/>
    <n v="378423"/>
    <n v="269324"/>
    <n v="471316"/>
    <n v="303007"/>
    <n v="530262"/>
    <n v="336166"/>
    <n v="588291"/>
  </r>
  <r>
    <m/>
    <x v="4"/>
    <s v="Region I - Northeast"/>
    <x v="3"/>
    <s v="NH"/>
    <x v="25"/>
    <n v="4"/>
    <x v="3"/>
    <n v="106168"/>
    <n v="169869"/>
    <n v="148636"/>
    <n v="237817"/>
    <n v="191103"/>
    <n v="305765"/>
    <n v="254804"/>
    <n v="407687"/>
    <n v="318505"/>
    <n v="509608"/>
    <n v="360972"/>
    <n v="577556"/>
    <n v="403440"/>
    <n v="645504"/>
  </r>
  <r>
    <m/>
    <x v="4"/>
    <s v="Region III -"/>
    <x v="19"/>
    <s v="VA"/>
    <x v="25"/>
    <n v="1"/>
    <x v="0"/>
    <n v="116816"/>
    <n v="204427"/>
    <n v="151619"/>
    <n v="265333"/>
    <n v="181175"/>
    <n v="317056"/>
    <n v="216030"/>
    <n v="378052"/>
    <n v="254878"/>
    <n v="446037"/>
    <n v="279604"/>
    <n v="489307"/>
    <n v="302870"/>
    <n v="530023"/>
  </r>
  <r>
    <m/>
    <x v="4"/>
    <s v="Region III -"/>
    <x v="19"/>
    <s v="VA"/>
    <x v="25"/>
    <n v="2"/>
    <x v="1"/>
    <n v="98096"/>
    <n v="171669"/>
    <n v="130436"/>
    <n v="228262"/>
    <n v="160402"/>
    <n v="280703"/>
    <n v="201257"/>
    <n v="352200"/>
    <n v="243123"/>
    <n v="425465"/>
    <n v="268366"/>
    <n v="469640"/>
    <n v="291973"/>
    <n v="510952"/>
  </r>
  <r>
    <m/>
    <x v="4"/>
    <s v="Region III -"/>
    <x v="19"/>
    <s v="VA"/>
    <x v="25"/>
    <n v="3"/>
    <x v="2"/>
    <n v="90619"/>
    <n v="158584"/>
    <n v="125175"/>
    <n v="219055"/>
    <n v="158767"/>
    <n v="277842"/>
    <n v="207337"/>
    <n v="362840"/>
    <n v="258268"/>
    <n v="451969"/>
    <n v="290649"/>
    <n v="508635"/>
    <n v="322546"/>
    <n v="564455"/>
  </r>
  <r>
    <m/>
    <x v="4"/>
    <s v="Region III -"/>
    <x v="19"/>
    <s v="VA"/>
    <x v="25"/>
    <n v="4"/>
    <x v="3"/>
    <n v="100719"/>
    <n v="161151"/>
    <n v="141007"/>
    <n v="225611"/>
    <n v="181295"/>
    <n v="290071"/>
    <n v="241726"/>
    <n v="386762"/>
    <n v="302158"/>
    <n v="483452"/>
    <n v="342446"/>
    <n v="547913"/>
    <n v="382733"/>
    <n v="612373"/>
  </r>
  <r>
    <m/>
    <x v="1"/>
    <s v="Region I"/>
    <x v="3"/>
    <s v="NH"/>
    <x v="25"/>
    <n v="1"/>
    <x v="0"/>
    <n v="123451"/>
    <n v="216039"/>
    <n v="160153"/>
    <n v="280268"/>
    <n v="192004"/>
    <n v="336006"/>
    <n v="229571"/>
    <n v="401750"/>
    <n v="270805"/>
    <n v="473910"/>
    <n v="297024"/>
    <n v="519792"/>
    <n v="320765"/>
    <n v="561339"/>
  </r>
  <r>
    <m/>
    <x v="1"/>
    <s v="Region I"/>
    <x v="3"/>
    <s v="NH"/>
    <x v="25"/>
    <n v="2"/>
    <x v="1"/>
    <n v="106777"/>
    <n v="186860"/>
    <n v="140244"/>
    <n v="245427"/>
    <n v="170820"/>
    <n v="298935"/>
    <n v="210156"/>
    <n v="367772"/>
    <n v="250312"/>
    <n v="438046"/>
    <n v="276581"/>
    <n v="484017"/>
    <n v="300703"/>
    <n v="526230"/>
  </r>
  <r>
    <m/>
    <x v="1"/>
    <s v="Region I"/>
    <x v="3"/>
    <s v="NH"/>
    <x v="25"/>
    <n v="3"/>
    <x v="2"/>
    <n v="96526"/>
    <n v="168920"/>
    <n v="131172"/>
    <n v="229552"/>
    <n v="165725"/>
    <n v="290019"/>
    <n v="218031"/>
    <n v="381555"/>
    <n v="269787"/>
    <n v="472128"/>
    <n v="303680"/>
    <n v="531439"/>
    <n v="337083"/>
    <n v="589895"/>
  </r>
  <r>
    <m/>
    <x v="1"/>
    <s v="Region I"/>
    <x v="3"/>
    <s v="NH"/>
    <x v="25"/>
    <n v="4"/>
    <x v="3"/>
    <n v="108921"/>
    <n v="174274"/>
    <n v="152490"/>
    <n v="243983"/>
    <n v="196058"/>
    <n v="313693"/>
    <n v="261411"/>
    <n v="418257"/>
    <n v="326763"/>
    <n v="522822"/>
    <n v="370332"/>
    <n v="592531"/>
    <n v="413900"/>
    <n v="662241"/>
  </r>
  <r>
    <m/>
    <x v="1"/>
    <s v="Region III "/>
    <x v="19"/>
    <s v="VI"/>
    <x v="25"/>
    <n v="1"/>
    <x v="0"/>
    <n v="116481"/>
    <n v="203842"/>
    <n v="150993"/>
    <n v="264237"/>
    <n v="180943"/>
    <n v="316650"/>
    <n v="216229"/>
    <n v="378400"/>
    <n v="254965"/>
    <n v="446188"/>
    <n v="279605"/>
    <n v="489309"/>
    <n v="301842"/>
    <n v="528224"/>
  </r>
  <r>
    <m/>
    <x v="1"/>
    <s v="Region III "/>
    <x v="19"/>
    <s v="VI"/>
    <x v="25"/>
    <n v="2"/>
    <x v="1"/>
    <n v="101251"/>
    <n v="177188"/>
    <n v="132806"/>
    <n v="232411"/>
    <n v="161592"/>
    <n v="282787"/>
    <n v="198493"/>
    <n v="347363"/>
    <n v="236245"/>
    <n v="413428"/>
    <n v="260958"/>
    <n v="456677"/>
    <n v="283601"/>
    <n v="496302"/>
  </r>
  <r>
    <m/>
    <x v="1"/>
    <s v="Region III "/>
    <x v="19"/>
    <s v="VI"/>
    <x v="25"/>
    <n v="3"/>
    <x v="2"/>
    <n v="92109"/>
    <n v="161191"/>
    <n v="125332"/>
    <n v="219332"/>
    <n v="158470"/>
    <n v="277322"/>
    <n v="208612"/>
    <n v="365070"/>
    <n v="258251"/>
    <n v="451939"/>
    <n v="290785"/>
    <n v="508874"/>
    <n v="322872"/>
    <n v="565027"/>
  </r>
  <r>
    <m/>
    <x v="1"/>
    <s v="Region III "/>
    <x v="19"/>
    <s v="VI"/>
    <x v="25"/>
    <n v="4"/>
    <x v="3"/>
    <n v="102784"/>
    <n v="164455"/>
    <n v="143898"/>
    <n v="230237"/>
    <n v="185012"/>
    <n v="296019"/>
    <n v="246683"/>
    <n v="394692"/>
    <n v="308353"/>
    <n v="493365"/>
    <n v="349467"/>
    <n v="559147"/>
    <n v="390581"/>
    <n v="624929"/>
  </r>
  <r>
    <m/>
    <x v="4"/>
    <s v="Region II - Northeast"/>
    <x v="12"/>
    <s v="NY"/>
    <x v="77"/>
    <n v="1"/>
    <x v="0"/>
    <n v="143453"/>
    <n v="251042"/>
    <n v="186124"/>
    <n v="325717"/>
    <n v="222347"/>
    <n v="389106"/>
    <n v="265039"/>
    <n v="463819"/>
    <n v="312642"/>
    <n v="547124"/>
    <n v="342947"/>
    <n v="600157"/>
    <n v="371440"/>
    <n v="650020"/>
  </r>
  <r>
    <m/>
    <x v="4"/>
    <s v="Region II - Northeast"/>
    <x v="12"/>
    <s v="NY"/>
    <x v="77"/>
    <n v="2"/>
    <x v="1"/>
    <n v="120834"/>
    <n v="211459"/>
    <n v="160527"/>
    <n v="280922"/>
    <n v="197245"/>
    <n v="345179"/>
    <n v="247189"/>
    <n v="432581"/>
    <n v="298438"/>
    <n v="522267"/>
    <n v="329368"/>
    <n v="576394"/>
    <n v="358272"/>
    <n v="626976"/>
  </r>
  <r>
    <m/>
    <x v="4"/>
    <s v="Region II - Northeast"/>
    <x v="12"/>
    <s v="NY"/>
    <x v="77"/>
    <n v="3"/>
    <x v="2"/>
    <n v="111859"/>
    <n v="195752"/>
    <n v="154557"/>
    <n v="270475"/>
    <n v="196092"/>
    <n v="343160"/>
    <n v="256197"/>
    <n v="448344"/>
    <n v="319155"/>
    <n v="558520"/>
    <n v="359225"/>
    <n v="628644"/>
    <n v="398711"/>
    <n v="697745"/>
  </r>
  <r>
    <m/>
    <x v="4"/>
    <s v="Region II - Northeast"/>
    <x v="12"/>
    <s v="NY"/>
    <x v="77"/>
    <n v="4"/>
    <x v="3"/>
    <n v="123694"/>
    <n v="197911"/>
    <n v="173172"/>
    <n v="277075"/>
    <n v="222649"/>
    <n v="356239"/>
    <n v="296866"/>
    <n v="474985"/>
    <n v="371082"/>
    <n v="593732"/>
    <n v="420560"/>
    <n v="672896"/>
    <n v="470038"/>
    <n v="752060"/>
  </r>
  <r>
    <m/>
    <x v="1"/>
    <s v="Region II"/>
    <x v="12"/>
    <s v="NY"/>
    <x v="77"/>
    <n v="1"/>
    <x v="0"/>
    <n v="144881"/>
    <n v="253542"/>
    <n v="187725"/>
    <n v="328519"/>
    <n v="224907"/>
    <n v="393587"/>
    <n v="268685"/>
    <n v="470198"/>
    <n v="316748"/>
    <n v="554309"/>
    <n v="347329"/>
    <n v="607825"/>
    <n v="374874"/>
    <n v="656030"/>
  </r>
  <r>
    <m/>
    <x v="1"/>
    <s v="Region II"/>
    <x v="12"/>
    <s v="NY"/>
    <x v="77"/>
    <n v="2"/>
    <x v="1"/>
    <n v="126284"/>
    <n v="220997"/>
    <n v="165518"/>
    <n v="289657"/>
    <n v="201279"/>
    <n v="352238"/>
    <n v="247029"/>
    <n v="432300"/>
    <n v="293890"/>
    <n v="514307"/>
    <n v="324578"/>
    <n v="568012"/>
    <n v="352661"/>
    <n v="617157"/>
  </r>
  <r>
    <m/>
    <x v="1"/>
    <s v="Region II"/>
    <x v="12"/>
    <s v="NY"/>
    <x v="77"/>
    <n v="3"/>
    <x v="2"/>
    <n v="115281"/>
    <n v="201742"/>
    <n v="156973"/>
    <n v="274703"/>
    <n v="198560"/>
    <n v="347479"/>
    <n v="261472"/>
    <n v="457576"/>
    <n v="323771"/>
    <n v="566599"/>
    <n v="364621"/>
    <n v="638087"/>
    <n v="404926"/>
    <n v="708621"/>
  </r>
  <r>
    <m/>
    <x v="1"/>
    <s v="Region II"/>
    <x v="12"/>
    <s v="NY"/>
    <x v="77"/>
    <n v="4"/>
    <x v="3"/>
    <n v="127854"/>
    <n v="204566"/>
    <n v="178995"/>
    <n v="286392"/>
    <n v="230137"/>
    <n v="368219"/>
    <n v="306849"/>
    <n v="490958"/>
    <n v="383561"/>
    <n v="613698"/>
    <n v="434702"/>
    <n v="695524"/>
    <n v="485844"/>
    <n v="777350"/>
  </r>
  <r>
    <m/>
    <x v="4"/>
    <s v="Region IX - West"/>
    <x v="50"/>
    <s v="AZ"/>
    <x v="359"/>
    <n v="1"/>
    <x v="0"/>
    <n v="113599"/>
    <n v="198797"/>
    <n v="147426"/>
    <n v="257995"/>
    <n v="176148"/>
    <n v="308259"/>
    <n v="210014"/>
    <n v="367525"/>
    <n v="247765"/>
    <n v="433589"/>
    <n v="271794"/>
    <n v="475640"/>
    <n v="294399"/>
    <n v="515199"/>
  </r>
  <r>
    <m/>
    <x v="4"/>
    <s v="Region IX - West"/>
    <x v="50"/>
    <s v="AZ"/>
    <x v="359"/>
    <n v="2"/>
    <x v="1"/>
    <n v="95492"/>
    <n v="167111"/>
    <n v="126935"/>
    <n v="222137"/>
    <n v="156055"/>
    <n v="273096"/>
    <n v="195725"/>
    <n v="342519"/>
    <n v="236395"/>
    <n v="413691"/>
    <n v="260924"/>
    <n v="456618"/>
    <n v="283858"/>
    <n v="496752"/>
  </r>
  <r>
    <m/>
    <x v="4"/>
    <s v="Region IX - West"/>
    <x v="50"/>
    <s v="AZ"/>
    <x v="359"/>
    <n v="3"/>
    <x v="2"/>
    <n v="88276"/>
    <n v="154482"/>
    <n v="121949"/>
    <n v="213410"/>
    <n v="154691"/>
    <n v="270709"/>
    <n v="202044"/>
    <n v="353578"/>
    <n v="251682"/>
    <n v="440444"/>
    <n v="283252"/>
    <n v="495691"/>
    <n v="314354"/>
    <n v="550119"/>
  </r>
  <r>
    <m/>
    <x v="4"/>
    <s v="Region IX - West"/>
    <x v="50"/>
    <s v="AZ"/>
    <x v="359"/>
    <n v="4"/>
    <x v="3"/>
    <n v="97948"/>
    <n v="156716"/>
    <n v="137127"/>
    <n v="219403"/>
    <n v="176306"/>
    <n v="282089"/>
    <n v="235074"/>
    <n v="376119"/>
    <n v="293843"/>
    <n v="470149"/>
    <n v="333022"/>
    <n v="532835"/>
    <n v="372201"/>
    <n v="595522"/>
  </r>
  <r>
    <m/>
    <x v="1"/>
    <s v="Region IX"/>
    <x v="50"/>
    <s v="AZ"/>
    <x v="359"/>
    <n v="1"/>
    <x v="0"/>
    <n v="111522"/>
    <n v="195164"/>
    <n v="144708"/>
    <n v="253238"/>
    <n v="173505"/>
    <n v="303634"/>
    <n v="207482"/>
    <n v="363094"/>
    <n v="244774"/>
    <n v="428354"/>
    <n v="268482"/>
    <n v="469844"/>
    <n v="289970"/>
    <n v="507447"/>
  </r>
  <r>
    <m/>
    <x v="1"/>
    <s v="Region IX"/>
    <x v="50"/>
    <s v="AZ"/>
    <x v="359"/>
    <n v="2"/>
    <x v="1"/>
    <n v="96338"/>
    <n v="168591"/>
    <n v="126576"/>
    <n v="221507"/>
    <n v="154213"/>
    <n v="269873"/>
    <n v="189800"/>
    <n v="332150"/>
    <n v="226110"/>
    <n v="395692"/>
    <n v="249859"/>
    <n v="437252"/>
    <n v="271678"/>
    <n v="475436"/>
  </r>
  <r>
    <m/>
    <x v="1"/>
    <s v="Region IX"/>
    <x v="50"/>
    <s v="AZ"/>
    <x v="359"/>
    <n v="3"/>
    <x v="2"/>
    <n v="86947"/>
    <n v="152157"/>
    <n v="118116"/>
    <n v="206703"/>
    <n v="149199"/>
    <n v="261098"/>
    <n v="196259"/>
    <n v="343453"/>
    <n v="242818"/>
    <n v="424931"/>
    <n v="273300"/>
    <n v="478274"/>
    <n v="303336"/>
    <n v="530839"/>
  </r>
  <r>
    <m/>
    <x v="1"/>
    <s v="Region IX"/>
    <x v="50"/>
    <s v="AZ"/>
    <x v="359"/>
    <n v="4"/>
    <x v="3"/>
    <n v="98394"/>
    <n v="157430"/>
    <n v="137751"/>
    <n v="220402"/>
    <n v="177108"/>
    <n v="283373"/>
    <n v="236145"/>
    <n v="377831"/>
    <n v="295181"/>
    <n v="472289"/>
    <n v="334538"/>
    <n v="535261"/>
    <n v="373896"/>
    <n v="598233"/>
  </r>
  <r>
    <m/>
    <x v="4"/>
    <s v="Region I - Northeast"/>
    <x v="4"/>
    <s v="RI"/>
    <x v="27"/>
    <n v="1"/>
    <x v="0"/>
    <n v="138694"/>
    <n v="242714"/>
    <n v="180124"/>
    <n v="315217"/>
    <n v="215332"/>
    <n v="376831"/>
    <n v="256890"/>
    <n v="449557"/>
    <n v="303179"/>
    <n v="530564"/>
    <n v="332630"/>
    <n v="582103"/>
    <n v="360380"/>
    <n v="630665"/>
  </r>
  <r>
    <m/>
    <x v="4"/>
    <s v="Region I - Northeast"/>
    <x v="4"/>
    <s v="RI"/>
    <x v="27"/>
    <n v="2"/>
    <x v="1"/>
    <n v="115879"/>
    <n v="202789"/>
    <n v="154307"/>
    <n v="270037"/>
    <n v="190014"/>
    <n v="332525"/>
    <n v="238886"/>
    <n v="418050"/>
    <n v="288853"/>
    <n v="505492"/>
    <n v="318934"/>
    <n v="558135"/>
    <n v="347099"/>
    <n v="607423"/>
  </r>
  <r>
    <m/>
    <x v="4"/>
    <s v="Region I - Northeast"/>
    <x v="4"/>
    <s v="RI"/>
    <x v="27"/>
    <n v="3"/>
    <x v="2"/>
    <n v="106671"/>
    <n v="186674"/>
    <n v="147277"/>
    <n v="257734"/>
    <n v="186709"/>
    <n v="326741"/>
    <n v="243641"/>
    <n v="426372"/>
    <n v="303451"/>
    <n v="531039"/>
    <n v="341406"/>
    <n v="597461"/>
    <n v="378772"/>
    <n v="662851"/>
  </r>
  <r>
    <m/>
    <x v="4"/>
    <s v="Region I - Northeast"/>
    <x v="4"/>
    <s v="RI"/>
    <x v="27"/>
    <n v="4"/>
    <x v="3"/>
    <n v="119569"/>
    <n v="191311"/>
    <n v="167397"/>
    <n v="267835"/>
    <n v="215225"/>
    <n v="344360"/>
    <n v="286966"/>
    <n v="459146"/>
    <n v="358708"/>
    <n v="573933"/>
    <n v="406536"/>
    <n v="650457"/>
    <n v="454363"/>
    <n v="726981"/>
  </r>
  <r>
    <m/>
    <x v="1"/>
    <s v="Region I"/>
    <x v="4"/>
    <s v="RI"/>
    <x v="27"/>
    <n v="1"/>
    <x v="0"/>
    <n v="138957"/>
    <n v="243174"/>
    <n v="180267"/>
    <n v="315467"/>
    <n v="216116"/>
    <n v="378202"/>
    <n v="258399"/>
    <n v="452198"/>
    <n v="304809"/>
    <n v="533415"/>
    <n v="334318"/>
    <n v="585057"/>
    <n v="361039"/>
    <n v="631817"/>
  </r>
  <r>
    <m/>
    <x v="1"/>
    <s v="Region I"/>
    <x v="4"/>
    <s v="RI"/>
    <x v="27"/>
    <n v="2"/>
    <x v="1"/>
    <n v="120199"/>
    <n v="210348"/>
    <n v="157869"/>
    <n v="276270"/>
    <n v="192284"/>
    <n v="336497"/>
    <n v="236556"/>
    <n v="413973"/>
    <n v="281754"/>
    <n v="493069"/>
    <n v="311321"/>
    <n v="544812"/>
    <n v="338470"/>
    <n v="592322"/>
  </r>
  <r>
    <m/>
    <x v="1"/>
    <s v="Region I"/>
    <x v="4"/>
    <s v="RI"/>
    <x v="27"/>
    <n v="3"/>
    <x v="2"/>
    <n v="108670"/>
    <n v="190173"/>
    <n v="147680"/>
    <n v="258439"/>
    <n v="186583"/>
    <n v="326520"/>
    <n v="245475"/>
    <n v="429581"/>
    <n v="303748"/>
    <n v="531559"/>
    <n v="341909"/>
    <n v="598340"/>
    <n v="379519"/>
    <n v="664158"/>
  </r>
  <r>
    <m/>
    <x v="1"/>
    <s v="Region I"/>
    <x v="4"/>
    <s v="RI"/>
    <x v="27"/>
    <n v="4"/>
    <x v="3"/>
    <n v="122602"/>
    <n v="196164"/>
    <n v="171643"/>
    <n v="274629"/>
    <n v="220684"/>
    <n v="353095"/>
    <n v="294246"/>
    <n v="470793"/>
    <n v="367807"/>
    <n v="588491"/>
    <n v="416848"/>
    <n v="666957"/>
    <n v="465889"/>
    <n v="745423"/>
  </r>
  <r>
    <m/>
    <x v="4"/>
    <s v="Region VIII -"/>
    <x v="48"/>
    <s v="UT"/>
    <x v="350"/>
    <n v="1"/>
    <x v="0"/>
    <n v="114178"/>
    <n v="199811"/>
    <n v="148328"/>
    <n v="259573"/>
    <n v="177357"/>
    <n v="310375"/>
    <n v="211638"/>
    <n v="370367"/>
    <n v="249810"/>
    <n v="437168"/>
    <n v="274092"/>
    <n v="479662"/>
    <n v="296986"/>
    <n v="519726"/>
  </r>
  <r>
    <m/>
    <x v="4"/>
    <s v="Region VIII -"/>
    <x v="48"/>
    <s v="UT"/>
    <x v="350"/>
    <n v="2"/>
    <x v="1"/>
    <n v="95166"/>
    <n v="166540"/>
    <n v="126813"/>
    <n v="221923"/>
    <n v="156259"/>
    <n v="273454"/>
    <n v="196635"/>
    <n v="344111"/>
    <n v="237871"/>
    <n v="416275"/>
    <n v="262679"/>
    <n v="459688"/>
    <n v="285918"/>
    <n v="500357"/>
  </r>
  <r>
    <m/>
    <x v="4"/>
    <s v="Region VIII -"/>
    <x v="48"/>
    <s v="UT"/>
    <x v="350"/>
    <n v="3"/>
    <x v="2"/>
    <n v="87456"/>
    <n v="153048"/>
    <n v="120719"/>
    <n v="211259"/>
    <n v="153005"/>
    <n v="267759"/>
    <n v="199586"/>
    <n v="349276"/>
    <n v="248566"/>
    <n v="434990"/>
    <n v="279620"/>
    <n v="489336"/>
    <n v="310184"/>
    <n v="542822"/>
  </r>
  <r>
    <m/>
    <x v="4"/>
    <s v="Region VIII -"/>
    <x v="48"/>
    <s v="UT"/>
    <x v="350"/>
    <n v="4"/>
    <x v="3"/>
    <n v="98429"/>
    <n v="157486"/>
    <n v="137800"/>
    <n v="220481"/>
    <n v="177172"/>
    <n v="283475"/>
    <n v="236229"/>
    <n v="377967"/>
    <n v="295286"/>
    <n v="472458"/>
    <n v="334658"/>
    <n v="535453"/>
    <n v="374029"/>
    <n v="598447"/>
  </r>
  <r>
    <m/>
    <x v="1"/>
    <s v="Region VIII"/>
    <x v="48"/>
    <s v="UT"/>
    <x v="350"/>
    <n v="1"/>
    <x v="0"/>
    <n v="111520"/>
    <n v="195161"/>
    <n v="144775"/>
    <n v="253357"/>
    <n v="173633"/>
    <n v="303858"/>
    <n v="207705"/>
    <n v="363485"/>
    <n v="245097"/>
    <n v="428920"/>
    <n v="268863"/>
    <n v="470511"/>
    <n v="290448"/>
    <n v="508284"/>
  </r>
  <r>
    <m/>
    <x v="1"/>
    <s v="Region VIII"/>
    <x v="48"/>
    <s v="UT"/>
    <x v="350"/>
    <n v="2"/>
    <x v="1"/>
    <n v="96038"/>
    <n v="168066"/>
    <n v="126288"/>
    <n v="221004"/>
    <n v="153963"/>
    <n v="269435"/>
    <n v="189677"/>
    <n v="331934"/>
    <n v="226067"/>
    <n v="395618"/>
    <n v="249859"/>
    <n v="437253"/>
    <n v="271747"/>
    <n v="475557"/>
  </r>
  <r>
    <m/>
    <x v="1"/>
    <s v="Region VIII"/>
    <x v="48"/>
    <s v="UT"/>
    <x v="350"/>
    <n v="3"/>
    <x v="2"/>
    <n v="86331"/>
    <n v="151080"/>
    <n v="117183"/>
    <n v="205071"/>
    <n v="147948"/>
    <n v="258909"/>
    <n v="194538"/>
    <n v="340442"/>
    <n v="240618"/>
    <n v="421081"/>
    <n v="270769"/>
    <n v="473846"/>
    <n v="300467"/>
    <n v="525817"/>
  </r>
  <r>
    <m/>
    <x v="1"/>
    <s v="Region VIII"/>
    <x v="48"/>
    <s v="UT"/>
    <x v="350"/>
    <n v="4"/>
    <x v="3"/>
    <n v="98384"/>
    <n v="157415"/>
    <n v="137738"/>
    <n v="220381"/>
    <n v="177092"/>
    <n v="283347"/>
    <n v="236122"/>
    <n v="377796"/>
    <n v="295153"/>
    <n v="472245"/>
    <n v="334507"/>
    <n v="535211"/>
    <n v="373860"/>
    <n v="598177"/>
  </r>
  <r>
    <m/>
    <x v="4"/>
    <s v="Region VIII -"/>
    <x v="44"/>
    <s v="CO"/>
    <x v="333"/>
    <n v="1"/>
    <x v="0"/>
    <n v="114996"/>
    <n v="201243"/>
    <n v="149310"/>
    <n v="261292"/>
    <n v="178462"/>
    <n v="312308"/>
    <n v="212859"/>
    <n v="372503"/>
    <n v="251182"/>
    <n v="439568"/>
    <n v="275568"/>
    <n v="482245"/>
    <n v="298533"/>
    <n v="522433"/>
  </r>
  <r>
    <m/>
    <x v="4"/>
    <s v="Region VIII -"/>
    <x v="44"/>
    <s v="CO"/>
    <x v="333"/>
    <n v="2"/>
    <x v="1"/>
    <n v="96282"/>
    <n v="168494"/>
    <n v="128133"/>
    <n v="224233"/>
    <n v="157695"/>
    <n v="275966"/>
    <n v="198091"/>
    <n v="346659"/>
    <n v="239430"/>
    <n v="419003"/>
    <n v="264334"/>
    <n v="462585"/>
    <n v="287639"/>
    <n v="503368"/>
  </r>
  <r>
    <m/>
    <x v="4"/>
    <s v="Region VIII -"/>
    <x v="44"/>
    <s v="CO"/>
    <x v="333"/>
    <n v="3"/>
    <x v="2"/>
    <n v="88761"/>
    <n v="155332"/>
    <n v="122574"/>
    <n v="214504"/>
    <n v="155424"/>
    <n v="271992"/>
    <n v="202881"/>
    <n v="355042"/>
    <n v="252699"/>
    <n v="442223"/>
    <n v="284337"/>
    <n v="497590"/>
    <n v="315492"/>
    <n v="552112"/>
  </r>
  <r>
    <m/>
    <x v="4"/>
    <s v="Region VIII -"/>
    <x v="44"/>
    <s v="CO"/>
    <x v="333"/>
    <n v="4"/>
    <x v="3"/>
    <n v="99144"/>
    <n v="158630"/>
    <n v="138801"/>
    <n v="222082"/>
    <n v="178459"/>
    <n v="285534"/>
    <n v="237945"/>
    <n v="380712"/>
    <n v="297431"/>
    <n v="475890"/>
    <n v="337089"/>
    <n v="539342"/>
    <n v="376746"/>
    <n v="602794"/>
  </r>
  <r>
    <m/>
    <x v="1"/>
    <s v="Region VIII"/>
    <x v="44"/>
    <s v="CO"/>
    <x v="333"/>
    <n v="1"/>
    <x v="0"/>
    <n v="112277"/>
    <n v="196484"/>
    <n v="145671"/>
    <n v="254924"/>
    <n v="174650"/>
    <n v="305638"/>
    <n v="208837"/>
    <n v="365465"/>
    <n v="246359"/>
    <n v="431128"/>
    <n v="270216"/>
    <n v="472877"/>
    <n v="291828"/>
    <n v="510699"/>
  </r>
  <r>
    <m/>
    <x v="1"/>
    <s v="Region VIII"/>
    <x v="44"/>
    <s v="CO"/>
    <x v="333"/>
    <n v="2"/>
    <x v="1"/>
    <n v="97052"/>
    <n v="169842"/>
    <n v="127492"/>
    <n v="223111"/>
    <n v="155308"/>
    <n v="271790"/>
    <n v="191109"/>
    <n v="334441"/>
    <n v="227647"/>
    <n v="398382"/>
    <n v="251547"/>
    <n v="440207"/>
    <n v="273499"/>
    <n v="478623"/>
  </r>
  <r>
    <m/>
    <x v="1"/>
    <s v="Region VIII"/>
    <x v="44"/>
    <s v="CO"/>
    <x v="333"/>
    <n v="3"/>
    <x v="2"/>
    <n v="87665"/>
    <n v="153414"/>
    <n v="119112"/>
    <n v="208447"/>
    <n v="150474"/>
    <n v="263329"/>
    <n v="197951"/>
    <n v="346415"/>
    <n v="244927"/>
    <n v="428622"/>
    <n v="275685"/>
    <n v="482449"/>
    <n v="305997"/>
    <n v="535494"/>
  </r>
  <r>
    <m/>
    <x v="1"/>
    <s v="Region VIII"/>
    <x v="44"/>
    <s v="CO"/>
    <x v="333"/>
    <n v="4"/>
    <x v="3"/>
    <n v="99060"/>
    <n v="158497"/>
    <n v="138685"/>
    <n v="221895"/>
    <n v="178309"/>
    <n v="285294"/>
    <n v="237745"/>
    <n v="380392"/>
    <n v="297181"/>
    <n v="475490"/>
    <n v="336806"/>
    <n v="538889"/>
    <n v="376430"/>
    <n v="602288"/>
  </r>
  <r>
    <m/>
    <x v="4"/>
    <s v="Region II - Northeast"/>
    <x v="12"/>
    <s v="NY"/>
    <x v="78"/>
    <n v="1"/>
    <x v="0"/>
    <n v="163489"/>
    <n v="286105"/>
    <n v="212257"/>
    <n v="371449"/>
    <n v="253685"/>
    <n v="443949"/>
    <n v="302561"/>
    <n v="529482"/>
    <n v="357021"/>
    <n v="624787"/>
    <n v="391677"/>
    <n v="685435"/>
    <n v="424308"/>
    <n v="742539"/>
  </r>
  <r>
    <m/>
    <x v="4"/>
    <s v="Region II - Northeast"/>
    <x v="12"/>
    <s v="NY"/>
    <x v="78"/>
    <n v="2"/>
    <x v="1"/>
    <n v="136970"/>
    <n v="239697"/>
    <n v="182247"/>
    <n v="318932"/>
    <n v="224256"/>
    <n v="392448"/>
    <n v="281634"/>
    <n v="492859"/>
    <n v="340368"/>
    <n v="595644"/>
    <n v="375757"/>
    <n v="657575"/>
    <n v="408870"/>
    <n v="715522"/>
  </r>
  <r>
    <m/>
    <x v="4"/>
    <s v="Region II - Northeast"/>
    <x v="12"/>
    <s v="NY"/>
    <x v="78"/>
    <n v="3"/>
    <x v="2"/>
    <n v="126325"/>
    <n v="221069"/>
    <n v="174457"/>
    <n v="305300"/>
    <n v="221226"/>
    <n v="387145"/>
    <n v="288802"/>
    <n v="505403"/>
    <n v="359723"/>
    <n v="629515"/>
    <n v="404774"/>
    <n v="708355"/>
    <n v="449141"/>
    <n v="785996"/>
  </r>
  <r>
    <m/>
    <x v="4"/>
    <s v="Region II - Northeast"/>
    <x v="12"/>
    <s v="NY"/>
    <x v="78"/>
    <n v="4"/>
    <x v="3"/>
    <n v="140954"/>
    <n v="225526"/>
    <n v="197335"/>
    <n v="315736"/>
    <n v="253717"/>
    <n v="405947"/>
    <n v="338289"/>
    <n v="541262"/>
    <n v="422861"/>
    <n v="676578"/>
    <n v="479243"/>
    <n v="766789"/>
    <n v="535624"/>
    <n v="856999"/>
  </r>
  <r>
    <m/>
    <x v="1"/>
    <s v="Region II"/>
    <x v="12"/>
    <s v="NY"/>
    <x v="78"/>
    <n v="1"/>
    <x v="0"/>
    <n v="163731"/>
    <n v="286528"/>
    <n v="212373"/>
    <n v="371653"/>
    <n v="254585"/>
    <n v="445524"/>
    <n v="304362"/>
    <n v="532634"/>
    <n v="359000"/>
    <n v="628249"/>
    <n v="393743"/>
    <n v="689051"/>
    <n v="425182"/>
    <n v="744069"/>
  </r>
  <r>
    <m/>
    <x v="1"/>
    <s v="Region II"/>
    <x v="12"/>
    <s v="NY"/>
    <x v="78"/>
    <n v="2"/>
    <x v="1"/>
    <n v="141766"/>
    <n v="248091"/>
    <n v="186146"/>
    <n v="325755"/>
    <n v="226679"/>
    <n v="396689"/>
    <n v="278786"/>
    <n v="487875"/>
    <n v="332003"/>
    <n v="581006"/>
    <n v="366822"/>
    <n v="641938"/>
    <n v="398779"/>
    <n v="697863"/>
  </r>
  <r>
    <m/>
    <x v="1"/>
    <s v="Region II"/>
    <x v="12"/>
    <s v="NY"/>
    <x v="78"/>
    <n v="3"/>
    <x v="2"/>
    <n v="128328"/>
    <n v="224574"/>
    <n v="174438"/>
    <n v="305267"/>
    <n v="220425"/>
    <n v="385743"/>
    <n v="290033"/>
    <n v="507557"/>
    <n v="358916"/>
    <n v="628103"/>
    <n v="404032"/>
    <n v="707057"/>
    <n v="448505"/>
    <n v="784883"/>
  </r>
  <r>
    <m/>
    <x v="1"/>
    <s v="Region II"/>
    <x v="12"/>
    <s v="NY"/>
    <x v="78"/>
    <n v="4"/>
    <x v="3"/>
    <n v="144464"/>
    <n v="231142"/>
    <n v="202249"/>
    <n v="323599"/>
    <n v="260035"/>
    <n v="416056"/>
    <n v="346713"/>
    <n v="554741"/>
    <n v="433391"/>
    <n v="693426"/>
    <n v="491177"/>
    <n v="785883"/>
    <n v="548963"/>
    <n v="878340"/>
  </r>
  <r>
    <m/>
    <x v="4"/>
    <s v="Region V - Midwest"/>
    <x v="29"/>
    <s v="IL"/>
    <x v="202"/>
    <n v="1"/>
    <x v="0"/>
    <n v="133770"/>
    <n v="234097"/>
    <n v="173704"/>
    <n v="303981"/>
    <n v="207634"/>
    <n v="363359"/>
    <n v="247675"/>
    <n v="433431"/>
    <n v="292282"/>
    <n v="511494"/>
    <n v="320665"/>
    <n v="561164"/>
    <n v="347400"/>
    <n v="607950"/>
  </r>
  <r>
    <m/>
    <x v="4"/>
    <s v="Region V - Midwest"/>
    <x v="29"/>
    <s v="IL"/>
    <x v="202"/>
    <n v="2"/>
    <x v="1"/>
    <n v="111905"/>
    <n v="195833"/>
    <n v="148960"/>
    <n v="260680"/>
    <n v="183370"/>
    <n v="320897"/>
    <n v="230420"/>
    <n v="403235"/>
    <n v="278551"/>
    <n v="487465"/>
    <n v="307539"/>
    <n v="538193"/>
    <n v="334671"/>
    <n v="585675"/>
  </r>
  <r>
    <m/>
    <x v="4"/>
    <s v="Region V - Midwest"/>
    <x v="29"/>
    <s v="IL"/>
    <x v="202"/>
    <n v="3"/>
    <x v="2"/>
    <n v="103101"/>
    <n v="180428"/>
    <n v="142365"/>
    <n v="249139"/>
    <n v="180504"/>
    <n v="315882"/>
    <n v="235589"/>
    <n v="412280"/>
    <n v="293431"/>
    <n v="513504"/>
    <n v="330154"/>
    <n v="577770"/>
    <n v="366313"/>
    <n v="641048"/>
  </r>
  <r>
    <m/>
    <x v="4"/>
    <s v="Region V - Midwest"/>
    <x v="29"/>
    <s v="IL"/>
    <x v="202"/>
    <n v="4"/>
    <x v="3"/>
    <n v="115328"/>
    <n v="184524"/>
    <n v="161459"/>
    <n v="258334"/>
    <n v="207590"/>
    <n v="332143"/>
    <n v="276786"/>
    <n v="442858"/>
    <n v="345983"/>
    <n v="553572"/>
    <n v="392114"/>
    <n v="627382"/>
    <n v="438245"/>
    <n v="701191"/>
  </r>
  <r>
    <m/>
    <x v="1"/>
    <s v="Region V"/>
    <x v="29"/>
    <s v="IL"/>
    <x v="202"/>
    <n v="1"/>
    <x v="0"/>
    <n v="131603"/>
    <n v="230306"/>
    <n v="170739"/>
    <n v="298794"/>
    <n v="204701"/>
    <n v="358227"/>
    <n v="244763"/>
    <n v="428335"/>
    <n v="288734"/>
    <n v="505284"/>
    <n v="316691"/>
    <n v="554210"/>
    <n v="342014"/>
    <n v="598525"/>
  </r>
  <r>
    <m/>
    <x v="1"/>
    <s v="Region V"/>
    <x v="29"/>
    <s v="IL"/>
    <x v="202"/>
    <n v="2"/>
    <x v="1"/>
    <n v="113788"/>
    <n v="199129"/>
    <n v="149466"/>
    <n v="261566"/>
    <n v="182067"/>
    <n v="318617"/>
    <n v="224018"/>
    <n v="392031"/>
    <n v="266837"/>
    <n v="466964"/>
    <n v="294847"/>
    <n v="515982"/>
    <n v="320571"/>
    <n v="560999"/>
  </r>
  <r>
    <m/>
    <x v="1"/>
    <s v="Region V"/>
    <x v="29"/>
    <s v="IL"/>
    <x v="202"/>
    <n v="3"/>
    <x v="2"/>
    <n v="102816"/>
    <n v="179928"/>
    <n v="139707"/>
    <n v="244488"/>
    <n v="176498"/>
    <n v="308872"/>
    <n v="232195"/>
    <n v="406340"/>
    <n v="287303"/>
    <n v="502780"/>
    <n v="323388"/>
    <n v="565930"/>
    <n v="358951"/>
    <n v="628165"/>
  </r>
  <r>
    <m/>
    <x v="1"/>
    <s v="Region V"/>
    <x v="29"/>
    <s v="IL"/>
    <x v="202"/>
    <n v="4"/>
    <x v="3"/>
    <n v="116113"/>
    <n v="185781"/>
    <n v="162558"/>
    <n v="260093"/>
    <n v="209004"/>
    <n v="334406"/>
    <n v="278671"/>
    <n v="445874"/>
    <n v="348339"/>
    <n v="557343"/>
    <n v="394784"/>
    <n v="631655"/>
    <n v="441230"/>
    <n v="705967"/>
  </r>
  <r>
    <m/>
    <x v="4"/>
    <s v="Region V - Midwest"/>
    <x v="34"/>
    <s v="WI"/>
    <x v="252"/>
    <n v="1"/>
    <x v="0"/>
    <n v="128728"/>
    <n v="225274"/>
    <n v="167127"/>
    <n v="292472"/>
    <n v="199747"/>
    <n v="349557"/>
    <n v="238231"/>
    <n v="416904"/>
    <n v="281112"/>
    <n v="491945"/>
    <n v="308399"/>
    <n v="539699"/>
    <n v="334092"/>
    <n v="584661"/>
  </r>
  <r>
    <m/>
    <x v="4"/>
    <s v="Region V - Midwest"/>
    <x v="34"/>
    <s v="WI"/>
    <x v="252"/>
    <n v="2"/>
    <x v="1"/>
    <n v="107848"/>
    <n v="188734"/>
    <n v="143498"/>
    <n v="251122"/>
    <n v="176575"/>
    <n v="309007"/>
    <n v="221753"/>
    <n v="388068"/>
    <n v="267999"/>
    <n v="468999"/>
    <n v="295864"/>
    <n v="517762"/>
    <n v="321936"/>
    <n v="563389"/>
  </r>
  <r>
    <m/>
    <x v="4"/>
    <s v="Region V - Midwest"/>
    <x v="34"/>
    <s v="WI"/>
    <x v="252"/>
    <n v="3"/>
    <x v="2"/>
    <n v="99467"/>
    <n v="174067"/>
    <n v="137366"/>
    <n v="240390"/>
    <n v="174190"/>
    <n v="304833"/>
    <n v="227399"/>
    <n v="397949"/>
    <n v="283242"/>
    <n v="495673"/>
    <n v="318715"/>
    <n v="557751"/>
    <n v="353649"/>
    <n v="618885"/>
  </r>
  <r>
    <m/>
    <x v="4"/>
    <s v="Region V - Midwest"/>
    <x v="34"/>
    <s v="WI"/>
    <x v="252"/>
    <n v="4"/>
    <x v="3"/>
    <n v="110984"/>
    <n v="177575"/>
    <n v="155378"/>
    <n v="248605"/>
    <n v="199772"/>
    <n v="319635"/>
    <n v="266363"/>
    <n v="426180"/>
    <n v="332953"/>
    <n v="532725"/>
    <n v="377347"/>
    <n v="603756"/>
    <n v="421741"/>
    <n v="674786"/>
  </r>
  <r>
    <m/>
    <x v="1"/>
    <s v="Region V"/>
    <x v="34"/>
    <s v="WI"/>
    <x v="252"/>
    <n v="1"/>
    <x v="0"/>
    <n v="129710"/>
    <n v="226992"/>
    <n v="168267"/>
    <n v="294467"/>
    <n v="201726"/>
    <n v="353021"/>
    <n v="241190"/>
    <n v="422082"/>
    <n v="284505"/>
    <n v="497884"/>
    <n v="312047"/>
    <n v="546083"/>
    <n v="336984"/>
    <n v="589721"/>
  </r>
  <r>
    <m/>
    <x v="1"/>
    <s v="Region V"/>
    <x v="34"/>
    <s v="WI"/>
    <x v="252"/>
    <n v="2"/>
    <x v="1"/>
    <n v="112218"/>
    <n v="196382"/>
    <n v="147380"/>
    <n v="257915"/>
    <n v="179503"/>
    <n v="314131"/>
    <n v="220822"/>
    <n v="386438"/>
    <n v="263006"/>
    <n v="460261"/>
    <n v="290603"/>
    <n v="508556"/>
    <n v="315941"/>
    <n v="552897"/>
  </r>
  <r>
    <m/>
    <x v="1"/>
    <s v="Region V"/>
    <x v="34"/>
    <s v="WI"/>
    <x v="252"/>
    <n v="3"/>
    <x v="2"/>
    <n v="101476"/>
    <n v="177583"/>
    <n v="137908"/>
    <n v="241339"/>
    <n v="174242"/>
    <n v="304923"/>
    <n v="229243"/>
    <n v="401175"/>
    <n v="283667"/>
    <n v="496417"/>
    <n v="319308"/>
    <n v="558789"/>
    <n v="354436"/>
    <n v="620263"/>
  </r>
  <r>
    <m/>
    <x v="1"/>
    <s v="Region V"/>
    <x v="34"/>
    <s v="WI"/>
    <x v="252"/>
    <n v="4"/>
    <x v="3"/>
    <n v="114444"/>
    <n v="183111"/>
    <n v="160222"/>
    <n v="256355"/>
    <n v="205999"/>
    <n v="329599"/>
    <n v="274666"/>
    <n v="439465"/>
    <n v="343332"/>
    <n v="549332"/>
    <n v="389110"/>
    <n v="622576"/>
    <n v="434888"/>
    <n v="695820"/>
  </r>
  <r>
    <m/>
    <x v="4"/>
    <s v="Region IV - Southeast"/>
    <x v="26"/>
    <s v="NC"/>
    <x v="179"/>
    <n v="1"/>
    <x v="0"/>
    <n v="118574"/>
    <n v="207505"/>
    <n v="153813"/>
    <n v="269173"/>
    <n v="183720"/>
    <n v="321510"/>
    <n v="218958"/>
    <n v="383176"/>
    <n v="258257"/>
    <n v="451949"/>
    <n v="283278"/>
    <n v="495737"/>
    <n v="306793"/>
    <n v="536888"/>
  </r>
  <r>
    <m/>
    <x v="4"/>
    <s v="Region IV - Southeast"/>
    <x v="26"/>
    <s v="NC"/>
    <x v="179"/>
    <n v="2"/>
    <x v="1"/>
    <n v="100050"/>
    <n v="175088"/>
    <n v="132850"/>
    <n v="232488"/>
    <n v="163163"/>
    <n v="285535"/>
    <n v="204339"/>
    <n v="357593"/>
    <n v="246624"/>
    <n v="431592"/>
    <n v="272157"/>
    <n v="476275"/>
    <n v="296009"/>
    <n v="518016"/>
  </r>
  <r>
    <m/>
    <x v="4"/>
    <s v="Region IV - Southeast"/>
    <x v="26"/>
    <s v="NC"/>
    <x v="179"/>
    <n v="3"/>
    <x v="2"/>
    <n v="92728"/>
    <n v="162274"/>
    <n v="128145"/>
    <n v="224253"/>
    <n v="162608"/>
    <n v="284564"/>
    <n v="212504"/>
    <n v="371882"/>
    <n v="264736"/>
    <n v="463289"/>
    <n v="298001"/>
    <n v="521501"/>
    <n v="330787"/>
    <n v="578877"/>
  </r>
  <r>
    <m/>
    <x v="4"/>
    <s v="Region IV - Southeast"/>
    <x v="26"/>
    <s v="NC"/>
    <x v="179"/>
    <n v="4"/>
    <x v="3"/>
    <n v="102246"/>
    <n v="163594"/>
    <n v="143145"/>
    <n v="229032"/>
    <n v="184043"/>
    <n v="294469"/>
    <n v="245391"/>
    <n v="392626"/>
    <n v="306739"/>
    <n v="490782"/>
    <n v="347637"/>
    <n v="556220"/>
    <n v="388536"/>
    <n v="621657"/>
  </r>
  <r>
    <m/>
    <x v="1"/>
    <s v="Region IV"/>
    <x v="26"/>
    <s v="NC"/>
    <x v="179"/>
    <n v="1"/>
    <x v="0"/>
    <n v="118317"/>
    <n v="207055"/>
    <n v="153353"/>
    <n v="268368"/>
    <n v="183759"/>
    <n v="321578"/>
    <n v="219575"/>
    <n v="384257"/>
    <n v="258895"/>
    <n v="453066"/>
    <n v="283908"/>
    <n v="496839"/>
    <n v="306470"/>
    <n v="536322"/>
  </r>
  <r>
    <m/>
    <x v="1"/>
    <s v="Region IV"/>
    <x v="26"/>
    <s v="NC"/>
    <x v="179"/>
    <n v="2"/>
    <x v="1"/>
    <n v="102926"/>
    <n v="180120"/>
    <n v="134975"/>
    <n v="236207"/>
    <n v="164205"/>
    <n v="287359"/>
    <n v="201653"/>
    <n v="352893"/>
    <n v="239978"/>
    <n v="419961"/>
    <n v="265069"/>
    <n v="463871"/>
    <n v="288050"/>
    <n v="504088"/>
  </r>
  <r>
    <m/>
    <x v="1"/>
    <s v="Region IV"/>
    <x v="26"/>
    <s v="NC"/>
    <x v="179"/>
    <n v="3"/>
    <x v="2"/>
    <n v="93725"/>
    <n v="164019"/>
    <n v="127556"/>
    <n v="223224"/>
    <n v="161301"/>
    <n v="282276"/>
    <n v="212358"/>
    <n v="371627"/>
    <n v="262908"/>
    <n v="460088"/>
    <n v="296043"/>
    <n v="518075"/>
    <n v="328726"/>
    <n v="575271"/>
  </r>
  <r>
    <m/>
    <x v="1"/>
    <s v="Region IV"/>
    <x v="26"/>
    <s v="NC"/>
    <x v="179"/>
    <n v="4"/>
    <x v="3"/>
    <n v="104406"/>
    <n v="167050"/>
    <n v="146169"/>
    <n v="233870"/>
    <n v="187931"/>
    <n v="300690"/>
    <n v="250575"/>
    <n v="400920"/>
    <n v="313218"/>
    <n v="501150"/>
    <n v="354981"/>
    <n v="567970"/>
    <n v="396743"/>
    <n v="634789"/>
  </r>
  <r>
    <m/>
    <x v="4"/>
    <s v="Region VIII -"/>
    <x v="47"/>
    <s v="SD"/>
    <x v="347"/>
    <n v="1"/>
    <x v="0"/>
    <n v="115140"/>
    <n v="201496"/>
    <n v="149603"/>
    <n v="261805"/>
    <n v="178903"/>
    <n v="313081"/>
    <n v="213512"/>
    <n v="373647"/>
    <n v="252043"/>
    <n v="441076"/>
    <n v="276552"/>
    <n v="483965"/>
    <n v="299666"/>
    <n v="524416"/>
  </r>
  <r>
    <m/>
    <x v="4"/>
    <s v="Region VIII -"/>
    <x v="47"/>
    <s v="SD"/>
    <x v="347"/>
    <n v="2"/>
    <x v="1"/>
    <n v="95836"/>
    <n v="167713"/>
    <n v="127757"/>
    <n v="223575"/>
    <n v="157481"/>
    <n v="275591"/>
    <n v="198278"/>
    <n v="346987"/>
    <n v="239921"/>
    <n v="419861"/>
    <n v="264962"/>
    <n v="463684"/>
    <n v="288428"/>
    <n v="504750"/>
  </r>
  <r>
    <m/>
    <x v="4"/>
    <s v="Region VIII -"/>
    <x v="47"/>
    <s v="SD"/>
    <x v="347"/>
    <n v="3"/>
    <x v="2"/>
    <n v="87987"/>
    <n v="153977"/>
    <n v="121436"/>
    <n v="212513"/>
    <n v="153892"/>
    <n v="269312"/>
    <n v="200702"/>
    <n v="351228"/>
    <n v="249946"/>
    <n v="437405"/>
    <n v="281153"/>
    <n v="492017"/>
    <n v="311861"/>
    <n v="545756"/>
  </r>
  <r>
    <m/>
    <x v="4"/>
    <s v="Region VIII -"/>
    <x v="47"/>
    <s v="SD"/>
    <x v="347"/>
    <n v="4"/>
    <x v="3"/>
    <n v="99256"/>
    <n v="158809"/>
    <n v="138958"/>
    <n v="222333"/>
    <n v="178660"/>
    <n v="285856"/>
    <n v="238214"/>
    <n v="381142"/>
    <n v="297767"/>
    <n v="476427"/>
    <n v="337469"/>
    <n v="539951"/>
    <n v="377172"/>
    <n v="603475"/>
  </r>
  <r>
    <m/>
    <x v="1"/>
    <s v="Region VIII"/>
    <x v="47"/>
    <s v="SD"/>
    <x v="347"/>
    <n v="1"/>
    <x v="0"/>
    <n v="113028"/>
    <n v="197798"/>
    <n v="146736"/>
    <n v="256789"/>
    <n v="175988"/>
    <n v="307979"/>
    <n v="210526"/>
    <n v="368421"/>
    <n v="248429"/>
    <n v="434752"/>
    <n v="272521"/>
    <n v="476911"/>
    <n v="294403"/>
    <n v="515205"/>
  </r>
  <r>
    <m/>
    <x v="1"/>
    <s v="Region VIII"/>
    <x v="47"/>
    <s v="SD"/>
    <x v="347"/>
    <n v="2"/>
    <x v="1"/>
    <n v="97317"/>
    <n v="170306"/>
    <n v="127977"/>
    <n v="223960"/>
    <n v="156028"/>
    <n v="273050"/>
    <n v="192233"/>
    <n v="336407"/>
    <n v="229120"/>
    <n v="400960"/>
    <n v="253236"/>
    <n v="443163"/>
    <n v="275424"/>
    <n v="481992"/>
  </r>
  <r>
    <m/>
    <x v="1"/>
    <s v="Region VIII"/>
    <x v="47"/>
    <s v="SD"/>
    <x v="347"/>
    <n v="3"/>
    <x v="2"/>
    <n v="87461"/>
    <n v="153056"/>
    <n v="118710"/>
    <n v="207743"/>
    <n v="149871"/>
    <n v="262275"/>
    <n v="197063"/>
    <n v="344860"/>
    <n v="243736"/>
    <n v="426538"/>
    <n v="274275"/>
    <n v="479981"/>
    <n v="304353"/>
    <n v="532618"/>
  </r>
  <r>
    <m/>
    <x v="1"/>
    <s v="Region VIII"/>
    <x v="47"/>
    <s v="SD"/>
    <x v="347"/>
    <n v="4"/>
    <x v="3"/>
    <n v="99713"/>
    <n v="159542"/>
    <n v="139599"/>
    <n v="223358"/>
    <n v="179484"/>
    <n v="287175"/>
    <n v="239312"/>
    <n v="382900"/>
    <n v="299140"/>
    <n v="478625"/>
    <n v="339026"/>
    <n v="542441"/>
    <n v="378911"/>
    <n v="606258"/>
  </r>
  <r>
    <m/>
    <x v="4"/>
    <s v="Region III -"/>
    <x v="18"/>
    <s v="PA"/>
    <x v="106"/>
    <n v="1"/>
    <x v="0"/>
    <n v="129359"/>
    <n v="226378"/>
    <n v="167997"/>
    <n v="293994"/>
    <n v="200830"/>
    <n v="351452"/>
    <n v="239584"/>
    <n v="419271"/>
    <n v="282751"/>
    <n v="494814"/>
    <n v="310216"/>
    <n v="542878"/>
    <n v="336093"/>
    <n v="588162"/>
  </r>
  <r>
    <m/>
    <x v="4"/>
    <s v="Region III -"/>
    <x v="18"/>
    <s v="PA"/>
    <x v="106"/>
    <n v="2"/>
    <x v="1"/>
    <n v="108105"/>
    <n v="189183"/>
    <n v="143944"/>
    <n v="251903"/>
    <n v="177243"/>
    <n v="310176"/>
    <n v="222811"/>
    <n v="389919"/>
    <n v="269404"/>
    <n v="471456"/>
    <n v="297456"/>
    <n v="520548"/>
    <n v="323719"/>
    <n v="566509"/>
  </r>
  <r>
    <m/>
    <x v="4"/>
    <s v="Region III -"/>
    <x v="18"/>
    <s v="PA"/>
    <x v="106"/>
    <n v="3"/>
    <x v="2"/>
    <n v="99530"/>
    <n v="174177"/>
    <n v="137420"/>
    <n v="240485"/>
    <n v="174217"/>
    <n v="304880"/>
    <n v="227348"/>
    <n v="397859"/>
    <n v="283160"/>
    <n v="495530"/>
    <n v="318581"/>
    <n v="557517"/>
    <n v="353453"/>
    <n v="618543"/>
  </r>
  <r>
    <m/>
    <x v="4"/>
    <s v="Region III -"/>
    <x v="18"/>
    <s v="PA"/>
    <x v="106"/>
    <n v="4"/>
    <x v="3"/>
    <n v="111522"/>
    <n v="178436"/>
    <n v="156131"/>
    <n v="249810"/>
    <n v="200740"/>
    <n v="321185"/>
    <n v="267654"/>
    <n v="428246"/>
    <n v="334567"/>
    <n v="535308"/>
    <n v="379176"/>
    <n v="606682"/>
    <n v="423785"/>
    <n v="678056"/>
  </r>
  <r>
    <m/>
    <x v="1"/>
    <s v="Region III "/>
    <x v="18"/>
    <s v="PA"/>
    <x v="106"/>
    <n v="1"/>
    <x v="0"/>
    <n v="127257"/>
    <n v="222699"/>
    <n v="165159"/>
    <n v="289028"/>
    <n v="198049"/>
    <n v="346586"/>
    <n v="236868"/>
    <n v="414518"/>
    <n v="279470"/>
    <n v="489073"/>
    <n v="306553"/>
    <n v="536467"/>
    <n v="331120"/>
    <n v="579461"/>
  </r>
  <r>
    <m/>
    <x v="1"/>
    <s v="Region III "/>
    <x v="18"/>
    <s v="PA"/>
    <x v="106"/>
    <n v="2"/>
    <x v="1"/>
    <n v="109781"/>
    <n v="192117"/>
    <n v="144292"/>
    <n v="252511"/>
    <n v="175847"/>
    <n v="307733"/>
    <n v="216518"/>
    <n v="378907"/>
    <n v="257991"/>
    <n v="451485"/>
    <n v="285112"/>
    <n v="498947"/>
    <n v="310044"/>
    <n v="542577"/>
  </r>
  <r>
    <m/>
    <x v="1"/>
    <s v="Region III "/>
    <x v="18"/>
    <s v="PA"/>
    <x v="106"/>
    <n v="3"/>
    <x v="2"/>
    <n v="98909"/>
    <n v="173090"/>
    <n v="134318"/>
    <n v="235057"/>
    <n v="169629"/>
    <n v="296851"/>
    <n v="223096"/>
    <n v="390417"/>
    <n v="275985"/>
    <n v="482975"/>
    <n v="310604"/>
    <n v="543558"/>
    <n v="344711"/>
    <n v="603244"/>
  </r>
  <r>
    <m/>
    <x v="1"/>
    <s v="Region III "/>
    <x v="18"/>
    <s v="PA"/>
    <x v="106"/>
    <n v="4"/>
    <x v="3"/>
    <n v="112272"/>
    <n v="179635"/>
    <n v="157180"/>
    <n v="251489"/>
    <n v="202089"/>
    <n v="323343"/>
    <n v="269452"/>
    <n v="431123"/>
    <n v="336815"/>
    <n v="538904"/>
    <n v="381724"/>
    <n v="610758"/>
    <n v="426633"/>
    <n v="682612"/>
  </r>
  <r>
    <m/>
    <x v="4"/>
    <s v="Region IX - West"/>
    <x v="51"/>
    <s v="CA"/>
    <x v="368"/>
    <n v="1"/>
    <x v="0"/>
    <n v="146490"/>
    <n v="256358"/>
    <n v="190046"/>
    <n v="332581"/>
    <n v="227016"/>
    <n v="397278"/>
    <n v="270582"/>
    <n v="473518"/>
    <n v="319164"/>
    <n v="558538"/>
    <n v="350094"/>
    <n v="612665"/>
    <n v="379169"/>
    <n v="663545"/>
  </r>
  <r>
    <m/>
    <x v="4"/>
    <s v="Region IX - West"/>
    <x v="51"/>
    <s v="CA"/>
    <x v="368"/>
    <n v="2"/>
    <x v="1"/>
    <n v="123496"/>
    <n v="216117"/>
    <n v="164024"/>
    <n v="287042"/>
    <n v="201497"/>
    <n v="352620"/>
    <n v="252435"/>
    <n v="441762"/>
    <n v="304724"/>
    <n v="533267"/>
    <n v="336289"/>
    <n v="588506"/>
    <n v="365782"/>
    <n v="640118"/>
  </r>
  <r>
    <m/>
    <x v="4"/>
    <s v="Region IX - West"/>
    <x v="51"/>
    <s v="CA"/>
    <x v="368"/>
    <n v="3"/>
    <x v="2"/>
    <n v="114388"/>
    <n v="200179"/>
    <n v="158064"/>
    <n v="276613"/>
    <n v="200558"/>
    <n v="350976"/>
    <n v="262064"/>
    <n v="458612"/>
    <n v="326470"/>
    <n v="571323"/>
    <n v="367475"/>
    <n v="643082"/>
    <n v="407886"/>
    <n v="713800"/>
  </r>
  <r>
    <m/>
    <x v="4"/>
    <s v="Region IX - West"/>
    <x v="51"/>
    <s v="CA"/>
    <x v="368"/>
    <n v="4"/>
    <x v="3"/>
    <n v="126316"/>
    <n v="202105"/>
    <n v="176842"/>
    <n v="282948"/>
    <n v="227369"/>
    <n v="363790"/>
    <n v="303158"/>
    <n v="485053"/>
    <n v="378948"/>
    <n v="606316"/>
    <n v="429474"/>
    <n v="687158"/>
    <n v="480000"/>
    <n v="768001"/>
  </r>
  <r>
    <m/>
    <x v="1"/>
    <s v="Region IX"/>
    <x v="51"/>
    <s v="CA"/>
    <x v="368"/>
    <n v="1"/>
    <x v="0"/>
    <n v="147311"/>
    <n v="257794"/>
    <n v="190943"/>
    <n v="334150"/>
    <n v="228808"/>
    <n v="400415"/>
    <n v="273415"/>
    <n v="478476"/>
    <n v="322384"/>
    <n v="564172"/>
    <n v="353535"/>
    <n v="618686"/>
    <n v="381639"/>
    <n v="667869"/>
  </r>
  <r>
    <m/>
    <x v="1"/>
    <s v="Region IX"/>
    <x v="51"/>
    <s v="CA"/>
    <x v="368"/>
    <n v="2"/>
    <x v="1"/>
    <n v="128106"/>
    <n v="224186"/>
    <n v="168011"/>
    <n v="294020"/>
    <n v="204409"/>
    <n v="357716"/>
    <n v="251052"/>
    <n v="439341"/>
    <n v="298780"/>
    <n v="522865"/>
    <n v="330026"/>
    <n v="577546"/>
    <n v="358649"/>
    <n v="627635"/>
  </r>
  <r>
    <m/>
    <x v="1"/>
    <s v="Region IX"/>
    <x v="51"/>
    <s v="CA"/>
    <x v="368"/>
    <n v="3"/>
    <x v="2"/>
    <n v="116607"/>
    <n v="204062"/>
    <n v="158684"/>
    <n v="277697"/>
    <n v="200653"/>
    <n v="351143"/>
    <n v="264157"/>
    <n v="462274"/>
    <n v="327026"/>
    <n v="572296"/>
    <n v="368235"/>
    <n v="644412"/>
    <n v="408881"/>
    <n v="715541"/>
  </r>
  <r>
    <m/>
    <x v="1"/>
    <s v="Region IX"/>
    <x v="51"/>
    <s v="CA"/>
    <x v="368"/>
    <n v="4"/>
    <x v="3"/>
    <n v="129990"/>
    <n v="207984"/>
    <n v="181986"/>
    <n v="291178"/>
    <n v="233982"/>
    <n v="374372"/>
    <n v="311977"/>
    <n v="499163"/>
    <n v="389971"/>
    <n v="623953"/>
    <n v="441967"/>
    <n v="707147"/>
    <n v="493963"/>
    <n v="790341"/>
  </r>
  <r>
    <m/>
    <x v="4"/>
    <s v="Region IX - West"/>
    <x v="53"/>
    <s v="NV"/>
    <x v="387"/>
    <n v="1"/>
    <x v="0"/>
    <n v="118370"/>
    <n v="207147"/>
    <n v="153712"/>
    <n v="268995"/>
    <n v="183741"/>
    <n v="321547"/>
    <n v="219180"/>
    <n v="383565"/>
    <n v="258659"/>
    <n v="452654"/>
    <n v="283779"/>
    <n v="496614"/>
    <n v="307442"/>
    <n v="538023"/>
  </r>
  <r>
    <m/>
    <x v="4"/>
    <s v="Region IX - West"/>
    <x v="53"/>
    <s v="NV"/>
    <x v="387"/>
    <n v="2"/>
    <x v="1"/>
    <n v="98996"/>
    <n v="173243"/>
    <n v="131787"/>
    <n v="230628"/>
    <n v="162241"/>
    <n v="283922"/>
    <n v="203891"/>
    <n v="356810"/>
    <n v="246493"/>
    <n v="431363"/>
    <n v="272148"/>
    <n v="476260"/>
    <n v="296163"/>
    <n v="518286"/>
  </r>
  <r>
    <m/>
    <x v="4"/>
    <s v="Region IX - West"/>
    <x v="53"/>
    <s v="NV"/>
    <x v="387"/>
    <n v="3"/>
    <x v="2"/>
    <n v="91192"/>
    <n v="159586"/>
    <n v="125917"/>
    <n v="220354"/>
    <n v="159645"/>
    <n v="279379"/>
    <n v="208356"/>
    <n v="364623"/>
    <n v="259510"/>
    <n v="454143"/>
    <n v="291984"/>
    <n v="510973"/>
    <n v="323958"/>
    <n v="566927"/>
  </r>
  <r>
    <m/>
    <x v="4"/>
    <s v="Region IX - West"/>
    <x v="53"/>
    <s v="NV"/>
    <x v="387"/>
    <n v="4"/>
    <x v="3"/>
    <n v="102050"/>
    <n v="163281"/>
    <n v="142870"/>
    <n v="228593"/>
    <n v="183691"/>
    <n v="293905"/>
    <n v="244921"/>
    <n v="391873"/>
    <n v="306151"/>
    <n v="489842"/>
    <n v="346971"/>
    <n v="555154"/>
    <n v="387791"/>
    <n v="620466"/>
  </r>
  <r>
    <m/>
    <x v="1"/>
    <s v="Region IX"/>
    <x v="53"/>
    <s v="NV"/>
    <x v="387"/>
    <n v="1"/>
    <x v="0"/>
    <n v="119873"/>
    <n v="209778"/>
    <n v="155486"/>
    <n v="272100"/>
    <n v="186390"/>
    <n v="326183"/>
    <n v="222833"/>
    <n v="389958"/>
    <n v="262834"/>
    <n v="459960"/>
    <n v="288271"/>
    <n v="504474"/>
    <n v="311288"/>
    <n v="544753"/>
  </r>
  <r>
    <m/>
    <x v="1"/>
    <s v="Region IX"/>
    <x v="53"/>
    <s v="NV"/>
    <x v="387"/>
    <n v="2"/>
    <x v="1"/>
    <n v="103795"/>
    <n v="181642"/>
    <n v="136287"/>
    <n v="238502"/>
    <n v="165963"/>
    <n v="290435"/>
    <n v="204111"/>
    <n v="357194"/>
    <n v="243073"/>
    <n v="425377"/>
    <n v="268564"/>
    <n v="469987"/>
    <n v="291961"/>
    <n v="510931"/>
  </r>
  <r>
    <m/>
    <x v="1"/>
    <s v="Region IX"/>
    <x v="53"/>
    <s v="NV"/>
    <x v="387"/>
    <n v="3"/>
    <x v="2"/>
    <n v="93960"/>
    <n v="164429"/>
    <n v="127722"/>
    <n v="223513"/>
    <n v="161393"/>
    <n v="282437"/>
    <n v="212360"/>
    <n v="371630"/>
    <n v="262796"/>
    <n v="459893"/>
    <n v="295831"/>
    <n v="517704"/>
    <n v="328394"/>
    <n v="574689"/>
  </r>
  <r>
    <m/>
    <x v="1"/>
    <s v="Region IX"/>
    <x v="53"/>
    <s v="NV"/>
    <x v="387"/>
    <n v="4"/>
    <x v="3"/>
    <n v="105768"/>
    <n v="169228"/>
    <n v="148075"/>
    <n v="236919"/>
    <n v="190382"/>
    <n v="304610"/>
    <n v="253842"/>
    <n v="406147"/>
    <n v="317303"/>
    <n v="507684"/>
    <n v="359610"/>
    <n v="575375"/>
    <n v="401917"/>
    <n v="643067"/>
  </r>
  <r>
    <m/>
    <x v="4"/>
    <s v="Region III -"/>
    <x v="19"/>
    <s v="VA"/>
    <x v="120"/>
    <n v="1"/>
    <x v="0"/>
    <n v="124267"/>
    <n v="217467"/>
    <n v="161286"/>
    <n v="282250"/>
    <n v="192722"/>
    <n v="337263"/>
    <n v="229793"/>
    <n v="402137"/>
    <n v="271112"/>
    <n v="474446"/>
    <n v="297411"/>
    <n v="520470"/>
    <n v="322157"/>
    <n v="563774"/>
  </r>
  <r>
    <m/>
    <x v="4"/>
    <s v="Region III -"/>
    <x v="19"/>
    <s v="VA"/>
    <x v="120"/>
    <n v="2"/>
    <x v="1"/>
    <n v="104378"/>
    <n v="182661"/>
    <n v="138778"/>
    <n v="242862"/>
    <n v="170650"/>
    <n v="298638"/>
    <n v="214097"/>
    <n v="374670"/>
    <n v="258622"/>
    <n v="452589"/>
    <n v="285471"/>
    <n v="499574"/>
    <n v="310578"/>
    <n v="543511"/>
  </r>
  <r>
    <m/>
    <x v="4"/>
    <s v="Region III -"/>
    <x v="19"/>
    <s v="VA"/>
    <x v="120"/>
    <n v="3"/>
    <x v="2"/>
    <n v="96437"/>
    <n v="168765"/>
    <n v="133213"/>
    <n v="233124"/>
    <n v="168967"/>
    <n v="295692"/>
    <n v="220665"/>
    <n v="386164"/>
    <n v="274872"/>
    <n v="481025"/>
    <n v="309338"/>
    <n v="541341"/>
    <n v="343290"/>
    <n v="600757"/>
  </r>
  <r>
    <m/>
    <x v="4"/>
    <s v="Region III -"/>
    <x v="19"/>
    <s v="VA"/>
    <x v="120"/>
    <n v="4"/>
    <x v="3"/>
    <n v="107144"/>
    <n v="171431"/>
    <n v="150002"/>
    <n v="240003"/>
    <n v="192859"/>
    <n v="308575"/>
    <n v="257146"/>
    <n v="411433"/>
    <n v="321432"/>
    <n v="514292"/>
    <n v="364290"/>
    <n v="582864"/>
    <n v="407148"/>
    <n v="651436"/>
  </r>
  <r>
    <m/>
    <x v="1"/>
    <s v="Region III "/>
    <x v="19"/>
    <s v="VI"/>
    <x v="120"/>
    <n v="1"/>
    <x v="0"/>
    <n v="123958"/>
    <n v="216927"/>
    <n v="160719"/>
    <n v="281259"/>
    <n v="192621"/>
    <n v="337087"/>
    <n v="230218"/>
    <n v="402882"/>
    <n v="271490"/>
    <n v="475108"/>
    <n v="297740"/>
    <n v="521045"/>
    <n v="321452"/>
    <n v="562541"/>
  </r>
  <r>
    <m/>
    <x v="1"/>
    <s v="Region III "/>
    <x v="19"/>
    <s v="VI"/>
    <x v="120"/>
    <n v="2"/>
    <x v="1"/>
    <n v="107605"/>
    <n v="188309"/>
    <n v="141193"/>
    <n v="247087"/>
    <n v="171845"/>
    <n v="300729"/>
    <n v="211176"/>
    <n v="369558"/>
    <n v="251391"/>
    <n v="439934"/>
    <n v="277711"/>
    <n v="485995"/>
    <n v="301841"/>
    <n v="528222"/>
  </r>
  <r>
    <m/>
    <x v="1"/>
    <s v="Region III "/>
    <x v="19"/>
    <s v="VI"/>
    <x v="120"/>
    <n v="3"/>
    <x v="2"/>
    <n v="97724"/>
    <n v="171017"/>
    <n v="132926"/>
    <n v="232621"/>
    <n v="168036"/>
    <n v="294063"/>
    <n v="221169"/>
    <n v="387046"/>
    <n v="273763"/>
    <n v="479085"/>
    <n v="308225"/>
    <n v="539394"/>
    <n v="342208"/>
    <n v="598864"/>
  </r>
  <r>
    <m/>
    <x v="1"/>
    <s v="Region III "/>
    <x v="19"/>
    <s v="VI"/>
    <x v="120"/>
    <n v="4"/>
    <x v="3"/>
    <n v="109378"/>
    <n v="175006"/>
    <n v="153130"/>
    <n v="245008"/>
    <n v="196881"/>
    <n v="315010"/>
    <n v="262508"/>
    <n v="420013"/>
    <n v="328135"/>
    <n v="525017"/>
    <n v="371887"/>
    <n v="595019"/>
    <n v="415638"/>
    <n v="665021"/>
  </r>
  <r>
    <m/>
    <x v="4"/>
    <s v="Region IX - West"/>
    <x v="51"/>
    <s v="CA"/>
    <x v="369"/>
    <n v="1"/>
    <x v="0"/>
    <n v="136935"/>
    <n v="239636"/>
    <n v="177559"/>
    <n v="310728"/>
    <n v="212020"/>
    <n v="371035"/>
    <n v="252598"/>
    <n v="442046"/>
    <n v="297873"/>
    <n v="521277"/>
    <n v="326706"/>
    <n v="571736"/>
    <n v="353779"/>
    <n v="619113"/>
  </r>
  <r>
    <m/>
    <x v="4"/>
    <s v="Region IX - West"/>
    <x v="51"/>
    <s v="CA"/>
    <x v="369"/>
    <n v="2"/>
    <x v="1"/>
    <n v="115932"/>
    <n v="202881"/>
    <n v="153790"/>
    <n v="269133"/>
    <n v="188711"/>
    <n v="330245"/>
    <n v="236023"/>
    <n v="413040"/>
    <n v="284683"/>
    <n v="498195"/>
    <n v="314097"/>
    <n v="549670"/>
    <n v="341552"/>
    <n v="597715"/>
  </r>
  <r>
    <m/>
    <x v="4"/>
    <s v="Region IX - West"/>
    <x v="51"/>
    <s v="CA"/>
    <x v="369"/>
    <n v="3"/>
    <x v="2"/>
    <n v="107695"/>
    <n v="188466"/>
    <n v="148874"/>
    <n v="260529"/>
    <n v="188972"/>
    <n v="330701"/>
    <n v="247080"/>
    <n v="432390"/>
    <n v="307836"/>
    <n v="538713"/>
    <n v="346575"/>
    <n v="606507"/>
    <n v="384771"/>
    <n v="673350"/>
  </r>
  <r>
    <m/>
    <x v="4"/>
    <s v="Region IX - West"/>
    <x v="51"/>
    <s v="CA"/>
    <x v="369"/>
    <n v="4"/>
    <x v="3"/>
    <n v="118087"/>
    <n v="188940"/>
    <n v="165322"/>
    <n v="264516"/>
    <n v="212557"/>
    <n v="340092"/>
    <n v="283410"/>
    <n v="453456"/>
    <n v="354262"/>
    <n v="566820"/>
    <n v="401497"/>
    <n v="642396"/>
    <n v="448732"/>
    <n v="717972"/>
  </r>
  <r>
    <m/>
    <x v="1"/>
    <s v="Region IX"/>
    <x v="51"/>
    <s v="CA"/>
    <x v="369"/>
    <n v="1"/>
    <x v="0"/>
    <n v="134788"/>
    <n v="235878"/>
    <n v="174674"/>
    <n v="305679"/>
    <n v="209289"/>
    <n v="366256"/>
    <n v="250054"/>
    <n v="437595"/>
    <n v="294808"/>
    <n v="515914"/>
    <n v="323281"/>
    <n v="565741"/>
    <n v="348945"/>
    <n v="610654"/>
  </r>
  <r>
    <m/>
    <x v="1"/>
    <s v="Region IX"/>
    <x v="51"/>
    <s v="CA"/>
    <x v="369"/>
    <n v="2"/>
    <x v="1"/>
    <n v="117370"/>
    <n v="205397"/>
    <n v="153876"/>
    <n v="269282"/>
    <n v="187160"/>
    <n v="327529"/>
    <n v="229772"/>
    <n v="402100"/>
    <n v="273400"/>
    <n v="478449"/>
    <n v="301967"/>
    <n v="528442"/>
    <n v="328120"/>
    <n v="574211"/>
  </r>
  <r>
    <m/>
    <x v="1"/>
    <s v="Region IX"/>
    <x v="51"/>
    <s v="CA"/>
    <x v="369"/>
    <n v="3"/>
    <x v="2"/>
    <n v="107010"/>
    <n v="187268"/>
    <n v="145674"/>
    <n v="254930"/>
    <n v="184239"/>
    <n v="322419"/>
    <n v="242586"/>
    <n v="424526"/>
    <n v="300358"/>
    <n v="525627"/>
    <n v="338234"/>
    <n v="591909"/>
    <n v="375599"/>
    <n v="657298"/>
  </r>
  <r>
    <m/>
    <x v="1"/>
    <s v="Region IX"/>
    <x v="51"/>
    <s v="CA"/>
    <x v="369"/>
    <n v="4"/>
    <x v="3"/>
    <n v="118943"/>
    <n v="190309"/>
    <n v="166521"/>
    <n v="266433"/>
    <n v="214098"/>
    <n v="342556"/>
    <n v="285464"/>
    <n v="456742"/>
    <n v="356830"/>
    <n v="570927"/>
    <n v="404407"/>
    <n v="647051"/>
    <n v="451984"/>
    <n v="723175"/>
  </r>
  <r>
    <m/>
    <x v="4"/>
    <s v="Region III -"/>
    <x v="19"/>
    <s v="VA"/>
    <x v="121"/>
    <n v="1"/>
    <x v="0"/>
    <n v="121058"/>
    <n v="211851"/>
    <n v="157036"/>
    <n v="274812"/>
    <n v="187569"/>
    <n v="328246"/>
    <n v="223545"/>
    <n v="391204"/>
    <n v="263668"/>
    <n v="461419"/>
    <n v="289214"/>
    <n v="506124"/>
    <n v="313222"/>
    <n v="548138"/>
  </r>
  <r>
    <m/>
    <x v="4"/>
    <s v="Region III -"/>
    <x v="19"/>
    <s v="VA"/>
    <x v="121"/>
    <n v="2"/>
    <x v="1"/>
    <n v="102144"/>
    <n v="178752"/>
    <n v="135631"/>
    <n v="237355"/>
    <n v="166579"/>
    <n v="291514"/>
    <n v="208619"/>
    <n v="365083"/>
    <n v="251790"/>
    <n v="440633"/>
    <n v="277859"/>
    <n v="486253"/>
    <n v="302211"/>
    <n v="528869"/>
  </r>
  <r>
    <m/>
    <x v="4"/>
    <s v="Region III -"/>
    <x v="19"/>
    <s v="VA"/>
    <x v="121"/>
    <n v="3"/>
    <x v="2"/>
    <n v="94667"/>
    <n v="165668"/>
    <n v="130824"/>
    <n v="228943"/>
    <n v="166008"/>
    <n v="290514"/>
    <n v="216947"/>
    <n v="379657"/>
    <n v="270271"/>
    <n v="472974"/>
    <n v="304230"/>
    <n v="532403"/>
    <n v="337701"/>
    <n v="590977"/>
  </r>
  <r>
    <m/>
    <x v="4"/>
    <s v="Region III -"/>
    <x v="19"/>
    <s v="VA"/>
    <x v="121"/>
    <n v="4"/>
    <x v="3"/>
    <n v="104388"/>
    <n v="167021"/>
    <n v="146143"/>
    <n v="233829"/>
    <n v="187898"/>
    <n v="300637"/>
    <n v="250531"/>
    <n v="400849"/>
    <n v="313164"/>
    <n v="501062"/>
    <n v="354919"/>
    <n v="567870"/>
    <n v="396674"/>
    <n v="634678"/>
  </r>
  <r>
    <m/>
    <x v="1"/>
    <s v="Region III "/>
    <x v="19"/>
    <s v="VI"/>
    <x v="121"/>
    <n v="1"/>
    <x v="0"/>
    <n v="119466"/>
    <n v="209065"/>
    <n v="154769"/>
    <n v="270846"/>
    <n v="185407"/>
    <n v="324463"/>
    <n v="221472"/>
    <n v="387576"/>
    <n v="261068"/>
    <n v="456870"/>
    <n v="286264"/>
    <n v="500962"/>
    <n v="308944"/>
    <n v="540651"/>
  </r>
  <r>
    <m/>
    <x v="1"/>
    <s v="Region III "/>
    <x v="19"/>
    <s v="VI"/>
    <x v="121"/>
    <n v="2"/>
    <x v="1"/>
    <n v="104235"/>
    <n v="182412"/>
    <n v="136583"/>
    <n v="239020"/>
    <n v="166057"/>
    <n v="290599"/>
    <n v="203736"/>
    <n v="356539"/>
    <n v="242348"/>
    <n v="424109"/>
    <n v="267638"/>
    <n v="468367"/>
    <n v="290771"/>
    <n v="508849"/>
  </r>
  <r>
    <m/>
    <x v="1"/>
    <s v="Region III "/>
    <x v="19"/>
    <s v="VI"/>
    <x v="121"/>
    <n v="3"/>
    <x v="2"/>
    <n v="95273"/>
    <n v="166728"/>
    <n v="129762"/>
    <n v="227084"/>
    <n v="164165"/>
    <n v="287289"/>
    <n v="216205"/>
    <n v="378359"/>
    <n v="267743"/>
    <n v="468550"/>
    <n v="301543"/>
    <n v="527700"/>
    <n v="334896"/>
    <n v="586068"/>
  </r>
  <r>
    <m/>
    <x v="1"/>
    <s v="Region III "/>
    <x v="19"/>
    <s v="VI"/>
    <x v="121"/>
    <n v="4"/>
    <x v="3"/>
    <n v="105428"/>
    <n v="168685"/>
    <n v="147599"/>
    <n v="236158"/>
    <n v="189770"/>
    <n v="303632"/>
    <n v="253027"/>
    <n v="404843"/>
    <n v="316284"/>
    <n v="506054"/>
    <n v="358455"/>
    <n v="573528"/>
    <n v="400626"/>
    <n v="641001"/>
  </r>
  <r>
    <m/>
    <x v="4"/>
    <s v="Region II - Northeast"/>
    <x v="12"/>
    <s v="NY"/>
    <x v="79"/>
    <n v="1"/>
    <x v="0"/>
    <n v="128676"/>
    <n v="225182"/>
    <n v="167058"/>
    <n v="292351"/>
    <n v="199663"/>
    <n v="349410"/>
    <n v="238129"/>
    <n v="416726"/>
    <n v="280990"/>
    <n v="491733"/>
    <n v="308265"/>
    <n v="539464"/>
    <n v="333946"/>
    <n v="584406"/>
  </r>
  <r>
    <m/>
    <x v="4"/>
    <s v="Region II - Northeast"/>
    <x v="12"/>
    <s v="NY"/>
    <x v="79"/>
    <n v="2"/>
    <x v="1"/>
    <n v="107811"/>
    <n v="188670"/>
    <n v="143447"/>
    <n v="251032"/>
    <n v="176509"/>
    <n v="308891"/>
    <n v="221664"/>
    <n v="387912"/>
    <n v="267888"/>
    <n v="468804"/>
    <n v="295740"/>
    <n v="517545"/>
    <n v="321800"/>
    <n v="563150"/>
  </r>
  <r>
    <m/>
    <x v="4"/>
    <s v="Region II - Northeast"/>
    <x v="12"/>
    <s v="NY"/>
    <x v="79"/>
    <n v="3"/>
    <x v="2"/>
    <n v="99438"/>
    <n v="174016"/>
    <n v="137327"/>
    <n v="240322"/>
    <n v="174142"/>
    <n v="304749"/>
    <n v="227339"/>
    <n v="397843"/>
    <n v="283167"/>
    <n v="495542"/>
    <n v="318631"/>
    <n v="557605"/>
    <n v="353557"/>
    <n v="618725"/>
  </r>
  <r>
    <m/>
    <x v="4"/>
    <s v="Region II - Northeast"/>
    <x v="12"/>
    <s v="NY"/>
    <x v="79"/>
    <n v="4"/>
    <x v="3"/>
    <n v="110939"/>
    <n v="177503"/>
    <n v="155315"/>
    <n v="248504"/>
    <n v="199691"/>
    <n v="319506"/>
    <n v="266255"/>
    <n v="426008"/>
    <n v="332818"/>
    <n v="532510"/>
    <n v="377194"/>
    <n v="603511"/>
    <n v="421570"/>
    <n v="674512"/>
  </r>
  <r>
    <m/>
    <x v="4"/>
    <s v="Region V - Midwest"/>
    <x v="32"/>
    <s v="ME"/>
    <x v="79"/>
    <n v="1"/>
    <x v="0"/>
    <n v="132521"/>
    <n v="231912"/>
    <n v="172084"/>
    <n v="301147"/>
    <n v="205699"/>
    <n v="359973"/>
    <n v="245369"/>
    <n v="429395"/>
    <n v="289561"/>
    <n v="506732"/>
    <n v="317681"/>
    <n v="555941"/>
    <n v="344168"/>
    <n v="602293"/>
  </r>
  <r>
    <m/>
    <x v="4"/>
    <s v="Region V - Midwest"/>
    <x v="32"/>
    <s v="ME"/>
    <x v="79"/>
    <n v="2"/>
    <x v="1"/>
    <n v="110853"/>
    <n v="193993"/>
    <n v="147563"/>
    <n v="258236"/>
    <n v="181653"/>
    <n v="317893"/>
    <n v="228269"/>
    <n v="399471"/>
    <n v="275954"/>
    <n v="482920"/>
    <n v="304673"/>
    <n v="533177"/>
    <n v="331553"/>
    <n v="580218"/>
  </r>
  <r>
    <m/>
    <x v="4"/>
    <s v="Region V - Midwest"/>
    <x v="32"/>
    <s v="ME"/>
    <x v="79"/>
    <n v="3"/>
    <x v="2"/>
    <n v="102128"/>
    <n v="178724"/>
    <n v="141020"/>
    <n v="246786"/>
    <n v="178798"/>
    <n v="312897"/>
    <n v="233360"/>
    <n v="408379"/>
    <n v="290654"/>
    <n v="508645"/>
    <n v="327029"/>
    <n v="572301"/>
    <n v="362844"/>
    <n v="634977"/>
  </r>
  <r>
    <m/>
    <x v="4"/>
    <s v="Region V - Midwest"/>
    <x v="32"/>
    <s v="ME"/>
    <x v="79"/>
    <n v="4"/>
    <x v="3"/>
    <n v="114251"/>
    <n v="182802"/>
    <n v="159952"/>
    <n v="255922"/>
    <n v="205652"/>
    <n v="329043"/>
    <n v="274203"/>
    <n v="438724"/>
    <n v="342753"/>
    <n v="548405"/>
    <n v="388454"/>
    <n v="621526"/>
    <n v="434154"/>
    <n v="694647"/>
  </r>
  <r>
    <m/>
    <x v="1"/>
    <s v="Region V"/>
    <x v="32"/>
    <s v="MN"/>
    <x v="79"/>
    <n v="1"/>
    <x v="0"/>
    <n v="131603"/>
    <n v="230306"/>
    <n v="170739"/>
    <n v="298794"/>
    <n v="204701"/>
    <n v="358227"/>
    <n v="244763"/>
    <n v="428335"/>
    <n v="288734"/>
    <n v="505284"/>
    <n v="316691"/>
    <n v="554210"/>
    <n v="342014"/>
    <n v="598525"/>
  </r>
  <r>
    <m/>
    <x v="1"/>
    <s v="Region V"/>
    <x v="32"/>
    <s v="MN"/>
    <x v="79"/>
    <n v="2"/>
    <x v="1"/>
    <n v="113788"/>
    <n v="199129"/>
    <n v="149466"/>
    <n v="261566"/>
    <n v="182067"/>
    <n v="318617"/>
    <n v="224018"/>
    <n v="392031"/>
    <n v="266837"/>
    <n v="466964"/>
    <n v="294847"/>
    <n v="515982"/>
    <n v="320571"/>
    <n v="560999"/>
  </r>
  <r>
    <m/>
    <x v="1"/>
    <s v="Region V"/>
    <x v="32"/>
    <s v="MN"/>
    <x v="79"/>
    <n v="3"/>
    <x v="2"/>
    <n v="102816"/>
    <n v="179928"/>
    <n v="139707"/>
    <n v="244488"/>
    <n v="176498"/>
    <n v="308872"/>
    <n v="232195"/>
    <n v="406340"/>
    <n v="287303"/>
    <n v="502780"/>
    <n v="323388"/>
    <n v="565930"/>
    <n v="358951"/>
    <n v="628165"/>
  </r>
  <r>
    <m/>
    <x v="1"/>
    <s v="Region V"/>
    <x v="32"/>
    <s v="MN"/>
    <x v="79"/>
    <n v="4"/>
    <x v="3"/>
    <n v="116113"/>
    <n v="185781"/>
    <n v="162558"/>
    <n v="260093"/>
    <n v="209004"/>
    <n v="334406"/>
    <n v="278671"/>
    <n v="445874"/>
    <n v="348339"/>
    <n v="557343"/>
    <n v="394784"/>
    <n v="631655"/>
    <n v="441230"/>
    <n v="705967"/>
  </r>
  <r>
    <m/>
    <x v="1"/>
    <s v="Region II"/>
    <x v="12"/>
    <s v="NY"/>
    <x v="79"/>
    <n v="1"/>
    <x v="0"/>
    <n v="130196"/>
    <n v="227844"/>
    <n v="168840"/>
    <n v="295471"/>
    <n v="202376"/>
    <n v="354158"/>
    <n v="241910"/>
    <n v="423343"/>
    <n v="285306"/>
    <n v="499285"/>
    <n v="312904"/>
    <n v="547582"/>
    <n v="337855"/>
    <n v="591246"/>
  </r>
  <r>
    <m/>
    <x v="1"/>
    <s v="Region II"/>
    <x v="12"/>
    <s v="NY"/>
    <x v="79"/>
    <n v="2"/>
    <x v="1"/>
    <n v="112882"/>
    <n v="197543"/>
    <n v="148165"/>
    <n v="259289"/>
    <n v="180378"/>
    <n v="315661"/>
    <n v="221748"/>
    <n v="388058"/>
    <n v="264024"/>
    <n v="462042"/>
    <n v="291690"/>
    <n v="510457"/>
    <n v="317066"/>
    <n v="554866"/>
  </r>
  <r>
    <m/>
    <x v="1"/>
    <s v="Region II"/>
    <x v="12"/>
    <s v="NY"/>
    <x v="79"/>
    <n v="3"/>
    <x v="2"/>
    <n v="102356"/>
    <n v="179122"/>
    <n v="139182"/>
    <n v="243568"/>
    <n v="175910"/>
    <n v="307843"/>
    <n v="231499"/>
    <n v="405123"/>
    <n v="286516"/>
    <n v="501403"/>
    <n v="322559"/>
    <n v="564479"/>
    <n v="358094"/>
    <n v="626665"/>
  </r>
  <r>
    <m/>
    <x v="1"/>
    <s v="Region II"/>
    <x v="12"/>
    <s v="NY"/>
    <x v="79"/>
    <n v="4"/>
    <x v="3"/>
    <n v="114880"/>
    <n v="183807"/>
    <n v="160831"/>
    <n v="257330"/>
    <n v="206783"/>
    <n v="330853"/>
    <n v="275711"/>
    <n v="441137"/>
    <n v="344639"/>
    <n v="551422"/>
    <n v="390590"/>
    <n v="624945"/>
    <n v="436542"/>
    <n v="698468"/>
  </r>
  <r>
    <m/>
    <x v="4"/>
    <s v="Region IV - Southeast"/>
    <x v="27"/>
    <s v="SC"/>
    <x v="184"/>
    <n v="1"/>
    <x v="0"/>
    <n v="114849"/>
    <n v="200985"/>
    <n v="148980"/>
    <n v="260715"/>
    <n v="177947"/>
    <n v="311407"/>
    <n v="212076"/>
    <n v="371133"/>
    <n v="250140"/>
    <n v="437745"/>
    <n v="274374"/>
    <n v="480155"/>
    <n v="297150"/>
    <n v="520012"/>
  </r>
  <r>
    <m/>
    <x v="4"/>
    <s v="Region IV - Southeast"/>
    <x v="27"/>
    <s v="SC"/>
    <x v="184"/>
    <n v="2"/>
    <x v="1"/>
    <n v="96910"/>
    <n v="169592"/>
    <n v="128679"/>
    <n v="225189"/>
    <n v="158039"/>
    <n v="276568"/>
    <n v="197919"/>
    <n v="346359"/>
    <n v="238874"/>
    <n v="418030"/>
    <n v="263605"/>
    <n v="461308"/>
    <n v="286706"/>
    <n v="501736"/>
  </r>
  <r>
    <m/>
    <x v="4"/>
    <s v="Region IV - Southeast"/>
    <x v="27"/>
    <s v="SC"/>
    <x v="184"/>
    <n v="3"/>
    <x v="2"/>
    <n v="89819"/>
    <n v="157184"/>
    <n v="124125"/>
    <n v="217219"/>
    <n v="157508"/>
    <n v="275639"/>
    <n v="205840"/>
    <n v="360220"/>
    <n v="256435"/>
    <n v="448761"/>
    <n v="288656"/>
    <n v="505149"/>
    <n v="320415"/>
    <n v="560726"/>
  </r>
  <r>
    <m/>
    <x v="4"/>
    <s v="Region IV - Southeast"/>
    <x v="27"/>
    <s v="SC"/>
    <x v="184"/>
    <n v="4"/>
    <x v="3"/>
    <n v="99034"/>
    <n v="158454"/>
    <n v="138647"/>
    <n v="221836"/>
    <n v="178261"/>
    <n v="285217"/>
    <n v="237681"/>
    <n v="380290"/>
    <n v="297101"/>
    <n v="475362"/>
    <n v="336715"/>
    <n v="538744"/>
    <n v="376329"/>
    <n v="602126"/>
  </r>
  <r>
    <m/>
    <x v="1"/>
    <s v="Region IV"/>
    <x v="27"/>
    <s v="SC"/>
    <x v="184"/>
    <n v="1"/>
    <x v="0"/>
    <n v="115153"/>
    <n v="201518"/>
    <n v="149198"/>
    <n v="261097"/>
    <n v="178744"/>
    <n v="312802"/>
    <n v="213529"/>
    <n v="373675"/>
    <n v="251719"/>
    <n v="440508"/>
    <n v="276019"/>
    <n v="483032"/>
    <n v="297902"/>
    <n v="521328"/>
  </r>
  <r>
    <m/>
    <x v="1"/>
    <s v="Region IV"/>
    <x v="27"/>
    <s v="SC"/>
    <x v="184"/>
    <n v="2"/>
    <x v="1"/>
    <n v="100403"/>
    <n v="175706"/>
    <n v="131586"/>
    <n v="230275"/>
    <n v="160005"/>
    <n v="280008"/>
    <n v="196353"/>
    <n v="343618"/>
    <n v="233590"/>
    <n v="408783"/>
    <n v="257977"/>
    <n v="451460"/>
    <n v="280290"/>
    <n v="490508"/>
  </r>
  <r>
    <m/>
    <x v="1"/>
    <s v="Region IV"/>
    <x v="27"/>
    <s v="SC"/>
    <x v="184"/>
    <n v="3"/>
    <x v="2"/>
    <n v="91692"/>
    <n v="160461"/>
    <n v="124862"/>
    <n v="218509"/>
    <n v="157950"/>
    <n v="276412"/>
    <n v="208003"/>
    <n v="364005"/>
    <n v="257569"/>
    <n v="450746"/>
    <n v="290073"/>
    <n v="507627"/>
    <n v="322143"/>
    <n v="563751"/>
  </r>
  <r>
    <m/>
    <x v="1"/>
    <s v="Region IV"/>
    <x v="27"/>
    <s v="SC"/>
    <x v="184"/>
    <n v="4"/>
    <x v="3"/>
    <n v="101620"/>
    <n v="162592"/>
    <n v="142268"/>
    <n v="227629"/>
    <n v="182916"/>
    <n v="292666"/>
    <n v="243888"/>
    <n v="390221"/>
    <n v="304860"/>
    <n v="487776"/>
    <n v="345508"/>
    <n v="552813"/>
    <n v="386156"/>
    <n v="617849"/>
  </r>
  <r>
    <m/>
    <x v="4"/>
    <s v="Region V - Midwest"/>
    <x v="29"/>
    <s v="IL"/>
    <x v="203"/>
    <n v="1"/>
    <x v="0"/>
    <n v="127672"/>
    <n v="223427"/>
    <n v="165898"/>
    <n v="290321"/>
    <n v="198400"/>
    <n v="347201"/>
    <n v="236796"/>
    <n v="414393"/>
    <n v="279539"/>
    <n v="489194"/>
    <n v="306726"/>
    <n v="536770"/>
    <n v="332370"/>
    <n v="581648"/>
  </r>
  <r>
    <m/>
    <x v="4"/>
    <s v="Region V - Midwest"/>
    <x v="29"/>
    <s v="IL"/>
    <x v="203"/>
    <n v="2"/>
    <x v="1"/>
    <n v="106201"/>
    <n v="185852"/>
    <n v="141600"/>
    <n v="247800"/>
    <n v="174573"/>
    <n v="305503"/>
    <n v="219852"/>
    <n v="384741"/>
    <n v="266056"/>
    <n v="465598"/>
    <n v="293836"/>
    <n v="514212"/>
    <n v="319871"/>
    <n v="559774"/>
  </r>
  <r>
    <m/>
    <x v="4"/>
    <s v="Region V - Midwest"/>
    <x v="29"/>
    <s v="IL"/>
    <x v="203"/>
    <n v="3"/>
    <x v="2"/>
    <n v="97461"/>
    <n v="170556"/>
    <n v="134504"/>
    <n v="235382"/>
    <n v="170442"/>
    <n v="298274"/>
    <n v="222265"/>
    <n v="388963"/>
    <n v="276795"/>
    <n v="484391"/>
    <n v="311343"/>
    <n v="544851"/>
    <n v="345337"/>
    <n v="604341"/>
  </r>
  <r>
    <m/>
    <x v="4"/>
    <s v="Region V - Midwest"/>
    <x v="29"/>
    <s v="IL"/>
    <x v="203"/>
    <n v="4"/>
    <x v="3"/>
    <n v="110057"/>
    <n v="176092"/>
    <n v="154080"/>
    <n v="246528"/>
    <n v="198103"/>
    <n v="316965"/>
    <n v="264138"/>
    <n v="422620"/>
    <n v="330172"/>
    <n v="528275"/>
    <n v="374195"/>
    <n v="598712"/>
    <n v="418218"/>
    <n v="669148"/>
  </r>
  <r>
    <m/>
    <x v="1"/>
    <s v="Region V"/>
    <x v="29"/>
    <s v="IL"/>
    <x v="203"/>
    <n v="1"/>
    <x v="0"/>
    <n v="127373"/>
    <n v="222903"/>
    <n v="165349"/>
    <n v="289360"/>
    <n v="198303"/>
    <n v="347030"/>
    <n v="237209"/>
    <n v="415115"/>
    <n v="279906"/>
    <n v="489835"/>
    <n v="307044"/>
    <n v="537328"/>
    <n v="331688"/>
    <n v="580453"/>
  </r>
  <r>
    <m/>
    <x v="1"/>
    <s v="Region V"/>
    <x v="29"/>
    <s v="IL"/>
    <x v="203"/>
    <n v="2"/>
    <x v="1"/>
    <n v="109720"/>
    <n v="192010"/>
    <n v="144269"/>
    <n v="252471"/>
    <n v="175874"/>
    <n v="307780"/>
    <n v="216652"/>
    <n v="379141"/>
    <n v="258208"/>
    <n v="451863"/>
    <n v="285377"/>
    <n v="499409"/>
    <n v="310369"/>
    <n v="543146"/>
  </r>
  <r>
    <m/>
    <x v="1"/>
    <s v="Region V"/>
    <x v="29"/>
    <s v="IL"/>
    <x v="203"/>
    <n v="3"/>
    <x v="2"/>
    <n v="98665"/>
    <n v="172664"/>
    <n v="133935"/>
    <n v="234386"/>
    <n v="169105"/>
    <n v="295934"/>
    <n v="222366"/>
    <n v="389140"/>
    <n v="275043"/>
    <n v="481326"/>
    <n v="309515"/>
    <n v="541651"/>
    <n v="343468"/>
    <n v="601068"/>
  </r>
  <r>
    <m/>
    <x v="1"/>
    <s v="Region V"/>
    <x v="29"/>
    <s v="IL"/>
    <x v="203"/>
    <n v="4"/>
    <x v="3"/>
    <n v="112371"/>
    <n v="179793"/>
    <n v="157319"/>
    <n v="251711"/>
    <n v="202267"/>
    <n v="323628"/>
    <n v="269690"/>
    <n v="431504"/>
    <n v="337112"/>
    <n v="539380"/>
    <n v="382061"/>
    <n v="611297"/>
    <n v="427009"/>
    <n v="683214"/>
  </r>
  <r>
    <m/>
    <x v="4"/>
    <s v="Region VIII -"/>
    <x v="49"/>
    <s v="WY"/>
    <x v="354"/>
    <n v="1"/>
    <x v="0"/>
    <n v="116582"/>
    <n v="204019"/>
    <n v="151344"/>
    <n v="264852"/>
    <n v="180870"/>
    <n v="316523"/>
    <n v="215699"/>
    <n v="377474"/>
    <n v="254512"/>
    <n v="445396"/>
    <n v="279212"/>
    <n v="488621"/>
    <n v="302464"/>
    <n v="529312"/>
  </r>
  <r>
    <m/>
    <x v="4"/>
    <s v="Region VIII -"/>
    <x v="49"/>
    <s v="WY"/>
    <x v="354"/>
    <n v="2"/>
    <x v="1"/>
    <n v="97752"/>
    <n v="171065"/>
    <n v="130034"/>
    <n v="227560"/>
    <n v="159973"/>
    <n v="279953"/>
    <n v="200839"/>
    <n v="351468"/>
    <n v="242687"/>
    <n v="424702"/>
    <n v="267907"/>
    <n v="468838"/>
    <n v="291501"/>
    <n v="510128"/>
  </r>
  <r>
    <m/>
    <x v="4"/>
    <s v="Region VIII -"/>
    <x v="49"/>
    <s v="WY"/>
    <x v="354"/>
    <n v="3"/>
    <x v="2"/>
    <n v="90206"/>
    <n v="157860"/>
    <n v="124586"/>
    <n v="218025"/>
    <n v="157997"/>
    <n v="276494"/>
    <n v="206284"/>
    <n v="360998"/>
    <n v="256947"/>
    <n v="449657"/>
    <n v="289139"/>
    <n v="505993"/>
    <n v="320845"/>
    <n v="561478"/>
  </r>
  <r>
    <m/>
    <x v="4"/>
    <s v="Region VIII -"/>
    <x v="49"/>
    <s v="WY"/>
    <x v="354"/>
    <n v="4"/>
    <x v="3"/>
    <n v="100515"/>
    <n v="160824"/>
    <n v="140721"/>
    <n v="225153"/>
    <n v="180926"/>
    <n v="289482"/>
    <n v="241235"/>
    <n v="385976"/>
    <n v="301544"/>
    <n v="482471"/>
    <n v="341750"/>
    <n v="546800"/>
    <n v="381956"/>
    <n v="611129"/>
  </r>
  <r>
    <m/>
    <x v="1"/>
    <s v="Region VIII"/>
    <x v="49"/>
    <s v="WY"/>
    <x v="354"/>
    <n v="1"/>
    <x v="0"/>
    <n v="113312"/>
    <n v="198296"/>
    <n v="147007"/>
    <n v="257263"/>
    <n v="176248"/>
    <n v="308434"/>
    <n v="210740"/>
    <n v="368795"/>
    <n v="248597"/>
    <n v="435046"/>
    <n v="272668"/>
    <n v="477169"/>
    <n v="294470"/>
    <n v="515322"/>
  </r>
  <r>
    <m/>
    <x v="1"/>
    <s v="Region VIII"/>
    <x v="49"/>
    <s v="WY"/>
    <x v="354"/>
    <n v="2"/>
    <x v="1"/>
    <n v="97978"/>
    <n v="171462"/>
    <n v="128698"/>
    <n v="225221"/>
    <n v="156767"/>
    <n v="274341"/>
    <n v="192884"/>
    <n v="337548"/>
    <n v="229751"/>
    <n v="402064"/>
    <n v="253867"/>
    <n v="444267"/>
    <n v="276014"/>
    <n v="483025"/>
  </r>
  <r>
    <m/>
    <x v="1"/>
    <s v="Region VIII"/>
    <x v="49"/>
    <s v="WY"/>
    <x v="354"/>
    <n v="3"/>
    <x v="2"/>
    <n v="88537"/>
    <n v="154940"/>
    <n v="120307"/>
    <n v="210538"/>
    <n v="151991"/>
    <n v="265984"/>
    <n v="199955"/>
    <n v="349921"/>
    <n v="247413"/>
    <n v="432973"/>
    <n v="278489"/>
    <n v="487356"/>
    <n v="309116"/>
    <n v="540952"/>
  </r>
  <r>
    <m/>
    <x v="1"/>
    <s v="Region VIII"/>
    <x v="49"/>
    <s v="WY"/>
    <x v="354"/>
    <n v="4"/>
    <x v="3"/>
    <n v="99975"/>
    <n v="159960"/>
    <n v="139965"/>
    <n v="223944"/>
    <n v="179955"/>
    <n v="287928"/>
    <n v="239940"/>
    <n v="383904"/>
    <n v="299925"/>
    <n v="479880"/>
    <n v="339915"/>
    <n v="543864"/>
    <n v="379905"/>
    <n v="607848"/>
  </r>
  <r>
    <m/>
    <x v="4"/>
    <s v="Region V - Midwest"/>
    <x v="29"/>
    <s v="IL"/>
    <x v="204"/>
    <n v="1"/>
    <x v="0"/>
    <n v="139267"/>
    <n v="243717"/>
    <n v="180749"/>
    <n v="316310"/>
    <n v="215974"/>
    <n v="377954"/>
    <n v="257510"/>
    <n v="450642"/>
    <n v="303808"/>
    <n v="531665"/>
    <n v="333277"/>
    <n v="583234"/>
    <n v="361003"/>
    <n v="631754"/>
  </r>
  <r>
    <m/>
    <x v="4"/>
    <s v="Region V - Midwest"/>
    <x v="29"/>
    <s v="IL"/>
    <x v="204"/>
    <n v="2"/>
    <x v="1"/>
    <n v="117008"/>
    <n v="204764"/>
    <n v="155559"/>
    <n v="272229"/>
    <n v="191272"/>
    <n v="334726"/>
    <n v="239944"/>
    <n v="419902"/>
    <n v="289830"/>
    <n v="507203"/>
    <n v="319914"/>
    <n v="559849"/>
    <n v="348044"/>
    <n v="609077"/>
  </r>
  <r>
    <m/>
    <x v="4"/>
    <s v="Region V - Midwest"/>
    <x v="29"/>
    <s v="IL"/>
    <x v="204"/>
    <n v="3"/>
    <x v="2"/>
    <n v="108126"/>
    <n v="189221"/>
    <n v="149364"/>
    <n v="261388"/>
    <n v="189457"/>
    <n v="331551"/>
    <n v="247435"/>
    <n v="433011"/>
    <n v="308220"/>
    <n v="539384"/>
    <n v="346872"/>
    <n v="607026"/>
    <n v="384949"/>
    <n v="673660"/>
  </r>
  <r>
    <m/>
    <x v="4"/>
    <s v="Region V - Midwest"/>
    <x v="29"/>
    <s v="IL"/>
    <x v="204"/>
    <n v="4"/>
    <x v="3"/>
    <n v="120078"/>
    <n v="192125"/>
    <n v="168109"/>
    <n v="268975"/>
    <n v="216141"/>
    <n v="345825"/>
    <n v="288188"/>
    <n v="461100"/>
    <n v="360235"/>
    <n v="576375"/>
    <n v="408266"/>
    <n v="653225"/>
    <n v="456297"/>
    <n v="730075"/>
  </r>
  <r>
    <m/>
    <x v="1"/>
    <s v="Region V"/>
    <x v="29"/>
    <s v="IL"/>
    <x v="204"/>
    <n v="1"/>
    <x v="0"/>
    <n v="140269"/>
    <n v="245470"/>
    <n v="181934"/>
    <n v="318384"/>
    <n v="218091"/>
    <n v="381659"/>
    <n v="260726"/>
    <n v="456270"/>
    <n v="307524"/>
    <n v="538166"/>
    <n v="337283"/>
    <n v="590245"/>
    <n v="364207"/>
    <n v="637363"/>
  </r>
  <r>
    <m/>
    <x v="1"/>
    <s v="Region V"/>
    <x v="29"/>
    <s v="IL"/>
    <x v="204"/>
    <n v="2"/>
    <x v="1"/>
    <n v="121481"/>
    <n v="212592"/>
    <n v="159500"/>
    <n v="279125"/>
    <n v="194222"/>
    <n v="339888"/>
    <n v="238849"/>
    <n v="417985"/>
    <n v="284432"/>
    <n v="497756"/>
    <n v="314257"/>
    <n v="549950"/>
    <n v="341628"/>
    <n v="597849"/>
  </r>
  <r>
    <m/>
    <x v="1"/>
    <s v="Region V"/>
    <x v="29"/>
    <s v="IL"/>
    <x v="204"/>
    <n v="3"/>
    <x v="2"/>
    <n v="110000"/>
    <n v="192501"/>
    <n v="149535"/>
    <n v="261685"/>
    <n v="188963"/>
    <n v="330685"/>
    <n v="248643"/>
    <n v="435125"/>
    <n v="307703"/>
    <n v="538480"/>
    <n v="346387"/>
    <n v="606177"/>
    <n v="384520"/>
    <n v="672910"/>
  </r>
  <r>
    <m/>
    <x v="1"/>
    <s v="Region V"/>
    <x v="29"/>
    <s v="IL"/>
    <x v="204"/>
    <n v="4"/>
    <x v="3"/>
    <n v="123763"/>
    <n v="198022"/>
    <n v="173269"/>
    <n v="277230"/>
    <n v="222774"/>
    <n v="356439"/>
    <n v="297032"/>
    <n v="475252"/>
    <n v="371290"/>
    <n v="594065"/>
    <n v="420796"/>
    <n v="673273"/>
    <n v="470301"/>
    <n v="752482"/>
  </r>
  <r>
    <m/>
    <x v="4"/>
    <s v="Region IV - Southeast"/>
    <x v="26"/>
    <s v="NC"/>
    <x v="180"/>
    <n v="1"/>
    <x v="0"/>
    <n v="114849"/>
    <n v="200985"/>
    <n v="148980"/>
    <n v="260715"/>
    <n v="177947"/>
    <n v="311407"/>
    <n v="212076"/>
    <n v="371133"/>
    <n v="250140"/>
    <n v="437745"/>
    <n v="274374"/>
    <n v="480155"/>
    <n v="297150"/>
    <n v="520012"/>
  </r>
  <r>
    <m/>
    <x v="4"/>
    <s v="Region IV - Southeast"/>
    <x v="26"/>
    <s v="NC"/>
    <x v="180"/>
    <n v="2"/>
    <x v="1"/>
    <n v="96910"/>
    <n v="169592"/>
    <n v="128679"/>
    <n v="225189"/>
    <n v="158039"/>
    <n v="276568"/>
    <n v="197919"/>
    <n v="346359"/>
    <n v="238874"/>
    <n v="418030"/>
    <n v="263605"/>
    <n v="461308"/>
    <n v="286706"/>
    <n v="501736"/>
  </r>
  <r>
    <m/>
    <x v="4"/>
    <s v="Region IV - Southeast"/>
    <x v="26"/>
    <s v="NC"/>
    <x v="180"/>
    <n v="3"/>
    <x v="2"/>
    <n v="89819"/>
    <n v="157184"/>
    <n v="124125"/>
    <n v="217219"/>
    <n v="157508"/>
    <n v="275639"/>
    <n v="205840"/>
    <n v="360220"/>
    <n v="256435"/>
    <n v="448761"/>
    <n v="288656"/>
    <n v="505149"/>
    <n v="320415"/>
    <n v="560726"/>
  </r>
  <r>
    <m/>
    <x v="4"/>
    <s v="Region IV - Southeast"/>
    <x v="26"/>
    <s v="NC"/>
    <x v="180"/>
    <n v="4"/>
    <x v="3"/>
    <n v="99034"/>
    <n v="158454"/>
    <n v="138647"/>
    <n v="221836"/>
    <n v="178261"/>
    <n v="285217"/>
    <n v="237681"/>
    <n v="380290"/>
    <n v="297101"/>
    <n v="475362"/>
    <n v="336715"/>
    <n v="538744"/>
    <n v="376329"/>
    <n v="602126"/>
  </r>
  <r>
    <m/>
    <x v="1"/>
    <s v="Region IV"/>
    <x v="26"/>
    <s v="NC"/>
    <x v="180"/>
    <n v="1"/>
    <x v="0"/>
    <n v="114556"/>
    <n v="200473"/>
    <n v="148443"/>
    <n v="259775"/>
    <n v="177851"/>
    <n v="311239"/>
    <n v="212480"/>
    <n v="371840"/>
    <n v="250498"/>
    <n v="438372"/>
    <n v="274687"/>
    <n v="480702"/>
    <n v="296482"/>
    <n v="518843"/>
  </r>
  <r>
    <m/>
    <x v="1"/>
    <s v="Region IV"/>
    <x v="26"/>
    <s v="NC"/>
    <x v="180"/>
    <n v="2"/>
    <x v="1"/>
    <n v="99806"/>
    <n v="174661"/>
    <n v="130830"/>
    <n v="228953"/>
    <n v="159112"/>
    <n v="278445"/>
    <n v="195305"/>
    <n v="341783"/>
    <n v="232369"/>
    <n v="406646"/>
    <n v="256641"/>
    <n v="449122"/>
    <n v="278856"/>
    <n v="487999"/>
  </r>
  <r>
    <m/>
    <x v="1"/>
    <s v="Region IV"/>
    <x v="26"/>
    <s v="NC"/>
    <x v="180"/>
    <n v="3"/>
    <x v="2"/>
    <n v="91059"/>
    <n v="159353"/>
    <n v="123976"/>
    <n v="216959"/>
    <n v="156811"/>
    <n v="274419"/>
    <n v="206484"/>
    <n v="361347"/>
    <n v="255671"/>
    <n v="447424"/>
    <n v="287921"/>
    <n v="503862"/>
    <n v="319739"/>
    <n v="559543"/>
  </r>
  <r>
    <m/>
    <x v="1"/>
    <s v="Region IV"/>
    <x v="26"/>
    <s v="NC"/>
    <x v="180"/>
    <n v="4"/>
    <x v="3"/>
    <n v="101091"/>
    <n v="161746"/>
    <n v="141528"/>
    <n v="226444"/>
    <n v="181964"/>
    <n v="291143"/>
    <n v="242619"/>
    <n v="388190"/>
    <n v="303274"/>
    <n v="485238"/>
    <n v="343710"/>
    <n v="549937"/>
    <n v="384147"/>
    <n v="614635"/>
  </r>
  <r>
    <m/>
    <x v="4"/>
    <s v="Region VII - Midwest"/>
    <x v="42"/>
    <s v="ME"/>
    <x v="318"/>
    <n v="1"/>
    <x v="0"/>
    <n v="112906"/>
    <n v="197586"/>
    <n v="146441"/>
    <n v="256272"/>
    <n v="174897"/>
    <n v="306070"/>
    <n v="208418"/>
    <n v="364732"/>
    <n v="245809"/>
    <n v="430165"/>
    <n v="269617"/>
    <n v="471829"/>
    <n v="291984"/>
    <n v="510973"/>
  </r>
  <r>
    <m/>
    <x v="4"/>
    <s v="Region VII - Midwest"/>
    <x v="42"/>
    <s v="ME"/>
    <x v="318"/>
    <n v="2"/>
    <x v="1"/>
    <n v="95375"/>
    <n v="166906"/>
    <n v="126602"/>
    <n v="221553"/>
    <n v="155442"/>
    <n v="272023"/>
    <n v="194583"/>
    <n v="340520"/>
    <n v="234799"/>
    <n v="410899"/>
    <n v="259092"/>
    <n v="453411"/>
    <n v="281778"/>
    <n v="493112"/>
  </r>
  <r>
    <m/>
    <x v="4"/>
    <s v="Region VII - Midwest"/>
    <x v="42"/>
    <s v="ME"/>
    <x v="318"/>
    <n v="3"/>
    <x v="2"/>
    <n v="88463"/>
    <n v="154811"/>
    <n v="122264"/>
    <n v="213961"/>
    <n v="155162"/>
    <n v="271534"/>
    <n v="202807"/>
    <n v="354912"/>
    <n v="252663"/>
    <n v="442160"/>
    <n v="284426"/>
    <n v="497746"/>
    <n v="315737"/>
    <n v="552540"/>
  </r>
  <r>
    <m/>
    <x v="4"/>
    <s v="Region VII - Midwest"/>
    <x v="42"/>
    <s v="ME"/>
    <x v="318"/>
    <n v="4"/>
    <x v="3"/>
    <n v="97361"/>
    <n v="155778"/>
    <n v="136306"/>
    <n v="218089"/>
    <n v="175250"/>
    <n v="280400"/>
    <n v="233667"/>
    <n v="373867"/>
    <n v="292083"/>
    <n v="467333"/>
    <n v="331028"/>
    <n v="529645"/>
    <n v="369972"/>
    <n v="591956"/>
  </r>
  <r>
    <m/>
    <x v="1"/>
    <s v="Region VII "/>
    <x v="42"/>
    <s v="MO"/>
    <x v="318"/>
    <n v="1"/>
    <x v="0"/>
    <n v="110774"/>
    <n v="193855"/>
    <n v="143540"/>
    <n v="251195"/>
    <n v="171976"/>
    <n v="300957"/>
    <n v="205458"/>
    <n v="359552"/>
    <n v="242218"/>
    <n v="423881"/>
    <n v="265606"/>
    <n v="464810"/>
    <n v="286678"/>
    <n v="501686"/>
  </r>
  <r>
    <m/>
    <x v="1"/>
    <s v="Region VII "/>
    <x v="42"/>
    <s v="MO"/>
    <x v="318"/>
    <n v="2"/>
    <x v="1"/>
    <n v="96522"/>
    <n v="168914"/>
    <n v="126522"/>
    <n v="221413"/>
    <n v="153868"/>
    <n v="269269"/>
    <n v="188862"/>
    <n v="330508"/>
    <n v="224700"/>
    <n v="393225"/>
    <n v="248169"/>
    <n v="434296"/>
    <n v="269649"/>
    <n v="471885"/>
  </r>
  <r>
    <m/>
    <x v="1"/>
    <s v="Region VII "/>
    <x v="42"/>
    <s v="MO"/>
    <x v="318"/>
    <n v="3"/>
    <x v="2"/>
    <n v="88075"/>
    <n v="154131"/>
    <n v="119917"/>
    <n v="209854"/>
    <n v="151678"/>
    <n v="265436"/>
    <n v="199728"/>
    <n v="349524"/>
    <n v="247308"/>
    <n v="432789"/>
    <n v="278505"/>
    <n v="487384"/>
    <n v="309284"/>
    <n v="541247"/>
  </r>
  <r>
    <m/>
    <x v="1"/>
    <s v="Region VII "/>
    <x v="42"/>
    <s v="MO"/>
    <x v="318"/>
    <n v="4"/>
    <x v="3"/>
    <n v="97754"/>
    <n v="156407"/>
    <n v="136856"/>
    <n v="218970"/>
    <n v="175958"/>
    <n v="281533"/>
    <n v="234611"/>
    <n v="375377"/>
    <n v="293263"/>
    <n v="469221"/>
    <n v="332365"/>
    <n v="531784"/>
    <n v="371467"/>
    <n v="594347"/>
  </r>
  <r>
    <m/>
    <x v="4"/>
    <s v="Region VI - Midsouth"/>
    <x v="37"/>
    <s v="NM"/>
    <x v="271"/>
    <n v="1"/>
    <x v="0"/>
    <n v="113195"/>
    <n v="198092"/>
    <n v="147027"/>
    <n v="257297"/>
    <n v="175780"/>
    <n v="307615"/>
    <n v="209726"/>
    <n v="367020"/>
    <n v="247531"/>
    <n v="433180"/>
    <n v="271583"/>
    <n v="475270"/>
    <n v="294251"/>
    <n v="514939"/>
  </r>
  <r>
    <m/>
    <x v="4"/>
    <s v="Region VI - Midsouth"/>
    <x v="37"/>
    <s v="NM"/>
    <x v="271"/>
    <n v="2"/>
    <x v="1"/>
    <n v="94482"/>
    <n v="165344"/>
    <n v="125850"/>
    <n v="220237"/>
    <n v="155013"/>
    <n v="271273"/>
    <n v="194958"/>
    <n v="341176"/>
    <n v="235780"/>
    <n v="412615"/>
    <n v="260349"/>
    <n v="455610"/>
    <n v="283357"/>
    <n v="495874"/>
  </r>
  <r>
    <m/>
    <x v="4"/>
    <s v="Region VI - Midsouth"/>
    <x v="37"/>
    <s v="NM"/>
    <x v="271"/>
    <n v="3"/>
    <x v="2"/>
    <n v="86914"/>
    <n v="152100"/>
    <n v="119988"/>
    <n v="209979"/>
    <n v="152099"/>
    <n v="266174"/>
    <n v="198448"/>
    <n v="347284"/>
    <n v="247157"/>
    <n v="432525"/>
    <n v="278057"/>
    <n v="486600"/>
    <n v="308473"/>
    <n v="539829"/>
  </r>
  <r>
    <m/>
    <x v="4"/>
    <s v="Region VI - Midsouth"/>
    <x v="37"/>
    <s v="NM"/>
    <x v="271"/>
    <n v="4"/>
    <x v="3"/>
    <n v="97585"/>
    <n v="156136"/>
    <n v="136619"/>
    <n v="218591"/>
    <n v="175653"/>
    <n v="281045"/>
    <n v="234204"/>
    <n v="374727"/>
    <n v="292755"/>
    <n v="468408"/>
    <n v="331789"/>
    <n v="530863"/>
    <n v="370823"/>
    <n v="593317"/>
  </r>
  <r>
    <m/>
    <x v="1"/>
    <s v="Region VI"/>
    <x v="37"/>
    <s v="NM"/>
    <x v="271"/>
    <n v="1"/>
    <x v="0"/>
    <n v="111782"/>
    <n v="195619"/>
    <n v="145122"/>
    <n v="253964"/>
    <n v="174054"/>
    <n v="304594"/>
    <n v="208215"/>
    <n v="364377"/>
    <n v="245705"/>
    <n v="429983"/>
    <n v="269533"/>
    <n v="471682"/>
    <n v="291177"/>
    <n v="509560"/>
  </r>
  <r>
    <m/>
    <x v="1"/>
    <s v="Region VI"/>
    <x v="37"/>
    <s v="NM"/>
    <x v="271"/>
    <n v="2"/>
    <x v="1"/>
    <n v="96234"/>
    <n v="168410"/>
    <n v="126557"/>
    <n v="221474"/>
    <n v="154300"/>
    <n v="270025"/>
    <n v="190110"/>
    <n v="332693"/>
    <n v="226595"/>
    <n v="396540"/>
    <n v="250446"/>
    <n v="438281"/>
    <n v="272393"/>
    <n v="476687"/>
  </r>
  <r>
    <m/>
    <x v="1"/>
    <s v="Region VI"/>
    <x v="37"/>
    <s v="NM"/>
    <x v="271"/>
    <n v="3"/>
    <x v="2"/>
    <n v="86474"/>
    <n v="151330"/>
    <n v="117368"/>
    <n v="205394"/>
    <n v="148174"/>
    <n v="259304"/>
    <n v="194828"/>
    <n v="340949"/>
    <n v="240969"/>
    <n v="421695"/>
    <n v="271159"/>
    <n v="474528"/>
    <n v="300893"/>
    <n v="526563"/>
  </r>
  <r>
    <m/>
    <x v="1"/>
    <s v="Region VI"/>
    <x v="37"/>
    <s v="NM"/>
    <x v="271"/>
    <n v="4"/>
    <x v="3"/>
    <n v="98615"/>
    <n v="157783"/>
    <n v="138061"/>
    <n v="220897"/>
    <n v="177506"/>
    <n v="284010"/>
    <n v="236675"/>
    <n v="378680"/>
    <n v="295844"/>
    <n v="473350"/>
    <n v="335290"/>
    <n v="536464"/>
    <n v="374736"/>
    <n v="599577"/>
  </r>
  <r>
    <m/>
    <x v="4"/>
    <s v="Region I - Northeast"/>
    <x v="5"/>
    <s v="VT"/>
    <x v="31"/>
    <n v="1"/>
    <x v="0"/>
    <n v="122508"/>
    <n v="214389"/>
    <n v="159091"/>
    <n v="278410"/>
    <n v="190177"/>
    <n v="332809"/>
    <n v="226865"/>
    <n v="397014"/>
    <n v="267734"/>
    <n v="468534"/>
    <n v="293737"/>
    <n v="514040"/>
    <n v="318234"/>
    <n v="556909"/>
  </r>
  <r>
    <m/>
    <x v="4"/>
    <s v="Region I - Northeast"/>
    <x v="5"/>
    <s v="VT"/>
    <x v="31"/>
    <n v="2"/>
    <x v="1"/>
    <n v="102424"/>
    <n v="179242"/>
    <n v="136363"/>
    <n v="238635"/>
    <n v="167889"/>
    <n v="293805"/>
    <n v="211015"/>
    <n v="369277"/>
    <n v="255121"/>
    <n v="446462"/>
    <n v="281680"/>
    <n v="492939"/>
    <n v="306541"/>
    <n v="536448"/>
  </r>
  <r>
    <m/>
    <x v="4"/>
    <s v="Region I - Northeast"/>
    <x v="5"/>
    <s v="VT"/>
    <x v="31"/>
    <n v="3"/>
    <x v="2"/>
    <n v="94328"/>
    <n v="165074"/>
    <n v="130243"/>
    <n v="227926"/>
    <n v="165126"/>
    <n v="288970"/>
    <n v="215498"/>
    <n v="377121"/>
    <n v="268403"/>
    <n v="469706"/>
    <n v="301985"/>
    <n v="528475"/>
    <n v="335049"/>
    <n v="586335"/>
  </r>
  <r>
    <m/>
    <x v="4"/>
    <s v="Region I - Northeast"/>
    <x v="5"/>
    <s v="VT"/>
    <x v="31"/>
    <n v="4"/>
    <x v="3"/>
    <n v="105617"/>
    <n v="168987"/>
    <n v="147864"/>
    <n v="236582"/>
    <n v="190111"/>
    <n v="304177"/>
    <n v="253481"/>
    <n v="405570"/>
    <n v="316851"/>
    <n v="506962"/>
    <n v="359098"/>
    <n v="574557"/>
    <n v="401345"/>
    <n v="642152"/>
  </r>
  <r>
    <m/>
    <x v="1"/>
    <s v="Region I"/>
    <x v="5"/>
    <s v="VT"/>
    <x v="31"/>
    <n v="1"/>
    <x v="0"/>
    <n v="121615"/>
    <n v="212827"/>
    <n v="157793"/>
    <n v="276137"/>
    <n v="189187"/>
    <n v="331078"/>
    <n v="226225"/>
    <n v="395893"/>
    <n v="266875"/>
    <n v="467032"/>
    <n v="292721"/>
    <n v="512261"/>
    <n v="316138"/>
    <n v="553241"/>
  </r>
  <r>
    <m/>
    <x v="1"/>
    <s v="Region I"/>
    <x v="5"/>
    <s v="VT"/>
    <x v="31"/>
    <n v="2"/>
    <x v="1"/>
    <n v="105102"/>
    <n v="183928"/>
    <n v="138075"/>
    <n v="241631"/>
    <n v="168207"/>
    <n v="294363"/>
    <n v="206996"/>
    <n v="362242"/>
    <n v="246579"/>
    <n v="431513"/>
    <n v="272470"/>
    <n v="476823"/>
    <n v="296253"/>
    <n v="518443"/>
  </r>
  <r>
    <m/>
    <x v="1"/>
    <s v="Region I"/>
    <x v="5"/>
    <s v="VT"/>
    <x v="31"/>
    <n v="3"/>
    <x v="2"/>
    <n v="94910"/>
    <n v="166092"/>
    <n v="128948"/>
    <n v="225660"/>
    <n v="162894"/>
    <n v="285064"/>
    <n v="214285"/>
    <n v="374998"/>
    <n v="265130"/>
    <n v="463978"/>
    <n v="298422"/>
    <n v="522238"/>
    <n v="331229"/>
    <n v="579651"/>
  </r>
  <r>
    <m/>
    <x v="1"/>
    <s v="Region I"/>
    <x v="5"/>
    <s v="VT"/>
    <x v="31"/>
    <n v="4"/>
    <x v="3"/>
    <n v="107299"/>
    <n v="171679"/>
    <n v="150219"/>
    <n v="240351"/>
    <n v="193139"/>
    <n v="309022"/>
    <n v="257519"/>
    <n v="412030"/>
    <n v="321898"/>
    <n v="515037"/>
    <n v="364818"/>
    <n v="583709"/>
    <n v="407738"/>
    <n v="652380"/>
  </r>
  <r>
    <m/>
    <x v="4"/>
    <s v="Region IX - West"/>
    <x v="51"/>
    <s v="CA"/>
    <x v="370"/>
    <n v="1"/>
    <x v="0"/>
    <n v="145307"/>
    <n v="254287"/>
    <n v="188411"/>
    <n v="329720"/>
    <n v="224976"/>
    <n v="393708"/>
    <n v="268030"/>
    <n v="469052"/>
    <n v="316068"/>
    <n v="553119"/>
    <n v="346662"/>
    <n v="606658"/>
    <n v="375386"/>
    <n v="656926"/>
  </r>
  <r>
    <m/>
    <x v="4"/>
    <s v="Region IX - West"/>
    <x v="51"/>
    <s v="CA"/>
    <x v="370"/>
    <n v="2"/>
    <x v="1"/>
    <n v="123036"/>
    <n v="215314"/>
    <n v="163209"/>
    <n v="285615"/>
    <n v="200261"/>
    <n v="350457"/>
    <n v="250454"/>
    <n v="438295"/>
    <n v="302083"/>
    <n v="528644"/>
    <n v="333292"/>
    <n v="583260"/>
    <n v="362421"/>
    <n v="634237"/>
  </r>
  <r>
    <m/>
    <x v="4"/>
    <s v="Region IX - West"/>
    <x v="51"/>
    <s v="CA"/>
    <x v="370"/>
    <n v="3"/>
    <x v="2"/>
    <n v="114305"/>
    <n v="200034"/>
    <n v="158014"/>
    <n v="276524"/>
    <n v="200576"/>
    <n v="351009"/>
    <n v="262257"/>
    <n v="458950"/>
    <n v="326747"/>
    <n v="571807"/>
    <n v="367868"/>
    <n v="643769"/>
    <n v="408414"/>
    <n v="714725"/>
  </r>
  <r>
    <m/>
    <x v="4"/>
    <s v="Region IX - West"/>
    <x v="51"/>
    <s v="CA"/>
    <x v="370"/>
    <n v="4"/>
    <x v="3"/>
    <n v="125308"/>
    <n v="200492"/>
    <n v="175431"/>
    <n v="280689"/>
    <n v="225554"/>
    <n v="360886"/>
    <n v="300738"/>
    <n v="481181"/>
    <n v="375923"/>
    <n v="601476"/>
    <n v="426046"/>
    <n v="681673"/>
    <n v="476169"/>
    <n v="761870"/>
  </r>
  <r>
    <m/>
    <x v="1"/>
    <s v="Region IX"/>
    <x v="51"/>
    <s v="CA"/>
    <x v="370"/>
    <n v="1"/>
    <x v="0"/>
    <n v="142542"/>
    <n v="249448"/>
    <n v="184697"/>
    <n v="323219"/>
    <n v="221281"/>
    <n v="387242"/>
    <n v="264356"/>
    <n v="462623"/>
    <n v="311648"/>
    <n v="545384"/>
    <n v="341737"/>
    <n v="598040"/>
    <n v="368843"/>
    <n v="645475"/>
  </r>
  <r>
    <m/>
    <x v="1"/>
    <s v="Region IX"/>
    <x v="51"/>
    <s v="CA"/>
    <x v="370"/>
    <n v="2"/>
    <x v="1"/>
    <n v="124230"/>
    <n v="217403"/>
    <n v="162832"/>
    <n v="284956"/>
    <n v="198017"/>
    <n v="346529"/>
    <n v="243034"/>
    <n v="425309"/>
    <n v="289142"/>
    <n v="505998"/>
    <n v="319337"/>
    <n v="558839"/>
    <n v="346969"/>
    <n v="607196"/>
  </r>
  <r>
    <m/>
    <x v="1"/>
    <s v="Region IX"/>
    <x v="51"/>
    <s v="CA"/>
    <x v="370"/>
    <n v="3"/>
    <x v="2"/>
    <n v="113391"/>
    <n v="198433"/>
    <n v="154394"/>
    <n v="270189"/>
    <n v="195294"/>
    <n v="341764"/>
    <n v="257168"/>
    <n v="450045"/>
    <n v="318438"/>
    <n v="557267"/>
    <n v="358613"/>
    <n v="627574"/>
    <n v="398251"/>
    <n v="696940"/>
  </r>
  <r>
    <m/>
    <x v="1"/>
    <s v="Region IX"/>
    <x v="51"/>
    <s v="CA"/>
    <x v="370"/>
    <n v="4"/>
    <x v="3"/>
    <n v="125788"/>
    <n v="201262"/>
    <n v="176104"/>
    <n v="281766"/>
    <n v="226419"/>
    <n v="362271"/>
    <n v="301892"/>
    <n v="483028"/>
    <n v="377365"/>
    <n v="603785"/>
    <n v="427681"/>
    <n v="684289"/>
    <n v="477996"/>
    <n v="764794"/>
  </r>
  <r>
    <m/>
    <x v="4"/>
    <s v="Region V - Midwest"/>
    <x v="31"/>
    <s v="ME"/>
    <x v="224"/>
    <n v="1"/>
    <x v="0"/>
    <n v="118237"/>
    <n v="206915"/>
    <n v="153603"/>
    <n v="268806"/>
    <n v="183667"/>
    <n v="321417"/>
    <n v="219170"/>
    <n v="383547"/>
    <n v="258702"/>
    <n v="452729"/>
    <n v="283849"/>
    <n v="496736"/>
    <n v="307559"/>
    <n v="538228"/>
  </r>
  <r>
    <m/>
    <x v="4"/>
    <s v="Region V - Midwest"/>
    <x v="31"/>
    <s v="ME"/>
    <x v="224"/>
    <n v="2"/>
    <x v="1"/>
    <n v="98539"/>
    <n v="172443"/>
    <n v="131312"/>
    <n v="229796"/>
    <n v="161807"/>
    <n v="283163"/>
    <n v="203625"/>
    <n v="356343"/>
    <n v="246332"/>
    <n v="431081"/>
    <n v="272024"/>
    <n v="476041"/>
    <n v="296092"/>
    <n v="518160"/>
  </r>
  <r>
    <m/>
    <x v="4"/>
    <s v="Region V - Midwest"/>
    <x v="31"/>
    <s v="ME"/>
    <x v="224"/>
    <n v="3"/>
    <x v="2"/>
    <n v="90549"/>
    <n v="158461"/>
    <n v="124988"/>
    <n v="218728"/>
    <n v="158413"/>
    <n v="277222"/>
    <n v="206637"/>
    <n v="361615"/>
    <n v="257346"/>
    <n v="450356"/>
    <n v="289496"/>
    <n v="506619"/>
    <n v="321138"/>
    <n v="561991"/>
  </r>
  <r>
    <m/>
    <x v="4"/>
    <s v="Region V - Midwest"/>
    <x v="31"/>
    <s v="ME"/>
    <x v="224"/>
    <n v="4"/>
    <x v="3"/>
    <n v="101928"/>
    <n v="163085"/>
    <n v="142699"/>
    <n v="228319"/>
    <n v="183471"/>
    <n v="293553"/>
    <n v="244627"/>
    <n v="391404"/>
    <n v="305784"/>
    <n v="489255"/>
    <n v="346556"/>
    <n v="554489"/>
    <n v="387327"/>
    <n v="619723"/>
  </r>
  <r>
    <m/>
    <x v="1"/>
    <s v="Region V"/>
    <x v="31"/>
    <s v="MI"/>
    <x v="224"/>
    <n v="1"/>
    <x v="0"/>
    <n v="117957"/>
    <n v="206425"/>
    <n v="153089"/>
    <n v="267906"/>
    <n v="183576"/>
    <n v="321257"/>
    <n v="219556"/>
    <n v="384224"/>
    <n v="259045"/>
    <n v="453329"/>
    <n v="284148"/>
    <n v="497259"/>
    <n v="306920"/>
    <n v="537109"/>
  </r>
  <r>
    <m/>
    <x v="1"/>
    <s v="Region V"/>
    <x v="31"/>
    <s v="MI"/>
    <x v="224"/>
    <n v="2"/>
    <x v="1"/>
    <n v="101761"/>
    <n v="178082"/>
    <n v="133750"/>
    <n v="234062"/>
    <n v="162999"/>
    <n v="285248"/>
    <n v="200697"/>
    <n v="351220"/>
    <n v="239139"/>
    <n v="418493"/>
    <n v="264277"/>
    <n v="462485"/>
    <n v="287387"/>
    <n v="502927"/>
  </r>
  <r>
    <m/>
    <x v="1"/>
    <s v="Region V"/>
    <x v="31"/>
    <s v="MI"/>
    <x v="224"/>
    <n v="3"/>
    <x v="2"/>
    <n v="91686"/>
    <n v="160450"/>
    <n v="124510"/>
    <n v="217892"/>
    <n v="157243"/>
    <n v="275175"/>
    <n v="206806"/>
    <n v="361910"/>
    <n v="255834"/>
    <n v="447710"/>
    <n v="287926"/>
    <n v="503870"/>
    <n v="319542"/>
    <n v="559199"/>
  </r>
  <r>
    <m/>
    <x v="1"/>
    <s v="Region V"/>
    <x v="31"/>
    <s v="MI"/>
    <x v="224"/>
    <n v="4"/>
    <x v="3"/>
    <n v="104067"/>
    <n v="166508"/>
    <n v="145694"/>
    <n v="233111"/>
    <n v="187321"/>
    <n v="299714"/>
    <n v="249762"/>
    <n v="399619"/>
    <n v="312202"/>
    <n v="499523"/>
    <n v="353829"/>
    <n v="566127"/>
    <n v="395456"/>
    <n v="632730"/>
  </r>
  <r>
    <m/>
    <x v="4"/>
    <s v="Region V - Midwest"/>
    <x v="32"/>
    <s v="ME"/>
    <x v="230"/>
    <n v="1"/>
    <x v="0"/>
    <n v="139411"/>
    <n v="243970"/>
    <n v="181041"/>
    <n v="316822"/>
    <n v="216415"/>
    <n v="378726"/>
    <n v="258164"/>
    <n v="451786"/>
    <n v="304670"/>
    <n v="533172"/>
    <n v="334260"/>
    <n v="584955"/>
    <n v="362136"/>
    <n v="633738"/>
  </r>
  <r>
    <m/>
    <x v="4"/>
    <s v="Region V - Midwest"/>
    <x v="32"/>
    <s v="ME"/>
    <x v="230"/>
    <n v="2"/>
    <x v="1"/>
    <n v="116562"/>
    <n v="203983"/>
    <n v="155183"/>
    <n v="271571"/>
    <n v="191058"/>
    <n v="334351"/>
    <n v="240131"/>
    <n v="420230"/>
    <n v="290320"/>
    <n v="508061"/>
    <n v="320542"/>
    <n v="560949"/>
    <n v="348833"/>
    <n v="610458"/>
  </r>
  <r>
    <m/>
    <x v="4"/>
    <s v="Region V - Midwest"/>
    <x v="32"/>
    <s v="ME"/>
    <x v="230"/>
    <n v="3"/>
    <x v="2"/>
    <n v="107352"/>
    <n v="187866"/>
    <n v="148227"/>
    <n v="259397"/>
    <n v="187926"/>
    <n v="328870"/>
    <n v="245255"/>
    <n v="429197"/>
    <n v="305467"/>
    <n v="534567"/>
    <n v="343687"/>
    <n v="601452"/>
    <n v="381317"/>
    <n v="667305"/>
  </r>
  <r>
    <m/>
    <x v="4"/>
    <s v="Region V - Midwest"/>
    <x v="32"/>
    <s v="ME"/>
    <x v="230"/>
    <n v="4"/>
    <x v="3"/>
    <n v="120190"/>
    <n v="192304"/>
    <n v="168266"/>
    <n v="269226"/>
    <n v="216342"/>
    <n v="346148"/>
    <n v="288456"/>
    <n v="461530"/>
    <n v="360570"/>
    <n v="576913"/>
    <n v="408646"/>
    <n v="653834"/>
    <n v="456722"/>
    <n v="730756"/>
  </r>
  <r>
    <m/>
    <x v="1"/>
    <s v="Region V"/>
    <x v="32"/>
    <s v="MN"/>
    <x v="230"/>
    <n v="1"/>
    <x v="0"/>
    <n v="137829"/>
    <n v="241202"/>
    <n v="178809"/>
    <n v="312916"/>
    <n v="214371"/>
    <n v="375149"/>
    <n v="256318"/>
    <n v="448556"/>
    <n v="302357"/>
    <n v="529126"/>
    <n v="331631"/>
    <n v="580355"/>
    <n v="358141"/>
    <n v="626747"/>
  </r>
  <r>
    <m/>
    <x v="1"/>
    <s v="Region V"/>
    <x v="32"/>
    <s v="MN"/>
    <x v="230"/>
    <n v="2"/>
    <x v="1"/>
    <n v="119204"/>
    <n v="208607"/>
    <n v="156569"/>
    <n v="273996"/>
    <n v="190708"/>
    <n v="333739"/>
    <n v="234629"/>
    <n v="410601"/>
    <n v="279465"/>
    <n v="489064"/>
    <n v="308795"/>
    <n v="540392"/>
    <n v="335729"/>
    <n v="587525"/>
  </r>
  <r>
    <m/>
    <x v="1"/>
    <s v="Region V"/>
    <x v="32"/>
    <s v="MN"/>
    <x v="230"/>
    <n v="3"/>
    <x v="2"/>
    <n v="107748"/>
    <n v="188559"/>
    <n v="146420"/>
    <n v="256235"/>
    <n v="184987"/>
    <n v="323727"/>
    <n v="243370"/>
    <n v="425898"/>
    <n v="301139"/>
    <n v="526993"/>
    <n v="338968"/>
    <n v="593194"/>
    <n v="376251"/>
    <n v="658439"/>
  </r>
  <r>
    <m/>
    <x v="1"/>
    <s v="Region V"/>
    <x v="32"/>
    <s v="MN"/>
    <x v="230"/>
    <n v="4"/>
    <x v="3"/>
    <n v="121607"/>
    <n v="194572"/>
    <n v="170250"/>
    <n v="272400"/>
    <n v="218893"/>
    <n v="350229"/>
    <n v="291857"/>
    <n v="466972"/>
    <n v="364822"/>
    <n v="583715"/>
    <n v="413465"/>
    <n v="661543"/>
    <n v="462107"/>
    <n v="739372"/>
  </r>
  <r>
    <m/>
    <x v="4"/>
    <s v="Region X - Northwest"/>
    <x v="8"/>
    <s v="OR"/>
    <x v="46"/>
    <n v="1"/>
    <x v="0"/>
    <n v="125563"/>
    <n v="219735"/>
    <n v="162901"/>
    <n v="285077"/>
    <n v="194594"/>
    <n v="340540"/>
    <n v="231944"/>
    <n v="405902"/>
    <n v="273593"/>
    <n v="478788"/>
    <n v="300108"/>
    <n v="525190"/>
    <n v="325035"/>
    <n v="568811"/>
  </r>
  <r>
    <m/>
    <x v="4"/>
    <s v="Region X - Northwest"/>
    <x v="8"/>
    <s v="OR"/>
    <x v="46"/>
    <n v="2"/>
    <x v="1"/>
    <n v="105827"/>
    <n v="185197"/>
    <n v="140567"/>
    <n v="245992"/>
    <n v="172692"/>
    <n v="302211"/>
    <n v="216369"/>
    <n v="378646"/>
    <n v="261199"/>
    <n v="457099"/>
    <n v="288260"/>
    <n v="504455"/>
    <n v="313545"/>
    <n v="548704"/>
  </r>
  <r>
    <m/>
    <x v="4"/>
    <s v="Region X - Northwest"/>
    <x v="8"/>
    <s v="OR"/>
    <x v="46"/>
    <n v="3"/>
    <x v="2"/>
    <n v="98006"/>
    <n v="171511"/>
    <n v="135424"/>
    <n v="236992"/>
    <n v="171827"/>
    <n v="300697"/>
    <n v="224514"/>
    <n v="392899"/>
    <n v="279690"/>
    <n v="489458"/>
    <n v="314815"/>
    <n v="550927"/>
    <n v="349431"/>
    <n v="611504"/>
  </r>
  <r>
    <m/>
    <x v="4"/>
    <s v="Region X - Northwest"/>
    <x v="8"/>
    <s v="OR"/>
    <x v="46"/>
    <n v="4"/>
    <x v="3"/>
    <n v="108270"/>
    <n v="173231"/>
    <n v="151578"/>
    <n v="242524"/>
    <n v="194885"/>
    <n v="311817"/>
    <n v="259847"/>
    <n v="415756"/>
    <n v="324809"/>
    <n v="519694"/>
    <n v="368117"/>
    <n v="588987"/>
    <n v="411425"/>
    <n v="658280"/>
  </r>
  <r>
    <m/>
    <x v="1"/>
    <s v="Region X"/>
    <x v="8"/>
    <s v="OR"/>
    <x v="46"/>
    <n v="1"/>
    <x v="0"/>
    <n v="124050"/>
    <n v="217087"/>
    <n v="160841"/>
    <n v="281471"/>
    <n v="192768"/>
    <n v="337345"/>
    <n v="230397"/>
    <n v="403195"/>
    <n v="271703"/>
    <n v="475480"/>
    <n v="297974"/>
    <n v="521455"/>
    <n v="321707"/>
    <n v="562988"/>
  </r>
  <r>
    <m/>
    <x v="1"/>
    <s v="Region X"/>
    <x v="8"/>
    <s v="OR"/>
    <x v="46"/>
    <n v="2"/>
    <x v="1"/>
    <n v="107674"/>
    <n v="188430"/>
    <n v="141287"/>
    <n v="247252"/>
    <n v="171963"/>
    <n v="300935"/>
    <n v="211328"/>
    <n v="369824"/>
    <n v="251575"/>
    <n v="440256"/>
    <n v="277917"/>
    <n v="486355"/>
    <n v="302067"/>
    <n v="528618"/>
  </r>
  <r>
    <m/>
    <x v="1"/>
    <s v="Region X"/>
    <x v="8"/>
    <s v="OR"/>
    <x v="46"/>
    <n v="3"/>
    <x v="2"/>
    <n v="97774"/>
    <n v="171104"/>
    <n v="132991"/>
    <n v="232734"/>
    <n v="168115"/>
    <n v="294201"/>
    <n v="221271"/>
    <n v="387224"/>
    <n v="273886"/>
    <n v="479300"/>
    <n v="308362"/>
    <n v="539633"/>
    <n v="342357"/>
    <n v="599125"/>
  </r>
  <r>
    <m/>
    <x v="1"/>
    <s v="Region X"/>
    <x v="8"/>
    <s v="OR"/>
    <x v="46"/>
    <n v="4"/>
    <x v="3"/>
    <n v="109459"/>
    <n v="175135"/>
    <n v="153243"/>
    <n v="245188"/>
    <n v="197026"/>
    <n v="315242"/>
    <n v="262702"/>
    <n v="420323"/>
    <n v="328377"/>
    <n v="525404"/>
    <n v="372161"/>
    <n v="595458"/>
    <n v="415945"/>
    <n v="665511"/>
  </r>
  <r>
    <m/>
    <x v="4"/>
    <s v="Region VII - Midwest"/>
    <x v="41"/>
    <s v="KS"/>
    <x v="312"/>
    <n v="1"/>
    <x v="0"/>
    <n v="110243"/>
    <n v="192926"/>
    <n v="143319"/>
    <n v="250808"/>
    <n v="171458"/>
    <n v="300051"/>
    <n v="204722"/>
    <n v="358263"/>
    <n v="241734"/>
    <n v="423035"/>
    <n v="265269"/>
    <n v="464220"/>
    <n v="287492"/>
    <n v="503110"/>
  </r>
  <r>
    <m/>
    <x v="4"/>
    <s v="Region VII - Midwest"/>
    <x v="41"/>
    <s v="KS"/>
    <x v="312"/>
    <n v="2"/>
    <x v="1"/>
    <n v="91333"/>
    <n v="159832"/>
    <n v="121919"/>
    <n v="213358"/>
    <n v="150472"/>
    <n v="263326"/>
    <n v="189799"/>
    <n v="332148"/>
    <n v="229859"/>
    <n v="402253"/>
    <n v="253916"/>
    <n v="444353"/>
    <n v="276483"/>
    <n v="483845"/>
  </r>
  <r>
    <m/>
    <x v="4"/>
    <s v="Region VII - Midwest"/>
    <x v="41"/>
    <s v="KS"/>
    <x v="312"/>
    <n v="3"/>
    <x v="2"/>
    <n v="83578"/>
    <n v="146261"/>
    <n v="115299"/>
    <n v="201773"/>
    <n v="146047"/>
    <n v="255583"/>
    <n v="190333"/>
    <n v="333083"/>
    <n v="237004"/>
    <n v="414757"/>
    <n v="266529"/>
    <n v="466425"/>
    <n v="295564"/>
    <n v="517238"/>
  </r>
  <r>
    <m/>
    <x v="4"/>
    <s v="Region VII - Midwest"/>
    <x v="41"/>
    <s v="KS"/>
    <x v="312"/>
    <n v="4"/>
    <x v="3"/>
    <n v="95025"/>
    <n v="152039"/>
    <n v="133034"/>
    <n v="212855"/>
    <n v="171044"/>
    <n v="273671"/>
    <n v="228059"/>
    <n v="364894"/>
    <n v="285074"/>
    <n v="456118"/>
    <n v="323084"/>
    <n v="516934"/>
    <n v="361093"/>
    <n v="577749"/>
  </r>
  <r>
    <m/>
    <x v="1"/>
    <s v="Region VII "/>
    <x v="41"/>
    <s v="KS"/>
    <x v="312"/>
    <n v="1"/>
    <x v="0"/>
    <n v="108695"/>
    <n v="190216"/>
    <n v="141139"/>
    <n v="246994"/>
    <n v="169293"/>
    <n v="296263"/>
    <n v="202545"/>
    <n v="354454"/>
    <n v="239035"/>
    <n v="418310"/>
    <n v="262225"/>
    <n v="458893"/>
    <n v="283306"/>
    <n v="495786"/>
  </r>
  <r>
    <m/>
    <x v="1"/>
    <s v="Region VII "/>
    <x v="41"/>
    <s v="KS"/>
    <x v="312"/>
    <n v="2"/>
    <x v="1"/>
    <n v="93471"/>
    <n v="163574"/>
    <n v="122960"/>
    <n v="215181"/>
    <n v="149951"/>
    <n v="262414"/>
    <n v="184817"/>
    <n v="323430"/>
    <n v="220323"/>
    <n v="385564"/>
    <n v="243531"/>
    <n v="426179"/>
    <n v="264895"/>
    <n v="463567"/>
  </r>
  <r>
    <m/>
    <x v="1"/>
    <s v="Region VII "/>
    <x v="41"/>
    <s v="KS"/>
    <x v="312"/>
    <n v="3"/>
    <x v="2"/>
    <n v="83868"/>
    <n v="146770"/>
    <n v="113797"/>
    <n v="199144"/>
    <n v="143639"/>
    <n v="251369"/>
    <n v="188839"/>
    <n v="330468"/>
    <n v="233536"/>
    <n v="408688"/>
    <n v="262776"/>
    <n v="459857"/>
    <n v="291569"/>
    <n v="510245"/>
  </r>
  <r>
    <m/>
    <x v="1"/>
    <s v="Region VII "/>
    <x v="41"/>
    <s v="KS"/>
    <x v="312"/>
    <n v="4"/>
    <x v="3"/>
    <n v="95888"/>
    <n v="153421"/>
    <n v="134244"/>
    <n v="214790"/>
    <n v="172599"/>
    <n v="276158"/>
    <n v="230132"/>
    <n v="368211"/>
    <n v="287665"/>
    <n v="460264"/>
    <n v="326020"/>
    <n v="521632"/>
    <n v="364376"/>
    <n v="583001"/>
  </r>
  <r>
    <m/>
    <x v="4"/>
    <s v="Region IX - West"/>
    <x v="51"/>
    <s v="CA"/>
    <x v="371"/>
    <n v="1"/>
    <x v="0"/>
    <n v="142340"/>
    <n v="249095"/>
    <n v="184380"/>
    <n v="322666"/>
    <n v="220002"/>
    <n v="385004"/>
    <n v="261881"/>
    <n v="458291"/>
    <n v="308659"/>
    <n v="540153"/>
    <n v="338468"/>
    <n v="592319"/>
    <n v="366394"/>
    <n v="641190"/>
  </r>
  <r>
    <m/>
    <x v="4"/>
    <s v="Region IX - West"/>
    <x v="51"/>
    <s v="CA"/>
    <x v="371"/>
    <n v="2"/>
    <x v="1"/>
    <n v="121518"/>
    <n v="212657"/>
    <n v="160817"/>
    <n v="281429"/>
    <n v="196895"/>
    <n v="344566"/>
    <n v="245448"/>
    <n v="429535"/>
    <n v="295583"/>
    <n v="517270"/>
    <n v="325968"/>
    <n v="570443"/>
    <n v="354272"/>
    <n v="619976"/>
  </r>
  <r>
    <m/>
    <x v="4"/>
    <s v="Region IX - West"/>
    <x v="51"/>
    <s v="CA"/>
    <x v="371"/>
    <n v="3"/>
    <x v="2"/>
    <n v="113523"/>
    <n v="198666"/>
    <n v="157050"/>
    <n v="274837"/>
    <n v="199505"/>
    <n v="349134"/>
    <n v="261166"/>
    <n v="457041"/>
    <n v="325453"/>
    <n v="569543"/>
    <n v="366561"/>
    <n v="641481"/>
    <n v="407130"/>
    <n v="712478"/>
  </r>
  <r>
    <m/>
    <x v="4"/>
    <s v="Region IX - West"/>
    <x v="51"/>
    <s v="CA"/>
    <x v="371"/>
    <n v="4"/>
    <x v="3"/>
    <n v="122771"/>
    <n v="196434"/>
    <n v="171880"/>
    <n v="275007"/>
    <n v="220988"/>
    <n v="353581"/>
    <n v="294651"/>
    <n v="471441"/>
    <n v="368314"/>
    <n v="589302"/>
    <n v="417422"/>
    <n v="667875"/>
    <n v="466530"/>
    <n v="746449"/>
  </r>
  <r>
    <m/>
    <x v="1"/>
    <s v="Region IX"/>
    <x v="51"/>
    <s v="CA"/>
    <x v="371"/>
    <n v="1"/>
    <x v="0"/>
    <n v="140161"/>
    <n v="245282"/>
    <n v="181438"/>
    <n v="317516"/>
    <n v="217261"/>
    <n v="380207"/>
    <n v="259380"/>
    <n v="453916"/>
    <n v="305633"/>
    <n v="534857"/>
    <n v="335076"/>
    <n v="586383"/>
    <n v="361488"/>
    <n v="632605"/>
  </r>
  <r>
    <m/>
    <x v="1"/>
    <s v="Region IX"/>
    <x v="51"/>
    <s v="CA"/>
    <x v="371"/>
    <n v="2"/>
    <x v="1"/>
    <n v="122892"/>
    <n v="215061"/>
    <n v="160817"/>
    <n v="281430"/>
    <n v="195321"/>
    <n v="341811"/>
    <n v="239271"/>
    <n v="418725"/>
    <n v="284407"/>
    <n v="497713"/>
    <n v="313991"/>
    <n v="549485"/>
    <n v="340991"/>
    <n v="596735"/>
  </r>
  <r>
    <m/>
    <x v="1"/>
    <s v="Region IX"/>
    <x v="51"/>
    <s v="CA"/>
    <x v="371"/>
    <n v="3"/>
    <x v="2"/>
    <n v="113013"/>
    <n v="197774"/>
    <n v="154114"/>
    <n v="269699"/>
    <n v="195117"/>
    <n v="341454"/>
    <n v="257115"/>
    <n v="449952"/>
    <n v="318544"/>
    <n v="557452"/>
    <n v="358863"/>
    <n v="628011"/>
    <n v="398676"/>
    <n v="697682"/>
  </r>
  <r>
    <m/>
    <x v="1"/>
    <s v="Region IX"/>
    <x v="51"/>
    <s v="CA"/>
    <x v="371"/>
    <n v="4"/>
    <x v="3"/>
    <n v="123706"/>
    <n v="197930"/>
    <n v="173189"/>
    <n v="277102"/>
    <n v="222671"/>
    <n v="356274"/>
    <n v="296895"/>
    <n v="475032"/>
    <n v="371118"/>
    <n v="593789"/>
    <n v="420601"/>
    <n v="672961"/>
    <n v="470083"/>
    <n v="752133"/>
  </r>
  <r>
    <m/>
    <x v="4"/>
    <s v="Region VIII -"/>
    <x v="48"/>
    <s v="UT"/>
    <x v="351"/>
    <n v="1"/>
    <x v="0"/>
    <n v="114778"/>
    <n v="200861"/>
    <n v="149089"/>
    <n v="260905"/>
    <n v="178251"/>
    <n v="311940"/>
    <n v="212682"/>
    <n v="372194"/>
    <n v="251027"/>
    <n v="439297"/>
    <n v="275421"/>
    <n v="481986"/>
    <n v="298414"/>
    <n v="522224"/>
  </r>
  <r>
    <m/>
    <x v="4"/>
    <s v="Region VIII -"/>
    <x v="48"/>
    <s v="UT"/>
    <x v="351"/>
    <n v="2"/>
    <x v="1"/>
    <n v="95766"/>
    <n v="167591"/>
    <n v="127574"/>
    <n v="223255"/>
    <n v="157153"/>
    <n v="275018"/>
    <n v="197679"/>
    <n v="345939"/>
    <n v="239088"/>
    <n v="418404"/>
    <n v="264007"/>
    <n v="462013"/>
    <n v="287346"/>
    <n v="502855"/>
  </r>
  <r>
    <m/>
    <x v="4"/>
    <s v="Region VIII -"/>
    <x v="48"/>
    <s v="UT"/>
    <x v="351"/>
    <n v="3"/>
    <x v="2"/>
    <n v="88072"/>
    <n v="154125"/>
    <n v="121581"/>
    <n v="212767"/>
    <n v="154113"/>
    <n v="269698"/>
    <n v="201064"/>
    <n v="351862"/>
    <n v="250413"/>
    <n v="438222"/>
    <n v="281714"/>
    <n v="492999"/>
    <n v="312524"/>
    <n v="546917"/>
  </r>
  <r>
    <m/>
    <x v="4"/>
    <s v="Region VIII -"/>
    <x v="48"/>
    <s v="UT"/>
    <x v="351"/>
    <n v="4"/>
    <x v="3"/>
    <n v="98948"/>
    <n v="158317"/>
    <n v="138528"/>
    <n v="221644"/>
    <n v="178107"/>
    <n v="284971"/>
    <n v="237476"/>
    <n v="379962"/>
    <n v="296845"/>
    <n v="474952"/>
    <n v="336424"/>
    <n v="538279"/>
    <n v="376004"/>
    <n v="601606"/>
  </r>
  <r>
    <m/>
    <x v="1"/>
    <s v="Region VIII"/>
    <x v="48"/>
    <s v="UT"/>
    <x v="351"/>
    <n v="1"/>
    <x v="0"/>
    <n v="112117"/>
    <n v="196205"/>
    <n v="145531"/>
    <n v="254679"/>
    <n v="174526"/>
    <n v="305421"/>
    <n v="208754"/>
    <n v="365320"/>
    <n v="246318"/>
    <n v="431056"/>
    <n v="270195"/>
    <n v="472842"/>
    <n v="291868"/>
    <n v="510769"/>
  </r>
  <r>
    <m/>
    <x v="1"/>
    <s v="Region VIII"/>
    <x v="48"/>
    <s v="UT"/>
    <x v="351"/>
    <n v="2"/>
    <x v="1"/>
    <n v="96635"/>
    <n v="169111"/>
    <n v="127043"/>
    <n v="222326"/>
    <n v="154856"/>
    <n v="270997"/>
    <n v="190725"/>
    <n v="333769"/>
    <n v="227288"/>
    <n v="397754"/>
    <n v="251195"/>
    <n v="439591"/>
    <n v="273181"/>
    <n v="478067"/>
  </r>
  <r>
    <m/>
    <x v="1"/>
    <s v="Region VIII"/>
    <x v="48"/>
    <s v="UT"/>
    <x v="351"/>
    <n v="3"/>
    <x v="2"/>
    <n v="86964"/>
    <n v="152187"/>
    <n v="118069"/>
    <n v="206621"/>
    <n v="149087"/>
    <n v="260902"/>
    <n v="196057"/>
    <n v="343100"/>
    <n v="242516"/>
    <n v="424403"/>
    <n v="272921"/>
    <n v="477612"/>
    <n v="302872"/>
    <n v="530025"/>
  </r>
  <r>
    <m/>
    <x v="1"/>
    <s v="Region VIII"/>
    <x v="48"/>
    <s v="UT"/>
    <x v="351"/>
    <n v="4"/>
    <x v="3"/>
    <n v="98913"/>
    <n v="158261"/>
    <n v="138478"/>
    <n v="221565"/>
    <n v="178043"/>
    <n v="284869"/>
    <n v="237391"/>
    <n v="379826"/>
    <n v="296739"/>
    <n v="474782"/>
    <n v="336304"/>
    <n v="538087"/>
    <n v="375869"/>
    <n v="601391"/>
  </r>
  <r>
    <m/>
    <x v="4"/>
    <s v="Region VI - Midsouth"/>
    <x v="39"/>
    <s v="TX"/>
    <x v="292"/>
    <n v="1"/>
    <x v="0"/>
    <n v="102512"/>
    <n v="179396"/>
    <n v="133112"/>
    <n v="232947"/>
    <n v="159112"/>
    <n v="278445"/>
    <n v="189793"/>
    <n v="332137"/>
    <n v="223973"/>
    <n v="391953"/>
    <n v="245722"/>
    <n v="430014"/>
    <n v="266207"/>
    <n v="465863"/>
  </r>
  <r>
    <m/>
    <x v="4"/>
    <s v="Region VI - Midsouth"/>
    <x v="39"/>
    <s v="TX"/>
    <x v="292"/>
    <n v="2"/>
    <x v="1"/>
    <n v="85768"/>
    <n v="150095"/>
    <n v="114165"/>
    <n v="199788"/>
    <n v="140531"/>
    <n v="245929"/>
    <n v="176580"/>
    <n v="309014"/>
    <n v="213459"/>
    <n v="373553"/>
    <n v="235670"/>
    <n v="412423"/>
    <n v="256460"/>
    <n v="448805"/>
  </r>
  <r>
    <m/>
    <x v="4"/>
    <s v="Region VI - Midsouth"/>
    <x v="39"/>
    <s v="TX"/>
    <x v="292"/>
    <n v="3"/>
    <x v="2"/>
    <n v="79029"/>
    <n v="138301"/>
    <n v="109127"/>
    <n v="190972"/>
    <n v="138364"/>
    <n v="242136"/>
    <n v="180592"/>
    <n v="316036"/>
    <n v="224932"/>
    <n v="393631"/>
    <n v="253085"/>
    <n v="442899"/>
    <n v="280805"/>
    <n v="491409"/>
  </r>
  <r>
    <m/>
    <x v="4"/>
    <s v="Region VI - Midsouth"/>
    <x v="39"/>
    <s v="TX"/>
    <x v="292"/>
    <n v="4"/>
    <x v="3"/>
    <n v="88379"/>
    <n v="141407"/>
    <n v="123731"/>
    <n v="197970"/>
    <n v="159083"/>
    <n v="254533"/>
    <n v="212111"/>
    <n v="339377"/>
    <n v="265138"/>
    <n v="424221"/>
    <n v="300490"/>
    <n v="480784"/>
    <n v="335842"/>
    <n v="537347"/>
  </r>
  <r>
    <m/>
    <x v="1"/>
    <s v="Region VI"/>
    <x v="39"/>
    <s v="TX"/>
    <x v="292"/>
    <n v="1"/>
    <x v="0"/>
    <n v="102315"/>
    <n v="179051"/>
    <n v="132759"/>
    <n v="232329"/>
    <n v="159179"/>
    <n v="278563"/>
    <n v="190350"/>
    <n v="333112"/>
    <n v="224561"/>
    <n v="392982"/>
    <n v="246312"/>
    <n v="431046"/>
    <n v="266024"/>
    <n v="465543"/>
  </r>
  <r>
    <m/>
    <x v="1"/>
    <s v="Region VI"/>
    <x v="39"/>
    <s v="TX"/>
    <x v="292"/>
    <n v="2"/>
    <x v="1"/>
    <n v="88386"/>
    <n v="154676"/>
    <n v="116127"/>
    <n v="203223"/>
    <n v="141483"/>
    <n v="247595"/>
    <n v="174130"/>
    <n v="304728"/>
    <n v="207442"/>
    <n v="363023"/>
    <n v="229229"/>
    <n v="401151"/>
    <n v="249246"/>
    <n v="436181"/>
  </r>
  <r>
    <m/>
    <x v="1"/>
    <s v="Region VI"/>
    <x v="39"/>
    <s v="TX"/>
    <x v="292"/>
    <n v="3"/>
    <x v="2"/>
    <n v="79774"/>
    <n v="139604"/>
    <n v="108372"/>
    <n v="189651"/>
    <n v="136892"/>
    <n v="239561"/>
    <n v="180070"/>
    <n v="315123"/>
    <n v="222789"/>
    <n v="389881"/>
    <n v="250758"/>
    <n v="438826"/>
    <n v="278317"/>
    <n v="487055"/>
  </r>
  <r>
    <m/>
    <x v="1"/>
    <s v="Region VI"/>
    <x v="39"/>
    <s v="TX"/>
    <x v="292"/>
    <n v="4"/>
    <x v="3"/>
    <n v="90270"/>
    <n v="144432"/>
    <n v="126378"/>
    <n v="202204"/>
    <n v="162486"/>
    <n v="259977"/>
    <n v="216648"/>
    <n v="346636"/>
    <n v="270810"/>
    <n v="433295"/>
    <n v="306917"/>
    <n v="491068"/>
    <n v="343025"/>
    <n v="548841"/>
  </r>
  <r>
    <m/>
    <x v="4"/>
    <s v="Region VI - Midsouth"/>
    <x v="39"/>
    <s v="TX"/>
    <x v="293"/>
    <n v="1"/>
    <x v="0"/>
    <n v="102367"/>
    <n v="179143"/>
    <n v="132820"/>
    <n v="232434"/>
    <n v="158670"/>
    <n v="277673"/>
    <n v="189139"/>
    <n v="330993"/>
    <n v="223112"/>
    <n v="390446"/>
    <n v="244739"/>
    <n v="428293"/>
    <n v="265074"/>
    <n v="463879"/>
  </r>
  <r>
    <m/>
    <x v="4"/>
    <s v="Region VI - Midsouth"/>
    <x v="39"/>
    <s v="TX"/>
    <x v="293"/>
    <n v="2"/>
    <x v="1"/>
    <n v="86215"/>
    <n v="150876"/>
    <n v="114541"/>
    <n v="200446"/>
    <n v="140745"/>
    <n v="246304"/>
    <n v="176392"/>
    <n v="308686"/>
    <n v="212968"/>
    <n v="372695"/>
    <n v="235042"/>
    <n v="411323"/>
    <n v="255671"/>
    <n v="447423"/>
  </r>
  <r>
    <m/>
    <x v="4"/>
    <s v="Region VI - Midsouth"/>
    <x v="39"/>
    <s v="TX"/>
    <x v="293"/>
    <n v="3"/>
    <x v="2"/>
    <n v="79804"/>
    <n v="139657"/>
    <n v="110265"/>
    <n v="192964"/>
    <n v="139895"/>
    <n v="244816"/>
    <n v="182771"/>
    <n v="319850"/>
    <n v="227685"/>
    <n v="398449"/>
    <n v="256270"/>
    <n v="448472"/>
    <n v="284437"/>
    <n v="497764"/>
  </r>
  <r>
    <m/>
    <x v="4"/>
    <s v="Region VI - Midsouth"/>
    <x v="39"/>
    <s v="TX"/>
    <x v="293"/>
    <n v="4"/>
    <x v="3"/>
    <n v="88267"/>
    <n v="141228"/>
    <n v="123574"/>
    <n v="197719"/>
    <n v="158881"/>
    <n v="254210"/>
    <n v="211842"/>
    <n v="338947"/>
    <n v="264802"/>
    <n v="423684"/>
    <n v="300109"/>
    <n v="480175"/>
    <n v="335416"/>
    <n v="536666"/>
  </r>
  <r>
    <m/>
    <x v="1"/>
    <s v="Region VI"/>
    <x v="39"/>
    <s v="TX"/>
    <x v="293"/>
    <n v="1"/>
    <x v="0"/>
    <n v="103354"/>
    <n v="180870"/>
    <n v="133960"/>
    <n v="234429"/>
    <n v="160520"/>
    <n v="280910"/>
    <n v="191806"/>
    <n v="335661"/>
    <n v="226153"/>
    <n v="395767"/>
    <n v="248002"/>
    <n v="434004"/>
    <n v="267710"/>
    <n v="468493"/>
  </r>
  <r>
    <m/>
    <x v="1"/>
    <s v="Region VI"/>
    <x v="39"/>
    <s v="TX"/>
    <x v="293"/>
    <n v="2"/>
    <x v="1"/>
    <n v="89912"/>
    <n v="157346"/>
    <n v="117908"/>
    <n v="206339"/>
    <n v="143441"/>
    <n v="251022"/>
    <n v="176153"/>
    <n v="308267"/>
    <n v="209630"/>
    <n v="366853"/>
    <n v="231548"/>
    <n v="405209"/>
    <n v="251623"/>
    <n v="440340"/>
  </r>
  <r>
    <m/>
    <x v="1"/>
    <s v="Region VI"/>
    <x v="39"/>
    <s v="TX"/>
    <x v="293"/>
    <n v="3"/>
    <x v="2"/>
    <n v="81877"/>
    <n v="143284"/>
    <n v="111432"/>
    <n v="195006"/>
    <n v="140911"/>
    <n v="246595"/>
    <n v="185515"/>
    <n v="324651"/>
    <n v="229675"/>
    <n v="401932"/>
    <n v="258622"/>
    <n v="452589"/>
    <n v="287175"/>
    <n v="502556"/>
  </r>
  <r>
    <m/>
    <x v="1"/>
    <s v="Region VI"/>
    <x v="39"/>
    <s v="TX"/>
    <x v="293"/>
    <n v="4"/>
    <x v="3"/>
    <n v="91203"/>
    <n v="145925"/>
    <n v="127684"/>
    <n v="204295"/>
    <n v="164165"/>
    <n v="262664"/>
    <n v="218887"/>
    <n v="350219"/>
    <n v="273609"/>
    <n v="437774"/>
    <n v="310090"/>
    <n v="496144"/>
    <n v="346571"/>
    <n v="554514"/>
  </r>
  <r>
    <m/>
    <x v="4"/>
    <s v="Region IX - West"/>
    <x v="51"/>
    <s v="CA"/>
    <x v="372"/>
    <n v="1"/>
    <x v="0"/>
    <n v="135743"/>
    <n v="237551"/>
    <n v="175980"/>
    <n v="307966"/>
    <n v="210106"/>
    <n v="367685"/>
    <n v="250277"/>
    <n v="437985"/>
    <n v="295108"/>
    <n v="516439"/>
    <n v="323661"/>
    <n v="566407"/>
    <n v="350460"/>
    <n v="613306"/>
  </r>
  <r>
    <m/>
    <x v="4"/>
    <s v="Region IX - West"/>
    <x v="51"/>
    <s v="CA"/>
    <x v="372"/>
    <n v="2"/>
    <x v="1"/>
    <n v="115102"/>
    <n v="201429"/>
    <n v="152622"/>
    <n v="267088"/>
    <n v="187199"/>
    <n v="327599"/>
    <n v="233988"/>
    <n v="409479"/>
    <n v="282146"/>
    <n v="493755"/>
    <n v="311270"/>
    <n v="544722"/>
    <n v="338444"/>
    <n v="592277"/>
  </r>
  <r>
    <m/>
    <x v="4"/>
    <s v="Region IX - West"/>
    <x v="51"/>
    <s v="CA"/>
    <x v="372"/>
    <n v="3"/>
    <x v="2"/>
    <n v="107038"/>
    <n v="187316"/>
    <n v="147986"/>
    <n v="258976"/>
    <n v="187873"/>
    <n v="328778"/>
    <n v="245699"/>
    <n v="429973"/>
    <n v="306127"/>
    <n v="535723"/>
    <n v="344678"/>
    <n v="603187"/>
    <n v="382696"/>
    <n v="669718"/>
  </r>
  <r>
    <m/>
    <x v="4"/>
    <s v="Region IX - West"/>
    <x v="51"/>
    <s v="CA"/>
    <x v="372"/>
    <n v="4"/>
    <x v="3"/>
    <n v="117064"/>
    <n v="187302"/>
    <n v="163889"/>
    <n v="262223"/>
    <n v="210715"/>
    <n v="337144"/>
    <n v="280953"/>
    <n v="449525"/>
    <n v="351191"/>
    <n v="561906"/>
    <n v="398017"/>
    <n v="636827"/>
    <n v="444842"/>
    <n v="711747"/>
  </r>
  <r>
    <m/>
    <x v="1"/>
    <s v="Region IX"/>
    <x v="51"/>
    <s v="CA"/>
    <x v="372"/>
    <n v="1"/>
    <x v="0"/>
    <n v="133000"/>
    <n v="232750"/>
    <n v="172306"/>
    <n v="301536"/>
    <n v="206418"/>
    <n v="361232"/>
    <n v="246573"/>
    <n v="431503"/>
    <n v="290661"/>
    <n v="508656"/>
    <n v="318714"/>
    <n v="557749"/>
    <n v="343967"/>
    <n v="601943"/>
  </r>
  <r>
    <m/>
    <x v="1"/>
    <s v="Region IX"/>
    <x v="51"/>
    <s v="CA"/>
    <x v="372"/>
    <n v="2"/>
    <x v="1"/>
    <n v="116028"/>
    <n v="203050"/>
    <n v="152041"/>
    <n v="266072"/>
    <n v="184856"/>
    <n v="323498"/>
    <n v="226811"/>
    <n v="396919"/>
    <n v="269801"/>
    <n v="472152"/>
    <n v="297958"/>
    <n v="521427"/>
    <n v="323715"/>
    <n v="566501"/>
  </r>
  <r>
    <m/>
    <x v="1"/>
    <s v="Region IX"/>
    <x v="51"/>
    <s v="CA"/>
    <x v="372"/>
    <n v="3"/>
    <x v="2"/>
    <n v="106035"/>
    <n v="185562"/>
    <n v="144415"/>
    <n v="252726"/>
    <n v="182699"/>
    <n v="319723"/>
    <n v="240611"/>
    <n v="421069"/>
    <n v="297963"/>
    <n v="521434"/>
    <n v="335575"/>
    <n v="587256"/>
    <n v="372689"/>
    <n v="652205"/>
  </r>
  <r>
    <m/>
    <x v="1"/>
    <s v="Region IX"/>
    <x v="51"/>
    <s v="CA"/>
    <x v="372"/>
    <n v="4"/>
    <x v="3"/>
    <n v="117371"/>
    <n v="187794"/>
    <n v="164319"/>
    <n v="262911"/>
    <n v="211268"/>
    <n v="338029"/>
    <n v="281690"/>
    <n v="450705"/>
    <n v="352113"/>
    <n v="563381"/>
    <n v="399062"/>
    <n v="638498"/>
    <n v="446010"/>
    <n v="713616"/>
  </r>
  <r>
    <m/>
    <x v="4"/>
    <s v="Region IX - West"/>
    <x v="51"/>
    <s v="CA"/>
    <x v="373"/>
    <n v="1"/>
    <x v="0"/>
    <n v="136343"/>
    <n v="238601"/>
    <n v="176741"/>
    <n v="309297"/>
    <n v="211000"/>
    <n v="369250"/>
    <n v="251321"/>
    <n v="439813"/>
    <n v="296325"/>
    <n v="518568"/>
    <n v="324990"/>
    <n v="568732"/>
    <n v="351888"/>
    <n v="615804"/>
  </r>
  <r>
    <m/>
    <x v="4"/>
    <s v="Region IX - West"/>
    <x v="51"/>
    <s v="CA"/>
    <x v="373"/>
    <n v="2"/>
    <x v="1"/>
    <n v="115702"/>
    <n v="202479"/>
    <n v="153383"/>
    <n v="268420"/>
    <n v="188093"/>
    <n v="329163"/>
    <n v="235032"/>
    <n v="411306"/>
    <n v="283362"/>
    <n v="495884"/>
    <n v="312598"/>
    <n v="547047"/>
    <n v="339871"/>
    <n v="594775"/>
  </r>
  <r>
    <m/>
    <x v="4"/>
    <s v="Region IX - West"/>
    <x v="51"/>
    <s v="CA"/>
    <x v="373"/>
    <n v="3"/>
    <x v="2"/>
    <n v="107653"/>
    <n v="188393"/>
    <n v="148848"/>
    <n v="260484"/>
    <n v="188982"/>
    <n v="330718"/>
    <n v="247176"/>
    <n v="432559"/>
    <n v="307975"/>
    <n v="538955"/>
    <n v="346772"/>
    <n v="606850"/>
    <n v="385035"/>
    <n v="673812"/>
  </r>
  <r>
    <m/>
    <x v="4"/>
    <s v="Region IX - West"/>
    <x v="51"/>
    <s v="CA"/>
    <x v="373"/>
    <n v="4"/>
    <x v="3"/>
    <n v="117583"/>
    <n v="188133"/>
    <n v="164617"/>
    <n v="263387"/>
    <n v="211650"/>
    <n v="338640"/>
    <n v="282200"/>
    <n v="451520"/>
    <n v="352750"/>
    <n v="564400"/>
    <n v="399783"/>
    <n v="639653"/>
    <n v="446816"/>
    <n v="714906"/>
  </r>
  <r>
    <m/>
    <x v="1"/>
    <s v="Region IX"/>
    <x v="51"/>
    <s v="CA"/>
    <x v="373"/>
    <n v="1"/>
    <x v="0"/>
    <n v="136579"/>
    <n v="239014"/>
    <n v="176906"/>
    <n v="309585"/>
    <n v="211904"/>
    <n v="370831"/>
    <n v="253088"/>
    <n v="442905"/>
    <n v="298308"/>
    <n v="522040"/>
    <n v="327085"/>
    <n v="572400"/>
    <n v="352967"/>
    <n v="617692"/>
  </r>
  <r>
    <m/>
    <x v="1"/>
    <s v="Region IX"/>
    <x v="51"/>
    <s v="CA"/>
    <x v="373"/>
    <n v="2"/>
    <x v="1"/>
    <n v="119310"/>
    <n v="208793"/>
    <n v="156285"/>
    <n v="273499"/>
    <n v="189963"/>
    <n v="332436"/>
    <n v="232979"/>
    <n v="407714"/>
    <n v="277083"/>
    <n v="484895"/>
    <n v="305975"/>
    <n v="535456"/>
    <n v="332388"/>
    <n v="581678"/>
  </r>
  <r>
    <m/>
    <x v="1"/>
    <s v="Region IX"/>
    <x v="51"/>
    <s v="CA"/>
    <x v="373"/>
    <n v="3"/>
    <x v="2"/>
    <n v="109217"/>
    <n v="191129"/>
    <n v="148798"/>
    <n v="260397"/>
    <n v="188282"/>
    <n v="329494"/>
    <n v="248003"/>
    <n v="434005"/>
    <n v="307153"/>
    <n v="537518"/>
    <n v="345954"/>
    <n v="605419"/>
    <n v="384247"/>
    <n v="672433"/>
  </r>
  <r>
    <m/>
    <x v="1"/>
    <s v="Region IX"/>
    <x v="51"/>
    <s v="CA"/>
    <x v="373"/>
    <n v="4"/>
    <x v="3"/>
    <n v="120534"/>
    <n v="192854"/>
    <n v="168748"/>
    <n v="269996"/>
    <n v="216961"/>
    <n v="347138"/>
    <n v="289281"/>
    <n v="462850"/>
    <n v="361602"/>
    <n v="578563"/>
    <n v="409815"/>
    <n v="655705"/>
    <n v="458029"/>
    <n v="732846"/>
  </r>
  <r>
    <m/>
    <x v="4"/>
    <s v="Region IX - West"/>
    <x v="51"/>
    <s v="CA"/>
    <x v="374"/>
    <n v="1"/>
    <x v="0"/>
    <n v="163830"/>
    <n v="286703"/>
    <n v="212541"/>
    <n v="371946"/>
    <n v="253885"/>
    <n v="444299"/>
    <n v="302606"/>
    <n v="529561"/>
    <n v="356938"/>
    <n v="624641"/>
    <n v="391528"/>
    <n v="685173"/>
    <n v="424042"/>
    <n v="742074"/>
  </r>
  <r>
    <m/>
    <x v="4"/>
    <s v="Region IX - West"/>
    <x v="51"/>
    <s v="CA"/>
    <x v="374"/>
    <n v="2"/>
    <x v="1"/>
    <n v="138119"/>
    <n v="241709"/>
    <n v="183445"/>
    <n v="321029"/>
    <n v="225352"/>
    <n v="394367"/>
    <n v="282316"/>
    <n v="494053"/>
    <n v="340792"/>
    <n v="596385"/>
    <n v="376092"/>
    <n v="658161"/>
    <n v="409074"/>
    <n v="715880"/>
  </r>
  <r>
    <m/>
    <x v="4"/>
    <s v="Region IX - West"/>
    <x v="51"/>
    <s v="CA"/>
    <x v="374"/>
    <n v="3"/>
    <x v="2"/>
    <n v="127937"/>
    <n v="223890"/>
    <n v="176788"/>
    <n v="309378"/>
    <n v="224315"/>
    <n v="392552"/>
    <n v="293109"/>
    <n v="512942"/>
    <n v="365146"/>
    <n v="639006"/>
    <n v="411010"/>
    <n v="719267"/>
    <n v="456209"/>
    <n v="798366"/>
  </r>
  <r>
    <m/>
    <x v="4"/>
    <s v="Region IX - West"/>
    <x v="51"/>
    <s v="CA"/>
    <x v="374"/>
    <n v="4"/>
    <x v="3"/>
    <n v="141268"/>
    <n v="226029"/>
    <n v="197775"/>
    <n v="316440"/>
    <n v="254282"/>
    <n v="406851"/>
    <n v="339043"/>
    <n v="542468"/>
    <n v="423803"/>
    <n v="678086"/>
    <n v="480311"/>
    <n v="768497"/>
    <n v="536818"/>
    <n v="858908"/>
  </r>
  <r>
    <m/>
    <x v="1"/>
    <s v="Region IX"/>
    <x v="51"/>
    <s v="CA"/>
    <x v="374"/>
    <n v="1"/>
    <x v="0"/>
    <n v="162220"/>
    <n v="283885"/>
    <n v="210301"/>
    <n v="368027"/>
    <n v="252028"/>
    <n v="441048"/>
    <n v="301194"/>
    <n v="527089"/>
    <n v="355167"/>
    <n v="621542"/>
    <n v="389498"/>
    <n v="681621"/>
    <n v="420492"/>
    <n v="735861"/>
  </r>
  <r>
    <m/>
    <x v="1"/>
    <s v="Region IX"/>
    <x v="51"/>
    <s v="CA"/>
    <x v="374"/>
    <n v="2"/>
    <x v="1"/>
    <n v="140931"/>
    <n v="246630"/>
    <n v="184881"/>
    <n v="323542"/>
    <n v="224981"/>
    <n v="393716"/>
    <n v="276404"/>
    <n v="483707"/>
    <n v="329001"/>
    <n v="575751"/>
    <n v="363430"/>
    <n v="636002"/>
    <n v="394982"/>
    <n v="691218"/>
  </r>
  <r>
    <m/>
    <x v="1"/>
    <s v="Region IX"/>
    <x v="51"/>
    <s v="CA"/>
    <x v="374"/>
    <n v="3"/>
    <x v="2"/>
    <n v="128119"/>
    <n v="224208"/>
    <n v="174305"/>
    <n v="305035"/>
    <n v="220372"/>
    <n v="385651"/>
    <n v="290082"/>
    <n v="507643"/>
    <n v="359089"/>
    <n v="628405"/>
    <n v="404313"/>
    <n v="707547"/>
    <n v="448912"/>
    <n v="785596"/>
  </r>
  <r>
    <m/>
    <x v="1"/>
    <s v="Region IX"/>
    <x v="51"/>
    <s v="CA"/>
    <x v="374"/>
    <n v="4"/>
    <x v="3"/>
    <n v="143143"/>
    <n v="229028"/>
    <n v="200400"/>
    <n v="320640"/>
    <n v="257657"/>
    <n v="412251"/>
    <n v="343543"/>
    <n v="549668"/>
    <n v="429428"/>
    <n v="687085"/>
    <n v="486685"/>
    <n v="778697"/>
    <n v="543943"/>
    <n v="870308"/>
  </r>
  <r>
    <m/>
    <x v="4"/>
    <s v="Region IX - West"/>
    <x v="51"/>
    <s v="CA"/>
    <x v="375"/>
    <n v="1"/>
    <x v="0"/>
    <n v="157259"/>
    <n v="275203"/>
    <n v="203971"/>
    <n v="356950"/>
    <n v="243611"/>
    <n v="426319"/>
    <n v="290307"/>
    <n v="508038"/>
    <n v="342393"/>
    <n v="599187"/>
    <n v="375557"/>
    <n v="657225"/>
    <n v="406717"/>
    <n v="711755"/>
  </r>
  <r>
    <m/>
    <x v="4"/>
    <s v="Region IX - West"/>
    <x v="51"/>
    <s v="CA"/>
    <x v="375"/>
    <n v="2"/>
    <x v="1"/>
    <n v="132815"/>
    <n v="232427"/>
    <n v="176310"/>
    <n v="308542"/>
    <n v="216485"/>
    <n v="378848"/>
    <n v="271017"/>
    <n v="474280"/>
    <n v="327043"/>
    <n v="572325"/>
    <n v="360883"/>
    <n v="631545"/>
    <n v="392487"/>
    <n v="686853"/>
  </r>
  <r>
    <m/>
    <x v="4"/>
    <s v="Region IX - West"/>
    <x v="51"/>
    <s v="CA"/>
    <x v="375"/>
    <n v="3"/>
    <x v="2"/>
    <n v="123174"/>
    <n v="215555"/>
    <n v="170234"/>
    <n v="297909"/>
    <n v="216036"/>
    <n v="378063"/>
    <n v="282365"/>
    <n v="494139"/>
    <n v="351777"/>
    <n v="615610"/>
    <n v="395997"/>
    <n v="692995"/>
    <n v="439585"/>
    <n v="769274"/>
  </r>
  <r>
    <m/>
    <x v="4"/>
    <s v="Region IX - West"/>
    <x v="51"/>
    <s v="CA"/>
    <x v="375"/>
    <n v="4"/>
    <x v="3"/>
    <n v="135606"/>
    <n v="216970"/>
    <n v="189849"/>
    <n v="303758"/>
    <n v="244092"/>
    <n v="390547"/>
    <n v="325455"/>
    <n v="520729"/>
    <n v="406819"/>
    <n v="650911"/>
    <n v="461062"/>
    <n v="737699"/>
    <n v="515305"/>
    <n v="824487"/>
  </r>
  <r>
    <m/>
    <x v="1"/>
    <s v="Region IX"/>
    <x v="51"/>
    <s v="CA"/>
    <x v="375"/>
    <n v="1"/>
    <x v="0"/>
    <n v="156258"/>
    <n v="273451"/>
    <n v="202510"/>
    <n v="354393"/>
    <n v="242650"/>
    <n v="424638"/>
    <n v="289926"/>
    <n v="507371"/>
    <n v="341827"/>
    <n v="598198"/>
    <n v="374846"/>
    <n v="655980"/>
    <n v="404616"/>
    <n v="708078"/>
  </r>
  <r>
    <m/>
    <x v="1"/>
    <s v="Region IX"/>
    <x v="51"/>
    <s v="CA"/>
    <x v="375"/>
    <n v="2"/>
    <x v="1"/>
    <n v="136011"/>
    <n v="238020"/>
    <n v="178335"/>
    <n v="312085"/>
    <n v="216927"/>
    <n v="379623"/>
    <n v="266350"/>
    <n v="466112"/>
    <n v="316942"/>
    <n v="554649"/>
    <n v="350068"/>
    <n v="612619"/>
    <n v="380400"/>
    <n v="665700"/>
  </r>
  <r>
    <m/>
    <x v="1"/>
    <s v="Region IX"/>
    <x v="51"/>
    <s v="CA"/>
    <x v="375"/>
    <n v="3"/>
    <x v="2"/>
    <n v="123945"/>
    <n v="216903"/>
    <n v="168710"/>
    <n v="295242"/>
    <n v="213360"/>
    <n v="373381"/>
    <n v="280916"/>
    <n v="491603"/>
    <n v="347804"/>
    <n v="608656"/>
    <n v="391653"/>
    <n v="685392"/>
    <n v="434908"/>
    <n v="761089"/>
  </r>
  <r>
    <m/>
    <x v="1"/>
    <s v="Region IX"/>
    <x v="51"/>
    <s v="CA"/>
    <x v="375"/>
    <n v="4"/>
    <x v="3"/>
    <n v="137888"/>
    <n v="220621"/>
    <n v="193044"/>
    <n v="308870"/>
    <n v="248199"/>
    <n v="397118"/>
    <n v="330932"/>
    <n v="529491"/>
    <n v="413665"/>
    <n v="661864"/>
    <n v="468820"/>
    <n v="750112"/>
    <n v="523975"/>
    <n v="838361"/>
  </r>
  <r>
    <m/>
    <x v="4"/>
    <s v="Region II - Northeast"/>
    <x v="13"/>
    <s v="PR"/>
    <x v="86"/>
    <n v="1"/>
    <x v="0"/>
    <n v="133126"/>
    <n v="232971"/>
    <n v="172919"/>
    <n v="302608"/>
    <n v="206740"/>
    <n v="361795"/>
    <n v="246670"/>
    <n v="431673"/>
    <n v="291140"/>
    <n v="509495"/>
    <n v="319430"/>
    <n v="559003"/>
    <n v="346095"/>
    <n v="605667"/>
  </r>
  <r>
    <m/>
    <x v="4"/>
    <s v="Region II - Northeast"/>
    <x v="13"/>
    <s v="PR"/>
    <x v="86"/>
    <n v="2"/>
    <x v="1"/>
    <n v="111092"/>
    <n v="194411"/>
    <n v="147984"/>
    <n v="258972"/>
    <n v="182288"/>
    <n v="319004"/>
    <n v="229282"/>
    <n v="401243"/>
    <n v="277303"/>
    <n v="485280"/>
    <n v="306203"/>
    <n v="535854"/>
    <n v="333268"/>
    <n v="583219"/>
  </r>
  <r>
    <m/>
    <x v="4"/>
    <s v="Region II - Northeast"/>
    <x v="13"/>
    <s v="PR"/>
    <x v="86"/>
    <n v="3"/>
    <x v="2"/>
    <n v="102177"/>
    <n v="178810"/>
    <n v="141056"/>
    <n v="246847"/>
    <n v="178801"/>
    <n v="312901"/>
    <n v="233278"/>
    <n v="408237"/>
    <n v="290535"/>
    <n v="508436"/>
    <n v="326853"/>
    <n v="571994"/>
    <n v="362603"/>
    <n v="634555"/>
  </r>
  <r>
    <m/>
    <x v="4"/>
    <s v="Region II - Northeast"/>
    <x v="13"/>
    <s v="PR"/>
    <x v="86"/>
    <n v="4"/>
    <x v="3"/>
    <n v="114767"/>
    <n v="183626"/>
    <n v="160673"/>
    <n v="257077"/>
    <n v="206580"/>
    <n v="330528"/>
    <n v="275440"/>
    <n v="440703"/>
    <n v="344300"/>
    <n v="550879"/>
    <n v="390206"/>
    <n v="624330"/>
    <n v="436113"/>
    <n v="697781"/>
  </r>
  <r>
    <m/>
    <x v="1"/>
    <s v="Region II"/>
    <x v="13"/>
    <s v="PR"/>
    <x v="86"/>
    <n v="1"/>
    <x v="0"/>
    <n v="133405"/>
    <n v="233459"/>
    <n v="173090"/>
    <n v="302908"/>
    <n v="207529"/>
    <n v="363176"/>
    <n v="248158"/>
    <n v="434276"/>
    <n v="292750"/>
    <n v="512312"/>
    <n v="321101"/>
    <n v="561927"/>
    <n v="346790"/>
    <n v="606882"/>
  </r>
  <r>
    <m/>
    <x v="1"/>
    <s v="Region II"/>
    <x v="13"/>
    <s v="PR"/>
    <x v="86"/>
    <n v="2"/>
    <x v="1"/>
    <n v="115289"/>
    <n v="201755"/>
    <n v="151458"/>
    <n v="265051"/>
    <n v="184512"/>
    <n v="322896"/>
    <n v="227062"/>
    <n v="397358"/>
    <n v="270483"/>
    <n v="473345"/>
    <n v="298885"/>
    <n v="523048"/>
    <n v="324974"/>
    <n v="568704"/>
  </r>
  <r>
    <m/>
    <x v="1"/>
    <s v="Region II"/>
    <x v="13"/>
    <s v="PR"/>
    <x v="86"/>
    <n v="3"/>
    <x v="2"/>
    <n v="104106"/>
    <n v="182186"/>
    <n v="141442"/>
    <n v="247523"/>
    <n v="178676"/>
    <n v="312682"/>
    <n v="235045"/>
    <n v="411328"/>
    <n v="290816"/>
    <n v="508928"/>
    <n v="327332"/>
    <n v="572832"/>
    <n v="363317"/>
    <n v="635805"/>
  </r>
  <r>
    <m/>
    <x v="1"/>
    <s v="Region II"/>
    <x v="13"/>
    <s v="PR"/>
    <x v="86"/>
    <n v="4"/>
    <x v="3"/>
    <n v="117701"/>
    <n v="188322"/>
    <n v="164782"/>
    <n v="263651"/>
    <n v="211863"/>
    <n v="338980"/>
    <n v="282483"/>
    <n v="451973"/>
    <n v="353104"/>
    <n v="564967"/>
    <n v="400185"/>
    <n v="640296"/>
    <n v="447265"/>
    <n v="715625"/>
  </r>
  <r>
    <m/>
    <x v="4"/>
    <s v="Region IX - West"/>
    <x v="51"/>
    <s v="CA"/>
    <x v="376"/>
    <n v="1"/>
    <x v="0"/>
    <n v="140527"/>
    <n v="245923"/>
    <n v="182182"/>
    <n v="318818"/>
    <n v="217509"/>
    <n v="380641"/>
    <n v="259095"/>
    <n v="453417"/>
    <n v="305505"/>
    <n v="534634"/>
    <n v="335065"/>
    <n v="586363"/>
    <n v="362807"/>
    <n v="634913"/>
  </r>
  <r>
    <m/>
    <x v="4"/>
    <s v="Region IX - West"/>
    <x v="51"/>
    <s v="CA"/>
    <x v="376"/>
    <n v="2"/>
    <x v="1"/>
    <n v="119162"/>
    <n v="208534"/>
    <n v="158003"/>
    <n v="276506"/>
    <n v="193799"/>
    <n v="339149"/>
    <n v="242235"/>
    <n v="423911"/>
    <n v="292088"/>
    <n v="511154"/>
    <n v="322238"/>
    <n v="563916"/>
    <n v="350369"/>
    <n v="613146"/>
  </r>
  <r>
    <m/>
    <x v="4"/>
    <s v="Region IX - West"/>
    <x v="51"/>
    <s v="CA"/>
    <x v="376"/>
    <n v="3"/>
    <x v="2"/>
    <n v="110815"/>
    <n v="193926"/>
    <n v="153209"/>
    <n v="268116"/>
    <n v="194504"/>
    <n v="340382"/>
    <n v="254372"/>
    <n v="445150"/>
    <n v="316934"/>
    <n v="554634"/>
    <n v="356846"/>
    <n v="624480"/>
    <n v="396206"/>
    <n v="693360"/>
  </r>
  <r>
    <m/>
    <x v="4"/>
    <s v="Region IX - West"/>
    <x v="51"/>
    <s v="CA"/>
    <x v="376"/>
    <n v="4"/>
    <x v="3"/>
    <n v="121189"/>
    <n v="193903"/>
    <n v="169665"/>
    <n v="271464"/>
    <n v="218141"/>
    <n v="349026"/>
    <n v="290855"/>
    <n v="465367"/>
    <n v="363568"/>
    <n v="581709"/>
    <n v="412044"/>
    <n v="659271"/>
    <n v="460520"/>
    <n v="736832"/>
  </r>
  <r>
    <m/>
    <x v="1"/>
    <s v="Region IX"/>
    <x v="51"/>
    <s v="CA"/>
    <x v="376"/>
    <n v="1"/>
    <x v="0"/>
    <n v="137174"/>
    <n v="240055"/>
    <n v="177729"/>
    <n v="311026"/>
    <n v="212925"/>
    <n v="372618"/>
    <n v="254360"/>
    <n v="445131"/>
    <n v="299853"/>
    <n v="524742"/>
    <n v="328798"/>
    <n v="575397"/>
    <n v="354865"/>
    <n v="621014"/>
  </r>
  <r>
    <m/>
    <x v="1"/>
    <s v="Region IX"/>
    <x v="51"/>
    <s v="CA"/>
    <x v="376"/>
    <n v="2"/>
    <x v="1"/>
    <n v="119607"/>
    <n v="209313"/>
    <n v="156753"/>
    <n v="274318"/>
    <n v="190606"/>
    <n v="333561"/>
    <n v="233904"/>
    <n v="409333"/>
    <n v="278261"/>
    <n v="486957"/>
    <n v="307311"/>
    <n v="537795"/>
    <n v="333891"/>
    <n v="584309"/>
  </r>
  <r>
    <m/>
    <x v="1"/>
    <s v="Region IX"/>
    <x v="51"/>
    <s v="CA"/>
    <x v="376"/>
    <n v="3"/>
    <x v="2"/>
    <n v="109234"/>
    <n v="191159"/>
    <n v="148752"/>
    <n v="260315"/>
    <n v="188170"/>
    <n v="329298"/>
    <n v="247801"/>
    <n v="433652"/>
    <n v="306852"/>
    <n v="536991"/>
    <n v="345575"/>
    <n v="604756"/>
    <n v="383783"/>
    <n v="671620"/>
  </r>
  <r>
    <m/>
    <x v="1"/>
    <s v="Region IX"/>
    <x v="51"/>
    <s v="CA"/>
    <x v="376"/>
    <n v="4"/>
    <x v="3"/>
    <n v="121053"/>
    <n v="193685"/>
    <n v="169475"/>
    <n v="271160"/>
    <n v="217896"/>
    <n v="348634"/>
    <n v="290528"/>
    <n v="464845"/>
    <n v="363160"/>
    <n v="581056"/>
    <n v="411581"/>
    <n v="658530"/>
    <n v="460003"/>
    <n v="736005"/>
  </r>
  <r>
    <m/>
    <x v="4"/>
    <s v="Region IX - West"/>
    <x v="51"/>
    <s v="CA"/>
    <x v="377"/>
    <n v="1"/>
    <x v="0"/>
    <n v="159063"/>
    <n v="278360"/>
    <n v="206226"/>
    <n v="360896"/>
    <n v="246229"/>
    <n v="430902"/>
    <n v="293324"/>
    <n v="513317"/>
    <n v="345878"/>
    <n v="605286"/>
    <n v="379349"/>
    <n v="663860"/>
    <n v="410768"/>
    <n v="718844"/>
  </r>
  <r>
    <m/>
    <x v="4"/>
    <s v="Region IX - West"/>
    <x v="51"/>
    <s v="CA"/>
    <x v="377"/>
    <n v="2"/>
    <x v="1"/>
    <n v="134801"/>
    <n v="235902"/>
    <n v="178770"/>
    <n v="312847"/>
    <n v="219304"/>
    <n v="383783"/>
    <n v="274177"/>
    <n v="479810"/>
    <n v="330641"/>
    <n v="578622"/>
    <n v="364783"/>
    <n v="638370"/>
    <n v="396643"/>
    <n v="694125"/>
  </r>
  <r>
    <m/>
    <x v="4"/>
    <s v="Region IX - West"/>
    <x v="51"/>
    <s v="CA"/>
    <x v="377"/>
    <n v="3"/>
    <x v="2"/>
    <n v="125308"/>
    <n v="219290"/>
    <n v="173238"/>
    <n v="303167"/>
    <n v="219920"/>
    <n v="384859"/>
    <n v="287585"/>
    <n v="503274"/>
    <n v="358311"/>
    <n v="627044"/>
    <n v="403422"/>
    <n v="705988"/>
    <n v="447906"/>
    <n v="783836"/>
  </r>
  <r>
    <m/>
    <x v="4"/>
    <s v="Region IX - West"/>
    <x v="51"/>
    <s v="CA"/>
    <x v="377"/>
    <n v="4"/>
    <x v="3"/>
    <n v="137173"/>
    <n v="219477"/>
    <n v="192042"/>
    <n v="307267"/>
    <n v="246911"/>
    <n v="395058"/>
    <n v="329215"/>
    <n v="526744"/>
    <n v="411518"/>
    <n v="658430"/>
    <n v="466388"/>
    <n v="746220"/>
    <n v="521257"/>
    <n v="834011"/>
  </r>
  <r>
    <m/>
    <x v="1"/>
    <s v="Region IX"/>
    <x v="51"/>
    <s v="CA"/>
    <x v="377"/>
    <n v="1"/>
    <x v="0"/>
    <n v="155662"/>
    <n v="272408"/>
    <n v="201721"/>
    <n v="353012"/>
    <n v="241693"/>
    <n v="422963"/>
    <n v="288766"/>
    <n v="505340"/>
    <n v="340445"/>
    <n v="595778"/>
    <n v="373323"/>
    <n v="653316"/>
    <n v="402957"/>
    <n v="705175"/>
  </r>
  <r>
    <m/>
    <x v="1"/>
    <s v="Region IX"/>
    <x v="51"/>
    <s v="CA"/>
    <x v="377"/>
    <n v="2"/>
    <x v="1"/>
    <n v="135564"/>
    <n v="237237"/>
    <n v="177723"/>
    <n v="311015"/>
    <n v="216159"/>
    <n v="378279"/>
    <n v="265363"/>
    <n v="464385"/>
    <n v="315743"/>
    <n v="552550"/>
    <n v="348732"/>
    <n v="610281"/>
    <n v="378931"/>
    <n v="663130"/>
  </r>
  <r>
    <m/>
    <x v="1"/>
    <s v="Region IX"/>
    <x v="51"/>
    <s v="CA"/>
    <x v="377"/>
    <n v="3"/>
    <x v="2"/>
    <n v="123620"/>
    <n v="216334"/>
    <n v="168290"/>
    <n v="294507"/>
    <n v="212847"/>
    <n v="372482"/>
    <n v="280258"/>
    <n v="490451"/>
    <n v="347005"/>
    <n v="607259"/>
    <n v="390766"/>
    <n v="683841"/>
    <n v="433938"/>
    <n v="759391"/>
  </r>
  <r>
    <m/>
    <x v="1"/>
    <s v="Region IX"/>
    <x v="51"/>
    <s v="CA"/>
    <x v="377"/>
    <n v="4"/>
    <x v="3"/>
    <n v="137364"/>
    <n v="219783"/>
    <n v="192310"/>
    <n v="307696"/>
    <n v="247256"/>
    <n v="395609"/>
    <n v="329674"/>
    <n v="527478"/>
    <n v="412093"/>
    <n v="659348"/>
    <n v="467038"/>
    <n v="747261"/>
    <n v="521984"/>
    <n v="835174"/>
  </r>
  <r>
    <m/>
    <x v="4"/>
    <s v="Region IX - West"/>
    <x v="51"/>
    <s v="CA"/>
    <x v="378"/>
    <n v="1"/>
    <x v="0"/>
    <n v="141706"/>
    <n v="247986"/>
    <n v="183845"/>
    <n v="321729"/>
    <n v="219612"/>
    <n v="384322"/>
    <n v="261764"/>
    <n v="458086"/>
    <n v="308767"/>
    <n v="540342"/>
    <n v="338691"/>
    <n v="592709"/>
    <n v="366822"/>
    <n v="641938"/>
  </r>
  <r>
    <m/>
    <x v="4"/>
    <s v="Region IX - West"/>
    <x v="51"/>
    <s v="CA"/>
    <x v="378"/>
    <n v="2"/>
    <x v="1"/>
    <n v="119436"/>
    <n v="209013"/>
    <n v="158642"/>
    <n v="277624"/>
    <n v="194898"/>
    <n v="341071"/>
    <n v="244188"/>
    <n v="427330"/>
    <n v="294781"/>
    <n v="515867"/>
    <n v="325321"/>
    <n v="569312"/>
    <n v="353856"/>
    <n v="619249"/>
  </r>
  <r>
    <m/>
    <x v="4"/>
    <s v="Region IX - West"/>
    <x v="51"/>
    <s v="CA"/>
    <x v="378"/>
    <n v="3"/>
    <x v="2"/>
    <n v="110611"/>
    <n v="193569"/>
    <n v="152842"/>
    <n v="267473"/>
    <n v="193927"/>
    <n v="339372"/>
    <n v="253391"/>
    <n v="443434"/>
    <n v="315664"/>
    <n v="552413"/>
    <n v="355308"/>
    <n v="621789"/>
    <n v="394376"/>
    <n v="690158"/>
  </r>
  <r>
    <m/>
    <x v="4"/>
    <s v="Region IX - West"/>
    <x v="51"/>
    <s v="CA"/>
    <x v="378"/>
    <n v="4"/>
    <x v="3"/>
    <n v="122190"/>
    <n v="195504"/>
    <n v="171066"/>
    <n v="273706"/>
    <n v="219942"/>
    <n v="351908"/>
    <n v="293256"/>
    <n v="469210"/>
    <n v="366570"/>
    <n v="586513"/>
    <n v="415447"/>
    <n v="664714"/>
    <n v="464323"/>
    <n v="742916"/>
  </r>
  <r>
    <m/>
    <x v="1"/>
    <s v="Region IX"/>
    <x v="51"/>
    <s v="CA"/>
    <x v="378"/>
    <n v="1"/>
    <x v="0"/>
    <n v="139557"/>
    <n v="244225"/>
    <n v="180920"/>
    <n v="316611"/>
    <n v="216816"/>
    <n v="379429"/>
    <n v="259113"/>
    <n v="453448"/>
    <n v="305544"/>
    <n v="534702"/>
    <n v="335078"/>
    <n v="586387"/>
    <n v="361742"/>
    <n v="633048"/>
  </r>
  <r>
    <m/>
    <x v="1"/>
    <s v="Region IX"/>
    <x v="51"/>
    <s v="CA"/>
    <x v="378"/>
    <n v="2"/>
    <x v="1"/>
    <n v="121246"/>
    <n v="212180"/>
    <n v="159055"/>
    <n v="278347"/>
    <n v="193552"/>
    <n v="338716"/>
    <n v="237790"/>
    <n v="416133"/>
    <n v="283038"/>
    <n v="495316"/>
    <n v="312656"/>
    <n v="547149"/>
    <n v="339800"/>
    <n v="594650"/>
  </r>
  <r>
    <m/>
    <x v="1"/>
    <s v="Region IX"/>
    <x v="51"/>
    <s v="CA"/>
    <x v="378"/>
    <n v="3"/>
    <x v="2"/>
    <n v="110226"/>
    <n v="192896"/>
    <n v="149964"/>
    <n v="262437"/>
    <n v="189599"/>
    <n v="331798"/>
    <n v="249575"/>
    <n v="436756"/>
    <n v="308946"/>
    <n v="540656"/>
    <n v="347856"/>
    <n v="608747"/>
    <n v="386228"/>
    <n v="675899"/>
  </r>
  <r>
    <m/>
    <x v="1"/>
    <s v="Region IX"/>
    <x v="51"/>
    <s v="CA"/>
    <x v="378"/>
    <n v="4"/>
    <x v="3"/>
    <n v="123145"/>
    <n v="197032"/>
    <n v="172403"/>
    <n v="275845"/>
    <n v="221661"/>
    <n v="354658"/>
    <n v="295548"/>
    <n v="472877"/>
    <n v="369435"/>
    <n v="591096"/>
    <n v="418693"/>
    <n v="669909"/>
    <n v="467951"/>
    <n v="748722"/>
  </r>
  <r>
    <m/>
    <x v="4"/>
    <s v="Region IX - West"/>
    <x v="51"/>
    <s v="CA"/>
    <x v="379"/>
    <n v="1"/>
    <x v="0"/>
    <n v="147111"/>
    <n v="257445"/>
    <n v="190666"/>
    <n v="333666"/>
    <n v="227595"/>
    <n v="398291"/>
    <n v="271047"/>
    <n v="474332"/>
    <n v="319553"/>
    <n v="559218"/>
    <n v="350453"/>
    <n v="613293"/>
    <n v="379437"/>
    <n v="664014"/>
  </r>
  <r>
    <m/>
    <x v="4"/>
    <s v="Region IX - West"/>
    <x v="51"/>
    <s v="CA"/>
    <x v="379"/>
    <n v="2"/>
    <x v="1"/>
    <n v="125022"/>
    <n v="218789"/>
    <n v="165669"/>
    <n v="289920"/>
    <n v="203081"/>
    <n v="355391"/>
    <n v="253614"/>
    <n v="443825"/>
    <n v="305681"/>
    <n v="534942"/>
    <n v="337192"/>
    <n v="590085"/>
    <n v="366577"/>
    <n v="641509"/>
  </r>
  <r>
    <m/>
    <x v="4"/>
    <s v="Region IX - West"/>
    <x v="51"/>
    <s v="CA"/>
    <x v="379"/>
    <n v="3"/>
    <x v="2"/>
    <n v="116439"/>
    <n v="203769"/>
    <n v="161018"/>
    <n v="281781"/>
    <n v="204460"/>
    <n v="357805"/>
    <n v="267477"/>
    <n v="468086"/>
    <n v="333281"/>
    <n v="583242"/>
    <n v="375293"/>
    <n v="656763"/>
    <n v="416735"/>
    <n v="729286"/>
  </r>
  <r>
    <m/>
    <x v="4"/>
    <s v="Region IX - West"/>
    <x v="51"/>
    <s v="CA"/>
    <x v="379"/>
    <n v="4"/>
    <x v="3"/>
    <n v="126874"/>
    <n v="202998"/>
    <n v="177623"/>
    <n v="284197"/>
    <n v="228373"/>
    <n v="365397"/>
    <n v="304497"/>
    <n v="487196"/>
    <n v="380622"/>
    <n v="608995"/>
    <n v="431371"/>
    <n v="690194"/>
    <n v="482121"/>
    <n v="771393"/>
  </r>
  <r>
    <m/>
    <x v="1"/>
    <s v="Region IX"/>
    <x v="51"/>
    <s v="CA"/>
    <x v="379"/>
    <n v="1"/>
    <x v="0"/>
    <n v="145526"/>
    <n v="254671"/>
    <n v="188473"/>
    <n v="329828"/>
    <n v="225745"/>
    <n v="395054"/>
    <n v="269600"/>
    <n v="471799"/>
    <n v="317751"/>
    <n v="556065"/>
    <n v="348396"/>
    <n v="609694"/>
    <n v="375944"/>
    <n v="657902"/>
  </r>
  <r>
    <m/>
    <x v="1"/>
    <s v="Region IX"/>
    <x v="51"/>
    <s v="CA"/>
    <x v="379"/>
    <n v="2"/>
    <x v="1"/>
    <n v="127215"/>
    <n v="222626"/>
    <n v="166608"/>
    <n v="291564"/>
    <n v="202481"/>
    <n v="354342"/>
    <n v="248277"/>
    <n v="434485"/>
    <n v="295245"/>
    <n v="516679"/>
    <n v="326017"/>
    <n v="570530"/>
    <n v="354139"/>
    <n v="619743"/>
  </r>
  <r>
    <m/>
    <x v="1"/>
    <s v="Region IX"/>
    <x v="51"/>
    <s v="CA"/>
    <x v="379"/>
    <n v="3"/>
    <x v="2"/>
    <n v="116555"/>
    <n v="203971"/>
    <n v="158824"/>
    <n v="277941"/>
    <n v="200989"/>
    <n v="351731"/>
    <n v="264762"/>
    <n v="463334"/>
    <n v="327931"/>
    <n v="573879"/>
    <n v="369371"/>
    <n v="646400"/>
    <n v="410275"/>
    <n v="717981"/>
  </r>
  <r>
    <m/>
    <x v="1"/>
    <s v="Region IX"/>
    <x v="51"/>
    <s v="CA"/>
    <x v="379"/>
    <n v="4"/>
    <x v="3"/>
    <n v="128432"/>
    <n v="205491"/>
    <n v="179805"/>
    <n v="287688"/>
    <n v="231178"/>
    <n v="369884"/>
    <n v="308237"/>
    <n v="493179"/>
    <n v="385296"/>
    <n v="616473"/>
    <n v="436669"/>
    <n v="698670"/>
    <n v="488041"/>
    <n v="780866"/>
  </r>
  <r>
    <m/>
    <x v="4"/>
    <s v="Region VI - Midsouth"/>
    <x v="37"/>
    <s v="NM"/>
    <x v="272"/>
    <n v="1"/>
    <x v="0"/>
    <n v="114444"/>
    <n v="200277"/>
    <n v="148646"/>
    <n v="260131"/>
    <n v="177715"/>
    <n v="311001"/>
    <n v="212032"/>
    <n v="371056"/>
    <n v="250252"/>
    <n v="437941"/>
    <n v="274568"/>
    <n v="480493"/>
    <n v="297484"/>
    <n v="520596"/>
  </r>
  <r>
    <m/>
    <x v="4"/>
    <s v="Region VI - Midsouth"/>
    <x v="37"/>
    <s v="NM"/>
    <x v="272"/>
    <n v="2"/>
    <x v="1"/>
    <n v="95534"/>
    <n v="167184"/>
    <n v="127247"/>
    <n v="222682"/>
    <n v="156730"/>
    <n v="274277"/>
    <n v="197109"/>
    <n v="344941"/>
    <n v="238377"/>
    <n v="417160"/>
    <n v="263215"/>
    <n v="460626"/>
    <n v="286475"/>
    <n v="501331"/>
  </r>
  <r>
    <m/>
    <x v="4"/>
    <s v="Region VI - Midsouth"/>
    <x v="37"/>
    <s v="NM"/>
    <x v="272"/>
    <n v="3"/>
    <x v="2"/>
    <n v="87887"/>
    <n v="153803"/>
    <n v="121333"/>
    <n v="212332"/>
    <n v="153805"/>
    <n v="269159"/>
    <n v="200677"/>
    <n v="351185"/>
    <n v="249934"/>
    <n v="437384"/>
    <n v="281182"/>
    <n v="492069"/>
    <n v="311942"/>
    <n v="545899"/>
  </r>
  <r>
    <m/>
    <x v="4"/>
    <s v="Region VI - Midsouth"/>
    <x v="37"/>
    <s v="NM"/>
    <x v="272"/>
    <n v="4"/>
    <x v="3"/>
    <n v="98661"/>
    <n v="157858"/>
    <n v="138126"/>
    <n v="221002"/>
    <n v="177591"/>
    <n v="284145"/>
    <n v="236788"/>
    <n v="378860"/>
    <n v="295984"/>
    <n v="473575"/>
    <n v="335449"/>
    <n v="536718"/>
    <n v="374914"/>
    <n v="599862"/>
  </r>
  <r>
    <m/>
    <x v="1"/>
    <s v="Region VI"/>
    <x v="37"/>
    <s v="NM"/>
    <x v="272"/>
    <n v="1"/>
    <x v="0"/>
    <n v="111083"/>
    <n v="194395"/>
    <n v="144160"/>
    <n v="252281"/>
    <n v="172865"/>
    <n v="302513"/>
    <n v="206740"/>
    <n v="361794"/>
    <n v="243917"/>
    <n v="426856"/>
    <n v="267552"/>
    <n v="468216"/>
    <n v="288987"/>
    <n v="505728"/>
  </r>
  <r>
    <m/>
    <x v="1"/>
    <s v="Region VI"/>
    <x v="37"/>
    <s v="NM"/>
    <x v="272"/>
    <n v="2"/>
    <x v="1"/>
    <n v="95858"/>
    <n v="167752"/>
    <n v="125982"/>
    <n v="220468"/>
    <n v="153523"/>
    <n v="268664"/>
    <n v="189012"/>
    <n v="330770"/>
    <n v="225205"/>
    <n v="394109"/>
    <n v="248875"/>
    <n v="435531"/>
    <n v="270631"/>
    <n v="473604"/>
  </r>
  <r>
    <m/>
    <x v="1"/>
    <s v="Region VI"/>
    <x v="37"/>
    <s v="NM"/>
    <x v="272"/>
    <n v="3"/>
    <x v="2"/>
    <n v="86400"/>
    <n v="151199"/>
    <n v="117341"/>
    <n v="205346"/>
    <n v="148195"/>
    <n v="259342"/>
    <n v="194914"/>
    <n v="341099"/>
    <n v="241130"/>
    <n v="421977"/>
    <n v="271382"/>
    <n v="474918"/>
    <n v="301187"/>
    <n v="527078"/>
  </r>
  <r>
    <m/>
    <x v="1"/>
    <s v="Region VI"/>
    <x v="37"/>
    <s v="NM"/>
    <x v="272"/>
    <n v="4"/>
    <x v="3"/>
    <n v="98003"/>
    <n v="156805"/>
    <n v="137204"/>
    <n v="219527"/>
    <n v="176406"/>
    <n v="282249"/>
    <n v="235207"/>
    <n v="376332"/>
    <n v="294009"/>
    <n v="470415"/>
    <n v="333210"/>
    <n v="533137"/>
    <n v="372412"/>
    <n v="595859"/>
  </r>
  <r>
    <m/>
    <x v="4"/>
    <s v="Region IX - West"/>
    <x v="51"/>
    <s v="CA"/>
    <x v="380"/>
    <n v="1"/>
    <x v="0"/>
    <n v="147111"/>
    <n v="257445"/>
    <n v="190666"/>
    <n v="333666"/>
    <n v="227595"/>
    <n v="398291"/>
    <n v="271047"/>
    <n v="474332"/>
    <n v="319553"/>
    <n v="559218"/>
    <n v="350453"/>
    <n v="613293"/>
    <n v="379437"/>
    <n v="664014"/>
  </r>
  <r>
    <m/>
    <x v="4"/>
    <s v="Region IX - West"/>
    <x v="51"/>
    <s v="CA"/>
    <x v="380"/>
    <n v="2"/>
    <x v="1"/>
    <n v="125022"/>
    <n v="218789"/>
    <n v="165669"/>
    <n v="289920"/>
    <n v="203081"/>
    <n v="355391"/>
    <n v="253614"/>
    <n v="443825"/>
    <n v="305681"/>
    <n v="534942"/>
    <n v="337192"/>
    <n v="590085"/>
    <n v="366577"/>
    <n v="641509"/>
  </r>
  <r>
    <m/>
    <x v="4"/>
    <s v="Region IX - West"/>
    <x v="51"/>
    <s v="CA"/>
    <x v="380"/>
    <n v="3"/>
    <x v="2"/>
    <n v="116439"/>
    <n v="203769"/>
    <n v="161018"/>
    <n v="281781"/>
    <n v="204460"/>
    <n v="357805"/>
    <n v="267477"/>
    <n v="468086"/>
    <n v="333281"/>
    <n v="583242"/>
    <n v="375293"/>
    <n v="656763"/>
    <n v="416735"/>
    <n v="729286"/>
  </r>
  <r>
    <m/>
    <x v="4"/>
    <s v="Region IX - West"/>
    <x v="51"/>
    <s v="CA"/>
    <x v="380"/>
    <n v="4"/>
    <x v="3"/>
    <n v="126874"/>
    <n v="202998"/>
    <n v="177623"/>
    <n v="284197"/>
    <n v="228373"/>
    <n v="365397"/>
    <n v="304497"/>
    <n v="487196"/>
    <n v="380622"/>
    <n v="608995"/>
    <n v="431371"/>
    <n v="690194"/>
    <n v="482121"/>
    <n v="771393"/>
  </r>
  <r>
    <m/>
    <x v="1"/>
    <s v="Region IX"/>
    <x v="51"/>
    <s v="CA"/>
    <x v="380"/>
    <n v="1"/>
    <x v="0"/>
    <n v="145527"/>
    <n v="254673"/>
    <n v="188439"/>
    <n v="329769"/>
    <n v="225681"/>
    <n v="394942"/>
    <n v="269488"/>
    <n v="471604"/>
    <n v="317590"/>
    <n v="555782"/>
    <n v="348206"/>
    <n v="609360"/>
    <n v="375705"/>
    <n v="657484"/>
  </r>
  <r>
    <m/>
    <x v="1"/>
    <s v="Region IX"/>
    <x v="51"/>
    <s v="CA"/>
    <x v="380"/>
    <n v="2"/>
    <x v="1"/>
    <n v="127365"/>
    <n v="222889"/>
    <n v="166752"/>
    <n v="291816"/>
    <n v="202606"/>
    <n v="354561"/>
    <n v="248339"/>
    <n v="434593"/>
    <n v="295266"/>
    <n v="516716"/>
    <n v="326017"/>
    <n v="570529"/>
    <n v="354104"/>
    <n v="619683"/>
  </r>
  <r>
    <m/>
    <x v="1"/>
    <s v="Region IX"/>
    <x v="51"/>
    <s v="CA"/>
    <x v="380"/>
    <n v="3"/>
    <x v="2"/>
    <n v="116862"/>
    <n v="204509"/>
    <n v="159290"/>
    <n v="278757"/>
    <n v="201615"/>
    <n v="352826"/>
    <n v="265622"/>
    <n v="464839"/>
    <n v="329031"/>
    <n v="575804"/>
    <n v="370637"/>
    <n v="648614"/>
    <n v="411710"/>
    <n v="720492"/>
  </r>
  <r>
    <m/>
    <x v="1"/>
    <s v="Region IX"/>
    <x v="51"/>
    <s v="CA"/>
    <x v="380"/>
    <n v="4"/>
    <x v="3"/>
    <n v="128437"/>
    <n v="205499"/>
    <n v="179811"/>
    <n v="287698"/>
    <n v="231186"/>
    <n v="369897"/>
    <n v="308248"/>
    <n v="493197"/>
    <n v="385310"/>
    <n v="616496"/>
    <n v="436684"/>
    <n v="698695"/>
    <n v="488059"/>
    <n v="780894"/>
  </r>
  <r>
    <m/>
    <x v="4"/>
    <s v="Region IV - Southeast"/>
    <x v="22"/>
    <s v="FL"/>
    <x v="149"/>
    <n v="1"/>
    <x v="0"/>
    <n v="113298"/>
    <n v="198272"/>
    <n v="147230"/>
    <n v="257653"/>
    <n v="176085"/>
    <n v="308148"/>
    <n v="210174"/>
    <n v="367805"/>
    <n v="248121"/>
    <n v="434211"/>
    <n v="272255"/>
    <n v="476447"/>
    <n v="295025"/>
    <n v="516293"/>
  </r>
  <r>
    <m/>
    <x v="4"/>
    <s v="Region IV - Southeast"/>
    <x v="22"/>
    <s v="FL"/>
    <x v="149"/>
    <n v="2"/>
    <x v="1"/>
    <n v="94189"/>
    <n v="164831"/>
    <n v="125606"/>
    <n v="219810"/>
    <n v="154879"/>
    <n v="271038"/>
    <n v="195094"/>
    <n v="341415"/>
    <n v="236121"/>
    <n v="413211"/>
    <n v="260783"/>
    <n v="456371"/>
    <n v="283900"/>
    <n v="496825"/>
  </r>
  <r>
    <m/>
    <x v="4"/>
    <s v="Region IV - Southeast"/>
    <x v="22"/>
    <s v="FL"/>
    <x v="149"/>
    <n v="3"/>
    <x v="2"/>
    <n v="86402"/>
    <n v="151203"/>
    <n v="119234"/>
    <n v="208660"/>
    <n v="151084"/>
    <n v="264397"/>
    <n v="197003"/>
    <n v="344755"/>
    <n v="245332"/>
    <n v="429330"/>
    <n v="275944"/>
    <n v="482903"/>
    <n v="306064"/>
    <n v="535611"/>
  </r>
  <r>
    <m/>
    <x v="4"/>
    <s v="Region IV - Southeast"/>
    <x v="22"/>
    <s v="FL"/>
    <x v="149"/>
    <n v="4"/>
    <x v="3"/>
    <n v="97665"/>
    <n v="156264"/>
    <n v="136731"/>
    <n v="218770"/>
    <n v="175798"/>
    <n v="281276"/>
    <n v="234397"/>
    <n v="375035"/>
    <n v="292996"/>
    <n v="468793"/>
    <n v="332062"/>
    <n v="531299"/>
    <n v="371128"/>
    <n v="593805"/>
  </r>
  <r>
    <m/>
    <x v="1"/>
    <s v="Region IV"/>
    <x v="22"/>
    <s v="FL"/>
    <x v="149"/>
    <n v="1"/>
    <x v="0"/>
    <n v="114228"/>
    <n v="199899"/>
    <n v="148256"/>
    <n v="259447"/>
    <n v="177784"/>
    <n v="311122"/>
    <n v="212636"/>
    <n v="372114"/>
    <n v="250886"/>
    <n v="439051"/>
    <n v="275201"/>
    <n v="481602"/>
    <n v="297261"/>
    <n v="520208"/>
  </r>
  <r>
    <m/>
    <x v="1"/>
    <s v="Region IV"/>
    <x v="22"/>
    <s v="FL"/>
    <x v="149"/>
    <n v="2"/>
    <x v="1"/>
    <n v="98516"/>
    <n v="172403"/>
    <n v="129495"/>
    <n v="226616"/>
    <n v="157823"/>
    <n v="276190"/>
    <n v="194341"/>
    <n v="340096"/>
    <n v="231575"/>
    <n v="405256"/>
    <n v="255923"/>
    <n v="447865"/>
    <n v="278308"/>
    <n v="487039"/>
  </r>
  <r>
    <m/>
    <x v="1"/>
    <s v="Region IV"/>
    <x v="22"/>
    <s v="FL"/>
    <x v="149"/>
    <n v="3"/>
    <x v="2"/>
    <n v="88730"/>
    <n v="155277"/>
    <n v="120487"/>
    <n v="210852"/>
    <n v="152155"/>
    <n v="266272"/>
    <n v="200108"/>
    <n v="350188"/>
    <n v="247542"/>
    <n v="433198"/>
    <n v="278588"/>
    <n v="487529"/>
    <n v="309173"/>
    <n v="541053"/>
  </r>
  <r>
    <m/>
    <x v="1"/>
    <s v="Region IV"/>
    <x v="22"/>
    <s v="FL"/>
    <x v="149"/>
    <n v="4"/>
    <x v="3"/>
    <n v="100777"/>
    <n v="161243"/>
    <n v="141087"/>
    <n v="225740"/>
    <n v="181398"/>
    <n v="290237"/>
    <n v="241864"/>
    <n v="386982"/>
    <n v="302330"/>
    <n v="483728"/>
    <n v="342641"/>
    <n v="548225"/>
    <n v="382951"/>
    <n v="612722"/>
  </r>
  <r>
    <m/>
    <x v="4"/>
    <s v="Region IV - Southeast"/>
    <x v="23"/>
    <s v="GA"/>
    <x v="156"/>
    <n v="1"/>
    <x v="0"/>
    <n v="109281"/>
    <n v="191242"/>
    <n v="141775"/>
    <n v="248106"/>
    <n v="169355"/>
    <n v="296371"/>
    <n v="201857"/>
    <n v="353249"/>
    <n v="238100"/>
    <n v="416675"/>
    <n v="261174"/>
    <n v="457055"/>
    <n v="282865"/>
    <n v="495014"/>
  </r>
  <r>
    <m/>
    <x v="4"/>
    <s v="Region IV - Southeast"/>
    <x v="23"/>
    <s v="GA"/>
    <x v="156"/>
    <n v="2"/>
    <x v="1"/>
    <n v="92122"/>
    <n v="161214"/>
    <n v="122357"/>
    <n v="214124"/>
    <n v="150313"/>
    <n v="263047"/>
    <n v="188315"/>
    <n v="329551"/>
    <n v="227324"/>
    <n v="397818"/>
    <n v="250873"/>
    <n v="439028"/>
    <n v="272876"/>
    <n v="477532"/>
  </r>
  <r>
    <m/>
    <x v="4"/>
    <s v="Region IV - Southeast"/>
    <x v="23"/>
    <s v="GA"/>
    <x v="156"/>
    <n v="3"/>
    <x v="2"/>
    <n v="85325"/>
    <n v="149319"/>
    <n v="117904"/>
    <n v="206332"/>
    <n v="149600"/>
    <n v="261800"/>
    <n v="195477"/>
    <n v="342085"/>
    <n v="243519"/>
    <n v="426157"/>
    <n v="274104"/>
    <n v="479682"/>
    <n v="304246"/>
    <n v="532430"/>
  </r>
  <r>
    <m/>
    <x v="4"/>
    <s v="Region IV - Southeast"/>
    <x v="23"/>
    <s v="GA"/>
    <x v="156"/>
    <n v="4"/>
    <x v="3"/>
    <n v="94231"/>
    <n v="150770"/>
    <n v="131923"/>
    <n v="211078"/>
    <n v="169616"/>
    <n v="271385"/>
    <n v="226154"/>
    <n v="361847"/>
    <n v="282693"/>
    <n v="452309"/>
    <n v="320386"/>
    <n v="512617"/>
    <n v="358078"/>
    <n v="572925"/>
  </r>
  <r>
    <m/>
    <x v="1"/>
    <s v="Region IV"/>
    <x v="23"/>
    <s v="GA"/>
    <x v="156"/>
    <n v="1"/>
    <x v="0"/>
    <n v="109601"/>
    <n v="191802"/>
    <n v="142022"/>
    <n v="248538"/>
    <n v="170157"/>
    <n v="297775"/>
    <n v="203287"/>
    <n v="355753"/>
    <n v="239660"/>
    <n v="419405"/>
    <n v="262802"/>
    <n v="459903"/>
    <n v="283653"/>
    <n v="496392"/>
  </r>
  <r>
    <m/>
    <x v="1"/>
    <s v="Region IV"/>
    <x v="23"/>
    <s v="GA"/>
    <x v="156"/>
    <n v="2"/>
    <x v="1"/>
    <n v="95493"/>
    <n v="167112"/>
    <n v="125175"/>
    <n v="219056"/>
    <n v="152233"/>
    <n v="266407"/>
    <n v="186859"/>
    <n v="327003"/>
    <n v="222319"/>
    <n v="389059"/>
    <n v="245541"/>
    <n v="429696"/>
    <n v="266795"/>
    <n v="466890"/>
  </r>
  <r>
    <m/>
    <x v="1"/>
    <s v="Region IV"/>
    <x v="23"/>
    <s v="GA"/>
    <x v="156"/>
    <n v="3"/>
    <x v="2"/>
    <n v="87127"/>
    <n v="152473"/>
    <n v="118625"/>
    <n v="207593"/>
    <n v="150042"/>
    <n v="262574"/>
    <n v="197573"/>
    <n v="345752"/>
    <n v="244637"/>
    <n v="428115"/>
    <n v="275496"/>
    <n v="482119"/>
    <n v="305941"/>
    <n v="535398"/>
  </r>
  <r>
    <m/>
    <x v="1"/>
    <s v="Region IV"/>
    <x v="23"/>
    <s v="GA"/>
    <x v="156"/>
    <n v="4"/>
    <x v="3"/>
    <n v="96719"/>
    <n v="154750"/>
    <n v="135407"/>
    <n v="216651"/>
    <n v="174094"/>
    <n v="278551"/>
    <n v="232126"/>
    <n v="371401"/>
    <n v="290157"/>
    <n v="464251"/>
    <n v="328845"/>
    <n v="526151"/>
    <n v="367532"/>
    <n v="588051"/>
  </r>
  <r>
    <m/>
    <x v="4"/>
    <s v="Region II - Northeast"/>
    <x v="12"/>
    <s v="NY"/>
    <x v="80"/>
    <n v="1"/>
    <x v="0"/>
    <n v="133601"/>
    <n v="233802"/>
    <n v="173413"/>
    <n v="303473"/>
    <n v="207224"/>
    <n v="362642"/>
    <n v="247099"/>
    <n v="432423"/>
    <n v="291541"/>
    <n v="510196"/>
    <n v="319826"/>
    <n v="559695"/>
    <n v="346444"/>
    <n v="606277"/>
  </r>
  <r>
    <m/>
    <x v="4"/>
    <s v="Region II - Northeast"/>
    <x v="12"/>
    <s v="NY"/>
    <x v="80"/>
    <n v="2"/>
    <x v="1"/>
    <n v="112152"/>
    <n v="196266"/>
    <n v="149140"/>
    <n v="260995"/>
    <n v="183421"/>
    <n v="320987"/>
    <n v="230172"/>
    <n v="402801"/>
    <n v="278071"/>
    <n v="486625"/>
    <n v="306949"/>
    <n v="537161"/>
    <n v="333957"/>
    <n v="584425"/>
  </r>
  <r>
    <m/>
    <x v="4"/>
    <s v="Region II - Northeast"/>
    <x v="12"/>
    <s v="NY"/>
    <x v="80"/>
    <n v="3"/>
    <x v="2"/>
    <n v="103578"/>
    <n v="181262"/>
    <n v="143070"/>
    <n v="250373"/>
    <n v="181459"/>
    <n v="317553"/>
    <n v="236958"/>
    <n v="414676"/>
    <n v="295163"/>
    <n v="516535"/>
    <n v="332163"/>
    <n v="581285"/>
    <n v="368609"/>
    <n v="645065"/>
  </r>
  <r>
    <m/>
    <x v="4"/>
    <s v="Region II - Northeast"/>
    <x v="12"/>
    <s v="NY"/>
    <x v="80"/>
    <n v="4"/>
    <x v="3"/>
    <n v="115191"/>
    <n v="184306"/>
    <n v="161267"/>
    <n v="258028"/>
    <n v="207344"/>
    <n v="331750"/>
    <n v="276458"/>
    <n v="442333"/>
    <n v="345573"/>
    <n v="552917"/>
    <n v="391649"/>
    <n v="626639"/>
    <n v="437726"/>
    <n v="700361"/>
  </r>
  <r>
    <m/>
    <x v="1"/>
    <s v="Region II"/>
    <x v="12"/>
    <s v="NY"/>
    <x v="80"/>
    <n v="1"/>
    <x v="0"/>
    <n v="132077"/>
    <n v="231134"/>
    <n v="171296"/>
    <n v="299768"/>
    <n v="205330"/>
    <n v="359328"/>
    <n v="245458"/>
    <n v="429551"/>
    <n v="289504"/>
    <n v="506632"/>
    <n v="317515"/>
    <n v="555651"/>
    <n v="342849"/>
    <n v="599986"/>
  </r>
  <r>
    <m/>
    <x v="1"/>
    <s v="Region II"/>
    <x v="12"/>
    <s v="NY"/>
    <x v="80"/>
    <n v="2"/>
    <x v="1"/>
    <n v="114441"/>
    <n v="200272"/>
    <n v="150238"/>
    <n v="262916"/>
    <n v="182924"/>
    <n v="320118"/>
    <n v="224922"/>
    <n v="393613"/>
    <n v="267828"/>
    <n v="468700"/>
    <n v="295904"/>
    <n v="517831"/>
    <n v="321663"/>
    <n v="562911"/>
  </r>
  <r>
    <m/>
    <x v="1"/>
    <s v="Region II"/>
    <x v="12"/>
    <s v="NY"/>
    <x v="80"/>
    <n v="3"/>
    <x v="2"/>
    <n v="103689"/>
    <n v="181455"/>
    <n v="140972"/>
    <n v="246701"/>
    <n v="178156"/>
    <n v="311772"/>
    <n v="234436"/>
    <n v="410263"/>
    <n v="290135"/>
    <n v="507735"/>
    <n v="326620"/>
    <n v="571585"/>
    <n v="362588"/>
    <n v="634529"/>
  </r>
  <r>
    <m/>
    <x v="1"/>
    <s v="Region II"/>
    <x v="12"/>
    <s v="NY"/>
    <x v="80"/>
    <n v="4"/>
    <x v="3"/>
    <n v="116537"/>
    <n v="186459"/>
    <n v="163152"/>
    <n v="261043"/>
    <n v="209767"/>
    <n v="335627"/>
    <n v="279689"/>
    <n v="447502"/>
    <n v="349611"/>
    <n v="559378"/>
    <n v="396226"/>
    <n v="633961"/>
    <n v="442841"/>
    <n v="708545"/>
  </r>
  <r>
    <m/>
    <x v="4"/>
    <s v="Region III -"/>
    <x v="18"/>
    <s v="PA"/>
    <x v="107"/>
    <n v="1"/>
    <x v="0"/>
    <n v="123667"/>
    <n v="216416"/>
    <n v="160524"/>
    <n v="280918"/>
    <n v="191828"/>
    <n v="335699"/>
    <n v="228748"/>
    <n v="400310"/>
    <n v="269895"/>
    <n v="472317"/>
    <n v="296083"/>
    <n v="518145"/>
    <n v="320729"/>
    <n v="561276"/>
  </r>
  <r>
    <m/>
    <x v="4"/>
    <s v="Region III -"/>
    <x v="18"/>
    <s v="PA"/>
    <x v="107"/>
    <n v="2"/>
    <x v="1"/>
    <n v="103777"/>
    <n v="181611"/>
    <n v="138017"/>
    <n v="241530"/>
    <n v="169756"/>
    <n v="297073"/>
    <n v="213053"/>
    <n v="372842"/>
    <n v="257405"/>
    <n v="450459"/>
    <n v="284142"/>
    <n v="497249"/>
    <n v="309150"/>
    <n v="541013"/>
  </r>
  <r>
    <m/>
    <x v="4"/>
    <s v="Region III -"/>
    <x v="18"/>
    <s v="PA"/>
    <x v="107"/>
    <n v="3"/>
    <x v="2"/>
    <n v="95821"/>
    <n v="167687"/>
    <n v="132351"/>
    <n v="231615"/>
    <n v="167859"/>
    <n v="293753"/>
    <n v="219187"/>
    <n v="383578"/>
    <n v="273025"/>
    <n v="477793"/>
    <n v="307244"/>
    <n v="537677"/>
    <n v="340950"/>
    <n v="596663"/>
  </r>
  <r>
    <m/>
    <x v="4"/>
    <s v="Region III -"/>
    <x v="18"/>
    <s v="PA"/>
    <x v="107"/>
    <n v="4"/>
    <x v="3"/>
    <n v="106625"/>
    <n v="170599"/>
    <n v="149274"/>
    <n v="238839"/>
    <n v="191924"/>
    <n v="307079"/>
    <n v="255899"/>
    <n v="409438"/>
    <n v="319874"/>
    <n v="511798"/>
    <n v="362523"/>
    <n v="580038"/>
    <n v="405173"/>
    <n v="648277"/>
  </r>
  <r>
    <m/>
    <x v="1"/>
    <s v="Region III "/>
    <x v="18"/>
    <s v="PA"/>
    <x v="107"/>
    <n v="1"/>
    <x v="0"/>
    <n v="122167"/>
    <n v="213793"/>
    <n v="158453"/>
    <n v="277293"/>
    <n v="189943"/>
    <n v="332399"/>
    <n v="227072"/>
    <n v="397377"/>
    <n v="267828"/>
    <n v="468699"/>
    <n v="293745"/>
    <n v="514053"/>
    <n v="317191"/>
    <n v="555085"/>
  </r>
  <r>
    <m/>
    <x v="1"/>
    <s v="Region III "/>
    <x v="18"/>
    <s v="PA"/>
    <x v="107"/>
    <n v="2"/>
    <x v="1"/>
    <n v="105814"/>
    <n v="185175"/>
    <n v="138927"/>
    <n v="243122"/>
    <n v="169166"/>
    <n v="296041"/>
    <n v="208030"/>
    <n v="364053"/>
    <n v="247728"/>
    <n v="433525"/>
    <n v="273703"/>
    <n v="478981"/>
    <n v="297540"/>
    <n v="520694"/>
  </r>
  <r>
    <m/>
    <x v="1"/>
    <s v="Region III "/>
    <x v="18"/>
    <s v="PA"/>
    <x v="107"/>
    <n v="3"/>
    <x v="2"/>
    <n v="95825"/>
    <n v="167695"/>
    <n v="130268"/>
    <n v="227970"/>
    <n v="164619"/>
    <n v="288083"/>
    <n v="216613"/>
    <n v="379073"/>
    <n v="268067"/>
    <n v="469118"/>
    <n v="301770"/>
    <n v="528098"/>
    <n v="334994"/>
    <n v="586239"/>
  </r>
  <r>
    <m/>
    <x v="1"/>
    <s v="Region III "/>
    <x v="18"/>
    <s v="PA"/>
    <x v="107"/>
    <n v="4"/>
    <x v="3"/>
    <n v="107792"/>
    <n v="172468"/>
    <n v="150909"/>
    <n v="241455"/>
    <n v="194026"/>
    <n v="310442"/>
    <n v="258702"/>
    <n v="413923"/>
    <n v="323377"/>
    <n v="517404"/>
    <n v="366494"/>
    <n v="586391"/>
    <n v="409611"/>
    <n v="655378"/>
  </r>
  <r>
    <m/>
    <x v="4"/>
    <s v="Region X - Northwest"/>
    <x v="9"/>
    <s v="WA"/>
    <x v="49"/>
    <n v="1"/>
    <x v="0"/>
    <n v="138710"/>
    <n v="242743"/>
    <n v="180011"/>
    <n v="315020"/>
    <n v="215080"/>
    <n v="376389"/>
    <n v="256426"/>
    <n v="448746"/>
    <n v="302517"/>
    <n v="529405"/>
    <n v="331855"/>
    <n v="580746"/>
    <n v="359453"/>
    <n v="629042"/>
  </r>
  <r>
    <m/>
    <x v="4"/>
    <s v="Region X - Northwest"/>
    <x v="9"/>
    <s v="WA"/>
    <x v="49"/>
    <n v="2"/>
    <x v="1"/>
    <n v="116621"/>
    <n v="204086"/>
    <n v="155013"/>
    <n v="271274"/>
    <n v="190566"/>
    <n v="333490"/>
    <n v="238994"/>
    <n v="418239"/>
    <n v="288645"/>
    <n v="505129"/>
    <n v="318593"/>
    <n v="557539"/>
    <n v="346593"/>
    <n v="606537"/>
  </r>
  <r>
    <m/>
    <x v="4"/>
    <s v="Region X - Northwest"/>
    <x v="9"/>
    <s v="WA"/>
    <x v="49"/>
    <n v="3"/>
    <x v="2"/>
    <n v="107819"/>
    <n v="188684"/>
    <n v="148950"/>
    <n v="260662"/>
    <n v="188944"/>
    <n v="330652"/>
    <n v="246790"/>
    <n v="431882"/>
    <n v="307421"/>
    <n v="537988"/>
    <n v="345986"/>
    <n v="605475"/>
    <n v="383979"/>
    <n v="671964"/>
  </r>
  <r>
    <m/>
    <x v="4"/>
    <s v="Region X - Northwest"/>
    <x v="9"/>
    <s v="WA"/>
    <x v="49"/>
    <n v="4"/>
    <x v="3"/>
    <n v="119600"/>
    <n v="191360"/>
    <n v="167440"/>
    <n v="267904"/>
    <n v="215280"/>
    <n v="344448"/>
    <n v="287040"/>
    <n v="459264"/>
    <n v="358800"/>
    <n v="574080"/>
    <n v="406640"/>
    <n v="650624"/>
    <n v="454480"/>
    <n v="727168"/>
  </r>
  <r>
    <m/>
    <x v="1"/>
    <s v="Region X"/>
    <x v="9"/>
    <s v="WA"/>
    <x v="49"/>
    <n v="1"/>
    <x v="0"/>
    <n v="135379"/>
    <n v="236914"/>
    <n v="175599"/>
    <n v="307299"/>
    <n v="210502"/>
    <n v="368379"/>
    <n v="251661"/>
    <n v="440406"/>
    <n v="296837"/>
    <n v="519466"/>
    <n v="325565"/>
    <n v="569739"/>
    <n v="351561"/>
    <n v="615231"/>
  </r>
  <r>
    <m/>
    <x v="1"/>
    <s v="Region X"/>
    <x v="9"/>
    <s v="WA"/>
    <x v="49"/>
    <n v="2"/>
    <x v="1"/>
    <n v="117217"/>
    <n v="205130"/>
    <n v="153912"/>
    <n v="269346"/>
    <n v="187427"/>
    <n v="327997"/>
    <n v="230511"/>
    <n v="403395"/>
    <n v="274514"/>
    <n v="480400"/>
    <n v="303304"/>
    <n v="530782"/>
    <n v="329728"/>
    <n v="577023"/>
  </r>
  <r>
    <m/>
    <x v="1"/>
    <s v="Region X"/>
    <x v="9"/>
    <s v="WA"/>
    <x v="49"/>
    <n v="3"/>
    <x v="2"/>
    <n v="106104"/>
    <n v="185683"/>
    <n v="144229"/>
    <n v="252401"/>
    <n v="182251"/>
    <n v="318939"/>
    <n v="239804"/>
    <n v="419656"/>
    <n v="296757"/>
    <n v="519325"/>
    <n v="334060"/>
    <n v="584605"/>
    <n v="370830"/>
    <n v="648952"/>
  </r>
  <r>
    <m/>
    <x v="1"/>
    <s v="Region X"/>
    <x v="9"/>
    <s v="WA"/>
    <x v="49"/>
    <n v="4"/>
    <x v="3"/>
    <n v="119449"/>
    <n v="191118"/>
    <n v="167228"/>
    <n v="267565"/>
    <n v="215008"/>
    <n v="344012"/>
    <n v="286677"/>
    <n v="458683"/>
    <n v="358346"/>
    <n v="573354"/>
    <n v="406126"/>
    <n v="649801"/>
    <n v="453905"/>
    <n v="726248"/>
  </r>
  <r>
    <m/>
    <x v="4"/>
    <s v="Region VIII -"/>
    <x v="49"/>
    <s v="WY"/>
    <x v="355"/>
    <n v="1"/>
    <x v="0"/>
    <n v="111211"/>
    <n v="194619"/>
    <n v="144297"/>
    <n v="252519"/>
    <n v="172384"/>
    <n v="301671"/>
    <n v="205489"/>
    <n v="359606"/>
    <n v="242401"/>
    <n v="424202"/>
    <n v="265899"/>
    <n v="465323"/>
    <n v="287994"/>
    <n v="503989"/>
  </r>
  <r>
    <m/>
    <x v="4"/>
    <s v="Region VIII -"/>
    <x v="49"/>
    <s v="WY"/>
    <x v="355"/>
    <n v="2"/>
    <x v="1"/>
    <n v="93648"/>
    <n v="163883"/>
    <n v="124421"/>
    <n v="217737"/>
    <n v="152893"/>
    <n v="267563"/>
    <n v="191629"/>
    <n v="335351"/>
    <n v="231372"/>
    <n v="404900"/>
    <n v="255355"/>
    <n v="446871"/>
    <n v="277769"/>
    <n v="486096"/>
  </r>
  <r>
    <m/>
    <x v="4"/>
    <s v="Region VIII -"/>
    <x v="49"/>
    <s v="WY"/>
    <x v="355"/>
    <n v="3"/>
    <x v="2"/>
    <n v="86674"/>
    <n v="151680"/>
    <n v="119756"/>
    <n v="209573"/>
    <n v="151934"/>
    <n v="265884"/>
    <n v="198495"/>
    <n v="347367"/>
    <n v="247272"/>
    <n v="432725"/>
    <n v="278313"/>
    <n v="487048"/>
    <n v="308901"/>
    <n v="540576"/>
  </r>
  <r>
    <m/>
    <x v="4"/>
    <s v="Region VIII -"/>
    <x v="49"/>
    <s v="WY"/>
    <x v="355"/>
    <n v="4"/>
    <x v="3"/>
    <n v="95892"/>
    <n v="153428"/>
    <n v="134249"/>
    <n v="214799"/>
    <n v="172606"/>
    <n v="276170"/>
    <n v="230142"/>
    <n v="368227"/>
    <n v="287677"/>
    <n v="460284"/>
    <n v="326034"/>
    <n v="521655"/>
    <n v="364391"/>
    <n v="583026"/>
  </r>
  <r>
    <m/>
    <x v="1"/>
    <s v="Region VIII"/>
    <x v="49"/>
    <s v="WY"/>
    <x v="355"/>
    <n v="1"/>
    <x v="0"/>
    <n v="107947"/>
    <n v="188907"/>
    <n v="139972"/>
    <n v="244951"/>
    <n v="167763"/>
    <n v="293586"/>
    <n v="200521"/>
    <n v="350911"/>
    <n v="236479"/>
    <n v="413838"/>
    <n v="259348"/>
    <n v="453859"/>
    <n v="280014"/>
    <n v="490025"/>
  </r>
  <r>
    <m/>
    <x v="1"/>
    <s v="Region VIII"/>
    <x v="49"/>
    <s v="WY"/>
    <x v="355"/>
    <n v="2"/>
    <x v="1"/>
    <n v="93655"/>
    <n v="163897"/>
    <n v="122906"/>
    <n v="215086"/>
    <n v="149606"/>
    <n v="261811"/>
    <n v="183879"/>
    <n v="321788"/>
    <n v="218913"/>
    <n v="383097"/>
    <n v="241841"/>
    <n v="423222"/>
    <n v="262866"/>
    <n v="460016"/>
  </r>
  <r>
    <m/>
    <x v="1"/>
    <s v="Region VIII"/>
    <x v="49"/>
    <s v="WY"/>
    <x v="355"/>
    <n v="3"/>
    <x v="2"/>
    <n v="84996"/>
    <n v="148744"/>
    <n v="115598"/>
    <n v="202296"/>
    <n v="146118"/>
    <n v="255707"/>
    <n v="192308"/>
    <n v="336539"/>
    <n v="238026"/>
    <n v="416546"/>
    <n v="267981"/>
    <n v="468967"/>
    <n v="297516"/>
    <n v="520654"/>
  </r>
  <r>
    <m/>
    <x v="1"/>
    <s v="Region VIII"/>
    <x v="49"/>
    <s v="WY"/>
    <x v="355"/>
    <n v="4"/>
    <x v="3"/>
    <n v="95249"/>
    <n v="152399"/>
    <n v="133349"/>
    <n v="213358"/>
    <n v="171449"/>
    <n v="274318"/>
    <n v="228598"/>
    <n v="365757"/>
    <n v="285748"/>
    <n v="457196"/>
    <n v="323847"/>
    <n v="518156"/>
    <n v="361947"/>
    <n v="579115"/>
  </r>
  <r>
    <m/>
    <x v="4"/>
    <s v="Region VI - Midsouth"/>
    <x v="36"/>
    <s v="LA"/>
    <x v="265"/>
    <n v="1"/>
    <x v="0"/>
    <n v="110050"/>
    <n v="192588"/>
    <n v="142928"/>
    <n v="250125"/>
    <n v="170869"/>
    <n v="299021"/>
    <n v="203850"/>
    <n v="356738"/>
    <n v="240586"/>
    <n v="421025"/>
    <n v="263958"/>
    <n v="461926"/>
    <n v="285981"/>
    <n v="500466"/>
  </r>
  <r>
    <m/>
    <x v="4"/>
    <s v="Region VI - Midsouth"/>
    <x v="36"/>
    <s v="LA"/>
    <x v="265"/>
    <n v="2"/>
    <x v="1"/>
    <n v="91928"/>
    <n v="160874"/>
    <n v="122420"/>
    <n v="214236"/>
    <n v="150758"/>
    <n v="263826"/>
    <n v="189549"/>
    <n v="331710"/>
    <n v="229205"/>
    <n v="401109"/>
    <n v="253078"/>
    <n v="442887"/>
    <n v="275430"/>
    <n v="482003"/>
  </r>
  <r>
    <m/>
    <x v="4"/>
    <s v="Region VI - Midsouth"/>
    <x v="36"/>
    <s v="LA"/>
    <x v="265"/>
    <n v="3"/>
    <x v="2"/>
    <n v="84610"/>
    <n v="148068"/>
    <n v="116816"/>
    <n v="204428"/>
    <n v="148089"/>
    <n v="259156"/>
    <n v="193239"/>
    <n v="338168"/>
    <n v="240674"/>
    <n v="421180"/>
    <n v="270775"/>
    <n v="473856"/>
    <n v="300407"/>
    <n v="525712"/>
  </r>
  <r>
    <m/>
    <x v="4"/>
    <s v="Region VI - Midsouth"/>
    <x v="36"/>
    <s v="LA"/>
    <x v="265"/>
    <n v="4"/>
    <x v="3"/>
    <n v="94875"/>
    <n v="151800"/>
    <n v="132825"/>
    <n v="212521"/>
    <n v="170776"/>
    <n v="273241"/>
    <n v="227701"/>
    <n v="364321"/>
    <n v="284626"/>
    <n v="455401"/>
    <n v="322576"/>
    <n v="516122"/>
    <n v="360526"/>
    <n v="576842"/>
  </r>
  <r>
    <m/>
    <x v="1"/>
    <s v="Region VI"/>
    <x v="36"/>
    <s v="LA"/>
    <x v="265"/>
    <n v="1"/>
    <x v="0"/>
    <n v="109735"/>
    <n v="192036"/>
    <n v="142340"/>
    <n v="249094"/>
    <n v="170634"/>
    <n v="298610"/>
    <n v="204002"/>
    <n v="357003"/>
    <n v="240626"/>
    <n v="421096"/>
    <n v="263915"/>
    <n v="461852"/>
    <n v="284992"/>
    <n v="498736"/>
  </r>
  <r>
    <m/>
    <x v="1"/>
    <s v="Region VI"/>
    <x v="36"/>
    <s v="LA"/>
    <x v="265"/>
    <n v="2"/>
    <x v="1"/>
    <n v="94996"/>
    <n v="166244"/>
    <n v="124741"/>
    <n v="218297"/>
    <n v="151909"/>
    <n v="265842"/>
    <n v="186839"/>
    <n v="326969"/>
    <n v="222511"/>
    <n v="389395"/>
    <n v="245850"/>
    <n v="430237"/>
    <n v="267272"/>
    <n v="467726"/>
  </r>
  <r>
    <m/>
    <x v="1"/>
    <s v="Region VI"/>
    <x v="36"/>
    <s v="LA"/>
    <x v="265"/>
    <n v="3"/>
    <x v="2"/>
    <n v="85972"/>
    <n v="150450"/>
    <n v="116857"/>
    <n v="204499"/>
    <n v="147659"/>
    <n v="258403"/>
    <n v="194284"/>
    <n v="339996"/>
    <n v="240422"/>
    <n v="420738"/>
    <n v="270640"/>
    <n v="473621"/>
    <n v="300426"/>
    <n v="525746"/>
  </r>
  <r>
    <m/>
    <x v="1"/>
    <s v="Region VI"/>
    <x v="36"/>
    <s v="LA"/>
    <x v="265"/>
    <n v="4"/>
    <x v="3"/>
    <n v="96821"/>
    <n v="154914"/>
    <n v="135550"/>
    <n v="216880"/>
    <n v="174278"/>
    <n v="278846"/>
    <n v="232371"/>
    <n v="371794"/>
    <n v="290464"/>
    <n v="464743"/>
    <n v="329193"/>
    <n v="526708"/>
    <n v="367921"/>
    <n v="588674"/>
  </r>
  <r>
    <m/>
    <x v="4"/>
    <s v="Region III -"/>
    <x v="17"/>
    <s v="ME"/>
    <x v="96"/>
    <n v="1"/>
    <x v="0"/>
    <n v="117024"/>
    <n v="204792"/>
    <n v="152064"/>
    <n v="266111"/>
    <n v="181858"/>
    <n v="318252"/>
    <n v="217056"/>
    <n v="379847"/>
    <n v="256238"/>
    <n v="448416"/>
    <n v="281159"/>
    <n v="492028"/>
    <n v="304668"/>
    <n v="533169"/>
  </r>
  <r>
    <m/>
    <x v="4"/>
    <s v="Region III -"/>
    <x v="17"/>
    <s v="ME"/>
    <x v="96"/>
    <n v="2"/>
    <x v="1"/>
    <n v="97330"/>
    <n v="170327"/>
    <n v="129777"/>
    <n v="227109"/>
    <n v="160003"/>
    <n v="280005"/>
    <n v="201514"/>
    <n v="352649"/>
    <n v="243870"/>
    <n v="426773"/>
    <n v="269336"/>
    <n v="471337"/>
    <n v="293203"/>
    <n v="513105"/>
  </r>
  <r>
    <m/>
    <x v="4"/>
    <s v="Region III -"/>
    <x v="17"/>
    <s v="ME"/>
    <x v="96"/>
    <n v="3"/>
    <x v="2"/>
    <n v="89310"/>
    <n v="156293"/>
    <n v="123254"/>
    <n v="215694"/>
    <n v="156184"/>
    <n v="273322"/>
    <n v="203667"/>
    <n v="356417"/>
    <n v="253633"/>
    <n v="443858"/>
    <n v="285289"/>
    <n v="499256"/>
    <n v="316436"/>
    <n v="553762"/>
  </r>
  <r>
    <m/>
    <x v="4"/>
    <s v="Region III -"/>
    <x v="17"/>
    <s v="ME"/>
    <x v="96"/>
    <n v="4"/>
    <x v="3"/>
    <n v="100878"/>
    <n v="161404"/>
    <n v="141229"/>
    <n v="225966"/>
    <n v="181580"/>
    <n v="290528"/>
    <n v="242107"/>
    <n v="387370"/>
    <n v="302633"/>
    <n v="484213"/>
    <n v="342984"/>
    <n v="548775"/>
    <n v="383335"/>
    <n v="613337"/>
  </r>
  <r>
    <m/>
    <x v="1"/>
    <s v="Region III "/>
    <x v="17"/>
    <s v="MD"/>
    <x v="96"/>
    <n v="1"/>
    <x v="0"/>
    <n v="116705"/>
    <n v="204234"/>
    <n v="151466"/>
    <n v="265066"/>
    <n v="181631"/>
    <n v="317854"/>
    <n v="217233"/>
    <n v="380157"/>
    <n v="256305"/>
    <n v="448534"/>
    <n v="281143"/>
    <n v="492001"/>
    <n v="303676"/>
    <n v="531433"/>
  </r>
  <r>
    <m/>
    <x v="1"/>
    <s v="Region III "/>
    <x v="17"/>
    <s v="MD"/>
    <x v="96"/>
    <n v="2"/>
    <x v="1"/>
    <n v="100673"/>
    <n v="176178"/>
    <n v="132322"/>
    <n v="231564"/>
    <n v="161262"/>
    <n v="282209"/>
    <n v="198564"/>
    <n v="347487"/>
    <n v="236600"/>
    <n v="414050"/>
    <n v="261473"/>
    <n v="457578"/>
    <n v="284339"/>
    <n v="497593"/>
  </r>
  <r>
    <m/>
    <x v="1"/>
    <s v="Region III "/>
    <x v="17"/>
    <s v="MD"/>
    <x v="96"/>
    <n v="3"/>
    <x v="2"/>
    <n v="90696"/>
    <n v="158717"/>
    <n v="123163"/>
    <n v="215535"/>
    <n v="155539"/>
    <n v="272194"/>
    <n v="204563"/>
    <n v="357986"/>
    <n v="253058"/>
    <n v="442852"/>
    <n v="284800"/>
    <n v="498400"/>
    <n v="316072"/>
    <n v="553126"/>
  </r>
  <r>
    <m/>
    <x v="1"/>
    <s v="Region III "/>
    <x v="17"/>
    <s v="MD"/>
    <x v="96"/>
    <n v="4"/>
    <x v="3"/>
    <n v="102963"/>
    <n v="164740"/>
    <n v="144148"/>
    <n v="230637"/>
    <n v="185333"/>
    <n v="296533"/>
    <n v="247111"/>
    <n v="395377"/>
    <n v="308888"/>
    <n v="494221"/>
    <n v="350073"/>
    <n v="560118"/>
    <n v="391259"/>
    <n v="626014"/>
  </r>
  <r>
    <m/>
    <x v="4"/>
    <s v="Region VII - Midwest"/>
    <x v="40"/>
    <s v="IA"/>
    <x v="305"/>
    <n v="1"/>
    <x v="0"/>
    <n v="114299"/>
    <n v="200024"/>
    <n v="148354"/>
    <n v="259619"/>
    <n v="177273"/>
    <n v="310229"/>
    <n v="211378"/>
    <n v="369912"/>
    <n v="249391"/>
    <n v="436434"/>
    <n v="273584"/>
    <n v="478773"/>
    <n v="296350"/>
    <n v="518613"/>
  </r>
  <r>
    <m/>
    <x v="4"/>
    <s v="Region VII - Midwest"/>
    <x v="40"/>
    <s v="IA"/>
    <x v="305"/>
    <n v="2"/>
    <x v="1"/>
    <n v="95980"/>
    <n v="167965"/>
    <n v="127623"/>
    <n v="223340"/>
    <n v="156944"/>
    <n v="274652"/>
    <n v="196922"/>
    <n v="344613"/>
    <n v="237887"/>
    <n v="416302"/>
    <n v="262587"/>
    <n v="459527"/>
    <n v="285686"/>
    <n v="499950"/>
  </r>
  <r>
    <m/>
    <x v="4"/>
    <s v="Region VII - Midwest"/>
    <x v="40"/>
    <s v="IA"/>
    <x v="305"/>
    <n v="3"/>
    <x v="2"/>
    <n v="88662"/>
    <n v="155159"/>
    <n v="122471"/>
    <n v="214323"/>
    <n v="155337"/>
    <n v="271839"/>
    <n v="202856"/>
    <n v="354999"/>
    <n v="252687"/>
    <n v="442202"/>
    <n v="284367"/>
    <n v="497642"/>
    <n v="315574"/>
    <n v="552254"/>
  </r>
  <r>
    <m/>
    <x v="4"/>
    <s v="Region VII - Midwest"/>
    <x v="40"/>
    <s v="IA"/>
    <x v="305"/>
    <n v="4"/>
    <x v="3"/>
    <n v="98550"/>
    <n v="157679"/>
    <n v="137969"/>
    <n v="220751"/>
    <n v="177389"/>
    <n v="283823"/>
    <n v="236519"/>
    <n v="378430"/>
    <n v="295649"/>
    <n v="473038"/>
    <n v="335068"/>
    <n v="536109"/>
    <n v="374488"/>
    <n v="599181"/>
  </r>
  <r>
    <m/>
    <x v="1"/>
    <s v="Region VII "/>
    <x v="40"/>
    <s v="IA"/>
    <x v="305"/>
    <n v="1"/>
    <x v="0"/>
    <n v="112822"/>
    <n v="197439"/>
    <n v="146323"/>
    <n v="256065"/>
    <n v="175395"/>
    <n v="306942"/>
    <n v="209672"/>
    <n v="366926"/>
    <n v="247296"/>
    <n v="432769"/>
    <n v="271223"/>
    <n v="474640"/>
    <n v="292863"/>
    <n v="512510"/>
  </r>
  <r>
    <m/>
    <x v="1"/>
    <s v="Region VII "/>
    <x v="40"/>
    <s v="IA"/>
    <x v="305"/>
    <n v="2"/>
    <x v="1"/>
    <n v="97760"/>
    <n v="171080"/>
    <n v="128337"/>
    <n v="224591"/>
    <n v="156259"/>
    <n v="273453"/>
    <n v="192133"/>
    <n v="336232"/>
    <n v="228783"/>
    <n v="400371"/>
    <n v="252765"/>
    <n v="442339"/>
    <n v="274769"/>
    <n v="480846"/>
  </r>
  <r>
    <m/>
    <x v="1"/>
    <s v="Region VII "/>
    <x v="40"/>
    <s v="IA"/>
    <x v="305"/>
    <n v="3"/>
    <x v="2"/>
    <n v="88577"/>
    <n v="155010"/>
    <n v="120428"/>
    <n v="210748"/>
    <n v="152193"/>
    <n v="266338"/>
    <n v="200273"/>
    <n v="350477"/>
    <n v="247855"/>
    <n v="433746"/>
    <n v="279024"/>
    <n v="488292"/>
    <n v="309751"/>
    <n v="542064"/>
  </r>
  <r>
    <m/>
    <x v="1"/>
    <s v="Region VII "/>
    <x v="40"/>
    <s v="IA"/>
    <x v="305"/>
    <n v="4"/>
    <x v="3"/>
    <n v="99548"/>
    <n v="159276"/>
    <n v="139367"/>
    <n v="222987"/>
    <n v="179186"/>
    <n v="286697"/>
    <n v="238915"/>
    <n v="382263"/>
    <n v="298643"/>
    <n v="477829"/>
    <n v="338462"/>
    <n v="541540"/>
    <n v="378281"/>
    <n v="605250"/>
  </r>
  <r>
    <m/>
    <x v="4"/>
    <s v="Region VIII -"/>
    <x v="47"/>
    <s v="SD"/>
    <x v="348"/>
    <n v="1"/>
    <x v="0"/>
    <n v="120086"/>
    <n v="210150"/>
    <n v="155984"/>
    <n v="272972"/>
    <n v="186496"/>
    <n v="326368"/>
    <n v="222521"/>
    <n v="389411"/>
    <n v="262640"/>
    <n v="459620"/>
    <n v="288162"/>
    <n v="504284"/>
    <n v="312219"/>
    <n v="546384"/>
  </r>
  <r>
    <m/>
    <x v="4"/>
    <s v="Region VIII -"/>
    <x v="47"/>
    <s v="SD"/>
    <x v="348"/>
    <n v="2"/>
    <x v="1"/>
    <n v="100190"/>
    <n v="175333"/>
    <n v="133470"/>
    <n v="233572"/>
    <n v="164418"/>
    <n v="287731"/>
    <n v="206820"/>
    <n v="361936"/>
    <n v="250146"/>
    <n v="437756"/>
    <n v="276218"/>
    <n v="483382"/>
    <n v="300637"/>
    <n v="526115"/>
  </r>
  <r>
    <m/>
    <x v="4"/>
    <s v="Region VIII -"/>
    <x v="47"/>
    <s v="SD"/>
    <x v="348"/>
    <n v="3"/>
    <x v="2"/>
    <n v="92138"/>
    <n v="161241"/>
    <n v="127194"/>
    <n v="222590"/>
    <n v="161227"/>
    <n v="282147"/>
    <n v="210344"/>
    <n v="368102"/>
    <n v="261970"/>
    <n v="458448"/>
    <n v="294715"/>
    <n v="515751"/>
    <n v="326946"/>
    <n v="572156"/>
  </r>
  <r>
    <m/>
    <x v="4"/>
    <s v="Region VIII -"/>
    <x v="47"/>
    <s v="SD"/>
    <x v="348"/>
    <n v="4"/>
    <x v="3"/>
    <n v="103524"/>
    <n v="165639"/>
    <n v="144934"/>
    <n v="231894"/>
    <n v="186343"/>
    <n v="298149"/>
    <n v="248458"/>
    <n v="397533"/>
    <n v="310572"/>
    <n v="496916"/>
    <n v="351982"/>
    <n v="563171"/>
    <n v="393392"/>
    <n v="629426"/>
  </r>
  <r>
    <m/>
    <x v="1"/>
    <s v="Region VIII"/>
    <x v="47"/>
    <s v="SD"/>
    <x v="348"/>
    <n v="1"/>
    <x v="0"/>
    <n v="120396"/>
    <n v="210693"/>
    <n v="156213"/>
    <n v="273374"/>
    <n v="187295"/>
    <n v="327767"/>
    <n v="223965"/>
    <n v="391938"/>
    <n v="264211"/>
    <n v="462370"/>
    <n v="289800"/>
    <n v="507149"/>
    <n v="312985"/>
    <n v="547725"/>
  </r>
  <r>
    <m/>
    <x v="1"/>
    <s v="Region VIII"/>
    <x v="47"/>
    <s v="SD"/>
    <x v="348"/>
    <n v="2"/>
    <x v="1"/>
    <n v="104038"/>
    <n v="182067"/>
    <n v="136681"/>
    <n v="239192"/>
    <n v="166513"/>
    <n v="291398"/>
    <n v="204917"/>
    <n v="358604"/>
    <n v="244106"/>
    <n v="427185"/>
    <n v="269739"/>
    <n v="472043"/>
    <n v="293286"/>
    <n v="513251"/>
  </r>
  <r>
    <m/>
    <x v="1"/>
    <s v="Region VIII"/>
    <x v="47"/>
    <s v="SD"/>
    <x v="348"/>
    <n v="3"/>
    <x v="2"/>
    <n v="93938"/>
    <n v="164391"/>
    <n v="127624"/>
    <n v="223343"/>
    <n v="161219"/>
    <n v="282133"/>
    <n v="212078"/>
    <n v="371137"/>
    <n v="262398"/>
    <n v="459197"/>
    <n v="295345"/>
    <n v="516854"/>
    <n v="327812"/>
    <n v="573670"/>
  </r>
  <r>
    <m/>
    <x v="1"/>
    <s v="Region VIII"/>
    <x v="47"/>
    <s v="SD"/>
    <x v="348"/>
    <n v="4"/>
    <x v="3"/>
    <n v="106224"/>
    <n v="169958"/>
    <n v="148713"/>
    <n v="237941"/>
    <n v="191202"/>
    <n v="305924"/>
    <n v="254937"/>
    <n v="407899"/>
    <n v="318671"/>
    <n v="509873"/>
    <n v="361160"/>
    <n v="577856"/>
    <n v="403650"/>
    <n v="645839"/>
  </r>
  <r>
    <m/>
    <x v="4"/>
    <s v="Region V - Midwest"/>
    <x v="30"/>
    <s v="IN"/>
    <x v="213"/>
    <n v="1"/>
    <x v="0"/>
    <n v="117637"/>
    <n v="205865"/>
    <n v="152842"/>
    <n v="267474"/>
    <n v="182773"/>
    <n v="319853"/>
    <n v="218126"/>
    <n v="381720"/>
    <n v="257485"/>
    <n v="450599"/>
    <n v="282521"/>
    <n v="494411"/>
    <n v="306132"/>
    <n v="535730"/>
  </r>
  <r>
    <m/>
    <x v="4"/>
    <s v="Region V - Midwest"/>
    <x v="30"/>
    <s v="IN"/>
    <x v="213"/>
    <n v="2"/>
    <x v="1"/>
    <n v="97939"/>
    <n v="171393"/>
    <n v="130551"/>
    <n v="228464"/>
    <n v="160913"/>
    <n v="281598"/>
    <n v="202581"/>
    <n v="354516"/>
    <n v="245115"/>
    <n v="428951"/>
    <n v="270695"/>
    <n v="473717"/>
    <n v="294664"/>
    <n v="515662"/>
  </r>
  <r>
    <m/>
    <x v="4"/>
    <s v="Region V - Midwest"/>
    <x v="30"/>
    <s v="IN"/>
    <x v="213"/>
    <n v="3"/>
    <x v="2"/>
    <n v="89933"/>
    <n v="157383"/>
    <n v="124126"/>
    <n v="217220"/>
    <n v="157305"/>
    <n v="275283"/>
    <n v="205160"/>
    <n v="359029"/>
    <n v="255499"/>
    <n v="447124"/>
    <n v="287403"/>
    <n v="502955"/>
    <n v="318798"/>
    <n v="557897"/>
  </r>
  <r>
    <m/>
    <x v="4"/>
    <s v="Region V - Midwest"/>
    <x v="30"/>
    <s v="IN"/>
    <x v="213"/>
    <n v="4"/>
    <x v="3"/>
    <n v="101409"/>
    <n v="162254"/>
    <n v="141972"/>
    <n v="227155"/>
    <n v="182535"/>
    <n v="292057"/>
    <n v="243380"/>
    <n v="389409"/>
    <n v="304226"/>
    <n v="486761"/>
    <n v="344789"/>
    <n v="551662"/>
    <n v="385352"/>
    <n v="616564"/>
  </r>
  <r>
    <m/>
    <x v="1"/>
    <s v="Region V"/>
    <x v="30"/>
    <s v="IN"/>
    <x v="213"/>
    <n v="1"/>
    <x v="0"/>
    <n v="119748"/>
    <n v="209559"/>
    <n v="155355"/>
    <n v="271871"/>
    <n v="186254"/>
    <n v="325945"/>
    <n v="222702"/>
    <n v="389729"/>
    <n v="262707"/>
    <n v="459738"/>
    <n v="288143"/>
    <n v="504251"/>
    <n v="311180"/>
    <n v="544565"/>
  </r>
  <r>
    <m/>
    <x v="1"/>
    <s v="Region V"/>
    <x v="30"/>
    <s v="IN"/>
    <x v="213"/>
    <n v="2"/>
    <x v="1"/>
    <n v="103552"/>
    <n v="181216"/>
    <n v="136016"/>
    <n v="238027"/>
    <n v="165678"/>
    <n v="289936"/>
    <n v="203843"/>
    <n v="356725"/>
    <n v="242801"/>
    <n v="424901"/>
    <n v="268285"/>
    <n v="469500"/>
    <n v="291689"/>
    <n v="510455"/>
  </r>
  <r>
    <m/>
    <x v="1"/>
    <s v="Region V"/>
    <x v="30"/>
    <s v="IN"/>
    <x v="213"/>
    <n v="3"/>
    <x v="2"/>
    <n v="93584"/>
    <n v="163772"/>
    <n v="127168"/>
    <n v="222544"/>
    <n v="160660"/>
    <n v="281155"/>
    <n v="211362"/>
    <n v="369884"/>
    <n v="261530"/>
    <n v="457677"/>
    <n v="294381"/>
    <n v="515166"/>
    <n v="326756"/>
    <n v="571824"/>
  </r>
  <r>
    <m/>
    <x v="1"/>
    <s v="Region V"/>
    <x v="30"/>
    <s v="IN"/>
    <x v="213"/>
    <n v="4"/>
    <x v="3"/>
    <n v="105653"/>
    <n v="169046"/>
    <n v="147915"/>
    <n v="236664"/>
    <n v="190176"/>
    <n v="304282"/>
    <n v="253568"/>
    <n v="405709"/>
    <n v="316960"/>
    <n v="507137"/>
    <n v="359222"/>
    <n v="574755"/>
    <n v="401483"/>
    <n v="642373"/>
  </r>
  <r>
    <m/>
    <x v="4"/>
    <s v="Region IV - Southeast"/>
    <x v="27"/>
    <s v="SC"/>
    <x v="185"/>
    <n v="1"/>
    <x v="0"/>
    <n v="116649"/>
    <n v="204136"/>
    <n v="151263"/>
    <n v="264711"/>
    <n v="180628"/>
    <n v="316100"/>
    <n v="215209"/>
    <n v="376616"/>
    <n v="253790"/>
    <n v="444133"/>
    <n v="278360"/>
    <n v="487130"/>
    <n v="301432"/>
    <n v="527506"/>
  </r>
  <r>
    <m/>
    <x v="4"/>
    <s v="Region IV - Southeast"/>
    <x v="27"/>
    <s v="SC"/>
    <x v="185"/>
    <n v="2"/>
    <x v="1"/>
    <n v="98710"/>
    <n v="172742"/>
    <n v="130962"/>
    <n v="229184"/>
    <n v="160721"/>
    <n v="281261"/>
    <n v="201052"/>
    <n v="351841"/>
    <n v="242525"/>
    <n v="424419"/>
    <n v="267590"/>
    <n v="468283"/>
    <n v="290989"/>
    <n v="509230"/>
  </r>
  <r>
    <m/>
    <x v="4"/>
    <s v="Region IV - Southeast"/>
    <x v="27"/>
    <s v="SC"/>
    <x v="185"/>
    <n v="3"/>
    <x v="2"/>
    <n v="91667"/>
    <n v="160416"/>
    <n v="126711"/>
    <n v="221745"/>
    <n v="160833"/>
    <n v="281458"/>
    <n v="210273"/>
    <n v="367978"/>
    <n v="261976"/>
    <n v="458458"/>
    <n v="294937"/>
    <n v="516139"/>
    <n v="327434"/>
    <n v="573009"/>
  </r>
  <r>
    <m/>
    <x v="4"/>
    <s v="Region IV - Southeast"/>
    <x v="27"/>
    <s v="SC"/>
    <x v="185"/>
    <n v="4"/>
    <x v="3"/>
    <n v="100592"/>
    <n v="160948"/>
    <n v="140829"/>
    <n v="225327"/>
    <n v="181066"/>
    <n v="289706"/>
    <n v="241422"/>
    <n v="386275"/>
    <n v="301777"/>
    <n v="482844"/>
    <n v="342014"/>
    <n v="547223"/>
    <n v="382251"/>
    <n v="611602"/>
  </r>
  <r>
    <m/>
    <x v="1"/>
    <s v="Region IV"/>
    <x v="27"/>
    <s v="SC"/>
    <x v="185"/>
    <n v="1"/>
    <x v="0"/>
    <n v="116302"/>
    <n v="203529"/>
    <n v="150614"/>
    <n v="263574"/>
    <n v="180392"/>
    <n v="315686"/>
    <n v="215425"/>
    <n v="376994"/>
    <n v="253892"/>
    <n v="444312"/>
    <n v="278374"/>
    <n v="487155"/>
    <n v="300376"/>
    <n v="525657"/>
  </r>
  <r>
    <m/>
    <x v="1"/>
    <s v="Region IV"/>
    <x v="27"/>
    <s v="SC"/>
    <x v="185"/>
    <n v="2"/>
    <x v="1"/>
    <n v="101713"/>
    <n v="177997"/>
    <n v="133193"/>
    <n v="233088"/>
    <n v="161856"/>
    <n v="283249"/>
    <n v="198437"/>
    <n v="347264"/>
    <n v="235960"/>
    <n v="412931"/>
    <n v="260546"/>
    <n v="455956"/>
    <n v="283011"/>
    <n v="495268"/>
  </r>
  <r>
    <m/>
    <x v="1"/>
    <s v="Region IV"/>
    <x v="27"/>
    <s v="SC"/>
    <x v="185"/>
    <n v="3"/>
    <x v="2"/>
    <n v="93240"/>
    <n v="163170"/>
    <n v="127068"/>
    <n v="222369"/>
    <n v="160814"/>
    <n v="281424"/>
    <n v="211850"/>
    <n v="370738"/>
    <n v="262405"/>
    <n v="459208"/>
    <n v="295573"/>
    <n v="517252"/>
    <n v="328313"/>
    <n v="574547"/>
  </r>
  <r>
    <m/>
    <x v="1"/>
    <s v="Region IV"/>
    <x v="27"/>
    <s v="SC"/>
    <x v="185"/>
    <n v="4"/>
    <x v="3"/>
    <n v="102642"/>
    <n v="164227"/>
    <n v="143698"/>
    <n v="229917"/>
    <n v="184755"/>
    <n v="295608"/>
    <n v="246340"/>
    <n v="394144"/>
    <n v="307925"/>
    <n v="492680"/>
    <n v="348982"/>
    <n v="558371"/>
    <n v="390038"/>
    <n v="624061"/>
  </r>
  <r>
    <m/>
    <x v="4"/>
    <s v="Region X - Northwest"/>
    <x v="9"/>
    <s v="WA"/>
    <x v="50"/>
    <n v="1"/>
    <x v="0"/>
    <n v="121962"/>
    <n v="213434"/>
    <n v="158334"/>
    <n v="277085"/>
    <n v="189230"/>
    <n v="331153"/>
    <n v="225678"/>
    <n v="394937"/>
    <n v="266292"/>
    <n v="466011"/>
    <n v="292138"/>
    <n v="511241"/>
    <n v="316470"/>
    <n v="553823"/>
  </r>
  <r>
    <m/>
    <x v="4"/>
    <s v="Region X - Northwest"/>
    <x v="9"/>
    <s v="WA"/>
    <x v="50"/>
    <n v="2"/>
    <x v="1"/>
    <n v="102226"/>
    <n v="178896"/>
    <n v="136000"/>
    <n v="238001"/>
    <n v="167329"/>
    <n v="292825"/>
    <n v="210103"/>
    <n v="367681"/>
    <n v="253898"/>
    <n v="444322"/>
    <n v="280289"/>
    <n v="490507"/>
    <n v="304981"/>
    <n v="533716"/>
  </r>
  <r>
    <m/>
    <x v="4"/>
    <s v="Region X - Northwest"/>
    <x v="9"/>
    <s v="WA"/>
    <x v="50"/>
    <n v="3"/>
    <x v="2"/>
    <n v="94312"/>
    <n v="165046"/>
    <n v="130252"/>
    <n v="227941"/>
    <n v="165177"/>
    <n v="289060"/>
    <n v="215648"/>
    <n v="377383"/>
    <n v="268607"/>
    <n v="470063"/>
    <n v="302255"/>
    <n v="528946"/>
    <n v="335393"/>
    <n v="586937"/>
  </r>
  <r>
    <m/>
    <x v="4"/>
    <s v="Region X - Northwest"/>
    <x v="9"/>
    <s v="WA"/>
    <x v="50"/>
    <n v="4"/>
    <x v="3"/>
    <n v="105152"/>
    <n v="168244"/>
    <n v="147213"/>
    <n v="235541"/>
    <n v="189274"/>
    <n v="302839"/>
    <n v="252366"/>
    <n v="403785"/>
    <n v="315457"/>
    <n v="504731"/>
    <n v="357518"/>
    <n v="572029"/>
    <n v="399579"/>
    <n v="639326"/>
  </r>
  <r>
    <m/>
    <x v="1"/>
    <s v="Region X"/>
    <x v="9"/>
    <s v="WA"/>
    <x v="50"/>
    <n v="1"/>
    <x v="0"/>
    <n v="121065"/>
    <n v="211864"/>
    <n v="157064"/>
    <n v="274862"/>
    <n v="188304"/>
    <n v="329532"/>
    <n v="225154"/>
    <n v="394019"/>
    <n v="265599"/>
    <n v="464798"/>
    <n v="291315"/>
    <n v="509802"/>
    <n v="314606"/>
    <n v="550561"/>
  </r>
  <r>
    <m/>
    <x v="1"/>
    <s v="Region X"/>
    <x v="9"/>
    <s v="WA"/>
    <x v="50"/>
    <n v="2"/>
    <x v="1"/>
    <n v="104689"/>
    <n v="183206"/>
    <n v="137510"/>
    <n v="240643"/>
    <n v="167499"/>
    <n v="293122"/>
    <n v="206085"/>
    <n v="360648"/>
    <n v="245472"/>
    <n v="429575"/>
    <n v="271237"/>
    <n v="474664"/>
    <n v="294898"/>
    <n v="516071"/>
  </r>
  <r>
    <m/>
    <x v="1"/>
    <s v="Region X"/>
    <x v="9"/>
    <s v="WA"/>
    <x v="50"/>
    <n v="3"/>
    <x v="2"/>
    <n v="94610"/>
    <n v="165567"/>
    <n v="128561"/>
    <n v="224982"/>
    <n v="162420"/>
    <n v="284235"/>
    <n v="213677"/>
    <n v="373934"/>
    <n v="264393"/>
    <n v="462688"/>
    <n v="297604"/>
    <n v="520806"/>
    <n v="330334"/>
    <n v="578084"/>
  </r>
  <r>
    <m/>
    <x v="1"/>
    <s v="Region X"/>
    <x v="9"/>
    <s v="WA"/>
    <x v="50"/>
    <n v="4"/>
    <x v="3"/>
    <n v="106816"/>
    <n v="170905"/>
    <n v="149542"/>
    <n v="239267"/>
    <n v="192268"/>
    <n v="307629"/>
    <n v="256358"/>
    <n v="410172"/>
    <n v="320447"/>
    <n v="512715"/>
    <n v="363173"/>
    <n v="581077"/>
    <n v="405899"/>
    <n v="649439"/>
  </r>
  <r>
    <m/>
    <x v="4"/>
    <s v="Region I - Northeast"/>
    <x v="2"/>
    <s v="ME"/>
    <x v="18"/>
    <n v="1"/>
    <x v="0"/>
    <n v="136810"/>
    <n v="239417"/>
    <n v="177663"/>
    <n v="310910"/>
    <n v="212377"/>
    <n v="371659"/>
    <n v="253347"/>
    <n v="443356"/>
    <n v="298985"/>
    <n v="523224"/>
    <n v="328023"/>
    <n v="574041"/>
    <n v="355379"/>
    <n v="621913"/>
  </r>
  <r>
    <m/>
    <x v="4"/>
    <s v="Region I - Northeast"/>
    <x v="2"/>
    <s v="ME"/>
    <x v="18"/>
    <n v="2"/>
    <x v="1"/>
    <n v="114386"/>
    <n v="200175"/>
    <n v="152287"/>
    <n v="266502"/>
    <n v="187492"/>
    <n v="328111"/>
    <n v="235650"/>
    <n v="412388"/>
    <n v="284903"/>
    <n v="498580"/>
    <n v="314561"/>
    <n v="550482"/>
    <n v="342324"/>
    <n v="599068"/>
  </r>
  <r>
    <m/>
    <x v="4"/>
    <s v="Region I - Northeast"/>
    <x v="2"/>
    <s v="ME"/>
    <x v="18"/>
    <n v="3"/>
    <x v="2"/>
    <n v="105348"/>
    <n v="184358"/>
    <n v="145459"/>
    <n v="254554"/>
    <n v="184417"/>
    <n v="322730"/>
    <n v="240676"/>
    <n v="421183"/>
    <n v="299763"/>
    <n v="524586"/>
    <n v="337270"/>
    <n v="590222"/>
    <n v="374197"/>
    <n v="654845"/>
  </r>
  <r>
    <m/>
    <x v="4"/>
    <s v="Region I - Northeast"/>
    <x v="2"/>
    <s v="ME"/>
    <x v="18"/>
    <n v="4"/>
    <x v="3"/>
    <n v="117947"/>
    <n v="188716"/>
    <n v="165126"/>
    <n v="264202"/>
    <n v="212305"/>
    <n v="339688"/>
    <n v="283073"/>
    <n v="452917"/>
    <n v="353842"/>
    <n v="566147"/>
    <n v="401021"/>
    <n v="641633"/>
    <n v="448200"/>
    <n v="717119"/>
  </r>
  <r>
    <m/>
    <x v="4"/>
    <s v="Region V - Midwest"/>
    <x v="29"/>
    <s v="IL"/>
    <x v="18"/>
    <n v="1"/>
    <x v="0"/>
    <n v="129832"/>
    <n v="227205"/>
    <n v="168454"/>
    <n v="294795"/>
    <n v="201240"/>
    <n v="352170"/>
    <n v="239884"/>
    <n v="419796"/>
    <n v="282971"/>
    <n v="495199"/>
    <n v="310401"/>
    <n v="543201"/>
    <n v="336191"/>
    <n v="588335"/>
  </r>
  <r>
    <m/>
    <x v="4"/>
    <s v="Region V - Midwest"/>
    <x v="29"/>
    <s v="IL"/>
    <x v="18"/>
    <n v="2"/>
    <x v="1"/>
    <n v="109346"/>
    <n v="191355"/>
    <n v="145271"/>
    <n v="254224"/>
    <n v="178506"/>
    <n v="312386"/>
    <n v="223717"/>
    <n v="391505"/>
    <n v="270106"/>
    <n v="472686"/>
    <n v="298102"/>
    <n v="521678"/>
    <n v="324265"/>
    <n v="567464"/>
  </r>
  <r>
    <m/>
    <x v="4"/>
    <s v="Region V - Midwest"/>
    <x v="29"/>
    <s v="IL"/>
    <x v="18"/>
    <n v="3"/>
    <x v="2"/>
    <n v="101215"/>
    <n v="177125"/>
    <n v="139848"/>
    <n v="244734"/>
    <n v="177428"/>
    <n v="310499"/>
    <n v="231808"/>
    <n v="405663"/>
    <n v="288771"/>
    <n v="505349"/>
    <n v="325025"/>
    <n v="568793"/>
    <n v="360749"/>
    <n v="631311"/>
  </r>
  <r>
    <m/>
    <x v="4"/>
    <s v="Region V - Midwest"/>
    <x v="29"/>
    <s v="IL"/>
    <x v="18"/>
    <n v="4"/>
    <x v="3"/>
    <n v="111949"/>
    <n v="179118"/>
    <n v="156729"/>
    <n v="250766"/>
    <n v="201508"/>
    <n v="322413"/>
    <n v="268677"/>
    <n v="429884"/>
    <n v="335847"/>
    <n v="537355"/>
    <n v="380626"/>
    <n v="609002"/>
    <n v="425406"/>
    <n v="680650"/>
  </r>
  <r>
    <m/>
    <x v="4"/>
    <s v="Region V - Midwest"/>
    <x v="33"/>
    <s v="OH"/>
    <x v="18"/>
    <n v="1"/>
    <x v="0"/>
    <n v="116341"/>
    <n v="203596"/>
    <n v="151125"/>
    <n v="264468"/>
    <n v="180691"/>
    <n v="316209"/>
    <n v="215601"/>
    <n v="377302"/>
    <n v="254477"/>
    <n v="445335"/>
    <n v="279208"/>
    <n v="488615"/>
    <n v="302521"/>
    <n v="529412"/>
  </r>
  <r>
    <m/>
    <x v="4"/>
    <s v="Region V - Midwest"/>
    <x v="33"/>
    <s v="OH"/>
    <x v="18"/>
    <n v="2"/>
    <x v="1"/>
    <n v="97036"/>
    <n v="169813"/>
    <n v="129279"/>
    <n v="226239"/>
    <n v="159268"/>
    <n v="278720"/>
    <n v="200367"/>
    <n v="350642"/>
    <n v="242354"/>
    <n v="424120"/>
    <n v="267619"/>
    <n v="468334"/>
    <n v="291283"/>
    <n v="509746"/>
  </r>
  <r>
    <m/>
    <x v="4"/>
    <s v="Region V - Midwest"/>
    <x v="33"/>
    <s v="OH"/>
    <x v="18"/>
    <n v="3"/>
    <x v="2"/>
    <n v="89218"/>
    <n v="156132"/>
    <n v="123160"/>
    <n v="215530"/>
    <n v="156109"/>
    <n v="273191"/>
    <n v="203657"/>
    <n v="356400"/>
    <n v="253640"/>
    <n v="443870"/>
    <n v="285339"/>
    <n v="499344"/>
    <n v="316540"/>
    <n v="553945"/>
  </r>
  <r>
    <m/>
    <x v="4"/>
    <s v="Region V - Midwest"/>
    <x v="33"/>
    <s v="OH"/>
    <x v="18"/>
    <n v="4"/>
    <x v="3"/>
    <n v="100295"/>
    <n v="160472"/>
    <n v="140413"/>
    <n v="224660"/>
    <n v="180531"/>
    <n v="288849"/>
    <n v="240707"/>
    <n v="385132"/>
    <n v="300884"/>
    <n v="481415"/>
    <n v="341002"/>
    <n v="545604"/>
    <n v="381120"/>
    <n v="609792"/>
  </r>
  <r>
    <m/>
    <x v="4"/>
    <s v="Region VII - Midwest"/>
    <x v="42"/>
    <s v="ME"/>
    <x v="18"/>
    <n v="1"/>
    <x v="0"/>
    <n v="118285"/>
    <n v="207000"/>
    <n v="153701"/>
    <n v="268976"/>
    <n v="183814"/>
    <n v="321675"/>
    <n v="219388"/>
    <n v="383929"/>
    <n v="258989"/>
    <n v="453231"/>
    <n v="284177"/>
    <n v="497310"/>
    <n v="307937"/>
    <n v="538890"/>
  </r>
  <r>
    <m/>
    <x v="4"/>
    <s v="Region VII - Midwest"/>
    <x v="42"/>
    <s v="ME"/>
    <x v="18"/>
    <n v="2"/>
    <x v="1"/>
    <n v="98390"/>
    <n v="172183"/>
    <n v="131186"/>
    <n v="229576"/>
    <n v="161736"/>
    <n v="283038"/>
    <n v="203687"/>
    <n v="356453"/>
    <n v="246495"/>
    <n v="431367"/>
    <n v="272233"/>
    <n v="476408"/>
    <n v="296355"/>
    <n v="518621"/>
  </r>
  <r>
    <m/>
    <x v="4"/>
    <s v="Region VII - Midwest"/>
    <x v="42"/>
    <s v="ME"/>
    <x v="18"/>
    <n v="3"/>
    <x v="2"/>
    <n v="90291"/>
    <n v="158009"/>
    <n v="124608"/>
    <n v="218064"/>
    <n v="157902"/>
    <n v="276329"/>
    <n v="205911"/>
    <n v="360344"/>
    <n v="256429"/>
    <n v="448750"/>
    <n v="288435"/>
    <n v="504761"/>
    <n v="319927"/>
    <n v="559873"/>
  </r>
  <r>
    <m/>
    <x v="4"/>
    <s v="Region VII - Midwest"/>
    <x v="42"/>
    <s v="ME"/>
    <x v="18"/>
    <n v="4"/>
    <x v="3"/>
    <n v="101965"/>
    <n v="163145"/>
    <n v="142752"/>
    <n v="228403"/>
    <n v="183538"/>
    <n v="293660"/>
    <n v="244717"/>
    <n v="391547"/>
    <n v="305896"/>
    <n v="489434"/>
    <n v="346682"/>
    <n v="554692"/>
    <n v="387469"/>
    <n v="619950"/>
  </r>
  <r>
    <m/>
    <x v="1"/>
    <s v="Region I"/>
    <x v="2"/>
    <s v="MA"/>
    <x v="18"/>
    <n v="1"/>
    <x v="0"/>
    <n v="135883"/>
    <n v="237794"/>
    <n v="176301"/>
    <n v="308527"/>
    <n v="211376"/>
    <n v="369908"/>
    <n v="252754"/>
    <n v="442319"/>
    <n v="298169"/>
    <n v="521796"/>
    <n v="327044"/>
    <n v="572327"/>
    <n v="353204"/>
    <n v="618107"/>
  </r>
  <r>
    <m/>
    <x v="1"/>
    <s v="Region I"/>
    <x v="2"/>
    <s v="MA"/>
    <x v="18"/>
    <n v="2"/>
    <x v="1"/>
    <n v="117445"/>
    <n v="205529"/>
    <n v="154286"/>
    <n v="270000"/>
    <n v="187952"/>
    <n v="328915"/>
    <n v="231285"/>
    <n v="404748"/>
    <n v="275508"/>
    <n v="482139"/>
    <n v="304435"/>
    <n v="532761"/>
    <n v="331005"/>
    <n v="579259"/>
  </r>
  <r>
    <m/>
    <x v="1"/>
    <s v="Region I"/>
    <x v="2"/>
    <s v="MA"/>
    <x v="18"/>
    <n v="3"/>
    <x v="2"/>
    <n v="106072"/>
    <n v="185626"/>
    <n v="144118"/>
    <n v="252206"/>
    <n v="182060"/>
    <n v="318604"/>
    <n v="239500"/>
    <n v="419126"/>
    <n v="296333"/>
    <n v="518582"/>
    <n v="333545"/>
    <n v="583703"/>
    <n v="370216"/>
    <n v="647877"/>
  </r>
  <r>
    <m/>
    <x v="1"/>
    <s v="Region I"/>
    <x v="2"/>
    <s v="MA"/>
    <x v="18"/>
    <n v="4"/>
    <x v="3"/>
    <n v="119888"/>
    <n v="191820"/>
    <n v="167843"/>
    <n v="268548"/>
    <n v="215798"/>
    <n v="345276"/>
    <n v="287730"/>
    <n v="460368"/>
    <n v="359663"/>
    <n v="575460"/>
    <n v="407618"/>
    <n v="652188"/>
    <n v="455573"/>
    <n v="728916"/>
  </r>
  <r>
    <m/>
    <x v="1"/>
    <s v="Region V"/>
    <x v="29"/>
    <s v="IL"/>
    <x v="18"/>
    <n v="1"/>
    <x v="0"/>
    <n v="128959"/>
    <n v="225678"/>
    <n v="167201"/>
    <n v="292602"/>
    <n v="200389"/>
    <n v="350680"/>
    <n v="239500"/>
    <n v="419126"/>
    <n v="282435"/>
    <n v="494260"/>
    <n v="309742"/>
    <n v="542049"/>
    <n v="334409"/>
    <n v="585215"/>
  </r>
  <r>
    <m/>
    <x v="1"/>
    <s v="Region V"/>
    <x v="29"/>
    <s v="IL"/>
    <x v="18"/>
    <n v="2"/>
    <x v="1"/>
    <n v="111953"/>
    <n v="195918"/>
    <n v="146895"/>
    <n v="257066"/>
    <n v="178783"/>
    <n v="312870"/>
    <n v="219698"/>
    <n v="384471"/>
    <n v="261533"/>
    <n v="457682"/>
    <n v="288914"/>
    <n v="505600"/>
    <n v="314016"/>
    <n v="549528"/>
  </r>
  <r>
    <m/>
    <x v="1"/>
    <s v="Region V"/>
    <x v="29"/>
    <s v="IL"/>
    <x v="18"/>
    <n v="3"/>
    <x v="2"/>
    <n v="101680"/>
    <n v="177941"/>
    <n v="138310"/>
    <n v="242043"/>
    <n v="174844"/>
    <n v="305977"/>
    <n v="230131"/>
    <n v="402730"/>
    <n v="284858"/>
    <n v="498501"/>
    <n v="320718"/>
    <n v="561257"/>
    <n v="356080"/>
    <n v="623139"/>
  </r>
  <r>
    <m/>
    <x v="1"/>
    <s v="Region V"/>
    <x v="29"/>
    <s v="IL"/>
    <x v="18"/>
    <n v="4"/>
    <x v="3"/>
    <n v="113791"/>
    <n v="182066"/>
    <n v="159308"/>
    <n v="254892"/>
    <n v="204824"/>
    <n v="327718"/>
    <n v="273099"/>
    <n v="436958"/>
    <n v="341373"/>
    <n v="546197"/>
    <n v="386890"/>
    <n v="619024"/>
    <n v="432406"/>
    <n v="691850"/>
  </r>
  <r>
    <m/>
    <x v="1"/>
    <s v="Region VII "/>
    <x v="42"/>
    <s v="MO"/>
    <x v="18"/>
    <n v="1"/>
    <x v="0"/>
    <n v="116815"/>
    <n v="204426"/>
    <n v="151682"/>
    <n v="265443"/>
    <n v="181938"/>
    <n v="318392"/>
    <n v="217673"/>
    <n v="380927"/>
    <n v="256887"/>
    <n v="449552"/>
    <n v="281809"/>
    <n v="493166"/>
    <n v="304464"/>
    <n v="532812"/>
  </r>
  <r>
    <m/>
    <x v="1"/>
    <s v="Region VII "/>
    <x v="42"/>
    <s v="MO"/>
    <x v="18"/>
    <n v="2"/>
    <x v="1"/>
    <n v="100457"/>
    <n v="175799"/>
    <n v="132149"/>
    <n v="231261"/>
    <n v="161155"/>
    <n v="282022"/>
    <n v="198625"/>
    <n v="347593"/>
    <n v="236781"/>
    <n v="414368"/>
    <n v="261723"/>
    <n v="458015"/>
    <n v="284683"/>
    <n v="498195"/>
  </r>
  <r>
    <m/>
    <x v="1"/>
    <s v="Region VII "/>
    <x v="42"/>
    <s v="MO"/>
    <x v="18"/>
    <n v="3"/>
    <x v="2"/>
    <n v="90141"/>
    <n v="157746"/>
    <n v="122309"/>
    <n v="214040"/>
    <n v="154384"/>
    <n v="270172"/>
    <n v="202966"/>
    <n v="355190"/>
    <n v="251008"/>
    <n v="439263"/>
    <n v="282436"/>
    <n v="494262"/>
    <n v="313383"/>
    <n v="548421"/>
  </r>
  <r>
    <m/>
    <x v="1"/>
    <s v="Region VII "/>
    <x v="42"/>
    <s v="MO"/>
    <x v="18"/>
    <n v="4"/>
    <x v="3"/>
    <n v="103051"/>
    <n v="164882"/>
    <n v="144272"/>
    <n v="230835"/>
    <n v="185493"/>
    <n v="296788"/>
    <n v="247323"/>
    <n v="395717"/>
    <n v="309154"/>
    <n v="494647"/>
    <n v="350375"/>
    <n v="560600"/>
    <n v="391595"/>
    <n v="626553"/>
  </r>
  <r>
    <m/>
    <x v="1"/>
    <s v="Region V"/>
    <x v="33"/>
    <s v="OH"/>
    <x v="18"/>
    <n v="1"/>
    <x v="0"/>
    <n v="116064"/>
    <n v="203111"/>
    <n v="150616"/>
    <n v="263578"/>
    <n v="180601"/>
    <n v="316051"/>
    <n v="215983"/>
    <n v="377971"/>
    <n v="254816"/>
    <n v="445929"/>
    <n v="279504"/>
    <n v="489132"/>
    <n v="301889"/>
    <n v="528306"/>
  </r>
  <r>
    <m/>
    <x v="1"/>
    <s v="Region V"/>
    <x v="33"/>
    <s v="OH"/>
    <x v="18"/>
    <n v="2"/>
    <x v="1"/>
    <n v="100192"/>
    <n v="175335"/>
    <n v="131664"/>
    <n v="230412"/>
    <n v="160435"/>
    <n v="280762"/>
    <n v="197501"/>
    <n v="345627"/>
    <n v="235308"/>
    <n v="411789"/>
    <n v="260034"/>
    <n v="455059"/>
    <n v="282758"/>
    <n v="494826"/>
  </r>
  <r>
    <m/>
    <x v="1"/>
    <s v="Region V"/>
    <x v="33"/>
    <s v="OH"/>
    <x v="18"/>
    <n v="3"/>
    <x v="2"/>
    <n v="90346"/>
    <n v="158105"/>
    <n v="122711"/>
    <n v="214744"/>
    <n v="154986"/>
    <n v="271226"/>
    <n v="203854"/>
    <n v="356745"/>
    <n v="252198"/>
    <n v="441347"/>
    <n v="283846"/>
    <n v="496730"/>
    <n v="315027"/>
    <n v="551298"/>
  </r>
  <r>
    <m/>
    <x v="1"/>
    <s v="Region V"/>
    <x v="33"/>
    <s v="OH"/>
    <x v="18"/>
    <n v="4"/>
    <x v="3"/>
    <n v="102398"/>
    <n v="163837"/>
    <n v="143358"/>
    <n v="229372"/>
    <n v="184317"/>
    <n v="294907"/>
    <n v="245756"/>
    <n v="393210"/>
    <n v="307195"/>
    <n v="491512"/>
    <n v="348155"/>
    <n v="557047"/>
    <n v="389114"/>
    <n v="622582"/>
  </r>
  <r>
    <m/>
    <x v="4"/>
    <s v="Region V - Midwest"/>
    <x v="32"/>
    <s v="ME"/>
    <x v="231"/>
    <n v="1"/>
    <x v="0"/>
    <n v="130673"/>
    <n v="228677"/>
    <n v="169703"/>
    <n v="296980"/>
    <n v="202870"/>
    <n v="355023"/>
    <n v="242018"/>
    <n v="423531"/>
    <n v="285624"/>
    <n v="499841"/>
    <n v="313368"/>
    <n v="548394"/>
    <n v="339507"/>
    <n v="594138"/>
  </r>
  <r>
    <m/>
    <x v="4"/>
    <s v="Region V - Midwest"/>
    <x v="32"/>
    <s v="ME"/>
    <x v="231"/>
    <n v="2"/>
    <x v="1"/>
    <n v="109202"/>
    <n v="191103"/>
    <n v="145405"/>
    <n v="254460"/>
    <n v="179043"/>
    <n v="313325"/>
    <n v="225074"/>
    <n v="393879"/>
    <n v="272140"/>
    <n v="476245"/>
    <n v="300478"/>
    <n v="525836"/>
    <n v="327008"/>
    <n v="572264"/>
  </r>
  <r>
    <m/>
    <x v="4"/>
    <s v="Region V - Midwest"/>
    <x v="32"/>
    <s v="ME"/>
    <x v="231"/>
    <n v="3"/>
    <x v="2"/>
    <n v="100539"/>
    <n v="175944"/>
    <n v="138814"/>
    <n v="242924"/>
    <n v="175984"/>
    <n v="307971"/>
    <n v="229653"/>
    <n v="401893"/>
    <n v="286030"/>
    <n v="500553"/>
    <n v="321810"/>
    <n v="563168"/>
    <n v="357036"/>
    <n v="624813"/>
  </r>
  <r>
    <m/>
    <x v="4"/>
    <s v="Region V - Midwest"/>
    <x v="32"/>
    <s v="ME"/>
    <x v="231"/>
    <n v="4"/>
    <x v="3"/>
    <n v="112655"/>
    <n v="180248"/>
    <n v="157717"/>
    <n v="252347"/>
    <n v="202779"/>
    <n v="324447"/>
    <n v="270372"/>
    <n v="432596"/>
    <n v="337965"/>
    <n v="540745"/>
    <n v="383027"/>
    <n v="612844"/>
    <n v="428089"/>
    <n v="684943"/>
  </r>
  <r>
    <m/>
    <x v="1"/>
    <s v="Region V"/>
    <x v="32"/>
    <s v="MN"/>
    <x v="231"/>
    <n v="1"/>
    <x v="0"/>
    <n v="131552"/>
    <n v="230216"/>
    <n v="170636"/>
    <n v="298613"/>
    <n v="204553"/>
    <n v="357968"/>
    <n v="244549"/>
    <n v="427961"/>
    <n v="288451"/>
    <n v="504788"/>
    <n v="316367"/>
    <n v="553642"/>
    <n v="341629"/>
    <n v="597851"/>
  </r>
  <r>
    <m/>
    <x v="1"/>
    <s v="Region V"/>
    <x v="32"/>
    <s v="MN"/>
    <x v="231"/>
    <n v="2"/>
    <x v="1"/>
    <n v="113898"/>
    <n v="199322"/>
    <n v="149556"/>
    <n v="261723"/>
    <n v="182124"/>
    <n v="318718"/>
    <n v="223993"/>
    <n v="391987"/>
    <n v="266753"/>
    <n v="466817"/>
    <n v="294729"/>
    <n v="515776"/>
    <n v="320407"/>
    <n v="560712"/>
  </r>
  <r>
    <m/>
    <x v="1"/>
    <s v="Region V"/>
    <x v="32"/>
    <s v="MN"/>
    <x v="231"/>
    <n v="3"/>
    <x v="2"/>
    <n v="103095"/>
    <n v="180416"/>
    <n v="140137"/>
    <n v="245239"/>
    <n v="177079"/>
    <n v="309887"/>
    <n v="232997"/>
    <n v="407745"/>
    <n v="288333"/>
    <n v="504582"/>
    <n v="324576"/>
    <n v="568007"/>
    <n v="360301"/>
    <n v="630526"/>
  </r>
  <r>
    <m/>
    <x v="1"/>
    <s v="Region V"/>
    <x v="32"/>
    <s v="MN"/>
    <x v="231"/>
    <n v="4"/>
    <x v="3"/>
    <n v="116072"/>
    <n v="185715"/>
    <n v="162500"/>
    <n v="260000"/>
    <n v="208929"/>
    <n v="334286"/>
    <n v="278572"/>
    <n v="445715"/>
    <n v="348215"/>
    <n v="557144"/>
    <n v="394644"/>
    <n v="631430"/>
    <n v="441072"/>
    <n v="705716"/>
  </r>
  <r>
    <m/>
    <x v="4"/>
    <s v="Region II - Northeast"/>
    <x v="14"/>
    <s v="VI"/>
    <x v="87"/>
    <n v="1"/>
    <x v="0"/>
    <n v="169014"/>
    <n v="295775"/>
    <n v="219373"/>
    <n v="383903"/>
    <n v="262140"/>
    <n v="458745"/>
    <n v="312576"/>
    <n v="547007"/>
    <n v="368789"/>
    <n v="645380"/>
    <n v="404566"/>
    <n v="707991"/>
    <n v="438234"/>
    <n v="766909"/>
  </r>
  <r>
    <m/>
    <x v="4"/>
    <s v="Region II - Northeast"/>
    <x v="14"/>
    <s v="VI"/>
    <x v="87"/>
    <n v="2"/>
    <x v="1"/>
    <n v="141911"/>
    <n v="248343"/>
    <n v="188701"/>
    <n v="330227"/>
    <n v="232062"/>
    <n v="406108"/>
    <n v="291186"/>
    <n v="509576"/>
    <n v="351768"/>
    <n v="615594"/>
    <n v="388295"/>
    <n v="679516"/>
    <n v="422455"/>
    <n v="739296"/>
  </r>
  <r>
    <m/>
    <x v="4"/>
    <s v="Region II - Northeast"/>
    <x v="14"/>
    <s v="VI"/>
    <x v="87"/>
    <n v="3"/>
    <x v="2"/>
    <n v="131081"/>
    <n v="229392"/>
    <n v="181063"/>
    <n v="316860"/>
    <n v="229650"/>
    <n v="401888"/>
    <n v="299899"/>
    <n v="524823"/>
    <n v="373566"/>
    <n v="653740"/>
    <n v="420399"/>
    <n v="735698"/>
    <n v="466532"/>
    <n v="816431"/>
  </r>
  <r>
    <m/>
    <x v="4"/>
    <s v="Region II - Northeast"/>
    <x v="14"/>
    <s v="VI"/>
    <x v="87"/>
    <n v="4"/>
    <x v="3"/>
    <n v="145725"/>
    <n v="233160"/>
    <n v="204015"/>
    <n v="326424"/>
    <n v="262305"/>
    <n v="419688"/>
    <n v="349740"/>
    <n v="559584"/>
    <n v="437175"/>
    <n v="699479"/>
    <n v="495465"/>
    <n v="792743"/>
    <n v="553755"/>
    <n v="886007"/>
  </r>
  <r>
    <m/>
    <x v="1"/>
    <s v="Region II"/>
    <x v="14"/>
    <s v="VT"/>
    <x v="87"/>
    <n v="1"/>
    <x v="0"/>
    <n v="167954"/>
    <n v="293919"/>
    <n v="217755"/>
    <n v="381071"/>
    <n v="260973"/>
    <n v="456702"/>
    <n v="311904"/>
    <n v="545832"/>
    <n v="367813"/>
    <n v="643672"/>
    <n v="403373"/>
    <n v="705903"/>
    <n v="435491"/>
    <n v="762109"/>
  </r>
  <r>
    <m/>
    <x v="1"/>
    <s v="Region II"/>
    <x v="14"/>
    <s v="VT"/>
    <x v="87"/>
    <n v="2"/>
    <x v="1"/>
    <n v="145829"/>
    <n v="255201"/>
    <n v="191336"/>
    <n v="334838"/>
    <n v="232864"/>
    <n v="407512"/>
    <n v="286141"/>
    <n v="500746"/>
    <n v="340619"/>
    <n v="596084"/>
    <n v="376277"/>
    <n v="658485"/>
    <n v="408964"/>
    <n v="715687"/>
  </r>
  <r>
    <m/>
    <x v="1"/>
    <s v="Region II"/>
    <x v="14"/>
    <s v="VT"/>
    <x v="87"/>
    <n v="3"/>
    <x v="2"/>
    <n v="132475"/>
    <n v="231832"/>
    <n v="180206"/>
    <n v="315361"/>
    <n v="227812"/>
    <n v="398671"/>
    <n v="299854"/>
    <n v="524745"/>
    <n v="371167"/>
    <n v="649541"/>
    <n v="417897"/>
    <n v="731319"/>
    <n v="463977"/>
    <n v="811960"/>
  </r>
  <r>
    <m/>
    <x v="1"/>
    <s v="Region II"/>
    <x v="14"/>
    <s v="VT"/>
    <x v="87"/>
    <n v="4"/>
    <x v="3"/>
    <n v="148200"/>
    <n v="237121"/>
    <n v="207481"/>
    <n v="331969"/>
    <n v="266761"/>
    <n v="426817"/>
    <n v="355681"/>
    <n v="569089"/>
    <n v="444601"/>
    <n v="711362"/>
    <n v="503881"/>
    <n v="806210"/>
    <n v="563161"/>
    <n v="901058"/>
  </r>
  <r>
    <m/>
    <x v="4"/>
    <s v="Region II - Northeast"/>
    <x v="14"/>
    <s v="VI"/>
    <x v="88"/>
    <n v="1"/>
    <x v="0"/>
    <n v="179282"/>
    <n v="313744"/>
    <n v="232973"/>
    <n v="407703"/>
    <n v="278629"/>
    <n v="487601"/>
    <n v="332568"/>
    <n v="581993"/>
    <n v="392610"/>
    <n v="687067"/>
    <n v="430798"/>
    <n v="753896"/>
    <n v="466825"/>
    <n v="816943"/>
  </r>
  <r>
    <m/>
    <x v="4"/>
    <s v="Region II - Northeast"/>
    <x v="14"/>
    <s v="VI"/>
    <x v="88"/>
    <n v="2"/>
    <x v="1"/>
    <n v="149058"/>
    <n v="260852"/>
    <n v="198771"/>
    <n v="347849"/>
    <n v="245089"/>
    <n v="428905"/>
    <n v="308716"/>
    <n v="540253"/>
    <n v="373630"/>
    <n v="653852"/>
    <n v="412653"/>
    <n v="722143"/>
    <n v="449229"/>
    <n v="786152"/>
  </r>
  <r>
    <m/>
    <x v="4"/>
    <s v="Region II - Northeast"/>
    <x v="14"/>
    <s v="VI"/>
    <x v="88"/>
    <n v="3"/>
    <x v="2"/>
    <n v="136743"/>
    <n v="239301"/>
    <n v="188708"/>
    <n v="330239"/>
    <n v="239118"/>
    <n v="418457"/>
    <n v="311797"/>
    <n v="545645"/>
    <n v="388288"/>
    <n v="679504"/>
    <n v="436742"/>
    <n v="764298"/>
    <n v="484415"/>
    <n v="847725"/>
  </r>
  <r>
    <m/>
    <x v="4"/>
    <s v="Region II - Northeast"/>
    <x v="14"/>
    <s v="VI"/>
    <x v="88"/>
    <n v="4"/>
    <x v="3"/>
    <n v="154545"/>
    <n v="247272"/>
    <n v="216363"/>
    <n v="346181"/>
    <n v="278181"/>
    <n v="445089"/>
    <n v="370908"/>
    <n v="593452"/>
    <n v="463635"/>
    <n v="741815"/>
    <n v="525453"/>
    <n v="840724"/>
    <n v="587270"/>
    <n v="939633"/>
  </r>
  <r>
    <m/>
    <x v="1"/>
    <s v="Region II"/>
    <x v="14"/>
    <s v="VT"/>
    <x v="88"/>
    <n v="1"/>
    <x v="0"/>
    <n v="178222"/>
    <n v="311888"/>
    <n v="231355"/>
    <n v="404871"/>
    <n v="277462"/>
    <n v="485558"/>
    <n v="331896"/>
    <n v="580818"/>
    <n v="391634"/>
    <n v="685359"/>
    <n v="429605"/>
    <n v="751808"/>
    <n v="464082"/>
    <n v="812143"/>
  </r>
  <r>
    <m/>
    <x v="1"/>
    <s v="Region II"/>
    <x v="14"/>
    <s v="VT"/>
    <x v="88"/>
    <n v="2"/>
    <x v="1"/>
    <n v="153532"/>
    <n v="268681"/>
    <n v="201873"/>
    <n v="353278"/>
    <n v="246094"/>
    <n v="430664"/>
    <n v="303146"/>
    <n v="530505"/>
    <n v="361288"/>
    <n v="632253"/>
    <n v="399301"/>
    <n v="698777"/>
    <n v="434269"/>
    <n v="759970"/>
  </r>
  <r>
    <m/>
    <x v="1"/>
    <s v="Region II"/>
    <x v="14"/>
    <s v="VT"/>
    <x v="88"/>
    <n v="3"/>
    <x v="2"/>
    <n v="138076"/>
    <n v="241634"/>
    <n v="187438"/>
    <n v="328017"/>
    <n v="236660"/>
    <n v="414155"/>
    <n v="311200"/>
    <n v="544601"/>
    <n v="384926"/>
    <n v="673620"/>
    <n v="433170"/>
    <n v="758048"/>
    <n v="480691"/>
    <n v="841209"/>
  </r>
  <r>
    <m/>
    <x v="1"/>
    <s v="Region II"/>
    <x v="14"/>
    <s v="VT"/>
    <x v="88"/>
    <n v="4"/>
    <x v="3"/>
    <n v="157230"/>
    <n v="251569"/>
    <n v="220123"/>
    <n v="352196"/>
    <n v="283015"/>
    <n v="452823"/>
    <n v="377353"/>
    <n v="603765"/>
    <n v="471691"/>
    <n v="754706"/>
    <n v="534583"/>
    <n v="855333"/>
    <n v="597475"/>
    <n v="955961"/>
  </r>
  <r>
    <m/>
    <x v="4"/>
    <s v="Region VII - Midwest"/>
    <x v="42"/>
    <s v="ME"/>
    <x v="319"/>
    <n v="1"/>
    <x v="0"/>
    <n v="124431"/>
    <n v="217754"/>
    <n v="161604"/>
    <n v="282808"/>
    <n v="193195"/>
    <n v="338091"/>
    <n v="230485"/>
    <n v="403348"/>
    <n v="272019"/>
    <n v="476034"/>
    <n v="298445"/>
    <n v="522278"/>
    <n v="323344"/>
    <n v="565853"/>
  </r>
  <r>
    <m/>
    <x v="4"/>
    <s v="Region VII - Midwest"/>
    <x v="42"/>
    <s v="ME"/>
    <x v="319"/>
    <n v="2"/>
    <x v="1"/>
    <n v="103945"/>
    <n v="181903"/>
    <n v="138421"/>
    <n v="242237"/>
    <n v="170461"/>
    <n v="298306"/>
    <n v="214318"/>
    <n v="375056"/>
    <n v="259154"/>
    <n v="453520"/>
    <n v="286146"/>
    <n v="500755"/>
    <n v="311418"/>
    <n v="544982"/>
  </r>
  <r>
    <m/>
    <x v="4"/>
    <s v="Region VII - Midwest"/>
    <x v="42"/>
    <s v="ME"/>
    <x v="319"/>
    <n v="3"/>
    <x v="2"/>
    <n v="95673"/>
    <n v="167428"/>
    <n v="132090"/>
    <n v="231158"/>
    <n v="167454"/>
    <n v="293044"/>
    <n v="218508"/>
    <n v="382390"/>
    <n v="272147"/>
    <n v="476257"/>
    <n v="306184"/>
    <n v="535822"/>
    <n v="339692"/>
    <n v="594461"/>
  </r>
  <r>
    <m/>
    <x v="4"/>
    <s v="Region VII - Midwest"/>
    <x v="42"/>
    <s v="ME"/>
    <x v="319"/>
    <n v="4"/>
    <x v="3"/>
    <n v="107273"/>
    <n v="171637"/>
    <n v="150182"/>
    <n v="240291"/>
    <n v="193091"/>
    <n v="308946"/>
    <n v="257455"/>
    <n v="411928"/>
    <n v="321819"/>
    <n v="514910"/>
    <n v="364728"/>
    <n v="583565"/>
    <n v="407637"/>
    <n v="652219"/>
  </r>
  <r>
    <m/>
    <x v="1"/>
    <s v="Region VII "/>
    <x v="42"/>
    <s v="MO"/>
    <x v="319"/>
    <n v="1"/>
    <x v="0"/>
    <n v="124132"/>
    <n v="217231"/>
    <n v="161055"/>
    <n v="281847"/>
    <n v="193097"/>
    <n v="337920"/>
    <n v="230897"/>
    <n v="404071"/>
    <n v="272385"/>
    <n v="476675"/>
    <n v="298764"/>
    <n v="522836"/>
    <n v="322662"/>
    <n v="564658"/>
  </r>
  <r>
    <m/>
    <x v="1"/>
    <s v="Region VII "/>
    <x v="42"/>
    <s v="MO"/>
    <x v="319"/>
    <n v="2"/>
    <x v="1"/>
    <n v="107288"/>
    <n v="187754"/>
    <n v="140943"/>
    <n v="246650"/>
    <n v="171697"/>
    <n v="300471"/>
    <n v="211284"/>
    <n v="369746"/>
    <n v="251683"/>
    <n v="440445"/>
    <n v="278108"/>
    <n v="486690"/>
    <n v="302381"/>
    <n v="529167"/>
  </r>
  <r>
    <m/>
    <x v="1"/>
    <s v="Region VII "/>
    <x v="42"/>
    <s v="MO"/>
    <x v="319"/>
    <n v="3"/>
    <x v="2"/>
    <n v="96897"/>
    <n v="169570"/>
    <n v="131652"/>
    <n v="230391"/>
    <n v="166312"/>
    <n v="291046"/>
    <n v="218784"/>
    <n v="382872"/>
    <n v="270700"/>
    <n v="473725"/>
    <n v="304693"/>
    <n v="533212"/>
    <n v="338191"/>
    <n v="591835"/>
  </r>
  <r>
    <m/>
    <x v="1"/>
    <s v="Region VII "/>
    <x v="42"/>
    <s v="MO"/>
    <x v="319"/>
    <n v="4"/>
    <x v="3"/>
    <n v="109520"/>
    <n v="175232"/>
    <n v="153328"/>
    <n v="245325"/>
    <n v="197136"/>
    <n v="315418"/>
    <n v="262848"/>
    <n v="420557"/>
    <n v="328560"/>
    <n v="525696"/>
    <n v="372368"/>
    <n v="595789"/>
    <n v="416176"/>
    <n v="665882"/>
  </r>
  <r>
    <m/>
    <x v="4"/>
    <s v="Region VII - Midwest"/>
    <x v="42"/>
    <s v="ME"/>
    <x v="320"/>
    <n v="1"/>
    <x v="0"/>
    <n v="129376"/>
    <n v="226408"/>
    <n v="167986"/>
    <n v="293975"/>
    <n v="200788"/>
    <n v="351379"/>
    <n v="239493"/>
    <n v="419113"/>
    <n v="282616"/>
    <n v="494577"/>
    <n v="310055"/>
    <n v="542597"/>
    <n v="335897"/>
    <n v="587820"/>
  </r>
  <r>
    <m/>
    <x v="4"/>
    <s v="Region VII - Midwest"/>
    <x v="42"/>
    <s v="ME"/>
    <x v="320"/>
    <n v="2"/>
    <x v="1"/>
    <n v="108299"/>
    <n v="189524"/>
    <n v="144134"/>
    <n v="252234"/>
    <n v="177398"/>
    <n v="310446"/>
    <n v="222860"/>
    <n v="390005"/>
    <n v="269380"/>
    <n v="471414"/>
    <n v="297402"/>
    <n v="520453"/>
    <n v="323627"/>
    <n v="566347"/>
  </r>
  <r>
    <m/>
    <x v="4"/>
    <s v="Region VII - Midwest"/>
    <x v="42"/>
    <s v="ME"/>
    <x v="320"/>
    <n v="3"/>
    <x v="2"/>
    <n v="99824"/>
    <n v="174692"/>
    <n v="137848"/>
    <n v="241235"/>
    <n v="174788"/>
    <n v="305879"/>
    <n v="228151"/>
    <n v="399263"/>
    <n v="284171"/>
    <n v="497300"/>
    <n v="319747"/>
    <n v="559557"/>
    <n v="354778"/>
    <n v="620861"/>
  </r>
  <r>
    <m/>
    <x v="4"/>
    <s v="Region VII - Midwest"/>
    <x v="42"/>
    <s v="ME"/>
    <x v="320"/>
    <n v="4"/>
    <x v="3"/>
    <n v="111541"/>
    <n v="178466"/>
    <n v="156158"/>
    <n v="249853"/>
    <n v="200774"/>
    <n v="321239"/>
    <n v="267699"/>
    <n v="428319"/>
    <n v="334624"/>
    <n v="535399"/>
    <n v="379241"/>
    <n v="606785"/>
    <n v="423857"/>
    <n v="678171"/>
  </r>
  <r>
    <m/>
    <x v="1"/>
    <s v="Region VII "/>
    <x v="42"/>
    <s v="MO"/>
    <x v="320"/>
    <n v="1"/>
    <x v="0"/>
    <n v="128413"/>
    <n v="224723"/>
    <n v="166549"/>
    <n v="291461"/>
    <n v="199644"/>
    <n v="349377"/>
    <n v="238665"/>
    <n v="417664"/>
    <n v="281497"/>
    <n v="492620"/>
    <n v="308735"/>
    <n v="540286"/>
    <n v="333373"/>
    <n v="583403"/>
  </r>
  <r>
    <m/>
    <x v="1"/>
    <s v="Region VII "/>
    <x v="42"/>
    <s v="MO"/>
    <x v="320"/>
    <n v="2"/>
    <x v="1"/>
    <n v="111246"/>
    <n v="194680"/>
    <n v="146050"/>
    <n v="255587"/>
    <n v="177833"/>
    <n v="311207"/>
    <n v="218674"/>
    <n v="382680"/>
    <n v="260396"/>
    <n v="455693"/>
    <n v="287696"/>
    <n v="503468"/>
    <n v="312746"/>
    <n v="547306"/>
  </r>
  <r>
    <m/>
    <x v="1"/>
    <s v="Region VII "/>
    <x v="42"/>
    <s v="MO"/>
    <x v="320"/>
    <n v="3"/>
    <x v="2"/>
    <n v="100768"/>
    <n v="176345"/>
    <n v="136995"/>
    <n v="239741"/>
    <n v="173124"/>
    <n v="302968"/>
    <n v="227810"/>
    <n v="398668"/>
    <n v="281930"/>
    <n v="493377"/>
    <n v="317379"/>
    <n v="555414"/>
    <n v="352325"/>
    <n v="616570"/>
  </r>
  <r>
    <m/>
    <x v="1"/>
    <s v="Region VII "/>
    <x v="42"/>
    <s v="MO"/>
    <x v="320"/>
    <n v="4"/>
    <x v="3"/>
    <n v="113304"/>
    <n v="181286"/>
    <n v="158625"/>
    <n v="253801"/>
    <n v="203947"/>
    <n v="326315"/>
    <n v="271929"/>
    <n v="435087"/>
    <n v="339912"/>
    <n v="543858"/>
    <n v="385233"/>
    <n v="616373"/>
    <n v="430555"/>
    <n v="688887"/>
  </r>
  <r>
    <m/>
    <x v="4"/>
    <s v="Region II - Northeast"/>
    <x v="14"/>
    <s v="VI"/>
    <x v="89"/>
    <n v="1"/>
    <x v="0"/>
    <n v="170298"/>
    <n v="298021"/>
    <n v="221073"/>
    <n v="386878"/>
    <n v="264201"/>
    <n v="462352"/>
    <n v="315075"/>
    <n v="551381"/>
    <n v="371766"/>
    <n v="650591"/>
    <n v="407845"/>
    <n v="713729"/>
    <n v="441807"/>
    <n v="773163"/>
  </r>
  <r>
    <m/>
    <x v="4"/>
    <s v="Region II - Northeast"/>
    <x v="14"/>
    <s v="VI"/>
    <x v="89"/>
    <n v="2"/>
    <x v="1"/>
    <n v="142804"/>
    <n v="249907"/>
    <n v="189960"/>
    <n v="332430"/>
    <n v="233690"/>
    <n v="408958"/>
    <n v="293378"/>
    <n v="513411"/>
    <n v="354501"/>
    <n v="620376"/>
    <n v="391340"/>
    <n v="684844"/>
    <n v="425802"/>
    <n v="745153"/>
  </r>
  <r>
    <m/>
    <x v="4"/>
    <s v="Region II - Northeast"/>
    <x v="14"/>
    <s v="VI"/>
    <x v="89"/>
    <n v="3"/>
    <x v="2"/>
    <n v="131789"/>
    <n v="230630"/>
    <n v="182018"/>
    <n v="318532"/>
    <n v="230834"/>
    <n v="403959"/>
    <n v="301386"/>
    <n v="527426"/>
    <n v="375406"/>
    <n v="656961"/>
    <n v="422442"/>
    <n v="739273"/>
    <n v="468767"/>
    <n v="820343"/>
  </r>
  <r>
    <m/>
    <x v="4"/>
    <s v="Region II - Northeast"/>
    <x v="14"/>
    <s v="VI"/>
    <x v="89"/>
    <n v="4"/>
    <x v="3"/>
    <n v="146827"/>
    <n v="234924"/>
    <n v="205558"/>
    <n v="328893"/>
    <n v="264289"/>
    <n v="422863"/>
    <n v="352386"/>
    <n v="563817"/>
    <n v="440482"/>
    <n v="704771"/>
    <n v="499213"/>
    <n v="798741"/>
    <n v="557944"/>
    <n v="892710"/>
  </r>
  <r>
    <m/>
    <x v="1"/>
    <s v="Region II"/>
    <x v="14"/>
    <s v="VT"/>
    <x v="89"/>
    <n v="1"/>
    <x v="0"/>
    <n v="169237"/>
    <n v="296165"/>
    <n v="219455"/>
    <n v="384046"/>
    <n v="263034"/>
    <n v="460309"/>
    <n v="314403"/>
    <n v="550205"/>
    <n v="370790"/>
    <n v="648883"/>
    <n v="406652"/>
    <n v="711642"/>
    <n v="439065"/>
    <n v="768363"/>
  </r>
  <r>
    <m/>
    <x v="1"/>
    <s v="Region II"/>
    <x v="14"/>
    <s v="VT"/>
    <x v="89"/>
    <n v="2"/>
    <x v="1"/>
    <n v="146792"/>
    <n v="256886"/>
    <n v="192653"/>
    <n v="337143"/>
    <n v="234517"/>
    <n v="410406"/>
    <n v="288266"/>
    <n v="504466"/>
    <n v="343203"/>
    <n v="600605"/>
    <n v="379155"/>
    <n v="663522"/>
    <n v="412127"/>
    <n v="721222"/>
  </r>
  <r>
    <m/>
    <x v="1"/>
    <s v="Region II"/>
    <x v="14"/>
    <s v="VT"/>
    <x v="89"/>
    <n v="3"/>
    <x v="2"/>
    <n v="133175"/>
    <n v="233057"/>
    <n v="181110"/>
    <n v="316943"/>
    <n v="228918"/>
    <n v="400607"/>
    <n v="301273"/>
    <n v="527227"/>
    <n v="372886"/>
    <n v="652551"/>
    <n v="419806"/>
    <n v="734660"/>
    <n v="466067"/>
    <n v="815616"/>
  </r>
  <r>
    <m/>
    <x v="1"/>
    <s v="Region II"/>
    <x v="14"/>
    <s v="VT"/>
    <x v="89"/>
    <n v="4"/>
    <x v="3"/>
    <n v="149329"/>
    <n v="238927"/>
    <n v="209061"/>
    <n v="334497"/>
    <n v="268792"/>
    <n v="430068"/>
    <n v="358390"/>
    <n v="573424"/>
    <n v="447987"/>
    <n v="716780"/>
    <n v="507719"/>
    <n v="812350"/>
    <n v="567451"/>
    <n v="907921"/>
  </r>
  <r>
    <m/>
    <x v="4"/>
    <s v="Region I - Northeast"/>
    <x v="0"/>
    <s v="CT"/>
    <x v="6"/>
    <n v="1"/>
    <x v="0"/>
    <n v="143061"/>
    <n v="250356"/>
    <n v="185807"/>
    <n v="325163"/>
    <n v="222136"/>
    <n v="388738"/>
    <n v="265021"/>
    <n v="463786"/>
    <n v="312785"/>
    <n v="547374"/>
    <n v="343174"/>
    <n v="600554"/>
    <n v="371810"/>
    <n v="650668"/>
  </r>
  <r>
    <m/>
    <x v="4"/>
    <s v="Region I - Northeast"/>
    <x v="0"/>
    <s v="CT"/>
    <x v="6"/>
    <n v="2"/>
    <x v="1"/>
    <n v="119467"/>
    <n v="209067"/>
    <n v="159107"/>
    <n v="278438"/>
    <n v="195953"/>
    <n v="342917"/>
    <n v="246401"/>
    <n v="431202"/>
    <n v="297969"/>
    <n v="521445"/>
    <n v="329009"/>
    <n v="575766"/>
    <n v="358075"/>
    <n v="626631"/>
  </r>
  <r>
    <m/>
    <x v="4"/>
    <s v="Region I - Northeast"/>
    <x v="0"/>
    <s v="CT"/>
    <x v="6"/>
    <n v="3"/>
    <x v="2"/>
    <n v="109934"/>
    <n v="192384"/>
    <n v="151774"/>
    <n v="265605"/>
    <n v="192401"/>
    <n v="336701"/>
    <n v="251049"/>
    <n v="439335"/>
    <n v="312673"/>
    <n v="547177"/>
    <n v="351772"/>
    <n v="615601"/>
    <n v="390262"/>
    <n v="682958"/>
  </r>
  <r>
    <m/>
    <x v="4"/>
    <s v="Region I - Northeast"/>
    <x v="0"/>
    <s v="CT"/>
    <x v="6"/>
    <n v="4"/>
    <x v="3"/>
    <n v="123333"/>
    <n v="197333"/>
    <n v="172666"/>
    <n v="276266"/>
    <n v="221999"/>
    <n v="355199"/>
    <n v="295999"/>
    <n v="473599"/>
    <n v="369999"/>
    <n v="591998"/>
    <n v="419332"/>
    <n v="670932"/>
    <n v="468665"/>
    <n v="749865"/>
  </r>
  <r>
    <m/>
    <x v="1"/>
    <s v="Region I"/>
    <x v="0"/>
    <s v="CT"/>
    <x v="6"/>
    <n v="1"/>
    <x v="0"/>
    <n v="142763"/>
    <n v="249834"/>
    <n v="185272"/>
    <n v="324226"/>
    <n v="222161"/>
    <n v="388783"/>
    <n v="265695"/>
    <n v="464967"/>
    <n v="313474"/>
    <n v="548579"/>
    <n v="343847"/>
    <n v="601733"/>
    <n v="371394"/>
    <n v="649939"/>
  </r>
  <r>
    <m/>
    <x v="1"/>
    <s v="Region I"/>
    <x v="0"/>
    <s v="CT"/>
    <x v="6"/>
    <n v="2"/>
    <x v="1"/>
    <n v="123203"/>
    <n v="215605"/>
    <n v="161917"/>
    <n v="283354"/>
    <n v="197311"/>
    <n v="345295"/>
    <n v="242919"/>
    <n v="425108"/>
    <n v="289433"/>
    <n v="506508"/>
    <n v="319852"/>
    <n v="559741"/>
    <n v="347811"/>
    <n v="608670"/>
  </r>
  <r>
    <m/>
    <x v="1"/>
    <s v="Region I"/>
    <x v="0"/>
    <s v="CT"/>
    <x v="6"/>
    <n v="3"/>
    <x v="2"/>
    <n v="111054"/>
    <n v="194344"/>
    <n v="150826"/>
    <n v="263945"/>
    <n v="190487"/>
    <n v="333352"/>
    <n v="250539"/>
    <n v="438444"/>
    <n v="309946"/>
    <n v="542406"/>
    <n v="348833"/>
    <n v="610458"/>
    <n v="387147"/>
    <n v="677506"/>
  </r>
  <r>
    <m/>
    <x v="1"/>
    <s v="Region I"/>
    <x v="0"/>
    <s v="CT"/>
    <x v="6"/>
    <n v="4"/>
    <x v="3"/>
    <n v="125953"/>
    <n v="201525"/>
    <n v="176334"/>
    <n v="282135"/>
    <n v="226715"/>
    <n v="362745"/>
    <n v="302287"/>
    <n v="483659"/>
    <n v="377859"/>
    <n v="604574"/>
    <n v="428240"/>
    <n v="685184"/>
    <n v="478621"/>
    <n v="765794"/>
  </r>
  <r>
    <m/>
    <x v="4"/>
    <s v="Region III -"/>
    <x v="18"/>
    <s v="PA"/>
    <x v="108"/>
    <n v="1"/>
    <x v="0"/>
    <n v="121266"/>
    <n v="212216"/>
    <n v="157480"/>
    <n v="275590"/>
    <n v="188252"/>
    <n v="329442"/>
    <n v="224571"/>
    <n v="392999"/>
    <n v="265028"/>
    <n v="463799"/>
    <n v="290769"/>
    <n v="508846"/>
    <n v="315019"/>
    <n v="551284"/>
  </r>
  <r>
    <m/>
    <x v="4"/>
    <s v="Region III -"/>
    <x v="18"/>
    <s v="PA"/>
    <x v="108"/>
    <n v="2"/>
    <x v="1"/>
    <n v="101377"/>
    <n v="177410"/>
    <n v="134973"/>
    <n v="236202"/>
    <n v="166181"/>
    <n v="290816"/>
    <n v="208875"/>
    <n v="365532"/>
    <n v="252538"/>
    <n v="441941"/>
    <n v="278829"/>
    <n v="487950"/>
    <n v="303441"/>
    <n v="531021"/>
  </r>
  <r>
    <m/>
    <x v="4"/>
    <s v="Region III -"/>
    <x v="18"/>
    <s v="PA"/>
    <x v="108"/>
    <n v="3"/>
    <x v="2"/>
    <n v="93358"/>
    <n v="163377"/>
    <n v="128904"/>
    <n v="225581"/>
    <n v="163426"/>
    <n v="285995"/>
    <n v="213277"/>
    <n v="373234"/>
    <n v="265636"/>
    <n v="464863"/>
    <n v="298871"/>
    <n v="523024"/>
    <n v="331591"/>
    <n v="580285"/>
  </r>
  <r>
    <m/>
    <x v="4"/>
    <s v="Region III -"/>
    <x v="18"/>
    <s v="PA"/>
    <x v="108"/>
    <n v="4"/>
    <x v="3"/>
    <n v="104546"/>
    <n v="167274"/>
    <n v="146365"/>
    <n v="234184"/>
    <n v="188183"/>
    <n v="301093"/>
    <n v="250911"/>
    <n v="401458"/>
    <n v="313639"/>
    <n v="501822"/>
    <n v="355458"/>
    <n v="568732"/>
    <n v="397276"/>
    <n v="635642"/>
  </r>
  <r>
    <m/>
    <x v="1"/>
    <s v="Region III "/>
    <x v="18"/>
    <s v="PA"/>
    <x v="108"/>
    <n v="1"/>
    <x v="0"/>
    <n v="120973"/>
    <n v="211704"/>
    <n v="156943"/>
    <n v="274650"/>
    <n v="188157"/>
    <n v="329274"/>
    <n v="224975"/>
    <n v="393706"/>
    <n v="265386"/>
    <n v="464426"/>
    <n v="291081"/>
    <n v="509392"/>
    <n v="314351"/>
    <n v="550114"/>
  </r>
  <r>
    <m/>
    <x v="1"/>
    <s v="Region III "/>
    <x v="18"/>
    <s v="PA"/>
    <x v="108"/>
    <n v="2"/>
    <x v="1"/>
    <n v="104621"/>
    <n v="183086"/>
    <n v="137416"/>
    <n v="240478"/>
    <n v="167380"/>
    <n v="292916"/>
    <n v="205933"/>
    <n v="360382"/>
    <n v="245287"/>
    <n v="429252"/>
    <n v="271031"/>
    <n v="474304"/>
    <n v="294672"/>
    <n v="515676"/>
  </r>
  <r>
    <m/>
    <x v="1"/>
    <s v="Region III "/>
    <x v="18"/>
    <s v="PA"/>
    <x v="108"/>
    <n v="3"/>
    <x v="2"/>
    <n v="94560"/>
    <n v="165480"/>
    <n v="128496"/>
    <n v="224869"/>
    <n v="162341"/>
    <n v="284096"/>
    <n v="213576"/>
    <n v="373757"/>
    <n v="264270"/>
    <n v="462473"/>
    <n v="297467"/>
    <n v="520568"/>
    <n v="330184"/>
    <n v="577823"/>
  </r>
  <r>
    <m/>
    <x v="1"/>
    <s v="Region III "/>
    <x v="18"/>
    <s v="PA"/>
    <x v="108"/>
    <n v="4"/>
    <x v="3"/>
    <n v="106735"/>
    <n v="170776"/>
    <n v="149429"/>
    <n v="239086"/>
    <n v="192123"/>
    <n v="307397"/>
    <n v="256164"/>
    <n v="409862"/>
    <n v="320205"/>
    <n v="512328"/>
    <n v="362899"/>
    <n v="580638"/>
    <n v="405593"/>
    <n v="648949"/>
  </r>
  <r>
    <m/>
    <x v="4"/>
    <s v="Region II - Northeast"/>
    <x v="12"/>
    <s v="NY"/>
    <x v="81"/>
    <n v="1"/>
    <x v="0"/>
    <n v="157154"/>
    <n v="275020"/>
    <n v="203935"/>
    <n v="356886"/>
    <n v="243653"/>
    <n v="426392"/>
    <n v="290476"/>
    <n v="508334"/>
    <n v="342677"/>
    <n v="599685"/>
    <n v="375905"/>
    <n v="657833"/>
    <n v="407158"/>
    <n v="712526"/>
  </r>
  <r>
    <m/>
    <x v="4"/>
    <s v="Region II - Northeast"/>
    <x v="12"/>
    <s v="NY"/>
    <x v="81"/>
    <n v="2"/>
    <x v="1"/>
    <n v="132196"/>
    <n v="231342"/>
    <n v="175690"/>
    <n v="307457"/>
    <n v="215955"/>
    <n v="377921"/>
    <n v="270780"/>
    <n v="473865"/>
    <n v="327003"/>
    <n v="572256"/>
    <n v="360921"/>
    <n v="631612"/>
    <n v="392628"/>
    <n v="687098"/>
  </r>
  <r>
    <m/>
    <x v="4"/>
    <s v="Region II - Northeast"/>
    <x v="12"/>
    <s v="NY"/>
    <x v="81"/>
    <n v="3"/>
    <x v="2"/>
    <n v="122262"/>
    <n v="213959"/>
    <n v="168911"/>
    <n v="295594"/>
    <n v="214275"/>
    <n v="374981"/>
    <n v="279897"/>
    <n v="489820"/>
    <n v="348667"/>
    <n v="610168"/>
    <n v="392416"/>
    <n v="686728"/>
    <n v="435520"/>
    <n v="762160"/>
  </r>
  <r>
    <m/>
    <x v="4"/>
    <s v="Region II - Northeast"/>
    <x v="12"/>
    <s v="NY"/>
    <x v="81"/>
    <n v="4"/>
    <x v="3"/>
    <n v="135505"/>
    <n v="216807"/>
    <n v="189707"/>
    <n v="303530"/>
    <n v="243908"/>
    <n v="390253"/>
    <n v="325211"/>
    <n v="520338"/>
    <n v="406514"/>
    <n v="650422"/>
    <n v="460716"/>
    <n v="737145"/>
    <n v="514918"/>
    <n v="823868"/>
  </r>
  <r>
    <m/>
    <x v="1"/>
    <s v="Region II"/>
    <x v="12"/>
    <s v="NY"/>
    <x v="81"/>
    <n v="1"/>
    <x v="0"/>
    <n v="158000"/>
    <n v="276499"/>
    <n v="204818"/>
    <n v="358431"/>
    <n v="245447"/>
    <n v="429533"/>
    <n v="293318"/>
    <n v="513306"/>
    <n v="345868"/>
    <n v="605270"/>
    <n v="379296"/>
    <n v="663768"/>
    <n v="409467"/>
    <n v="716566"/>
  </r>
  <r>
    <m/>
    <x v="1"/>
    <s v="Region II"/>
    <x v="12"/>
    <s v="NY"/>
    <x v="81"/>
    <n v="2"/>
    <x v="1"/>
    <n v="137318"/>
    <n v="240306"/>
    <n v="180122"/>
    <n v="315214"/>
    <n v="219172"/>
    <n v="383550"/>
    <n v="269235"/>
    <n v="471161"/>
    <n v="320448"/>
    <n v="560785"/>
    <n v="353974"/>
    <n v="619454"/>
    <n v="384693"/>
    <n v="673212"/>
  </r>
  <r>
    <m/>
    <x v="1"/>
    <s v="Region II"/>
    <x v="12"/>
    <s v="NY"/>
    <x v="81"/>
    <n v="3"/>
    <x v="2"/>
    <n v="124895"/>
    <n v="218566"/>
    <n v="169936"/>
    <n v="297389"/>
    <n v="214861"/>
    <n v="376007"/>
    <n v="282841"/>
    <n v="494972"/>
    <n v="350138"/>
    <n v="612741"/>
    <n v="394244"/>
    <n v="689927"/>
    <n v="437743"/>
    <n v="766051"/>
  </r>
  <r>
    <m/>
    <x v="1"/>
    <s v="Region II"/>
    <x v="12"/>
    <s v="NY"/>
    <x v="81"/>
    <n v="4"/>
    <x v="3"/>
    <n v="139420"/>
    <n v="223072"/>
    <n v="195188"/>
    <n v="312301"/>
    <n v="250956"/>
    <n v="401530"/>
    <n v="334608"/>
    <n v="535373"/>
    <n v="418260"/>
    <n v="669217"/>
    <n v="474028"/>
    <n v="758445"/>
    <n v="529796"/>
    <n v="847674"/>
  </r>
  <r>
    <m/>
    <x v="4"/>
    <s v="Region IX - West"/>
    <x v="51"/>
    <s v="CA"/>
    <x v="381"/>
    <n v="1"/>
    <x v="0"/>
    <n v="141727"/>
    <n v="248023"/>
    <n v="183704"/>
    <n v="321482"/>
    <n v="219297"/>
    <n v="383770"/>
    <n v="261184"/>
    <n v="457072"/>
    <n v="307939"/>
    <n v="538893"/>
    <n v="337721"/>
    <n v="591013"/>
    <n v="365662"/>
    <n v="639909"/>
  </r>
  <r>
    <m/>
    <x v="4"/>
    <s v="Region IX - West"/>
    <x v="51"/>
    <s v="CA"/>
    <x v="381"/>
    <n v="2"/>
    <x v="1"/>
    <n v="120362"/>
    <n v="210634"/>
    <n v="159526"/>
    <n v="279170"/>
    <n v="195587"/>
    <n v="342277"/>
    <n v="244323"/>
    <n v="427566"/>
    <n v="294522"/>
    <n v="515413"/>
    <n v="324895"/>
    <n v="568566"/>
    <n v="353224"/>
    <n v="618142"/>
  </r>
  <r>
    <m/>
    <x v="4"/>
    <s v="Region IX - West"/>
    <x v="51"/>
    <s v="CA"/>
    <x v="381"/>
    <n v="3"/>
    <x v="2"/>
    <n v="112046"/>
    <n v="196081"/>
    <n v="154933"/>
    <n v="271133"/>
    <n v="196721"/>
    <n v="344261"/>
    <n v="257327"/>
    <n v="450322"/>
    <n v="320628"/>
    <n v="561099"/>
    <n v="361032"/>
    <n v="631807"/>
    <n v="400885"/>
    <n v="701549"/>
  </r>
  <r>
    <m/>
    <x v="4"/>
    <s v="Region IX - West"/>
    <x v="51"/>
    <s v="CA"/>
    <x v="381"/>
    <n v="4"/>
    <x v="3"/>
    <n v="122229"/>
    <n v="195566"/>
    <n v="171120"/>
    <n v="273792"/>
    <n v="220011"/>
    <n v="352018"/>
    <n v="293349"/>
    <n v="469358"/>
    <n v="366686"/>
    <n v="586697"/>
    <n v="415577"/>
    <n v="664923"/>
    <n v="464469"/>
    <n v="743150"/>
  </r>
  <r>
    <m/>
    <x v="1"/>
    <s v="Region IX"/>
    <x v="51"/>
    <s v="CA"/>
    <x v="381"/>
    <n v="1"/>
    <x v="0"/>
    <n v="140158"/>
    <n v="245276"/>
    <n v="181540"/>
    <n v="317694"/>
    <n v="217453"/>
    <n v="380543"/>
    <n v="259715"/>
    <n v="454502"/>
    <n v="306118"/>
    <n v="535706"/>
    <n v="335648"/>
    <n v="587384"/>
    <n v="362206"/>
    <n v="633860"/>
  </r>
  <r>
    <m/>
    <x v="1"/>
    <s v="Region IX"/>
    <x v="51"/>
    <s v="CA"/>
    <x v="381"/>
    <n v="2"/>
    <x v="1"/>
    <n v="122442"/>
    <n v="214274"/>
    <n v="160386"/>
    <n v="280675"/>
    <n v="194945"/>
    <n v="341155"/>
    <n v="239086"/>
    <n v="418400"/>
    <n v="284344"/>
    <n v="497601"/>
    <n v="313992"/>
    <n v="549486"/>
    <n v="341095"/>
    <n v="596916"/>
  </r>
  <r>
    <m/>
    <x v="1"/>
    <s v="Region IX"/>
    <x v="51"/>
    <s v="CA"/>
    <x v="381"/>
    <n v="3"/>
    <x v="2"/>
    <n v="112090"/>
    <n v="196158"/>
    <n v="152715"/>
    <n v="267251"/>
    <n v="193240"/>
    <n v="338170"/>
    <n v="254535"/>
    <n v="445435"/>
    <n v="315244"/>
    <n v="551678"/>
    <n v="355068"/>
    <n v="621369"/>
    <n v="394371"/>
    <n v="690150"/>
  </r>
  <r>
    <m/>
    <x v="1"/>
    <s v="Region IX"/>
    <x v="51"/>
    <s v="CA"/>
    <x v="381"/>
    <n v="4"/>
    <x v="3"/>
    <n v="123692"/>
    <n v="197908"/>
    <n v="173169"/>
    <n v="277071"/>
    <n v="222646"/>
    <n v="356234"/>
    <n v="296861"/>
    <n v="474978"/>
    <n v="371077"/>
    <n v="593723"/>
    <n v="420554"/>
    <n v="672886"/>
    <n v="470030"/>
    <n v="752049"/>
  </r>
  <r>
    <m/>
    <x v="4"/>
    <s v="Region V - Midwest"/>
    <x v="34"/>
    <s v="WI"/>
    <x v="253"/>
    <n v="1"/>
    <x v="0"/>
    <n v="124624"/>
    <n v="218092"/>
    <n v="161995"/>
    <n v="283491"/>
    <n v="193784"/>
    <n v="339121"/>
    <n v="231356"/>
    <n v="404874"/>
    <n v="273168"/>
    <n v="478044"/>
    <n v="299756"/>
    <n v="524572"/>
    <n v="324855"/>
    <n v="568497"/>
  </r>
  <r>
    <m/>
    <x v="4"/>
    <s v="Region V - Midwest"/>
    <x v="34"/>
    <s v="WI"/>
    <x v="253"/>
    <n v="2"/>
    <x v="1"/>
    <n v="103349"/>
    <n v="180862"/>
    <n v="137920"/>
    <n v="241360"/>
    <n v="170175"/>
    <n v="297806"/>
    <n v="214568"/>
    <n v="375494"/>
    <n v="259808"/>
    <n v="454664"/>
    <n v="286984"/>
    <n v="502222"/>
    <n v="312471"/>
    <n v="546823"/>
  </r>
  <r>
    <m/>
    <x v="4"/>
    <s v="Region V - Midwest"/>
    <x v="34"/>
    <s v="WI"/>
    <x v="253"/>
    <n v="3"/>
    <x v="2"/>
    <n v="94640"/>
    <n v="165621"/>
    <n v="130573"/>
    <n v="228503"/>
    <n v="165412"/>
    <n v="289470"/>
    <n v="215603"/>
    <n v="377305"/>
    <n v="268477"/>
    <n v="469834"/>
    <n v="301938"/>
    <n v="528392"/>
    <n v="334850"/>
    <n v="585987"/>
  </r>
  <r>
    <m/>
    <x v="4"/>
    <s v="Region V - Midwest"/>
    <x v="34"/>
    <s v="WI"/>
    <x v="253"/>
    <n v="4"/>
    <x v="3"/>
    <n v="107422"/>
    <n v="171876"/>
    <n v="150391"/>
    <n v="240626"/>
    <n v="193360"/>
    <n v="309376"/>
    <n v="257813"/>
    <n v="412501"/>
    <n v="322267"/>
    <n v="515627"/>
    <n v="365236"/>
    <n v="584377"/>
    <n v="408204"/>
    <n v="653127"/>
  </r>
  <r>
    <m/>
    <x v="1"/>
    <s v="Region V"/>
    <x v="34"/>
    <s v="WI"/>
    <x v="253"/>
    <n v="1"/>
    <x v="0"/>
    <n v="126571"/>
    <n v="221499"/>
    <n v="164180"/>
    <n v="287315"/>
    <n v="196817"/>
    <n v="344430"/>
    <n v="235306"/>
    <n v="411785"/>
    <n v="277552"/>
    <n v="485715"/>
    <n v="304415"/>
    <n v="532727"/>
    <n v="328728"/>
    <n v="575273"/>
  </r>
  <r>
    <m/>
    <x v="1"/>
    <s v="Region V"/>
    <x v="34"/>
    <s v="WI"/>
    <x v="253"/>
    <n v="2"/>
    <x v="1"/>
    <n v="109565"/>
    <n v="191739"/>
    <n v="143874"/>
    <n v="251779"/>
    <n v="175211"/>
    <n v="306620"/>
    <n v="215503"/>
    <n v="377131"/>
    <n v="256650"/>
    <n v="449137"/>
    <n v="283570"/>
    <n v="496248"/>
    <n v="308280"/>
    <n v="539491"/>
  </r>
  <r>
    <m/>
    <x v="1"/>
    <s v="Region V"/>
    <x v="34"/>
    <s v="WI"/>
    <x v="253"/>
    <n v="3"/>
    <x v="2"/>
    <n v="99149"/>
    <n v="173511"/>
    <n v="134766"/>
    <n v="235841"/>
    <n v="170288"/>
    <n v="298003"/>
    <n v="224056"/>
    <n v="392099"/>
    <n v="277264"/>
    <n v="485212"/>
    <n v="312112"/>
    <n v="546196"/>
    <n v="346461"/>
    <n v="606306"/>
  </r>
  <r>
    <m/>
    <x v="1"/>
    <s v="Region V"/>
    <x v="34"/>
    <s v="WI"/>
    <x v="253"/>
    <n v="4"/>
    <x v="3"/>
    <n v="111676"/>
    <n v="178682"/>
    <n v="156347"/>
    <n v="250155"/>
    <n v="201017"/>
    <n v="321628"/>
    <n v="268023"/>
    <n v="428837"/>
    <n v="335029"/>
    <n v="536046"/>
    <n v="379699"/>
    <n v="607519"/>
    <n v="424370"/>
    <n v="678992"/>
  </r>
  <r>
    <m/>
    <x v="4"/>
    <s v="Region IX - West"/>
    <x v="51"/>
    <s v="CA"/>
    <x v="382"/>
    <n v="1"/>
    <x v="0"/>
    <n v="141131"/>
    <n v="246980"/>
    <n v="182915"/>
    <n v="320101"/>
    <n v="218340"/>
    <n v="382095"/>
    <n v="260024"/>
    <n v="455042"/>
    <n v="306556"/>
    <n v="536474"/>
    <n v="336199"/>
    <n v="588348"/>
    <n v="364003"/>
    <n v="637005"/>
  </r>
  <r>
    <m/>
    <x v="4"/>
    <s v="Region IX - West"/>
    <x v="51"/>
    <s v="CA"/>
    <x v="382"/>
    <n v="2"/>
    <x v="1"/>
    <n v="119947"/>
    <n v="209908"/>
    <n v="158941"/>
    <n v="278147"/>
    <n v="194831"/>
    <n v="340954"/>
    <n v="243306"/>
    <n v="425785"/>
    <n v="293253"/>
    <n v="513193"/>
    <n v="323481"/>
    <n v="566092"/>
    <n v="351670"/>
    <n v="615423"/>
  </r>
  <r>
    <m/>
    <x v="4"/>
    <s v="Region IX - West"/>
    <x v="51"/>
    <s v="CA"/>
    <x v="382"/>
    <n v="3"/>
    <x v="2"/>
    <n v="111718"/>
    <n v="195506"/>
    <n v="154489"/>
    <n v="270356"/>
    <n v="196171"/>
    <n v="343300"/>
    <n v="256636"/>
    <n v="449114"/>
    <n v="319773"/>
    <n v="559603"/>
    <n v="360084"/>
    <n v="630147"/>
    <n v="399847"/>
    <n v="699733"/>
  </r>
  <r>
    <m/>
    <x v="4"/>
    <s v="Region IX - West"/>
    <x v="51"/>
    <s v="CA"/>
    <x v="382"/>
    <n v="4"/>
    <x v="3"/>
    <n v="121717"/>
    <n v="194747"/>
    <n v="170403"/>
    <n v="272645"/>
    <n v="219090"/>
    <n v="350544"/>
    <n v="292120"/>
    <n v="467392"/>
    <n v="365150"/>
    <n v="584240"/>
    <n v="413837"/>
    <n v="662139"/>
    <n v="462523"/>
    <n v="740037"/>
  </r>
  <r>
    <m/>
    <x v="1"/>
    <s v="Region IX"/>
    <x v="51"/>
    <s v="CA"/>
    <x v="382"/>
    <n v="1"/>
    <x v="0"/>
    <n v="140756"/>
    <n v="246323"/>
    <n v="182261"/>
    <n v="318957"/>
    <n v="218282"/>
    <n v="381993"/>
    <n v="260652"/>
    <n v="456142"/>
    <n v="307177"/>
    <n v="537560"/>
    <n v="336789"/>
    <n v="589381"/>
    <n v="363387"/>
    <n v="635927"/>
  </r>
  <r>
    <m/>
    <x v="1"/>
    <s v="Region IX"/>
    <x v="51"/>
    <s v="CA"/>
    <x v="382"/>
    <n v="2"/>
    <x v="1"/>
    <n v="123189"/>
    <n v="215581"/>
    <n v="161285"/>
    <n v="282248"/>
    <n v="195963"/>
    <n v="342936"/>
    <n v="240196"/>
    <n v="420344"/>
    <n v="285586"/>
    <n v="499775"/>
    <n v="315328"/>
    <n v="551823"/>
    <n v="342494"/>
    <n v="599365"/>
  </r>
  <r>
    <m/>
    <x v="1"/>
    <s v="Region IX"/>
    <x v="51"/>
    <s v="CA"/>
    <x v="382"/>
    <n v="3"/>
    <x v="2"/>
    <n v="113031"/>
    <n v="197804"/>
    <n v="154067"/>
    <n v="269618"/>
    <n v="195005"/>
    <n v="341258"/>
    <n v="256914"/>
    <n v="449599"/>
    <n v="318243"/>
    <n v="556925"/>
    <n v="358484"/>
    <n v="627348"/>
    <n v="398211"/>
    <n v="696869"/>
  </r>
  <r>
    <m/>
    <x v="1"/>
    <s v="Region IX"/>
    <x v="51"/>
    <s v="CA"/>
    <x v="382"/>
    <n v="4"/>
    <x v="3"/>
    <n v="124226"/>
    <n v="198761"/>
    <n v="173916"/>
    <n v="278265"/>
    <n v="223606"/>
    <n v="357770"/>
    <n v="298141"/>
    <n v="477026"/>
    <n v="372677"/>
    <n v="596283"/>
    <n v="422367"/>
    <n v="675787"/>
    <n v="472057"/>
    <n v="755291"/>
  </r>
  <r>
    <m/>
    <x v="4"/>
    <s v="Region II - Northeast"/>
    <x v="12"/>
    <s v="NY"/>
    <x v="82"/>
    <n v="1"/>
    <x v="0"/>
    <n v="128676"/>
    <n v="225182"/>
    <n v="167058"/>
    <n v="292351"/>
    <n v="199663"/>
    <n v="349410"/>
    <n v="238129"/>
    <n v="416726"/>
    <n v="280990"/>
    <n v="491733"/>
    <n v="308265"/>
    <n v="539464"/>
    <n v="333946"/>
    <n v="584406"/>
  </r>
  <r>
    <m/>
    <x v="4"/>
    <s v="Region II - Northeast"/>
    <x v="12"/>
    <s v="NY"/>
    <x v="82"/>
    <n v="2"/>
    <x v="1"/>
    <n v="107811"/>
    <n v="188670"/>
    <n v="143447"/>
    <n v="251032"/>
    <n v="176509"/>
    <n v="308891"/>
    <n v="221664"/>
    <n v="387912"/>
    <n v="267888"/>
    <n v="468804"/>
    <n v="295740"/>
    <n v="517545"/>
    <n v="321800"/>
    <n v="563150"/>
  </r>
  <r>
    <m/>
    <x v="4"/>
    <s v="Region II - Northeast"/>
    <x v="12"/>
    <s v="NY"/>
    <x v="82"/>
    <n v="3"/>
    <x v="2"/>
    <n v="99438"/>
    <n v="174016"/>
    <n v="137327"/>
    <n v="240322"/>
    <n v="174142"/>
    <n v="304749"/>
    <n v="227339"/>
    <n v="397843"/>
    <n v="283167"/>
    <n v="495542"/>
    <n v="318631"/>
    <n v="557605"/>
    <n v="353557"/>
    <n v="618725"/>
  </r>
  <r>
    <m/>
    <x v="4"/>
    <s v="Region II - Northeast"/>
    <x v="12"/>
    <s v="NY"/>
    <x v="82"/>
    <n v="4"/>
    <x v="3"/>
    <n v="110939"/>
    <n v="177503"/>
    <n v="155315"/>
    <n v="248504"/>
    <n v="199691"/>
    <n v="319506"/>
    <n v="266255"/>
    <n v="426008"/>
    <n v="332818"/>
    <n v="532510"/>
    <n v="377194"/>
    <n v="603511"/>
    <n v="421570"/>
    <n v="674512"/>
  </r>
  <r>
    <m/>
    <x v="1"/>
    <s v="Region II"/>
    <x v="12"/>
    <s v="NY"/>
    <x v="82"/>
    <n v="1"/>
    <x v="0"/>
    <n v="129734"/>
    <n v="227034"/>
    <n v="168369"/>
    <n v="294646"/>
    <n v="201896"/>
    <n v="353318"/>
    <n v="241464"/>
    <n v="422562"/>
    <n v="284889"/>
    <n v="498556"/>
    <n v="312495"/>
    <n v="546867"/>
    <n v="337535"/>
    <n v="590686"/>
  </r>
  <r>
    <m/>
    <x v="1"/>
    <s v="Region II"/>
    <x v="12"/>
    <s v="NY"/>
    <x v="82"/>
    <n v="2"/>
    <x v="1"/>
    <n v="111938"/>
    <n v="195892"/>
    <n v="147120"/>
    <n v="257459"/>
    <n v="179287"/>
    <n v="313752"/>
    <n v="220741"/>
    <n v="386297"/>
    <n v="263016"/>
    <n v="460279"/>
    <n v="290662"/>
    <n v="508659"/>
    <n v="316075"/>
    <n v="553132"/>
  </r>
  <r>
    <m/>
    <x v="1"/>
    <s v="Region II"/>
    <x v="12"/>
    <s v="NY"/>
    <x v="82"/>
    <n v="3"/>
    <x v="2"/>
    <n v="100875"/>
    <n v="176531"/>
    <n v="136994"/>
    <n v="239740"/>
    <n v="173013"/>
    <n v="302773"/>
    <n v="227551"/>
    <n v="398215"/>
    <n v="281502"/>
    <n v="492629"/>
    <n v="316817"/>
    <n v="554429"/>
    <n v="351609"/>
    <n v="615316"/>
  </r>
  <r>
    <m/>
    <x v="1"/>
    <s v="Region II"/>
    <x v="12"/>
    <s v="NY"/>
    <x v="82"/>
    <n v="4"/>
    <x v="3"/>
    <n v="114458"/>
    <n v="183133"/>
    <n v="160241"/>
    <n v="256386"/>
    <n v="206024"/>
    <n v="329639"/>
    <n v="274699"/>
    <n v="439518"/>
    <n v="343374"/>
    <n v="549398"/>
    <n v="389157"/>
    <n v="622651"/>
    <n v="434940"/>
    <n v="695904"/>
  </r>
  <r>
    <m/>
    <x v="4"/>
    <s v="Region X - Northwest"/>
    <x v="9"/>
    <s v="WA"/>
    <x v="51"/>
    <n v="1"/>
    <x v="0"/>
    <n v="136910"/>
    <n v="239592"/>
    <n v="177728"/>
    <n v="311024"/>
    <n v="212398"/>
    <n v="371696"/>
    <n v="253293"/>
    <n v="443263"/>
    <n v="298866"/>
    <n v="523016"/>
    <n v="327870"/>
    <n v="573772"/>
    <n v="355170"/>
    <n v="621548"/>
  </r>
  <r>
    <m/>
    <x v="4"/>
    <s v="Region X - Northwest"/>
    <x v="9"/>
    <s v="WA"/>
    <x v="51"/>
    <n v="2"/>
    <x v="1"/>
    <n v="114820"/>
    <n v="200935"/>
    <n v="152730"/>
    <n v="267278"/>
    <n v="187884"/>
    <n v="328797"/>
    <n v="235861"/>
    <n v="412756"/>
    <n v="284994"/>
    <n v="498740"/>
    <n v="314608"/>
    <n v="550564"/>
    <n v="342310"/>
    <n v="599043"/>
  </r>
  <r>
    <m/>
    <x v="4"/>
    <s v="Region X - Northwest"/>
    <x v="9"/>
    <s v="WA"/>
    <x v="51"/>
    <n v="3"/>
    <x v="2"/>
    <n v="105972"/>
    <n v="185452"/>
    <n v="146364"/>
    <n v="256137"/>
    <n v="185619"/>
    <n v="324834"/>
    <n v="242357"/>
    <n v="424124"/>
    <n v="301880"/>
    <n v="528290"/>
    <n v="339706"/>
    <n v="594485"/>
    <n v="376960"/>
    <n v="659681"/>
  </r>
  <r>
    <m/>
    <x v="4"/>
    <s v="Region X - Northwest"/>
    <x v="9"/>
    <s v="WA"/>
    <x v="51"/>
    <n v="4"/>
    <x v="3"/>
    <n v="118041"/>
    <n v="188866"/>
    <n v="165258"/>
    <n v="264413"/>
    <n v="212474"/>
    <n v="339959"/>
    <n v="283299"/>
    <n v="453279"/>
    <n v="354124"/>
    <n v="566599"/>
    <n v="401341"/>
    <n v="642145"/>
    <n v="448557"/>
    <n v="717692"/>
  </r>
  <r>
    <m/>
    <x v="1"/>
    <s v="Region X"/>
    <x v="9"/>
    <s v="WA"/>
    <x v="51"/>
    <n v="1"/>
    <x v="0"/>
    <n v="133589"/>
    <n v="233780"/>
    <n v="173333"/>
    <n v="303333"/>
    <n v="207823"/>
    <n v="363691"/>
    <n v="248515"/>
    <n v="434901"/>
    <n v="293175"/>
    <n v="513057"/>
    <n v="321570"/>
    <n v="562747"/>
    <n v="347300"/>
    <n v="607775"/>
  </r>
  <r>
    <m/>
    <x v="1"/>
    <s v="Region X"/>
    <x v="9"/>
    <s v="WA"/>
    <x v="51"/>
    <n v="2"/>
    <x v="1"/>
    <n v="115426"/>
    <n v="201996"/>
    <n v="151646"/>
    <n v="265381"/>
    <n v="184748"/>
    <n v="323310"/>
    <n v="227365"/>
    <n v="397889"/>
    <n v="270852"/>
    <n v="473991"/>
    <n v="299296"/>
    <n v="523768"/>
    <n v="325426"/>
    <n v="569495"/>
  </r>
  <r>
    <m/>
    <x v="1"/>
    <s v="Region X"/>
    <x v="9"/>
    <s v="WA"/>
    <x v="51"/>
    <n v="3"/>
    <x v="2"/>
    <n v="104206"/>
    <n v="182361"/>
    <n v="141571"/>
    <n v="247749"/>
    <n v="178834"/>
    <n v="312959"/>
    <n v="235247"/>
    <n v="411683"/>
    <n v="291062"/>
    <n v="509358"/>
    <n v="327605"/>
    <n v="573309"/>
    <n v="363616"/>
    <n v="636327"/>
  </r>
  <r>
    <m/>
    <x v="1"/>
    <s v="Region X"/>
    <x v="9"/>
    <s v="WA"/>
    <x v="51"/>
    <n v="4"/>
    <x v="3"/>
    <n v="117863"/>
    <n v="188580"/>
    <n v="165008"/>
    <n v="264012"/>
    <n v="212153"/>
    <n v="339444"/>
    <n v="282870"/>
    <n v="452593"/>
    <n v="353588"/>
    <n v="565741"/>
    <n v="400733"/>
    <n v="641173"/>
    <n v="447878"/>
    <n v="716605"/>
  </r>
  <r>
    <m/>
    <x v="4"/>
    <s v="Region IV - Southeast"/>
    <x v="22"/>
    <s v="FL"/>
    <x v="150"/>
    <n v="1"/>
    <x v="0"/>
    <n v="111290"/>
    <n v="194757"/>
    <n v="144503"/>
    <n v="252880"/>
    <n v="172720"/>
    <n v="302260"/>
    <n v="206015"/>
    <n v="360527"/>
    <n v="243110"/>
    <n v="425443"/>
    <n v="266715"/>
    <n v="466751"/>
    <n v="288945"/>
    <n v="505653"/>
  </r>
  <r>
    <m/>
    <x v="4"/>
    <s v="Region IV - Southeast"/>
    <x v="22"/>
    <s v="FL"/>
    <x v="150"/>
    <n v="2"/>
    <x v="1"/>
    <n v="93156"/>
    <n v="163022"/>
    <n v="123981"/>
    <n v="216967"/>
    <n v="152596"/>
    <n v="267042"/>
    <n v="191705"/>
    <n v="335483"/>
    <n v="231723"/>
    <n v="405514"/>
    <n v="255828"/>
    <n v="447699"/>
    <n v="278388"/>
    <n v="487179"/>
  </r>
  <r>
    <m/>
    <x v="4"/>
    <s v="Region IV - Southeast"/>
    <x v="22"/>
    <s v="FL"/>
    <x v="150"/>
    <n v="3"/>
    <x v="2"/>
    <n v="85863"/>
    <n v="150261"/>
    <n v="118569"/>
    <n v="207496"/>
    <n v="150342"/>
    <n v="263099"/>
    <n v="196240"/>
    <n v="343420"/>
    <n v="244425"/>
    <n v="427744"/>
    <n v="275024"/>
    <n v="481292"/>
    <n v="305155"/>
    <n v="534021"/>
  </r>
  <r>
    <m/>
    <x v="4"/>
    <s v="Region IV - Southeast"/>
    <x v="22"/>
    <s v="FL"/>
    <x v="150"/>
    <n v="4"/>
    <x v="3"/>
    <n v="95948"/>
    <n v="153517"/>
    <n v="134327"/>
    <n v="214924"/>
    <n v="172707"/>
    <n v="276331"/>
    <n v="230276"/>
    <n v="368441"/>
    <n v="287845"/>
    <n v="460551"/>
    <n v="326224"/>
    <n v="521958"/>
    <n v="364603"/>
    <n v="583365"/>
  </r>
  <r>
    <m/>
    <x v="1"/>
    <s v="Region IV"/>
    <x v="22"/>
    <s v="FL"/>
    <x v="150"/>
    <n v="1"/>
    <x v="0"/>
    <n v="111661"/>
    <n v="195407"/>
    <n v="144856"/>
    <n v="253497"/>
    <n v="173662"/>
    <n v="303908"/>
    <n v="207638"/>
    <n v="363367"/>
    <n v="244931"/>
    <n v="428629"/>
    <n v="268643"/>
    <n v="470125"/>
    <n v="290114"/>
    <n v="507699"/>
  </r>
  <r>
    <m/>
    <x v="1"/>
    <s v="Region IV"/>
    <x v="22"/>
    <s v="FL"/>
    <x v="150"/>
    <n v="2"/>
    <x v="1"/>
    <n v="96591"/>
    <n v="169034"/>
    <n v="126860"/>
    <n v="222006"/>
    <n v="154515"/>
    <n v="270402"/>
    <n v="190090"/>
    <n v="332657"/>
    <n v="226408"/>
    <n v="396214"/>
    <n v="250167"/>
    <n v="437792"/>
    <n v="271982"/>
    <n v="475968"/>
  </r>
  <r>
    <m/>
    <x v="1"/>
    <s v="Region IV"/>
    <x v="22"/>
    <s v="FL"/>
    <x v="150"/>
    <n v="3"/>
    <x v="2"/>
    <n v="87329"/>
    <n v="152827"/>
    <n v="118679"/>
    <n v="207688"/>
    <n v="149943"/>
    <n v="262401"/>
    <n v="197271"/>
    <n v="345225"/>
    <n v="244102"/>
    <n v="427178"/>
    <n v="274769"/>
    <n v="480846"/>
    <n v="304995"/>
    <n v="533741"/>
  </r>
  <r>
    <m/>
    <x v="1"/>
    <s v="Region IV"/>
    <x v="22"/>
    <s v="FL"/>
    <x v="150"/>
    <n v="4"/>
    <x v="3"/>
    <n v="98519"/>
    <n v="157631"/>
    <n v="137927"/>
    <n v="220683"/>
    <n v="177334"/>
    <n v="283735"/>
    <n v="236446"/>
    <n v="378314"/>
    <n v="295557"/>
    <n v="472892"/>
    <n v="334965"/>
    <n v="535944"/>
    <n v="374373"/>
    <n v="598996"/>
  </r>
  <r>
    <m/>
    <x v="4"/>
    <s v="Region IV - Southeast"/>
    <x v="22"/>
    <s v="FL"/>
    <x v="151"/>
    <n v="1"/>
    <x v="0"/>
    <n v="112015"/>
    <n v="196026"/>
    <n v="145530"/>
    <n v="254678"/>
    <n v="174024"/>
    <n v="304541"/>
    <n v="207675"/>
    <n v="363432"/>
    <n v="245143"/>
    <n v="429001"/>
    <n v="268976"/>
    <n v="470709"/>
    <n v="291451"/>
    <n v="510039"/>
  </r>
  <r>
    <m/>
    <x v="4"/>
    <s v="Region IV - Southeast"/>
    <x v="22"/>
    <s v="FL"/>
    <x v="151"/>
    <n v="2"/>
    <x v="1"/>
    <n v="93296"/>
    <n v="163267"/>
    <n v="124347"/>
    <n v="217607"/>
    <n v="153250"/>
    <n v="268188"/>
    <n v="192903"/>
    <n v="337580"/>
    <n v="233388"/>
    <n v="408429"/>
    <n v="257738"/>
    <n v="451042"/>
    <n v="280553"/>
    <n v="490968"/>
  </r>
  <r>
    <m/>
    <x v="4"/>
    <s v="Region IV - Southeast"/>
    <x v="22"/>
    <s v="FL"/>
    <x v="151"/>
    <n v="3"/>
    <x v="2"/>
    <n v="85694"/>
    <n v="149964"/>
    <n v="118279"/>
    <n v="206988"/>
    <n v="149901"/>
    <n v="262326"/>
    <n v="195516"/>
    <n v="342152"/>
    <n v="243491"/>
    <n v="426110"/>
    <n v="273902"/>
    <n v="479328"/>
    <n v="303828"/>
    <n v="531700"/>
  </r>
  <r>
    <m/>
    <x v="4"/>
    <s v="Region IV - Southeast"/>
    <x v="22"/>
    <s v="FL"/>
    <x v="151"/>
    <n v="4"/>
    <x v="3"/>
    <n v="96563"/>
    <n v="154500"/>
    <n v="135188"/>
    <n v="216301"/>
    <n v="173813"/>
    <n v="278101"/>
    <n v="231751"/>
    <n v="370801"/>
    <n v="289688"/>
    <n v="463501"/>
    <n v="328314"/>
    <n v="525302"/>
    <n v="366939"/>
    <n v="587102"/>
  </r>
  <r>
    <m/>
    <x v="1"/>
    <s v="Region IV"/>
    <x v="22"/>
    <s v="FL"/>
    <x v="151"/>
    <n v="1"/>
    <x v="0"/>
    <n v="112392"/>
    <n v="196687"/>
    <n v="145895"/>
    <n v="255316"/>
    <n v="174968"/>
    <n v="306194"/>
    <n v="209290"/>
    <n v="366257"/>
    <n v="246956"/>
    <n v="432173"/>
    <n v="270898"/>
    <n v="474071"/>
    <n v="292634"/>
    <n v="512110"/>
  </r>
  <r>
    <m/>
    <x v="1"/>
    <s v="Region IV"/>
    <x v="22"/>
    <s v="FL"/>
    <x v="151"/>
    <n v="2"/>
    <x v="1"/>
    <n v="96841"/>
    <n v="169472"/>
    <n v="127326"/>
    <n v="222820"/>
    <n v="155210"/>
    <n v="271618"/>
    <n v="191181"/>
    <n v="334566"/>
    <n v="227842"/>
    <n v="398723"/>
    <n v="251812"/>
    <n v="440670"/>
    <n v="273859"/>
    <n v="479253"/>
  </r>
  <r>
    <m/>
    <x v="1"/>
    <s v="Region IV"/>
    <x v="22"/>
    <s v="FL"/>
    <x v="151"/>
    <n v="3"/>
    <x v="2"/>
    <n v="87114"/>
    <n v="152450"/>
    <n v="118263"/>
    <n v="206960"/>
    <n v="149324"/>
    <n v="261317"/>
    <n v="196361"/>
    <n v="343632"/>
    <n v="242885"/>
    <n v="425048"/>
    <n v="273330"/>
    <n v="478328"/>
    <n v="303319"/>
    <n v="530809"/>
  </r>
  <r>
    <m/>
    <x v="1"/>
    <s v="Region IV"/>
    <x v="22"/>
    <s v="FL"/>
    <x v="151"/>
    <n v="4"/>
    <x v="3"/>
    <n v="99155"/>
    <n v="158648"/>
    <n v="138817"/>
    <n v="222107"/>
    <n v="178479"/>
    <n v="285566"/>
    <n v="237972"/>
    <n v="380755"/>
    <n v="297465"/>
    <n v="475943"/>
    <n v="337127"/>
    <n v="539403"/>
    <n v="376789"/>
    <n v="602862"/>
  </r>
  <r>
    <m/>
    <x v="4"/>
    <s v="Region V - Midwest"/>
    <x v="30"/>
    <s v="IN"/>
    <x v="214"/>
    <n v="1"/>
    <x v="0"/>
    <n v="116389"/>
    <n v="203680"/>
    <n v="151222"/>
    <n v="264639"/>
    <n v="180838"/>
    <n v="316467"/>
    <n v="215819"/>
    <n v="377683"/>
    <n v="254764"/>
    <n v="445837"/>
    <n v="279536"/>
    <n v="489188"/>
    <n v="302899"/>
    <n v="530073"/>
  </r>
  <r>
    <m/>
    <x v="4"/>
    <s v="Region V - Midwest"/>
    <x v="30"/>
    <s v="IN"/>
    <x v="214"/>
    <n v="2"/>
    <x v="1"/>
    <n v="96887"/>
    <n v="169553"/>
    <n v="129154"/>
    <n v="226019"/>
    <n v="159197"/>
    <n v="278595"/>
    <n v="200429"/>
    <n v="350751"/>
    <n v="242518"/>
    <n v="424406"/>
    <n v="267829"/>
    <n v="468700"/>
    <n v="291546"/>
    <n v="510206"/>
  </r>
  <r>
    <m/>
    <x v="4"/>
    <s v="Region V - Midwest"/>
    <x v="30"/>
    <s v="IN"/>
    <x v="214"/>
    <n v="3"/>
    <x v="2"/>
    <n v="88960"/>
    <n v="155680"/>
    <n v="122781"/>
    <n v="214866"/>
    <n v="155599"/>
    <n v="272297"/>
    <n v="202931"/>
    <n v="355129"/>
    <n v="252723"/>
    <n v="442264"/>
    <n v="284278"/>
    <n v="497486"/>
    <n v="315329"/>
    <n v="551826"/>
  </r>
  <r>
    <m/>
    <x v="4"/>
    <s v="Region V - Midwest"/>
    <x v="30"/>
    <s v="IN"/>
    <x v="214"/>
    <n v="4"/>
    <x v="3"/>
    <n v="100332"/>
    <n v="160531"/>
    <n v="140465"/>
    <n v="224744"/>
    <n v="180598"/>
    <n v="288956"/>
    <n v="240797"/>
    <n v="385275"/>
    <n v="300996"/>
    <n v="481594"/>
    <n v="341129"/>
    <n v="545807"/>
    <n v="381262"/>
    <n v="610019"/>
  </r>
  <r>
    <m/>
    <x v="1"/>
    <s v="Region V"/>
    <x v="30"/>
    <s v="IN"/>
    <x v="214"/>
    <n v="1"/>
    <x v="0"/>
    <n v="116712"/>
    <n v="204246"/>
    <n v="151475"/>
    <n v="265081"/>
    <n v="181642"/>
    <n v="317873"/>
    <n v="217246"/>
    <n v="380180"/>
    <n v="256320"/>
    <n v="448561"/>
    <n v="281160"/>
    <n v="492030"/>
    <n v="303694"/>
    <n v="531465"/>
  </r>
  <r>
    <m/>
    <x v="1"/>
    <s v="Region V"/>
    <x v="30"/>
    <s v="IN"/>
    <x v="214"/>
    <n v="2"/>
    <x v="1"/>
    <n v="100678"/>
    <n v="176186"/>
    <n v="132329"/>
    <n v="231576"/>
    <n v="161271"/>
    <n v="282224"/>
    <n v="198575"/>
    <n v="347506"/>
    <n v="236613"/>
    <n v="414073"/>
    <n v="261488"/>
    <n v="457603"/>
    <n v="284355"/>
    <n v="497622"/>
  </r>
  <r>
    <m/>
    <x v="1"/>
    <s v="Region V"/>
    <x v="30"/>
    <s v="IN"/>
    <x v="214"/>
    <n v="3"/>
    <x v="2"/>
    <n v="90699"/>
    <n v="158724"/>
    <n v="123167"/>
    <n v="215543"/>
    <n v="155545"/>
    <n v="272204"/>
    <n v="204571"/>
    <n v="357999"/>
    <n v="253067"/>
    <n v="442867"/>
    <n v="284810"/>
    <n v="498417"/>
    <n v="316082"/>
    <n v="553144"/>
  </r>
  <r>
    <m/>
    <x v="1"/>
    <s v="Region V"/>
    <x v="30"/>
    <s v="IN"/>
    <x v="214"/>
    <n v="4"/>
    <x v="3"/>
    <n v="102969"/>
    <n v="164750"/>
    <n v="144156"/>
    <n v="230650"/>
    <n v="185343"/>
    <n v="296549"/>
    <n v="247125"/>
    <n v="395399"/>
    <n v="308906"/>
    <n v="494249"/>
    <n v="350093"/>
    <n v="560149"/>
    <n v="391280"/>
    <n v="626049"/>
  </r>
  <r>
    <m/>
    <x v="4"/>
    <s v="Region VI - Midsouth"/>
    <x v="35"/>
    <s v="AR"/>
    <x v="259"/>
    <n v="1"/>
    <x v="0"/>
    <n v="101864"/>
    <n v="178261"/>
    <n v="132254"/>
    <n v="231444"/>
    <n v="158071"/>
    <n v="276624"/>
    <n v="188531"/>
    <n v="329929"/>
    <n v="222469"/>
    <n v="389321"/>
    <n v="244066"/>
    <n v="427115"/>
    <n v="264402"/>
    <n v="462703"/>
  </r>
  <r>
    <m/>
    <x v="4"/>
    <s v="Region VI - Midsouth"/>
    <x v="35"/>
    <s v="AR"/>
    <x v="259"/>
    <n v="2"/>
    <x v="1"/>
    <n v="85317"/>
    <n v="149305"/>
    <n v="113529"/>
    <n v="198676"/>
    <n v="139708"/>
    <n v="244490"/>
    <n v="175473"/>
    <n v="307077"/>
    <n v="212078"/>
    <n v="371137"/>
    <n v="234132"/>
    <n v="409732"/>
    <n v="254769"/>
    <n v="445846"/>
  </r>
  <r>
    <m/>
    <x v="4"/>
    <s v="Region VI - Midsouth"/>
    <x v="35"/>
    <s v="AR"/>
    <x v="259"/>
    <n v="3"/>
    <x v="2"/>
    <n v="78672"/>
    <n v="137675"/>
    <n v="108644"/>
    <n v="190128"/>
    <n v="137766"/>
    <n v="241090"/>
    <n v="179841"/>
    <n v="314721"/>
    <n v="224003"/>
    <n v="392005"/>
    <n v="252053"/>
    <n v="441093"/>
    <n v="279676"/>
    <n v="489433"/>
  </r>
  <r>
    <m/>
    <x v="4"/>
    <s v="Region VI - Midsouth"/>
    <x v="35"/>
    <s v="AR"/>
    <x v="259"/>
    <n v="4"/>
    <x v="3"/>
    <n v="87823"/>
    <n v="140516"/>
    <n v="122952"/>
    <n v="196722"/>
    <n v="158081"/>
    <n v="252929"/>
    <n v="210774"/>
    <n v="337238"/>
    <n v="263468"/>
    <n v="421548"/>
    <n v="298597"/>
    <n v="477755"/>
    <n v="333726"/>
    <n v="533961"/>
  </r>
  <r>
    <m/>
    <x v="1"/>
    <s v="Region VI"/>
    <x v="35"/>
    <s v="AR"/>
    <x v="259"/>
    <n v="1"/>
    <x v="0"/>
    <n v="102809"/>
    <n v="179915"/>
    <n v="133308"/>
    <n v="233289"/>
    <n v="159775"/>
    <n v="279607"/>
    <n v="190971"/>
    <n v="334199"/>
    <n v="225215"/>
    <n v="394127"/>
    <n v="246995"/>
    <n v="432241"/>
    <n v="266675"/>
    <n v="466681"/>
  </r>
  <r>
    <m/>
    <x v="1"/>
    <s v="Region VI"/>
    <x v="35"/>
    <s v="AR"/>
    <x v="259"/>
    <n v="2"/>
    <x v="1"/>
    <n v="89204"/>
    <n v="156108"/>
    <n v="117063"/>
    <n v="204860"/>
    <n v="142491"/>
    <n v="249359"/>
    <n v="175129"/>
    <n v="306476"/>
    <n v="208494"/>
    <n v="364864"/>
    <n v="230330"/>
    <n v="403077"/>
    <n v="250353"/>
    <n v="438117"/>
  </r>
  <r>
    <m/>
    <x v="1"/>
    <s v="Region VI"/>
    <x v="35"/>
    <s v="AR"/>
    <x v="259"/>
    <n v="3"/>
    <x v="2"/>
    <n v="80965"/>
    <n v="141688"/>
    <n v="110117"/>
    <n v="192704"/>
    <n v="139192"/>
    <n v="243585"/>
    <n v="183194"/>
    <n v="320589"/>
    <n v="226747"/>
    <n v="396807"/>
    <n v="255284"/>
    <n v="446746"/>
    <n v="283421"/>
    <n v="495987"/>
  </r>
  <r>
    <m/>
    <x v="1"/>
    <s v="Region VI"/>
    <x v="35"/>
    <s v="AR"/>
    <x v="259"/>
    <n v="4"/>
    <x v="3"/>
    <n v="90716"/>
    <n v="145145"/>
    <n v="127002"/>
    <n v="203203"/>
    <n v="163288"/>
    <n v="261261"/>
    <n v="217718"/>
    <n v="348348"/>
    <n v="272147"/>
    <n v="435435"/>
    <n v="308433"/>
    <n v="493493"/>
    <n v="344719"/>
    <n v="551551"/>
  </r>
  <r>
    <m/>
    <x v="4"/>
    <s v="Region V - Midwest"/>
    <x v="33"/>
    <s v="OH"/>
    <x v="242"/>
    <n v="1"/>
    <x v="0"/>
    <n v="123879"/>
    <n v="216788"/>
    <n v="160941"/>
    <n v="281647"/>
    <n v="192448"/>
    <n v="336784"/>
    <n v="229658"/>
    <n v="401902"/>
    <n v="271090"/>
    <n v="474407"/>
    <n v="297444"/>
    <n v="520527"/>
    <n v="322295"/>
    <n v="564016"/>
  </r>
  <r>
    <m/>
    <x v="4"/>
    <s v="Region V - Midwest"/>
    <x v="33"/>
    <s v="OH"/>
    <x v="242"/>
    <n v="2"/>
    <x v="1"/>
    <n v="103196"/>
    <n v="180593"/>
    <n v="137535"/>
    <n v="240686"/>
    <n v="169495"/>
    <n v="296617"/>
    <n v="213336"/>
    <n v="373338"/>
    <n v="258101"/>
    <n v="451677"/>
    <n v="285027"/>
    <n v="498797"/>
    <n v="310254"/>
    <n v="542944"/>
  </r>
  <r>
    <m/>
    <x v="4"/>
    <s v="Region V - Midwest"/>
    <x v="33"/>
    <s v="OH"/>
    <x v="242"/>
    <n v="3"/>
    <x v="2"/>
    <n v="94799"/>
    <n v="165899"/>
    <n v="130849"/>
    <n v="228986"/>
    <n v="165835"/>
    <n v="290211"/>
    <n v="216304"/>
    <n v="378532"/>
    <n v="269382"/>
    <n v="471419"/>
    <n v="303029"/>
    <n v="530301"/>
    <n v="336142"/>
    <n v="588248"/>
  </r>
  <r>
    <m/>
    <x v="4"/>
    <s v="Region V - Midwest"/>
    <x v="33"/>
    <s v="OH"/>
    <x v="242"/>
    <n v="4"/>
    <x v="3"/>
    <n v="106791"/>
    <n v="170865"/>
    <n v="149507"/>
    <n v="239211"/>
    <n v="192223"/>
    <n v="307557"/>
    <n v="256298"/>
    <n v="410076"/>
    <n v="320372"/>
    <n v="512595"/>
    <n v="363088"/>
    <n v="580941"/>
    <n v="405805"/>
    <n v="649287"/>
  </r>
  <r>
    <m/>
    <x v="1"/>
    <s v="Region V"/>
    <x v="33"/>
    <s v="OH"/>
    <x v="242"/>
    <n v="1"/>
    <x v="0"/>
    <n v="123586"/>
    <n v="216276"/>
    <n v="160403"/>
    <n v="280706"/>
    <n v="192353"/>
    <n v="336617"/>
    <n v="230062"/>
    <n v="402609"/>
    <n v="271448"/>
    <n v="475034"/>
    <n v="297756"/>
    <n v="521073"/>
    <n v="321626"/>
    <n v="562846"/>
  </r>
  <r>
    <m/>
    <x v="1"/>
    <s v="Region V"/>
    <x v="33"/>
    <s v="OH"/>
    <x v="242"/>
    <n v="2"/>
    <x v="1"/>
    <n v="106581"/>
    <n v="186516"/>
    <n v="140097"/>
    <n v="245170"/>
    <n v="170747"/>
    <n v="298807"/>
    <n v="210260"/>
    <n v="367955"/>
    <n v="250546"/>
    <n v="438456"/>
    <n v="276890"/>
    <n v="484557"/>
    <n v="301111"/>
    <n v="526944"/>
  </r>
  <r>
    <m/>
    <x v="1"/>
    <s v="Region V"/>
    <x v="33"/>
    <s v="OH"/>
    <x v="242"/>
    <n v="3"/>
    <x v="2"/>
    <n v="95985"/>
    <n v="167974"/>
    <n v="130337"/>
    <n v="228089"/>
    <n v="164592"/>
    <n v="288037"/>
    <n v="216463"/>
    <n v="378810"/>
    <n v="267772"/>
    <n v="468600"/>
    <n v="301354"/>
    <n v="527369"/>
    <n v="334437"/>
    <n v="585265"/>
  </r>
  <r>
    <m/>
    <x v="1"/>
    <s v="Region V"/>
    <x v="33"/>
    <s v="OH"/>
    <x v="242"/>
    <n v="4"/>
    <x v="3"/>
    <n v="109033"/>
    <n v="174453"/>
    <n v="152646"/>
    <n v="244234"/>
    <n v="196259"/>
    <n v="314015"/>
    <n v="261679"/>
    <n v="418686"/>
    <n v="327098"/>
    <n v="523358"/>
    <n v="370712"/>
    <n v="593139"/>
    <n v="414325"/>
    <n v="662920"/>
  </r>
  <r>
    <m/>
    <x v="4"/>
    <s v="Region VII - Midwest"/>
    <x v="41"/>
    <s v="KS"/>
    <x v="313"/>
    <n v="1"/>
    <x v="0"/>
    <n v="115789"/>
    <n v="202630"/>
    <n v="150461"/>
    <n v="263307"/>
    <n v="179944"/>
    <n v="314902"/>
    <n v="214775"/>
    <n v="375856"/>
    <n v="253547"/>
    <n v="443708"/>
    <n v="278208"/>
    <n v="486864"/>
    <n v="301472"/>
    <n v="527575"/>
  </r>
  <r>
    <m/>
    <x v="4"/>
    <s v="Region VII - Midwest"/>
    <x v="41"/>
    <s v="KS"/>
    <x v="313"/>
    <n v="2"/>
    <x v="1"/>
    <n v="96287"/>
    <n v="168503"/>
    <n v="128393"/>
    <n v="224687"/>
    <n v="158303"/>
    <n v="277030"/>
    <n v="199385"/>
    <n v="348924"/>
    <n v="241301"/>
    <n v="422277"/>
    <n v="266500"/>
    <n v="466376"/>
    <n v="290119"/>
    <n v="507708"/>
  </r>
  <r>
    <m/>
    <x v="4"/>
    <s v="Region VII - Midwest"/>
    <x v="41"/>
    <s v="KS"/>
    <x v="313"/>
    <n v="3"/>
    <x v="2"/>
    <n v="88344"/>
    <n v="154603"/>
    <n v="121919"/>
    <n v="213358"/>
    <n v="154490"/>
    <n v="270358"/>
    <n v="201453"/>
    <n v="352543"/>
    <n v="250875"/>
    <n v="439032"/>
    <n v="282184"/>
    <n v="493823"/>
    <n v="312990"/>
    <n v="547732"/>
  </r>
  <r>
    <m/>
    <x v="4"/>
    <s v="Region VII - Midwest"/>
    <x v="41"/>
    <s v="KS"/>
    <x v="313"/>
    <n v="4"/>
    <x v="3"/>
    <n v="99813"/>
    <n v="159700"/>
    <n v="139738"/>
    <n v="223580"/>
    <n v="179663"/>
    <n v="287460"/>
    <n v="239550"/>
    <n v="383280"/>
    <n v="299438"/>
    <n v="479100"/>
    <n v="339363"/>
    <n v="542980"/>
    <n v="379288"/>
    <n v="606860"/>
  </r>
  <r>
    <m/>
    <x v="1"/>
    <s v="Region VII "/>
    <x v="41"/>
    <s v="KS"/>
    <x v="313"/>
    <n v="1"/>
    <x v="0"/>
    <n v="116115"/>
    <n v="203201"/>
    <n v="150720"/>
    <n v="263759"/>
    <n v="180749"/>
    <n v="316310"/>
    <n v="216197"/>
    <n v="378345"/>
    <n v="255100"/>
    <n v="446424"/>
    <n v="279828"/>
    <n v="489700"/>
    <n v="302274"/>
    <n v="528979"/>
  </r>
  <r>
    <m/>
    <x v="1"/>
    <s v="Region VII "/>
    <x v="41"/>
    <s v="KS"/>
    <x v="313"/>
    <n v="2"/>
    <x v="1"/>
    <n v="100081"/>
    <n v="175142"/>
    <n v="131574"/>
    <n v="230254"/>
    <n v="160378"/>
    <n v="280661"/>
    <n v="197526"/>
    <n v="345670"/>
    <n v="235392"/>
    <n v="411937"/>
    <n v="260152"/>
    <n v="455265"/>
    <n v="282921"/>
    <n v="495112"/>
  </r>
  <r>
    <m/>
    <x v="1"/>
    <s v="Region VII "/>
    <x v="41"/>
    <s v="KS"/>
    <x v="313"/>
    <n v="3"/>
    <x v="2"/>
    <n v="90066"/>
    <n v="157616"/>
    <n v="122281"/>
    <n v="213992"/>
    <n v="154406"/>
    <n v="270210"/>
    <n v="203052"/>
    <n v="355341"/>
    <n v="251169"/>
    <n v="439545"/>
    <n v="282658"/>
    <n v="494652"/>
    <n v="313678"/>
    <n v="548936"/>
  </r>
  <r>
    <m/>
    <x v="1"/>
    <s v="Region VII "/>
    <x v="41"/>
    <s v="KS"/>
    <x v="313"/>
    <n v="4"/>
    <x v="3"/>
    <n v="102440"/>
    <n v="163904"/>
    <n v="143416"/>
    <n v="229465"/>
    <n v="184392"/>
    <n v="295027"/>
    <n v="245856"/>
    <n v="393369"/>
    <n v="307320"/>
    <n v="491711"/>
    <n v="348295"/>
    <n v="557273"/>
    <n v="389271"/>
    <n v="622834"/>
  </r>
  <r>
    <m/>
    <x v="4"/>
    <s v="Region V - Midwest"/>
    <x v="31"/>
    <s v="ME"/>
    <x v="225"/>
    <n v="1"/>
    <x v="0"/>
    <n v="114685"/>
    <n v="200699"/>
    <n v="149134"/>
    <n v="260985"/>
    <n v="178451"/>
    <n v="312289"/>
    <n v="213122"/>
    <n v="372963"/>
    <n v="251688"/>
    <n v="440454"/>
    <n v="276206"/>
    <n v="483361"/>
    <n v="299372"/>
    <n v="523902"/>
  </r>
  <r>
    <m/>
    <x v="4"/>
    <s v="Region V - Midwest"/>
    <x v="31"/>
    <s v="ME"/>
    <x v="225"/>
    <n v="2"/>
    <x v="1"/>
    <n v="94789"/>
    <n v="165882"/>
    <n v="126620"/>
    <n v="221585"/>
    <n v="156372"/>
    <n v="273652"/>
    <n v="197421"/>
    <n v="345487"/>
    <n v="239194"/>
    <n v="418590"/>
    <n v="264263"/>
    <n v="462459"/>
    <n v="287790"/>
    <n v="503633"/>
  </r>
  <r>
    <m/>
    <x v="4"/>
    <s v="Region V - Midwest"/>
    <x v="31"/>
    <s v="ME"/>
    <x v="225"/>
    <n v="3"/>
    <x v="2"/>
    <n v="86597"/>
    <n v="151544"/>
    <n v="119436"/>
    <n v="209014"/>
    <n v="151253"/>
    <n v="264692"/>
    <n v="197045"/>
    <n v="344828"/>
    <n v="245346"/>
    <n v="429356"/>
    <n v="275875"/>
    <n v="482781"/>
    <n v="305889"/>
    <n v="535306"/>
  </r>
  <r>
    <m/>
    <x v="4"/>
    <s v="Region V - Midwest"/>
    <x v="31"/>
    <s v="ME"/>
    <x v="225"/>
    <n v="4"/>
    <x v="3"/>
    <n v="98848"/>
    <n v="158157"/>
    <n v="138387"/>
    <n v="221420"/>
    <n v="177927"/>
    <n v="284682"/>
    <n v="237235"/>
    <n v="379577"/>
    <n v="296544"/>
    <n v="474471"/>
    <n v="336083"/>
    <n v="537734"/>
    <n v="375623"/>
    <n v="600996"/>
  </r>
  <r>
    <m/>
    <x v="1"/>
    <s v="Region V"/>
    <x v="31"/>
    <s v="MI"/>
    <x v="225"/>
    <n v="1"/>
    <x v="0"/>
    <n v="116115"/>
    <n v="203201"/>
    <n v="150720"/>
    <n v="263759"/>
    <n v="180749"/>
    <n v="316310"/>
    <n v="216197"/>
    <n v="378345"/>
    <n v="255100"/>
    <n v="446424"/>
    <n v="279828"/>
    <n v="489700"/>
    <n v="302274"/>
    <n v="528979"/>
  </r>
  <r>
    <m/>
    <x v="1"/>
    <s v="Region V"/>
    <x v="31"/>
    <s v="MI"/>
    <x v="225"/>
    <n v="2"/>
    <x v="1"/>
    <n v="100081"/>
    <n v="175142"/>
    <n v="131574"/>
    <n v="230254"/>
    <n v="160378"/>
    <n v="280661"/>
    <n v="197526"/>
    <n v="345670"/>
    <n v="235392"/>
    <n v="411937"/>
    <n v="260152"/>
    <n v="455265"/>
    <n v="282921"/>
    <n v="495112"/>
  </r>
  <r>
    <m/>
    <x v="1"/>
    <s v="Region V"/>
    <x v="31"/>
    <s v="MI"/>
    <x v="225"/>
    <n v="3"/>
    <x v="2"/>
    <n v="90066"/>
    <n v="157616"/>
    <n v="122281"/>
    <n v="213992"/>
    <n v="154406"/>
    <n v="270210"/>
    <n v="203052"/>
    <n v="355341"/>
    <n v="251169"/>
    <n v="439545"/>
    <n v="282658"/>
    <n v="494652"/>
    <n v="313678"/>
    <n v="548936"/>
  </r>
  <r>
    <m/>
    <x v="1"/>
    <s v="Region V"/>
    <x v="31"/>
    <s v="MI"/>
    <x v="225"/>
    <n v="4"/>
    <x v="3"/>
    <n v="102440"/>
    <n v="163904"/>
    <n v="143416"/>
    <n v="229465"/>
    <n v="184392"/>
    <n v="295027"/>
    <n v="245856"/>
    <n v="393369"/>
    <n v="307320"/>
    <n v="491711"/>
    <n v="348295"/>
    <n v="557273"/>
    <n v="389271"/>
    <n v="622834"/>
  </r>
  <r>
    <m/>
    <x v="4"/>
    <s v="Region II - Northeast"/>
    <x v="11"/>
    <s v="NJ"/>
    <x v="64"/>
    <n v="1"/>
    <x v="0"/>
    <n v="146578"/>
    <n v="256511"/>
    <n v="190196"/>
    <n v="332843"/>
    <n v="227226"/>
    <n v="397646"/>
    <n v="270876"/>
    <n v="474034"/>
    <n v="319543"/>
    <n v="559200"/>
    <n v="350522"/>
    <n v="613414"/>
    <n v="379656"/>
    <n v="664398"/>
  </r>
  <r>
    <m/>
    <x v="4"/>
    <s v="Region II - Northeast"/>
    <x v="11"/>
    <s v="NJ"/>
    <x v="64"/>
    <n v="2"/>
    <x v="1"/>
    <n v="123374"/>
    <n v="215905"/>
    <n v="163937"/>
    <n v="286890"/>
    <n v="201476"/>
    <n v="352582"/>
    <n v="252565"/>
    <n v="441988"/>
    <n v="304971"/>
    <n v="533699"/>
    <n v="336592"/>
    <n v="589036"/>
    <n v="366147"/>
    <n v="640758"/>
  </r>
  <r>
    <m/>
    <x v="4"/>
    <s v="Region II - Northeast"/>
    <x v="11"/>
    <s v="NJ"/>
    <x v="64"/>
    <n v="3"/>
    <x v="2"/>
    <n v="114152"/>
    <n v="199765"/>
    <n v="157714"/>
    <n v="276000"/>
    <n v="200083"/>
    <n v="350146"/>
    <n v="261383"/>
    <n v="457420"/>
    <n v="325609"/>
    <n v="569816"/>
    <n v="366476"/>
    <n v="641333"/>
    <n v="406744"/>
    <n v="711802"/>
  </r>
  <r>
    <m/>
    <x v="4"/>
    <s v="Region II - Northeast"/>
    <x v="11"/>
    <s v="NJ"/>
    <x v="64"/>
    <n v="4"/>
    <x v="3"/>
    <n v="126387"/>
    <n v="202219"/>
    <n v="176942"/>
    <n v="283107"/>
    <n v="227497"/>
    <n v="363994"/>
    <n v="303329"/>
    <n v="485326"/>
    <n v="379161"/>
    <n v="606657"/>
    <n v="429716"/>
    <n v="687545"/>
    <n v="480270"/>
    <n v="768433"/>
  </r>
  <r>
    <m/>
    <x v="1"/>
    <s v="Region II"/>
    <x v="11"/>
    <s v="NJ"/>
    <x v="64"/>
    <n v="1"/>
    <x v="0"/>
    <n v="145658"/>
    <n v="254901"/>
    <n v="188859"/>
    <n v="330504"/>
    <n v="226351"/>
    <n v="396113"/>
    <n v="270537"/>
    <n v="473439"/>
    <n v="319041"/>
    <n v="558322"/>
    <n v="349891"/>
    <n v="612309"/>
    <n v="377761"/>
    <n v="661082"/>
  </r>
  <r>
    <m/>
    <x v="1"/>
    <s v="Region II"/>
    <x v="11"/>
    <s v="NJ"/>
    <x v="64"/>
    <n v="2"/>
    <x v="1"/>
    <n v="126419"/>
    <n v="221233"/>
    <n v="165887"/>
    <n v="290302"/>
    <n v="201908"/>
    <n v="353339"/>
    <n v="248134"/>
    <n v="434235"/>
    <n v="295395"/>
    <n v="516941"/>
    <n v="326326"/>
    <n v="571071"/>
    <n v="354686"/>
    <n v="620700"/>
  </r>
  <r>
    <m/>
    <x v="1"/>
    <s v="Region II"/>
    <x v="11"/>
    <s v="NJ"/>
    <x v="64"/>
    <n v="3"/>
    <x v="2"/>
    <n v="114783"/>
    <n v="200871"/>
    <n v="156123"/>
    <n v="273215"/>
    <n v="197355"/>
    <n v="345370"/>
    <n v="259752"/>
    <n v="454567"/>
    <n v="321515"/>
    <n v="562652"/>
    <n v="361985"/>
    <n v="633474"/>
    <n v="401890"/>
    <n v="703308"/>
  </r>
  <r>
    <m/>
    <x v="1"/>
    <s v="Region II"/>
    <x v="11"/>
    <s v="NJ"/>
    <x v="64"/>
    <n v="4"/>
    <x v="3"/>
    <n v="128525"/>
    <n v="205640"/>
    <n v="179935"/>
    <n v="287896"/>
    <n v="231345"/>
    <n v="370152"/>
    <n v="308460"/>
    <n v="493536"/>
    <n v="385575"/>
    <n v="616920"/>
    <n v="436985"/>
    <n v="699176"/>
    <n v="488395"/>
    <n v="781433"/>
  </r>
  <r>
    <m/>
    <x v="4"/>
    <s v="Region IX - West"/>
    <x v="50"/>
    <s v="AZ"/>
    <x v="360"/>
    <n v="1"/>
    <x v="0"/>
    <n v="109419"/>
    <n v="191483"/>
    <n v="141957"/>
    <n v="248425"/>
    <n v="169576"/>
    <n v="296757"/>
    <n v="202124"/>
    <n v="353717"/>
    <n v="238419"/>
    <n v="417234"/>
    <n v="261526"/>
    <n v="457670"/>
    <n v="283248"/>
    <n v="495684"/>
  </r>
  <r>
    <m/>
    <x v="4"/>
    <s v="Region IX - West"/>
    <x v="50"/>
    <s v="AZ"/>
    <x v="360"/>
    <n v="2"/>
    <x v="1"/>
    <n v="92218"/>
    <n v="161381"/>
    <n v="122491"/>
    <n v="214360"/>
    <n v="150487"/>
    <n v="263352"/>
    <n v="188550"/>
    <n v="329962"/>
    <n v="227617"/>
    <n v="398330"/>
    <n v="251199"/>
    <n v="439599"/>
    <n v="273234"/>
    <n v="478160"/>
  </r>
  <r>
    <m/>
    <x v="4"/>
    <s v="Region IX - West"/>
    <x v="50"/>
    <s v="AZ"/>
    <x v="360"/>
    <n v="3"/>
    <x v="2"/>
    <n v="85401"/>
    <n v="149452"/>
    <n v="118006"/>
    <n v="206511"/>
    <n v="149727"/>
    <n v="262022"/>
    <n v="195636"/>
    <n v="342364"/>
    <n v="243716"/>
    <n v="426502"/>
    <n v="274323"/>
    <n v="480065"/>
    <n v="304485"/>
    <n v="532849"/>
  </r>
  <r>
    <m/>
    <x v="4"/>
    <s v="Region IX - West"/>
    <x v="50"/>
    <s v="AZ"/>
    <x v="360"/>
    <n v="4"/>
    <x v="3"/>
    <n v="94349"/>
    <n v="150959"/>
    <n v="132089"/>
    <n v="211342"/>
    <n v="169828"/>
    <n v="271726"/>
    <n v="226438"/>
    <n v="362301"/>
    <n v="283047"/>
    <n v="452876"/>
    <n v="320787"/>
    <n v="513259"/>
    <n v="358527"/>
    <n v="573643"/>
  </r>
  <r>
    <m/>
    <x v="1"/>
    <s v="Region IX"/>
    <x v="50"/>
    <s v="AZ"/>
    <x v="360"/>
    <n v="1"/>
    <x v="0"/>
    <n v="107351"/>
    <n v="187864"/>
    <n v="139183"/>
    <n v="243569"/>
    <n v="166807"/>
    <n v="291911"/>
    <n v="199361"/>
    <n v="348881"/>
    <n v="235096"/>
    <n v="411418"/>
    <n v="257826"/>
    <n v="451195"/>
    <n v="278355"/>
    <n v="487121"/>
  </r>
  <r>
    <m/>
    <x v="1"/>
    <s v="Region IX"/>
    <x v="50"/>
    <s v="AZ"/>
    <x v="360"/>
    <n v="2"/>
    <x v="1"/>
    <n v="93208"/>
    <n v="163114"/>
    <n v="122295"/>
    <n v="214016"/>
    <n v="148838"/>
    <n v="260467"/>
    <n v="182892"/>
    <n v="320061"/>
    <n v="217713"/>
    <n v="380998"/>
    <n v="240505"/>
    <n v="420884"/>
    <n v="261398"/>
    <n v="457446"/>
  </r>
  <r>
    <m/>
    <x v="1"/>
    <s v="Region IX"/>
    <x v="50"/>
    <s v="AZ"/>
    <x v="360"/>
    <n v="3"/>
    <x v="2"/>
    <n v="84671"/>
    <n v="148175"/>
    <n v="115178"/>
    <n v="201561"/>
    <n v="145605"/>
    <n v="254808"/>
    <n v="191650"/>
    <n v="335387"/>
    <n v="237228"/>
    <n v="415149"/>
    <n v="267095"/>
    <n v="467416"/>
    <n v="296547"/>
    <n v="518956"/>
  </r>
  <r>
    <m/>
    <x v="1"/>
    <s v="Region IX"/>
    <x v="50"/>
    <s v="AZ"/>
    <x v="360"/>
    <n v="4"/>
    <x v="3"/>
    <n v="94725"/>
    <n v="151560"/>
    <n v="132615"/>
    <n v="212184"/>
    <n v="170505"/>
    <n v="272808"/>
    <n v="227340"/>
    <n v="363745"/>
    <n v="284175"/>
    <n v="454681"/>
    <n v="322065"/>
    <n v="515305"/>
    <n v="359956"/>
    <n v="575929"/>
  </r>
  <r>
    <m/>
    <x v="4"/>
    <s v="Region VI - Midsouth"/>
    <x v="38"/>
    <s v="OK"/>
    <x v="277"/>
    <n v="1"/>
    <x v="0"/>
    <n v="106857"/>
    <n v="187000"/>
    <n v="138733"/>
    <n v="242782"/>
    <n v="165811"/>
    <n v="290169"/>
    <n v="197757"/>
    <n v="346075"/>
    <n v="233353"/>
    <n v="408367"/>
    <n v="256004"/>
    <n v="448008"/>
    <n v="277332"/>
    <n v="485332"/>
  </r>
  <r>
    <m/>
    <x v="4"/>
    <s v="Region VI - Midsouth"/>
    <x v="38"/>
    <s v="OK"/>
    <x v="277"/>
    <n v="2"/>
    <x v="1"/>
    <n v="89523"/>
    <n v="156665"/>
    <n v="119116"/>
    <n v="208453"/>
    <n v="146574"/>
    <n v="256505"/>
    <n v="184077"/>
    <n v="322135"/>
    <n v="222467"/>
    <n v="389317"/>
    <n v="245598"/>
    <n v="429796"/>
    <n v="267241"/>
    <n v="467672"/>
  </r>
  <r>
    <m/>
    <x v="4"/>
    <s v="Region VI - Midsouth"/>
    <x v="38"/>
    <s v="OK"/>
    <x v="277"/>
    <n v="3"/>
    <x v="2"/>
    <n v="82565"/>
    <n v="144488"/>
    <n v="114023"/>
    <n v="199540"/>
    <n v="144590"/>
    <n v="253032"/>
    <n v="188756"/>
    <n v="330324"/>
    <n v="235109"/>
    <n v="411441"/>
    <n v="264554"/>
    <n v="462969"/>
    <n v="293551"/>
    <n v="513714"/>
  </r>
  <r>
    <m/>
    <x v="4"/>
    <s v="Region VI - Midsouth"/>
    <x v="38"/>
    <s v="OK"/>
    <x v="277"/>
    <n v="4"/>
    <x v="3"/>
    <n v="92128"/>
    <n v="147405"/>
    <n v="128980"/>
    <n v="206367"/>
    <n v="165831"/>
    <n v="265329"/>
    <n v="221108"/>
    <n v="353772"/>
    <n v="276385"/>
    <n v="442216"/>
    <n v="313236"/>
    <n v="501178"/>
    <n v="350087"/>
    <n v="560140"/>
  </r>
  <r>
    <m/>
    <x v="1"/>
    <s v="Region VI"/>
    <x v="38"/>
    <s v="OK"/>
    <x v="277"/>
    <n v="1"/>
    <x v="0"/>
    <n v="107944"/>
    <n v="188902"/>
    <n v="140074"/>
    <n v="245129"/>
    <n v="167956"/>
    <n v="293922"/>
    <n v="200856"/>
    <n v="351497"/>
    <n v="236964"/>
    <n v="414687"/>
    <n v="259920"/>
    <n v="454860"/>
    <n v="280731"/>
    <n v="491280"/>
  </r>
  <r>
    <m/>
    <x v="1"/>
    <s v="Region VI"/>
    <x v="38"/>
    <s v="OK"/>
    <x v="277"/>
    <n v="2"/>
    <x v="1"/>
    <n v="93206"/>
    <n v="163110"/>
    <n v="122475"/>
    <n v="214331"/>
    <n v="149231"/>
    <n v="261154"/>
    <n v="183693"/>
    <n v="321463"/>
    <n v="218849"/>
    <n v="382986"/>
    <n v="241842"/>
    <n v="423223"/>
    <n v="262970"/>
    <n v="460198"/>
  </r>
  <r>
    <m/>
    <x v="1"/>
    <s v="Region VI"/>
    <x v="38"/>
    <s v="OK"/>
    <x v="277"/>
    <n v="3"/>
    <x v="2"/>
    <n v="84073"/>
    <n v="147128"/>
    <n v="114199"/>
    <n v="199848"/>
    <n v="144241"/>
    <n v="252422"/>
    <n v="189727"/>
    <n v="332023"/>
    <n v="234727"/>
    <n v="410772"/>
    <n v="264186"/>
    <n v="462325"/>
    <n v="293212"/>
    <n v="513121"/>
  </r>
  <r>
    <m/>
    <x v="1"/>
    <s v="Region VI"/>
    <x v="38"/>
    <s v="OK"/>
    <x v="277"/>
    <n v="4"/>
    <x v="3"/>
    <n v="95235"/>
    <n v="152376"/>
    <n v="133329"/>
    <n v="213327"/>
    <n v="171424"/>
    <n v="274278"/>
    <n v="228565"/>
    <n v="365704"/>
    <n v="285706"/>
    <n v="457129"/>
    <n v="323800"/>
    <n v="518080"/>
    <n v="361894"/>
    <n v="579031"/>
  </r>
  <r>
    <m/>
    <x v="4"/>
    <s v="Region IV - Southeast"/>
    <x v="25"/>
    <s v="ME"/>
    <x v="171"/>
    <n v="1"/>
    <x v="0"/>
    <n v="100880"/>
    <n v="176540"/>
    <n v="131120"/>
    <n v="229459"/>
    <n v="156840"/>
    <n v="274470"/>
    <n v="187236"/>
    <n v="327663"/>
    <n v="221064"/>
    <n v="386862"/>
    <n v="242576"/>
    <n v="424509"/>
    <n v="262881"/>
    <n v="460042"/>
  </r>
  <r>
    <m/>
    <x v="4"/>
    <s v="Region IV - Southeast"/>
    <x v="25"/>
    <s v="ME"/>
    <x v="171"/>
    <n v="2"/>
    <x v="1"/>
    <n v="83721"/>
    <n v="146511"/>
    <n v="111701"/>
    <n v="195477"/>
    <n v="137798"/>
    <n v="241146"/>
    <n v="173695"/>
    <n v="303966"/>
    <n v="210288"/>
    <n v="368005"/>
    <n v="232275"/>
    <n v="406481"/>
    <n v="252891"/>
    <n v="442560"/>
  </r>
  <r>
    <m/>
    <x v="4"/>
    <s v="Region IV - Southeast"/>
    <x v="25"/>
    <s v="ME"/>
    <x v="171"/>
    <n v="3"/>
    <x v="2"/>
    <n v="76705"/>
    <n v="134235"/>
    <n v="105836"/>
    <n v="185213"/>
    <n v="134084"/>
    <n v="234647"/>
    <n v="174790"/>
    <n v="305882"/>
    <n v="217659"/>
    <n v="380903"/>
    <n v="244796"/>
    <n v="428393"/>
    <n v="271490"/>
    <n v="475108"/>
  </r>
  <r>
    <m/>
    <x v="4"/>
    <s v="Region IV - Southeast"/>
    <x v="25"/>
    <s v="ME"/>
    <x v="171"/>
    <n v="4"/>
    <x v="3"/>
    <n v="86957"/>
    <n v="139132"/>
    <n v="121740"/>
    <n v="194784"/>
    <n v="156523"/>
    <n v="250437"/>
    <n v="208697"/>
    <n v="333916"/>
    <n v="260872"/>
    <n v="417395"/>
    <n v="295655"/>
    <n v="473047"/>
    <n v="330438"/>
    <n v="528700"/>
  </r>
  <r>
    <m/>
    <x v="1"/>
    <s v="Region IV"/>
    <x v="25"/>
    <s v="MS"/>
    <x v="171"/>
    <n v="1"/>
    <x v="0"/>
    <n v="102438"/>
    <n v="179267"/>
    <n v="132958"/>
    <n v="232676"/>
    <n v="159443"/>
    <n v="279024"/>
    <n v="190703"/>
    <n v="333731"/>
    <n v="225011"/>
    <n v="393770"/>
    <n v="246820"/>
    <n v="431935"/>
    <n v="266610"/>
    <n v="466567"/>
  </r>
  <r>
    <m/>
    <x v="1"/>
    <s v="Region IV"/>
    <x v="25"/>
    <s v="MS"/>
    <x v="171"/>
    <n v="2"/>
    <x v="1"/>
    <n v="88330"/>
    <n v="154577"/>
    <n v="116111"/>
    <n v="203195"/>
    <n v="141518"/>
    <n v="247656"/>
    <n v="174275"/>
    <n v="304981"/>
    <n v="207671"/>
    <n v="363424"/>
    <n v="229508"/>
    <n v="401639"/>
    <n v="249587"/>
    <n v="436778"/>
  </r>
  <r>
    <m/>
    <x v="1"/>
    <s v="Region IV"/>
    <x v="25"/>
    <s v="MS"/>
    <x v="171"/>
    <n v="3"/>
    <x v="2"/>
    <n v="79534"/>
    <n v="139184"/>
    <n v="107993"/>
    <n v="188988"/>
    <n v="136373"/>
    <n v="238654"/>
    <n v="179348"/>
    <n v="313858"/>
    <n v="221856"/>
    <n v="388248"/>
    <n v="249678"/>
    <n v="436936"/>
    <n v="277085"/>
    <n v="484899"/>
  </r>
  <r>
    <m/>
    <x v="1"/>
    <s v="Region IV"/>
    <x v="25"/>
    <s v="MS"/>
    <x v="171"/>
    <n v="4"/>
    <x v="3"/>
    <n v="90375"/>
    <n v="144599"/>
    <n v="126524"/>
    <n v="202439"/>
    <n v="162674"/>
    <n v="260279"/>
    <n v="216899"/>
    <n v="347039"/>
    <n v="271124"/>
    <n v="433798"/>
    <n v="307274"/>
    <n v="491638"/>
    <n v="343424"/>
    <n v="549478"/>
  </r>
  <r>
    <m/>
    <x v="4"/>
    <s v="Region IV - Southeast"/>
    <x v="21"/>
    <s v="AL"/>
    <x v="139"/>
    <n v="1"/>
    <x v="0"/>
    <n v="100468"/>
    <n v="175818"/>
    <n v="130202"/>
    <n v="227854"/>
    <n v="155410"/>
    <n v="271968"/>
    <n v="185068"/>
    <n v="323870"/>
    <n v="218179"/>
    <n v="381813"/>
    <n v="239272"/>
    <n v="418727"/>
    <n v="259054"/>
    <n v="453344"/>
  </r>
  <r>
    <m/>
    <x v="4"/>
    <s v="Region IV - Southeast"/>
    <x v="21"/>
    <s v="AL"/>
    <x v="139"/>
    <n v="2"/>
    <x v="1"/>
    <n v="85440"/>
    <n v="149519"/>
    <n v="113196"/>
    <n v="198092"/>
    <n v="138733"/>
    <n v="242783"/>
    <n v="173209"/>
    <n v="303115"/>
    <n v="208741"/>
    <n v="365298"/>
    <n v="230250"/>
    <n v="402938"/>
    <n v="250305"/>
    <n v="438034"/>
  </r>
  <r>
    <m/>
    <x v="4"/>
    <s v="Region IV - Southeast"/>
    <x v="21"/>
    <s v="AL"/>
    <x v="139"/>
    <n v="3"/>
    <x v="2"/>
    <n v="79611"/>
    <n v="139318"/>
    <n v="110096"/>
    <n v="192668"/>
    <n v="139808"/>
    <n v="244665"/>
    <n v="182917"/>
    <n v="320105"/>
    <n v="227921"/>
    <n v="398862"/>
    <n v="256661"/>
    <n v="449157"/>
    <n v="285012"/>
    <n v="498771"/>
  </r>
  <r>
    <m/>
    <x v="4"/>
    <s v="Region IV - Southeast"/>
    <x v="21"/>
    <s v="AL"/>
    <x v="139"/>
    <n v="4"/>
    <x v="3"/>
    <n v="86648"/>
    <n v="138637"/>
    <n v="121307"/>
    <n v="194092"/>
    <n v="155966"/>
    <n v="249546"/>
    <n v="207955"/>
    <n v="332728"/>
    <n v="259944"/>
    <n v="415910"/>
    <n v="294603"/>
    <n v="471365"/>
    <n v="329262"/>
    <n v="526820"/>
  </r>
  <r>
    <m/>
    <x v="1"/>
    <s v="Region IV"/>
    <x v="21"/>
    <s v="AL"/>
    <x v="139"/>
    <n v="1"/>
    <x v="0"/>
    <n v="102587"/>
    <n v="179527"/>
    <n v="132766"/>
    <n v="232341"/>
    <n v="158959"/>
    <n v="278178"/>
    <n v="189744"/>
    <n v="332052"/>
    <n v="223551"/>
    <n v="391215"/>
    <n v="245075"/>
    <n v="428882"/>
    <n v="264363"/>
    <n v="462635"/>
  </r>
  <r>
    <m/>
    <x v="1"/>
    <s v="Region IV"/>
    <x v="21"/>
    <s v="AL"/>
    <x v="139"/>
    <n v="2"/>
    <x v="1"/>
    <n v="90082"/>
    <n v="157643"/>
    <n v="117834"/>
    <n v="206210"/>
    <n v="143071"/>
    <n v="250374"/>
    <n v="175182"/>
    <n v="306568"/>
    <n v="208181"/>
    <n v="364317"/>
    <n v="229815"/>
    <n v="402176"/>
    <n v="249545"/>
    <n v="436704"/>
  </r>
  <r>
    <m/>
    <x v="1"/>
    <s v="Region IV"/>
    <x v="21"/>
    <s v="AL"/>
    <x v="139"/>
    <n v="3"/>
    <x v="2"/>
    <n v="82994"/>
    <n v="145239"/>
    <n v="113219"/>
    <n v="198133"/>
    <n v="143373"/>
    <n v="250903"/>
    <n v="188963"/>
    <n v="330685"/>
    <n v="234139"/>
    <n v="409744"/>
    <n v="263799"/>
    <n v="461648"/>
    <n v="293091"/>
    <n v="512909"/>
  </r>
  <r>
    <m/>
    <x v="1"/>
    <s v="Region IV"/>
    <x v="21"/>
    <s v="AL"/>
    <x v="139"/>
    <n v="4"/>
    <x v="3"/>
    <n v="90547"/>
    <n v="144874"/>
    <n v="126765"/>
    <n v="202824"/>
    <n v="162984"/>
    <n v="260774"/>
    <n v="217312"/>
    <n v="347699"/>
    <n v="271640"/>
    <n v="434623"/>
    <n v="307858"/>
    <n v="492573"/>
    <n v="344077"/>
    <n v="550523"/>
  </r>
  <r>
    <m/>
    <x v="4"/>
    <s v="Region X - Northwest"/>
    <x v="7"/>
    <s v="ID"/>
    <x v="40"/>
    <n v="1"/>
    <x v="0"/>
    <n v="122079"/>
    <n v="213638"/>
    <n v="158658"/>
    <n v="277651"/>
    <n v="189766"/>
    <n v="332091"/>
    <n v="226525"/>
    <n v="396419"/>
    <n v="267439"/>
    <n v="468018"/>
    <n v="293459"/>
    <n v="513553"/>
    <n v="318012"/>
    <n v="556522"/>
  </r>
  <r>
    <m/>
    <x v="4"/>
    <s v="Region X - Northwest"/>
    <x v="7"/>
    <s v="ID"/>
    <x v="40"/>
    <n v="2"/>
    <x v="1"/>
    <n v="101396"/>
    <n v="177442"/>
    <n v="135252"/>
    <n v="236690"/>
    <n v="166814"/>
    <n v="291924"/>
    <n v="210203"/>
    <n v="367856"/>
    <n v="254450"/>
    <n v="445288"/>
    <n v="281042"/>
    <n v="491823"/>
    <n v="305972"/>
    <n v="535450"/>
  </r>
  <r>
    <m/>
    <x v="4"/>
    <s v="Region X - Northwest"/>
    <x v="7"/>
    <s v="ID"/>
    <x v="40"/>
    <n v="3"/>
    <x v="2"/>
    <n v="92952"/>
    <n v="162666"/>
    <n v="128263"/>
    <n v="224460"/>
    <n v="162510"/>
    <n v="284392"/>
    <n v="211871"/>
    <n v="370775"/>
    <n v="263841"/>
    <n v="461722"/>
    <n v="296749"/>
    <n v="519311"/>
    <n v="329123"/>
    <n v="575965"/>
  </r>
  <r>
    <m/>
    <x v="4"/>
    <s v="Region X - Northwest"/>
    <x v="7"/>
    <s v="ID"/>
    <x v="40"/>
    <n v="4"/>
    <x v="3"/>
    <n v="105232"/>
    <n v="168371"/>
    <n v="147325"/>
    <n v="235720"/>
    <n v="189418"/>
    <n v="303068"/>
    <n v="252557"/>
    <n v="404091"/>
    <n v="315696"/>
    <n v="505114"/>
    <n v="357789"/>
    <n v="572462"/>
    <n v="399882"/>
    <n v="639811"/>
  </r>
  <r>
    <m/>
    <x v="1"/>
    <s v="Region X"/>
    <x v="7"/>
    <s v="ID"/>
    <x v="40"/>
    <n v="1"/>
    <x v="0"/>
    <n v="119356"/>
    <n v="208874"/>
    <n v="155013"/>
    <n v="271273"/>
    <n v="185954"/>
    <n v="325420"/>
    <n v="222508"/>
    <n v="389389"/>
    <n v="262620"/>
    <n v="459584"/>
    <n v="288109"/>
    <n v="504191"/>
    <n v="311300"/>
    <n v="544775"/>
  </r>
  <r>
    <m/>
    <x v="1"/>
    <s v="Region X"/>
    <x v="7"/>
    <s v="ID"/>
    <x v="40"/>
    <n v="2"/>
    <x v="1"/>
    <n v="102513"/>
    <n v="179397"/>
    <n v="134900"/>
    <n v="236075"/>
    <n v="164554"/>
    <n v="287970"/>
    <n v="202894"/>
    <n v="355065"/>
    <n v="241917"/>
    <n v="423355"/>
    <n v="267420"/>
    <n v="467985"/>
    <n v="290910"/>
    <n v="509092"/>
  </r>
  <r>
    <m/>
    <x v="1"/>
    <s v="Region X"/>
    <x v="7"/>
    <s v="ID"/>
    <x v="40"/>
    <n v="3"/>
    <x v="2"/>
    <n v="91835"/>
    <n v="160711"/>
    <n v="124564"/>
    <n v="217988"/>
    <n v="157199"/>
    <n v="275099"/>
    <n v="206634"/>
    <n v="361609"/>
    <n v="255512"/>
    <n v="447146"/>
    <n v="287480"/>
    <n v="503090"/>
    <n v="318954"/>
    <n v="558169"/>
  </r>
  <r>
    <m/>
    <x v="1"/>
    <s v="Region X"/>
    <x v="7"/>
    <s v="ID"/>
    <x v="40"/>
    <n v="4"/>
    <x v="3"/>
    <n v="105291"/>
    <n v="168465"/>
    <n v="147407"/>
    <n v="235851"/>
    <n v="189523"/>
    <n v="303237"/>
    <n v="252697"/>
    <n v="404316"/>
    <n v="315872"/>
    <n v="505394"/>
    <n v="357988"/>
    <n v="572780"/>
    <n v="400104"/>
    <n v="640166"/>
  </r>
  <r>
    <m/>
    <x v="4"/>
    <s v="Region VI - Midsouth"/>
    <x v="39"/>
    <s v="TX"/>
    <x v="294"/>
    <n v="1"/>
    <x v="0"/>
    <n v="105057"/>
    <n v="183850"/>
    <n v="136449"/>
    <n v="238786"/>
    <n v="163129"/>
    <n v="285476"/>
    <n v="194624"/>
    <n v="340592"/>
    <n v="229702"/>
    <n v="401979"/>
    <n v="252019"/>
    <n v="441033"/>
    <n v="273050"/>
    <n v="477838"/>
  </r>
  <r>
    <m/>
    <x v="4"/>
    <s v="Region VI - Midsouth"/>
    <x v="39"/>
    <s v="TX"/>
    <x v="294"/>
    <n v="2"/>
    <x v="1"/>
    <n v="87722"/>
    <n v="153514"/>
    <n v="116833"/>
    <n v="204458"/>
    <n v="143892"/>
    <n v="251811"/>
    <n v="180944"/>
    <n v="316653"/>
    <n v="218816"/>
    <n v="382929"/>
    <n v="241613"/>
    <n v="422822"/>
    <n v="262959"/>
    <n v="460178"/>
  </r>
  <r>
    <m/>
    <x v="4"/>
    <s v="Region VI - Midsouth"/>
    <x v="39"/>
    <s v="TX"/>
    <x v="294"/>
    <n v="3"/>
    <x v="2"/>
    <n v="80717"/>
    <n v="141256"/>
    <n v="111437"/>
    <n v="195015"/>
    <n v="141265"/>
    <n v="247214"/>
    <n v="184323"/>
    <n v="322566"/>
    <n v="229568"/>
    <n v="401744"/>
    <n v="258274"/>
    <n v="451979"/>
    <n v="286532"/>
    <n v="501431"/>
  </r>
  <r>
    <m/>
    <x v="4"/>
    <s v="Region VI - Midsouth"/>
    <x v="39"/>
    <s v="TX"/>
    <x v="294"/>
    <n v="4"/>
    <x v="3"/>
    <n v="90570"/>
    <n v="144911"/>
    <n v="126797"/>
    <n v="202876"/>
    <n v="163025"/>
    <n v="260840"/>
    <n v="217367"/>
    <n v="347787"/>
    <n v="271709"/>
    <n v="434734"/>
    <n v="307937"/>
    <n v="492699"/>
    <n v="344164"/>
    <n v="550663"/>
  </r>
  <r>
    <m/>
    <x v="1"/>
    <s v="Region VI"/>
    <x v="39"/>
    <s v="TX"/>
    <x v="294"/>
    <n v="1"/>
    <x v="0"/>
    <n v="105999"/>
    <n v="185498"/>
    <n v="137498"/>
    <n v="240621"/>
    <n v="164832"/>
    <n v="288457"/>
    <n v="197069"/>
    <n v="344870"/>
    <n v="232452"/>
    <n v="406791"/>
    <n v="254951"/>
    <n v="446165"/>
    <n v="275316"/>
    <n v="481802"/>
  </r>
  <r>
    <m/>
    <x v="1"/>
    <s v="Region VI"/>
    <x v="39"/>
    <s v="TX"/>
    <x v="294"/>
    <n v="2"/>
    <x v="1"/>
    <n v="91747"/>
    <n v="160557"/>
    <n v="120479"/>
    <n v="210839"/>
    <n v="146725"/>
    <n v="256768"/>
    <n v="180472"/>
    <n v="315827"/>
    <n v="214934"/>
    <n v="376135"/>
    <n v="237481"/>
    <n v="415591"/>
    <n v="258177"/>
    <n v="451810"/>
  </r>
  <r>
    <m/>
    <x v="1"/>
    <s v="Region VI"/>
    <x v="39"/>
    <s v="TX"/>
    <x v="294"/>
    <n v="3"/>
    <x v="2"/>
    <n v="83012"/>
    <n v="145271"/>
    <n v="112829"/>
    <n v="197451"/>
    <n v="142565"/>
    <n v="249489"/>
    <n v="187578"/>
    <n v="328262"/>
    <n v="232120"/>
    <n v="406211"/>
    <n v="261293"/>
    <n v="457262"/>
    <n v="290047"/>
    <n v="507581"/>
  </r>
  <r>
    <m/>
    <x v="1"/>
    <s v="Region VI"/>
    <x v="39"/>
    <s v="TX"/>
    <x v="294"/>
    <n v="4"/>
    <x v="3"/>
    <n v="93525"/>
    <n v="149640"/>
    <n v="130935"/>
    <n v="209496"/>
    <n v="168345"/>
    <n v="269352"/>
    <n v="224460"/>
    <n v="359136"/>
    <n v="280575"/>
    <n v="448919"/>
    <n v="317985"/>
    <n v="508775"/>
    <n v="355395"/>
    <n v="568631"/>
  </r>
  <r>
    <m/>
    <x v="4"/>
    <s v="Region II - Northeast"/>
    <x v="12"/>
    <s v="NY"/>
    <x v="83"/>
    <n v="1"/>
    <x v="0"/>
    <n v="126792"/>
    <n v="221886"/>
    <n v="164597"/>
    <n v="288044"/>
    <n v="196708"/>
    <n v="344238"/>
    <n v="234586"/>
    <n v="410525"/>
    <n v="276796"/>
    <n v="484392"/>
    <n v="303658"/>
    <n v="531401"/>
    <n v="328945"/>
    <n v="575653"/>
  </r>
  <r>
    <m/>
    <x v="4"/>
    <s v="Region II - Northeast"/>
    <x v="12"/>
    <s v="NY"/>
    <x v="83"/>
    <n v="2"/>
    <x v="1"/>
    <n v="106318"/>
    <n v="186056"/>
    <n v="141427"/>
    <n v="247497"/>
    <n v="173987"/>
    <n v="304477"/>
    <n v="218428"/>
    <n v="382249"/>
    <n v="263938"/>
    <n v="461892"/>
    <n v="291367"/>
    <n v="509891"/>
    <n v="317025"/>
    <n v="554795"/>
  </r>
  <r>
    <m/>
    <x v="4"/>
    <s v="Region II - Northeast"/>
    <x v="12"/>
    <s v="NY"/>
    <x v="83"/>
    <n v="3"/>
    <x v="2"/>
    <n v="98114"/>
    <n v="171700"/>
    <n v="135509"/>
    <n v="237141"/>
    <n v="171850"/>
    <n v="300738"/>
    <n v="224374"/>
    <n v="392654"/>
    <n v="279479"/>
    <n v="489089"/>
    <n v="314495"/>
    <n v="550367"/>
    <n v="348982"/>
    <n v="610719"/>
  </r>
  <r>
    <m/>
    <x v="4"/>
    <s v="Region II - Northeast"/>
    <x v="12"/>
    <s v="NY"/>
    <x v="83"/>
    <n v="4"/>
    <x v="3"/>
    <n v="109317"/>
    <n v="174908"/>
    <n v="153044"/>
    <n v="244871"/>
    <n v="196771"/>
    <n v="314834"/>
    <n v="262362"/>
    <n v="419779"/>
    <n v="327952"/>
    <n v="524724"/>
    <n v="371679"/>
    <n v="594687"/>
    <n v="415406"/>
    <n v="664650"/>
  </r>
  <r>
    <m/>
    <x v="1"/>
    <s v="Region II"/>
    <x v="12"/>
    <s v="NY"/>
    <x v="83"/>
    <n v="1"/>
    <x v="0"/>
    <n v="126570"/>
    <n v="221497"/>
    <n v="164214"/>
    <n v="287374"/>
    <n v="196881"/>
    <n v="344542"/>
    <n v="235417"/>
    <n v="411980"/>
    <n v="277713"/>
    <n v="485998"/>
    <n v="304606"/>
    <n v="533060"/>
    <n v="328967"/>
    <n v="575692"/>
  </r>
  <r>
    <m/>
    <x v="1"/>
    <s v="Region II"/>
    <x v="12"/>
    <s v="NY"/>
    <x v="83"/>
    <n v="2"/>
    <x v="1"/>
    <n v="109415"/>
    <n v="191477"/>
    <n v="143730"/>
    <n v="251528"/>
    <n v="175086"/>
    <n v="306401"/>
    <n v="215441"/>
    <n v="377023"/>
    <n v="256629"/>
    <n v="449100"/>
    <n v="283570"/>
    <n v="496248"/>
    <n v="308315"/>
    <n v="539552"/>
  </r>
  <r>
    <m/>
    <x v="1"/>
    <s v="Region II"/>
    <x v="12"/>
    <s v="NY"/>
    <x v="83"/>
    <n v="3"/>
    <x v="2"/>
    <n v="98841"/>
    <n v="172973"/>
    <n v="134300"/>
    <n v="235025"/>
    <n v="169662"/>
    <n v="296909"/>
    <n v="223196"/>
    <n v="390593"/>
    <n v="276164"/>
    <n v="483287"/>
    <n v="310847"/>
    <n v="543982"/>
    <n v="345026"/>
    <n v="603796"/>
  </r>
  <r>
    <m/>
    <x v="1"/>
    <s v="Region II"/>
    <x v="12"/>
    <s v="NY"/>
    <x v="83"/>
    <n v="4"/>
    <x v="3"/>
    <n v="111672"/>
    <n v="178675"/>
    <n v="156340"/>
    <n v="250145"/>
    <n v="201009"/>
    <n v="321614"/>
    <n v="268012"/>
    <n v="428819"/>
    <n v="335015"/>
    <n v="536024"/>
    <n v="379684"/>
    <n v="607494"/>
    <n v="424352"/>
    <n v="678964"/>
  </r>
  <r>
    <m/>
    <x v="4"/>
    <s v="Region IV - Southeast"/>
    <x v="23"/>
    <s v="GA"/>
    <x v="157"/>
    <n v="1"/>
    <x v="0"/>
    <n v="102472"/>
    <n v="179326"/>
    <n v="132958"/>
    <n v="232677"/>
    <n v="158838"/>
    <n v="277967"/>
    <n v="189343"/>
    <n v="331350"/>
    <n v="223355"/>
    <n v="390871"/>
    <n v="245007"/>
    <n v="428762"/>
    <n v="265366"/>
    <n v="464390"/>
  </r>
  <r>
    <m/>
    <x v="4"/>
    <s v="Region IV - Southeast"/>
    <x v="23"/>
    <s v="GA"/>
    <x v="157"/>
    <n v="2"/>
    <x v="1"/>
    <n v="86288"/>
    <n v="151004"/>
    <n v="114643"/>
    <n v="200626"/>
    <n v="140878"/>
    <n v="246537"/>
    <n v="176571"/>
    <n v="308999"/>
    <n v="213191"/>
    <n v="373085"/>
    <n v="235290"/>
    <n v="411758"/>
    <n v="255944"/>
    <n v="447902"/>
  </r>
  <r>
    <m/>
    <x v="4"/>
    <s v="Region IV - Southeast"/>
    <x v="23"/>
    <s v="GA"/>
    <x v="157"/>
    <n v="3"/>
    <x v="2"/>
    <n v="79862"/>
    <n v="139758"/>
    <n v="110343"/>
    <n v="193100"/>
    <n v="139992"/>
    <n v="244985"/>
    <n v="182893"/>
    <n v="320062"/>
    <n v="227835"/>
    <n v="398711"/>
    <n v="256436"/>
    <n v="448763"/>
    <n v="284619"/>
    <n v="498084"/>
  </r>
  <r>
    <m/>
    <x v="4"/>
    <s v="Region IV - Southeast"/>
    <x v="23"/>
    <s v="GA"/>
    <x v="157"/>
    <n v="4"/>
    <x v="3"/>
    <n v="88357"/>
    <n v="141372"/>
    <n v="123700"/>
    <n v="197921"/>
    <n v="159043"/>
    <n v="254469"/>
    <n v="212058"/>
    <n v="339293"/>
    <n v="265072"/>
    <n v="424116"/>
    <n v="300415"/>
    <n v="480665"/>
    <n v="335758"/>
    <n v="537213"/>
  </r>
  <r>
    <m/>
    <x v="1"/>
    <s v="Region IV"/>
    <x v="23"/>
    <s v="GA"/>
    <x v="157"/>
    <n v="1"/>
    <x v="0"/>
    <n v="104005"/>
    <n v="182008"/>
    <n v="134750"/>
    <n v="235813"/>
    <n v="161433"/>
    <n v="282507"/>
    <n v="192845"/>
    <n v="337479"/>
    <n v="227333"/>
    <n v="397833"/>
    <n v="249277"/>
    <n v="436235"/>
    <n v="269037"/>
    <n v="470815"/>
  </r>
  <r>
    <m/>
    <x v="1"/>
    <s v="Region IV"/>
    <x v="23"/>
    <s v="GA"/>
    <x v="157"/>
    <n v="2"/>
    <x v="1"/>
    <n v="90698"/>
    <n v="158721"/>
    <n v="118861"/>
    <n v="208007"/>
    <n v="144527"/>
    <n v="252922"/>
    <n v="177350"/>
    <n v="310363"/>
    <n v="210978"/>
    <n v="369211"/>
    <n v="233002"/>
    <n v="407753"/>
    <n v="253151"/>
    <n v="443015"/>
  </r>
  <r>
    <m/>
    <x v="1"/>
    <s v="Region IV"/>
    <x v="23"/>
    <s v="GA"/>
    <x v="157"/>
    <n v="3"/>
    <x v="2"/>
    <n v="82846"/>
    <n v="144980"/>
    <n v="112821"/>
    <n v="197437"/>
    <n v="142721"/>
    <n v="249762"/>
    <n v="187952"/>
    <n v="328916"/>
    <n v="232744"/>
    <n v="407302"/>
    <n v="262117"/>
    <n v="458705"/>
    <n v="291100"/>
    <n v="509425"/>
  </r>
  <r>
    <m/>
    <x v="1"/>
    <s v="Region IV"/>
    <x v="23"/>
    <s v="GA"/>
    <x v="157"/>
    <n v="4"/>
    <x v="3"/>
    <n v="91782"/>
    <n v="146852"/>
    <n v="128495"/>
    <n v="205592"/>
    <n v="165208"/>
    <n v="264333"/>
    <n v="220278"/>
    <n v="352444"/>
    <n v="275347"/>
    <n v="440555"/>
    <n v="312060"/>
    <n v="499296"/>
    <n v="348773"/>
    <n v="558037"/>
  </r>
  <r>
    <m/>
    <x v="4"/>
    <s v="Region X - Northwest"/>
    <x v="9"/>
    <s v="WA"/>
    <x v="52"/>
    <n v="1"/>
    <x v="0"/>
    <n v="128555"/>
    <n v="224971"/>
    <n v="166763"/>
    <n v="291835"/>
    <n v="199190"/>
    <n v="348582"/>
    <n v="237397"/>
    <n v="415446"/>
    <n v="280009"/>
    <n v="490015"/>
    <n v="307138"/>
    <n v="537492"/>
    <n v="332636"/>
    <n v="582112"/>
  </r>
  <r>
    <m/>
    <x v="4"/>
    <s v="Region X - Northwest"/>
    <x v="9"/>
    <s v="WA"/>
    <x v="52"/>
    <n v="2"/>
    <x v="1"/>
    <n v="108457"/>
    <n v="189799"/>
    <n v="144019"/>
    <n v="252033"/>
    <n v="176886"/>
    <n v="309551"/>
    <n v="221537"/>
    <n v="387689"/>
    <n v="267387"/>
    <n v="467928"/>
    <n v="295073"/>
    <n v="516377"/>
    <n v="320935"/>
    <n v="561637"/>
  </r>
  <r>
    <m/>
    <x v="4"/>
    <s v="Region X - Northwest"/>
    <x v="9"/>
    <s v="WA"/>
    <x v="52"/>
    <n v="3"/>
    <x v="2"/>
    <n v="100510"/>
    <n v="175893"/>
    <n v="138897"/>
    <n v="243070"/>
    <n v="176250"/>
    <n v="308438"/>
    <n v="230328"/>
    <n v="403074"/>
    <n v="286940"/>
    <n v="502145"/>
    <n v="322992"/>
    <n v="565237"/>
    <n v="358525"/>
    <n v="627419"/>
  </r>
  <r>
    <m/>
    <x v="4"/>
    <s v="Region X - Northwest"/>
    <x v="9"/>
    <s v="WA"/>
    <x v="52"/>
    <n v="4"/>
    <x v="3"/>
    <n v="110852"/>
    <n v="177363"/>
    <n v="155193"/>
    <n v="248309"/>
    <n v="199534"/>
    <n v="319254"/>
    <n v="266045"/>
    <n v="425672"/>
    <n v="332556"/>
    <n v="532090"/>
    <n v="376897"/>
    <n v="603035"/>
    <n v="421238"/>
    <n v="673981"/>
  </r>
  <r>
    <m/>
    <x v="1"/>
    <s v="Region X"/>
    <x v="9"/>
    <s v="WA"/>
    <x v="52"/>
    <n v="1"/>
    <x v="0"/>
    <n v="124049"/>
    <n v="217085"/>
    <n v="160875"/>
    <n v="281531"/>
    <n v="192832"/>
    <n v="337457"/>
    <n v="230509"/>
    <n v="403390"/>
    <n v="271864"/>
    <n v="475763"/>
    <n v="298165"/>
    <n v="521789"/>
    <n v="321947"/>
    <n v="563406"/>
  </r>
  <r>
    <m/>
    <x v="1"/>
    <s v="Region X"/>
    <x v="9"/>
    <s v="WA"/>
    <x v="52"/>
    <n v="2"/>
    <x v="1"/>
    <n v="107524"/>
    <n v="188167"/>
    <n v="141143"/>
    <n v="247000"/>
    <n v="171838"/>
    <n v="300716"/>
    <n v="211266"/>
    <n v="369716"/>
    <n v="251554"/>
    <n v="440219"/>
    <n v="277917"/>
    <n v="486355"/>
    <n v="302102"/>
    <n v="528678"/>
  </r>
  <r>
    <m/>
    <x v="1"/>
    <s v="Region X"/>
    <x v="9"/>
    <s v="WA"/>
    <x v="52"/>
    <n v="3"/>
    <x v="2"/>
    <n v="97466"/>
    <n v="170566"/>
    <n v="132524"/>
    <n v="231918"/>
    <n v="167490"/>
    <n v="293107"/>
    <n v="220410"/>
    <n v="385718"/>
    <n v="272786"/>
    <n v="477375"/>
    <n v="307096"/>
    <n v="537419"/>
    <n v="340922"/>
    <n v="596614"/>
  </r>
  <r>
    <m/>
    <x v="1"/>
    <s v="Region X"/>
    <x v="9"/>
    <s v="WA"/>
    <x v="52"/>
    <n v="4"/>
    <x v="3"/>
    <n v="109454"/>
    <n v="175127"/>
    <n v="153236"/>
    <n v="245178"/>
    <n v="197018"/>
    <n v="315229"/>
    <n v="262691"/>
    <n v="420305"/>
    <n v="328363"/>
    <n v="525382"/>
    <n v="372145"/>
    <n v="595432"/>
    <n v="415927"/>
    <n v="665483"/>
  </r>
  <r>
    <m/>
    <x v="4"/>
    <s v="Region VI - Midsouth"/>
    <x v="39"/>
    <s v="TX"/>
    <x v="295"/>
    <n v="1"/>
    <x v="0"/>
    <n v="98719"/>
    <n v="172757"/>
    <n v="128155"/>
    <n v="224272"/>
    <n v="153160"/>
    <n v="268029"/>
    <n v="182655"/>
    <n v="319647"/>
    <n v="215523"/>
    <n v="377166"/>
    <n v="236441"/>
    <n v="413771"/>
    <n v="256132"/>
    <n v="448230"/>
  </r>
  <r>
    <m/>
    <x v="4"/>
    <s v="Region VI - Midsouth"/>
    <x v="39"/>
    <s v="TX"/>
    <x v="295"/>
    <n v="2"/>
    <x v="1"/>
    <n v="82763"/>
    <n v="144835"/>
    <n v="110099"/>
    <n v="192674"/>
    <n v="135453"/>
    <n v="237043"/>
    <n v="170064"/>
    <n v="297612"/>
    <n v="205504"/>
    <n v="359631"/>
    <n v="226862"/>
    <n v="397008"/>
    <n v="246843"/>
    <n v="431975"/>
  </r>
  <r>
    <m/>
    <x v="4"/>
    <s v="Region VI - Midsouth"/>
    <x v="39"/>
    <s v="TX"/>
    <x v="295"/>
    <n v="3"/>
    <x v="2"/>
    <n v="76368"/>
    <n v="133644"/>
    <n v="105472"/>
    <n v="184576"/>
    <n v="133756"/>
    <n v="234073"/>
    <n v="174632"/>
    <n v="305605"/>
    <n v="217520"/>
    <n v="380660"/>
    <n v="244771"/>
    <n v="428349"/>
    <n v="271609"/>
    <n v="475316"/>
  </r>
  <r>
    <m/>
    <x v="4"/>
    <s v="Region VI - Midsouth"/>
    <x v="39"/>
    <s v="TX"/>
    <x v="295"/>
    <n v="4"/>
    <x v="3"/>
    <n v="85113"/>
    <n v="136180"/>
    <n v="119158"/>
    <n v="190653"/>
    <n v="153203"/>
    <n v="245125"/>
    <n v="204271"/>
    <n v="326833"/>
    <n v="255338"/>
    <n v="408541"/>
    <n v="289383"/>
    <n v="463014"/>
    <n v="323429"/>
    <n v="517486"/>
  </r>
  <r>
    <m/>
    <x v="1"/>
    <s v="Region VI"/>
    <x v="39"/>
    <s v="TX"/>
    <x v="295"/>
    <n v="1"/>
    <x v="0"/>
    <n v="100370"/>
    <n v="175647"/>
    <n v="130183"/>
    <n v="227821"/>
    <n v="156055"/>
    <n v="273097"/>
    <n v="186563"/>
    <n v="326485"/>
    <n v="220049"/>
    <n v="385086"/>
    <n v="241343"/>
    <n v="422351"/>
    <n v="260609"/>
    <n v="456065"/>
  </r>
  <r>
    <m/>
    <x v="1"/>
    <s v="Region VI"/>
    <x v="39"/>
    <s v="TX"/>
    <x v="295"/>
    <n v="2"/>
    <x v="1"/>
    <n v="86927"/>
    <n v="152122"/>
    <n v="114132"/>
    <n v="199730"/>
    <n v="138977"/>
    <n v="243209"/>
    <n v="170909"/>
    <n v="299092"/>
    <n v="203527"/>
    <n v="356172"/>
    <n v="224868"/>
    <n v="393519"/>
    <n v="244453"/>
    <n v="427793"/>
  </r>
  <r>
    <m/>
    <x v="1"/>
    <s v="Region VI"/>
    <x v="39"/>
    <s v="TX"/>
    <x v="295"/>
    <n v="3"/>
    <x v="2"/>
    <n v="78713"/>
    <n v="137747"/>
    <n v="107002"/>
    <n v="187254"/>
    <n v="135216"/>
    <n v="236628"/>
    <n v="177921"/>
    <n v="311362"/>
    <n v="220183"/>
    <n v="385320"/>
    <n v="247864"/>
    <n v="433763"/>
    <n v="275152"/>
    <n v="481515"/>
  </r>
  <r>
    <m/>
    <x v="1"/>
    <s v="Region VI"/>
    <x v="39"/>
    <s v="TX"/>
    <x v="295"/>
    <n v="4"/>
    <x v="3"/>
    <n v="88559"/>
    <n v="141695"/>
    <n v="123983"/>
    <n v="198373"/>
    <n v="159407"/>
    <n v="255051"/>
    <n v="212543"/>
    <n v="340068"/>
    <n v="265678"/>
    <n v="425085"/>
    <n v="301102"/>
    <n v="481763"/>
    <n v="336526"/>
    <n v="538441"/>
  </r>
  <r>
    <m/>
    <x v="4"/>
    <s v="Region II - Northeast"/>
    <x v="11"/>
    <s v="NJ"/>
    <x v="65"/>
    <n v="1"/>
    <x v="0"/>
    <n v="142169"/>
    <n v="248796"/>
    <n v="184424"/>
    <n v="322742"/>
    <n v="220285"/>
    <n v="385499"/>
    <n v="262540"/>
    <n v="459445"/>
    <n v="309665"/>
    <n v="541913"/>
    <n v="339668"/>
    <n v="594419"/>
    <n v="367866"/>
    <n v="643766"/>
  </r>
  <r>
    <m/>
    <x v="4"/>
    <s v="Region II - Northeast"/>
    <x v="11"/>
    <s v="NJ"/>
    <x v="65"/>
    <n v="2"/>
    <x v="1"/>
    <n v="119940"/>
    <n v="209895"/>
    <n v="159268"/>
    <n v="278720"/>
    <n v="195617"/>
    <n v="342330"/>
    <n v="244998"/>
    <n v="428746"/>
    <n v="295705"/>
    <n v="517484"/>
    <n v="326323"/>
    <n v="571065"/>
    <n v="354925"/>
    <n v="621119"/>
  </r>
  <r>
    <m/>
    <x v="4"/>
    <s v="Region II - Northeast"/>
    <x v="11"/>
    <s v="NJ"/>
    <x v="65"/>
    <n v="3"/>
    <x v="2"/>
    <n v="111151"/>
    <n v="194514"/>
    <n v="153601"/>
    <n v="268802"/>
    <n v="194908"/>
    <n v="341089"/>
    <n v="254709"/>
    <n v="445741"/>
    <n v="317314"/>
    <n v="555300"/>
    <n v="357182"/>
    <n v="625069"/>
    <n v="396476"/>
    <n v="693833"/>
  </r>
  <r>
    <m/>
    <x v="4"/>
    <s v="Region II - Northeast"/>
    <x v="11"/>
    <s v="NJ"/>
    <x v="65"/>
    <n v="4"/>
    <x v="3"/>
    <n v="122592"/>
    <n v="196147"/>
    <n v="171628"/>
    <n v="274605"/>
    <n v="220665"/>
    <n v="353064"/>
    <n v="294220"/>
    <n v="470752"/>
    <n v="367775"/>
    <n v="588440"/>
    <n v="416811"/>
    <n v="666898"/>
    <n v="465848"/>
    <n v="745357"/>
  </r>
  <r>
    <m/>
    <x v="1"/>
    <s v="Region II"/>
    <x v="11"/>
    <s v="NJ"/>
    <x v="65"/>
    <n v="1"/>
    <x v="0"/>
    <n v="141210"/>
    <n v="247118"/>
    <n v="183004"/>
    <n v="320257"/>
    <n v="219274"/>
    <n v="383730"/>
    <n v="261991"/>
    <n v="458485"/>
    <n v="308887"/>
    <n v="540553"/>
    <n v="338722"/>
    <n v="592764"/>
    <n v="365619"/>
    <n v="639834"/>
  </r>
  <r>
    <m/>
    <x v="1"/>
    <s v="Region II"/>
    <x v="11"/>
    <s v="NJ"/>
    <x v="65"/>
    <n v="2"/>
    <x v="1"/>
    <n v="122933"/>
    <n v="215133"/>
    <n v="161180"/>
    <n v="282065"/>
    <n v="196054"/>
    <n v="343094"/>
    <n v="240708"/>
    <n v="421240"/>
    <n v="286423"/>
    <n v="501241"/>
    <n v="316356"/>
    <n v="553623"/>
    <n v="343763"/>
    <n v="601585"/>
  </r>
  <r>
    <m/>
    <x v="1"/>
    <s v="Region II"/>
    <x v="11"/>
    <s v="NJ"/>
    <x v="65"/>
    <n v="3"/>
    <x v="2"/>
    <n v="112050"/>
    <n v="196087"/>
    <n v="152525"/>
    <n v="266919"/>
    <n v="192897"/>
    <n v="337570"/>
    <n v="253979"/>
    <n v="444463"/>
    <n v="314457"/>
    <n v="550300"/>
    <n v="354106"/>
    <n v="619685"/>
    <n v="393218"/>
    <n v="688132"/>
  </r>
  <r>
    <m/>
    <x v="1"/>
    <s v="Region II"/>
    <x v="11"/>
    <s v="NJ"/>
    <x v="65"/>
    <n v="4"/>
    <x v="3"/>
    <n v="124610"/>
    <n v="199376"/>
    <n v="174454"/>
    <n v="279127"/>
    <n v="224298"/>
    <n v="358877"/>
    <n v="299064"/>
    <n v="478503"/>
    <n v="373830"/>
    <n v="598129"/>
    <n v="423674"/>
    <n v="677879"/>
    <n v="473519"/>
    <n v="757630"/>
  </r>
  <r>
    <m/>
    <x v="4"/>
    <s v="Region VI - Midsouth"/>
    <x v="39"/>
    <s v="TX"/>
    <x v="296"/>
    <n v="1"/>
    <x v="0"/>
    <n v="106809"/>
    <n v="186916"/>
    <n v="138635"/>
    <n v="242611"/>
    <n v="165663"/>
    <n v="289911"/>
    <n v="197539"/>
    <n v="345693"/>
    <n v="233066"/>
    <n v="407865"/>
    <n v="255677"/>
    <n v="447434"/>
    <n v="276955"/>
    <n v="484671"/>
  </r>
  <r>
    <m/>
    <x v="4"/>
    <s v="Region VI - Midsouth"/>
    <x v="39"/>
    <s v="TX"/>
    <x v="296"/>
    <n v="2"/>
    <x v="1"/>
    <n v="89672"/>
    <n v="156925"/>
    <n v="119242"/>
    <n v="208673"/>
    <n v="146645"/>
    <n v="256630"/>
    <n v="184015"/>
    <n v="322026"/>
    <n v="222304"/>
    <n v="389031"/>
    <n v="245388"/>
    <n v="429430"/>
    <n v="266978"/>
    <n v="467211"/>
  </r>
  <r>
    <m/>
    <x v="4"/>
    <s v="Region VI - Midsouth"/>
    <x v="39"/>
    <s v="TX"/>
    <x v="296"/>
    <n v="3"/>
    <x v="2"/>
    <n v="82823"/>
    <n v="144940"/>
    <n v="114402"/>
    <n v="200204"/>
    <n v="145100"/>
    <n v="253926"/>
    <n v="189483"/>
    <n v="331595"/>
    <n v="236027"/>
    <n v="413047"/>
    <n v="265616"/>
    <n v="464827"/>
    <n v="294762"/>
    <n v="515833"/>
  </r>
  <r>
    <m/>
    <x v="4"/>
    <s v="Region VI - Midsouth"/>
    <x v="39"/>
    <s v="TX"/>
    <x v="296"/>
    <n v="4"/>
    <x v="3"/>
    <n v="92091"/>
    <n v="147345"/>
    <n v="128927"/>
    <n v="206284"/>
    <n v="165764"/>
    <n v="265222"/>
    <n v="221018"/>
    <n v="353629"/>
    <n v="276273"/>
    <n v="442036"/>
    <n v="313109"/>
    <n v="500975"/>
    <n v="349946"/>
    <n v="559913"/>
  </r>
  <r>
    <m/>
    <x v="1"/>
    <s v="Region VI"/>
    <x v="39"/>
    <s v="TX"/>
    <x v="296"/>
    <n v="1"/>
    <x v="0"/>
    <n v="107141"/>
    <n v="187498"/>
    <n v="138905"/>
    <n v="243084"/>
    <n v="166470"/>
    <n v="291322"/>
    <n v="198953"/>
    <n v="348167"/>
    <n v="234610"/>
    <n v="410568"/>
    <n v="257291"/>
    <n v="450258"/>
    <n v="277771"/>
    <n v="486100"/>
  </r>
  <r>
    <m/>
    <x v="1"/>
    <s v="Region VI"/>
    <x v="39"/>
    <s v="TX"/>
    <x v="296"/>
    <n v="2"/>
    <x v="1"/>
    <n v="93051"/>
    <n v="162839"/>
    <n v="122080"/>
    <n v="213640"/>
    <n v="148568"/>
    <n v="259994"/>
    <n v="182545"/>
    <n v="319453"/>
    <n v="217292"/>
    <n v="380260"/>
    <n v="240035"/>
    <n v="420061"/>
    <n v="260881"/>
    <n v="456542"/>
  </r>
  <r>
    <m/>
    <x v="1"/>
    <s v="Region VI"/>
    <x v="39"/>
    <s v="TX"/>
    <x v="296"/>
    <n v="3"/>
    <x v="2"/>
    <n v="84557"/>
    <n v="147975"/>
    <n v="115030"/>
    <n v="201303"/>
    <n v="145424"/>
    <n v="254492"/>
    <n v="191418"/>
    <n v="334982"/>
    <n v="236947"/>
    <n v="414657"/>
    <n v="266783"/>
    <n v="466870"/>
    <n v="296205"/>
    <n v="518359"/>
  </r>
  <r>
    <m/>
    <x v="1"/>
    <s v="Region VI"/>
    <x v="39"/>
    <s v="TX"/>
    <x v="296"/>
    <n v="4"/>
    <x v="3"/>
    <n v="94541"/>
    <n v="151265"/>
    <n v="132357"/>
    <n v="211772"/>
    <n v="170174"/>
    <n v="272278"/>
    <n v="226898"/>
    <n v="363037"/>
    <n v="283623"/>
    <n v="453796"/>
    <n v="321439"/>
    <n v="514302"/>
    <n v="359255"/>
    <n v="574808"/>
  </r>
  <r>
    <m/>
    <x v="4"/>
    <s v="Region III -"/>
    <x v="16"/>
    <s v="DC"/>
    <x v="92"/>
    <n v="1"/>
    <x v="0"/>
    <n v="123150"/>
    <n v="215512"/>
    <n v="159941"/>
    <n v="279897"/>
    <n v="191207"/>
    <n v="334613"/>
    <n v="228114"/>
    <n v="399200"/>
    <n v="269222"/>
    <n v="471139"/>
    <n v="295376"/>
    <n v="516909"/>
    <n v="320021"/>
    <n v="560036"/>
  </r>
  <r>
    <m/>
    <x v="4"/>
    <s v="Region III -"/>
    <x v="16"/>
    <s v="DC"/>
    <x v="92"/>
    <n v="2"/>
    <x v="1"/>
    <n v="102871"/>
    <n v="180023"/>
    <n v="136992"/>
    <n v="239737"/>
    <n v="168703"/>
    <n v="295230"/>
    <n v="212111"/>
    <n v="371194"/>
    <n v="256488"/>
    <n v="448853"/>
    <n v="283202"/>
    <n v="495603"/>
    <n v="308215"/>
    <n v="539376"/>
  </r>
  <r>
    <m/>
    <x v="4"/>
    <s v="Region III -"/>
    <x v="16"/>
    <s v="DC"/>
    <x v="92"/>
    <n v="3"/>
    <x v="2"/>
    <n v="94682"/>
    <n v="165693"/>
    <n v="130721"/>
    <n v="228762"/>
    <n v="165717"/>
    <n v="290005"/>
    <n v="216242"/>
    <n v="378423"/>
    <n v="269324"/>
    <n v="471316"/>
    <n v="303007"/>
    <n v="530262"/>
    <n v="336166"/>
    <n v="588291"/>
  </r>
  <r>
    <m/>
    <x v="4"/>
    <s v="Region III -"/>
    <x v="16"/>
    <s v="DC"/>
    <x v="92"/>
    <n v="4"/>
    <x v="3"/>
    <n v="106168"/>
    <n v="169869"/>
    <n v="148636"/>
    <n v="237817"/>
    <n v="191103"/>
    <n v="305765"/>
    <n v="254804"/>
    <n v="407687"/>
    <n v="318505"/>
    <n v="509608"/>
    <n v="360972"/>
    <n v="577556"/>
    <n v="403440"/>
    <n v="645504"/>
  </r>
  <r>
    <m/>
    <x v="1"/>
    <s v="Region III "/>
    <x v="16"/>
    <s v="DC"/>
    <x v="92"/>
    <n v="1"/>
    <x v="0"/>
    <n v="122809"/>
    <n v="214916"/>
    <n v="159303"/>
    <n v="278781"/>
    <n v="190973"/>
    <n v="334203"/>
    <n v="228322"/>
    <n v="399563"/>
    <n v="269317"/>
    <n v="471304"/>
    <n v="295384"/>
    <n v="516923"/>
    <n v="318978"/>
    <n v="558212"/>
  </r>
  <r>
    <m/>
    <x v="1"/>
    <s v="Region III "/>
    <x v="16"/>
    <s v="DC"/>
    <x v="92"/>
    <n v="2"/>
    <x v="1"/>
    <n v="106296"/>
    <n v="186018"/>
    <n v="139585"/>
    <n v="244274"/>
    <n v="169993"/>
    <n v="297488"/>
    <n v="209093"/>
    <n v="365913"/>
    <n v="249020"/>
    <n v="435785"/>
    <n v="275142"/>
    <n v="481499"/>
    <n v="299121"/>
    <n v="523462"/>
  </r>
  <r>
    <m/>
    <x v="1"/>
    <s v="Region III "/>
    <x v="16"/>
    <s v="DC"/>
    <x v="92"/>
    <n v="3"/>
    <x v="2"/>
    <n v="96176"/>
    <n v="168307"/>
    <n v="130720"/>
    <n v="228761"/>
    <n v="165172"/>
    <n v="289051"/>
    <n v="217322"/>
    <n v="380314"/>
    <n v="268927"/>
    <n v="470623"/>
    <n v="302725"/>
    <n v="529769"/>
    <n v="336038"/>
    <n v="588067"/>
  </r>
  <r>
    <m/>
    <x v="1"/>
    <s v="Region III "/>
    <x v="16"/>
    <s v="DC"/>
    <x v="92"/>
    <n v="4"/>
    <x v="3"/>
    <n v="108357"/>
    <n v="173371"/>
    <n v="151699"/>
    <n v="242719"/>
    <n v="195042"/>
    <n v="312068"/>
    <n v="260056"/>
    <n v="416090"/>
    <n v="325070"/>
    <n v="520113"/>
    <n v="368413"/>
    <n v="589461"/>
    <n v="411756"/>
    <n v="658809"/>
  </r>
  <r>
    <m/>
    <x v="4"/>
    <s v="Region I - Northeast"/>
    <x v="0"/>
    <s v="CT"/>
    <x v="7"/>
    <n v="1"/>
    <x v="0"/>
    <n v="134676"/>
    <n v="235684"/>
    <n v="174668"/>
    <n v="305670"/>
    <n v="208602"/>
    <n v="365053"/>
    <n v="248572"/>
    <n v="435001"/>
    <n v="293159"/>
    <n v="513028"/>
    <n v="321550"/>
    <n v="562712"/>
    <n v="348220"/>
    <n v="609386"/>
  </r>
  <r>
    <m/>
    <x v="4"/>
    <s v="Region I - Northeast"/>
    <x v="0"/>
    <s v="CT"/>
    <x v="7"/>
    <n v="2"/>
    <x v="1"/>
    <n v="113813"/>
    <n v="199172"/>
    <n v="151058"/>
    <n v="264351"/>
    <n v="185448"/>
    <n v="324534"/>
    <n v="232107"/>
    <n v="406187"/>
    <n v="280056"/>
    <n v="490099"/>
    <n v="309024"/>
    <n v="540792"/>
    <n v="336074"/>
    <n v="588130"/>
  </r>
  <r>
    <m/>
    <x v="4"/>
    <s v="Region I - Northeast"/>
    <x v="0"/>
    <s v="CT"/>
    <x v="7"/>
    <n v="3"/>
    <x v="2"/>
    <n v="105595"/>
    <n v="184791"/>
    <n v="145946"/>
    <n v="255406"/>
    <n v="185225"/>
    <n v="324143"/>
    <n v="242115"/>
    <n v="423702"/>
    <n v="301638"/>
    <n v="527866"/>
    <n v="339565"/>
    <n v="594239"/>
    <n v="376954"/>
    <n v="659670"/>
  </r>
  <r>
    <m/>
    <x v="4"/>
    <s v="Region I - Northeast"/>
    <x v="0"/>
    <s v="CT"/>
    <x v="7"/>
    <n v="4"/>
    <x v="3"/>
    <n v="116135"/>
    <n v="185816"/>
    <n v="162589"/>
    <n v="260143"/>
    <n v="209043"/>
    <n v="334469"/>
    <n v="278724"/>
    <n v="445959"/>
    <n v="348405"/>
    <n v="557448"/>
    <n v="394859"/>
    <n v="631775"/>
    <n v="441313"/>
    <n v="706101"/>
  </r>
  <r>
    <m/>
    <x v="1"/>
    <s v="Region I"/>
    <x v="0"/>
    <s v="CT"/>
    <x v="7"/>
    <n v="1"/>
    <x v="0"/>
    <n v="133136"/>
    <n v="232989"/>
    <n v="172522"/>
    <n v="301914"/>
    <n v="206703"/>
    <n v="361730"/>
    <n v="246953"/>
    <n v="432167"/>
    <n v="291141"/>
    <n v="509497"/>
    <n v="319255"/>
    <n v="558697"/>
    <n v="344589"/>
    <n v="603031"/>
  </r>
  <r>
    <m/>
    <x v="1"/>
    <s v="Region I"/>
    <x v="0"/>
    <s v="CT"/>
    <x v="7"/>
    <n v="2"/>
    <x v="1"/>
    <n v="115982"/>
    <n v="202968"/>
    <n v="152038"/>
    <n v="266067"/>
    <n v="184908"/>
    <n v="323589"/>
    <n v="226977"/>
    <n v="397209"/>
    <n v="270057"/>
    <n v="472599"/>
    <n v="298267"/>
    <n v="521967"/>
    <n v="324088"/>
    <n v="567155"/>
  </r>
  <r>
    <m/>
    <x v="1"/>
    <s v="Region I"/>
    <x v="0"/>
    <s v="CT"/>
    <x v="7"/>
    <n v="3"/>
    <x v="2"/>
    <n v="105802"/>
    <n v="185154"/>
    <n v="144046"/>
    <n v="252080"/>
    <n v="182192"/>
    <n v="318836"/>
    <n v="239903"/>
    <n v="419829"/>
    <n v="297047"/>
    <n v="519832"/>
    <n v="334514"/>
    <n v="585400"/>
    <n v="371478"/>
    <n v="650086"/>
  </r>
  <r>
    <m/>
    <x v="1"/>
    <s v="Region I"/>
    <x v="0"/>
    <s v="CT"/>
    <x v="7"/>
    <n v="4"/>
    <x v="3"/>
    <n v="117487"/>
    <n v="187980"/>
    <n v="164482"/>
    <n v="263172"/>
    <n v="211477"/>
    <n v="338364"/>
    <n v="281970"/>
    <n v="451151"/>
    <n v="352462"/>
    <n v="563939"/>
    <n v="399457"/>
    <n v="639131"/>
    <n v="446452"/>
    <n v="714323"/>
  </r>
  <r>
    <m/>
    <x v="4"/>
    <s v="Region VII - Midwest"/>
    <x v="40"/>
    <s v="IA"/>
    <x v="306"/>
    <n v="1"/>
    <x v="0"/>
    <n v="117637"/>
    <n v="205865"/>
    <n v="152842"/>
    <n v="267474"/>
    <n v="182773"/>
    <n v="319853"/>
    <n v="218126"/>
    <n v="381720"/>
    <n v="257485"/>
    <n v="450599"/>
    <n v="282521"/>
    <n v="494411"/>
    <n v="306132"/>
    <n v="535730"/>
  </r>
  <r>
    <m/>
    <x v="4"/>
    <s v="Region VII - Midwest"/>
    <x v="40"/>
    <s v="IA"/>
    <x v="306"/>
    <n v="2"/>
    <x v="1"/>
    <n v="97939"/>
    <n v="171393"/>
    <n v="130551"/>
    <n v="228464"/>
    <n v="160913"/>
    <n v="281598"/>
    <n v="202581"/>
    <n v="354516"/>
    <n v="245115"/>
    <n v="428951"/>
    <n v="270695"/>
    <n v="473717"/>
    <n v="294664"/>
    <n v="515662"/>
  </r>
  <r>
    <m/>
    <x v="4"/>
    <s v="Region VII - Midwest"/>
    <x v="40"/>
    <s v="IA"/>
    <x v="306"/>
    <n v="3"/>
    <x v="2"/>
    <n v="89933"/>
    <n v="157383"/>
    <n v="124126"/>
    <n v="217220"/>
    <n v="157305"/>
    <n v="275283"/>
    <n v="205160"/>
    <n v="359029"/>
    <n v="255499"/>
    <n v="447124"/>
    <n v="287403"/>
    <n v="502955"/>
    <n v="318798"/>
    <n v="557897"/>
  </r>
  <r>
    <m/>
    <x v="4"/>
    <s v="Region VII - Midwest"/>
    <x v="40"/>
    <s v="IA"/>
    <x v="306"/>
    <n v="4"/>
    <x v="3"/>
    <n v="101409"/>
    <n v="162254"/>
    <n v="141972"/>
    <n v="227155"/>
    <n v="182535"/>
    <n v="292057"/>
    <n v="243380"/>
    <n v="389409"/>
    <n v="304226"/>
    <n v="486761"/>
    <n v="344789"/>
    <n v="551662"/>
    <n v="385352"/>
    <n v="616564"/>
  </r>
  <r>
    <m/>
    <x v="1"/>
    <s v="Region VII "/>
    <x v="40"/>
    <s v="IA"/>
    <x v="306"/>
    <n v="1"/>
    <x v="0"/>
    <n v="118554"/>
    <n v="207470"/>
    <n v="153844"/>
    <n v="269227"/>
    <n v="184469"/>
    <n v="322820"/>
    <n v="220605"/>
    <n v="386059"/>
    <n v="260266"/>
    <n v="455465"/>
    <n v="285480"/>
    <n v="499590"/>
    <n v="308340"/>
    <n v="539595"/>
  </r>
  <r>
    <m/>
    <x v="1"/>
    <s v="Region VII "/>
    <x v="40"/>
    <s v="IA"/>
    <x v="306"/>
    <n v="2"/>
    <x v="1"/>
    <n v="102358"/>
    <n v="179127"/>
    <n v="134505"/>
    <n v="235384"/>
    <n v="163892"/>
    <n v="286811"/>
    <n v="201746"/>
    <n v="353055"/>
    <n v="240359"/>
    <n v="420629"/>
    <n v="265613"/>
    <n v="464823"/>
    <n v="288821"/>
    <n v="505436"/>
  </r>
  <r>
    <m/>
    <x v="1"/>
    <s v="Region VII "/>
    <x v="40"/>
    <s v="IA"/>
    <x v="306"/>
    <n v="3"/>
    <x v="2"/>
    <n v="92318"/>
    <n v="161557"/>
    <n v="125396"/>
    <n v="219443"/>
    <n v="158382"/>
    <n v="277168"/>
    <n v="208325"/>
    <n v="364568"/>
    <n v="257733"/>
    <n v="451032"/>
    <n v="290077"/>
    <n v="507636"/>
    <n v="321947"/>
    <n v="563407"/>
  </r>
  <r>
    <m/>
    <x v="1"/>
    <s v="Region VII "/>
    <x v="40"/>
    <s v="IA"/>
    <x v="306"/>
    <n v="4"/>
    <x v="3"/>
    <n v="104596"/>
    <n v="167354"/>
    <n v="146434"/>
    <n v="234295"/>
    <n v="188273"/>
    <n v="301237"/>
    <n v="251031"/>
    <n v="401649"/>
    <n v="313788"/>
    <n v="502061"/>
    <n v="355627"/>
    <n v="569003"/>
    <n v="397465"/>
    <n v="635944"/>
  </r>
  <r>
    <m/>
    <x v="4"/>
    <s v="Region II - Northeast"/>
    <x v="12"/>
    <s v="NY"/>
    <x v="84"/>
    <n v="1"/>
    <x v="0"/>
    <n v="119983"/>
    <n v="209970"/>
    <n v="155780"/>
    <n v="272615"/>
    <n v="186191"/>
    <n v="325835"/>
    <n v="222072"/>
    <n v="388626"/>
    <n v="262050"/>
    <n v="458588"/>
    <n v="287490"/>
    <n v="503108"/>
    <n v="311445"/>
    <n v="545030"/>
  </r>
  <r>
    <m/>
    <x v="4"/>
    <s v="Region II - Northeast"/>
    <x v="12"/>
    <s v="NY"/>
    <x v="84"/>
    <n v="2"/>
    <x v="1"/>
    <n v="100484"/>
    <n v="175846"/>
    <n v="133714"/>
    <n v="233999"/>
    <n v="164552"/>
    <n v="287966"/>
    <n v="206684"/>
    <n v="361697"/>
    <n v="249805"/>
    <n v="437159"/>
    <n v="275784"/>
    <n v="482622"/>
    <n v="300094"/>
    <n v="525164"/>
  </r>
  <r>
    <m/>
    <x v="4"/>
    <s v="Region II - Northeast"/>
    <x v="12"/>
    <s v="NY"/>
    <x v="84"/>
    <n v="3"/>
    <x v="2"/>
    <n v="92651"/>
    <n v="162139"/>
    <n v="127948"/>
    <n v="223909"/>
    <n v="162242"/>
    <n v="283924"/>
    <n v="211789"/>
    <n v="370631"/>
    <n v="263796"/>
    <n v="461643"/>
    <n v="296828"/>
    <n v="519449"/>
    <n v="329356"/>
    <n v="576373"/>
  </r>
  <r>
    <m/>
    <x v="4"/>
    <s v="Region II - Northeast"/>
    <x v="12"/>
    <s v="NY"/>
    <x v="84"/>
    <n v="4"/>
    <x v="3"/>
    <n v="103444"/>
    <n v="165510"/>
    <n v="144821"/>
    <n v="231714"/>
    <n v="186199"/>
    <n v="297918"/>
    <n v="248265"/>
    <n v="397224"/>
    <n v="310331"/>
    <n v="496530"/>
    <n v="351709"/>
    <n v="562734"/>
    <n v="393087"/>
    <n v="628938"/>
  </r>
  <r>
    <m/>
    <x v="4"/>
    <s v="Region VIII -"/>
    <x v="47"/>
    <s v="SD"/>
    <x v="84"/>
    <n v="1"/>
    <x v="0"/>
    <n v="112044"/>
    <n v="196076"/>
    <n v="145602"/>
    <n v="254804"/>
    <n v="174139"/>
    <n v="304744"/>
    <n v="207855"/>
    <n v="363746"/>
    <n v="245385"/>
    <n v="429423"/>
    <n v="269254"/>
    <n v="471194"/>
    <n v="291774"/>
    <n v="510604"/>
  </r>
  <r>
    <m/>
    <x v="4"/>
    <s v="Region VIII -"/>
    <x v="47"/>
    <s v="SD"/>
    <x v="84"/>
    <n v="2"/>
    <x v="1"/>
    <n v="93133"/>
    <n v="162983"/>
    <n v="124202"/>
    <n v="217354"/>
    <n v="153154"/>
    <n v="268019"/>
    <n v="192932"/>
    <n v="337630"/>
    <n v="233510"/>
    <n v="408642"/>
    <n v="257901"/>
    <n v="451327"/>
    <n v="280765"/>
    <n v="491339"/>
  </r>
  <r>
    <m/>
    <x v="4"/>
    <s v="Region VIII -"/>
    <x v="47"/>
    <s v="SD"/>
    <x v="84"/>
    <n v="3"/>
    <x v="2"/>
    <n v="85425"/>
    <n v="149493"/>
    <n v="117885"/>
    <n v="206298"/>
    <n v="149372"/>
    <n v="261401"/>
    <n v="194766"/>
    <n v="340841"/>
    <n v="242546"/>
    <n v="424455"/>
    <n v="272809"/>
    <n v="477415"/>
    <n v="302584"/>
    <n v="529521"/>
  </r>
  <r>
    <m/>
    <x v="4"/>
    <s v="Region VIII -"/>
    <x v="47"/>
    <s v="SD"/>
    <x v="84"/>
    <n v="4"/>
    <x v="3"/>
    <n v="96583"/>
    <n v="154533"/>
    <n v="135217"/>
    <n v="216346"/>
    <n v="173850"/>
    <n v="278160"/>
    <n v="231800"/>
    <n v="370880"/>
    <n v="289750"/>
    <n v="463600"/>
    <n v="328383"/>
    <n v="525413"/>
    <n v="367016"/>
    <n v="587226"/>
  </r>
  <r>
    <m/>
    <x v="1"/>
    <s v="Region VIII"/>
    <x v="47"/>
    <s v="SD"/>
    <x v="84"/>
    <n v="1"/>
    <x v="0"/>
    <n v="111185"/>
    <n v="194574"/>
    <n v="144367"/>
    <n v="252642"/>
    <n v="173161"/>
    <n v="303032"/>
    <n v="207167"/>
    <n v="362542"/>
    <n v="244484"/>
    <n v="427847"/>
    <n v="268201"/>
    <n v="469351"/>
    <n v="289757"/>
    <n v="507075"/>
  </r>
  <r>
    <m/>
    <x v="1"/>
    <s v="Region VIII"/>
    <x v="47"/>
    <s v="SD"/>
    <x v="84"/>
    <n v="2"/>
    <x v="1"/>
    <n v="95637"/>
    <n v="167365"/>
    <n v="125801"/>
    <n v="220153"/>
    <n v="153407"/>
    <n v="268463"/>
    <n v="189062"/>
    <n v="330858"/>
    <n v="225374"/>
    <n v="394404"/>
    <n v="249110"/>
    <n v="435943"/>
    <n v="270959"/>
    <n v="474178"/>
  </r>
  <r>
    <m/>
    <x v="1"/>
    <s v="Region VIII"/>
    <x v="47"/>
    <s v="SD"/>
    <x v="84"/>
    <n v="3"/>
    <x v="2"/>
    <n v="85841"/>
    <n v="150222"/>
    <n v="116482"/>
    <n v="203843"/>
    <n v="147035"/>
    <n v="257311"/>
    <n v="193309"/>
    <n v="338291"/>
    <n v="239070"/>
    <n v="418373"/>
    <n v="269007"/>
    <n v="470763"/>
    <n v="298488"/>
    <n v="522355"/>
  </r>
  <r>
    <m/>
    <x v="1"/>
    <s v="Region VIII"/>
    <x v="47"/>
    <s v="SD"/>
    <x v="84"/>
    <n v="4"/>
    <x v="3"/>
    <n v="98086"/>
    <n v="156938"/>
    <n v="137320"/>
    <n v="219713"/>
    <n v="176555"/>
    <n v="282488"/>
    <n v="235406"/>
    <n v="376650"/>
    <n v="294258"/>
    <n v="470813"/>
    <n v="333492"/>
    <n v="533588"/>
    <n v="372727"/>
    <n v="596363"/>
  </r>
  <r>
    <m/>
    <x v="1"/>
    <s v="Region II"/>
    <x v="12"/>
    <s v="NY"/>
    <x v="84"/>
    <n v="1"/>
    <x v="0"/>
    <n v="121570"/>
    <n v="212748"/>
    <n v="157698"/>
    <n v="275972"/>
    <n v="189050"/>
    <n v="330837"/>
    <n v="226024"/>
    <n v="395542"/>
    <n v="266607"/>
    <n v="466563"/>
    <n v="292413"/>
    <n v="511723"/>
    <n v="315771"/>
    <n v="552600"/>
  </r>
  <r>
    <m/>
    <x v="1"/>
    <s v="Region II"/>
    <x v="12"/>
    <s v="NY"/>
    <x v="84"/>
    <n v="2"/>
    <x v="1"/>
    <n v="105217"/>
    <n v="184131"/>
    <n v="138171"/>
    <n v="241800"/>
    <n v="168273"/>
    <n v="294478"/>
    <n v="206981"/>
    <n v="362217"/>
    <n v="246508"/>
    <n v="431388"/>
    <n v="272367"/>
    <n v="476643"/>
    <n v="296106"/>
    <n v="518185"/>
  </r>
  <r>
    <m/>
    <x v="1"/>
    <s v="Region II"/>
    <x v="12"/>
    <s v="NY"/>
    <x v="84"/>
    <n v="3"/>
    <x v="2"/>
    <n v="95193"/>
    <n v="166587"/>
    <n v="129382"/>
    <n v="226419"/>
    <n v="163480"/>
    <n v="286090"/>
    <n v="215094"/>
    <n v="376415"/>
    <n v="266169"/>
    <n v="465796"/>
    <n v="299619"/>
    <n v="524333"/>
    <n v="332589"/>
    <n v="582031"/>
  </r>
  <r>
    <m/>
    <x v="1"/>
    <s v="Region II"/>
    <x v="12"/>
    <s v="NY"/>
    <x v="84"/>
    <n v="4"/>
    <x v="3"/>
    <n v="107264"/>
    <n v="171622"/>
    <n v="150169"/>
    <n v="240271"/>
    <n v="193075"/>
    <n v="308919"/>
    <n v="257433"/>
    <n v="411893"/>
    <n v="321791"/>
    <n v="514866"/>
    <n v="364697"/>
    <n v="583515"/>
    <n v="407602"/>
    <n v="652163"/>
  </r>
  <r>
    <m/>
    <x v="4"/>
    <s v="Region I - Northeast"/>
    <x v="1"/>
    <s v="ME"/>
    <x v="12"/>
    <n v="1"/>
    <x v="0"/>
    <n v="116341"/>
    <n v="203596"/>
    <n v="151125"/>
    <n v="264468"/>
    <n v="180691"/>
    <n v="316209"/>
    <n v="215601"/>
    <n v="377302"/>
    <n v="254477"/>
    <n v="445335"/>
    <n v="279208"/>
    <n v="488615"/>
    <n v="302521"/>
    <n v="529412"/>
  </r>
  <r>
    <m/>
    <x v="4"/>
    <s v="Region I - Northeast"/>
    <x v="1"/>
    <s v="ME"/>
    <x v="12"/>
    <n v="2"/>
    <x v="1"/>
    <n v="97036"/>
    <n v="169813"/>
    <n v="129279"/>
    <n v="226239"/>
    <n v="159268"/>
    <n v="278720"/>
    <n v="200367"/>
    <n v="350642"/>
    <n v="242354"/>
    <n v="424120"/>
    <n v="267619"/>
    <n v="468334"/>
    <n v="291283"/>
    <n v="509746"/>
  </r>
  <r>
    <m/>
    <x v="4"/>
    <s v="Region I - Northeast"/>
    <x v="1"/>
    <s v="ME"/>
    <x v="12"/>
    <n v="3"/>
    <x v="2"/>
    <n v="89218"/>
    <n v="156132"/>
    <n v="123160"/>
    <n v="215530"/>
    <n v="156109"/>
    <n v="273191"/>
    <n v="203657"/>
    <n v="356400"/>
    <n v="253640"/>
    <n v="443870"/>
    <n v="285339"/>
    <n v="499344"/>
    <n v="316540"/>
    <n v="553945"/>
  </r>
  <r>
    <m/>
    <x v="4"/>
    <s v="Region I - Northeast"/>
    <x v="1"/>
    <s v="ME"/>
    <x v="12"/>
    <n v="4"/>
    <x v="3"/>
    <n v="100295"/>
    <n v="160472"/>
    <n v="140413"/>
    <n v="224660"/>
    <n v="180531"/>
    <n v="288849"/>
    <n v="240707"/>
    <n v="385132"/>
    <n v="300884"/>
    <n v="481415"/>
    <n v="341002"/>
    <n v="545604"/>
    <n v="381120"/>
    <n v="609792"/>
  </r>
  <r>
    <m/>
    <x v="1"/>
    <s v="Region I"/>
    <x v="1"/>
    <s v="ME"/>
    <x v="12"/>
    <n v="1"/>
    <x v="0"/>
    <n v="116019"/>
    <n v="203033"/>
    <n v="150522"/>
    <n v="263413"/>
    <n v="180463"/>
    <n v="315810"/>
    <n v="215782"/>
    <n v="377619"/>
    <n v="254548"/>
    <n v="445459"/>
    <n v="279196"/>
    <n v="488593"/>
    <n v="301522"/>
    <n v="527664"/>
  </r>
  <r>
    <m/>
    <x v="1"/>
    <s v="Region I"/>
    <x v="1"/>
    <s v="ME"/>
    <x v="12"/>
    <n v="2"/>
    <x v="1"/>
    <n v="100307"/>
    <n v="175537"/>
    <n v="131761"/>
    <n v="230581"/>
    <n v="160501"/>
    <n v="280877"/>
    <n v="197487"/>
    <n v="345602"/>
    <n v="235237"/>
    <n v="411665"/>
    <n v="259931"/>
    <n v="454879"/>
    <n v="282610"/>
    <n v="494567"/>
  </r>
  <r>
    <m/>
    <x v="1"/>
    <s v="Region I"/>
    <x v="1"/>
    <s v="ME"/>
    <x v="12"/>
    <n v="3"/>
    <x v="2"/>
    <n v="90628"/>
    <n v="158599"/>
    <n v="123145"/>
    <n v="215503"/>
    <n v="155572"/>
    <n v="272252"/>
    <n v="204664"/>
    <n v="358162"/>
    <n v="253237"/>
    <n v="443165"/>
    <n v="285043"/>
    <n v="498824"/>
    <n v="316387"/>
    <n v="553678"/>
  </r>
  <r>
    <m/>
    <x v="1"/>
    <s v="Region I"/>
    <x v="1"/>
    <s v="ME"/>
    <x v="12"/>
    <n v="4"/>
    <x v="3"/>
    <n v="102363"/>
    <n v="163780"/>
    <n v="143308"/>
    <n v="229293"/>
    <n v="184253"/>
    <n v="294805"/>
    <n v="245671"/>
    <n v="393073"/>
    <n v="307088"/>
    <n v="491341"/>
    <n v="348033"/>
    <n v="556853"/>
    <n v="388978"/>
    <n v="622365"/>
  </r>
  <r>
    <m/>
    <x v="4"/>
    <s v="Region V - Midwest"/>
    <x v="34"/>
    <s v="WI"/>
    <x v="254"/>
    <n v="1"/>
    <x v="0"/>
    <n v="121934"/>
    <n v="213385"/>
    <n v="158365"/>
    <n v="277138"/>
    <n v="189325"/>
    <n v="331319"/>
    <n v="225872"/>
    <n v="395275"/>
    <n v="266577"/>
    <n v="466511"/>
    <n v="292475"/>
    <n v="511832"/>
    <n v="316879"/>
    <n v="554539"/>
  </r>
  <r>
    <m/>
    <x v="4"/>
    <s v="Region V - Midwest"/>
    <x v="34"/>
    <s v="WI"/>
    <x v="254"/>
    <n v="2"/>
    <x v="1"/>
    <n v="101842"/>
    <n v="178223"/>
    <n v="135628"/>
    <n v="237348"/>
    <n v="167028"/>
    <n v="292299"/>
    <n v="210016"/>
    <n v="367528"/>
    <n v="253960"/>
    <n v="444430"/>
    <n v="280413"/>
    <n v="490723"/>
    <n v="305182"/>
    <n v="534069"/>
  </r>
  <r>
    <m/>
    <x v="4"/>
    <s v="Region V - Midwest"/>
    <x v="34"/>
    <s v="WI"/>
    <x v="254"/>
    <n v="3"/>
    <x v="2"/>
    <n v="93727"/>
    <n v="164022"/>
    <n v="129401"/>
    <n v="226452"/>
    <n v="164041"/>
    <n v="287073"/>
    <n v="214051"/>
    <n v="374589"/>
    <n v="266594"/>
    <n v="466539"/>
    <n v="299934"/>
    <n v="524884"/>
    <n v="332755"/>
    <n v="582321"/>
  </r>
  <r>
    <m/>
    <x v="4"/>
    <s v="Region V - Midwest"/>
    <x v="34"/>
    <s v="WI"/>
    <x v="254"/>
    <n v="4"/>
    <x v="3"/>
    <n v="105120"/>
    <n v="168192"/>
    <n v="147168"/>
    <n v="235469"/>
    <n v="189216"/>
    <n v="302746"/>
    <n v="252288"/>
    <n v="403661"/>
    <n v="315360"/>
    <n v="504576"/>
    <n v="357408"/>
    <n v="571853"/>
    <n v="399456"/>
    <n v="639130"/>
  </r>
  <r>
    <m/>
    <x v="1"/>
    <s v="Region V"/>
    <x v="34"/>
    <s v="WI"/>
    <x v="254"/>
    <n v="1"/>
    <x v="0"/>
    <n v="122290"/>
    <n v="214007"/>
    <n v="158686"/>
    <n v="277701"/>
    <n v="190270"/>
    <n v="332973"/>
    <n v="227538"/>
    <n v="398191"/>
    <n v="268440"/>
    <n v="469770"/>
    <n v="294444"/>
    <n v="515277"/>
    <n v="318016"/>
    <n v="556528"/>
  </r>
  <r>
    <m/>
    <x v="1"/>
    <s v="Region V"/>
    <x v="34"/>
    <s v="WI"/>
    <x v="254"/>
    <n v="2"/>
    <x v="1"/>
    <n v="105608"/>
    <n v="184814"/>
    <n v="138767"/>
    <n v="242842"/>
    <n v="169076"/>
    <n v="295884"/>
    <n v="208113"/>
    <n v="364197"/>
    <n v="247936"/>
    <n v="433889"/>
    <n v="273983"/>
    <n v="479469"/>
    <n v="297916"/>
    <n v="521352"/>
  </r>
  <r>
    <m/>
    <x v="1"/>
    <s v="Region V"/>
    <x v="34"/>
    <s v="WI"/>
    <x v="254"/>
    <n v="3"/>
    <x v="2"/>
    <n v="95278"/>
    <n v="166736"/>
    <n v="129424"/>
    <n v="226491"/>
    <n v="163475"/>
    <n v="286081"/>
    <n v="215030"/>
    <n v="376302"/>
    <n v="266034"/>
    <n v="465560"/>
    <n v="299425"/>
    <n v="523994"/>
    <n v="332327"/>
    <n v="581572"/>
  </r>
  <r>
    <m/>
    <x v="1"/>
    <s v="Region V"/>
    <x v="34"/>
    <s v="WI"/>
    <x v="254"/>
    <n v="4"/>
    <x v="3"/>
    <n v="107893"/>
    <n v="172628"/>
    <n v="151050"/>
    <n v="241679"/>
    <n v="194207"/>
    <n v="310731"/>
    <n v="258942"/>
    <n v="414307"/>
    <n v="323678"/>
    <n v="517884"/>
    <n v="366835"/>
    <n v="586936"/>
    <n v="409992"/>
    <n v="655987"/>
  </r>
  <r>
    <m/>
    <x v="4"/>
    <s v="Region X - Northwest"/>
    <x v="9"/>
    <s v="WA"/>
    <x v="53"/>
    <n v="1"/>
    <x v="0"/>
    <n v="124958"/>
    <n v="218677"/>
    <n v="162168"/>
    <n v="283794"/>
    <n v="193763"/>
    <n v="339085"/>
    <n v="231016"/>
    <n v="404277"/>
    <n v="272542"/>
    <n v="476948"/>
    <n v="298974"/>
    <n v="523204"/>
    <n v="323839"/>
    <n v="566719"/>
  </r>
  <r>
    <m/>
    <x v="4"/>
    <s v="Region X - Northwest"/>
    <x v="9"/>
    <s v="WA"/>
    <x v="53"/>
    <n v="2"/>
    <x v="1"/>
    <n v="105041"/>
    <n v="183823"/>
    <n v="139629"/>
    <n v="244351"/>
    <n v="171660"/>
    <n v="300406"/>
    <n v="215298"/>
    <n v="376771"/>
    <n v="260034"/>
    <n v="455060"/>
    <n v="287017"/>
    <n v="502280"/>
    <n v="312244"/>
    <n v="546427"/>
  </r>
  <r>
    <m/>
    <x v="4"/>
    <s v="Region X - Northwest"/>
    <x v="9"/>
    <s v="WA"/>
    <x v="53"/>
    <n v="3"/>
    <x v="2"/>
    <n v="97103"/>
    <n v="169931"/>
    <n v="134144"/>
    <n v="234751"/>
    <n v="170160"/>
    <n v="297779"/>
    <n v="222249"/>
    <n v="388936"/>
    <n v="276850"/>
    <n v="484488"/>
    <n v="311577"/>
    <n v="545260"/>
    <n v="345789"/>
    <n v="605131"/>
  </r>
  <r>
    <m/>
    <x v="4"/>
    <s v="Region X - Northwest"/>
    <x v="9"/>
    <s v="WA"/>
    <x v="53"/>
    <n v="4"/>
    <x v="3"/>
    <n v="107742"/>
    <n v="172388"/>
    <n v="150839"/>
    <n v="241343"/>
    <n v="193936"/>
    <n v="310298"/>
    <n v="258582"/>
    <n v="413731"/>
    <n v="323227"/>
    <n v="517164"/>
    <n v="366324"/>
    <n v="586119"/>
    <n v="409421"/>
    <n v="655074"/>
  </r>
  <r>
    <m/>
    <x v="1"/>
    <s v="Region X"/>
    <x v="9"/>
    <s v="WA"/>
    <x v="53"/>
    <n v="1"/>
    <x v="0"/>
    <n v="119871"/>
    <n v="209775"/>
    <n v="155554"/>
    <n v="272219"/>
    <n v="186518"/>
    <n v="326407"/>
    <n v="223056"/>
    <n v="390349"/>
    <n v="263158"/>
    <n v="460526"/>
    <n v="288652"/>
    <n v="505141"/>
    <n v="311766"/>
    <n v="545590"/>
  </r>
  <r>
    <m/>
    <x v="1"/>
    <s v="Region X"/>
    <x v="9"/>
    <s v="WA"/>
    <x v="53"/>
    <n v="2"/>
    <x v="1"/>
    <n v="103495"/>
    <n v="181117"/>
    <n v="136000"/>
    <n v="237999"/>
    <n v="165713"/>
    <n v="289997"/>
    <n v="203987"/>
    <n v="356978"/>
    <n v="243030"/>
    <n v="425303"/>
    <n v="268565"/>
    <n v="469988"/>
    <n v="292030"/>
    <n v="511052"/>
  </r>
  <r>
    <m/>
    <x v="1"/>
    <s v="Region X"/>
    <x v="9"/>
    <s v="WA"/>
    <x v="53"/>
    <n v="3"/>
    <x v="2"/>
    <n v="93344"/>
    <n v="163352"/>
    <n v="126789"/>
    <n v="221881"/>
    <n v="160142"/>
    <n v="280248"/>
    <n v="210639"/>
    <n v="368619"/>
    <n v="260596"/>
    <n v="456044"/>
    <n v="293301"/>
    <n v="513276"/>
    <n v="325524"/>
    <n v="569667"/>
  </r>
  <r>
    <m/>
    <x v="1"/>
    <s v="Region X"/>
    <x v="9"/>
    <s v="WA"/>
    <x v="53"/>
    <n v="4"/>
    <x v="3"/>
    <n v="105758"/>
    <n v="169213"/>
    <n v="148062"/>
    <n v="236898"/>
    <n v="190365"/>
    <n v="304584"/>
    <n v="253820"/>
    <n v="406112"/>
    <n v="317275"/>
    <n v="507640"/>
    <n v="359578"/>
    <n v="575325"/>
    <n v="401881"/>
    <n v="643010"/>
  </r>
  <r>
    <m/>
    <x v="4"/>
    <s v="Region VI - Midsouth"/>
    <x v="35"/>
    <s v="AR"/>
    <x v="260"/>
    <n v="1"/>
    <x v="0"/>
    <n v="108898"/>
    <n v="190572"/>
    <n v="141504"/>
    <n v="247632"/>
    <n v="169228"/>
    <n v="296149"/>
    <n v="201979"/>
    <n v="353464"/>
    <n v="238439"/>
    <n v="417268"/>
    <n v="261628"/>
    <n v="457850"/>
    <n v="283503"/>
    <n v="496131"/>
  </r>
  <r>
    <m/>
    <x v="4"/>
    <s v="Region VI - Midsouth"/>
    <x v="35"/>
    <s v="AR"/>
    <x v="260"/>
    <n v="2"/>
    <x v="1"/>
    <n v="90579"/>
    <n v="158513"/>
    <n v="120773"/>
    <n v="211353"/>
    <n v="148899"/>
    <n v="260573"/>
    <n v="187523"/>
    <n v="328165"/>
    <n v="226935"/>
    <n v="397136"/>
    <n v="250631"/>
    <n v="438604"/>
    <n v="272839"/>
    <n v="477468"/>
  </r>
  <r>
    <m/>
    <x v="4"/>
    <s v="Region VI - Midsouth"/>
    <x v="35"/>
    <s v="AR"/>
    <x v="260"/>
    <n v="3"/>
    <x v="2"/>
    <n v="83121"/>
    <n v="145461"/>
    <n v="114713"/>
    <n v="200747"/>
    <n v="145362"/>
    <n v="254384"/>
    <n v="189557"/>
    <n v="331725"/>
    <n v="236063"/>
    <n v="413110"/>
    <n v="265526"/>
    <n v="464671"/>
    <n v="294517"/>
    <n v="515405"/>
  </r>
  <r>
    <m/>
    <x v="4"/>
    <s v="Region VI - Midsouth"/>
    <x v="35"/>
    <s v="AR"/>
    <x v="260"/>
    <n v="4"/>
    <x v="3"/>
    <n v="93874"/>
    <n v="150198"/>
    <n v="131423"/>
    <n v="210277"/>
    <n v="168972"/>
    <n v="270356"/>
    <n v="225296"/>
    <n v="360474"/>
    <n v="281621"/>
    <n v="450593"/>
    <n v="319170"/>
    <n v="510672"/>
    <n v="356719"/>
    <n v="570751"/>
  </r>
  <r>
    <m/>
    <x v="1"/>
    <s v="Region VI"/>
    <x v="35"/>
    <s v="AR"/>
    <x v="260"/>
    <n v="1"/>
    <x v="0"/>
    <n v="108592"/>
    <n v="190036"/>
    <n v="140932"/>
    <n v="246632"/>
    <n v="168997"/>
    <n v="295744"/>
    <n v="202118"/>
    <n v="353706"/>
    <n v="238468"/>
    <n v="417319"/>
    <n v="261576"/>
    <n v="457758"/>
    <n v="282536"/>
    <n v="494439"/>
  </r>
  <r>
    <m/>
    <x v="1"/>
    <s v="Region VI"/>
    <x v="35"/>
    <s v="AR"/>
    <x v="260"/>
    <n v="2"/>
    <x v="1"/>
    <n v="93692"/>
    <n v="163961"/>
    <n v="123140"/>
    <n v="215496"/>
    <n v="150066"/>
    <n v="262616"/>
    <n v="184767"/>
    <n v="323342"/>
    <n v="220154"/>
    <n v="385270"/>
    <n v="243295"/>
    <n v="425767"/>
    <n v="264568"/>
    <n v="462994"/>
  </r>
  <r>
    <m/>
    <x v="1"/>
    <s v="Region VI"/>
    <x v="35"/>
    <s v="AR"/>
    <x v="260"/>
    <n v="3"/>
    <x v="2"/>
    <n v="84427"/>
    <n v="147747"/>
    <n v="114655"/>
    <n v="200647"/>
    <n v="144800"/>
    <n v="253400"/>
    <n v="190444"/>
    <n v="333276"/>
    <n v="235595"/>
    <n v="412292"/>
    <n v="265150"/>
    <n v="464013"/>
    <n v="294268"/>
    <n v="514968"/>
  </r>
  <r>
    <m/>
    <x v="1"/>
    <s v="Region VI"/>
    <x v="35"/>
    <s v="AR"/>
    <x v="260"/>
    <n v="4"/>
    <x v="3"/>
    <n v="95805"/>
    <n v="153289"/>
    <n v="134128"/>
    <n v="214604"/>
    <n v="172450"/>
    <n v="275920"/>
    <n v="229933"/>
    <n v="367893"/>
    <n v="287416"/>
    <n v="459866"/>
    <n v="325738"/>
    <n v="521182"/>
    <n v="364061"/>
    <n v="582497"/>
  </r>
  <r>
    <m/>
    <x v="4"/>
    <s v="Region III -"/>
    <x v="20"/>
    <s v="WV"/>
    <x v="130"/>
    <n v="1"/>
    <x v="0"/>
    <n v="120734"/>
    <n v="211284"/>
    <n v="156843"/>
    <n v="274475"/>
    <n v="187537"/>
    <n v="328190"/>
    <n v="223783"/>
    <n v="391620"/>
    <n v="264144"/>
    <n v="462252"/>
    <n v="289818"/>
    <n v="507182"/>
    <n v="314024"/>
    <n v="549543"/>
  </r>
  <r>
    <m/>
    <x v="4"/>
    <s v="Region III -"/>
    <x v="20"/>
    <s v="WV"/>
    <x v="130"/>
    <n v="2"/>
    <x v="1"/>
    <n v="100642"/>
    <n v="176123"/>
    <n v="134105"/>
    <n v="234685"/>
    <n v="165240"/>
    <n v="289170"/>
    <n v="207927"/>
    <n v="363872"/>
    <n v="251526"/>
    <n v="440171"/>
    <n v="277756"/>
    <n v="486074"/>
    <n v="302327"/>
    <n v="529073"/>
  </r>
  <r>
    <m/>
    <x v="4"/>
    <s v="Region III -"/>
    <x v="20"/>
    <s v="WV"/>
    <x v="130"/>
    <n v="3"/>
    <x v="2"/>
    <n v="92495"/>
    <n v="161867"/>
    <n v="127677"/>
    <n v="223435"/>
    <n v="161825"/>
    <n v="283194"/>
    <n v="211095"/>
    <n v="369417"/>
    <n v="262900"/>
    <n v="460074"/>
    <n v="295747"/>
    <n v="517557"/>
    <n v="328075"/>
    <n v="574132"/>
  </r>
  <r>
    <m/>
    <x v="4"/>
    <s v="Region III -"/>
    <x v="20"/>
    <s v="WV"/>
    <x v="130"/>
    <n v="4"/>
    <x v="3"/>
    <n v="104081"/>
    <n v="166530"/>
    <n v="145713"/>
    <n v="233141"/>
    <n v="187346"/>
    <n v="299753"/>
    <n v="249794"/>
    <n v="399671"/>
    <n v="312243"/>
    <n v="499589"/>
    <n v="353875"/>
    <n v="566200"/>
    <n v="395508"/>
    <n v="632812"/>
  </r>
  <r>
    <m/>
    <x v="1"/>
    <s v="Region III "/>
    <x v="20"/>
    <s v="WV"/>
    <x v="130"/>
    <n v="1"/>
    <x v="0"/>
    <n v="121641"/>
    <n v="212873"/>
    <n v="157827"/>
    <n v="276198"/>
    <n v="189229"/>
    <n v="331151"/>
    <n v="226276"/>
    <n v="395982"/>
    <n v="266936"/>
    <n v="467138"/>
    <n v="292788"/>
    <n v="512378"/>
    <n v="316211"/>
    <n v="553369"/>
  </r>
  <r>
    <m/>
    <x v="1"/>
    <s v="Region III "/>
    <x v="20"/>
    <s v="WV"/>
    <x v="130"/>
    <n v="2"/>
    <x v="1"/>
    <n v="105122"/>
    <n v="183963"/>
    <n v="138101"/>
    <n v="241678"/>
    <n v="168241"/>
    <n v="294422"/>
    <n v="207039"/>
    <n v="362318"/>
    <n v="246631"/>
    <n v="431605"/>
    <n v="272529"/>
    <n v="476926"/>
    <n v="296318"/>
    <n v="518556"/>
  </r>
  <r>
    <m/>
    <x v="1"/>
    <s v="Region III "/>
    <x v="20"/>
    <s v="WV"/>
    <x v="130"/>
    <n v="3"/>
    <x v="2"/>
    <n v="94924"/>
    <n v="166117"/>
    <n v="128967"/>
    <n v="225692"/>
    <n v="162916"/>
    <n v="285104"/>
    <n v="214314"/>
    <n v="375049"/>
    <n v="265166"/>
    <n v="464040"/>
    <n v="298461"/>
    <n v="522307"/>
    <n v="331272"/>
    <n v="579725"/>
  </r>
  <r>
    <m/>
    <x v="1"/>
    <s v="Region III "/>
    <x v="20"/>
    <s v="WV"/>
    <x v="130"/>
    <n v="4"/>
    <x v="3"/>
    <n v="107322"/>
    <n v="171716"/>
    <n v="150251"/>
    <n v="240402"/>
    <n v="193180"/>
    <n v="309089"/>
    <n v="257574"/>
    <n v="412118"/>
    <n v="321967"/>
    <n v="515148"/>
    <n v="364896"/>
    <n v="583834"/>
    <n v="407825"/>
    <n v="652520"/>
  </r>
  <r>
    <m/>
    <x v="4"/>
    <s v="Region VII - Midwest"/>
    <x v="41"/>
    <s v="KS"/>
    <x v="314"/>
    <n v="1"/>
    <x v="0"/>
    <n v="111395"/>
    <n v="194942"/>
    <n v="144743"/>
    <n v="253301"/>
    <n v="173098"/>
    <n v="302922"/>
    <n v="206593"/>
    <n v="361537"/>
    <n v="243881"/>
    <n v="426791"/>
    <n v="267598"/>
    <n v="468296"/>
    <n v="289969"/>
    <n v="507445"/>
  </r>
  <r>
    <m/>
    <x v="4"/>
    <s v="Region VII - Midwest"/>
    <x v="41"/>
    <s v="KS"/>
    <x v="314"/>
    <n v="2"/>
    <x v="1"/>
    <n v="92682"/>
    <n v="162193"/>
    <n v="123567"/>
    <n v="216241"/>
    <n v="152331"/>
    <n v="266580"/>
    <n v="191825"/>
    <n v="335694"/>
    <n v="232129"/>
    <n v="406226"/>
    <n v="256363"/>
    <n v="448636"/>
    <n v="279075"/>
    <n v="488380"/>
  </r>
  <r>
    <m/>
    <x v="4"/>
    <s v="Region VII - Midwest"/>
    <x v="41"/>
    <s v="KS"/>
    <x v="314"/>
    <n v="3"/>
    <x v="2"/>
    <n v="85067"/>
    <n v="148868"/>
    <n v="117402"/>
    <n v="205454"/>
    <n v="148774"/>
    <n v="260355"/>
    <n v="194015"/>
    <n v="339526"/>
    <n v="241616"/>
    <n v="422828"/>
    <n v="271777"/>
    <n v="475610"/>
    <n v="301454"/>
    <n v="527545"/>
  </r>
  <r>
    <m/>
    <x v="4"/>
    <s v="Region VII - Midwest"/>
    <x v="41"/>
    <s v="KS"/>
    <x v="314"/>
    <n v="4"/>
    <x v="3"/>
    <n v="96026"/>
    <n v="153642"/>
    <n v="134437"/>
    <n v="215099"/>
    <n v="172847"/>
    <n v="276556"/>
    <n v="230463"/>
    <n v="368741"/>
    <n v="288079"/>
    <n v="460927"/>
    <n v="326490"/>
    <n v="522383"/>
    <n v="364900"/>
    <n v="583840"/>
  </r>
  <r>
    <m/>
    <x v="4"/>
    <s v="Region VI - Midsouth"/>
    <x v="39"/>
    <s v="TX"/>
    <x v="297"/>
    <n v="1"/>
    <x v="0"/>
    <n v="107457"/>
    <n v="188050"/>
    <n v="139494"/>
    <n v="244114"/>
    <n v="166705"/>
    <n v="291733"/>
    <n v="198801"/>
    <n v="347902"/>
    <n v="234570"/>
    <n v="410497"/>
    <n v="257333"/>
    <n v="450333"/>
    <n v="278760"/>
    <n v="487830"/>
  </r>
  <r>
    <m/>
    <x v="4"/>
    <s v="Region VI - Midsouth"/>
    <x v="39"/>
    <s v="TX"/>
    <x v="297"/>
    <n v="2"/>
    <x v="1"/>
    <n v="90123"/>
    <n v="157715"/>
    <n v="119877"/>
    <n v="209785"/>
    <n v="147468"/>
    <n v="258069"/>
    <n v="185122"/>
    <n v="323963"/>
    <n v="223684"/>
    <n v="391447"/>
    <n v="246926"/>
    <n v="432121"/>
    <n v="268668"/>
    <n v="470170"/>
  </r>
  <r>
    <m/>
    <x v="4"/>
    <s v="Region VI - Midsouth"/>
    <x v="39"/>
    <s v="TX"/>
    <x v="297"/>
    <n v="3"/>
    <x v="2"/>
    <n v="83180"/>
    <n v="145565"/>
    <n v="114885"/>
    <n v="201049"/>
    <n v="145698"/>
    <n v="254972"/>
    <n v="190234"/>
    <n v="332910"/>
    <n v="236956"/>
    <n v="414674"/>
    <n v="266647"/>
    <n v="466633"/>
    <n v="295891"/>
    <n v="517809"/>
  </r>
  <r>
    <m/>
    <x v="4"/>
    <s v="Region VI - Midsouth"/>
    <x v="39"/>
    <s v="TX"/>
    <x v="297"/>
    <n v="4"/>
    <x v="3"/>
    <n v="92648"/>
    <n v="148236"/>
    <n v="129707"/>
    <n v="207531"/>
    <n v="166766"/>
    <n v="266826"/>
    <n v="222355"/>
    <n v="355768"/>
    <n v="277943"/>
    <n v="444709"/>
    <n v="315003"/>
    <n v="504004"/>
    <n v="352062"/>
    <n v="563299"/>
  </r>
  <r>
    <m/>
    <x v="1"/>
    <s v="Region VI"/>
    <x v="39"/>
    <s v="TX"/>
    <x v="297"/>
    <n v="1"/>
    <x v="0"/>
    <n v="107193"/>
    <n v="187587"/>
    <n v="139008"/>
    <n v="243265"/>
    <n v="166618"/>
    <n v="291582"/>
    <n v="199166"/>
    <n v="348541"/>
    <n v="234893"/>
    <n v="411063"/>
    <n v="257615"/>
    <n v="450826"/>
    <n v="278156"/>
    <n v="486773"/>
  </r>
  <r>
    <m/>
    <x v="1"/>
    <s v="Region VI"/>
    <x v="39"/>
    <s v="TX"/>
    <x v="297"/>
    <n v="2"/>
    <x v="1"/>
    <n v="92940"/>
    <n v="162646"/>
    <n v="121990"/>
    <n v="213482"/>
    <n v="148511"/>
    <n v="259894"/>
    <n v="182570"/>
    <n v="319497"/>
    <n v="217376"/>
    <n v="380408"/>
    <n v="240153"/>
    <n v="420267"/>
    <n v="261045"/>
    <n v="456829"/>
  </r>
  <r>
    <m/>
    <x v="1"/>
    <s v="Region VI"/>
    <x v="39"/>
    <s v="TX"/>
    <x v="297"/>
    <n v="3"/>
    <x v="2"/>
    <n v="84278"/>
    <n v="147486"/>
    <n v="114601"/>
    <n v="200552"/>
    <n v="144844"/>
    <n v="253476"/>
    <n v="190616"/>
    <n v="333577"/>
    <n v="235917"/>
    <n v="412855"/>
    <n v="265596"/>
    <n v="464793"/>
    <n v="294856"/>
    <n v="515998"/>
  </r>
  <r>
    <m/>
    <x v="1"/>
    <s v="Region VI"/>
    <x v="39"/>
    <s v="TX"/>
    <x v="297"/>
    <n v="4"/>
    <x v="3"/>
    <n v="94582"/>
    <n v="151332"/>
    <n v="132415"/>
    <n v="211864"/>
    <n v="170248"/>
    <n v="272397"/>
    <n v="226997"/>
    <n v="363196"/>
    <n v="283747"/>
    <n v="453995"/>
    <n v="321580"/>
    <n v="514528"/>
    <n v="359413"/>
    <n v="575060"/>
  </r>
  <r>
    <m/>
    <x v="1"/>
    <s v="Region VII "/>
    <x v="41"/>
    <s v="KS"/>
    <x v="314"/>
    <n v="1"/>
    <x v="0"/>
    <n v="111083"/>
    <n v="194395"/>
    <n v="144160"/>
    <n v="252281"/>
    <n v="172865"/>
    <n v="302513"/>
    <n v="206740"/>
    <n v="361794"/>
    <n v="243917"/>
    <n v="426856"/>
    <n v="267552"/>
    <n v="468216"/>
    <n v="288987"/>
    <n v="505728"/>
  </r>
  <r>
    <m/>
    <x v="1"/>
    <s v="Region VII "/>
    <x v="41"/>
    <s v="KS"/>
    <x v="314"/>
    <n v="2"/>
    <x v="1"/>
    <n v="95858"/>
    <n v="167752"/>
    <n v="125982"/>
    <n v="220468"/>
    <n v="153523"/>
    <n v="268664"/>
    <n v="189012"/>
    <n v="330770"/>
    <n v="225205"/>
    <n v="394109"/>
    <n v="248875"/>
    <n v="435531"/>
    <n v="270631"/>
    <n v="473604"/>
  </r>
  <r>
    <m/>
    <x v="1"/>
    <s v="Region VII "/>
    <x v="41"/>
    <s v="KS"/>
    <x v="314"/>
    <n v="3"/>
    <x v="2"/>
    <n v="86400"/>
    <n v="151199"/>
    <n v="117341"/>
    <n v="205346"/>
    <n v="148195"/>
    <n v="259342"/>
    <n v="194914"/>
    <n v="341099"/>
    <n v="241130"/>
    <n v="421977"/>
    <n v="271382"/>
    <n v="474918"/>
    <n v="301187"/>
    <n v="527078"/>
  </r>
  <r>
    <m/>
    <x v="1"/>
    <s v="Region VII "/>
    <x v="41"/>
    <s v="KS"/>
    <x v="314"/>
    <n v="4"/>
    <x v="3"/>
    <n v="98003"/>
    <n v="156805"/>
    <n v="137204"/>
    <n v="219527"/>
    <n v="176406"/>
    <n v="282249"/>
    <n v="235207"/>
    <n v="376332"/>
    <n v="294009"/>
    <n v="470415"/>
    <n v="333210"/>
    <n v="533137"/>
    <n v="372412"/>
    <n v="595859"/>
  </r>
  <r>
    <m/>
    <x v="4"/>
    <s v="Region III -"/>
    <x v="18"/>
    <s v="PA"/>
    <x v="109"/>
    <n v="1"/>
    <x v="0"/>
    <n v="120666"/>
    <n v="211166"/>
    <n v="156719"/>
    <n v="274258"/>
    <n v="187358"/>
    <n v="327877"/>
    <n v="223527"/>
    <n v="391172"/>
    <n v="263811"/>
    <n v="461669"/>
    <n v="289441"/>
    <n v="506521"/>
    <n v="313592"/>
    <n v="548786"/>
  </r>
  <r>
    <m/>
    <x v="4"/>
    <s v="Region III -"/>
    <x v="18"/>
    <s v="PA"/>
    <x v="109"/>
    <n v="2"/>
    <x v="1"/>
    <n v="100777"/>
    <n v="176360"/>
    <n v="134212"/>
    <n v="234870"/>
    <n v="165287"/>
    <n v="289252"/>
    <n v="207831"/>
    <n v="363704"/>
    <n v="251321"/>
    <n v="439812"/>
    <n v="277500"/>
    <n v="485626"/>
    <n v="302013"/>
    <n v="528523"/>
  </r>
  <r>
    <m/>
    <x v="4"/>
    <s v="Region III -"/>
    <x v="18"/>
    <s v="PA"/>
    <x v="109"/>
    <n v="3"/>
    <x v="2"/>
    <n v="92743"/>
    <n v="162300"/>
    <n v="128042"/>
    <n v="224073"/>
    <n v="162317"/>
    <n v="284055"/>
    <n v="211799"/>
    <n v="370648"/>
    <n v="263789"/>
    <n v="461631"/>
    <n v="296777"/>
    <n v="519360"/>
    <n v="329252"/>
    <n v="576190"/>
  </r>
  <r>
    <m/>
    <x v="4"/>
    <s v="Region III -"/>
    <x v="18"/>
    <s v="PA"/>
    <x v="109"/>
    <n v="4"/>
    <x v="3"/>
    <n v="104027"/>
    <n v="166443"/>
    <n v="145637"/>
    <n v="233020"/>
    <n v="187248"/>
    <n v="299597"/>
    <n v="249664"/>
    <n v="399463"/>
    <n v="312080"/>
    <n v="499328"/>
    <n v="353691"/>
    <n v="565906"/>
    <n v="395302"/>
    <n v="632483"/>
  </r>
  <r>
    <m/>
    <x v="1"/>
    <s v="Region III "/>
    <x v="18"/>
    <s v="PA"/>
    <x v="109"/>
    <n v="1"/>
    <x v="0"/>
    <n v="120421"/>
    <n v="210737"/>
    <n v="156282"/>
    <n v="273494"/>
    <n v="187402"/>
    <n v="327953"/>
    <n v="224127"/>
    <n v="392223"/>
    <n v="264434"/>
    <n v="462759"/>
    <n v="290057"/>
    <n v="507600"/>
    <n v="313297"/>
    <n v="548270"/>
  </r>
  <r>
    <m/>
    <x v="1"/>
    <s v="Region III "/>
    <x v="18"/>
    <s v="PA"/>
    <x v="109"/>
    <n v="2"/>
    <x v="1"/>
    <n v="103908"/>
    <n v="181839"/>
    <n v="136564"/>
    <n v="238987"/>
    <n v="166422"/>
    <n v="291238"/>
    <n v="204898"/>
    <n v="358572"/>
    <n v="244137"/>
    <n v="427240"/>
    <n v="269798"/>
    <n v="472147"/>
    <n v="293385"/>
    <n v="513425"/>
  </r>
  <r>
    <m/>
    <x v="1"/>
    <s v="Region III "/>
    <x v="18"/>
    <s v="PA"/>
    <x v="109"/>
    <n v="3"/>
    <x v="2"/>
    <n v="93644"/>
    <n v="163877"/>
    <n v="127177"/>
    <n v="222559"/>
    <n v="160616"/>
    <n v="281077"/>
    <n v="211247"/>
    <n v="369682"/>
    <n v="261334"/>
    <n v="457334"/>
    <n v="294119"/>
    <n v="514708"/>
    <n v="326420"/>
    <n v="571234"/>
  </r>
  <r>
    <m/>
    <x v="1"/>
    <s v="Region III "/>
    <x v="18"/>
    <s v="PA"/>
    <x v="109"/>
    <n v="4"/>
    <x v="3"/>
    <n v="106242"/>
    <n v="169987"/>
    <n v="148739"/>
    <n v="237982"/>
    <n v="191236"/>
    <n v="305977"/>
    <n v="254981"/>
    <n v="407969"/>
    <n v="318726"/>
    <n v="509962"/>
    <n v="361223"/>
    <n v="577956"/>
    <n v="403720"/>
    <n v="645951"/>
  </r>
  <r>
    <m/>
    <x v="4"/>
    <s v="Region III -"/>
    <x v="18"/>
    <s v="PA"/>
    <x v="110"/>
    <n v="1"/>
    <x v="0"/>
    <n v="118866"/>
    <n v="208015"/>
    <n v="154436"/>
    <n v="270263"/>
    <n v="184677"/>
    <n v="323184"/>
    <n v="220394"/>
    <n v="385689"/>
    <n v="260160"/>
    <n v="455281"/>
    <n v="285455"/>
    <n v="499547"/>
    <n v="309310"/>
    <n v="541292"/>
  </r>
  <r>
    <m/>
    <x v="4"/>
    <s v="Region III -"/>
    <x v="18"/>
    <s v="PA"/>
    <x v="110"/>
    <n v="2"/>
    <x v="1"/>
    <n v="98977"/>
    <n v="173209"/>
    <n v="131928"/>
    <n v="230875"/>
    <n v="162605"/>
    <n v="284559"/>
    <n v="204698"/>
    <n v="358222"/>
    <n v="247670"/>
    <n v="433423"/>
    <n v="273515"/>
    <n v="478651"/>
    <n v="297731"/>
    <n v="521029"/>
  </r>
  <r>
    <m/>
    <x v="4"/>
    <s v="Region III -"/>
    <x v="18"/>
    <s v="PA"/>
    <x v="110"/>
    <n v="3"/>
    <x v="2"/>
    <n v="90896"/>
    <n v="159067"/>
    <n v="125456"/>
    <n v="219547"/>
    <n v="158992"/>
    <n v="278237"/>
    <n v="207366"/>
    <n v="362890"/>
    <n v="258248"/>
    <n v="451933"/>
    <n v="290497"/>
    <n v="508370"/>
    <n v="322233"/>
    <n v="563907"/>
  </r>
  <r>
    <m/>
    <x v="4"/>
    <s v="Region III -"/>
    <x v="18"/>
    <s v="PA"/>
    <x v="110"/>
    <n v="4"/>
    <x v="3"/>
    <n v="102468"/>
    <n v="163949"/>
    <n v="143455"/>
    <n v="229529"/>
    <n v="184443"/>
    <n v="295108"/>
    <n v="245923"/>
    <n v="393477"/>
    <n v="307404"/>
    <n v="491847"/>
    <n v="348392"/>
    <n v="557426"/>
    <n v="389379"/>
    <n v="623006"/>
  </r>
  <r>
    <m/>
    <x v="1"/>
    <s v="Region III "/>
    <x v="18"/>
    <s v="PA"/>
    <x v="110"/>
    <n v="1"/>
    <x v="0"/>
    <n v="117392"/>
    <n v="205436"/>
    <n v="152411"/>
    <n v="266719"/>
    <n v="182799"/>
    <n v="319899"/>
    <n v="218683"/>
    <n v="382695"/>
    <n v="258062"/>
    <n v="451609"/>
    <n v="283090"/>
    <n v="495408"/>
    <n v="305830"/>
    <n v="535202"/>
  </r>
  <r>
    <m/>
    <x v="1"/>
    <s v="Region III "/>
    <x v="18"/>
    <s v="PA"/>
    <x v="110"/>
    <n v="2"/>
    <x v="1"/>
    <n v="101039"/>
    <n v="176818"/>
    <n v="132884"/>
    <n v="232547"/>
    <n v="162023"/>
    <n v="283540"/>
    <n v="199641"/>
    <n v="349371"/>
    <n v="237963"/>
    <n v="416435"/>
    <n v="263015"/>
    <n v="460276"/>
    <n v="286068"/>
    <n v="500619"/>
  </r>
  <r>
    <m/>
    <x v="1"/>
    <s v="Region III "/>
    <x v="18"/>
    <s v="PA"/>
    <x v="110"/>
    <n v="3"/>
    <x v="2"/>
    <n v="90763"/>
    <n v="158835"/>
    <n v="123181"/>
    <n v="215566"/>
    <n v="155506"/>
    <n v="272136"/>
    <n v="204463"/>
    <n v="357810"/>
    <n v="252880"/>
    <n v="442540"/>
    <n v="284558"/>
    <n v="497976"/>
    <n v="315756"/>
    <n v="552573"/>
  </r>
  <r>
    <m/>
    <x v="1"/>
    <s v="Region III "/>
    <x v="18"/>
    <s v="PA"/>
    <x v="110"/>
    <n v="4"/>
    <x v="3"/>
    <n v="103563"/>
    <n v="165701"/>
    <n v="144988"/>
    <n v="231981"/>
    <n v="186413"/>
    <n v="298261"/>
    <n v="248551"/>
    <n v="397681"/>
    <n v="310689"/>
    <n v="497102"/>
    <n v="352114"/>
    <n v="563382"/>
    <n v="393539"/>
    <n v="629662"/>
  </r>
  <r>
    <m/>
    <x v="4"/>
    <s v="Region VIII -"/>
    <x v="46"/>
    <s v="ND"/>
    <x v="343"/>
    <n v="1"/>
    <x v="0"/>
    <n v="120182"/>
    <n v="210319"/>
    <n v="156179"/>
    <n v="273314"/>
    <n v="186790"/>
    <n v="326883"/>
    <n v="222957"/>
    <n v="390174"/>
    <n v="263214"/>
    <n v="460625"/>
    <n v="288818"/>
    <n v="505431"/>
    <n v="312975"/>
    <n v="547706"/>
  </r>
  <r>
    <m/>
    <x v="4"/>
    <s v="Region VIII -"/>
    <x v="46"/>
    <s v="ND"/>
    <x v="343"/>
    <n v="2"/>
    <x v="1"/>
    <n v="99893"/>
    <n v="174812"/>
    <n v="133219"/>
    <n v="233133"/>
    <n v="164275"/>
    <n v="287481"/>
    <n v="206945"/>
    <n v="362154"/>
    <n v="250473"/>
    <n v="438328"/>
    <n v="276637"/>
    <n v="484115"/>
    <n v="301163"/>
    <n v="527035"/>
  </r>
  <r>
    <m/>
    <x v="4"/>
    <s v="Region VIII -"/>
    <x v="46"/>
    <s v="ND"/>
    <x v="343"/>
    <n v="3"/>
    <x v="2"/>
    <n v="91621"/>
    <n v="160338"/>
    <n v="126436"/>
    <n v="221262"/>
    <n v="160206"/>
    <n v="280361"/>
    <n v="208891"/>
    <n v="365559"/>
    <n v="260135"/>
    <n v="455236"/>
    <n v="292592"/>
    <n v="512036"/>
    <n v="324525"/>
    <n v="567919"/>
  </r>
  <r>
    <m/>
    <x v="4"/>
    <s v="Region VIII -"/>
    <x v="46"/>
    <s v="ND"/>
    <x v="343"/>
    <n v="4"/>
    <x v="3"/>
    <n v="103599"/>
    <n v="165758"/>
    <n v="145038"/>
    <n v="232061"/>
    <n v="186478"/>
    <n v="298364"/>
    <n v="248637"/>
    <n v="397819"/>
    <n v="310796"/>
    <n v="497274"/>
    <n v="352236"/>
    <n v="563577"/>
    <n v="393675"/>
    <n v="629880"/>
  </r>
  <r>
    <m/>
    <x v="1"/>
    <s v="Region VIII"/>
    <x v="46"/>
    <s v="ND"/>
    <x v="343"/>
    <n v="1"/>
    <x v="0"/>
    <n v="117463"/>
    <n v="205560"/>
    <n v="152540"/>
    <n v="266946"/>
    <n v="182979"/>
    <n v="320213"/>
    <n v="218935"/>
    <n v="383136"/>
    <n v="258391"/>
    <n v="452184"/>
    <n v="283465"/>
    <n v="496064"/>
    <n v="306269"/>
    <n v="535971"/>
  </r>
  <r>
    <m/>
    <x v="1"/>
    <s v="Region VIII"/>
    <x v="46"/>
    <s v="ND"/>
    <x v="343"/>
    <n v="2"/>
    <x v="1"/>
    <n v="100943"/>
    <n v="176650"/>
    <n v="132814"/>
    <n v="232425"/>
    <n v="161991"/>
    <n v="283484"/>
    <n v="199698"/>
    <n v="349472"/>
    <n v="238086"/>
    <n v="416651"/>
    <n v="263177"/>
    <n v="460559"/>
    <n v="286280"/>
    <n v="500991"/>
  </r>
  <r>
    <m/>
    <x v="1"/>
    <s v="Region VIII"/>
    <x v="46"/>
    <s v="ND"/>
    <x v="343"/>
    <n v="3"/>
    <x v="2"/>
    <n v="90494"/>
    <n v="158365"/>
    <n v="122765"/>
    <n v="214839"/>
    <n v="154943"/>
    <n v="271150"/>
    <n v="203682"/>
    <n v="356444"/>
    <n v="251876"/>
    <n v="440784"/>
    <n v="283400"/>
    <n v="495950"/>
    <n v="314439"/>
    <n v="550268"/>
  </r>
  <r>
    <m/>
    <x v="1"/>
    <s v="Region VIII"/>
    <x v="46"/>
    <s v="ND"/>
    <x v="343"/>
    <n v="4"/>
    <x v="3"/>
    <n v="103622"/>
    <n v="165794"/>
    <n v="145070"/>
    <n v="232112"/>
    <n v="186519"/>
    <n v="298430"/>
    <n v="248692"/>
    <n v="397907"/>
    <n v="310865"/>
    <n v="497383"/>
    <n v="352313"/>
    <n v="563701"/>
    <n v="393762"/>
    <n v="630019"/>
  </r>
  <r>
    <m/>
    <x v="4"/>
    <s v="Region III -"/>
    <x v="15"/>
    <s v="DE"/>
    <x v="91"/>
    <n v="1"/>
    <x v="0"/>
    <n v="133001"/>
    <n v="232752"/>
    <n v="172652"/>
    <n v="302141"/>
    <n v="206330"/>
    <n v="361078"/>
    <n v="246055"/>
    <n v="430596"/>
    <n v="290324"/>
    <n v="508067"/>
    <n v="318497"/>
    <n v="557371"/>
    <n v="345017"/>
    <n v="603779"/>
  </r>
  <r>
    <m/>
    <x v="4"/>
    <s v="Region III -"/>
    <x v="15"/>
    <s v="DE"/>
    <x v="91"/>
    <n v="2"/>
    <x v="1"/>
    <n v="111552"/>
    <n v="195216"/>
    <n v="148379"/>
    <n v="259664"/>
    <n v="182527"/>
    <n v="319422"/>
    <n v="229128"/>
    <n v="400974"/>
    <n v="276854"/>
    <n v="484495"/>
    <n v="305621"/>
    <n v="534836"/>
    <n v="332530"/>
    <n v="581927"/>
  </r>
  <r>
    <m/>
    <x v="4"/>
    <s v="Region III -"/>
    <x v="15"/>
    <s v="DE"/>
    <x v="91"/>
    <n v="3"/>
    <x v="2"/>
    <n v="102962"/>
    <n v="180184"/>
    <n v="142208"/>
    <n v="248864"/>
    <n v="180350"/>
    <n v="315613"/>
    <n v="235480"/>
    <n v="412091"/>
    <n v="293315"/>
    <n v="513302"/>
    <n v="330069"/>
    <n v="577621"/>
    <n v="366269"/>
    <n v="640971"/>
  </r>
  <r>
    <m/>
    <x v="4"/>
    <s v="Region III -"/>
    <x v="15"/>
    <s v="DE"/>
    <x v="91"/>
    <n v="4"/>
    <x v="3"/>
    <n v="114671"/>
    <n v="183474"/>
    <n v="160540"/>
    <n v="256864"/>
    <n v="206409"/>
    <n v="330254"/>
    <n v="275211"/>
    <n v="440338"/>
    <n v="344014"/>
    <n v="550423"/>
    <n v="389883"/>
    <n v="623813"/>
    <n v="435752"/>
    <n v="697202"/>
  </r>
  <r>
    <m/>
    <x v="4"/>
    <s v="Region IV - Southeast"/>
    <x v="26"/>
    <s v="NC"/>
    <x v="91"/>
    <n v="1"/>
    <x v="0"/>
    <n v="116049"/>
    <n v="203086"/>
    <n v="150502"/>
    <n v="263379"/>
    <n v="179735"/>
    <n v="314535"/>
    <n v="214165"/>
    <n v="374788"/>
    <n v="252573"/>
    <n v="442004"/>
    <n v="277031"/>
    <n v="484805"/>
    <n v="300005"/>
    <n v="525008"/>
  </r>
  <r>
    <m/>
    <x v="4"/>
    <s v="Region IV - Southeast"/>
    <x v="26"/>
    <s v="NC"/>
    <x v="91"/>
    <n v="2"/>
    <x v="1"/>
    <n v="98110"/>
    <n v="171692"/>
    <n v="130201"/>
    <n v="227852"/>
    <n v="159827"/>
    <n v="279697"/>
    <n v="200008"/>
    <n v="350014"/>
    <n v="241308"/>
    <n v="422289"/>
    <n v="266262"/>
    <n v="465958"/>
    <n v="289561"/>
    <n v="506732"/>
  </r>
  <r>
    <m/>
    <x v="4"/>
    <s v="Region IV - Southeast"/>
    <x v="26"/>
    <s v="NC"/>
    <x v="91"/>
    <n v="3"/>
    <x v="2"/>
    <n v="91051"/>
    <n v="159339"/>
    <n v="125849"/>
    <n v="220236"/>
    <n v="159725"/>
    <n v="279518"/>
    <n v="208796"/>
    <n v="365392"/>
    <n v="260129"/>
    <n v="455226"/>
    <n v="292843"/>
    <n v="512476"/>
    <n v="325094"/>
    <n v="568915"/>
  </r>
  <r>
    <m/>
    <x v="4"/>
    <s v="Region IV - Southeast"/>
    <x v="26"/>
    <s v="NC"/>
    <x v="91"/>
    <n v="4"/>
    <x v="3"/>
    <n v="100073"/>
    <n v="160117"/>
    <n v="140102"/>
    <n v="224163"/>
    <n v="180131"/>
    <n v="288210"/>
    <n v="240175"/>
    <n v="384280"/>
    <n v="300219"/>
    <n v="480350"/>
    <n v="340248"/>
    <n v="544397"/>
    <n v="380277"/>
    <n v="608443"/>
  </r>
  <r>
    <m/>
    <x v="1"/>
    <s v="Region III "/>
    <x v="15"/>
    <s v="DE"/>
    <x v="91"/>
    <n v="1"/>
    <x v="0"/>
    <n v="130883"/>
    <n v="229045"/>
    <n v="169785"/>
    <n v="297124"/>
    <n v="203544"/>
    <n v="356203"/>
    <n v="243360"/>
    <n v="425881"/>
    <n v="287063"/>
    <n v="502360"/>
    <n v="314851"/>
    <n v="550990"/>
    <n v="340008"/>
    <n v="595015"/>
  </r>
  <r>
    <m/>
    <x v="1"/>
    <s v="Region III "/>
    <x v="15"/>
    <s v="DE"/>
    <x v="91"/>
    <n v="2"/>
    <x v="1"/>
    <n v="113247"/>
    <n v="198183"/>
    <n v="148727"/>
    <n v="260272"/>
    <n v="181139"/>
    <n v="316993"/>
    <n v="222825"/>
    <n v="389943"/>
    <n v="265387"/>
    <n v="464427"/>
    <n v="293232"/>
    <n v="513155"/>
    <n v="318795"/>
    <n v="557892"/>
  </r>
  <r>
    <m/>
    <x v="1"/>
    <s v="Region III "/>
    <x v="15"/>
    <s v="DE"/>
    <x v="91"/>
    <n v="3"/>
    <x v="2"/>
    <n v="102423"/>
    <n v="179240"/>
    <n v="139200"/>
    <n v="243600"/>
    <n v="175877"/>
    <n v="307785"/>
    <n v="231399"/>
    <n v="404948"/>
    <n v="286338"/>
    <n v="501091"/>
    <n v="322317"/>
    <n v="564055"/>
    <n v="357779"/>
    <n v="626113"/>
  </r>
  <r>
    <m/>
    <x v="1"/>
    <s v="Region III "/>
    <x v="15"/>
    <s v="DE"/>
    <x v="91"/>
    <n v="4"/>
    <x v="3"/>
    <n v="115480"/>
    <n v="184767"/>
    <n v="161671"/>
    <n v="258674"/>
    <n v="207863"/>
    <n v="332581"/>
    <n v="277151"/>
    <n v="443442"/>
    <n v="346439"/>
    <n v="554302"/>
    <n v="392631"/>
    <n v="628209"/>
    <n v="438822"/>
    <n v="702116"/>
  </r>
  <r>
    <m/>
    <x v="1"/>
    <s v="Region IV"/>
    <x v="26"/>
    <s v="NC"/>
    <x v="91"/>
    <n v="1"/>
    <x v="0"/>
    <n v="115108"/>
    <n v="201439"/>
    <n v="149103"/>
    <n v="260931"/>
    <n v="178606"/>
    <n v="312561"/>
    <n v="213328"/>
    <n v="373324"/>
    <n v="251451"/>
    <n v="440039"/>
    <n v="275711"/>
    <n v="482494"/>
    <n v="297535"/>
    <n v="520686"/>
  </r>
  <r>
    <m/>
    <x v="1"/>
    <s v="Region IV"/>
    <x v="26"/>
    <s v="NC"/>
    <x v="91"/>
    <n v="2"/>
    <x v="1"/>
    <n v="100519"/>
    <n v="175908"/>
    <n v="131682"/>
    <n v="230444"/>
    <n v="160071"/>
    <n v="280124"/>
    <n v="196339"/>
    <n v="343594"/>
    <n v="233519"/>
    <n v="408658"/>
    <n v="257874"/>
    <n v="451280"/>
    <n v="280143"/>
    <n v="490250"/>
  </r>
  <r>
    <m/>
    <x v="1"/>
    <s v="Region IV"/>
    <x v="26"/>
    <s v="NC"/>
    <x v="91"/>
    <n v="3"/>
    <x v="2"/>
    <n v="91975"/>
    <n v="160956"/>
    <n v="125296"/>
    <n v="219269"/>
    <n v="158536"/>
    <n v="277438"/>
    <n v="208813"/>
    <n v="365422"/>
    <n v="258608"/>
    <n v="452564"/>
    <n v="291270"/>
    <n v="509722"/>
    <n v="323503"/>
    <n v="566131"/>
  </r>
  <r>
    <m/>
    <x v="1"/>
    <s v="Region IV"/>
    <x v="26"/>
    <s v="NC"/>
    <x v="91"/>
    <n v="4"/>
    <x v="3"/>
    <n v="101584"/>
    <n v="162535"/>
    <n v="142218"/>
    <n v="227549"/>
    <n v="182852"/>
    <n v="292563"/>
    <n v="243802"/>
    <n v="390084"/>
    <n v="304753"/>
    <n v="487605"/>
    <n v="345387"/>
    <n v="552619"/>
    <n v="386020"/>
    <n v="617632"/>
  </r>
  <r>
    <m/>
    <x v="4"/>
    <s v="Region III -"/>
    <x v="19"/>
    <s v="VA"/>
    <x v="122"/>
    <n v="1"/>
    <x v="0"/>
    <n v="121783"/>
    <n v="213120"/>
    <n v="158063"/>
    <n v="276611"/>
    <n v="188873"/>
    <n v="330528"/>
    <n v="225205"/>
    <n v="394109"/>
    <n v="265701"/>
    <n v="464977"/>
    <n v="291475"/>
    <n v="510082"/>
    <n v="315728"/>
    <n v="552524"/>
  </r>
  <r>
    <m/>
    <x v="4"/>
    <s v="Region III -"/>
    <x v="19"/>
    <s v="VA"/>
    <x v="122"/>
    <n v="2"/>
    <x v="1"/>
    <n v="102284"/>
    <n v="178997"/>
    <n v="135997"/>
    <n v="237995"/>
    <n v="167234"/>
    <n v="292660"/>
    <n v="209817"/>
    <n v="367180"/>
    <n v="253456"/>
    <n v="443548"/>
    <n v="279769"/>
    <n v="489596"/>
    <n v="304376"/>
    <n v="532658"/>
  </r>
  <r>
    <m/>
    <x v="4"/>
    <s v="Region III -"/>
    <x v="19"/>
    <s v="VA"/>
    <x v="122"/>
    <n v="3"/>
    <x v="2"/>
    <n v="94498"/>
    <n v="165371"/>
    <n v="130534"/>
    <n v="228434"/>
    <n v="165567"/>
    <n v="289742"/>
    <n v="216222"/>
    <n v="378389"/>
    <n v="269337"/>
    <n v="471340"/>
    <n v="303108"/>
    <n v="530439"/>
    <n v="336375"/>
    <n v="588656"/>
  </r>
  <r>
    <m/>
    <x v="4"/>
    <s v="Region III -"/>
    <x v="19"/>
    <s v="VA"/>
    <x v="122"/>
    <n v="4"/>
    <x v="3"/>
    <n v="105002"/>
    <n v="168004"/>
    <n v="147003"/>
    <n v="235206"/>
    <n v="189004"/>
    <n v="302407"/>
    <n v="252006"/>
    <n v="403210"/>
    <n v="315007"/>
    <n v="504012"/>
    <n v="357008"/>
    <n v="571214"/>
    <n v="399009"/>
    <n v="638415"/>
  </r>
  <r>
    <m/>
    <x v="1"/>
    <s v="Region III "/>
    <x v="19"/>
    <s v="VI"/>
    <x v="122"/>
    <n v="1"/>
    <x v="0"/>
    <n v="120839"/>
    <n v="211468"/>
    <n v="156659"/>
    <n v="274153"/>
    <n v="187744"/>
    <n v="328552"/>
    <n v="224373"/>
    <n v="392652"/>
    <n v="264582"/>
    <n v="463019"/>
    <n v="290158"/>
    <n v="507777"/>
    <n v="313251"/>
    <n v="548189"/>
  </r>
  <r>
    <m/>
    <x v="1"/>
    <s v="Region III "/>
    <x v="19"/>
    <s v="VI"/>
    <x v="122"/>
    <n v="2"/>
    <x v="1"/>
    <n v="104967"/>
    <n v="183692"/>
    <n v="137706"/>
    <n v="240986"/>
    <n v="167578"/>
    <n v="293262"/>
    <n v="205890"/>
    <n v="360308"/>
    <n v="245074"/>
    <n v="428879"/>
    <n v="270722"/>
    <n v="473764"/>
    <n v="294229"/>
    <n v="514901"/>
  </r>
  <r>
    <m/>
    <x v="1"/>
    <s v="Region III "/>
    <x v="19"/>
    <s v="VI"/>
    <x v="122"/>
    <n v="3"/>
    <x v="2"/>
    <n v="95408"/>
    <n v="166964"/>
    <n v="129798"/>
    <n v="227147"/>
    <n v="164099"/>
    <n v="287173"/>
    <n v="216004"/>
    <n v="378008"/>
    <n v="267386"/>
    <n v="467925"/>
    <n v="301058"/>
    <n v="526852"/>
    <n v="334265"/>
    <n v="584963"/>
  </r>
  <r>
    <m/>
    <x v="1"/>
    <s v="Region III "/>
    <x v="19"/>
    <s v="VI"/>
    <x v="122"/>
    <n v="4"/>
    <x v="3"/>
    <n v="106628"/>
    <n v="170605"/>
    <n v="149279"/>
    <n v="238847"/>
    <n v="191930"/>
    <n v="307089"/>
    <n v="255907"/>
    <n v="409451"/>
    <n v="319884"/>
    <n v="511814"/>
    <n v="362535"/>
    <n v="580056"/>
    <n v="405186"/>
    <n v="648298"/>
  </r>
  <r>
    <m/>
    <x v="4"/>
    <s v="Region IV - Southeast"/>
    <x v="26"/>
    <s v="NC"/>
    <x v="181"/>
    <n v="1"/>
    <x v="0"/>
    <n v="115924"/>
    <n v="202867"/>
    <n v="150236"/>
    <n v="262912"/>
    <n v="179325"/>
    <n v="313818"/>
    <n v="213549"/>
    <n v="373711"/>
    <n v="251758"/>
    <n v="440576"/>
    <n v="276098"/>
    <n v="483172"/>
    <n v="298926"/>
    <n v="523121"/>
  </r>
  <r>
    <m/>
    <x v="4"/>
    <s v="Region IV - Southeast"/>
    <x v="26"/>
    <s v="NC"/>
    <x v="181"/>
    <n v="2"/>
    <x v="1"/>
    <n v="98570"/>
    <n v="172498"/>
    <n v="130597"/>
    <n v="228544"/>
    <n v="160066"/>
    <n v="280115"/>
    <n v="199854"/>
    <n v="349744"/>
    <n v="240860"/>
    <n v="421504"/>
    <n v="265680"/>
    <n v="464940"/>
    <n v="288823"/>
    <n v="505441"/>
  </r>
  <r>
    <m/>
    <x v="4"/>
    <s v="Region IV - Southeast"/>
    <x v="26"/>
    <s v="NC"/>
    <x v="181"/>
    <n v="3"/>
    <x v="2"/>
    <n v="91836"/>
    <n v="160713"/>
    <n v="127002"/>
    <n v="222253"/>
    <n v="161274"/>
    <n v="282230"/>
    <n v="210998"/>
    <n v="369246"/>
    <n v="262910"/>
    <n v="460092"/>
    <n v="296059"/>
    <n v="518103"/>
    <n v="328760"/>
    <n v="575330"/>
  </r>
  <r>
    <m/>
    <x v="4"/>
    <s v="Region IV - Southeast"/>
    <x v="26"/>
    <s v="NC"/>
    <x v="181"/>
    <n v="4"/>
    <x v="3"/>
    <n v="99978"/>
    <n v="159965"/>
    <n v="139969"/>
    <n v="223950"/>
    <n v="179960"/>
    <n v="287936"/>
    <n v="239947"/>
    <n v="383915"/>
    <n v="299934"/>
    <n v="479894"/>
    <n v="339925"/>
    <n v="543880"/>
    <n v="379916"/>
    <n v="607865"/>
  </r>
  <r>
    <m/>
    <x v="1"/>
    <s v="Region IV"/>
    <x v="26"/>
    <s v="NC"/>
    <x v="181"/>
    <n v="1"/>
    <x v="0"/>
    <n v="114422"/>
    <n v="200238"/>
    <n v="148159"/>
    <n v="259278"/>
    <n v="177438"/>
    <n v="310517"/>
    <n v="211878"/>
    <n v="370786"/>
    <n v="249694"/>
    <n v="436964"/>
    <n v="273764"/>
    <n v="479087"/>
    <n v="295381"/>
    <n v="516918"/>
  </r>
  <r>
    <m/>
    <x v="1"/>
    <s v="Region IV"/>
    <x v="26"/>
    <s v="NC"/>
    <x v="181"/>
    <n v="2"/>
    <x v="1"/>
    <n v="100153"/>
    <n v="175267"/>
    <n v="131121"/>
    <n v="229461"/>
    <n v="159310"/>
    <n v="278792"/>
    <n v="195262"/>
    <n v="341709"/>
    <n v="232156"/>
    <n v="406273"/>
    <n v="256332"/>
    <n v="448581"/>
    <n v="278414"/>
    <n v="487224"/>
  </r>
  <r>
    <m/>
    <x v="1"/>
    <s v="Region IV"/>
    <x v="26"/>
    <s v="NC"/>
    <x v="181"/>
    <n v="3"/>
    <x v="2"/>
    <n v="91907"/>
    <n v="160838"/>
    <n v="125278"/>
    <n v="219237"/>
    <n v="158569"/>
    <n v="277495"/>
    <n v="208913"/>
    <n v="365598"/>
    <n v="258786"/>
    <n v="452876"/>
    <n v="291512"/>
    <n v="510146"/>
    <n v="323819"/>
    <n v="566683"/>
  </r>
  <r>
    <m/>
    <x v="1"/>
    <s v="Region IV"/>
    <x v="26"/>
    <s v="NC"/>
    <x v="181"/>
    <n v="4"/>
    <x v="3"/>
    <n v="100984"/>
    <n v="161575"/>
    <n v="141378"/>
    <n v="226205"/>
    <n v="181772"/>
    <n v="290835"/>
    <n v="242362"/>
    <n v="387779"/>
    <n v="302953"/>
    <n v="484724"/>
    <n v="343346"/>
    <n v="549354"/>
    <n v="383740"/>
    <n v="613984"/>
  </r>
  <r>
    <m/>
    <x v="4"/>
    <s v="Region I - Northeast"/>
    <x v="2"/>
    <s v="ME"/>
    <x v="19"/>
    <n v="1"/>
    <x v="0"/>
    <n v="136685"/>
    <n v="239199"/>
    <n v="177396"/>
    <n v="310444"/>
    <n v="211967"/>
    <n v="370942"/>
    <n v="252731"/>
    <n v="442279"/>
    <n v="298169"/>
    <n v="521796"/>
    <n v="327090"/>
    <n v="572408"/>
    <n v="354300"/>
    <n v="620025"/>
  </r>
  <r>
    <m/>
    <x v="4"/>
    <s v="Region I - Northeast"/>
    <x v="2"/>
    <s v="ME"/>
    <x v="19"/>
    <n v="2"/>
    <x v="1"/>
    <n v="114846"/>
    <n v="200980"/>
    <n v="152682"/>
    <n v="267194"/>
    <n v="187731"/>
    <n v="328530"/>
    <n v="235496"/>
    <n v="412119"/>
    <n v="284455"/>
    <n v="497796"/>
    <n v="313979"/>
    <n v="549464"/>
    <n v="341586"/>
    <n v="597776"/>
  </r>
  <r>
    <m/>
    <x v="4"/>
    <s v="Region I - Northeast"/>
    <x v="2"/>
    <s v="ME"/>
    <x v="19"/>
    <n v="3"/>
    <x v="2"/>
    <n v="106133"/>
    <n v="185733"/>
    <n v="146612"/>
    <n v="256570"/>
    <n v="185967"/>
    <n v="325442"/>
    <n v="242878"/>
    <n v="425037"/>
    <n v="302544"/>
    <n v="529452"/>
    <n v="340486"/>
    <n v="595850"/>
    <n v="377863"/>
    <n v="661260"/>
  </r>
  <r>
    <m/>
    <x v="4"/>
    <s v="Region I - Northeast"/>
    <x v="2"/>
    <s v="ME"/>
    <x v="19"/>
    <n v="4"/>
    <x v="3"/>
    <n v="117852"/>
    <n v="188564"/>
    <n v="164993"/>
    <n v="263989"/>
    <n v="212134"/>
    <n v="339414"/>
    <n v="282845"/>
    <n v="452552"/>
    <n v="353557"/>
    <n v="565691"/>
    <n v="400697"/>
    <n v="641116"/>
    <n v="447838"/>
    <n v="716541"/>
  </r>
  <r>
    <m/>
    <x v="1"/>
    <s v="Region I"/>
    <x v="2"/>
    <s v="MA"/>
    <x v="19"/>
    <n v="1"/>
    <x v="0"/>
    <n v="135748"/>
    <n v="237559"/>
    <n v="176017"/>
    <n v="308030"/>
    <n v="210963"/>
    <n v="369185"/>
    <n v="252151"/>
    <n v="441265"/>
    <n v="297365"/>
    <n v="520388"/>
    <n v="326121"/>
    <n v="570712"/>
    <n v="352104"/>
    <n v="616182"/>
  </r>
  <r>
    <m/>
    <x v="1"/>
    <s v="Region I"/>
    <x v="2"/>
    <s v="MA"/>
    <x v="19"/>
    <n v="2"/>
    <x v="1"/>
    <n v="117792"/>
    <n v="206136"/>
    <n v="154576"/>
    <n v="270508"/>
    <n v="188150"/>
    <n v="329262"/>
    <n v="231242"/>
    <n v="404674"/>
    <n v="275295"/>
    <n v="481766"/>
    <n v="304126"/>
    <n v="532220"/>
    <n v="330562"/>
    <n v="578484"/>
  </r>
  <r>
    <m/>
    <x v="1"/>
    <s v="Region I"/>
    <x v="2"/>
    <s v="MA"/>
    <x v="19"/>
    <n v="3"/>
    <x v="2"/>
    <n v="106920"/>
    <n v="187110"/>
    <n v="145420"/>
    <n v="254484"/>
    <n v="183818"/>
    <n v="321681"/>
    <n v="241929"/>
    <n v="423376"/>
    <n v="299448"/>
    <n v="524034"/>
    <n v="337136"/>
    <n v="589987"/>
    <n v="374296"/>
    <n v="655018"/>
  </r>
  <r>
    <m/>
    <x v="1"/>
    <s v="Region I"/>
    <x v="2"/>
    <s v="MA"/>
    <x v="19"/>
    <n v="4"/>
    <x v="3"/>
    <n v="119781"/>
    <n v="191649"/>
    <n v="167693"/>
    <n v="268308"/>
    <n v="215605"/>
    <n v="344968"/>
    <n v="287473"/>
    <n v="459957"/>
    <n v="359342"/>
    <n v="574947"/>
    <n v="407254"/>
    <n v="651606"/>
    <n v="455166"/>
    <n v="728266"/>
  </r>
  <r>
    <m/>
    <x v="4"/>
    <s v="Region X - Northwest"/>
    <x v="9"/>
    <s v="WA"/>
    <x v="54"/>
    <n v="1"/>
    <x v="0"/>
    <n v="127350"/>
    <n v="222863"/>
    <n v="165269"/>
    <n v="289220"/>
    <n v="197465"/>
    <n v="345564"/>
    <n v="235425"/>
    <n v="411993"/>
    <n v="277740"/>
    <n v="486046"/>
    <n v="304675"/>
    <n v="533182"/>
    <n v="330013"/>
    <n v="577522"/>
  </r>
  <r>
    <m/>
    <x v="4"/>
    <s v="Region X - Northwest"/>
    <x v="9"/>
    <s v="WA"/>
    <x v="54"/>
    <n v="2"/>
    <x v="1"/>
    <n v="107071"/>
    <n v="187375"/>
    <n v="142320"/>
    <n v="249060"/>
    <n v="174960"/>
    <n v="306181"/>
    <n v="219421"/>
    <n v="383987"/>
    <n v="265006"/>
    <n v="463760"/>
    <n v="292501"/>
    <n v="511877"/>
    <n v="318207"/>
    <n v="556862"/>
  </r>
  <r>
    <m/>
    <x v="4"/>
    <s v="Region X - Northwest"/>
    <x v="9"/>
    <s v="WA"/>
    <x v="54"/>
    <n v="3"/>
    <x v="2"/>
    <n v="98992"/>
    <n v="173236"/>
    <n v="136755"/>
    <n v="239321"/>
    <n v="173475"/>
    <n v="303581"/>
    <n v="226585"/>
    <n v="396524"/>
    <n v="282253"/>
    <n v="493943"/>
    <n v="317661"/>
    <n v="555906"/>
    <n v="352544"/>
    <n v="616952"/>
  </r>
  <r>
    <m/>
    <x v="4"/>
    <s v="Region X - Northwest"/>
    <x v="9"/>
    <s v="WA"/>
    <x v="54"/>
    <n v="4"/>
    <x v="3"/>
    <n v="109805"/>
    <n v="175688"/>
    <n v="153727"/>
    <n v="245964"/>
    <n v="197650"/>
    <n v="316239"/>
    <n v="263533"/>
    <n v="421652"/>
    <n v="329416"/>
    <n v="527065"/>
    <n v="373338"/>
    <n v="597341"/>
    <n v="417260"/>
    <n v="667616"/>
  </r>
  <r>
    <m/>
    <x v="1"/>
    <s v="Region X"/>
    <x v="9"/>
    <s v="WA"/>
    <x v="54"/>
    <n v="1"/>
    <x v="0"/>
    <n v="122854"/>
    <n v="214994"/>
    <n v="159398"/>
    <n v="278947"/>
    <n v="191111"/>
    <n v="334444"/>
    <n v="228523"/>
    <n v="399915"/>
    <n v="269585"/>
    <n v="471773"/>
    <n v="295692"/>
    <n v="517461"/>
    <n v="319345"/>
    <n v="558854"/>
  </r>
  <r>
    <m/>
    <x v="1"/>
    <s v="Region X"/>
    <x v="9"/>
    <s v="WA"/>
    <x v="54"/>
    <n v="2"/>
    <x v="1"/>
    <n v="106180"/>
    <n v="185816"/>
    <n v="139488"/>
    <n v="244105"/>
    <n v="169927"/>
    <n v="297372"/>
    <n v="209107"/>
    <n v="365937"/>
    <n v="249091"/>
    <n v="435910"/>
    <n v="275245"/>
    <n v="481679"/>
    <n v="299269"/>
    <n v="523720"/>
  </r>
  <r>
    <m/>
    <x v="1"/>
    <s v="Region X"/>
    <x v="9"/>
    <s v="WA"/>
    <x v="54"/>
    <n v="3"/>
    <x v="2"/>
    <n v="95893"/>
    <n v="167812"/>
    <n v="130286"/>
    <n v="228001"/>
    <n v="164586"/>
    <n v="288025"/>
    <n v="216513"/>
    <n v="378897"/>
    <n v="267889"/>
    <n v="468805"/>
    <n v="301528"/>
    <n v="527674"/>
    <n v="334678"/>
    <n v="585687"/>
  </r>
  <r>
    <m/>
    <x v="1"/>
    <s v="Region X"/>
    <x v="9"/>
    <s v="WA"/>
    <x v="54"/>
    <n v="4"/>
    <x v="3"/>
    <n v="108392"/>
    <n v="173428"/>
    <n v="151749"/>
    <n v="242799"/>
    <n v="195106"/>
    <n v="312170"/>
    <n v="260142"/>
    <n v="416227"/>
    <n v="325177"/>
    <n v="520284"/>
    <n v="368534"/>
    <n v="589655"/>
    <n v="411891"/>
    <n v="659026"/>
  </r>
  <r>
    <m/>
    <x v="4"/>
    <s v="Region II - Northeast"/>
    <x v="12"/>
    <s v="NY"/>
    <x v="85"/>
    <n v="1"/>
    <x v="0"/>
    <n v="159971"/>
    <n v="279950"/>
    <n v="207868"/>
    <n v="363769"/>
    <n v="248595"/>
    <n v="435041"/>
    <n v="296706"/>
    <n v="519235"/>
    <n v="350264"/>
    <n v="612962"/>
    <n v="384329"/>
    <n v="672575"/>
    <n v="416463"/>
    <n v="728809"/>
  </r>
  <r>
    <m/>
    <x v="4"/>
    <s v="Region II - Northeast"/>
    <x v="12"/>
    <s v="NY"/>
    <x v="85"/>
    <n v="2"/>
    <x v="1"/>
    <n v="133062"/>
    <n v="232859"/>
    <n v="177417"/>
    <n v="310479"/>
    <n v="218733"/>
    <n v="382782"/>
    <n v="275470"/>
    <n v="482073"/>
    <n v="333366"/>
    <n v="583390"/>
    <n v="368174"/>
    <n v="644305"/>
    <n v="400797"/>
    <n v="701395"/>
  </r>
  <r>
    <m/>
    <x v="4"/>
    <s v="Region II - Northeast"/>
    <x v="12"/>
    <s v="NY"/>
    <x v="85"/>
    <n v="3"/>
    <x v="2"/>
    <n v="122107"/>
    <n v="213688"/>
    <n v="168517"/>
    <n v="294905"/>
    <n v="213543"/>
    <n v="373700"/>
    <n v="278468"/>
    <n v="487318"/>
    <n v="346786"/>
    <n v="606876"/>
    <n v="390070"/>
    <n v="682623"/>
    <n v="432659"/>
    <n v="757153"/>
  </r>
  <r>
    <m/>
    <x v="4"/>
    <s v="Region II - Northeast"/>
    <x v="12"/>
    <s v="NY"/>
    <x v="85"/>
    <n v="4"/>
    <x v="3"/>
    <n v="137900"/>
    <n v="220640"/>
    <n v="193060"/>
    <n v="308896"/>
    <n v="248220"/>
    <n v="397151"/>
    <n v="330960"/>
    <n v="529535"/>
    <n v="413699"/>
    <n v="661919"/>
    <n v="468859"/>
    <n v="750175"/>
    <n v="524019"/>
    <n v="838431"/>
  </r>
  <r>
    <m/>
    <x v="1"/>
    <s v="Region II"/>
    <x v="12"/>
    <s v="NY"/>
    <x v="85"/>
    <n v="1"/>
    <x v="0"/>
    <n v="159642"/>
    <n v="279373"/>
    <n v="207275"/>
    <n v="362732"/>
    <n v="248610"/>
    <n v="435067"/>
    <n v="297423"/>
    <n v="520491"/>
    <n v="350991"/>
    <n v="614234"/>
    <n v="385036"/>
    <n v="673813"/>
    <n v="415974"/>
    <n v="727954"/>
  </r>
  <r>
    <m/>
    <x v="1"/>
    <s v="Region II"/>
    <x v="12"/>
    <s v="NY"/>
    <x v="85"/>
    <n v="2"/>
    <x v="1"/>
    <n v="137357"/>
    <n v="240374"/>
    <n v="180665"/>
    <n v="316164"/>
    <n v="220297"/>
    <n v="385520"/>
    <n v="271473"/>
    <n v="475078"/>
    <n v="323600"/>
    <n v="566300"/>
    <n v="357676"/>
    <n v="625932"/>
    <n v="389037"/>
    <n v="680814"/>
  </r>
  <r>
    <m/>
    <x v="1"/>
    <s v="Region II"/>
    <x v="12"/>
    <s v="NY"/>
    <x v="85"/>
    <n v="3"/>
    <x v="2"/>
    <n v="123333"/>
    <n v="215833"/>
    <n v="167369"/>
    <n v="292896"/>
    <n v="211279"/>
    <n v="369738"/>
    <n v="277782"/>
    <n v="486119"/>
    <n v="343550"/>
    <n v="601212"/>
    <n v="386578"/>
    <n v="676511"/>
    <n v="428951"/>
    <n v="750665"/>
  </r>
  <r>
    <m/>
    <x v="1"/>
    <s v="Region II"/>
    <x v="12"/>
    <s v="NY"/>
    <x v="85"/>
    <n v="4"/>
    <x v="3"/>
    <n v="140834"/>
    <n v="225335"/>
    <n v="197168"/>
    <n v="315469"/>
    <n v="253502"/>
    <n v="405603"/>
    <n v="338002"/>
    <n v="540804"/>
    <n v="422503"/>
    <n v="676005"/>
    <n v="478837"/>
    <n v="766139"/>
    <n v="535170"/>
    <n v="856273"/>
  </r>
  <r>
    <m/>
    <x v="4"/>
    <s v="Region III -"/>
    <x v="18"/>
    <s v="PA"/>
    <x v="111"/>
    <n v="1"/>
    <x v="0"/>
    <n v="121350"/>
    <n v="212362"/>
    <n v="157658"/>
    <n v="275901"/>
    <n v="188526"/>
    <n v="329920"/>
    <n v="224981"/>
    <n v="393718"/>
    <n v="265572"/>
    <n v="464751"/>
    <n v="291391"/>
    <n v="509934"/>
    <n v="315738"/>
    <n v="552542"/>
  </r>
  <r>
    <m/>
    <x v="4"/>
    <s v="Region III -"/>
    <x v="18"/>
    <s v="PA"/>
    <x v="111"/>
    <n v="2"/>
    <x v="1"/>
    <n v="101070"/>
    <n v="176873"/>
    <n v="134709"/>
    <n v="235741"/>
    <n v="166021"/>
    <n v="290537"/>
    <n v="208978"/>
    <n v="365712"/>
    <n v="252837"/>
    <n v="442465"/>
    <n v="279217"/>
    <n v="488629"/>
    <n v="303933"/>
    <n v="531882"/>
  </r>
  <r>
    <m/>
    <x v="4"/>
    <s v="Region III -"/>
    <x v="18"/>
    <s v="PA"/>
    <x v="111"/>
    <n v="3"/>
    <x v="2"/>
    <n v="92835"/>
    <n v="162461"/>
    <n v="128135"/>
    <n v="224237"/>
    <n v="162392"/>
    <n v="284187"/>
    <n v="211808"/>
    <n v="370665"/>
    <n v="263782"/>
    <n v="461619"/>
    <n v="296727"/>
    <n v="519272"/>
    <n v="329147"/>
    <n v="576008"/>
  </r>
  <r>
    <m/>
    <x v="4"/>
    <s v="Region III -"/>
    <x v="18"/>
    <s v="PA"/>
    <x v="111"/>
    <n v="4"/>
    <x v="3"/>
    <n v="104610"/>
    <n v="167376"/>
    <n v="146454"/>
    <n v="234326"/>
    <n v="188297"/>
    <n v="301276"/>
    <n v="251063"/>
    <n v="401701"/>
    <n v="313829"/>
    <n v="502127"/>
    <n v="355673"/>
    <n v="569077"/>
    <n v="397517"/>
    <n v="636027"/>
  </r>
  <r>
    <m/>
    <x v="1"/>
    <s v="Region III "/>
    <x v="18"/>
    <s v="PA"/>
    <x v="111"/>
    <n v="1"/>
    <x v="0"/>
    <n v="120466"/>
    <n v="210816"/>
    <n v="156377"/>
    <n v="273659"/>
    <n v="187539"/>
    <n v="328194"/>
    <n v="224328"/>
    <n v="392574"/>
    <n v="264702"/>
    <n v="463228"/>
    <n v="290365"/>
    <n v="508138"/>
    <n v="313664"/>
    <n v="548912"/>
  </r>
  <r>
    <m/>
    <x v="1"/>
    <s v="Region III "/>
    <x v="18"/>
    <s v="PA"/>
    <x v="111"/>
    <n v="2"/>
    <x v="1"/>
    <n v="103793"/>
    <n v="181637"/>
    <n v="136467"/>
    <n v="238818"/>
    <n v="166356"/>
    <n v="291122"/>
    <n v="204912"/>
    <n v="358597"/>
    <n v="244208"/>
    <n v="427365"/>
    <n v="269901"/>
    <n v="472327"/>
    <n v="293533"/>
    <n v="513683"/>
  </r>
  <r>
    <m/>
    <x v="1"/>
    <s v="Region III "/>
    <x v="18"/>
    <s v="PA"/>
    <x v="111"/>
    <n v="3"/>
    <x v="2"/>
    <n v="93362"/>
    <n v="163383"/>
    <n v="126743"/>
    <n v="221800"/>
    <n v="160030"/>
    <n v="280052"/>
    <n v="210437"/>
    <n v="368266"/>
    <n v="260295"/>
    <n v="455516"/>
    <n v="292922"/>
    <n v="512613"/>
    <n v="325059"/>
    <n v="568854"/>
  </r>
  <r>
    <m/>
    <x v="1"/>
    <s v="Region III "/>
    <x v="18"/>
    <s v="PA"/>
    <x v="111"/>
    <n v="4"/>
    <x v="3"/>
    <n v="106278"/>
    <n v="170044"/>
    <n v="148789"/>
    <n v="238062"/>
    <n v="191300"/>
    <n v="306080"/>
    <n v="255066"/>
    <n v="408106"/>
    <n v="318833"/>
    <n v="510133"/>
    <n v="361344"/>
    <n v="578151"/>
    <n v="403855"/>
    <n v="646168"/>
  </r>
  <r>
    <m/>
    <x v="4"/>
    <s v="Region V - Midwest"/>
    <x v="33"/>
    <s v="OH"/>
    <x v="243"/>
    <n v="1"/>
    <x v="0"/>
    <n v="120086"/>
    <n v="210150"/>
    <n v="155984"/>
    <n v="272972"/>
    <n v="186496"/>
    <n v="326368"/>
    <n v="222521"/>
    <n v="389411"/>
    <n v="262640"/>
    <n v="459620"/>
    <n v="288162"/>
    <n v="504284"/>
    <n v="312219"/>
    <n v="546384"/>
  </r>
  <r>
    <m/>
    <x v="4"/>
    <s v="Region V - Midwest"/>
    <x v="33"/>
    <s v="OH"/>
    <x v="243"/>
    <n v="2"/>
    <x v="1"/>
    <n v="100190"/>
    <n v="175333"/>
    <n v="133470"/>
    <n v="233572"/>
    <n v="164418"/>
    <n v="287731"/>
    <n v="206820"/>
    <n v="361936"/>
    <n v="250146"/>
    <n v="437756"/>
    <n v="276218"/>
    <n v="483382"/>
    <n v="300637"/>
    <n v="526115"/>
  </r>
  <r>
    <m/>
    <x v="4"/>
    <s v="Region V - Midwest"/>
    <x v="33"/>
    <s v="OH"/>
    <x v="243"/>
    <n v="3"/>
    <x v="2"/>
    <n v="92138"/>
    <n v="161241"/>
    <n v="127194"/>
    <n v="222590"/>
    <n v="161227"/>
    <n v="282147"/>
    <n v="210344"/>
    <n v="368102"/>
    <n v="261970"/>
    <n v="458448"/>
    <n v="294715"/>
    <n v="515751"/>
    <n v="326946"/>
    <n v="572156"/>
  </r>
  <r>
    <m/>
    <x v="4"/>
    <s v="Region V - Midwest"/>
    <x v="33"/>
    <s v="OH"/>
    <x v="243"/>
    <n v="4"/>
    <x v="3"/>
    <n v="103524"/>
    <n v="165639"/>
    <n v="144934"/>
    <n v="231894"/>
    <n v="186343"/>
    <n v="298149"/>
    <n v="248458"/>
    <n v="397533"/>
    <n v="310572"/>
    <n v="496916"/>
    <n v="351982"/>
    <n v="563171"/>
    <n v="393392"/>
    <n v="629426"/>
  </r>
  <r>
    <m/>
    <x v="1"/>
    <s v="Region V"/>
    <x v="33"/>
    <s v="OH"/>
    <x v="243"/>
    <n v="1"/>
    <x v="0"/>
    <n v="119202"/>
    <n v="208604"/>
    <n v="154703"/>
    <n v="270730"/>
    <n v="185510"/>
    <n v="324642"/>
    <n v="221867"/>
    <n v="388268"/>
    <n v="261770"/>
    <n v="458097"/>
    <n v="287136"/>
    <n v="502488"/>
    <n v="310145"/>
    <n v="542754"/>
  </r>
  <r>
    <m/>
    <x v="1"/>
    <s v="Region V"/>
    <x v="33"/>
    <s v="OH"/>
    <x v="243"/>
    <n v="2"/>
    <x v="1"/>
    <n v="102844"/>
    <n v="179978"/>
    <n v="135170"/>
    <n v="236548"/>
    <n v="164727"/>
    <n v="288272"/>
    <n v="202819"/>
    <n v="354934"/>
    <n v="241664"/>
    <n v="422913"/>
    <n v="267067"/>
    <n v="467367"/>
    <n v="290418"/>
    <n v="508232"/>
  </r>
  <r>
    <m/>
    <x v="1"/>
    <s v="Region V"/>
    <x v="33"/>
    <s v="OH"/>
    <x v="243"/>
    <n v="3"/>
    <x v="2"/>
    <n v="92672"/>
    <n v="162176"/>
    <n v="125852"/>
    <n v="220242"/>
    <n v="158940"/>
    <n v="278146"/>
    <n v="209041"/>
    <n v="365822"/>
    <n v="258601"/>
    <n v="452553"/>
    <n v="291042"/>
    <n v="509323"/>
    <n v="323002"/>
    <n v="565254"/>
  </r>
  <r>
    <m/>
    <x v="1"/>
    <s v="Region V"/>
    <x v="33"/>
    <s v="OH"/>
    <x v="243"/>
    <n v="4"/>
    <x v="3"/>
    <n v="105166"/>
    <n v="168266"/>
    <n v="147233"/>
    <n v="235572"/>
    <n v="189299"/>
    <n v="302879"/>
    <n v="252399"/>
    <n v="403838"/>
    <n v="315499"/>
    <n v="504798"/>
    <n v="357565"/>
    <n v="572104"/>
    <n v="399632"/>
    <n v="6394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9A23A2B-26F2-45D5-86F0-3AE1FC19DD2D}" name="PivotTable1" cacheId="0" dataOnRows="1" applyNumberFormats="0" applyBorderFormats="0" applyFontFormats="0" applyPatternFormats="0" applyAlignmentFormats="0" applyWidthHeightFormats="1" dataCaption="Data" updatedVersion="8" minRefreshableVersion="3" asteriskTotals="1" showMultipleLabel="0" showDrill="0" showMemberPropertyTips="0" useAutoFormatting="1" rowGrandTotals="0" itemPrintTitles="1" createdVersion="3" indent="0" compact="0" compactData="0" gridDropZones="1">
  <location ref="C30:E86" firstHeaderRow="1" firstDataRow="1" firstDataCol="2" rowPageCount="3" colPageCount="1"/>
  <pivotFields count="22">
    <pivotField compact="0" outline="0" subtotalTop="0" showAll="0" includeNewItemsInFilter="1"/>
    <pivotField name="Select CHAP Year --&gt;" axis="axisPage" compact="0" outline="0" showAll="0">
      <items count="7">
        <item x="3"/>
        <item x="2"/>
        <item x="0"/>
        <item x="4"/>
        <item m="1" x="5"/>
        <item x="1"/>
        <item t="default"/>
      </items>
    </pivotField>
    <pivotField compact="0" outline="0" subtotalTop="0" showAll="0" includeNewItemsInFilter="1"/>
    <pivotField name="Select State --&gt;" axis="axisPage" compact="0" outline="0" subtotalTop="0" showAll="0" includeNewItemsInFilter="1" sortType="ascending">
      <items count="66">
        <item x="21"/>
        <item m="1" x="57"/>
        <item x="6"/>
        <item x="50"/>
        <item x="35"/>
        <item x="51"/>
        <item x="44"/>
        <item x="0"/>
        <item x="15"/>
        <item m="1" x="61"/>
        <item x="16"/>
        <item m="1" x="64"/>
        <item x="22"/>
        <item m="1" x="60"/>
        <item x="23"/>
        <item m="1" x="54"/>
        <item x="10"/>
        <item x="52"/>
        <item x="7"/>
        <item x="29"/>
        <item x="30"/>
        <item x="40"/>
        <item x="41"/>
        <item x="24"/>
        <item x="36"/>
        <item x="1"/>
        <item x="17"/>
        <item x="2"/>
        <item x="31"/>
        <item x="32"/>
        <item x="25"/>
        <item x="42"/>
        <item x="45"/>
        <item x="43"/>
        <item x="53"/>
        <item x="3"/>
        <item x="11"/>
        <item x="37"/>
        <item x="12"/>
        <item x="26"/>
        <item m="1" x="58"/>
        <item x="46"/>
        <item x="33"/>
        <item x="38"/>
        <item x="8"/>
        <item x="18"/>
        <item m="1" x="56"/>
        <item x="13"/>
        <item m="1" x="62"/>
        <item x="4"/>
        <item x="27"/>
        <item x="47"/>
        <item x="28"/>
        <item x="39"/>
        <item x="48"/>
        <item x="5"/>
        <item x="14"/>
        <item m="1" x="63"/>
        <item x="19"/>
        <item m="1" x="55"/>
        <item x="9"/>
        <item x="20"/>
        <item m="1" x="59"/>
        <item x="34"/>
        <item x="49"/>
        <item t="default"/>
      </items>
    </pivotField>
    <pivotField compact="0" outline="0" showAll="0"/>
    <pivotField name="Select City --&gt; " axis="axisPage" compact="0" outline="0" subtotalTop="0" showAll="0" includeNewItemsInFilter="1" sortType="ascending">
      <items count="693">
        <item x="344"/>
        <item m="1" x="678"/>
        <item x="278"/>
        <item x="232"/>
        <item x="66"/>
        <item m="1" x="679"/>
        <item x="266"/>
        <item m="1" x="691"/>
        <item x="112"/>
        <item m="1" x="680"/>
        <item x="97"/>
        <item x="98"/>
        <item m="1" x="681"/>
        <item x="279"/>
        <item m="1" x="682"/>
        <item x="32"/>
        <item m="1" x="683"/>
        <item x="205"/>
        <item x="215"/>
        <item m="1" x="684"/>
        <item x="131"/>
        <item m="1" x="685"/>
        <item x="273"/>
        <item m="1" x="686"/>
        <item x="113"/>
        <item m="1" x="687"/>
        <item x="172"/>
        <item x="158"/>
        <item m="1" x="688"/>
        <item x="152"/>
        <item m="1" x="689"/>
        <item x="153"/>
        <item m="1" x="389"/>
        <item x="56"/>
        <item m="1" x="690"/>
        <item x="8"/>
        <item m="1" x="390"/>
        <item x="280"/>
        <item m="1" x="391"/>
        <item x="361"/>
        <item m="1" x="392"/>
        <item x="93"/>
        <item m="1" x="393"/>
        <item x="9"/>
        <item m="1" x="394"/>
        <item x="261"/>
        <item m="1" x="395"/>
        <item x="216"/>
        <item m="1" x="396"/>
        <item x="217"/>
        <item m="1" x="397"/>
        <item x="281"/>
        <item m="1" x="398"/>
        <item x="123"/>
        <item m="1" x="399"/>
        <item x="244"/>
        <item x="41"/>
        <item m="1" x="400"/>
        <item x="334"/>
        <item m="1" x="401"/>
        <item x="166"/>
        <item m="1" x="402"/>
        <item x="67"/>
        <item m="1" x="403"/>
        <item x="132"/>
        <item m="1" x="404"/>
        <item x="339"/>
        <item x="388"/>
        <item m="1" x="405"/>
        <item x="191"/>
        <item x="124"/>
        <item x="36"/>
        <item m="1" x="406"/>
        <item x="13"/>
        <item m="1" x="407"/>
        <item x="325"/>
        <item m="1" x="408"/>
        <item x="159"/>
        <item m="1" x="409"/>
        <item x="226"/>
        <item m="1" x="410"/>
        <item x="28"/>
        <item x="0"/>
        <item m="1" x="411"/>
        <item x="68"/>
        <item m="1" x="412"/>
        <item x="69"/>
        <item m="1" x="413"/>
        <item x="70"/>
        <item m="1" x="414"/>
        <item x="29"/>
        <item m="1" x="415"/>
        <item x="335"/>
        <item m="1" x="416"/>
        <item x="57"/>
        <item m="1" x="417"/>
        <item x="233"/>
        <item m="1" x="418"/>
        <item x="315"/>
        <item m="1" x="419"/>
        <item x="192"/>
        <item x="384"/>
        <item m="1" x="420"/>
        <item x="352"/>
        <item m="1" x="421"/>
        <item x="298"/>
        <item m="1" x="422"/>
        <item x="193"/>
        <item x="194"/>
        <item m="1" x="423"/>
        <item x="125"/>
        <item m="1" x="424"/>
        <item x="173"/>
        <item m="1" x="425"/>
        <item x="114"/>
        <item m="1" x="426"/>
        <item x="186"/>
        <item m="1" x="427"/>
        <item x="353"/>
        <item m="1" x="428"/>
        <item x="195"/>
        <item m="1" x="429"/>
        <item x="234"/>
        <item m="1" x="430"/>
        <item x="126"/>
        <item x="235"/>
        <item m="1" x="431"/>
        <item x="267"/>
        <item m="1" x="432"/>
        <item x="37"/>
        <item m="1" x="433"/>
        <item x="326"/>
        <item m="1" x="434"/>
        <item x="182"/>
        <item m="1" x="435"/>
        <item x="154"/>
        <item m="1" x="436"/>
        <item x="20"/>
        <item m="1" x="437"/>
        <item x="282"/>
        <item m="1" x="438"/>
        <item x="299"/>
        <item m="1" x="439"/>
        <item x="160"/>
        <item m="1" x="440"/>
        <item x="94"/>
        <item m="1" x="441"/>
        <item x="283"/>
        <item m="1" x="442"/>
        <item x="300"/>
        <item m="1" x="443"/>
        <item x="236"/>
        <item m="1" x="444"/>
        <item x="140"/>
        <item x="196"/>
        <item x="327"/>
        <item m="1" x="445"/>
        <item x="301"/>
        <item m="1" x="446"/>
        <item x="218"/>
        <item x="307"/>
        <item x="133"/>
        <item m="1" x="447"/>
        <item x="90"/>
        <item x="302"/>
        <item x="227"/>
        <item m="1" x="448"/>
        <item x="328"/>
        <item m="1" x="449"/>
        <item x="174"/>
        <item m="1" x="450"/>
        <item x="197"/>
        <item x="245"/>
        <item x="284"/>
        <item m="1" x="451"/>
        <item x="58"/>
        <item m="1" x="452"/>
        <item x="385"/>
        <item m="1" x="453"/>
        <item x="71"/>
        <item m="1" x="454"/>
        <item x="274"/>
        <item m="1" x="455"/>
        <item x="99"/>
        <item m="1" x="456"/>
        <item x="42"/>
        <item m="1" x="457"/>
        <item x="362"/>
        <item m="1" x="458"/>
        <item x="206"/>
        <item x="47"/>
        <item m="1" x="459"/>
        <item x="33"/>
        <item m="1" x="460"/>
        <item x="340"/>
        <item x="268"/>
        <item m="1" x="461"/>
        <item x="175"/>
        <item m="1" x="462"/>
        <item x="356"/>
        <item x="219"/>
        <item x="183"/>
        <item m="1" x="463"/>
        <item x="329"/>
        <item m="1" x="464"/>
        <item x="303"/>
        <item x="141"/>
        <item x="308"/>
        <item x="255"/>
        <item x="207"/>
        <item x="285"/>
        <item m="1" x="465"/>
        <item x="161"/>
        <item m="1" x="466"/>
        <item x="115"/>
        <item m="1" x="467"/>
        <item x="363"/>
        <item m="1" x="468"/>
        <item x="134"/>
        <item m="1" x="469"/>
        <item x="142"/>
        <item x="198"/>
        <item m="1" x="470"/>
        <item x="269"/>
        <item m="1" x="471"/>
        <item x="286"/>
        <item m="1" x="472"/>
        <item x="208"/>
        <item m="1" x="473"/>
        <item x="176"/>
        <item m="1" x="474"/>
        <item x="341"/>
        <item x="321"/>
        <item m="1" x="475"/>
        <item x="330"/>
        <item m="1" x="476"/>
        <item x="220"/>
        <item m="1" x="477"/>
        <item x="336"/>
        <item m="1" x="478"/>
        <item x="331"/>
        <item m="1" x="479"/>
        <item x="246"/>
        <item m="1" x="480"/>
        <item x="177"/>
        <item m="1" x="481"/>
        <item x="167"/>
        <item m="1" x="482"/>
        <item x="55"/>
        <item m="1" x="483"/>
        <item x="59"/>
        <item m="1" x="484"/>
        <item x="95"/>
        <item x="237"/>
        <item m="1" x="485"/>
        <item x="100"/>
        <item x="1"/>
        <item m="1" x="486"/>
        <item x="309"/>
        <item x="337"/>
        <item m="1" x="487"/>
        <item x="178"/>
        <item m="1" x="488"/>
        <item x="383"/>
        <item m="1" x="489"/>
        <item x="256"/>
        <item x="287"/>
        <item x="127"/>
        <item x="135"/>
        <item m="1" x="490"/>
        <item x="38"/>
        <item m="1" x="491"/>
        <item x="209"/>
        <item m="1" x="492"/>
        <item x="168"/>
        <item m="1" x="493"/>
        <item x="143"/>
        <item m="1" x="494"/>
        <item x="72"/>
        <item m="1" x="495"/>
        <item x="316"/>
        <item m="1" x="496"/>
        <item x="60"/>
        <item x="187"/>
        <item m="1" x="497"/>
        <item x="101"/>
        <item x="199"/>
        <item m="1" x="498"/>
        <item x="257"/>
        <item x="317"/>
        <item m="1" x="499"/>
        <item x="34"/>
        <item m="1" x="500"/>
        <item x="221"/>
        <item m="1" x="501"/>
        <item x="200"/>
        <item m="1" x="502"/>
        <item x="310"/>
        <item m="1" x="503"/>
        <item x="21"/>
        <item m="1" x="504"/>
        <item x="247"/>
        <item m="1" x="505"/>
        <item x="35"/>
        <item m="1" x="506"/>
        <item x="357"/>
        <item m="1" x="507"/>
        <item x="73"/>
        <item m="1" x="508"/>
        <item x="43"/>
        <item m="1" x="509"/>
        <item x="188"/>
        <item m="1" x="510"/>
        <item x="210"/>
        <item m="1" x="511"/>
        <item x="248"/>
        <item m="1" x="512"/>
        <item x="211"/>
        <item m="1" x="513"/>
        <item x="262"/>
        <item m="1" x="514"/>
        <item x="144"/>
        <item m="1" x="515"/>
        <item x="102"/>
        <item x="222"/>
        <item m="1" x="516"/>
        <item x="288"/>
        <item m="1" x="517"/>
        <item x="270"/>
        <item m="1" x="518"/>
        <item x="386"/>
        <item x="169"/>
        <item m="1" x="519"/>
        <item x="14"/>
        <item x="275"/>
        <item m="1" x="520"/>
        <item x="10"/>
        <item m="1" x="521"/>
        <item x="162"/>
        <item m="1" x="522"/>
        <item x="311"/>
        <item m="1" x="523"/>
        <item x="238"/>
        <item m="1" x="524"/>
        <item x="322"/>
        <item m="1" x="525"/>
        <item x="258"/>
        <item x="22"/>
        <item m="1" x="526"/>
        <item x="289"/>
        <item m="1" x="527"/>
        <item x="239"/>
        <item m="1" x="528"/>
        <item x="364"/>
        <item m="1" x="529"/>
        <item x="163"/>
        <item m="1" x="530"/>
        <item x="15"/>
        <item x="290"/>
        <item m="1" x="531"/>
        <item x="116"/>
        <item m="1" x="532"/>
        <item x="155"/>
        <item m="1" x="533"/>
        <item x="249"/>
        <item m="1" x="534"/>
        <item x="23"/>
        <item m="1" x="535"/>
        <item x="228"/>
        <item m="1" x="536"/>
        <item x="240"/>
        <item m="1" x="537"/>
        <item x="241"/>
        <item m="1" x="538"/>
        <item x="365"/>
        <item m="1" x="539"/>
        <item x="304"/>
        <item x="44"/>
        <item m="1" x="540"/>
        <item x="189"/>
        <item m="1" x="541"/>
        <item x="2"/>
        <item m="1" x="542"/>
        <item x="170"/>
        <item m="1" x="543"/>
        <item x="145"/>
        <item m="1" x="544"/>
        <item x="291"/>
        <item m="1" x="545"/>
        <item x="250"/>
        <item m="1" x="546"/>
        <item x="229"/>
        <item m="1" x="547"/>
        <item x="342"/>
        <item m="1" x="548"/>
        <item x="338"/>
        <item m="1" x="549"/>
        <item x="345"/>
        <item m="1" x="550"/>
        <item x="136"/>
        <item x="366"/>
        <item m="1" x="551"/>
        <item x="263"/>
        <item m="1" x="552"/>
        <item x="137"/>
        <item x="30"/>
        <item x="332"/>
        <item m="1" x="553"/>
        <item x="128"/>
        <item x="212"/>
        <item m="1" x="554"/>
        <item x="223"/>
        <item m="1" x="555"/>
        <item x="24"/>
        <item m="1" x="556"/>
        <item x="190"/>
        <item m="1" x="557"/>
        <item x="16"/>
        <item x="3"/>
        <item m="1" x="558"/>
        <item x="61"/>
        <item m="1" x="559"/>
        <item x="4"/>
        <item m="1" x="560"/>
        <item x="5"/>
        <item x="264"/>
        <item m="1" x="561"/>
        <item x="74"/>
        <item m="1" x="562"/>
        <item x="62"/>
        <item m="1" x="563"/>
        <item x="26"/>
        <item x="117"/>
        <item m="1" x="564"/>
        <item x="75"/>
        <item x="118"/>
        <item m="1" x="565"/>
        <item x="103"/>
        <item x="323"/>
        <item x="349"/>
        <item x="276"/>
        <item m="1" x="566"/>
        <item x="48"/>
        <item m="1" x="567"/>
        <item x="324"/>
        <item m="1" x="568"/>
        <item x="146"/>
        <item x="251"/>
        <item m="1" x="569"/>
        <item x="164"/>
        <item m="1" x="570"/>
        <item x="165"/>
        <item m="1" x="571"/>
        <item x="367"/>
        <item m="1" x="572"/>
        <item x="147"/>
        <item x="129"/>
        <item x="63"/>
        <item m="1" x="573"/>
        <item x="45"/>
        <item m="1" x="574"/>
        <item x="148"/>
        <item m="1" x="575"/>
        <item x="201"/>
        <item m="1" x="576"/>
        <item x="119"/>
        <item m="1" x="577"/>
        <item x="138"/>
        <item x="104"/>
        <item x="358"/>
        <item m="1" x="578"/>
        <item x="346"/>
        <item m="1" x="579"/>
        <item x="105"/>
        <item m="1" x="580"/>
        <item x="17"/>
        <item x="76"/>
        <item x="39"/>
        <item m="1" x="581"/>
        <item x="11"/>
        <item m="1" x="582"/>
        <item x="25"/>
        <item m="1" x="583"/>
        <item x="77"/>
        <item m="1" x="584"/>
        <item x="359"/>
        <item m="1" x="585"/>
        <item x="27"/>
        <item x="350"/>
        <item m="1" x="586"/>
        <item x="333"/>
        <item m="1" x="587"/>
        <item x="78"/>
        <item m="1" x="588"/>
        <item x="202"/>
        <item m="1" x="589"/>
        <item x="252"/>
        <item m="1" x="590"/>
        <item x="179"/>
        <item m="1" x="591"/>
        <item x="347"/>
        <item m="1" x="592"/>
        <item x="106"/>
        <item m="1" x="593"/>
        <item x="368"/>
        <item m="1" x="594"/>
        <item x="387"/>
        <item x="120"/>
        <item m="1" x="595"/>
        <item x="369"/>
        <item m="1" x="596"/>
        <item x="121"/>
        <item m="1" x="597"/>
        <item x="79"/>
        <item m="1" x="598"/>
        <item x="184"/>
        <item m="1" x="599"/>
        <item x="203"/>
        <item m="1" x="600"/>
        <item x="354"/>
        <item m="1" x="601"/>
        <item x="204"/>
        <item m="1" x="602"/>
        <item x="180"/>
        <item m="1" x="603"/>
        <item x="318"/>
        <item m="1" x="604"/>
        <item x="271"/>
        <item m="1" x="605"/>
        <item x="31"/>
        <item m="1" x="606"/>
        <item x="370"/>
        <item m="1" x="607"/>
        <item x="224"/>
        <item m="1" x="608"/>
        <item x="230"/>
        <item m="1" x="609"/>
        <item x="46"/>
        <item m="1" x="610"/>
        <item x="312"/>
        <item x="371"/>
        <item m="1" x="611"/>
        <item x="351"/>
        <item m="1" x="612"/>
        <item x="292"/>
        <item m="1" x="613"/>
        <item x="293"/>
        <item m="1" x="614"/>
        <item x="372"/>
        <item m="1" x="615"/>
        <item x="373"/>
        <item m="1" x="616"/>
        <item x="374"/>
        <item m="1" x="617"/>
        <item x="375"/>
        <item m="1" x="618"/>
        <item x="86"/>
        <item x="376"/>
        <item m="1" x="619"/>
        <item x="377"/>
        <item m="1" x="620"/>
        <item x="378"/>
        <item m="1" x="621"/>
        <item x="379"/>
        <item m="1" x="622"/>
        <item x="272"/>
        <item m="1" x="623"/>
        <item x="380"/>
        <item m="1" x="624"/>
        <item x="149"/>
        <item m="1" x="625"/>
        <item x="156"/>
        <item m="1" x="626"/>
        <item x="80"/>
        <item m="1" x="627"/>
        <item x="107"/>
        <item m="1" x="628"/>
        <item x="49"/>
        <item m="1" x="629"/>
        <item x="355"/>
        <item m="1" x="630"/>
        <item x="265"/>
        <item m="1" x="631"/>
        <item x="96"/>
        <item x="305"/>
        <item x="348"/>
        <item m="1" x="632"/>
        <item x="213"/>
        <item m="1" x="633"/>
        <item x="185"/>
        <item m="1" x="634"/>
        <item x="50"/>
        <item m="1" x="635"/>
        <item x="18"/>
        <item m="1" x="636"/>
        <item x="231"/>
        <item x="87"/>
        <item x="88"/>
        <item m="1" x="637"/>
        <item x="319"/>
        <item m="1" x="638"/>
        <item x="320"/>
        <item m="1" x="639"/>
        <item x="89"/>
        <item m="1" x="640"/>
        <item x="6"/>
        <item x="108"/>
        <item m="1" x="641"/>
        <item x="81"/>
        <item m="1" x="642"/>
        <item x="381"/>
        <item m="1" x="643"/>
        <item x="253"/>
        <item m="1" x="644"/>
        <item x="382"/>
        <item m="1" x="645"/>
        <item x="82"/>
        <item m="1" x="646"/>
        <item x="51"/>
        <item m="1" x="647"/>
        <item x="150"/>
        <item m="1" x="648"/>
        <item x="151"/>
        <item x="214"/>
        <item m="1" x="649"/>
        <item x="259"/>
        <item m="1" x="650"/>
        <item x="242"/>
        <item m="1" x="651"/>
        <item x="313"/>
        <item m="1" x="652"/>
        <item x="225"/>
        <item m="1" x="653"/>
        <item x="64"/>
        <item m="1" x="654"/>
        <item x="360"/>
        <item m="1" x="655"/>
        <item x="277"/>
        <item x="171"/>
        <item m="1" x="656"/>
        <item x="139"/>
        <item x="40"/>
        <item m="1" x="657"/>
        <item x="294"/>
        <item m="1" x="658"/>
        <item x="83"/>
        <item m="1" x="659"/>
        <item x="157"/>
        <item m="1" x="660"/>
        <item x="52"/>
        <item m="1" x="661"/>
        <item x="295"/>
        <item m="1" x="662"/>
        <item x="65"/>
        <item m="1" x="663"/>
        <item x="296"/>
        <item m="1" x="664"/>
        <item x="92"/>
        <item x="7"/>
        <item x="306"/>
        <item x="84"/>
        <item m="1" x="665"/>
        <item x="12"/>
        <item m="1" x="666"/>
        <item x="254"/>
        <item x="53"/>
        <item m="1" x="667"/>
        <item x="260"/>
        <item m="1" x="668"/>
        <item x="130"/>
        <item m="1" x="669"/>
        <item x="314"/>
        <item x="297"/>
        <item m="1" x="670"/>
        <item x="109"/>
        <item m="1" x="671"/>
        <item x="110"/>
        <item x="343"/>
        <item m="1" x="672"/>
        <item x="91"/>
        <item m="1" x="673"/>
        <item x="122"/>
        <item m="1" x="674"/>
        <item x="181"/>
        <item m="1" x="675"/>
        <item x="19"/>
        <item x="54"/>
        <item m="1" x="676"/>
        <item x="85"/>
        <item x="111"/>
        <item x="243"/>
        <item m="1" x="677"/>
        <item t="default"/>
      </items>
    </pivotField>
    <pivotField compact="0" outline="0" showAll="0"/>
    <pivotField axis="axisRow" compact="0" outline="0" subtotalTop="0" showAll="0" includeNewItemsInFilter="1">
      <items count="5">
        <item x="0"/>
        <item x="3"/>
        <item x="1"/>
        <item x="2"/>
        <item t="default"/>
      </items>
    </pivotField>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 dataField="1" compact="0" numFmtId="41" outline="0" subtotalTop="0" showAll="0" includeNewItemsInFilter="1"/>
  </pivotFields>
  <rowFields count="2">
    <field x="7"/>
    <field x="-2"/>
  </rowFields>
  <rowItems count="56">
    <i>
      <x/>
      <x/>
    </i>
    <i r="1" i="1">
      <x v="1"/>
    </i>
    <i r="1" i="2">
      <x v="2"/>
    </i>
    <i r="1" i="3">
      <x v="3"/>
    </i>
    <i r="1" i="4">
      <x v="4"/>
    </i>
    <i r="1" i="5">
      <x v="5"/>
    </i>
    <i r="1" i="6">
      <x v="6"/>
    </i>
    <i r="1" i="7">
      <x v="7"/>
    </i>
    <i r="1" i="8">
      <x v="8"/>
    </i>
    <i r="1" i="9">
      <x v="9"/>
    </i>
    <i r="1" i="10">
      <x v="10"/>
    </i>
    <i r="1" i="11">
      <x v="11"/>
    </i>
    <i r="1" i="12">
      <x v="12"/>
    </i>
    <i r="1" i="13">
      <x v="13"/>
    </i>
    <i>
      <x v="1"/>
      <x/>
    </i>
    <i r="1" i="1">
      <x v="1"/>
    </i>
    <i r="1" i="2">
      <x v="2"/>
    </i>
    <i r="1" i="3">
      <x v="3"/>
    </i>
    <i r="1" i="4">
      <x v="4"/>
    </i>
    <i r="1" i="5">
      <x v="5"/>
    </i>
    <i r="1" i="6">
      <x v="6"/>
    </i>
    <i r="1" i="7">
      <x v="7"/>
    </i>
    <i r="1" i="8">
      <x v="8"/>
    </i>
    <i r="1" i="9">
      <x v="9"/>
    </i>
    <i r="1" i="10">
      <x v="10"/>
    </i>
    <i r="1" i="11">
      <x v="11"/>
    </i>
    <i r="1" i="12">
      <x v="12"/>
    </i>
    <i r="1" i="13">
      <x v="13"/>
    </i>
    <i>
      <x v="2"/>
      <x/>
    </i>
    <i r="1" i="1">
      <x v="1"/>
    </i>
    <i r="1" i="2">
      <x v="2"/>
    </i>
    <i r="1" i="3">
      <x v="3"/>
    </i>
    <i r="1" i="4">
      <x v="4"/>
    </i>
    <i r="1" i="5">
      <x v="5"/>
    </i>
    <i r="1" i="6">
      <x v="6"/>
    </i>
    <i r="1" i="7">
      <x v="7"/>
    </i>
    <i r="1" i="8">
      <x v="8"/>
    </i>
    <i r="1" i="9">
      <x v="9"/>
    </i>
    <i r="1" i="10">
      <x v="10"/>
    </i>
    <i r="1" i="11">
      <x v="11"/>
    </i>
    <i r="1" i="12">
      <x v="12"/>
    </i>
    <i r="1" i="13">
      <x v="13"/>
    </i>
    <i>
      <x v="3"/>
      <x/>
    </i>
    <i r="1" i="1">
      <x v="1"/>
    </i>
    <i r="1" i="2">
      <x v="2"/>
    </i>
    <i r="1" i="3">
      <x v="3"/>
    </i>
    <i r="1" i="4">
      <x v="4"/>
    </i>
    <i r="1" i="5">
      <x v="5"/>
    </i>
    <i r="1" i="6">
      <x v="6"/>
    </i>
    <i r="1" i="7">
      <x v="7"/>
    </i>
    <i r="1" i="8">
      <x v="8"/>
    </i>
    <i r="1" i="9">
      <x v="9"/>
    </i>
    <i r="1" i="10">
      <x v="10"/>
    </i>
    <i r="1" i="11">
      <x v="11"/>
    </i>
    <i r="1" i="12">
      <x v="12"/>
    </i>
    <i r="1" i="13">
      <x v="13"/>
    </i>
  </rowItems>
  <colItems count="1">
    <i/>
  </colItems>
  <pageFields count="3">
    <pageField fld="1" item="0" hier="-1"/>
    <pageField fld="5" item="4" hier="-1"/>
    <pageField fld="3" item="38" hier="-1"/>
  </pageFields>
  <dataFields count="14">
    <dataField name="Sum of 0 Bedrooms, TDC" fld="9" baseField="0" baseItem="0"/>
    <dataField name="Sum of 1 Bedrooms, TDC" fld="11" baseField="0" baseItem="0"/>
    <dataField name="Sum of 2 Bedrooms, TDC" fld="13" baseField="0" baseItem="0"/>
    <dataField name="Sum of 3 Bedrooms, TDC" fld="15" baseField="0" baseItem="0"/>
    <dataField name="Sum of 4 Bedrooms, TDC" fld="17" baseField="0" baseItem="0"/>
    <dataField name="Sum of 5 Bedrooms, TDC" fld="19" baseField="0" baseItem="0"/>
    <dataField name="Sum of 6 Bedrooms, TDC" fld="21" baseField="0" baseItem="0"/>
    <dataField name="Sum of 0 Bedrooms, HCC" fld="8" baseField="0" baseItem="0"/>
    <dataField name="Sum of 1 Bedrooms, HCC" fld="10" baseField="0" baseItem="0"/>
    <dataField name="Sum of 2 Bedrooms, HCC" fld="12" baseField="0" baseItem="0"/>
    <dataField name="Sum of 3 Bedrooms, HCC" fld="14" baseField="0" baseItem="0"/>
    <dataField name="Sum of 4 Bedrooms, HCC" fld="16" baseField="0" baseItem="0"/>
    <dataField name="Sum of 5 Bedrooms, HCC" fld="18" baseField="0" baseItem="0"/>
    <dataField name="Sum of 6 Bedrooms, HCC" fld="20" baseField="0" baseItem="0"/>
  </dataFields>
  <formats count="34">
    <format dxfId="68">
      <pivotArea type="all" dataOnly="0" outline="0" fieldPosition="0"/>
    </format>
    <format dxfId="67">
      <pivotArea type="all" dataOnly="0" outline="0" fieldPosition="0"/>
    </format>
    <format dxfId="66">
      <pivotArea outline="0" fieldPosition="0"/>
    </format>
    <format dxfId="65">
      <pivotArea dataOnly="0" labelOnly="1" outline="0" fieldPosition="0">
        <references count="1">
          <reference field="3" count="0"/>
        </references>
      </pivotArea>
    </format>
    <format dxfId="64">
      <pivotArea type="all" dataOnly="0" outline="0" fieldPosition="0"/>
    </format>
    <format dxfId="63">
      <pivotArea dataOnly="0" labelOnly="1" outline="0" fieldPosition="0">
        <references count="1">
          <reference field="3" count="0"/>
        </references>
      </pivotArea>
    </format>
    <format dxfId="62">
      <pivotArea type="all" dataOnly="0" outline="0" fieldPosition="0"/>
    </format>
    <format dxfId="61">
      <pivotArea outline="0" collapsedLevelsAreSubtotals="1" fieldPosition="0"/>
    </format>
    <format dxfId="60">
      <pivotArea field="-2" type="button" dataOnly="0" labelOnly="1" outline="0" axis="axisRow" fieldPosition="1"/>
    </format>
    <format dxfId="59">
      <pivotArea dataOnly="0" labelOnly="1" outline="0" fieldPosition="0">
        <references count="2">
          <reference field="4294967294" count="14">
            <x v="0"/>
            <x v="1"/>
            <x v="2"/>
            <x v="3"/>
            <x v="4"/>
            <x v="5"/>
            <x v="6"/>
            <x v="7"/>
            <x v="8"/>
            <x v="9"/>
            <x v="10"/>
            <x v="11"/>
            <x v="12"/>
            <x v="13"/>
          </reference>
          <reference field="7" count="1" selected="0">
            <x v="0"/>
          </reference>
        </references>
      </pivotArea>
    </format>
    <format dxfId="58">
      <pivotArea dataOnly="0" labelOnly="1" outline="0" fieldPosition="0">
        <references count="2">
          <reference field="4294967294" count="14">
            <x v="0"/>
            <x v="1"/>
            <x v="2"/>
            <x v="3"/>
            <x v="4"/>
            <x v="5"/>
            <x v="6"/>
            <x v="7"/>
            <x v="8"/>
            <x v="9"/>
            <x v="10"/>
            <x v="11"/>
            <x v="12"/>
            <x v="13"/>
          </reference>
          <reference field="7" count="1" selected="0">
            <x v="1"/>
          </reference>
        </references>
      </pivotArea>
    </format>
    <format dxfId="57">
      <pivotArea dataOnly="0" labelOnly="1" outline="0" fieldPosition="0">
        <references count="2">
          <reference field="4294967294" count="14">
            <x v="0"/>
            <x v="1"/>
            <x v="2"/>
            <x v="3"/>
            <x v="4"/>
            <x v="5"/>
            <x v="6"/>
            <x v="7"/>
            <x v="8"/>
            <x v="9"/>
            <x v="10"/>
            <x v="11"/>
            <x v="12"/>
            <x v="13"/>
          </reference>
          <reference field="7" count="1" selected="0">
            <x v="2"/>
          </reference>
        </references>
      </pivotArea>
    </format>
    <format dxfId="56">
      <pivotArea dataOnly="0" labelOnly="1" outline="0" fieldPosition="0">
        <references count="2">
          <reference field="4294967294" count="14">
            <x v="0"/>
            <x v="1"/>
            <x v="2"/>
            <x v="3"/>
            <x v="4"/>
            <x v="5"/>
            <x v="6"/>
            <x v="7"/>
            <x v="8"/>
            <x v="9"/>
            <x v="10"/>
            <x v="11"/>
            <x v="12"/>
            <x v="13"/>
          </reference>
          <reference field="7" count="1" selected="0">
            <x v="3"/>
          </reference>
        </references>
      </pivotArea>
    </format>
    <format dxfId="55">
      <pivotArea dataOnly="0" labelOnly="1" outline="0" fieldPosition="0">
        <references count="2">
          <reference field="3" count="1">
            <x v="38"/>
          </reference>
          <reference field="5" count="1" selected="0">
            <x v="427"/>
          </reference>
        </references>
      </pivotArea>
    </format>
    <format dxfId="54">
      <pivotArea dataOnly="0" outline="0" fieldPosition="0">
        <references count="2">
          <reference field="3" count="0"/>
          <reference field="5" count="1" selected="0">
            <x v="82"/>
          </reference>
        </references>
      </pivotArea>
    </format>
    <format dxfId="53">
      <pivotArea dataOnly="0" labelOnly="1" grandCol="1" outline="0" axis="axisCol" fieldPosition="0"/>
    </format>
    <format dxfId="52">
      <pivotArea dataOnly="0" labelOnly="1" outline="0" fieldPosition="0">
        <references count="1">
          <reference field="7" count="0"/>
        </references>
      </pivotArea>
    </format>
    <format dxfId="51">
      <pivotArea field="7" type="button" dataOnly="0" labelOnly="1" outline="0" axis="axisRow" fieldPosition="0"/>
    </format>
    <format dxfId="50">
      <pivotArea dataOnly="0" labelOnly="1" grandCol="1" outline="0" axis="axisCol" fieldPosition="0"/>
    </format>
    <format dxfId="49">
      <pivotArea dataOnly="0" labelOnly="1" outline="0" fieldPosition="0">
        <references count="1">
          <reference field="5" count="1">
            <x v="82"/>
          </reference>
        </references>
      </pivotArea>
    </format>
    <format dxfId="48">
      <pivotArea field="3" type="button" dataOnly="0" labelOnly="1" outline="0" axis="axisPage" fieldPosition="2"/>
    </format>
    <format dxfId="47">
      <pivotArea field="5" type="button" dataOnly="0" labelOnly="1" outline="0" axis="axisPage" fieldPosition="1"/>
    </format>
    <format dxfId="46">
      <pivotArea dataOnly="0" labelOnly="1" outline="0" fieldPosition="0">
        <references count="1">
          <reference field="5" count="1">
            <x v="82"/>
          </reference>
        </references>
      </pivotArea>
    </format>
    <format dxfId="45">
      <pivotArea dataOnly="0" labelOnly="1" outline="0" fieldPosition="0">
        <references count="2">
          <reference field="3" count="0"/>
          <reference field="5" count="1" selected="0">
            <x v="82"/>
          </reference>
        </references>
      </pivotArea>
    </format>
    <format dxfId="44">
      <pivotArea dataOnly="0" labelOnly="1" outline="0" fieldPosition="0">
        <references count="2">
          <reference field="1" count="0"/>
          <reference field="5" count="1" selected="0">
            <x v="82"/>
          </reference>
        </references>
      </pivotArea>
    </format>
    <format dxfId="43">
      <pivotArea dataOnly="0" labelOnly="1" outline="0" fieldPosition="0">
        <references count="2">
          <reference field="1" count="1">
            <x v="0"/>
          </reference>
          <reference field="5" count="1" selected="0">
            <x v="552"/>
          </reference>
        </references>
      </pivotArea>
    </format>
    <format dxfId="42">
      <pivotArea dataOnly="0" labelOnly="1" outline="0" fieldPosition="0">
        <references count="2">
          <reference field="1" count="1" selected="0">
            <x v="0"/>
          </reference>
          <reference field="5" count="1">
            <x v="552"/>
          </reference>
        </references>
      </pivotArea>
    </format>
    <format dxfId="41">
      <pivotArea dataOnly="0" labelOnly="1" outline="0" fieldPosition="0">
        <references count="3">
          <reference field="1" count="1" selected="0">
            <x v="0"/>
          </reference>
          <reference field="3" count="0"/>
          <reference field="5" count="1" selected="0">
            <x v="552"/>
          </reference>
        </references>
      </pivotArea>
    </format>
    <format dxfId="40">
      <pivotArea dataOnly="0" labelOnly="1" outline="0" fieldPosition="0">
        <references count="3">
          <reference field="1" count="1" selected="0">
            <x v="0"/>
          </reference>
          <reference field="3" count="0"/>
          <reference field="5" count="1" selected="0">
            <x v="552"/>
          </reference>
        </references>
      </pivotArea>
    </format>
    <format dxfId="39">
      <pivotArea dataOnly="0" labelOnly="1" outline="0" fieldPosition="0">
        <references count="3">
          <reference field="1" count="1" selected="0">
            <x v="0"/>
          </reference>
          <reference field="3" count="0"/>
          <reference field="5" count="1" selected="0">
            <x v="552"/>
          </reference>
        </references>
      </pivotArea>
    </format>
    <format dxfId="38">
      <pivotArea dataOnly="0" labelOnly="1" outline="0" fieldPosition="0">
        <references count="2">
          <reference field="1" count="1" selected="0">
            <x v="0"/>
          </reference>
          <reference field="5" count="1">
            <x v="552"/>
          </reference>
        </references>
      </pivotArea>
    </format>
    <format dxfId="37">
      <pivotArea dataOnly="0" labelOnly="1" outline="0" fieldPosition="0">
        <references count="3">
          <reference field="1" count="1" selected="0">
            <x v="0"/>
          </reference>
          <reference field="3" count="0"/>
          <reference field="5" count="1" selected="0">
            <x v="552"/>
          </reference>
        </references>
      </pivotArea>
    </format>
    <format dxfId="36">
      <pivotArea dataOnly="0" labelOnly="1" outline="0" fieldPosition="0">
        <references count="3">
          <reference field="1" count="1" selected="0">
            <x v="0"/>
          </reference>
          <reference field="3" count="0"/>
          <reference field="5" count="1" selected="0">
            <x v="3"/>
          </reference>
        </references>
      </pivotArea>
    </format>
    <format dxfId="35">
      <pivotArea dataOnly="0" labelOnly="1" outline="0" fieldPosition="0">
        <references count="3">
          <reference field="1" count="1" selected="0">
            <x v="0"/>
          </reference>
          <reference field="3" count="0"/>
          <reference field="5" count="1" selected="0">
            <x v="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EC5F6DF4-1558-49F4-A624-6DD73C40F4A9}" sourceName="Year">
  <pivotTables>
    <pivotTable tabId="4" name="PivotTable1"/>
  </pivotTables>
  <data>
    <tabular pivotCacheId="1792701941" showMissing="0">
      <items count="6">
        <i x="2"/>
        <i x="3" s="1"/>
        <i x="4"/>
        <i x="0"/>
        <i x="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lect Available Alternate HCC Year" xr10:uid="{C42B8580-85D1-4193-8ED0-63F1C38ABC5F}" cache="Slicer_Year" caption="Select Available Alternate HCC Year" startItem="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EC840F-B4C0-4A0F-A6CA-84BBEFC30EA9}" name="Table1" displayName="Table1" ref="A1:V8321" totalsRowShown="0" headerRowDxfId="34" dataDxfId="32" headerRowBorderDxfId="33" tableBorderDxfId="31" totalsRowBorderDxfId="30" headerRowCellStyle="Normal_Sheet1" dataCellStyle="Normal_Sheet1">
  <autoFilter ref="A1:V8321" xr:uid="{84EC840F-B4C0-4A0F-A6CA-84BBEFC30EA9}">
    <filterColumn colId="1">
      <filters>
        <filter val="2024"/>
      </filters>
    </filterColumn>
  </autoFilter>
  <sortState xmlns:xlrd2="http://schemas.microsoft.com/office/spreadsheetml/2017/richdata2" ref="A1150:V5041">
    <sortCondition descending="1" ref="F1:F8321"/>
  </sortState>
  <tableColumns count="22">
    <tableColumn id="1" xr3:uid="{99D36A3A-4DBC-4C06-9EE5-38B0AC4567A4}" name="Region Order" dataDxfId="29" dataCellStyle="Normal_Sheet1"/>
    <tableColumn id="2" xr3:uid="{6669B376-D96D-48A6-977A-94BEAC79F0C5}" name="Year" dataDxfId="28" dataCellStyle="Normal_Sheet1"/>
    <tableColumn id="3" xr3:uid="{E6AAF5B0-717E-45D3-A650-5365E6905A96}" name="RegionLabel" dataDxfId="27" dataCellStyle="Normal_Sheet1"/>
    <tableColumn id="4" xr3:uid="{AA7A898B-7260-4AF4-97C5-176327922B58}" name="StateName" dataDxfId="26" dataCellStyle="Normal_Sheet1"/>
    <tableColumn id="5" xr3:uid="{91AD46BD-8513-4CD5-BE3C-ED9FACF3F423}" name="StateAbbrev" dataDxfId="25" dataCellStyle="Normal_Sheet1"/>
    <tableColumn id="6" xr3:uid="{65035F6E-A7B8-468B-B5A5-6636337AA116}" name="City" dataDxfId="24" dataCellStyle="Normal_Sheet1"/>
    <tableColumn id="7" xr3:uid="{4D483172-739E-4FBB-9DC6-081A67EB7910}" name="Sort Order" dataDxfId="23" dataCellStyle="Normal_Sheet1"/>
    <tableColumn id="8" xr3:uid="{62482C78-3F66-4B07-9CDC-C65EE918BEF9}" name="Type" dataDxfId="22" dataCellStyle="Normal_Sheet1"/>
    <tableColumn id="9" xr3:uid="{7427CF60-646D-45BA-A722-73477238B679}" name="0 Bedrooms, HCC" dataDxfId="21" dataCellStyle="Normal_Sheet1"/>
    <tableColumn id="10" xr3:uid="{499C3572-16D4-45A3-A199-CFCD94B35293}" name="0 Bedrooms, TDC" dataDxfId="20" dataCellStyle="Normal_Sheet1"/>
    <tableColumn id="11" xr3:uid="{2FFE0C36-C5C2-4D6B-9A4A-32407001B122}" name="1 Bedrooms, HCC" dataDxfId="19" dataCellStyle="Normal_Sheet1"/>
    <tableColumn id="12" xr3:uid="{2C8E88E9-AB51-4826-8392-2E57F4D8181B}" name="1 Bedrooms, TDC" dataDxfId="18" dataCellStyle="Normal_Sheet1"/>
    <tableColumn id="13" xr3:uid="{7A1B8C86-E3C3-47D3-AB98-205A58193039}" name="2 Bedrooms, HCC" dataDxfId="17" dataCellStyle="Normal_Sheet1"/>
    <tableColumn id="14" xr3:uid="{4FB153BB-FA0C-40CD-883D-FD48681599DE}" name="2 Bedrooms, TDC" dataDxfId="16" dataCellStyle="Normal_Sheet1"/>
    <tableColumn id="15" xr3:uid="{1ABB89DC-0C95-484F-9232-FBBA434350E7}" name="3 Bedrooms, HCC" dataDxfId="15" dataCellStyle="Normal_Sheet1"/>
    <tableColumn id="16" xr3:uid="{C2712879-F9FE-41EC-99BE-01F3DA970777}" name="3 Bedrooms, TDC" dataDxfId="14" dataCellStyle="Normal_Sheet1"/>
    <tableColumn id="17" xr3:uid="{143667D9-1DFC-4A94-84EF-2652B21B86C5}" name="4 Bedrooms, HCC" dataDxfId="13" dataCellStyle="Normal_Sheet1"/>
    <tableColumn id="18" xr3:uid="{C45FFE52-1C9B-4DEA-B02E-61DC668A90FD}" name="4 Bedrooms, TDC" dataDxfId="12" dataCellStyle="Normal_Sheet1"/>
    <tableColumn id="19" xr3:uid="{77150BC5-5477-4942-A508-EFB963A852F8}" name="5 Bedrooms, HCC" dataDxfId="11" dataCellStyle="Normal_Sheet1"/>
    <tableColumn id="20" xr3:uid="{9859E3F8-8B35-4525-82A7-0F1353FBD7C3}" name="5 Bedrooms, TDC" dataDxfId="10" dataCellStyle="Normal_Sheet1"/>
    <tableColumn id="21" xr3:uid="{0E3D49FD-6DE4-4D18-9847-336D640915F9}" name="6 Bedrooms, HCC" dataDxfId="9" dataCellStyle="Normal_Sheet1"/>
    <tableColumn id="22" xr3:uid="{48EA29A6-20A5-4E44-8731-FA4F97C9CC22}" name="6 Bedrooms, TDC" dataDxfId="8" dataCellStyle="Normal_Sheet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L42"/>
  <sheetViews>
    <sheetView showGridLines="0" zoomScale="91" zoomScaleNormal="115" workbookViewId="0">
      <selection activeCell="C2" sqref="C2"/>
    </sheetView>
  </sheetViews>
  <sheetFormatPr defaultColWidth="8.5546875" defaultRowHeight="15.6" x14ac:dyDescent="0.3"/>
  <cols>
    <col min="1" max="1" width="2.44140625" customWidth="1"/>
    <col min="2" max="2" width="2.21875" customWidth="1"/>
    <col min="3" max="3" width="17.5546875" style="3" customWidth="1"/>
    <col min="4" max="4" width="1.44140625" style="3" customWidth="1"/>
    <col min="5" max="5" width="32.5546875" style="3" customWidth="1"/>
    <col min="7" max="7" width="9.5546875" bestFit="1" customWidth="1"/>
    <col min="8" max="8" width="38.5546875" customWidth="1"/>
    <col min="9" max="9" width="2" customWidth="1"/>
    <col min="10" max="10" width="78.44140625" style="33" customWidth="1"/>
    <col min="11" max="11" width="8.44140625" customWidth="1"/>
    <col min="12" max="12" width="9.21875" hidden="1" customWidth="1"/>
  </cols>
  <sheetData>
    <row r="2" spans="2:11" ht="21" x14ac:dyDescent="0.4">
      <c r="C2" s="164" t="s">
        <v>621</v>
      </c>
    </row>
    <row r="3" spans="2:11" ht="16.2" thickBot="1" x14ac:dyDescent="0.35">
      <c r="C3" s="28"/>
      <c r="D3" s="28"/>
      <c r="E3" s="28"/>
    </row>
    <row r="4" spans="2:11" x14ac:dyDescent="0.3">
      <c r="B4" s="16"/>
      <c r="C4" s="165"/>
      <c r="D4" s="165"/>
      <c r="E4" s="165"/>
      <c r="F4" s="107"/>
      <c r="G4" s="107"/>
      <c r="H4" s="107"/>
      <c r="I4" s="166"/>
    </row>
    <row r="5" spans="2:11" ht="18" x14ac:dyDescent="0.35">
      <c r="B5" s="9"/>
      <c r="C5" s="167" t="s">
        <v>0</v>
      </c>
      <c r="D5" s="168"/>
      <c r="E5" s="168"/>
      <c r="F5" s="169"/>
      <c r="G5" s="169"/>
      <c r="H5" s="170"/>
      <c r="I5" s="171"/>
      <c r="J5" s="172"/>
      <c r="K5" s="1"/>
    </row>
    <row r="6" spans="2:11" x14ac:dyDescent="0.3">
      <c r="B6" s="9"/>
      <c r="C6" s="173"/>
      <c r="D6" s="20"/>
      <c r="E6" s="20"/>
      <c r="F6" s="174"/>
      <c r="G6" s="174"/>
      <c r="H6" s="174"/>
      <c r="I6" s="171"/>
      <c r="J6" s="175"/>
      <c r="K6" s="1"/>
    </row>
    <row r="7" spans="2:11" x14ac:dyDescent="0.3">
      <c r="B7" s="9"/>
      <c r="C7" s="151" t="s">
        <v>1</v>
      </c>
      <c r="D7" s="176"/>
      <c r="E7" s="208"/>
      <c r="F7" s="209"/>
      <c r="G7" s="209"/>
      <c r="H7" s="210"/>
      <c r="I7" s="171"/>
      <c r="J7" s="175"/>
      <c r="K7" s="1"/>
    </row>
    <row r="8" spans="2:11" ht="3.75" customHeight="1" x14ac:dyDescent="0.3">
      <c r="B8" s="9"/>
      <c r="C8" s="151"/>
      <c r="D8" s="176"/>
      <c r="E8" s="177"/>
      <c r="F8" s="178"/>
      <c r="G8" s="178"/>
      <c r="H8" s="178"/>
      <c r="I8" s="171"/>
      <c r="J8" s="175"/>
      <c r="K8" s="1"/>
    </row>
    <row r="9" spans="2:11" x14ac:dyDescent="0.3">
      <c r="B9" s="9"/>
      <c r="C9" s="151" t="s">
        <v>2</v>
      </c>
      <c r="D9" s="176"/>
      <c r="E9" s="211"/>
      <c r="F9" s="212"/>
      <c r="G9" s="212"/>
      <c r="H9" s="213"/>
      <c r="I9" s="171"/>
      <c r="J9" s="175"/>
      <c r="K9" s="1"/>
    </row>
    <row r="10" spans="2:11" ht="3.75" customHeight="1" x14ac:dyDescent="0.3">
      <c r="B10" s="9"/>
      <c r="C10" s="151"/>
      <c r="D10" s="176"/>
      <c r="E10" s="179">
        <v>80</v>
      </c>
      <c r="F10" s="175"/>
      <c r="G10" s="175"/>
      <c r="H10" s="175"/>
      <c r="I10" s="171"/>
      <c r="J10" s="175"/>
      <c r="K10" s="1"/>
    </row>
    <row r="11" spans="2:11" x14ac:dyDescent="0.3">
      <c r="B11" s="9"/>
      <c r="C11" s="151" t="s">
        <v>3</v>
      </c>
      <c r="D11" s="28"/>
      <c r="E11" s="59"/>
      <c r="F11" s="180"/>
      <c r="G11" s="180"/>
      <c r="H11" s="180"/>
      <c r="I11" s="171"/>
      <c r="J11" s="172"/>
      <c r="K11" s="1"/>
    </row>
    <row r="12" spans="2:11" x14ac:dyDescent="0.3">
      <c r="B12" s="9"/>
      <c r="C12" s="151"/>
      <c r="D12" s="28"/>
      <c r="E12" s="151"/>
      <c r="I12" s="171"/>
      <c r="J12" s="172"/>
      <c r="K12" s="1"/>
    </row>
    <row r="13" spans="2:11" x14ac:dyDescent="0.3">
      <c r="B13" s="9"/>
      <c r="C13" s="151"/>
      <c r="D13" s="28"/>
      <c r="E13" s="151"/>
      <c r="I13" s="171"/>
      <c r="J13" s="175"/>
      <c r="K13" s="1"/>
    </row>
    <row r="14" spans="2:11" x14ac:dyDescent="0.3">
      <c r="B14" s="9"/>
      <c r="C14" s="151"/>
      <c r="D14" s="28"/>
      <c r="E14" s="151"/>
      <c r="I14" s="171"/>
      <c r="J14" s="175"/>
      <c r="K14" s="1"/>
    </row>
    <row r="15" spans="2:11" x14ac:dyDescent="0.3">
      <c r="B15" s="9"/>
      <c r="C15" s="151"/>
      <c r="D15" s="28"/>
      <c r="E15" s="151"/>
      <c r="I15" s="171"/>
      <c r="J15" s="172"/>
      <c r="K15" s="1"/>
    </row>
    <row r="16" spans="2:11" x14ac:dyDescent="0.3">
      <c r="B16" s="9"/>
      <c r="C16" s="151"/>
      <c r="D16" s="28"/>
      <c r="E16" s="151"/>
      <c r="I16" s="171"/>
      <c r="J16" s="175"/>
      <c r="K16" s="1"/>
    </row>
    <row r="17" spans="2:11" x14ac:dyDescent="0.3">
      <c r="B17" s="9"/>
      <c r="C17" s="151"/>
      <c r="D17" s="28"/>
      <c r="E17" s="151"/>
      <c r="I17" s="171"/>
      <c r="J17" s="175"/>
      <c r="K17" s="1"/>
    </row>
    <row r="18" spans="2:11" x14ac:dyDescent="0.3">
      <c r="B18" s="9"/>
      <c r="C18" s="151"/>
      <c r="D18" s="28"/>
      <c r="E18" s="151"/>
      <c r="I18" s="171"/>
      <c r="J18" s="175"/>
      <c r="K18" s="1"/>
    </row>
    <row r="19" spans="2:11" x14ac:dyDescent="0.3">
      <c r="B19" s="9"/>
      <c r="C19" s="151"/>
      <c r="D19" s="28"/>
      <c r="E19" s="151"/>
      <c r="I19" s="171"/>
      <c r="J19" s="175"/>
      <c r="K19" s="1"/>
    </row>
    <row r="20" spans="2:11" x14ac:dyDescent="0.3">
      <c r="B20" s="9"/>
      <c r="C20" s="151"/>
      <c r="D20" s="28"/>
      <c r="E20" s="151"/>
      <c r="I20" s="171"/>
      <c r="J20" s="175"/>
      <c r="K20" s="1"/>
    </row>
    <row r="21" spans="2:11" x14ac:dyDescent="0.3">
      <c r="B21" s="9"/>
      <c r="C21" s="151"/>
      <c r="D21" s="28"/>
      <c r="E21" s="151"/>
      <c r="I21" s="171"/>
      <c r="J21" s="175"/>
      <c r="K21" s="1"/>
    </row>
    <row r="22" spans="2:11" x14ac:dyDescent="0.3">
      <c r="B22" s="9"/>
      <c r="C22" s="151"/>
      <c r="D22" s="28"/>
      <c r="E22" s="151"/>
      <c r="I22" s="171"/>
      <c r="J22" s="175"/>
      <c r="K22" s="1"/>
    </row>
    <row r="23" spans="2:11" x14ac:dyDescent="0.3">
      <c r="B23" s="9"/>
      <c r="C23" s="151"/>
      <c r="D23" s="28"/>
      <c r="E23" s="151"/>
      <c r="I23" s="171"/>
      <c r="J23" s="175"/>
      <c r="K23" s="1"/>
    </row>
    <row r="24" spans="2:11" x14ac:dyDescent="0.3">
      <c r="B24" s="9"/>
      <c r="C24" s="151"/>
      <c r="D24" s="28"/>
      <c r="E24" s="151"/>
      <c r="I24" s="171"/>
      <c r="J24" s="175"/>
      <c r="K24" s="1"/>
    </row>
    <row r="25" spans="2:11" x14ac:dyDescent="0.3">
      <c r="B25" s="9"/>
      <c r="C25" s="151"/>
      <c r="D25" s="28"/>
      <c r="E25" s="151"/>
      <c r="I25" s="171"/>
      <c r="J25" s="175"/>
      <c r="K25" s="1"/>
    </row>
    <row r="26" spans="2:11" x14ac:dyDescent="0.3">
      <c r="B26" s="9"/>
      <c r="C26" s="151"/>
      <c r="D26" s="28"/>
      <c r="E26" s="28"/>
      <c r="I26" s="8"/>
    </row>
    <row r="27" spans="2:11" x14ac:dyDescent="0.3">
      <c r="B27" s="9"/>
      <c r="C27" s="151"/>
      <c r="D27" s="28"/>
      <c r="E27" s="28"/>
      <c r="I27" s="8"/>
    </row>
    <row r="28" spans="2:11" x14ac:dyDescent="0.3">
      <c r="B28" s="9"/>
      <c r="C28" s="28"/>
      <c r="D28" s="28"/>
      <c r="E28" s="28"/>
      <c r="I28" s="8"/>
    </row>
    <row r="29" spans="2:11" ht="18" customHeight="1" x14ac:dyDescent="0.3">
      <c r="B29" s="9"/>
      <c r="C29" s="214"/>
      <c r="D29" s="214"/>
      <c r="E29" s="214"/>
      <c r="F29" s="214"/>
      <c r="G29" s="214"/>
      <c r="H29" s="214"/>
      <c r="I29" s="8"/>
    </row>
    <row r="30" spans="2:11" ht="32.25" customHeight="1" x14ac:dyDescent="0.3">
      <c r="B30" s="9"/>
      <c r="C30" s="214"/>
      <c r="D30" s="214"/>
      <c r="E30" s="214"/>
      <c r="F30" s="214"/>
      <c r="G30" s="214"/>
      <c r="H30" s="214"/>
      <c r="I30" s="182"/>
    </row>
    <row r="31" spans="2:11" ht="20.25" customHeight="1" x14ac:dyDescent="0.3">
      <c r="B31" s="9"/>
      <c r="C31" s="181"/>
      <c r="D31" s="181"/>
      <c r="E31" s="181"/>
      <c r="F31" s="181"/>
      <c r="G31" s="181"/>
      <c r="H31" s="181"/>
      <c r="I31" s="182"/>
      <c r="J31" s="32"/>
    </row>
    <row r="32" spans="2:11" ht="55.5" customHeight="1" x14ac:dyDescent="0.3">
      <c r="B32" s="9"/>
      <c r="C32" s="214"/>
      <c r="D32" s="214"/>
      <c r="E32" s="214"/>
      <c r="F32" s="214"/>
      <c r="G32" s="214"/>
      <c r="H32" s="214"/>
      <c r="I32" s="8"/>
    </row>
    <row r="33" spans="2:10" ht="57.75" customHeight="1" x14ac:dyDescent="0.3">
      <c r="B33" s="9"/>
      <c r="C33" s="214"/>
      <c r="D33" s="214"/>
      <c r="E33" s="214"/>
      <c r="F33" s="214"/>
      <c r="G33" s="214"/>
      <c r="H33" s="214"/>
      <c r="I33" s="8"/>
    </row>
    <row r="34" spans="2:10" ht="112.5" customHeight="1" x14ac:dyDescent="0.3">
      <c r="B34" s="9"/>
      <c r="C34" s="214"/>
      <c r="D34" s="214"/>
      <c r="E34" s="214"/>
      <c r="F34" s="214"/>
      <c r="G34" s="214"/>
      <c r="H34" s="214"/>
      <c r="I34" s="8"/>
    </row>
    <row r="35" spans="2:10" ht="105.6" customHeight="1" x14ac:dyDescent="0.3">
      <c r="B35" s="9"/>
      <c r="C35" s="181"/>
      <c r="D35" s="181"/>
      <c r="E35" s="181"/>
      <c r="F35" s="181"/>
      <c r="G35" s="181"/>
      <c r="H35" s="181"/>
      <c r="I35" s="8"/>
    </row>
    <row r="36" spans="2:10" ht="19.05" customHeight="1" x14ac:dyDescent="0.3">
      <c r="B36" s="9"/>
      <c r="C36" s="181"/>
      <c r="D36" s="181"/>
      <c r="E36" s="181"/>
      <c r="F36" s="181"/>
      <c r="G36" s="181"/>
      <c r="H36" s="181"/>
      <c r="I36" s="8"/>
    </row>
    <row r="37" spans="2:10" ht="112.35" hidden="1" customHeight="1" x14ac:dyDescent="0.3">
      <c r="B37" s="9"/>
      <c r="C37" s="181"/>
      <c r="D37" s="181"/>
      <c r="E37" s="181"/>
      <c r="F37" s="181"/>
      <c r="G37" s="181"/>
      <c r="H37" s="181"/>
      <c r="I37" s="8"/>
    </row>
    <row r="38" spans="2:10" ht="112.35" hidden="1" customHeight="1" x14ac:dyDescent="0.3">
      <c r="B38" s="9"/>
      <c r="C38" s="181"/>
      <c r="D38" s="181"/>
      <c r="E38" s="181"/>
      <c r="F38" s="181"/>
      <c r="G38" s="181"/>
      <c r="H38" s="181"/>
      <c r="I38" s="8"/>
    </row>
    <row r="39" spans="2:10" ht="29.55" customHeight="1" x14ac:dyDescent="0.3">
      <c r="B39" s="9"/>
      <c r="C39" s="181"/>
      <c r="D39" s="181"/>
      <c r="E39" s="181"/>
      <c r="F39" s="181"/>
      <c r="G39" s="181"/>
      <c r="H39" s="181"/>
      <c r="I39" s="8"/>
      <c r="J39" s="32"/>
    </row>
    <row r="40" spans="2:10" ht="9.6" customHeight="1" thickBot="1" x14ac:dyDescent="0.35">
      <c r="B40" s="17"/>
      <c r="C40" s="29"/>
      <c r="D40" s="29"/>
      <c r="E40" s="29"/>
      <c r="F40" s="5"/>
      <c r="G40" s="5"/>
      <c r="H40" s="5"/>
      <c r="I40" s="7"/>
    </row>
    <row r="41" spans="2:10" ht="22.5" customHeight="1" x14ac:dyDescent="0.3">
      <c r="C41" s="28"/>
      <c r="D41" s="28"/>
      <c r="E41" s="28"/>
    </row>
    <row r="42" spans="2:10" x14ac:dyDescent="0.3">
      <c r="C42" s="4"/>
      <c r="D42" s="28"/>
      <c r="E42" s="28"/>
    </row>
  </sheetData>
  <sheetProtection algorithmName="SHA-512" hashValue="BPiTvhU+CLAVxMtVMTXOC96WcQRTALczsSXGsvhQAYYRqlwt0RwGV6oFnwHs453v0A3XtgaoWSsyUVUIQdLSTQ==" saltValue="9DZDL1mSIw/w0BUcqEdfVg==" spinCount="100000" sheet="1" objects="1" scenarios="1" autoFilter="0" pivotTables="0"/>
  <mergeCells count="7">
    <mergeCell ref="E7:H7"/>
    <mergeCell ref="E9:H9"/>
    <mergeCell ref="C32:H32"/>
    <mergeCell ref="C33:H33"/>
    <mergeCell ref="C34:H34"/>
    <mergeCell ref="C29:H29"/>
    <mergeCell ref="C30:H30"/>
  </mergeCells>
  <dataValidations count="1">
    <dataValidation type="whole" allowBlank="1" showInputMessage="1" showErrorMessage="1" sqref="E11" xr:uid="{7F4F748E-F4B6-478C-A0EE-69A300E65FB5}">
      <formula1>0</formula1>
      <formula2>10000000</formula2>
    </dataValidation>
  </dataValidations>
  <pageMargins left="0.2" right="0" top="1" bottom="0.25" header="0.3" footer="0.3"/>
  <pageSetup scale="88"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6210"/>
  <sheetViews>
    <sheetView showGridLines="0" tabSelected="1" topLeftCell="A12" zoomScaleNormal="100" zoomScaleSheetLayoutView="100" workbookViewId="0">
      <selection activeCell="G30" sqref="G30:I34"/>
    </sheetView>
  </sheetViews>
  <sheetFormatPr defaultColWidth="9.21875" defaultRowHeight="14.4" x14ac:dyDescent="0.3"/>
  <cols>
    <col min="1" max="2" width="2.44140625" customWidth="1"/>
    <col min="3" max="3" width="24.5546875" customWidth="1"/>
    <col min="4" max="4" width="21.88671875" bestFit="1" customWidth="1"/>
    <col min="5" max="5" width="10.77734375" style="6" bestFit="1" customWidth="1"/>
    <col min="6" max="6" width="20" customWidth="1"/>
    <col min="7" max="7" width="12" customWidth="1"/>
    <col min="8" max="8" width="8.44140625" customWidth="1"/>
    <col min="9" max="9" width="7.5546875" customWidth="1"/>
    <col min="10" max="11" width="2.44140625" customWidth="1"/>
    <col min="12" max="12" width="9.21875" style="33"/>
  </cols>
  <sheetData>
    <row r="1" spans="1:12" ht="15" thickBot="1" x14ac:dyDescent="0.35">
      <c r="C1" s="5"/>
      <c r="D1" s="5"/>
      <c r="E1" s="21"/>
      <c r="F1" s="5"/>
      <c r="G1" s="5"/>
      <c r="H1" s="5"/>
      <c r="I1" s="5"/>
      <c r="J1" s="5"/>
    </row>
    <row r="2" spans="1:12" ht="15.6" x14ac:dyDescent="0.3">
      <c r="B2" s="16"/>
      <c r="C2" s="19"/>
      <c r="D2" s="10"/>
      <c r="E2" s="10"/>
      <c r="F2" s="11"/>
      <c r="G2" s="11"/>
      <c r="H2" s="11"/>
      <c r="I2" s="11"/>
      <c r="J2" s="8"/>
    </row>
    <row r="3" spans="1:12" ht="15.6" x14ac:dyDescent="0.3">
      <c r="B3" s="9"/>
      <c r="C3" s="18" t="s">
        <v>4</v>
      </c>
      <c r="D3" s="18"/>
      <c r="E3" s="18"/>
      <c r="F3" s="18"/>
      <c r="G3" s="18"/>
      <c r="H3" s="18"/>
      <c r="I3" s="18"/>
      <c r="J3" s="8"/>
    </row>
    <row r="4" spans="1:12" ht="3.75" customHeight="1" x14ac:dyDescent="0.3">
      <c r="B4" s="9"/>
      <c r="C4" s="19"/>
      <c r="D4" s="10"/>
      <c r="E4" s="10"/>
      <c r="F4" s="11"/>
      <c r="G4" s="11"/>
      <c r="H4" s="11"/>
      <c r="I4" s="11"/>
      <c r="J4" s="8"/>
    </row>
    <row r="5" spans="1:12" ht="15.6" x14ac:dyDescent="0.3">
      <c r="A5" s="8"/>
      <c r="C5" s="36" t="str">
        <f>IF(Instructions!E7="","Enter Property Name on Instructions Tab",CONCATENATE("Property Name: ",Instructions!E7))</f>
        <v>Enter Property Name on Instructions Tab</v>
      </c>
      <c r="D5" s="37"/>
      <c r="E5" s="10"/>
      <c r="F5" s="11"/>
      <c r="G5" s="11"/>
      <c r="H5" s="11"/>
      <c r="I5" s="11"/>
      <c r="J5" s="8"/>
    </row>
    <row r="6" spans="1:12" ht="3.75" customHeight="1" x14ac:dyDescent="0.3">
      <c r="A6" s="8"/>
      <c r="C6" s="19"/>
      <c r="D6" s="10"/>
      <c r="E6" s="10"/>
      <c r="F6" s="11"/>
      <c r="G6" s="11"/>
      <c r="H6" s="11"/>
      <c r="I6" s="11"/>
      <c r="J6" s="8"/>
    </row>
    <row r="7" spans="1:12" ht="15.6" x14ac:dyDescent="0.3">
      <c r="A7" s="8"/>
      <c r="C7" s="36" t="str">
        <f>IF(Instructions!E9="","Enter Property Address on Instructions Tab",CONCATENATE("Property Address: ",Instructions!E9))</f>
        <v>Enter Property Address on Instructions Tab</v>
      </c>
      <c r="D7" s="37"/>
      <c r="E7" s="10"/>
      <c r="F7" s="11"/>
      <c r="G7" s="11"/>
      <c r="H7" s="11"/>
      <c r="I7" s="11"/>
      <c r="J7" s="8"/>
      <c r="L7" s="32"/>
    </row>
    <row r="8" spans="1:12" ht="3.75" customHeight="1" x14ac:dyDescent="0.3">
      <c r="A8" s="8"/>
      <c r="C8" s="183"/>
      <c r="D8" s="38"/>
      <c r="E8" s="10"/>
      <c r="F8" s="11"/>
      <c r="G8" s="11"/>
      <c r="H8" s="11"/>
      <c r="I8" s="11"/>
      <c r="J8" s="8"/>
    </row>
    <row r="9" spans="1:12" ht="15.6" x14ac:dyDescent="0.3">
      <c r="A9" s="8"/>
      <c r="C9" s="184" t="str">
        <f>IF(Instructions!E11="","Enter Unit Count on Instructions Tab",CONCATENATE("Total Units: ",Instructions!E11))</f>
        <v>Enter Unit Count on Instructions Tab</v>
      </c>
      <c r="D9" s="185"/>
      <c r="E9" s="186"/>
      <c r="F9" s="11"/>
      <c r="G9" s="11"/>
      <c r="H9" s="11"/>
      <c r="I9" s="11"/>
      <c r="J9" s="8"/>
    </row>
    <row r="10" spans="1:12" ht="15.6" x14ac:dyDescent="0.3">
      <c r="A10" s="8"/>
      <c r="C10" s="39"/>
      <c r="D10" s="10"/>
      <c r="E10" s="10"/>
      <c r="F10" s="11"/>
      <c r="G10" s="11"/>
      <c r="H10" s="11"/>
      <c r="I10" s="11"/>
      <c r="J10" s="8"/>
    </row>
    <row r="11" spans="1:12" ht="15.6" x14ac:dyDescent="0.3">
      <c r="A11" s="8"/>
      <c r="C11" s="19"/>
      <c r="D11" s="10"/>
      <c r="E11" s="10"/>
      <c r="F11" s="11"/>
      <c r="G11" s="11"/>
      <c r="H11" s="11"/>
      <c r="I11" s="11"/>
      <c r="J11" s="8"/>
    </row>
    <row r="12" spans="1:12" ht="15.6" x14ac:dyDescent="0.3">
      <c r="A12" s="8"/>
      <c r="C12" s="19"/>
      <c r="D12" s="10"/>
      <c r="E12" s="10"/>
      <c r="F12" s="11"/>
      <c r="G12" s="11"/>
      <c r="H12" s="11"/>
      <c r="I12" s="11"/>
      <c r="J12" s="8"/>
    </row>
    <row r="13" spans="1:12" ht="15.6" x14ac:dyDescent="0.3">
      <c r="A13" s="8"/>
      <c r="C13" s="19"/>
      <c r="D13" s="10"/>
      <c r="E13" s="10"/>
      <c r="F13" s="11"/>
      <c r="G13" s="11"/>
      <c r="H13" s="11"/>
      <c r="I13" s="11"/>
      <c r="J13" s="8"/>
      <c r="L13" s="32"/>
    </row>
    <row r="14" spans="1:12" ht="15.6" x14ac:dyDescent="0.3">
      <c r="A14" s="8"/>
      <c r="C14" s="19"/>
      <c r="D14" s="10"/>
      <c r="E14" s="10"/>
      <c r="F14" s="11"/>
      <c r="G14" s="11"/>
      <c r="H14" s="11"/>
      <c r="I14" s="11"/>
      <c r="J14" s="8"/>
    </row>
    <row r="15" spans="1:12" ht="15.6" x14ac:dyDescent="0.3">
      <c r="A15" s="8"/>
      <c r="C15" s="19"/>
      <c r="D15" s="10"/>
      <c r="E15" s="10"/>
      <c r="F15" s="11"/>
      <c r="G15" s="11"/>
      <c r="H15" s="11"/>
      <c r="I15" s="11"/>
      <c r="J15" s="8"/>
    </row>
    <row r="16" spans="1:12" ht="15.6" x14ac:dyDescent="0.3">
      <c r="A16" s="8"/>
      <c r="C16" s="19"/>
      <c r="D16" s="10"/>
      <c r="E16" s="10"/>
      <c r="F16" s="11"/>
      <c r="G16" s="11"/>
      <c r="H16" s="11"/>
      <c r="I16" s="11"/>
      <c r="J16" s="8"/>
      <c r="L16" s="32"/>
    </row>
    <row r="17" spans="1:12" ht="15.6" x14ac:dyDescent="0.3">
      <c r="A17" s="8"/>
      <c r="C17" s="19"/>
      <c r="D17" s="10"/>
      <c r="E17" s="10"/>
      <c r="F17" s="11"/>
      <c r="G17" s="11"/>
      <c r="H17" s="11"/>
      <c r="I17" s="11"/>
      <c r="J17" s="8"/>
    </row>
    <row r="18" spans="1:12" ht="15.6" x14ac:dyDescent="0.3">
      <c r="A18" s="8"/>
      <c r="C18" s="19"/>
      <c r="D18" s="10"/>
      <c r="E18" s="10"/>
      <c r="F18" s="11"/>
      <c r="G18" s="11"/>
      <c r="H18" s="11"/>
      <c r="I18" s="11"/>
      <c r="J18" s="8"/>
    </row>
    <row r="19" spans="1:12" ht="15.6" x14ac:dyDescent="0.3">
      <c r="A19" s="8"/>
      <c r="C19" s="19"/>
      <c r="D19" s="10"/>
      <c r="E19" s="10"/>
      <c r="F19" s="11"/>
      <c r="G19" s="11"/>
      <c r="H19" s="11"/>
      <c r="I19" s="11"/>
      <c r="J19" s="8"/>
    </row>
    <row r="20" spans="1:12" ht="15.6" x14ac:dyDescent="0.3">
      <c r="A20" s="8"/>
      <c r="C20" s="19"/>
      <c r="D20" s="10"/>
      <c r="E20" s="10"/>
      <c r="F20" s="11"/>
      <c r="G20" s="11"/>
      <c r="H20" s="11"/>
      <c r="I20" s="11"/>
      <c r="J20" s="8"/>
    </row>
    <row r="21" spans="1:12" ht="15.6" x14ac:dyDescent="0.3">
      <c r="A21" s="8"/>
      <c r="C21" s="19"/>
      <c r="D21" s="10"/>
      <c r="E21" s="10"/>
      <c r="F21" s="11"/>
      <c r="G21" s="11"/>
      <c r="H21" s="11"/>
      <c r="I21" s="11"/>
      <c r="J21" s="8"/>
      <c r="L21" s="32"/>
    </row>
    <row r="22" spans="1:12" ht="15.6" x14ac:dyDescent="0.3">
      <c r="A22" s="8"/>
      <c r="C22" s="19"/>
      <c r="D22" s="10"/>
      <c r="E22" s="10"/>
      <c r="F22" s="11"/>
      <c r="G22" s="11"/>
      <c r="H22" s="11"/>
      <c r="I22" s="11"/>
      <c r="J22" s="8"/>
    </row>
    <row r="23" spans="1:12" ht="15.6" x14ac:dyDescent="0.3">
      <c r="A23" s="8"/>
      <c r="C23" s="19"/>
      <c r="D23" s="10"/>
      <c r="E23" s="10"/>
      <c r="F23" s="11"/>
      <c r="G23" s="11"/>
      <c r="H23" s="11"/>
      <c r="I23" s="11"/>
      <c r="J23" s="8"/>
    </row>
    <row r="24" spans="1:12" ht="15.6" x14ac:dyDescent="0.3">
      <c r="A24" s="8"/>
      <c r="C24" s="20" t="s">
        <v>5</v>
      </c>
      <c r="D24" s="10"/>
      <c r="E24" s="10"/>
      <c r="F24" s="187"/>
      <c r="G24" s="11"/>
      <c r="H24" s="11"/>
      <c r="I24" s="11"/>
      <c r="J24" s="8"/>
    </row>
    <row r="25" spans="1:12" ht="15.6" x14ac:dyDescent="0.3">
      <c r="A25" s="8"/>
      <c r="B25" s="22"/>
      <c r="C25" s="204"/>
      <c r="D25" s="22"/>
      <c r="E25" s="205"/>
      <c r="G25" s="218"/>
      <c r="H25" s="218"/>
      <c r="I25" s="218"/>
      <c r="J25" s="8"/>
    </row>
    <row r="26" spans="1:12" ht="15" thickBot="1" x14ac:dyDescent="0.35">
      <c r="A26" s="8"/>
      <c r="B26" s="22"/>
      <c r="C26" s="160" t="s">
        <v>6</v>
      </c>
      <c r="D26" s="207">
        <v>2022</v>
      </c>
      <c r="E26" s="205"/>
      <c r="G26" s="218"/>
      <c r="H26" s="218"/>
      <c r="I26" s="218"/>
      <c r="J26" s="8"/>
    </row>
    <row r="27" spans="1:12" ht="15" thickBot="1" x14ac:dyDescent="0.35">
      <c r="A27" s="8"/>
      <c r="B27" s="22"/>
      <c r="C27" s="163" t="s">
        <v>7</v>
      </c>
      <c r="D27" s="159" t="s">
        <v>194</v>
      </c>
      <c r="E27" s="206"/>
      <c r="G27" s="218"/>
      <c r="H27" s="218"/>
      <c r="I27" s="218"/>
      <c r="J27" s="8"/>
      <c r="L27" s="34"/>
    </row>
    <row r="28" spans="1:12" ht="15.6" thickTop="1" thickBot="1" x14ac:dyDescent="0.35">
      <c r="A28" s="8"/>
      <c r="B28" s="22"/>
      <c r="C28" s="162" t="s">
        <v>9</v>
      </c>
      <c r="D28" s="161" t="s">
        <v>108</v>
      </c>
      <c r="E28" s="206"/>
      <c r="G28" s="218"/>
      <c r="H28" s="218"/>
      <c r="I28" s="218"/>
      <c r="J28" s="8"/>
      <c r="L28" s="32"/>
    </row>
    <row r="29" spans="1:12" ht="25.5" customHeight="1" thickBot="1" x14ac:dyDescent="0.35">
      <c r="A29" s="8"/>
      <c r="B29" s="22"/>
      <c r="D29" s="5"/>
      <c r="J29" s="8"/>
    </row>
    <row r="30" spans="1:12" ht="15" thickBot="1" x14ac:dyDescent="0.35">
      <c r="A30" s="8"/>
      <c r="B30" s="22"/>
      <c r="C30" s="188" t="s">
        <v>11</v>
      </c>
      <c r="D30" s="189" t="s">
        <v>12</v>
      </c>
      <c r="E30" s="190" t="s">
        <v>13</v>
      </c>
      <c r="G30" s="215"/>
      <c r="H30" s="216"/>
      <c r="I30" s="216"/>
      <c r="J30" s="8"/>
    </row>
    <row r="31" spans="1:12" x14ac:dyDescent="0.3">
      <c r="A31" s="8"/>
      <c r="B31" s="22"/>
      <c r="C31" s="191" t="s">
        <v>14</v>
      </c>
      <c r="D31" s="192" t="s">
        <v>15</v>
      </c>
      <c r="E31" s="193">
        <v>208474.32</v>
      </c>
      <c r="G31" s="216"/>
      <c r="H31" s="216"/>
      <c r="I31" s="216"/>
      <c r="J31" s="8"/>
    </row>
    <row r="32" spans="1:12" x14ac:dyDescent="0.3">
      <c r="A32" s="8"/>
      <c r="B32" s="22"/>
      <c r="C32" s="194"/>
      <c r="D32" s="195" t="s">
        <v>16</v>
      </c>
      <c r="E32" s="196">
        <v>270327.09000000003</v>
      </c>
      <c r="G32" s="216"/>
      <c r="H32" s="216"/>
      <c r="I32" s="216"/>
      <c r="J32" s="8"/>
      <c r="L32" s="32"/>
    </row>
    <row r="33" spans="1:10" x14ac:dyDescent="0.3">
      <c r="A33" s="8"/>
      <c r="B33" s="22"/>
      <c r="C33" s="194"/>
      <c r="D33" s="195" t="s">
        <v>17</v>
      </c>
      <c r="E33" s="196">
        <v>322961.69</v>
      </c>
      <c r="G33" s="216"/>
      <c r="H33" s="216"/>
      <c r="I33" s="216"/>
      <c r="J33" s="8"/>
    </row>
    <row r="34" spans="1:10" x14ac:dyDescent="0.3">
      <c r="A34" s="8"/>
      <c r="B34" s="22"/>
      <c r="C34" s="194"/>
      <c r="D34" s="195" t="s">
        <v>18</v>
      </c>
      <c r="E34" s="196">
        <v>384805.9</v>
      </c>
      <c r="G34" s="216"/>
      <c r="H34" s="216"/>
      <c r="I34" s="216"/>
      <c r="J34" s="8"/>
    </row>
    <row r="35" spans="1:10" x14ac:dyDescent="0.3">
      <c r="A35" s="8"/>
      <c r="B35" s="22"/>
      <c r="C35" s="194"/>
      <c r="D35" s="195" t="s">
        <v>19</v>
      </c>
      <c r="E35" s="196">
        <v>452816.09</v>
      </c>
      <c r="G35" s="197"/>
      <c r="H35" s="197"/>
      <c r="I35" s="197"/>
      <c r="J35" s="8"/>
    </row>
    <row r="36" spans="1:10" x14ac:dyDescent="0.3">
      <c r="A36" s="8"/>
      <c r="B36" s="22"/>
      <c r="C36" s="194"/>
      <c r="D36" s="195" t="s">
        <v>20</v>
      </c>
      <c r="E36" s="196">
        <v>496456.12</v>
      </c>
      <c r="G36" s="215"/>
      <c r="H36" s="216"/>
      <c r="I36" s="216"/>
      <c r="J36" s="8"/>
    </row>
    <row r="37" spans="1:10" x14ac:dyDescent="0.3">
      <c r="A37" s="8"/>
      <c r="B37" s="22"/>
      <c r="C37" s="194"/>
      <c r="D37" s="195" t="s">
        <v>21</v>
      </c>
      <c r="E37" s="196">
        <v>538613.94999999995</v>
      </c>
      <c r="G37" s="216"/>
      <c r="H37" s="216"/>
      <c r="I37" s="216"/>
      <c r="J37" s="8"/>
    </row>
    <row r="38" spans="1:10" x14ac:dyDescent="0.3">
      <c r="A38" s="8"/>
      <c r="B38" s="22"/>
      <c r="C38" s="194"/>
      <c r="D38" s="195" t="s">
        <v>22</v>
      </c>
      <c r="E38" s="196">
        <v>119128.18</v>
      </c>
      <c r="G38" s="216"/>
      <c r="H38" s="216"/>
      <c r="I38" s="216"/>
      <c r="J38" s="8"/>
    </row>
    <row r="39" spans="1:10" x14ac:dyDescent="0.3">
      <c r="A39" s="8"/>
      <c r="B39" s="22"/>
      <c r="C39" s="194"/>
      <c r="D39" s="195" t="s">
        <v>23</v>
      </c>
      <c r="E39" s="196">
        <v>154472.62</v>
      </c>
      <c r="G39" s="216"/>
      <c r="H39" s="216"/>
      <c r="I39" s="216"/>
      <c r="J39" s="8"/>
    </row>
    <row r="40" spans="1:10" x14ac:dyDescent="0.3">
      <c r="A40" s="8"/>
      <c r="B40" s="22"/>
      <c r="C40" s="194"/>
      <c r="D40" s="195" t="s">
        <v>24</v>
      </c>
      <c r="E40" s="196">
        <v>184549.54</v>
      </c>
      <c r="G40" s="216"/>
      <c r="H40" s="216"/>
      <c r="I40" s="216"/>
      <c r="J40" s="8"/>
    </row>
    <row r="41" spans="1:10" x14ac:dyDescent="0.3">
      <c r="A41" s="8"/>
      <c r="B41" s="22"/>
      <c r="C41" s="194"/>
      <c r="D41" s="195" t="s">
        <v>25</v>
      </c>
      <c r="E41" s="196">
        <v>219889.08</v>
      </c>
      <c r="G41" s="197"/>
      <c r="H41" s="197"/>
      <c r="I41" s="197"/>
      <c r="J41" s="8"/>
    </row>
    <row r="42" spans="1:10" x14ac:dyDescent="0.3">
      <c r="A42" s="8"/>
      <c r="B42" s="22"/>
      <c r="C42" s="194"/>
      <c r="D42" s="195" t="s">
        <v>26</v>
      </c>
      <c r="E42" s="196">
        <v>258752.05</v>
      </c>
      <c r="G42" s="217"/>
      <c r="H42" s="216"/>
      <c r="I42" s="216"/>
      <c r="J42" s="8"/>
    </row>
    <row r="43" spans="1:10" x14ac:dyDescent="0.3">
      <c r="A43" s="8"/>
      <c r="B43" s="22"/>
      <c r="C43" s="194"/>
      <c r="D43" s="195" t="s">
        <v>27</v>
      </c>
      <c r="E43" s="196">
        <v>283689.21000000002</v>
      </c>
      <c r="G43" s="216"/>
      <c r="H43" s="216"/>
      <c r="I43" s="216"/>
      <c r="J43" s="8"/>
    </row>
    <row r="44" spans="1:10" ht="15" thickBot="1" x14ac:dyDescent="0.35">
      <c r="A44" s="8"/>
      <c r="B44" s="22"/>
      <c r="C44" s="194"/>
      <c r="D44" s="198" t="s">
        <v>28</v>
      </c>
      <c r="E44" s="196">
        <v>307779.40000000002</v>
      </c>
      <c r="G44" s="216"/>
      <c r="H44" s="216"/>
      <c r="I44" s="216"/>
      <c r="J44" s="8"/>
    </row>
    <row r="45" spans="1:10" x14ac:dyDescent="0.3">
      <c r="A45" s="8"/>
      <c r="B45" s="22"/>
      <c r="C45" s="191" t="s">
        <v>29</v>
      </c>
      <c r="D45" s="192" t="s">
        <v>15</v>
      </c>
      <c r="E45" s="193">
        <v>153849.45000000001</v>
      </c>
      <c r="G45" s="216"/>
      <c r="H45" s="216"/>
      <c r="I45" s="216"/>
      <c r="J45" s="8"/>
    </row>
    <row r="46" spans="1:10" x14ac:dyDescent="0.3">
      <c r="A46" s="8"/>
      <c r="B46" s="22"/>
      <c r="C46" s="194"/>
      <c r="D46" s="195" t="s">
        <v>16</v>
      </c>
      <c r="E46" s="196">
        <v>215389.23</v>
      </c>
      <c r="G46" s="216"/>
      <c r="H46" s="216"/>
      <c r="I46" s="216"/>
      <c r="J46" s="8"/>
    </row>
    <row r="47" spans="1:10" x14ac:dyDescent="0.3">
      <c r="A47" s="8"/>
      <c r="B47" s="22"/>
      <c r="C47" s="194"/>
      <c r="D47" s="195" t="s">
        <v>17</v>
      </c>
      <c r="E47" s="196">
        <v>276929</v>
      </c>
      <c r="J47" s="8"/>
    </row>
    <row r="48" spans="1:10" x14ac:dyDescent="0.3">
      <c r="A48" s="8"/>
      <c r="B48" s="22"/>
      <c r="C48" s="194"/>
      <c r="D48" s="195" t="s">
        <v>18</v>
      </c>
      <c r="E48" s="196">
        <v>369238.67</v>
      </c>
      <c r="G48" s="199"/>
      <c r="H48" s="199"/>
      <c r="I48" s="199"/>
      <c r="J48" s="8"/>
    </row>
    <row r="49" spans="1:10" x14ac:dyDescent="0.3">
      <c r="A49" s="8"/>
      <c r="B49" s="22"/>
      <c r="C49" s="194"/>
      <c r="D49" s="195" t="s">
        <v>19</v>
      </c>
      <c r="E49" s="196">
        <v>461548.34</v>
      </c>
      <c r="J49" s="8"/>
    </row>
    <row r="50" spans="1:10" x14ac:dyDescent="0.3">
      <c r="A50" s="8"/>
      <c r="B50" s="22"/>
      <c r="C50" s="194"/>
      <c r="D50" s="195" t="s">
        <v>20</v>
      </c>
      <c r="E50" s="196">
        <v>523088.12</v>
      </c>
      <c r="J50" s="8"/>
    </row>
    <row r="51" spans="1:10" x14ac:dyDescent="0.3">
      <c r="A51" s="8"/>
      <c r="B51" s="22"/>
      <c r="C51" s="194"/>
      <c r="D51" s="195" t="s">
        <v>21</v>
      </c>
      <c r="E51" s="196">
        <v>584627.9</v>
      </c>
      <c r="J51" s="8"/>
    </row>
    <row r="52" spans="1:10" x14ac:dyDescent="0.3">
      <c r="A52" s="8"/>
      <c r="B52" s="22"/>
      <c r="C52" s="194"/>
      <c r="D52" s="195" t="s">
        <v>22</v>
      </c>
      <c r="E52" s="196">
        <v>96155.9</v>
      </c>
      <c r="J52" s="8"/>
    </row>
    <row r="53" spans="1:10" x14ac:dyDescent="0.3">
      <c r="A53" s="8"/>
      <c r="B53" s="22"/>
      <c r="C53" s="194"/>
      <c r="D53" s="195" t="s">
        <v>23</v>
      </c>
      <c r="E53" s="196">
        <v>134618.26</v>
      </c>
      <c r="J53" s="8"/>
    </row>
    <row r="54" spans="1:10" x14ac:dyDescent="0.3">
      <c r="A54" s="8"/>
      <c r="B54" s="22"/>
      <c r="C54" s="194"/>
      <c r="D54" s="195" t="s">
        <v>24</v>
      </c>
      <c r="E54" s="196">
        <v>173080.63</v>
      </c>
      <c r="J54" s="8"/>
    </row>
    <row r="55" spans="1:10" x14ac:dyDescent="0.3">
      <c r="A55" s="8"/>
      <c r="B55" s="22"/>
      <c r="C55" s="194"/>
      <c r="D55" s="195" t="s">
        <v>25</v>
      </c>
      <c r="E55" s="196">
        <v>230774.17</v>
      </c>
      <c r="J55" s="8"/>
    </row>
    <row r="56" spans="1:10" x14ac:dyDescent="0.3">
      <c r="A56" s="8"/>
      <c r="B56" s="22"/>
      <c r="C56" s="194"/>
      <c r="D56" s="195" t="s">
        <v>26</v>
      </c>
      <c r="E56" s="196">
        <v>288467.71000000002</v>
      </c>
      <c r="J56" s="8"/>
    </row>
    <row r="57" spans="1:10" x14ac:dyDescent="0.3">
      <c r="A57" s="8"/>
      <c r="B57" s="22"/>
      <c r="C57" s="194"/>
      <c r="D57" s="195" t="s">
        <v>27</v>
      </c>
      <c r="E57" s="196">
        <v>326930.07</v>
      </c>
      <c r="J57" s="8"/>
    </row>
    <row r="58" spans="1:10" ht="15" thickBot="1" x14ac:dyDescent="0.35">
      <c r="A58" s="8"/>
      <c r="B58" s="22"/>
      <c r="C58" s="194"/>
      <c r="D58" s="198" t="s">
        <v>28</v>
      </c>
      <c r="E58" s="196">
        <v>365392.43</v>
      </c>
      <c r="J58" s="8"/>
    </row>
    <row r="59" spans="1:10" x14ac:dyDescent="0.3">
      <c r="A59" s="8"/>
      <c r="B59" s="22"/>
      <c r="C59" s="191" t="s">
        <v>30</v>
      </c>
      <c r="D59" s="192" t="s">
        <v>15</v>
      </c>
      <c r="E59" s="193">
        <v>164320.79</v>
      </c>
      <c r="J59" s="8"/>
    </row>
    <row r="60" spans="1:10" x14ac:dyDescent="0.3">
      <c r="A60" s="8"/>
      <c r="B60" s="22"/>
      <c r="C60" s="194"/>
      <c r="D60" s="195" t="s">
        <v>16</v>
      </c>
      <c r="E60" s="196">
        <v>215081.88</v>
      </c>
      <c r="J60" s="8"/>
    </row>
    <row r="61" spans="1:10" x14ac:dyDescent="0.3">
      <c r="A61" s="8"/>
      <c r="B61" s="22"/>
      <c r="C61" s="194"/>
      <c r="D61" s="195" t="s">
        <v>17</v>
      </c>
      <c r="E61" s="196">
        <v>260378.94</v>
      </c>
      <c r="J61" s="8"/>
    </row>
    <row r="62" spans="1:10" x14ac:dyDescent="0.3">
      <c r="A62" s="8"/>
      <c r="B62" s="22"/>
      <c r="C62" s="194"/>
      <c r="D62" s="195" t="s">
        <v>18</v>
      </c>
      <c r="E62" s="196">
        <v>318250.17</v>
      </c>
      <c r="J62" s="8"/>
    </row>
    <row r="63" spans="1:10" x14ac:dyDescent="0.3">
      <c r="A63" s="8"/>
      <c r="B63" s="22"/>
      <c r="C63" s="194"/>
      <c r="D63" s="195" t="s">
        <v>19</v>
      </c>
      <c r="E63" s="196">
        <v>377367.88</v>
      </c>
      <c r="J63" s="8"/>
    </row>
    <row r="64" spans="1:10" x14ac:dyDescent="0.3">
      <c r="A64" s="8"/>
      <c r="B64" s="22"/>
      <c r="C64" s="194"/>
      <c r="D64" s="195" t="s">
        <v>20</v>
      </c>
      <c r="E64" s="196">
        <v>415742.69</v>
      </c>
      <c r="J64" s="8"/>
    </row>
    <row r="65" spans="1:10" x14ac:dyDescent="0.3">
      <c r="A65" s="8"/>
      <c r="B65" s="22"/>
      <c r="C65" s="194"/>
      <c r="D65" s="195" t="s">
        <v>21</v>
      </c>
      <c r="E65" s="196">
        <v>451576.97</v>
      </c>
      <c r="J65" s="8"/>
    </row>
    <row r="66" spans="1:10" x14ac:dyDescent="0.3">
      <c r="A66" s="8"/>
      <c r="B66" s="22"/>
      <c r="C66" s="194"/>
      <c r="D66" s="195" t="s">
        <v>22</v>
      </c>
      <c r="E66" s="196">
        <v>93897.59</v>
      </c>
      <c r="J66" s="8"/>
    </row>
    <row r="67" spans="1:10" x14ac:dyDescent="0.3">
      <c r="A67" s="8"/>
      <c r="B67" s="22"/>
      <c r="C67" s="194"/>
      <c r="D67" s="195" t="s">
        <v>23</v>
      </c>
      <c r="E67" s="196">
        <v>122903.93</v>
      </c>
      <c r="J67" s="8"/>
    </row>
    <row r="68" spans="1:10" x14ac:dyDescent="0.3">
      <c r="A68" s="8"/>
      <c r="B68" s="22"/>
      <c r="C68" s="194"/>
      <c r="D68" s="195" t="s">
        <v>24</v>
      </c>
      <c r="E68" s="196">
        <v>148787.97</v>
      </c>
      <c r="J68" s="8"/>
    </row>
    <row r="69" spans="1:10" x14ac:dyDescent="0.3">
      <c r="A69" s="8"/>
      <c r="B69" s="22"/>
      <c r="C69" s="194"/>
      <c r="D69" s="195" t="s">
        <v>25</v>
      </c>
      <c r="E69" s="196">
        <v>181857.24</v>
      </c>
      <c r="J69" s="8"/>
    </row>
    <row r="70" spans="1:10" x14ac:dyDescent="0.3">
      <c r="A70" s="8"/>
      <c r="B70" s="22"/>
      <c r="C70" s="194"/>
      <c r="D70" s="195" t="s">
        <v>26</v>
      </c>
      <c r="E70" s="196">
        <v>215638.79</v>
      </c>
      <c r="J70" s="8"/>
    </row>
    <row r="71" spans="1:10" x14ac:dyDescent="0.3">
      <c r="A71" s="8"/>
      <c r="B71" s="22"/>
      <c r="C71" s="194"/>
      <c r="D71" s="195" t="s">
        <v>27</v>
      </c>
      <c r="E71" s="196">
        <v>237567.25</v>
      </c>
      <c r="J71" s="8"/>
    </row>
    <row r="72" spans="1:10" ht="15" thickBot="1" x14ac:dyDescent="0.35">
      <c r="A72" s="8"/>
      <c r="B72" s="22"/>
      <c r="C72" s="194"/>
      <c r="D72" s="198" t="s">
        <v>28</v>
      </c>
      <c r="E72" s="196">
        <v>258043.98</v>
      </c>
      <c r="J72" s="8"/>
    </row>
    <row r="73" spans="1:10" x14ac:dyDescent="0.3">
      <c r="A73" s="8"/>
      <c r="B73" s="22"/>
      <c r="C73" s="191" t="s">
        <v>31</v>
      </c>
      <c r="D73" s="192" t="s">
        <v>15</v>
      </c>
      <c r="E73" s="193">
        <v>157438.81</v>
      </c>
      <c r="J73" s="8"/>
    </row>
    <row r="74" spans="1:10" x14ac:dyDescent="0.3">
      <c r="A74" s="8"/>
      <c r="B74" s="22"/>
      <c r="C74" s="194"/>
      <c r="D74" s="195" t="s">
        <v>16</v>
      </c>
      <c r="E74" s="196">
        <v>214788.8</v>
      </c>
      <c r="J74" s="8"/>
    </row>
    <row r="75" spans="1:10" x14ac:dyDescent="0.3">
      <c r="A75" s="8"/>
      <c r="B75" s="22"/>
      <c r="C75" s="194"/>
      <c r="D75" s="195" t="s">
        <v>17</v>
      </c>
      <c r="E75" s="196">
        <v>272056.71999999997</v>
      </c>
      <c r="J75" s="8"/>
    </row>
    <row r="76" spans="1:10" x14ac:dyDescent="0.3">
      <c r="A76" s="8"/>
      <c r="B76" s="22"/>
      <c r="C76" s="194"/>
      <c r="D76" s="195" t="s">
        <v>18</v>
      </c>
      <c r="E76" s="196">
        <v>358667.45</v>
      </c>
      <c r="J76" s="8"/>
    </row>
    <row r="77" spans="1:10" x14ac:dyDescent="0.3">
      <c r="A77" s="8"/>
      <c r="B77" s="22"/>
      <c r="C77" s="194"/>
      <c r="D77" s="195" t="s">
        <v>19</v>
      </c>
      <c r="E77" s="196">
        <v>444514.15</v>
      </c>
      <c r="J77" s="8"/>
    </row>
    <row r="78" spans="1:10" x14ac:dyDescent="0.3">
      <c r="A78" s="8"/>
      <c r="B78" s="22"/>
      <c r="C78" s="194"/>
      <c r="D78" s="195" t="s">
        <v>20</v>
      </c>
      <c r="E78" s="196">
        <v>500896.35</v>
      </c>
      <c r="J78" s="8"/>
    </row>
    <row r="79" spans="1:10" x14ac:dyDescent="0.3">
      <c r="A79" s="8"/>
      <c r="B79" s="22"/>
      <c r="C79" s="194"/>
      <c r="D79" s="195" t="s">
        <v>21</v>
      </c>
      <c r="E79" s="196">
        <v>556599.42000000004</v>
      </c>
      <c r="J79" s="8"/>
    </row>
    <row r="80" spans="1:10" x14ac:dyDescent="0.3">
      <c r="A80" s="8"/>
      <c r="B80" s="22"/>
      <c r="C80" s="194"/>
      <c r="D80" s="195" t="s">
        <v>22</v>
      </c>
      <c r="E80" s="196">
        <v>89965.04</v>
      </c>
      <c r="J80" s="8"/>
    </row>
    <row r="81" spans="1:10" x14ac:dyDescent="0.3">
      <c r="A81" s="8"/>
      <c r="B81" s="22"/>
      <c r="C81" s="194"/>
      <c r="D81" s="195" t="s">
        <v>23</v>
      </c>
      <c r="E81" s="196">
        <v>122736.45</v>
      </c>
      <c r="J81" s="8"/>
    </row>
    <row r="82" spans="1:10" x14ac:dyDescent="0.3">
      <c r="A82" s="8"/>
      <c r="B82" s="22"/>
      <c r="C82" s="194"/>
      <c r="D82" s="195" t="s">
        <v>24</v>
      </c>
      <c r="E82" s="196">
        <v>155460.98000000001</v>
      </c>
      <c r="J82" s="8"/>
    </row>
    <row r="83" spans="1:10" x14ac:dyDescent="0.3">
      <c r="A83" s="8"/>
      <c r="B83" s="22"/>
      <c r="C83" s="194"/>
      <c r="D83" s="195" t="s">
        <v>25</v>
      </c>
      <c r="E83" s="196">
        <v>204952.83</v>
      </c>
      <c r="J83" s="8"/>
    </row>
    <row r="84" spans="1:10" x14ac:dyDescent="0.3">
      <c r="A84" s="8"/>
      <c r="B84" s="22"/>
      <c r="C84" s="194"/>
      <c r="D84" s="195" t="s">
        <v>26</v>
      </c>
      <c r="E84" s="196">
        <v>254008.08</v>
      </c>
      <c r="J84" s="8"/>
    </row>
    <row r="85" spans="1:10" x14ac:dyDescent="0.3">
      <c r="A85" s="8"/>
      <c r="B85" s="22"/>
      <c r="C85" s="194"/>
      <c r="D85" s="195" t="s">
        <v>27</v>
      </c>
      <c r="E85" s="196">
        <v>286226.49</v>
      </c>
      <c r="J85" s="8"/>
    </row>
    <row r="86" spans="1:10" ht="15" thickBot="1" x14ac:dyDescent="0.35">
      <c r="A86" s="8"/>
      <c r="B86" s="22"/>
      <c r="C86" s="200"/>
      <c r="D86" s="198" t="s">
        <v>28</v>
      </c>
      <c r="E86" s="201">
        <v>318056.81</v>
      </c>
      <c r="J86" s="8"/>
    </row>
    <row r="87" spans="1:10" ht="15" thickBot="1" x14ac:dyDescent="0.35">
      <c r="A87" s="8"/>
      <c r="B87" s="5"/>
      <c r="C87" s="5"/>
      <c r="D87" s="5"/>
      <c r="E87" s="5"/>
      <c r="F87" s="5"/>
      <c r="G87" s="5"/>
      <c r="H87" s="5"/>
      <c r="I87" s="5"/>
      <c r="J87" s="7"/>
    </row>
    <row r="88" spans="1:10" x14ac:dyDescent="0.3">
      <c r="B88" s="202" t="s">
        <v>598</v>
      </c>
      <c r="E88"/>
      <c r="J88" s="203"/>
    </row>
    <row r="89" spans="1:10" x14ac:dyDescent="0.3">
      <c r="E89"/>
    </row>
    <row r="90" spans="1:10" x14ac:dyDescent="0.3">
      <c r="E90"/>
    </row>
    <row r="91" spans="1:10" x14ac:dyDescent="0.3">
      <c r="E91"/>
    </row>
    <row r="92" spans="1:10" x14ac:dyDescent="0.3">
      <c r="E92"/>
    </row>
    <row r="93" spans="1:10" x14ac:dyDescent="0.3">
      <c r="E93"/>
    </row>
    <row r="94" spans="1:10" x14ac:dyDescent="0.3">
      <c r="E94"/>
    </row>
    <row r="95" spans="1:10" x14ac:dyDescent="0.3">
      <c r="E95"/>
    </row>
    <row r="96" spans="1:10" x14ac:dyDescent="0.3">
      <c r="E96"/>
    </row>
    <row r="97" spans="5:5" x14ac:dyDescent="0.3">
      <c r="E97"/>
    </row>
    <row r="98" spans="5:5" x14ac:dyDescent="0.3">
      <c r="E98"/>
    </row>
    <row r="99" spans="5:5" x14ac:dyDescent="0.3">
      <c r="E99"/>
    </row>
    <row r="100" spans="5:5" x14ac:dyDescent="0.3">
      <c r="E100"/>
    </row>
    <row r="101" spans="5:5" x14ac:dyDescent="0.3">
      <c r="E101"/>
    </row>
    <row r="102" spans="5:5" x14ac:dyDescent="0.3">
      <c r="E102"/>
    </row>
    <row r="103" spans="5:5" x14ac:dyDescent="0.3">
      <c r="E103"/>
    </row>
    <row r="104" spans="5:5" x14ac:dyDescent="0.3">
      <c r="E104"/>
    </row>
    <row r="105" spans="5:5" x14ac:dyDescent="0.3">
      <c r="E105"/>
    </row>
    <row r="106" spans="5:5" x14ac:dyDescent="0.3">
      <c r="E106"/>
    </row>
    <row r="107" spans="5:5" x14ac:dyDescent="0.3">
      <c r="E107"/>
    </row>
    <row r="108" spans="5:5" x14ac:dyDescent="0.3">
      <c r="E108"/>
    </row>
    <row r="109" spans="5:5" x14ac:dyDescent="0.3">
      <c r="E109"/>
    </row>
    <row r="110" spans="5:5" x14ac:dyDescent="0.3">
      <c r="E110"/>
    </row>
    <row r="111" spans="5:5" x14ac:dyDescent="0.3">
      <c r="E111"/>
    </row>
    <row r="112" spans="5:5" x14ac:dyDescent="0.3">
      <c r="E112"/>
    </row>
    <row r="113" spans="5:5" x14ac:dyDescent="0.3">
      <c r="E113"/>
    </row>
    <row r="114" spans="5:5" x14ac:dyDescent="0.3">
      <c r="E114"/>
    </row>
    <row r="115" spans="5:5" x14ac:dyDescent="0.3">
      <c r="E115"/>
    </row>
    <row r="116" spans="5:5" x14ac:dyDescent="0.3">
      <c r="E116"/>
    </row>
    <row r="117" spans="5:5" x14ac:dyDescent="0.3">
      <c r="E117"/>
    </row>
    <row r="118" spans="5:5" x14ac:dyDescent="0.3">
      <c r="E118"/>
    </row>
    <row r="119" spans="5:5" x14ac:dyDescent="0.3">
      <c r="E119"/>
    </row>
    <row r="120" spans="5:5" x14ac:dyDescent="0.3">
      <c r="E120"/>
    </row>
    <row r="121" spans="5:5" x14ac:dyDescent="0.3">
      <c r="E121"/>
    </row>
    <row r="122" spans="5:5" x14ac:dyDescent="0.3">
      <c r="E122"/>
    </row>
    <row r="123" spans="5:5" x14ac:dyDescent="0.3">
      <c r="E123"/>
    </row>
    <row r="124" spans="5:5" x14ac:dyDescent="0.3">
      <c r="E124"/>
    </row>
    <row r="125" spans="5:5" x14ac:dyDescent="0.3">
      <c r="E125"/>
    </row>
    <row r="126" spans="5:5" x14ac:dyDescent="0.3">
      <c r="E126"/>
    </row>
    <row r="127" spans="5:5" x14ac:dyDescent="0.3">
      <c r="E127"/>
    </row>
    <row r="128" spans="5:5" x14ac:dyDescent="0.3">
      <c r="E128"/>
    </row>
    <row r="129" spans="5:5" x14ac:dyDescent="0.3">
      <c r="E129"/>
    </row>
    <row r="130" spans="5:5" x14ac:dyDescent="0.3">
      <c r="E130"/>
    </row>
    <row r="131" spans="5:5" x14ac:dyDescent="0.3">
      <c r="E131"/>
    </row>
    <row r="132" spans="5:5" x14ac:dyDescent="0.3">
      <c r="E132"/>
    </row>
    <row r="133" spans="5:5" x14ac:dyDescent="0.3">
      <c r="E133"/>
    </row>
    <row r="134" spans="5:5" x14ac:dyDescent="0.3">
      <c r="E134"/>
    </row>
    <row r="135" spans="5:5" x14ac:dyDescent="0.3">
      <c r="E135"/>
    </row>
    <row r="136" spans="5:5" x14ac:dyDescent="0.3">
      <c r="E136"/>
    </row>
    <row r="137" spans="5:5" x14ac:dyDescent="0.3">
      <c r="E137"/>
    </row>
    <row r="138" spans="5:5" x14ac:dyDescent="0.3">
      <c r="E138"/>
    </row>
    <row r="139" spans="5:5" x14ac:dyDescent="0.3">
      <c r="E139"/>
    </row>
    <row r="140" spans="5:5" x14ac:dyDescent="0.3">
      <c r="E140"/>
    </row>
    <row r="141" spans="5:5" x14ac:dyDescent="0.3">
      <c r="E141"/>
    </row>
    <row r="142" spans="5:5" x14ac:dyDescent="0.3">
      <c r="E142"/>
    </row>
    <row r="143" spans="5:5" x14ac:dyDescent="0.3">
      <c r="E143"/>
    </row>
    <row r="144" spans="5:5" x14ac:dyDescent="0.3">
      <c r="E144"/>
    </row>
    <row r="145" spans="5:5" x14ac:dyDescent="0.3">
      <c r="E145"/>
    </row>
    <row r="146" spans="5:5" x14ac:dyDescent="0.3">
      <c r="E146"/>
    </row>
    <row r="147" spans="5:5" x14ac:dyDescent="0.3">
      <c r="E147"/>
    </row>
    <row r="148" spans="5:5" x14ac:dyDescent="0.3">
      <c r="E148"/>
    </row>
    <row r="149" spans="5:5" x14ac:dyDescent="0.3">
      <c r="E149"/>
    </row>
    <row r="150" spans="5:5" x14ac:dyDescent="0.3">
      <c r="E150"/>
    </row>
    <row r="151" spans="5:5" x14ac:dyDescent="0.3">
      <c r="E151"/>
    </row>
    <row r="152" spans="5:5" x14ac:dyDescent="0.3">
      <c r="E152"/>
    </row>
    <row r="153" spans="5:5" x14ac:dyDescent="0.3">
      <c r="E153"/>
    </row>
    <row r="154" spans="5:5" x14ac:dyDescent="0.3">
      <c r="E154"/>
    </row>
    <row r="155" spans="5:5" x14ac:dyDescent="0.3">
      <c r="E155"/>
    </row>
    <row r="156" spans="5:5" x14ac:dyDescent="0.3">
      <c r="E156"/>
    </row>
    <row r="157" spans="5:5" x14ac:dyDescent="0.3">
      <c r="E157"/>
    </row>
    <row r="158" spans="5:5" x14ac:dyDescent="0.3">
      <c r="E158"/>
    </row>
    <row r="159" spans="5:5" x14ac:dyDescent="0.3">
      <c r="E159"/>
    </row>
    <row r="160" spans="5:5" x14ac:dyDescent="0.3">
      <c r="E160"/>
    </row>
    <row r="161" spans="5:5" x14ac:dyDescent="0.3">
      <c r="E161"/>
    </row>
    <row r="162" spans="5:5" x14ac:dyDescent="0.3">
      <c r="E162"/>
    </row>
    <row r="163" spans="5:5" x14ac:dyDescent="0.3">
      <c r="E163"/>
    </row>
    <row r="164" spans="5:5" x14ac:dyDescent="0.3">
      <c r="E164"/>
    </row>
    <row r="165" spans="5:5" x14ac:dyDescent="0.3">
      <c r="E165"/>
    </row>
    <row r="166" spans="5:5" x14ac:dyDescent="0.3">
      <c r="E166"/>
    </row>
    <row r="167" spans="5:5" x14ac:dyDescent="0.3">
      <c r="E167"/>
    </row>
    <row r="168" spans="5:5" x14ac:dyDescent="0.3">
      <c r="E168"/>
    </row>
    <row r="169" spans="5:5" x14ac:dyDescent="0.3">
      <c r="E169"/>
    </row>
    <row r="170" spans="5:5" x14ac:dyDescent="0.3">
      <c r="E170"/>
    </row>
    <row r="171" spans="5:5" x14ac:dyDescent="0.3">
      <c r="E171"/>
    </row>
    <row r="172" spans="5:5" x14ac:dyDescent="0.3">
      <c r="E172"/>
    </row>
    <row r="173" spans="5:5" x14ac:dyDescent="0.3">
      <c r="E173"/>
    </row>
    <row r="174" spans="5:5" x14ac:dyDescent="0.3">
      <c r="E174"/>
    </row>
    <row r="175" spans="5:5" x14ac:dyDescent="0.3">
      <c r="E175"/>
    </row>
    <row r="176" spans="5: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row r="293" spans="5:5" x14ac:dyDescent="0.3">
      <c r="E293"/>
    </row>
    <row r="294" spans="5:5" x14ac:dyDescent="0.3">
      <c r="E294"/>
    </row>
    <row r="295" spans="5:5" x14ac:dyDescent="0.3">
      <c r="E295"/>
    </row>
    <row r="296" spans="5:5" x14ac:dyDescent="0.3">
      <c r="E296"/>
    </row>
    <row r="297" spans="5:5" x14ac:dyDescent="0.3">
      <c r="E297"/>
    </row>
    <row r="298" spans="5:5" x14ac:dyDescent="0.3">
      <c r="E298"/>
    </row>
    <row r="299" spans="5:5" x14ac:dyDescent="0.3">
      <c r="E299"/>
    </row>
    <row r="300" spans="5:5" x14ac:dyDescent="0.3">
      <c r="E300"/>
    </row>
    <row r="301" spans="5:5" x14ac:dyDescent="0.3">
      <c r="E301"/>
    </row>
    <row r="302" spans="5:5" x14ac:dyDescent="0.3">
      <c r="E302"/>
    </row>
    <row r="303" spans="5:5" x14ac:dyDescent="0.3">
      <c r="E303"/>
    </row>
    <row r="304" spans="5:5" x14ac:dyDescent="0.3">
      <c r="E304"/>
    </row>
    <row r="305" spans="5:5" x14ac:dyDescent="0.3">
      <c r="E305"/>
    </row>
    <row r="306" spans="5:5" x14ac:dyDescent="0.3">
      <c r="E306"/>
    </row>
    <row r="307" spans="5:5" x14ac:dyDescent="0.3">
      <c r="E307"/>
    </row>
    <row r="308" spans="5:5" x14ac:dyDescent="0.3">
      <c r="E308"/>
    </row>
    <row r="309" spans="5:5" x14ac:dyDescent="0.3">
      <c r="E309"/>
    </row>
    <row r="310" spans="5:5" x14ac:dyDescent="0.3">
      <c r="E310"/>
    </row>
    <row r="311" spans="5:5" x14ac:dyDescent="0.3">
      <c r="E311"/>
    </row>
    <row r="312" spans="5:5" x14ac:dyDescent="0.3">
      <c r="E312"/>
    </row>
    <row r="313" spans="5:5" x14ac:dyDescent="0.3">
      <c r="E313"/>
    </row>
    <row r="314" spans="5:5" x14ac:dyDescent="0.3">
      <c r="E314"/>
    </row>
    <row r="315" spans="5:5" x14ac:dyDescent="0.3">
      <c r="E315"/>
    </row>
    <row r="316" spans="5:5" x14ac:dyDescent="0.3">
      <c r="E316"/>
    </row>
    <row r="317" spans="5:5" x14ac:dyDescent="0.3">
      <c r="E317"/>
    </row>
    <row r="318" spans="5:5" x14ac:dyDescent="0.3">
      <c r="E318"/>
    </row>
    <row r="319" spans="5:5" x14ac:dyDescent="0.3">
      <c r="E319"/>
    </row>
    <row r="320" spans="5:5" x14ac:dyDescent="0.3">
      <c r="E320"/>
    </row>
    <row r="321" spans="5:5" x14ac:dyDescent="0.3">
      <c r="E321"/>
    </row>
    <row r="322" spans="5:5" x14ac:dyDescent="0.3">
      <c r="E322"/>
    </row>
    <row r="323" spans="5:5" x14ac:dyDescent="0.3">
      <c r="E323"/>
    </row>
    <row r="324" spans="5:5" x14ac:dyDescent="0.3">
      <c r="E324"/>
    </row>
    <row r="325" spans="5:5" x14ac:dyDescent="0.3">
      <c r="E325"/>
    </row>
    <row r="326" spans="5:5" x14ac:dyDescent="0.3">
      <c r="E326"/>
    </row>
    <row r="327" spans="5:5" x14ac:dyDescent="0.3">
      <c r="E327"/>
    </row>
    <row r="328" spans="5:5" x14ac:dyDescent="0.3">
      <c r="E328"/>
    </row>
    <row r="329" spans="5:5" x14ac:dyDescent="0.3">
      <c r="E329"/>
    </row>
    <row r="330" spans="5:5" x14ac:dyDescent="0.3">
      <c r="E330"/>
    </row>
    <row r="331" spans="5:5" x14ac:dyDescent="0.3">
      <c r="E331"/>
    </row>
    <row r="332" spans="5:5" x14ac:dyDescent="0.3">
      <c r="E332"/>
    </row>
    <row r="333" spans="5:5" x14ac:dyDescent="0.3">
      <c r="E333"/>
    </row>
    <row r="334" spans="5:5" x14ac:dyDescent="0.3">
      <c r="E334"/>
    </row>
    <row r="335" spans="5:5" x14ac:dyDescent="0.3">
      <c r="E335"/>
    </row>
    <row r="336" spans="5:5" x14ac:dyDescent="0.3">
      <c r="E336"/>
    </row>
    <row r="337" spans="5:5" x14ac:dyDescent="0.3">
      <c r="E337"/>
    </row>
    <row r="338" spans="5:5" x14ac:dyDescent="0.3">
      <c r="E338"/>
    </row>
    <row r="339" spans="5:5" x14ac:dyDescent="0.3">
      <c r="E339"/>
    </row>
    <row r="340" spans="5:5" x14ac:dyDescent="0.3">
      <c r="E340"/>
    </row>
    <row r="341" spans="5:5" x14ac:dyDescent="0.3">
      <c r="E341"/>
    </row>
    <row r="342" spans="5:5" x14ac:dyDescent="0.3">
      <c r="E342"/>
    </row>
    <row r="343" spans="5:5" x14ac:dyDescent="0.3">
      <c r="E343"/>
    </row>
    <row r="344" spans="5:5" x14ac:dyDescent="0.3">
      <c r="E344"/>
    </row>
    <row r="345" spans="5:5" x14ac:dyDescent="0.3">
      <c r="E345"/>
    </row>
    <row r="346" spans="5:5" x14ac:dyDescent="0.3">
      <c r="E346"/>
    </row>
    <row r="347" spans="5:5" x14ac:dyDescent="0.3">
      <c r="E347"/>
    </row>
    <row r="348" spans="5:5" x14ac:dyDescent="0.3">
      <c r="E348"/>
    </row>
    <row r="349" spans="5:5" x14ac:dyDescent="0.3">
      <c r="E349"/>
    </row>
    <row r="350" spans="5:5" x14ac:dyDescent="0.3">
      <c r="E350"/>
    </row>
    <row r="351" spans="5:5" x14ac:dyDescent="0.3">
      <c r="E351"/>
    </row>
    <row r="352" spans="5:5" x14ac:dyDescent="0.3">
      <c r="E352"/>
    </row>
    <row r="353" spans="5:5" x14ac:dyDescent="0.3">
      <c r="E353"/>
    </row>
    <row r="354" spans="5:5" x14ac:dyDescent="0.3">
      <c r="E354"/>
    </row>
    <row r="355" spans="5:5" x14ac:dyDescent="0.3">
      <c r="E355"/>
    </row>
    <row r="356" spans="5:5" x14ac:dyDescent="0.3">
      <c r="E356"/>
    </row>
    <row r="357" spans="5:5" x14ac:dyDescent="0.3">
      <c r="E357"/>
    </row>
    <row r="358" spans="5:5" x14ac:dyDescent="0.3">
      <c r="E358"/>
    </row>
    <row r="359" spans="5:5" x14ac:dyDescent="0.3">
      <c r="E359"/>
    </row>
    <row r="360" spans="5:5" x14ac:dyDescent="0.3">
      <c r="E360"/>
    </row>
    <row r="361" spans="5:5" x14ac:dyDescent="0.3">
      <c r="E361"/>
    </row>
    <row r="362" spans="5:5" x14ac:dyDescent="0.3">
      <c r="E362"/>
    </row>
    <row r="363" spans="5:5" x14ac:dyDescent="0.3">
      <c r="E363"/>
    </row>
    <row r="364" spans="5:5" x14ac:dyDescent="0.3">
      <c r="E364"/>
    </row>
    <row r="365" spans="5:5" x14ac:dyDescent="0.3">
      <c r="E365"/>
    </row>
    <row r="366" spans="5:5" x14ac:dyDescent="0.3">
      <c r="E366"/>
    </row>
    <row r="367" spans="5:5" x14ac:dyDescent="0.3">
      <c r="E367"/>
    </row>
    <row r="368" spans="5:5" x14ac:dyDescent="0.3">
      <c r="E368"/>
    </row>
    <row r="369" spans="5:5" x14ac:dyDescent="0.3">
      <c r="E369"/>
    </row>
    <row r="370" spans="5:5" x14ac:dyDescent="0.3">
      <c r="E370"/>
    </row>
    <row r="371" spans="5:5" x14ac:dyDescent="0.3">
      <c r="E371"/>
    </row>
    <row r="372" spans="5:5" x14ac:dyDescent="0.3">
      <c r="E372"/>
    </row>
    <row r="373" spans="5:5" x14ac:dyDescent="0.3">
      <c r="E373"/>
    </row>
    <row r="374" spans="5:5" x14ac:dyDescent="0.3">
      <c r="E374"/>
    </row>
    <row r="375" spans="5:5" x14ac:dyDescent="0.3">
      <c r="E375"/>
    </row>
    <row r="376" spans="5:5" x14ac:dyDescent="0.3">
      <c r="E376"/>
    </row>
    <row r="377" spans="5:5" x14ac:dyDescent="0.3">
      <c r="E377"/>
    </row>
    <row r="378" spans="5:5" x14ac:dyDescent="0.3">
      <c r="E378"/>
    </row>
    <row r="379" spans="5:5" x14ac:dyDescent="0.3">
      <c r="E379"/>
    </row>
    <row r="380" spans="5:5" x14ac:dyDescent="0.3">
      <c r="E380"/>
    </row>
    <row r="381" spans="5:5" x14ac:dyDescent="0.3">
      <c r="E381"/>
    </row>
    <row r="382" spans="5:5" x14ac:dyDescent="0.3">
      <c r="E382"/>
    </row>
    <row r="383" spans="5:5" x14ac:dyDescent="0.3">
      <c r="E383"/>
    </row>
    <row r="384" spans="5:5" x14ac:dyDescent="0.3">
      <c r="E384"/>
    </row>
    <row r="385" spans="5:5" x14ac:dyDescent="0.3">
      <c r="E385"/>
    </row>
    <row r="386" spans="5:5" x14ac:dyDescent="0.3">
      <c r="E386"/>
    </row>
    <row r="387" spans="5:5" x14ac:dyDescent="0.3">
      <c r="E387"/>
    </row>
    <row r="388" spans="5:5" x14ac:dyDescent="0.3">
      <c r="E388"/>
    </row>
    <row r="389" spans="5:5" x14ac:dyDescent="0.3">
      <c r="E389"/>
    </row>
    <row r="390" spans="5:5" x14ac:dyDescent="0.3">
      <c r="E390"/>
    </row>
    <row r="391" spans="5:5" x14ac:dyDescent="0.3">
      <c r="E391"/>
    </row>
    <row r="392" spans="5:5" x14ac:dyDescent="0.3">
      <c r="E392"/>
    </row>
    <row r="393" spans="5:5" x14ac:dyDescent="0.3">
      <c r="E393"/>
    </row>
    <row r="394" spans="5:5" x14ac:dyDescent="0.3">
      <c r="E394"/>
    </row>
    <row r="395" spans="5:5" x14ac:dyDescent="0.3">
      <c r="E395"/>
    </row>
    <row r="396" spans="5:5" x14ac:dyDescent="0.3">
      <c r="E396"/>
    </row>
    <row r="397" spans="5:5" x14ac:dyDescent="0.3">
      <c r="E397"/>
    </row>
    <row r="398" spans="5:5" x14ac:dyDescent="0.3">
      <c r="E398"/>
    </row>
    <row r="399" spans="5:5" x14ac:dyDescent="0.3">
      <c r="E399"/>
    </row>
    <row r="400" spans="5:5" x14ac:dyDescent="0.3">
      <c r="E400"/>
    </row>
    <row r="401" spans="5:5" x14ac:dyDescent="0.3">
      <c r="E401"/>
    </row>
    <row r="402" spans="5:5" x14ac:dyDescent="0.3">
      <c r="E402"/>
    </row>
    <row r="403" spans="5:5" x14ac:dyDescent="0.3">
      <c r="E403"/>
    </row>
    <row r="404" spans="5:5" x14ac:dyDescent="0.3">
      <c r="E404"/>
    </row>
    <row r="405" spans="5:5" x14ac:dyDescent="0.3">
      <c r="E405"/>
    </row>
    <row r="406" spans="5:5" x14ac:dyDescent="0.3">
      <c r="E406"/>
    </row>
    <row r="407" spans="5:5" x14ac:dyDescent="0.3">
      <c r="E407"/>
    </row>
    <row r="408" spans="5:5" x14ac:dyDescent="0.3">
      <c r="E408"/>
    </row>
    <row r="409" spans="5:5" x14ac:dyDescent="0.3">
      <c r="E409"/>
    </row>
    <row r="410" spans="5:5" x14ac:dyDescent="0.3">
      <c r="E410"/>
    </row>
    <row r="411" spans="5:5" x14ac:dyDescent="0.3">
      <c r="E411"/>
    </row>
    <row r="412" spans="5:5" x14ac:dyDescent="0.3">
      <c r="E412"/>
    </row>
    <row r="413" spans="5:5" x14ac:dyDescent="0.3">
      <c r="E413"/>
    </row>
    <row r="414" spans="5:5" x14ac:dyDescent="0.3">
      <c r="E414"/>
    </row>
    <row r="415" spans="5:5" x14ac:dyDescent="0.3">
      <c r="E415"/>
    </row>
    <row r="416" spans="5:5" x14ac:dyDescent="0.3">
      <c r="E416"/>
    </row>
    <row r="417" spans="5:5" x14ac:dyDescent="0.3">
      <c r="E417"/>
    </row>
    <row r="418" spans="5:5" x14ac:dyDescent="0.3">
      <c r="E418"/>
    </row>
    <row r="419" spans="5:5" x14ac:dyDescent="0.3">
      <c r="E419"/>
    </row>
    <row r="420" spans="5:5" x14ac:dyDescent="0.3">
      <c r="E420"/>
    </row>
    <row r="421" spans="5:5" x14ac:dyDescent="0.3">
      <c r="E421"/>
    </row>
    <row r="422" spans="5:5" x14ac:dyDescent="0.3">
      <c r="E422"/>
    </row>
    <row r="423" spans="5:5" x14ac:dyDescent="0.3">
      <c r="E423"/>
    </row>
    <row r="424" spans="5:5" x14ac:dyDescent="0.3">
      <c r="E424"/>
    </row>
    <row r="425" spans="5:5" x14ac:dyDescent="0.3">
      <c r="E425"/>
    </row>
    <row r="426" spans="5:5" x14ac:dyDescent="0.3">
      <c r="E426"/>
    </row>
    <row r="427" spans="5:5" x14ac:dyDescent="0.3">
      <c r="E427"/>
    </row>
    <row r="428" spans="5:5" x14ac:dyDescent="0.3">
      <c r="E428"/>
    </row>
    <row r="429" spans="5:5" x14ac:dyDescent="0.3">
      <c r="E429"/>
    </row>
    <row r="430" spans="5:5" x14ac:dyDescent="0.3">
      <c r="E430"/>
    </row>
    <row r="431" spans="5:5" x14ac:dyDescent="0.3">
      <c r="E431"/>
    </row>
    <row r="432" spans="5:5" x14ac:dyDescent="0.3">
      <c r="E432"/>
    </row>
    <row r="433" spans="5:5" x14ac:dyDescent="0.3">
      <c r="E433"/>
    </row>
    <row r="434" spans="5:5" x14ac:dyDescent="0.3">
      <c r="E434"/>
    </row>
    <row r="435" spans="5:5" x14ac:dyDescent="0.3">
      <c r="E435"/>
    </row>
    <row r="436" spans="5:5" x14ac:dyDescent="0.3">
      <c r="E436"/>
    </row>
    <row r="437" spans="5:5" x14ac:dyDescent="0.3">
      <c r="E437"/>
    </row>
    <row r="438" spans="5:5" x14ac:dyDescent="0.3">
      <c r="E438"/>
    </row>
    <row r="439" spans="5:5" x14ac:dyDescent="0.3">
      <c r="E439"/>
    </row>
    <row r="440" spans="5:5" x14ac:dyDescent="0.3">
      <c r="E440"/>
    </row>
    <row r="441" spans="5:5" x14ac:dyDescent="0.3">
      <c r="E441"/>
    </row>
    <row r="442" spans="5:5" x14ac:dyDescent="0.3">
      <c r="E442"/>
    </row>
    <row r="443" spans="5:5" x14ac:dyDescent="0.3">
      <c r="E443"/>
    </row>
    <row r="444" spans="5:5" x14ac:dyDescent="0.3">
      <c r="E444"/>
    </row>
    <row r="445" spans="5:5" x14ac:dyDescent="0.3">
      <c r="E445"/>
    </row>
    <row r="446" spans="5:5" x14ac:dyDescent="0.3">
      <c r="E446"/>
    </row>
    <row r="447" spans="5:5" x14ac:dyDescent="0.3">
      <c r="E447"/>
    </row>
    <row r="448" spans="5:5" x14ac:dyDescent="0.3">
      <c r="E448"/>
    </row>
    <row r="449" spans="5:5" x14ac:dyDescent="0.3">
      <c r="E449"/>
    </row>
    <row r="450" spans="5:5" x14ac:dyDescent="0.3">
      <c r="E450"/>
    </row>
    <row r="451" spans="5:5" x14ac:dyDescent="0.3">
      <c r="E451"/>
    </row>
    <row r="452" spans="5:5" x14ac:dyDescent="0.3">
      <c r="E452"/>
    </row>
    <row r="453" spans="5:5" x14ac:dyDescent="0.3">
      <c r="E453"/>
    </row>
    <row r="454" spans="5:5" x14ac:dyDescent="0.3">
      <c r="E454"/>
    </row>
    <row r="455" spans="5:5" x14ac:dyDescent="0.3">
      <c r="E455"/>
    </row>
    <row r="456" spans="5:5" x14ac:dyDescent="0.3">
      <c r="E456"/>
    </row>
    <row r="457" spans="5:5" x14ac:dyDescent="0.3">
      <c r="E457"/>
    </row>
    <row r="458" spans="5:5" x14ac:dyDescent="0.3">
      <c r="E458"/>
    </row>
    <row r="459" spans="5:5" x14ac:dyDescent="0.3">
      <c r="E459"/>
    </row>
    <row r="460" spans="5:5" x14ac:dyDescent="0.3">
      <c r="E460"/>
    </row>
    <row r="461" spans="5:5" x14ac:dyDescent="0.3">
      <c r="E461"/>
    </row>
    <row r="462" spans="5:5" x14ac:dyDescent="0.3">
      <c r="E462"/>
    </row>
    <row r="463" spans="5:5" x14ac:dyDescent="0.3">
      <c r="E463"/>
    </row>
    <row r="464" spans="5:5" x14ac:dyDescent="0.3">
      <c r="E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row r="1115" spans="5:5" x14ac:dyDescent="0.3">
      <c r="E1115"/>
    </row>
    <row r="1116" spans="5:5" x14ac:dyDescent="0.3">
      <c r="E1116"/>
    </row>
    <row r="1117" spans="5:5" x14ac:dyDescent="0.3">
      <c r="E1117"/>
    </row>
    <row r="1118" spans="5:5" x14ac:dyDescent="0.3">
      <c r="E1118"/>
    </row>
    <row r="1119" spans="5:5" x14ac:dyDescent="0.3">
      <c r="E1119"/>
    </row>
    <row r="1120" spans="5:5" x14ac:dyDescent="0.3">
      <c r="E1120"/>
    </row>
    <row r="1121" spans="5:5" x14ac:dyDescent="0.3">
      <c r="E1121"/>
    </row>
    <row r="1122" spans="5:5" x14ac:dyDescent="0.3">
      <c r="E1122"/>
    </row>
    <row r="1123" spans="5:5" x14ac:dyDescent="0.3">
      <c r="E1123"/>
    </row>
    <row r="1124" spans="5:5" x14ac:dyDescent="0.3">
      <c r="E1124"/>
    </row>
    <row r="1125" spans="5:5" x14ac:dyDescent="0.3">
      <c r="E1125"/>
    </row>
    <row r="1126" spans="5:5" x14ac:dyDescent="0.3">
      <c r="E1126"/>
    </row>
    <row r="1127" spans="5:5" x14ac:dyDescent="0.3">
      <c r="E1127"/>
    </row>
    <row r="1128" spans="5:5" x14ac:dyDescent="0.3">
      <c r="E1128"/>
    </row>
    <row r="1129" spans="5:5" x14ac:dyDescent="0.3">
      <c r="E1129"/>
    </row>
    <row r="1130" spans="5:5" x14ac:dyDescent="0.3">
      <c r="E1130"/>
    </row>
    <row r="1131" spans="5:5" x14ac:dyDescent="0.3">
      <c r="E1131"/>
    </row>
    <row r="1132" spans="5:5" x14ac:dyDescent="0.3">
      <c r="E1132"/>
    </row>
    <row r="1133" spans="5:5" x14ac:dyDescent="0.3">
      <c r="E1133"/>
    </row>
    <row r="1134" spans="5:5" x14ac:dyDescent="0.3">
      <c r="E1134"/>
    </row>
    <row r="1135" spans="5:5" x14ac:dyDescent="0.3">
      <c r="E1135"/>
    </row>
    <row r="1136" spans="5:5" x14ac:dyDescent="0.3">
      <c r="E1136"/>
    </row>
    <row r="1137" spans="5:5" x14ac:dyDescent="0.3">
      <c r="E1137"/>
    </row>
    <row r="1138" spans="5:5" x14ac:dyDescent="0.3">
      <c r="E1138"/>
    </row>
    <row r="1139" spans="5:5" x14ac:dyDescent="0.3">
      <c r="E1139"/>
    </row>
    <row r="1140" spans="5:5" x14ac:dyDescent="0.3">
      <c r="E1140"/>
    </row>
    <row r="1141" spans="5:5" x14ac:dyDescent="0.3">
      <c r="E1141"/>
    </row>
    <row r="1142" spans="5:5" x14ac:dyDescent="0.3">
      <c r="E1142"/>
    </row>
    <row r="1143" spans="5:5" x14ac:dyDescent="0.3">
      <c r="E1143"/>
    </row>
    <row r="1144" spans="5:5" x14ac:dyDescent="0.3">
      <c r="E1144"/>
    </row>
    <row r="1145" spans="5:5" x14ac:dyDescent="0.3">
      <c r="E1145"/>
    </row>
    <row r="1146" spans="5:5" x14ac:dyDescent="0.3">
      <c r="E1146"/>
    </row>
    <row r="1147" spans="5:5" x14ac:dyDescent="0.3">
      <c r="E1147"/>
    </row>
    <row r="1148" spans="5:5" x14ac:dyDescent="0.3">
      <c r="E1148"/>
    </row>
    <row r="1149" spans="5:5" x14ac:dyDescent="0.3">
      <c r="E1149"/>
    </row>
    <row r="1150" spans="5:5" x14ac:dyDescent="0.3">
      <c r="E1150"/>
    </row>
    <row r="1151" spans="5:5" x14ac:dyDescent="0.3">
      <c r="E1151"/>
    </row>
    <row r="1152" spans="5:5" x14ac:dyDescent="0.3">
      <c r="E1152"/>
    </row>
    <row r="1153" spans="5:5" x14ac:dyDescent="0.3">
      <c r="E1153"/>
    </row>
    <row r="1154" spans="5:5" x14ac:dyDescent="0.3">
      <c r="E1154"/>
    </row>
    <row r="1155" spans="5:5" x14ac:dyDescent="0.3">
      <c r="E1155"/>
    </row>
    <row r="1156" spans="5:5" x14ac:dyDescent="0.3">
      <c r="E1156"/>
    </row>
    <row r="1157" spans="5:5" x14ac:dyDescent="0.3">
      <c r="E1157"/>
    </row>
    <row r="1158" spans="5:5" x14ac:dyDescent="0.3">
      <c r="E1158"/>
    </row>
    <row r="1159" spans="5:5" x14ac:dyDescent="0.3">
      <c r="E1159"/>
    </row>
    <row r="1160" spans="5:5" x14ac:dyDescent="0.3">
      <c r="E1160"/>
    </row>
    <row r="1161" spans="5:5" x14ac:dyDescent="0.3">
      <c r="E1161"/>
    </row>
    <row r="1162" spans="5:5" x14ac:dyDescent="0.3">
      <c r="E1162"/>
    </row>
    <row r="1163" spans="5:5" x14ac:dyDescent="0.3">
      <c r="E1163"/>
    </row>
    <row r="1164" spans="5:5" x14ac:dyDescent="0.3">
      <c r="E1164"/>
    </row>
    <row r="1165" spans="5:5" x14ac:dyDescent="0.3">
      <c r="E1165"/>
    </row>
    <row r="1166" spans="5:5" x14ac:dyDescent="0.3">
      <c r="E1166"/>
    </row>
    <row r="1167" spans="5:5" x14ac:dyDescent="0.3">
      <c r="E1167"/>
    </row>
    <row r="1168" spans="5:5" x14ac:dyDescent="0.3">
      <c r="E1168"/>
    </row>
    <row r="1169" spans="5:5" x14ac:dyDescent="0.3">
      <c r="E1169"/>
    </row>
    <row r="1170" spans="5:5" x14ac:dyDescent="0.3">
      <c r="E1170"/>
    </row>
    <row r="1171" spans="5:5" x14ac:dyDescent="0.3">
      <c r="E1171"/>
    </row>
    <row r="1172" spans="5:5" x14ac:dyDescent="0.3">
      <c r="E1172"/>
    </row>
    <row r="1173" spans="5:5" x14ac:dyDescent="0.3">
      <c r="E1173"/>
    </row>
    <row r="1174" spans="5:5" x14ac:dyDescent="0.3">
      <c r="E1174"/>
    </row>
    <row r="1175" spans="5:5" x14ac:dyDescent="0.3">
      <c r="E1175"/>
    </row>
    <row r="1176" spans="5:5" x14ac:dyDescent="0.3">
      <c r="E1176"/>
    </row>
    <row r="1177" spans="5:5" x14ac:dyDescent="0.3">
      <c r="E1177"/>
    </row>
    <row r="1178" spans="5:5" x14ac:dyDescent="0.3">
      <c r="E1178"/>
    </row>
    <row r="1179" spans="5:5" x14ac:dyDescent="0.3">
      <c r="E1179"/>
    </row>
    <row r="1180" spans="5:5" x14ac:dyDescent="0.3">
      <c r="E1180"/>
    </row>
    <row r="1181" spans="5:5" x14ac:dyDescent="0.3">
      <c r="E1181"/>
    </row>
    <row r="1182" spans="5:5" x14ac:dyDescent="0.3">
      <c r="E1182"/>
    </row>
    <row r="1183" spans="5:5" x14ac:dyDescent="0.3">
      <c r="E1183"/>
    </row>
    <row r="1184" spans="5:5" x14ac:dyDescent="0.3">
      <c r="E1184"/>
    </row>
    <row r="1185" spans="5:5" x14ac:dyDescent="0.3">
      <c r="E1185"/>
    </row>
    <row r="1186" spans="5:5" x14ac:dyDescent="0.3">
      <c r="E1186"/>
    </row>
    <row r="1187" spans="5:5" x14ac:dyDescent="0.3">
      <c r="E1187"/>
    </row>
    <row r="1188" spans="5:5" x14ac:dyDescent="0.3">
      <c r="E1188"/>
    </row>
    <row r="1189" spans="5:5" x14ac:dyDescent="0.3">
      <c r="E1189"/>
    </row>
    <row r="1190" spans="5:5" x14ac:dyDescent="0.3">
      <c r="E1190"/>
    </row>
    <row r="1191" spans="5:5" x14ac:dyDescent="0.3">
      <c r="E1191"/>
    </row>
    <row r="1192" spans="5:5" x14ac:dyDescent="0.3">
      <c r="E1192"/>
    </row>
    <row r="1193" spans="5:5" x14ac:dyDescent="0.3">
      <c r="E1193"/>
    </row>
    <row r="1194" spans="5:5" x14ac:dyDescent="0.3">
      <c r="E1194"/>
    </row>
    <row r="1195" spans="5:5" x14ac:dyDescent="0.3">
      <c r="E1195"/>
    </row>
    <row r="1196" spans="5:5" x14ac:dyDescent="0.3">
      <c r="E1196"/>
    </row>
    <row r="1197" spans="5:5" x14ac:dyDescent="0.3">
      <c r="E1197"/>
    </row>
    <row r="1198" spans="5:5" x14ac:dyDescent="0.3">
      <c r="E1198"/>
    </row>
    <row r="1199" spans="5:5" x14ac:dyDescent="0.3">
      <c r="E1199"/>
    </row>
    <row r="1200" spans="5:5" x14ac:dyDescent="0.3">
      <c r="E1200"/>
    </row>
    <row r="1201" spans="5:5" x14ac:dyDescent="0.3">
      <c r="E1201"/>
    </row>
    <row r="1202" spans="5:5" x14ac:dyDescent="0.3">
      <c r="E1202"/>
    </row>
    <row r="1203" spans="5:5" x14ac:dyDescent="0.3">
      <c r="E1203"/>
    </row>
    <row r="1204" spans="5:5" x14ac:dyDescent="0.3">
      <c r="E1204"/>
    </row>
    <row r="1205" spans="5:5" x14ac:dyDescent="0.3">
      <c r="E1205"/>
    </row>
    <row r="1206" spans="5:5" x14ac:dyDescent="0.3">
      <c r="E1206"/>
    </row>
    <row r="1207" spans="5:5" x14ac:dyDescent="0.3">
      <c r="E1207"/>
    </row>
    <row r="1208" spans="5:5" x14ac:dyDescent="0.3">
      <c r="E1208"/>
    </row>
    <row r="1209" spans="5:5" x14ac:dyDescent="0.3">
      <c r="E1209"/>
    </row>
    <row r="1210" spans="5:5" x14ac:dyDescent="0.3">
      <c r="E1210"/>
    </row>
    <row r="1211" spans="5:5" x14ac:dyDescent="0.3">
      <c r="E1211"/>
    </row>
    <row r="1212" spans="5:5" x14ac:dyDescent="0.3">
      <c r="E1212"/>
    </row>
    <row r="1213" spans="5:5" x14ac:dyDescent="0.3">
      <c r="E1213"/>
    </row>
    <row r="1214" spans="5:5" x14ac:dyDescent="0.3">
      <c r="E1214"/>
    </row>
    <row r="1215" spans="5:5" x14ac:dyDescent="0.3">
      <c r="E1215"/>
    </row>
    <row r="1216" spans="5:5" x14ac:dyDescent="0.3">
      <c r="E1216"/>
    </row>
    <row r="1217" spans="5:5" x14ac:dyDescent="0.3">
      <c r="E1217"/>
    </row>
    <row r="1218" spans="5:5" x14ac:dyDescent="0.3">
      <c r="E1218"/>
    </row>
    <row r="1219" spans="5:5" x14ac:dyDescent="0.3">
      <c r="E1219"/>
    </row>
    <row r="1220" spans="5:5" x14ac:dyDescent="0.3">
      <c r="E1220"/>
    </row>
    <row r="1221" spans="5:5" x14ac:dyDescent="0.3">
      <c r="E1221"/>
    </row>
    <row r="1222" spans="5:5" x14ac:dyDescent="0.3">
      <c r="E1222"/>
    </row>
    <row r="1223" spans="5:5" x14ac:dyDescent="0.3">
      <c r="E1223"/>
    </row>
    <row r="1224" spans="5:5" x14ac:dyDescent="0.3">
      <c r="E1224"/>
    </row>
    <row r="1225" spans="5:5" x14ac:dyDescent="0.3">
      <c r="E1225"/>
    </row>
    <row r="1226" spans="5:5" x14ac:dyDescent="0.3">
      <c r="E1226"/>
    </row>
    <row r="1227" spans="5:5" x14ac:dyDescent="0.3">
      <c r="E1227"/>
    </row>
    <row r="1228" spans="5:5" x14ac:dyDescent="0.3">
      <c r="E1228"/>
    </row>
    <row r="1229" spans="5:5" x14ac:dyDescent="0.3">
      <c r="E1229"/>
    </row>
    <row r="1230" spans="5:5" x14ac:dyDescent="0.3">
      <c r="E1230"/>
    </row>
    <row r="1231" spans="5:5" x14ac:dyDescent="0.3">
      <c r="E1231"/>
    </row>
    <row r="1232" spans="5:5" x14ac:dyDescent="0.3">
      <c r="E1232"/>
    </row>
    <row r="1233" spans="5:5" x14ac:dyDescent="0.3">
      <c r="E1233"/>
    </row>
    <row r="1234" spans="5:5" x14ac:dyDescent="0.3">
      <c r="E1234"/>
    </row>
    <row r="1235" spans="5:5" x14ac:dyDescent="0.3">
      <c r="E1235"/>
    </row>
    <row r="1236" spans="5:5" x14ac:dyDescent="0.3">
      <c r="E1236"/>
    </row>
    <row r="1237" spans="5:5" x14ac:dyDescent="0.3">
      <c r="E1237"/>
    </row>
    <row r="1238" spans="5:5" x14ac:dyDescent="0.3">
      <c r="E1238"/>
    </row>
    <row r="1239" spans="5:5" x14ac:dyDescent="0.3">
      <c r="E1239"/>
    </row>
    <row r="1240" spans="5:5" x14ac:dyDescent="0.3">
      <c r="E1240"/>
    </row>
    <row r="1241" spans="5:5" x14ac:dyDescent="0.3">
      <c r="E1241"/>
    </row>
    <row r="1242" spans="5:5" x14ac:dyDescent="0.3">
      <c r="E1242"/>
    </row>
    <row r="1243" spans="5:5" x14ac:dyDescent="0.3">
      <c r="E1243"/>
    </row>
    <row r="1244" spans="5:5" x14ac:dyDescent="0.3">
      <c r="E1244"/>
    </row>
    <row r="1245" spans="5:5" x14ac:dyDescent="0.3">
      <c r="E1245"/>
    </row>
    <row r="1246" spans="5:5" x14ac:dyDescent="0.3">
      <c r="E1246"/>
    </row>
    <row r="1247" spans="5:5" x14ac:dyDescent="0.3">
      <c r="E1247"/>
    </row>
    <row r="1248" spans="5:5" x14ac:dyDescent="0.3">
      <c r="E1248"/>
    </row>
    <row r="1249" spans="5:5" x14ac:dyDescent="0.3">
      <c r="E1249"/>
    </row>
    <row r="1250" spans="5:5" x14ac:dyDescent="0.3">
      <c r="E1250"/>
    </row>
    <row r="1251" spans="5:5" x14ac:dyDescent="0.3">
      <c r="E1251"/>
    </row>
    <row r="1252" spans="5:5" x14ac:dyDescent="0.3">
      <c r="E1252"/>
    </row>
    <row r="1253" spans="5:5" x14ac:dyDescent="0.3">
      <c r="E1253"/>
    </row>
    <row r="1254" spans="5:5" x14ac:dyDescent="0.3">
      <c r="E1254"/>
    </row>
    <row r="1255" spans="5:5" x14ac:dyDescent="0.3">
      <c r="E1255"/>
    </row>
    <row r="1256" spans="5:5" x14ac:dyDescent="0.3">
      <c r="E1256"/>
    </row>
    <row r="1257" spans="5:5" x14ac:dyDescent="0.3">
      <c r="E1257"/>
    </row>
    <row r="1258" spans="5:5" x14ac:dyDescent="0.3">
      <c r="E1258"/>
    </row>
    <row r="1259" spans="5:5" x14ac:dyDescent="0.3">
      <c r="E1259"/>
    </row>
    <row r="1260" spans="5:5" x14ac:dyDescent="0.3">
      <c r="E1260"/>
    </row>
    <row r="1261" spans="5:5" x14ac:dyDescent="0.3">
      <c r="E1261"/>
    </row>
    <row r="1262" spans="5:5" x14ac:dyDescent="0.3">
      <c r="E1262"/>
    </row>
    <row r="1263" spans="5:5" x14ac:dyDescent="0.3">
      <c r="E1263"/>
    </row>
    <row r="1264" spans="5:5" x14ac:dyDescent="0.3">
      <c r="E1264"/>
    </row>
    <row r="1265" spans="5:5" x14ac:dyDescent="0.3">
      <c r="E1265"/>
    </row>
    <row r="1266" spans="5:5" x14ac:dyDescent="0.3">
      <c r="E1266"/>
    </row>
    <row r="1267" spans="5:5" x14ac:dyDescent="0.3">
      <c r="E1267"/>
    </row>
    <row r="1268" spans="5:5" x14ac:dyDescent="0.3">
      <c r="E1268"/>
    </row>
    <row r="1269" spans="5:5" x14ac:dyDescent="0.3">
      <c r="E1269"/>
    </row>
    <row r="1270" spans="5:5" x14ac:dyDescent="0.3">
      <c r="E1270"/>
    </row>
    <row r="1271" spans="5:5" x14ac:dyDescent="0.3">
      <c r="E1271"/>
    </row>
    <row r="1272" spans="5:5" x14ac:dyDescent="0.3">
      <c r="E1272"/>
    </row>
    <row r="1273" spans="5:5" x14ac:dyDescent="0.3">
      <c r="E1273"/>
    </row>
    <row r="1274" spans="5:5" x14ac:dyDescent="0.3">
      <c r="E1274"/>
    </row>
    <row r="1275" spans="5:5" x14ac:dyDescent="0.3">
      <c r="E1275"/>
    </row>
    <row r="1276" spans="5:5" x14ac:dyDescent="0.3">
      <c r="E1276"/>
    </row>
    <row r="1277" spans="5:5" x14ac:dyDescent="0.3">
      <c r="E1277"/>
    </row>
    <row r="1278" spans="5:5" x14ac:dyDescent="0.3">
      <c r="E1278"/>
    </row>
    <row r="1279" spans="5:5" x14ac:dyDescent="0.3">
      <c r="E1279"/>
    </row>
    <row r="1280" spans="5:5" x14ac:dyDescent="0.3">
      <c r="E1280"/>
    </row>
    <row r="1281" spans="5:5" x14ac:dyDescent="0.3">
      <c r="E1281"/>
    </row>
    <row r="1282" spans="5:5" x14ac:dyDescent="0.3">
      <c r="E1282"/>
    </row>
    <row r="1283" spans="5:5" x14ac:dyDescent="0.3">
      <c r="E1283"/>
    </row>
    <row r="1284" spans="5:5" x14ac:dyDescent="0.3">
      <c r="E1284"/>
    </row>
    <row r="1285" spans="5:5" x14ac:dyDescent="0.3">
      <c r="E1285"/>
    </row>
    <row r="1286" spans="5:5" x14ac:dyDescent="0.3">
      <c r="E1286"/>
    </row>
    <row r="1287" spans="5:5" x14ac:dyDescent="0.3">
      <c r="E1287"/>
    </row>
    <row r="1288" spans="5:5" x14ac:dyDescent="0.3">
      <c r="E1288"/>
    </row>
    <row r="1289" spans="5:5" x14ac:dyDescent="0.3">
      <c r="E1289"/>
    </row>
    <row r="1290" spans="5:5" x14ac:dyDescent="0.3">
      <c r="E1290"/>
    </row>
    <row r="1291" spans="5:5" x14ac:dyDescent="0.3">
      <c r="E1291"/>
    </row>
    <row r="1292" spans="5:5" x14ac:dyDescent="0.3">
      <c r="E1292"/>
    </row>
    <row r="1293" spans="5:5" x14ac:dyDescent="0.3">
      <c r="E1293"/>
    </row>
    <row r="1294" spans="5:5" x14ac:dyDescent="0.3">
      <c r="E1294"/>
    </row>
    <row r="1295" spans="5:5" x14ac:dyDescent="0.3">
      <c r="E1295"/>
    </row>
    <row r="1296" spans="5:5" x14ac:dyDescent="0.3">
      <c r="E1296"/>
    </row>
    <row r="1297" spans="5:5" x14ac:dyDescent="0.3">
      <c r="E1297"/>
    </row>
    <row r="1298" spans="5:5" x14ac:dyDescent="0.3">
      <c r="E1298"/>
    </row>
    <row r="1299" spans="5:5" x14ac:dyDescent="0.3">
      <c r="E1299"/>
    </row>
    <row r="1300" spans="5:5" x14ac:dyDescent="0.3">
      <c r="E1300"/>
    </row>
    <row r="1301" spans="5:5" x14ac:dyDescent="0.3">
      <c r="E1301"/>
    </row>
    <row r="1302" spans="5:5" x14ac:dyDescent="0.3">
      <c r="E1302"/>
    </row>
    <row r="1303" spans="5:5" x14ac:dyDescent="0.3">
      <c r="E1303"/>
    </row>
    <row r="1304" spans="5:5" x14ac:dyDescent="0.3">
      <c r="E1304"/>
    </row>
    <row r="1305" spans="5:5" x14ac:dyDescent="0.3">
      <c r="E1305"/>
    </row>
    <row r="1306" spans="5:5" x14ac:dyDescent="0.3">
      <c r="E1306"/>
    </row>
    <row r="1307" spans="5:5" x14ac:dyDescent="0.3">
      <c r="E1307"/>
    </row>
    <row r="1308" spans="5:5" x14ac:dyDescent="0.3">
      <c r="E1308"/>
    </row>
    <row r="1309" spans="5:5" x14ac:dyDescent="0.3">
      <c r="E1309"/>
    </row>
    <row r="1310" spans="5:5" x14ac:dyDescent="0.3">
      <c r="E1310"/>
    </row>
    <row r="1311" spans="5:5" x14ac:dyDescent="0.3">
      <c r="E1311"/>
    </row>
    <row r="1312" spans="5:5" x14ac:dyDescent="0.3">
      <c r="E1312"/>
    </row>
    <row r="1313" spans="5:5" x14ac:dyDescent="0.3">
      <c r="E1313"/>
    </row>
    <row r="1314" spans="5:5" x14ac:dyDescent="0.3">
      <c r="E1314"/>
    </row>
    <row r="1315" spans="5:5" x14ac:dyDescent="0.3">
      <c r="E1315"/>
    </row>
    <row r="1316" spans="5:5" x14ac:dyDescent="0.3">
      <c r="E1316"/>
    </row>
    <row r="1317" spans="5:5" x14ac:dyDescent="0.3">
      <c r="E1317"/>
    </row>
    <row r="1318" spans="5:5" x14ac:dyDescent="0.3">
      <c r="E1318"/>
    </row>
    <row r="1319" spans="5:5" x14ac:dyDescent="0.3">
      <c r="E1319"/>
    </row>
    <row r="1320" spans="5:5" x14ac:dyDescent="0.3">
      <c r="E1320"/>
    </row>
    <row r="1321" spans="5:5" x14ac:dyDescent="0.3">
      <c r="E1321"/>
    </row>
    <row r="1322" spans="5:5" x14ac:dyDescent="0.3">
      <c r="E1322"/>
    </row>
    <row r="1323" spans="5:5" x14ac:dyDescent="0.3">
      <c r="E1323"/>
    </row>
    <row r="1324" spans="5:5" x14ac:dyDescent="0.3">
      <c r="E1324"/>
    </row>
    <row r="1325" spans="5:5" x14ac:dyDescent="0.3">
      <c r="E1325"/>
    </row>
    <row r="1326" spans="5:5" x14ac:dyDescent="0.3">
      <c r="E1326"/>
    </row>
    <row r="1327" spans="5:5" x14ac:dyDescent="0.3">
      <c r="E1327"/>
    </row>
    <row r="1328" spans="5:5" x14ac:dyDescent="0.3">
      <c r="E1328"/>
    </row>
    <row r="1329" spans="5:5" x14ac:dyDescent="0.3">
      <c r="E1329"/>
    </row>
    <row r="1330" spans="5:5" x14ac:dyDescent="0.3">
      <c r="E1330"/>
    </row>
    <row r="1331" spans="5:5" x14ac:dyDescent="0.3">
      <c r="E1331"/>
    </row>
    <row r="1332" spans="5:5" x14ac:dyDescent="0.3">
      <c r="E1332"/>
    </row>
    <row r="1333" spans="5:5" x14ac:dyDescent="0.3">
      <c r="E1333"/>
    </row>
    <row r="1334" spans="5:5" x14ac:dyDescent="0.3">
      <c r="E1334"/>
    </row>
    <row r="1335" spans="5:5" x14ac:dyDescent="0.3">
      <c r="E1335"/>
    </row>
    <row r="1336" spans="5:5" x14ac:dyDescent="0.3">
      <c r="E1336"/>
    </row>
    <row r="1337" spans="5:5" x14ac:dyDescent="0.3">
      <c r="E1337"/>
    </row>
    <row r="1338" spans="5:5" x14ac:dyDescent="0.3">
      <c r="E1338"/>
    </row>
    <row r="1339" spans="5:5" x14ac:dyDescent="0.3">
      <c r="E1339"/>
    </row>
    <row r="1340" spans="5:5" x14ac:dyDescent="0.3">
      <c r="E1340"/>
    </row>
    <row r="1341" spans="5:5" x14ac:dyDescent="0.3">
      <c r="E1341"/>
    </row>
    <row r="1342" spans="5:5" x14ac:dyDescent="0.3">
      <c r="E1342"/>
    </row>
    <row r="1343" spans="5:5" x14ac:dyDescent="0.3">
      <c r="E1343"/>
    </row>
    <row r="1344" spans="5:5" x14ac:dyDescent="0.3">
      <c r="E1344"/>
    </row>
    <row r="1345" spans="5:5" x14ac:dyDescent="0.3">
      <c r="E1345"/>
    </row>
    <row r="1346" spans="5:5" x14ac:dyDescent="0.3">
      <c r="E1346"/>
    </row>
    <row r="1347" spans="5:5" x14ac:dyDescent="0.3">
      <c r="E1347"/>
    </row>
    <row r="1348" spans="5:5" x14ac:dyDescent="0.3">
      <c r="E1348"/>
    </row>
    <row r="1349" spans="5:5" x14ac:dyDescent="0.3">
      <c r="E1349"/>
    </row>
    <row r="1350" spans="5:5" x14ac:dyDescent="0.3">
      <c r="E1350"/>
    </row>
    <row r="1351" spans="5:5" x14ac:dyDescent="0.3">
      <c r="E1351"/>
    </row>
    <row r="1352" spans="5:5" x14ac:dyDescent="0.3">
      <c r="E1352"/>
    </row>
    <row r="1353" spans="5:5" x14ac:dyDescent="0.3">
      <c r="E1353"/>
    </row>
    <row r="1354" spans="5:5" x14ac:dyDescent="0.3">
      <c r="E1354"/>
    </row>
    <row r="1355" spans="5:5" x14ac:dyDescent="0.3">
      <c r="E1355"/>
    </row>
    <row r="1356" spans="5:5" x14ac:dyDescent="0.3">
      <c r="E1356"/>
    </row>
    <row r="1357" spans="5:5" x14ac:dyDescent="0.3">
      <c r="E1357"/>
    </row>
    <row r="1358" spans="5:5" x14ac:dyDescent="0.3">
      <c r="E1358"/>
    </row>
    <row r="1359" spans="5:5" x14ac:dyDescent="0.3">
      <c r="E1359"/>
    </row>
    <row r="1360" spans="5:5" x14ac:dyDescent="0.3">
      <c r="E1360"/>
    </row>
    <row r="1361" spans="5:5" x14ac:dyDescent="0.3">
      <c r="E1361"/>
    </row>
    <row r="1362" spans="5:5" x14ac:dyDescent="0.3">
      <c r="E1362"/>
    </row>
    <row r="1363" spans="5:5" x14ac:dyDescent="0.3">
      <c r="E1363"/>
    </row>
    <row r="1364" spans="5:5" x14ac:dyDescent="0.3">
      <c r="E1364"/>
    </row>
    <row r="1365" spans="5:5" x14ac:dyDescent="0.3">
      <c r="E1365"/>
    </row>
    <row r="1366" spans="5:5" x14ac:dyDescent="0.3">
      <c r="E1366"/>
    </row>
    <row r="1367" spans="5:5" x14ac:dyDescent="0.3">
      <c r="E1367"/>
    </row>
    <row r="1368" spans="5:5" x14ac:dyDescent="0.3">
      <c r="E1368"/>
    </row>
    <row r="1369" spans="5:5" x14ac:dyDescent="0.3">
      <c r="E1369"/>
    </row>
    <row r="1370" spans="5:5" x14ac:dyDescent="0.3">
      <c r="E1370"/>
    </row>
    <row r="1371" spans="5:5" x14ac:dyDescent="0.3">
      <c r="E1371"/>
    </row>
    <row r="1372" spans="5:5" x14ac:dyDescent="0.3">
      <c r="E1372"/>
    </row>
    <row r="1373" spans="5:5" x14ac:dyDescent="0.3">
      <c r="E1373"/>
    </row>
    <row r="1374" spans="5:5" x14ac:dyDescent="0.3">
      <c r="E1374"/>
    </row>
    <row r="1375" spans="5:5" x14ac:dyDescent="0.3">
      <c r="E1375"/>
    </row>
    <row r="1376" spans="5:5" x14ac:dyDescent="0.3">
      <c r="E1376"/>
    </row>
    <row r="1377" spans="5:5" x14ac:dyDescent="0.3">
      <c r="E1377"/>
    </row>
    <row r="1378" spans="5:5" x14ac:dyDescent="0.3">
      <c r="E1378"/>
    </row>
    <row r="1379" spans="5:5" x14ac:dyDescent="0.3">
      <c r="E1379"/>
    </row>
    <row r="1380" spans="5:5" x14ac:dyDescent="0.3">
      <c r="E1380"/>
    </row>
    <row r="1381" spans="5:5" x14ac:dyDescent="0.3">
      <c r="E1381"/>
    </row>
    <row r="1382" spans="5:5" x14ac:dyDescent="0.3">
      <c r="E1382"/>
    </row>
    <row r="1383" spans="5:5" x14ac:dyDescent="0.3">
      <c r="E1383"/>
    </row>
    <row r="1384" spans="5:5" x14ac:dyDescent="0.3">
      <c r="E1384"/>
    </row>
    <row r="1385" spans="5:5" x14ac:dyDescent="0.3">
      <c r="E1385"/>
    </row>
    <row r="1386" spans="5:5" x14ac:dyDescent="0.3">
      <c r="E1386"/>
    </row>
    <row r="1387" spans="5:5" x14ac:dyDescent="0.3">
      <c r="E1387"/>
    </row>
    <row r="1388" spans="5:5" x14ac:dyDescent="0.3">
      <c r="E1388"/>
    </row>
    <row r="1389" spans="5:5" x14ac:dyDescent="0.3">
      <c r="E1389"/>
    </row>
    <row r="1390" spans="5:5" x14ac:dyDescent="0.3">
      <c r="E1390"/>
    </row>
    <row r="1391" spans="5:5" x14ac:dyDescent="0.3">
      <c r="E1391"/>
    </row>
    <row r="1392" spans="5:5" x14ac:dyDescent="0.3">
      <c r="E1392"/>
    </row>
    <row r="1393" spans="5:5" x14ac:dyDescent="0.3">
      <c r="E1393"/>
    </row>
    <row r="1394" spans="5:5" x14ac:dyDescent="0.3">
      <c r="E1394"/>
    </row>
    <row r="1395" spans="5:5" x14ac:dyDescent="0.3">
      <c r="E1395"/>
    </row>
    <row r="1396" spans="5:5" x14ac:dyDescent="0.3">
      <c r="E1396"/>
    </row>
    <row r="1397" spans="5:5" x14ac:dyDescent="0.3">
      <c r="E1397"/>
    </row>
    <row r="1398" spans="5:5" x14ac:dyDescent="0.3">
      <c r="E1398"/>
    </row>
    <row r="1399" spans="5:5" x14ac:dyDescent="0.3">
      <c r="E1399"/>
    </row>
    <row r="1400" spans="5:5" x14ac:dyDescent="0.3">
      <c r="E1400"/>
    </row>
    <row r="1401" spans="5:5" x14ac:dyDescent="0.3">
      <c r="E1401"/>
    </row>
    <row r="1402" spans="5:5" x14ac:dyDescent="0.3">
      <c r="E1402"/>
    </row>
    <row r="1403" spans="5:5" x14ac:dyDescent="0.3">
      <c r="E1403"/>
    </row>
    <row r="1404" spans="5:5" x14ac:dyDescent="0.3">
      <c r="E1404"/>
    </row>
    <row r="1405" spans="5:5" x14ac:dyDescent="0.3">
      <c r="E1405"/>
    </row>
    <row r="1406" spans="5:5" x14ac:dyDescent="0.3">
      <c r="E1406"/>
    </row>
    <row r="1407" spans="5:5" x14ac:dyDescent="0.3">
      <c r="E1407"/>
    </row>
    <row r="1408" spans="5:5" x14ac:dyDescent="0.3">
      <c r="E1408"/>
    </row>
    <row r="1409" spans="5:5" x14ac:dyDescent="0.3">
      <c r="E1409"/>
    </row>
    <row r="1410" spans="5:5" x14ac:dyDescent="0.3">
      <c r="E1410"/>
    </row>
    <row r="1411" spans="5:5" x14ac:dyDescent="0.3">
      <c r="E1411"/>
    </row>
    <row r="1412" spans="5:5" x14ac:dyDescent="0.3">
      <c r="E1412"/>
    </row>
    <row r="1413" spans="5:5" x14ac:dyDescent="0.3">
      <c r="E1413"/>
    </row>
    <row r="1414" spans="5:5" x14ac:dyDescent="0.3">
      <c r="E1414"/>
    </row>
    <row r="1415" spans="5:5" x14ac:dyDescent="0.3">
      <c r="E1415"/>
    </row>
    <row r="1416" spans="5:5" x14ac:dyDescent="0.3">
      <c r="E1416"/>
    </row>
    <row r="1417" spans="5:5" x14ac:dyDescent="0.3">
      <c r="E1417"/>
    </row>
    <row r="1418" spans="5:5" x14ac:dyDescent="0.3">
      <c r="E1418"/>
    </row>
    <row r="1419" spans="5:5" x14ac:dyDescent="0.3">
      <c r="E1419"/>
    </row>
    <row r="1420" spans="5:5" x14ac:dyDescent="0.3">
      <c r="E1420"/>
    </row>
    <row r="1421" spans="5:5" x14ac:dyDescent="0.3">
      <c r="E1421"/>
    </row>
    <row r="1422" spans="5:5" x14ac:dyDescent="0.3">
      <c r="E1422"/>
    </row>
    <row r="1423" spans="5:5" x14ac:dyDescent="0.3">
      <c r="E1423"/>
    </row>
    <row r="1424" spans="5:5" x14ac:dyDescent="0.3">
      <c r="E1424"/>
    </row>
    <row r="1425" spans="5:5" x14ac:dyDescent="0.3">
      <c r="E1425"/>
    </row>
    <row r="1426" spans="5:5" x14ac:dyDescent="0.3">
      <c r="E1426"/>
    </row>
    <row r="1427" spans="5:5" x14ac:dyDescent="0.3">
      <c r="E1427"/>
    </row>
    <row r="1428" spans="5:5" x14ac:dyDescent="0.3">
      <c r="E1428"/>
    </row>
    <row r="1429" spans="5:5" x14ac:dyDescent="0.3">
      <c r="E1429"/>
    </row>
    <row r="1430" spans="5:5" x14ac:dyDescent="0.3">
      <c r="E1430"/>
    </row>
    <row r="1431" spans="5:5" x14ac:dyDescent="0.3">
      <c r="E1431"/>
    </row>
    <row r="1432" spans="5:5" x14ac:dyDescent="0.3">
      <c r="E1432"/>
    </row>
    <row r="1433" spans="5:5" x14ac:dyDescent="0.3">
      <c r="E1433"/>
    </row>
    <row r="1434" spans="5:5" x14ac:dyDescent="0.3">
      <c r="E1434"/>
    </row>
    <row r="1435" spans="5:5" x14ac:dyDescent="0.3">
      <c r="E1435"/>
    </row>
    <row r="1436" spans="5:5" x14ac:dyDescent="0.3">
      <c r="E1436"/>
    </row>
    <row r="1437" spans="5:5" x14ac:dyDescent="0.3">
      <c r="E1437"/>
    </row>
    <row r="1438" spans="5:5" x14ac:dyDescent="0.3">
      <c r="E1438"/>
    </row>
    <row r="1439" spans="5:5" x14ac:dyDescent="0.3">
      <c r="E1439"/>
    </row>
    <row r="1440" spans="5:5" x14ac:dyDescent="0.3">
      <c r="E1440"/>
    </row>
    <row r="1441" spans="5:5" x14ac:dyDescent="0.3">
      <c r="E1441"/>
    </row>
    <row r="1442" spans="5:5" x14ac:dyDescent="0.3">
      <c r="E1442"/>
    </row>
    <row r="1443" spans="5:5" x14ac:dyDescent="0.3">
      <c r="E1443"/>
    </row>
    <row r="1444" spans="5:5" x14ac:dyDescent="0.3">
      <c r="E1444"/>
    </row>
    <row r="1445" spans="5:5" x14ac:dyDescent="0.3">
      <c r="E1445"/>
    </row>
    <row r="1446" spans="5:5" x14ac:dyDescent="0.3">
      <c r="E1446"/>
    </row>
    <row r="1447" spans="5:5" x14ac:dyDescent="0.3">
      <c r="E1447"/>
    </row>
    <row r="1448" spans="5:5" x14ac:dyDescent="0.3">
      <c r="E1448"/>
    </row>
    <row r="1449" spans="5:5" x14ac:dyDescent="0.3">
      <c r="E1449"/>
    </row>
    <row r="1450" spans="5:5" x14ac:dyDescent="0.3">
      <c r="E1450"/>
    </row>
    <row r="1451" spans="5:5" x14ac:dyDescent="0.3">
      <c r="E1451"/>
    </row>
    <row r="1452" spans="5:5" x14ac:dyDescent="0.3">
      <c r="E1452"/>
    </row>
    <row r="1453" spans="5:5" x14ac:dyDescent="0.3">
      <c r="E1453"/>
    </row>
    <row r="1454" spans="5:5" x14ac:dyDescent="0.3">
      <c r="E1454"/>
    </row>
    <row r="1455" spans="5:5" x14ac:dyDescent="0.3">
      <c r="E1455"/>
    </row>
    <row r="1456" spans="5:5" x14ac:dyDescent="0.3">
      <c r="E1456"/>
    </row>
    <row r="1457" spans="5:5" x14ac:dyDescent="0.3">
      <c r="E1457"/>
    </row>
    <row r="1458" spans="5:5" x14ac:dyDescent="0.3">
      <c r="E1458"/>
    </row>
    <row r="1459" spans="5:5" x14ac:dyDescent="0.3">
      <c r="E1459"/>
    </row>
    <row r="1460" spans="5:5" x14ac:dyDescent="0.3">
      <c r="E1460"/>
    </row>
    <row r="1461" spans="5:5" x14ac:dyDescent="0.3">
      <c r="E1461"/>
    </row>
    <row r="1462" spans="5:5" x14ac:dyDescent="0.3">
      <c r="E1462"/>
    </row>
    <row r="1463" spans="5:5" x14ac:dyDescent="0.3">
      <c r="E1463"/>
    </row>
    <row r="1464" spans="5:5" x14ac:dyDescent="0.3">
      <c r="E1464"/>
    </row>
    <row r="1465" spans="5:5" x14ac:dyDescent="0.3">
      <c r="E1465"/>
    </row>
    <row r="1466" spans="5:5" x14ac:dyDescent="0.3">
      <c r="E1466"/>
    </row>
    <row r="1467" spans="5:5" x14ac:dyDescent="0.3">
      <c r="E1467"/>
    </row>
    <row r="1468" spans="5:5" x14ac:dyDescent="0.3">
      <c r="E1468"/>
    </row>
    <row r="1469" spans="5:5" x14ac:dyDescent="0.3">
      <c r="E1469"/>
    </row>
    <row r="1470" spans="5:5" x14ac:dyDescent="0.3">
      <c r="E1470"/>
    </row>
    <row r="1471" spans="5:5" x14ac:dyDescent="0.3">
      <c r="E1471"/>
    </row>
    <row r="1472" spans="5:5" x14ac:dyDescent="0.3">
      <c r="E1472"/>
    </row>
    <row r="1473" spans="5:5" x14ac:dyDescent="0.3">
      <c r="E1473"/>
    </row>
    <row r="1474" spans="5:5" x14ac:dyDescent="0.3">
      <c r="E1474"/>
    </row>
    <row r="1475" spans="5:5" x14ac:dyDescent="0.3">
      <c r="E1475"/>
    </row>
    <row r="1476" spans="5:5" x14ac:dyDescent="0.3">
      <c r="E1476"/>
    </row>
    <row r="1477" spans="5:5" x14ac:dyDescent="0.3">
      <c r="E1477"/>
    </row>
    <row r="1478" spans="5:5" x14ac:dyDescent="0.3">
      <c r="E1478"/>
    </row>
    <row r="1479" spans="5:5" x14ac:dyDescent="0.3">
      <c r="E1479"/>
    </row>
    <row r="1480" spans="5:5" x14ac:dyDescent="0.3">
      <c r="E1480"/>
    </row>
    <row r="1481" spans="5:5" x14ac:dyDescent="0.3">
      <c r="E1481"/>
    </row>
    <row r="1482" spans="5:5" x14ac:dyDescent="0.3">
      <c r="E1482"/>
    </row>
    <row r="1483" spans="5:5" x14ac:dyDescent="0.3">
      <c r="E1483"/>
    </row>
    <row r="1484" spans="5:5" x14ac:dyDescent="0.3">
      <c r="E1484"/>
    </row>
    <row r="1485" spans="5:5" x14ac:dyDescent="0.3">
      <c r="E1485"/>
    </row>
    <row r="1486" spans="5:5" x14ac:dyDescent="0.3">
      <c r="E1486"/>
    </row>
    <row r="1487" spans="5:5" x14ac:dyDescent="0.3">
      <c r="E1487"/>
    </row>
    <row r="1488" spans="5:5" x14ac:dyDescent="0.3">
      <c r="E1488"/>
    </row>
    <row r="1489" spans="5:5" x14ac:dyDescent="0.3">
      <c r="E1489"/>
    </row>
    <row r="1490" spans="5:5" x14ac:dyDescent="0.3">
      <c r="E1490"/>
    </row>
    <row r="1491" spans="5:5" x14ac:dyDescent="0.3">
      <c r="E1491"/>
    </row>
    <row r="1492" spans="5:5" x14ac:dyDescent="0.3">
      <c r="E1492"/>
    </row>
    <row r="1493" spans="5:5" x14ac:dyDescent="0.3">
      <c r="E1493"/>
    </row>
    <row r="1494" spans="5:5" x14ac:dyDescent="0.3">
      <c r="E1494"/>
    </row>
    <row r="1495" spans="5:5" x14ac:dyDescent="0.3">
      <c r="E1495"/>
    </row>
    <row r="1496" spans="5:5" x14ac:dyDescent="0.3">
      <c r="E1496"/>
    </row>
    <row r="1497" spans="5:5" x14ac:dyDescent="0.3">
      <c r="E1497"/>
    </row>
    <row r="1498" spans="5:5" x14ac:dyDescent="0.3">
      <c r="E1498"/>
    </row>
    <row r="1499" spans="5:5" x14ac:dyDescent="0.3">
      <c r="E1499"/>
    </row>
    <row r="1500" spans="5:5" x14ac:dyDescent="0.3">
      <c r="E1500"/>
    </row>
    <row r="1501" spans="5:5" x14ac:dyDescent="0.3">
      <c r="E1501"/>
    </row>
    <row r="1502" spans="5:5" x14ac:dyDescent="0.3">
      <c r="E1502"/>
    </row>
    <row r="1503" spans="5:5" x14ac:dyDescent="0.3">
      <c r="E1503"/>
    </row>
    <row r="1504" spans="5:5" x14ac:dyDescent="0.3">
      <c r="E1504"/>
    </row>
    <row r="1505" spans="5:5" x14ac:dyDescent="0.3">
      <c r="E1505"/>
    </row>
    <row r="1506" spans="5:5" x14ac:dyDescent="0.3">
      <c r="E1506"/>
    </row>
    <row r="1507" spans="5:5" x14ac:dyDescent="0.3">
      <c r="E1507"/>
    </row>
    <row r="1508" spans="5:5" x14ac:dyDescent="0.3">
      <c r="E1508"/>
    </row>
    <row r="1509" spans="5:5" x14ac:dyDescent="0.3">
      <c r="E1509"/>
    </row>
    <row r="1510" spans="5:5" x14ac:dyDescent="0.3">
      <c r="E1510"/>
    </row>
    <row r="1511" spans="5:5" x14ac:dyDescent="0.3">
      <c r="E1511"/>
    </row>
    <row r="1512" spans="5:5" x14ac:dyDescent="0.3">
      <c r="E1512"/>
    </row>
    <row r="1513" spans="5:5" x14ac:dyDescent="0.3">
      <c r="E1513"/>
    </row>
    <row r="1514" spans="5:5" x14ac:dyDescent="0.3">
      <c r="E1514"/>
    </row>
    <row r="1515" spans="5:5" x14ac:dyDescent="0.3">
      <c r="E1515"/>
    </row>
    <row r="1516" spans="5:5" x14ac:dyDescent="0.3">
      <c r="E1516"/>
    </row>
    <row r="1517" spans="5:5" x14ac:dyDescent="0.3">
      <c r="E1517"/>
    </row>
    <row r="1518" spans="5:5" x14ac:dyDescent="0.3">
      <c r="E1518"/>
    </row>
    <row r="1519" spans="5:5" x14ac:dyDescent="0.3">
      <c r="E1519"/>
    </row>
    <row r="1520" spans="5:5" x14ac:dyDescent="0.3">
      <c r="E1520"/>
    </row>
    <row r="1521" spans="5:5" x14ac:dyDescent="0.3">
      <c r="E1521"/>
    </row>
    <row r="1522" spans="5:5" x14ac:dyDescent="0.3">
      <c r="E1522"/>
    </row>
    <row r="1523" spans="5:5" x14ac:dyDescent="0.3">
      <c r="E1523"/>
    </row>
    <row r="1524" spans="5:5" x14ac:dyDescent="0.3">
      <c r="E1524"/>
    </row>
    <row r="1525" spans="5:5" x14ac:dyDescent="0.3">
      <c r="E1525"/>
    </row>
    <row r="1526" spans="5:5" x14ac:dyDescent="0.3">
      <c r="E1526"/>
    </row>
    <row r="1527" spans="5:5" x14ac:dyDescent="0.3">
      <c r="E1527"/>
    </row>
    <row r="1528" spans="5:5" x14ac:dyDescent="0.3">
      <c r="E1528"/>
    </row>
    <row r="1529" spans="5:5" x14ac:dyDescent="0.3">
      <c r="E1529"/>
    </row>
    <row r="1530" spans="5:5" x14ac:dyDescent="0.3">
      <c r="E1530"/>
    </row>
    <row r="1531" spans="5:5" x14ac:dyDescent="0.3">
      <c r="E1531"/>
    </row>
    <row r="1532" spans="5:5" x14ac:dyDescent="0.3">
      <c r="E1532"/>
    </row>
    <row r="1533" spans="5:5" x14ac:dyDescent="0.3">
      <c r="E1533"/>
    </row>
    <row r="1534" spans="5:5" x14ac:dyDescent="0.3">
      <c r="E1534"/>
    </row>
    <row r="1535" spans="5:5" x14ac:dyDescent="0.3">
      <c r="E1535"/>
    </row>
    <row r="1536" spans="5:5" x14ac:dyDescent="0.3">
      <c r="E1536"/>
    </row>
    <row r="1537" spans="5:5" x14ac:dyDescent="0.3">
      <c r="E1537"/>
    </row>
    <row r="1538" spans="5:5" x14ac:dyDescent="0.3">
      <c r="E1538"/>
    </row>
    <row r="1539" spans="5:5" x14ac:dyDescent="0.3">
      <c r="E1539"/>
    </row>
    <row r="1540" spans="5:5" x14ac:dyDescent="0.3">
      <c r="E1540"/>
    </row>
    <row r="1541" spans="5:5" x14ac:dyDescent="0.3">
      <c r="E1541"/>
    </row>
    <row r="1542" spans="5:5" x14ac:dyDescent="0.3">
      <c r="E1542"/>
    </row>
    <row r="1543" spans="5:5" x14ac:dyDescent="0.3">
      <c r="E1543"/>
    </row>
    <row r="1544" spans="5:5" x14ac:dyDescent="0.3">
      <c r="E1544"/>
    </row>
    <row r="1545" spans="5:5" x14ac:dyDescent="0.3">
      <c r="E1545"/>
    </row>
    <row r="1546" spans="5:5" x14ac:dyDescent="0.3">
      <c r="E1546"/>
    </row>
    <row r="1547" spans="5:5" x14ac:dyDescent="0.3">
      <c r="E1547"/>
    </row>
    <row r="1548" spans="5:5" x14ac:dyDescent="0.3">
      <c r="E1548"/>
    </row>
    <row r="1549" spans="5:5" x14ac:dyDescent="0.3">
      <c r="E1549"/>
    </row>
    <row r="1550" spans="5:5" x14ac:dyDescent="0.3">
      <c r="E1550"/>
    </row>
    <row r="1551" spans="5:5" x14ac:dyDescent="0.3">
      <c r="E1551"/>
    </row>
    <row r="1552" spans="5:5" x14ac:dyDescent="0.3">
      <c r="E1552"/>
    </row>
    <row r="1553" spans="5:5" x14ac:dyDescent="0.3">
      <c r="E1553"/>
    </row>
    <row r="1554" spans="5:5" x14ac:dyDescent="0.3">
      <c r="E1554"/>
    </row>
    <row r="1555" spans="5:5" x14ac:dyDescent="0.3">
      <c r="E1555"/>
    </row>
    <row r="1556" spans="5:5" x14ac:dyDescent="0.3">
      <c r="E1556"/>
    </row>
    <row r="1557" spans="5:5" x14ac:dyDescent="0.3">
      <c r="E1557"/>
    </row>
    <row r="1558" spans="5:5" x14ac:dyDescent="0.3">
      <c r="E1558"/>
    </row>
    <row r="1559" spans="5:5" x14ac:dyDescent="0.3">
      <c r="E1559"/>
    </row>
    <row r="1560" spans="5:5" x14ac:dyDescent="0.3">
      <c r="E1560"/>
    </row>
    <row r="1561" spans="5:5" x14ac:dyDescent="0.3">
      <c r="E1561"/>
    </row>
    <row r="1562" spans="5:5" x14ac:dyDescent="0.3">
      <c r="E1562"/>
    </row>
    <row r="1563" spans="5:5" x14ac:dyDescent="0.3">
      <c r="E1563"/>
    </row>
    <row r="1564" spans="5:5" x14ac:dyDescent="0.3">
      <c r="E1564"/>
    </row>
    <row r="1565" spans="5:5" x14ac:dyDescent="0.3">
      <c r="E1565"/>
    </row>
    <row r="1566" spans="5:5" x14ac:dyDescent="0.3">
      <c r="E1566"/>
    </row>
    <row r="1567" spans="5:5" x14ac:dyDescent="0.3">
      <c r="E1567"/>
    </row>
    <row r="1568" spans="5:5" x14ac:dyDescent="0.3">
      <c r="E1568"/>
    </row>
    <row r="1569" spans="5:5" x14ac:dyDescent="0.3">
      <c r="E1569"/>
    </row>
    <row r="1570" spans="5:5" x14ac:dyDescent="0.3">
      <c r="E1570"/>
    </row>
    <row r="1571" spans="5:5" x14ac:dyDescent="0.3">
      <c r="E1571"/>
    </row>
    <row r="1572" spans="5:5" x14ac:dyDescent="0.3">
      <c r="E1572"/>
    </row>
    <row r="1573" spans="5:5" x14ac:dyDescent="0.3">
      <c r="E1573"/>
    </row>
    <row r="1574" spans="5:5" x14ac:dyDescent="0.3">
      <c r="E1574"/>
    </row>
    <row r="1575" spans="5:5" x14ac:dyDescent="0.3">
      <c r="E1575"/>
    </row>
    <row r="1576" spans="5:5" x14ac:dyDescent="0.3">
      <c r="E1576"/>
    </row>
    <row r="1577" spans="5:5" x14ac:dyDescent="0.3">
      <c r="E1577"/>
    </row>
    <row r="1578" spans="5:5" x14ac:dyDescent="0.3">
      <c r="E1578"/>
    </row>
    <row r="1579" spans="5:5" x14ac:dyDescent="0.3">
      <c r="E1579"/>
    </row>
    <row r="1580" spans="5:5" x14ac:dyDescent="0.3">
      <c r="E1580"/>
    </row>
    <row r="1581" spans="5:5" x14ac:dyDescent="0.3">
      <c r="E1581"/>
    </row>
    <row r="1582" spans="5:5" x14ac:dyDescent="0.3">
      <c r="E1582"/>
    </row>
    <row r="1583" spans="5:5" x14ac:dyDescent="0.3">
      <c r="E1583"/>
    </row>
    <row r="1584" spans="5:5" x14ac:dyDescent="0.3">
      <c r="E1584"/>
    </row>
    <row r="1585" spans="5:5" x14ac:dyDescent="0.3">
      <c r="E1585"/>
    </row>
    <row r="1586" spans="5:5" x14ac:dyDescent="0.3">
      <c r="E1586"/>
    </row>
    <row r="1587" spans="5:5" x14ac:dyDescent="0.3">
      <c r="E1587"/>
    </row>
    <row r="1588" spans="5:5" x14ac:dyDescent="0.3">
      <c r="E1588"/>
    </row>
    <row r="1589" spans="5:5" x14ac:dyDescent="0.3">
      <c r="E1589"/>
    </row>
    <row r="1590" spans="5:5" x14ac:dyDescent="0.3">
      <c r="E1590"/>
    </row>
    <row r="1591" spans="5:5" x14ac:dyDescent="0.3">
      <c r="E1591"/>
    </row>
    <row r="1592" spans="5:5" x14ac:dyDescent="0.3">
      <c r="E1592"/>
    </row>
    <row r="1593" spans="5:5" x14ac:dyDescent="0.3">
      <c r="E1593"/>
    </row>
    <row r="1594" spans="5:5" x14ac:dyDescent="0.3">
      <c r="E1594"/>
    </row>
    <row r="1595" spans="5:5" x14ac:dyDescent="0.3">
      <c r="E1595"/>
    </row>
    <row r="1596" spans="5:5" x14ac:dyDescent="0.3">
      <c r="E1596"/>
    </row>
    <row r="1597" spans="5:5" x14ac:dyDescent="0.3">
      <c r="E1597"/>
    </row>
    <row r="1598" spans="5:5" x14ac:dyDescent="0.3">
      <c r="E1598"/>
    </row>
    <row r="1599" spans="5:5" x14ac:dyDescent="0.3">
      <c r="E1599"/>
    </row>
    <row r="1600" spans="5:5" x14ac:dyDescent="0.3">
      <c r="E1600"/>
    </row>
    <row r="1601" spans="5:5" x14ac:dyDescent="0.3">
      <c r="E1601"/>
    </row>
    <row r="1602" spans="5:5" x14ac:dyDescent="0.3">
      <c r="E1602"/>
    </row>
    <row r="1603" spans="5:5" x14ac:dyDescent="0.3">
      <c r="E1603"/>
    </row>
    <row r="1604" spans="5:5" x14ac:dyDescent="0.3">
      <c r="E1604"/>
    </row>
    <row r="1605" spans="5:5" x14ac:dyDescent="0.3">
      <c r="E1605"/>
    </row>
    <row r="1606" spans="5:5" x14ac:dyDescent="0.3">
      <c r="E1606"/>
    </row>
    <row r="1607" spans="5:5" x14ac:dyDescent="0.3">
      <c r="E1607"/>
    </row>
    <row r="1608" spans="5:5" x14ac:dyDescent="0.3">
      <c r="E1608"/>
    </row>
    <row r="1609" spans="5:5" x14ac:dyDescent="0.3">
      <c r="E1609"/>
    </row>
    <row r="1610" spans="5:5" x14ac:dyDescent="0.3">
      <c r="E1610"/>
    </row>
    <row r="1611" spans="5:5" x14ac:dyDescent="0.3">
      <c r="E1611"/>
    </row>
    <row r="1612" spans="5:5" x14ac:dyDescent="0.3">
      <c r="E1612"/>
    </row>
    <row r="1613" spans="5:5" x14ac:dyDescent="0.3">
      <c r="E1613"/>
    </row>
    <row r="1614" spans="5:5" x14ac:dyDescent="0.3">
      <c r="E1614"/>
    </row>
    <row r="1615" spans="5:5" x14ac:dyDescent="0.3">
      <c r="E1615"/>
    </row>
    <row r="1616" spans="5:5" x14ac:dyDescent="0.3">
      <c r="E1616"/>
    </row>
    <row r="1617" spans="5:5" x14ac:dyDescent="0.3">
      <c r="E1617"/>
    </row>
    <row r="1618" spans="5:5" x14ac:dyDescent="0.3">
      <c r="E1618"/>
    </row>
    <row r="1619" spans="5:5" x14ac:dyDescent="0.3">
      <c r="E1619"/>
    </row>
    <row r="1620" spans="5:5" x14ac:dyDescent="0.3">
      <c r="E1620"/>
    </row>
    <row r="1621" spans="5:5" x14ac:dyDescent="0.3">
      <c r="E1621"/>
    </row>
    <row r="1622" spans="5:5" x14ac:dyDescent="0.3">
      <c r="E1622"/>
    </row>
    <row r="1623" spans="5:5" x14ac:dyDescent="0.3">
      <c r="E1623"/>
    </row>
    <row r="1624" spans="5:5" x14ac:dyDescent="0.3">
      <c r="E1624"/>
    </row>
    <row r="1625" spans="5:5" x14ac:dyDescent="0.3">
      <c r="E1625"/>
    </row>
    <row r="1626" spans="5:5" x14ac:dyDescent="0.3">
      <c r="E1626"/>
    </row>
    <row r="1627" spans="5:5" x14ac:dyDescent="0.3">
      <c r="E1627"/>
    </row>
    <row r="1628" spans="5:5" x14ac:dyDescent="0.3">
      <c r="E1628"/>
    </row>
    <row r="1629" spans="5:5" x14ac:dyDescent="0.3">
      <c r="E1629"/>
    </row>
    <row r="1630" spans="5:5" x14ac:dyDescent="0.3">
      <c r="E1630"/>
    </row>
    <row r="1631" spans="5:5" x14ac:dyDescent="0.3">
      <c r="E1631"/>
    </row>
    <row r="1632" spans="5:5" x14ac:dyDescent="0.3">
      <c r="E1632"/>
    </row>
    <row r="1633" spans="5:5" x14ac:dyDescent="0.3">
      <c r="E1633"/>
    </row>
    <row r="1634" spans="5:5" x14ac:dyDescent="0.3">
      <c r="E1634"/>
    </row>
    <row r="1635" spans="5:5" x14ac:dyDescent="0.3">
      <c r="E1635"/>
    </row>
    <row r="1636" spans="5:5" x14ac:dyDescent="0.3">
      <c r="E1636"/>
    </row>
    <row r="1637" spans="5:5" x14ac:dyDescent="0.3">
      <c r="E1637"/>
    </row>
    <row r="1638" spans="5:5" x14ac:dyDescent="0.3">
      <c r="E1638"/>
    </row>
    <row r="1639" spans="5:5" x14ac:dyDescent="0.3">
      <c r="E1639"/>
    </row>
    <row r="1640" spans="5:5" x14ac:dyDescent="0.3">
      <c r="E1640"/>
    </row>
    <row r="1641" spans="5:5" x14ac:dyDescent="0.3">
      <c r="E1641"/>
    </row>
    <row r="1642" spans="5:5" x14ac:dyDescent="0.3">
      <c r="E1642"/>
    </row>
    <row r="1643" spans="5:5" x14ac:dyDescent="0.3">
      <c r="E1643"/>
    </row>
    <row r="1644" spans="5:5" x14ac:dyDescent="0.3">
      <c r="E1644"/>
    </row>
    <row r="1645" spans="5:5" x14ac:dyDescent="0.3">
      <c r="E1645"/>
    </row>
    <row r="1646" spans="5:5" x14ac:dyDescent="0.3">
      <c r="E1646"/>
    </row>
    <row r="1647" spans="5:5" x14ac:dyDescent="0.3">
      <c r="E1647"/>
    </row>
    <row r="1648" spans="5:5" x14ac:dyDescent="0.3">
      <c r="E1648"/>
    </row>
    <row r="1649" spans="5:5" x14ac:dyDescent="0.3">
      <c r="E1649"/>
    </row>
    <row r="1650" spans="5:5" x14ac:dyDescent="0.3">
      <c r="E1650"/>
    </row>
    <row r="1651" spans="5:5" x14ac:dyDescent="0.3">
      <c r="E1651"/>
    </row>
    <row r="1652" spans="5:5" x14ac:dyDescent="0.3">
      <c r="E1652"/>
    </row>
    <row r="1653" spans="5:5" x14ac:dyDescent="0.3">
      <c r="E1653"/>
    </row>
    <row r="1654" spans="5:5" x14ac:dyDescent="0.3">
      <c r="E1654"/>
    </row>
    <row r="1655" spans="5:5" x14ac:dyDescent="0.3">
      <c r="E1655"/>
    </row>
    <row r="1656" spans="5:5" x14ac:dyDescent="0.3">
      <c r="E1656"/>
    </row>
    <row r="1657" spans="5:5" x14ac:dyDescent="0.3">
      <c r="E1657"/>
    </row>
    <row r="1658" spans="5:5" x14ac:dyDescent="0.3">
      <c r="E1658"/>
    </row>
    <row r="1659" spans="5:5" x14ac:dyDescent="0.3">
      <c r="E1659"/>
    </row>
    <row r="1660" spans="5:5" x14ac:dyDescent="0.3">
      <c r="E1660"/>
    </row>
    <row r="1661" spans="5:5" x14ac:dyDescent="0.3">
      <c r="E1661"/>
    </row>
    <row r="1662" spans="5:5" x14ac:dyDescent="0.3">
      <c r="E1662"/>
    </row>
    <row r="1663" spans="5:5" x14ac:dyDescent="0.3">
      <c r="E1663"/>
    </row>
    <row r="1664" spans="5:5" x14ac:dyDescent="0.3">
      <c r="E1664"/>
    </row>
    <row r="1665" spans="5:5" x14ac:dyDescent="0.3">
      <c r="E1665"/>
    </row>
    <row r="1666" spans="5:5" x14ac:dyDescent="0.3">
      <c r="E1666"/>
    </row>
    <row r="1667" spans="5:5" x14ac:dyDescent="0.3">
      <c r="E1667"/>
    </row>
    <row r="1668" spans="5:5" x14ac:dyDescent="0.3">
      <c r="E1668"/>
    </row>
    <row r="1669" spans="5:5" x14ac:dyDescent="0.3">
      <c r="E1669"/>
    </row>
    <row r="1670" spans="5:5" x14ac:dyDescent="0.3">
      <c r="E1670"/>
    </row>
    <row r="1671" spans="5:5" x14ac:dyDescent="0.3">
      <c r="E1671"/>
    </row>
    <row r="1672" spans="5:5" x14ac:dyDescent="0.3">
      <c r="E1672"/>
    </row>
    <row r="1673" spans="5:5" x14ac:dyDescent="0.3">
      <c r="E1673"/>
    </row>
    <row r="1674" spans="5:5" x14ac:dyDescent="0.3">
      <c r="E1674"/>
    </row>
    <row r="1675" spans="5:5" x14ac:dyDescent="0.3">
      <c r="E1675"/>
    </row>
    <row r="1676" spans="5:5" x14ac:dyDescent="0.3">
      <c r="E1676"/>
    </row>
    <row r="1677" spans="5:5" x14ac:dyDescent="0.3">
      <c r="E1677"/>
    </row>
    <row r="1678" spans="5:5" x14ac:dyDescent="0.3">
      <c r="E1678"/>
    </row>
    <row r="1679" spans="5:5" x14ac:dyDescent="0.3">
      <c r="E1679"/>
    </row>
    <row r="1680" spans="5:5" x14ac:dyDescent="0.3">
      <c r="E1680"/>
    </row>
    <row r="1681" spans="5:5" x14ac:dyDescent="0.3">
      <c r="E1681"/>
    </row>
    <row r="1682" spans="5:5" x14ac:dyDescent="0.3">
      <c r="E1682"/>
    </row>
    <row r="1683" spans="5:5" x14ac:dyDescent="0.3">
      <c r="E1683"/>
    </row>
    <row r="1684" spans="5:5" x14ac:dyDescent="0.3">
      <c r="E1684"/>
    </row>
    <row r="1685" spans="5:5" x14ac:dyDescent="0.3">
      <c r="E1685"/>
    </row>
    <row r="1686" spans="5:5" x14ac:dyDescent="0.3">
      <c r="E1686"/>
    </row>
    <row r="1687" spans="5:5" x14ac:dyDescent="0.3">
      <c r="E1687"/>
    </row>
    <row r="1688" spans="5:5" x14ac:dyDescent="0.3">
      <c r="E1688"/>
    </row>
    <row r="1689" spans="5:5" x14ac:dyDescent="0.3">
      <c r="E1689"/>
    </row>
    <row r="1690" spans="5:5" x14ac:dyDescent="0.3">
      <c r="E1690"/>
    </row>
    <row r="1691" spans="5:5" x14ac:dyDescent="0.3">
      <c r="E1691"/>
    </row>
    <row r="1692" spans="5:5" x14ac:dyDescent="0.3">
      <c r="E1692"/>
    </row>
    <row r="1693" spans="5:5" x14ac:dyDescent="0.3">
      <c r="E1693"/>
    </row>
    <row r="1694" spans="5:5" x14ac:dyDescent="0.3">
      <c r="E1694"/>
    </row>
    <row r="1695" spans="5:5" x14ac:dyDescent="0.3">
      <c r="E1695"/>
    </row>
    <row r="1696" spans="5:5" x14ac:dyDescent="0.3">
      <c r="E1696"/>
    </row>
    <row r="1697" spans="5:5" x14ac:dyDescent="0.3">
      <c r="E1697"/>
    </row>
    <row r="1698" spans="5:5" x14ac:dyDescent="0.3">
      <c r="E1698"/>
    </row>
    <row r="1699" spans="5:5" x14ac:dyDescent="0.3">
      <c r="E1699"/>
    </row>
    <row r="1700" spans="5:5" x14ac:dyDescent="0.3">
      <c r="E1700"/>
    </row>
    <row r="1701" spans="5:5" x14ac:dyDescent="0.3">
      <c r="E1701"/>
    </row>
    <row r="1702" spans="5:5" x14ac:dyDescent="0.3">
      <c r="E1702"/>
    </row>
    <row r="1703" spans="5:5" x14ac:dyDescent="0.3">
      <c r="E1703"/>
    </row>
    <row r="1704" spans="5:5" x14ac:dyDescent="0.3">
      <c r="E1704"/>
    </row>
    <row r="1705" spans="5:5" x14ac:dyDescent="0.3">
      <c r="E1705"/>
    </row>
    <row r="1706" spans="5:5" x14ac:dyDescent="0.3">
      <c r="E1706"/>
    </row>
    <row r="1707" spans="5:5" x14ac:dyDescent="0.3">
      <c r="E1707"/>
    </row>
    <row r="1708" spans="5:5" x14ac:dyDescent="0.3">
      <c r="E1708"/>
    </row>
    <row r="1709" spans="5:5" x14ac:dyDescent="0.3">
      <c r="E1709"/>
    </row>
    <row r="1710" spans="5:5" x14ac:dyDescent="0.3">
      <c r="E1710"/>
    </row>
    <row r="1711" spans="5:5" x14ac:dyDescent="0.3">
      <c r="E1711"/>
    </row>
    <row r="1712" spans="5:5" x14ac:dyDescent="0.3">
      <c r="E1712"/>
    </row>
    <row r="1713" spans="5:5" x14ac:dyDescent="0.3">
      <c r="E1713"/>
    </row>
    <row r="1714" spans="5:5" x14ac:dyDescent="0.3">
      <c r="E1714"/>
    </row>
    <row r="1715" spans="5:5" x14ac:dyDescent="0.3">
      <c r="E1715"/>
    </row>
    <row r="1716" spans="5:5" x14ac:dyDescent="0.3">
      <c r="E1716"/>
    </row>
    <row r="1717" spans="5:5" x14ac:dyDescent="0.3">
      <c r="E1717"/>
    </row>
    <row r="1718" spans="5:5" x14ac:dyDescent="0.3">
      <c r="E1718"/>
    </row>
    <row r="1719" spans="5:5" x14ac:dyDescent="0.3">
      <c r="E1719"/>
    </row>
    <row r="1720" spans="5:5" x14ac:dyDescent="0.3">
      <c r="E1720"/>
    </row>
    <row r="1721" spans="5:5" x14ac:dyDescent="0.3">
      <c r="E1721"/>
    </row>
    <row r="1722" spans="5:5" x14ac:dyDescent="0.3">
      <c r="E1722"/>
    </row>
    <row r="1723" spans="5:5" x14ac:dyDescent="0.3">
      <c r="E1723"/>
    </row>
    <row r="1724" spans="5:5" x14ac:dyDescent="0.3">
      <c r="E1724"/>
    </row>
    <row r="1725" spans="5:5" x14ac:dyDescent="0.3">
      <c r="E1725"/>
    </row>
    <row r="1726" spans="5:5" x14ac:dyDescent="0.3">
      <c r="E1726"/>
    </row>
    <row r="1727" spans="5:5" x14ac:dyDescent="0.3">
      <c r="E1727"/>
    </row>
    <row r="1728" spans="5:5" x14ac:dyDescent="0.3">
      <c r="E1728"/>
    </row>
    <row r="1729" spans="5:5" x14ac:dyDescent="0.3">
      <c r="E1729"/>
    </row>
    <row r="1730" spans="5:5" x14ac:dyDescent="0.3">
      <c r="E1730"/>
    </row>
    <row r="1731" spans="5:5" x14ac:dyDescent="0.3">
      <c r="E1731"/>
    </row>
    <row r="1732" spans="5:5" x14ac:dyDescent="0.3">
      <c r="E1732"/>
    </row>
    <row r="1733" spans="5:5" x14ac:dyDescent="0.3">
      <c r="E1733"/>
    </row>
    <row r="1734" spans="5:5" x14ac:dyDescent="0.3">
      <c r="E1734"/>
    </row>
    <row r="1735" spans="5:5" x14ac:dyDescent="0.3">
      <c r="E1735"/>
    </row>
    <row r="1736" spans="5:5" x14ac:dyDescent="0.3">
      <c r="E1736"/>
    </row>
    <row r="1737" spans="5:5" x14ac:dyDescent="0.3">
      <c r="E1737"/>
    </row>
    <row r="1738" spans="5:5" x14ac:dyDescent="0.3">
      <c r="E1738"/>
    </row>
    <row r="1739" spans="5:5" x14ac:dyDescent="0.3">
      <c r="E1739"/>
    </row>
    <row r="1740" spans="5:5" x14ac:dyDescent="0.3">
      <c r="E1740"/>
    </row>
    <row r="1741" spans="5:5" x14ac:dyDescent="0.3">
      <c r="E1741"/>
    </row>
    <row r="1742" spans="5:5" x14ac:dyDescent="0.3">
      <c r="E1742"/>
    </row>
    <row r="1743" spans="5:5" x14ac:dyDescent="0.3">
      <c r="E1743"/>
    </row>
    <row r="1744" spans="5:5" x14ac:dyDescent="0.3">
      <c r="E1744"/>
    </row>
    <row r="1745" spans="5:5" x14ac:dyDescent="0.3">
      <c r="E1745"/>
    </row>
    <row r="1746" spans="5:5" x14ac:dyDescent="0.3">
      <c r="E1746"/>
    </row>
    <row r="1747" spans="5:5" x14ac:dyDescent="0.3">
      <c r="E1747"/>
    </row>
    <row r="1748" spans="5:5" x14ac:dyDescent="0.3">
      <c r="E1748"/>
    </row>
    <row r="1749" spans="5:5" x14ac:dyDescent="0.3">
      <c r="E1749"/>
    </row>
    <row r="1750" spans="5:5" x14ac:dyDescent="0.3">
      <c r="E1750"/>
    </row>
    <row r="1751" spans="5:5" x14ac:dyDescent="0.3">
      <c r="E1751"/>
    </row>
    <row r="1752" spans="5:5" x14ac:dyDescent="0.3">
      <c r="E1752"/>
    </row>
    <row r="1753" spans="5:5" x14ac:dyDescent="0.3">
      <c r="E1753"/>
    </row>
    <row r="1754" spans="5:5" x14ac:dyDescent="0.3">
      <c r="E1754"/>
    </row>
    <row r="1755" spans="5:5" x14ac:dyDescent="0.3">
      <c r="E1755"/>
    </row>
    <row r="1756" spans="5:5" x14ac:dyDescent="0.3">
      <c r="E1756"/>
    </row>
    <row r="1757" spans="5:5" x14ac:dyDescent="0.3">
      <c r="E1757"/>
    </row>
    <row r="1758" spans="5:5" x14ac:dyDescent="0.3">
      <c r="E1758"/>
    </row>
    <row r="1759" spans="5:5" x14ac:dyDescent="0.3">
      <c r="E1759"/>
    </row>
    <row r="1760" spans="5:5" x14ac:dyDescent="0.3">
      <c r="E1760"/>
    </row>
    <row r="1761" spans="5:5" x14ac:dyDescent="0.3">
      <c r="E1761"/>
    </row>
    <row r="1762" spans="5:5" x14ac:dyDescent="0.3">
      <c r="E1762"/>
    </row>
    <row r="1763" spans="5:5" x14ac:dyDescent="0.3">
      <c r="E1763"/>
    </row>
    <row r="1764" spans="5:5" x14ac:dyDescent="0.3">
      <c r="E1764"/>
    </row>
    <row r="1765" spans="5:5" x14ac:dyDescent="0.3">
      <c r="E1765"/>
    </row>
    <row r="1766" spans="5:5" x14ac:dyDescent="0.3">
      <c r="E1766"/>
    </row>
    <row r="1767" spans="5:5" x14ac:dyDescent="0.3">
      <c r="E1767"/>
    </row>
    <row r="1768" spans="5:5" x14ac:dyDescent="0.3">
      <c r="E1768"/>
    </row>
    <row r="1769" spans="5:5" x14ac:dyDescent="0.3">
      <c r="E1769"/>
    </row>
    <row r="1770" spans="5:5" x14ac:dyDescent="0.3">
      <c r="E1770"/>
    </row>
    <row r="1771" spans="5:5" x14ac:dyDescent="0.3">
      <c r="E1771"/>
    </row>
    <row r="1772" spans="5:5" x14ac:dyDescent="0.3">
      <c r="E1772"/>
    </row>
    <row r="1773" spans="5:5" x14ac:dyDescent="0.3">
      <c r="E1773"/>
    </row>
    <row r="1774" spans="5:5" x14ac:dyDescent="0.3">
      <c r="E1774"/>
    </row>
    <row r="1775" spans="5:5" x14ac:dyDescent="0.3">
      <c r="E1775"/>
    </row>
    <row r="1776" spans="5:5" x14ac:dyDescent="0.3">
      <c r="E1776"/>
    </row>
    <row r="1777" spans="5:5" x14ac:dyDescent="0.3">
      <c r="E1777"/>
    </row>
    <row r="1778" spans="5:5" x14ac:dyDescent="0.3">
      <c r="E1778"/>
    </row>
    <row r="1779" spans="5:5" x14ac:dyDescent="0.3">
      <c r="E1779"/>
    </row>
    <row r="1780" spans="5:5" x14ac:dyDescent="0.3">
      <c r="E1780"/>
    </row>
    <row r="1781" spans="5:5" x14ac:dyDescent="0.3">
      <c r="E1781"/>
    </row>
    <row r="1782" spans="5:5" x14ac:dyDescent="0.3">
      <c r="E1782"/>
    </row>
    <row r="1783" spans="5:5" x14ac:dyDescent="0.3">
      <c r="E1783"/>
    </row>
    <row r="1784" spans="5:5" x14ac:dyDescent="0.3">
      <c r="E1784"/>
    </row>
    <row r="1785" spans="5:5" x14ac:dyDescent="0.3">
      <c r="E1785"/>
    </row>
    <row r="1786" spans="5:5" x14ac:dyDescent="0.3">
      <c r="E1786"/>
    </row>
    <row r="1787" spans="5:5" x14ac:dyDescent="0.3">
      <c r="E1787"/>
    </row>
    <row r="1788" spans="5:5" x14ac:dyDescent="0.3">
      <c r="E1788"/>
    </row>
    <row r="1789" spans="5:5" x14ac:dyDescent="0.3">
      <c r="E1789"/>
    </row>
    <row r="1790" spans="5:5" x14ac:dyDescent="0.3">
      <c r="E1790"/>
    </row>
    <row r="1791" spans="5:5" x14ac:dyDescent="0.3">
      <c r="E1791"/>
    </row>
    <row r="1792" spans="5:5" x14ac:dyDescent="0.3">
      <c r="E1792"/>
    </row>
    <row r="1793" spans="5:5" x14ac:dyDescent="0.3">
      <c r="E1793"/>
    </row>
    <row r="1794" spans="5:5" x14ac:dyDescent="0.3">
      <c r="E1794"/>
    </row>
    <row r="1795" spans="5:5" x14ac:dyDescent="0.3">
      <c r="E1795"/>
    </row>
    <row r="1796" spans="5:5" x14ac:dyDescent="0.3">
      <c r="E1796"/>
    </row>
    <row r="1797" spans="5:5" x14ac:dyDescent="0.3">
      <c r="E1797"/>
    </row>
    <row r="1798" spans="5:5" x14ac:dyDescent="0.3">
      <c r="E1798"/>
    </row>
    <row r="1799" spans="5:5" x14ac:dyDescent="0.3">
      <c r="E1799"/>
    </row>
    <row r="1800" spans="5:5" x14ac:dyDescent="0.3">
      <c r="E1800"/>
    </row>
    <row r="1801" spans="5:5" x14ac:dyDescent="0.3">
      <c r="E1801"/>
    </row>
    <row r="1802" spans="5:5" x14ac:dyDescent="0.3">
      <c r="E1802"/>
    </row>
    <row r="1803" spans="5:5" x14ac:dyDescent="0.3">
      <c r="E1803"/>
    </row>
    <row r="1804" spans="5:5" x14ac:dyDescent="0.3">
      <c r="E1804"/>
    </row>
    <row r="1805" spans="5:5" x14ac:dyDescent="0.3">
      <c r="E1805"/>
    </row>
    <row r="1806" spans="5:5" x14ac:dyDescent="0.3">
      <c r="E1806"/>
    </row>
    <row r="1807" spans="5:5" x14ac:dyDescent="0.3">
      <c r="E1807"/>
    </row>
    <row r="1808" spans="5:5" x14ac:dyDescent="0.3">
      <c r="E1808"/>
    </row>
    <row r="1809" spans="5:5" x14ac:dyDescent="0.3">
      <c r="E1809"/>
    </row>
    <row r="1810" spans="5:5" x14ac:dyDescent="0.3">
      <c r="E1810"/>
    </row>
    <row r="1811" spans="5:5" x14ac:dyDescent="0.3">
      <c r="E1811"/>
    </row>
    <row r="1812" spans="5:5" x14ac:dyDescent="0.3">
      <c r="E1812"/>
    </row>
    <row r="1813" spans="5:5" x14ac:dyDescent="0.3">
      <c r="E1813"/>
    </row>
    <row r="1814" spans="5:5" x14ac:dyDescent="0.3">
      <c r="E1814"/>
    </row>
    <row r="1815" spans="5:5" x14ac:dyDescent="0.3">
      <c r="E1815"/>
    </row>
    <row r="1816" spans="5:5" x14ac:dyDescent="0.3">
      <c r="E1816"/>
    </row>
    <row r="1817" spans="5:5" x14ac:dyDescent="0.3">
      <c r="E1817"/>
    </row>
    <row r="1818" spans="5:5" x14ac:dyDescent="0.3">
      <c r="E1818"/>
    </row>
    <row r="1819" spans="5:5" x14ac:dyDescent="0.3">
      <c r="E1819"/>
    </row>
    <row r="1820" spans="5:5" x14ac:dyDescent="0.3">
      <c r="E1820"/>
    </row>
    <row r="1821" spans="5:5" x14ac:dyDescent="0.3">
      <c r="E1821"/>
    </row>
    <row r="1822" spans="5:5" x14ac:dyDescent="0.3">
      <c r="E1822"/>
    </row>
    <row r="1823" spans="5:5" x14ac:dyDescent="0.3">
      <c r="E1823"/>
    </row>
    <row r="1824" spans="5:5" x14ac:dyDescent="0.3">
      <c r="E1824"/>
    </row>
    <row r="1825" spans="5:5" x14ac:dyDescent="0.3">
      <c r="E1825"/>
    </row>
    <row r="1826" spans="5:5" x14ac:dyDescent="0.3">
      <c r="E1826"/>
    </row>
    <row r="1827" spans="5:5" x14ac:dyDescent="0.3">
      <c r="E1827"/>
    </row>
    <row r="1828" spans="5:5" x14ac:dyDescent="0.3">
      <c r="E1828"/>
    </row>
    <row r="1829" spans="5:5" x14ac:dyDescent="0.3">
      <c r="E1829"/>
    </row>
    <row r="1830" spans="5:5" x14ac:dyDescent="0.3">
      <c r="E1830"/>
    </row>
    <row r="1831" spans="5:5" x14ac:dyDescent="0.3">
      <c r="E1831"/>
    </row>
    <row r="1832" spans="5:5" x14ac:dyDescent="0.3">
      <c r="E1832"/>
    </row>
    <row r="1833" spans="5:5" x14ac:dyDescent="0.3">
      <c r="E1833"/>
    </row>
    <row r="1834" spans="5:5" x14ac:dyDescent="0.3">
      <c r="E1834"/>
    </row>
    <row r="1835" spans="5:5" x14ac:dyDescent="0.3">
      <c r="E1835"/>
    </row>
    <row r="1836" spans="5:5" x14ac:dyDescent="0.3">
      <c r="E1836"/>
    </row>
    <row r="1837" spans="5:5" x14ac:dyDescent="0.3">
      <c r="E1837"/>
    </row>
    <row r="1838" spans="5:5" x14ac:dyDescent="0.3">
      <c r="E1838"/>
    </row>
    <row r="1839" spans="5:5" x14ac:dyDescent="0.3">
      <c r="E1839"/>
    </row>
    <row r="1840" spans="5:5" x14ac:dyDescent="0.3">
      <c r="E1840"/>
    </row>
    <row r="1841" spans="5:5" x14ac:dyDescent="0.3">
      <c r="E1841"/>
    </row>
    <row r="1842" spans="5:5" x14ac:dyDescent="0.3">
      <c r="E1842"/>
    </row>
    <row r="1843" spans="5:5" x14ac:dyDescent="0.3">
      <c r="E1843"/>
    </row>
    <row r="1844" spans="5:5" x14ac:dyDescent="0.3">
      <c r="E1844"/>
    </row>
    <row r="1845" spans="5:5" x14ac:dyDescent="0.3">
      <c r="E1845"/>
    </row>
    <row r="1846" spans="5:5" x14ac:dyDescent="0.3">
      <c r="E1846"/>
    </row>
    <row r="1847" spans="5:5" x14ac:dyDescent="0.3">
      <c r="E1847"/>
    </row>
    <row r="1848" spans="5:5" x14ac:dyDescent="0.3">
      <c r="E1848"/>
    </row>
    <row r="1849" spans="5:5" x14ac:dyDescent="0.3">
      <c r="E1849"/>
    </row>
    <row r="1850" spans="5:5" x14ac:dyDescent="0.3">
      <c r="E1850"/>
    </row>
    <row r="1851" spans="5:5" x14ac:dyDescent="0.3">
      <c r="E1851"/>
    </row>
    <row r="1852" spans="5:5" x14ac:dyDescent="0.3">
      <c r="E1852"/>
    </row>
    <row r="1853" spans="5:5" x14ac:dyDescent="0.3">
      <c r="E1853"/>
    </row>
    <row r="1854" spans="5:5" x14ac:dyDescent="0.3">
      <c r="E1854"/>
    </row>
    <row r="1855" spans="5:5" x14ac:dyDescent="0.3">
      <c r="E1855"/>
    </row>
    <row r="1856" spans="5:5" x14ac:dyDescent="0.3">
      <c r="E1856"/>
    </row>
    <row r="1857" spans="5:5" x14ac:dyDescent="0.3">
      <c r="E1857"/>
    </row>
    <row r="1858" spans="5:5" x14ac:dyDescent="0.3">
      <c r="E1858"/>
    </row>
    <row r="1859" spans="5:5" x14ac:dyDescent="0.3">
      <c r="E1859"/>
    </row>
    <row r="1860" spans="5:5" x14ac:dyDescent="0.3">
      <c r="E1860"/>
    </row>
    <row r="1861" spans="5:5" x14ac:dyDescent="0.3">
      <c r="E1861"/>
    </row>
    <row r="1862" spans="5:5" x14ac:dyDescent="0.3">
      <c r="E1862"/>
    </row>
    <row r="1863" spans="5:5" x14ac:dyDescent="0.3">
      <c r="E1863"/>
    </row>
    <row r="1864" spans="5:5" x14ac:dyDescent="0.3">
      <c r="E1864"/>
    </row>
    <row r="1865" spans="5:5" x14ac:dyDescent="0.3">
      <c r="E1865"/>
    </row>
    <row r="1866" spans="5:5" x14ac:dyDescent="0.3">
      <c r="E1866"/>
    </row>
    <row r="1867" spans="5:5" x14ac:dyDescent="0.3">
      <c r="E1867"/>
    </row>
    <row r="1868" spans="5:5" x14ac:dyDescent="0.3">
      <c r="E1868"/>
    </row>
    <row r="1869" spans="5:5" x14ac:dyDescent="0.3">
      <c r="E1869"/>
    </row>
    <row r="1870" spans="5:5" x14ac:dyDescent="0.3">
      <c r="E1870"/>
    </row>
    <row r="1871" spans="5:5" x14ac:dyDescent="0.3">
      <c r="E1871"/>
    </row>
    <row r="1872" spans="5:5" x14ac:dyDescent="0.3">
      <c r="E1872"/>
    </row>
    <row r="1873" spans="5:5" x14ac:dyDescent="0.3">
      <c r="E1873"/>
    </row>
    <row r="1874" spans="5:5" x14ac:dyDescent="0.3">
      <c r="E1874"/>
    </row>
    <row r="1875" spans="5:5" x14ac:dyDescent="0.3">
      <c r="E1875"/>
    </row>
    <row r="1876" spans="5:5" x14ac:dyDescent="0.3">
      <c r="E1876"/>
    </row>
    <row r="1877" spans="5:5" x14ac:dyDescent="0.3">
      <c r="E1877"/>
    </row>
    <row r="1878" spans="5:5" x14ac:dyDescent="0.3">
      <c r="E1878"/>
    </row>
    <row r="1879" spans="5:5" x14ac:dyDescent="0.3">
      <c r="E1879"/>
    </row>
    <row r="1880" spans="5:5" x14ac:dyDescent="0.3">
      <c r="E1880"/>
    </row>
    <row r="1881" spans="5:5" x14ac:dyDescent="0.3">
      <c r="E1881"/>
    </row>
    <row r="1882" spans="5:5" x14ac:dyDescent="0.3">
      <c r="E1882"/>
    </row>
    <row r="1883" spans="5:5" x14ac:dyDescent="0.3">
      <c r="E1883"/>
    </row>
    <row r="1884" spans="5:5" x14ac:dyDescent="0.3">
      <c r="E1884"/>
    </row>
    <row r="1885" spans="5:5" x14ac:dyDescent="0.3">
      <c r="E1885"/>
    </row>
    <row r="1886" spans="5:5" x14ac:dyDescent="0.3">
      <c r="E1886"/>
    </row>
    <row r="1887" spans="5:5" x14ac:dyDescent="0.3">
      <c r="E1887"/>
    </row>
    <row r="1888" spans="5:5" x14ac:dyDescent="0.3">
      <c r="E1888"/>
    </row>
    <row r="1889" spans="5:5" x14ac:dyDescent="0.3">
      <c r="E1889"/>
    </row>
    <row r="1890" spans="5:5" x14ac:dyDescent="0.3">
      <c r="E1890"/>
    </row>
    <row r="1891" spans="5:5" x14ac:dyDescent="0.3">
      <c r="E1891"/>
    </row>
    <row r="1892" spans="5:5" x14ac:dyDescent="0.3">
      <c r="E1892"/>
    </row>
    <row r="1893" spans="5:5" x14ac:dyDescent="0.3">
      <c r="E1893"/>
    </row>
    <row r="1894" spans="5:5" x14ac:dyDescent="0.3">
      <c r="E1894"/>
    </row>
    <row r="1895" spans="5:5" x14ac:dyDescent="0.3">
      <c r="E1895"/>
    </row>
    <row r="1896" spans="5:5" x14ac:dyDescent="0.3">
      <c r="E1896"/>
    </row>
    <row r="1897" spans="5:5" x14ac:dyDescent="0.3">
      <c r="E1897"/>
    </row>
    <row r="1898" spans="5:5" x14ac:dyDescent="0.3">
      <c r="E1898"/>
    </row>
    <row r="1899" spans="5:5" x14ac:dyDescent="0.3">
      <c r="E1899"/>
    </row>
    <row r="1900" spans="5:5" x14ac:dyDescent="0.3">
      <c r="E1900"/>
    </row>
    <row r="1901" spans="5:5" x14ac:dyDescent="0.3">
      <c r="E1901"/>
    </row>
    <row r="1902" spans="5:5" x14ac:dyDescent="0.3">
      <c r="E1902"/>
    </row>
    <row r="1903" spans="5:5" x14ac:dyDescent="0.3">
      <c r="E1903"/>
    </row>
    <row r="1904" spans="5:5" x14ac:dyDescent="0.3">
      <c r="E1904"/>
    </row>
    <row r="1905" spans="5:5" x14ac:dyDescent="0.3">
      <c r="E1905"/>
    </row>
    <row r="1906" spans="5:5" x14ac:dyDescent="0.3">
      <c r="E1906"/>
    </row>
    <row r="1907" spans="5:5" x14ac:dyDescent="0.3">
      <c r="E1907"/>
    </row>
    <row r="1908" spans="5:5" x14ac:dyDescent="0.3">
      <c r="E1908"/>
    </row>
    <row r="1909" spans="5:5" x14ac:dyDescent="0.3">
      <c r="E1909"/>
    </row>
    <row r="1910" spans="5:5" x14ac:dyDescent="0.3">
      <c r="E1910"/>
    </row>
    <row r="1911" spans="5:5" x14ac:dyDescent="0.3">
      <c r="E1911"/>
    </row>
    <row r="1912" spans="5:5" x14ac:dyDescent="0.3">
      <c r="E1912"/>
    </row>
    <row r="1913" spans="5:5" x14ac:dyDescent="0.3">
      <c r="E1913"/>
    </row>
    <row r="1914" spans="5:5" x14ac:dyDescent="0.3">
      <c r="E1914"/>
    </row>
    <row r="1915" spans="5:5" x14ac:dyDescent="0.3">
      <c r="E1915"/>
    </row>
    <row r="1916" spans="5:5" x14ac:dyDescent="0.3">
      <c r="E1916"/>
    </row>
    <row r="1917" spans="5:5" x14ac:dyDescent="0.3">
      <c r="E1917"/>
    </row>
    <row r="1918" spans="5:5" x14ac:dyDescent="0.3">
      <c r="E1918"/>
    </row>
    <row r="1919" spans="5:5" x14ac:dyDescent="0.3">
      <c r="E1919"/>
    </row>
    <row r="1920" spans="5:5" x14ac:dyDescent="0.3">
      <c r="E1920"/>
    </row>
    <row r="1921" spans="5:5" x14ac:dyDescent="0.3">
      <c r="E1921"/>
    </row>
    <row r="1922" spans="5:5" x14ac:dyDescent="0.3">
      <c r="E1922"/>
    </row>
    <row r="1923" spans="5:5" x14ac:dyDescent="0.3">
      <c r="E1923"/>
    </row>
    <row r="1924" spans="5:5" x14ac:dyDescent="0.3">
      <c r="E1924"/>
    </row>
    <row r="1925" spans="5:5" x14ac:dyDescent="0.3">
      <c r="E1925"/>
    </row>
    <row r="1926" spans="5:5" x14ac:dyDescent="0.3">
      <c r="E1926"/>
    </row>
    <row r="1927" spans="5:5" x14ac:dyDescent="0.3">
      <c r="E1927"/>
    </row>
    <row r="1928" spans="5:5" x14ac:dyDescent="0.3">
      <c r="E1928"/>
    </row>
    <row r="1929" spans="5:5" x14ac:dyDescent="0.3">
      <c r="E1929"/>
    </row>
    <row r="1930" spans="5:5" x14ac:dyDescent="0.3">
      <c r="E1930"/>
    </row>
    <row r="1931" spans="5:5" x14ac:dyDescent="0.3">
      <c r="E1931"/>
    </row>
    <row r="1932" spans="5:5" x14ac:dyDescent="0.3">
      <c r="E1932"/>
    </row>
    <row r="1933" spans="5:5" x14ac:dyDescent="0.3">
      <c r="E1933"/>
    </row>
    <row r="1934" spans="5:5" x14ac:dyDescent="0.3">
      <c r="E1934"/>
    </row>
    <row r="1935" spans="5:5" x14ac:dyDescent="0.3">
      <c r="E1935"/>
    </row>
    <row r="1936" spans="5:5" x14ac:dyDescent="0.3">
      <c r="E1936"/>
    </row>
    <row r="1937" spans="5:5" x14ac:dyDescent="0.3">
      <c r="E1937"/>
    </row>
    <row r="1938" spans="5:5" x14ac:dyDescent="0.3">
      <c r="E1938"/>
    </row>
    <row r="1939" spans="5:5" x14ac:dyDescent="0.3">
      <c r="E1939"/>
    </row>
    <row r="1940" spans="5:5" x14ac:dyDescent="0.3">
      <c r="E1940"/>
    </row>
    <row r="1941" spans="5:5" x14ac:dyDescent="0.3">
      <c r="E1941"/>
    </row>
    <row r="1942" spans="5:5" x14ac:dyDescent="0.3">
      <c r="E1942"/>
    </row>
    <row r="1943" spans="5:5" x14ac:dyDescent="0.3">
      <c r="E1943"/>
    </row>
    <row r="1944" spans="5:5" x14ac:dyDescent="0.3">
      <c r="E1944"/>
    </row>
    <row r="1945" spans="5:5" x14ac:dyDescent="0.3">
      <c r="E1945"/>
    </row>
    <row r="1946" spans="5:5" x14ac:dyDescent="0.3">
      <c r="E1946"/>
    </row>
    <row r="1947" spans="5:5" x14ac:dyDescent="0.3">
      <c r="E1947"/>
    </row>
    <row r="1948" spans="5:5" x14ac:dyDescent="0.3">
      <c r="E1948"/>
    </row>
    <row r="1949" spans="5:5" x14ac:dyDescent="0.3">
      <c r="E1949"/>
    </row>
    <row r="1950" spans="5:5" x14ac:dyDescent="0.3">
      <c r="E1950"/>
    </row>
    <row r="1951" spans="5:5" x14ac:dyDescent="0.3">
      <c r="E1951"/>
    </row>
    <row r="1952" spans="5:5" x14ac:dyDescent="0.3">
      <c r="E1952"/>
    </row>
    <row r="1953" spans="5:5" x14ac:dyDescent="0.3">
      <c r="E1953"/>
    </row>
    <row r="1954" spans="5:5" x14ac:dyDescent="0.3">
      <c r="E1954"/>
    </row>
    <row r="1955" spans="5:5" x14ac:dyDescent="0.3">
      <c r="E1955"/>
    </row>
    <row r="1956" spans="5:5" x14ac:dyDescent="0.3">
      <c r="E1956"/>
    </row>
    <row r="1957" spans="5:5" x14ac:dyDescent="0.3">
      <c r="E1957"/>
    </row>
    <row r="1958" spans="5:5" x14ac:dyDescent="0.3">
      <c r="E1958"/>
    </row>
    <row r="1959" spans="5:5" x14ac:dyDescent="0.3">
      <c r="E1959"/>
    </row>
    <row r="1960" spans="5:5" x14ac:dyDescent="0.3">
      <c r="E1960"/>
    </row>
    <row r="1961" spans="5:5" x14ac:dyDescent="0.3">
      <c r="E1961"/>
    </row>
    <row r="1962" spans="5:5" x14ac:dyDescent="0.3">
      <c r="E1962"/>
    </row>
    <row r="1963" spans="5:5" x14ac:dyDescent="0.3">
      <c r="E1963"/>
    </row>
    <row r="1964" spans="5:5" x14ac:dyDescent="0.3">
      <c r="E1964"/>
    </row>
    <row r="1965" spans="5:5" x14ac:dyDescent="0.3">
      <c r="E1965"/>
    </row>
    <row r="1966" spans="5:5" x14ac:dyDescent="0.3">
      <c r="E1966"/>
    </row>
    <row r="1967" spans="5:5" x14ac:dyDescent="0.3">
      <c r="E1967"/>
    </row>
    <row r="1968" spans="5:5" x14ac:dyDescent="0.3">
      <c r="E1968"/>
    </row>
    <row r="1969" spans="5:5" x14ac:dyDescent="0.3">
      <c r="E1969"/>
    </row>
    <row r="1970" spans="5:5" x14ac:dyDescent="0.3">
      <c r="E1970"/>
    </row>
    <row r="1971" spans="5:5" x14ac:dyDescent="0.3">
      <c r="E1971"/>
    </row>
    <row r="1972" spans="5:5" x14ac:dyDescent="0.3">
      <c r="E1972"/>
    </row>
    <row r="1973" spans="5:5" x14ac:dyDescent="0.3">
      <c r="E1973"/>
    </row>
    <row r="1974" spans="5:5" x14ac:dyDescent="0.3">
      <c r="E1974"/>
    </row>
    <row r="1975" spans="5:5" x14ac:dyDescent="0.3">
      <c r="E1975"/>
    </row>
    <row r="1976" spans="5:5" x14ac:dyDescent="0.3">
      <c r="E1976"/>
    </row>
    <row r="1977" spans="5:5" x14ac:dyDescent="0.3">
      <c r="E1977"/>
    </row>
    <row r="1978" spans="5:5" x14ac:dyDescent="0.3">
      <c r="E1978"/>
    </row>
    <row r="1979" spans="5:5" x14ac:dyDescent="0.3">
      <c r="E1979"/>
    </row>
    <row r="1980" spans="5:5" x14ac:dyDescent="0.3">
      <c r="E1980"/>
    </row>
    <row r="1981" spans="5:5" x14ac:dyDescent="0.3">
      <c r="E1981"/>
    </row>
    <row r="1982" spans="5:5" x14ac:dyDescent="0.3">
      <c r="E1982"/>
    </row>
    <row r="1983" spans="5:5" x14ac:dyDescent="0.3">
      <c r="E1983"/>
    </row>
    <row r="1984" spans="5:5" x14ac:dyDescent="0.3">
      <c r="E1984"/>
    </row>
    <row r="1985" spans="5:5" x14ac:dyDescent="0.3">
      <c r="E1985"/>
    </row>
    <row r="1986" spans="5:5" x14ac:dyDescent="0.3">
      <c r="E1986"/>
    </row>
    <row r="1987" spans="5:5" x14ac:dyDescent="0.3">
      <c r="E1987"/>
    </row>
    <row r="1988" spans="5:5" x14ac:dyDescent="0.3">
      <c r="E1988"/>
    </row>
    <row r="1989" spans="5:5" x14ac:dyDescent="0.3">
      <c r="E1989"/>
    </row>
    <row r="1990" spans="5:5" x14ac:dyDescent="0.3">
      <c r="E1990"/>
    </row>
    <row r="1991" spans="5:5" x14ac:dyDescent="0.3">
      <c r="E1991"/>
    </row>
    <row r="1992" spans="5:5" x14ac:dyDescent="0.3">
      <c r="E1992"/>
    </row>
    <row r="1993" spans="5:5" x14ac:dyDescent="0.3">
      <c r="E1993"/>
    </row>
    <row r="1994" spans="5:5" x14ac:dyDescent="0.3">
      <c r="E1994"/>
    </row>
    <row r="1995" spans="5:5" x14ac:dyDescent="0.3">
      <c r="E1995"/>
    </row>
    <row r="1996" spans="5:5" x14ac:dyDescent="0.3">
      <c r="E1996"/>
    </row>
    <row r="1997" spans="5:5" x14ac:dyDescent="0.3">
      <c r="E1997"/>
    </row>
    <row r="1998" spans="5:5" x14ac:dyDescent="0.3">
      <c r="E1998"/>
    </row>
    <row r="1999" spans="5:5" x14ac:dyDescent="0.3">
      <c r="E1999"/>
    </row>
    <row r="2000" spans="5:5" x14ac:dyDescent="0.3">
      <c r="E2000"/>
    </row>
    <row r="2001" spans="5:5" x14ac:dyDescent="0.3">
      <c r="E2001"/>
    </row>
    <row r="2002" spans="5:5" x14ac:dyDescent="0.3">
      <c r="E2002"/>
    </row>
    <row r="2003" spans="5:5" x14ac:dyDescent="0.3">
      <c r="E2003"/>
    </row>
    <row r="2004" spans="5:5" x14ac:dyDescent="0.3">
      <c r="E2004"/>
    </row>
    <row r="2005" spans="5:5" x14ac:dyDescent="0.3">
      <c r="E2005"/>
    </row>
    <row r="2006" spans="5:5" x14ac:dyDescent="0.3">
      <c r="E2006"/>
    </row>
    <row r="2007" spans="5:5" x14ac:dyDescent="0.3">
      <c r="E2007"/>
    </row>
    <row r="2008" spans="5:5" x14ac:dyDescent="0.3">
      <c r="E2008"/>
    </row>
    <row r="2009" spans="5:5" x14ac:dyDescent="0.3">
      <c r="E2009"/>
    </row>
    <row r="2010" spans="5:5" x14ac:dyDescent="0.3">
      <c r="E2010"/>
    </row>
    <row r="2011" spans="5:5" x14ac:dyDescent="0.3">
      <c r="E2011"/>
    </row>
    <row r="2012" spans="5:5" x14ac:dyDescent="0.3">
      <c r="E2012"/>
    </row>
    <row r="2013" spans="5:5" x14ac:dyDescent="0.3">
      <c r="E2013"/>
    </row>
    <row r="2014" spans="5:5" x14ac:dyDescent="0.3">
      <c r="E2014"/>
    </row>
    <row r="2015" spans="5:5" x14ac:dyDescent="0.3">
      <c r="E2015"/>
    </row>
    <row r="2016" spans="5:5" x14ac:dyDescent="0.3">
      <c r="E2016"/>
    </row>
    <row r="2017" spans="5:5" x14ac:dyDescent="0.3">
      <c r="E2017"/>
    </row>
    <row r="2018" spans="5:5" x14ac:dyDescent="0.3">
      <c r="E2018"/>
    </row>
    <row r="2019" spans="5:5" x14ac:dyDescent="0.3">
      <c r="E2019"/>
    </row>
    <row r="2020" spans="5:5" x14ac:dyDescent="0.3">
      <c r="E2020"/>
    </row>
    <row r="2021" spans="5:5" x14ac:dyDescent="0.3">
      <c r="E2021"/>
    </row>
    <row r="2022" spans="5:5" x14ac:dyDescent="0.3">
      <c r="E2022"/>
    </row>
    <row r="2023" spans="5:5" x14ac:dyDescent="0.3">
      <c r="E2023"/>
    </row>
    <row r="2024" spans="5:5" x14ac:dyDescent="0.3">
      <c r="E2024"/>
    </row>
    <row r="2025" spans="5:5" x14ac:dyDescent="0.3">
      <c r="E2025"/>
    </row>
    <row r="2026" spans="5:5" x14ac:dyDescent="0.3">
      <c r="E2026"/>
    </row>
    <row r="2027" spans="5:5" x14ac:dyDescent="0.3">
      <c r="E2027"/>
    </row>
    <row r="2028" spans="5:5" x14ac:dyDescent="0.3">
      <c r="E2028"/>
    </row>
    <row r="2029" spans="5:5" x14ac:dyDescent="0.3">
      <c r="E2029"/>
    </row>
    <row r="2030" spans="5:5" x14ac:dyDescent="0.3">
      <c r="E2030"/>
    </row>
    <row r="2031" spans="5:5" x14ac:dyDescent="0.3">
      <c r="E2031"/>
    </row>
    <row r="2032" spans="5:5" x14ac:dyDescent="0.3">
      <c r="E2032"/>
    </row>
    <row r="2033" spans="5:5" x14ac:dyDescent="0.3">
      <c r="E2033"/>
    </row>
    <row r="2034" spans="5:5" x14ac:dyDescent="0.3">
      <c r="E2034"/>
    </row>
    <row r="2035" spans="5:5" x14ac:dyDescent="0.3">
      <c r="E2035"/>
    </row>
    <row r="2036" spans="5:5" x14ac:dyDescent="0.3">
      <c r="E2036"/>
    </row>
    <row r="2037" spans="5:5" x14ac:dyDescent="0.3">
      <c r="E2037"/>
    </row>
    <row r="2038" spans="5:5" x14ac:dyDescent="0.3">
      <c r="E2038"/>
    </row>
    <row r="2039" spans="5:5" x14ac:dyDescent="0.3">
      <c r="E2039"/>
    </row>
    <row r="2040" spans="5:5" x14ac:dyDescent="0.3">
      <c r="E2040"/>
    </row>
    <row r="2041" spans="5:5" x14ac:dyDescent="0.3">
      <c r="E2041"/>
    </row>
    <row r="2042" spans="5:5" x14ac:dyDescent="0.3">
      <c r="E2042"/>
    </row>
    <row r="2043" spans="5:5" x14ac:dyDescent="0.3">
      <c r="E2043"/>
    </row>
    <row r="2044" spans="5:5" x14ac:dyDescent="0.3">
      <c r="E2044"/>
    </row>
    <row r="2045" spans="5:5" x14ac:dyDescent="0.3">
      <c r="E2045"/>
    </row>
    <row r="2046" spans="5:5" x14ac:dyDescent="0.3">
      <c r="E2046"/>
    </row>
    <row r="2047" spans="5:5" x14ac:dyDescent="0.3">
      <c r="E2047"/>
    </row>
    <row r="2048" spans="5:5" x14ac:dyDescent="0.3">
      <c r="E2048"/>
    </row>
    <row r="2049" spans="5:5" x14ac:dyDescent="0.3">
      <c r="E2049"/>
    </row>
    <row r="2050" spans="5:5" x14ac:dyDescent="0.3">
      <c r="E2050"/>
    </row>
    <row r="2051" spans="5:5" x14ac:dyDescent="0.3">
      <c r="E2051"/>
    </row>
    <row r="2052" spans="5:5" x14ac:dyDescent="0.3">
      <c r="E2052"/>
    </row>
    <row r="2053" spans="5:5" x14ac:dyDescent="0.3">
      <c r="E2053"/>
    </row>
    <row r="2054" spans="5:5" x14ac:dyDescent="0.3">
      <c r="E2054"/>
    </row>
    <row r="2055" spans="5:5" x14ac:dyDescent="0.3">
      <c r="E2055"/>
    </row>
    <row r="2056" spans="5:5" x14ac:dyDescent="0.3">
      <c r="E2056"/>
    </row>
    <row r="2057" spans="5:5" x14ac:dyDescent="0.3">
      <c r="E2057"/>
    </row>
    <row r="2058" spans="5:5" x14ac:dyDescent="0.3">
      <c r="E2058"/>
    </row>
    <row r="2059" spans="5:5" x14ac:dyDescent="0.3">
      <c r="E2059"/>
    </row>
    <row r="2060" spans="5:5" x14ac:dyDescent="0.3">
      <c r="E2060"/>
    </row>
    <row r="2061" spans="5:5" x14ac:dyDescent="0.3">
      <c r="E2061"/>
    </row>
    <row r="2062" spans="5:5" x14ac:dyDescent="0.3">
      <c r="E2062"/>
    </row>
    <row r="2063" spans="5:5" x14ac:dyDescent="0.3">
      <c r="E2063"/>
    </row>
    <row r="2064" spans="5:5" x14ac:dyDescent="0.3">
      <c r="E2064"/>
    </row>
    <row r="2065" spans="5:5" x14ac:dyDescent="0.3">
      <c r="E2065"/>
    </row>
    <row r="2066" spans="5:5" x14ac:dyDescent="0.3">
      <c r="E2066"/>
    </row>
    <row r="2067" spans="5:5" x14ac:dyDescent="0.3">
      <c r="E2067"/>
    </row>
    <row r="2068" spans="5:5" x14ac:dyDescent="0.3">
      <c r="E2068"/>
    </row>
    <row r="2069" spans="5:5" x14ac:dyDescent="0.3">
      <c r="E2069"/>
    </row>
    <row r="2070" spans="5:5" x14ac:dyDescent="0.3">
      <c r="E2070"/>
    </row>
    <row r="2071" spans="5:5" x14ac:dyDescent="0.3">
      <c r="E2071"/>
    </row>
    <row r="2072" spans="5:5" x14ac:dyDescent="0.3">
      <c r="E2072"/>
    </row>
    <row r="2073" spans="5:5" x14ac:dyDescent="0.3">
      <c r="E2073"/>
    </row>
    <row r="2074" spans="5:5" x14ac:dyDescent="0.3">
      <c r="E2074"/>
    </row>
    <row r="2075" spans="5:5" x14ac:dyDescent="0.3">
      <c r="E2075"/>
    </row>
    <row r="2076" spans="5:5" x14ac:dyDescent="0.3">
      <c r="E2076"/>
    </row>
    <row r="2077" spans="5:5" x14ac:dyDescent="0.3">
      <c r="E2077"/>
    </row>
    <row r="2078" spans="5:5" x14ac:dyDescent="0.3">
      <c r="E2078"/>
    </row>
    <row r="2079" spans="5:5" x14ac:dyDescent="0.3">
      <c r="E2079"/>
    </row>
    <row r="2080" spans="5:5" x14ac:dyDescent="0.3">
      <c r="E2080"/>
    </row>
    <row r="2081" spans="5:5" x14ac:dyDescent="0.3">
      <c r="E2081"/>
    </row>
    <row r="2082" spans="5:5" x14ac:dyDescent="0.3">
      <c r="E2082"/>
    </row>
    <row r="2083" spans="5:5" x14ac:dyDescent="0.3">
      <c r="E2083"/>
    </row>
    <row r="2084" spans="5:5" x14ac:dyDescent="0.3">
      <c r="E2084"/>
    </row>
    <row r="2085" spans="5:5" x14ac:dyDescent="0.3">
      <c r="E2085"/>
    </row>
    <row r="2086" spans="5:5" x14ac:dyDescent="0.3">
      <c r="E2086"/>
    </row>
    <row r="2087" spans="5:5" x14ac:dyDescent="0.3">
      <c r="E2087"/>
    </row>
    <row r="2088" spans="5:5" x14ac:dyDescent="0.3">
      <c r="E2088"/>
    </row>
    <row r="2089" spans="5:5" x14ac:dyDescent="0.3">
      <c r="E2089"/>
    </row>
    <row r="2090" spans="5:5" x14ac:dyDescent="0.3">
      <c r="E2090"/>
    </row>
    <row r="2091" spans="5:5" x14ac:dyDescent="0.3">
      <c r="E2091"/>
    </row>
    <row r="2092" spans="5:5" x14ac:dyDescent="0.3">
      <c r="E2092"/>
    </row>
    <row r="2093" spans="5:5" x14ac:dyDescent="0.3">
      <c r="E2093"/>
    </row>
    <row r="2094" spans="5:5" x14ac:dyDescent="0.3">
      <c r="E2094"/>
    </row>
    <row r="2095" spans="5:5" x14ac:dyDescent="0.3">
      <c r="E2095"/>
    </row>
    <row r="2096" spans="5:5" x14ac:dyDescent="0.3">
      <c r="E2096"/>
    </row>
    <row r="2097" spans="5:5" x14ac:dyDescent="0.3">
      <c r="E2097"/>
    </row>
    <row r="2098" spans="5:5" x14ac:dyDescent="0.3">
      <c r="E2098"/>
    </row>
    <row r="2099" spans="5:5" x14ac:dyDescent="0.3">
      <c r="E2099"/>
    </row>
    <row r="2100" spans="5:5" x14ac:dyDescent="0.3">
      <c r="E2100"/>
    </row>
    <row r="2101" spans="5:5" x14ac:dyDescent="0.3">
      <c r="E2101"/>
    </row>
    <row r="2102" spans="5:5" x14ac:dyDescent="0.3">
      <c r="E2102"/>
    </row>
    <row r="2103" spans="5:5" x14ac:dyDescent="0.3">
      <c r="E2103"/>
    </row>
    <row r="2104" spans="5:5" x14ac:dyDescent="0.3">
      <c r="E2104"/>
    </row>
    <row r="2105" spans="5:5" x14ac:dyDescent="0.3">
      <c r="E2105"/>
    </row>
    <row r="2106" spans="5:5" x14ac:dyDescent="0.3">
      <c r="E2106"/>
    </row>
    <row r="2107" spans="5:5" x14ac:dyDescent="0.3">
      <c r="E2107"/>
    </row>
    <row r="2108" spans="5:5" x14ac:dyDescent="0.3">
      <c r="E2108"/>
    </row>
    <row r="2109" spans="5:5" x14ac:dyDescent="0.3">
      <c r="E2109"/>
    </row>
    <row r="2110" spans="5:5" x14ac:dyDescent="0.3">
      <c r="E2110"/>
    </row>
    <row r="2111" spans="5:5" x14ac:dyDescent="0.3">
      <c r="E2111"/>
    </row>
    <row r="2112" spans="5:5" x14ac:dyDescent="0.3">
      <c r="E2112"/>
    </row>
    <row r="2113" spans="5:5" x14ac:dyDescent="0.3">
      <c r="E2113"/>
    </row>
    <row r="2114" spans="5:5" x14ac:dyDescent="0.3">
      <c r="E2114"/>
    </row>
    <row r="2115" spans="5:5" x14ac:dyDescent="0.3">
      <c r="E2115"/>
    </row>
    <row r="2116" spans="5:5" x14ac:dyDescent="0.3">
      <c r="E2116"/>
    </row>
    <row r="2117" spans="5:5" x14ac:dyDescent="0.3">
      <c r="E2117"/>
    </row>
    <row r="2118" spans="5:5" x14ac:dyDescent="0.3">
      <c r="E2118"/>
    </row>
    <row r="2119" spans="5:5" x14ac:dyDescent="0.3">
      <c r="E2119"/>
    </row>
    <row r="2120" spans="5:5" x14ac:dyDescent="0.3">
      <c r="E2120"/>
    </row>
    <row r="2121" spans="5:5" x14ac:dyDescent="0.3">
      <c r="E2121"/>
    </row>
    <row r="2122" spans="5:5" x14ac:dyDescent="0.3">
      <c r="E2122"/>
    </row>
    <row r="2123" spans="5:5" x14ac:dyDescent="0.3">
      <c r="E2123"/>
    </row>
    <row r="2124" spans="5:5" x14ac:dyDescent="0.3">
      <c r="E2124"/>
    </row>
    <row r="2125" spans="5:5" x14ac:dyDescent="0.3">
      <c r="E2125"/>
    </row>
    <row r="2126" spans="5:5" x14ac:dyDescent="0.3">
      <c r="E2126"/>
    </row>
    <row r="2127" spans="5:5" x14ac:dyDescent="0.3">
      <c r="E2127"/>
    </row>
    <row r="2128" spans="5:5" x14ac:dyDescent="0.3">
      <c r="E2128"/>
    </row>
    <row r="2129" spans="5:5" x14ac:dyDescent="0.3">
      <c r="E2129"/>
    </row>
    <row r="2130" spans="5:5" x14ac:dyDescent="0.3">
      <c r="E2130"/>
    </row>
    <row r="2131" spans="5:5" x14ac:dyDescent="0.3">
      <c r="E2131"/>
    </row>
    <row r="2132" spans="5:5" x14ac:dyDescent="0.3">
      <c r="E2132"/>
    </row>
    <row r="2133" spans="5:5" x14ac:dyDescent="0.3">
      <c r="E2133"/>
    </row>
    <row r="2134" spans="5:5" x14ac:dyDescent="0.3">
      <c r="E2134"/>
    </row>
    <row r="2135" spans="5:5" x14ac:dyDescent="0.3">
      <c r="E2135"/>
    </row>
    <row r="2136" spans="5:5" x14ac:dyDescent="0.3">
      <c r="E2136"/>
    </row>
    <row r="2137" spans="5:5" x14ac:dyDescent="0.3">
      <c r="E2137"/>
    </row>
    <row r="2138" spans="5:5" x14ac:dyDescent="0.3">
      <c r="E2138"/>
    </row>
    <row r="2139" spans="5:5" x14ac:dyDescent="0.3">
      <c r="E2139"/>
    </row>
    <row r="2140" spans="5:5" x14ac:dyDescent="0.3">
      <c r="E2140"/>
    </row>
    <row r="2141" spans="5:5" x14ac:dyDescent="0.3">
      <c r="E2141"/>
    </row>
    <row r="2142" spans="5:5" x14ac:dyDescent="0.3">
      <c r="E2142"/>
    </row>
    <row r="2143" spans="5:5" x14ac:dyDescent="0.3">
      <c r="E2143"/>
    </row>
    <row r="2144" spans="5:5" x14ac:dyDescent="0.3">
      <c r="E2144"/>
    </row>
    <row r="2145" spans="5:5" x14ac:dyDescent="0.3">
      <c r="E2145"/>
    </row>
    <row r="2146" spans="5:5" x14ac:dyDescent="0.3">
      <c r="E2146"/>
    </row>
    <row r="2147" spans="5:5" x14ac:dyDescent="0.3">
      <c r="E2147"/>
    </row>
    <row r="2148" spans="5:5" x14ac:dyDescent="0.3">
      <c r="E2148"/>
    </row>
    <row r="2149" spans="5:5" x14ac:dyDescent="0.3">
      <c r="E2149"/>
    </row>
    <row r="2150" spans="5:5" x14ac:dyDescent="0.3">
      <c r="E2150"/>
    </row>
    <row r="2151" spans="5:5" x14ac:dyDescent="0.3">
      <c r="E2151"/>
    </row>
    <row r="2152" spans="5:5" x14ac:dyDescent="0.3">
      <c r="E2152"/>
    </row>
    <row r="2153" spans="5:5" x14ac:dyDescent="0.3">
      <c r="E2153"/>
    </row>
    <row r="2154" spans="5:5" x14ac:dyDescent="0.3">
      <c r="E2154"/>
    </row>
    <row r="2155" spans="5:5" x14ac:dyDescent="0.3">
      <c r="E2155"/>
    </row>
    <row r="2156" spans="5:5" x14ac:dyDescent="0.3">
      <c r="E2156"/>
    </row>
    <row r="2157" spans="5:5" x14ac:dyDescent="0.3">
      <c r="E2157"/>
    </row>
    <row r="2158" spans="5:5" x14ac:dyDescent="0.3">
      <c r="E2158"/>
    </row>
    <row r="2159" spans="5:5" x14ac:dyDescent="0.3">
      <c r="E2159"/>
    </row>
    <row r="2160" spans="5:5" x14ac:dyDescent="0.3">
      <c r="E2160"/>
    </row>
    <row r="2161" spans="5:5" x14ac:dyDescent="0.3">
      <c r="E2161"/>
    </row>
    <row r="2162" spans="5:5" x14ac:dyDescent="0.3">
      <c r="E2162"/>
    </row>
    <row r="2163" spans="5:5" x14ac:dyDescent="0.3">
      <c r="E2163"/>
    </row>
    <row r="2164" spans="5:5" x14ac:dyDescent="0.3">
      <c r="E2164"/>
    </row>
    <row r="2165" spans="5:5" x14ac:dyDescent="0.3">
      <c r="E2165"/>
    </row>
    <row r="2166" spans="5:5" x14ac:dyDescent="0.3">
      <c r="E2166"/>
    </row>
    <row r="2167" spans="5:5" x14ac:dyDescent="0.3">
      <c r="E2167"/>
    </row>
    <row r="2168" spans="5:5" x14ac:dyDescent="0.3">
      <c r="E2168"/>
    </row>
    <row r="2169" spans="5:5" x14ac:dyDescent="0.3">
      <c r="E2169"/>
    </row>
    <row r="2170" spans="5:5" x14ac:dyDescent="0.3">
      <c r="E2170"/>
    </row>
    <row r="2171" spans="5:5" x14ac:dyDescent="0.3">
      <c r="E2171"/>
    </row>
    <row r="2172" spans="5:5" x14ac:dyDescent="0.3">
      <c r="E2172"/>
    </row>
    <row r="2173" spans="5:5" x14ac:dyDescent="0.3">
      <c r="E2173"/>
    </row>
    <row r="2174" spans="5:5" x14ac:dyDescent="0.3">
      <c r="E2174"/>
    </row>
    <row r="2175" spans="5:5" x14ac:dyDescent="0.3">
      <c r="E2175"/>
    </row>
    <row r="2176" spans="5:5" x14ac:dyDescent="0.3">
      <c r="E2176"/>
    </row>
    <row r="2177" spans="5:5" x14ac:dyDescent="0.3">
      <c r="E2177"/>
    </row>
    <row r="2178" spans="5:5" x14ac:dyDescent="0.3">
      <c r="E2178"/>
    </row>
    <row r="2179" spans="5:5" x14ac:dyDescent="0.3">
      <c r="E2179"/>
    </row>
    <row r="2180" spans="5:5" x14ac:dyDescent="0.3">
      <c r="E2180"/>
    </row>
    <row r="2181" spans="5:5" x14ac:dyDescent="0.3">
      <c r="E2181"/>
    </row>
    <row r="2182" spans="5:5" x14ac:dyDescent="0.3">
      <c r="E2182"/>
    </row>
    <row r="2183" spans="5:5" x14ac:dyDescent="0.3">
      <c r="E2183"/>
    </row>
    <row r="2184" spans="5:5" x14ac:dyDescent="0.3">
      <c r="E2184"/>
    </row>
    <row r="2185" spans="5:5" x14ac:dyDescent="0.3">
      <c r="E2185"/>
    </row>
    <row r="2186" spans="5:5" x14ac:dyDescent="0.3">
      <c r="E2186"/>
    </row>
    <row r="2187" spans="5:5" x14ac:dyDescent="0.3">
      <c r="E2187"/>
    </row>
    <row r="2188" spans="5:5" x14ac:dyDescent="0.3">
      <c r="E2188"/>
    </row>
    <row r="2189" spans="5:5" x14ac:dyDescent="0.3">
      <c r="E2189"/>
    </row>
    <row r="2190" spans="5:5" x14ac:dyDescent="0.3">
      <c r="E2190"/>
    </row>
    <row r="2191" spans="5:5" x14ac:dyDescent="0.3">
      <c r="E2191"/>
    </row>
    <row r="2192" spans="5:5" x14ac:dyDescent="0.3">
      <c r="E2192"/>
    </row>
    <row r="2193" spans="5:5" x14ac:dyDescent="0.3">
      <c r="E2193"/>
    </row>
    <row r="2194" spans="5:5" x14ac:dyDescent="0.3">
      <c r="E2194"/>
    </row>
    <row r="2195" spans="5:5" x14ac:dyDescent="0.3">
      <c r="E2195"/>
    </row>
    <row r="2196" spans="5:5" x14ac:dyDescent="0.3">
      <c r="E2196"/>
    </row>
    <row r="2197" spans="5:5" x14ac:dyDescent="0.3">
      <c r="E2197"/>
    </row>
    <row r="2198" spans="5:5" x14ac:dyDescent="0.3">
      <c r="E2198"/>
    </row>
    <row r="2199" spans="5:5" x14ac:dyDescent="0.3">
      <c r="E2199"/>
    </row>
    <row r="2200" spans="5:5" x14ac:dyDescent="0.3">
      <c r="E2200"/>
    </row>
    <row r="2201" spans="5:5" x14ac:dyDescent="0.3">
      <c r="E2201"/>
    </row>
    <row r="2202" spans="5:5" x14ac:dyDescent="0.3">
      <c r="E2202"/>
    </row>
    <row r="2203" spans="5:5" x14ac:dyDescent="0.3">
      <c r="E2203"/>
    </row>
    <row r="2204" spans="5:5" x14ac:dyDescent="0.3">
      <c r="E2204"/>
    </row>
    <row r="2205" spans="5:5" x14ac:dyDescent="0.3">
      <c r="E2205"/>
    </row>
    <row r="2206" spans="5:5" x14ac:dyDescent="0.3">
      <c r="E2206"/>
    </row>
    <row r="2207" spans="5:5" x14ac:dyDescent="0.3">
      <c r="E2207"/>
    </row>
    <row r="2208" spans="5:5" x14ac:dyDescent="0.3">
      <c r="E2208"/>
    </row>
    <row r="2209" spans="5:5" x14ac:dyDescent="0.3">
      <c r="E2209"/>
    </row>
    <row r="2210" spans="5:5" x14ac:dyDescent="0.3">
      <c r="E2210"/>
    </row>
    <row r="2211" spans="5:5" x14ac:dyDescent="0.3">
      <c r="E2211"/>
    </row>
    <row r="2212" spans="5:5" x14ac:dyDescent="0.3">
      <c r="E2212"/>
    </row>
    <row r="2213" spans="5:5" x14ac:dyDescent="0.3">
      <c r="E2213"/>
    </row>
    <row r="2214" spans="5:5" x14ac:dyDescent="0.3">
      <c r="E2214"/>
    </row>
    <row r="2215" spans="5:5" x14ac:dyDescent="0.3">
      <c r="E2215"/>
    </row>
    <row r="2216" spans="5:5" x14ac:dyDescent="0.3">
      <c r="E2216"/>
    </row>
    <row r="2217" spans="5:5" x14ac:dyDescent="0.3">
      <c r="E2217"/>
    </row>
    <row r="2218" spans="5:5" x14ac:dyDescent="0.3">
      <c r="E2218"/>
    </row>
    <row r="2219" spans="5:5" x14ac:dyDescent="0.3">
      <c r="E2219"/>
    </row>
    <row r="2220" spans="5:5" x14ac:dyDescent="0.3">
      <c r="E2220"/>
    </row>
    <row r="2221" spans="5:5" x14ac:dyDescent="0.3">
      <c r="E2221"/>
    </row>
    <row r="2222" spans="5:5" x14ac:dyDescent="0.3">
      <c r="E2222"/>
    </row>
    <row r="2223" spans="5:5" x14ac:dyDescent="0.3">
      <c r="E2223"/>
    </row>
    <row r="2224" spans="5:5" x14ac:dyDescent="0.3">
      <c r="E2224"/>
    </row>
    <row r="2225" spans="5:5" x14ac:dyDescent="0.3">
      <c r="E2225"/>
    </row>
    <row r="2226" spans="5:5" x14ac:dyDescent="0.3">
      <c r="E2226"/>
    </row>
    <row r="2227" spans="5:5" x14ac:dyDescent="0.3">
      <c r="E2227"/>
    </row>
    <row r="2228" spans="5:5" x14ac:dyDescent="0.3">
      <c r="E2228"/>
    </row>
    <row r="2229" spans="5:5" x14ac:dyDescent="0.3">
      <c r="E2229"/>
    </row>
    <row r="2230" spans="5:5" x14ac:dyDescent="0.3">
      <c r="E2230"/>
    </row>
    <row r="2231" spans="5:5" x14ac:dyDescent="0.3">
      <c r="E2231"/>
    </row>
    <row r="2232" spans="5:5" x14ac:dyDescent="0.3">
      <c r="E2232"/>
    </row>
    <row r="2233" spans="5:5" x14ac:dyDescent="0.3">
      <c r="E2233"/>
    </row>
    <row r="2234" spans="5:5" x14ac:dyDescent="0.3">
      <c r="E2234"/>
    </row>
    <row r="2235" spans="5:5" x14ac:dyDescent="0.3">
      <c r="E2235"/>
    </row>
    <row r="2236" spans="5:5" x14ac:dyDescent="0.3">
      <c r="E2236"/>
    </row>
    <row r="2237" spans="5:5" x14ac:dyDescent="0.3">
      <c r="E2237"/>
    </row>
    <row r="2238" spans="5:5" x14ac:dyDescent="0.3">
      <c r="E2238"/>
    </row>
    <row r="2239" spans="5:5" x14ac:dyDescent="0.3">
      <c r="E2239"/>
    </row>
    <row r="2240" spans="5:5" x14ac:dyDescent="0.3">
      <c r="E2240"/>
    </row>
    <row r="2241" spans="5:5" x14ac:dyDescent="0.3">
      <c r="E2241"/>
    </row>
    <row r="2242" spans="5:5" x14ac:dyDescent="0.3">
      <c r="E2242"/>
    </row>
    <row r="2243" spans="5:5" x14ac:dyDescent="0.3">
      <c r="E2243"/>
    </row>
    <row r="2244" spans="5:5" x14ac:dyDescent="0.3">
      <c r="E2244"/>
    </row>
    <row r="2245" spans="5:5" x14ac:dyDescent="0.3">
      <c r="E2245"/>
    </row>
    <row r="2246" spans="5:5" x14ac:dyDescent="0.3">
      <c r="E2246"/>
    </row>
    <row r="2247" spans="5:5" x14ac:dyDescent="0.3">
      <c r="E2247"/>
    </row>
    <row r="2248" spans="5:5" x14ac:dyDescent="0.3">
      <c r="E2248"/>
    </row>
    <row r="2249" spans="5:5" x14ac:dyDescent="0.3">
      <c r="E2249"/>
    </row>
    <row r="2250" spans="5:5" x14ac:dyDescent="0.3">
      <c r="E2250"/>
    </row>
    <row r="2251" spans="5:5" x14ac:dyDescent="0.3">
      <c r="E2251"/>
    </row>
    <row r="2252" spans="5:5" x14ac:dyDescent="0.3">
      <c r="E2252"/>
    </row>
    <row r="2253" spans="5:5" x14ac:dyDescent="0.3">
      <c r="E2253"/>
    </row>
    <row r="2254" spans="5:5" x14ac:dyDescent="0.3">
      <c r="E2254"/>
    </row>
    <row r="2255" spans="5:5" x14ac:dyDescent="0.3">
      <c r="E2255"/>
    </row>
    <row r="2256" spans="5:5" x14ac:dyDescent="0.3">
      <c r="E2256"/>
    </row>
    <row r="2257" spans="5:5" x14ac:dyDescent="0.3">
      <c r="E2257"/>
    </row>
    <row r="2258" spans="5:5" x14ac:dyDescent="0.3">
      <c r="E2258"/>
    </row>
    <row r="2259" spans="5:5" x14ac:dyDescent="0.3">
      <c r="E2259"/>
    </row>
    <row r="2260" spans="5:5" x14ac:dyDescent="0.3">
      <c r="E2260"/>
    </row>
    <row r="2261" spans="5:5" x14ac:dyDescent="0.3">
      <c r="E2261"/>
    </row>
    <row r="2262" spans="5:5" x14ac:dyDescent="0.3">
      <c r="E2262"/>
    </row>
    <row r="2263" spans="5:5" x14ac:dyDescent="0.3">
      <c r="E2263"/>
    </row>
    <row r="2264" spans="5:5" x14ac:dyDescent="0.3">
      <c r="E2264"/>
    </row>
    <row r="2265" spans="5:5" x14ac:dyDescent="0.3">
      <c r="E2265"/>
    </row>
    <row r="2266" spans="5:5" x14ac:dyDescent="0.3">
      <c r="E2266"/>
    </row>
    <row r="2267" spans="5:5" x14ac:dyDescent="0.3">
      <c r="E2267"/>
    </row>
    <row r="2268" spans="5:5" x14ac:dyDescent="0.3">
      <c r="E2268"/>
    </row>
    <row r="2269" spans="5:5" x14ac:dyDescent="0.3">
      <c r="E2269"/>
    </row>
    <row r="2270" spans="5:5" x14ac:dyDescent="0.3">
      <c r="E2270"/>
    </row>
    <row r="2271" spans="5:5" x14ac:dyDescent="0.3">
      <c r="E2271"/>
    </row>
    <row r="2272" spans="5:5" x14ac:dyDescent="0.3">
      <c r="E2272"/>
    </row>
    <row r="2273" spans="5:5" x14ac:dyDescent="0.3">
      <c r="E2273"/>
    </row>
    <row r="2274" spans="5:5" x14ac:dyDescent="0.3">
      <c r="E2274"/>
    </row>
    <row r="2275" spans="5:5" x14ac:dyDescent="0.3">
      <c r="E2275"/>
    </row>
    <row r="2276" spans="5:5" x14ac:dyDescent="0.3">
      <c r="E2276"/>
    </row>
    <row r="2277" spans="5:5" x14ac:dyDescent="0.3">
      <c r="E2277"/>
    </row>
    <row r="2278" spans="5:5" x14ac:dyDescent="0.3">
      <c r="E2278"/>
    </row>
    <row r="2279" spans="5:5" x14ac:dyDescent="0.3">
      <c r="E2279"/>
    </row>
    <row r="2280" spans="5:5" x14ac:dyDescent="0.3">
      <c r="E2280"/>
    </row>
    <row r="2281" spans="5:5" x14ac:dyDescent="0.3">
      <c r="E2281"/>
    </row>
    <row r="2282" spans="5:5" x14ac:dyDescent="0.3">
      <c r="E2282"/>
    </row>
    <row r="2283" spans="5:5" x14ac:dyDescent="0.3">
      <c r="E2283"/>
    </row>
    <row r="2284" spans="5:5" x14ac:dyDescent="0.3">
      <c r="E2284"/>
    </row>
    <row r="2285" spans="5:5" x14ac:dyDescent="0.3">
      <c r="E2285"/>
    </row>
    <row r="2286" spans="5:5" x14ac:dyDescent="0.3">
      <c r="E2286"/>
    </row>
    <row r="2287" spans="5:5" x14ac:dyDescent="0.3">
      <c r="E2287"/>
    </row>
    <row r="2288" spans="5:5" x14ac:dyDescent="0.3">
      <c r="E2288"/>
    </row>
    <row r="2289" spans="5:5" x14ac:dyDescent="0.3">
      <c r="E2289"/>
    </row>
    <row r="2290" spans="5:5" x14ac:dyDescent="0.3">
      <c r="E2290"/>
    </row>
    <row r="2291" spans="5:5" x14ac:dyDescent="0.3">
      <c r="E2291"/>
    </row>
    <row r="2292" spans="5:5" x14ac:dyDescent="0.3">
      <c r="E2292"/>
    </row>
    <row r="2293" spans="5:5" x14ac:dyDescent="0.3">
      <c r="E2293"/>
    </row>
    <row r="2294" spans="5:5" x14ac:dyDescent="0.3">
      <c r="E2294"/>
    </row>
    <row r="2295" spans="5:5" x14ac:dyDescent="0.3">
      <c r="E2295"/>
    </row>
    <row r="2296" spans="5:5" x14ac:dyDescent="0.3">
      <c r="E2296"/>
    </row>
    <row r="2297" spans="5:5" x14ac:dyDescent="0.3">
      <c r="E2297"/>
    </row>
    <row r="2298" spans="5:5" x14ac:dyDescent="0.3">
      <c r="E2298"/>
    </row>
    <row r="2299" spans="5:5" x14ac:dyDescent="0.3">
      <c r="E2299"/>
    </row>
    <row r="2300" spans="5:5" x14ac:dyDescent="0.3">
      <c r="E2300"/>
    </row>
    <row r="2301" spans="5:5" x14ac:dyDescent="0.3">
      <c r="E2301"/>
    </row>
    <row r="2302" spans="5:5" x14ac:dyDescent="0.3">
      <c r="E2302"/>
    </row>
    <row r="2303" spans="5:5" x14ac:dyDescent="0.3">
      <c r="E2303"/>
    </row>
    <row r="2304" spans="5:5" x14ac:dyDescent="0.3">
      <c r="E2304"/>
    </row>
    <row r="2305" spans="5:5" x14ac:dyDescent="0.3">
      <c r="E2305"/>
    </row>
    <row r="2306" spans="5:5" x14ac:dyDescent="0.3">
      <c r="E2306"/>
    </row>
    <row r="2307" spans="5:5" x14ac:dyDescent="0.3">
      <c r="E2307"/>
    </row>
    <row r="2308" spans="5:5" x14ac:dyDescent="0.3">
      <c r="E2308"/>
    </row>
    <row r="2309" spans="5:5" x14ac:dyDescent="0.3">
      <c r="E2309"/>
    </row>
    <row r="2310" spans="5:5" x14ac:dyDescent="0.3">
      <c r="E2310"/>
    </row>
    <row r="2311" spans="5:5" x14ac:dyDescent="0.3">
      <c r="E2311"/>
    </row>
    <row r="2312" spans="5:5" x14ac:dyDescent="0.3">
      <c r="E2312"/>
    </row>
    <row r="2313" spans="5:5" x14ac:dyDescent="0.3">
      <c r="E2313"/>
    </row>
    <row r="2314" spans="5:5" x14ac:dyDescent="0.3">
      <c r="E2314"/>
    </row>
    <row r="2315" spans="5:5" x14ac:dyDescent="0.3">
      <c r="E2315"/>
    </row>
    <row r="2316" spans="5:5" x14ac:dyDescent="0.3">
      <c r="E2316"/>
    </row>
    <row r="2317" spans="5:5" x14ac:dyDescent="0.3">
      <c r="E2317"/>
    </row>
    <row r="2318" spans="5:5" x14ac:dyDescent="0.3">
      <c r="E2318"/>
    </row>
    <row r="2319" spans="5:5" x14ac:dyDescent="0.3">
      <c r="E2319"/>
    </row>
    <row r="2320" spans="5:5" x14ac:dyDescent="0.3">
      <c r="E2320"/>
    </row>
    <row r="2321" spans="5:5" x14ac:dyDescent="0.3">
      <c r="E2321"/>
    </row>
    <row r="2322" spans="5:5" x14ac:dyDescent="0.3">
      <c r="E2322"/>
    </row>
    <row r="2323" spans="5:5" x14ac:dyDescent="0.3">
      <c r="E2323"/>
    </row>
    <row r="2324" spans="5:5" x14ac:dyDescent="0.3">
      <c r="E2324"/>
    </row>
    <row r="2325" spans="5:5" x14ac:dyDescent="0.3">
      <c r="E2325"/>
    </row>
    <row r="2326" spans="5:5" x14ac:dyDescent="0.3">
      <c r="E2326"/>
    </row>
    <row r="2327" spans="5:5" x14ac:dyDescent="0.3">
      <c r="E2327"/>
    </row>
    <row r="2328" spans="5:5" x14ac:dyDescent="0.3">
      <c r="E2328"/>
    </row>
    <row r="2329" spans="5:5" x14ac:dyDescent="0.3">
      <c r="E2329"/>
    </row>
    <row r="2330" spans="5:5" x14ac:dyDescent="0.3">
      <c r="E2330"/>
    </row>
    <row r="2331" spans="5:5" x14ac:dyDescent="0.3">
      <c r="E2331"/>
    </row>
    <row r="2332" spans="5:5" x14ac:dyDescent="0.3">
      <c r="E2332"/>
    </row>
    <row r="2333" spans="5:5" x14ac:dyDescent="0.3">
      <c r="E2333"/>
    </row>
    <row r="2334" spans="5:5" x14ac:dyDescent="0.3">
      <c r="E2334"/>
    </row>
    <row r="2335" spans="5:5" x14ac:dyDescent="0.3">
      <c r="E2335"/>
    </row>
    <row r="2336" spans="5:5" x14ac:dyDescent="0.3">
      <c r="E2336"/>
    </row>
    <row r="2337" spans="5:5" x14ac:dyDescent="0.3">
      <c r="E2337"/>
    </row>
    <row r="2338" spans="5:5" x14ac:dyDescent="0.3">
      <c r="E2338"/>
    </row>
    <row r="2339" spans="5:5" x14ac:dyDescent="0.3">
      <c r="E2339"/>
    </row>
    <row r="2340" spans="5:5" x14ac:dyDescent="0.3">
      <c r="E2340"/>
    </row>
    <row r="2341" spans="5:5" x14ac:dyDescent="0.3">
      <c r="E2341"/>
    </row>
    <row r="2342" spans="5:5" x14ac:dyDescent="0.3">
      <c r="E2342"/>
    </row>
    <row r="2343" spans="5:5" x14ac:dyDescent="0.3">
      <c r="E2343"/>
    </row>
    <row r="2344" spans="5:5" x14ac:dyDescent="0.3">
      <c r="E2344"/>
    </row>
    <row r="2345" spans="5:5" x14ac:dyDescent="0.3">
      <c r="E2345"/>
    </row>
    <row r="2346" spans="5:5" x14ac:dyDescent="0.3">
      <c r="E2346"/>
    </row>
    <row r="2347" spans="5:5" x14ac:dyDescent="0.3">
      <c r="E2347"/>
    </row>
    <row r="2348" spans="5:5" x14ac:dyDescent="0.3">
      <c r="E2348"/>
    </row>
    <row r="2349" spans="5:5" x14ac:dyDescent="0.3">
      <c r="E2349"/>
    </row>
    <row r="2350" spans="5:5" x14ac:dyDescent="0.3">
      <c r="E2350"/>
    </row>
    <row r="2351" spans="5:5" x14ac:dyDescent="0.3">
      <c r="E2351"/>
    </row>
    <row r="2352" spans="5:5" x14ac:dyDescent="0.3">
      <c r="E2352"/>
    </row>
    <row r="2353" spans="5:5" x14ac:dyDescent="0.3">
      <c r="E2353"/>
    </row>
    <row r="2354" spans="5:5" x14ac:dyDescent="0.3">
      <c r="E2354"/>
    </row>
    <row r="2355" spans="5:5" x14ac:dyDescent="0.3">
      <c r="E2355"/>
    </row>
    <row r="2356" spans="5:5" x14ac:dyDescent="0.3">
      <c r="E2356"/>
    </row>
    <row r="2357" spans="5:5" x14ac:dyDescent="0.3">
      <c r="E2357"/>
    </row>
    <row r="2358" spans="5:5" x14ac:dyDescent="0.3">
      <c r="E2358"/>
    </row>
    <row r="2359" spans="5:5" x14ac:dyDescent="0.3">
      <c r="E2359"/>
    </row>
    <row r="2360" spans="5:5" x14ac:dyDescent="0.3">
      <c r="E2360"/>
    </row>
    <row r="2361" spans="5:5" x14ac:dyDescent="0.3">
      <c r="E2361"/>
    </row>
    <row r="2362" spans="5:5" x14ac:dyDescent="0.3">
      <c r="E2362"/>
    </row>
    <row r="2363" spans="5:5" x14ac:dyDescent="0.3">
      <c r="E2363"/>
    </row>
    <row r="2364" spans="5:5" x14ac:dyDescent="0.3">
      <c r="E2364"/>
    </row>
    <row r="2365" spans="5:5" x14ac:dyDescent="0.3">
      <c r="E2365"/>
    </row>
    <row r="2366" spans="5:5" x14ac:dyDescent="0.3">
      <c r="E2366"/>
    </row>
    <row r="2367" spans="5:5" x14ac:dyDescent="0.3">
      <c r="E2367"/>
    </row>
    <row r="2368" spans="5:5" x14ac:dyDescent="0.3">
      <c r="E2368"/>
    </row>
    <row r="2369" spans="5:5" x14ac:dyDescent="0.3">
      <c r="E2369"/>
    </row>
    <row r="2370" spans="5:5" x14ac:dyDescent="0.3">
      <c r="E2370"/>
    </row>
    <row r="2371" spans="5:5" x14ac:dyDescent="0.3">
      <c r="E2371"/>
    </row>
    <row r="2372" spans="5:5" x14ac:dyDescent="0.3">
      <c r="E2372"/>
    </row>
    <row r="2373" spans="5:5" x14ac:dyDescent="0.3">
      <c r="E2373"/>
    </row>
    <row r="2374" spans="5:5" x14ac:dyDescent="0.3">
      <c r="E2374"/>
    </row>
    <row r="2375" spans="5:5" x14ac:dyDescent="0.3">
      <c r="E2375"/>
    </row>
    <row r="2376" spans="5:5" x14ac:dyDescent="0.3">
      <c r="E2376"/>
    </row>
    <row r="2377" spans="5:5" x14ac:dyDescent="0.3">
      <c r="E2377"/>
    </row>
    <row r="2378" spans="5:5" x14ac:dyDescent="0.3">
      <c r="E2378"/>
    </row>
    <row r="2379" spans="5:5" x14ac:dyDescent="0.3">
      <c r="E2379"/>
    </row>
    <row r="2380" spans="5:5" x14ac:dyDescent="0.3">
      <c r="E2380"/>
    </row>
    <row r="2381" spans="5:5" x14ac:dyDescent="0.3">
      <c r="E2381"/>
    </row>
    <row r="2382" spans="5:5" x14ac:dyDescent="0.3">
      <c r="E2382"/>
    </row>
    <row r="2383" spans="5:5" x14ac:dyDescent="0.3">
      <c r="E2383"/>
    </row>
    <row r="2384" spans="5:5" x14ac:dyDescent="0.3">
      <c r="E2384"/>
    </row>
    <row r="2385" spans="5:5" x14ac:dyDescent="0.3">
      <c r="E2385"/>
    </row>
    <row r="2386" spans="5:5" x14ac:dyDescent="0.3">
      <c r="E2386"/>
    </row>
    <row r="2387" spans="5:5" x14ac:dyDescent="0.3">
      <c r="E2387"/>
    </row>
    <row r="2388" spans="5:5" x14ac:dyDescent="0.3">
      <c r="E2388"/>
    </row>
    <row r="2389" spans="5:5" x14ac:dyDescent="0.3">
      <c r="E2389"/>
    </row>
    <row r="2390" spans="5:5" x14ac:dyDescent="0.3">
      <c r="E2390"/>
    </row>
    <row r="2391" spans="5:5" x14ac:dyDescent="0.3">
      <c r="E2391"/>
    </row>
    <row r="2392" spans="5:5" x14ac:dyDescent="0.3">
      <c r="E2392"/>
    </row>
    <row r="2393" spans="5:5" x14ac:dyDescent="0.3">
      <c r="E2393"/>
    </row>
    <row r="2394" spans="5:5" x14ac:dyDescent="0.3">
      <c r="E2394"/>
    </row>
    <row r="2395" spans="5:5" x14ac:dyDescent="0.3">
      <c r="E2395"/>
    </row>
    <row r="2396" spans="5:5" x14ac:dyDescent="0.3">
      <c r="E2396"/>
    </row>
    <row r="2397" spans="5:5" x14ac:dyDescent="0.3">
      <c r="E2397"/>
    </row>
    <row r="2398" spans="5:5" x14ac:dyDescent="0.3">
      <c r="E2398"/>
    </row>
    <row r="2399" spans="5:5" x14ac:dyDescent="0.3">
      <c r="E2399"/>
    </row>
    <row r="2400" spans="5:5" x14ac:dyDescent="0.3">
      <c r="E2400"/>
    </row>
    <row r="2401" spans="5:5" x14ac:dyDescent="0.3">
      <c r="E2401"/>
    </row>
    <row r="2402" spans="5:5" x14ac:dyDescent="0.3">
      <c r="E2402"/>
    </row>
    <row r="2403" spans="5:5" x14ac:dyDescent="0.3">
      <c r="E2403"/>
    </row>
    <row r="2404" spans="5:5" x14ac:dyDescent="0.3">
      <c r="E2404"/>
    </row>
    <row r="2405" spans="5:5" x14ac:dyDescent="0.3">
      <c r="E2405"/>
    </row>
    <row r="2406" spans="5:5" x14ac:dyDescent="0.3">
      <c r="E2406"/>
    </row>
    <row r="2407" spans="5:5" x14ac:dyDescent="0.3">
      <c r="E2407"/>
    </row>
    <row r="2408" spans="5:5" x14ac:dyDescent="0.3">
      <c r="E2408"/>
    </row>
    <row r="2409" spans="5:5" x14ac:dyDescent="0.3">
      <c r="E2409"/>
    </row>
    <row r="2410" spans="5:5" x14ac:dyDescent="0.3">
      <c r="E2410"/>
    </row>
    <row r="2411" spans="5:5" x14ac:dyDescent="0.3">
      <c r="E2411"/>
    </row>
    <row r="2412" spans="5:5" x14ac:dyDescent="0.3">
      <c r="E2412"/>
    </row>
    <row r="2413" spans="5:5" x14ac:dyDescent="0.3">
      <c r="E2413"/>
    </row>
    <row r="2414" spans="5:5" x14ac:dyDescent="0.3">
      <c r="E2414"/>
    </row>
    <row r="2415" spans="5:5" x14ac:dyDescent="0.3">
      <c r="E2415"/>
    </row>
    <row r="2416" spans="5:5" x14ac:dyDescent="0.3">
      <c r="E2416"/>
    </row>
    <row r="2417" spans="5:5" x14ac:dyDescent="0.3">
      <c r="E2417"/>
    </row>
    <row r="2418" spans="5:5" x14ac:dyDescent="0.3">
      <c r="E2418"/>
    </row>
    <row r="2419" spans="5:5" x14ac:dyDescent="0.3">
      <c r="E2419"/>
    </row>
    <row r="2420" spans="5:5" x14ac:dyDescent="0.3">
      <c r="E2420"/>
    </row>
    <row r="2421" spans="5:5" x14ac:dyDescent="0.3">
      <c r="E2421"/>
    </row>
    <row r="2422" spans="5:5" x14ac:dyDescent="0.3">
      <c r="E2422"/>
    </row>
    <row r="2423" spans="5:5" x14ac:dyDescent="0.3">
      <c r="E2423"/>
    </row>
    <row r="2424" spans="5:5" x14ac:dyDescent="0.3">
      <c r="E2424"/>
    </row>
    <row r="2425" spans="5:5" x14ac:dyDescent="0.3">
      <c r="E2425"/>
    </row>
    <row r="2426" spans="5:5" x14ac:dyDescent="0.3">
      <c r="E2426"/>
    </row>
    <row r="2427" spans="5:5" x14ac:dyDescent="0.3">
      <c r="E2427"/>
    </row>
    <row r="2428" spans="5:5" x14ac:dyDescent="0.3">
      <c r="E2428"/>
    </row>
    <row r="2429" spans="5:5" x14ac:dyDescent="0.3">
      <c r="E2429"/>
    </row>
    <row r="2430" spans="5:5" x14ac:dyDescent="0.3">
      <c r="E2430"/>
    </row>
    <row r="2431" spans="5:5" x14ac:dyDescent="0.3">
      <c r="E2431"/>
    </row>
    <row r="2432" spans="5:5" x14ac:dyDescent="0.3">
      <c r="E2432"/>
    </row>
    <row r="2433" spans="5:5" x14ac:dyDescent="0.3">
      <c r="E2433"/>
    </row>
    <row r="2434" spans="5:5" x14ac:dyDescent="0.3">
      <c r="E2434"/>
    </row>
    <row r="2435" spans="5:5" x14ac:dyDescent="0.3">
      <c r="E2435"/>
    </row>
    <row r="2436" spans="5:5" x14ac:dyDescent="0.3">
      <c r="E2436"/>
    </row>
    <row r="2437" spans="5:5" x14ac:dyDescent="0.3">
      <c r="E2437"/>
    </row>
    <row r="2438" spans="5:5" x14ac:dyDescent="0.3">
      <c r="E2438"/>
    </row>
    <row r="2439" spans="5:5" x14ac:dyDescent="0.3">
      <c r="E2439"/>
    </row>
    <row r="2440" spans="5:5" x14ac:dyDescent="0.3">
      <c r="E2440"/>
    </row>
    <row r="2441" spans="5:5" x14ac:dyDescent="0.3">
      <c r="E2441"/>
    </row>
    <row r="2442" spans="5:5" x14ac:dyDescent="0.3">
      <c r="E2442"/>
    </row>
    <row r="2443" spans="5:5" x14ac:dyDescent="0.3">
      <c r="E2443"/>
    </row>
    <row r="2444" spans="5:5" x14ac:dyDescent="0.3">
      <c r="E2444"/>
    </row>
    <row r="2445" spans="5:5" x14ac:dyDescent="0.3">
      <c r="E2445"/>
    </row>
    <row r="2446" spans="5:5" x14ac:dyDescent="0.3">
      <c r="E2446"/>
    </row>
    <row r="2447" spans="5:5" x14ac:dyDescent="0.3">
      <c r="E2447"/>
    </row>
    <row r="2448" spans="5:5" x14ac:dyDescent="0.3">
      <c r="E2448"/>
    </row>
    <row r="2449" spans="5:5" x14ac:dyDescent="0.3">
      <c r="E2449"/>
    </row>
    <row r="2450" spans="5:5" x14ac:dyDescent="0.3">
      <c r="E2450"/>
    </row>
    <row r="2451" spans="5:5" x14ac:dyDescent="0.3">
      <c r="E2451"/>
    </row>
    <row r="2452" spans="5:5" x14ac:dyDescent="0.3">
      <c r="E2452"/>
    </row>
    <row r="2453" spans="5:5" x14ac:dyDescent="0.3">
      <c r="E2453"/>
    </row>
    <row r="2454" spans="5:5" x14ac:dyDescent="0.3">
      <c r="E2454"/>
    </row>
    <row r="2455" spans="5:5" x14ac:dyDescent="0.3">
      <c r="E2455"/>
    </row>
    <row r="2456" spans="5:5" x14ac:dyDescent="0.3">
      <c r="E2456"/>
    </row>
    <row r="2457" spans="5:5" x14ac:dyDescent="0.3">
      <c r="E2457"/>
    </row>
    <row r="2458" spans="5:5" x14ac:dyDescent="0.3">
      <c r="E2458"/>
    </row>
    <row r="2459" spans="5:5" x14ac:dyDescent="0.3">
      <c r="E2459"/>
    </row>
    <row r="2460" spans="5:5" x14ac:dyDescent="0.3">
      <c r="E2460"/>
    </row>
    <row r="2461" spans="5:5" x14ac:dyDescent="0.3">
      <c r="E2461"/>
    </row>
    <row r="2462" spans="5:5" x14ac:dyDescent="0.3">
      <c r="E2462"/>
    </row>
    <row r="2463" spans="5:5" x14ac:dyDescent="0.3">
      <c r="E2463"/>
    </row>
    <row r="2464" spans="5:5" x14ac:dyDescent="0.3">
      <c r="E2464"/>
    </row>
    <row r="2465" spans="5:5" x14ac:dyDescent="0.3">
      <c r="E2465"/>
    </row>
    <row r="2466" spans="5:5" x14ac:dyDescent="0.3">
      <c r="E2466"/>
    </row>
    <row r="2467" spans="5:5" x14ac:dyDescent="0.3">
      <c r="E2467"/>
    </row>
    <row r="2468" spans="5:5" x14ac:dyDescent="0.3">
      <c r="E2468"/>
    </row>
    <row r="2469" spans="5:5" x14ac:dyDescent="0.3">
      <c r="E2469"/>
    </row>
    <row r="2470" spans="5:5" x14ac:dyDescent="0.3">
      <c r="E2470"/>
    </row>
    <row r="2471" spans="5:5" x14ac:dyDescent="0.3">
      <c r="E2471"/>
    </row>
    <row r="2472" spans="5:5" x14ac:dyDescent="0.3">
      <c r="E2472"/>
    </row>
    <row r="2473" spans="5:5" x14ac:dyDescent="0.3">
      <c r="E2473"/>
    </row>
    <row r="2474" spans="5:5" x14ac:dyDescent="0.3">
      <c r="E2474"/>
    </row>
    <row r="2475" spans="5:5" x14ac:dyDescent="0.3">
      <c r="E2475"/>
    </row>
    <row r="2476" spans="5:5" x14ac:dyDescent="0.3">
      <c r="E2476"/>
    </row>
    <row r="2477" spans="5:5" x14ac:dyDescent="0.3">
      <c r="E2477"/>
    </row>
    <row r="2478" spans="5:5" x14ac:dyDescent="0.3">
      <c r="E2478"/>
    </row>
    <row r="2479" spans="5:5" x14ac:dyDescent="0.3">
      <c r="E2479"/>
    </row>
    <row r="2480" spans="5:5" x14ac:dyDescent="0.3">
      <c r="E2480"/>
    </row>
    <row r="2481" spans="5:5" x14ac:dyDescent="0.3">
      <c r="E2481"/>
    </row>
    <row r="2482" spans="5:5" x14ac:dyDescent="0.3">
      <c r="E2482"/>
    </row>
    <row r="2483" spans="5:5" x14ac:dyDescent="0.3">
      <c r="E2483"/>
    </row>
    <row r="2484" spans="5:5" x14ac:dyDescent="0.3">
      <c r="E2484"/>
    </row>
    <row r="2485" spans="5:5" x14ac:dyDescent="0.3">
      <c r="E2485"/>
    </row>
    <row r="2486" spans="5:5" x14ac:dyDescent="0.3">
      <c r="E2486"/>
    </row>
    <row r="2487" spans="5:5" x14ac:dyDescent="0.3">
      <c r="E2487"/>
    </row>
    <row r="2488" spans="5:5" x14ac:dyDescent="0.3">
      <c r="E2488"/>
    </row>
    <row r="2489" spans="5:5" x14ac:dyDescent="0.3">
      <c r="E2489"/>
    </row>
    <row r="2490" spans="5:5" x14ac:dyDescent="0.3">
      <c r="E2490"/>
    </row>
    <row r="2491" spans="5:5" x14ac:dyDescent="0.3">
      <c r="E2491"/>
    </row>
    <row r="2492" spans="5:5" x14ac:dyDescent="0.3">
      <c r="E2492"/>
    </row>
    <row r="2493" spans="5:5" x14ac:dyDescent="0.3">
      <c r="E2493"/>
    </row>
    <row r="2494" spans="5:5" x14ac:dyDescent="0.3">
      <c r="E2494"/>
    </row>
    <row r="2495" spans="5:5" x14ac:dyDescent="0.3">
      <c r="E2495"/>
    </row>
    <row r="2496" spans="5:5" x14ac:dyDescent="0.3">
      <c r="E2496"/>
    </row>
    <row r="2497" spans="5:5" x14ac:dyDescent="0.3">
      <c r="E2497"/>
    </row>
    <row r="2498" spans="5:5" x14ac:dyDescent="0.3">
      <c r="E2498"/>
    </row>
    <row r="2499" spans="5:5" x14ac:dyDescent="0.3">
      <c r="E2499"/>
    </row>
    <row r="2500" spans="5:5" x14ac:dyDescent="0.3">
      <c r="E2500"/>
    </row>
    <row r="2501" spans="5:5" x14ac:dyDescent="0.3">
      <c r="E2501"/>
    </row>
    <row r="2502" spans="5:5" x14ac:dyDescent="0.3">
      <c r="E2502"/>
    </row>
    <row r="2503" spans="5:5" x14ac:dyDescent="0.3">
      <c r="E2503"/>
    </row>
    <row r="2504" spans="5:5" x14ac:dyDescent="0.3">
      <c r="E2504"/>
    </row>
    <row r="2505" spans="5:5" x14ac:dyDescent="0.3">
      <c r="E2505"/>
    </row>
    <row r="2506" spans="5:5" x14ac:dyDescent="0.3">
      <c r="E2506"/>
    </row>
    <row r="2507" spans="5:5" x14ac:dyDescent="0.3">
      <c r="E2507"/>
    </row>
    <row r="2508" spans="5:5" x14ac:dyDescent="0.3">
      <c r="E2508"/>
    </row>
    <row r="2509" spans="5:5" x14ac:dyDescent="0.3">
      <c r="E2509"/>
    </row>
    <row r="2510" spans="5:5" x14ac:dyDescent="0.3">
      <c r="E2510"/>
    </row>
    <row r="2511" spans="5:5" x14ac:dyDescent="0.3">
      <c r="E2511"/>
    </row>
    <row r="2512" spans="5:5" x14ac:dyDescent="0.3">
      <c r="E2512"/>
    </row>
    <row r="2513" spans="5:5" x14ac:dyDescent="0.3">
      <c r="E2513"/>
    </row>
    <row r="2514" spans="5:5" x14ac:dyDescent="0.3">
      <c r="E2514"/>
    </row>
    <row r="2515" spans="5:5" x14ac:dyDescent="0.3">
      <c r="E2515"/>
    </row>
    <row r="2516" spans="5:5" x14ac:dyDescent="0.3">
      <c r="E2516"/>
    </row>
    <row r="2517" spans="5:5" x14ac:dyDescent="0.3">
      <c r="E2517"/>
    </row>
    <row r="2518" spans="5:5" x14ac:dyDescent="0.3">
      <c r="E2518"/>
    </row>
    <row r="2519" spans="5:5" x14ac:dyDescent="0.3">
      <c r="E2519"/>
    </row>
    <row r="2520" spans="5:5" x14ac:dyDescent="0.3">
      <c r="E2520"/>
    </row>
    <row r="2521" spans="5:5" x14ac:dyDescent="0.3">
      <c r="E2521"/>
    </row>
    <row r="2522" spans="5:5" x14ac:dyDescent="0.3">
      <c r="E2522"/>
    </row>
    <row r="2523" spans="5:5" x14ac:dyDescent="0.3">
      <c r="E2523"/>
    </row>
    <row r="2524" spans="5:5" x14ac:dyDescent="0.3">
      <c r="E2524"/>
    </row>
    <row r="2525" spans="5:5" x14ac:dyDescent="0.3">
      <c r="E2525"/>
    </row>
    <row r="2526" spans="5:5" x14ac:dyDescent="0.3">
      <c r="E2526"/>
    </row>
    <row r="2527" spans="5:5" x14ac:dyDescent="0.3">
      <c r="E2527"/>
    </row>
    <row r="2528" spans="5:5" x14ac:dyDescent="0.3">
      <c r="E2528"/>
    </row>
    <row r="2529" spans="5:5" x14ac:dyDescent="0.3">
      <c r="E2529"/>
    </row>
    <row r="2530" spans="5:5" x14ac:dyDescent="0.3">
      <c r="E2530"/>
    </row>
    <row r="2531" spans="5:5" x14ac:dyDescent="0.3">
      <c r="E2531"/>
    </row>
    <row r="2532" spans="5:5" x14ac:dyDescent="0.3">
      <c r="E2532"/>
    </row>
    <row r="2533" spans="5:5" x14ac:dyDescent="0.3">
      <c r="E2533"/>
    </row>
    <row r="2534" spans="5:5" x14ac:dyDescent="0.3">
      <c r="E2534"/>
    </row>
    <row r="2535" spans="5:5" x14ac:dyDescent="0.3">
      <c r="E2535"/>
    </row>
    <row r="2536" spans="5:5" x14ac:dyDescent="0.3">
      <c r="E2536"/>
    </row>
    <row r="2537" spans="5:5" x14ac:dyDescent="0.3">
      <c r="E2537"/>
    </row>
    <row r="2538" spans="5:5" x14ac:dyDescent="0.3">
      <c r="E2538"/>
    </row>
    <row r="2539" spans="5:5" x14ac:dyDescent="0.3">
      <c r="E2539"/>
    </row>
    <row r="2540" spans="5:5" x14ac:dyDescent="0.3">
      <c r="E2540"/>
    </row>
    <row r="2541" spans="5:5" x14ac:dyDescent="0.3">
      <c r="E2541"/>
    </row>
    <row r="2542" spans="5:5" x14ac:dyDescent="0.3">
      <c r="E2542"/>
    </row>
    <row r="2543" spans="5:5" x14ac:dyDescent="0.3">
      <c r="E2543"/>
    </row>
    <row r="2544" spans="5:5" x14ac:dyDescent="0.3">
      <c r="E2544"/>
    </row>
    <row r="2545" spans="5:5" x14ac:dyDescent="0.3">
      <c r="E2545"/>
    </row>
    <row r="2546" spans="5:5" x14ac:dyDescent="0.3">
      <c r="E2546"/>
    </row>
    <row r="2547" spans="5:5" x14ac:dyDescent="0.3">
      <c r="E2547"/>
    </row>
    <row r="2548" spans="5:5" x14ac:dyDescent="0.3">
      <c r="E2548"/>
    </row>
    <row r="2549" spans="5:5" x14ac:dyDescent="0.3">
      <c r="E2549"/>
    </row>
    <row r="2550" spans="5:5" x14ac:dyDescent="0.3">
      <c r="E2550"/>
    </row>
    <row r="2551" spans="5:5" x14ac:dyDescent="0.3">
      <c r="E2551"/>
    </row>
    <row r="2552" spans="5:5" x14ac:dyDescent="0.3">
      <c r="E2552"/>
    </row>
    <row r="2553" spans="5:5" x14ac:dyDescent="0.3">
      <c r="E2553"/>
    </row>
    <row r="2554" spans="5:5" x14ac:dyDescent="0.3">
      <c r="E2554"/>
    </row>
    <row r="2555" spans="5:5" x14ac:dyDescent="0.3">
      <c r="E2555"/>
    </row>
    <row r="2556" spans="5:5" x14ac:dyDescent="0.3">
      <c r="E2556"/>
    </row>
    <row r="2557" spans="5:5" x14ac:dyDescent="0.3">
      <c r="E2557"/>
    </row>
    <row r="2558" spans="5:5" x14ac:dyDescent="0.3">
      <c r="E2558"/>
    </row>
    <row r="2559" spans="5:5" x14ac:dyDescent="0.3">
      <c r="E2559"/>
    </row>
    <row r="2560" spans="5:5" x14ac:dyDescent="0.3">
      <c r="E2560"/>
    </row>
    <row r="2561" spans="5:5" x14ac:dyDescent="0.3">
      <c r="E2561"/>
    </row>
    <row r="2562" spans="5:5" x14ac:dyDescent="0.3">
      <c r="E2562"/>
    </row>
    <row r="2563" spans="5:5" x14ac:dyDescent="0.3">
      <c r="E2563"/>
    </row>
    <row r="2564" spans="5:5" x14ac:dyDescent="0.3">
      <c r="E2564"/>
    </row>
    <row r="2565" spans="5:5" x14ac:dyDescent="0.3">
      <c r="E2565"/>
    </row>
    <row r="2566" spans="5:5" x14ac:dyDescent="0.3">
      <c r="E2566"/>
    </row>
    <row r="2567" spans="5:5" x14ac:dyDescent="0.3">
      <c r="E2567"/>
    </row>
    <row r="2568" spans="5:5" x14ac:dyDescent="0.3">
      <c r="E2568"/>
    </row>
    <row r="2569" spans="5:5" x14ac:dyDescent="0.3">
      <c r="E2569"/>
    </row>
    <row r="2570" spans="5:5" x14ac:dyDescent="0.3">
      <c r="E2570"/>
    </row>
    <row r="2571" spans="5:5" x14ac:dyDescent="0.3">
      <c r="E2571"/>
    </row>
    <row r="2572" spans="5:5" x14ac:dyDescent="0.3">
      <c r="E2572"/>
    </row>
    <row r="2573" spans="5:5" x14ac:dyDescent="0.3">
      <c r="E2573"/>
    </row>
    <row r="2574" spans="5:5" x14ac:dyDescent="0.3">
      <c r="E2574"/>
    </row>
    <row r="2575" spans="5:5" x14ac:dyDescent="0.3">
      <c r="E2575"/>
    </row>
    <row r="2576" spans="5:5" x14ac:dyDescent="0.3">
      <c r="E2576"/>
    </row>
    <row r="2577" spans="5:5" x14ac:dyDescent="0.3">
      <c r="E2577"/>
    </row>
    <row r="2578" spans="5:5" x14ac:dyDescent="0.3">
      <c r="E2578"/>
    </row>
    <row r="2579" spans="5:5" x14ac:dyDescent="0.3">
      <c r="E2579"/>
    </row>
    <row r="2580" spans="5:5" x14ac:dyDescent="0.3">
      <c r="E2580"/>
    </row>
    <row r="2581" spans="5:5" x14ac:dyDescent="0.3">
      <c r="E2581"/>
    </row>
    <row r="2582" spans="5:5" x14ac:dyDescent="0.3">
      <c r="E2582"/>
    </row>
    <row r="2583" spans="5:5" x14ac:dyDescent="0.3">
      <c r="E2583"/>
    </row>
    <row r="2584" spans="5:5" x14ac:dyDescent="0.3">
      <c r="E2584"/>
    </row>
    <row r="2585" spans="5:5" x14ac:dyDescent="0.3">
      <c r="E2585"/>
    </row>
    <row r="2586" spans="5:5" x14ac:dyDescent="0.3">
      <c r="E2586"/>
    </row>
    <row r="2587" spans="5:5" x14ac:dyDescent="0.3">
      <c r="E2587"/>
    </row>
    <row r="2588" spans="5:5" x14ac:dyDescent="0.3">
      <c r="E2588"/>
    </row>
    <row r="2589" spans="5:5" x14ac:dyDescent="0.3">
      <c r="E2589"/>
    </row>
    <row r="2590" spans="5:5" x14ac:dyDescent="0.3">
      <c r="E2590"/>
    </row>
    <row r="2591" spans="5:5" x14ac:dyDescent="0.3">
      <c r="E2591"/>
    </row>
    <row r="2592" spans="5:5" x14ac:dyDescent="0.3">
      <c r="E2592"/>
    </row>
    <row r="2593" spans="5:5" x14ac:dyDescent="0.3">
      <c r="E2593"/>
    </row>
    <row r="2594" spans="5:5" x14ac:dyDescent="0.3">
      <c r="E2594"/>
    </row>
    <row r="2595" spans="5:5" x14ac:dyDescent="0.3">
      <c r="E2595"/>
    </row>
    <row r="2596" spans="5:5" x14ac:dyDescent="0.3">
      <c r="E2596"/>
    </row>
    <row r="2597" spans="5:5" x14ac:dyDescent="0.3">
      <c r="E2597"/>
    </row>
    <row r="2598" spans="5:5" x14ac:dyDescent="0.3">
      <c r="E2598"/>
    </row>
    <row r="2599" spans="5:5" x14ac:dyDescent="0.3">
      <c r="E2599"/>
    </row>
    <row r="2600" spans="5:5" x14ac:dyDescent="0.3">
      <c r="E2600"/>
    </row>
    <row r="2601" spans="5:5" x14ac:dyDescent="0.3">
      <c r="E2601"/>
    </row>
    <row r="2602" spans="5:5" x14ac:dyDescent="0.3">
      <c r="E2602"/>
    </row>
    <row r="2603" spans="5:5" x14ac:dyDescent="0.3">
      <c r="E2603"/>
    </row>
    <row r="2604" spans="5:5" x14ac:dyDescent="0.3">
      <c r="E2604"/>
    </row>
    <row r="2605" spans="5:5" x14ac:dyDescent="0.3">
      <c r="E2605"/>
    </row>
    <row r="2606" spans="5:5" x14ac:dyDescent="0.3">
      <c r="E2606"/>
    </row>
    <row r="2607" spans="5:5" x14ac:dyDescent="0.3">
      <c r="E2607"/>
    </row>
    <row r="2608" spans="5:5" x14ac:dyDescent="0.3">
      <c r="E2608"/>
    </row>
    <row r="2609" spans="5:5" x14ac:dyDescent="0.3">
      <c r="E2609"/>
    </row>
    <row r="2610" spans="5:5" x14ac:dyDescent="0.3">
      <c r="E2610"/>
    </row>
    <row r="2611" spans="5:5" x14ac:dyDescent="0.3">
      <c r="E2611"/>
    </row>
    <row r="2612" spans="5:5" x14ac:dyDescent="0.3">
      <c r="E2612"/>
    </row>
    <row r="2613" spans="5:5" x14ac:dyDescent="0.3">
      <c r="E2613"/>
    </row>
    <row r="2614" spans="5:5" x14ac:dyDescent="0.3">
      <c r="E2614"/>
    </row>
    <row r="2615" spans="5:5" x14ac:dyDescent="0.3">
      <c r="E2615"/>
    </row>
    <row r="2616" spans="5:5" x14ac:dyDescent="0.3">
      <c r="E2616"/>
    </row>
    <row r="2617" spans="5:5" x14ac:dyDescent="0.3">
      <c r="E2617"/>
    </row>
    <row r="2618" spans="5:5" x14ac:dyDescent="0.3">
      <c r="E2618"/>
    </row>
    <row r="2619" spans="5:5" x14ac:dyDescent="0.3">
      <c r="E2619"/>
    </row>
    <row r="2620" spans="5:5" x14ac:dyDescent="0.3">
      <c r="E2620"/>
    </row>
    <row r="2621" spans="5:5" x14ac:dyDescent="0.3">
      <c r="E2621"/>
    </row>
    <row r="2622" spans="5:5" x14ac:dyDescent="0.3">
      <c r="E2622"/>
    </row>
    <row r="2623" spans="5:5" x14ac:dyDescent="0.3">
      <c r="E2623"/>
    </row>
    <row r="2624" spans="5:5" x14ac:dyDescent="0.3">
      <c r="E2624"/>
    </row>
    <row r="2625" spans="5:5" x14ac:dyDescent="0.3">
      <c r="E2625"/>
    </row>
    <row r="2626" spans="5:5" x14ac:dyDescent="0.3">
      <c r="E2626"/>
    </row>
    <row r="2627" spans="5:5" x14ac:dyDescent="0.3">
      <c r="E2627"/>
    </row>
    <row r="2628" spans="5:5" x14ac:dyDescent="0.3">
      <c r="E2628"/>
    </row>
    <row r="2629" spans="5:5" x14ac:dyDescent="0.3">
      <c r="E2629"/>
    </row>
    <row r="2630" spans="5:5" x14ac:dyDescent="0.3">
      <c r="E2630"/>
    </row>
    <row r="2631" spans="5:5" x14ac:dyDescent="0.3">
      <c r="E2631"/>
    </row>
    <row r="2632" spans="5:5" x14ac:dyDescent="0.3">
      <c r="E2632"/>
    </row>
    <row r="2633" spans="5:5" x14ac:dyDescent="0.3">
      <c r="E2633"/>
    </row>
    <row r="2634" spans="5:5" x14ac:dyDescent="0.3">
      <c r="E2634"/>
    </row>
    <row r="2635" spans="5:5" x14ac:dyDescent="0.3">
      <c r="E2635"/>
    </row>
    <row r="2636" spans="5:5" x14ac:dyDescent="0.3">
      <c r="E2636"/>
    </row>
    <row r="2637" spans="5:5" x14ac:dyDescent="0.3">
      <c r="E2637"/>
    </row>
    <row r="2638" spans="5:5" x14ac:dyDescent="0.3">
      <c r="E2638"/>
    </row>
    <row r="2639" spans="5:5" x14ac:dyDescent="0.3">
      <c r="E2639"/>
    </row>
    <row r="2640" spans="5:5" x14ac:dyDescent="0.3">
      <c r="E2640"/>
    </row>
    <row r="2641" spans="5:5" x14ac:dyDescent="0.3">
      <c r="E2641"/>
    </row>
    <row r="2642" spans="5:5" x14ac:dyDescent="0.3">
      <c r="E2642"/>
    </row>
    <row r="2643" spans="5:5" x14ac:dyDescent="0.3">
      <c r="E2643"/>
    </row>
    <row r="2644" spans="5:5" x14ac:dyDescent="0.3">
      <c r="E2644"/>
    </row>
    <row r="2645" spans="5:5" x14ac:dyDescent="0.3">
      <c r="E2645"/>
    </row>
    <row r="2646" spans="5:5" x14ac:dyDescent="0.3">
      <c r="E2646"/>
    </row>
    <row r="2647" spans="5:5" x14ac:dyDescent="0.3">
      <c r="E2647"/>
    </row>
    <row r="2648" spans="5:5" x14ac:dyDescent="0.3">
      <c r="E2648"/>
    </row>
    <row r="2649" spans="5:5" x14ac:dyDescent="0.3">
      <c r="E2649"/>
    </row>
    <row r="2650" spans="5:5" x14ac:dyDescent="0.3">
      <c r="E2650"/>
    </row>
    <row r="2651" spans="5:5" x14ac:dyDescent="0.3">
      <c r="E2651"/>
    </row>
    <row r="2652" spans="5:5" x14ac:dyDescent="0.3">
      <c r="E2652"/>
    </row>
    <row r="2653" spans="5:5" x14ac:dyDescent="0.3">
      <c r="E2653"/>
    </row>
    <row r="2654" spans="5:5" x14ac:dyDescent="0.3">
      <c r="E2654"/>
    </row>
    <row r="2655" spans="5:5" x14ac:dyDescent="0.3">
      <c r="E2655"/>
    </row>
    <row r="2656" spans="5:5" x14ac:dyDescent="0.3">
      <c r="E2656"/>
    </row>
    <row r="2657" spans="5:5" x14ac:dyDescent="0.3">
      <c r="E2657"/>
    </row>
    <row r="2658" spans="5:5" x14ac:dyDescent="0.3">
      <c r="E2658"/>
    </row>
    <row r="2659" spans="5:5" x14ac:dyDescent="0.3">
      <c r="E2659"/>
    </row>
    <row r="2660" spans="5:5" x14ac:dyDescent="0.3">
      <c r="E2660"/>
    </row>
    <row r="2661" spans="5:5" x14ac:dyDescent="0.3">
      <c r="E2661"/>
    </row>
    <row r="2662" spans="5:5" x14ac:dyDescent="0.3">
      <c r="E2662"/>
    </row>
    <row r="2663" spans="5:5" x14ac:dyDescent="0.3">
      <c r="E2663"/>
    </row>
    <row r="2664" spans="5:5" x14ac:dyDescent="0.3">
      <c r="E2664"/>
    </row>
    <row r="2665" spans="5:5" x14ac:dyDescent="0.3">
      <c r="E2665"/>
    </row>
    <row r="2666" spans="5:5" x14ac:dyDescent="0.3">
      <c r="E2666"/>
    </row>
    <row r="2667" spans="5:5" x14ac:dyDescent="0.3">
      <c r="E2667"/>
    </row>
    <row r="2668" spans="5:5" x14ac:dyDescent="0.3">
      <c r="E2668"/>
    </row>
    <row r="2669" spans="5:5" x14ac:dyDescent="0.3">
      <c r="E2669"/>
    </row>
    <row r="2670" spans="5:5" x14ac:dyDescent="0.3">
      <c r="E2670"/>
    </row>
    <row r="2671" spans="5:5" x14ac:dyDescent="0.3">
      <c r="E2671"/>
    </row>
    <row r="2672" spans="5:5" x14ac:dyDescent="0.3">
      <c r="E2672"/>
    </row>
    <row r="2673" spans="5:5" x14ac:dyDescent="0.3">
      <c r="E2673"/>
    </row>
    <row r="2674" spans="5:5" x14ac:dyDescent="0.3">
      <c r="E2674"/>
    </row>
    <row r="2675" spans="5:5" x14ac:dyDescent="0.3">
      <c r="E2675"/>
    </row>
    <row r="2676" spans="5:5" x14ac:dyDescent="0.3">
      <c r="E2676"/>
    </row>
    <row r="2677" spans="5:5" x14ac:dyDescent="0.3">
      <c r="E2677"/>
    </row>
    <row r="2678" spans="5:5" x14ac:dyDescent="0.3">
      <c r="E2678"/>
    </row>
    <row r="2679" spans="5:5" x14ac:dyDescent="0.3">
      <c r="E2679"/>
    </row>
    <row r="2680" spans="5:5" x14ac:dyDescent="0.3">
      <c r="E2680"/>
    </row>
    <row r="2681" spans="5:5" x14ac:dyDescent="0.3">
      <c r="E2681"/>
    </row>
    <row r="2682" spans="5:5" x14ac:dyDescent="0.3">
      <c r="E2682"/>
    </row>
    <row r="2683" spans="5:5" x14ac:dyDescent="0.3">
      <c r="E2683"/>
    </row>
    <row r="2684" spans="5:5" x14ac:dyDescent="0.3">
      <c r="E2684"/>
    </row>
    <row r="2685" spans="5:5" x14ac:dyDescent="0.3">
      <c r="E2685"/>
    </row>
    <row r="2686" spans="5:5" x14ac:dyDescent="0.3">
      <c r="E2686"/>
    </row>
    <row r="2687" spans="5:5" x14ac:dyDescent="0.3">
      <c r="E2687"/>
    </row>
    <row r="2688" spans="5:5" x14ac:dyDescent="0.3">
      <c r="E2688"/>
    </row>
    <row r="2689" spans="5:5" x14ac:dyDescent="0.3">
      <c r="E2689"/>
    </row>
    <row r="2690" spans="5:5" x14ac:dyDescent="0.3">
      <c r="E2690"/>
    </row>
    <row r="2691" spans="5:5" x14ac:dyDescent="0.3">
      <c r="E2691"/>
    </row>
    <row r="2692" spans="5:5" x14ac:dyDescent="0.3">
      <c r="E2692"/>
    </row>
    <row r="2693" spans="5:5" x14ac:dyDescent="0.3">
      <c r="E2693"/>
    </row>
    <row r="2694" spans="5:5" x14ac:dyDescent="0.3">
      <c r="E2694"/>
    </row>
    <row r="2695" spans="5:5" x14ac:dyDescent="0.3">
      <c r="E2695"/>
    </row>
    <row r="2696" spans="5:5" x14ac:dyDescent="0.3">
      <c r="E2696"/>
    </row>
    <row r="2697" spans="5:5" x14ac:dyDescent="0.3">
      <c r="E2697"/>
    </row>
    <row r="2698" spans="5:5" x14ac:dyDescent="0.3">
      <c r="E2698"/>
    </row>
    <row r="2699" spans="5:5" x14ac:dyDescent="0.3">
      <c r="E2699"/>
    </row>
    <row r="2700" spans="5:5" x14ac:dyDescent="0.3">
      <c r="E2700"/>
    </row>
    <row r="2701" spans="5:5" x14ac:dyDescent="0.3">
      <c r="E2701"/>
    </row>
    <row r="2702" spans="5:5" x14ac:dyDescent="0.3">
      <c r="E2702"/>
    </row>
    <row r="2703" spans="5:5" x14ac:dyDescent="0.3">
      <c r="E2703"/>
    </row>
    <row r="2704" spans="5:5" x14ac:dyDescent="0.3">
      <c r="E2704"/>
    </row>
    <row r="2705" spans="5:5" x14ac:dyDescent="0.3">
      <c r="E2705"/>
    </row>
    <row r="2706" spans="5:5" x14ac:dyDescent="0.3">
      <c r="E2706"/>
    </row>
    <row r="2707" spans="5:5" x14ac:dyDescent="0.3">
      <c r="E2707"/>
    </row>
    <row r="2708" spans="5:5" x14ac:dyDescent="0.3">
      <c r="E2708"/>
    </row>
    <row r="2709" spans="5:5" x14ac:dyDescent="0.3">
      <c r="E2709"/>
    </row>
    <row r="2710" spans="5:5" x14ac:dyDescent="0.3">
      <c r="E2710"/>
    </row>
    <row r="2711" spans="5:5" x14ac:dyDescent="0.3">
      <c r="E2711"/>
    </row>
    <row r="2712" spans="5:5" x14ac:dyDescent="0.3">
      <c r="E2712"/>
    </row>
    <row r="2713" spans="5:5" x14ac:dyDescent="0.3">
      <c r="E2713"/>
    </row>
    <row r="2714" spans="5:5" x14ac:dyDescent="0.3">
      <c r="E2714"/>
    </row>
    <row r="2715" spans="5:5" x14ac:dyDescent="0.3">
      <c r="E2715"/>
    </row>
    <row r="2716" spans="5:5" x14ac:dyDescent="0.3">
      <c r="E2716"/>
    </row>
    <row r="2717" spans="5:5" x14ac:dyDescent="0.3">
      <c r="E2717"/>
    </row>
    <row r="2718" spans="5:5" x14ac:dyDescent="0.3">
      <c r="E2718"/>
    </row>
    <row r="2719" spans="5:5" x14ac:dyDescent="0.3">
      <c r="E2719"/>
    </row>
    <row r="2720" spans="5:5" x14ac:dyDescent="0.3">
      <c r="E2720"/>
    </row>
    <row r="2721" spans="5:5" x14ac:dyDescent="0.3">
      <c r="E2721"/>
    </row>
    <row r="2722" spans="5:5" x14ac:dyDescent="0.3">
      <c r="E2722"/>
    </row>
    <row r="2723" spans="5:5" x14ac:dyDescent="0.3">
      <c r="E2723"/>
    </row>
    <row r="2724" spans="5:5" x14ac:dyDescent="0.3">
      <c r="E2724"/>
    </row>
    <row r="2725" spans="5:5" x14ac:dyDescent="0.3">
      <c r="E2725"/>
    </row>
    <row r="2726" spans="5:5" x14ac:dyDescent="0.3">
      <c r="E2726"/>
    </row>
    <row r="2727" spans="5:5" x14ac:dyDescent="0.3">
      <c r="E2727"/>
    </row>
    <row r="2728" spans="5:5" x14ac:dyDescent="0.3">
      <c r="E2728"/>
    </row>
    <row r="2729" spans="5:5" x14ac:dyDescent="0.3">
      <c r="E2729"/>
    </row>
    <row r="2730" spans="5:5" x14ac:dyDescent="0.3">
      <c r="E2730"/>
    </row>
    <row r="2731" spans="5:5" x14ac:dyDescent="0.3">
      <c r="E2731"/>
    </row>
    <row r="2732" spans="5:5" x14ac:dyDescent="0.3">
      <c r="E2732"/>
    </row>
    <row r="2733" spans="5:5" x14ac:dyDescent="0.3">
      <c r="E2733"/>
    </row>
    <row r="2734" spans="5:5" x14ac:dyDescent="0.3">
      <c r="E2734"/>
    </row>
    <row r="2735" spans="5:5" x14ac:dyDescent="0.3">
      <c r="E2735"/>
    </row>
    <row r="2736" spans="5:5" x14ac:dyDescent="0.3">
      <c r="E2736"/>
    </row>
    <row r="2737" spans="5:5" x14ac:dyDescent="0.3">
      <c r="E2737"/>
    </row>
    <row r="2738" spans="5:5" x14ac:dyDescent="0.3">
      <c r="E2738"/>
    </row>
    <row r="2739" spans="5:5" x14ac:dyDescent="0.3">
      <c r="E2739"/>
    </row>
    <row r="2740" spans="5:5" x14ac:dyDescent="0.3">
      <c r="E2740"/>
    </row>
    <row r="2741" spans="5:5" x14ac:dyDescent="0.3">
      <c r="E2741"/>
    </row>
    <row r="2742" spans="5:5" x14ac:dyDescent="0.3">
      <c r="E2742"/>
    </row>
    <row r="2743" spans="5:5" x14ac:dyDescent="0.3">
      <c r="E2743"/>
    </row>
    <row r="2744" spans="5:5" x14ac:dyDescent="0.3">
      <c r="E2744"/>
    </row>
    <row r="2745" spans="5:5" x14ac:dyDescent="0.3">
      <c r="E2745"/>
    </row>
    <row r="2746" spans="5:5" x14ac:dyDescent="0.3">
      <c r="E2746"/>
    </row>
    <row r="2747" spans="5:5" x14ac:dyDescent="0.3">
      <c r="E2747"/>
    </row>
    <row r="2748" spans="5:5" x14ac:dyDescent="0.3">
      <c r="E2748"/>
    </row>
    <row r="2749" spans="5:5" x14ac:dyDescent="0.3">
      <c r="E2749"/>
    </row>
    <row r="2750" spans="5:5" x14ac:dyDescent="0.3">
      <c r="E2750"/>
    </row>
    <row r="2751" spans="5:5" x14ac:dyDescent="0.3">
      <c r="E2751"/>
    </row>
    <row r="2752" spans="5:5" x14ac:dyDescent="0.3">
      <c r="E2752"/>
    </row>
    <row r="2753" spans="5:5" x14ac:dyDescent="0.3">
      <c r="E2753"/>
    </row>
    <row r="2754" spans="5:5" x14ac:dyDescent="0.3">
      <c r="E2754"/>
    </row>
    <row r="2755" spans="5:5" x14ac:dyDescent="0.3">
      <c r="E2755"/>
    </row>
    <row r="2756" spans="5:5" x14ac:dyDescent="0.3">
      <c r="E2756"/>
    </row>
    <row r="2757" spans="5:5" x14ac:dyDescent="0.3">
      <c r="E2757"/>
    </row>
    <row r="2758" spans="5:5" x14ac:dyDescent="0.3">
      <c r="E2758"/>
    </row>
    <row r="2759" spans="5:5" x14ac:dyDescent="0.3">
      <c r="E2759"/>
    </row>
    <row r="2760" spans="5:5" x14ac:dyDescent="0.3">
      <c r="E2760"/>
    </row>
    <row r="2761" spans="5:5" x14ac:dyDescent="0.3">
      <c r="E2761"/>
    </row>
    <row r="2762" spans="5:5" x14ac:dyDescent="0.3">
      <c r="E2762"/>
    </row>
    <row r="2763" spans="5:5" x14ac:dyDescent="0.3">
      <c r="E2763"/>
    </row>
    <row r="2764" spans="5:5" x14ac:dyDescent="0.3">
      <c r="E2764"/>
    </row>
    <row r="2765" spans="5:5" x14ac:dyDescent="0.3">
      <c r="E2765"/>
    </row>
    <row r="2766" spans="5:5" x14ac:dyDescent="0.3">
      <c r="E2766"/>
    </row>
    <row r="2767" spans="5:5" x14ac:dyDescent="0.3">
      <c r="E2767"/>
    </row>
    <row r="2768" spans="5:5" x14ac:dyDescent="0.3">
      <c r="E2768"/>
    </row>
    <row r="2769" spans="5:5" x14ac:dyDescent="0.3">
      <c r="E2769"/>
    </row>
    <row r="2770" spans="5:5" x14ac:dyDescent="0.3">
      <c r="E2770"/>
    </row>
    <row r="2771" spans="5:5" x14ac:dyDescent="0.3">
      <c r="E2771"/>
    </row>
    <row r="2772" spans="5:5" x14ac:dyDescent="0.3">
      <c r="E2772"/>
    </row>
    <row r="2773" spans="5:5" x14ac:dyDescent="0.3">
      <c r="E2773"/>
    </row>
    <row r="2774" spans="5:5" x14ac:dyDescent="0.3">
      <c r="E2774"/>
    </row>
    <row r="2775" spans="5:5" x14ac:dyDescent="0.3">
      <c r="E2775"/>
    </row>
    <row r="2776" spans="5:5" x14ac:dyDescent="0.3">
      <c r="E2776"/>
    </row>
    <row r="2777" spans="5:5" x14ac:dyDescent="0.3">
      <c r="E2777"/>
    </row>
    <row r="2778" spans="5:5" x14ac:dyDescent="0.3">
      <c r="E2778"/>
    </row>
    <row r="2779" spans="5:5" x14ac:dyDescent="0.3">
      <c r="E2779"/>
    </row>
    <row r="2780" spans="5:5" x14ac:dyDescent="0.3">
      <c r="E2780"/>
    </row>
    <row r="2781" spans="5:5" x14ac:dyDescent="0.3">
      <c r="E2781"/>
    </row>
    <row r="2782" spans="5:5" x14ac:dyDescent="0.3">
      <c r="E2782"/>
    </row>
    <row r="2783" spans="5:5" x14ac:dyDescent="0.3">
      <c r="E2783"/>
    </row>
    <row r="2784" spans="5:5" x14ac:dyDescent="0.3">
      <c r="E2784"/>
    </row>
    <row r="2785" spans="5:5" x14ac:dyDescent="0.3">
      <c r="E2785"/>
    </row>
    <row r="2786" spans="5:5" x14ac:dyDescent="0.3">
      <c r="E2786"/>
    </row>
    <row r="2787" spans="5:5" x14ac:dyDescent="0.3">
      <c r="E2787"/>
    </row>
    <row r="2788" spans="5:5" x14ac:dyDescent="0.3">
      <c r="E2788"/>
    </row>
    <row r="2789" spans="5:5" x14ac:dyDescent="0.3">
      <c r="E2789"/>
    </row>
    <row r="2790" spans="5:5" x14ac:dyDescent="0.3">
      <c r="E2790"/>
    </row>
    <row r="2791" spans="5:5" x14ac:dyDescent="0.3">
      <c r="E2791"/>
    </row>
    <row r="2792" spans="5:5" x14ac:dyDescent="0.3">
      <c r="E2792"/>
    </row>
    <row r="2793" spans="5:5" x14ac:dyDescent="0.3">
      <c r="E2793"/>
    </row>
    <row r="2794" spans="5:5" x14ac:dyDescent="0.3">
      <c r="E2794"/>
    </row>
    <row r="2795" spans="5:5" x14ac:dyDescent="0.3">
      <c r="E2795"/>
    </row>
    <row r="2796" spans="5:5" x14ac:dyDescent="0.3">
      <c r="E2796"/>
    </row>
    <row r="2797" spans="5:5" x14ac:dyDescent="0.3">
      <c r="E2797"/>
    </row>
    <row r="2798" spans="5:5" x14ac:dyDescent="0.3">
      <c r="E2798"/>
    </row>
    <row r="2799" spans="5:5" x14ac:dyDescent="0.3">
      <c r="E2799"/>
    </row>
    <row r="2800" spans="5:5" x14ac:dyDescent="0.3">
      <c r="E2800"/>
    </row>
    <row r="2801" spans="5:5" x14ac:dyDescent="0.3">
      <c r="E2801"/>
    </row>
    <row r="2802" spans="5:5" x14ac:dyDescent="0.3">
      <c r="E2802"/>
    </row>
    <row r="2803" spans="5:5" x14ac:dyDescent="0.3">
      <c r="E2803"/>
    </row>
    <row r="2804" spans="5:5" x14ac:dyDescent="0.3">
      <c r="E2804"/>
    </row>
    <row r="2805" spans="5:5" x14ac:dyDescent="0.3">
      <c r="E2805"/>
    </row>
    <row r="2806" spans="5:5" x14ac:dyDescent="0.3">
      <c r="E2806"/>
    </row>
    <row r="2807" spans="5:5" x14ac:dyDescent="0.3">
      <c r="E2807"/>
    </row>
    <row r="2808" spans="5:5" x14ac:dyDescent="0.3">
      <c r="E2808"/>
    </row>
    <row r="2809" spans="5:5" x14ac:dyDescent="0.3">
      <c r="E2809"/>
    </row>
    <row r="2810" spans="5:5" x14ac:dyDescent="0.3">
      <c r="E2810"/>
    </row>
    <row r="2811" spans="5:5" x14ac:dyDescent="0.3">
      <c r="E2811"/>
    </row>
    <row r="2812" spans="5:5" x14ac:dyDescent="0.3">
      <c r="E2812"/>
    </row>
    <row r="2813" spans="5:5" x14ac:dyDescent="0.3">
      <c r="E2813"/>
    </row>
    <row r="2814" spans="5:5" x14ac:dyDescent="0.3">
      <c r="E2814"/>
    </row>
    <row r="2815" spans="5:5" x14ac:dyDescent="0.3">
      <c r="E2815"/>
    </row>
    <row r="2816" spans="5:5" x14ac:dyDescent="0.3">
      <c r="E2816"/>
    </row>
    <row r="2817" spans="5:5" x14ac:dyDescent="0.3">
      <c r="E2817"/>
    </row>
    <row r="2818" spans="5:5" x14ac:dyDescent="0.3">
      <c r="E2818"/>
    </row>
    <row r="2819" spans="5:5" x14ac:dyDescent="0.3">
      <c r="E2819"/>
    </row>
    <row r="2820" spans="5:5" x14ac:dyDescent="0.3">
      <c r="E2820"/>
    </row>
    <row r="2821" spans="5:5" x14ac:dyDescent="0.3">
      <c r="E2821"/>
    </row>
    <row r="2822" spans="5:5" x14ac:dyDescent="0.3">
      <c r="E2822"/>
    </row>
    <row r="2823" spans="5:5" x14ac:dyDescent="0.3">
      <c r="E2823"/>
    </row>
    <row r="2824" spans="5:5" x14ac:dyDescent="0.3">
      <c r="E2824"/>
    </row>
    <row r="2825" spans="5:5" x14ac:dyDescent="0.3">
      <c r="E2825"/>
    </row>
    <row r="2826" spans="5:5" x14ac:dyDescent="0.3">
      <c r="E2826"/>
    </row>
    <row r="2827" spans="5:5" x14ac:dyDescent="0.3">
      <c r="E2827"/>
    </row>
    <row r="2828" spans="5:5" x14ac:dyDescent="0.3">
      <c r="E2828"/>
    </row>
    <row r="2829" spans="5:5" x14ac:dyDescent="0.3">
      <c r="E2829"/>
    </row>
    <row r="2830" spans="5:5" x14ac:dyDescent="0.3">
      <c r="E2830"/>
    </row>
    <row r="2831" spans="5:5" x14ac:dyDescent="0.3">
      <c r="E2831"/>
    </row>
    <row r="2832" spans="5:5" x14ac:dyDescent="0.3">
      <c r="E2832"/>
    </row>
    <row r="2833" spans="5:5" x14ac:dyDescent="0.3">
      <c r="E2833"/>
    </row>
    <row r="2834" spans="5:5" x14ac:dyDescent="0.3">
      <c r="E2834"/>
    </row>
    <row r="2835" spans="5:5" x14ac:dyDescent="0.3">
      <c r="E2835"/>
    </row>
    <row r="2836" spans="5:5" x14ac:dyDescent="0.3">
      <c r="E2836"/>
    </row>
    <row r="2837" spans="5:5" x14ac:dyDescent="0.3">
      <c r="E2837"/>
    </row>
    <row r="2838" spans="5:5" x14ac:dyDescent="0.3">
      <c r="E2838"/>
    </row>
    <row r="2839" spans="5:5" x14ac:dyDescent="0.3">
      <c r="E2839"/>
    </row>
    <row r="2840" spans="5:5" x14ac:dyDescent="0.3">
      <c r="E2840"/>
    </row>
    <row r="2841" spans="5:5" x14ac:dyDescent="0.3">
      <c r="E2841"/>
    </row>
    <row r="2842" spans="5:5" x14ac:dyDescent="0.3">
      <c r="E2842"/>
    </row>
    <row r="2843" spans="5:5" x14ac:dyDescent="0.3">
      <c r="E2843"/>
    </row>
    <row r="2844" spans="5:5" x14ac:dyDescent="0.3">
      <c r="E2844"/>
    </row>
    <row r="2845" spans="5:5" x14ac:dyDescent="0.3">
      <c r="E2845"/>
    </row>
    <row r="2846" spans="5:5" x14ac:dyDescent="0.3">
      <c r="E2846"/>
    </row>
    <row r="2847" spans="5:5" x14ac:dyDescent="0.3">
      <c r="E2847"/>
    </row>
    <row r="2848" spans="5:5" x14ac:dyDescent="0.3">
      <c r="E2848"/>
    </row>
    <row r="2849" spans="5:5" x14ac:dyDescent="0.3">
      <c r="E2849"/>
    </row>
    <row r="2850" spans="5:5" x14ac:dyDescent="0.3">
      <c r="E2850"/>
    </row>
    <row r="2851" spans="5:5" x14ac:dyDescent="0.3">
      <c r="E2851"/>
    </row>
    <row r="2852" spans="5:5" x14ac:dyDescent="0.3">
      <c r="E2852"/>
    </row>
    <row r="2853" spans="5:5" x14ac:dyDescent="0.3">
      <c r="E2853"/>
    </row>
    <row r="2854" spans="5:5" x14ac:dyDescent="0.3">
      <c r="E2854"/>
    </row>
    <row r="2855" spans="5:5" x14ac:dyDescent="0.3">
      <c r="E2855"/>
    </row>
    <row r="2856" spans="5:5" x14ac:dyDescent="0.3">
      <c r="E2856"/>
    </row>
    <row r="2857" spans="5:5" x14ac:dyDescent="0.3">
      <c r="E2857"/>
    </row>
    <row r="2858" spans="5:5" x14ac:dyDescent="0.3">
      <c r="E2858"/>
    </row>
    <row r="2859" spans="5:5" x14ac:dyDescent="0.3">
      <c r="E2859"/>
    </row>
    <row r="2860" spans="5:5" x14ac:dyDescent="0.3">
      <c r="E2860"/>
    </row>
    <row r="2861" spans="5:5" x14ac:dyDescent="0.3">
      <c r="E2861"/>
    </row>
    <row r="2862" spans="5:5" x14ac:dyDescent="0.3">
      <c r="E2862"/>
    </row>
    <row r="2863" spans="5:5" x14ac:dyDescent="0.3">
      <c r="E2863"/>
    </row>
    <row r="2864" spans="5:5" x14ac:dyDescent="0.3">
      <c r="E2864"/>
    </row>
    <row r="2865" spans="5:5" x14ac:dyDescent="0.3">
      <c r="E2865"/>
    </row>
    <row r="2866" spans="5:5" x14ac:dyDescent="0.3">
      <c r="E2866"/>
    </row>
    <row r="2867" spans="5:5" x14ac:dyDescent="0.3">
      <c r="E2867"/>
    </row>
    <row r="2868" spans="5:5" x14ac:dyDescent="0.3">
      <c r="E2868"/>
    </row>
    <row r="2869" spans="5:5" x14ac:dyDescent="0.3">
      <c r="E2869"/>
    </row>
    <row r="2870" spans="5:5" x14ac:dyDescent="0.3">
      <c r="E2870"/>
    </row>
    <row r="2871" spans="5:5" x14ac:dyDescent="0.3">
      <c r="E2871"/>
    </row>
    <row r="2872" spans="5:5" x14ac:dyDescent="0.3">
      <c r="E2872"/>
    </row>
    <row r="2873" spans="5:5" x14ac:dyDescent="0.3">
      <c r="E2873"/>
    </row>
    <row r="2874" spans="5:5" x14ac:dyDescent="0.3">
      <c r="E2874"/>
    </row>
    <row r="2875" spans="5:5" x14ac:dyDescent="0.3">
      <c r="E2875"/>
    </row>
    <row r="2876" spans="5:5" x14ac:dyDescent="0.3">
      <c r="E2876"/>
    </row>
    <row r="2877" spans="5:5" x14ac:dyDescent="0.3">
      <c r="E2877"/>
    </row>
    <row r="2878" spans="5:5" x14ac:dyDescent="0.3">
      <c r="E2878"/>
    </row>
    <row r="2879" spans="5:5" x14ac:dyDescent="0.3">
      <c r="E2879"/>
    </row>
    <row r="2880" spans="5:5" x14ac:dyDescent="0.3">
      <c r="E2880"/>
    </row>
    <row r="2881" spans="5:5" x14ac:dyDescent="0.3">
      <c r="E2881"/>
    </row>
    <row r="2882" spans="5:5" x14ac:dyDescent="0.3">
      <c r="E2882"/>
    </row>
    <row r="2883" spans="5:5" x14ac:dyDescent="0.3">
      <c r="E2883"/>
    </row>
    <row r="2884" spans="5:5" x14ac:dyDescent="0.3">
      <c r="E2884"/>
    </row>
    <row r="2885" spans="5:5" x14ac:dyDescent="0.3">
      <c r="E2885"/>
    </row>
    <row r="2886" spans="5:5" x14ac:dyDescent="0.3">
      <c r="E2886"/>
    </row>
    <row r="2887" spans="5:5" x14ac:dyDescent="0.3">
      <c r="E2887"/>
    </row>
    <row r="2888" spans="5:5" x14ac:dyDescent="0.3">
      <c r="E2888"/>
    </row>
    <row r="2889" spans="5:5" x14ac:dyDescent="0.3">
      <c r="E2889"/>
    </row>
    <row r="2890" spans="5:5" x14ac:dyDescent="0.3">
      <c r="E2890"/>
    </row>
    <row r="2891" spans="5:5" x14ac:dyDescent="0.3">
      <c r="E2891"/>
    </row>
    <row r="2892" spans="5:5" x14ac:dyDescent="0.3">
      <c r="E2892"/>
    </row>
    <row r="2893" spans="5:5" x14ac:dyDescent="0.3">
      <c r="E2893"/>
    </row>
    <row r="2894" spans="5:5" x14ac:dyDescent="0.3">
      <c r="E2894"/>
    </row>
    <row r="2895" spans="5:5" x14ac:dyDescent="0.3">
      <c r="E2895"/>
    </row>
    <row r="2896" spans="5:5" x14ac:dyDescent="0.3">
      <c r="E2896"/>
    </row>
    <row r="2897" spans="5:5" x14ac:dyDescent="0.3">
      <c r="E2897"/>
    </row>
    <row r="2898" spans="5:5" x14ac:dyDescent="0.3">
      <c r="E2898"/>
    </row>
    <row r="2899" spans="5:5" x14ac:dyDescent="0.3">
      <c r="E2899"/>
    </row>
    <row r="2900" spans="5:5" x14ac:dyDescent="0.3">
      <c r="E2900"/>
    </row>
    <row r="2901" spans="5:5" x14ac:dyDescent="0.3">
      <c r="E2901"/>
    </row>
    <row r="2902" spans="5:5" x14ac:dyDescent="0.3">
      <c r="E2902"/>
    </row>
    <row r="2903" spans="5:5" x14ac:dyDescent="0.3">
      <c r="E2903"/>
    </row>
    <row r="2904" spans="5:5" x14ac:dyDescent="0.3">
      <c r="E2904"/>
    </row>
    <row r="2905" spans="5:5" x14ac:dyDescent="0.3">
      <c r="E2905"/>
    </row>
    <row r="2906" spans="5:5" x14ac:dyDescent="0.3">
      <c r="E2906"/>
    </row>
    <row r="2907" spans="5:5" x14ac:dyDescent="0.3">
      <c r="E2907"/>
    </row>
    <row r="2908" spans="5:5" x14ac:dyDescent="0.3">
      <c r="E2908"/>
    </row>
    <row r="2909" spans="5:5" x14ac:dyDescent="0.3">
      <c r="E2909"/>
    </row>
    <row r="2910" spans="5:5" x14ac:dyDescent="0.3">
      <c r="E2910"/>
    </row>
    <row r="2911" spans="5:5" x14ac:dyDescent="0.3">
      <c r="E2911"/>
    </row>
    <row r="2912" spans="5:5" x14ac:dyDescent="0.3">
      <c r="E2912"/>
    </row>
    <row r="2913" spans="5:5" x14ac:dyDescent="0.3">
      <c r="E2913"/>
    </row>
    <row r="2914" spans="5:5" x14ac:dyDescent="0.3">
      <c r="E2914"/>
    </row>
    <row r="2915" spans="5:5" x14ac:dyDescent="0.3">
      <c r="E2915"/>
    </row>
    <row r="2916" spans="5:5" x14ac:dyDescent="0.3">
      <c r="E2916"/>
    </row>
    <row r="2917" spans="5:5" x14ac:dyDescent="0.3">
      <c r="E2917"/>
    </row>
    <row r="2918" spans="5:5" x14ac:dyDescent="0.3">
      <c r="E2918"/>
    </row>
    <row r="2919" spans="5:5" x14ac:dyDescent="0.3">
      <c r="E2919"/>
    </row>
    <row r="2920" spans="5:5" x14ac:dyDescent="0.3">
      <c r="E2920"/>
    </row>
    <row r="2921" spans="5:5" x14ac:dyDescent="0.3">
      <c r="E2921"/>
    </row>
    <row r="2922" spans="5:5" x14ac:dyDescent="0.3">
      <c r="E2922"/>
    </row>
    <row r="2923" spans="5:5" x14ac:dyDescent="0.3">
      <c r="E2923"/>
    </row>
    <row r="2924" spans="5:5" x14ac:dyDescent="0.3">
      <c r="E2924"/>
    </row>
    <row r="2925" spans="5:5" x14ac:dyDescent="0.3">
      <c r="E2925"/>
    </row>
    <row r="2926" spans="5:5" x14ac:dyDescent="0.3">
      <c r="E2926"/>
    </row>
    <row r="2927" spans="5:5" x14ac:dyDescent="0.3">
      <c r="E2927"/>
    </row>
    <row r="2928" spans="5:5" x14ac:dyDescent="0.3">
      <c r="E2928"/>
    </row>
    <row r="2929" spans="5:5" x14ac:dyDescent="0.3">
      <c r="E2929"/>
    </row>
    <row r="2930" spans="5:5" x14ac:dyDescent="0.3">
      <c r="E2930"/>
    </row>
    <row r="2931" spans="5:5" x14ac:dyDescent="0.3">
      <c r="E2931"/>
    </row>
    <row r="2932" spans="5:5" x14ac:dyDescent="0.3">
      <c r="E2932"/>
    </row>
    <row r="2933" spans="5:5" x14ac:dyDescent="0.3">
      <c r="E2933"/>
    </row>
    <row r="2934" spans="5:5" x14ac:dyDescent="0.3">
      <c r="E2934"/>
    </row>
    <row r="2935" spans="5:5" x14ac:dyDescent="0.3">
      <c r="E2935"/>
    </row>
    <row r="2936" spans="5:5" x14ac:dyDescent="0.3">
      <c r="E2936"/>
    </row>
    <row r="2937" spans="5:5" x14ac:dyDescent="0.3">
      <c r="E2937"/>
    </row>
    <row r="2938" spans="5:5" x14ac:dyDescent="0.3">
      <c r="E2938"/>
    </row>
    <row r="2939" spans="5:5" x14ac:dyDescent="0.3">
      <c r="E2939"/>
    </row>
    <row r="2940" spans="5:5" x14ac:dyDescent="0.3">
      <c r="E2940"/>
    </row>
    <row r="2941" spans="5:5" x14ac:dyDescent="0.3">
      <c r="E2941"/>
    </row>
    <row r="2942" spans="5:5" x14ac:dyDescent="0.3">
      <c r="E2942"/>
    </row>
    <row r="2943" spans="5:5" x14ac:dyDescent="0.3">
      <c r="E2943"/>
    </row>
    <row r="2944" spans="5:5" x14ac:dyDescent="0.3">
      <c r="E2944"/>
    </row>
    <row r="2945" spans="5:5" x14ac:dyDescent="0.3">
      <c r="E2945"/>
    </row>
    <row r="2946" spans="5:5" x14ac:dyDescent="0.3">
      <c r="E2946"/>
    </row>
    <row r="2947" spans="5:5" x14ac:dyDescent="0.3">
      <c r="E2947"/>
    </row>
    <row r="2948" spans="5:5" x14ac:dyDescent="0.3">
      <c r="E2948"/>
    </row>
    <row r="2949" spans="5:5" x14ac:dyDescent="0.3">
      <c r="E2949"/>
    </row>
    <row r="2950" spans="5:5" x14ac:dyDescent="0.3">
      <c r="E2950"/>
    </row>
    <row r="2951" spans="5:5" x14ac:dyDescent="0.3">
      <c r="E2951"/>
    </row>
    <row r="2952" spans="5:5" x14ac:dyDescent="0.3">
      <c r="E2952"/>
    </row>
    <row r="2953" spans="5:5" x14ac:dyDescent="0.3">
      <c r="E2953"/>
    </row>
    <row r="2954" spans="5:5" x14ac:dyDescent="0.3">
      <c r="E2954"/>
    </row>
    <row r="2955" spans="5:5" x14ac:dyDescent="0.3">
      <c r="E2955"/>
    </row>
    <row r="2956" spans="5:5" x14ac:dyDescent="0.3">
      <c r="E2956"/>
    </row>
    <row r="2957" spans="5:5" x14ac:dyDescent="0.3">
      <c r="E2957"/>
    </row>
    <row r="2958" spans="5:5" x14ac:dyDescent="0.3">
      <c r="E2958"/>
    </row>
    <row r="2959" spans="5:5" x14ac:dyDescent="0.3">
      <c r="E2959"/>
    </row>
    <row r="2960" spans="5:5" x14ac:dyDescent="0.3">
      <c r="E2960"/>
    </row>
    <row r="2961" spans="5:5" x14ac:dyDescent="0.3">
      <c r="E2961"/>
    </row>
    <row r="2962" spans="5:5" x14ac:dyDescent="0.3">
      <c r="E2962"/>
    </row>
    <row r="2963" spans="5:5" x14ac:dyDescent="0.3">
      <c r="E2963"/>
    </row>
    <row r="2964" spans="5:5" x14ac:dyDescent="0.3">
      <c r="E2964"/>
    </row>
    <row r="2965" spans="5:5" x14ac:dyDescent="0.3">
      <c r="E2965"/>
    </row>
    <row r="2966" spans="5:5" x14ac:dyDescent="0.3">
      <c r="E2966"/>
    </row>
    <row r="2967" spans="5:5" x14ac:dyDescent="0.3">
      <c r="E2967"/>
    </row>
    <row r="2968" spans="5:5" x14ac:dyDescent="0.3">
      <c r="E2968"/>
    </row>
    <row r="2969" spans="5:5" x14ac:dyDescent="0.3">
      <c r="E2969"/>
    </row>
    <row r="2970" spans="5:5" x14ac:dyDescent="0.3">
      <c r="E2970"/>
    </row>
    <row r="2971" spans="5:5" x14ac:dyDescent="0.3">
      <c r="E2971"/>
    </row>
    <row r="2972" spans="5:5" x14ac:dyDescent="0.3">
      <c r="E2972"/>
    </row>
    <row r="2973" spans="5:5" x14ac:dyDescent="0.3">
      <c r="E2973"/>
    </row>
    <row r="2974" spans="5:5" x14ac:dyDescent="0.3">
      <c r="E2974"/>
    </row>
    <row r="2975" spans="5:5" x14ac:dyDescent="0.3">
      <c r="E2975"/>
    </row>
    <row r="2976" spans="5:5" x14ac:dyDescent="0.3">
      <c r="E2976"/>
    </row>
    <row r="2977" spans="5:5" x14ac:dyDescent="0.3">
      <c r="E2977"/>
    </row>
    <row r="2978" spans="5:5" x14ac:dyDescent="0.3">
      <c r="E2978"/>
    </row>
    <row r="2979" spans="5:5" x14ac:dyDescent="0.3">
      <c r="E2979"/>
    </row>
    <row r="2980" spans="5:5" x14ac:dyDescent="0.3">
      <c r="E2980"/>
    </row>
    <row r="2981" spans="5:5" x14ac:dyDescent="0.3">
      <c r="E2981"/>
    </row>
    <row r="2982" spans="5:5" x14ac:dyDescent="0.3">
      <c r="E2982"/>
    </row>
    <row r="2983" spans="5:5" x14ac:dyDescent="0.3">
      <c r="E2983"/>
    </row>
    <row r="2984" spans="5:5" x14ac:dyDescent="0.3">
      <c r="E2984"/>
    </row>
    <row r="2985" spans="5:5" x14ac:dyDescent="0.3">
      <c r="E2985"/>
    </row>
    <row r="2986" spans="5:5" x14ac:dyDescent="0.3">
      <c r="E2986"/>
    </row>
    <row r="2987" spans="5:5" x14ac:dyDescent="0.3">
      <c r="E2987"/>
    </row>
    <row r="2988" spans="5:5" x14ac:dyDescent="0.3">
      <c r="E2988"/>
    </row>
    <row r="2989" spans="5:5" x14ac:dyDescent="0.3">
      <c r="E2989"/>
    </row>
    <row r="2990" spans="5:5" x14ac:dyDescent="0.3">
      <c r="E2990"/>
    </row>
    <row r="2991" spans="5:5" x14ac:dyDescent="0.3">
      <c r="E2991"/>
    </row>
    <row r="2992" spans="5:5" x14ac:dyDescent="0.3">
      <c r="E2992"/>
    </row>
    <row r="2993" spans="5:5" x14ac:dyDescent="0.3">
      <c r="E2993"/>
    </row>
    <row r="2994" spans="5:5" x14ac:dyDescent="0.3">
      <c r="E2994"/>
    </row>
    <row r="2995" spans="5:5" x14ac:dyDescent="0.3">
      <c r="E2995"/>
    </row>
    <row r="2996" spans="5:5" x14ac:dyDescent="0.3">
      <c r="E2996"/>
    </row>
    <row r="2997" spans="5:5" x14ac:dyDescent="0.3">
      <c r="E2997"/>
    </row>
    <row r="2998" spans="5:5" x14ac:dyDescent="0.3">
      <c r="E2998"/>
    </row>
    <row r="2999" spans="5:5" x14ac:dyDescent="0.3">
      <c r="E2999"/>
    </row>
    <row r="3000" spans="5:5" x14ac:dyDescent="0.3">
      <c r="E3000"/>
    </row>
    <row r="3001" spans="5:5" x14ac:dyDescent="0.3">
      <c r="E3001"/>
    </row>
    <row r="3002" spans="5:5" x14ac:dyDescent="0.3">
      <c r="E3002"/>
    </row>
    <row r="3003" spans="5:5" x14ac:dyDescent="0.3">
      <c r="E3003"/>
    </row>
    <row r="3004" spans="5:5" x14ac:dyDescent="0.3">
      <c r="E3004"/>
    </row>
    <row r="3005" spans="5:5" x14ac:dyDescent="0.3">
      <c r="E3005"/>
    </row>
    <row r="3006" spans="5:5" x14ac:dyDescent="0.3">
      <c r="E3006"/>
    </row>
    <row r="3007" spans="5:5" x14ac:dyDescent="0.3">
      <c r="E3007"/>
    </row>
    <row r="3008" spans="5:5" x14ac:dyDescent="0.3">
      <c r="E3008"/>
    </row>
    <row r="3009" spans="5:5" x14ac:dyDescent="0.3">
      <c r="E3009"/>
    </row>
    <row r="3010" spans="5:5" x14ac:dyDescent="0.3">
      <c r="E3010"/>
    </row>
    <row r="3011" spans="5:5" x14ac:dyDescent="0.3">
      <c r="E3011"/>
    </row>
    <row r="3012" spans="5:5" x14ac:dyDescent="0.3">
      <c r="E3012"/>
    </row>
    <row r="3013" spans="5:5" x14ac:dyDescent="0.3">
      <c r="E3013"/>
    </row>
    <row r="3014" spans="5:5" x14ac:dyDescent="0.3">
      <c r="E3014"/>
    </row>
    <row r="3015" spans="5:5" x14ac:dyDescent="0.3">
      <c r="E3015"/>
    </row>
    <row r="3016" spans="5:5" x14ac:dyDescent="0.3">
      <c r="E3016"/>
    </row>
    <row r="3017" spans="5:5" x14ac:dyDescent="0.3">
      <c r="E3017"/>
    </row>
    <row r="3018" spans="5:5" x14ac:dyDescent="0.3">
      <c r="E3018"/>
    </row>
    <row r="3019" spans="5:5" x14ac:dyDescent="0.3">
      <c r="E3019"/>
    </row>
    <row r="3020" spans="5:5" x14ac:dyDescent="0.3">
      <c r="E3020"/>
    </row>
    <row r="3021" spans="5:5" x14ac:dyDescent="0.3">
      <c r="E3021"/>
    </row>
    <row r="3022" spans="5:5" x14ac:dyDescent="0.3">
      <c r="E3022"/>
    </row>
    <row r="3023" spans="5:5" x14ac:dyDescent="0.3">
      <c r="E3023"/>
    </row>
    <row r="3024" spans="5:5" x14ac:dyDescent="0.3">
      <c r="E3024"/>
    </row>
    <row r="3025" spans="5:5" x14ac:dyDescent="0.3">
      <c r="E3025"/>
    </row>
    <row r="3026" spans="5:5" x14ac:dyDescent="0.3">
      <c r="E3026"/>
    </row>
    <row r="3027" spans="5:5" x14ac:dyDescent="0.3">
      <c r="E3027"/>
    </row>
    <row r="3028" spans="5:5" x14ac:dyDescent="0.3">
      <c r="E3028"/>
    </row>
    <row r="3029" spans="5:5" x14ac:dyDescent="0.3">
      <c r="E3029"/>
    </row>
    <row r="3030" spans="5:5" x14ac:dyDescent="0.3">
      <c r="E3030"/>
    </row>
    <row r="3031" spans="5:5" x14ac:dyDescent="0.3">
      <c r="E3031"/>
    </row>
    <row r="3032" spans="5:5" x14ac:dyDescent="0.3">
      <c r="E3032"/>
    </row>
    <row r="3033" spans="5:5" x14ac:dyDescent="0.3">
      <c r="E3033"/>
    </row>
    <row r="3034" spans="5:5" x14ac:dyDescent="0.3">
      <c r="E3034"/>
    </row>
    <row r="3035" spans="5:5" x14ac:dyDescent="0.3">
      <c r="E3035"/>
    </row>
    <row r="3036" spans="5:5" x14ac:dyDescent="0.3">
      <c r="E3036"/>
    </row>
    <row r="3037" spans="5:5" x14ac:dyDescent="0.3">
      <c r="E3037"/>
    </row>
    <row r="3038" spans="5:5" x14ac:dyDescent="0.3">
      <c r="E3038"/>
    </row>
    <row r="3039" spans="5:5" x14ac:dyDescent="0.3">
      <c r="E3039"/>
    </row>
    <row r="3040" spans="5:5" x14ac:dyDescent="0.3">
      <c r="E3040"/>
    </row>
    <row r="3041" spans="5:5" x14ac:dyDescent="0.3">
      <c r="E3041"/>
    </row>
    <row r="3042" spans="5:5" x14ac:dyDescent="0.3">
      <c r="E3042"/>
    </row>
    <row r="3043" spans="5:5" x14ac:dyDescent="0.3">
      <c r="E3043"/>
    </row>
    <row r="3044" spans="5:5" x14ac:dyDescent="0.3">
      <c r="E3044"/>
    </row>
    <row r="3045" spans="5:5" x14ac:dyDescent="0.3">
      <c r="E3045"/>
    </row>
    <row r="3046" spans="5:5" x14ac:dyDescent="0.3">
      <c r="E3046"/>
    </row>
    <row r="3047" spans="5:5" x14ac:dyDescent="0.3">
      <c r="E3047"/>
    </row>
    <row r="3048" spans="5:5" x14ac:dyDescent="0.3">
      <c r="E3048"/>
    </row>
    <row r="3049" spans="5:5" x14ac:dyDescent="0.3">
      <c r="E3049"/>
    </row>
    <row r="3050" spans="5:5" x14ac:dyDescent="0.3">
      <c r="E3050"/>
    </row>
    <row r="3051" spans="5:5" x14ac:dyDescent="0.3">
      <c r="E3051"/>
    </row>
    <row r="3052" spans="5:5" x14ac:dyDescent="0.3">
      <c r="E3052"/>
    </row>
    <row r="3053" spans="5:5" x14ac:dyDescent="0.3">
      <c r="E3053"/>
    </row>
    <row r="3054" spans="5:5" x14ac:dyDescent="0.3">
      <c r="E3054"/>
    </row>
    <row r="3055" spans="5:5" x14ac:dyDescent="0.3">
      <c r="E3055"/>
    </row>
    <row r="3056" spans="5:5" x14ac:dyDescent="0.3">
      <c r="E3056"/>
    </row>
    <row r="3057" spans="5:5" x14ac:dyDescent="0.3">
      <c r="E3057"/>
    </row>
    <row r="3058" spans="5:5" x14ac:dyDescent="0.3">
      <c r="E3058"/>
    </row>
    <row r="3059" spans="5:5" x14ac:dyDescent="0.3">
      <c r="E3059"/>
    </row>
    <row r="3060" spans="5:5" x14ac:dyDescent="0.3">
      <c r="E3060"/>
    </row>
    <row r="3061" spans="5:5" x14ac:dyDescent="0.3">
      <c r="E3061"/>
    </row>
    <row r="3062" spans="5:5" x14ac:dyDescent="0.3">
      <c r="E3062"/>
    </row>
    <row r="3063" spans="5:5" x14ac:dyDescent="0.3">
      <c r="E3063"/>
    </row>
    <row r="3064" spans="5:5" x14ac:dyDescent="0.3">
      <c r="E3064"/>
    </row>
    <row r="3065" spans="5:5" x14ac:dyDescent="0.3">
      <c r="E3065"/>
    </row>
    <row r="3066" spans="5:5" x14ac:dyDescent="0.3">
      <c r="E3066"/>
    </row>
    <row r="3067" spans="5:5" x14ac:dyDescent="0.3">
      <c r="E3067"/>
    </row>
    <row r="3068" spans="5:5" x14ac:dyDescent="0.3">
      <c r="E3068"/>
    </row>
    <row r="3069" spans="5:5" x14ac:dyDescent="0.3">
      <c r="E3069"/>
    </row>
    <row r="3070" spans="5:5" x14ac:dyDescent="0.3">
      <c r="E3070"/>
    </row>
    <row r="3071" spans="5:5" x14ac:dyDescent="0.3">
      <c r="E3071"/>
    </row>
    <row r="3072" spans="5:5" x14ac:dyDescent="0.3">
      <c r="E3072"/>
    </row>
    <row r="3073" spans="5:5" x14ac:dyDescent="0.3">
      <c r="E3073"/>
    </row>
    <row r="3074" spans="5:5" x14ac:dyDescent="0.3">
      <c r="E3074"/>
    </row>
    <row r="3075" spans="5:5" x14ac:dyDescent="0.3">
      <c r="E3075"/>
    </row>
    <row r="3076" spans="5:5" x14ac:dyDescent="0.3">
      <c r="E3076"/>
    </row>
    <row r="3077" spans="5:5" x14ac:dyDescent="0.3">
      <c r="E3077"/>
    </row>
    <row r="3078" spans="5:5" x14ac:dyDescent="0.3">
      <c r="E3078"/>
    </row>
    <row r="3079" spans="5:5" x14ac:dyDescent="0.3">
      <c r="E3079"/>
    </row>
    <row r="3080" spans="5:5" x14ac:dyDescent="0.3">
      <c r="E3080"/>
    </row>
    <row r="3081" spans="5:5" x14ac:dyDescent="0.3">
      <c r="E3081"/>
    </row>
    <row r="3082" spans="5:5" x14ac:dyDescent="0.3">
      <c r="E3082"/>
    </row>
    <row r="3083" spans="5:5" x14ac:dyDescent="0.3">
      <c r="E3083"/>
    </row>
    <row r="3084" spans="5:5" x14ac:dyDescent="0.3">
      <c r="E3084"/>
    </row>
    <row r="3085" spans="5:5" x14ac:dyDescent="0.3">
      <c r="E3085"/>
    </row>
    <row r="3086" spans="5:5" x14ac:dyDescent="0.3">
      <c r="E3086"/>
    </row>
    <row r="3087" spans="5:5" x14ac:dyDescent="0.3">
      <c r="E3087"/>
    </row>
    <row r="3088" spans="5:5" x14ac:dyDescent="0.3">
      <c r="E3088"/>
    </row>
    <row r="3089" spans="5:5" x14ac:dyDescent="0.3">
      <c r="E3089"/>
    </row>
    <row r="3090" spans="5:5" x14ac:dyDescent="0.3">
      <c r="E3090"/>
    </row>
    <row r="3091" spans="5:5" x14ac:dyDescent="0.3">
      <c r="E3091"/>
    </row>
    <row r="3092" spans="5:5" x14ac:dyDescent="0.3">
      <c r="E3092"/>
    </row>
    <row r="3093" spans="5:5" x14ac:dyDescent="0.3">
      <c r="E3093"/>
    </row>
    <row r="3094" spans="5:5" x14ac:dyDescent="0.3">
      <c r="E3094"/>
    </row>
    <row r="3095" spans="5:5" x14ac:dyDescent="0.3">
      <c r="E3095"/>
    </row>
    <row r="3096" spans="5:5" x14ac:dyDescent="0.3">
      <c r="E3096"/>
    </row>
    <row r="3097" spans="5:5" x14ac:dyDescent="0.3">
      <c r="E3097"/>
    </row>
    <row r="3098" spans="5:5" x14ac:dyDescent="0.3">
      <c r="E3098"/>
    </row>
    <row r="3099" spans="5:5" x14ac:dyDescent="0.3">
      <c r="E3099"/>
    </row>
    <row r="3100" spans="5:5" x14ac:dyDescent="0.3">
      <c r="E3100"/>
    </row>
    <row r="3101" spans="5:5" x14ac:dyDescent="0.3">
      <c r="E3101"/>
    </row>
    <row r="3102" spans="5:5" x14ac:dyDescent="0.3">
      <c r="E3102"/>
    </row>
    <row r="3103" spans="5:5" x14ac:dyDescent="0.3">
      <c r="E3103"/>
    </row>
    <row r="3104" spans="5:5" x14ac:dyDescent="0.3">
      <c r="E3104"/>
    </row>
    <row r="3105" spans="5:5" x14ac:dyDescent="0.3">
      <c r="E3105"/>
    </row>
    <row r="3106" spans="5:5" x14ac:dyDescent="0.3">
      <c r="E3106"/>
    </row>
    <row r="3107" spans="5:5" x14ac:dyDescent="0.3">
      <c r="E3107"/>
    </row>
    <row r="3108" spans="5:5" x14ac:dyDescent="0.3">
      <c r="E3108"/>
    </row>
    <row r="3109" spans="5:5" x14ac:dyDescent="0.3">
      <c r="E3109"/>
    </row>
    <row r="3110" spans="5:5" x14ac:dyDescent="0.3">
      <c r="E3110"/>
    </row>
    <row r="3111" spans="5:5" x14ac:dyDescent="0.3">
      <c r="E3111"/>
    </row>
    <row r="3112" spans="5:5" x14ac:dyDescent="0.3">
      <c r="E3112"/>
    </row>
    <row r="3113" spans="5:5" x14ac:dyDescent="0.3">
      <c r="E3113"/>
    </row>
    <row r="3114" spans="5:5" x14ac:dyDescent="0.3">
      <c r="E3114"/>
    </row>
    <row r="3115" spans="5:5" x14ac:dyDescent="0.3">
      <c r="E3115"/>
    </row>
    <row r="3116" spans="5:5" x14ac:dyDescent="0.3">
      <c r="E3116"/>
    </row>
    <row r="3117" spans="5:5" x14ac:dyDescent="0.3">
      <c r="E3117"/>
    </row>
    <row r="3118" spans="5:5" x14ac:dyDescent="0.3">
      <c r="E3118"/>
    </row>
    <row r="3119" spans="5:5" x14ac:dyDescent="0.3">
      <c r="E3119"/>
    </row>
    <row r="3120" spans="5:5" x14ac:dyDescent="0.3">
      <c r="E3120"/>
    </row>
    <row r="3121" spans="5:5" x14ac:dyDescent="0.3">
      <c r="E3121"/>
    </row>
    <row r="3122" spans="5:5" x14ac:dyDescent="0.3">
      <c r="E3122"/>
    </row>
    <row r="3123" spans="5:5" x14ac:dyDescent="0.3">
      <c r="E3123"/>
    </row>
    <row r="3124" spans="5:5" x14ac:dyDescent="0.3">
      <c r="E3124"/>
    </row>
    <row r="3125" spans="5:5" x14ac:dyDescent="0.3">
      <c r="E3125"/>
    </row>
    <row r="3126" spans="5:5" x14ac:dyDescent="0.3">
      <c r="E3126"/>
    </row>
    <row r="3127" spans="5:5" x14ac:dyDescent="0.3">
      <c r="E3127"/>
    </row>
    <row r="3128" spans="5:5" x14ac:dyDescent="0.3">
      <c r="E3128"/>
    </row>
    <row r="3129" spans="5:5" x14ac:dyDescent="0.3">
      <c r="E3129"/>
    </row>
    <row r="3130" spans="5:5" x14ac:dyDescent="0.3">
      <c r="E3130"/>
    </row>
    <row r="3131" spans="5:5" x14ac:dyDescent="0.3">
      <c r="E3131"/>
    </row>
    <row r="3132" spans="5:5" x14ac:dyDescent="0.3">
      <c r="E3132"/>
    </row>
    <row r="3133" spans="5:5" x14ac:dyDescent="0.3">
      <c r="E3133"/>
    </row>
    <row r="3134" spans="5:5" x14ac:dyDescent="0.3">
      <c r="E3134"/>
    </row>
    <row r="3135" spans="5:5" x14ac:dyDescent="0.3">
      <c r="E3135"/>
    </row>
    <row r="3136" spans="5:5" x14ac:dyDescent="0.3">
      <c r="E3136"/>
    </row>
    <row r="3137" spans="5:5" x14ac:dyDescent="0.3">
      <c r="E3137"/>
    </row>
    <row r="3138" spans="5:5" x14ac:dyDescent="0.3">
      <c r="E3138"/>
    </row>
    <row r="3139" spans="5:5" x14ac:dyDescent="0.3">
      <c r="E3139"/>
    </row>
    <row r="3140" spans="5:5" x14ac:dyDescent="0.3">
      <c r="E3140"/>
    </row>
    <row r="3141" spans="5:5" x14ac:dyDescent="0.3">
      <c r="E3141"/>
    </row>
    <row r="3142" spans="5:5" x14ac:dyDescent="0.3">
      <c r="E3142"/>
    </row>
    <row r="3143" spans="5:5" x14ac:dyDescent="0.3">
      <c r="E3143"/>
    </row>
    <row r="3144" spans="5:5" x14ac:dyDescent="0.3">
      <c r="E3144"/>
    </row>
    <row r="3145" spans="5:5" x14ac:dyDescent="0.3">
      <c r="E3145"/>
    </row>
    <row r="3146" spans="5:5" x14ac:dyDescent="0.3">
      <c r="E3146"/>
    </row>
    <row r="3147" spans="5:5" x14ac:dyDescent="0.3">
      <c r="E3147"/>
    </row>
    <row r="3148" spans="5:5" x14ac:dyDescent="0.3">
      <c r="E3148"/>
    </row>
    <row r="3149" spans="5:5" x14ac:dyDescent="0.3">
      <c r="E3149"/>
    </row>
    <row r="3150" spans="5:5" x14ac:dyDescent="0.3">
      <c r="E3150"/>
    </row>
    <row r="3151" spans="5:5" x14ac:dyDescent="0.3">
      <c r="E3151"/>
    </row>
    <row r="3152" spans="5:5" x14ac:dyDescent="0.3">
      <c r="E3152"/>
    </row>
    <row r="3153" spans="5:5" x14ac:dyDescent="0.3">
      <c r="E3153"/>
    </row>
    <row r="3154" spans="5:5" x14ac:dyDescent="0.3">
      <c r="E3154"/>
    </row>
    <row r="3155" spans="5:5" x14ac:dyDescent="0.3">
      <c r="E3155"/>
    </row>
    <row r="3156" spans="5:5" x14ac:dyDescent="0.3">
      <c r="E3156"/>
    </row>
    <row r="3157" spans="5:5" x14ac:dyDescent="0.3">
      <c r="E3157"/>
    </row>
    <row r="3158" spans="5:5" x14ac:dyDescent="0.3">
      <c r="E3158"/>
    </row>
    <row r="3159" spans="5:5" x14ac:dyDescent="0.3">
      <c r="E3159"/>
    </row>
    <row r="3160" spans="5:5" x14ac:dyDescent="0.3">
      <c r="E3160"/>
    </row>
    <row r="3161" spans="5:5" x14ac:dyDescent="0.3">
      <c r="E3161"/>
    </row>
    <row r="3162" spans="5:5" x14ac:dyDescent="0.3">
      <c r="E3162"/>
    </row>
    <row r="3163" spans="5:5" x14ac:dyDescent="0.3">
      <c r="E3163"/>
    </row>
    <row r="3164" spans="5:5" x14ac:dyDescent="0.3">
      <c r="E3164"/>
    </row>
    <row r="3165" spans="5:5" x14ac:dyDescent="0.3">
      <c r="E3165"/>
    </row>
    <row r="3166" spans="5:5" x14ac:dyDescent="0.3">
      <c r="E3166"/>
    </row>
    <row r="3167" spans="5:5" x14ac:dyDescent="0.3">
      <c r="E3167"/>
    </row>
    <row r="3168" spans="5:5" x14ac:dyDescent="0.3">
      <c r="E3168"/>
    </row>
    <row r="3169" spans="5:5" x14ac:dyDescent="0.3">
      <c r="E3169"/>
    </row>
    <row r="3170" spans="5:5" x14ac:dyDescent="0.3">
      <c r="E3170"/>
    </row>
    <row r="3171" spans="5:5" x14ac:dyDescent="0.3">
      <c r="E3171"/>
    </row>
    <row r="3172" spans="5:5" x14ac:dyDescent="0.3">
      <c r="E3172"/>
    </row>
    <row r="3173" spans="5:5" x14ac:dyDescent="0.3">
      <c r="E3173"/>
    </row>
    <row r="3174" spans="5:5" x14ac:dyDescent="0.3">
      <c r="E3174"/>
    </row>
    <row r="3175" spans="5:5" x14ac:dyDescent="0.3">
      <c r="E3175"/>
    </row>
    <row r="3176" spans="5:5" x14ac:dyDescent="0.3">
      <c r="E3176"/>
    </row>
    <row r="3177" spans="5:5" x14ac:dyDescent="0.3">
      <c r="E3177"/>
    </row>
    <row r="3178" spans="5:5" x14ac:dyDescent="0.3">
      <c r="E3178"/>
    </row>
    <row r="3179" spans="5:5" x14ac:dyDescent="0.3">
      <c r="E3179"/>
    </row>
    <row r="3180" spans="5:5" x14ac:dyDescent="0.3">
      <c r="E3180"/>
    </row>
    <row r="3181" spans="5:5" x14ac:dyDescent="0.3">
      <c r="E3181"/>
    </row>
    <row r="3182" spans="5:5" x14ac:dyDescent="0.3">
      <c r="E3182"/>
    </row>
    <row r="3183" spans="5:5" x14ac:dyDescent="0.3">
      <c r="E3183"/>
    </row>
    <row r="3184" spans="5:5" x14ac:dyDescent="0.3">
      <c r="E3184"/>
    </row>
    <row r="3185" spans="5:5" x14ac:dyDescent="0.3">
      <c r="E3185"/>
    </row>
    <row r="3186" spans="5:5" x14ac:dyDescent="0.3">
      <c r="E3186"/>
    </row>
    <row r="3187" spans="5:5" x14ac:dyDescent="0.3">
      <c r="E3187"/>
    </row>
    <row r="3188" spans="5:5" x14ac:dyDescent="0.3">
      <c r="E3188"/>
    </row>
    <row r="3189" spans="5:5" x14ac:dyDescent="0.3">
      <c r="E3189"/>
    </row>
    <row r="3190" spans="5:5" x14ac:dyDescent="0.3">
      <c r="E3190"/>
    </row>
    <row r="3191" spans="5:5" x14ac:dyDescent="0.3">
      <c r="E3191"/>
    </row>
    <row r="3192" spans="5:5" x14ac:dyDescent="0.3">
      <c r="E3192"/>
    </row>
    <row r="3193" spans="5:5" x14ac:dyDescent="0.3">
      <c r="E3193"/>
    </row>
    <row r="3194" spans="5:5" x14ac:dyDescent="0.3">
      <c r="E3194"/>
    </row>
    <row r="3195" spans="5:5" x14ac:dyDescent="0.3">
      <c r="E3195"/>
    </row>
    <row r="3196" spans="5:5" x14ac:dyDescent="0.3">
      <c r="E3196"/>
    </row>
    <row r="3197" spans="5:5" x14ac:dyDescent="0.3">
      <c r="E3197"/>
    </row>
    <row r="3198" spans="5:5" x14ac:dyDescent="0.3">
      <c r="E3198"/>
    </row>
    <row r="3199" spans="5:5" x14ac:dyDescent="0.3">
      <c r="E3199"/>
    </row>
    <row r="3200" spans="5:5" x14ac:dyDescent="0.3">
      <c r="E3200"/>
    </row>
    <row r="3201" spans="5:5" x14ac:dyDescent="0.3">
      <c r="E3201"/>
    </row>
    <row r="3202" spans="5:5" x14ac:dyDescent="0.3">
      <c r="E3202"/>
    </row>
    <row r="3203" spans="5:5" x14ac:dyDescent="0.3">
      <c r="E3203"/>
    </row>
    <row r="3204" spans="5:5" x14ac:dyDescent="0.3">
      <c r="E3204"/>
    </row>
    <row r="3205" spans="5:5" x14ac:dyDescent="0.3">
      <c r="E3205"/>
    </row>
    <row r="3206" spans="5:5" x14ac:dyDescent="0.3">
      <c r="E3206"/>
    </row>
    <row r="3207" spans="5:5" x14ac:dyDescent="0.3">
      <c r="E3207"/>
    </row>
    <row r="3208" spans="5:5" x14ac:dyDescent="0.3">
      <c r="E3208"/>
    </row>
    <row r="3209" spans="5:5" x14ac:dyDescent="0.3">
      <c r="E3209"/>
    </row>
    <row r="3210" spans="5:5" x14ac:dyDescent="0.3">
      <c r="E3210"/>
    </row>
    <row r="3211" spans="5:5" x14ac:dyDescent="0.3">
      <c r="E3211"/>
    </row>
    <row r="3212" spans="5:5" x14ac:dyDescent="0.3">
      <c r="E3212"/>
    </row>
    <row r="3213" spans="5:5" x14ac:dyDescent="0.3">
      <c r="E3213"/>
    </row>
    <row r="3214" spans="5:5" x14ac:dyDescent="0.3">
      <c r="E3214"/>
    </row>
    <row r="3215" spans="5:5" x14ac:dyDescent="0.3">
      <c r="E3215"/>
    </row>
    <row r="3216" spans="5:5" x14ac:dyDescent="0.3">
      <c r="E3216"/>
    </row>
    <row r="3217" spans="5:5" x14ac:dyDescent="0.3">
      <c r="E3217"/>
    </row>
    <row r="3218" spans="5:5" x14ac:dyDescent="0.3">
      <c r="E3218"/>
    </row>
    <row r="3219" spans="5:5" x14ac:dyDescent="0.3">
      <c r="E3219"/>
    </row>
    <row r="3220" spans="5:5" x14ac:dyDescent="0.3">
      <c r="E3220"/>
    </row>
    <row r="3221" spans="5:5" x14ac:dyDescent="0.3">
      <c r="E3221"/>
    </row>
    <row r="3222" spans="5:5" x14ac:dyDescent="0.3">
      <c r="E3222"/>
    </row>
    <row r="3223" spans="5:5" x14ac:dyDescent="0.3">
      <c r="E3223"/>
    </row>
    <row r="3224" spans="5:5" x14ac:dyDescent="0.3">
      <c r="E3224"/>
    </row>
    <row r="3225" spans="5:5" x14ac:dyDescent="0.3">
      <c r="E3225"/>
    </row>
    <row r="3226" spans="5:5" x14ac:dyDescent="0.3">
      <c r="E3226"/>
    </row>
    <row r="3227" spans="5:5" x14ac:dyDescent="0.3">
      <c r="E3227"/>
    </row>
    <row r="3228" spans="5:5" x14ac:dyDescent="0.3">
      <c r="E3228"/>
    </row>
    <row r="3229" spans="5:5" x14ac:dyDescent="0.3">
      <c r="E3229"/>
    </row>
    <row r="3230" spans="5:5" x14ac:dyDescent="0.3">
      <c r="E3230"/>
    </row>
    <row r="3231" spans="5:5" x14ac:dyDescent="0.3">
      <c r="E3231"/>
    </row>
    <row r="3232" spans="5:5" x14ac:dyDescent="0.3">
      <c r="E3232"/>
    </row>
    <row r="3233" spans="5:5" x14ac:dyDescent="0.3">
      <c r="E3233"/>
    </row>
    <row r="3234" spans="5:5" x14ac:dyDescent="0.3">
      <c r="E3234"/>
    </row>
    <row r="3235" spans="5:5" x14ac:dyDescent="0.3">
      <c r="E3235"/>
    </row>
    <row r="3236" spans="5:5" x14ac:dyDescent="0.3">
      <c r="E3236"/>
    </row>
    <row r="3237" spans="5:5" x14ac:dyDescent="0.3">
      <c r="E3237"/>
    </row>
    <row r="3238" spans="5:5" x14ac:dyDescent="0.3">
      <c r="E3238"/>
    </row>
    <row r="3239" spans="5:5" x14ac:dyDescent="0.3">
      <c r="E3239"/>
    </row>
    <row r="3240" spans="5:5" x14ac:dyDescent="0.3">
      <c r="E3240"/>
    </row>
    <row r="3241" spans="5:5" x14ac:dyDescent="0.3">
      <c r="E3241"/>
    </row>
    <row r="3242" spans="5:5" x14ac:dyDescent="0.3">
      <c r="E3242"/>
    </row>
    <row r="3243" spans="5:5" x14ac:dyDescent="0.3">
      <c r="E3243"/>
    </row>
    <row r="3244" spans="5:5" x14ac:dyDescent="0.3">
      <c r="E3244"/>
    </row>
    <row r="3245" spans="5:5" x14ac:dyDescent="0.3">
      <c r="E3245"/>
    </row>
    <row r="3246" spans="5:5" x14ac:dyDescent="0.3">
      <c r="E3246"/>
    </row>
    <row r="3247" spans="5:5" x14ac:dyDescent="0.3">
      <c r="E3247"/>
    </row>
    <row r="3248" spans="5:5" x14ac:dyDescent="0.3">
      <c r="E3248"/>
    </row>
    <row r="3249" spans="5:5" x14ac:dyDescent="0.3">
      <c r="E3249"/>
    </row>
    <row r="3250" spans="5:5" x14ac:dyDescent="0.3">
      <c r="E3250"/>
    </row>
    <row r="3251" spans="5:5" x14ac:dyDescent="0.3">
      <c r="E3251"/>
    </row>
    <row r="3252" spans="5:5" x14ac:dyDescent="0.3">
      <c r="E3252"/>
    </row>
    <row r="3253" spans="5:5" x14ac:dyDescent="0.3">
      <c r="E3253"/>
    </row>
    <row r="3254" spans="5:5" x14ac:dyDescent="0.3">
      <c r="E3254"/>
    </row>
    <row r="3255" spans="5:5" x14ac:dyDescent="0.3">
      <c r="E3255"/>
    </row>
    <row r="3256" spans="5:5" x14ac:dyDescent="0.3">
      <c r="E3256"/>
    </row>
    <row r="3257" spans="5:5" x14ac:dyDescent="0.3">
      <c r="E3257"/>
    </row>
    <row r="3258" spans="5:5" x14ac:dyDescent="0.3">
      <c r="E3258"/>
    </row>
    <row r="3259" spans="5:5" x14ac:dyDescent="0.3">
      <c r="E3259"/>
    </row>
    <row r="3260" spans="5:5" x14ac:dyDescent="0.3">
      <c r="E3260"/>
    </row>
    <row r="3261" spans="5:5" x14ac:dyDescent="0.3">
      <c r="E3261"/>
    </row>
    <row r="3262" spans="5:5" x14ac:dyDescent="0.3">
      <c r="E3262"/>
    </row>
    <row r="3263" spans="5:5" x14ac:dyDescent="0.3">
      <c r="E3263"/>
    </row>
    <row r="3264" spans="5:5" x14ac:dyDescent="0.3">
      <c r="E3264"/>
    </row>
    <row r="3265" spans="5:5" x14ac:dyDescent="0.3">
      <c r="E3265"/>
    </row>
    <row r="3266" spans="5:5" x14ac:dyDescent="0.3">
      <c r="E3266"/>
    </row>
    <row r="3267" spans="5:5" x14ac:dyDescent="0.3">
      <c r="E3267"/>
    </row>
    <row r="3268" spans="5:5" x14ac:dyDescent="0.3">
      <c r="E3268"/>
    </row>
    <row r="3269" spans="5:5" x14ac:dyDescent="0.3">
      <c r="E3269"/>
    </row>
    <row r="3270" spans="5:5" x14ac:dyDescent="0.3">
      <c r="E3270"/>
    </row>
    <row r="3271" spans="5:5" x14ac:dyDescent="0.3">
      <c r="E3271"/>
    </row>
    <row r="3272" spans="5:5" x14ac:dyDescent="0.3">
      <c r="E3272"/>
    </row>
    <row r="3273" spans="5:5" x14ac:dyDescent="0.3">
      <c r="E3273"/>
    </row>
    <row r="3274" spans="5:5" x14ac:dyDescent="0.3">
      <c r="E3274"/>
    </row>
    <row r="3275" spans="5:5" x14ac:dyDescent="0.3">
      <c r="E3275"/>
    </row>
    <row r="3276" spans="5:5" x14ac:dyDescent="0.3">
      <c r="E3276"/>
    </row>
    <row r="3277" spans="5:5" x14ac:dyDescent="0.3">
      <c r="E3277"/>
    </row>
    <row r="3278" spans="5:5" x14ac:dyDescent="0.3">
      <c r="E3278"/>
    </row>
    <row r="3279" spans="5:5" x14ac:dyDescent="0.3">
      <c r="E3279"/>
    </row>
    <row r="3280" spans="5:5" x14ac:dyDescent="0.3">
      <c r="E3280"/>
    </row>
    <row r="3281" spans="5:5" x14ac:dyDescent="0.3">
      <c r="E3281"/>
    </row>
    <row r="3282" spans="5:5" x14ac:dyDescent="0.3">
      <c r="E3282"/>
    </row>
    <row r="3283" spans="5:5" x14ac:dyDescent="0.3">
      <c r="E3283"/>
    </row>
    <row r="3284" spans="5:5" x14ac:dyDescent="0.3">
      <c r="E3284"/>
    </row>
    <row r="3285" spans="5:5" x14ac:dyDescent="0.3">
      <c r="E3285"/>
    </row>
    <row r="3286" spans="5:5" x14ac:dyDescent="0.3">
      <c r="E3286"/>
    </row>
    <row r="3287" spans="5:5" x14ac:dyDescent="0.3">
      <c r="E3287"/>
    </row>
    <row r="3288" spans="5:5" x14ac:dyDescent="0.3">
      <c r="E3288"/>
    </row>
    <row r="3289" spans="5:5" x14ac:dyDescent="0.3">
      <c r="E3289"/>
    </row>
    <row r="3290" spans="5:5" x14ac:dyDescent="0.3">
      <c r="E3290"/>
    </row>
    <row r="3291" spans="5:5" x14ac:dyDescent="0.3">
      <c r="E3291"/>
    </row>
    <row r="3292" spans="5:5" x14ac:dyDescent="0.3">
      <c r="E3292"/>
    </row>
    <row r="3293" spans="5:5" x14ac:dyDescent="0.3">
      <c r="E3293"/>
    </row>
    <row r="3294" spans="5:5" x14ac:dyDescent="0.3">
      <c r="E3294"/>
    </row>
    <row r="3295" spans="5:5" x14ac:dyDescent="0.3">
      <c r="E3295"/>
    </row>
    <row r="3296" spans="5:5" x14ac:dyDescent="0.3">
      <c r="E3296"/>
    </row>
    <row r="3297" spans="5:5" x14ac:dyDescent="0.3">
      <c r="E3297"/>
    </row>
    <row r="3298" spans="5:5" x14ac:dyDescent="0.3">
      <c r="E3298"/>
    </row>
    <row r="3299" spans="5:5" x14ac:dyDescent="0.3">
      <c r="E3299"/>
    </row>
    <row r="3300" spans="5:5" x14ac:dyDescent="0.3">
      <c r="E3300"/>
    </row>
    <row r="3301" spans="5:5" x14ac:dyDescent="0.3">
      <c r="E3301"/>
    </row>
    <row r="3302" spans="5:5" x14ac:dyDescent="0.3">
      <c r="E3302"/>
    </row>
    <row r="3303" spans="5:5" x14ac:dyDescent="0.3">
      <c r="E3303"/>
    </row>
    <row r="3304" spans="5:5" x14ac:dyDescent="0.3">
      <c r="E3304"/>
    </row>
    <row r="3305" spans="5:5" x14ac:dyDescent="0.3">
      <c r="E3305"/>
    </row>
    <row r="3306" spans="5:5" x14ac:dyDescent="0.3">
      <c r="E3306"/>
    </row>
    <row r="3307" spans="5:5" x14ac:dyDescent="0.3">
      <c r="E3307"/>
    </row>
    <row r="3308" spans="5:5" x14ac:dyDescent="0.3">
      <c r="E3308"/>
    </row>
    <row r="3309" spans="5:5" x14ac:dyDescent="0.3">
      <c r="E3309"/>
    </row>
    <row r="3310" spans="5:5" x14ac:dyDescent="0.3">
      <c r="E3310"/>
    </row>
    <row r="3311" spans="5:5" x14ac:dyDescent="0.3">
      <c r="E3311"/>
    </row>
    <row r="3312" spans="5:5" x14ac:dyDescent="0.3">
      <c r="E3312"/>
    </row>
    <row r="3313" spans="5:5" x14ac:dyDescent="0.3">
      <c r="E3313"/>
    </row>
    <row r="3314" spans="5:5" x14ac:dyDescent="0.3">
      <c r="E3314"/>
    </row>
    <row r="3315" spans="5:5" x14ac:dyDescent="0.3">
      <c r="E3315"/>
    </row>
    <row r="3316" spans="5:5" x14ac:dyDescent="0.3">
      <c r="E3316"/>
    </row>
    <row r="3317" spans="5:5" x14ac:dyDescent="0.3">
      <c r="E3317"/>
    </row>
    <row r="3318" spans="5:5" x14ac:dyDescent="0.3">
      <c r="E3318"/>
    </row>
    <row r="3319" spans="5:5" x14ac:dyDescent="0.3">
      <c r="E3319"/>
    </row>
    <row r="3320" spans="5:5" x14ac:dyDescent="0.3">
      <c r="E3320"/>
    </row>
    <row r="3321" spans="5:5" x14ac:dyDescent="0.3">
      <c r="E3321"/>
    </row>
    <row r="3322" spans="5:5" x14ac:dyDescent="0.3">
      <c r="E3322"/>
    </row>
    <row r="3323" spans="5:5" x14ac:dyDescent="0.3">
      <c r="E3323"/>
    </row>
    <row r="3324" spans="5:5" x14ac:dyDescent="0.3">
      <c r="E3324"/>
    </row>
    <row r="3325" spans="5:5" x14ac:dyDescent="0.3">
      <c r="E3325"/>
    </row>
    <row r="3326" spans="5:5" x14ac:dyDescent="0.3">
      <c r="E3326"/>
    </row>
    <row r="3327" spans="5:5" x14ac:dyDescent="0.3">
      <c r="E3327"/>
    </row>
    <row r="3328" spans="5:5" x14ac:dyDescent="0.3">
      <c r="E3328"/>
    </row>
    <row r="3329" spans="5:5" x14ac:dyDescent="0.3">
      <c r="E3329"/>
    </row>
    <row r="3330" spans="5:5" x14ac:dyDescent="0.3">
      <c r="E3330"/>
    </row>
    <row r="3331" spans="5:5" x14ac:dyDescent="0.3">
      <c r="E3331"/>
    </row>
    <row r="3332" spans="5:5" x14ac:dyDescent="0.3">
      <c r="E3332"/>
    </row>
    <row r="3333" spans="5:5" x14ac:dyDescent="0.3">
      <c r="E3333"/>
    </row>
    <row r="3334" spans="5:5" x14ac:dyDescent="0.3">
      <c r="E3334"/>
    </row>
    <row r="3335" spans="5:5" x14ac:dyDescent="0.3">
      <c r="E3335"/>
    </row>
    <row r="3336" spans="5:5" x14ac:dyDescent="0.3">
      <c r="E3336"/>
    </row>
    <row r="3337" spans="5:5" x14ac:dyDescent="0.3">
      <c r="E3337"/>
    </row>
    <row r="3338" spans="5:5" x14ac:dyDescent="0.3">
      <c r="E3338"/>
    </row>
    <row r="3339" spans="5:5" x14ac:dyDescent="0.3">
      <c r="E3339"/>
    </row>
    <row r="3340" spans="5:5" x14ac:dyDescent="0.3">
      <c r="E3340"/>
    </row>
    <row r="3341" spans="5:5" x14ac:dyDescent="0.3">
      <c r="E3341"/>
    </row>
    <row r="3342" spans="5:5" x14ac:dyDescent="0.3">
      <c r="E3342"/>
    </row>
    <row r="3343" spans="5:5" x14ac:dyDescent="0.3">
      <c r="E3343"/>
    </row>
    <row r="3344" spans="5:5" x14ac:dyDescent="0.3">
      <c r="E3344"/>
    </row>
    <row r="3345" spans="5:5" x14ac:dyDescent="0.3">
      <c r="E3345"/>
    </row>
    <row r="3346" spans="5:5" x14ac:dyDescent="0.3">
      <c r="E3346"/>
    </row>
    <row r="3347" spans="5:5" x14ac:dyDescent="0.3">
      <c r="E3347"/>
    </row>
    <row r="3348" spans="5:5" x14ac:dyDescent="0.3">
      <c r="E3348"/>
    </row>
    <row r="3349" spans="5:5" x14ac:dyDescent="0.3">
      <c r="E3349"/>
    </row>
    <row r="3350" spans="5:5" x14ac:dyDescent="0.3">
      <c r="E3350"/>
    </row>
    <row r="3351" spans="5:5" x14ac:dyDescent="0.3">
      <c r="E3351"/>
    </row>
    <row r="3352" spans="5:5" x14ac:dyDescent="0.3">
      <c r="E3352"/>
    </row>
    <row r="3353" spans="5:5" x14ac:dyDescent="0.3">
      <c r="E3353"/>
    </row>
    <row r="3354" spans="5:5" x14ac:dyDescent="0.3">
      <c r="E3354"/>
    </row>
    <row r="3355" spans="5:5" x14ac:dyDescent="0.3">
      <c r="E3355"/>
    </row>
    <row r="3356" spans="5:5" x14ac:dyDescent="0.3">
      <c r="E3356"/>
    </row>
    <row r="3357" spans="5:5" x14ac:dyDescent="0.3">
      <c r="E3357"/>
    </row>
    <row r="3358" spans="5:5" x14ac:dyDescent="0.3">
      <c r="E3358"/>
    </row>
    <row r="3359" spans="5:5" x14ac:dyDescent="0.3">
      <c r="E3359"/>
    </row>
    <row r="3360" spans="5:5" x14ac:dyDescent="0.3">
      <c r="E3360"/>
    </row>
    <row r="3361" spans="5:5" x14ac:dyDescent="0.3">
      <c r="E3361"/>
    </row>
    <row r="3362" spans="5:5" x14ac:dyDescent="0.3">
      <c r="E3362"/>
    </row>
    <row r="3363" spans="5:5" x14ac:dyDescent="0.3">
      <c r="E3363"/>
    </row>
    <row r="3364" spans="5:5" x14ac:dyDescent="0.3">
      <c r="E3364"/>
    </row>
    <row r="3365" spans="5:5" x14ac:dyDescent="0.3">
      <c r="E3365"/>
    </row>
    <row r="3366" spans="5:5" x14ac:dyDescent="0.3">
      <c r="E3366"/>
    </row>
    <row r="3367" spans="5:5" x14ac:dyDescent="0.3">
      <c r="E3367"/>
    </row>
    <row r="3368" spans="5:5" x14ac:dyDescent="0.3">
      <c r="E3368"/>
    </row>
    <row r="3369" spans="5:5" x14ac:dyDescent="0.3">
      <c r="E3369"/>
    </row>
    <row r="3370" spans="5:5" x14ac:dyDescent="0.3">
      <c r="E3370"/>
    </row>
    <row r="3371" spans="5:5" x14ac:dyDescent="0.3">
      <c r="E3371"/>
    </row>
    <row r="3372" spans="5:5" x14ac:dyDescent="0.3">
      <c r="E3372"/>
    </row>
    <row r="3373" spans="5:5" x14ac:dyDescent="0.3">
      <c r="E3373"/>
    </row>
    <row r="3374" spans="5:5" x14ac:dyDescent="0.3">
      <c r="E3374"/>
    </row>
    <row r="3375" spans="5:5" x14ac:dyDescent="0.3">
      <c r="E3375"/>
    </row>
    <row r="3376" spans="5:5" x14ac:dyDescent="0.3">
      <c r="E3376"/>
    </row>
    <row r="3377" spans="5:5" x14ac:dyDescent="0.3">
      <c r="E3377"/>
    </row>
    <row r="3378" spans="5:5" x14ac:dyDescent="0.3">
      <c r="E3378"/>
    </row>
    <row r="3379" spans="5:5" x14ac:dyDescent="0.3">
      <c r="E3379"/>
    </row>
    <row r="3380" spans="5:5" x14ac:dyDescent="0.3">
      <c r="E3380"/>
    </row>
    <row r="3381" spans="5:5" x14ac:dyDescent="0.3">
      <c r="E3381"/>
    </row>
    <row r="3382" spans="5:5" x14ac:dyDescent="0.3">
      <c r="E3382"/>
    </row>
    <row r="3383" spans="5:5" x14ac:dyDescent="0.3">
      <c r="E3383"/>
    </row>
    <row r="3384" spans="5:5" x14ac:dyDescent="0.3">
      <c r="E3384"/>
    </row>
    <row r="3385" spans="5:5" x14ac:dyDescent="0.3">
      <c r="E3385"/>
    </row>
    <row r="3386" spans="5:5" x14ac:dyDescent="0.3">
      <c r="E3386"/>
    </row>
    <row r="3387" spans="5:5" x14ac:dyDescent="0.3">
      <c r="E3387"/>
    </row>
    <row r="3388" spans="5:5" x14ac:dyDescent="0.3">
      <c r="E3388"/>
    </row>
    <row r="3389" spans="5:5" x14ac:dyDescent="0.3">
      <c r="E3389"/>
    </row>
    <row r="3390" spans="5:5" x14ac:dyDescent="0.3">
      <c r="E3390"/>
    </row>
    <row r="3391" spans="5:5" x14ac:dyDescent="0.3">
      <c r="E3391"/>
    </row>
    <row r="3392" spans="5:5" x14ac:dyDescent="0.3">
      <c r="E3392"/>
    </row>
    <row r="3393" spans="5:5" x14ac:dyDescent="0.3">
      <c r="E3393"/>
    </row>
    <row r="3394" spans="5:5" x14ac:dyDescent="0.3">
      <c r="E3394"/>
    </row>
    <row r="3395" spans="5:5" x14ac:dyDescent="0.3">
      <c r="E3395"/>
    </row>
    <row r="3396" spans="5:5" x14ac:dyDescent="0.3">
      <c r="E3396"/>
    </row>
    <row r="3397" spans="5:5" x14ac:dyDescent="0.3">
      <c r="E3397"/>
    </row>
    <row r="3398" spans="5:5" x14ac:dyDescent="0.3">
      <c r="E3398"/>
    </row>
    <row r="3399" spans="5:5" x14ac:dyDescent="0.3">
      <c r="E3399"/>
    </row>
    <row r="3400" spans="5:5" x14ac:dyDescent="0.3">
      <c r="E3400"/>
    </row>
    <row r="3401" spans="5:5" x14ac:dyDescent="0.3">
      <c r="E3401"/>
    </row>
    <row r="3402" spans="5:5" x14ac:dyDescent="0.3">
      <c r="E3402"/>
    </row>
    <row r="3403" spans="5:5" x14ac:dyDescent="0.3">
      <c r="E3403"/>
    </row>
    <row r="3404" spans="5:5" x14ac:dyDescent="0.3">
      <c r="E3404"/>
    </row>
    <row r="3405" spans="5:5" x14ac:dyDescent="0.3">
      <c r="E3405"/>
    </row>
    <row r="3406" spans="5:5" x14ac:dyDescent="0.3">
      <c r="E3406"/>
    </row>
    <row r="3407" spans="5:5" x14ac:dyDescent="0.3">
      <c r="E3407"/>
    </row>
    <row r="3408" spans="5:5" x14ac:dyDescent="0.3">
      <c r="E3408"/>
    </row>
    <row r="3409" spans="5:5" x14ac:dyDescent="0.3">
      <c r="E3409"/>
    </row>
    <row r="3410" spans="5:5" x14ac:dyDescent="0.3">
      <c r="E3410"/>
    </row>
    <row r="3411" spans="5:5" x14ac:dyDescent="0.3">
      <c r="E3411"/>
    </row>
    <row r="3412" spans="5:5" x14ac:dyDescent="0.3">
      <c r="E3412"/>
    </row>
    <row r="3413" spans="5:5" x14ac:dyDescent="0.3">
      <c r="E3413"/>
    </row>
    <row r="3414" spans="5:5" x14ac:dyDescent="0.3">
      <c r="E3414"/>
    </row>
    <row r="3415" spans="5:5" x14ac:dyDescent="0.3">
      <c r="E3415"/>
    </row>
    <row r="3416" spans="5:5" x14ac:dyDescent="0.3">
      <c r="E3416"/>
    </row>
    <row r="3417" spans="5:5" x14ac:dyDescent="0.3">
      <c r="E3417"/>
    </row>
    <row r="3418" spans="5:5" x14ac:dyDescent="0.3">
      <c r="E3418"/>
    </row>
    <row r="3419" spans="5:5" x14ac:dyDescent="0.3">
      <c r="E3419"/>
    </row>
    <row r="3420" spans="5:5" x14ac:dyDescent="0.3">
      <c r="E3420"/>
    </row>
    <row r="3421" spans="5:5" x14ac:dyDescent="0.3">
      <c r="E3421"/>
    </row>
    <row r="3422" spans="5:5" x14ac:dyDescent="0.3">
      <c r="E3422"/>
    </row>
    <row r="3423" spans="5:5" x14ac:dyDescent="0.3">
      <c r="E3423"/>
    </row>
    <row r="3424" spans="5:5" x14ac:dyDescent="0.3">
      <c r="E3424"/>
    </row>
    <row r="3425" spans="5:5" x14ac:dyDescent="0.3">
      <c r="E3425"/>
    </row>
    <row r="3426" spans="5:5" x14ac:dyDescent="0.3">
      <c r="E3426"/>
    </row>
    <row r="3427" spans="5:5" x14ac:dyDescent="0.3">
      <c r="E3427"/>
    </row>
    <row r="3428" spans="5:5" x14ac:dyDescent="0.3">
      <c r="E3428"/>
    </row>
    <row r="3429" spans="5:5" x14ac:dyDescent="0.3">
      <c r="E3429"/>
    </row>
    <row r="3430" spans="5:5" x14ac:dyDescent="0.3">
      <c r="E3430"/>
    </row>
    <row r="3431" spans="5:5" x14ac:dyDescent="0.3">
      <c r="E3431"/>
    </row>
    <row r="3432" spans="5:5" x14ac:dyDescent="0.3">
      <c r="E3432"/>
    </row>
    <row r="3433" spans="5:5" x14ac:dyDescent="0.3">
      <c r="E3433"/>
    </row>
    <row r="3434" spans="5:5" x14ac:dyDescent="0.3">
      <c r="E3434"/>
    </row>
    <row r="3435" spans="5:5" x14ac:dyDescent="0.3">
      <c r="E3435"/>
    </row>
    <row r="3436" spans="5:5" x14ac:dyDescent="0.3">
      <c r="E3436"/>
    </row>
    <row r="3437" spans="5:5" x14ac:dyDescent="0.3">
      <c r="E3437"/>
    </row>
    <row r="3438" spans="5:5" x14ac:dyDescent="0.3">
      <c r="E3438"/>
    </row>
    <row r="3439" spans="5:5" x14ac:dyDescent="0.3">
      <c r="E3439"/>
    </row>
    <row r="3440" spans="5:5" x14ac:dyDescent="0.3">
      <c r="E3440"/>
    </row>
    <row r="3441" spans="5:5" x14ac:dyDescent="0.3">
      <c r="E3441"/>
    </row>
    <row r="3442" spans="5:5" x14ac:dyDescent="0.3">
      <c r="E3442"/>
    </row>
    <row r="3443" spans="5:5" x14ac:dyDescent="0.3">
      <c r="E3443"/>
    </row>
    <row r="3444" spans="5:5" x14ac:dyDescent="0.3">
      <c r="E3444"/>
    </row>
    <row r="3445" spans="5:5" x14ac:dyDescent="0.3">
      <c r="E3445"/>
    </row>
    <row r="3446" spans="5:5" x14ac:dyDescent="0.3">
      <c r="E3446"/>
    </row>
    <row r="3447" spans="5:5" x14ac:dyDescent="0.3">
      <c r="E3447"/>
    </row>
    <row r="3448" spans="5:5" x14ac:dyDescent="0.3">
      <c r="E3448"/>
    </row>
    <row r="3449" spans="5:5" x14ac:dyDescent="0.3">
      <c r="E3449"/>
    </row>
    <row r="3450" spans="5:5" x14ac:dyDescent="0.3">
      <c r="E3450"/>
    </row>
    <row r="3451" spans="5:5" x14ac:dyDescent="0.3">
      <c r="E3451"/>
    </row>
    <row r="3452" spans="5:5" x14ac:dyDescent="0.3">
      <c r="E3452"/>
    </row>
    <row r="3453" spans="5:5" x14ac:dyDescent="0.3">
      <c r="E3453"/>
    </row>
    <row r="3454" spans="5:5" x14ac:dyDescent="0.3">
      <c r="E3454"/>
    </row>
    <row r="3455" spans="5:5" x14ac:dyDescent="0.3">
      <c r="E3455"/>
    </row>
    <row r="3456" spans="5:5" x14ac:dyDescent="0.3">
      <c r="E3456"/>
    </row>
    <row r="3457" spans="5:5" x14ac:dyDescent="0.3">
      <c r="E3457"/>
    </row>
    <row r="3458" spans="5:5" x14ac:dyDescent="0.3">
      <c r="E3458"/>
    </row>
    <row r="3459" spans="5:5" x14ac:dyDescent="0.3">
      <c r="E3459"/>
    </row>
    <row r="3460" spans="5:5" x14ac:dyDescent="0.3">
      <c r="E3460"/>
    </row>
    <row r="3461" spans="5:5" x14ac:dyDescent="0.3">
      <c r="E3461"/>
    </row>
    <row r="3462" spans="5:5" x14ac:dyDescent="0.3">
      <c r="E3462"/>
    </row>
    <row r="3463" spans="5:5" x14ac:dyDescent="0.3">
      <c r="E3463"/>
    </row>
    <row r="3464" spans="5:5" x14ac:dyDescent="0.3">
      <c r="E3464"/>
    </row>
    <row r="3465" spans="5:5" x14ac:dyDescent="0.3">
      <c r="E3465"/>
    </row>
    <row r="3466" spans="5:5" x14ac:dyDescent="0.3">
      <c r="E3466"/>
    </row>
    <row r="3467" spans="5:5" x14ac:dyDescent="0.3">
      <c r="E3467"/>
    </row>
    <row r="3468" spans="5:5" x14ac:dyDescent="0.3">
      <c r="E3468"/>
    </row>
    <row r="3469" spans="5:5" x14ac:dyDescent="0.3">
      <c r="E3469"/>
    </row>
    <row r="3470" spans="5:5" x14ac:dyDescent="0.3">
      <c r="E3470"/>
    </row>
    <row r="3471" spans="5:5" x14ac:dyDescent="0.3">
      <c r="E3471"/>
    </row>
    <row r="3472" spans="5:5" x14ac:dyDescent="0.3">
      <c r="E3472"/>
    </row>
    <row r="3473" spans="5:5" x14ac:dyDescent="0.3">
      <c r="E3473"/>
    </row>
    <row r="3474" spans="5:5" x14ac:dyDescent="0.3">
      <c r="E3474"/>
    </row>
    <row r="3475" spans="5:5" x14ac:dyDescent="0.3">
      <c r="E3475"/>
    </row>
    <row r="3476" spans="5:5" x14ac:dyDescent="0.3">
      <c r="E3476"/>
    </row>
    <row r="3477" spans="5:5" x14ac:dyDescent="0.3">
      <c r="E3477"/>
    </row>
    <row r="3478" spans="5:5" x14ac:dyDescent="0.3">
      <c r="E3478"/>
    </row>
    <row r="3479" spans="5:5" x14ac:dyDescent="0.3">
      <c r="E3479"/>
    </row>
    <row r="3480" spans="5:5" x14ac:dyDescent="0.3">
      <c r="E3480"/>
    </row>
    <row r="3481" spans="5:5" x14ac:dyDescent="0.3">
      <c r="E3481"/>
    </row>
    <row r="3482" spans="5:5" x14ac:dyDescent="0.3">
      <c r="E3482"/>
    </row>
    <row r="3483" spans="5:5" x14ac:dyDescent="0.3">
      <c r="E3483"/>
    </row>
    <row r="3484" spans="5:5" x14ac:dyDescent="0.3">
      <c r="E3484"/>
    </row>
    <row r="3485" spans="5:5" x14ac:dyDescent="0.3">
      <c r="E3485"/>
    </row>
    <row r="3486" spans="5:5" x14ac:dyDescent="0.3">
      <c r="E3486"/>
    </row>
    <row r="3487" spans="5:5" x14ac:dyDescent="0.3">
      <c r="E3487"/>
    </row>
    <row r="3488" spans="5:5" x14ac:dyDescent="0.3">
      <c r="E3488"/>
    </row>
    <row r="3489" spans="5:5" x14ac:dyDescent="0.3">
      <c r="E3489"/>
    </row>
    <row r="3490" spans="5:5" x14ac:dyDescent="0.3">
      <c r="E3490"/>
    </row>
    <row r="3491" spans="5:5" x14ac:dyDescent="0.3">
      <c r="E3491"/>
    </row>
    <row r="3492" spans="5:5" x14ac:dyDescent="0.3">
      <c r="E3492"/>
    </row>
    <row r="3493" spans="5:5" x14ac:dyDescent="0.3">
      <c r="E3493"/>
    </row>
    <row r="3494" spans="5:5" x14ac:dyDescent="0.3">
      <c r="E3494"/>
    </row>
    <row r="3495" spans="5:5" x14ac:dyDescent="0.3">
      <c r="E3495"/>
    </row>
    <row r="3496" spans="5:5" x14ac:dyDescent="0.3">
      <c r="E3496"/>
    </row>
    <row r="3497" spans="5:5" x14ac:dyDescent="0.3">
      <c r="E3497"/>
    </row>
    <row r="3498" spans="5:5" x14ac:dyDescent="0.3">
      <c r="E3498"/>
    </row>
    <row r="3499" spans="5:5" x14ac:dyDescent="0.3">
      <c r="E3499"/>
    </row>
    <row r="3500" spans="5:5" x14ac:dyDescent="0.3">
      <c r="E3500"/>
    </row>
    <row r="3501" spans="5:5" x14ac:dyDescent="0.3">
      <c r="E3501"/>
    </row>
    <row r="3502" spans="5:5" x14ac:dyDescent="0.3">
      <c r="E3502"/>
    </row>
    <row r="3503" spans="5:5" x14ac:dyDescent="0.3">
      <c r="E3503"/>
    </row>
    <row r="3504" spans="5:5" x14ac:dyDescent="0.3">
      <c r="E3504"/>
    </row>
    <row r="3505" spans="5:5" x14ac:dyDescent="0.3">
      <c r="E3505"/>
    </row>
    <row r="3506" spans="5:5" x14ac:dyDescent="0.3">
      <c r="E3506"/>
    </row>
    <row r="3507" spans="5:5" x14ac:dyDescent="0.3">
      <c r="E3507"/>
    </row>
    <row r="3508" spans="5:5" x14ac:dyDescent="0.3">
      <c r="E3508"/>
    </row>
    <row r="3509" spans="5:5" x14ac:dyDescent="0.3">
      <c r="E3509"/>
    </row>
    <row r="3510" spans="5:5" x14ac:dyDescent="0.3">
      <c r="E3510"/>
    </row>
    <row r="3511" spans="5:5" x14ac:dyDescent="0.3">
      <c r="E3511"/>
    </row>
    <row r="3512" spans="5:5" x14ac:dyDescent="0.3">
      <c r="E3512"/>
    </row>
    <row r="3513" spans="5:5" x14ac:dyDescent="0.3">
      <c r="E3513"/>
    </row>
    <row r="3514" spans="5:5" x14ac:dyDescent="0.3">
      <c r="E3514"/>
    </row>
    <row r="3515" spans="5:5" x14ac:dyDescent="0.3">
      <c r="E3515"/>
    </row>
    <row r="3516" spans="5:5" x14ac:dyDescent="0.3">
      <c r="E3516"/>
    </row>
    <row r="3517" spans="5:5" x14ac:dyDescent="0.3">
      <c r="E3517"/>
    </row>
    <row r="3518" spans="5:5" x14ac:dyDescent="0.3">
      <c r="E3518"/>
    </row>
    <row r="3519" spans="5:5" x14ac:dyDescent="0.3">
      <c r="E3519"/>
    </row>
    <row r="3520" spans="5:5" x14ac:dyDescent="0.3">
      <c r="E3520"/>
    </row>
    <row r="3521" spans="5:5" x14ac:dyDescent="0.3">
      <c r="E3521"/>
    </row>
    <row r="3522" spans="5:5" x14ac:dyDescent="0.3">
      <c r="E3522"/>
    </row>
    <row r="3523" spans="5:5" x14ac:dyDescent="0.3">
      <c r="E3523"/>
    </row>
    <row r="3524" spans="5:5" x14ac:dyDescent="0.3">
      <c r="E3524"/>
    </row>
    <row r="3525" spans="5:5" x14ac:dyDescent="0.3">
      <c r="E3525"/>
    </row>
    <row r="3526" spans="5:5" x14ac:dyDescent="0.3">
      <c r="E3526"/>
    </row>
    <row r="3527" spans="5:5" x14ac:dyDescent="0.3">
      <c r="E3527"/>
    </row>
    <row r="3528" spans="5:5" x14ac:dyDescent="0.3">
      <c r="E3528"/>
    </row>
    <row r="3529" spans="5:5" x14ac:dyDescent="0.3">
      <c r="E3529"/>
    </row>
    <row r="3530" spans="5:5" x14ac:dyDescent="0.3">
      <c r="E3530"/>
    </row>
    <row r="3531" spans="5:5" x14ac:dyDescent="0.3">
      <c r="E3531"/>
    </row>
    <row r="3532" spans="5:5" x14ac:dyDescent="0.3">
      <c r="E3532"/>
    </row>
    <row r="3533" spans="5:5" x14ac:dyDescent="0.3">
      <c r="E3533"/>
    </row>
    <row r="3534" spans="5:5" x14ac:dyDescent="0.3">
      <c r="E3534"/>
    </row>
    <row r="3535" spans="5:5" x14ac:dyDescent="0.3">
      <c r="E3535"/>
    </row>
    <row r="3536" spans="5:5" x14ac:dyDescent="0.3">
      <c r="E3536"/>
    </row>
    <row r="3537" spans="5:5" x14ac:dyDescent="0.3">
      <c r="E3537"/>
    </row>
    <row r="3538" spans="5:5" x14ac:dyDescent="0.3">
      <c r="E3538"/>
    </row>
    <row r="3539" spans="5:5" x14ac:dyDescent="0.3">
      <c r="E3539"/>
    </row>
    <row r="3540" spans="5:5" x14ac:dyDescent="0.3">
      <c r="E3540"/>
    </row>
    <row r="3541" spans="5:5" x14ac:dyDescent="0.3">
      <c r="E3541"/>
    </row>
    <row r="3542" spans="5:5" x14ac:dyDescent="0.3">
      <c r="E3542"/>
    </row>
    <row r="3543" spans="5:5" x14ac:dyDescent="0.3">
      <c r="E3543"/>
    </row>
    <row r="3544" spans="5:5" x14ac:dyDescent="0.3">
      <c r="E3544"/>
    </row>
    <row r="3545" spans="5:5" x14ac:dyDescent="0.3">
      <c r="E3545"/>
    </row>
    <row r="3546" spans="5:5" x14ac:dyDescent="0.3">
      <c r="E3546"/>
    </row>
    <row r="3547" spans="5:5" x14ac:dyDescent="0.3">
      <c r="E3547"/>
    </row>
    <row r="3548" spans="5:5" x14ac:dyDescent="0.3">
      <c r="E3548"/>
    </row>
    <row r="3549" spans="5:5" x14ac:dyDescent="0.3">
      <c r="E3549"/>
    </row>
    <row r="3550" spans="5:5" x14ac:dyDescent="0.3">
      <c r="E3550"/>
    </row>
    <row r="3551" spans="5:5" x14ac:dyDescent="0.3">
      <c r="E3551"/>
    </row>
    <row r="3552" spans="5:5" x14ac:dyDescent="0.3">
      <c r="E3552"/>
    </row>
    <row r="3553" spans="5:5" x14ac:dyDescent="0.3">
      <c r="E3553"/>
    </row>
    <row r="3554" spans="5:5" x14ac:dyDescent="0.3">
      <c r="E3554"/>
    </row>
    <row r="3555" spans="5:5" x14ac:dyDescent="0.3">
      <c r="E3555"/>
    </row>
    <row r="3556" spans="5:5" x14ac:dyDescent="0.3">
      <c r="E3556"/>
    </row>
    <row r="3557" spans="5:5" x14ac:dyDescent="0.3">
      <c r="E3557"/>
    </row>
    <row r="3558" spans="5:5" x14ac:dyDescent="0.3">
      <c r="E3558"/>
    </row>
    <row r="3559" spans="5:5" x14ac:dyDescent="0.3">
      <c r="E3559"/>
    </row>
    <row r="3560" spans="5:5" x14ac:dyDescent="0.3">
      <c r="E3560"/>
    </row>
    <row r="3561" spans="5:5" x14ac:dyDescent="0.3">
      <c r="E3561"/>
    </row>
    <row r="3562" spans="5:5" x14ac:dyDescent="0.3">
      <c r="E3562"/>
    </row>
    <row r="3563" spans="5:5" x14ac:dyDescent="0.3">
      <c r="E3563"/>
    </row>
    <row r="3564" spans="5:5" x14ac:dyDescent="0.3">
      <c r="E3564"/>
    </row>
    <row r="3565" spans="5:5" x14ac:dyDescent="0.3">
      <c r="E3565"/>
    </row>
    <row r="3566" spans="5:5" x14ac:dyDescent="0.3">
      <c r="E3566"/>
    </row>
    <row r="3567" spans="5:5" x14ac:dyDescent="0.3">
      <c r="E3567"/>
    </row>
    <row r="3568" spans="5:5" x14ac:dyDescent="0.3">
      <c r="E3568"/>
    </row>
    <row r="3569" spans="5:5" x14ac:dyDescent="0.3">
      <c r="E3569"/>
    </row>
    <row r="3570" spans="5:5" x14ac:dyDescent="0.3">
      <c r="E3570"/>
    </row>
    <row r="3571" spans="5:5" x14ac:dyDescent="0.3">
      <c r="E3571"/>
    </row>
    <row r="3572" spans="5:5" x14ac:dyDescent="0.3">
      <c r="E3572"/>
    </row>
    <row r="3573" spans="5:5" x14ac:dyDescent="0.3">
      <c r="E3573"/>
    </row>
    <row r="3574" spans="5:5" x14ac:dyDescent="0.3">
      <c r="E3574"/>
    </row>
    <row r="3575" spans="5:5" x14ac:dyDescent="0.3">
      <c r="E3575"/>
    </row>
    <row r="3576" spans="5:5" x14ac:dyDescent="0.3">
      <c r="E3576"/>
    </row>
    <row r="3577" spans="5:5" x14ac:dyDescent="0.3">
      <c r="E3577"/>
    </row>
    <row r="3578" spans="5:5" x14ac:dyDescent="0.3">
      <c r="E3578"/>
    </row>
    <row r="3579" spans="5:5" x14ac:dyDescent="0.3">
      <c r="E3579"/>
    </row>
    <row r="3580" spans="5:5" x14ac:dyDescent="0.3">
      <c r="E3580"/>
    </row>
    <row r="3581" spans="5:5" x14ac:dyDescent="0.3">
      <c r="E3581"/>
    </row>
    <row r="3582" spans="5:5" x14ac:dyDescent="0.3">
      <c r="E3582"/>
    </row>
    <row r="3583" spans="5:5" x14ac:dyDescent="0.3">
      <c r="E3583"/>
    </row>
    <row r="3584" spans="5:5" x14ac:dyDescent="0.3">
      <c r="E3584"/>
    </row>
    <row r="3585" spans="5:5" x14ac:dyDescent="0.3">
      <c r="E3585"/>
    </row>
    <row r="3586" spans="5:5" x14ac:dyDescent="0.3">
      <c r="E3586"/>
    </row>
    <row r="3587" spans="5:5" x14ac:dyDescent="0.3">
      <c r="E3587"/>
    </row>
    <row r="3588" spans="5:5" x14ac:dyDescent="0.3">
      <c r="E3588"/>
    </row>
    <row r="3589" spans="5:5" x14ac:dyDescent="0.3">
      <c r="E3589"/>
    </row>
    <row r="3590" spans="5:5" x14ac:dyDescent="0.3">
      <c r="E3590"/>
    </row>
    <row r="3591" spans="5:5" x14ac:dyDescent="0.3">
      <c r="E3591"/>
    </row>
    <row r="3592" spans="5:5" x14ac:dyDescent="0.3">
      <c r="E3592"/>
    </row>
    <row r="3593" spans="5:5" x14ac:dyDescent="0.3">
      <c r="E3593"/>
    </row>
    <row r="3594" spans="5:5" x14ac:dyDescent="0.3">
      <c r="E3594"/>
    </row>
    <row r="3595" spans="5:5" x14ac:dyDescent="0.3">
      <c r="E3595"/>
    </row>
    <row r="3596" spans="5:5" x14ac:dyDescent="0.3">
      <c r="E3596"/>
    </row>
    <row r="3597" spans="5:5" x14ac:dyDescent="0.3">
      <c r="E3597"/>
    </row>
    <row r="3598" spans="5:5" x14ac:dyDescent="0.3">
      <c r="E3598"/>
    </row>
    <row r="3599" spans="5:5" x14ac:dyDescent="0.3">
      <c r="E3599"/>
    </row>
    <row r="3600" spans="5:5" x14ac:dyDescent="0.3">
      <c r="E3600"/>
    </row>
    <row r="3601" spans="5:5" x14ac:dyDescent="0.3">
      <c r="E3601"/>
    </row>
    <row r="3602" spans="5:5" x14ac:dyDescent="0.3">
      <c r="E3602"/>
    </row>
    <row r="3603" spans="5:5" x14ac:dyDescent="0.3">
      <c r="E3603"/>
    </row>
    <row r="3604" spans="5:5" x14ac:dyDescent="0.3">
      <c r="E3604"/>
    </row>
    <row r="3605" spans="5:5" x14ac:dyDescent="0.3">
      <c r="E3605"/>
    </row>
    <row r="3606" spans="5:5" x14ac:dyDescent="0.3">
      <c r="E3606"/>
    </row>
    <row r="3607" spans="5:5" x14ac:dyDescent="0.3">
      <c r="E3607"/>
    </row>
    <row r="3608" spans="5:5" x14ac:dyDescent="0.3">
      <c r="E3608"/>
    </row>
    <row r="3609" spans="5:5" x14ac:dyDescent="0.3">
      <c r="E3609"/>
    </row>
    <row r="3610" spans="5:5" x14ac:dyDescent="0.3">
      <c r="E3610"/>
    </row>
    <row r="3611" spans="5:5" x14ac:dyDescent="0.3">
      <c r="E3611"/>
    </row>
    <row r="3612" spans="5:5" x14ac:dyDescent="0.3">
      <c r="E3612"/>
    </row>
    <row r="3613" spans="5:5" x14ac:dyDescent="0.3">
      <c r="E3613"/>
    </row>
    <row r="3614" spans="5:5" x14ac:dyDescent="0.3">
      <c r="E3614"/>
    </row>
    <row r="3615" spans="5:5" x14ac:dyDescent="0.3">
      <c r="E3615"/>
    </row>
    <row r="3616" spans="5:5" x14ac:dyDescent="0.3">
      <c r="E3616"/>
    </row>
    <row r="3617" spans="5:5" x14ac:dyDescent="0.3">
      <c r="E3617"/>
    </row>
    <row r="3618" spans="5:5" x14ac:dyDescent="0.3">
      <c r="E3618"/>
    </row>
    <row r="3619" spans="5:5" x14ac:dyDescent="0.3">
      <c r="E3619"/>
    </row>
    <row r="3620" spans="5:5" x14ac:dyDescent="0.3">
      <c r="E3620"/>
    </row>
    <row r="3621" spans="5:5" x14ac:dyDescent="0.3">
      <c r="E3621"/>
    </row>
    <row r="3622" spans="5:5" x14ac:dyDescent="0.3">
      <c r="E3622"/>
    </row>
    <row r="3623" spans="5:5" x14ac:dyDescent="0.3">
      <c r="E3623"/>
    </row>
    <row r="3624" spans="5:5" x14ac:dyDescent="0.3">
      <c r="E3624"/>
    </row>
    <row r="3625" spans="5:5" x14ac:dyDescent="0.3">
      <c r="E3625"/>
    </row>
    <row r="3626" spans="5:5" x14ac:dyDescent="0.3">
      <c r="E3626"/>
    </row>
    <row r="3627" spans="5:5" x14ac:dyDescent="0.3">
      <c r="E3627"/>
    </row>
    <row r="3628" spans="5:5" x14ac:dyDescent="0.3">
      <c r="E3628"/>
    </row>
    <row r="3629" spans="5:5" x14ac:dyDescent="0.3">
      <c r="E3629"/>
    </row>
    <row r="3630" spans="5:5" x14ac:dyDescent="0.3">
      <c r="E3630"/>
    </row>
    <row r="3631" spans="5:5" x14ac:dyDescent="0.3">
      <c r="E3631"/>
    </row>
    <row r="3632" spans="5:5" x14ac:dyDescent="0.3">
      <c r="E3632"/>
    </row>
    <row r="3633" spans="5:5" x14ac:dyDescent="0.3">
      <c r="E3633"/>
    </row>
    <row r="3634" spans="5:5" x14ac:dyDescent="0.3">
      <c r="E3634"/>
    </row>
    <row r="3635" spans="5:5" x14ac:dyDescent="0.3">
      <c r="E3635"/>
    </row>
    <row r="3636" spans="5:5" x14ac:dyDescent="0.3">
      <c r="E3636"/>
    </row>
    <row r="3637" spans="5:5" x14ac:dyDescent="0.3">
      <c r="E3637"/>
    </row>
    <row r="3638" spans="5:5" x14ac:dyDescent="0.3">
      <c r="E3638"/>
    </row>
    <row r="3639" spans="5:5" x14ac:dyDescent="0.3">
      <c r="E3639"/>
    </row>
    <row r="3640" spans="5:5" x14ac:dyDescent="0.3">
      <c r="E3640"/>
    </row>
    <row r="3641" spans="5:5" x14ac:dyDescent="0.3">
      <c r="E3641"/>
    </row>
    <row r="3642" spans="5:5" x14ac:dyDescent="0.3">
      <c r="E3642"/>
    </row>
    <row r="3643" spans="5:5" x14ac:dyDescent="0.3">
      <c r="E3643"/>
    </row>
    <row r="3644" spans="5:5" x14ac:dyDescent="0.3">
      <c r="E3644"/>
    </row>
    <row r="3645" spans="5:5" x14ac:dyDescent="0.3">
      <c r="E3645"/>
    </row>
    <row r="3646" spans="5:5" x14ac:dyDescent="0.3">
      <c r="E3646"/>
    </row>
    <row r="3647" spans="5:5" x14ac:dyDescent="0.3">
      <c r="E3647"/>
    </row>
    <row r="3648" spans="5:5" x14ac:dyDescent="0.3">
      <c r="E3648"/>
    </row>
    <row r="3649" spans="5:5" x14ac:dyDescent="0.3">
      <c r="E3649"/>
    </row>
    <row r="3650" spans="5:5" x14ac:dyDescent="0.3">
      <c r="E3650"/>
    </row>
    <row r="3651" spans="5:5" x14ac:dyDescent="0.3">
      <c r="E3651"/>
    </row>
    <row r="3652" spans="5:5" x14ac:dyDescent="0.3">
      <c r="E3652"/>
    </row>
    <row r="3653" spans="5:5" x14ac:dyDescent="0.3">
      <c r="E3653"/>
    </row>
    <row r="3654" spans="5:5" x14ac:dyDescent="0.3">
      <c r="E3654"/>
    </row>
    <row r="3655" spans="5:5" x14ac:dyDescent="0.3">
      <c r="E3655"/>
    </row>
    <row r="3656" spans="5:5" x14ac:dyDescent="0.3">
      <c r="E3656"/>
    </row>
    <row r="3657" spans="5:5" x14ac:dyDescent="0.3">
      <c r="E3657"/>
    </row>
    <row r="3658" spans="5:5" x14ac:dyDescent="0.3">
      <c r="E3658"/>
    </row>
    <row r="3659" spans="5:5" x14ac:dyDescent="0.3">
      <c r="E3659"/>
    </row>
    <row r="3660" spans="5:5" x14ac:dyDescent="0.3">
      <c r="E3660"/>
    </row>
    <row r="3661" spans="5:5" x14ac:dyDescent="0.3">
      <c r="E3661"/>
    </row>
    <row r="3662" spans="5:5" x14ac:dyDescent="0.3">
      <c r="E3662"/>
    </row>
    <row r="3663" spans="5:5" x14ac:dyDescent="0.3">
      <c r="E3663"/>
    </row>
    <row r="3664" spans="5:5" x14ac:dyDescent="0.3">
      <c r="E3664"/>
    </row>
    <row r="3665" spans="5:5" x14ac:dyDescent="0.3">
      <c r="E3665"/>
    </row>
    <row r="3666" spans="5:5" x14ac:dyDescent="0.3">
      <c r="E3666"/>
    </row>
    <row r="3667" spans="5:5" x14ac:dyDescent="0.3">
      <c r="E3667"/>
    </row>
    <row r="3668" spans="5:5" x14ac:dyDescent="0.3">
      <c r="E3668"/>
    </row>
    <row r="3669" spans="5:5" x14ac:dyDescent="0.3">
      <c r="E3669"/>
    </row>
    <row r="3670" spans="5:5" x14ac:dyDescent="0.3">
      <c r="E3670"/>
    </row>
    <row r="3671" spans="5:5" x14ac:dyDescent="0.3">
      <c r="E3671"/>
    </row>
    <row r="3672" spans="5:5" x14ac:dyDescent="0.3">
      <c r="E3672"/>
    </row>
    <row r="3673" spans="5:5" x14ac:dyDescent="0.3">
      <c r="E3673"/>
    </row>
    <row r="3674" spans="5:5" x14ac:dyDescent="0.3">
      <c r="E3674"/>
    </row>
    <row r="3675" spans="5:5" x14ac:dyDescent="0.3">
      <c r="E3675"/>
    </row>
    <row r="3676" spans="5:5" x14ac:dyDescent="0.3">
      <c r="E3676"/>
    </row>
    <row r="3677" spans="5:5" x14ac:dyDescent="0.3">
      <c r="E3677"/>
    </row>
    <row r="3678" spans="5:5" x14ac:dyDescent="0.3">
      <c r="E3678"/>
    </row>
    <row r="3679" spans="5:5" x14ac:dyDescent="0.3">
      <c r="E3679"/>
    </row>
    <row r="3680" spans="5:5" x14ac:dyDescent="0.3">
      <c r="E3680"/>
    </row>
    <row r="3681" spans="5:5" x14ac:dyDescent="0.3">
      <c r="E3681"/>
    </row>
    <row r="3682" spans="5:5" x14ac:dyDescent="0.3">
      <c r="E3682"/>
    </row>
    <row r="3683" spans="5:5" x14ac:dyDescent="0.3">
      <c r="E3683"/>
    </row>
    <row r="3684" spans="5:5" x14ac:dyDescent="0.3">
      <c r="E3684"/>
    </row>
    <row r="3685" spans="5:5" x14ac:dyDescent="0.3">
      <c r="E3685"/>
    </row>
    <row r="3686" spans="5:5" x14ac:dyDescent="0.3">
      <c r="E3686"/>
    </row>
    <row r="3687" spans="5:5" x14ac:dyDescent="0.3">
      <c r="E3687"/>
    </row>
    <row r="3688" spans="5:5" x14ac:dyDescent="0.3">
      <c r="E3688"/>
    </row>
    <row r="3689" spans="5:5" x14ac:dyDescent="0.3">
      <c r="E3689"/>
    </row>
    <row r="3690" spans="5:5" x14ac:dyDescent="0.3">
      <c r="E3690"/>
    </row>
    <row r="3691" spans="5:5" x14ac:dyDescent="0.3">
      <c r="E3691"/>
    </row>
    <row r="3692" spans="5:5" x14ac:dyDescent="0.3">
      <c r="E3692"/>
    </row>
    <row r="3693" spans="5:5" x14ac:dyDescent="0.3">
      <c r="E3693"/>
    </row>
    <row r="3694" spans="5:5" x14ac:dyDescent="0.3">
      <c r="E3694"/>
    </row>
    <row r="3695" spans="5:5" x14ac:dyDescent="0.3">
      <c r="E3695"/>
    </row>
    <row r="3696" spans="5:5" x14ac:dyDescent="0.3">
      <c r="E3696"/>
    </row>
    <row r="3697" spans="5:5" x14ac:dyDescent="0.3">
      <c r="E3697"/>
    </row>
    <row r="3698" spans="5:5" x14ac:dyDescent="0.3">
      <c r="E3698"/>
    </row>
    <row r="3699" spans="5:5" x14ac:dyDescent="0.3">
      <c r="E3699"/>
    </row>
    <row r="3700" spans="5:5" x14ac:dyDescent="0.3">
      <c r="E3700"/>
    </row>
    <row r="3701" spans="5:5" x14ac:dyDescent="0.3">
      <c r="E3701"/>
    </row>
    <row r="3702" spans="5:5" x14ac:dyDescent="0.3">
      <c r="E3702"/>
    </row>
    <row r="3703" spans="5:5" x14ac:dyDescent="0.3">
      <c r="E3703"/>
    </row>
    <row r="3704" spans="5:5" x14ac:dyDescent="0.3">
      <c r="E3704"/>
    </row>
    <row r="3705" spans="5:5" x14ac:dyDescent="0.3">
      <c r="E3705"/>
    </row>
    <row r="3706" spans="5:5" x14ac:dyDescent="0.3">
      <c r="E3706"/>
    </row>
    <row r="3707" spans="5:5" x14ac:dyDescent="0.3">
      <c r="E3707"/>
    </row>
    <row r="3708" spans="5:5" x14ac:dyDescent="0.3">
      <c r="E3708"/>
    </row>
    <row r="3709" spans="5:5" x14ac:dyDescent="0.3">
      <c r="E3709"/>
    </row>
    <row r="3710" spans="5:5" x14ac:dyDescent="0.3">
      <c r="E3710"/>
    </row>
    <row r="3711" spans="5:5" x14ac:dyDescent="0.3">
      <c r="E3711"/>
    </row>
    <row r="3712" spans="5:5" x14ac:dyDescent="0.3">
      <c r="E3712"/>
    </row>
    <row r="3713" spans="5:5" x14ac:dyDescent="0.3">
      <c r="E3713"/>
    </row>
    <row r="3714" spans="5:5" x14ac:dyDescent="0.3">
      <c r="E3714"/>
    </row>
    <row r="3715" spans="5:5" x14ac:dyDescent="0.3">
      <c r="E3715"/>
    </row>
    <row r="3716" spans="5:5" x14ac:dyDescent="0.3">
      <c r="E3716"/>
    </row>
    <row r="3717" spans="5:5" x14ac:dyDescent="0.3">
      <c r="E3717"/>
    </row>
    <row r="3718" spans="5:5" x14ac:dyDescent="0.3">
      <c r="E3718"/>
    </row>
    <row r="3719" spans="5:5" x14ac:dyDescent="0.3">
      <c r="E3719"/>
    </row>
    <row r="3720" spans="5:5" x14ac:dyDescent="0.3">
      <c r="E3720"/>
    </row>
    <row r="3721" spans="5:5" x14ac:dyDescent="0.3">
      <c r="E3721"/>
    </row>
    <row r="3722" spans="5:5" x14ac:dyDescent="0.3">
      <c r="E3722"/>
    </row>
    <row r="3723" spans="5:5" x14ac:dyDescent="0.3">
      <c r="E3723"/>
    </row>
    <row r="3724" spans="5:5" x14ac:dyDescent="0.3">
      <c r="E3724"/>
    </row>
    <row r="3725" spans="5:5" x14ac:dyDescent="0.3">
      <c r="E3725"/>
    </row>
    <row r="3726" spans="5:5" x14ac:dyDescent="0.3">
      <c r="E3726"/>
    </row>
    <row r="3727" spans="5:5" x14ac:dyDescent="0.3">
      <c r="E3727"/>
    </row>
    <row r="3728" spans="5:5" x14ac:dyDescent="0.3">
      <c r="E3728"/>
    </row>
    <row r="3729" spans="5:5" x14ac:dyDescent="0.3">
      <c r="E3729"/>
    </row>
    <row r="3730" spans="5:5" x14ac:dyDescent="0.3">
      <c r="E3730"/>
    </row>
    <row r="3731" spans="5:5" x14ac:dyDescent="0.3">
      <c r="E3731"/>
    </row>
    <row r="3732" spans="5:5" x14ac:dyDescent="0.3">
      <c r="E3732"/>
    </row>
    <row r="3733" spans="5:5" x14ac:dyDescent="0.3">
      <c r="E3733"/>
    </row>
    <row r="3734" spans="5:5" x14ac:dyDescent="0.3">
      <c r="E3734"/>
    </row>
    <row r="3735" spans="5:5" x14ac:dyDescent="0.3">
      <c r="E3735"/>
    </row>
    <row r="3736" spans="5:5" x14ac:dyDescent="0.3">
      <c r="E3736"/>
    </row>
    <row r="3737" spans="5:5" x14ac:dyDescent="0.3">
      <c r="E3737"/>
    </row>
    <row r="3738" spans="5:5" x14ac:dyDescent="0.3">
      <c r="E3738"/>
    </row>
    <row r="3739" spans="5:5" x14ac:dyDescent="0.3">
      <c r="E3739"/>
    </row>
    <row r="3740" spans="5:5" x14ac:dyDescent="0.3">
      <c r="E3740"/>
    </row>
    <row r="3741" spans="5:5" x14ac:dyDescent="0.3">
      <c r="E3741"/>
    </row>
    <row r="3742" spans="5:5" x14ac:dyDescent="0.3">
      <c r="E3742"/>
    </row>
    <row r="3743" spans="5:5" x14ac:dyDescent="0.3">
      <c r="E3743"/>
    </row>
    <row r="3744" spans="5:5" x14ac:dyDescent="0.3">
      <c r="E3744"/>
    </row>
    <row r="3745" spans="5:5" x14ac:dyDescent="0.3">
      <c r="E3745"/>
    </row>
    <row r="3746" spans="5:5" x14ac:dyDescent="0.3">
      <c r="E3746"/>
    </row>
    <row r="3747" spans="5:5" x14ac:dyDescent="0.3">
      <c r="E3747"/>
    </row>
    <row r="3748" spans="5:5" x14ac:dyDescent="0.3">
      <c r="E3748"/>
    </row>
    <row r="3749" spans="5:5" x14ac:dyDescent="0.3">
      <c r="E3749"/>
    </row>
    <row r="3750" spans="5:5" x14ac:dyDescent="0.3">
      <c r="E3750"/>
    </row>
    <row r="3751" spans="5:5" x14ac:dyDescent="0.3">
      <c r="E3751"/>
    </row>
    <row r="3752" spans="5:5" x14ac:dyDescent="0.3">
      <c r="E3752"/>
    </row>
    <row r="3753" spans="5:5" x14ac:dyDescent="0.3">
      <c r="E3753"/>
    </row>
    <row r="3754" spans="5:5" x14ac:dyDescent="0.3">
      <c r="E3754"/>
    </row>
    <row r="3755" spans="5:5" x14ac:dyDescent="0.3">
      <c r="E3755"/>
    </row>
    <row r="3756" spans="5:5" x14ac:dyDescent="0.3">
      <c r="E3756"/>
    </row>
    <row r="3757" spans="5:5" x14ac:dyDescent="0.3">
      <c r="E3757"/>
    </row>
    <row r="3758" spans="5:5" x14ac:dyDescent="0.3">
      <c r="E3758"/>
    </row>
    <row r="3759" spans="5:5" x14ac:dyDescent="0.3">
      <c r="E3759"/>
    </row>
    <row r="3760" spans="5:5" x14ac:dyDescent="0.3">
      <c r="E3760"/>
    </row>
    <row r="3761" spans="5:5" x14ac:dyDescent="0.3">
      <c r="E3761"/>
    </row>
    <row r="3762" spans="5:5" x14ac:dyDescent="0.3">
      <c r="E3762"/>
    </row>
    <row r="3763" spans="5:5" x14ac:dyDescent="0.3">
      <c r="E3763"/>
    </row>
    <row r="3764" spans="5:5" x14ac:dyDescent="0.3">
      <c r="E3764"/>
    </row>
    <row r="3765" spans="5:5" x14ac:dyDescent="0.3">
      <c r="E3765"/>
    </row>
    <row r="3766" spans="5:5" x14ac:dyDescent="0.3">
      <c r="E3766"/>
    </row>
    <row r="3767" spans="5:5" x14ac:dyDescent="0.3">
      <c r="E3767"/>
    </row>
    <row r="3768" spans="5:5" x14ac:dyDescent="0.3">
      <c r="E3768"/>
    </row>
    <row r="3769" spans="5:5" x14ac:dyDescent="0.3">
      <c r="E3769"/>
    </row>
    <row r="3770" spans="5:5" x14ac:dyDescent="0.3">
      <c r="E3770"/>
    </row>
    <row r="3771" spans="5:5" x14ac:dyDescent="0.3">
      <c r="E3771"/>
    </row>
    <row r="3772" spans="5:5" x14ac:dyDescent="0.3">
      <c r="E3772"/>
    </row>
    <row r="3773" spans="5:5" x14ac:dyDescent="0.3">
      <c r="E3773"/>
    </row>
    <row r="3774" spans="5:5" x14ac:dyDescent="0.3">
      <c r="E3774"/>
    </row>
    <row r="3775" spans="5:5" x14ac:dyDescent="0.3">
      <c r="E3775"/>
    </row>
    <row r="3776" spans="5:5" x14ac:dyDescent="0.3">
      <c r="E3776"/>
    </row>
    <row r="3777" spans="5:5" x14ac:dyDescent="0.3">
      <c r="E3777"/>
    </row>
    <row r="3778" spans="5:5" x14ac:dyDescent="0.3">
      <c r="E3778"/>
    </row>
    <row r="3779" spans="5:5" x14ac:dyDescent="0.3">
      <c r="E3779"/>
    </row>
    <row r="3780" spans="5:5" x14ac:dyDescent="0.3">
      <c r="E3780"/>
    </row>
    <row r="3781" spans="5:5" x14ac:dyDescent="0.3">
      <c r="E3781"/>
    </row>
    <row r="3782" spans="5:5" x14ac:dyDescent="0.3">
      <c r="E3782"/>
    </row>
    <row r="3783" spans="5:5" x14ac:dyDescent="0.3">
      <c r="E3783"/>
    </row>
    <row r="3784" spans="5:5" x14ac:dyDescent="0.3">
      <c r="E3784"/>
    </row>
    <row r="3785" spans="5:5" x14ac:dyDescent="0.3">
      <c r="E3785"/>
    </row>
    <row r="3786" spans="5:5" x14ac:dyDescent="0.3">
      <c r="E3786"/>
    </row>
    <row r="3787" spans="5:5" x14ac:dyDescent="0.3">
      <c r="E3787"/>
    </row>
    <row r="3788" spans="5:5" x14ac:dyDescent="0.3">
      <c r="E3788"/>
    </row>
    <row r="3789" spans="5:5" x14ac:dyDescent="0.3">
      <c r="E3789"/>
    </row>
    <row r="3790" spans="5:5" x14ac:dyDescent="0.3">
      <c r="E3790"/>
    </row>
    <row r="3791" spans="5:5" x14ac:dyDescent="0.3">
      <c r="E3791"/>
    </row>
    <row r="3792" spans="5:5" x14ac:dyDescent="0.3">
      <c r="E3792"/>
    </row>
    <row r="3793" spans="5:5" x14ac:dyDescent="0.3">
      <c r="E3793"/>
    </row>
    <row r="3794" spans="5:5" x14ac:dyDescent="0.3">
      <c r="E3794"/>
    </row>
    <row r="3795" spans="5:5" x14ac:dyDescent="0.3">
      <c r="E3795"/>
    </row>
    <row r="3796" spans="5:5" x14ac:dyDescent="0.3">
      <c r="E3796"/>
    </row>
    <row r="3797" spans="5:5" x14ac:dyDescent="0.3">
      <c r="E3797"/>
    </row>
    <row r="3798" spans="5:5" x14ac:dyDescent="0.3">
      <c r="E3798"/>
    </row>
    <row r="3799" spans="5:5" x14ac:dyDescent="0.3">
      <c r="E3799"/>
    </row>
    <row r="3800" spans="5:5" x14ac:dyDescent="0.3">
      <c r="E3800"/>
    </row>
    <row r="3801" spans="5:5" x14ac:dyDescent="0.3">
      <c r="E3801"/>
    </row>
    <row r="3802" spans="5:5" x14ac:dyDescent="0.3">
      <c r="E3802"/>
    </row>
    <row r="3803" spans="5:5" x14ac:dyDescent="0.3">
      <c r="E3803"/>
    </row>
    <row r="3804" spans="5:5" x14ac:dyDescent="0.3">
      <c r="E3804"/>
    </row>
    <row r="3805" spans="5:5" x14ac:dyDescent="0.3">
      <c r="E3805"/>
    </row>
    <row r="3806" spans="5:5" x14ac:dyDescent="0.3">
      <c r="E3806"/>
    </row>
    <row r="3807" spans="5:5" x14ac:dyDescent="0.3">
      <c r="E3807"/>
    </row>
    <row r="3808" spans="5:5" x14ac:dyDescent="0.3">
      <c r="E3808"/>
    </row>
    <row r="3809" spans="5:5" x14ac:dyDescent="0.3">
      <c r="E3809"/>
    </row>
    <row r="3810" spans="5:5" x14ac:dyDescent="0.3">
      <c r="E3810"/>
    </row>
    <row r="3811" spans="5:5" x14ac:dyDescent="0.3">
      <c r="E3811"/>
    </row>
    <row r="3812" spans="5:5" x14ac:dyDescent="0.3">
      <c r="E3812"/>
    </row>
    <row r="3813" spans="5:5" x14ac:dyDescent="0.3">
      <c r="E3813"/>
    </row>
    <row r="3814" spans="5:5" x14ac:dyDescent="0.3">
      <c r="E3814"/>
    </row>
    <row r="3815" spans="5:5" x14ac:dyDescent="0.3">
      <c r="E3815"/>
    </row>
    <row r="3816" spans="5:5" x14ac:dyDescent="0.3">
      <c r="E3816"/>
    </row>
    <row r="3817" spans="5:5" x14ac:dyDescent="0.3">
      <c r="E3817"/>
    </row>
    <row r="3818" spans="5:5" x14ac:dyDescent="0.3">
      <c r="E3818"/>
    </row>
    <row r="3819" spans="5:5" x14ac:dyDescent="0.3">
      <c r="E3819"/>
    </row>
    <row r="3820" spans="5:5" x14ac:dyDescent="0.3">
      <c r="E3820"/>
    </row>
    <row r="3821" spans="5:5" x14ac:dyDescent="0.3">
      <c r="E3821"/>
    </row>
    <row r="3822" spans="5:5" x14ac:dyDescent="0.3">
      <c r="E3822"/>
    </row>
    <row r="3823" spans="5:5" x14ac:dyDescent="0.3">
      <c r="E3823"/>
    </row>
    <row r="3824" spans="5:5" x14ac:dyDescent="0.3">
      <c r="E3824"/>
    </row>
    <row r="3825" spans="5:5" x14ac:dyDescent="0.3">
      <c r="E3825"/>
    </row>
    <row r="3826" spans="5:5" x14ac:dyDescent="0.3">
      <c r="E3826"/>
    </row>
    <row r="3827" spans="5:5" x14ac:dyDescent="0.3">
      <c r="E3827"/>
    </row>
    <row r="3828" spans="5:5" x14ac:dyDescent="0.3">
      <c r="E3828"/>
    </row>
    <row r="3829" spans="5:5" x14ac:dyDescent="0.3">
      <c r="E3829"/>
    </row>
    <row r="3830" spans="5:5" x14ac:dyDescent="0.3">
      <c r="E3830"/>
    </row>
    <row r="3831" spans="5:5" x14ac:dyDescent="0.3">
      <c r="E3831"/>
    </row>
    <row r="3832" spans="5:5" x14ac:dyDescent="0.3">
      <c r="E3832"/>
    </row>
    <row r="3833" spans="5:5" x14ac:dyDescent="0.3">
      <c r="E3833"/>
    </row>
    <row r="3834" spans="5:5" x14ac:dyDescent="0.3">
      <c r="E3834"/>
    </row>
    <row r="3835" spans="5:5" x14ac:dyDescent="0.3">
      <c r="E3835"/>
    </row>
    <row r="3836" spans="5:5" x14ac:dyDescent="0.3">
      <c r="E3836"/>
    </row>
    <row r="3837" spans="5:5" x14ac:dyDescent="0.3">
      <c r="E3837"/>
    </row>
    <row r="3838" spans="5:5" x14ac:dyDescent="0.3">
      <c r="E3838"/>
    </row>
    <row r="3839" spans="5:5" x14ac:dyDescent="0.3">
      <c r="E3839"/>
    </row>
    <row r="3840" spans="5:5" x14ac:dyDescent="0.3">
      <c r="E3840"/>
    </row>
    <row r="3841" spans="5:5" x14ac:dyDescent="0.3">
      <c r="E3841"/>
    </row>
    <row r="3842" spans="5:5" x14ac:dyDescent="0.3">
      <c r="E3842"/>
    </row>
    <row r="3843" spans="5:5" x14ac:dyDescent="0.3">
      <c r="E3843"/>
    </row>
    <row r="3844" spans="5:5" x14ac:dyDescent="0.3">
      <c r="E3844"/>
    </row>
    <row r="3845" spans="5:5" x14ac:dyDescent="0.3">
      <c r="E3845"/>
    </row>
    <row r="3846" spans="5:5" x14ac:dyDescent="0.3">
      <c r="E3846"/>
    </row>
    <row r="3847" spans="5:5" x14ac:dyDescent="0.3">
      <c r="E3847"/>
    </row>
    <row r="3848" spans="5:5" x14ac:dyDescent="0.3">
      <c r="E3848"/>
    </row>
    <row r="3849" spans="5:5" x14ac:dyDescent="0.3">
      <c r="E3849"/>
    </row>
    <row r="3850" spans="5:5" x14ac:dyDescent="0.3">
      <c r="E3850"/>
    </row>
    <row r="3851" spans="5:5" x14ac:dyDescent="0.3">
      <c r="E3851"/>
    </row>
    <row r="3852" spans="5:5" x14ac:dyDescent="0.3">
      <c r="E3852"/>
    </row>
    <row r="3853" spans="5:5" x14ac:dyDescent="0.3">
      <c r="E3853"/>
    </row>
    <row r="3854" spans="5:5" x14ac:dyDescent="0.3">
      <c r="E3854"/>
    </row>
    <row r="3855" spans="5:5" x14ac:dyDescent="0.3">
      <c r="E3855"/>
    </row>
    <row r="3856" spans="5:5" x14ac:dyDescent="0.3">
      <c r="E3856"/>
    </row>
    <row r="3857" spans="5:5" x14ac:dyDescent="0.3">
      <c r="E3857"/>
    </row>
    <row r="3858" spans="5:5" x14ac:dyDescent="0.3">
      <c r="E3858"/>
    </row>
    <row r="3859" spans="5:5" x14ac:dyDescent="0.3">
      <c r="E3859"/>
    </row>
    <row r="3860" spans="5:5" x14ac:dyDescent="0.3">
      <c r="E3860"/>
    </row>
    <row r="3861" spans="5:5" x14ac:dyDescent="0.3">
      <c r="E3861"/>
    </row>
    <row r="3862" spans="5:5" x14ac:dyDescent="0.3">
      <c r="E3862"/>
    </row>
    <row r="3863" spans="5:5" x14ac:dyDescent="0.3">
      <c r="E3863"/>
    </row>
    <row r="3864" spans="5:5" x14ac:dyDescent="0.3">
      <c r="E3864"/>
    </row>
    <row r="3865" spans="5:5" x14ac:dyDescent="0.3">
      <c r="E3865"/>
    </row>
    <row r="3866" spans="5:5" x14ac:dyDescent="0.3">
      <c r="E3866"/>
    </row>
    <row r="3867" spans="5:5" x14ac:dyDescent="0.3">
      <c r="E3867"/>
    </row>
    <row r="3868" spans="5:5" x14ac:dyDescent="0.3">
      <c r="E3868"/>
    </row>
    <row r="3869" spans="5:5" x14ac:dyDescent="0.3">
      <c r="E3869"/>
    </row>
    <row r="3870" spans="5:5" x14ac:dyDescent="0.3">
      <c r="E3870"/>
    </row>
    <row r="3871" spans="5:5" x14ac:dyDescent="0.3">
      <c r="E3871"/>
    </row>
    <row r="3872" spans="5:5" x14ac:dyDescent="0.3">
      <c r="E3872"/>
    </row>
    <row r="3873" spans="5:5" x14ac:dyDescent="0.3">
      <c r="E3873"/>
    </row>
    <row r="3874" spans="5:5" x14ac:dyDescent="0.3">
      <c r="E3874"/>
    </row>
    <row r="3875" spans="5:5" x14ac:dyDescent="0.3">
      <c r="E3875"/>
    </row>
    <row r="3876" spans="5:5" x14ac:dyDescent="0.3">
      <c r="E3876"/>
    </row>
    <row r="3877" spans="5:5" x14ac:dyDescent="0.3">
      <c r="E3877"/>
    </row>
    <row r="3878" spans="5:5" x14ac:dyDescent="0.3">
      <c r="E3878"/>
    </row>
    <row r="3879" spans="5:5" x14ac:dyDescent="0.3">
      <c r="E3879"/>
    </row>
    <row r="3880" spans="5:5" x14ac:dyDescent="0.3">
      <c r="E3880"/>
    </row>
    <row r="3881" spans="5:5" x14ac:dyDescent="0.3">
      <c r="E3881"/>
    </row>
    <row r="3882" spans="5:5" x14ac:dyDescent="0.3">
      <c r="E3882"/>
    </row>
    <row r="3883" spans="5:5" x14ac:dyDescent="0.3">
      <c r="E3883"/>
    </row>
    <row r="3884" spans="5:5" x14ac:dyDescent="0.3">
      <c r="E3884"/>
    </row>
    <row r="3885" spans="5:5" x14ac:dyDescent="0.3">
      <c r="E3885"/>
    </row>
    <row r="3886" spans="5:5" x14ac:dyDescent="0.3">
      <c r="E3886"/>
    </row>
    <row r="3887" spans="5:5" x14ac:dyDescent="0.3">
      <c r="E3887"/>
    </row>
    <row r="3888" spans="5:5" x14ac:dyDescent="0.3">
      <c r="E3888"/>
    </row>
    <row r="3889" spans="5:5" x14ac:dyDescent="0.3">
      <c r="E3889"/>
    </row>
    <row r="3890" spans="5:5" x14ac:dyDescent="0.3">
      <c r="E3890"/>
    </row>
    <row r="3891" spans="5:5" x14ac:dyDescent="0.3">
      <c r="E3891"/>
    </row>
    <row r="3892" spans="5:5" x14ac:dyDescent="0.3">
      <c r="E3892"/>
    </row>
    <row r="3893" spans="5:5" x14ac:dyDescent="0.3">
      <c r="E3893"/>
    </row>
    <row r="3894" spans="5:5" x14ac:dyDescent="0.3">
      <c r="E3894"/>
    </row>
    <row r="3895" spans="5:5" x14ac:dyDescent="0.3">
      <c r="E3895"/>
    </row>
    <row r="3896" spans="5:5" x14ac:dyDescent="0.3">
      <c r="E3896"/>
    </row>
    <row r="3897" spans="5:5" x14ac:dyDescent="0.3">
      <c r="E3897"/>
    </row>
    <row r="3898" spans="5:5" x14ac:dyDescent="0.3">
      <c r="E3898"/>
    </row>
    <row r="3899" spans="5:5" x14ac:dyDescent="0.3">
      <c r="E3899"/>
    </row>
    <row r="3900" spans="5:5" x14ac:dyDescent="0.3">
      <c r="E3900"/>
    </row>
    <row r="3901" spans="5:5" x14ac:dyDescent="0.3">
      <c r="E3901"/>
    </row>
    <row r="3902" spans="5:5" x14ac:dyDescent="0.3">
      <c r="E3902"/>
    </row>
    <row r="3903" spans="5:5" x14ac:dyDescent="0.3">
      <c r="E3903"/>
    </row>
    <row r="3904" spans="5:5" x14ac:dyDescent="0.3">
      <c r="E3904"/>
    </row>
    <row r="3905" spans="5:5" x14ac:dyDescent="0.3">
      <c r="E3905"/>
    </row>
    <row r="3906" spans="5:5" x14ac:dyDescent="0.3">
      <c r="E3906"/>
    </row>
    <row r="3907" spans="5:5" x14ac:dyDescent="0.3">
      <c r="E3907"/>
    </row>
    <row r="3908" spans="5:5" x14ac:dyDescent="0.3">
      <c r="E3908"/>
    </row>
    <row r="3909" spans="5:5" x14ac:dyDescent="0.3">
      <c r="E3909"/>
    </row>
    <row r="3910" spans="5:5" x14ac:dyDescent="0.3">
      <c r="E3910"/>
    </row>
    <row r="3911" spans="5:5" x14ac:dyDescent="0.3">
      <c r="E3911"/>
    </row>
    <row r="3912" spans="5:5" x14ac:dyDescent="0.3">
      <c r="E3912"/>
    </row>
    <row r="3913" spans="5:5" x14ac:dyDescent="0.3">
      <c r="E3913"/>
    </row>
    <row r="3914" spans="5:5" x14ac:dyDescent="0.3">
      <c r="E3914"/>
    </row>
    <row r="3915" spans="5:5" x14ac:dyDescent="0.3">
      <c r="E3915"/>
    </row>
    <row r="3916" spans="5:5" x14ac:dyDescent="0.3">
      <c r="E3916"/>
    </row>
    <row r="3917" spans="5:5" x14ac:dyDescent="0.3">
      <c r="E3917"/>
    </row>
    <row r="3918" spans="5:5" x14ac:dyDescent="0.3">
      <c r="E3918"/>
    </row>
    <row r="3919" spans="5:5" x14ac:dyDescent="0.3">
      <c r="E3919"/>
    </row>
    <row r="3920" spans="5:5" x14ac:dyDescent="0.3">
      <c r="E3920"/>
    </row>
    <row r="3921" spans="5:5" x14ac:dyDescent="0.3">
      <c r="E3921"/>
    </row>
    <row r="3922" spans="5:5" x14ac:dyDescent="0.3">
      <c r="E3922"/>
    </row>
    <row r="3923" spans="5:5" x14ac:dyDescent="0.3">
      <c r="E3923"/>
    </row>
    <row r="3924" spans="5:5" x14ac:dyDescent="0.3">
      <c r="E3924"/>
    </row>
    <row r="3925" spans="5:5" x14ac:dyDescent="0.3">
      <c r="E3925"/>
    </row>
    <row r="3926" spans="5:5" x14ac:dyDescent="0.3">
      <c r="E3926"/>
    </row>
    <row r="3927" spans="5:5" x14ac:dyDescent="0.3">
      <c r="E3927"/>
    </row>
    <row r="3928" spans="5:5" x14ac:dyDescent="0.3">
      <c r="E3928"/>
    </row>
    <row r="3929" spans="5:5" x14ac:dyDescent="0.3">
      <c r="E3929"/>
    </row>
    <row r="3930" spans="5:5" x14ac:dyDescent="0.3">
      <c r="E3930"/>
    </row>
    <row r="3931" spans="5:5" x14ac:dyDescent="0.3">
      <c r="E3931"/>
    </row>
    <row r="3932" spans="5:5" x14ac:dyDescent="0.3">
      <c r="E3932"/>
    </row>
    <row r="3933" spans="5:5" x14ac:dyDescent="0.3">
      <c r="E3933"/>
    </row>
    <row r="3934" spans="5:5" x14ac:dyDescent="0.3">
      <c r="E3934"/>
    </row>
    <row r="3935" spans="5:5" x14ac:dyDescent="0.3">
      <c r="E3935"/>
    </row>
    <row r="3936" spans="5:5" x14ac:dyDescent="0.3">
      <c r="E3936"/>
    </row>
    <row r="3937" spans="5:5" x14ac:dyDescent="0.3">
      <c r="E3937"/>
    </row>
    <row r="3938" spans="5:5" x14ac:dyDescent="0.3">
      <c r="E3938"/>
    </row>
    <row r="3939" spans="5:5" x14ac:dyDescent="0.3">
      <c r="E3939"/>
    </row>
    <row r="3940" spans="5:5" x14ac:dyDescent="0.3">
      <c r="E3940"/>
    </row>
    <row r="3941" spans="5:5" x14ac:dyDescent="0.3">
      <c r="E3941"/>
    </row>
    <row r="3942" spans="5:5" x14ac:dyDescent="0.3">
      <c r="E3942"/>
    </row>
    <row r="3943" spans="5:5" x14ac:dyDescent="0.3">
      <c r="E3943"/>
    </row>
    <row r="3944" spans="5:5" x14ac:dyDescent="0.3">
      <c r="E3944"/>
    </row>
    <row r="3945" spans="5:5" x14ac:dyDescent="0.3">
      <c r="E3945"/>
    </row>
    <row r="3946" spans="5:5" x14ac:dyDescent="0.3">
      <c r="E3946"/>
    </row>
    <row r="3947" spans="5:5" x14ac:dyDescent="0.3">
      <c r="E3947"/>
    </row>
    <row r="3948" spans="5:5" x14ac:dyDescent="0.3">
      <c r="E3948"/>
    </row>
    <row r="3949" spans="5:5" x14ac:dyDescent="0.3">
      <c r="E3949"/>
    </row>
    <row r="3950" spans="5:5" x14ac:dyDescent="0.3">
      <c r="E3950"/>
    </row>
    <row r="3951" spans="5:5" x14ac:dyDescent="0.3">
      <c r="E3951"/>
    </row>
    <row r="3952" spans="5:5" x14ac:dyDescent="0.3">
      <c r="E3952"/>
    </row>
    <row r="3953" spans="5:5" x14ac:dyDescent="0.3">
      <c r="E3953"/>
    </row>
    <row r="3954" spans="5:5" x14ac:dyDescent="0.3">
      <c r="E3954"/>
    </row>
    <row r="3955" spans="5:5" x14ac:dyDescent="0.3">
      <c r="E3955"/>
    </row>
    <row r="3956" spans="5:5" x14ac:dyDescent="0.3">
      <c r="E3956"/>
    </row>
    <row r="3957" spans="5:5" x14ac:dyDescent="0.3">
      <c r="E3957"/>
    </row>
    <row r="3958" spans="5:5" x14ac:dyDescent="0.3">
      <c r="E3958"/>
    </row>
    <row r="3959" spans="5:5" x14ac:dyDescent="0.3">
      <c r="E3959"/>
    </row>
    <row r="3960" spans="5:5" x14ac:dyDescent="0.3">
      <c r="E3960"/>
    </row>
    <row r="3961" spans="5:5" x14ac:dyDescent="0.3">
      <c r="E3961"/>
    </row>
    <row r="3962" spans="5:5" x14ac:dyDescent="0.3">
      <c r="E3962"/>
    </row>
    <row r="3963" spans="5:5" x14ac:dyDescent="0.3">
      <c r="E3963"/>
    </row>
    <row r="3964" spans="5:5" x14ac:dyDescent="0.3">
      <c r="E3964"/>
    </row>
    <row r="3965" spans="5:5" x14ac:dyDescent="0.3">
      <c r="E3965"/>
    </row>
    <row r="3966" spans="5:5" x14ac:dyDescent="0.3">
      <c r="E3966"/>
    </row>
    <row r="3967" spans="5:5" x14ac:dyDescent="0.3">
      <c r="E3967"/>
    </row>
    <row r="3968" spans="5:5" x14ac:dyDescent="0.3">
      <c r="E3968"/>
    </row>
    <row r="3969" spans="5:5" x14ac:dyDescent="0.3">
      <c r="E3969"/>
    </row>
    <row r="3970" spans="5:5" x14ac:dyDescent="0.3">
      <c r="E3970"/>
    </row>
    <row r="3971" spans="5:5" x14ac:dyDescent="0.3">
      <c r="E3971"/>
    </row>
    <row r="3972" spans="5:5" x14ac:dyDescent="0.3">
      <c r="E3972"/>
    </row>
    <row r="3973" spans="5:5" x14ac:dyDescent="0.3">
      <c r="E3973"/>
    </row>
    <row r="3974" spans="5:5" x14ac:dyDescent="0.3">
      <c r="E3974"/>
    </row>
    <row r="3975" spans="5:5" x14ac:dyDescent="0.3">
      <c r="E3975"/>
    </row>
    <row r="3976" spans="5:5" x14ac:dyDescent="0.3">
      <c r="E3976"/>
    </row>
    <row r="3977" spans="5:5" x14ac:dyDescent="0.3">
      <c r="E3977"/>
    </row>
    <row r="3978" spans="5:5" x14ac:dyDescent="0.3">
      <c r="E3978"/>
    </row>
    <row r="3979" spans="5:5" x14ac:dyDescent="0.3">
      <c r="E3979"/>
    </row>
    <row r="3980" spans="5:5" x14ac:dyDescent="0.3">
      <c r="E3980"/>
    </row>
    <row r="3981" spans="5:5" x14ac:dyDescent="0.3">
      <c r="E3981"/>
    </row>
    <row r="3982" spans="5:5" x14ac:dyDescent="0.3">
      <c r="E3982"/>
    </row>
    <row r="3983" spans="5:5" x14ac:dyDescent="0.3">
      <c r="E3983"/>
    </row>
    <row r="3984" spans="5:5" x14ac:dyDescent="0.3">
      <c r="E3984"/>
    </row>
    <row r="3985" spans="5:5" x14ac:dyDescent="0.3">
      <c r="E3985"/>
    </row>
    <row r="3986" spans="5:5" x14ac:dyDescent="0.3">
      <c r="E3986"/>
    </row>
    <row r="3987" spans="5:5" x14ac:dyDescent="0.3">
      <c r="E3987"/>
    </row>
    <row r="3988" spans="5:5" x14ac:dyDescent="0.3">
      <c r="E3988"/>
    </row>
    <row r="3989" spans="5:5" x14ac:dyDescent="0.3">
      <c r="E3989"/>
    </row>
    <row r="3990" spans="5:5" x14ac:dyDescent="0.3">
      <c r="E3990"/>
    </row>
    <row r="3991" spans="5:5" x14ac:dyDescent="0.3">
      <c r="E3991"/>
    </row>
    <row r="3992" spans="5:5" x14ac:dyDescent="0.3">
      <c r="E3992"/>
    </row>
    <row r="3993" spans="5:5" x14ac:dyDescent="0.3">
      <c r="E3993"/>
    </row>
    <row r="3994" spans="5:5" x14ac:dyDescent="0.3">
      <c r="E3994"/>
    </row>
    <row r="3995" spans="5:5" x14ac:dyDescent="0.3">
      <c r="E3995"/>
    </row>
    <row r="3996" spans="5:5" x14ac:dyDescent="0.3">
      <c r="E3996"/>
    </row>
    <row r="3997" spans="5:5" x14ac:dyDescent="0.3">
      <c r="E3997"/>
    </row>
    <row r="3998" spans="5:5" x14ac:dyDescent="0.3">
      <c r="E3998"/>
    </row>
    <row r="3999" spans="5:5" x14ac:dyDescent="0.3">
      <c r="E3999"/>
    </row>
    <row r="4000" spans="5:5" x14ac:dyDescent="0.3">
      <c r="E4000"/>
    </row>
    <row r="4001" spans="5:5" x14ac:dyDescent="0.3">
      <c r="E4001"/>
    </row>
    <row r="4002" spans="5:5" x14ac:dyDescent="0.3">
      <c r="E4002"/>
    </row>
    <row r="4003" spans="5:5" x14ac:dyDescent="0.3">
      <c r="E4003"/>
    </row>
    <row r="4004" spans="5:5" x14ac:dyDescent="0.3">
      <c r="E4004"/>
    </row>
    <row r="4005" spans="5:5" x14ac:dyDescent="0.3">
      <c r="E4005"/>
    </row>
    <row r="4006" spans="5:5" x14ac:dyDescent="0.3">
      <c r="E4006"/>
    </row>
    <row r="4007" spans="5:5" x14ac:dyDescent="0.3">
      <c r="E4007"/>
    </row>
    <row r="4008" spans="5:5" x14ac:dyDescent="0.3">
      <c r="E4008"/>
    </row>
    <row r="4009" spans="5:5" x14ac:dyDescent="0.3">
      <c r="E4009"/>
    </row>
    <row r="4010" spans="5:5" x14ac:dyDescent="0.3">
      <c r="E4010"/>
    </row>
    <row r="4011" spans="5:5" x14ac:dyDescent="0.3">
      <c r="E4011"/>
    </row>
    <row r="4012" spans="5:5" x14ac:dyDescent="0.3">
      <c r="E4012"/>
    </row>
    <row r="4013" spans="5:5" x14ac:dyDescent="0.3">
      <c r="E4013"/>
    </row>
    <row r="4014" spans="5:5" x14ac:dyDescent="0.3">
      <c r="E4014"/>
    </row>
    <row r="4015" spans="5:5" x14ac:dyDescent="0.3">
      <c r="E4015"/>
    </row>
    <row r="4016" spans="5:5" x14ac:dyDescent="0.3">
      <c r="E4016"/>
    </row>
    <row r="4017" spans="5:5" x14ac:dyDescent="0.3">
      <c r="E4017"/>
    </row>
    <row r="4018" spans="5:5" x14ac:dyDescent="0.3">
      <c r="E4018"/>
    </row>
    <row r="4019" spans="5:5" x14ac:dyDescent="0.3">
      <c r="E4019"/>
    </row>
    <row r="4020" spans="5:5" x14ac:dyDescent="0.3">
      <c r="E4020"/>
    </row>
    <row r="4021" spans="5:5" x14ac:dyDescent="0.3">
      <c r="E4021"/>
    </row>
    <row r="4022" spans="5:5" x14ac:dyDescent="0.3">
      <c r="E4022"/>
    </row>
    <row r="4023" spans="5:5" x14ac:dyDescent="0.3">
      <c r="E4023"/>
    </row>
    <row r="4024" spans="5:5" x14ac:dyDescent="0.3">
      <c r="E4024"/>
    </row>
    <row r="4025" spans="5:5" x14ac:dyDescent="0.3">
      <c r="E4025"/>
    </row>
    <row r="4026" spans="5:5" x14ac:dyDescent="0.3">
      <c r="E4026"/>
    </row>
    <row r="4027" spans="5:5" x14ac:dyDescent="0.3">
      <c r="E4027"/>
    </row>
    <row r="4028" spans="5:5" x14ac:dyDescent="0.3">
      <c r="E4028"/>
    </row>
    <row r="4029" spans="5:5" x14ac:dyDescent="0.3">
      <c r="E4029"/>
    </row>
    <row r="4030" spans="5:5" x14ac:dyDescent="0.3">
      <c r="E4030"/>
    </row>
    <row r="4031" spans="5:5" x14ac:dyDescent="0.3">
      <c r="E4031"/>
    </row>
    <row r="4032" spans="5:5" x14ac:dyDescent="0.3">
      <c r="E4032"/>
    </row>
    <row r="4033" spans="5:5" x14ac:dyDescent="0.3">
      <c r="E4033"/>
    </row>
    <row r="4034" spans="5:5" x14ac:dyDescent="0.3">
      <c r="E4034"/>
    </row>
    <row r="4035" spans="5:5" x14ac:dyDescent="0.3">
      <c r="E4035"/>
    </row>
    <row r="4036" spans="5:5" x14ac:dyDescent="0.3">
      <c r="E4036"/>
    </row>
    <row r="4037" spans="5:5" x14ac:dyDescent="0.3">
      <c r="E4037"/>
    </row>
    <row r="4038" spans="5:5" x14ac:dyDescent="0.3">
      <c r="E4038"/>
    </row>
    <row r="4039" spans="5:5" x14ac:dyDescent="0.3">
      <c r="E4039"/>
    </row>
    <row r="4040" spans="5:5" x14ac:dyDescent="0.3">
      <c r="E4040"/>
    </row>
    <row r="4041" spans="5:5" x14ac:dyDescent="0.3">
      <c r="E4041"/>
    </row>
    <row r="4042" spans="5:5" x14ac:dyDescent="0.3">
      <c r="E4042"/>
    </row>
    <row r="4043" spans="5:5" x14ac:dyDescent="0.3">
      <c r="E4043"/>
    </row>
    <row r="4044" spans="5:5" x14ac:dyDescent="0.3">
      <c r="E4044"/>
    </row>
    <row r="4045" spans="5:5" x14ac:dyDescent="0.3">
      <c r="E4045"/>
    </row>
    <row r="4046" spans="5:5" x14ac:dyDescent="0.3">
      <c r="E4046"/>
    </row>
    <row r="4047" spans="5:5" x14ac:dyDescent="0.3">
      <c r="E4047"/>
    </row>
    <row r="4048" spans="5:5" x14ac:dyDescent="0.3">
      <c r="E4048"/>
    </row>
    <row r="4049" spans="5:5" x14ac:dyDescent="0.3">
      <c r="E4049"/>
    </row>
    <row r="4050" spans="5:5" x14ac:dyDescent="0.3">
      <c r="E4050"/>
    </row>
    <row r="4051" spans="5:5" x14ac:dyDescent="0.3">
      <c r="E4051"/>
    </row>
    <row r="4052" spans="5:5" x14ac:dyDescent="0.3">
      <c r="E4052"/>
    </row>
    <row r="4053" spans="5:5" x14ac:dyDescent="0.3">
      <c r="E4053"/>
    </row>
    <row r="4054" spans="5:5" x14ac:dyDescent="0.3">
      <c r="E4054"/>
    </row>
    <row r="4055" spans="5:5" x14ac:dyDescent="0.3">
      <c r="E4055"/>
    </row>
    <row r="4056" spans="5:5" x14ac:dyDescent="0.3">
      <c r="E4056"/>
    </row>
    <row r="4057" spans="5:5" x14ac:dyDescent="0.3">
      <c r="E4057"/>
    </row>
    <row r="4058" spans="5:5" x14ac:dyDescent="0.3">
      <c r="E4058"/>
    </row>
    <row r="4059" spans="5:5" x14ac:dyDescent="0.3">
      <c r="E4059"/>
    </row>
    <row r="4060" spans="5:5" x14ac:dyDescent="0.3">
      <c r="E4060"/>
    </row>
    <row r="4061" spans="5:5" x14ac:dyDescent="0.3">
      <c r="E4061"/>
    </row>
    <row r="4062" spans="5:5" x14ac:dyDescent="0.3">
      <c r="E4062"/>
    </row>
    <row r="4063" spans="5:5" x14ac:dyDescent="0.3">
      <c r="E4063"/>
    </row>
    <row r="4064" spans="5:5" x14ac:dyDescent="0.3">
      <c r="E4064"/>
    </row>
    <row r="4065" spans="5:5" x14ac:dyDescent="0.3">
      <c r="E4065"/>
    </row>
    <row r="4066" spans="5:5" x14ac:dyDescent="0.3">
      <c r="E4066"/>
    </row>
    <row r="4067" spans="5:5" x14ac:dyDescent="0.3">
      <c r="E4067"/>
    </row>
    <row r="4068" spans="5:5" x14ac:dyDescent="0.3">
      <c r="E4068"/>
    </row>
    <row r="4069" spans="5:5" x14ac:dyDescent="0.3">
      <c r="E4069"/>
    </row>
    <row r="4070" spans="5:5" x14ac:dyDescent="0.3">
      <c r="E4070"/>
    </row>
    <row r="4071" spans="5:5" x14ac:dyDescent="0.3">
      <c r="E4071"/>
    </row>
    <row r="4072" spans="5:5" x14ac:dyDescent="0.3">
      <c r="E4072"/>
    </row>
    <row r="4073" spans="5:5" x14ac:dyDescent="0.3">
      <c r="E4073"/>
    </row>
    <row r="4074" spans="5:5" x14ac:dyDescent="0.3">
      <c r="E4074"/>
    </row>
    <row r="4075" spans="5:5" x14ac:dyDescent="0.3">
      <c r="E4075"/>
    </row>
    <row r="4076" spans="5:5" x14ac:dyDescent="0.3">
      <c r="E4076"/>
    </row>
    <row r="4077" spans="5:5" x14ac:dyDescent="0.3">
      <c r="E4077"/>
    </row>
    <row r="4078" spans="5:5" x14ac:dyDescent="0.3">
      <c r="E4078"/>
    </row>
    <row r="4079" spans="5:5" x14ac:dyDescent="0.3">
      <c r="E4079"/>
    </row>
    <row r="4080" spans="5:5" x14ac:dyDescent="0.3">
      <c r="E4080"/>
    </row>
    <row r="4081" spans="5:5" x14ac:dyDescent="0.3">
      <c r="E4081"/>
    </row>
    <row r="4082" spans="5:5" x14ac:dyDescent="0.3">
      <c r="E4082"/>
    </row>
    <row r="4083" spans="5:5" x14ac:dyDescent="0.3">
      <c r="E4083"/>
    </row>
    <row r="4084" spans="5:5" x14ac:dyDescent="0.3">
      <c r="E4084"/>
    </row>
    <row r="4085" spans="5:5" x14ac:dyDescent="0.3">
      <c r="E4085"/>
    </row>
    <row r="4086" spans="5:5" x14ac:dyDescent="0.3">
      <c r="E4086"/>
    </row>
    <row r="4087" spans="5:5" x14ac:dyDescent="0.3">
      <c r="E4087"/>
    </row>
    <row r="4088" spans="5:5" x14ac:dyDescent="0.3">
      <c r="E4088"/>
    </row>
    <row r="4089" spans="5:5" x14ac:dyDescent="0.3">
      <c r="E4089"/>
    </row>
    <row r="4090" spans="5:5" x14ac:dyDescent="0.3">
      <c r="E4090"/>
    </row>
    <row r="4091" spans="5:5" x14ac:dyDescent="0.3">
      <c r="E4091"/>
    </row>
    <row r="4092" spans="5:5" x14ac:dyDescent="0.3">
      <c r="E4092"/>
    </row>
    <row r="4093" spans="5:5" x14ac:dyDescent="0.3">
      <c r="E4093"/>
    </row>
    <row r="4094" spans="5:5" x14ac:dyDescent="0.3">
      <c r="E4094"/>
    </row>
    <row r="4095" spans="5:5" x14ac:dyDescent="0.3">
      <c r="E4095"/>
    </row>
    <row r="4096" spans="5:5" x14ac:dyDescent="0.3">
      <c r="E4096"/>
    </row>
    <row r="4097" spans="5:5" x14ac:dyDescent="0.3">
      <c r="E4097"/>
    </row>
    <row r="4098" spans="5:5" x14ac:dyDescent="0.3">
      <c r="E4098"/>
    </row>
    <row r="4099" spans="5:5" x14ac:dyDescent="0.3">
      <c r="E4099"/>
    </row>
    <row r="4100" spans="5:5" x14ac:dyDescent="0.3">
      <c r="E4100"/>
    </row>
    <row r="4101" spans="5:5" x14ac:dyDescent="0.3">
      <c r="E4101"/>
    </row>
    <row r="4102" spans="5:5" x14ac:dyDescent="0.3">
      <c r="E4102"/>
    </row>
    <row r="4103" spans="5:5" x14ac:dyDescent="0.3">
      <c r="E4103"/>
    </row>
    <row r="4104" spans="5:5" x14ac:dyDescent="0.3">
      <c r="E4104"/>
    </row>
    <row r="4105" spans="5:5" x14ac:dyDescent="0.3">
      <c r="E4105"/>
    </row>
    <row r="4106" spans="5:5" x14ac:dyDescent="0.3">
      <c r="E4106"/>
    </row>
    <row r="4107" spans="5:5" x14ac:dyDescent="0.3">
      <c r="E4107"/>
    </row>
    <row r="4108" spans="5:5" x14ac:dyDescent="0.3">
      <c r="E4108"/>
    </row>
    <row r="4109" spans="5:5" x14ac:dyDescent="0.3">
      <c r="E4109"/>
    </row>
    <row r="4110" spans="5:5" x14ac:dyDescent="0.3">
      <c r="E4110"/>
    </row>
    <row r="4111" spans="5:5" x14ac:dyDescent="0.3">
      <c r="E4111"/>
    </row>
    <row r="4112" spans="5:5" x14ac:dyDescent="0.3">
      <c r="E4112"/>
    </row>
    <row r="4113" spans="5:5" x14ac:dyDescent="0.3">
      <c r="E4113"/>
    </row>
    <row r="4114" spans="5:5" x14ac:dyDescent="0.3">
      <c r="E4114"/>
    </row>
    <row r="4115" spans="5:5" x14ac:dyDescent="0.3">
      <c r="E4115"/>
    </row>
    <row r="4116" spans="5:5" x14ac:dyDescent="0.3">
      <c r="E4116"/>
    </row>
    <row r="4117" spans="5:5" x14ac:dyDescent="0.3">
      <c r="E4117"/>
    </row>
    <row r="4118" spans="5:5" x14ac:dyDescent="0.3">
      <c r="E4118"/>
    </row>
    <row r="4119" spans="5:5" x14ac:dyDescent="0.3">
      <c r="E4119"/>
    </row>
    <row r="4120" spans="5:5" x14ac:dyDescent="0.3">
      <c r="E4120"/>
    </row>
    <row r="4121" spans="5:5" x14ac:dyDescent="0.3">
      <c r="E4121"/>
    </row>
    <row r="4122" spans="5:5" x14ac:dyDescent="0.3">
      <c r="E4122"/>
    </row>
    <row r="4123" spans="5:5" x14ac:dyDescent="0.3">
      <c r="E4123"/>
    </row>
    <row r="4124" spans="5:5" x14ac:dyDescent="0.3">
      <c r="E4124"/>
    </row>
    <row r="4125" spans="5:5" x14ac:dyDescent="0.3">
      <c r="E4125"/>
    </row>
    <row r="4126" spans="5:5" x14ac:dyDescent="0.3">
      <c r="E4126"/>
    </row>
    <row r="4127" spans="5:5" x14ac:dyDescent="0.3">
      <c r="E4127"/>
    </row>
    <row r="4128" spans="5:5" x14ac:dyDescent="0.3">
      <c r="E4128"/>
    </row>
    <row r="4129" spans="5:5" x14ac:dyDescent="0.3">
      <c r="E4129"/>
    </row>
    <row r="4130" spans="5:5" x14ac:dyDescent="0.3">
      <c r="E4130"/>
    </row>
    <row r="4131" spans="5:5" x14ac:dyDescent="0.3">
      <c r="E4131"/>
    </row>
    <row r="4132" spans="5:5" x14ac:dyDescent="0.3">
      <c r="E4132"/>
    </row>
    <row r="4133" spans="5:5" x14ac:dyDescent="0.3">
      <c r="E4133"/>
    </row>
    <row r="4134" spans="5:5" x14ac:dyDescent="0.3">
      <c r="E4134"/>
    </row>
    <row r="4135" spans="5:5" x14ac:dyDescent="0.3">
      <c r="E4135"/>
    </row>
    <row r="4136" spans="5:5" x14ac:dyDescent="0.3">
      <c r="E4136"/>
    </row>
    <row r="4137" spans="5:5" x14ac:dyDescent="0.3">
      <c r="E4137"/>
    </row>
    <row r="4138" spans="5:5" x14ac:dyDescent="0.3">
      <c r="E4138"/>
    </row>
    <row r="4139" spans="5:5" x14ac:dyDescent="0.3">
      <c r="E4139"/>
    </row>
    <row r="4140" spans="5:5" x14ac:dyDescent="0.3">
      <c r="E4140"/>
    </row>
    <row r="4141" spans="5:5" x14ac:dyDescent="0.3">
      <c r="E4141"/>
    </row>
    <row r="4142" spans="5:5" x14ac:dyDescent="0.3">
      <c r="E4142"/>
    </row>
    <row r="4143" spans="5:5" x14ac:dyDescent="0.3">
      <c r="E4143"/>
    </row>
    <row r="4144" spans="5:5" x14ac:dyDescent="0.3">
      <c r="E4144"/>
    </row>
    <row r="4145" spans="5:5" x14ac:dyDescent="0.3">
      <c r="E4145"/>
    </row>
    <row r="4146" spans="5:5" x14ac:dyDescent="0.3">
      <c r="E4146"/>
    </row>
    <row r="4147" spans="5:5" x14ac:dyDescent="0.3">
      <c r="E4147"/>
    </row>
    <row r="4148" spans="5:5" x14ac:dyDescent="0.3">
      <c r="E4148"/>
    </row>
    <row r="4149" spans="5:5" x14ac:dyDescent="0.3">
      <c r="E4149"/>
    </row>
    <row r="4150" spans="5:5" x14ac:dyDescent="0.3">
      <c r="E4150"/>
    </row>
    <row r="4151" spans="5:5" x14ac:dyDescent="0.3">
      <c r="E4151"/>
    </row>
    <row r="4152" spans="5:5" x14ac:dyDescent="0.3">
      <c r="E4152"/>
    </row>
    <row r="4153" spans="5:5" x14ac:dyDescent="0.3">
      <c r="E4153"/>
    </row>
    <row r="4154" spans="5:5" x14ac:dyDescent="0.3">
      <c r="E4154"/>
    </row>
    <row r="4155" spans="5:5" x14ac:dyDescent="0.3">
      <c r="E4155"/>
    </row>
    <row r="4156" spans="5:5" x14ac:dyDescent="0.3">
      <c r="E4156"/>
    </row>
    <row r="4157" spans="5:5" x14ac:dyDescent="0.3">
      <c r="E4157"/>
    </row>
    <row r="4158" spans="5:5" x14ac:dyDescent="0.3">
      <c r="E4158"/>
    </row>
    <row r="4159" spans="5:5" x14ac:dyDescent="0.3">
      <c r="E4159"/>
    </row>
    <row r="4160" spans="5:5" x14ac:dyDescent="0.3">
      <c r="E4160"/>
    </row>
    <row r="4161" spans="5:5" x14ac:dyDescent="0.3">
      <c r="E4161"/>
    </row>
    <row r="4162" spans="5:5" x14ac:dyDescent="0.3">
      <c r="E4162"/>
    </row>
    <row r="4163" spans="5:5" x14ac:dyDescent="0.3">
      <c r="E4163"/>
    </row>
    <row r="4164" spans="5:5" x14ac:dyDescent="0.3">
      <c r="E4164"/>
    </row>
    <row r="4165" spans="5:5" x14ac:dyDescent="0.3">
      <c r="E4165"/>
    </row>
    <row r="4166" spans="5:5" x14ac:dyDescent="0.3">
      <c r="E4166"/>
    </row>
    <row r="4167" spans="5:5" x14ac:dyDescent="0.3">
      <c r="E4167"/>
    </row>
    <row r="4168" spans="5:5" x14ac:dyDescent="0.3">
      <c r="E4168"/>
    </row>
    <row r="4169" spans="5:5" x14ac:dyDescent="0.3">
      <c r="E4169"/>
    </row>
    <row r="4170" spans="5:5" x14ac:dyDescent="0.3">
      <c r="E4170"/>
    </row>
    <row r="4171" spans="5:5" x14ac:dyDescent="0.3">
      <c r="E4171"/>
    </row>
    <row r="4172" spans="5:5" x14ac:dyDescent="0.3">
      <c r="E4172"/>
    </row>
    <row r="4173" spans="5:5" x14ac:dyDescent="0.3">
      <c r="E4173"/>
    </row>
    <row r="4174" spans="5:5" x14ac:dyDescent="0.3">
      <c r="E4174"/>
    </row>
    <row r="4175" spans="5:5" x14ac:dyDescent="0.3">
      <c r="E4175"/>
    </row>
    <row r="4176" spans="5:5" x14ac:dyDescent="0.3">
      <c r="E4176"/>
    </row>
    <row r="4177" spans="5:5" x14ac:dyDescent="0.3">
      <c r="E4177"/>
    </row>
    <row r="4178" spans="5:5" x14ac:dyDescent="0.3">
      <c r="E4178"/>
    </row>
    <row r="4179" spans="5:5" x14ac:dyDescent="0.3">
      <c r="E4179"/>
    </row>
    <row r="4180" spans="5:5" x14ac:dyDescent="0.3">
      <c r="E4180"/>
    </row>
    <row r="4181" spans="5:5" x14ac:dyDescent="0.3">
      <c r="E4181"/>
    </row>
    <row r="4182" spans="5:5" x14ac:dyDescent="0.3">
      <c r="E4182"/>
    </row>
    <row r="4183" spans="5:5" x14ac:dyDescent="0.3">
      <c r="E4183"/>
    </row>
    <row r="4184" spans="5:5" x14ac:dyDescent="0.3">
      <c r="E4184"/>
    </row>
    <row r="4185" spans="5:5" x14ac:dyDescent="0.3">
      <c r="E4185"/>
    </row>
    <row r="4186" spans="5:5" x14ac:dyDescent="0.3">
      <c r="E4186"/>
    </row>
    <row r="4187" spans="5:5" x14ac:dyDescent="0.3">
      <c r="E4187"/>
    </row>
    <row r="4188" spans="5:5" x14ac:dyDescent="0.3">
      <c r="E4188"/>
    </row>
    <row r="4189" spans="5:5" x14ac:dyDescent="0.3">
      <c r="E4189"/>
    </row>
    <row r="4190" spans="5:5" x14ac:dyDescent="0.3">
      <c r="E4190"/>
    </row>
    <row r="4191" spans="5:5" x14ac:dyDescent="0.3">
      <c r="E4191"/>
    </row>
    <row r="4192" spans="5:5" x14ac:dyDescent="0.3">
      <c r="E4192"/>
    </row>
    <row r="4193" spans="5:5" x14ac:dyDescent="0.3">
      <c r="E4193"/>
    </row>
    <row r="4194" spans="5:5" x14ac:dyDescent="0.3">
      <c r="E4194"/>
    </row>
    <row r="4195" spans="5:5" x14ac:dyDescent="0.3">
      <c r="E4195"/>
    </row>
    <row r="4196" spans="5:5" x14ac:dyDescent="0.3">
      <c r="E4196"/>
    </row>
    <row r="4197" spans="5:5" x14ac:dyDescent="0.3">
      <c r="E4197"/>
    </row>
    <row r="4198" spans="5:5" x14ac:dyDescent="0.3">
      <c r="E4198"/>
    </row>
    <row r="4199" spans="5:5" x14ac:dyDescent="0.3">
      <c r="E4199"/>
    </row>
    <row r="4200" spans="5:5" x14ac:dyDescent="0.3">
      <c r="E4200"/>
    </row>
    <row r="4201" spans="5:5" x14ac:dyDescent="0.3">
      <c r="E4201"/>
    </row>
    <row r="4202" spans="5:5" x14ac:dyDescent="0.3">
      <c r="E4202"/>
    </row>
    <row r="4203" spans="5:5" x14ac:dyDescent="0.3">
      <c r="E4203"/>
    </row>
    <row r="4204" spans="5:5" x14ac:dyDescent="0.3">
      <c r="E4204"/>
    </row>
    <row r="4205" spans="5:5" x14ac:dyDescent="0.3">
      <c r="E4205"/>
    </row>
    <row r="4206" spans="5:5" x14ac:dyDescent="0.3">
      <c r="E4206"/>
    </row>
    <row r="4207" spans="5:5" x14ac:dyDescent="0.3">
      <c r="E4207"/>
    </row>
    <row r="4208" spans="5:5" x14ac:dyDescent="0.3">
      <c r="E4208"/>
    </row>
    <row r="4209" spans="5:5" x14ac:dyDescent="0.3">
      <c r="E4209"/>
    </row>
    <row r="4210" spans="5:5" x14ac:dyDescent="0.3">
      <c r="E4210"/>
    </row>
    <row r="4211" spans="5:5" x14ac:dyDescent="0.3">
      <c r="E4211"/>
    </row>
    <row r="4212" spans="5:5" x14ac:dyDescent="0.3">
      <c r="E4212"/>
    </row>
    <row r="4213" spans="5:5" x14ac:dyDescent="0.3">
      <c r="E4213"/>
    </row>
    <row r="4214" spans="5:5" x14ac:dyDescent="0.3">
      <c r="E4214"/>
    </row>
    <row r="4215" spans="5:5" x14ac:dyDescent="0.3">
      <c r="E4215"/>
    </row>
    <row r="4216" spans="5:5" x14ac:dyDescent="0.3">
      <c r="E4216"/>
    </row>
    <row r="4217" spans="5:5" x14ac:dyDescent="0.3">
      <c r="E4217"/>
    </row>
    <row r="4218" spans="5:5" x14ac:dyDescent="0.3">
      <c r="E4218"/>
    </row>
    <row r="4219" spans="5:5" x14ac:dyDescent="0.3">
      <c r="E4219"/>
    </row>
    <row r="4220" spans="5:5" x14ac:dyDescent="0.3">
      <c r="E4220"/>
    </row>
    <row r="4221" spans="5:5" x14ac:dyDescent="0.3">
      <c r="E4221"/>
    </row>
    <row r="4222" spans="5:5" x14ac:dyDescent="0.3">
      <c r="E4222"/>
    </row>
    <row r="4223" spans="5:5" x14ac:dyDescent="0.3">
      <c r="E4223"/>
    </row>
    <row r="4224" spans="5:5" x14ac:dyDescent="0.3">
      <c r="E4224"/>
    </row>
    <row r="4225" spans="5:5" x14ac:dyDescent="0.3">
      <c r="E4225"/>
    </row>
    <row r="4226" spans="5:5" x14ac:dyDescent="0.3">
      <c r="E4226"/>
    </row>
    <row r="4227" spans="5:5" x14ac:dyDescent="0.3">
      <c r="E4227"/>
    </row>
    <row r="4228" spans="5:5" x14ac:dyDescent="0.3">
      <c r="E4228"/>
    </row>
    <row r="4229" spans="5:5" x14ac:dyDescent="0.3">
      <c r="E4229"/>
    </row>
    <row r="4230" spans="5:5" x14ac:dyDescent="0.3">
      <c r="E4230"/>
    </row>
    <row r="4231" spans="5:5" x14ac:dyDescent="0.3">
      <c r="E4231"/>
    </row>
    <row r="4232" spans="5:5" x14ac:dyDescent="0.3">
      <c r="E4232"/>
    </row>
    <row r="4233" spans="5:5" x14ac:dyDescent="0.3">
      <c r="E4233"/>
    </row>
    <row r="4234" spans="5:5" x14ac:dyDescent="0.3">
      <c r="E4234"/>
    </row>
    <row r="4235" spans="5:5" x14ac:dyDescent="0.3">
      <c r="E4235"/>
    </row>
    <row r="4236" spans="5:5" x14ac:dyDescent="0.3">
      <c r="E4236"/>
    </row>
    <row r="4237" spans="5:5" x14ac:dyDescent="0.3">
      <c r="E4237"/>
    </row>
    <row r="4238" spans="5:5" x14ac:dyDescent="0.3">
      <c r="E4238"/>
    </row>
    <row r="4239" spans="5:5" x14ac:dyDescent="0.3">
      <c r="E4239"/>
    </row>
    <row r="4240" spans="5:5" x14ac:dyDescent="0.3">
      <c r="E4240"/>
    </row>
    <row r="4241" spans="5:5" x14ac:dyDescent="0.3">
      <c r="E4241"/>
    </row>
    <row r="4242" spans="5:5" x14ac:dyDescent="0.3">
      <c r="E4242"/>
    </row>
    <row r="4243" spans="5:5" x14ac:dyDescent="0.3">
      <c r="E4243"/>
    </row>
    <row r="4244" spans="5:5" x14ac:dyDescent="0.3">
      <c r="E4244"/>
    </row>
    <row r="4245" spans="5:5" x14ac:dyDescent="0.3">
      <c r="E4245"/>
    </row>
    <row r="4246" spans="5:5" x14ac:dyDescent="0.3">
      <c r="E4246"/>
    </row>
    <row r="4247" spans="5:5" x14ac:dyDescent="0.3">
      <c r="E4247"/>
    </row>
    <row r="4248" spans="5:5" x14ac:dyDescent="0.3">
      <c r="E4248"/>
    </row>
    <row r="4249" spans="5:5" x14ac:dyDescent="0.3">
      <c r="E4249"/>
    </row>
    <row r="4250" spans="5:5" x14ac:dyDescent="0.3">
      <c r="E4250"/>
    </row>
    <row r="4251" spans="5:5" x14ac:dyDescent="0.3">
      <c r="E4251"/>
    </row>
    <row r="4252" spans="5:5" x14ac:dyDescent="0.3">
      <c r="E4252"/>
    </row>
    <row r="4253" spans="5:5" x14ac:dyDescent="0.3">
      <c r="E4253"/>
    </row>
    <row r="4254" spans="5:5" x14ac:dyDescent="0.3">
      <c r="E4254"/>
    </row>
    <row r="4255" spans="5:5" x14ac:dyDescent="0.3">
      <c r="E4255"/>
    </row>
    <row r="4256" spans="5:5" x14ac:dyDescent="0.3">
      <c r="E4256"/>
    </row>
    <row r="4257" spans="5:5" x14ac:dyDescent="0.3">
      <c r="E4257"/>
    </row>
    <row r="4258" spans="5:5" x14ac:dyDescent="0.3">
      <c r="E4258"/>
    </row>
    <row r="4259" spans="5:5" x14ac:dyDescent="0.3">
      <c r="E4259"/>
    </row>
    <row r="4260" spans="5:5" x14ac:dyDescent="0.3">
      <c r="E4260"/>
    </row>
    <row r="4261" spans="5:5" x14ac:dyDescent="0.3">
      <c r="E4261"/>
    </row>
    <row r="4262" spans="5:5" x14ac:dyDescent="0.3">
      <c r="E4262"/>
    </row>
    <row r="4263" spans="5:5" x14ac:dyDescent="0.3">
      <c r="E4263"/>
    </row>
    <row r="4264" spans="5:5" x14ac:dyDescent="0.3">
      <c r="E4264"/>
    </row>
    <row r="4265" spans="5:5" x14ac:dyDescent="0.3">
      <c r="E4265"/>
    </row>
    <row r="4266" spans="5:5" x14ac:dyDescent="0.3">
      <c r="E4266"/>
    </row>
    <row r="4267" spans="5:5" x14ac:dyDescent="0.3">
      <c r="E4267"/>
    </row>
    <row r="4268" spans="5:5" x14ac:dyDescent="0.3">
      <c r="E4268"/>
    </row>
    <row r="4269" spans="5:5" x14ac:dyDescent="0.3">
      <c r="E4269"/>
    </row>
    <row r="4270" spans="5:5" x14ac:dyDescent="0.3">
      <c r="E4270"/>
    </row>
    <row r="4271" spans="5:5" x14ac:dyDescent="0.3">
      <c r="E4271"/>
    </row>
    <row r="4272" spans="5:5" x14ac:dyDescent="0.3">
      <c r="E4272"/>
    </row>
    <row r="4273" spans="5:5" x14ac:dyDescent="0.3">
      <c r="E4273"/>
    </row>
    <row r="4274" spans="5:5" x14ac:dyDescent="0.3">
      <c r="E4274"/>
    </row>
    <row r="4275" spans="5:5" x14ac:dyDescent="0.3">
      <c r="E4275"/>
    </row>
    <row r="4276" spans="5:5" x14ac:dyDescent="0.3">
      <c r="E4276"/>
    </row>
    <row r="4277" spans="5:5" x14ac:dyDescent="0.3">
      <c r="E4277"/>
    </row>
    <row r="4278" spans="5:5" x14ac:dyDescent="0.3">
      <c r="E4278"/>
    </row>
    <row r="4279" spans="5:5" x14ac:dyDescent="0.3">
      <c r="E4279"/>
    </row>
    <row r="4280" spans="5:5" x14ac:dyDescent="0.3">
      <c r="E4280"/>
    </row>
    <row r="4281" spans="5:5" x14ac:dyDescent="0.3">
      <c r="E4281"/>
    </row>
    <row r="4282" spans="5:5" x14ac:dyDescent="0.3">
      <c r="E4282"/>
    </row>
    <row r="4283" spans="5:5" x14ac:dyDescent="0.3">
      <c r="E4283"/>
    </row>
    <row r="4284" spans="5:5" x14ac:dyDescent="0.3">
      <c r="E4284"/>
    </row>
    <row r="4285" spans="5:5" x14ac:dyDescent="0.3">
      <c r="E4285"/>
    </row>
    <row r="4286" spans="5:5" x14ac:dyDescent="0.3">
      <c r="E4286"/>
    </row>
    <row r="4287" spans="5:5" x14ac:dyDescent="0.3">
      <c r="E4287"/>
    </row>
    <row r="4288" spans="5:5" x14ac:dyDescent="0.3">
      <c r="E4288"/>
    </row>
    <row r="4289" spans="5:5" x14ac:dyDescent="0.3">
      <c r="E4289"/>
    </row>
    <row r="4290" spans="5:5" x14ac:dyDescent="0.3">
      <c r="E4290"/>
    </row>
    <row r="4291" spans="5:5" x14ac:dyDescent="0.3">
      <c r="E4291"/>
    </row>
    <row r="4292" spans="5:5" x14ac:dyDescent="0.3">
      <c r="E4292"/>
    </row>
    <row r="4293" spans="5:5" x14ac:dyDescent="0.3">
      <c r="E4293"/>
    </row>
    <row r="4294" spans="5:5" x14ac:dyDescent="0.3">
      <c r="E4294"/>
    </row>
    <row r="4295" spans="5:5" x14ac:dyDescent="0.3">
      <c r="E4295"/>
    </row>
    <row r="4296" spans="5:5" x14ac:dyDescent="0.3">
      <c r="E4296"/>
    </row>
    <row r="4297" spans="5:5" x14ac:dyDescent="0.3">
      <c r="E4297"/>
    </row>
    <row r="4298" spans="5:5" x14ac:dyDescent="0.3">
      <c r="E4298"/>
    </row>
    <row r="4299" spans="5:5" x14ac:dyDescent="0.3">
      <c r="E4299"/>
    </row>
    <row r="4300" spans="5:5" x14ac:dyDescent="0.3">
      <c r="E4300"/>
    </row>
    <row r="4301" spans="5:5" x14ac:dyDescent="0.3">
      <c r="E4301"/>
    </row>
    <row r="4302" spans="5:5" x14ac:dyDescent="0.3">
      <c r="E4302"/>
    </row>
    <row r="4303" spans="5:5" x14ac:dyDescent="0.3">
      <c r="E4303"/>
    </row>
    <row r="4304" spans="5:5" x14ac:dyDescent="0.3">
      <c r="E4304"/>
    </row>
    <row r="4305" spans="5:5" x14ac:dyDescent="0.3">
      <c r="E4305"/>
    </row>
    <row r="4306" spans="5:5" x14ac:dyDescent="0.3">
      <c r="E4306"/>
    </row>
    <row r="4307" spans="5:5" x14ac:dyDescent="0.3">
      <c r="E4307"/>
    </row>
    <row r="4308" spans="5:5" x14ac:dyDescent="0.3">
      <c r="E4308"/>
    </row>
    <row r="4309" spans="5:5" x14ac:dyDescent="0.3">
      <c r="E4309"/>
    </row>
    <row r="4310" spans="5:5" x14ac:dyDescent="0.3">
      <c r="E4310"/>
    </row>
    <row r="4311" spans="5:5" x14ac:dyDescent="0.3">
      <c r="E4311"/>
    </row>
    <row r="4312" spans="5:5" x14ac:dyDescent="0.3">
      <c r="E4312"/>
    </row>
    <row r="4313" spans="5:5" x14ac:dyDescent="0.3">
      <c r="E4313"/>
    </row>
    <row r="4314" spans="5:5" x14ac:dyDescent="0.3">
      <c r="E4314"/>
    </row>
    <row r="4315" spans="5:5" x14ac:dyDescent="0.3">
      <c r="E4315"/>
    </row>
    <row r="4316" spans="5:5" x14ac:dyDescent="0.3">
      <c r="E4316"/>
    </row>
    <row r="4317" spans="5:5" x14ac:dyDescent="0.3">
      <c r="E4317"/>
    </row>
    <row r="4318" spans="5:5" x14ac:dyDescent="0.3">
      <c r="E4318"/>
    </row>
    <row r="4319" spans="5:5" x14ac:dyDescent="0.3">
      <c r="E4319"/>
    </row>
    <row r="4320" spans="5:5" x14ac:dyDescent="0.3">
      <c r="E4320"/>
    </row>
    <row r="4321" spans="5:5" x14ac:dyDescent="0.3">
      <c r="E4321"/>
    </row>
    <row r="4322" spans="5:5" x14ac:dyDescent="0.3">
      <c r="E4322"/>
    </row>
    <row r="4323" spans="5:5" x14ac:dyDescent="0.3">
      <c r="E4323"/>
    </row>
    <row r="4324" spans="5:5" x14ac:dyDescent="0.3">
      <c r="E4324"/>
    </row>
    <row r="4325" spans="5:5" x14ac:dyDescent="0.3">
      <c r="E4325"/>
    </row>
    <row r="4326" spans="5:5" x14ac:dyDescent="0.3">
      <c r="E4326"/>
    </row>
    <row r="4327" spans="5:5" x14ac:dyDescent="0.3">
      <c r="E4327"/>
    </row>
    <row r="4328" spans="5:5" x14ac:dyDescent="0.3">
      <c r="E4328"/>
    </row>
    <row r="4329" spans="5:5" x14ac:dyDescent="0.3">
      <c r="E4329"/>
    </row>
    <row r="4330" spans="5:5" x14ac:dyDescent="0.3">
      <c r="E4330"/>
    </row>
    <row r="4331" spans="5:5" x14ac:dyDescent="0.3">
      <c r="E4331"/>
    </row>
    <row r="4332" spans="5:5" x14ac:dyDescent="0.3">
      <c r="E4332"/>
    </row>
    <row r="4333" spans="5:5" x14ac:dyDescent="0.3">
      <c r="E4333"/>
    </row>
    <row r="4334" spans="5:5" x14ac:dyDescent="0.3">
      <c r="E4334"/>
    </row>
    <row r="4335" spans="5:5" x14ac:dyDescent="0.3">
      <c r="E4335"/>
    </row>
    <row r="4336" spans="5:5" x14ac:dyDescent="0.3">
      <c r="E4336"/>
    </row>
    <row r="4337" spans="5:5" x14ac:dyDescent="0.3">
      <c r="E4337"/>
    </row>
    <row r="4338" spans="5:5" x14ac:dyDescent="0.3">
      <c r="E4338"/>
    </row>
    <row r="4339" spans="5:5" x14ac:dyDescent="0.3">
      <c r="E4339"/>
    </row>
    <row r="4340" spans="5:5" x14ac:dyDescent="0.3">
      <c r="E4340"/>
    </row>
    <row r="4341" spans="5:5" x14ac:dyDescent="0.3">
      <c r="E4341"/>
    </row>
    <row r="4342" spans="5:5" x14ac:dyDescent="0.3">
      <c r="E4342"/>
    </row>
    <row r="4343" spans="5:5" x14ac:dyDescent="0.3">
      <c r="E4343"/>
    </row>
    <row r="4344" spans="5:5" x14ac:dyDescent="0.3">
      <c r="E4344"/>
    </row>
    <row r="4345" spans="5:5" x14ac:dyDescent="0.3">
      <c r="E4345"/>
    </row>
    <row r="4346" spans="5:5" x14ac:dyDescent="0.3">
      <c r="E4346"/>
    </row>
    <row r="4347" spans="5:5" x14ac:dyDescent="0.3">
      <c r="E4347"/>
    </row>
    <row r="4348" spans="5:5" x14ac:dyDescent="0.3">
      <c r="E4348"/>
    </row>
    <row r="4349" spans="5:5" x14ac:dyDescent="0.3">
      <c r="E4349"/>
    </row>
    <row r="4350" spans="5:5" x14ac:dyDescent="0.3">
      <c r="E4350"/>
    </row>
    <row r="4351" spans="5:5" x14ac:dyDescent="0.3">
      <c r="E4351"/>
    </row>
    <row r="4352" spans="5:5" x14ac:dyDescent="0.3">
      <c r="E4352"/>
    </row>
    <row r="4353" spans="5:5" x14ac:dyDescent="0.3">
      <c r="E4353"/>
    </row>
    <row r="4354" spans="5:5" x14ac:dyDescent="0.3">
      <c r="E4354"/>
    </row>
    <row r="4355" spans="5:5" x14ac:dyDescent="0.3">
      <c r="E4355"/>
    </row>
    <row r="4356" spans="5:5" x14ac:dyDescent="0.3">
      <c r="E4356"/>
    </row>
    <row r="4357" spans="5:5" x14ac:dyDescent="0.3">
      <c r="E4357"/>
    </row>
    <row r="4358" spans="5:5" x14ac:dyDescent="0.3">
      <c r="E4358"/>
    </row>
    <row r="4359" spans="5:5" x14ac:dyDescent="0.3">
      <c r="E4359"/>
    </row>
    <row r="4360" spans="5:5" x14ac:dyDescent="0.3">
      <c r="E4360"/>
    </row>
    <row r="4361" spans="5:5" x14ac:dyDescent="0.3">
      <c r="E4361"/>
    </row>
    <row r="4362" spans="5:5" x14ac:dyDescent="0.3">
      <c r="E4362"/>
    </row>
    <row r="4363" spans="5:5" x14ac:dyDescent="0.3">
      <c r="E4363"/>
    </row>
    <row r="4364" spans="5:5" x14ac:dyDescent="0.3">
      <c r="E4364"/>
    </row>
    <row r="4365" spans="5:5" x14ac:dyDescent="0.3">
      <c r="E4365"/>
    </row>
    <row r="4366" spans="5:5" x14ac:dyDescent="0.3">
      <c r="E4366"/>
    </row>
    <row r="4367" spans="5:5" x14ac:dyDescent="0.3">
      <c r="E4367"/>
    </row>
    <row r="4368" spans="5:5" x14ac:dyDescent="0.3">
      <c r="E4368"/>
    </row>
    <row r="4369" spans="5:5" x14ac:dyDescent="0.3">
      <c r="E4369"/>
    </row>
    <row r="4370" spans="5:5" x14ac:dyDescent="0.3">
      <c r="E4370"/>
    </row>
    <row r="4371" spans="5:5" x14ac:dyDescent="0.3">
      <c r="E4371"/>
    </row>
    <row r="4372" spans="5:5" x14ac:dyDescent="0.3">
      <c r="E4372"/>
    </row>
    <row r="4373" spans="5:5" x14ac:dyDescent="0.3">
      <c r="E4373"/>
    </row>
    <row r="4374" spans="5:5" x14ac:dyDescent="0.3">
      <c r="E4374"/>
    </row>
    <row r="4375" spans="5:5" x14ac:dyDescent="0.3">
      <c r="E4375"/>
    </row>
    <row r="4376" spans="5:5" x14ac:dyDescent="0.3">
      <c r="E4376"/>
    </row>
    <row r="4377" spans="5:5" x14ac:dyDescent="0.3">
      <c r="E4377"/>
    </row>
    <row r="4378" spans="5:5" x14ac:dyDescent="0.3">
      <c r="E4378"/>
    </row>
    <row r="4379" spans="5:5" x14ac:dyDescent="0.3">
      <c r="E4379"/>
    </row>
    <row r="4380" spans="5:5" x14ac:dyDescent="0.3">
      <c r="E4380"/>
    </row>
    <row r="4381" spans="5:5" x14ac:dyDescent="0.3">
      <c r="E4381"/>
    </row>
    <row r="4382" spans="5:5" x14ac:dyDescent="0.3">
      <c r="E4382"/>
    </row>
    <row r="4383" spans="5:5" x14ac:dyDescent="0.3">
      <c r="E4383"/>
    </row>
    <row r="4384" spans="5:5" x14ac:dyDescent="0.3">
      <c r="E4384"/>
    </row>
    <row r="4385" spans="5:5" x14ac:dyDescent="0.3">
      <c r="E4385"/>
    </row>
    <row r="4386" spans="5:5" x14ac:dyDescent="0.3">
      <c r="E4386"/>
    </row>
    <row r="4387" spans="5:5" x14ac:dyDescent="0.3">
      <c r="E4387"/>
    </row>
    <row r="4388" spans="5:5" x14ac:dyDescent="0.3">
      <c r="E4388"/>
    </row>
    <row r="4389" spans="5:5" x14ac:dyDescent="0.3">
      <c r="E4389"/>
    </row>
    <row r="4390" spans="5:5" x14ac:dyDescent="0.3">
      <c r="E4390"/>
    </row>
    <row r="4391" spans="5:5" x14ac:dyDescent="0.3">
      <c r="E4391"/>
    </row>
    <row r="4392" spans="5:5" x14ac:dyDescent="0.3">
      <c r="E4392"/>
    </row>
    <row r="4393" spans="5:5" x14ac:dyDescent="0.3">
      <c r="E4393"/>
    </row>
    <row r="4394" spans="5:5" x14ac:dyDescent="0.3">
      <c r="E4394"/>
    </row>
    <row r="4395" spans="5:5" x14ac:dyDescent="0.3">
      <c r="E4395"/>
    </row>
    <row r="4396" spans="5:5" x14ac:dyDescent="0.3">
      <c r="E4396"/>
    </row>
    <row r="4397" spans="5:5" x14ac:dyDescent="0.3">
      <c r="E4397"/>
    </row>
    <row r="4398" spans="5:5" x14ac:dyDescent="0.3">
      <c r="E4398"/>
    </row>
    <row r="4399" spans="5:5" x14ac:dyDescent="0.3">
      <c r="E4399"/>
    </row>
    <row r="4400" spans="5:5" x14ac:dyDescent="0.3">
      <c r="E4400"/>
    </row>
    <row r="4401" spans="5:5" x14ac:dyDescent="0.3">
      <c r="E4401"/>
    </row>
    <row r="4402" spans="5:5" x14ac:dyDescent="0.3">
      <c r="E4402"/>
    </row>
    <row r="4403" spans="5:5" x14ac:dyDescent="0.3">
      <c r="E4403"/>
    </row>
    <row r="4404" spans="5:5" x14ac:dyDescent="0.3">
      <c r="E4404"/>
    </row>
    <row r="4405" spans="5:5" x14ac:dyDescent="0.3">
      <c r="E4405"/>
    </row>
    <row r="4406" spans="5:5" x14ac:dyDescent="0.3">
      <c r="E4406"/>
    </row>
    <row r="4407" spans="5:5" x14ac:dyDescent="0.3">
      <c r="E4407"/>
    </row>
    <row r="4408" spans="5:5" x14ac:dyDescent="0.3">
      <c r="E4408"/>
    </row>
    <row r="4409" spans="5:5" x14ac:dyDescent="0.3">
      <c r="E4409"/>
    </row>
    <row r="4410" spans="5:5" x14ac:dyDescent="0.3">
      <c r="E4410"/>
    </row>
    <row r="4411" spans="5:5" x14ac:dyDescent="0.3">
      <c r="E4411"/>
    </row>
    <row r="4412" spans="5:5" x14ac:dyDescent="0.3">
      <c r="E4412"/>
    </row>
    <row r="4413" spans="5:5" x14ac:dyDescent="0.3">
      <c r="E4413"/>
    </row>
    <row r="4414" spans="5:5" x14ac:dyDescent="0.3">
      <c r="E4414"/>
    </row>
    <row r="4415" spans="5:5" x14ac:dyDescent="0.3">
      <c r="E4415"/>
    </row>
    <row r="4416" spans="5:5" x14ac:dyDescent="0.3">
      <c r="E4416"/>
    </row>
    <row r="4417" spans="5:5" x14ac:dyDescent="0.3">
      <c r="E4417"/>
    </row>
    <row r="4418" spans="5:5" x14ac:dyDescent="0.3">
      <c r="E4418"/>
    </row>
    <row r="4419" spans="5:5" x14ac:dyDescent="0.3">
      <c r="E4419"/>
    </row>
    <row r="4420" spans="5:5" x14ac:dyDescent="0.3">
      <c r="E4420"/>
    </row>
    <row r="4421" spans="5:5" x14ac:dyDescent="0.3">
      <c r="E4421"/>
    </row>
    <row r="4422" spans="5:5" x14ac:dyDescent="0.3">
      <c r="E4422"/>
    </row>
    <row r="4423" spans="5:5" x14ac:dyDescent="0.3">
      <c r="E4423"/>
    </row>
    <row r="4424" spans="5:5" x14ac:dyDescent="0.3">
      <c r="E4424"/>
    </row>
    <row r="4425" spans="5:5" x14ac:dyDescent="0.3">
      <c r="E4425"/>
    </row>
    <row r="4426" spans="5:5" x14ac:dyDescent="0.3">
      <c r="E4426"/>
    </row>
    <row r="4427" spans="5:5" x14ac:dyDescent="0.3">
      <c r="E4427"/>
    </row>
    <row r="4428" spans="5:5" x14ac:dyDescent="0.3">
      <c r="E4428"/>
    </row>
    <row r="4429" spans="5:5" x14ac:dyDescent="0.3">
      <c r="E4429"/>
    </row>
    <row r="4430" spans="5:5" x14ac:dyDescent="0.3">
      <c r="E4430"/>
    </row>
    <row r="4431" spans="5:5" x14ac:dyDescent="0.3">
      <c r="E4431"/>
    </row>
    <row r="4432" spans="5:5" x14ac:dyDescent="0.3">
      <c r="E4432"/>
    </row>
    <row r="4433" spans="5:5" x14ac:dyDescent="0.3">
      <c r="E4433"/>
    </row>
    <row r="4434" spans="5:5" x14ac:dyDescent="0.3">
      <c r="E4434"/>
    </row>
    <row r="4435" spans="5:5" x14ac:dyDescent="0.3">
      <c r="E4435"/>
    </row>
    <row r="4436" spans="5:5" x14ac:dyDescent="0.3">
      <c r="E4436"/>
    </row>
    <row r="4437" spans="5:5" x14ac:dyDescent="0.3">
      <c r="E4437"/>
    </row>
    <row r="4438" spans="5:5" x14ac:dyDescent="0.3">
      <c r="E4438"/>
    </row>
    <row r="4439" spans="5:5" x14ac:dyDescent="0.3">
      <c r="E4439"/>
    </row>
    <row r="4440" spans="5:5" x14ac:dyDescent="0.3">
      <c r="E4440"/>
    </row>
    <row r="4441" spans="5:5" x14ac:dyDescent="0.3">
      <c r="E4441"/>
    </row>
    <row r="4442" spans="5:5" x14ac:dyDescent="0.3">
      <c r="E4442"/>
    </row>
    <row r="4443" spans="5:5" x14ac:dyDescent="0.3">
      <c r="E4443"/>
    </row>
    <row r="4444" spans="5:5" x14ac:dyDescent="0.3">
      <c r="E4444"/>
    </row>
    <row r="4445" spans="5:5" x14ac:dyDescent="0.3">
      <c r="E4445"/>
    </row>
    <row r="4446" spans="5:5" x14ac:dyDescent="0.3">
      <c r="E4446"/>
    </row>
    <row r="4447" spans="5:5" x14ac:dyDescent="0.3">
      <c r="E4447"/>
    </row>
    <row r="4448" spans="5:5" x14ac:dyDescent="0.3">
      <c r="E4448"/>
    </row>
    <row r="4449" spans="5:5" x14ac:dyDescent="0.3">
      <c r="E4449"/>
    </row>
    <row r="4450" spans="5:5" x14ac:dyDescent="0.3">
      <c r="E4450"/>
    </row>
    <row r="4451" spans="5:5" x14ac:dyDescent="0.3">
      <c r="E4451"/>
    </row>
    <row r="4452" spans="5:5" x14ac:dyDescent="0.3">
      <c r="E4452"/>
    </row>
    <row r="4453" spans="5:5" x14ac:dyDescent="0.3">
      <c r="E4453"/>
    </row>
    <row r="4454" spans="5:5" x14ac:dyDescent="0.3">
      <c r="E4454"/>
    </row>
    <row r="4455" spans="5:5" x14ac:dyDescent="0.3">
      <c r="E4455"/>
    </row>
    <row r="4456" spans="5:5" x14ac:dyDescent="0.3">
      <c r="E4456"/>
    </row>
    <row r="4457" spans="5:5" x14ac:dyDescent="0.3">
      <c r="E4457"/>
    </row>
    <row r="4458" spans="5:5" x14ac:dyDescent="0.3">
      <c r="E4458"/>
    </row>
    <row r="4459" spans="5:5" x14ac:dyDescent="0.3">
      <c r="E4459"/>
    </row>
    <row r="4460" spans="5:5" x14ac:dyDescent="0.3">
      <c r="E4460"/>
    </row>
    <row r="4461" spans="5:5" x14ac:dyDescent="0.3">
      <c r="E4461"/>
    </row>
    <row r="4462" spans="5:5" x14ac:dyDescent="0.3">
      <c r="E4462"/>
    </row>
    <row r="4463" spans="5:5" x14ac:dyDescent="0.3">
      <c r="E4463"/>
    </row>
    <row r="4464" spans="5:5" x14ac:dyDescent="0.3">
      <c r="E4464"/>
    </row>
    <row r="4465" spans="5:5" x14ac:dyDescent="0.3">
      <c r="E4465"/>
    </row>
    <row r="4466" spans="5:5" x14ac:dyDescent="0.3">
      <c r="E4466"/>
    </row>
    <row r="4467" spans="5:5" x14ac:dyDescent="0.3">
      <c r="E4467"/>
    </row>
    <row r="4468" spans="5:5" x14ac:dyDescent="0.3">
      <c r="E4468"/>
    </row>
    <row r="4469" spans="5:5" x14ac:dyDescent="0.3">
      <c r="E4469"/>
    </row>
    <row r="4470" spans="5:5" x14ac:dyDescent="0.3">
      <c r="E4470"/>
    </row>
    <row r="4471" spans="5:5" x14ac:dyDescent="0.3">
      <c r="E4471"/>
    </row>
    <row r="4472" spans="5:5" x14ac:dyDescent="0.3">
      <c r="E4472"/>
    </row>
    <row r="4473" spans="5:5" x14ac:dyDescent="0.3">
      <c r="E4473"/>
    </row>
    <row r="4474" spans="5:5" x14ac:dyDescent="0.3">
      <c r="E4474"/>
    </row>
    <row r="4475" spans="5:5" x14ac:dyDescent="0.3">
      <c r="E4475"/>
    </row>
    <row r="4476" spans="5:5" x14ac:dyDescent="0.3">
      <c r="E4476"/>
    </row>
    <row r="4477" spans="5:5" x14ac:dyDescent="0.3">
      <c r="E4477"/>
    </row>
    <row r="4478" spans="5:5" x14ac:dyDescent="0.3">
      <c r="E4478"/>
    </row>
    <row r="4479" spans="5:5" x14ac:dyDescent="0.3">
      <c r="E4479"/>
    </row>
    <row r="4480" spans="5:5" x14ac:dyDescent="0.3">
      <c r="E4480"/>
    </row>
    <row r="4481" spans="5:5" x14ac:dyDescent="0.3">
      <c r="E4481"/>
    </row>
    <row r="4482" spans="5:5" x14ac:dyDescent="0.3">
      <c r="E4482"/>
    </row>
    <row r="4483" spans="5:5" x14ac:dyDescent="0.3">
      <c r="E4483"/>
    </row>
    <row r="4484" spans="5:5" x14ac:dyDescent="0.3">
      <c r="E4484"/>
    </row>
    <row r="4485" spans="5:5" x14ac:dyDescent="0.3">
      <c r="E4485"/>
    </row>
    <row r="4486" spans="5:5" x14ac:dyDescent="0.3">
      <c r="E4486"/>
    </row>
    <row r="4487" spans="5:5" x14ac:dyDescent="0.3">
      <c r="E4487"/>
    </row>
    <row r="4488" spans="5:5" x14ac:dyDescent="0.3">
      <c r="E4488"/>
    </row>
    <row r="4489" spans="5:5" x14ac:dyDescent="0.3">
      <c r="E4489"/>
    </row>
    <row r="4490" spans="5:5" x14ac:dyDescent="0.3">
      <c r="E4490"/>
    </row>
    <row r="4491" spans="5:5" x14ac:dyDescent="0.3">
      <c r="E4491"/>
    </row>
    <row r="4492" spans="5:5" x14ac:dyDescent="0.3">
      <c r="E4492"/>
    </row>
    <row r="4493" spans="5:5" x14ac:dyDescent="0.3">
      <c r="E4493"/>
    </row>
    <row r="4494" spans="5:5" x14ac:dyDescent="0.3">
      <c r="E4494"/>
    </row>
    <row r="4495" spans="5:5" x14ac:dyDescent="0.3">
      <c r="E4495"/>
    </row>
    <row r="4496" spans="5:5" x14ac:dyDescent="0.3">
      <c r="E4496"/>
    </row>
    <row r="4497" spans="5:5" x14ac:dyDescent="0.3">
      <c r="E4497"/>
    </row>
    <row r="4498" spans="5:5" x14ac:dyDescent="0.3">
      <c r="E4498"/>
    </row>
    <row r="4499" spans="5:5" x14ac:dyDescent="0.3">
      <c r="E4499"/>
    </row>
    <row r="4500" spans="5:5" x14ac:dyDescent="0.3">
      <c r="E4500"/>
    </row>
    <row r="4501" spans="5:5" x14ac:dyDescent="0.3">
      <c r="E4501"/>
    </row>
    <row r="4502" spans="5:5" x14ac:dyDescent="0.3">
      <c r="E4502"/>
    </row>
    <row r="4503" spans="5:5" x14ac:dyDescent="0.3">
      <c r="E4503"/>
    </row>
    <row r="4504" spans="5:5" x14ac:dyDescent="0.3">
      <c r="E4504"/>
    </row>
    <row r="4505" spans="5:5" x14ac:dyDescent="0.3">
      <c r="E4505"/>
    </row>
    <row r="4506" spans="5:5" x14ac:dyDescent="0.3">
      <c r="E4506"/>
    </row>
    <row r="4507" spans="5:5" x14ac:dyDescent="0.3">
      <c r="E4507"/>
    </row>
    <row r="4508" spans="5:5" x14ac:dyDescent="0.3">
      <c r="E4508"/>
    </row>
    <row r="4509" spans="5:5" x14ac:dyDescent="0.3">
      <c r="E4509"/>
    </row>
    <row r="4510" spans="5:5" x14ac:dyDescent="0.3">
      <c r="E4510"/>
    </row>
    <row r="4511" spans="5:5" x14ac:dyDescent="0.3">
      <c r="E4511"/>
    </row>
    <row r="4512" spans="5:5" x14ac:dyDescent="0.3">
      <c r="E4512"/>
    </row>
    <row r="4513" spans="5:5" x14ac:dyDescent="0.3">
      <c r="E4513"/>
    </row>
    <row r="4514" spans="5:5" x14ac:dyDescent="0.3">
      <c r="E4514"/>
    </row>
    <row r="4515" spans="5:5" x14ac:dyDescent="0.3">
      <c r="E4515"/>
    </row>
    <row r="4516" spans="5:5" x14ac:dyDescent="0.3">
      <c r="E4516"/>
    </row>
    <row r="4517" spans="5:5" x14ac:dyDescent="0.3">
      <c r="E4517"/>
    </row>
    <row r="4518" spans="5:5" x14ac:dyDescent="0.3">
      <c r="E4518"/>
    </row>
    <row r="4519" spans="5:5" x14ac:dyDescent="0.3">
      <c r="E4519"/>
    </row>
    <row r="4520" spans="5:5" x14ac:dyDescent="0.3">
      <c r="E4520"/>
    </row>
    <row r="4521" spans="5:5" x14ac:dyDescent="0.3">
      <c r="E4521"/>
    </row>
    <row r="4522" spans="5:5" x14ac:dyDescent="0.3">
      <c r="E4522"/>
    </row>
    <row r="4523" spans="5:5" x14ac:dyDescent="0.3">
      <c r="E4523"/>
    </row>
    <row r="4524" spans="5:5" x14ac:dyDescent="0.3">
      <c r="E4524"/>
    </row>
    <row r="4525" spans="5:5" x14ac:dyDescent="0.3">
      <c r="E4525"/>
    </row>
    <row r="4526" spans="5:5" x14ac:dyDescent="0.3">
      <c r="E4526"/>
    </row>
    <row r="4527" spans="5:5" x14ac:dyDescent="0.3">
      <c r="E4527"/>
    </row>
    <row r="4528" spans="5:5" x14ac:dyDescent="0.3">
      <c r="E4528"/>
    </row>
    <row r="4529" spans="5:5" x14ac:dyDescent="0.3">
      <c r="E4529"/>
    </row>
    <row r="4530" spans="5:5" x14ac:dyDescent="0.3">
      <c r="E4530"/>
    </row>
    <row r="4531" spans="5:5" x14ac:dyDescent="0.3">
      <c r="E4531"/>
    </row>
    <row r="4532" spans="5:5" x14ac:dyDescent="0.3">
      <c r="E4532"/>
    </row>
    <row r="4533" spans="5:5" x14ac:dyDescent="0.3">
      <c r="E4533"/>
    </row>
    <row r="4534" spans="5:5" x14ac:dyDescent="0.3">
      <c r="E4534"/>
    </row>
    <row r="4535" spans="5:5" x14ac:dyDescent="0.3">
      <c r="E4535"/>
    </row>
    <row r="4536" spans="5:5" x14ac:dyDescent="0.3">
      <c r="E4536"/>
    </row>
    <row r="4537" spans="5:5" x14ac:dyDescent="0.3">
      <c r="E4537"/>
    </row>
    <row r="4538" spans="5:5" x14ac:dyDescent="0.3">
      <c r="E4538"/>
    </row>
    <row r="4539" spans="5:5" x14ac:dyDescent="0.3">
      <c r="E4539"/>
    </row>
    <row r="4540" spans="5:5" x14ac:dyDescent="0.3">
      <c r="E4540"/>
    </row>
    <row r="4541" spans="5:5" x14ac:dyDescent="0.3">
      <c r="E4541"/>
    </row>
    <row r="4542" spans="5:5" x14ac:dyDescent="0.3">
      <c r="E4542"/>
    </row>
    <row r="4543" spans="5:5" x14ac:dyDescent="0.3">
      <c r="E4543"/>
    </row>
    <row r="4544" spans="5:5" x14ac:dyDescent="0.3">
      <c r="E4544"/>
    </row>
    <row r="4545" spans="5:5" x14ac:dyDescent="0.3">
      <c r="E4545"/>
    </row>
    <row r="4546" spans="5:5" x14ac:dyDescent="0.3">
      <c r="E4546"/>
    </row>
    <row r="4547" spans="5:5" x14ac:dyDescent="0.3">
      <c r="E4547"/>
    </row>
    <row r="4548" spans="5:5" x14ac:dyDescent="0.3">
      <c r="E4548"/>
    </row>
    <row r="4549" spans="5:5" x14ac:dyDescent="0.3">
      <c r="E4549"/>
    </row>
    <row r="4550" spans="5:5" x14ac:dyDescent="0.3">
      <c r="E4550"/>
    </row>
    <row r="4551" spans="5:5" x14ac:dyDescent="0.3">
      <c r="E4551"/>
    </row>
    <row r="4552" spans="5:5" x14ac:dyDescent="0.3">
      <c r="E4552"/>
    </row>
    <row r="4553" spans="5:5" x14ac:dyDescent="0.3">
      <c r="E4553"/>
    </row>
    <row r="4554" spans="5:5" x14ac:dyDescent="0.3">
      <c r="E4554"/>
    </row>
    <row r="4555" spans="5:5" x14ac:dyDescent="0.3">
      <c r="E4555"/>
    </row>
    <row r="4556" spans="5:5" x14ac:dyDescent="0.3">
      <c r="E4556"/>
    </row>
    <row r="4557" spans="5:5" x14ac:dyDescent="0.3">
      <c r="E4557"/>
    </row>
    <row r="4558" spans="5:5" x14ac:dyDescent="0.3">
      <c r="E4558"/>
    </row>
    <row r="4559" spans="5:5" x14ac:dyDescent="0.3">
      <c r="E4559"/>
    </row>
    <row r="4560" spans="5:5" x14ac:dyDescent="0.3">
      <c r="E4560"/>
    </row>
    <row r="4561" spans="5:5" x14ac:dyDescent="0.3">
      <c r="E4561"/>
    </row>
    <row r="4562" spans="5:5" x14ac:dyDescent="0.3">
      <c r="E4562"/>
    </row>
    <row r="4563" spans="5:5" x14ac:dyDescent="0.3">
      <c r="E4563"/>
    </row>
    <row r="4564" spans="5:5" x14ac:dyDescent="0.3">
      <c r="E4564"/>
    </row>
    <row r="4565" spans="5:5" x14ac:dyDescent="0.3">
      <c r="E4565"/>
    </row>
    <row r="4566" spans="5:5" x14ac:dyDescent="0.3">
      <c r="E4566"/>
    </row>
    <row r="4567" spans="5:5" x14ac:dyDescent="0.3">
      <c r="E4567"/>
    </row>
    <row r="4568" spans="5:5" x14ac:dyDescent="0.3">
      <c r="E4568"/>
    </row>
    <row r="4569" spans="5:5" x14ac:dyDescent="0.3">
      <c r="E4569"/>
    </row>
    <row r="4570" spans="5:5" x14ac:dyDescent="0.3">
      <c r="E4570"/>
    </row>
    <row r="4571" spans="5:5" x14ac:dyDescent="0.3">
      <c r="E4571"/>
    </row>
    <row r="4572" spans="5:5" x14ac:dyDescent="0.3">
      <c r="E4572"/>
    </row>
    <row r="4573" spans="5:5" x14ac:dyDescent="0.3">
      <c r="E4573"/>
    </row>
    <row r="4574" spans="5:5" x14ac:dyDescent="0.3">
      <c r="E4574"/>
    </row>
    <row r="4575" spans="5:5" x14ac:dyDescent="0.3">
      <c r="E4575"/>
    </row>
    <row r="4576" spans="5:5" x14ac:dyDescent="0.3">
      <c r="E4576"/>
    </row>
    <row r="4577" spans="5:5" x14ac:dyDescent="0.3">
      <c r="E4577"/>
    </row>
    <row r="4578" spans="5:5" x14ac:dyDescent="0.3">
      <c r="E4578"/>
    </row>
    <row r="4579" spans="5:5" x14ac:dyDescent="0.3">
      <c r="E4579"/>
    </row>
    <row r="4580" spans="5:5" x14ac:dyDescent="0.3">
      <c r="E4580"/>
    </row>
    <row r="4581" spans="5:5" x14ac:dyDescent="0.3">
      <c r="E4581"/>
    </row>
    <row r="4582" spans="5:5" x14ac:dyDescent="0.3">
      <c r="E4582"/>
    </row>
    <row r="4583" spans="5:5" x14ac:dyDescent="0.3">
      <c r="E4583"/>
    </row>
    <row r="4584" spans="5:5" x14ac:dyDescent="0.3">
      <c r="E4584"/>
    </row>
    <row r="4585" spans="5:5" x14ac:dyDescent="0.3">
      <c r="E4585"/>
    </row>
    <row r="4586" spans="5:5" x14ac:dyDescent="0.3">
      <c r="E4586"/>
    </row>
    <row r="4587" spans="5:5" x14ac:dyDescent="0.3">
      <c r="E4587"/>
    </row>
    <row r="4588" spans="5:5" x14ac:dyDescent="0.3">
      <c r="E4588"/>
    </row>
    <row r="4589" spans="5:5" x14ac:dyDescent="0.3">
      <c r="E4589"/>
    </row>
    <row r="4590" spans="5:5" x14ac:dyDescent="0.3">
      <c r="E4590"/>
    </row>
    <row r="4591" spans="5:5" x14ac:dyDescent="0.3">
      <c r="E4591"/>
    </row>
    <row r="4592" spans="5:5" x14ac:dyDescent="0.3">
      <c r="E4592"/>
    </row>
    <row r="4593" spans="5:5" x14ac:dyDescent="0.3">
      <c r="E4593"/>
    </row>
    <row r="4594" spans="5:5" x14ac:dyDescent="0.3">
      <c r="E4594"/>
    </row>
    <row r="4595" spans="5:5" x14ac:dyDescent="0.3">
      <c r="E4595"/>
    </row>
    <row r="4596" spans="5:5" x14ac:dyDescent="0.3">
      <c r="E4596"/>
    </row>
    <row r="4597" spans="5:5" x14ac:dyDescent="0.3">
      <c r="E4597"/>
    </row>
    <row r="4598" spans="5:5" x14ac:dyDescent="0.3">
      <c r="E4598"/>
    </row>
    <row r="4599" spans="5:5" x14ac:dyDescent="0.3">
      <c r="E4599"/>
    </row>
    <row r="4600" spans="5:5" x14ac:dyDescent="0.3">
      <c r="E4600"/>
    </row>
    <row r="4601" spans="5:5" x14ac:dyDescent="0.3">
      <c r="E4601"/>
    </row>
    <row r="4602" spans="5:5" x14ac:dyDescent="0.3">
      <c r="E4602"/>
    </row>
    <row r="4603" spans="5:5" x14ac:dyDescent="0.3">
      <c r="E4603"/>
    </row>
    <row r="4604" spans="5:5" x14ac:dyDescent="0.3">
      <c r="E4604"/>
    </row>
    <row r="4605" spans="5:5" x14ac:dyDescent="0.3">
      <c r="E4605"/>
    </row>
    <row r="4606" spans="5:5" x14ac:dyDescent="0.3">
      <c r="E4606"/>
    </row>
    <row r="4607" spans="5:5" x14ac:dyDescent="0.3">
      <c r="E4607"/>
    </row>
    <row r="4608" spans="5:5" x14ac:dyDescent="0.3">
      <c r="E4608"/>
    </row>
    <row r="4609" spans="5:5" x14ac:dyDescent="0.3">
      <c r="E4609"/>
    </row>
    <row r="4610" spans="5:5" x14ac:dyDescent="0.3">
      <c r="E4610"/>
    </row>
    <row r="4611" spans="5:5" x14ac:dyDescent="0.3">
      <c r="E4611"/>
    </row>
    <row r="4612" spans="5:5" x14ac:dyDescent="0.3">
      <c r="E4612"/>
    </row>
    <row r="4613" spans="5:5" x14ac:dyDescent="0.3">
      <c r="E4613"/>
    </row>
    <row r="4614" spans="5:5" x14ac:dyDescent="0.3">
      <c r="E4614"/>
    </row>
    <row r="4615" spans="5:5" x14ac:dyDescent="0.3">
      <c r="E4615"/>
    </row>
    <row r="4616" spans="5:5" x14ac:dyDescent="0.3">
      <c r="E4616"/>
    </row>
    <row r="4617" spans="5:5" x14ac:dyDescent="0.3">
      <c r="E4617"/>
    </row>
    <row r="4618" spans="5:5" x14ac:dyDescent="0.3">
      <c r="E4618"/>
    </row>
    <row r="4619" spans="5:5" x14ac:dyDescent="0.3">
      <c r="E4619"/>
    </row>
    <row r="4620" spans="5:5" x14ac:dyDescent="0.3">
      <c r="E4620"/>
    </row>
    <row r="4621" spans="5:5" x14ac:dyDescent="0.3">
      <c r="E4621"/>
    </row>
    <row r="4622" spans="5:5" x14ac:dyDescent="0.3">
      <c r="E4622"/>
    </row>
    <row r="4623" spans="5:5" x14ac:dyDescent="0.3">
      <c r="E4623"/>
    </row>
    <row r="4624" spans="5:5" x14ac:dyDescent="0.3">
      <c r="E4624"/>
    </row>
    <row r="4625" spans="5:5" x14ac:dyDescent="0.3">
      <c r="E4625"/>
    </row>
    <row r="4626" spans="5:5" x14ac:dyDescent="0.3">
      <c r="E4626"/>
    </row>
    <row r="4627" spans="5:5" x14ac:dyDescent="0.3">
      <c r="E4627"/>
    </row>
    <row r="4628" spans="5:5" x14ac:dyDescent="0.3">
      <c r="E4628"/>
    </row>
    <row r="4629" spans="5:5" x14ac:dyDescent="0.3">
      <c r="E4629"/>
    </row>
    <row r="4630" spans="5:5" x14ac:dyDescent="0.3">
      <c r="E4630"/>
    </row>
    <row r="4631" spans="5:5" x14ac:dyDescent="0.3">
      <c r="E4631"/>
    </row>
    <row r="4632" spans="5:5" x14ac:dyDescent="0.3">
      <c r="E4632"/>
    </row>
    <row r="4633" spans="5:5" x14ac:dyDescent="0.3">
      <c r="E4633"/>
    </row>
    <row r="4634" spans="5:5" x14ac:dyDescent="0.3">
      <c r="E4634"/>
    </row>
    <row r="4635" spans="5:5" x14ac:dyDescent="0.3">
      <c r="E4635"/>
    </row>
    <row r="4636" spans="5:5" x14ac:dyDescent="0.3">
      <c r="E4636"/>
    </row>
    <row r="4637" spans="5:5" x14ac:dyDescent="0.3">
      <c r="E4637"/>
    </row>
    <row r="4638" spans="5:5" x14ac:dyDescent="0.3">
      <c r="E4638"/>
    </row>
    <row r="4639" spans="5:5" x14ac:dyDescent="0.3">
      <c r="E4639"/>
    </row>
    <row r="4640" spans="5:5" x14ac:dyDescent="0.3">
      <c r="E4640"/>
    </row>
    <row r="4641" spans="5:5" x14ac:dyDescent="0.3">
      <c r="E4641"/>
    </row>
    <row r="4642" spans="5:5" x14ac:dyDescent="0.3">
      <c r="E4642"/>
    </row>
    <row r="4643" spans="5:5" x14ac:dyDescent="0.3">
      <c r="E4643"/>
    </row>
    <row r="4644" spans="5:5" x14ac:dyDescent="0.3">
      <c r="E4644"/>
    </row>
    <row r="4645" spans="5:5" x14ac:dyDescent="0.3">
      <c r="E4645"/>
    </row>
    <row r="4646" spans="5:5" x14ac:dyDescent="0.3">
      <c r="E4646"/>
    </row>
    <row r="4647" spans="5:5" x14ac:dyDescent="0.3">
      <c r="E4647"/>
    </row>
    <row r="4648" spans="5:5" x14ac:dyDescent="0.3">
      <c r="E4648"/>
    </row>
    <row r="4649" spans="5:5" x14ac:dyDescent="0.3">
      <c r="E4649"/>
    </row>
    <row r="4650" spans="5:5" x14ac:dyDescent="0.3">
      <c r="E4650"/>
    </row>
    <row r="4651" spans="5:5" x14ac:dyDescent="0.3">
      <c r="E4651"/>
    </row>
    <row r="4652" spans="5:5" x14ac:dyDescent="0.3">
      <c r="E4652"/>
    </row>
    <row r="4653" spans="5:5" x14ac:dyDescent="0.3">
      <c r="E4653"/>
    </row>
    <row r="4654" spans="5:5" x14ac:dyDescent="0.3">
      <c r="E4654"/>
    </row>
    <row r="4655" spans="5:5" x14ac:dyDescent="0.3">
      <c r="E4655"/>
    </row>
    <row r="4656" spans="5:5" x14ac:dyDescent="0.3">
      <c r="E4656"/>
    </row>
    <row r="4657" spans="5:5" x14ac:dyDescent="0.3">
      <c r="E4657"/>
    </row>
    <row r="4658" spans="5:5" x14ac:dyDescent="0.3">
      <c r="E4658"/>
    </row>
    <row r="4659" spans="5:5" x14ac:dyDescent="0.3">
      <c r="E4659"/>
    </row>
    <row r="4660" spans="5:5" x14ac:dyDescent="0.3">
      <c r="E4660"/>
    </row>
    <row r="4661" spans="5:5" x14ac:dyDescent="0.3">
      <c r="E4661"/>
    </row>
    <row r="4662" spans="5:5" x14ac:dyDescent="0.3">
      <c r="E4662"/>
    </row>
    <row r="4663" spans="5:5" x14ac:dyDescent="0.3">
      <c r="E4663"/>
    </row>
    <row r="4664" spans="5:5" x14ac:dyDescent="0.3">
      <c r="E4664"/>
    </row>
    <row r="4665" spans="5:5" x14ac:dyDescent="0.3">
      <c r="E4665"/>
    </row>
    <row r="4666" spans="5:5" x14ac:dyDescent="0.3">
      <c r="E4666"/>
    </row>
    <row r="4667" spans="5:5" x14ac:dyDescent="0.3">
      <c r="E4667"/>
    </row>
    <row r="4668" spans="5:5" x14ac:dyDescent="0.3">
      <c r="E4668"/>
    </row>
    <row r="4669" spans="5:5" x14ac:dyDescent="0.3">
      <c r="E4669"/>
    </row>
    <row r="4670" spans="5:5" x14ac:dyDescent="0.3">
      <c r="E4670"/>
    </row>
    <row r="4671" spans="5:5" x14ac:dyDescent="0.3">
      <c r="E4671"/>
    </row>
    <row r="4672" spans="5:5" x14ac:dyDescent="0.3">
      <c r="E4672"/>
    </row>
    <row r="4673" spans="5:5" x14ac:dyDescent="0.3">
      <c r="E4673"/>
    </row>
    <row r="4674" spans="5:5" x14ac:dyDescent="0.3">
      <c r="E4674"/>
    </row>
    <row r="4675" spans="5:5" x14ac:dyDescent="0.3">
      <c r="E4675"/>
    </row>
    <row r="4676" spans="5:5" x14ac:dyDescent="0.3">
      <c r="E4676"/>
    </row>
    <row r="4677" spans="5:5" x14ac:dyDescent="0.3">
      <c r="E4677"/>
    </row>
    <row r="4678" spans="5:5" x14ac:dyDescent="0.3">
      <c r="E4678"/>
    </row>
    <row r="4679" spans="5:5" x14ac:dyDescent="0.3">
      <c r="E4679"/>
    </row>
    <row r="4680" spans="5:5" x14ac:dyDescent="0.3">
      <c r="E4680"/>
    </row>
    <row r="4681" spans="5:5" x14ac:dyDescent="0.3">
      <c r="E4681"/>
    </row>
    <row r="4682" spans="5:5" x14ac:dyDescent="0.3">
      <c r="E4682"/>
    </row>
    <row r="4683" spans="5:5" x14ac:dyDescent="0.3">
      <c r="E4683"/>
    </row>
    <row r="4684" spans="5:5" x14ac:dyDescent="0.3">
      <c r="E4684"/>
    </row>
    <row r="4685" spans="5:5" x14ac:dyDescent="0.3">
      <c r="E4685"/>
    </row>
    <row r="4686" spans="5:5" x14ac:dyDescent="0.3">
      <c r="E4686"/>
    </row>
    <row r="4687" spans="5:5" x14ac:dyDescent="0.3">
      <c r="E4687"/>
    </row>
    <row r="4688" spans="5:5" x14ac:dyDescent="0.3">
      <c r="E4688"/>
    </row>
    <row r="4689" spans="5:5" x14ac:dyDescent="0.3">
      <c r="E4689"/>
    </row>
    <row r="4690" spans="5:5" x14ac:dyDescent="0.3">
      <c r="E4690"/>
    </row>
    <row r="4691" spans="5:5" x14ac:dyDescent="0.3">
      <c r="E4691"/>
    </row>
    <row r="4692" spans="5:5" x14ac:dyDescent="0.3">
      <c r="E4692"/>
    </row>
    <row r="4693" spans="5:5" x14ac:dyDescent="0.3">
      <c r="E4693"/>
    </row>
    <row r="4694" spans="5:5" x14ac:dyDescent="0.3">
      <c r="E4694"/>
    </row>
    <row r="4695" spans="5:5" x14ac:dyDescent="0.3">
      <c r="E4695"/>
    </row>
    <row r="4696" spans="5:5" x14ac:dyDescent="0.3">
      <c r="E4696"/>
    </row>
    <row r="4697" spans="5:5" x14ac:dyDescent="0.3">
      <c r="E4697"/>
    </row>
    <row r="4698" spans="5:5" x14ac:dyDescent="0.3">
      <c r="E4698"/>
    </row>
    <row r="4699" spans="5:5" x14ac:dyDescent="0.3">
      <c r="E4699"/>
    </row>
    <row r="4700" spans="5:5" x14ac:dyDescent="0.3">
      <c r="E4700"/>
    </row>
    <row r="4701" spans="5:5" x14ac:dyDescent="0.3">
      <c r="E4701"/>
    </row>
    <row r="4702" spans="5:5" x14ac:dyDescent="0.3">
      <c r="E4702"/>
    </row>
    <row r="4703" spans="5:5" x14ac:dyDescent="0.3">
      <c r="E4703"/>
    </row>
    <row r="4704" spans="5:5" x14ac:dyDescent="0.3">
      <c r="E4704"/>
    </row>
    <row r="4705" spans="5:5" x14ac:dyDescent="0.3">
      <c r="E4705"/>
    </row>
    <row r="4706" spans="5:5" x14ac:dyDescent="0.3">
      <c r="E4706"/>
    </row>
    <row r="4707" spans="5:5" x14ac:dyDescent="0.3">
      <c r="E4707"/>
    </row>
    <row r="4708" spans="5:5" x14ac:dyDescent="0.3">
      <c r="E4708"/>
    </row>
    <row r="4709" spans="5:5" x14ac:dyDescent="0.3">
      <c r="E4709"/>
    </row>
    <row r="4710" spans="5:5" x14ac:dyDescent="0.3">
      <c r="E4710"/>
    </row>
    <row r="4711" spans="5:5" x14ac:dyDescent="0.3">
      <c r="E4711"/>
    </row>
    <row r="4712" spans="5:5" x14ac:dyDescent="0.3">
      <c r="E4712"/>
    </row>
    <row r="4713" spans="5:5" x14ac:dyDescent="0.3">
      <c r="E4713"/>
    </row>
    <row r="4714" spans="5:5" x14ac:dyDescent="0.3">
      <c r="E4714"/>
    </row>
    <row r="4715" spans="5:5" x14ac:dyDescent="0.3">
      <c r="E4715"/>
    </row>
    <row r="4716" spans="5:5" x14ac:dyDescent="0.3">
      <c r="E4716"/>
    </row>
    <row r="4717" spans="5:5" x14ac:dyDescent="0.3">
      <c r="E4717"/>
    </row>
    <row r="4718" spans="5:5" x14ac:dyDescent="0.3">
      <c r="E4718"/>
    </row>
    <row r="4719" spans="5:5" x14ac:dyDescent="0.3">
      <c r="E4719"/>
    </row>
    <row r="4720" spans="5:5" x14ac:dyDescent="0.3">
      <c r="E4720"/>
    </row>
    <row r="4721" spans="5:5" x14ac:dyDescent="0.3">
      <c r="E4721"/>
    </row>
    <row r="4722" spans="5:5" x14ac:dyDescent="0.3">
      <c r="E4722"/>
    </row>
    <row r="4723" spans="5:5" x14ac:dyDescent="0.3">
      <c r="E4723"/>
    </row>
    <row r="4724" spans="5:5" x14ac:dyDescent="0.3">
      <c r="E4724"/>
    </row>
    <row r="4725" spans="5:5" x14ac:dyDescent="0.3">
      <c r="E4725"/>
    </row>
    <row r="4726" spans="5:5" x14ac:dyDescent="0.3">
      <c r="E4726"/>
    </row>
    <row r="4727" spans="5:5" x14ac:dyDescent="0.3">
      <c r="E4727"/>
    </row>
    <row r="4728" spans="5:5" x14ac:dyDescent="0.3">
      <c r="E4728"/>
    </row>
    <row r="4729" spans="5:5" x14ac:dyDescent="0.3">
      <c r="E4729"/>
    </row>
    <row r="4730" spans="5:5" x14ac:dyDescent="0.3">
      <c r="E4730"/>
    </row>
    <row r="4731" spans="5:5" x14ac:dyDescent="0.3">
      <c r="E4731"/>
    </row>
    <row r="4732" spans="5:5" x14ac:dyDescent="0.3">
      <c r="E4732"/>
    </row>
    <row r="4733" spans="5:5" x14ac:dyDescent="0.3">
      <c r="E4733"/>
    </row>
    <row r="4734" spans="5:5" x14ac:dyDescent="0.3">
      <c r="E4734"/>
    </row>
    <row r="4735" spans="5:5" x14ac:dyDescent="0.3">
      <c r="E4735"/>
    </row>
    <row r="4736" spans="5:5" x14ac:dyDescent="0.3">
      <c r="E4736"/>
    </row>
    <row r="4737" spans="5:5" x14ac:dyDescent="0.3">
      <c r="E4737"/>
    </row>
    <row r="4738" spans="5:5" x14ac:dyDescent="0.3">
      <c r="E4738"/>
    </row>
    <row r="4739" spans="5:5" x14ac:dyDescent="0.3">
      <c r="E4739"/>
    </row>
    <row r="4740" spans="5:5" x14ac:dyDescent="0.3">
      <c r="E4740"/>
    </row>
    <row r="4741" spans="5:5" x14ac:dyDescent="0.3">
      <c r="E4741"/>
    </row>
    <row r="4742" spans="5:5" x14ac:dyDescent="0.3">
      <c r="E4742"/>
    </row>
    <row r="4743" spans="5:5" x14ac:dyDescent="0.3">
      <c r="E4743"/>
    </row>
    <row r="4744" spans="5:5" x14ac:dyDescent="0.3">
      <c r="E4744"/>
    </row>
    <row r="4745" spans="5:5" x14ac:dyDescent="0.3">
      <c r="E4745"/>
    </row>
    <row r="4746" spans="5:5" x14ac:dyDescent="0.3">
      <c r="E4746"/>
    </row>
    <row r="4747" spans="5:5" x14ac:dyDescent="0.3">
      <c r="E4747"/>
    </row>
    <row r="4748" spans="5:5" x14ac:dyDescent="0.3">
      <c r="E4748"/>
    </row>
    <row r="4749" spans="5:5" x14ac:dyDescent="0.3">
      <c r="E4749"/>
    </row>
    <row r="4750" spans="5:5" x14ac:dyDescent="0.3">
      <c r="E4750"/>
    </row>
    <row r="4751" spans="5:5" x14ac:dyDescent="0.3">
      <c r="E4751"/>
    </row>
    <row r="4752" spans="5:5" x14ac:dyDescent="0.3">
      <c r="E4752"/>
    </row>
    <row r="4753" spans="5:5" x14ac:dyDescent="0.3">
      <c r="E4753"/>
    </row>
    <row r="4754" spans="5:5" x14ac:dyDescent="0.3">
      <c r="E4754"/>
    </row>
    <row r="4755" spans="5:5" x14ac:dyDescent="0.3">
      <c r="E4755"/>
    </row>
    <row r="4756" spans="5:5" x14ac:dyDescent="0.3">
      <c r="E4756"/>
    </row>
    <row r="4757" spans="5:5" x14ac:dyDescent="0.3">
      <c r="E4757"/>
    </row>
    <row r="4758" spans="5:5" x14ac:dyDescent="0.3">
      <c r="E4758"/>
    </row>
    <row r="4759" spans="5:5" x14ac:dyDescent="0.3">
      <c r="E4759"/>
    </row>
    <row r="4760" spans="5:5" x14ac:dyDescent="0.3">
      <c r="E4760"/>
    </row>
    <row r="4761" spans="5:5" x14ac:dyDescent="0.3">
      <c r="E4761"/>
    </row>
    <row r="4762" spans="5:5" x14ac:dyDescent="0.3">
      <c r="E4762"/>
    </row>
    <row r="4763" spans="5:5" x14ac:dyDescent="0.3">
      <c r="E4763"/>
    </row>
    <row r="4764" spans="5:5" x14ac:dyDescent="0.3">
      <c r="E4764"/>
    </row>
    <row r="4765" spans="5:5" x14ac:dyDescent="0.3">
      <c r="E4765"/>
    </row>
    <row r="4766" spans="5:5" x14ac:dyDescent="0.3">
      <c r="E4766"/>
    </row>
    <row r="4767" spans="5:5" x14ac:dyDescent="0.3">
      <c r="E4767"/>
    </row>
    <row r="4768" spans="5:5" x14ac:dyDescent="0.3">
      <c r="E4768"/>
    </row>
    <row r="4769" spans="5:5" x14ac:dyDescent="0.3">
      <c r="E4769"/>
    </row>
    <row r="4770" spans="5:5" x14ac:dyDescent="0.3">
      <c r="E4770"/>
    </row>
    <row r="4771" spans="5:5" x14ac:dyDescent="0.3">
      <c r="E4771"/>
    </row>
    <row r="4772" spans="5:5" x14ac:dyDescent="0.3">
      <c r="E4772"/>
    </row>
    <row r="4773" spans="5:5" x14ac:dyDescent="0.3">
      <c r="E4773"/>
    </row>
    <row r="4774" spans="5:5" x14ac:dyDescent="0.3">
      <c r="E4774"/>
    </row>
    <row r="4775" spans="5:5" x14ac:dyDescent="0.3">
      <c r="E4775"/>
    </row>
    <row r="4776" spans="5:5" x14ac:dyDescent="0.3">
      <c r="E4776"/>
    </row>
    <row r="4777" spans="5:5" x14ac:dyDescent="0.3">
      <c r="E4777"/>
    </row>
    <row r="4778" spans="5:5" x14ac:dyDescent="0.3">
      <c r="E4778"/>
    </row>
    <row r="4779" spans="5:5" x14ac:dyDescent="0.3">
      <c r="E4779"/>
    </row>
    <row r="4780" spans="5:5" x14ac:dyDescent="0.3">
      <c r="E4780"/>
    </row>
    <row r="4781" spans="5:5" x14ac:dyDescent="0.3">
      <c r="E4781"/>
    </row>
    <row r="4782" spans="5:5" x14ac:dyDescent="0.3">
      <c r="E4782"/>
    </row>
    <row r="4783" spans="5:5" x14ac:dyDescent="0.3">
      <c r="E4783"/>
    </row>
    <row r="4784" spans="5:5" x14ac:dyDescent="0.3">
      <c r="E4784"/>
    </row>
    <row r="4785" spans="5:5" x14ac:dyDescent="0.3">
      <c r="E4785"/>
    </row>
    <row r="4786" spans="5:5" x14ac:dyDescent="0.3">
      <c r="E4786"/>
    </row>
    <row r="4787" spans="5:5" x14ac:dyDescent="0.3">
      <c r="E4787"/>
    </row>
    <row r="4788" spans="5:5" x14ac:dyDescent="0.3">
      <c r="E4788"/>
    </row>
    <row r="4789" spans="5:5" x14ac:dyDescent="0.3">
      <c r="E4789"/>
    </row>
    <row r="4790" spans="5:5" x14ac:dyDescent="0.3">
      <c r="E4790"/>
    </row>
    <row r="4791" spans="5:5" x14ac:dyDescent="0.3">
      <c r="E4791"/>
    </row>
    <row r="4792" spans="5:5" x14ac:dyDescent="0.3">
      <c r="E4792"/>
    </row>
    <row r="4793" spans="5:5" x14ac:dyDescent="0.3">
      <c r="E4793"/>
    </row>
    <row r="4794" spans="5:5" x14ac:dyDescent="0.3">
      <c r="E4794"/>
    </row>
    <row r="4795" spans="5:5" x14ac:dyDescent="0.3">
      <c r="E4795"/>
    </row>
    <row r="4796" spans="5:5" x14ac:dyDescent="0.3">
      <c r="E4796"/>
    </row>
    <row r="4797" spans="5:5" x14ac:dyDescent="0.3">
      <c r="E4797"/>
    </row>
    <row r="4798" spans="5:5" x14ac:dyDescent="0.3">
      <c r="E4798"/>
    </row>
    <row r="4799" spans="5:5" x14ac:dyDescent="0.3">
      <c r="E4799"/>
    </row>
    <row r="4800" spans="5:5" x14ac:dyDescent="0.3">
      <c r="E4800"/>
    </row>
    <row r="4801" spans="5:5" x14ac:dyDescent="0.3">
      <c r="E4801"/>
    </row>
    <row r="4802" spans="5:5" x14ac:dyDescent="0.3">
      <c r="E4802"/>
    </row>
    <row r="4803" spans="5:5" x14ac:dyDescent="0.3">
      <c r="E4803"/>
    </row>
    <row r="4804" spans="5:5" x14ac:dyDescent="0.3">
      <c r="E4804"/>
    </row>
    <row r="4805" spans="5:5" x14ac:dyDescent="0.3">
      <c r="E4805"/>
    </row>
    <row r="4806" spans="5:5" x14ac:dyDescent="0.3">
      <c r="E4806"/>
    </row>
    <row r="4807" spans="5:5" x14ac:dyDescent="0.3">
      <c r="E4807"/>
    </row>
    <row r="4808" spans="5:5" x14ac:dyDescent="0.3">
      <c r="E4808"/>
    </row>
    <row r="4809" spans="5:5" x14ac:dyDescent="0.3">
      <c r="E4809"/>
    </row>
    <row r="4810" spans="5:5" x14ac:dyDescent="0.3">
      <c r="E4810"/>
    </row>
    <row r="4811" spans="5:5" x14ac:dyDescent="0.3">
      <c r="E4811"/>
    </row>
    <row r="4812" spans="5:5" x14ac:dyDescent="0.3">
      <c r="E4812"/>
    </row>
    <row r="4813" spans="5:5" x14ac:dyDescent="0.3">
      <c r="E4813"/>
    </row>
    <row r="4814" spans="5:5" x14ac:dyDescent="0.3">
      <c r="E4814"/>
    </row>
    <row r="4815" spans="5:5" x14ac:dyDescent="0.3">
      <c r="E4815"/>
    </row>
    <row r="4816" spans="5:5" x14ac:dyDescent="0.3">
      <c r="E4816"/>
    </row>
    <row r="4817" spans="5:5" x14ac:dyDescent="0.3">
      <c r="E4817"/>
    </row>
    <row r="4818" spans="5:5" x14ac:dyDescent="0.3">
      <c r="E4818"/>
    </row>
    <row r="4819" spans="5:5" x14ac:dyDescent="0.3">
      <c r="E4819"/>
    </row>
    <row r="4820" spans="5:5" x14ac:dyDescent="0.3">
      <c r="E4820"/>
    </row>
    <row r="4821" spans="5:5" x14ac:dyDescent="0.3">
      <c r="E4821"/>
    </row>
    <row r="4822" spans="5:5" x14ac:dyDescent="0.3">
      <c r="E4822"/>
    </row>
    <row r="4823" spans="5:5" x14ac:dyDescent="0.3">
      <c r="E4823"/>
    </row>
    <row r="4824" spans="5:5" x14ac:dyDescent="0.3">
      <c r="E4824"/>
    </row>
    <row r="4825" spans="5:5" x14ac:dyDescent="0.3">
      <c r="E4825"/>
    </row>
    <row r="4826" spans="5:5" x14ac:dyDescent="0.3">
      <c r="E4826"/>
    </row>
    <row r="4827" spans="5:5" x14ac:dyDescent="0.3">
      <c r="E4827"/>
    </row>
    <row r="4828" spans="5:5" x14ac:dyDescent="0.3">
      <c r="E4828"/>
    </row>
    <row r="4829" spans="5:5" x14ac:dyDescent="0.3">
      <c r="E4829"/>
    </row>
    <row r="4830" spans="5:5" x14ac:dyDescent="0.3">
      <c r="E4830"/>
    </row>
    <row r="4831" spans="5:5" x14ac:dyDescent="0.3">
      <c r="E4831"/>
    </row>
    <row r="4832" spans="5:5" x14ac:dyDescent="0.3">
      <c r="E4832"/>
    </row>
    <row r="4833" spans="5:5" x14ac:dyDescent="0.3">
      <c r="E4833"/>
    </row>
    <row r="4834" spans="5:5" x14ac:dyDescent="0.3">
      <c r="E4834"/>
    </row>
    <row r="4835" spans="5:5" x14ac:dyDescent="0.3">
      <c r="E4835"/>
    </row>
    <row r="4836" spans="5:5" x14ac:dyDescent="0.3">
      <c r="E4836"/>
    </row>
    <row r="4837" spans="5:5" x14ac:dyDescent="0.3">
      <c r="E4837"/>
    </row>
    <row r="4838" spans="5:5" x14ac:dyDescent="0.3">
      <c r="E4838"/>
    </row>
    <row r="4839" spans="5:5" x14ac:dyDescent="0.3">
      <c r="E4839"/>
    </row>
    <row r="4840" spans="5:5" x14ac:dyDescent="0.3">
      <c r="E4840"/>
    </row>
    <row r="4841" spans="5:5" x14ac:dyDescent="0.3">
      <c r="E4841"/>
    </row>
    <row r="4842" spans="5:5" x14ac:dyDescent="0.3">
      <c r="E4842"/>
    </row>
    <row r="4843" spans="5:5" x14ac:dyDescent="0.3">
      <c r="E4843"/>
    </row>
    <row r="4844" spans="5:5" x14ac:dyDescent="0.3">
      <c r="E4844"/>
    </row>
    <row r="4845" spans="5:5" x14ac:dyDescent="0.3">
      <c r="E4845"/>
    </row>
    <row r="4846" spans="5:5" x14ac:dyDescent="0.3">
      <c r="E4846"/>
    </row>
    <row r="4847" spans="5:5" x14ac:dyDescent="0.3">
      <c r="E4847"/>
    </row>
    <row r="4848" spans="5:5" x14ac:dyDescent="0.3">
      <c r="E4848"/>
    </row>
    <row r="4849" spans="5:5" x14ac:dyDescent="0.3">
      <c r="E4849"/>
    </row>
    <row r="4850" spans="5:5" x14ac:dyDescent="0.3">
      <c r="E4850"/>
    </row>
    <row r="4851" spans="5:5" x14ac:dyDescent="0.3">
      <c r="E4851"/>
    </row>
    <row r="4852" spans="5:5" x14ac:dyDescent="0.3">
      <c r="E4852"/>
    </row>
    <row r="4853" spans="5:5" x14ac:dyDescent="0.3">
      <c r="E4853"/>
    </row>
    <row r="4854" spans="5:5" x14ac:dyDescent="0.3">
      <c r="E4854"/>
    </row>
    <row r="4855" spans="5:5" x14ac:dyDescent="0.3">
      <c r="E4855"/>
    </row>
    <row r="4856" spans="5:5" x14ac:dyDescent="0.3">
      <c r="E4856"/>
    </row>
    <row r="4857" spans="5:5" x14ac:dyDescent="0.3">
      <c r="E4857"/>
    </row>
    <row r="4858" spans="5:5" x14ac:dyDescent="0.3">
      <c r="E4858"/>
    </row>
    <row r="4859" spans="5:5" x14ac:dyDescent="0.3">
      <c r="E4859"/>
    </row>
    <row r="4860" spans="5:5" x14ac:dyDescent="0.3">
      <c r="E4860"/>
    </row>
    <row r="4861" spans="5:5" x14ac:dyDescent="0.3">
      <c r="E4861"/>
    </row>
    <row r="4862" spans="5:5" x14ac:dyDescent="0.3">
      <c r="E4862"/>
    </row>
    <row r="4863" spans="5:5" x14ac:dyDescent="0.3">
      <c r="E4863"/>
    </row>
    <row r="4864" spans="5:5" x14ac:dyDescent="0.3">
      <c r="E4864"/>
    </row>
    <row r="4865" spans="5:5" x14ac:dyDescent="0.3">
      <c r="E4865"/>
    </row>
    <row r="4866" spans="5:5" x14ac:dyDescent="0.3">
      <c r="E4866"/>
    </row>
    <row r="4867" spans="5:5" x14ac:dyDescent="0.3">
      <c r="E4867"/>
    </row>
    <row r="4868" spans="5:5" x14ac:dyDescent="0.3">
      <c r="E4868"/>
    </row>
    <row r="4869" spans="5:5" x14ac:dyDescent="0.3">
      <c r="E4869"/>
    </row>
    <row r="4870" spans="5:5" x14ac:dyDescent="0.3">
      <c r="E4870"/>
    </row>
    <row r="4871" spans="5:5" x14ac:dyDescent="0.3">
      <c r="E4871"/>
    </row>
    <row r="4872" spans="5:5" x14ac:dyDescent="0.3">
      <c r="E4872"/>
    </row>
    <row r="4873" spans="5:5" x14ac:dyDescent="0.3">
      <c r="E4873"/>
    </row>
    <row r="4874" spans="5:5" x14ac:dyDescent="0.3">
      <c r="E4874"/>
    </row>
    <row r="4875" spans="5:5" x14ac:dyDescent="0.3">
      <c r="E4875"/>
    </row>
    <row r="4876" spans="5:5" x14ac:dyDescent="0.3">
      <c r="E4876"/>
    </row>
    <row r="4877" spans="5:5" x14ac:dyDescent="0.3">
      <c r="E4877"/>
    </row>
    <row r="4878" spans="5:5" x14ac:dyDescent="0.3">
      <c r="E4878"/>
    </row>
    <row r="4879" spans="5:5" x14ac:dyDescent="0.3">
      <c r="E4879"/>
    </row>
    <row r="4880" spans="5:5" x14ac:dyDescent="0.3">
      <c r="E4880"/>
    </row>
    <row r="4881" spans="5:5" x14ac:dyDescent="0.3">
      <c r="E4881"/>
    </row>
    <row r="4882" spans="5:5" x14ac:dyDescent="0.3">
      <c r="E4882"/>
    </row>
    <row r="4883" spans="5:5" x14ac:dyDescent="0.3">
      <c r="E4883"/>
    </row>
    <row r="4884" spans="5:5" x14ac:dyDescent="0.3">
      <c r="E4884"/>
    </row>
    <row r="4885" spans="5:5" x14ac:dyDescent="0.3">
      <c r="E4885"/>
    </row>
    <row r="4886" spans="5:5" x14ac:dyDescent="0.3">
      <c r="E4886"/>
    </row>
    <row r="4887" spans="5:5" x14ac:dyDescent="0.3">
      <c r="E4887"/>
    </row>
    <row r="4888" spans="5:5" x14ac:dyDescent="0.3">
      <c r="E4888"/>
    </row>
    <row r="4889" spans="5:5" x14ac:dyDescent="0.3">
      <c r="E4889"/>
    </row>
    <row r="4890" spans="5:5" x14ac:dyDescent="0.3">
      <c r="E4890"/>
    </row>
    <row r="4891" spans="5:5" x14ac:dyDescent="0.3">
      <c r="E4891"/>
    </row>
    <row r="4892" spans="5:5" x14ac:dyDescent="0.3">
      <c r="E4892"/>
    </row>
    <row r="4893" spans="5:5" x14ac:dyDescent="0.3">
      <c r="E4893"/>
    </row>
    <row r="4894" spans="5:5" x14ac:dyDescent="0.3">
      <c r="E4894"/>
    </row>
    <row r="4895" spans="5:5" x14ac:dyDescent="0.3">
      <c r="E4895"/>
    </row>
    <row r="4896" spans="5:5" x14ac:dyDescent="0.3">
      <c r="E4896"/>
    </row>
    <row r="4897" spans="5:5" x14ac:dyDescent="0.3">
      <c r="E4897"/>
    </row>
    <row r="4898" spans="5:5" x14ac:dyDescent="0.3">
      <c r="E4898"/>
    </row>
    <row r="4899" spans="5:5" x14ac:dyDescent="0.3">
      <c r="E4899"/>
    </row>
    <row r="4900" spans="5:5" x14ac:dyDescent="0.3">
      <c r="E4900"/>
    </row>
    <row r="4901" spans="5:5" x14ac:dyDescent="0.3">
      <c r="E4901"/>
    </row>
    <row r="4902" spans="5:5" x14ac:dyDescent="0.3">
      <c r="E4902"/>
    </row>
    <row r="4903" spans="5:5" x14ac:dyDescent="0.3">
      <c r="E4903"/>
    </row>
    <row r="4904" spans="5:5" x14ac:dyDescent="0.3">
      <c r="E4904"/>
    </row>
    <row r="4905" spans="5:5" x14ac:dyDescent="0.3">
      <c r="E4905"/>
    </row>
    <row r="4906" spans="5:5" x14ac:dyDescent="0.3">
      <c r="E4906"/>
    </row>
    <row r="4907" spans="5:5" x14ac:dyDescent="0.3">
      <c r="E4907"/>
    </row>
    <row r="4908" spans="5:5" x14ac:dyDescent="0.3">
      <c r="E4908"/>
    </row>
    <row r="4909" spans="5:5" x14ac:dyDescent="0.3">
      <c r="E4909"/>
    </row>
    <row r="4910" spans="5:5" x14ac:dyDescent="0.3">
      <c r="E4910"/>
    </row>
    <row r="4911" spans="5:5" x14ac:dyDescent="0.3">
      <c r="E4911"/>
    </row>
    <row r="4912" spans="5:5" x14ac:dyDescent="0.3">
      <c r="E4912"/>
    </row>
    <row r="4913" spans="5:5" x14ac:dyDescent="0.3">
      <c r="E4913"/>
    </row>
    <row r="4914" spans="5:5" x14ac:dyDescent="0.3">
      <c r="E4914"/>
    </row>
    <row r="4915" spans="5:5" x14ac:dyDescent="0.3">
      <c r="E4915"/>
    </row>
    <row r="4916" spans="5:5" x14ac:dyDescent="0.3">
      <c r="E4916"/>
    </row>
    <row r="4917" spans="5:5" x14ac:dyDescent="0.3">
      <c r="E4917"/>
    </row>
    <row r="4918" spans="5:5" x14ac:dyDescent="0.3">
      <c r="E4918"/>
    </row>
    <row r="4919" spans="5:5" x14ac:dyDescent="0.3">
      <c r="E4919"/>
    </row>
    <row r="4920" spans="5:5" x14ac:dyDescent="0.3">
      <c r="E4920"/>
    </row>
    <row r="4921" spans="5:5" x14ac:dyDescent="0.3">
      <c r="E4921"/>
    </row>
    <row r="4922" spans="5:5" x14ac:dyDescent="0.3">
      <c r="E4922"/>
    </row>
    <row r="4923" spans="5:5" x14ac:dyDescent="0.3">
      <c r="E4923"/>
    </row>
    <row r="4924" spans="5:5" x14ac:dyDescent="0.3">
      <c r="E4924"/>
    </row>
    <row r="4925" spans="5:5" x14ac:dyDescent="0.3">
      <c r="E4925"/>
    </row>
    <row r="4926" spans="5:5" x14ac:dyDescent="0.3">
      <c r="E4926"/>
    </row>
    <row r="4927" spans="5:5" x14ac:dyDescent="0.3">
      <c r="E4927"/>
    </row>
    <row r="4928" spans="5:5" x14ac:dyDescent="0.3">
      <c r="E4928"/>
    </row>
    <row r="4929" spans="5:5" x14ac:dyDescent="0.3">
      <c r="E4929"/>
    </row>
    <row r="4930" spans="5:5" x14ac:dyDescent="0.3">
      <c r="E4930"/>
    </row>
    <row r="4931" spans="5:5" x14ac:dyDescent="0.3">
      <c r="E4931"/>
    </row>
    <row r="4932" spans="5:5" x14ac:dyDescent="0.3">
      <c r="E4932"/>
    </row>
    <row r="4933" spans="5:5" x14ac:dyDescent="0.3">
      <c r="E4933"/>
    </row>
    <row r="4934" spans="5:5" x14ac:dyDescent="0.3">
      <c r="E4934"/>
    </row>
    <row r="4935" spans="5:5" x14ac:dyDescent="0.3">
      <c r="E4935"/>
    </row>
    <row r="4936" spans="5:5" x14ac:dyDescent="0.3">
      <c r="E4936"/>
    </row>
    <row r="4937" spans="5:5" x14ac:dyDescent="0.3">
      <c r="E4937"/>
    </row>
    <row r="4938" spans="5:5" x14ac:dyDescent="0.3">
      <c r="E4938"/>
    </row>
    <row r="4939" spans="5:5" x14ac:dyDescent="0.3">
      <c r="E4939"/>
    </row>
    <row r="4940" spans="5:5" x14ac:dyDescent="0.3">
      <c r="E4940"/>
    </row>
    <row r="4941" spans="5:5" x14ac:dyDescent="0.3">
      <c r="E4941"/>
    </row>
    <row r="4942" spans="5:5" x14ac:dyDescent="0.3">
      <c r="E4942"/>
    </row>
    <row r="4943" spans="5:5" x14ac:dyDescent="0.3">
      <c r="E4943"/>
    </row>
    <row r="4944" spans="5:5" x14ac:dyDescent="0.3">
      <c r="E4944"/>
    </row>
    <row r="4945" spans="5:5" x14ac:dyDescent="0.3">
      <c r="E4945"/>
    </row>
    <row r="4946" spans="5:5" x14ac:dyDescent="0.3">
      <c r="E4946"/>
    </row>
    <row r="4947" spans="5:5" x14ac:dyDescent="0.3">
      <c r="E4947"/>
    </row>
    <row r="4948" spans="5:5" x14ac:dyDescent="0.3">
      <c r="E4948"/>
    </row>
    <row r="4949" spans="5:5" x14ac:dyDescent="0.3">
      <c r="E4949"/>
    </row>
    <row r="4950" spans="5:5" x14ac:dyDescent="0.3">
      <c r="E4950"/>
    </row>
    <row r="4951" spans="5:5" x14ac:dyDescent="0.3">
      <c r="E4951"/>
    </row>
    <row r="4952" spans="5:5" x14ac:dyDescent="0.3">
      <c r="E4952"/>
    </row>
    <row r="4953" spans="5:5" x14ac:dyDescent="0.3">
      <c r="E4953"/>
    </row>
    <row r="4954" spans="5:5" x14ac:dyDescent="0.3">
      <c r="E4954"/>
    </row>
    <row r="4955" spans="5:5" x14ac:dyDescent="0.3">
      <c r="E4955"/>
    </row>
    <row r="4956" spans="5:5" x14ac:dyDescent="0.3">
      <c r="E4956"/>
    </row>
    <row r="4957" spans="5:5" x14ac:dyDescent="0.3">
      <c r="E4957"/>
    </row>
    <row r="4958" spans="5:5" x14ac:dyDescent="0.3">
      <c r="E4958"/>
    </row>
    <row r="4959" spans="5:5" x14ac:dyDescent="0.3">
      <c r="E4959"/>
    </row>
    <row r="4960" spans="5:5" x14ac:dyDescent="0.3">
      <c r="E4960"/>
    </row>
    <row r="4961" spans="5:5" x14ac:dyDescent="0.3">
      <c r="E4961"/>
    </row>
    <row r="4962" spans="5:5" x14ac:dyDescent="0.3">
      <c r="E4962"/>
    </row>
    <row r="4963" spans="5:5" x14ac:dyDescent="0.3">
      <c r="E4963"/>
    </row>
    <row r="4964" spans="5:5" x14ac:dyDescent="0.3">
      <c r="E4964"/>
    </row>
    <row r="4965" spans="5:5" x14ac:dyDescent="0.3">
      <c r="E4965"/>
    </row>
    <row r="4966" spans="5:5" x14ac:dyDescent="0.3">
      <c r="E4966"/>
    </row>
    <row r="4967" spans="5:5" x14ac:dyDescent="0.3">
      <c r="E4967"/>
    </row>
    <row r="4968" spans="5:5" x14ac:dyDescent="0.3">
      <c r="E4968"/>
    </row>
    <row r="4969" spans="5:5" x14ac:dyDescent="0.3">
      <c r="E4969"/>
    </row>
    <row r="4970" spans="5:5" x14ac:dyDescent="0.3">
      <c r="E4970"/>
    </row>
    <row r="4971" spans="5:5" x14ac:dyDescent="0.3">
      <c r="E4971"/>
    </row>
    <row r="4972" spans="5:5" x14ac:dyDescent="0.3">
      <c r="E4972"/>
    </row>
    <row r="4973" spans="5:5" x14ac:dyDescent="0.3">
      <c r="E4973"/>
    </row>
    <row r="4974" spans="5:5" x14ac:dyDescent="0.3">
      <c r="E4974"/>
    </row>
    <row r="4975" spans="5:5" x14ac:dyDescent="0.3">
      <c r="E4975"/>
    </row>
    <row r="4976" spans="5:5" x14ac:dyDescent="0.3">
      <c r="E4976"/>
    </row>
    <row r="4977" spans="5:5" x14ac:dyDescent="0.3">
      <c r="E4977"/>
    </row>
    <row r="4978" spans="5:5" x14ac:dyDescent="0.3">
      <c r="E4978"/>
    </row>
    <row r="4979" spans="5:5" x14ac:dyDescent="0.3">
      <c r="E4979"/>
    </row>
    <row r="4980" spans="5:5" x14ac:dyDescent="0.3">
      <c r="E4980"/>
    </row>
    <row r="4981" spans="5:5" x14ac:dyDescent="0.3">
      <c r="E4981"/>
    </row>
    <row r="4982" spans="5:5" x14ac:dyDescent="0.3">
      <c r="E4982"/>
    </row>
    <row r="4983" spans="5:5" x14ac:dyDescent="0.3">
      <c r="E4983"/>
    </row>
    <row r="4984" spans="5:5" x14ac:dyDescent="0.3">
      <c r="E4984"/>
    </row>
    <row r="4985" spans="5:5" x14ac:dyDescent="0.3">
      <c r="E4985"/>
    </row>
    <row r="4986" spans="5:5" x14ac:dyDescent="0.3">
      <c r="E4986"/>
    </row>
    <row r="4987" spans="5:5" x14ac:dyDescent="0.3">
      <c r="E4987"/>
    </row>
    <row r="4988" spans="5:5" x14ac:dyDescent="0.3">
      <c r="E4988"/>
    </row>
    <row r="4989" spans="5:5" x14ac:dyDescent="0.3">
      <c r="E4989"/>
    </row>
    <row r="4990" spans="5:5" x14ac:dyDescent="0.3">
      <c r="E4990"/>
    </row>
    <row r="4991" spans="5:5" x14ac:dyDescent="0.3">
      <c r="E4991"/>
    </row>
    <row r="4992" spans="5:5" x14ac:dyDescent="0.3">
      <c r="E4992"/>
    </row>
    <row r="4993" spans="5:5" x14ac:dyDescent="0.3">
      <c r="E4993"/>
    </row>
    <row r="4994" spans="5:5" x14ac:dyDescent="0.3">
      <c r="E4994"/>
    </row>
    <row r="4995" spans="5:5" x14ac:dyDescent="0.3">
      <c r="E4995"/>
    </row>
    <row r="4996" spans="5:5" x14ac:dyDescent="0.3">
      <c r="E4996"/>
    </row>
    <row r="4997" spans="5:5" x14ac:dyDescent="0.3">
      <c r="E4997"/>
    </row>
    <row r="4998" spans="5:5" x14ac:dyDescent="0.3">
      <c r="E4998"/>
    </row>
    <row r="4999" spans="5:5" x14ac:dyDescent="0.3">
      <c r="E4999"/>
    </row>
    <row r="5000" spans="5:5" x14ac:dyDescent="0.3">
      <c r="E5000"/>
    </row>
    <row r="5001" spans="5:5" x14ac:dyDescent="0.3">
      <c r="E5001"/>
    </row>
    <row r="5002" spans="5:5" x14ac:dyDescent="0.3">
      <c r="E5002"/>
    </row>
    <row r="5003" spans="5:5" x14ac:dyDescent="0.3">
      <c r="E5003"/>
    </row>
    <row r="5004" spans="5:5" x14ac:dyDescent="0.3">
      <c r="E5004"/>
    </row>
    <row r="5005" spans="5:5" x14ac:dyDescent="0.3">
      <c r="E5005"/>
    </row>
    <row r="5006" spans="5:5" x14ac:dyDescent="0.3">
      <c r="E5006"/>
    </row>
    <row r="5007" spans="5:5" x14ac:dyDescent="0.3">
      <c r="E5007"/>
    </row>
    <row r="5008" spans="5:5" x14ac:dyDescent="0.3">
      <c r="E5008"/>
    </row>
    <row r="5009" spans="5:5" x14ac:dyDescent="0.3">
      <c r="E5009"/>
    </row>
    <row r="5010" spans="5:5" x14ac:dyDescent="0.3">
      <c r="E5010"/>
    </row>
    <row r="5011" spans="5:5" x14ac:dyDescent="0.3">
      <c r="E5011"/>
    </row>
    <row r="5012" spans="5:5" x14ac:dyDescent="0.3">
      <c r="E5012"/>
    </row>
    <row r="5013" spans="5:5" x14ac:dyDescent="0.3">
      <c r="E5013"/>
    </row>
    <row r="5014" spans="5:5" x14ac:dyDescent="0.3">
      <c r="E5014"/>
    </row>
    <row r="5015" spans="5:5" x14ac:dyDescent="0.3">
      <c r="E5015"/>
    </row>
    <row r="5016" spans="5:5" x14ac:dyDescent="0.3">
      <c r="E5016"/>
    </row>
    <row r="5017" spans="5:5" x14ac:dyDescent="0.3">
      <c r="E5017"/>
    </row>
    <row r="5018" spans="5:5" x14ac:dyDescent="0.3">
      <c r="E5018"/>
    </row>
    <row r="5019" spans="5:5" x14ac:dyDescent="0.3">
      <c r="E5019"/>
    </row>
    <row r="5020" spans="5:5" x14ac:dyDescent="0.3">
      <c r="E5020"/>
    </row>
    <row r="5021" spans="5:5" x14ac:dyDescent="0.3">
      <c r="E5021"/>
    </row>
    <row r="5022" spans="5:5" x14ac:dyDescent="0.3">
      <c r="E5022"/>
    </row>
    <row r="5023" spans="5:5" x14ac:dyDescent="0.3">
      <c r="E5023"/>
    </row>
    <row r="5024" spans="5:5" x14ac:dyDescent="0.3">
      <c r="E5024"/>
    </row>
    <row r="5025" spans="5:5" x14ac:dyDescent="0.3">
      <c r="E5025"/>
    </row>
    <row r="5026" spans="5:5" x14ac:dyDescent="0.3">
      <c r="E5026"/>
    </row>
    <row r="5027" spans="5:5" x14ac:dyDescent="0.3">
      <c r="E5027"/>
    </row>
    <row r="5028" spans="5:5" x14ac:dyDescent="0.3">
      <c r="E5028"/>
    </row>
    <row r="5029" spans="5:5" x14ac:dyDescent="0.3">
      <c r="E5029"/>
    </row>
    <row r="5030" spans="5:5" x14ac:dyDescent="0.3">
      <c r="E5030"/>
    </row>
    <row r="5031" spans="5:5" x14ac:dyDescent="0.3">
      <c r="E5031"/>
    </row>
    <row r="5032" spans="5:5" x14ac:dyDescent="0.3">
      <c r="E5032"/>
    </row>
    <row r="5033" spans="5:5" x14ac:dyDescent="0.3">
      <c r="E5033"/>
    </row>
    <row r="5034" spans="5:5" x14ac:dyDescent="0.3">
      <c r="E5034"/>
    </row>
    <row r="5035" spans="5:5" x14ac:dyDescent="0.3">
      <c r="E5035"/>
    </row>
    <row r="5036" spans="5:5" x14ac:dyDescent="0.3">
      <c r="E5036"/>
    </row>
    <row r="5037" spans="5:5" x14ac:dyDescent="0.3">
      <c r="E5037"/>
    </row>
    <row r="5038" spans="5:5" x14ac:dyDescent="0.3">
      <c r="E5038"/>
    </row>
    <row r="5039" spans="5:5" x14ac:dyDescent="0.3">
      <c r="E5039"/>
    </row>
    <row r="5040" spans="5:5" x14ac:dyDescent="0.3">
      <c r="E5040"/>
    </row>
    <row r="5041" spans="5:5" x14ac:dyDescent="0.3">
      <c r="E5041"/>
    </row>
    <row r="5042" spans="5:5" x14ac:dyDescent="0.3">
      <c r="E5042"/>
    </row>
    <row r="5043" spans="5:5" x14ac:dyDescent="0.3">
      <c r="E5043"/>
    </row>
    <row r="5044" spans="5:5" x14ac:dyDescent="0.3">
      <c r="E5044"/>
    </row>
    <row r="5045" spans="5:5" x14ac:dyDescent="0.3">
      <c r="E5045"/>
    </row>
    <row r="5046" spans="5:5" x14ac:dyDescent="0.3">
      <c r="E5046"/>
    </row>
    <row r="5047" spans="5:5" x14ac:dyDescent="0.3">
      <c r="E5047"/>
    </row>
    <row r="5048" spans="5:5" x14ac:dyDescent="0.3">
      <c r="E5048"/>
    </row>
    <row r="5049" spans="5:5" x14ac:dyDescent="0.3">
      <c r="E5049"/>
    </row>
    <row r="5050" spans="5:5" x14ac:dyDescent="0.3">
      <c r="E5050"/>
    </row>
    <row r="5051" spans="5:5" x14ac:dyDescent="0.3">
      <c r="E5051"/>
    </row>
    <row r="5052" spans="5:5" x14ac:dyDescent="0.3">
      <c r="E5052"/>
    </row>
    <row r="5053" spans="5:5" x14ac:dyDescent="0.3">
      <c r="E5053"/>
    </row>
    <row r="5054" spans="5:5" x14ac:dyDescent="0.3">
      <c r="E5054"/>
    </row>
    <row r="5055" spans="5:5" x14ac:dyDescent="0.3">
      <c r="E5055"/>
    </row>
    <row r="5056" spans="5:5" x14ac:dyDescent="0.3">
      <c r="E5056"/>
    </row>
    <row r="5057" spans="5:5" x14ac:dyDescent="0.3">
      <c r="E5057"/>
    </row>
    <row r="5058" spans="5:5" x14ac:dyDescent="0.3">
      <c r="E5058"/>
    </row>
    <row r="5059" spans="5:5" x14ac:dyDescent="0.3">
      <c r="E5059"/>
    </row>
    <row r="5060" spans="5:5" x14ac:dyDescent="0.3">
      <c r="E5060"/>
    </row>
    <row r="5061" spans="5:5" x14ac:dyDescent="0.3">
      <c r="E5061"/>
    </row>
    <row r="5062" spans="5:5" x14ac:dyDescent="0.3">
      <c r="E5062"/>
    </row>
    <row r="5063" spans="5:5" x14ac:dyDescent="0.3">
      <c r="E5063"/>
    </row>
    <row r="5064" spans="5:5" x14ac:dyDescent="0.3">
      <c r="E5064"/>
    </row>
    <row r="5065" spans="5:5" x14ac:dyDescent="0.3">
      <c r="E5065"/>
    </row>
    <row r="5066" spans="5:5" x14ac:dyDescent="0.3">
      <c r="E5066"/>
    </row>
    <row r="5067" spans="5:5" x14ac:dyDescent="0.3">
      <c r="E5067"/>
    </row>
    <row r="5068" spans="5:5" x14ac:dyDescent="0.3">
      <c r="E5068"/>
    </row>
    <row r="5069" spans="5:5" x14ac:dyDescent="0.3">
      <c r="E5069"/>
    </row>
    <row r="5070" spans="5:5" x14ac:dyDescent="0.3">
      <c r="E5070"/>
    </row>
    <row r="5071" spans="5:5" x14ac:dyDescent="0.3">
      <c r="E5071"/>
    </row>
    <row r="5072" spans="5:5" x14ac:dyDescent="0.3">
      <c r="E5072"/>
    </row>
    <row r="5073" spans="5:5" x14ac:dyDescent="0.3">
      <c r="E5073"/>
    </row>
    <row r="5074" spans="5:5" x14ac:dyDescent="0.3">
      <c r="E5074"/>
    </row>
    <row r="5075" spans="5:5" x14ac:dyDescent="0.3">
      <c r="E5075"/>
    </row>
    <row r="5076" spans="5:5" x14ac:dyDescent="0.3">
      <c r="E5076"/>
    </row>
    <row r="5077" spans="5:5" x14ac:dyDescent="0.3">
      <c r="E5077"/>
    </row>
    <row r="5078" spans="5:5" x14ac:dyDescent="0.3">
      <c r="E5078"/>
    </row>
    <row r="5079" spans="5:5" x14ac:dyDescent="0.3">
      <c r="E5079"/>
    </row>
    <row r="5080" spans="5:5" x14ac:dyDescent="0.3">
      <c r="E5080"/>
    </row>
    <row r="5081" spans="5:5" x14ac:dyDescent="0.3">
      <c r="E5081"/>
    </row>
    <row r="5082" spans="5:5" x14ac:dyDescent="0.3">
      <c r="E5082"/>
    </row>
    <row r="5083" spans="5:5" x14ac:dyDescent="0.3">
      <c r="E5083"/>
    </row>
    <row r="5084" spans="5:5" x14ac:dyDescent="0.3">
      <c r="E5084"/>
    </row>
    <row r="5085" spans="5:5" x14ac:dyDescent="0.3">
      <c r="E5085"/>
    </row>
    <row r="5086" spans="5:5" x14ac:dyDescent="0.3">
      <c r="E5086"/>
    </row>
    <row r="5087" spans="5:5" x14ac:dyDescent="0.3">
      <c r="E5087"/>
    </row>
    <row r="5088" spans="5:5" x14ac:dyDescent="0.3">
      <c r="E5088"/>
    </row>
    <row r="5089" spans="5:5" x14ac:dyDescent="0.3">
      <c r="E5089"/>
    </row>
    <row r="5090" spans="5:5" x14ac:dyDescent="0.3">
      <c r="E5090"/>
    </row>
    <row r="5091" spans="5:5" x14ac:dyDescent="0.3">
      <c r="E5091"/>
    </row>
    <row r="5092" spans="5:5" x14ac:dyDescent="0.3">
      <c r="E5092"/>
    </row>
    <row r="5093" spans="5:5" x14ac:dyDescent="0.3">
      <c r="E5093"/>
    </row>
    <row r="5094" spans="5:5" x14ac:dyDescent="0.3">
      <c r="E5094"/>
    </row>
    <row r="5095" spans="5:5" x14ac:dyDescent="0.3">
      <c r="E5095"/>
    </row>
    <row r="5096" spans="5:5" x14ac:dyDescent="0.3">
      <c r="E5096"/>
    </row>
    <row r="5097" spans="5:5" x14ac:dyDescent="0.3">
      <c r="E5097"/>
    </row>
    <row r="5098" spans="5:5" x14ac:dyDescent="0.3">
      <c r="E5098"/>
    </row>
    <row r="5099" spans="5:5" x14ac:dyDescent="0.3">
      <c r="E5099"/>
    </row>
    <row r="5100" spans="5:5" x14ac:dyDescent="0.3">
      <c r="E5100"/>
    </row>
    <row r="5101" spans="5:5" x14ac:dyDescent="0.3">
      <c r="E5101"/>
    </row>
    <row r="5102" spans="5:5" x14ac:dyDescent="0.3">
      <c r="E5102"/>
    </row>
    <row r="5103" spans="5:5" x14ac:dyDescent="0.3">
      <c r="E5103"/>
    </row>
    <row r="5104" spans="5:5" x14ac:dyDescent="0.3">
      <c r="E5104"/>
    </row>
    <row r="5105" spans="5:5" x14ac:dyDescent="0.3">
      <c r="E5105"/>
    </row>
    <row r="5106" spans="5:5" x14ac:dyDescent="0.3">
      <c r="E5106"/>
    </row>
    <row r="5107" spans="5:5" x14ac:dyDescent="0.3">
      <c r="E5107"/>
    </row>
    <row r="5108" spans="5:5" x14ac:dyDescent="0.3">
      <c r="E5108"/>
    </row>
    <row r="5109" spans="5:5" x14ac:dyDescent="0.3">
      <c r="E5109"/>
    </row>
    <row r="5110" spans="5:5" x14ac:dyDescent="0.3">
      <c r="E5110"/>
    </row>
    <row r="5111" spans="5:5" x14ac:dyDescent="0.3">
      <c r="E5111"/>
    </row>
    <row r="5112" spans="5:5" x14ac:dyDescent="0.3">
      <c r="E5112"/>
    </row>
    <row r="5113" spans="5:5" x14ac:dyDescent="0.3">
      <c r="E5113"/>
    </row>
    <row r="5114" spans="5:5" x14ac:dyDescent="0.3">
      <c r="E5114"/>
    </row>
    <row r="5115" spans="5:5" x14ac:dyDescent="0.3">
      <c r="E5115"/>
    </row>
    <row r="5116" spans="5:5" x14ac:dyDescent="0.3">
      <c r="E5116"/>
    </row>
    <row r="5117" spans="5:5" x14ac:dyDescent="0.3">
      <c r="E5117"/>
    </row>
    <row r="5118" spans="5:5" x14ac:dyDescent="0.3">
      <c r="E5118"/>
    </row>
    <row r="5119" spans="5:5" x14ac:dyDescent="0.3">
      <c r="E5119"/>
    </row>
    <row r="5120" spans="5:5" x14ac:dyDescent="0.3">
      <c r="E5120"/>
    </row>
    <row r="5121" spans="5:5" x14ac:dyDescent="0.3">
      <c r="E5121"/>
    </row>
    <row r="5122" spans="5:5" x14ac:dyDescent="0.3">
      <c r="E5122"/>
    </row>
    <row r="5123" spans="5:5" x14ac:dyDescent="0.3">
      <c r="E5123"/>
    </row>
    <row r="5124" spans="5:5" x14ac:dyDescent="0.3">
      <c r="E5124"/>
    </row>
    <row r="5125" spans="5:5" x14ac:dyDescent="0.3">
      <c r="E5125"/>
    </row>
    <row r="5126" spans="5:5" x14ac:dyDescent="0.3">
      <c r="E5126"/>
    </row>
    <row r="5127" spans="5:5" x14ac:dyDescent="0.3">
      <c r="E5127"/>
    </row>
    <row r="5128" spans="5:5" x14ac:dyDescent="0.3">
      <c r="E5128"/>
    </row>
    <row r="5129" spans="5:5" x14ac:dyDescent="0.3">
      <c r="E5129"/>
    </row>
    <row r="5130" spans="5:5" x14ac:dyDescent="0.3">
      <c r="E5130"/>
    </row>
    <row r="5131" spans="5:5" x14ac:dyDescent="0.3">
      <c r="E5131"/>
    </row>
    <row r="5132" spans="5:5" x14ac:dyDescent="0.3">
      <c r="E5132"/>
    </row>
    <row r="5133" spans="5:5" x14ac:dyDescent="0.3">
      <c r="E5133"/>
    </row>
    <row r="5134" spans="5:5" x14ac:dyDescent="0.3">
      <c r="E5134"/>
    </row>
    <row r="5135" spans="5:5" x14ac:dyDescent="0.3">
      <c r="E5135"/>
    </row>
    <row r="5136" spans="5:5" x14ac:dyDescent="0.3">
      <c r="E5136"/>
    </row>
    <row r="5137" spans="5:5" x14ac:dyDescent="0.3">
      <c r="E5137"/>
    </row>
    <row r="5138" spans="5:5" x14ac:dyDescent="0.3">
      <c r="E5138"/>
    </row>
    <row r="5139" spans="5:5" x14ac:dyDescent="0.3">
      <c r="E5139"/>
    </row>
    <row r="5140" spans="5:5" x14ac:dyDescent="0.3">
      <c r="E5140"/>
    </row>
    <row r="5141" spans="5:5" x14ac:dyDescent="0.3">
      <c r="E5141"/>
    </row>
    <row r="5142" spans="5:5" x14ac:dyDescent="0.3">
      <c r="E5142"/>
    </row>
    <row r="5143" spans="5:5" x14ac:dyDescent="0.3">
      <c r="E5143"/>
    </row>
    <row r="5144" spans="5:5" x14ac:dyDescent="0.3">
      <c r="E5144"/>
    </row>
    <row r="5145" spans="5:5" x14ac:dyDescent="0.3">
      <c r="E5145"/>
    </row>
    <row r="5146" spans="5:5" x14ac:dyDescent="0.3">
      <c r="E5146"/>
    </row>
    <row r="5147" spans="5:5" x14ac:dyDescent="0.3">
      <c r="E5147"/>
    </row>
    <row r="5148" spans="5:5" x14ac:dyDescent="0.3">
      <c r="E5148"/>
    </row>
    <row r="5149" spans="5:5" x14ac:dyDescent="0.3">
      <c r="E5149"/>
    </row>
    <row r="5150" spans="5:5" x14ac:dyDescent="0.3">
      <c r="E5150"/>
    </row>
    <row r="5151" spans="5:5" x14ac:dyDescent="0.3">
      <c r="E5151"/>
    </row>
    <row r="5152" spans="5:5" x14ac:dyDescent="0.3">
      <c r="E5152"/>
    </row>
    <row r="5153" spans="5:5" x14ac:dyDescent="0.3">
      <c r="E5153"/>
    </row>
    <row r="5154" spans="5:5" x14ac:dyDescent="0.3">
      <c r="E5154"/>
    </row>
    <row r="5155" spans="5:5" x14ac:dyDescent="0.3">
      <c r="E5155"/>
    </row>
    <row r="5156" spans="5:5" x14ac:dyDescent="0.3">
      <c r="E5156"/>
    </row>
    <row r="5157" spans="5:5" x14ac:dyDescent="0.3">
      <c r="E5157"/>
    </row>
    <row r="5158" spans="5:5" x14ac:dyDescent="0.3">
      <c r="E5158"/>
    </row>
    <row r="5159" spans="5:5" x14ac:dyDescent="0.3">
      <c r="E5159"/>
    </row>
    <row r="5160" spans="5:5" x14ac:dyDescent="0.3">
      <c r="E5160"/>
    </row>
    <row r="5161" spans="5:5" x14ac:dyDescent="0.3">
      <c r="E5161"/>
    </row>
    <row r="5162" spans="5:5" x14ac:dyDescent="0.3">
      <c r="E5162"/>
    </row>
    <row r="5163" spans="5:5" x14ac:dyDescent="0.3">
      <c r="E5163"/>
    </row>
    <row r="5164" spans="5:5" x14ac:dyDescent="0.3">
      <c r="E5164"/>
    </row>
    <row r="5165" spans="5:5" x14ac:dyDescent="0.3">
      <c r="E5165"/>
    </row>
    <row r="5166" spans="5:5" x14ac:dyDescent="0.3">
      <c r="E5166"/>
    </row>
    <row r="5167" spans="5:5" x14ac:dyDescent="0.3">
      <c r="E5167"/>
    </row>
    <row r="5168" spans="5:5" x14ac:dyDescent="0.3">
      <c r="E5168"/>
    </row>
    <row r="5169" spans="5:5" x14ac:dyDescent="0.3">
      <c r="E5169"/>
    </row>
    <row r="5170" spans="5:5" x14ac:dyDescent="0.3">
      <c r="E5170"/>
    </row>
    <row r="5171" spans="5:5" x14ac:dyDescent="0.3">
      <c r="E5171"/>
    </row>
    <row r="5172" spans="5:5" x14ac:dyDescent="0.3">
      <c r="E5172"/>
    </row>
    <row r="5173" spans="5:5" x14ac:dyDescent="0.3">
      <c r="E5173"/>
    </row>
    <row r="5174" spans="5:5" x14ac:dyDescent="0.3">
      <c r="E5174"/>
    </row>
    <row r="5175" spans="5:5" x14ac:dyDescent="0.3">
      <c r="E5175"/>
    </row>
    <row r="5176" spans="5:5" x14ac:dyDescent="0.3">
      <c r="E5176"/>
    </row>
    <row r="5177" spans="5:5" x14ac:dyDescent="0.3">
      <c r="E5177"/>
    </row>
    <row r="5178" spans="5:5" x14ac:dyDescent="0.3">
      <c r="E5178"/>
    </row>
    <row r="5179" spans="5:5" x14ac:dyDescent="0.3">
      <c r="E5179"/>
    </row>
    <row r="5180" spans="5:5" x14ac:dyDescent="0.3">
      <c r="E5180"/>
    </row>
    <row r="5181" spans="5:5" x14ac:dyDescent="0.3">
      <c r="E5181"/>
    </row>
    <row r="5182" spans="5:5" x14ac:dyDescent="0.3">
      <c r="E5182"/>
    </row>
    <row r="5183" spans="5:5" x14ac:dyDescent="0.3">
      <c r="E5183"/>
    </row>
    <row r="5184" spans="5:5" x14ac:dyDescent="0.3">
      <c r="E5184"/>
    </row>
    <row r="5185" spans="5:5" x14ac:dyDescent="0.3">
      <c r="E5185"/>
    </row>
    <row r="5186" spans="5:5" x14ac:dyDescent="0.3">
      <c r="E5186"/>
    </row>
    <row r="5187" spans="5:5" x14ac:dyDescent="0.3">
      <c r="E5187"/>
    </row>
    <row r="5188" spans="5:5" x14ac:dyDescent="0.3">
      <c r="E5188"/>
    </row>
    <row r="5189" spans="5:5" x14ac:dyDescent="0.3">
      <c r="E5189"/>
    </row>
    <row r="5190" spans="5:5" x14ac:dyDescent="0.3">
      <c r="E5190"/>
    </row>
    <row r="5191" spans="5:5" x14ac:dyDescent="0.3">
      <c r="E5191"/>
    </row>
    <row r="5192" spans="5:5" x14ac:dyDescent="0.3">
      <c r="E5192"/>
    </row>
    <row r="5193" spans="5:5" x14ac:dyDescent="0.3">
      <c r="E5193"/>
    </row>
    <row r="5194" spans="5:5" x14ac:dyDescent="0.3">
      <c r="E5194"/>
    </row>
    <row r="5195" spans="5:5" x14ac:dyDescent="0.3">
      <c r="E5195"/>
    </row>
    <row r="5196" spans="5:5" x14ac:dyDescent="0.3">
      <c r="E5196"/>
    </row>
    <row r="5197" spans="5:5" x14ac:dyDescent="0.3">
      <c r="E5197"/>
    </row>
    <row r="5198" spans="5:5" x14ac:dyDescent="0.3">
      <c r="E5198"/>
    </row>
    <row r="5199" spans="5:5" x14ac:dyDescent="0.3">
      <c r="E5199"/>
    </row>
    <row r="5200" spans="5:5" x14ac:dyDescent="0.3">
      <c r="E5200"/>
    </row>
    <row r="5201" spans="5:5" x14ac:dyDescent="0.3">
      <c r="E5201"/>
    </row>
    <row r="5202" spans="5:5" x14ac:dyDescent="0.3">
      <c r="E5202"/>
    </row>
    <row r="5203" spans="5:5" x14ac:dyDescent="0.3">
      <c r="E5203"/>
    </row>
    <row r="5204" spans="5:5" x14ac:dyDescent="0.3">
      <c r="E5204"/>
    </row>
    <row r="5205" spans="5:5" x14ac:dyDescent="0.3">
      <c r="E5205"/>
    </row>
    <row r="5206" spans="5:5" x14ac:dyDescent="0.3">
      <c r="E5206"/>
    </row>
    <row r="5207" spans="5:5" x14ac:dyDescent="0.3">
      <c r="E5207"/>
    </row>
    <row r="5208" spans="5:5" x14ac:dyDescent="0.3">
      <c r="E5208"/>
    </row>
    <row r="5209" spans="5:5" x14ac:dyDescent="0.3">
      <c r="E5209"/>
    </row>
    <row r="5210" spans="5:5" x14ac:dyDescent="0.3">
      <c r="E5210"/>
    </row>
    <row r="5211" spans="5:5" x14ac:dyDescent="0.3">
      <c r="E5211"/>
    </row>
    <row r="5212" spans="5:5" x14ac:dyDescent="0.3">
      <c r="E5212"/>
    </row>
    <row r="5213" spans="5:5" x14ac:dyDescent="0.3">
      <c r="E5213"/>
    </row>
    <row r="5214" spans="5:5" x14ac:dyDescent="0.3">
      <c r="E5214"/>
    </row>
    <row r="5215" spans="5:5" x14ac:dyDescent="0.3">
      <c r="E5215"/>
    </row>
    <row r="5216" spans="5:5" x14ac:dyDescent="0.3">
      <c r="E5216"/>
    </row>
    <row r="5217" spans="5:5" x14ac:dyDescent="0.3">
      <c r="E5217"/>
    </row>
    <row r="5218" spans="5:5" x14ac:dyDescent="0.3">
      <c r="E5218"/>
    </row>
    <row r="5219" spans="5:5" x14ac:dyDescent="0.3">
      <c r="E5219"/>
    </row>
    <row r="5220" spans="5:5" x14ac:dyDescent="0.3">
      <c r="E5220"/>
    </row>
    <row r="5221" spans="5:5" x14ac:dyDescent="0.3">
      <c r="E5221"/>
    </row>
    <row r="5222" spans="5:5" x14ac:dyDescent="0.3">
      <c r="E5222"/>
    </row>
    <row r="5223" spans="5:5" x14ac:dyDescent="0.3">
      <c r="E5223"/>
    </row>
    <row r="5224" spans="5:5" x14ac:dyDescent="0.3">
      <c r="E5224"/>
    </row>
    <row r="5225" spans="5:5" x14ac:dyDescent="0.3">
      <c r="E5225"/>
    </row>
    <row r="5226" spans="5:5" x14ac:dyDescent="0.3">
      <c r="E5226"/>
    </row>
    <row r="5227" spans="5:5" x14ac:dyDescent="0.3">
      <c r="E5227"/>
    </row>
    <row r="5228" spans="5:5" x14ac:dyDescent="0.3">
      <c r="E5228"/>
    </row>
    <row r="5229" spans="5:5" x14ac:dyDescent="0.3">
      <c r="E5229"/>
    </row>
    <row r="5230" spans="5:5" x14ac:dyDescent="0.3">
      <c r="E5230"/>
    </row>
    <row r="5231" spans="5:5" x14ac:dyDescent="0.3">
      <c r="E5231"/>
    </row>
    <row r="5232" spans="5:5" x14ac:dyDescent="0.3">
      <c r="E5232"/>
    </row>
    <row r="5233" spans="5:5" x14ac:dyDescent="0.3">
      <c r="E5233"/>
    </row>
    <row r="5234" spans="5:5" x14ac:dyDescent="0.3">
      <c r="E5234"/>
    </row>
    <row r="5235" spans="5:5" x14ac:dyDescent="0.3">
      <c r="E5235"/>
    </row>
    <row r="5236" spans="5:5" x14ac:dyDescent="0.3">
      <c r="E5236"/>
    </row>
    <row r="5237" spans="5:5" x14ac:dyDescent="0.3">
      <c r="E5237"/>
    </row>
    <row r="5238" spans="5:5" x14ac:dyDescent="0.3">
      <c r="E5238"/>
    </row>
    <row r="5239" spans="5:5" x14ac:dyDescent="0.3">
      <c r="E5239"/>
    </row>
    <row r="5240" spans="5:5" x14ac:dyDescent="0.3">
      <c r="E5240"/>
    </row>
    <row r="5241" spans="5:5" x14ac:dyDescent="0.3">
      <c r="E5241"/>
    </row>
    <row r="5242" spans="5:5" x14ac:dyDescent="0.3">
      <c r="E5242"/>
    </row>
    <row r="5243" spans="5:5" x14ac:dyDescent="0.3">
      <c r="E5243"/>
    </row>
    <row r="5244" spans="5:5" x14ac:dyDescent="0.3">
      <c r="E5244"/>
    </row>
    <row r="5245" spans="5:5" x14ac:dyDescent="0.3">
      <c r="E5245"/>
    </row>
    <row r="5246" spans="5:5" x14ac:dyDescent="0.3">
      <c r="E5246"/>
    </row>
    <row r="5247" spans="5:5" x14ac:dyDescent="0.3">
      <c r="E5247"/>
    </row>
    <row r="5248" spans="5:5" x14ac:dyDescent="0.3">
      <c r="E5248"/>
    </row>
    <row r="5249" spans="5:5" x14ac:dyDescent="0.3">
      <c r="E5249"/>
    </row>
    <row r="5250" spans="5:5" x14ac:dyDescent="0.3">
      <c r="E5250"/>
    </row>
    <row r="5251" spans="5:5" x14ac:dyDescent="0.3">
      <c r="E5251"/>
    </row>
    <row r="5252" spans="5:5" x14ac:dyDescent="0.3">
      <c r="E5252"/>
    </row>
    <row r="5253" spans="5:5" x14ac:dyDescent="0.3">
      <c r="E5253"/>
    </row>
    <row r="5254" spans="5:5" x14ac:dyDescent="0.3">
      <c r="E5254"/>
    </row>
    <row r="5255" spans="5:5" x14ac:dyDescent="0.3">
      <c r="E5255"/>
    </row>
    <row r="5256" spans="5:5" x14ac:dyDescent="0.3">
      <c r="E5256"/>
    </row>
    <row r="5257" spans="5:5" x14ac:dyDescent="0.3">
      <c r="E5257"/>
    </row>
    <row r="5258" spans="5:5" x14ac:dyDescent="0.3">
      <c r="E5258"/>
    </row>
    <row r="5259" spans="5:5" x14ac:dyDescent="0.3">
      <c r="E5259"/>
    </row>
    <row r="5260" spans="5:5" x14ac:dyDescent="0.3">
      <c r="E5260"/>
    </row>
    <row r="5261" spans="5:5" x14ac:dyDescent="0.3">
      <c r="E5261"/>
    </row>
    <row r="5262" spans="5:5" x14ac:dyDescent="0.3">
      <c r="E5262"/>
    </row>
    <row r="5263" spans="5:5" x14ac:dyDescent="0.3">
      <c r="E5263"/>
    </row>
    <row r="5264" spans="5:5" x14ac:dyDescent="0.3">
      <c r="E5264"/>
    </row>
    <row r="5265" spans="5:5" x14ac:dyDescent="0.3">
      <c r="E5265"/>
    </row>
    <row r="5266" spans="5:5" x14ac:dyDescent="0.3">
      <c r="E5266"/>
    </row>
    <row r="5267" spans="5:5" x14ac:dyDescent="0.3">
      <c r="E5267"/>
    </row>
    <row r="5268" spans="5:5" x14ac:dyDescent="0.3">
      <c r="E5268"/>
    </row>
    <row r="5269" spans="5:5" x14ac:dyDescent="0.3">
      <c r="E5269"/>
    </row>
    <row r="5270" spans="5:5" x14ac:dyDescent="0.3">
      <c r="E5270"/>
    </row>
    <row r="5271" spans="5:5" x14ac:dyDescent="0.3">
      <c r="E5271"/>
    </row>
    <row r="5272" spans="5:5" x14ac:dyDescent="0.3">
      <c r="E5272"/>
    </row>
    <row r="5273" spans="5:5" x14ac:dyDescent="0.3">
      <c r="E5273"/>
    </row>
    <row r="5274" spans="5:5" x14ac:dyDescent="0.3">
      <c r="E5274"/>
    </row>
    <row r="5275" spans="5:5" x14ac:dyDescent="0.3">
      <c r="E5275"/>
    </row>
    <row r="5276" spans="5:5" x14ac:dyDescent="0.3">
      <c r="E5276"/>
    </row>
    <row r="5277" spans="5:5" x14ac:dyDescent="0.3">
      <c r="E5277"/>
    </row>
    <row r="5278" spans="5:5" x14ac:dyDescent="0.3">
      <c r="E5278"/>
    </row>
    <row r="5279" spans="5:5" x14ac:dyDescent="0.3">
      <c r="E5279"/>
    </row>
    <row r="5280" spans="5:5" x14ac:dyDescent="0.3">
      <c r="E5280"/>
    </row>
    <row r="5281" spans="5:5" x14ac:dyDescent="0.3">
      <c r="E5281"/>
    </row>
    <row r="5282" spans="5:5" x14ac:dyDescent="0.3">
      <c r="E5282"/>
    </row>
    <row r="5283" spans="5:5" x14ac:dyDescent="0.3">
      <c r="E5283"/>
    </row>
    <row r="5284" spans="5:5" x14ac:dyDescent="0.3">
      <c r="E5284"/>
    </row>
    <row r="5285" spans="5:5" x14ac:dyDescent="0.3">
      <c r="E5285"/>
    </row>
    <row r="5286" spans="5:5" x14ac:dyDescent="0.3">
      <c r="E5286"/>
    </row>
    <row r="5287" spans="5:5" x14ac:dyDescent="0.3">
      <c r="E5287"/>
    </row>
    <row r="5288" spans="5:5" x14ac:dyDescent="0.3">
      <c r="E5288"/>
    </row>
    <row r="5289" spans="5:5" x14ac:dyDescent="0.3">
      <c r="E5289"/>
    </row>
    <row r="5290" spans="5:5" x14ac:dyDescent="0.3">
      <c r="E5290"/>
    </row>
    <row r="5291" spans="5:5" x14ac:dyDescent="0.3">
      <c r="E5291"/>
    </row>
    <row r="5292" spans="5:5" x14ac:dyDescent="0.3">
      <c r="E5292"/>
    </row>
    <row r="5293" spans="5:5" x14ac:dyDescent="0.3">
      <c r="E5293"/>
    </row>
    <row r="5294" spans="5:5" x14ac:dyDescent="0.3">
      <c r="E5294"/>
    </row>
    <row r="5295" spans="5:5" x14ac:dyDescent="0.3">
      <c r="E5295"/>
    </row>
    <row r="5296" spans="5:5" x14ac:dyDescent="0.3">
      <c r="E5296"/>
    </row>
    <row r="5297" spans="5:5" x14ac:dyDescent="0.3">
      <c r="E5297"/>
    </row>
    <row r="5298" spans="5:5" x14ac:dyDescent="0.3">
      <c r="E5298"/>
    </row>
    <row r="5299" spans="5:5" x14ac:dyDescent="0.3">
      <c r="E5299"/>
    </row>
    <row r="5300" spans="5:5" x14ac:dyDescent="0.3">
      <c r="E5300"/>
    </row>
    <row r="5301" spans="5:5" x14ac:dyDescent="0.3">
      <c r="E5301"/>
    </row>
    <row r="5302" spans="5:5" x14ac:dyDescent="0.3">
      <c r="E5302"/>
    </row>
    <row r="5303" spans="5:5" x14ac:dyDescent="0.3">
      <c r="E5303"/>
    </row>
    <row r="5304" spans="5:5" x14ac:dyDescent="0.3">
      <c r="E5304"/>
    </row>
    <row r="5305" spans="5:5" x14ac:dyDescent="0.3">
      <c r="E5305"/>
    </row>
    <row r="5306" spans="5:5" x14ac:dyDescent="0.3">
      <c r="E5306"/>
    </row>
    <row r="5307" spans="5:5" x14ac:dyDescent="0.3">
      <c r="E5307"/>
    </row>
    <row r="5308" spans="5:5" x14ac:dyDescent="0.3">
      <c r="E5308"/>
    </row>
    <row r="5309" spans="5:5" x14ac:dyDescent="0.3">
      <c r="E5309"/>
    </row>
    <row r="5310" spans="5:5" x14ac:dyDescent="0.3">
      <c r="E5310"/>
    </row>
    <row r="5311" spans="5:5" x14ac:dyDescent="0.3">
      <c r="E5311"/>
    </row>
    <row r="5312" spans="5:5" x14ac:dyDescent="0.3">
      <c r="E5312"/>
    </row>
    <row r="5313" spans="5:5" x14ac:dyDescent="0.3">
      <c r="E5313"/>
    </row>
    <row r="5314" spans="5:5" x14ac:dyDescent="0.3">
      <c r="E5314"/>
    </row>
    <row r="5315" spans="5:5" x14ac:dyDescent="0.3">
      <c r="E5315"/>
    </row>
    <row r="5316" spans="5:5" x14ac:dyDescent="0.3">
      <c r="E5316"/>
    </row>
    <row r="5317" spans="5:5" x14ac:dyDescent="0.3">
      <c r="E5317"/>
    </row>
    <row r="5318" spans="5:5" x14ac:dyDescent="0.3">
      <c r="E5318"/>
    </row>
    <row r="5319" spans="5:5" x14ac:dyDescent="0.3">
      <c r="E5319"/>
    </row>
    <row r="5320" spans="5:5" x14ac:dyDescent="0.3">
      <c r="E5320"/>
    </row>
    <row r="5321" spans="5:5" x14ac:dyDescent="0.3">
      <c r="E5321"/>
    </row>
    <row r="5322" spans="5:5" x14ac:dyDescent="0.3">
      <c r="E5322"/>
    </row>
    <row r="5323" spans="5:5" x14ac:dyDescent="0.3">
      <c r="E5323"/>
    </row>
    <row r="5324" spans="5:5" x14ac:dyDescent="0.3">
      <c r="E5324"/>
    </row>
    <row r="5325" spans="5:5" x14ac:dyDescent="0.3">
      <c r="E5325"/>
    </row>
    <row r="5326" spans="5:5" x14ac:dyDescent="0.3">
      <c r="E5326"/>
    </row>
    <row r="5327" spans="5:5" x14ac:dyDescent="0.3">
      <c r="E5327"/>
    </row>
    <row r="5328" spans="5:5" x14ac:dyDescent="0.3">
      <c r="E5328"/>
    </row>
    <row r="5329" spans="5:5" x14ac:dyDescent="0.3">
      <c r="E5329"/>
    </row>
    <row r="5330" spans="5:5" x14ac:dyDescent="0.3">
      <c r="E5330"/>
    </row>
    <row r="5331" spans="5:5" x14ac:dyDescent="0.3">
      <c r="E5331"/>
    </row>
    <row r="5332" spans="5:5" x14ac:dyDescent="0.3">
      <c r="E5332"/>
    </row>
    <row r="5333" spans="5:5" x14ac:dyDescent="0.3">
      <c r="E5333"/>
    </row>
    <row r="5334" spans="5:5" x14ac:dyDescent="0.3">
      <c r="E5334"/>
    </row>
    <row r="5335" spans="5:5" x14ac:dyDescent="0.3">
      <c r="E5335"/>
    </row>
    <row r="5336" spans="5:5" x14ac:dyDescent="0.3">
      <c r="E5336"/>
    </row>
    <row r="5337" spans="5:5" x14ac:dyDescent="0.3">
      <c r="E5337"/>
    </row>
    <row r="5338" spans="5:5" x14ac:dyDescent="0.3">
      <c r="E5338"/>
    </row>
    <row r="5339" spans="5:5" x14ac:dyDescent="0.3">
      <c r="E5339"/>
    </row>
    <row r="5340" spans="5:5" x14ac:dyDescent="0.3">
      <c r="E5340"/>
    </row>
    <row r="5341" spans="5:5" x14ac:dyDescent="0.3">
      <c r="E5341"/>
    </row>
    <row r="5342" spans="5:5" x14ac:dyDescent="0.3">
      <c r="E5342"/>
    </row>
    <row r="5343" spans="5:5" x14ac:dyDescent="0.3">
      <c r="E5343"/>
    </row>
    <row r="5344" spans="5:5" x14ac:dyDescent="0.3">
      <c r="E5344"/>
    </row>
    <row r="5345" spans="5:5" x14ac:dyDescent="0.3">
      <c r="E5345"/>
    </row>
    <row r="5346" spans="5:5" x14ac:dyDescent="0.3">
      <c r="E5346"/>
    </row>
    <row r="5347" spans="5:5" x14ac:dyDescent="0.3">
      <c r="E5347"/>
    </row>
    <row r="5348" spans="5:5" x14ac:dyDescent="0.3">
      <c r="E5348"/>
    </row>
    <row r="5349" spans="5:5" x14ac:dyDescent="0.3">
      <c r="E5349"/>
    </row>
    <row r="5350" spans="5:5" x14ac:dyDescent="0.3">
      <c r="E5350"/>
    </row>
    <row r="5351" spans="5:5" x14ac:dyDescent="0.3">
      <c r="E5351"/>
    </row>
    <row r="5352" spans="5:5" x14ac:dyDescent="0.3">
      <c r="E5352"/>
    </row>
    <row r="5353" spans="5:5" x14ac:dyDescent="0.3">
      <c r="E5353"/>
    </row>
    <row r="5354" spans="5:5" x14ac:dyDescent="0.3">
      <c r="E5354"/>
    </row>
    <row r="5355" spans="5:5" x14ac:dyDescent="0.3">
      <c r="E5355"/>
    </row>
    <row r="5356" spans="5:5" x14ac:dyDescent="0.3">
      <c r="E5356"/>
    </row>
    <row r="5357" spans="5:5" x14ac:dyDescent="0.3">
      <c r="E5357"/>
    </row>
    <row r="5358" spans="5:5" x14ac:dyDescent="0.3">
      <c r="E5358"/>
    </row>
    <row r="5359" spans="5:5" x14ac:dyDescent="0.3">
      <c r="E5359"/>
    </row>
    <row r="5360" spans="5:5" x14ac:dyDescent="0.3">
      <c r="E5360"/>
    </row>
    <row r="5361" spans="5:5" x14ac:dyDescent="0.3">
      <c r="E5361"/>
    </row>
    <row r="5362" spans="5:5" x14ac:dyDescent="0.3">
      <c r="E5362"/>
    </row>
    <row r="5363" spans="5:5" x14ac:dyDescent="0.3">
      <c r="E5363"/>
    </row>
    <row r="5364" spans="5:5" x14ac:dyDescent="0.3">
      <c r="E5364"/>
    </row>
    <row r="5365" spans="5:5" x14ac:dyDescent="0.3">
      <c r="E5365"/>
    </row>
    <row r="5366" spans="5:5" x14ac:dyDescent="0.3">
      <c r="E5366"/>
    </row>
    <row r="5367" spans="5:5" x14ac:dyDescent="0.3">
      <c r="E5367"/>
    </row>
    <row r="5368" spans="5:5" x14ac:dyDescent="0.3">
      <c r="E5368"/>
    </row>
    <row r="5369" spans="5:5" x14ac:dyDescent="0.3">
      <c r="E5369"/>
    </row>
    <row r="5370" spans="5:5" x14ac:dyDescent="0.3">
      <c r="E5370"/>
    </row>
    <row r="5371" spans="5:5" x14ac:dyDescent="0.3">
      <c r="E5371"/>
    </row>
    <row r="5372" spans="5:5" x14ac:dyDescent="0.3">
      <c r="E5372"/>
    </row>
    <row r="5373" spans="5:5" x14ac:dyDescent="0.3">
      <c r="E5373"/>
    </row>
    <row r="5374" spans="5:5" x14ac:dyDescent="0.3">
      <c r="E5374"/>
    </row>
    <row r="5375" spans="5:5" x14ac:dyDescent="0.3">
      <c r="E5375"/>
    </row>
    <row r="5376" spans="5:5" x14ac:dyDescent="0.3">
      <c r="E5376"/>
    </row>
    <row r="5377" spans="5:5" x14ac:dyDescent="0.3">
      <c r="E5377"/>
    </row>
    <row r="5378" spans="5:5" x14ac:dyDescent="0.3">
      <c r="E5378"/>
    </row>
    <row r="5379" spans="5:5" x14ac:dyDescent="0.3">
      <c r="E5379"/>
    </row>
    <row r="5380" spans="5:5" x14ac:dyDescent="0.3">
      <c r="E5380"/>
    </row>
    <row r="5381" spans="5:5" x14ac:dyDescent="0.3">
      <c r="E5381"/>
    </row>
    <row r="5382" spans="5:5" x14ac:dyDescent="0.3">
      <c r="E5382"/>
    </row>
    <row r="5383" spans="5:5" x14ac:dyDescent="0.3">
      <c r="E5383"/>
    </row>
    <row r="5384" spans="5:5" x14ac:dyDescent="0.3">
      <c r="E5384"/>
    </row>
    <row r="5385" spans="5:5" x14ac:dyDescent="0.3">
      <c r="E5385"/>
    </row>
    <row r="5386" spans="5:5" x14ac:dyDescent="0.3">
      <c r="E5386"/>
    </row>
    <row r="5387" spans="5:5" x14ac:dyDescent="0.3">
      <c r="E5387"/>
    </row>
    <row r="5388" spans="5:5" x14ac:dyDescent="0.3">
      <c r="E5388"/>
    </row>
    <row r="5389" spans="5:5" x14ac:dyDescent="0.3">
      <c r="E5389"/>
    </row>
    <row r="5390" spans="5:5" x14ac:dyDescent="0.3">
      <c r="E5390"/>
    </row>
    <row r="5391" spans="5:5" x14ac:dyDescent="0.3">
      <c r="E5391"/>
    </row>
    <row r="5392" spans="5:5" x14ac:dyDescent="0.3">
      <c r="E5392"/>
    </row>
    <row r="5393" spans="5:5" x14ac:dyDescent="0.3">
      <c r="E5393"/>
    </row>
    <row r="5394" spans="5:5" x14ac:dyDescent="0.3">
      <c r="E5394"/>
    </row>
    <row r="5395" spans="5:5" x14ac:dyDescent="0.3">
      <c r="E5395"/>
    </row>
    <row r="5396" spans="5:5" x14ac:dyDescent="0.3">
      <c r="E5396"/>
    </row>
    <row r="5397" spans="5:5" x14ac:dyDescent="0.3">
      <c r="E5397"/>
    </row>
    <row r="5398" spans="5:5" x14ac:dyDescent="0.3">
      <c r="E5398"/>
    </row>
    <row r="5399" spans="5:5" x14ac:dyDescent="0.3">
      <c r="E5399"/>
    </row>
    <row r="5400" spans="5:5" x14ac:dyDescent="0.3">
      <c r="E5400"/>
    </row>
    <row r="5401" spans="5:5" x14ac:dyDescent="0.3">
      <c r="E5401"/>
    </row>
    <row r="5402" spans="5:5" x14ac:dyDescent="0.3">
      <c r="E5402"/>
    </row>
    <row r="5403" spans="5:5" x14ac:dyDescent="0.3">
      <c r="E5403"/>
    </row>
    <row r="5404" spans="5:5" x14ac:dyDescent="0.3">
      <c r="E5404"/>
    </row>
    <row r="5405" spans="5:5" x14ac:dyDescent="0.3">
      <c r="E5405"/>
    </row>
    <row r="5406" spans="5:5" x14ac:dyDescent="0.3">
      <c r="E5406"/>
    </row>
    <row r="5407" spans="5:5" x14ac:dyDescent="0.3">
      <c r="E5407"/>
    </row>
    <row r="5408" spans="5:5" x14ac:dyDescent="0.3">
      <c r="E5408"/>
    </row>
    <row r="5409" spans="5:5" x14ac:dyDescent="0.3">
      <c r="E5409"/>
    </row>
    <row r="5410" spans="5:5" x14ac:dyDescent="0.3">
      <c r="E5410"/>
    </row>
    <row r="5411" spans="5:5" x14ac:dyDescent="0.3">
      <c r="E5411"/>
    </row>
    <row r="5412" spans="5:5" x14ac:dyDescent="0.3">
      <c r="E5412"/>
    </row>
    <row r="5413" spans="5:5" x14ac:dyDescent="0.3">
      <c r="E5413"/>
    </row>
    <row r="5414" spans="5:5" x14ac:dyDescent="0.3">
      <c r="E5414"/>
    </row>
    <row r="5415" spans="5:5" x14ac:dyDescent="0.3">
      <c r="E5415"/>
    </row>
    <row r="5416" spans="5:5" x14ac:dyDescent="0.3">
      <c r="E5416"/>
    </row>
    <row r="5417" spans="5:5" x14ac:dyDescent="0.3">
      <c r="E5417"/>
    </row>
    <row r="5418" spans="5:5" x14ac:dyDescent="0.3">
      <c r="E5418"/>
    </row>
    <row r="5419" spans="5:5" x14ac:dyDescent="0.3">
      <c r="E5419"/>
    </row>
    <row r="5420" spans="5:5" x14ac:dyDescent="0.3">
      <c r="E5420"/>
    </row>
    <row r="5421" spans="5:5" x14ac:dyDescent="0.3">
      <c r="E5421"/>
    </row>
    <row r="5422" spans="5:5" x14ac:dyDescent="0.3">
      <c r="E5422"/>
    </row>
    <row r="5423" spans="5:5" x14ac:dyDescent="0.3">
      <c r="E5423"/>
    </row>
    <row r="5424" spans="5:5" x14ac:dyDescent="0.3">
      <c r="E5424"/>
    </row>
    <row r="5425" spans="5:5" x14ac:dyDescent="0.3">
      <c r="E5425"/>
    </row>
    <row r="5426" spans="5:5" x14ac:dyDescent="0.3">
      <c r="E5426"/>
    </row>
    <row r="5427" spans="5:5" x14ac:dyDescent="0.3">
      <c r="E5427"/>
    </row>
    <row r="5428" spans="5:5" x14ac:dyDescent="0.3">
      <c r="E5428"/>
    </row>
    <row r="5429" spans="5:5" x14ac:dyDescent="0.3">
      <c r="E5429"/>
    </row>
    <row r="5430" spans="5:5" x14ac:dyDescent="0.3">
      <c r="E5430"/>
    </row>
    <row r="5431" spans="5:5" x14ac:dyDescent="0.3">
      <c r="E5431"/>
    </row>
    <row r="5432" spans="5:5" x14ac:dyDescent="0.3">
      <c r="E5432"/>
    </row>
    <row r="5433" spans="5:5" x14ac:dyDescent="0.3">
      <c r="E5433"/>
    </row>
    <row r="5434" spans="5:5" x14ac:dyDescent="0.3">
      <c r="E5434"/>
    </row>
    <row r="5435" spans="5:5" x14ac:dyDescent="0.3">
      <c r="E5435"/>
    </row>
    <row r="5436" spans="5:5" x14ac:dyDescent="0.3">
      <c r="E5436"/>
    </row>
    <row r="5437" spans="5:5" x14ac:dyDescent="0.3">
      <c r="E5437"/>
    </row>
    <row r="5438" spans="5:5" x14ac:dyDescent="0.3">
      <c r="E5438"/>
    </row>
    <row r="5439" spans="5:5" x14ac:dyDescent="0.3">
      <c r="E5439"/>
    </row>
    <row r="5440" spans="5:5" x14ac:dyDescent="0.3">
      <c r="E5440"/>
    </row>
    <row r="5441" spans="5:5" x14ac:dyDescent="0.3">
      <c r="E5441"/>
    </row>
    <row r="5442" spans="5:5" x14ac:dyDescent="0.3">
      <c r="E5442"/>
    </row>
    <row r="5443" spans="5:5" x14ac:dyDescent="0.3">
      <c r="E5443"/>
    </row>
    <row r="5444" spans="5:5" x14ac:dyDescent="0.3">
      <c r="E5444"/>
    </row>
    <row r="5445" spans="5:5" x14ac:dyDescent="0.3">
      <c r="E5445"/>
    </row>
    <row r="5446" spans="5:5" x14ac:dyDescent="0.3">
      <c r="E5446"/>
    </row>
    <row r="5447" spans="5:5" x14ac:dyDescent="0.3">
      <c r="E5447"/>
    </row>
    <row r="5448" spans="5:5" x14ac:dyDescent="0.3">
      <c r="E5448"/>
    </row>
    <row r="5449" spans="5:5" x14ac:dyDescent="0.3">
      <c r="E5449"/>
    </row>
    <row r="5450" spans="5:5" x14ac:dyDescent="0.3">
      <c r="E5450"/>
    </row>
    <row r="5451" spans="5:5" x14ac:dyDescent="0.3">
      <c r="E5451"/>
    </row>
    <row r="5452" spans="5:5" x14ac:dyDescent="0.3">
      <c r="E5452"/>
    </row>
    <row r="5453" spans="5:5" x14ac:dyDescent="0.3">
      <c r="E5453"/>
    </row>
    <row r="5454" spans="5:5" x14ac:dyDescent="0.3">
      <c r="E5454"/>
    </row>
    <row r="5455" spans="5:5" x14ac:dyDescent="0.3">
      <c r="E5455"/>
    </row>
    <row r="5456" spans="5:5" x14ac:dyDescent="0.3">
      <c r="E5456"/>
    </row>
    <row r="5457" spans="5:5" x14ac:dyDescent="0.3">
      <c r="E5457"/>
    </row>
    <row r="5458" spans="5:5" x14ac:dyDescent="0.3">
      <c r="E5458"/>
    </row>
    <row r="5459" spans="5:5" x14ac:dyDescent="0.3">
      <c r="E5459"/>
    </row>
    <row r="5460" spans="5:5" x14ac:dyDescent="0.3">
      <c r="E5460"/>
    </row>
    <row r="5461" spans="5:5" x14ac:dyDescent="0.3">
      <c r="E5461"/>
    </row>
    <row r="5462" spans="5:5" x14ac:dyDescent="0.3">
      <c r="E5462"/>
    </row>
    <row r="5463" spans="5:5" x14ac:dyDescent="0.3">
      <c r="E5463"/>
    </row>
    <row r="5464" spans="5:5" x14ac:dyDescent="0.3">
      <c r="E5464"/>
    </row>
    <row r="5465" spans="5:5" x14ac:dyDescent="0.3">
      <c r="E5465"/>
    </row>
    <row r="5466" spans="5:5" x14ac:dyDescent="0.3">
      <c r="E5466"/>
    </row>
    <row r="5467" spans="5:5" x14ac:dyDescent="0.3">
      <c r="E5467"/>
    </row>
    <row r="5468" spans="5:5" x14ac:dyDescent="0.3">
      <c r="E5468"/>
    </row>
    <row r="5469" spans="5:5" x14ac:dyDescent="0.3">
      <c r="E5469"/>
    </row>
    <row r="5470" spans="5:5" x14ac:dyDescent="0.3">
      <c r="E5470"/>
    </row>
    <row r="5471" spans="5:5" x14ac:dyDescent="0.3">
      <c r="E5471"/>
    </row>
    <row r="5472" spans="5:5" x14ac:dyDescent="0.3">
      <c r="E5472"/>
    </row>
    <row r="5473" spans="5:5" x14ac:dyDescent="0.3">
      <c r="E5473"/>
    </row>
    <row r="5474" spans="5:5" x14ac:dyDescent="0.3">
      <c r="E5474"/>
    </row>
    <row r="5475" spans="5:5" x14ac:dyDescent="0.3">
      <c r="E5475"/>
    </row>
    <row r="5476" spans="5:5" x14ac:dyDescent="0.3">
      <c r="E5476"/>
    </row>
    <row r="5477" spans="5:5" x14ac:dyDescent="0.3">
      <c r="E5477"/>
    </row>
    <row r="5478" spans="5:5" x14ac:dyDescent="0.3">
      <c r="E5478"/>
    </row>
    <row r="5479" spans="5:5" x14ac:dyDescent="0.3">
      <c r="E5479"/>
    </row>
    <row r="5480" spans="5:5" x14ac:dyDescent="0.3">
      <c r="E5480"/>
    </row>
    <row r="5481" spans="5:5" x14ac:dyDescent="0.3">
      <c r="E5481"/>
    </row>
    <row r="5482" spans="5:5" x14ac:dyDescent="0.3">
      <c r="E5482"/>
    </row>
    <row r="5483" spans="5:5" x14ac:dyDescent="0.3">
      <c r="E5483"/>
    </row>
    <row r="5484" spans="5:5" x14ac:dyDescent="0.3">
      <c r="E5484"/>
    </row>
    <row r="5485" spans="5:5" x14ac:dyDescent="0.3">
      <c r="E5485"/>
    </row>
    <row r="5486" spans="5:5" x14ac:dyDescent="0.3">
      <c r="E5486"/>
    </row>
    <row r="5487" spans="5:5" x14ac:dyDescent="0.3">
      <c r="E5487"/>
    </row>
    <row r="5488" spans="5:5" x14ac:dyDescent="0.3">
      <c r="E5488"/>
    </row>
    <row r="5489" spans="5:5" x14ac:dyDescent="0.3">
      <c r="E5489"/>
    </row>
    <row r="5490" spans="5:5" x14ac:dyDescent="0.3">
      <c r="E5490"/>
    </row>
    <row r="5491" spans="5:5" x14ac:dyDescent="0.3">
      <c r="E5491"/>
    </row>
    <row r="5492" spans="5:5" x14ac:dyDescent="0.3">
      <c r="E5492"/>
    </row>
    <row r="5493" spans="5:5" x14ac:dyDescent="0.3">
      <c r="E5493"/>
    </row>
    <row r="5494" spans="5:5" x14ac:dyDescent="0.3">
      <c r="E5494"/>
    </row>
    <row r="5495" spans="5:5" x14ac:dyDescent="0.3">
      <c r="E5495"/>
    </row>
    <row r="5496" spans="5:5" x14ac:dyDescent="0.3">
      <c r="E5496"/>
    </row>
    <row r="5497" spans="5:5" x14ac:dyDescent="0.3">
      <c r="E5497"/>
    </row>
    <row r="5498" spans="5:5" x14ac:dyDescent="0.3">
      <c r="E5498"/>
    </row>
    <row r="5499" spans="5:5" x14ac:dyDescent="0.3">
      <c r="E5499"/>
    </row>
    <row r="5500" spans="5:5" x14ac:dyDescent="0.3">
      <c r="E5500"/>
    </row>
    <row r="5501" spans="5:5" x14ac:dyDescent="0.3">
      <c r="E5501"/>
    </row>
    <row r="5502" spans="5:5" x14ac:dyDescent="0.3">
      <c r="E5502"/>
    </row>
    <row r="5503" spans="5:5" x14ac:dyDescent="0.3">
      <c r="E5503"/>
    </row>
    <row r="5504" spans="5:5" x14ac:dyDescent="0.3">
      <c r="E5504"/>
    </row>
    <row r="5505" spans="5:5" x14ac:dyDescent="0.3">
      <c r="E5505"/>
    </row>
    <row r="5506" spans="5:5" x14ac:dyDescent="0.3">
      <c r="E5506"/>
    </row>
    <row r="5507" spans="5:5" x14ac:dyDescent="0.3">
      <c r="E5507"/>
    </row>
    <row r="5508" spans="5:5" x14ac:dyDescent="0.3">
      <c r="E5508"/>
    </row>
    <row r="5509" spans="5:5" x14ac:dyDescent="0.3">
      <c r="E5509"/>
    </row>
    <row r="5510" spans="5:5" x14ac:dyDescent="0.3">
      <c r="E5510"/>
    </row>
    <row r="5511" spans="5:5" x14ac:dyDescent="0.3">
      <c r="E5511"/>
    </row>
    <row r="5512" spans="5:5" x14ac:dyDescent="0.3">
      <c r="E5512"/>
    </row>
    <row r="5513" spans="5:5" x14ac:dyDescent="0.3">
      <c r="E5513"/>
    </row>
    <row r="5514" spans="5:5" x14ac:dyDescent="0.3">
      <c r="E5514"/>
    </row>
    <row r="5515" spans="5:5" x14ac:dyDescent="0.3">
      <c r="E5515"/>
    </row>
    <row r="5516" spans="5:5" x14ac:dyDescent="0.3">
      <c r="E5516"/>
    </row>
    <row r="5517" spans="5:5" x14ac:dyDescent="0.3">
      <c r="E5517"/>
    </row>
    <row r="5518" spans="5:5" x14ac:dyDescent="0.3">
      <c r="E5518"/>
    </row>
    <row r="5519" spans="5:5" x14ac:dyDescent="0.3">
      <c r="E5519"/>
    </row>
    <row r="5520" spans="5:5" x14ac:dyDescent="0.3">
      <c r="E5520"/>
    </row>
    <row r="5521" spans="5:5" x14ac:dyDescent="0.3">
      <c r="E5521"/>
    </row>
    <row r="5522" spans="5:5" x14ac:dyDescent="0.3">
      <c r="E5522"/>
    </row>
    <row r="5523" spans="5:5" x14ac:dyDescent="0.3">
      <c r="E5523"/>
    </row>
    <row r="5524" spans="5:5" x14ac:dyDescent="0.3">
      <c r="E5524"/>
    </row>
    <row r="5525" spans="5:5" x14ac:dyDescent="0.3">
      <c r="E5525"/>
    </row>
    <row r="5526" spans="5:5" x14ac:dyDescent="0.3">
      <c r="E5526"/>
    </row>
    <row r="5527" spans="5:5" x14ac:dyDescent="0.3">
      <c r="E5527"/>
    </row>
    <row r="5528" spans="5:5" x14ac:dyDescent="0.3">
      <c r="E5528"/>
    </row>
    <row r="5529" spans="5:5" x14ac:dyDescent="0.3">
      <c r="E5529"/>
    </row>
    <row r="5530" spans="5:5" x14ac:dyDescent="0.3">
      <c r="E5530"/>
    </row>
    <row r="5531" spans="5:5" x14ac:dyDescent="0.3">
      <c r="E5531"/>
    </row>
    <row r="5532" spans="5:5" x14ac:dyDescent="0.3">
      <c r="E5532"/>
    </row>
    <row r="5533" spans="5:5" x14ac:dyDescent="0.3">
      <c r="E5533"/>
    </row>
    <row r="5534" spans="5:5" x14ac:dyDescent="0.3">
      <c r="E5534"/>
    </row>
    <row r="5535" spans="5:5" x14ac:dyDescent="0.3">
      <c r="E5535"/>
    </row>
    <row r="5536" spans="5:5" x14ac:dyDescent="0.3">
      <c r="E5536"/>
    </row>
    <row r="5537" spans="5:5" x14ac:dyDescent="0.3">
      <c r="E5537"/>
    </row>
    <row r="5538" spans="5:5" x14ac:dyDescent="0.3">
      <c r="E5538"/>
    </row>
    <row r="5539" spans="5:5" x14ac:dyDescent="0.3">
      <c r="E5539"/>
    </row>
    <row r="5540" spans="5:5" x14ac:dyDescent="0.3">
      <c r="E5540"/>
    </row>
    <row r="5541" spans="5:5" x14ac:dyDescent="0.3">
      <c r="E5541"/>
    </row>
    <row r="5542" spans="5:5" x14ac:dyDescent="0.3">
      <c r="E5542"/>
    </row>
    <row r="5543" spans="5:5" x14ac:dyDescent="0.3">
      <c r="E5543"/>
    </row>
    <row r="5544" spans="5:5" x14ac:dyDescent="0.3">
      <c r="E5544"/>
    </row>
    <row r="5545" spans="5:5" x14ac:dyDescent="0.3">
      <c r="E5545"/>
    </row>
    <row r="5546" spans="5:5" x14ac:dyDescent="0.3">
      <c r="E5546"/>
    </row>
    <row r="5547" spans="5:5" x14ac:dyDescent="0.3">
      <c r="E5547"/>
    </row>
    <row r="5548" spans="5:5" x14ac:dyDescent="0.3">
      <c r="E5548"/>
    </row>
    <row r="5549" spans="5:5" x14ac:dyDescent="0.3">
      <c r="E5549"/>
    </row>
    <row r="5550" spans="5:5" x14ac:dyDescent="0.3">
      <c r="E5550"/>
    </row>
    <row r="5551" spans="5:5" x14ac:dyDescent="0.3">
      <c r="E5551"/>
    </row>
    <row r="5552" spans="5:5" x14ac:dyDescent="0.3">
      <c r="E5552"/>
    </row>
    <row r="5553" spans="5:5" x14ac:dyDescent="0.3">
      <c r="E5553"/>
    </row>
    <row r="5554" spans="5:5" x14ac:dyDescent="0.3">
      <c r="E5554"/>
    </row>
    <row r="5555" spans="5:5" x14ac:dyDescent="0.3">
      <c r="E5555"/>
    </row>
    <row r="5556" spans="5:5" x14ac:dyDescent="0.3">
      <c r="E5556"/>
    </row>
    <row r="5557" spans="5:5" x14ac:dyDescent="0.3">
      <c r="E5557"/>
    </row>
    <row r="5558" spans="5:5" x14ac:dyDescent="0.3">
      <c r="E5558"/>
    </row>
    <row r="5559" spans="5:5" x14ac:dyDescent="0.3">
      <c r="E5559"/>
    </row>
    <row r="5560" spans="5:5" x14ac:dyDescent="0.3">
      <c r="E5560"/>
    </row>
    <row r="5561" spans="5:5" x14ac:dyDescent="0.3">
      <c r="E5561"/>
    </row>
    <row r="5562" spans="5:5" x14ac:dyDescent="0.3">
      <c r="E5562"/>
    </row>
    <row r="5563" spans="5:5" x14ac:dyDescent="0.3">
      <c r="E5563"/>
    </row>
    <row r="5564" spans="5:5" x14ac:dyDescent="0.3">
      <c r="E5564"/>
    </row>
    <row r="5565" spans="5:5" x14ac:dyDescent="0.3">
      <c r="E5565"/>
    </row>
    <row r="5566" spans="5:5" x14ac:dyDescent="0.3">
      <c r="E5566"/>
    </row>
    <row r="5567" spans="5:5" x14ac:dyDescent="0.3">
      <c r="E5567"/>
    </row>
    <row r="5568" spans="5:5" x14ac:dyDescent="0.3">
      <c r="E5568"/>
    </row>
    <row r="5569" spans="5:5" x14ac:dyDescent="0.3">
      <c r="E5569"/>
    </row>
    <row r="5570" spans="5:5" x14ac:dyDescent="0.3">
      <c r="E5570"/>
    </row>
    <row r="5571" spans="5:5" x14ac:dyDescent="0.3">
      <c r="E5571"/>
    </row>
    <row r="5572" spans="5:5" x14ac:dyDescent="0.3">
      <c r="E5572"/>
    </row>
    <row r="5573" spans="5:5" x14ac:dyDescent="0.3">
      <c r="E5573"/>
    </row>
    <row r="5574" spans="5:5" x14ac:dyDescent="0.3">
      <c r="E5574"/>
    </row>
    <row r="5575" spans="5:5" x14ac:dyDescent="0.3">
      <c r="E5575"/>
    </row>
    <row r="5576" spans="5:5" x14ac:dyDescent="0.3">
      <c r="E5576"/>
    </row>
    <row r="5577" spans="5:5" x14ac:dyDescent="0.3">
      <c r="E5577"/>
    </row>
    <row r="5578" spans="5:5" x14ac:dyDescent="0.3">
      <c r="E5578"/>
    </row>
    <row r="5579" spans="5:5" x14ac:dyDescent="0.3">
      <c r="E5579"/>
    </row>
    <row r="5580" spans="5:5" x14ac:dyDescent="0.3">
      <c r="E5580"/>
    </row>
    <row r="5581" spans="5:5" x14ac:dyDescent="0.3">
      <c r="E5581"/>
    </row>
    <row r="5582" spans="5:5" x14ac:dyDescent="0.3">
      <c r="E5582"/>
    </row>
    <row r="5583" spans="5:5" x14ac:dyDescent="0.3">
      <c r="E5583"/>
    </row>
    <row r="5584" spans="5:5" x14ac:dyDescent="0.3">
      <c r="E5584"/>
    </row>
    <row r="5585" spans="5:5" x14ac:dyDescent="0.3">
      <c r="E5585"/>
    </row>
    <row r="5586" spans="5:5" x14ac:dyDescent="0.3">
      <c r="E5586"/>
    </row>
    <row r="5587" spans="5:5" x14ac:dyDescent="0.3">
      <c r="E5587"/>
    </row>
    <row r="5588" spans="5:5" x14ac:dyDescent="0.3">
      <c r="E5588"/>
    </row>
    <row r="5589" spans="5:5" x14ac:dyDescent="0.3">
      <c r="E5589"/>
    </row>
    <row r="5590" spans="5:5" x14ac:dyDescent="0.3">
      <c r="E5590"/>
    </row>
    <row r="5591" spans="5:5" x14ac:dyDescent="0.3">
      <c r="E5591"/>
    </row>
    <row r="5592" spans="5:5" x14ac:dyDescent="0.3">
      <c r="E5592"/>
    </row>
    <row r="5593" spans="5:5" x14ac:dyDescent="0.3">
      <c r="E5593"/>
    </row>
    <row r="5594" spans="5:5" x14ac:dyDescent="0.3">
      <c r="E5594"/>
    </row>
    <row r="5595" spans="5:5" x14ac:dyDescent="0.3">
      <c r="E5595"/>
    </row>
    <row r="5596" spans="5:5" x14ac:dyDescent="0.3">
      <c r="E5596"/>
    </row>
    <row r="5597" spans="5:5" x14ac:dyDescent="0.3">
      <c r="E5597"/>
    </row>
    <row r="5598" spans="5:5" x14ac:dyDescent="0.3">
      <c r="E5598"/>
    </row>
    <row r="5599" spans="5:5" x14ac:dyDescent="0.3">
      <c r="E5599"/>
    </row>
    <row r="5600" spans="5:5" x14ac:dyDescent="0.3">
      <c r="E5600"/>
    </row>
    <row r="5601" spans="5:5" x14ac:dyDescent="0.3">
      <c r="E5601"/>
    </row>
    <row r="5602" spans="5:5" x14ac:dyDescent="0.3">
      <c r="E5602"/>
    </row>
    <row r="5603" spans="5:5" x14ac:dyDescent="0.3">
      <c r="E5603"/>
    </row>
    <row r="5604" spans="5:5" x14ac:dyDescent="0.3">
      <c r="E5604"/>
    </row>
    <row r="5605" spans="5:5" x14ac:dyDescent="0.3">
      <c r="E5605"/>
    </row>
    <row r="5606" spans="5:5" x14ac:dyDescent="0.3">
      <c r="E5606"/>
    </row>
    <row r="5607" spans="5:5" x14ac:dyDescent="0.3">
      <c r="E5607"/>
    </row>
    <row r="5608" spans="5:5" x14ac:dyDescent="0.3">
      <c r="E5608"/>
    </row>
    <row r="5609" spans="5:5" x14ac:dyDescent="0.3">
      <c r="E5609"/>
    </row>
    <row r="5610" spans="5:5" x14ac:dyDescent="0.3">
      <c r="E5610"/>
    </row>
    <row r="5611" spans="5:5" x14ac:dyDescent="0.3">
      <c r="E5611"/>
    </row>
    <row r="5612" spans="5:5" x14ac:dyDescent="0.3">
      <c r="E5612"/>
    </row>
    <row r="5613" spans="5:5" x14ac:dyDescent="0.3">
      <c r="E5613"/>
    </row>
    <row r="5614" spans="5:5" x14ac:dyDescent="0.3">
      <c r="E5614"/>
    </row>
    <row r="5615" spans="5:5" x14ac:dyDescent="0.3">
      <c r="E5615"/>
    </row>
    <row r="5616" spans="5:5" x14ac:dyDescent="0.3">
      <c r="E5616"/>
    </row>
    <row r="5617" spans="5:5" x14ac:dyDescent="0.3">
      <c r="E5617"/>
    </row>
    <row r="5618" spans="5:5" x14ac:dyDescent="0.3">
      <c r="E5618"/>
    </row>
    <row r="5619" spans="5:5" x14ac:dyDescent="0.3">
      <c r="E5619"/>
    </row>
    <row r="5620" spans="5:5" x14ac:dyDescent="0.3">
      <c r="E5620"/>
    </row>
    <row r="5621" spans="5:5" x14ac:dyDescent="0.3">
      <c r="E5621"/>
    </row>
    <row r="5622" spans="5:5" x14ac:dyDescent="0.3">
      <c r="E5622"/>
    </row>
    <row r="5623" spans="5:5" x14ac:dyDescent="0.3">
      <c r="E5623"/>
    </row>
    <row r="5624" spans="5:5" x14ac:dyDescent="0.3">
      <c r="E5624"/>
    </row>
    <row r="5625" spans="5:5" x14ac:dyDescent="0.3">
      <c r="E5625"/>
    </row>
    <row r="5626" spans="5:5" x14ac:dyDescent="0.3">
      <c r="E5626"/>
    </row>
    <row r="5627" spans="5:5" x14ac:dyDescent="0.3">
      <c r="E5627"/>
    </row>
    <row r="5628" spans="5:5" x14ac:dyDescent="0.3">
      <c r="E5628"/>
    </row>
    <row r="5629" spans="5:5" x14ac:dyDescent="0.3">
      <c r="E5629"/>
    </row>
    <row r="5630" spans="5:5" x14ac:dyDescent="0.3">
      <c r="E5630"/>
    </row>
    <row r="5631" spans="5:5" x14ac:dyDescent="0.3">
      <c r="E5631"/>
    </row>
    <row r="5632" spans="5:5" x14ac:dyDescent="0.3">
      <c r="E5632"/>
    </row>
    <row r="5633" spans="5:5" x14ac:dyDescent="0.3">
      <c r="E5633"/>
    </row>
    <row r="5634" spans="5:5" x14ac:dyDescent="0.3">
      <c r="E5634"/>
    </row>
    <row r="5635" spans="5:5" x14ac:dyDescent="0.3">
      <c r="E5635"/>
    </row>
    <row r="5636" spans="5:5" x14ac:dyDescent="0.3">
      <c r="E5636"/>
    </row>
    <row r="5637" spans="5:5" x14ac:dyDescent="0.3">
      <c r="E5637"/>
    </row>
    <row r="5638" spans="5:5" x14ac:dyDescent="0.3">
      <c r="E5638"/>
    </row>
    <row r="5639" spans="5:5" x14ac:dyDescent="0.3">
      <c r="E5639"/>
    </row>
    <row r="5640" spans="5:5" x14ac:dyDescent="0.3">
      <c r="E5640"/>
    </row>
    <row r="5641" spans="5:5" x14ac:dyDescent="0.3">
      <c r="E5641"/>
    </row>
    <row r="5642" spans="5:5" x14ac:dyDescent="0.3">
      <c r="E5642"/>
    </row>
    <row r="5643" spans="5:5" x14ac:dyDescent="0.3">
      <c r="E5643"/>
    </row>
    <row r="5644" spans="5:5" x14ac:dyDescent="0.3">
      <c r="E5644"/>
    </row>
    <row r="5645" spans="5:5" x14ac:dyDescent="0.3">
      <c r="E5645"/>
    </row>
    <row r="5646" spans="5:5" x14ac:dyDescent="0.3">
      <c r="E5646"/>
    </row>
    <row r="5647" spans="5:5" x14ac:dyDescent="0.3">
      <c r="E5647"/>
    </row>
    <row r="5648" spans="5:5" x14ac:dyDescent="0.3">
      <c r="E5648"/>
    </row>
    <row r="5649" spans="5:5" x14ac:dyDescent="0.3">
      <c r="E5649"/>
    </row>
    <row r="5650" spans="5:5" x14ac:dyDescent="0.3">
      <c r="E5650"/>
    </row>
    <row r="5651" spans="5:5" x14ac:dyDescent="0.3">
      <c r="E5651"/>
    </row>
    <row r="5652" spans="5:5" x14ac:dyDescent="0.3">
      <c r="E5652"/>
    </row>
    <row r="5653" spans="5:5" x14ac:dyDescent="0.3">
      <c r="E5653"/>
    </row>
    <row r="5654" spans="5:5" x14ac:dyDescent="0.3">
      <c r="E5654"/>
    </row>
    <row r="5655" spans="5:5" x14ac:dyDescent="0.3">
      <c r="E5655"/>
    </row>
    <row r="5656" spans="5:5" x14ac:dyDescent="0.3">
      <c r="E5656"/>
    </row>
    <row r="5657" spans="5:5" x14ac:dyDescent="0.3">
      <c r="E5657"/>
    </row>
    <row r="5658" spans="5:5" x14ac:dyDescent="0.3">
      <c r="E5658"/>
    </row>
    <row r="5659" spans="5:5" x14ac:dyDescent="0.3">
      <c r="E5659"/>
    </row>
    <row r="5660" spans="5:5" x14ac:dyDescent="0.3">
      <c r="E5660"/>
    </row>
    <row r="5661" spans="5:5" x14ac:dyDescent="0.3">
      <c r="E5661"/>
    </row>
    <row r="5662" spans="5:5" x14ac:dyDescent="0.3">
      <c r="E5662"/>
    </row>
    <row r="5663" spans="5:5" x14ac:dyDescent="0.3">
      <c r="E5663"/>
    </row>
    <row r="5664" spans="5:5" x14ac:dyDescent="0.3">
      <c r="E5664"/>
    </row>
    <row r="5665" spans="5:5" x14ac:dyDescent="0.3">
      <c r="E5665"/>
    </row>
    <row r="5666" spans="5:5" x14ac:dyDescent="0.3">
      <c r="E5666"/>
    </row>
    <row r="5667" spans="5:5" x14ac:dyDescent="0.3">
      <c r="E5667"/>
    </row>
    <row r="5668" spans="5:5" x14ac:dyDescent="0.3">
      <c r="E5668"/>
    </row>
    <row r="5669" spans="5:5" x14ac:dyDescent="0.3">
      <c r="E5669"/>
    </row>
    <row r="5670" spans="5:5" x14ac:dyDescent="0.3">
      <c r="E5670"/>
    </row>
    <row r="5671" spans="5:5" x14ac:dyDescent="0.3">
      <c r="E5671"/>
    </row>
    <row r="5672" spans="5:5" x14ac:dyDescent="0.3">
      <c r="E5672"/>
    </row>
    <row r="5673" spans="5:5" x14ac:dyDescent="0.3">
      <c r="E5673"/>
    </row>
    <row r="5674" spans="5:5" x14ac:dyDescent="0.3">
      <c r="E5674"/>
    </row>
    <row r="5675" spans="5:5" x14ac:dyDescent="0.3">
      <c r="E5675"/>
    </row>
    <row r="5676" spans="5:5" x14ac:dyDescent="0.3">
      <c r="E5676"/>
    </row>
    <row r="5677" spans="5:5" x14ac:dyDescent="0.3">
      <c r="E5677"/>
    </row>
    <row r="5678" spans="5:5" x14ac:dyDescent="0.3">
      <c r="E5678"/>
    </row>
    <row r="5679" spans="5:5" x14ac:dyDescent="0.3">
      <c r="E5679"/>
    </row>
    <row r="5680" spans="5:5" x14ac:dyDescent="0.3">
      <c r="E5680"/>
    </row>
    <row r="5681" spans="5:5" x14ac:dyDescent="0.3">
      <c r="E5681"/>
    </row>
    <row r="5682" spans="5:5" x14ac:dyDescent="0.3">
      <c r="E5682"/>
    </row>
    <row r="5683" spans="5:5" x14ac:dyDescent="0.3">
      <c r="E5683"/>
    </row>
    <row r="5684" spans="5:5" x14ac:dyDescent="0.3">
      <c r="E5684"/>
    </row>
    <row r="5685" spans="5:5" x14ac:dyDescent="0.3">
      <c r="E5685"/>
    </row>
    <row r="5686" spans="5:5" x14ac:dyDescent="0.3">
      <c r="E5686"/>
    </row>
    <row r="5687" spans="5:5" x14ac:dyDescent="0.3">
      <c r="E5687"/>
    </row>
    <row r="5688" spans="5:5" x14ac:dyDescent="0.3">
      <c r="E5688"/>
    </row>
    <row r="5689" spans="5:5" x14ac:dyDescent="0.3">
      <c r="E5689"/>
    </row>
    <row r="5690" spans="5:5" x14ac:dyDescent="0.3">
      <c r="E5690"/>
    </row>
    <row r="5691" spans="5:5" x14ac:dyDescent="0.3">
      <c r="E5691"/>
    </row>
    <row r="5692" spans="5:5" x14ac:dyDescent="0.3">
      <c r="E5692"/>
    </row>
    <row r="5693" spans="5:5" x14ac:dyDescent="0.3">
      <c r="E5693"/>
    </row>
    <row r="5694" spans="5:5" x14ac:dyDescent="0.3">
      <c r="E5694"/>
    </row>
    <row r="5695" spans="5:5" x14ac:dyDescent="0.3">
      <c r="E5695"/>
    </row>
    <row r="5696" spans="5:5" x14ac:dyDescent="0.3">
      <c r="E5696"/>
    </row>
    <row r="5697" spans="5:5" x14ac:dyDescent="0.3">
      <c r="E5697"/>
    </row>
    <row r="5698" spans="5:5" x14ac:dyDescent="0.3">
      <c r="E5698"/>
    </row>
    <row r="5699" spans="5:5" x14ac:dyDescent="0.3">
      <c r="E5699"/>
    </row>
    <row r="5700" spans="5:5" x14ac:dyDescent="0.3">
      <c r="E5700"/>
    </row>
    <row r="5701" spans="5:5" x14ac:dyDescent="0.3">
      <c r="E5701"/>
    </row>
    <row r="5702" spans="5:5" x14ac:dyDescent="0.3">
      <c r="E5702"/>
    </row>
    <row r="5703" spans="5:5" x14ac:dyDescent="0.3">
      <c r="E5703"/>
    </row>
    <row r="5704" spans="5:5" x14ac:dyDescent="0.3">
      <c r="E5704"/>
    </row>
    <row r="5705" spans="5:5" x14ac:dyDescent="0.3">
      <c r="E5705"/>
    </row>
    <row r="5706" spans="5:5" x14ac:dyDescent="0.3">
      <c r="E5706"/>
    </row>
    <row r="5707" spans="5:5" x14ac:dyDescent="0.3">
      <c r="E5707"/>
    </row>
    <row r="5708" spans="5:5" x14ac:dyDescent="0.3">
      <c r="E5708"/>
    </row>
    <row r="5709" spans="5:5" x14ac:dyDescent="0.3">
      <c r="E5709"/>
    </row>
    <row r="5710" spans="5:5" x14ac:dyDescent="0.3">
      <c r="E5710"/>
    </row>
    <row r="5711" spans="5:5" x14ac:dyDescent="0.3">
      <c r="E5711"/>
    </row>
    <row r="5712" spans="5:5" x14ac:dyDescent="0.3">
      <c r="E5712"/>
    </row>
    <row r="5713" spans="5:5" x14ac:dyDescent="0.3">
      <c r="E5713"/>
    </row>
    <row r="5714" spans="5:5" x14ac:dyDescent="0.3">
      <c r="E5714"/>
    </row>
    <row r="5715" spans="5:5" x14ac:dyDescent="0.3">
      <c r="E5715"/>
    </row>
    <row r="5716" spans="5:5" x14ac:dyDescent="0.3">
      <c r="E5716"/>
    </row>
    <row r="5717" spans="5:5" x14ac:dyDescent="0.3">
      <c r="E5717"/>
    </row>
    <row r="5718" spans="5:5" x14ac:dyDescent="0.3">
      <c r="E5718"/>
    </row>
    <row r="5719" spans="5:5" x14ac:dyDescent="0.3">
      <c r="E5719"/>
    </row>
    <row r="5720" spans="5:5" x14ac:dyDescent="0.3">
      <c r="E5720"/>
    </row>
    <row r="5721" spans="5:5" x14ac:dyDescent="0.3">
      <c r="E5721"/>
    </row>
    <row r="5722" spans="5:5" x14ac:dyDescent="0.3">
      <c r="E5722"/>
    </row>
    <row r="5723" spans="5:5" x14ac:dyDescent="0.3">
      <c r="E5723"/>
    </row>
    <row r="5724" spans="5:5" x14ac:dyDescent="0.3">
      <c r="E5724"/>
    </row>
    <row r="5725" spans="5:5" x14ac:dyDescent="0.3">
      <c r="E5725"/>
    </row>
    <row r="5726" spans="5:5" x14ac:dyDescent="0.3">
      <c r="E5726"/>
    </row>
    <row r="5727" spans="5:5" x14ac:dyDescent="0.3">
      <c r="E5727"/>
    </row>
    <row r="5728" spans="5:5" x14ac:dyDescent="0.3">
      <c r="E5728"/>
    </row>
    <row r="5729" spans="5:5" x14ac:dyDescent="0.3">
      <c r="E5729"/>
    </row>
    <row r="5730" spans="5:5" x14ac:dyDescent="0.3">
      <c r="E5730"/>
    </row>
    <row r="5731" spans="5:5" x14ac:dyDescent="0.3">
      <c r="E5731"/>
    </row>
    <row r="5732" spans="5:5" x14ac:dyDescent="0.3">
      <c r="E5732"/>
    </row>
    <row r="5733" spans="5:5" x14ac:dyDescent="0.3">
      <c r="E5733"/>
    </row>
    <row r="5734" spans="5:5" x14ac:dyDescent="0.3">
      <c r="E5734"/>
    </row>
    <row r="5735" spans="5:5" x14ac:dyDescent="0.3">
      <c r="E5735"/>
    </row>
    <row r="5736" spans="5:5" x14ac:dyDescent="0.3">
      <c r="E5736"/>
    </row>
    <row r="5737" spans="5:5" x14ac:dyDescent="0.3">
      <c r="E5737"/>
    </row>
    <row r="5738" spans="5:5" x14ac:dyDescent="0.3">
      <c r="E5738"/>
    </row>
    <row r="5739" spans="5:5" x14ac:dyDescent="0.3">
      <c r="E5739"/>
    </row>
    <row r="5740" spans="5:5" x14ac:dyDescent="0.3">
      <c r="E5740"/>
    </row>
    <row r="5741" spans="5:5" x14ac:dyDescent="0.3">
      <c r="E5741"/>
    </row>
    <row r="5742" spans="5:5" x14ac:dyDescent="0.3">
      <c r="E5742"/>
    </row>
    <row r="5743" spans="5:5" x14ac:dyDescent="0.3">
      <c r="E5743"/>
    </row>
    <row r="5744" spans="5:5" x14ac:dyDescent="0.3">
      <c r="E5744"/>
    </row>
    <row r="5745" spans="5:5" x14ac:dyDescent="0.3">
      <c r="E5745"/>
    </row>
    <row r="5746" spans="5:5" x14ac:dyDescent="0.3">
      <c r="E5746"/>
    </row>
    <row r="5747" spans="5:5" x14ac:dyDescent="0.3">
      <c r="E5747"/>
    </row>
    <row r="5748" spans="5:5" x14ac:dyDescent="0.3">
      <c r="E5748"/>
    </row>
    <row r="5749" spans="5:5" x14ac:dyDescent="0.3">
      <c r="E5749"/>
    </row>
    <row r="5750" spans="5:5" x14ac:dyDescent="0.3">
      <c r="E5750"/>
    </row>
    <row r="5751" spans="5:5" x14ac:dyDescent="0.3">
      <c r="E5751"/>
    </row>
    <row r="5752" spans="5:5" x14ac:dyDescent="0.3">
      <c r="E5752"/>
    </row>
    <row r="5753" spans="5:5" x14ac:dyDescent="0.3">
      <c r="E5753"/>
    </row>
    <row r="5754" spans="5:5" x14ac:dyDescent="0.3">
      <c r="E5754"/>
    </row>
    <row r="5755" spans="5:5" x14ac:dyDescent="0.3">
      <c r="E5755"/>
    </row>
    <row r="5756" spans="5:5" x14ac:dyDescent="0.3">
      <c r="E5756"/>
    </row>
    <row r="5757" spans="5:5" x14ac:dyDescent="0.3">
      <c r="E5757"/>
    </row>
    <row r="5758" spans="5:5" x14ac:dyDescent="0.3">
      <c r="E5758"/>
    </row>
    <row r="5759" spans="5:5" x14ac:dyDescent="0.3">
      <c r="E5759"/>
    </row>
    <row r="5760" spans="5:5" x14ac:dyDescent="0.3">
      <c r="E5760"/>
    </row>
    <row r="5761" spans="5:5" x14ac:dyDescent="0.3">
      <c r="E5761"/>
    </row>
    <row r="5762" spans="5:5" x14ac:dyDescent="0.3">
      <c r="E5762"/>
    </row>
    <row r="5763" spans="5:5" x14ac:dyDescent="0.3">
      <c r="E5763"/>
    </row>
    <row r="5764" spans="5:5" x14ac:dyDescent="0.3">
      <c r="E5764"/>
    </row>
    <row r="5765" spans="5:5" x14ac:dyDescent="0.3">
      <c r="E5765"/>
    </row>
    <row r="5766" spans="5:5" x14ac:dyDescent="0.3">
      <c r="E5766"/>
    </row>
    <row r="5767" spans="5:5" x14ac:dyDescent="0.3">
      <c r="E5767"/>
    </row>
    <row r="5768" spans="5:5" x14ac:dyDescent="0.3">
      <c r="E5768"/>
    </row>
    <row r="5769" spans="5:5" x14ac:dyDescent="0.3">
      <c r="E5769"/>
    </row>
    <row r="5770" spans="5:5" x14ac:dyDescent="0.3">
      <c r="E5770"/>
    </row>
    <row r="5771" spans="5:5" x14ac:dyDescent="0.3">
      <c r="E5771"/>
    </row>
    <row r="5772" spans="5:5" x14ac:dyDescent="0.3">
      <c r="E5772"/>
    </row>
    <row r="5773" spans="5:5" x14ac:dyDescent="0.3">
      <c r="E5773"/>
    </row>
    <row r="5774" spans="5:5" x14ac:dyDescent="0.3">
      <c r="E5774"/>
    </row>
    <row r="5775" spans="5:5" x14ac:dyDescent="0.3">
      <c r="E5775"/>
    </row>
    <row r="5776" spans="5:5" x14ac:dyDescent="0.3">
      <c r="E5776"/>
    </row>
    <row r="5777" spans="5:5" x14ac:dyDescent="0.3">
      <c r="E5777"/>
    </row>
    <row r="5778" spans="5:5" x14ac:dyDescent="0.3">
      <c r="E5778"/>
    </row>
    <row r="5779" spans="5:5" x14ac:dyDescent="0.3">
      <c r="E5779"/>
    </row>
    <row r="5780" spans="5:5" x14ac:dyDescent="0.3">
      <c r="E5780"/>
    </row>
    <row r="5781" spans="5:5" x14ac:dyDescent="0.3">
      <c r="E5781"/>
    </row>
    <row r="5782" spans="5:5" x14ac:dyDescent="0.3">
      <c r="E5782"/>
    </row>
    <row r="5783" spans="5:5" x14ac:dyDescent="0.3">
      <c r="E5783"/>
    </row>
    <row r="5784" spans="5:5" x14ac:dyDescent="0.3">
      <c r="E5784"/>
    </row>
    <row r="5785" spans="5:5" x14ac:dyDescent="0.3">
      <c r="E5785"/>
    </row>
    <row r="5786" spans="5:5" x14ac:dyDescent="0.3">
      <c r="E5786"/>
    </row>
    <row r="5787" spans="5:5" x14ac:dyDescent="0.3">
      <c r="E5787"/>
    </row>
    <row r="5788" spans="5:5" x14ac:dyDescent="0.3">
      <c r="E5788"/>
    </row>
    <row r="5789" spans="5:5" x14ac:dyDescent="0.3">
      <c r="E5789"/>
    </row>
    <row r="5790" spans="5:5" x14ac:dyDescent="0.3">
      <c r="E5790"/>
    </row>
    <row r="5791" spans="5:5" x14ac:dyDescent="0.3">
      <c r="E5791"/>
    </row>
    <row r="5792" spans="5:5" x14ac:dyDescent="0.3">
      <c r="E5792"/>
    </row>
    <row r="5793" spans="5:5" x14ac:dyDescent="0.3">
      <c r="E5793"/>
    </row>
    <row r="5794" spans="5:5" x14ac:dyDescent="0.3">
      <c r="E5794"/>
    </row>
    <row r="5795" spans="5:5" x14ac:dyDescent="0.3">
      <c r="E5795"/>
    </row>
    <row r="5796" spans="5:5" x14ac:dyDescent="0.3">
      <c r="E5796"/>
    </row>
    <row r="5797" spans="5:5" x14ac:dyDescent="0.3">
      <c r="E5797"/>
    </row>
    <row r="5798" spans="5:5" x14ac:dyDescent="0.3">
      <c r="E5798"/>
    </row>
    <row r="5799" spans="5:5" x14ac:dyDescent="0.3">
      <c r="E5799"/>
    </row>
    <row r="5800" spans="5:5" x14ac:dyDescent="0.3">
      <c r="E5800"/>
    </row>
    <row r="5801" spans="5:5" x14ac:dyDescent="0.3">
      <c r="E5801"/>
    </row>
    <row r="5802" spans="5:5" x14ac:dyDescent="0.3">
      <c r="E5802"/>
    </row>
    <row r="5803" spans="5:5" x14ac:dyDescent="0.3">
      <c r="E5803"/>
    </row>
    <row r="5804" spans="5:5" x14ac:dyDescent="0.3">
      <c r="E5804"/>
    </row>
    <row r="5805" spans="5:5" x14ac:dyDescent="0.3">
      <c r="E5805"/>
    </row>
    <row r="5806" spans="5:5" x14ac:dyDescent="0.3">
      <c r="E5806"/>
    </row>
    <row r="5807" spans="5:5" x14ac:dyDescent="0.3">
      <c r="E5807"/>
    </row>
    <row r="5808" spans="5:5" x14ac:dyDescent="0.3">
      <c r="E5808"/>
    </row>
    <row r="5809" spans="5:5" x14ac:dyDescent="0.3">
      <c r="E5809"/>
    </row>
    <row r="5810" spans="5:5" x14ac:dyDescent="0.3">
      <c r="E5810"/>
    </row>
    <row r="5811" spans="5:5" x14ac:dyDescent="0.3">
      <c r="E5811"/>
    </row>
    <row r="5812" spans="5:5" x14ac:dyDescent="0.3">
      <c r="E5812"/>
    </row>
    <row r="5813" spans="5:5" x14ac:dyDescent="0.3">
      <c r="E5813"/>
    </row>
    <row r="5814" spans="5:5" x14ac:dyDescent="0.3">
      <c r="E5814"/>
    </row>
    <row r="5815" spans="5:5" x14ac:dyDescent="0.3">
      <c r="E5815"/>
    </row>
    <row r="5816" spans="5:5" x14ac:dyDescent="0.3">
      <c r="E5816"/>
    </row>
    <row r="5817" spans="5:5" x14ac:dyDescent="0.3">
      <c r="E5817"/>
    </row>
    <row r="5818" spans="5:5" x14ac:dyDescent="0.3">
      <c r="E5818"/>
    </row>
    <row r="5819" spans="5:5" x14ac:dyDescent="0.3">
      <c r="E5819"/>
    </row>
    <row r="5820" spans="5:5" x14ac:dyDescent="0.3">
      <c r="E5820"/>
    </row>
    <row r="5821" spans="5:5" x14ac:dyDescent="0.3">
      <c r="E5821"/>
    </row>
    <row r="5822" spans="5:5" x14ac:dyDescent="0.3">
      <c r="E5822"/>
    </row>
    <row r="5823" spans="5:5" x14ac:dyDescent="0.3">
      <c r="E5823"/>
    </row>
    <row r="5824" spans="5:5" x14ac:dyDescent="0.3">
      <c r="E5824"/>
    </row>
    <row r="5825" spans="5:5" x14ac:dyDescent="0.3">
      <c r="E5825"/>
    </row>
    <row r="5826" spans="5:5" x14ac:dyDescent="0.3">
      <c r="E5826"/>
    </row>
    <row r="5827" spans="5:5" x14ac:dyDescent="0.3">
      <c r="E5827"/>
    </row>
    <row r="5828" spans="5:5" x14ac:dyDescent="0.3">
      <c r="E5828"/>
    </row>
    <row r="5829" spans="5:5" x14ac:dyDescent="0.3">
      <c r="E5829"/>
    </row>
    <row r="5830" spans="5:5" x14ac:dyDescent="0.3">
      <c r="E5830"/>
    </row>
    <row r="5831" spans="5:5" x14ac:dyDescent="0.3">
      <c r="E5831"/>
    </row>
    <row r="5832" spans="5:5" x14ac:dyDescent="0.3">
      <c r="E5832"/>
    </row>
    <row r="5833" spans="5:5" x14ac:dyDescent="0.3">
      <c r="E5833"/>
    </row>
    <row r="5834" spans="5:5" x14ac:dyDescent="0.3">
      <c r="E5834"/>
    </row>
    <row r="5835" spans="5:5" x14ac:dyDescent="0.3">
      <c r="E5835"/>
    </row>
    <row r="5836" spans="5:5" x14ac:dyDescent="0.3">
      <c r="E5836"/>
    </row>
    <row r="5837" spans="5:5" x14ac:dyDescent="0.3">
      <c r="E5837"/>
    </row>
    <row r="5838" spans="5:5" x14ac:dyDescent="0.3">
      <c r="E5838"/>
    </row>
    <row r="5839" spans="5:5" x14ac:dyDescent="0.3">
      <c r="E5839"/>
    </row>
    <row r="5840" spans="5:5" x14ac:dyDescent="0.3">
      <c r="E5840"/>
    </row>
    <row r="5841" spans="5:5" x14ac:dyDescent="0.3">
      <c r="E5841"/>
    </row>
    <row r="5842" spans="5:5" x14ac:dyDescent="0.3">
      <c r="E5842"/>
    </row>
    <row r="5843" spans="5:5" x14ac:dyDescent="0.3">
      <c r="E5843"/>
    </row>
    <row r="5844" spans="5:5" x14ac:dyDescent="0.3">
      <c r="E5844"/>
    </row>
    <row r="5845" spans="5:5" x14ac:dyDescent="0.3">
      <c r="E5845"/>
    </row>
    <row r="5846" spans="5:5" x14ac:dyDescent="0.3">
      <c r="E5846"/>
    </row>
    <row r="5847" spans="5:5" x14ac:dyDescent="0.3">
      <c r="E5847"/>
    </row>
    <row r="5848" spans="5:5" x14ac:dyDescent="0.3">
      <c r="E5848"/>
    </row>
    <row r="5849" spans="5:5" x14ac:dyDescent="0.3">
      <c r="E5849"/>
    </row>
    <row r="5850" spans="5:5" x14ac:dyDescent="0.3">
      <c r="E5850"/>
    </row>
    <row r="5851" spans="5:5" x14ac:dyDescent="0.3">
      <c r="E5851"/>
    </row>
    <row r="5852" spans="5:5" x14ac:dyDescent="0.3">
      <c r="E5852"/>
    </row>
    <row r="5853" spans="5:5" x14ac:dyDescent="0.3">
      <c r="E5853"/>
    </row>
    <row r="5854" spans="5:5" x14ac:dyDescent="0.3">
      <c r="E5854"/>
    </row>
    <row r="5855" spans="5:5" x14ac:dyDescent="0.3">
      <c r="E5855"/>
    </row>
    <row r="5856" spans="5:5" x14ac:dyDescent="0.3">
      <c r="E5856"/>
    </row>
    <row r="5857" spans="5:5" x14ac:dyDescent="0.3">
      <c r="E5857"/>
    </row>
    <row r="5858" spans="5:5" x14ac:dyDescent="0.3">
      <c r="E5858"/>
    </row>
    <row r="5859" spans="5:5" x14ac:dyDescent="0.3">
      <c r="E5859"/>
    </row>
    <row r="5860" spans="5:5" x14ac:dyDescent="0.3">
      <c r="E5860"/>
    </row>
    <row r="5861" spans="5:5" x14ac:dyDescent="0.3">
      <c r="E5861"/>
    </row>
    <row r="5862" spans="5:5" x14ac:dyDescent="0.3">
      <c r="E5862"/>
    </row>
    <row r="5863" spans="5:5" x14ac:dyDescent="0.3">
      <c r="E5863"/>
    </row>
    <row r="5864" spans="5:5" x14ac:dyDescent="0.3">
      <c r="E5864"/>
    </row>
    <row r="5865" spans="5:5" x14ac:dyDescent="0.3">
      <c r="E5865"/>
    </row>
    <row r="5866" spans="5:5" x14ac:dyDescent="0.3">
      <c r="E5866"/>
    </row>
    <row r="5867" spans="5:5" x14ac:dyDescent="0.3">
      <c r="E5867"/>
    </row>
    <row r="5868" spans="5:5" x14ac:dyDescent="0.3">
      <c r="E5868"/>
    </row>
    <row r="5869" spans="5:5" x14ac:dyDescent="0.3">
      <c r="E5869"/>
    </row>
    <row r="5870" spans="5:5" x14ac:dyDescent="0.3">
      <c r="E5870"/>
    </row>
    <row r="5871" spans="5:5" x14ac:dyDescent="0.3">
      <c r="E5871"/>
    </row>
    <row r="5872" spans="5:5" x14ac:dyDescent="0.3">
      <c r="E5872"/>
    </row>
    <row r="5873" spans="5:5" x14ac:dyDescent="0.3">
      <c r="E5873"/>
    </row>
    <row r="5874" spans="5:5" x14ac:dyDescent="0.3">
      <c r="E5874"/>
    </row>
    <row r="5875" spans="5:5" x14ac:dyDescent="0.3">
      <c r="E5875"/>
    </row>
    <row r="5876" spans="5:5" x14ac:dyDescent="0.3">
      <c r="E5876"/>
    </row>
    <row r="5877" spans="5:5" x14ac:dyDescent="0.3">
      <c r="E5877"/>
    </row>
    <row r="5878" spans="5:5" x14ac:dyDescent="0.3">
      <c r="E5878"/>
    </row>
    <row r="5879" spans="5:5" x14ac:dyDescent="0.3">
      <c r="E5879"/>
    </row>
    <row r="5880" spans="5:5" x14ac:dyDescent="0.3">
      <c r="E5880"/>
    </row>
    <row r="5881" spans="5:5" x14ac:dyDescent="0.3">
      <c r="E5881"/>
    </row>
    <row r="5882" spans="5:5" x14ac:dyDescent="0.3">
      <c r="E5882"/>
    </row>
    <row r="5883" spans="5:5" x14ac:dyDescent="0.3">
      <c r="E5883"/>
    </row>
    <row r="5884" spans="5:5" x14ac:dyDescent="0.3">
      <c r="E5884"/>
    </row>
    <row r="5885" spans="5:5" x14ac:dyDescent="0.3">
      <c r="E5885"/>
    </row>
    <row r="5886" spans="5:5" x14ac:dyDescent="0.3">
      <c r="E5886"/>
    </row>
    <row r="5887" spans="5:5" x14ac:dyDescent="0.3">
      <c r="E5887"/>
    </row>
    <row r="5888" spans="5:5" x14ac:dyDescent="0.3">
      <c r="E5888"/>
    </row>
    <row r="5889" spans="5:5" x14ac:dyDescent="0.3">
      <c r="E5889"/>
    </row>
    <row r="5890" spans="5:5" x14ac:dyDescent="0.3">
      <c r="E5890"/>
    </row>
    <row r="5891" spans="5:5" x14ac:dyDescent="0.3">
      <c r="E5891"/>
    </row>
    <row r="5892" spans="5:5" x14ac:dyDescent="0.3">
      <c r="E5892"/>
    </row>
    <row r="5893" spans="5:5" x14ac:dyDescent="0.3">
      <c r="E5893"/>
    </row>
    <row r="5894" spans="5:5" x14ac:dyDescent="0.3">
      <c r="E5894"/>
    </row>
    <row r="5895" spans="5:5" x14ac:dyDescent="0.3">
      <c r="E5895"/>
    </row>
    <row r="5896" spans="5:5" x14ac:dyDescent="0.3">
      <c r="E5896"/>
    </row>
    <row r="5897" spans="5:5" x14ac:dyDescent="0.3">
      <c r="E5897"/>
    </row>
    <row r="5898" spans="5:5" x14ac:dyDescent="0.3">
      <c r="E5898"/>
    </row>
    <row r="5899" spans="5:5" x14ac:dyDescent="0.3">
      <c r="E5899"/>
    </row>
    <row r="5900" spans="5:5" x14ac:dyDescent="0.3">
      <c r="E5900"/>
    </row>
    <row r="5901" spans="5:5" x14ac:dyDescent="0.3">
      <c r="E5901"/>
    </row>
    <row r="5902" spans="5:5" x14ac:dyDescent="0.3">
      <c r="E5902"/>
    </row>
    <row r="5903" spans="5:5" x14ac:dyDescent="0.3">
      <c r="E5903"/>
    </row>
    <row r="5904" spans="5:5" x14ac:dyDescent="0.3">
      <c r="E5904"/>
    </row>
    <row r="5905" spans="5:5" x14ac:dyDescent="0.3">
      <c r="E5905"/>
    </row>
    <row r="5906" spans="5:5" x14ac:dyDescent="0.3">
      <c r="E5906"/>
    </row>
    <row r="5907" spans="5:5" x14ac:dyDescent="0.3">
      <c r="E5907"/>
    </row>
    <row r="5908" spans="5:5" x14ac:dyDescent="0.3">
      <c r="E5908"/>
    </row>
    <row r="5909" spans="5:5" x14ac:dyDescent="0.3">
      <c r="E5909"/>
    </row>
    <row r="5910" spans="5:5" x14ac:dyDescent="0.3">
      <c r="E5910"/>
    </row>
    <row r="5911" spans="5:5" x14ac:dyDescent="0.3">
      <c r="E5911"/>
    </row>
    <row r="5912" spans="5:5" x14ac:dyDescent="0.3">
      <c r="E5912"/>
    </row>
    <row r="5913" spans="5:5" x14ac:dyDescent="0.3">
      <c r="E5913"/>
    </row>
    <row r="5914" spans="5:5" x14ac:dyDescent="0.3">
      <c r="E5914"/>
    </row>
    <row r="5915" spans="5:5" x14ac:dyDescent="0.3">
      <c r="E5915"/>
    </row>
    <row r="5916" spans="5:5" x14ac:dyDescent="0.3">
      <c r="E5916"/>
    </row>
    <row r="5917" spans="5:5" x14ac:dyDescent="0.3">
      <c r="E5917"/>
    </row>
    <row r="5918" spans="5:5" x14ac:dyDescent="0.3">
      <c r="E5918"/>
    </row>
    <row r="5919" spans="5:5" x14ac:dyDescent="0.3">
      <c r="E5919"/>
    </row>
    <row r="5920" spans="5:5" x14ac:dyDescent="0.3">
      <c r="E5920"/>
    </row>
    <row r="5921" spans="5:5" x14ac:dyDescent="0.3">
      <c r="E5921"/>
    </row>
    <row r="5922" spans="5:5" x14ac:dyDescent="0.3">
      <c r="E5922"/>
    </row>
    <row r="5923" spans="5:5" x14ac:dyDescent="0.3">
      <c r="E5923"/>
    </row>
    <row r="5924" spans="5:5" x14ac:dyDescent="0.3">
      <c r="E5924"/>
    </row>
    <row r="5925" spans="5:5" x14ac:dyDescent="0.3">
      <c r="E5925"/>
    </row>
    <row r="5926" spans="5:5" x14ac:dyDescent="0.3">
      <c r="E5926"/>
    </row>
    <row r="5927" spans="5:5" x14ac:dyDescent="0.3">
      <c r="E5927"/>
    </row>
    <row r="5928" spans="5:5" x14ac:dyDescent="0.3">
      <c r="E5928"/>
    </row>
    <row r="5929" spans="5:5" x14ac:dyDescent="0.3">
      <c r="E5929"/>
    </row>
    <row r="5930" spans="5:5" x14ac:dyDescent="0.3">
      <c r="E5930"/>
    </row>
    <row r="5931" spans="5:5" x14ac:dyDescent="0.3">
      <c r="E5931"/>
    </row>
    <row r="5932" spans="5:5" x14ac:dyDescent="0.3">
      <c r="E5932"/>
    </row>
    <row r="5933" spans="5:5" x14ac:dyDescent="0.3">
      <c r="E5933"/>
    </row>
    <row r="5934" spans="5:5" x14ac:dyDescent="0.3">
      <c r="E5934"/>
    </row>
    <row r="5935" spans="5:5" x14ac:dyDescent="0.3">
      <c r="E5935"/>
    </row>
    <row r="5936" spans="5:5" x14ac:dyDescent="0.3">
      <c r="E5936"/>
    </row>
    <row r="5937" spans="5:5" x14ac:dyDescent="0.3">
      <c r="E5937"/>
    </row>
    <row r="5938" spans="5:5" x14ac:dyDescent="0.3">
      <c r="E5938"/>
    </row>
    <row r="5939" spans="5:5" x14ac:dyDescent="0.3">
      <c r="E5939"/>
    </row>
    <row r="5940" spans="5:5" x14ac:dyDescent="0.3">
      <c r="E5940"/>
    </row>
    <row r="5941" spans="5:5" x14ac:dyDescent="0.3">
      <c r="E5941"/>
    </row>
    <row r="5942" spans="5:5" x14ac:dyDescent="0.3">
      <c r="E5942"/>
    </row>
    <row r="5943" spans="5:5" x14ac:dyDescent="0.3">
      <c r="E5943"/>
    </row>
    <row r="5944" spans="5:5" x14ac:dyDescent="0.3">
      <c r="E5944"/>
    </row>
    <row r="5945" spans="5:5" x14ac:dyDescent="0.3">
      <c r="E5945"/>
    </row>
    <row r="5946" spans="5:5" x14ac:dyDescent="0.3">
      <c r="E5946"/>
    </row>
    <row r="5947" spans="5:5" x14ac:dyDescent="0.3">
      <c r="E5947"/>
    </row>
    <row r="5948" spans="5:5" x14ac:dyDescent="0.3">
      <c r="E5948"/>
    </row>
    <row r="5949" spans="5:5" x14ac:dyDescent="0.3">
      <c r="E5949"/>
    </row>
    <row r="5950" spans="5:5" x14ac:dyDescent="0.3">
      <c r="E5950"/>
    </row>
    <row r="5951" spans="5:5" x14ac:dyDescent="0.3">
      <c r="E5951"/>
    </row>
    <row r="5952" spans="5:5" x14ac:dyDescent="0.3">
      <c r="E5952"/>
    </row>
    <row r="5953" spans="5:5" x14ac:dyDescent="0.3">
      <c r="E5953"/>
    </row>
    <row r="5954" spans="5:5" x14ac:dyDescent="0.3">
      <c r="E5954"/>
    </row>
    <row r="5955" spans="5:5" x14ac:dyDescent="0.3">
      <c r="E5955"/>
    </row>
    <row r="5956" spans="5:5" x14ac:dyDescent="0.3">
      <c r="E5956"/>
    </row>
    <row r="5957" spans="5:5" x14ac:dyDescent="0.3">
      <c r="E5957"/>
    </row>
    <row r="5958" spans="5:5" x14ac:dyDescent="0.3">
      <c r="E5958"/>
    </row>
    <row r="5959" spans="5:5" x14ac:dyDescent="0.3">
      <c r="E5959"/>
    </row>
    <row r="5960" spans="5:5" x14ac:dyDescent="0.3">
      <c r="E5960"/>
    </row>
    <row r="5961" spans="5:5" x14ac:dyDescent="0.3">
      <c r="E5961"/>
    </row>
    <row r="5962" spans="5:5" x14ac:dyDescent="0.3">
      <c r="E5962"/>
    </row>
    <row r="5963" spans="5:5" x14ac:dyDescent="0.3">
      <c r="E5963"/>
    </row>
    <row r="5964" spans="5:5" x14ac:dyDescent="0.3">
      <c r="E5964"/>
    </row>
    <row r="5965" spans="5:5" x14ac:dyDescent="0.3">
      <c r="E5965"/>
    </row>
    <row r="5966" spans="5:5" x14ac:dyDescent="0.3">
      <c r="E5966"/>
    </row>
    <row r="5967" spans="5:5" x14ac:dyDescent="0.3">
      <c r="E5967"/>
    </row>
    <row r="5968" spans="5:5" x14ac:dyDescent="0.3">
      <c r="E5968"/>
    </row>
    <row r="5969" spans="5:5" x14ac:dyDescent="0.3">
      <c r="E5969"/>
    </row>
    <row r="5970" spans="5:5" x14ac:dyDescent="0.3">
      <c r="E5970"/>
    </row>
    <row r="5971" spans="5:5" x14ac:dyDescent="0.3">
      <c r="E5971"/>
    </row>
    <row r="5972" spans="5:5" x14ac:dyDescent="0.3">
      <c r="E5972"/>
    </row>
    <row r="5973" spans="5:5" x14ac:dyDescent="0.3">
      <c r="E5973"/>
    </row>
    <row r="5974" spans="5:5" x14ac:dyDescent="0.3">
      <c r="E5974"/>
    </row>
    <row r="5975" spans="5:5" x14ac:dyDescent="0.3">
      <c r="E5975"/>
    </row>
    <row r="5976" spans="5:5" x14ac:dyDescent="0.3">
      <c r="E5976"/>
    </row>
    <row r="5977" spans="5:5" x14ac:dyDescent="0.3">
      <c r="E5977"/>
    </row>
    <row r="5978" spans="5:5" x14ac:dyDescent="0.3">
      <c r="E5978"/>
    </row>
    <row r="5979" spans="5:5" x14ac:dyDescent="0.3">
      <c r="E5979"/>
    </row>
    <row r="5980" spans="5:5" x14ac:dyDescent="0.3">
      <c r="E5980"/>
    </row>
    <row r="5981" spans="5:5" x14ac:dyDescent="0.3">
      <c r="E5981"/>
    </row>
    <row r="5982" spans="5:5" x14ac:dyDescent="0.3">
      <c r="E5982"/>
    </row>
    <row r="5983" spans="5:5" x14ac:dyDescent="0.3">
      <c r="E5983"/>
    </row>
    <row r="5984" spans="5:5" x14ac:dyDescent="0.3">
      <c r="E5984"/>
    </row>
    <row r="5985" spans="5:5" x14ac:dyDescent="0.3">
      <c r="E5985"/>
    </row>
    <row r="5986" spans="5:5" x14ac:dyDescent="0.3">
      <c r="E5986"/>
    </row>
    <row r="5987" spans="5:5" x14ac:dyDescent="0.3">
      <c r="E5987"/>
    </row>
    <row r="5988" spans="5:5" x14ac:dyDescent="0.3">
      <c r="E5988"/>
    </row>
    <row r="5989" spans="5:5" x14ac:dyDescent="0.3">
      <c r="E5989"/>
    </row>
    <row r="5990" spans="5:5" x14ac:dyDescent="0.3">
      <c r="E5990"/>
    </row>
    <row r="5991" spans="5:5" x14ac:dyDescent="0.3">
      <c r="E5991"/>
    </row>
    <row r="5992" spans="5:5" x14ac:dyDescent="0.3">
      <c r="E5992"/>
    </row>
    <row r="5993" spans="5:5" x14ac:dyDescent="0.3">
      <c r="E5993"/>
    </row>
    <row r="5994" spans="5:5" x14ac:dyDescent="0.3">
      <c r="E5994"/>
    </row>
    <row r="5995" spans="5:5" x14ac:dyDescent="0.3">
      <c r="E5995"/>
    </row>
    <row r="5996" spans="5:5" x14ac:dyDescent="0.3">
      <c r="E5996"/>
    </row>
    <row r="5997" spans="5:5" x14ac:dyDescent="0.3">
      <c r="E5997"/>
    </row>
    <row r="5998" spans="5:5" x14ac:dyDescent="0.3">
      <c r="E5998"/>
    </row>
    <row r="5999" spans="5:5" x14ac:dyDescent="0.3">
      <c r="E5999"/>
    </row>
    <row r="6000" spans="5:5" x14ac:dyDescent="0.3">
      <c r="E6000"/>
    </row>
    <row r="6001" spans="5:5" x14ac:dyDescent="0.3">
      <c r="E6001"/>
    </row>
    <row r="6002" spans="5:5" x14ac:dyDescent="0.3">
      <c r="E6002"/>
    </row>
    <row r="6003" spans="5:5" x14ac:dyDescent="0.3">
      <c r="E6003"/>
    </row>
    <row r="6004" spans="5:5" x14ac:dyDescent="0.3">
      <c r="E6004"/>
    </row>
    <row r="6005" spans="5:5" x14ac:dyDescent="0.3">
      <c r="E6005"/>
    </row>
    <row r="6006" spans="5:5" x14ac:dyDescent="0.3">
      <c r="E6006"/>
    </row>
    <row r="6007" spans="5:5" x14ac:dyDescent="0.3">
      <c r="E6007"/>
    </row>
    <row r="6008" spans="5:5" x14ac:dyDescent="0.3">
      <c r="E6008"/>
    </row>
    <row r="6009" spans="5:5" x14ac:dyDescent="0.3">
      <c r="E6009"/>
    </row>
    <row r="6010" spans="5:5" x14ac:dyDescent="0.3">
      <c r="E6010"/>
    </row>
    <row r="6011" spans="5:5" x14ac:dyDescent="0.3">
      <c r="E6011"/>
    </row>
    <row r="6012" spans="5:5" x14ac:dyDescent="0.3">
      <c r="E6012"/>
    </row>
    <row r="6013" spans="5:5" x14ac:dyDescent="0.3">
      <c r="E6013"/>
    </row>
    <row r="6014" spans="5:5" x14ac:dyDescent="0.3">
      <c r="E6014"/>
    </row>
    <row r="6015" spans="5:5" x14ac:dyDescent="0.3">
      <c r="E6015"/>
    </row>
    <row r="6016" spans="5:5" x14ac:dyDescent="0.3">
      <c r="E6016"/>
    </row>
    <row r="6017" spans="5:5" x14ac:dyDescent="0.3">
      <c r="E6017"/>
    </row>
    <row r="6018" spans="5:5" x14ac:dyDescent="0.3">
      <c r="E6018"/>
    </row>
    <row r="6019" spans="5:5" x14ac:dyDescent="0.3">
      <c r="E6019"/>
    </row>
    <row r="6020" spans="5:5" x14ac:dyDescent="0.3">
      <c r="E6020"/>
    </row>
    <row r="6021" spans="5:5" x14ac:dyDescent="0.3">
      <c r="E6021"/>
    </row>
    <row r="6022" spans="5:5" x14ac:dyDescent="0.3">
      <c r="E6022"/>
    </row>
    <row r="6023" spans="5:5" x14ac:dyDescent="0.3">
      <c r="E6023"/>
    </row>
    <row r="6024" spans="5:5" x14ac:dyDescent="0.3">
      <c r="E6024"/>
    </row>
    <row r="6025" spans="5:5" x14ac:dyDescent="0.3">
      <c r="E6025"/>
    </row>
    <row r="6026" spans="5:5" x14ac:dyDescent="0.3">
      <c r="E6026"/>
    </row>
    <row r="6027" spans="5:5" x14ac:dyDescent="0.3">
      <c r="E6027"/>
    </row>
    <row r="6028" spans="5:5" x14ac:dyDescent="0.3">
      <c r="E6028"/>
    </row>
    <row r="6029" spans="5:5" x14ac:dyDescent="0.3">
      <c r="E6029"/>
    </row>
    <row r="6030" spans="5:5" x14ac:dyDescent="0.3">
      <c r="E6030"/>
    </row>
    <row r="6031" spans="5:5" x14ac:dyDescent="0.3">
      <c r="E6031"/>
    </row>
    <row r="6032" spans="5:5" x14ac:dyDescent="0.3">
      <c r="E6032"/>
    </row>
    <row r="6033" spans="5:5" x14ac:dyDescent="0.3">
      <c r="E6033"/>
    </row>
    <row r="6034" spans="5:5" x14ac:dyDescent="0.3">
      <c r="E6034"/>
    </row>
    <row r="6035" spans="5:5" x14ac:dyDescent="0.3">
      <c r="E6035"/>
    </row>
    <row r="6036" spans="5:5" x14ac:dyDescent="0.3">
      <c r="E6036"/>
    </row>
    <row r="6037" spans="5:5" x14ac:dyDescent="0.3">
      <c r="E6037"/>
    </row>
    <row r="6038" spans="5:5" x14ac:dyDescent="0.3">
      <c r="E6038"/>
    </row>
    <row r="6039" spans="5:5" x14ac:dyDescent="0.3">
      <c r="E6039"/>
    </row>
    <row r="6040" spans="5:5" x14ac:dyDescent="0.3">
      <c r="E6040"/>
    </row>
    <row r="6041" spans="5:5" x14ac:dyDescent="0.3">
      <c r="E6041"/>
    </row>
    <row r="6042" spans="5:5" x14ac:dyDescent="0.3">
      <c r="E6042"/>
    </row>
    <row r="6043" spans="5:5" x14ac:dyDescent="0.3">
      <c r="E6043"/>
    </row>
    <row r="6044" spans="5:5" x14ac:dyDescent="0.3">
      <c r="E6044"/>
    </row>
    <row r="6045" spans="5:5" x14ac:dyDescent="0.3">
      <c r="E6045"/>
    </row>
    <row r="6046" spans="5:5" x14ac:dyDescent="0.3">
      <c r="E6046"/>
    </row>
    <row r="6047" spans="5:5" x14ac:dyDescent="0.3">
      <c r="E6047"/>
    </row>
    <row r="6048" spans="5:5" x14ac:dyDescent="0.3">
      <c r="E6048"/>
    </row>
    <row r="6049" spans="5:5" x14ac:dyDescent="0.3">
      <c r="E6049"/>
    </row>
    <row r="6050" spans="5:5" x14ac:dyDescent="0.3">
      <c r="E6050"/>
    </row>
    <row r="6051" spans="5:5" x14ac:dyDescent="0.3">
      <c r="E6051"/>
    </row>
    <row r="6052" spans="5:5" x14ac:dyDescent="0.3">
      <c r="E6052"/>
    </row>
    <row r="6053" spans="5:5" x14ac:dyDescent="0.3">
      <c r="E6053"/>
    </row>
    <row r="6054" spans="5:5" x14ac:dyDescent="0.3">
      <c r="E6054"/>
    </row>
    <row r="6055" spans="5:5" x14ac:dyDescent="0.3">
      <c r="E6055"/>
    </row>
    <row r="6056" spans="5:5" x14ac:dyDescent="0.3">
      <c r="E6056"/>
    </row>
    <row r="6057" spans="5:5" x14ac:dyDescent="0.3">
      <c r="E6057"/>
    </row>
    <row r="6058" spans="5:5" x14ac:dyDescent="0.3">
      <c r="E6058"/>
    </row>
    <row r="6059" spans="5:5" x14ac:dyDescent="0.3">
      <c r="E6059"/>
    </row>
    <row r="6060" spans="5:5" x14ac:dyDescent="0.3">
      <c r="E6060"/>
    </row>
    <row r="6061" spans="5:5" x14ac:dyDescent="0.3">
      <c r="E6061"/>
    </row>
    <row r="6062" spans="5:5" x14ac:dyDescent="0.3">
      <c r="E6062"/>
    </row>
    <row r="6063" spans="5:5" x14ac:dyDescent="0.3">
      <c r="E6063"/>
    </row>
    <row r="6064" spans="5:5" x14ac:dyDescent="0.3">
      <c r="E6064"/>
    </row>
    <row r="6065" spans="5:5" x14ac:dyDescent="0.3">
      <c r="E6065"/>
    </row>
    <row r="6066" spans="5:5" x14ac:dyDescent="0.3">
      <c r="E6066"/>
    </row>
    <row r="6067" spans="5:5" x14ac:dyDescent="0.3">
      <c r="E6067"/>
    </row>
    <row r="6068" spans="5:5" x14ac:dyDescent="0.3">
      <c r="E6068"/>
    </row>
    <row r="6069" spans="5:5" x14ac:dyDescent="0.3">
      <c r="E6069"/>
    </row>
    <row r="6070" spans="5:5" x14ac:dyDescent="0.3">
      <c r="E6070"/>
    </row>
    <row r="6071" spans="5:5" x14ac:dyDescent="0.3">
      <c r="E6071"/>
    </row>
    <row r="6072" spans="5:5" x14ac:dyDescent="0.3">
      <c r="E6072"/>
    </row>
    <row r="6073" spans="5:5" x14ac:dyDescent="0.3">
      <c r="E6073"/>
    </row>
    <row r="6074" spans="5:5" x14ac:dyDescent="0.3">
      <c r="E6074"/>
    </row>
    <row r="6075" spans="5:5" x14ac:dyDescent="0.3">
      <c r="E6075"/>
    </row>
    <row r="6076" spans="5:5" x14ac:dyDescent="0.3">
      <c r="E6076"/>
    </row>
    <row r="6077" spans="5:5" x14ac:dyDescent="0.3">
      <c r="E6077"/>
    </row>
    <row r="6078" spans="5:5" x14ac:dyDescent="0.3">
      <c r="E6078"/>
    </row>
    <row r="6079" spans="5:5" x14ac:dyDescent="0.3">
      <c r="E6079"/>
    </row>
    <row r="6080" spans="5:5" x14ac:dyDescent="0.3">
      <c r="E6080"/>
    </row>
    <row r="6081" spans="5:5" x14ac:dyDescent="0.3">
      <c r="E6081"/>
    </row>
    <row r="6082" spans="5:5" x14ac:dyDescent="0.3">
      <c r="E6082"/>
    </row>
    <row r="6083" spans="5:5" x14ac:dyDescent="0.3">
      <c r="E6083"/>
    </row>
    <row r="6084" spans="5:5" x14ac:dyDescent="0.3">
      <c r="E6084"/>
    </row>
    <row r="6085" spans="5:5" x14ac:dyDescent="0.3">
      <c r="E6085"/>
    </row>
    <row r="6086" spans="5:5" x14ac:dyDescent="0.3">
      <c r="E6086"/>
    </row>
    <row r="6087" spans="5:5" x14ac:dyDescent="0.3">
      <c r="E6087"/>
    </row>
    <row r="6088" spans="5:5" x14ac:dyDescent="0.3">
      <c r="E6088"/>
    </row>
    <row r="6089" spans="5:5" x14ac:dyDescent="0.3">
      <c r="E6089"/>
    </row>
    <row r="6090" spans="5:5" x14ac:dyDescent="0.3">
      <c r="E6090"/>
    </row>
    <row r="6091" spans="5:5" x14ac:dyDescent="0.3">
      <c r="E6091"/>
    </row>
    <row r="6092" spans="5:5" x14ac:dyDescent="0.3">
      <c r="E6092"/>
    </row>
    <row r="6093" spans="5:5" x14ac:dyDescent="0.3">
      <c r="E6093"/>
    </row>
    <row r="6094" spans="5:5" x14ac:dyDescent="0.3">
      <c r="E6094"/>
    </row>
    <row r="6095" spans="5:5" x14ac:dyDescent="0.3">
      <c r="E6095"/>
    </row>
    <row r="6096" spans="5:5" x14ac:dyDescent="0.3">
      <c r="E6096"/>
    </row>
    <row r="6097" spans="5:5" x14ac:dyDescent="0.3">
      <c r="E6097"/>
    </row>
    <row r="6098" spans="5:5" x14ac:dyDescent="0.3">
      <c r="E6098"/>
    </row>
    <row r="6099" spans="5:5" x14ac:dyDescent="0.3">
      <c r="E6099"/>
    </row>
    <row r="6100" spans="5:5" x14ac:dyDescent="0.3">
      <c r="E6100"/>
    </row>
    <row r="6101" spans="5:5" x14ac:dyDescent="0.3">
      <c r="E6101"/>
    </row>
    <row r="6102" spans="5:5" x14ac:dyDescent="0.3">
      <c r="E6102"/>
    </row>
    <row r="6103" spans="5:5" x14ac:dyDescent="0.3">
      <c r="E6103"/>
    </row>
    <row r="6104" spans="5:5" x14ac:dyDescent="0.3">
      <c r="E6104"/>
    </row>
    <row r="6105" spans="5:5" x14ac:dyDescent="0.3">
      <c r="E6105"/>
    </row>
    <row r="6106" spans="5:5" x14ac:dyDescent="0.3">
      <c r="E6106"/>
    </row>
    <row r="6107" spans="5:5" x14ac:dyDescent="0.3">
      <c r="E6107"/>
    </row>
    <row r="6108" spans="5:5" x14ac:dyDescent="0.3">
      <c r="E6108"/>
    </row>
    <row r="6109" spans="5:5" x14ac:dyDescent="0.3">
      <c r="E6109"/>
    </row>
    <row r="6110" spans="5:5" x14ac:dyDescent="0.3">
      <c r="E6110"/>
    </row>
    <row r="6111" spans="5:5" x14ac:dyDescent="0.3">
      <c r="E6111"/>
    </row>
    <row r="6112" spans="5:5" x14ac:dyDescent="0.3">
      <c r="E6112"/>
    </row>
    <row r="6113" spans="5:5" x14ac:dyDescent="0.3">
      <c r="E6113"/>
    </row>
    <row r="6114" spans="5:5" x14ac:dyDescent="0.3">
      <c r="E6114"/>
    </row>
    <row r="6115" spans="5:5" x14ac:dyDescent="0.3">
      <c r="E6115"/>
    </row>
    <row r="6116" spans="5:5" x14ac:dyDescent="0.3">
      <c r="E6116"/>
    </row>
    <row r="6117" spans="5:5" x14ac:dyDescent="0.3">
      <c r="E6117"/>
    </row>
    <row r="6118" spans="5:5" x14ac:dyDescent="0.3">
      <c r="E6118"/>
    </row>
    <row r="6119" spans="5:5" x14ac:dyDescent="0.3">
      <c r="E6119"/>
    </row>
    <row r="6120" spans="5:5" x14ac:dyDescent="0.3">
      <c r="E6120"/>
    </row>
    <row r="6121" spans="5:5" x14ac:dyDescent="0.3">
      <c r="E6121"/>
    </row>
    <row r="6122" spans="5:5" x14ac:dyDescent="0.3">
      <c r="E6122"/>
    </row>
    <row r="6123" spans="5:5" x14ac:dyDescent="0.3">
      <c r="E6123"/>
    </row>
    <row r="6124" spans="5:5" x14ac:dyDescent="0.3">
      <c r="E6124"/>
    </row>
    <row r="6125" spans="5:5" x14ac:dyDescent="0.3">
      <c r="E6125"/>
    </row>
    <row r="6126" spans="5:5" x14ac:dyDescent="0.3">
      <c r="E6126"/>
    </row>
    <row r="6127" spans="5:5" x14ac:dyDescent="0.3">
      <c r="E6127"/>
    </row>
    <row r="6128" spans="5:5" x14ac:dyDescent="0.3">
      <c r="E6128"/>
    </row>
    <row r="6129" spans="5:5" x14ac:dyDescent="0.3">
      <c r="E6129"/>
    </row>
    <row r="6130" spans="5:5" x14ac:dyDescent="0.3">
      <c r="E6130"/>
    </row>
    <row r="6131" spans="5:5" x14ac:dyDescent="0.3">
      <c r="E6131"/>
    </row>
    <row r="6132" spans="5:5" x14ac:dyDescent="0.3">
      <c r="E6132"/>
    </row>
    <row r="6133" spans="5:5" x14ac:dyDescent="0.3">
      <c r="E6133"/>
    </row>
    <row r="6134" spans="5:5" x14ac:dyDescent="0.3">
      <c r="E6134"/>
    </row>
    <row r="6135" spans="5:5" x14ac:dyDescent="0.3">
      <c r="E6135"/>
    </row>
    <row r="6136" spans="5:5" x14ac:dyDescent="0.3">
      <c r="E6136"/>
    </row>
    <row r="6137" spans="5:5" x14ac:dyDescent="0.3">
      <c r="E6137"/>
    </row>
    <row r="6138" spans="5:5" x14ac:dyDescent="0.3">
      <c r="E6138"/>
    </row>
    <row r="6139" spans="5:5" x14ac:dyDescent="0.3">
      <c r="E6139"/>
    </row>
    <row r="6140" spans="5:5" x14ac:dyDescent="0.3">
      <c r="E6140"/>
    </row>
    <row r="6141" spans="5:5" x14ac:dyDescent="0.3">
      <c r="E6141"/>
    </row>
    <row r="6142" spans="5:5" x14ac:dyDescent="0.3">
      <c r="E6142"/>
    </row>
    <row r="6143" spans="5:5" x14ac:dyDescent="0.3">
      <c r="E6143"/>
    </row>
    <row r="6144" spans="5:5" x14ac:dyDescent="0.3">
      <c r="E6144"/>
    </row>
    <row r="6145" spans="5:5" x14ac:dyDescent="0.3">
      <c r="E6145"/>
    </row>
    <row r="6146" spans="5:5" x14ac:dyDescent="0.3">
      <c r="E6146"/>
    </row>
    <row r="6147" spans="5:5" x14ac:dyDescent="0.3">
      <c r="E6147"/>
    </row>
    <row r="6148" spans="5:5" x14ac:dyDescent="0.3">
      <c r="E6148"/>
    </row>
    <row r="6149" spans="5:5" x14ac:dyDescent="0.3">
      <c r="E6149"/>
    </row>
    <row r="6150" spans="5:5" x14ac:dyDescent="0.3">
      <c r="E6150"/>
    </row>
    <row r="6151" spans="5:5" x14ac:dyDescent="0.3">
      <c r="E6151"/>
    </row>
    <row r="6152" spans="5:5" x14ac:dyDescent="0.3">
      <c r="E6152"/>
    </row>
    <row r="6153" spans="5:5" x14ac:dyDescent="0.3">
      <c r="E6153"/>
    </row>
    <row r="6154" spans="5:5" x14ac:dyDescent="0.3">
      <c r="E6154"/>
    </row>
    <row r="6155" spans="5:5" x14ac:dyDescent="0.3">
      <c r="E6155"/>
    </row>
    <row r="6156" spans="5:5" x14ac:dyDescent="0.3">
      <c r="E6156"/>
    </row>
    <row r="6157" spans="5:5" x14ac:dyDescent="0.3">
      <c r="E6157"/>
    </row>
    <row r="6158" spans="5:5" x14ac:dyDescent="0.3">
      <c r="E6158"/>
    </row>
    <row r="6159" spans="5:5" x14ac:dyDescent="0.3">
      <c r="E6159"/>
    </row>
    <row r="6160" spans="5:5" x14ac:dyDescent="0.3">
      <c r="E6160"/>
    </row>
    <row r="6161" spans="5:5" x14ac:dyDescent="0.3">
      <c r="E6161"/>
    </row>
    <row r="6162" spans="5:5" x14ac:dyDescent="0.3">
      <c r="E6162"/>
    </row>
    <row r="6163" spans="5:5" x14ac:dyDescent="0.3">
      <c r="E6163"/>
    </row>
    <row r="6164" spans="5:5" x14ac:dyDescent="0.3">
      <c r="E6164"/>
    </row>
    <row r="6165" spans="5:5" x14ac:dyDescent="0.3">
      <c r="E6165"/>
    </row>
    <row r="6166" spans="5:5" x14ac:dyDescent="0.3">
      <c r="E6166"/>
    </row>
    <row r="6167" spans="5:5" x14ac:dyDescent="0.3">
      <c r="E6167"/>
    </row>
    <row r="6168" spans="5:5" x14ac:dyDescent="0.3">
      <c r="E6168"/>
    </row>
    <row r="6169" spans="5:5" x14ac:dyDescent="0.3">
      <c r="E6169"/>
    </row>
    <row r="6170" spans="5:5" x14ac:dyDescent="0.3">
      <c r="E6170"/>
    </row>
    <row r="6171" spans="5:5" x14ac:dyDescent="0.3">
      <c r="E6171"/>
    </row>
    <row r="6172" spans="5:5" x14ac:dyDescent="0.3">
      <c r="E6172"/>
    </row>
    <row r="6173" spans="5:5" x14ac:dyDescent="0.3">
      <c r="E6173"/>
    </row>
    <row r="6174" spans="5:5" x14ac:dyDescent="0.3">
      <c r="E6174"/>
    </row>
    <row r="6175" spans="5:5" x14ac:dyDescent="0.3">
      <c r="E6175"/>
    </row>
    <row r="6176" spans="5:5" x14ac:dyDescent="0.3">
      <c r="E6176"/>
    </row>
    <row r="6177" spans="5:5" x14ac:dyDescent="0.3">
      <c r="E6177"/>
    </row>
    <row r="6178" spans="5:5" x14ac:dyDescent="0.3">
      <c r="E6178"/>
    </row>
    <row r="6179" spans="5:5" x14ac:dyDescent="0.3">
      <c r="E6179"/>
    </row>
    <row r="6180" spans="5:5" x14ac:dyDescent="0.3">
      <c r="E6180"/>
    </row>
    <row r="6181" spans="5:5" x14ac:dyDescent="0.3">
      <c r="E6181"/>
    </row>
    <row r="6182" spans="5:5" x14ac:dyDescent="0.3">
      <c r="E6182"/>
    </row>
    <row r="6183" spans="5:5" x14ac:dyDescent="0.3">
      <c r="E6183"/>
    </row>
    <row r="6184" spans="5:5" x14ac:dyDescent="0.3">
      <c r="E6184"/>
    </row>
    <row r="6185" spans="5:5" x14ac:dyDescent="0.3">
      <c r="E6185"/>
    </row>
    <row r="6186" spans="5:5" x14ac:dyDescent="0.3">
      <c r="E6186"/>
    </row>
    <row r="6187" spans="5:5" x14ac:dyDescent="0.3">
      <c r="E6187"/>
    </row>
    <row r="6188" spans="5:5" x14ac:dyDescent="0.3">
      <c r="E6188"/>
    </row>
    <row r="6189" spans="5:5" x14ac:dyDescent="0.3">
      <c r="E6189"/>
    </row>
    <row r="6190" spans="5:5" x14ac:dyDescent="0.3">
      <c r="E6190"/>
    </row>
    <row r="6191" spans="5:5" x14ac:dyDescent="0.3">
      <c r="E6191"/>
    </row>
    <row r="6192" spans="5:5" x14ac:dyDescent="0.3">
      <c r="E6192"/>
    </row>
    <row r="6193" spans="5:5" x14ac:dyDescent="0.3">
      <c r="E6193"/>
    </row>
    <row r="6194" spans="5:5" x14ac:dyDescent="0.3">
      <c r="E6194"/>
    </row>
    <row r="6195" spans="5:5" x14ac:dyDescent="0.3">
      <c r="E6195"/>
    </row>
    <row r="6196" spans="5:5" x14ac:dyDescent="0.3">
      <c r="E6196"/>
    </row>
    <row r="6197" spans="5:5" x14ac:dyDescent="0.3">
      <c r="E6197"/>
    </row>
    <row r="6198" spans="5:5" x14ac:dyDescent="0.3">
      <c r="E6198"/>
    </row>
    <row r="6199" spans="5:5" x14ac:dyDescent="0.3">
      <c r="E6199"/>
    </row>
    <row r="6200" spans="5:5" x14ac:dyDescent="0.3">
      <c r="E6200"/>
    </row>
    <row r="6201" spans="5:5" x14ac:dyDescent="0.3">
      <c r="E6201"/>
    </row>
    <row r="6202" spans="5:5" x14ac:dyDescent="0.3">
      <c r="E6202"/>
    </row>
    <row r="6203" spans="5:5" x14ac:dyDescent="0.3">
      <c r="E6203"/>
    </row>
    <row r="6204" spans="5:5" x14ac:dyDescent="0.3">
      <c r="E6204"/>
    </row>
    <row r="6205" spans="5:5" x14ac:dyDescent="0.3">
      <c r="E6205"/>
    </row>
    <row r="6206" spans="5:5" x14ac:dyDescent="0.3">
      <c r="E6206"/>
    </row>
    <row r="6207" spans="5:5" x14ac:dyDescent="0.3">
      <c r="E6207"/>
    </row>
    <row r="6208" spans="5:5" x14ac:dyDescent="0.3">
      <c r="E6208"/>
    </row>
    <row r="6209" spans="5:5" x14ac:dyDescent="0.3">
      <c r="E6209"/>
    </row>
    <row r="6210" spans="5:5" x14ac:dyDescent="0.3">
      <c r="E6210"/>
    </row>
    <row r="6211" spans="5:5" x14ac:dyDescent="0.3">
      <c r="E6211"/>
    </row>
    <row r="6212" spans="5:5" x14ac:dyDescent="0.3">
      <c r="E6212"/>
    </row>
    <row r="6213" spans="5:5" x14ac:dyDescent="0.3">
      <c r="E6213"/>
    </row>
    <row r="6214" spans="5:5" x14ac:dyDescent="0.3">
      <c r="E6214"/>
    </row>
    <row r="6215" spans="5:5" x14ac:dyDescent="0.3">
      <c r="E6215"/>
    </row>
    <row r="6216" spans="5:5" x14ac:dyDescent="0.3">
      <c r="E6216"/>
    </row>
    <row r="6217" spans="5:5" x14ac:dyDescent="0.3">
      <c r="E6217"/>
    </row>
    <row r="6218" spans="5:5" x14ac:dyDescent="0.3">
      <c r="E6218"/>
    </row>
    <row r="6219" spans="5:5" x14ac:dyDescent="0.3">
      <c r="E6219"/>
    </row>
    <row r="6220" spans="5:5" x14ac:dyDescent="0.3">
      <c r="E6220"/>
    </row>
    <row r="6221" spans="5:5" x14ac:dyDescent="0.3">
      <c r="E6221"/>
    </row>
    <row r="6222" spans="5:5" x14ac:dyDescent="0.3">
      <c r="E6222"/>
    </row>
    <row r="6223" spans="5:5" x14ac:dyDescent="0.3">
      <c r="E6223"/>
    </row>
    <row r="6224" spans="5:5" x14ac:dyDescent="0.3">
      <c r="E6224"/>
    </row>
    <row r="6225" spans="5:5" x14ac:dyDescent="0.3">
      <c r="E6225"/>
    </row>
    <row r="6226" spans="5:5" x14ac:dyDescent="0.3">
      <c r="E6226"/>
    </row>
    <row r="6227" spans="5:5" x14ac:dyDescent="0.3">
      <c r="E6227"/>
    </row>
    <row r="6228" spans="5:5" x14ac:dyDescent="0.3">
      <c r="E6228"/>
    </row>
    <row r="6229" spans="5:5" x14ac:dyDescent="0.3">
      <c r="E6229"/>
    </row>
    <row r="6230" spans="5:5" x14ac:dyDescent="0.3">
      <c r="E6230"/>
    </row>
    <row r="6231" spans="5:5" x14ac:dyDescent="0.3">
      <c r="E6231"/>
    </row>
    <row r="6232" spans="5:5" x14ac:dyDescent="0.3">
      <c r="E6232"/>
    </row>
    <row r="6233" spans="5:5" x14ac:dyDescent="0.3">
      <c r="E6233"/>
    </row>
    <row r="6234" spans="5:5" x14ac:dyDescent="0.3">
      <c r="E6234"/>
    </row>
    <row r="6235" spans="5:5" x14ac:dyDescent="0.3">
      <c r="E6235"/>
    </row>
    <row r="6236" spans="5:5" x14ac:dyDescent="0.3">
      <c r="E6236"/>
    </row>
    <row r="6237" spans="5:5" x14ac:dyDescent="0.3">
      <c r="E6237"/>
    </row>
    <row r="6238" spans="5:5" x14ac:dyDescent="0.3">
      <c r="E6238"/>
    </row>
    <row r="6239" spans="5:5" x14ac:dyDescent="0.3">
      <c r="E6239"/>
    </row>
    <row r="6240" spans="5:5" x14ac:dyDescent="0.3">
      <c r="E6240"/>
    </row>
    <row r="6241" spans="5:5" x14ac:dyDescent="0.3">
      <c r="E6241"/>
    </row>
    <row r="6242" spans="5:5" x14ac:dyDescent="0.3">
      <c r="E6242"/>
    </row>
    <row r="6243" spans="5:5" x14ac:dyDescent="0.3">
      <c r="E6243"/>
    </row>
    <row r="6244" spans="5:5" x14ac:dyDescent="0.3">
      <c r="E6244"/>
    </row>
    <row r="6245" spans="5:5" x14ac:dyDescent="0.3">
      <c r="E6245"/>
    </row>
    <row r="6246" spans="5:5" x14ac:dyDescent="0.3">
      <c r="E6246"/>
    </row>
    <row r="6247" spans="5:5" x14ac:dyDescent="0.3">
      <c r="E6247"/>
    </row>
    <row r="6248" spans="5:5" x14ac:dyDescent="0.3">
      <c r="E6248"/>
    </row>
    <row r="6249" spans="5:5" x14ac:dyDescent="0.3">
      <c r="E6249"/>
    </row>
    <row r="6250" spans="5:5" x14ac:dyDescent="0.3">
      <c r="E6250"/>
    </row>
    <row r="6251" spans="5:5" x14ac:dyDescent="0.3">
      <c r="E6251"/>
    </row>
    <row r="6252" spans="5:5" x14ac:dyDescent="0.3">
      <c r="E6252"/>
    </row>
    <row r="6253" spans="5:5" x14ac:dyDescent="0.3">
      <c r="E6253"/>
    </row>
    <row r="6254" spans="5:5" x14ac:dyDescent="0.3">
      <c r="E6254"/>
    </row>
    <row r="6255" spans="5:5" x14ac:dyDescent="0.3">
      <c r="E6255"/>
    </row>
    <row r="6256" spans="5:5" x14ac:dyDescent="0.3">
      <c r="E6256"/>
    </row>
    <row r="6257" spans="5:5" x14ac:dyDescent="0.3">
      <c r="E6257"/>
    </row>
    <row r="6258" spans="5:5" x14ac:dyDescent="0.3">
      <c r="E6258"/>
    </row>
    <row r="6259" spans="5:5" x14ac:dyDescent="0.3">
      <c r="E6259"/>
    </row>
    <row r="6260" spans="5:5" x14ac:dyDescent="0.3">
      <c r="E6260"/>
    </row>
    <row r="6261" spans="5:5" x14ac:dyDescent="0.3">
      <c r="E6261"/>
    </row>
    <row r="6262" spans="5:5" x14ac:dyDescent="0.3">
      <c r="E6262"/>
    </row>
    <row r="6263" spans="5:5" x14ac:dyDescent="0.3">
      <c r="E6263"/>
    </row>
    <row r="6264" spans="5:5" x14ac:dyDescent="0.3">
      <c r="E6264"/>
    </row>
    <row r="6265" spans="5:5" x14ac:dyDescent="0.3">
      <c r="E6265"/>
    </row>
    <row r="6266" spans="5:5" x14ac:dyDescent="0.3">
      <c r="E6266"/>
    </row>
    <row r="6267" spans="5:5" x14ac:dyDescent="0.3">
      <c r="E6267"/>
    </row>
    <row r="6268" spans="5:5" x14ac:dyDescent="0.3">
      <c r="E6268"/>
    </row>
    <row r="6269" spans="5:5" x14ac:dyDescent="0.3">
      <c r="E6269"/>
    </row>
    <row r="6270" spans="5:5" x14ac:dyDescent="0.3">
      <c r="E6270"/>
    </row>
    <row r="6271" spans="5:5" x14ac:dyDescent="0.3">
      <c r="E6271"/>
    </row>
    <row r="6272" spans="5:5" x14ac:dyDescent="0.3">
      <c r="E6272"/>
    </row>
    <row r="6273" spans="5:5" x14ac:dyDescent="0.3">
      <c r="E6273"/>
    </row>
    <row r="6274" spans="5:5" x14ac:dyDescent="0.3">
      <c r="E6274"/>
    </row>
    <row r="6275" spans="5:5" x14ac:dyDescent="0.3">
      <c r="E6275"/>
    </row>
    <row r="6276" spans="5:5" x14ac:dyDescent="0.3">
      <c r="E6276"/>
    </row>
    <row r="6277" spans="5:5" x14ac:dyDescent="0.3">
      <c r="E6277"/>
    </row>
    <row r="6278" spans="5:5" x14ac:dyDescent="0.3">
      <c r="E6278"/>
    </row>
    <row r="6279" spans="5:5" x14ac:dyDescent="0.3">
      <c r="E6279"/>
    </row>
    <row r="6280" spans="5:5" x14ac:dyDescent="0.3">
      <c r="E6280"/>
    </row>
    <row r="6281" spans="5:5" x14ac:dyDescent="0.3">
      <c r="E6281"/>
    </row>
    <row r="6282" spans="5:5" x14ac:dyDescent="0.3">
      <c r="E6282"/>
    </row>
    <row r="6283" spans="5:5" x14ac:dyDescent="0.3">
      <c r="E6283"/>
    </row>
    <row r="6284" spans="5:5" x14ac:dyDescent="0.3">
      <c r="E6284"/>
    </row>
    <row r="6285" spans="5:5" x14ac:dyDescent="0.3">
      <c r="E6285"/>
    </row>
    <row r="6286" spans="5:5" x14ac:dyDescent="0.3">
      <c r="E6286"/>
    </row>
    <row r="6287" spans="5:5" x14ac:dyDescent="0.3">
      <c r="E6287"/>
    </row>
    <row r="6288" spans="5:5" x14ac:dyDescent="0.3">
      <c r="E6288"/>
    </row>
    <row r="6289" spans="5:5" x14ac:dyDescent="0.3">
      <c r="E6289"/>
    </row>
    <row r="6290" spans="5:5" x14ac:dyDescent="0.3">
      <c r="E6290"/>
    </row>
    <row r="6291" spans="5:5" x14ac:dyDescent="0.3">
      <c r="E6291"/>
    </row>
    <row r="6292" spans="5:5" x14ac:dyDescent="0.3">
      <c r="E6292"/>
    </row>
    <row r="6293" spans="5:5" x14ac:dyDescent="0.3">
      <c r="E6293"/>
    </row>
    <row r="6294" spans="5:5" x14ac:dyDescent="0.3">
      <c r="E6294"/>
    </row>
    <row r="6295" spans="5:5" x14ac:dyDescent="0.3">
      <c r="E6295"/>
    </row>
    <row r="6296" spans="5:5" x14ac:dyDescent="0.3">
      <c r="E6296"/>
    </row>
    <row r="6297" spans="5:5" x14ac:dyDescent="0.3">
      <c r="E6297"/>
    </row>
    <row r="6298" spans="5:5" x14ac:dyDescent="0.3">
      <c r="E6298"/>
    </row>
    <row r="6299" spans="5:5" x14ac:dyDescent="0.3">
      <c r="E6299"/>
    </row>
    <row r="6300" spans="5:5" x14ac:dyDescent="0.3">
      <c r="E6300"/>
    </row>
    <row r="6301" spans="5:5" x14ac:dyDescent="0.3">
      <c r="E6301"/>
    </row>
    <row r="6302" spans="5:5" x14ac:dyDescent="0.3">
      <c r="E6302"/>
    </row>
    <row r="6303" spans="5:5" x14ac:dyDescent="0.3">
      <c r="E6303"/>
    </row>
    <row r="6304" spans="5:5" x14ac:dyDescent="0.3">
      <c r="E6304"/>
    </row>
    <row r="6305" spans="5:5" x14ac:dyDescent="0.3">
      <c r="E6305"/>
    </row>
    <row r="6306" spans="5:5" x14ac:dyDescent="0.3">
      <c r="E6306"/>
    </row>
    <row r="6307" spans="5:5" x14ac:dyDescent="0.3">
      <c r="E6307"/>
    </row>
    <row r="6308" spans="5:5" x14ac:dyDescent="0.3">
      <c r="E6308"/>
    </row>
    <row r="6309" spans="5:5" x14ac:dyDescent="0.3">
      <c r="E6309"/>
    </row>
    <row r="6310" spans="5:5" x14ac:dyDescent="0.3">
      <c r="E6310"/>
    </row>
    <row r="6311" spans="5:5" x14ac:dyDescent="0.3">
      <c r="E6311"/>
    </row>
    <row r="6312" spans="5:5" x14ac:dyDescent="0.3">
      <c r="E6312"/>
    </row>
    <row r="6313" spans="5:5" x14ac:dyDescent="0.3">
      <c r="E6313"/>
    </row>
    <row r="6314" spans="5:5" x14ac:dyDescent="0.3">
      <c r="E6314"/>
    </row>
    <row r="6315" spans="5:5" x14ac:dyDescent="0.3">
      <c r="E6315"/>
    </row>
    <row r="6316" spans="5:5" x14ac:dyDescent="0.3">
      <c r="E6316"/>
    </row>
    <row r="6317" spans="5:5" x14ac:dyDescent="0.3">
      <c r="E6317"/>
    </row>
    <row r="6318" spans="5:5" x14ac:dyDescent="0.3">
      <c r="E6318"/>
    </row>
    <row r="6319" spans="5:5" x14ac:dyDescent="0.3">
      <c r="E6319"/>
    </row>
    <row r="6320" spans="5:5" x14ac:dyDescent="0.3">
      <c r="E6320"/>
    </row>
    <row r="6321" spans="5:5" x14ac:dyDescent="0.3">
      <c r="E6321"/>
    </row>
    <row r="6322" spans="5:5" x14ac:dyDescent="0.3">
      <c r="E6322"/>
    </row>
    <row r="6323" spans="5:5" x14ac:dyDescent="0.3">
      <c r="E6323"/>
    </row>
    <row r="6324" spans="5:5" x14ac:dyDescent="0.3">
      <c r="E6324"/>
    </row>
    <row r="6325" spans="5:5" x14ac:dyDescent="0.3">
      <c r="E6325"/>
    </row>
    <row r="6326" spans="5:5" x14ac:dyDescent="0.3">
      <c r="E6326"/>
    </row>
    <row r="6327" spans="5:5" x14ac:dyDescent="0.3">
      <c r="E6327"/>
    </row>
    <row r="6328" spans="5:5" x14ac:dyDescent="0.3">
      <c r="E6328"/>
    </row>
    <row r="6329" spans="5:5" x14ac:dyDescent="0.3">
      <c r="E6329"/>
    </row>
    <row r="6330" spans="5:5" x14ac:dyDescent="0.3">
      <c r="E6330"/>
    </row>
    <row r="6331" spans="5:5" x14ac:dyDescent="0.3">
      <c r="E6331"/>
    </row>
    <row r="6332" spans="5:5" x14ac:dyDescent="0.3">
      <c r="E6332"/>
    </row>
    <row r="6333" spans="5:5" x14ac:dyDescent="0.3">
      <c r="E6333"/>
    </row>
    <row r="6334" spans="5:5" x14ac:dyDescent="0.3">
      <c r="E6334"/>
    </row>
    <row r="6335" spans="5:5" x14ac:dyDescent="0.3">
      <c r="E6335"/>
    </row>
    <row r="6336" spans="5:5" x14ac:dyDescent="0.3">
      <c r="E6336"/>
    </row>
    <row r="6337" spans="5:5" x14ac:dyDescent="0.3">
      <c r="E6337"/>
    </row>
    <row r="6338" spans="5:5" x14ac:dyDescent="0.3">
      <c r="E6338"/>
    </row>
    <row r="6339" spans="5:5" x14ac:dyDescent="0.3">
      <c r="E6339"/>
    </row>
    <row r="6340" spans="5:5" x14ac:dyDescent="0.3">
      <c r="E6340"/>
    </row>
    <row r="6341" spans="5:5" x14ac:dyDescent="0.3">
      <c r="E6341"/>
    </row>
    <row r="6342" spans="5:5" x14ac:dyDescent="0.3">
      <c r="E6342"/>
    </row>
    <row r="6343" spans="5:5" x14ac:dyDescent="0.3">
      <c r="E6343"/>
    </row>
    <row r="6344" spans="5:5" x14ac:dyDescent="0.3">
      <c r="E6344"/>
    </row>
    <row r="6345" spans="5:5" x14ac:dyDescent="0.3">
      <c r="E6345"/>
    </row>
    <row r="6346" spans="5:5" x14ac:dyDescent="0.3">
      <c r="E6346"/>
    </row>
    <row r="6347" spans="5:5" x14ac:dyDescent="0.3">
      <c r="E6347"/>
    </row>
    <row r="6348" spans="5:5" x14ac:dyDescent="0.3">
      <c r="E6348"/>
    </row>
    <row r="6349" spans="5:5" x14ac:dyDescent="0.3">
      <c r="E6349"/>
    </row>
    <row r="6350" spans="5:5" x14ac:dyDescent="0.3">
      <c r="E6350"/>
    </row>
    <row r="6351" spans="5:5" x14ac:dyDescent="0.3">
      <c r="E6351"/>
    </row>
    <row r="6352" spans="5:5" x14ac:dyDescent="0.3">
      <c r="E6352"/>
    </row>
    <row r="6353" spans="5:5" x14ac:dyDescent="0.3">
      <c r="E6353"/>
    </row>
    <row r="6354" spans="5:5" x14ac:dyDescent="0.3">
      <c r="E6354"/>
    </row>
    <row r="6355" spans="5:5" x14ac:dyDescent="0.3">
      <c r="E6355"/>
    </row>
    <row r="6356" spans="5:5" x14ac:dyDescent="0.3">
      <c r="E6356"/>
    </row>
    <row r="6357" spans="5:5" x14ac:dyDescent="0.3">
      <c r="E6357"/>
    </row>
    <row r="6358" spans="5:5" x14ac:dyDescent="0.3">
      <c r="E6358"/>
    </row>
    <row r="6359" spans="5:5" x14ac:dyDescent="0.3">
      <c r="E6359"/>
    </row>
    <row r="6360" spans="5:5" x14ac:dyDescent="0.3">
      <c r="E6360"/>
    </row>
    <row r="6361" spans="5:5" x14ac:dyDescent="0.3">
      <c r="E6361"/>
    </row>
    <row r="6362" spans="5:5" x14ac:dyDescent="0.3">
      <c r="E6362"/>
    </row>
    <row r="6363" spans="5:5" x14ac:dyDescent="0.3">
      <c r="E6363"/>
    </row>
    <row r="6364" spans="5:5" x14ac:dyDescent="0.3">
      <c r="E6364"/>
    </row>
    <row r="6365" spans="5:5" x14ac:dyDescent="0.3">
      <c r="E6365"/>
    </row>
    <row r="6366" spans="5:5" x14ac:dyDescent="0.3">
      <c r="E6366"/>
    </row>
    <row r="6367" spans="5:5" x14ac:dyDescent="0.3">
      <c r="E6367"/>
    </row>
    <row r="6368" spans="5:5" x14ac:dyDescent="0.3">
      <c r="E6368"/>
    </row>
    <row r="6369" spans="5:5" x14ac:dyDescent="0.3">
      <c r="E6369"/>
    </row>
    <row r="6370" spans="5:5" x14ac:dyDescent="0.3">
      <c r="E6370"/>
    </row>
    <row r="6371" spans="5:5" x14ac:dyDescent="0.3">
      <c r="E6371"/>
    </row>
    <row r="6372" spans="5:5" x14ac:dyDescent="0.3">
      <c r="E6372"/>
    </row>
    <row r="6373" spans="5:5" x14ac:dyDescent="0.3">
      <c r="E6373"/>
    </row>
    <row r="6374" spans="5:5" x14ac:dyDescent="0.3">
      <c r="E6374"/>
    </row>
    <row r="6375" spans="5:5" x14ac:dyDescent="0.3">
      <c r="E6375"/>
    </row>
    <row r="6376" spans="5:5" x14ac:dyDescent="0.3">
      <c r="E6376"/>
    </row>
    <row r="6377" spans="5:5" x14ac:dyDescent="0.3">
      <c r="E6377"/>
    </row>
    <row r="6378" spans="5:5" x14ac:dyDescent="0.3">
      <c r="E6378"/>
    </row>
    <row r="6379" spans="5:5" x14ac:dyDescent="0.3">
      <c r="E6379"/>
    </row>
    <row r="6380" spans="5:5" x14ac:dyDescent="0.3">
      <c r="E6380"/>
    </row>
    <row r="6381" spans="5:5" x14ac:dyDescent="0.3">
      <c r="E6381"/>
    </row>
    <row r="6382" spans="5:5" x14ac:dyDescent="0.3">
      <c r="E6382"/>
    </row>
    <row r="6383" spans="5:5" x14ac:dyDescent="0.3">
      <c r="E6383"/>
    </row>
    <row r="6384" spans="5:5" x14ac:dyDescent="0.3">
      <c r="E6384"/>
    </row>
    <row r="6385" spans="5:5" x14ac:dyDescent="0.3">
      <c r="E6385"/>
    </row>
    <row r="6386" spans="5:5" x14ac:dyDescent="0.3">
      <c r="E6386"/>
    </row>
    <row r="6387" spans="5:5" x14ac:dyDescent="0.3">
      <c r="E6387"/>
    </row>
    <row r="6388" spans="5:5" x14ac:dyDescent="0.3">
      <c r="E6388"/>
    </row>
    <row r="6389" spans="5:5" x14ac:dyDescent="0.3">
      <c r="E6389"/>
    </row>
    <row r="6390" spans="5:5" x14ac:dyDescent="0.3">
      <c r="E6390"/>
    </row>
    <row r="6391" spans="5:5" x14ac:dyDescent="0.3">
      <c r="E6391"/>
    </row>
    <row r="6392" spans="5:5" x14ac:dyDescent="0.3">
      <c r="E6392"/>
    </row>
    <row r="6393" spans="5:5" x14ac:dyDescent="0.3">
      <c r="E6393"/>
    </row>
    <row r="6394" spans="5:5" x14ac:dyDescent="0.3">
      <c r="E6394"/>
    </row>
    <row r="6395" spans="5:5" x14ac:dyDescent="0.3">
      <c r="E6395"/>
    </row>
    <row r="6396" spans="5:5" x14ac:dyDescent="0.3">
      <c r="E6396"/>
    </row>
    <row r="6397" spans="5:5" x14ac:dyDescent="0.3">
      <c r="E6397"/>
    </row>
    <row r="6398" spans="5:5" x14ac:dyDescent="0.3">
      <c r="E6398"/>
    </row>
    <row r="6399" spans="5:5" x14ac:dyDescent="0.3">
      <c r="E6399"/>
    </row>
    <row r="6400" spans="5:5" x14ac:dyDescent="0.3">
      <c r="E6400"/>
    </row>
    <row r="6401" spans="5:5" x14ac:dyDescent="0.3">
      <c r="E6401"/>
    </row>
    <row r="6402" spans="5:5" x14ac:dyDescent="0.3">
      <c r="E6402"/>
    </row>
    <row r="6403" spans="5:5" x14ac:dyDescent="0.3">
      <c r="E6403"/>
    </row>
    <row r="6404" spans="5:5" x14ac:dyDescent="0.3">
      <c r="E6404"/>
    </row>
    <row r="6405" spans="5:5" x14ac:dyDescent="0.3">
      <c r="E6405"/>
    </row>
    <row r="6406" spans="5:5" x14ac:dyDescent="0.3">
      <c r="E6406"/>
    </row>
    <row r="6407" spans="5:5" x14ac:dyDescent="0.3">
      <c r="E6407"/>
    </row>
    <row r="6408" spans="5:5" x14ac:dyDescent="0.3">
      <c r="E6408"/>
    </row>
    <row r="6409" spans="5:5" x14ac:dyDescent="0.3">
      <c r="E6409"/>
    </row>
    <row r="6410" spans="5:5" x14ac:dyDescent="0.3">
      <c r="E6410"/>
    </row>
    <row r="6411" spans="5:5" x14ac:dyDescent="0.3">
      <c r="E6411"/>
    </row>
    <row r="6412" spans="5:5" x14ac:dyDescent="0.3">
      <c r="E6412"/>
    </row>
    <row r="6413" spans="5:5" x14ac:dyDescent="0.3">
      <c r="E6413"/>
    </row>
    <row r="6414" spans="5:5" x14ac:dyDescent="0.3">
      <c r="E6414"/>
    </row>
    <row r="6415" spans="5:5" x14ac:dyDescent="0.3">
      <c r="E6415"/>
    </row>
    <row r="6416" spans="5:5" x14ac:dyDescent="0.3">
      <c r="E6416"/>
    </row>
    <row r="6417" spans="5:5" x14ac:dyDescent="0.3">
      <c r="E6417"/>
    </row>
    <row r="6418" spans="5:5" x14ac:dyDescent="0.3">
      <c r="E6418"/>
    </row>
    <row r="6419" spans="5:5" x14ac:dyDescent="0.3">
      <c r="E6419"/>
    </row>
    <row r="6420" spans="5:5" x14ac:dyDescent="0.3">
      <c r="E6420"/>
    </row>
    <row r="6421" spans="5:5" x14ac:dyDescent="0.3">
      <c r="E6421"/>
    </row>
    <row r="6422" spans="5:5" x14ac:dyDescent="0.3">
      <c r="E6422"/>
    </row>
    <row r="6423" spans="5:5" x14ac:dyDescent="0.3">
      <c r="E6423"/>
    </row>
    <row r="6424" spans="5:5" x14ac:dyDescent="0.3">
      <c r="E6424"/>
    </row>
    <row r="6425" spans="5:5" x14ac:dyDescent="0.3">
      <c r="E6425"/>
    </row>
    <row r="6426" spans="5:5" x14ac:dyDescent="0.3">
      <c r="E6426"/>
    </row>
    <row r="6427" spans="5:5" x14ac:dyDescent="0.3">
      <c r="E6427"/>
    </row>
    <row r="6428" spans="5:5" x14ac:dyDescent="0.3">
      <c r="E6428"/>
    </row>
    <row r="6429" spans="5:5" x14ac:dyDescent="0.3">
      <c r="E6429"/>
    </row>
    <row r="6430" spans="5:5" x14ac:dyDescent="0.3">
      <c r="E6430"/>
    </row>
    <row r="6431" spans="5:5" x14ac:dyDescent="0.3">
      <c r="E6431"/>
    </row>
    <row r="6432" spans="5:5" x14ac:dyDescent="0.3">
      <c r="E6432"/>
    </row>
    <row r="6433" spans="5:5" x14ac:dyDescent="0.3">
      <c r="E6433"/>
    </row>
    <row r="6434" spans="5:5" x14ac:dyDescent="0.3">
      <c r="E6434"/>
    </row>
    <row r="6435" spans="5:5" x14ac:dyDescent="0.3">
      <c r="E6435"/>
    </row>
    <row r="6436" spans="5:5" x14ac:dyDescent="0.3">
      <c r="E6436"/>
    </row>
    <row r="6437" spans="5:5" x14ac:dyDescent="0.3">
      <c r="E6437"/>
    </row>
    <row r="6438" spans="5:5" x14ac:dyDescent="0.3">
      <c r="E6438"/>
    </row>
    <row r="6439" spans="5:5" x14ac:dyDescent="0.3">
      <c r="E6439"/>
    </row>
    <row r="6440" spans="5:5" x14ac:dyDescent="0.3">
      <c r="E6440"/>
    </row>
    <row r="6441" spans="5:5" x14ac:dyDescent="0.3">
      <c r="E6441"/>
    </row>
    <row r="6442" spans="5:5" x14ac:dyDescent="0.3">
      <c r="E6442"/>
    </row>
    <row r="6443" spans="5:5" x14ac:dyDescent="0.3">
      <c r="E6443"/>
    </row>
    <row r="6444" spans="5:5" x14ac:dyDescent="0.3">
      <c r="E6444"/>
    </row>
    <row r="6445" spans="5:5" x14ac:dyDescent="0.3">
      <c r="E6445"/>
    </row>
    <row r="6446" spans="5:5" x14ac:dyDescent="0.3">
      <c r="E6446"/>
    </row>
    <row r="6447" spans="5:5" x14ac:dyDescent="0.3">
      <c r="E6447"/>
    </row>
    <row r="6448" spans="5:5" x14ac:dyDescent="0.3">
      <c r="E6448"/>
    </row>
    <row r="6449" spans="5:5" x14ac:dyDescent="0.3">
      <c r="E6449"/>
    </row>
    <row r="6450" spans="5:5" x14ac:dyDescent="0.3">
      <c r="E6450"/>
    </row>
    <row r="6451" spans="5:5" x14ac:dyDescent="0.3">
      <c r="E6451"/>
    </row>
    <row r="6452" spans="5:5" x14ac:dyDescent="0.3">
      <c r="E6452"/>
    </row>
    <row r="6453" spans="5:5" x14ac:dyDescent="0.3">
      <c r="E6453"/>
    </row>
    <row r="6454" spans="5:5" x14ac:dyDescent="0.3">
      <c r="E6454"/>
    </row>
    <row r="6455" spans="5:5" x14ac:dyDescent="0.3">
      <c r="E6455"/>
    </row>
    <row r="6456" spans="5:5" x14ac:dyDescent="0.3">
      <c r="E6456"/>
    </row>
    <row r="6457" spans="5:5" x14ac:dyDescent="0.3">
      <c r="E6457"/>
    </row>
    <row r="6458" spans="5:5" x14ac:dyDescent="0.3">
      <c r="E6458"/>
    </row>
    <row r="6459" spans="5:5" x14ac:dyDescent="0.3">
      <c r="E6459"/>
    </row>
    <row r="6460" spans="5:5" x14ac:dyDescent="0.3">
      <c r="E6460"/>
    </row>
    <row r="6461" spans="5:5" x14ac:dyDescent="0.3">
      <c r="E6461"/>
    </row>
    <row r="6462" spans="5:5" x14ac:dyDescent="0.3">
      <c r="E6462"/>
    </row>
    <row r="6463" spans="5:5" x14ac:dyDescent="0.3">
      <c r="E6463"/>
    </row>
    <row r="6464" spans="5:5" x14ac:dyDescent="0.3">
      <c r="E6464"/>
    </row>
    <row r="6465" spans="5:5" x14ac:dyDescent="0.3">
      <c r="E6465"/>
    </row>
    <row r="6466" spans="5:5" x14ac:dyDescent="0.3">
      <c r="E6466"/>
    </row>
    <row r="6467" spans="5:5" x14ac:dyDescent="0.3">
      <c r="E6467"/>
    </row>
    <row r="6468" spans="5:5" x14ac:dyDescent="0.3">
      <c r="E6468"/>
    </row>
    <row r="6469" spans="5:5" x14ac:dyDescent="0.3">
      <c r="E6469"/>
    </row>
    <row r="6470" spans="5:5" x14ac:dyDescent="0.3">
      <c r="E6470"/>
    </row>
    <row r="6471" spans="5:5" x14ac:dyDescent="0.3">
      <c r="E6471"/>
    </row>
    <row r="6472" spans="5:5" x14ac:dyDescent="0.3">
      <c r="E6472"/>
    </row>
    <row r="6473" spans="5:5" x14ac:dyDescent="0.3">
      <c r="E6473"/>
    </row>
    <row r="6474" spans="5:5" x14ac:dyDescent="0.3">
      <c r="E6474"/>
    </row>
    <row r="6475" spans="5:5" x14ac:dyDescent="0.3">
      <c r="E6475"/>
    </row>
    <row r="6476" spans="5:5" x14ac:dyDescent="0.3">
      <c r="E6476"/>
    </row>
    <row r="6477" spans="5:5" x14ac:dyDescent="0.3">
      <c r="E6477"/>
    </row>
    <row r="6478" spans="5:5" x14ac:dyDescent="0.3">
      <c r="E6478"/>
    </row>
    <row r="6479" spans="5:5" x14ac:dyDescent="0.3">
      <c r="E6479"/>
    </row>
    <row r="6480" spans="5:5" x14ac:dyDescent="0.3">
      <c r="E6480"/>
    </row>
    <row r="6481" spans="5:5" x14ac:dyDescent="0.3">
      <c r="E6481"/>
    </row>
    <row r="6482" spans="5:5" x14ac:dyDescent="0.3">
      <c r="E6482"/>
    </row>
    <row r="6483" spans="5:5" x14ac:dyDescent="0.3">
      <c r="E6483"/>
    </row>
    <row r="6484" spans="5:5" x14ac:dyDescent="0.3">
      <c r="E6484"/>
    </row>
    <row r="6485" spans="5:5" x14ac:dyDescent="0.3">
      <c r="E6485"/>
    </row>
    <row r="6486" spans="5:5" x14ac:dyDescent="0.3">
      <c r="E6486"/>
    </row>
    <row r="6487" spans="5:5" x14ac:dyDescent="0.3">
      <c r="E6487"/>
    </row>
    <row r="6488" spans="5:5" x14ac:dyDescent="0.3">
      <c r="E6488"/>
    </row>
    <row r="6489" spans="5:5" x14ac:dyDescent="0.3">
      <c r="E6489"/>
    </row>
    <row r="6490" spans="5:5" x14ac:dyDescent="0.3">
      <c r="E6490"/>
    </row>
    <row r="6491" spans="5:5" x14ac:dyDescent="0.3">
      <c r="E6491"/>
    </row>
    <row r="6492" spans="5:5" x14ac:dyDescent="0.3">
      <c r="E6492"/>
    </row>
    <row r="6493" spans="5:5" x14ac:dyDescent="0.3">
      <c r="E6493"/>
    </row>
    <row r="6494" spans="5:5" x14ac:dyDescent="0.3">
      <c r="E6494"/>
    </row>
    <row r="6495" spans="5:5" x14ac:dyDescent="0.3">
      <c r="E6495"/>
    </row>
    <row r="6496" spans="5:5" x14ac:dyDescent="0.3">
      <c r="E6496"/>
    </row>
    <row r="6497" spans="5:5" x14ac:dyDescent="0.3">
      <c r="E6497"/>
    </row>
    <row r="6498" spans="5:5" x14ac:dyDescent="0.3">
      <c r="E6498"/>
    </row>
    <row r="6499" spans="5:5" x14ac:dyDescent="0.3">
      <c r="E6499"/>
    </row>
    <row r="6500" spans="5:5" x14ac:dyDescent="0.3">
      <c r="E6500"/>
    </row>
    <row r="6501" spans="5:5" x14ac:dyDescent="0.3">
      <c r="E6501"/>
    </row>
    <row r="6502" spans="5:5" x14ac:dyDescent="0.3">
      <c r="E6502"/>
    </row>
    <row r="6503" spans="5:5" x14ac:dyDescent="0.3">
      <c r="E6503"/>
    </row>
    <row r="6504" spans="5:5" x14ac:dyDescent="0.3">
      <c r="E6504"/>
    </row>
    <row r="6505" spans="5:5" x14ac:dyDescent="0.3">
      <c r="E6505"/>
    </row>
    <row r="6506" spans="5:5" x14ac:dyDescent="0.3">
      <c r="E6506"/>
    </row>
    <row r="6507" spans="5:5" x14ac:dyDescent="0.3">
      <c r="E6507"/>
    </row>
    <row r="6508" spans="5:5" x14ac:dyDescent="0.3">
      <c r="E6508"/>
    </row>
    <row r="6509" spans="5:5" x14ac:dyDescent="0.3">
      <c r="E6509"/>
    </row>
    <row r="6510" spans="5:5" x14ac:dyDescent="0.3">
      <c r="E6510"/>
    </row>
    <row r="6511" spans="5:5" x14ac:dyDescent="0.3">
      <c r="E6511"/>
    </row>
    <row r="6512" spans="5:5" x14ac:dyDescent="0.3">
      <c r="E6512"/>
    </row>
    <row r="6513" spans="5:5" x14ac:dyDescent="0.3">
      <c r="E6513"/>
    </row>
    <row r="6514" spans="5:5" x14ac:dyDescent="0.3">
      <c r="E6514"/>
    </row>
    <row r="6515" spans="5:5" x14ac:dyDescent="0.3">
      <c r="E6515"/>
    </row>
    <row r="6516" spans="5:5" x14ac:dyDescent="0.3">
      <c r="E6516"/>
    </row>
    <row r="6517" spans="5:5" x14ac:dyDescent="0.3">
      <c r="E6517"/>
    </row>
    <row r="6518" spans="5:5" x14ac:dyDescent="0.3">
      <c r="E6518"/>
    </row>
    <row r="6519" spans="5:5" x14ac:dyDescent="0.3">
      <c r="E6519"/>
    </row>
    <row r="6520" spans="5:5" x14ac:dyDescent="0.3">
      <c r="E6520"/>
    </row>
    <row r="6521" spans="5:5" x14ac:dyDescent="0.3">
      <c r="E6521"/>
    </row>
    <row r="6522" spans="5:5" x14ac:dyDescent="0.3">
      <c r="E6522"/>
    </row>
    <row r="6523" spans="5:5" x14ac:dyDescent="0.3">
      <c r="E6523"/>
    </row>
    <row r="6524" spans="5:5" x14ac:dyDescent="0.3">
      <c r="E6524"/>
    </row>
    <row r="6525" spans="5:5" x14ac:dyDescent="0.3">
      <c r="E6525"/>
    </row>
    <row r="6526" spans="5:5" x14ac:dyDescent="0.3">
      <c r="E6526"/>
    </row>
    <row r="6527" spans="5:5" x14ac:dyDescent="0.3">
      <c r="E6527"/>
    </row>
    <row r="6528" spans="5:5" x14ac:dyDescent="0.3">
      <c r="E6528"/>
    </row>
    <row r="6529" spans="5:5" x14ac:dyDescent="0.3">
      <c r="E6529"/>
    </row>
    <row r="6530" spans="5:5" x14ac:dyDescent="0.3">
      <c r="E6530"/>
    </row>
    <row r="6531" spans="5:5" x14ac:dyDescent="0.3">
      <c r="E6531"/>
    </row>
    <row r="6532" spans="5:5" x14ac:dyDescent="0.3">
      <c r="E6532"/>
    </row>
    <row r="6533" spans="5:5" x14ac:dyDescent="0.3">
      <c r="E6533"/>
    </row>
    <row r="6534" spans="5:5" x14ac:dyDescent="0.3">
      <c r="E6534"/>
    </row>
    <row r="6535" spans="5:5" x14ac:dyDescent="0.3">
      <c r="E6535"/>
    </row>
    <row r="6536" spans="5:5" x14ac:dyDescent="0.3">
      <c r="E6536"/>
    </row>
    <row r="6537" spans="5:5" x14ac:dyDescent="0.3">
      <c r="E6537"/>
    </row>
    <row r="6538" spans="5:5" x14ac:dyDescent="0.3">
      <c r="E6538"/>
    </row>
    <row r="6539" spans="5:5" x14ac:dyDescent="0.3">
      <c r="E6539"/>
    </row>
    <row r="6540" spans="5:5" x14ac:dyDescent="0.3">
      <c r="E6540"/>
    </row>
    <row r="6541" spans="5:5" x14ac:dyDescent="0.3">
      <c r="E6541"/>
    </row>
    <row r="6542" spans="5:5" x14ac:dyDescent="0.3">
      <c r="E6542"/>
    </row>
    <row r="6543" spans="5:5" x14ac:dyDescent="0.3">
      <c r="E6543"/>
    </row>
    <row r="6544" spans="5:5" x14ac:dyDescent="0.3">
      <c r="E6544"/>
    </row>
    <row r="6545" spans="5:5" x14ac:dyDescent="0.3">
      <c r="E6545"/>
    </row>
    <row r="6546" spans="5:5" x14ac:dyDescent="0.3">
      <c r="E6546"/>
    </row>
    <row r="6547" spans="5:5" x14ac:dyDescent="0.3">
      <c r="E6547"/>
    </row>
    <row r="6548" spans="5:5" x14ac:dyDescent="0.3">
      <c r="E6548"/>
    </row>
    <row r="6549" spans="5:5" x14ac:dyDescent="0.3">
      <c r="E6549"/>
    </row>
    <row r="6550" spans="5:5" x14ac:dyDescent="0.3">
      <c r="E6550"/>
    </row>
    <row r="6551" spans="5:5" x14ac:dyDescent="0.3">
      <c r="E6551"/>
    </row>
    <row r="6552" spans="5:5" x14ac:dyDescent="0.3">
      <c r="E6552"/>
    </row>
    <row r="6553" spans="5:5" x14ac:dyDescent="0.3">
      <c r="E6553"/>
    </row>
    <row r="6554" spans="5:5" x14ac:dyDescent="0.3">
      <c r="E6554"/>
    </row>
    <row r="6555" spans="5:5" x14ac:dyDescent="0.3">
      <c r="E6555"/>
    </row>
    <row r="6556" spans="5:5" x14ac:dyDescent="0.3">
      <c r="E6556"/>
    </row>
    <row r="6557" spans="5:5" x14ac:dyDescent="0.3">
      <c r="E6557"/>
    </row>
    <row r="6558" spans="5:5" x14ac:dyDescent="0.3">
      <c r="E6558"/>
    </row>
    <row r="6559" spans="5:5" x14ac:dyDescent="0.3">
      <c r="E6559"/>
    </row>
    <row r="6560" spans="5:5" x14ac:dyDescent="0.3">
      <c r="E6560"/>
    </row>
    <row r="6561" spans="5:5" x14ac:dyDescent="0.3">
      <c r="E6561"/>
    </row>
    <row r="6562" spans="5:5" x14ac:dyDescent="0.3">
      <c r="E6562"/>
    </row>
    <row r="6563" spans="5:5" x14ac:dyDescent="0.3">
      <c r="E6563"/>
    </row>
    <row r="6564" spans="5:5" x14ac:dyDescent="0.3">
      <c r="E6564"/>
    </row>
    <row r="6565" spans="5:5" x14ac:dyDescent="0.3">
      <c r="E6565"/>
    </row>
    <row r="6566" spans="5:5" x14ac:dyDescent="0.3">
      <c r="E6566"/>
    </row>
    <row r="6567" spans="5:5" x14ac:dyDescent="0.3">
      <c r="E6567"/>
    </row>
    <row r="6568" spans="5:5" x14ac:dyDescent="0.3">
      <c r="E6568"/>
    </row>
    <row r="6569" spans="5:5" x14ac:dyDescent="0.3">
      <c r="E6569"/>
    </row>
    <row r="6570" spans="5:5" x14ac:dyDescent="0.3">
      <c r="E6570"/>
    </row>
    <row r="6571" spans="5:5" x14ac:dyDescent="0.3">
      <c r="E6571"/>
    </row>
    <row r="6572" spans="5:5" x14ac:dyDescent="0.3">
      <c r="E6572"/>
    </row>
    <row r="6573" spans="5:5" x14ac:dyDescent="0.3">
      <c r="E6573"/>
    </row>
    <row r="6574" spans="5:5" x14ac:dyDescent="0.3">
      <c r="E6574"/>
    </row>
    <row r="6575" spans="5:5" x14ac:dyDescent="0.3">
      <c r="E6575"/>
    </row>
    <row r="6576" spans="5:5" x14ac:dyDescent="0.3">
      <c r="E6576"/>
    </row>
    <row r="6577" spans="5:5" x14ac:dyDescent="0.3">
      <c r="E6577"/>
    </row>
    <row r="6578" spans="5:5" x14ac:dyDescent="0.3">
      <c r="E6578"/>
    </row>
    <row r="6579" spans="5:5" x14ac:dyDescent="0.3">
      <c r="E6579"/>
    </row>
    <row r="6580" spans="5:5" x14ac:dyDescent="0.3">
      <c r="E6580"/>
    </row>
    <row r="6581" spans="5:5" x14ac:dyDescent="0.3">
      <c r="E6581"/>
    </row>
    <row r="6582" spans="5:5" x14ac:dyDescent="0.3">
      <c r="E6582"/>
    </row>
    <row r="6583" spans="5:5" x14ac:dyDescent="0.3">
      <c r="E6583"/>
    </row>
    <row r="6584" spans="5:5" x14ac:dyDescent="0.3">
      <c r="E6584"/>
    </row>
    <row r="6585" spans="5:5" x14ac:dyDescent="0.3">
      <c r="E6585"/>
    </row>
    <row r="6586" spans="5:5" x14ac:dyDescent="0.3">
      <c r="E6586"/>
    </row>
    <row r="6587" spans="5:5" x14ac:dyDescent="0.3">
      <c r="E6587"/>
    </row>
    <row r="6588" spans="5:5" x14ac:dyDescent="0.3">
      <c r="E6588"/>
    </row>
    <row r="6589" spans="5:5" x14ac:dyDescent="0.3">
      <c r="E6589"/>
    </row>
    <row r="6590" spans="5:5" x14ac:dyDescent="0.3">
      <c r="E6590"/>
    </row>
    <row r="6591" spans="5:5" x14ac:dyDescent="0.3">
      <c r="E6591"/>
    </row>
    <row r="6592" spans="5:5" x14ac:dyDescent="0.3">
      <c r="E6592"/>
    </row>
    <row r="6593" spans="5:5" x14ac:dyDescent="0.3">
      <c r="E6593"/>
    </row>
    <row r="6594" spans="5:5" x14ac:dyDescent="0.3">
      <c r="E6594"/>
    </row>
    <row r="6595" spans="5:5" x14ac:dyDescent="0.3">
      <c r="E6595"/>
    </row>
    <row r="6596" spans="5:5" x14ac:dyDescent="0.3">
      <c r="E6596"/>
    </row>
    <row r="6597" spans="5:5" x14ac:dyDescent="0.3">
      <c r="E6597"/>
    </row>
    <row r="6598" spans="5:5" x14ac:dyDescent="0.3">
      <c r="E6598"/>
    </row>
    <row r="6599" spans="5:5" x14ac:dyDescent="0.3">
      <c r="E6599"/>
    </row>
    <row r="6600" spans="5:5" x14ac:dyDescent="0.3">
      <c r="E6600"/>
    </row>
    <row r="6601" spans="5:5" x14ac:dyDescent="0.3">
      <c r="E6601"/>
    </row>
    <row r="6602" spans="5:5" x14ac:dyDescent="0.3">
      <c r="E6602"/>
    </row>
    <row r="6603" spans="5:5" x14ac:dyDescent="0.3">
      <c r="E6603"/>
    </row>
    <row r="6604" spans="5:5" x14ac:dyDescent="0.3">
      <c r="E6604"/>
    </row>
    <row r="6605" spans="5:5" x14ac:dyDescent="0.3">
      <c r="E6605"/>
    </row>
    <row r="6606" spans="5:5" x14ac:dyDescent="0.3">
      <c r="E6606"/>
    </row>
    <row r="6607" spans="5:5" x14ac:dyDescent="0.3">
      <c r="E6607"/>
    </row>
    <row r="6608" spans="5:5" x14ac:dyDescent="0.3">
      <c r="E6608"/>
    </row>
    <row r="6609" spans="5:5" x14ac:dyDescent="0.3">
      <c r="E6609"/>
    </row>
    <row r="6610" spans="5:5" x14ac:dyDescent="0.3">
      <c r="E6610"/>
    </row>
    <row r="6611" spans="5:5" x14ac:dyDescent="0.3">
      <c r="E6611"/>
    </row>
    <row r="6612" spans="5:5" x14ac:dyDescent="0.3">
      <c r="E6612"/>
    </row>
    <row r="6613" spans="5:5" x14ac:dyDescent="0.3">
      <c r="E6613"/>
    </row>
    <row r="6614" spans="5:5" x14ac:dyDescent="0.3">
      <c r="E6614"/>
    </row>
    <row r="6615" spans="5:5" x14ac:dyDescent="0.3">
      <c r="E6615"/>
    </row>
    <row r="6616" spans="5:5" x14ac:dyDescent="0.3">
      <c r="E6616"/>
    </row>
    <row r="6617" spans="5:5" x14ac:dyDescent="0.3">
      <c r="E6617"/>
    </row>
    <row r="6618" spans="5:5" x14ac:dyDescent="0.3">
      <c r="E6618"/>
    </row>
    <row r="6619" spans="5:5" x14ac:dyDescent="0.3">
      <c r="E6619"/>
    </row>
    <row r="6620" spans="5:5" x14ac:dyDescent="0.3">
      <c r="E6620"/>
    </row>
    <row r="6621" spans="5:5" x14ac:dyDescent="0.3">
      <c r="E6621"/>
    </row>
    <row r="6622" spans="5:5" x14ac:dyDescent="0.3">
      <c r="E6622"/>
    </row>
    <row r="6623" spans="5:5" x14ac:dyDescent="0.3">
      <c r="E6623"/>
    </row>
    <row r="6624" spans="5:5" x14ac:dyDescent="0.3">
      <c r="E6624"/>
    </row>
    <row r="6625" spans="5:5" x14ac:dyDescent="0.3">
      <c r="E6625"/>
    </row>
    <row r="6626" spans="5:5" x14ac:dyDescent="0.3">
      <c r="E6626"/>
    </row>
    <row r="6627" spans="5:5" x14ac:dyDescent="0.3">
      <c r="E6627"/>
    </row>
    <row r="6628" spans="5:5" x14ac:dyDescent="0.3">
      <c r="E6628"/>
    </row>
    <row r="6629" spans="5:5" x14ac:dyDescent="0.3">
      <c r="E6629"/>
    </row>
    <row r="6630" spans="5:5" x14ac:dyDescent="0.3">
      <c r="E6630"/>
    </row>
    <row r="6631" spans="5:5" x14ac:dyDescent="0.3">
      <c r="E6631"/>
    </row>
    <row r="6632" spans="5:5" x14ac:dyDescent="0.3">
      <c r="E6632"/>
    </row>
    <row r="6633" spans="5:5" x14ac:dyDescent="0.3">
      <c r="E6633"/>
    </row>
    <row r="6634" spans="5:5" x14ac:dyDescent="0.3">
      <c r="E6634"/>
    </row>
    <row r="6635" spans="5:5" x14ac:dyDescent="0.3">
      <c r="E6635"/>
    </row>
    <row r="6636" spans="5:5" x14ac:dyDescent="0.3">
      <c r="E6636"/>
    </row>
    <row r="6637" spans="5:5" x14ac:dyDescent="0.3">
      <c r="E6637"/>
    </row>
    <row r="6638" spans="5:5" x14ac:dyDescent="0.3">
      <c r="E6638"/>
    </row>
    <row r="6639" spans="5:5" x14ac:dyDescent="0.3">
      <c r="E6639"/>
    </row>
    <row r="6640" spans="5:5" x14ac:dyDescent="0.3">
      <c r="E6640"/>
    </row>
    <row r="6641" spans="5:5" x14ac:dyDescent="0.3">
      <c r="E6641"/>
    </row>
    <row r="6642" spans="5:5" x14ac:dyDescent="0.3">
      <c r="E6642"/>
    </row>
    <row r="6643" spans="5:5" x14ac:dyDescent="0.3">
      <c r="E6643"/>
    </row>
    <row r="6644" spans="5:5" x14ac:dyDescent="0.3">
      <c r="E6644"/>
    </row>
    <row r="6645" spans="5:5" x14ac:dyDescent="0.3">
      <c r="E6645"/>
    </row>
    <row r="6646" spans="5:5" x14ac:dyDescent="0.3">
      <c r="E6646"/>
    </row>
    <row r="6647" spans="5:5" x14ac:dyDescent="0.3">
      <c r="E6647"/>
    </row>
    <row r="6648" spans="5:5" x14ac:dyDescent="0.3">
      <c r="E6648"/>
    </row>
    <row r="6649" spans="5:5" x14ac:dyDescent="0.3">
      <c r="E6649"/>
    </row>
    <row r="6650" spans="5:5" x14ac:dyDescent="0.3">
      <c r="E6650"/>
    </row>
    <row r="6651" spans="5:5" x14ac:dyDescent="0.3">
      <c r="E6651"/>
    </row>
    <row r="6652" spans="5:5" x14ac:dyDescent="0.3">
      <c r="E6652"/>
    </row>
    <row r="6653" spans="5:5" x14ac:dyDescent="0.3">
      <c r="E6653"/>
    </row>
    <row r="6654" spans="5:5" x14ac:dyDescent="0.3">
      <c r="E6654"/>
    </row>
    <row r="6655" spans="5:5" x14ac:dyDescent="0.3">
      <c r="E6655"/>
    </row>
    <row r="6656" spans="5:5" x14ac:dyDescent="0.3">
      <c r="E6656"/>
    </row>
    <row r="6657" spans="5:5" x14ac:dyDescent="0.3">
      <c r="E6657"/>
    </row>
    <row r="6658" spans="5:5" x14ac:dyDescent="0.3">
      <c r="E6658"/>
    </row>
    <row r="6659" spans="5:5" x14ac:dyDescent="0.3">
      <c r="E6659"/>
    </row>
    <row r="6660" spans="5:5" x14ac:dyDescent="0.3">
      <c r="E6660"/>
    </row>
    <row r="6661" spans="5:5" x14ac:dyDescent="0.3">
      <c r="E6661"/>
    </row>
    <row r="6662" spans="5:5" x14ac:dyDescent="0.3">
      <c r="E6662"/>
    </row>
    <row r="6663" spans="5:5" x14ac:dyDescent="0.3">
      <c r="E6663"/>
    </row>
    <row r="6664" spans="5:5" x14ac:dyDescent="0.3">
      <c r="E6664"/>
    </row>
    <row r="6665" spans="5:5" x14ac:dyDescent="0.3">
      <c r="E6665"/>
    </row>
    <row r="6666" spans="5:5" x14ac:dyDescent="0.3">
      <c r="E6666"/>
    </row>
    <row r="6667" spans="5:5" x14ac:dyDescent="0.3">
      <c r="E6667"/>
    </row>
    <row r="6668" spans="5:5" x14ac:dyDescent="0.3">
      <c r="E6668"/>
    </row>
    <row r="6669" spans="5:5" x14ac:dyDescent="0.3">
      <c r="E6669"/>
    </row>
    <row r="6670" spans="5:5" x14ac:dyDescent="0.3">
      <c r="E6670"/>
    </row>
    <row r="6671" spans="5:5" x14ac:dyDescent="0.3">
      <c r="E6671"/>
    </row>
    <row r="6672" spans="5:5" x14ac:dyDescent="0.3">
      <c r="E6672"/>
    </row>
    <row r="6673" spans="5:5" x14ac:dyDescent="0.3">
      <c r="E6673"/>
    </row>
    <row r="6674" spans="5:5" x14ac:dyDescent="0.3">
      <c r="E6674"/>
    </row>
    <row r="6675" spans="5:5" x14ac:dyDescent="0.3">
      <c r="E6675"/>
    </row>
    <row r="6676" spans="5:5" x14ac:dyDescent="0.3">
      <c r="E6676"/>
    </row>
    <row r="6677" spans="5:5" x14ac:dyDescent="0.3">
      <c r="E6677"/>
    </row>
    <row r="6678" spans="5:5" x14ac:dyDescent="0.3">
      <c r="E6678"/>
    </row>
    <row r="6679" spans="5:5" x14ac:dyDescent="0.3">
      <c r="E6679"/>
    </row>
    <row r="6680" spans="5:5" x14ac:dyDescent="0.3">
      <c r="E6680"/>
    </row>
    <row r="6681" spans="5:5" x14ac:dyDescent="0.3">
      <c r="E6681"/>
    </row>
    <row r="6682" spans="5:5" x14ac:dyDescent="0.3">
      <c r="E6682"/>
    </row>
    <row r="6683" spans="5:5" x14ac:dyDescent="0.3">
      <c r="E6683"/>
    </row>
    <row r="6684" spans="5:5" x14ac:dyDescent="0.3">
      <c r="E6684"/>
    </row>
    <row r="6685" spans="5:5" x14ac:dyDescent="0.3">
      <c r="E6685"/>
    </row>
    <row r="6686" spans="5:5" x14ac:dyDescent="0.3">
      <c r="E6686"/>
    </row>
    <row r="6687" spans="5:5" x14ac:dyDescent="0.3">
      <c r="E6687"/>
    </row>
    <row r="6688" spans="5:5" x14ac:dyDescent="0.3">
      <c r="E6688"/>
    </row>
    <row r="6689" spans="5:5" x14ac:dyDescent="0.3">
      <c r="E6689"/>
    </row>
    <row r="6690" spans="5:5" x14ac:dyDescent="0.3">
      <c r="E6690"/>
    </row>
    <row r="6691" spans="5:5" x14ac:dyDescent="0.3">
      <c r="E6691"/>
    </row>
    <row r="6692" spans="5:5" x14ac:dyDescent="0.3">
      <c r="E6692"/>
    </row>
    <row r="6693" spans="5:5" x14ac:dyDescent="0.3">
      <c r="E6693"/>
    </row>
    <row r="6694" spans="5:5" x14ac:dyDescent="0.3">
      <c r="E6694"/>
    </row>
    <row r="6695" spans="5:5" x14ac:dyDescent="0.3">
      <c r="E6695"/>
    </row>
    <row r="6696" spans="5:5" x14ac:dyDescent="0.3">
      <c r="E6696"/>
    </row>
    <row r="6697" spans="5:5" x14ac:dyDescent="0.3">
      <c r="E6697"/>
    </row>
    <row r="6698" spans="5:5" x14ac:dyDescent="0.3">
      <c r="E6698"/>
    </row>
    <row r="6699" spans="5:5" x14ac:dyDescent="0.3">
      <c r="E6699"/>
    </row>
    <row r="6700" spans="5:5" x14ac:dyDescent="0.3">
      <c r="E6700"/>
    </row>
    <row r="6701" spans="5:5" x14ac:dyDescent="0.3">
      <c r="E6701"/>
    </row>
    <row r="6702" spans="5:5" x14ac:dyDescent="0.3">
      <c r="E6702"/>
    </row>
    <row r="6703" spans="5:5" x14ac:dyDescent="0.3">
      <c r="E6703"/>
    </row>
    <row r="6704" spans="5:5" x14ac:dyDescent="0.3">
      <c r="E6704"/>
    </row>
    <row r="6705" spans="5:5" x14ac:dyDescent="0.3">
      <c r="E6705"/>
    </row>
    <row r="6706" spans="5:5" x14ac:dyDescent="0.3">
      <c r="E6706"/>
    </row>
    <row r="6707" spans="5:5" x14ac:dyDescent="0.3">
      <c r="E6707"/>
    </row>
    <row r="6708" spans="5:5" x14ac:dyDescent="0.3">
      <c r="E6708"/>
    </row>
    <row r="6709" spans="5:5" x14ac:dyDescent="0.3">
      <c r="E6709"/>
    </row>
    <row r="6710" spans="5:5" x14ac:dyDescent="0.3">
      <c r="E6710"/>
    </row>
    <row r="6711" spans="5:5" x14ac:dyDescent="0.3">
      <c r="E6711"/>
    </row>
    <row r="6712" spans="5:5" x14ac:dyDescent="0.3">
      <c r="E6712"/>
    </row>
    <row r="6713" spans="5:5" x14ac:dyDescent="0.3">
      <c r="E6713"/>
    </row>
    <row r="6714" spans="5:5" x14ac:dyDescent="0.3">
      <c r="E6714"/>
    </row>
    <row r="6715" spans="5:5" x14ac:dyDescent="0.3">
      <c r="E6715"/>
    </row>
    <row r="6716" spans="5:5" x14ac:dyDescent="0.3">
      <c r="E6716"/>
    </row>
    <row r="6717" spans="5:5" x14ac:dyDescent="0.3">
      <c r="E6717"/>
    </row>
    <row r="6718" spans="5:5" x14ac:dyDescent="0.3">
      <c r="E6718"/>
    </row>
    <row r="6719" spans="5:5" x14ac:dyDescent="0.3">
      <c r="E6719"/>
    </row>
    <row r="6720" spans="5:5" x14ac:dyDescent="0.3">
      <c r="E6720"/>
    </row>
    <row r="6721" spans="5:5" x14ac:dyDescent="0.3">
      <c r="E6721"/>
    </row>
    <row r="6722" spans="5:5" x14ac:dyDescent="0.3">
      <c r="E6722"/>
    </row>
    <row r="6723" spans="5:5" x14ac:dyDescent="0.3">
      <c r="E6723"/>
    </row>
    <row r="6724" spans="5:5" x14ac:dyDescent="0.3">
      <c r="E6724"/>
    </row>
    <row r="6725" spans="5:5" x14ac:dyDescent="0.3">
      <c r="E6725"/>
    </row>
    <row r="6726" spans="5:5" x14ac:dyDescent="0.3">
      <c r="E6726"/>
    </row>
    <row r="6727" spans="5:5" x14ac:dyDescent="0.3">
      <c r="E6727"/>
    </row>
    <row r="6728" spans="5:5" x14ac:dyDescent="0.3">
      <c r="E6728"/>
    </row>
    <row r="6729" spans="5:5" x14ac:dyDescent="0.3">
      <c r="E6729"/>
    </row>
    <row r="6730" spans="5:5" x14ac:dyDescent="0.3">
      <c r="E6730"/>
    </row>
    <row r="6731" spans="5:5" x14ac:dyDescent="0.3">
      <c r="E6731"/>
    </row>
    <row r="6732" spans="5:5" x14ac:dyDescent="0.3">
      <c r="E6732"/>
    </row>
    <row r="6733" spans="5:5" x14ac:dyDescent="0.3">
      <c r="E6733"/>
    </row>
    <row r="6734" spans="5:5" x14ac:dyDescent="0.3">
      <c r="E6734"/>
    </row>
    <row r="6735" spans="5:5" x14ac:dyDescent="0.3">
      <c r="E6735"/>
    </row>
    <row r="6736" spans="5:5" x14ac:dyDescent="0.3">
      <c r="E6736"/>
    </row>
    <row r="6737" spans="5:5" x14ac:dyDescent="0.3">
      <c r="E6737"/>
    </row>
    <row r="6738" spans="5:5" x14ac:dyDescent="0.3">
      <c r="E6738"/>
    </row>
    <row r="6739" spans="5:5" x14ac:dyDescent="0.3">
      <c r="E6739"/>
    </row>
    <row r="6740" spans="5:5" x14ac:dyDescent="0.3">
      <c r="E6740"/>
    </row>
    <row r="6741" spans="5:5" x14ac:dyDescent="0.3">
      <c r="E6741"/>
    </row>
    <row r="6742" spans="5:5" x14ac:dyDescent="0.3">
      <c r="E6742"/>
    </row>
    <row r="6743" spans="5:5" x14ac:dyDescent="0.3">
      <c r="E6743"/>
    </row>
    <row r="6744" spans="5:5" x14ac:dyDescent="0.3">
      <c r="E6744"/>
    </row>
    <row r="6745" spans="5:5" x14ac:dyDescent="0.3">
      <c r="E6745"/>
    </row>
    <row r="6746" spans="5:5" x14ac:dyDescent="0.3">
      <c r="E6746"/>
    </row>
    <row r="6747" spans="5:5" x14ac:dyDescent="0.3">
      <c r="E6747"/>
    </row>
    <row r="6748" spans="5:5" x14ac:dyDescent="0.3">
      <c r="E6748"/>
    </row>
    <row r="6749" spans="5:5" x14ac:dyDescent="0.3">
      <c r="E6749"/>
    </row>
    <row r="6750" spans="5:5" x14ac:dyDescent="0.3">
      <c r="E6750"/>
    </row>
    <row r="6751" spans="5:5" x14ac:dyDescent="0.3">
      <c r="E6751"/>
    </row>
    <row r="6752" spans="5:5" x14ac:dyDescent="0.3">
      <c r="E6752"/>
    </row>
    <row r="6753" spans="5:5" x14ac:dyDescent="0.3">
      <c r="E6753"/>
    </row>
    <row r="6754" spans="5:5" x14ac:dyDescent="0.3">
      <c r="E6754"/>
    </row>
    <row r="6755" spans="5:5" x14ac:dyDescent="0.3">
      <c r="E6755"/>
    </row>
    <row r="6756" spans="5:5" x14ac:dyDescent="0.3">
      <c r="E6756"/>
    </row>
    <row r="6757" spans="5:5" x14ac:dyDescent="0.3">
      <c r="E6757"/>
    </row>
    <row r="6758" spans="5:5" x14ac:dyDescent="0.3">
      <c r="E6758"/>
    </row>
    <row r="6759" spans="5:5" x14ac:dyDescent="0.3">
      <c r="E6759"/>
    </row>
    <row r="6760" spans="5:5" x14ac:dyDescent="0.3">
      <c r="E6760"/>
    </row>
    <row r="6761" spans="5:5" x14ac:dyDescent="0.3">
      <c r="E6761"/>
    </row>
    <row r="6762" spans="5:5" x14ac:dyDescent="0.3">
      <c r="E6762"/>
    </row>
    <row r="6763" spans="5:5" x14ac:dyDescent="0.3">
      <c r="E6763"/>
    </row>
    <row r="6764" spans="5:5" x14ac:dyDescent="0.3">
      <c r="E6764"/>
    </row>
    <row r="6765" spans="5:5" x14ac:dyDescent="0.3">
      <c r="E6765"/>
    </row>
    <row r="6766" spans="5:5" x14ac:dyDescent="0.3">
      <c r="E6766"/>
    </row>
    <row r="6767" spans="5:5" x14ac:dyDescent="0.3">
      <c r="E6767"/>
    </row>
    <row r="6768" spans="5:5" x14ac:dyDescent="0.3">
      <c r="E6768"/>
    </row>
    <row r="6769" spans="5:5" x14ac:dyDescent="0.3">
      <c r="E6769"/>
    </row>
    <row r="6770" spans="5:5" x14ac:dyDescent="0.3">
      <c r="E6770"/>
    </row>
    <row r="6771" spans="5:5" x14ac:dyDescent="0.3">
      <c r="E6771"/>
    </row>
    <row r="6772" spans="5:5" x14ac:dyDescent="0.3">
      <c r="E6772"/>
    </row>
    <row r="6773" spans="5:5" x14ac:dyDescent="0.3">
      <c r="E6773"/>
    </row>
    <row r="6774" spans="5:5" x14ac:dyDescent="0.3">
      <c r="E6774"/>
    </row>
    <row r="6775" spans="5:5" x14ac:dyDescent="0.3">
      <c r="E6775"/>
    </row>
    <row r="6776" spans="5:5" x14ac:dyDescent="0.3">
      <c r="E6776"/>
    </row>
    <row r="6777" spans="5:5" x14ac:dyDescent="0.3">
      <c r="E6777"/>
    </row>
    <row r="6778" spans="5:5" x14ac:dyDescent="0.3">
      <c r="E6778"/>
    </row>
    <row r="6779" spans="5:5" x14ac:dyDescent="0.3">
      <c r="E6779"/>
    </row>
    <row r="6780" spans="5:5" x14ac:dyDescent="0.3">
      <c r="E6780"/>
    </row>
    <row r="6781" spans="5:5" x14ac:dyDescent="0.3">
      <c r="E6781"/>
    </row>
    <row r="6782" spans="5:5" x14ac:dyDescent="0.3">
      <c r="E6782"/>
    </row>
    <row r="6783" spans="5:5" x14ac:dyDescent="0.3">
      <c r="E6783"/>
    </row>
    <row r="6784" spans="5:5" x14ac:dyDescent="0.3">
      <c r="E6784"/>
    </row>
    <row r="6785" spans="5:5" x14ac:dyDescent="0.3">
      <c r="E6785"/>
    </row>
    <row r="6786" spans="5:5" x14ac:dyDescent="0.3">
      <c r="E6786"/>
    </row>
    <row r="6787" spans="5:5" x14ac:dyDescent="0.3">
      <c r="E6787"/>
    </row>
    <row r="6788" spans="5:5" x14ac:dyDescent="0.3">
      <c r="E6788"/>
    </row>
    <row r="6789" spans="5:5" x14ac:dyDescent="0.3">
      <c r="E6789"/>
    </row>
    <row r="6790" spans="5:5" x14ac:dyDescent="0.3">
      <c r="E6790"/>
    </row>
    <row r="6791" spans="5:5" x14ac:dyDescent="0.3">
      <c r="E6791"/>
    </row>
    <row r="6792" spans="5:5" x14ac:dyDescent="0.3">
      <c r="E6792"/>
    </row>
    <row r="6793" spans="5:5" x14ac:dyDescent="0.3">
      <c r="E6793"/>
    </row>
    <row r="6794" spans="5:5" x14ac:dyDescent="0.3">
      <c r="E6794"/>
    </row>
    <row r="6795" spans="5:5" x14ac:dyDescent="0.3">
      <c r="E6795"/>
    </row>
    <row r="6796" spans="5:5" x14ac:dyDescent="0.3">
      <c r="E6796"/>
    </row>
    <row r="6797" spans="5:5" x14ac:dyDescent="0.3">
      <c r="E6797"/>
    </row>
    <row r="6798" spans="5:5" x14ac:dyDescent="0.3">
      <c r="E6798"/>
    </row>
    <row r="6799" spans="5:5" x14ac:dyDescent="0.3">
      <c r="E6799"/>
    </row>
    <row r="6800" spans="5:5" x14ac:dyDescent="0.3">
      <c r="E6800"/>
    </row>
    <row r="6801" spans="5:5" x14ac:dyDescent="0.3">
      <c r="E6801"/>
    </row>
    <row r="6802" spans="5:5" x14ac:dyDescent="0.3">
      <c r="E6802"/>
    </row>
    <row r="6803" spans="5:5" x14ac:dyDescent="0.3">
      <c r="E6803"/>
    </row>
    <row r="6804" spans="5:5" x14ac:dyDescent="0.3">
      <c r="E6804"/>
    </row>
    <row r="6805" spans="5:5" x14ac:dyDescent="0.3">
      <c r="E6805"/>
    </row>
    <row r="6806" spans="5:5" x14ac:dyDescent="0.3">
      <c r="E6806"/>
    </row>
    <row r="6807" spans="5:5" x14ac:dyDescent="0.3">
      <c r="E6807"/>
    </row>
    <row r="6808" spans="5:5" x14ac:dyDescent="0.3">
      <c r="E6808"/>
    </row>
    <row r="6809" spans="5:5" x14ac:dyDescent="0.3">
      <c r="E6809"/>
    </row>
    <row r="6810" spans="5:5" x14ac:dyDescent="0.3">
      <c r="E6810"/>
    </row>
    <row r="6811" spans="5:5" x14ac:dyDescent="0.3">
      <c r="E6811"/>
    </row>
    <row r="6812" spans="5:5" x14ac:dyDescent="0.3">
      <c r="E6812"/>
    </row>
    <row r="6813" spans="5:5" x14ac:dyDescent="0.3">
      <c r="E6813"/>
    </row>
    <row r="6814" spans="5:5" x14ac:dyDescent="0.3">
      <c r="E6814"/>
    </row>
    <row r="6815" spans="5:5" x14ac:dyDescent="0.3">
      <c r="E6815"/>
    </row>
    <row r="6816" spans="5:5" x14ac:dyDescent="0.3">
      <c r="E6816"/>
    </row>
    <row r="6817" spans="5:5" x14ac:dyDescent="0.3">
      <c r="E6817"/>
    </row>
    <row r="6818" spans="5:5" x14ac:dyDescent="0.3">
      <c r="E6818"/>
    </row>
    <row r="6819" spans="5:5" x14ac:dyDescent="0.3">
      <c r="E6819"/>
    </row>
    <row r="6820" spans="5:5" x14ac:dyDescent="0.3">
      <c r="E6820"/>
    </row>
    <row r="6821" spans="5:5" x14ac:dyDescent="0.3">
      <c r="E6821"/>
    </row>
    <row r="6822" spans="5:5" x14ac:dyDescent="0.3">
      <c r="E6822"/>
    </row>
    <row r="6823" spans="5:5" x14ac:dyDescent="0.3">
      <c r="E6823"/>
    </row>
    <row r="6824" spans="5:5" x14ac:dyDescent="0.3">
      <c r="E6824"/>
    </row>
    <row r="6825" spans="5:5" x14ac:dyDescent="0.3">
      <c r="E6825"/>
    </row>
    <row r="6826" spans="5:5" x14ac:dyDescent="0.3">
      <c r="E6826"/>
    </row>
    <row r="6827" spans="5:5" x14ac:dyDescent="0.3">
      <c r="E6827"/>
    </row>
    <row r="6828" spans="5:5" x14ac:dyDescent="0.3">
      <c r="E6828"/>
    </row>
    <row r="6829" spans="5:5" x14ac:dyDescent="0.3">
      <c r="E6829"/>
    </row>
    <row r="6830" spans="5:5" x14ac:dyDescent="0.3">
      <c r="E6830"/>
    </row>
    <row r="6831" spans="5:5" x14ac:dyDescent="0.3">
      <c r="E6831"/>
    </row>
    <row r="6832" spans="5:5" x14ac:dyDescent="0.3">
      <c r="E6832"/>
    </row>
    <row r="6833" spans="5:5" x14ac:dyDescent="0.3">
      <c r="E6833"/>
    </row>
    <row r="6834" spans="5:5" x14ac:dyDescent="0.3">
      <c r="E6834"/>
    </row>
    <row r="6835" spans="5:5" x14ac:dyDescent="0.3">
      <c r="E6835"/>
    </row>
    <row r="6836" spans="5:5" x14ac:dyDescent="0.3">
      <c r="E6836"/>
    </row>
    <row r="6837" spans="5:5" x14ac:dyDescent="0.3">
      <c r="E6837"/>
    </row>
    <row r="6838" spans="5:5" x14ac:dyDescent="0.3">
      <c r="E6838"/>
    </row>
    <row r="6839" spans="5:5" x14ac:dyDescent="0.3">
      <c r="E6839"/>
    </row>
    <row r="6840" spans="5:5" x14ac:dyDescent="0.3">
      <c r="E6840"/>
    </row>
    <row r="6841" spans="5:5" x14ac:dyDescent="0.3">
      <c r="E6841"/>
    </row>
    <row r="6842" spans="5:5" x14ac:dyDescent="0.3">
      <c r="E6842"/>
    </row>
    <row r="6843" spans="5:5" x14ac:dyDescent="0.3">
      <c r="E6843"/>
    </row>
    <row r="6844" spans="5:5" x14ac:dyDescent="0.3">
      <c r="E6844"/>
    </row>
    <row r="6845" spans="5:5" x14ac:dyDescent="0.3">
      <c r="E6845"/>
    </row>
    <row r="6846" spans="5:5" x14ac:dyDescent="0.3">
      <c r="E6846"/>
    </row>
    <row r="6847" spans="5:5" x14ac:dyDescent="0.3">
      <c r="E6847"/>
    </row>
    <row r="6848" spans="5:5" x14ac:dyDescent="0.3">
      <c r="E6848"/>
    </row>
    <row r="6849" spans="5:5" x14ac:dyDescent="0.3">
      <c r="E6849"/>
    </row>
    <row r="6850" spans="5:5" x14ac:dyDescent="0.3">
      <c r="E6850"/>
    </row>
    <row r="6851" spans="5:5" x14ac:dyDescent="0.3">
      <c r="E6851"/>
    </row>
    <row r="6852" spans="5:5" x14ac:dyDescent="0.3">
      <c r="E6852"/>
    </row>
    <row r="6853" spans="5:5" x14ac:dyDescent="0.3">
      <c r="E6853"/>
    </row>
    <row r="6854" spans="5:5" x14ac:dyDescent="0.3">
      <c r="E6854"/>
    </row>
    <row r="6855" spans="5:5" x14ac:dyDescent="0.3">
      <c r="E6855"/>
    </row>
    <row r="6856" spans="5:5" x14ac:dyDescent="0.3">
      <c r="E6856"/>
    </row>
    <row r="6857" spans="5:5" x14ac:dyDescent="0.3">
      <c r="E6857"/>
    </row>
    <row r="6858" spans="5:5" x14ac:dyDescent="0.3">
      <c r="E6858"/>
    </row>
    <row r="6859" spans="5:5" x14ac:dyDescent="0.3">
      <c r="E6859"/>
    </row>
    <row r="6860" spans="5:5" x14ac:dyDescent="0.3">
      <c r="E6860"/>
    </row>
    <row r="6861" spans="5:5" x14ac:dyDescent="0.3">
      <c r="E6861"/>
    </row>
    <row r="6862" spans="5:5" x14ac:dyDescent="0.3">
      <c r="E6862"/>
    </row>
    <row r="6863" spans="5:5" x14ac:dyDescent="0.3">
      <c r="E6863"/>
    </row>
    <row r="6864" spans="5:5" x14ac:dyDescent="0.3">
      <c r="E6864"/>
    </row>
    <row r="6865" spans="5:5" x14ac:dyDescent="0.3">
      <c r="E6865"/>
    </row>
    <row r="6866" spans="5:5" x14ac:dyDescent="0.3">
      <c r="E6866"/>
    </row>
    <row r="6867" spans="5:5" x14ac:dyDescent="0.3">
      <c r="E6867"/>
    </row>
    <row r="6868" spans="5:5" x14ac:dyDescent="0.3">
      <c r="E6868"/>
    </row>
    <row r="6869" spans="5:5" x14ac:dyDescent="0.3">
      <c r="E6869"/>
    </row>
    <row r="6870" spans="5:5" x14ac:dyDescent="0.3">
      <c r="E6870"/>
    </row>
    <row r="6871" spans="5:5" x14ac:dyDescent="0.3">
      <c r="E6871"/>
    </row>
    <row r="6872" spans="5:5" x14ac:dyDescent="0.3">
      <c r="E6872"/>
    </row>
    <row r="6873" spans="5:5" x14ac:dyDescent="0.3">
      <c r="E6873"/>
    </row>
    <row r="6874" spans="5:5" x14ac:dyDescent="0.3">
      <c r="E6874"/>
    </row>
    <row r="6875" spans="5:5" x14ac:dyDescent="0.3">
      <c r="E6875"/>
    </row>
    <row r="6876" spans="5:5" x14ac:dyDescent="0.3">
      <c r="E6876"/>
    </row>
    <row r="6877" spans="5:5" x14ac:dyDescent="0.3">
      <c r="E6877"/>
    </row>
    <row r="6878" spans="5:5" x14ac:dyDescent="0.3">
      <c r="E6878"/>
    </row>
    <row r="6879" spans="5:5" x14ac:dyDescent="0.3">
      <c r="E6879"/>
    </row>
    <row r="6880" spans="5:5" x14ac:dyDescent="0.3">
      <c r="E6880"/>
    </row>
    <row r="6881" spans="5:5" x14ac:dyDescent="0.3">
      <c r="E6881"/>
    </row>
    <row r="6882" spans="5:5" x14ac:dyDescent="0.3">
      <c r="E6882"/>
    </row>
    <row r="6883" spans="5:5" x14ac:dyDescent="0.3">
      <c r="E6883"/>
    </row>
    <row r="6884" spans="5:5" x14ac:dyDescent="0.3">
      <c r="E6884"/>
    </row>
    <row r="6885" spans="5:5" x14ac:dyDescent="0.3">
      <c r="E6885"/>
    </row>
    <row r="6886" spans="5:5" x14ac:dyDescent="0.3">
      <c r="E6886"/>
    </row>
    <row r="6887" spans="5:5" x14ac:dyDescent="0.3">
      <c r="E6887"/>
    </row>
    <row r="6888" spans="5:5" x14ac:dyDescent="0.3">
      <c r="E6888"/>
    </row>
    <row r="6889" spans="5:5" x14ac:dyDescent="0.3">
      <c r="E6889"/>
    </row>
    <row r="6890" spans="5:5" x14ac:dyDescent="0.3">
      <c r="E6890"/>
    </row>
    <row r="6891" spans="5:5" x14ac:dyDescent="0.3">
      <c r="E6891"/>
    </row>
    <row r="6892" spans="5:5" x14ac:dyDescent="0.3">
      <c r="E6892"/>
    </row>
    <row r="6893" spans="5:5" x14ac:dyDescent="0.3">
      <c r="E6893"/>
    </row>
    <row r="6894" spans="5:5" x14ac:dyDescent="0.3">
      <c r="E6894"/>
    </row>
    <row r="6895" spans="5:5" x14ac:dyDescent="0.3">
      <c r="E6895"/>
    </row>
    <row r="6896" spans="5:5" x14ac:dyDescent="0.3">
      <c r="E6896"/>
    </row>
    <row r="6897" spans="5:5" x14ac:dyDescent="0.3">
      <c r="E6897"/>
    </row>
    <row r="6898" spans="5:5" x14ac:dyDescent="0.3">
      <c r="E6898"/>
    </row>
    <row r="6899" spans="5:5" x14ac:dyDescent="0.3">
      <c r="E6899"/>
    </row>
    <row r="6900" spans="5:5" x14ac:dyDescent="0.3">
      <c r="E6900"/>
    </row>
    <row r="6901" spans="5:5" x14ac:dyDescent="0.3">
      <c r="E6901"/>
    </row>
    <row r="6902" spans="5:5" x14ac:dyDescent="0.3">
      <c r="E6902"/>
    </row>
    <row r="6903" spans="5:5" x14ac:dyDescent="0.3">
      <c r="E6903"/>
    </row>
    <row r="6904" spans="5:5" x14ac:dyDescent="0.3">
      <c r="E6904"/>
    </row>
    <row r="6905" spans="5:5" x14ac:dyDescent="0.3">
      <c r="E6905"/>
    </row>
    <row r="6906" spans="5:5" x14ac:dyDescent="0.3">
      <c r="E6906"/>
    </row>
    <row r="6907" spans="5:5" x14ac:dyDescent="0.3">
      <c r="E6907"/>
    </row>
    <row r="6908" spans="5:5" x14ac:dyDescent="0.3">
      <c r="E6908"/>
    </row>
    <row r="6909" spans="5:5" x14ac:dyDescent="0.3">
      <c r="E6909"/>
    </row>
    <row r="6910" spans="5:5" x14ac:dyDescent="0.3">
      <c r="E6910"/>
    </row>
    <row r="6911" spans="5:5" x14ac:dyDescent="0.3">
      <c r="E6911"/>
    </row>
    <row r="6912" spans="5:5" x14ac:dyDescent="0.3">
      <c r="E6912"/>
    </row>
    <row r="6913" spans="5:5" x14ac:dyDescent="0.3">
      <c r="E6913"/>
    </row>
    <row r="6914" spans="5:5" x14ac:dyDescent="0.3">
      <c r="E6914"/>
    </row>
    <row r="6915" spans="5:5" x14ac:dyDescent="0.3">
      <c r="E6915"/>
    </row>
    <row r="6916" spans="5:5" x14ac:dyDescent="0.3">
      <c r="E6916"/>
    </row>
    <row r="6917" spans="5:5" x14ac:dyDescent="0.3">
      <c r="E6917"/>
    </row>
    <row r="6918" spans="5:5" x14ac:dyDescent="0.3">
      <c r="E6918"/>
    </row>
    <row r="6919" spans="5:5" x14ac:dyDescent="0.3">
      <c r="E6919"/>
    </row>
    <row r="6920" spans="5:5" x14ac:dyDescent="0.3">
      <c r="E6920"/>
    </row>
    <row r="6921" spans="5:5" x14ac:dyDescent="0.3">
      <c r="E6921"/>
    </row>
    <row r="6922" spans="5:5" x14ac:dyDescent="0.3">
      <c r="E6922"/>
    </row>
    <row r="6923" spans="5:5" x14ac:dyDescent="0.3">
      <c r="E6923"/>
    </row>
    <row r="6924" spans="5:5" x14ac:dyDescent="0.3">
      <c r="E6924"/>
    </row>
    <row r="6925" spans="5:5" x14ac:dyDescent="0.3">
      <c r="E6925"/>
    </row>
    <row r="6926" spans="5:5" x14ac:dyDescent="0.3">
      <c r="E6926"/>
    </row>
    <row r="6927" spans="5:5" x14ac:dyDescent="0.3">
      <c r="E6927"/>
    </row>
    <row r="6928" spans="5:5" x14ac:dyDescent="0.3">
      <c r="E6928"/>
    </row>
    <row r="6929" spans="5:5" x14ac:dyDescent="0.3">
      <c r="E6929"/>
    </row>
    <row r="6930" spans="5:5" x14ac:dyDescent="0.3">
      <c r="E6930"/>
    </row>
    <row r="6931" spans="5:5" x14ac:dyDescent="0.3">
      <c r="E6931"/>
    </row>
    <row r="6932" spans="5:5" x14ac:dyDescent="0.3">
      <c r="E6932"/>
    </row>
    <row r="6933" spans="5:5" x14ac:dyDescent="0.3">
      <c r="E6933"/>
    </row>
    <row r="6934" spans="5:5" x14ac:dyDescent="0.3">
      <c r="E6934"/>
    </row>
    <row r="6935" spans="5:5" x14ac:dyDescent="0.3">
      <c r="E6935"/>
    </row>
    <row r="6936" spans="5:5" x14ac:dyDescent="0.3">
      <c r="E6936"/>
    </row>
    <row r="6937" spans="5:5" x14ac:dyDescent="0.3">
      <c r="E6937"/>
    </row>
    <row r="6938" spans="5:5" x14ac:dyDescent="0.3">
      <c r="E6938"/>
    </row>
    <row r="6939" spans="5:5" x14ac:dyDescent="0.3">
      <c r="E6939"/>
    </row>
    <row r="6940" spans="5:5" x14ac:dyDescent="0.3">
      <c r="E6940"/>
    </row>
    <row r="6941" spans="5:5" x14ac:dyDescent="0.3">
      <c r="E6941"/>
    </row>
    <row r="6942" spans="5:5" x14ac:dyDescent="0.3">
      <c r="E6942"/>
    </row>
    <row r="6943" spans="5:5" x14ac:dyDescent="0.3">
      <c r="E6943"/>
    </row>
    <row r="6944" spans="5:5" x14ac:dyDescent="0.3">
      <c r="E6944"/>
    </row>
    <row r="6945" spans="5:5" x14ac:dyDescent="0.3">
      <c r="E6945"/>
    </row>
    <row r="6946" spans="5:5" x14ac:dyDescent="0.3">
      <c r="E6946"/>
    </row>
    <row r="6947" spans="5:5" x14ac:dyDescent="0.3">
      <c r="E6947"/>
    </row>
    <row r="6948" spans="5:5" x14ac:dyDescent="0.3">
      <c r="E6948"/>
    </row>
    <row r="6949" spans="5:5" x14ac:dyDescent="0.3">
      <c r="E6949"/>
    </row>
    <row r="6950" spans="5:5" x14ac:dyDescent="0.3">
      <c r="E6950"/>
    </row>
    <row r="6951" spans="5:5" x14ac:dyDescent="0.3">
      <c r="E6951"/>
    </row>
    <row r="6952" spans="5:5" x14ac:dyDescent="0.3">
      <c r="E6952"/>
    </row>
    <row r="6953" spans="5:5" x14ac:dyDescent="0.3">
      <c r="E6953"/>
    </row>
    <row r="6954" spans="5:5" x14ac:dyDescent="0.3">
      <c r="E6954"/>
    </row>
    <row r="6955" spans="5:5" x14ac:dyDescent="0.3">
      <c r="E6955"/>
    </row>
    <row r="6956" spans="5:5" x14ac:dyDescent="0.3">
      <c r="E6956"/>
    </row>
    <row r="6957" spans="5:5" x14ac:dyDescent="0.3">
      <c r="E6957"/>
    </row>
    <row r="6958" spans="5:5" x14ac:dyDescent="0.3">
      <c r="E6958"/>
    </row>
    <row r="6959" spans="5:5" x14ac:dyDescent="0.3">
      <c r="E6959"/>
    </row>
    <row r="6960" spans="5:5" x14ac:dyDescent="0.3">
      <c r="E6960"/>
    </row>
    <row r="6961" spans="5:5" x14ac:dyDescent="0.3">
      <c r="E6961"/>
    </row>
    <row r="6962" spans="5:5" x14ac:dyDescent="0.3">
      <c r="E6962"/>
    </row>
    <row r="6963" spans="5:5" x14ac:dyDescent="0.3">
      <c r="E6963"/>
    </row>
    <row r="6964" spans="5:5" x14ac:dyDescent="0.3">
      <c r="E6964"/>
    </row>
    <row r="6965" spans="5:5" x14ac:dyDescent="0.3">
      <c r="E6965"/>
    </row>
    <row r="6966" spans="5:5" x14ac:dyDescent="0.3">
      <c r="E6966"/>
    </row>
    <row r="6967" spans="5:5" x14ac:dyDescent="0.3">
      <c r="E6967"/>
    </row>
    <row r="6968" spans="5:5" x14ac:dyDescent="0.3">
      <c r="E6968"/>
    </row>
    <row r="6969" spans="5:5" x14ac:dyDescent="0.3">
      <c r="E6969"/>
    </row>
    <row r="6970" spans="5:5" x14ac:dyDescent="0.3">
      <c r="E6970"/>
    </row>
    <row r="6971" spans="5:5" x14ac:dyDescent="0.3">
      <c r="E6971"/>
    </row>
    <row r="6972" spans="5:5" x14ac:dyDescent="0.3">
      <c r="E6972"/>
    </row>
    <row r="6973" spans="5:5" x14ac:dyDescent="0.3">
      <c r="E6973"/>
    </row>
    <row r="6974" spans="5:5" x14ac:dyDescent="0.3">
      <c r="E6974"/>
    </row>
    <row r="6975" spans="5:5" x14ac:dyDescent="0.3">
      <c r="E6975"/>
    </row>
    <row r="6976" spans="5:5" x14ac:dyDescent="0.3">
      <c r="E6976"/>
    </row>
    <row r="6977" spans="5:5" x14ac:dyDescent="0.3">
      <c r="E6977"/>
    </row>
    <row r="6978" spans="5:5" x14ac:dyDescent="0.3">
      <c r="E6978"/>
    </row>
    <row r="6979" spans="5:5" x14ac:dyDescent="0.3">
      <c r="E6979"/>
    </row>
    <row r="6980" spans="5:5" x14ac:dyDescent="0.3">
      <c r="E6980"/>
    </row>
    <row r="6981" spans="5:5" x14ac:dyDescent="0.3">
      <c r="E6981"/>
    </row>
    <row r="6982" spans="5:5" x14ac:dyDescent="0.3">
      <c r="E6982"/>
    </row>
    <row r="6983" spans="5:5" x14ac:dyDescent="0.3">
      <c r="E6983"/>
    </row>
    <row r="6984" spans="5:5" x14ac:dyDescent="0.3">
      <c r="E6984"/>
    </row>
    <row r="6985" spans="5:5" x14ac:dyDescent="0.3">
      <c r="E6985"/>
    </row>
    <row r="6986" spans="5:5" x14ac:dyDescent="0.3">
      <c r="E6986"/>
    </row>
    <row r="6987" spans="5:5" x14ac:dyDescent="0.3">
      <c r="E6987"/>
    </row>
    <row r="6988" spans="5:5" x14ac:dyDescent="0.3">
      <c r="E6988"/>
    </row>
    <row r="6989" spans="5:5" x14ac:dyDescent="0.3">
      <c r="E6989"/>
    </row>
    <row r="6990" spans="5:5" x14ac:dyDescent="0.3">
      <c r="E6990"/>
    </row>
    <row r="6991" spans="5:5" x14ac:dyDescent="0.3">
      <c r="E6991"/>
    </row>
    <row r="6992" spans="5:5" x14ac:dyDescent="0.3">
      <c r="E6992"/>
    </row>
    <row r="6993" spans="5:5" x14ac:dyDescent="0.3">
      <c r="E6993"/>
    </row>
    <row r="6994" spans="5:5" x14ac:dyDescent="0.3">
      <c r="E6994"/>
    </row>
    <row r="6995" spans="5:5" x14ac:dyDescent="0.3">
      <c r="E6995"/>
    </row>
    <row r="6996" spans="5:5" x14ac:dyDescent="0.3">
      <c r="E6996"/>
    </row>
    <row r="6997" spans="5:5" x14ac:dyDescent="0.3">
      <c r="E6997"/>
    </row>
    <row r="6998" spans="5:5" x14ac:dyDescent="0.3">
      <c r="E6998"/>
    </row>
    <row r="6999" spans="5:5" x14ac:dyDescent="0.3">
      <c r="E6999"/>
    </row>
    <row r="7000" spans="5:5" x14ac:dyDescent="0.3">
      <c r="E7000"/>
    </row>
    <row r="7001" spans="5:5" x14ac:dyDescent="0.3">
      <c r="E7001"/>
    </row>
    <row r="7002" spans="5:5" x14ac:dyDescent="0.3">
      <c r="E7002"/>
    </row>
    <row r="7003" spans="5:5" x14ac:dyDescent="0.3">
      <c r="E7003"/>
    </row>
    <row r="7004" spans="5:5" x14ac:dyDescent="0.3">
      <c r="E7004"/>
    </row>
    <row r="7005" spans="5:5" x14ac:dyDescent="0.3">
      <c r="E7005"/>
    </row>
    <row r="7006" spans="5:5" x14ac:dyDescent="0.3">
      <c r="E7006"/>
    </row>
    <row r="7007" spans="5:5" x14ac:dyDescent="0.3">
      <c r="E7007"/>
    </row>
    <row r="7008" spans="5:5" x14ac:dyDescent="0.3">
      <c r="E7008"/>
    </row>
    <row r="7009" spans="5:5" x14ac:dyDescent="0.3">
      <c r="E7009"/>
    </row>
    <row r="7010" spans="5:5" x14ac:dyDescent="0.3">
      <c r="E7010"/>
    </row>
    <row r="7011" spans="5:5" x14ac:dyDescent="0.3">
      <c r="E7011"/>
    </row>
    <row r="7012" spans="5:5" x14ac:dyDescent="0.3">
      <c r="E7012"/>
    </row>
    <row r="7013" spans="5:5" x14ac:dyDescent="0.3">
      <c r="E7013"/>
    </row>
    <row r="7014" spans="5:5" x14ac:dyDescent="0.3">
      <c r="E7014"/>
    </row>
    <row r="7015" spans="5:5" x14ac:dyDescent="0.3">
      <c r="E7015"/>
    </row>
    <row r="7016" spans="5:5" x14ac:dyDescent="0.3">
      <c r="E7016"/>
    </row>
    <row r="7017" spans="5:5" x14ac:dyDescent="0.3">
      <c r="E7017"/>
    </row>
    <row r="7018" spans="5:5" x14ac:dyDescent="0.3">
      <c r="E7018"/>
    </row>
    <row r="7019" spans="5:5" x14ac:dyDescent="0.3">
      <c r="E7019"/>
    </row>
    <row r="7020" spans="5:5" x14ac:dyDescent="0.3">
      <c r="E7020"/>
    </row>
    <row r="7021" spans="5:5" x14ac:dyDescent="0.3">
      <c r="E7021"/>
    </row>
    <row r="7022" spans="5:5" x14ac:dyDescent="0.3">
      <c r="E7022"/>
    </row>
    <row r="7023" spans="5:5" x14ac:dyDescent="0.3">
      <c r="E7023"/>
    </row>
    <row r="7024" spans="5:5" x14ac:dyDescent="0.3">
      <c r="E7024"/>
    </row>
    <row r="7025" spans="5:5" x14ac:dyDescent="0.3">
      <c r="E7025"/>
    </row>
    <row r="7026" spans="5:5" x14ac:dyDescent="0.3">
      <c r="E7026"/>
    </row>
    <row r="7027" spans="5:5" x14ac:dyDescent="0.3">
      <c r="E7027"/>
    </row>
    <row r="7028" spans="5:5" x14ac:dyDescent="0.3">
      <c r="E7028"/>
    </row>
    <row r="7029" spans="5:5" x14ac:dyDescent="0.3">
      <c r="E7029"/>
    </row>
    <row r="7030" spans="5:5" x14ac:dyDescent="0.3">
      <c r="E7030"/>
    </row>
    <row r="7031" spans="5:5" x14ac:dyDescent="0.3">
      <c r="E7031"/>
    </row>
    <row r="7032" spans="5:5" x14ac:dyDescent="0.3">
      <c r="E7032"/>
    </row>
    <row r="7033" spans="5:5" x14ac:dyDescent="0.3">
      <c r="E7033"/>
    </row>
    <row r="7034" spans="5:5" x14ac:dyDescent="0.3">
      <c r="E7034"/>
    </row>
    <row r="7035" spans="5:5" x14ac:dyDescent="0.3">
      <c r="E7035"/>
    </row>
    <row r="7036" spans="5:5" x14ac:dyDescent="0.3">
      <c r="E7036"/>
    </row>
    <row r="7037" spans="5:5" x14ac:dyDescent="0.3">
      <c r="E7037"/>
    </row>
    <row r="7038" spans="5:5" x14ac:dyDescent="0.3">
      <c r="E7038"/>
    </row>
    <row r="7039" spans="5:5" x14ac:dyDescent="0.3">
      <c r="E7039"/>
    </row>
    <row r="7040" spans="5:5" x14ac:dyDescent="0.3">
      <c r="E7040"/>
    </row>
    <row r="7041" spans="5:5" x14ac:dyDescent="0.3">
      <c r="E7041"/>
    </row>
    <row r="7042" spans="5:5" x14ac:dyDescent="0.3">
      <c r="E7042"/>
    </row>
    <row r="7043" spans="5:5" x14ac:dyDescent="0.3">
      <c r="E7043"/>
    </row>
    <row r="7044" spans="5:5" x14ac:dyDescent="0.3">
      <c r="E7044"/>
    </row>
    <row r="7045" spans="5:5" x14ac:dyDescent="0.3">
      <c r="E7045"/>
    </row>
    <row r="7046" spans="5:5" x14ac:dyDescent="0.3">
      <c r="E7046"/>
    </row>
    <row r="7047" spans="5:5" x14ac:dyDescent="0.3">
      <c r="E7047"/>
    </row>
    <row r="7048" spans="5:5" x14ac:dyDescent="0.3">
      <c r="E7048"/>
    </row>
    <row r="7049" spans="5:5" x14ac:dyDescent="0.3">
      <c r="E7049"/>
    </row>
    <row r="7050" spans="5:5" x14ac:dyDescent="0.3">
      <c r="E7050"/>
    </row>
    <row r="7051" spans="5:5" x14ac:dyDescent="0.3">
      <c r="E7051"/>
    </row>
    <row r="7052" spans="5:5" x14ac:dyDescent="0.3">
      <c r="E7052"/>
    </row>
    <row r="7053" spans="5:5" x14ac:dyDescent="0.3">
      <c r="E7053"/>
    </row>
    <row r="7054" spans="5:5" x14ac:dyDescent="0.3">
      <c r="E7054"/>
    </row>
    <row r="7055" spans="5:5" x14ac:dyDescent="0.3">
      <c r="E7055"/>
    </row>
    <row r="7056" spans="5:5" x14ac:dyDescent="0.3">
      <c r="E7056"/>
    </row>
    <row r="7057" spans="5:5" x14ac:dyDescent="0.3">
      <c r="E7057"/>
    </row>
    <row r="7058" spans="5:5" x14ac:dyDescent="0.3">
      <c r="E7058"/>
    </row>
    <row r="7059" spans="5:5" x14ac:dyDescent="0.3">
      <c r="E7059"/>
    </row>
    <row r="7060" spans="5:5" x14ac:dyDescent="0.3">
      <c r="E7060"/>
    </row>
    <row r="7061" spans="5:5" x14ac:dyDescent="0.3">
      <c r="E7061"/>
    </row>
    <row r="7062" spans="5:5" x14ac:dyDescent="0.3">
      <c r="E7062"/>
    </row>
    <row r="7063" spans="5:5" x14ac:dyDescent="0.3">
      <c r="E7063"/>
    </row>
    <row r="7064" spans="5:5" x14ac:dyDescent="0.3">
      <c r="E7064"/>
    </row>
    <row r="7065" spans="5:5" x14ac:dyDescent="0.3">
      <c r="E7065"/>
    </row>
    <row r="7066" spans="5:5" x14ac:dyDescent="0.3">
      <c r="E7066"/>
    </row>
    <row r="7067" spans="5:5" x14ac:dyDescent="0.3">
      <c r="E7067"/>
    </row>
    <row r="7068" spans="5:5" x14ac:dyDescent="0.3">
      <c r="E7068"/>
    </row>
    <row r="7069" spans="5:5" x14ac:dyDescent="0.3">
      <c r="E7069"/>
    </row>
    <row r="7070" spans="5:5" x14ac:dyDescent="0.3">
      <c r="E7070"/>
    </row>
    <row r="7071" spans="5:5" x14ac:dyDescent="0.3">
      <c r="E7071"/>
    </row>
    <row r="7072" spans="5:5" x14ac:dyDescent="0.3">
      <c r="E7072"/>
    </row>
    <row r="7073" spans="5:5" x14ac:dyDescent="0.3">
      <c r="E7073"/>
    </row>
    <row r="7074" spans="5:5" x14ac:dyDescent="0.3">
      <c r="E7074"/>
    </row>
    <row r="7075" spans="5:5" x14ac:dyDescent="0.3">
      <c r="E7075"/>
    </row>
    <row r="7076" spans="5:5" x14ac:dyDescent="0.3">
      <c r="E7076"/>
    </row>
    <row r="7077" spans="5:5" x14ac:dyDescent="0.3">
      <c r="E7077"/>
    </row>
    <row r="7078" spans="5:5" x14ac:dyDescent="0.3">
      <c r="E7078"/>
    </row>
    <row r="7079" spans="5:5" x14ac:dyDescent="0.3">
      <c r="E7079"/>
    </row>
    <row r="7080" spans="5:5" x14ac:dyDescent="0.3">
      <c r="E7080"/>
    </row>
    <row r="7081" spans="5:5" x14ac:dyDescent="0.3">
      <c r="E7081"/>
    </row>
    <row r="7082" spans="5:5" x14ac:dyDescent="0.3">
      <c r="E7082"/>
    </row>
    <row r="7083" spans="5:5" x14ac:dyDescent="0.3">
      <c r="E7083"/>
    </row>
    <row r="7084" spans="5:5" x14ac:dyDescent="0.3">
      <c r="E7084"/>
    </row>
    <row r="7085" spans="5:5" x14ac:dyDescent="0.3">
      <c r="E7085"/>
    </row>
    <row r="7086" spans="5:5" x14ac:dyDescent="0.3">
      <c r="E7086"/>
    </row>
    <row r="7087" spans="5:5" x14ac:dyDescent="0.3">
      <c r="E7087"/>
    </row>
    <row r="7088" spans="5:5" x14ac:dyDescent="0.3">
      <c r="E7088"/>
    </row>
    <row r="7089" spans="5:5" x14ac:dyDescent="0.3">
      <c r="E7089"/>
    </row>
    <row r="7090" spans="5:5" x14ac:dyDescent="0.3">
      <c r="E7090"/>
    </row>
    <row r="7091" spans="5:5" x14ac:dyDescent="0.3">
      <c r="E7091"/>
    </row>
    <row r="7092" spans="5:5" x14ac:dyDescent="0.3">
      <c r="E7092"/>
    </row>
    <row r="7093" spans="5:5" x14ac:dyDescent="0.3">
      <c r="E7093"/>
    </row>
    <row r="7094" spans="5:5" x14ac:dyDescent="0.3">
      <c r="E7094"/>
    </row>
    <row r="7095" spans="5:5" x14ac:dyDescent="0.3">
      <c r="E7095"/>
    </row>
    <row r="7096" spans="5:5" x14ac:dyDescent="0.3">
      <c r="E7096"/>
    </row>
    <row r="7097" spans="5:5" x14ac:dyDescent="0.3">
      <c r="E7097"/>
    </row>
    <row r="7098" spans="5:5" x14ac:dyDescent="0.3">
      <c r="E7098"/>
    </row>
    <row r="7099" spans="5:5" x14ac:dyDescent="0.3">
      <c r="E7099"/>
    </row>
    <row r="7100" spans="5:5" x14ac:dyDescent="0.3">
      <c r="E7100"/>
    </row>
    <row r="7101" spans="5:5" x14ac:dyDescent="0.3">
      <c r="E7101"/>
    </row>
    <row r="7102" spans="5:5" x14ac:dyDescent="0.3">
      <c r="E7102"/>
    </row>
    <row r="7103" spans="5:5" x14ac:dyDescent="0.3">
      <c r="E7103"/>
    </row>
    <row r="7104" spans="5:5" x14ac:dyDescent="0.3">
      <c r="E7104"/>
    </row>
    <row r="7105" spans="5:5" x14ac:dyDescent="0.3">
      <c r="E7105"/>
    </row>
    <row r="7106" spans="5:5" x14ac:dyDescent="0.3">
      <c r="E7106"/>
    </row>
    <row r="7107" spans="5:5" x14ac:dyDescent="0.3">
      <c r="E7107"/>
    </row>
    <row r="7108" spans="5:5" x14ac:dyDescent="0.3">
      <c r="E7108"/>
    </row>
    <row r="7109" spans="5:5" x14ac:dyDescent="0.3">
      <c r="E7109"/>
    </row>
    <row r="7110" spans="5:5" x14ac:dyDescent="0.3">
      <c r="E7110"/>
    </row>
    <row r="7111" spans="5:5" x14ac:dyDescent="0.3">
      <c r="E7111"/>
    </row>
    <row r="7112" spans="5:5" x14ac:dyDescent="0.3">
      <c r="E7112"/>
    </row>
    <row r="7113" spans="5:5" x14ac:dyDescent="0.3">
      <c r="E7113"/>
    </row>
    <row r="7114" spans="5:5" x14ac:dyDescent="0.3">
      <c r="E7114"/>
    </row>
    <row r="7115" spans="5:5" x14ac:dyDescent="0.3">
      <c r="E7115"/>
    </row>
    <row r="7116" spans="5:5" x14ac:dyDescent="0.3">
      <c r="E7116"/>
    </row>
    <row r="7117" spans="5:5" x14ac:dyDescent="0.3">
      <c r="E7117"/>
    </row>
    <row r="7118" spans="5:5" x14ac:dyDescent="0.3">
      <c r="E7118"/>
    </row>
    <row r="7119" spans="5:5" x14ac:dyDescent="0.3">
      <c r="E7119"/>
    </row>
    <row r="7120" spans="5:5" x14ac:dyDescent="0.3">
      <c r="E7120"/>
    </row>
    <row r="7121" spans="5:5" x14ac:dyDescent="0.3">
      <c r="E7121"/>
    </row>
    <row r="7122" spans="5:5" x14ac:dyDescent="0.3">
      <c r="E7122"/>
    </row>
    <row r="7123" spans="5:5" x14ac:dyDescent="0.3">
      <c r="E7123"/>
    </row>
    <row r="7124" spans="5:5" x14ac:dyDescent="0.3">
      <c r="E7124"/>
    </row>
    <row r="7125" spans="5:5" x14ac:dyDescent="0.3">
      <c r="E7125"/>
    </row>
    <row r="7126" spans="5:5" x14ac:dyDescent="0.3">
      <c r="E7126"/>
    </row>
    <row r="7127" spans="5:5" x14ac:dyDescent="0.3">
      <c r="E7127"/>
    </row>
    <row r="7128" spans="5:5" x14ac:dyDescent="0.3">
      <c r="E7128"/>
    </row>
    <row r="7129" spans="5:5" x14ac:dyDescent="0.3">
      <c r="E7129"/>
    </row>
    <row r="7130" spans="5:5" x14ac:dyDescent="0.3">
      <c r="E7130"/>
    </row>
    <row r="7131" spans="5:5" x14ac:dyDescent="0.3">
      <c r="E7131"/>
    </row>
    <row r="7132" spans="5:5" x14ac:dyDescent="0.3">
      <c r="E7132"/>
    </row>
    <row r="7133" spans="5:5" x14ac:dyDescent="0.3">
      <c r="E7133"/>
    </row>
    <row r="7134" spans="5:5" x14ac:dyDescent="0.3">
      <c r="E7134"/>
    </row>
    <row r="7135" spans="5:5" x14ac:dyDescent="0.3">
      <c r="E7135"/>
    </row>
    <row r="7136" spans="5:5" x14ac:dyDescent="0.3">
      <c r="E7136"/>
    </row>
    <row r="7137" spans="5:5" x14ac:dyDescent="0.3">
      <c r="E7137"/>
    </row>
    <row r="7138" spans="5:5" x14ac:dyDescent="0.3">
      <c r="E7138"/>
    </row>
    <row r="7139" spans="5:5" x14ac:dyDescent="0.3">
      <c r="E7139"/>
    </row>
    <row r="7140" spans="5:5" x14ac:dyDescent="0.3">
      <c r="E7140"/>
    </row>
    <row r="7141" spans="5:5" x14ac:dyDescent="0.3">
      <c r="E7141"/>
    </row>
    <row r="7142" spans="5:5" x14ac:dyDescent="0.3">
      <c r="E7142"/>
    </row>
    <row r="7143" spans="5:5" x14ac:dyDescent="0.3">
      <c r="E7143"/>
    </row>
    <row r="7144" spans="5:5" x14ac:dyDescent="0.3">
      <c r="E7144"/>
    </row>
    <row r="7145" spans="5:5" x14ac:dyDescent="0.3">
      <c r="E7145"/>
    </row>
    <row r="7146" spans="5:5" x14ac:dyDescent="0.3">
      <c r="E7146"/>
    </row>
    <row r="7147" spans="5:5" x14ac:dyDescent="0.3">
      <c r="E7147"/>
    </row>
    <row r="7148" spans="5:5" x14ac:dyDescent="0.3">
      <c r="E7148"/>
    </row>
    <row r="7149" spans="5:5" x14ac:dyDescent="0.3">
      <c r="E7149"/>
    </row>
    <row r="7150" spans="5:5" x14ac:dyDescent="0.3">
      <c r="E7150"/>
    </row>
    <row r="7151" spans="5:5" x14ac:dyDescent="0.3">
      <c r="E7151"/>
    </row>
    <row r="7152" spans="5:5" x14ac:dyDescent="0.3">
      <c r="E7152"/>
    </row>
    <row r="7153" spans="5:5" x14ac:dyDescent="0.3">
      <c r="E7153"/>
    </row>
    <row r="7154" spans="5:5" x14ac:dyDescent="0.3">
      <c r="E7154"/>
    </row>
    <row r="7155" spans="5:5" x14ac:dyDescent="0.3">
      <c r="E7155"/>
    </row>
    <row r="7156" spans="5:5" x14ac:dyDescent="0.3">
      <c r="E7156"/>
    </row>
    <row r="7157" spans="5:5" x14ac:dyDescent="0.3">
      <c r="E7157"/>
    </row>
    <row r="7158" spans="5:5" x14ac:dyDescent="0.3">
      <c r="E7158"/>
    </row>
    <row r="7159" spans="5:5" x14ac:dyDescent="0.3">
      <c r="E7159"/>
    </row>
    <row r="7160" spans="5:5" x14ac:dyDescent="0.3">
      <c r="E7160"/>
    </row>
    <row r="7161" spans="5:5" x14ac:dyDescent="0.3">
      <c r="E7161"/>
    </row>
    <row r="7162" spans="5:5" x14ac:dyDescent="0.3">
      <c r="E7162"/>
    </row>
    <row r="7163" spans="5:5" x14ac:dyDescent="0.3">
      <c r="E7163"/>
    </row>
    <row r="7164" spans="5:5" x14ac:dyDescent="0.3">
      <c r="E7164"/>
    </row>
    <row r="7165" spans="5:5" x14ac:dyDescent="0.3">
      <c r="E7165"/>
    </row>
    <row r="7166" spans="5:5" x14ac:dyDescent="0.3">
      <c r="E7166"/>
    </row>
    <row r="7167" spans="5:5" x14ac:dyDescent="0.3">
      <c r="E7167"/>
    </row>
    <row r="7168" spans="5:5" x14ac:dyDescent="0.3">
      <c r="E7168"/>
    </row>
    <row r="7169" spans="5:5" x14ac:dyDescent="0.3">
      <c r="E7169"/>
    </row>
    <row r="7170" spans="5:5" x14ac:dyDescent="0.3">
      <c r="E7170"/>
    </row>
    <row r="7171" spans="5:5" x14ac:dyDescent="0.3">
      <c r="E7171"/>
    </row>
    <row r="7172" spans="5:5" x14ac:dyDescent="0.3">
      <c r="E7172"/>
    </row>
    <row r="7173" spans="5:5" x14ac:dyDescent="0.3">
      <c r="E7173"/>
    </row>
    <row r="7174" spans="5:5" x14ac:dyDescent="0.3">
      <c r="E7174"/>
    </row>
    <row r="7175" spans="5:5" x14ac:dyDescent="0.3">
      <c r="E7175"/>
    </row>
    <row r="7176" spans="5:5" x14ac:dyDescent="0.3">
      <c r="E7176"/>
    </row>
    <row r="7177" spans="5:5" x14ac:dyDescent="0.3">
      <c r="E7177"/>
    </row>
    <row r="7178" spans="5:5" x14ac:dyDescent="0.3">
      <c r="E7178"/>
    </row>
    <row r="7179" spans="5:5" x14ac:dyDescent="0.3">
      <c r="E7179"/>
    </row>
    <row r="7180" spans="5:5" x14ac:dyDescent="0.3">
      <c r="E7180"/>
    </row>
    <row r="7181" spans="5:5" x14ac:dyDescent="0.3">
      <c r="E7181"/>
    </row>
    <row r="7182" spans="5:5" x14ac:dyDescent="0.3">
      <c r="E7182"/>
    </row>
    <row r="7183" spans="5:5" x14ac:dyDescent="0.3">
      <c r="E7183"/>
    </row>
    <row r="7184" spans="5:5" x14ac:dyDescent="0.3">
      <c r="E7184"/>
    </row>
    <row r="7185" spans="5:5" x14ac:dyDescent="0.3">
      <c r="E7185"/>
    </row>
    <row r="7186" spans="5:5" x14ac:dyDescent="0.3">
      <c r="E7186"/>
    </row>
    <row r="7187" spans="5:5" x14ac:dyDescent="0.3">
      <c r="E7187"/>
    </row>
    <row r="7188" spans="5:5" x14ac:dyDescent="0.3">
      <c r="E7188"/>
    </row>
    <row r="7189" spans="5:5" x14ac:dyDescent="0.3">
      <c r="E7189"/>
    </row>
    <row r="7190" spans="5:5" x14ac:dyDescent="0.3">
      <c r="E7190"/>
    </row>
    <row r="7191" spans="5:5" x14ac:dyDescent="0.3">
      <c r="E7191"/>
    </row>
    <row r="7192" spans="5:5" x14ac:dyDescent="0.3">
      <c r="E7192"/>
    </row>
    <row r="7193" spans="5:5" x14ac:dyDescent="0.3">
      <c r="E7193"/>
    </row>
    <row r="7194" spans="5:5" x14ac:dyDescent="0.3">
      <c r="E7194"/>
    </row>
    <row r="7195" spans="5:5" x14ac:dyDescent="0.3">
      <c r="E7195"/>
    </row>
    <row r="7196" spans="5:5" x14ac:dyDescent="0.3">
      <c r="E7196"/>
    </row>
    <row r="7197" spans="5:5" x14ac:dyDescent="0.3">
      <c r="E7197"/>
    </row>
    <row r="7198" spans="5:5" x14ac:dyDescent="0.3">
      <c r="E7198"/>
    </row>
    <row r="7199" spans="5:5" x14ac:dyDescent="0.3">
      <c r="E7199"/>
    </row>
    <row r="7200" spans="5:5" x14ac:dyDescent="0.3">
      <c r="E7200"/>
    </row>
    <row r="7201" spans="5:5" x14ac:dyDescent="0.3">
      <c r="E7201"/>
    </row>
    <row r="7202" spans="5:5" x14ac:dyDescent="0.3">
      <c r="E7202"/>
    </row>
    <row r="7203" spans="5:5" x14ac:dyDescent="0.3">
      <c r="E7203"/>
    </row>
    <row r="7204" spans="5:5" x14ac:dyDescent="0.3">
      <c r="E7204"/>
    </row>
    <row r="7205" spans="5:5" x14ac:dyDescent="0.3">
      <c r="E7205"/>
    </row>
    <row r="7206" spans="5:5" x14ac:dyDescent="0.3">
      <c r="E7206"/>
    </row>
    <row r="7207" spans="5:5" x14ac:dyDescent="0.3">
      <c r="E7207"/>
    </row>
    <row r="7208" spans="5:5" x14ac:dyDescent="0.3">
      <c r="E7208"/>
    </row>
    <row r="7209" spans="5:5" x14ac:dyDescent="0.3">
      <c r="E7209"/>
    </row>
    <row r="7210" spans="5:5" x14ac:dyDescent="0.3">
      <c r="E7210"/>
    </row>
    <row r="7211" spans="5:5" x14ac:dyDescent="0.3">
      <c r="E7211"/>
    </row>
    <row r="7212" spans="5:5" x14ac:dyDescent="0.3">
      <c r="E7212"/>
    </row>
    <row r="7213" spans="5:5" x14ac:dyDescent="0.3">
      <c r="E7213"/>
    </row>
    <row r="7214" spans="5:5" x14ac:dyDescent="0.3">
      <c r="E7214"/>
    </row>
    <row r="7215" spans="5:5" x14ac:dyDescent="0.3">
      <c r="E7215"/>
    </row>
    <row r="7216" spans="5:5" x14ac:dyDescent="0.3">
      <c r="E7216"/>
    </row>
    <row r="7217" spans="5:5" x14ac:dyDescent="0.3">
      <c r="E7217"/>
    </row>
    <row r="7218" spans="5:5" x14ac:dyDescent="0.3">
      <c r="E7218"/>
    </row>
    <row r="7219" spans="5:5" x14ac:dyDescent="0.3">
      <c r="E7219"/>
    </row>
    <row r="7220" spans="5:5" x14ac:dyDescent="0.3">
      <c r="E7220"/>
    </row>
    <row r="7221" spans="5:5" x14ac:dyDescent="0.3">
      <c r="E7221"/>
    </row>
    <row r="7222" spans="5:5" x14ac:dyDescent="0.3">
      <c r="E7222"/>
    </row>
    <row r="7223" spans="5:5" x14ac:dyDescent="0.3">
      <c r="E7223"/>
    </row>
    <row r="7224" spans="5:5" x14ac:dyDescent="0.3">
      <c r="E7224"/>
    </row>
    <row r="7225" spans="5:5" x14ac:dyDescent="0.3">
      <c r="E7225"/>
    </row>
    <row r="7226" spans="5:5" x14ac:dyDescent="0.3">
      <c r="E7226"/>
    </row>
    <row r="7227" spans="5:5" x14ac:dyDescent="0.3">
      <c r="E7227"/>
    </row>
    <row r="7228" spans="5:5" x14ac:dyDescent="0.3">
      <c r="E7228"/>
    </row>
    <row r="7229" spans="5:5" x14ac:dyDescent="0.3">
      <c r="E7229"/>
    </row>
    <row r="7230" spans="5:5" x14ac:dyDescent="0.3">
      <c r="E7230"/>
    </row>
    <row r="7231" spans="5:5" x14ac:dyDescent="0.3">
      <c r="E7231"/>
    </row>
    <row r="7232" spans="5:5" x14ac:dyDescent="0.3">
      <c r="E7232"/>
    </row>
    <row r="7233" spans="5:5" x14ac:dyDescent="0.3">
      <c r="E7233"/>
    </row>
    <row r="7234" spans="5:5" x14ac:dyDescent="0.3">
      <c r="E7234"/>
    </row>
    <row r="7235" spans="5:5" x14ac:dyDescent="0.3">
      <c r="E7235"/>
    </row>
    <row r="7236" spans="5:5" x14ac:dyDescent="0.3">
      <c r="E7236"/>
    </row>
    <row r="7237" spans="5:5" x14ac:dyDescent="0.3">
      <c r="E7237"/>
    </row>
    <row r="7238" spans="5:5" x14ac:dyDescent="0.3">
      <c r="E7238"/>
    </row>
    <row r="7239" spans="5:5" x14ac:dyDescent="0.3">
      <c r="E7239"/>
    </row>
    <row r="7240" spans="5:5" x14ac:dyDescent="0.3">
      <c r="E7240"/>
    </row>
    <row r="7241" spans="5:5" x14ac:dyDescent="0.3">
      <c r="E7241"/>
    </row>
    <row r="7242" spans="5:5" x14ac:dyDescent="0.3">
      <c r="E7242"/>
    </row>
    <row r="7243" spans="5:5" x14ac:dyDescent="0.3">
      <c r="E7243"/>
    </row>
    <row r="7244" spans="5:5" x14ac:dyDescent="0.3">
      <c r="E7244"/>
    </row>
    <row r="7245" spans="5:5" x14ac:dyDescent="0.3">
      <c r="E7245"/>
    </row>
    <row r="7246" spans="5:5" x14ac:dyDescent="0.3">
      <c r="E7246"/>
    </row>
    <row r="7247" spans="5:5" x14ac:dyDescent="0.3">
      <c r="E7247"/>
    </row>
    <row r="7248" spans="5:5" x14ac:dyDescent="0.3">
      <c r="E7248"/>
    </row>
    <row r="7249" spans="5:5" x14ac:dyDescent="0.3">
      <c r="E7249"/>
    </row>
    <row r="7250" spans="5:5" x14ac:dyDescent="0.3">
      <c r="E7250"/>
    </row>
    <row r="7251" spans="5:5" x14ac:dyDescent="0.3">
      <c r="E7251"/>
    </row>
    <row r="7252" spans="5:5" x14ac:dyDescent="0.3">
      <c r="E7252"/>
    </row>
    <row r="7253" spans="5:5" x14ac:dyDescent="0.3">
      <c r="E7253"/>
    </row>
    <row r="7254" spans="5:5" x14ac:dyDescent="0.3">
      <c r="E7254"/>
    </row>
    <row r="7255" spans="5:5" x14ac:dyDescent="0.3">
      <c r="E7255"/>
    </row>
    <row r="7256" spans="5:5" x14ac:dyDescent="0.3">
      <c r="E7256"/>
    </row>
    <row r="7257" spans="5:5" x14ac:dyDescent="0.3">
      <c r="E7257"/>
    </row>
    <row r="7258" spans="5:5" x14ac:dyDescent="0.3">
      <c r="E7258"/>
    </row>
    <row r="7259" spans="5:5" x14ac:dyDescent="0.3">
      <c r="E7259"/>
    </row>
    <row r="7260" spans="5:5" x14ac:dyDescent="0.3">
      <c r="E7260"/>
    </row>
    <row r="7261" spans="5:5" x14ac:dyDescent="0.3">
      <c r="E7261"/>
    </row>
    <row r="7262" spans="5:5" x14ac:dyDescent="0.3">
      <c r="E7262"/>
    </row>
    <row r="7263" spans="5:5" x14ac:dyDescent="0.3">
      <c r="E7263"/>
    </row>
    <row r="7264" spans="5:5" x14ac:dyDescent="0.3">
      <c r="E7264"/>
    </row>
    <row r="7265" spans="5:5" x14ac:dyDescent="0.3">
      <c r="E7265"/>
    </row>
    <row r="7266" spans="5:5" x14ac:dyDescent="0.3">
      <c r="E7266"/>
    </row>
    <row r="7267" spans="5:5" x14ac:dyDescent="0.3">
      <c r="E7267"/>
    </row>
    <row r="7268" spans="5:5" x14ac:dyDescent="0.3">
      <c r="E7268"/>
    </row>
    <row r="7269" spans="5:5" x14ac:dyDescent="0.3">
      <c r="E7269"/>
    </row>
    <row r="7270" spans="5:5" x14ac:dyDescent="0.3">
      <c r="E7270"/>
    </row>
    <row r="7271" spans="5:5" x14ac:dyDescent="0.3">
      <c r="E7271"/>
    </row>
    <row r="7272" spans="5:5" x14ac:dyDescent="0.3">
      <c r="E7272"/>
    </row>
    <row r="7273" spans="5:5" x14ac:dyDescent="0.3">
      <c r="E7273"/>
    </row>
    <row r="7274" spans="5:5" x14ac:dyDescent="0.3">
      <c r="E7274"/>
    </row>
    <row r="7275" spans="5:5" x14ac:dyDescent="0.3">
      <c r="E7275"/>
    </row>
    <row r="7276" spans="5:5" x14ac:dyDescent="0.3">
      <c r="E7276"/>
    </row>
    <row r="7277" spans="5:5" x14ac:dyDescent="0.3">
      <c r="E7277"/>
    </row>
    <row r="7278" spans="5:5" x14ac:dyDescent="0.3">
      <c r="E7278"/>
    </row>
    <row r="7279" spans="5:5" x14ac:dyDescent="0.3">
      <c r="E7279"/>
    </row>
    <row r="7280" spans="5:5" x14ac:dyDescent="0.3">
      <c r="E7280"/>
    </row>
    <row r="7281" spans="5:5" x14ac:dyDescent="0.3">
      <c r="E7281"/>
    </row>
    <row r="7282" spans="5:5" x14ac:dyDescent="0.3">
      <c r="E7282"/>
    </row>
    <row r="7283" spans="5:5" x14ac:dyDescent="0.3">
      <c r="E7283"/>
    </row>
    <row r="7284" spans="5:5" x14ac:dyDescent="0.3">
      <c r="E7284"/>
    </row>
    <row r="7285" spans="5:5" x14ac:dyDescent="0.3">
      <c r="E7285"/>
    </row>
    <row r="7286" spans="5:5" x14ac:dyDescent="0.3">
      <c r="E7286"/>
    </row>
    <row r="7287" spans="5:5" x14ac:dyDescent="0.3">
      <c r="E7287"/>
    </row>
    <row r="7288" spans="5:5" x14ac:dyDescent="0.3">
      <c r="E7288"/>
    </row>
    <row r="7289" spans="5:5" x14ac:dyDescent="0.3">
      <c r="E7289"/>
    </row>
    <row r="7290" spans="5:5" x14ac:dyDescent="0.3">
      <c r="E7290"/>
    </row>
    <row r="7291" spans="5:5" x14ac:dyDescent="0.3">
      <c r="E7291"/>
    </row>
    <row r="7292" spans="5:5" x14ac:dyDescent="0.3">
      <c r="E7292"/>
    </row>
    <row r="7293" spans="5:5" x14ac:dyDescent="0.3">
      <c r="E7293"/>
    </row>
    <row r="7294" spans="5:5" x14ac:dyDescent="0.3">
      <c r="E7294"/>
    </row>
    <row r="7295" spans="5:5" x14ac:dyDescent="0.3">
      <c r="E7295"/>
    </row>
    <row r="7296" spans="5:5" x14ac:dyDescent="0.3">
      <c r="E7296"/>
    </row>
    <row r="7297" spans="5:5" x14ac:dyDescent="0.3">
      <c r="E7297"/>
    </row>
    <row r="7298" spans="5:5" x14ac:dyDescent="0.3">
      <c r="E7298"/>
    </row>
    <row r="7299" spans="5:5" x14ac:dyDescent="0.3">
      <c r="E7299"/>
    </row>
    <row r="7300" spans="5:5" x14ac:dyDescent="0.3">
      <c r="E7300"/>
    </row>
    <row r="7301" spans="5:5" x14ac:dyDescent="0.3">
      <c r="E7301"/>
    </row>
    <row r="7302" spans="5:5" x14ac:dyDescent="0.3">
      <c r="E7302"/>
    </row>
    <row r="7303" spans="5:5" x14ac:dyDescent="0.3">
      <c r="E7303"/>
    </row>
    <row r="7304" spans="5:5" x14ac:dyDescent="0.3">
      <c r="E7304"/>
    </row>
    <row r="7305" spans="5:5" x14ac:dyDescent="0.3">
      <c r="E7305"/>
    </row>
    <row r="7306" spans="5:5" x14ac:dyDescent="0.3">
      <c r="E7306"/>
    </row>
    <row r="7307" spans="5:5" x14ac:dyDescent="0.3">
      <c r="E7307"/>
    </row>
    <row r="7308" spans="5:5" x14ac:dyDescent="0.3">
      <c r="E7308"/>
    </row>
    <row r="7309" spans="5:5" x14ac:dyDescent="0.3">
      <c r="E7309"/>
    </row>
    <row r="7310" spans="5:5" x14ac:dyDescent="0.3">
      <c r="E7310"/>
    </row>
    <row r="7311" spans="5:5" x14ac:dyDescent="0.3">
      <c r="E7311"/>
    </row>
    <row r="7312" spans="5:5" x14ac:dyDescent="0.3">
      <c r="E7312"/>
    </row>
    <row r="7313" spans="5:5" x14ac:dyDescent="0.3">
      <c r="E7313"/>
    </row>
    <row r="7314" spans="5:5" x14ac:dyDescent="0.3">
      <c r="E7314"/>
    </row>
    <row r="7315" spans="5:5" x14ac:dyDescent="0.3">
      <c r="E7315"/>
    </row>
    <row r="7316" spans="5:5" x14ac:dyDescent="0.3">
      <c r="E7316"/>
    </row>
    <row r="7317" spans="5:5" x14ac:dyDescent="0.3">
      <c r="E7317"/>
    </row>
    <row r="7318" spans="5:5" x14ac:dyDescent="0.3">
      <c r="E7318"/>
    </row>
    <row r="7319" spans="5:5" x14ac:dyDescent="0.3">
      <c r="E7319"/>
    </row>
    <row r="7320" spans="5:5" x14ac:dyDescent="0.3">
      <c r="E7320"/>
    </row>
    <row r="7321" spans="5:5" x14ac:dyDescent="0.3">
      <c r="E7321"/>
    </row>
    <row r="7322" spans="5:5" x14ac:dyDescent="0.3">
      <c r="E7322"/>
    </row>
    <row r="7323" spans="5:5" x14ac:dyDescent="0.3">
      <c r="E7323"/>
    </row>
    <row r="7324" spans="5:5" x14ac:dyDescent="0.3">
      <c r="E7324"/>
    </row>
    <row r="7325" spans="5:5" x14ac:dyDescent="0.3">
      <c r="E7325"/>
    </row>
    <row r="7326" spans="5:5" x14ac:dyDescent="0.3">
      <c r="E7326"/>
    </row>
    <row r="7327" spans="5:5" x14ac:dyDescent="0.3">
      <c r="E7327"/>
    </row>
    <row r="7328" spans="5:5" x14ac:dyDescent="0.3">
      <c r="E7328"/>
    </row>
    <row r="7329" spans="5:5" x14ac:dyDescent="0.3">
      <c r="E7329"/>
    </row>
    <row r="7330" spans="5:5" x14ac:dyDescent="0.3">
      <c r="E7330"/>
    </row>
    <row r="7331" spans="5:5" x14ac:dyDescent="0.3">
      <c r="E7331"/>
    </row>
    <row r="7332" spans="5:5" x14ac:dyDescent="0.3">
      <c r="E7332"/>
    </row>
    <row r="7333" spans="5:5" x14ac:dyDescent="0.3">
      <c r="E7333"/>
    </row>
    <row r="7334" spans="5:5" x14ac:dyDescent="0.3">
      <c r="E7334"/>
    </row>
    <row r="7335" spans="5:5" x14ac:dyDescent="0.3">
      <c r="E7335"/>
    </row>
    <row r="7336" spans="5:5" x14ac:dyDescent="0.3">
      <c r="E7336"/>
    </row>
    <row r="7337" spans="5:5" x14ac:dyDescent="0.3">
      <c r="E7337"/>
    </row>
    <row r="7338" spans="5:5" x14ac:dyDescent="0.3">
      <c r="E7338"/>
    </row>
    <row r="7339" spans="5:5" x14ac:dyDescent="0.3">
      <c r="E7339"/>
    </row>
    <row r="7340" spans="5:5" x14ac:dyDescent="0.3">
      <c r="E7340"/>
    </row>
    <row r="7341" spans="5:5" x14ac:dyDescent="0.3">
      <c r="E7341"/>
    </row>
    <row r="7342" spans="5:5" x14ac:dyDescent="0.3">
      <c r="E7342"/>
    </row>
    <row r="7343" spans="5:5" x14ac:dyDescent="0.3">
      <c r="E7343"/>
    </row>
    <row r="7344" spans="5:5" x14ac:dyDescent="0.3">
      <c r="E7344"/>
    </row>
    <row r="7345" spans="5:5" x14ac:dyDescent="0.3">
      <c r="E7345"/>
    </row>
    <row r="7346" spans="5:5" x14ac:dyDescent="0.3">
      <c r="E7346"/>
    </row>
    <row r="7347" spans="5:5" x14ac:dyDescent="0.3">
      <c r="E7347"/>
    </row>
    <row r="7348" spans="5:5" x14ac:dyDescent="0.3">
      <c r="E7348"/>
    </row>
    <row r="7349" spans="5:5" x14ac:dyDescent="0.3">
      <c r="E7349"/>
    </row>
    <row r="7350" spans="5:5" x14ac:dyDescent="0.3">
      <c r="E7350"/>
    </row>
    <row r="7351" spans="5:5" x14ac:dyDescent="0.3">
      <c r="E7351"/>
    </row>
    <row r="7352" spans="5:5" x14ac:dyDescent="0.3">
      <c r="E7352"/>
    </row>
    <row r="7353" spans="5:5" x14ac:dyDescent="0.3">
      <c r="E7353"/>
    </row>
    <row r="7354" spans="5:5" x14ac:dyDescent="0.3">
      <c r="E7354"/>
    </row>
    <row r="7355" spans="5:5" x14ac:dyDescent="0.3">
      <c r="E7355"/>
    </row>
    <row r="7356" spans="5:5" x14ac:dyDescent="0.3">
      <c r="E7356"/>
    </row>
    <row r="7357" spans="5:5" x14ac:dyDescent="0.3">
      <c r="E7357"/>
    </row>
    <row r="7358" spans="5:5" x14ac:dyDescent="0.3">
      <c r="E7358"/>
    </row>
    <row r="7359" spans="5:5" x14ac:dyDescent="0.3">
      <c r="E7359"/>
    </row>
    <row r="7360" spans="5:5" x14ac:dyDescent="0.3">
      <c r="E7360"/>
    </row>
    <row r="7361" spans="5:5" x14ac:dyDescent="0.3">
      <c r="E7361"/>
    </row>
    <row r="7362" spans="5:5" x14ac:dyDescent="0.3">
      <c r="E7362"/>
    </row>
    <row r="7363" spans="5:5" x14ac:dyDescent="0.3">
      <c r="E7363"/>
    </row>
    <row r="7364" spans="5:5" x14ac:dyDescent="0.3">
      <c r="E7364"/>
    </row>
    <row r="7365" spans="5:5" x14ac:dyDescent="0.3">
      <c r="E7365"/>
    </row>
    <row r="7366" spans="5:5" x14ac:dyDescent="0.3">
      <c r="E7366"/>
    </row>
    <row r="7367" spans="5:5" x14ac:dyDescent="0.3">
      <c r="E7367"/>
    </row>
    <row r="7368" spans="5:5" x14ac:dyDescent="0.3">
      <c r="E7368"/>
    </row>
    <row r="7369" spans="5:5" x14ac:dyDescent="0.3">
      <c r="E7369"/>
    </row>
    <row r="7370" spans="5:5" x14ac:dyDescent="0.3">
      <c r="E7370"/>
    </row>
    <row r="7371" spans="5:5" x14ac:dyDescent="0.3">
      <c r="E7371"/>
    </row>
    <row r="7372" spans="5:5" x14ac:dyDescent="0.3">
      <c r="E7372"/>
    </row>
    <row r="7373" spans="5:5" x14ac:dyDescent="0.3">
      <c r="E7373"/>
    </row>
    <row r="7374" spans="5:5" x14ac:dyDescent="0.3">
      <c r="E7374"/>
    </row>
    <row r="7375" spans="5:5" x14ac:dyDescent="0.3">
      <c r="E7375"/>
    </row>
    <row r="7376" spans="5:5" x14ac:dyDescent="0.3">
      <c r="E7376"/>
    </row>
    <row r="7377" spans="5:5" x14ac:dyDescent="0.3">
      <c r="E7377"/>
    </row>
    <row r="7378" spans="5:5" x14ac:dyDescent="0.3">
      <c r="E7378"/>
    </row>
    <row r="7379" spans="5:5" x14ac:dyDescent="0.3">
      <c r="E7379"/>
    </row>
    <row r="7380" spans="5:5" x14ac:dyDescent="0.3">
      <c r="E7380"/>
    </row>
    <row r="7381" spans="5:5" x14ac:dyDescent="0.3">
      <c r="E7381"/>
    </row>
    <row r="7382" spans="5:5" x14ac:dyDescent="0.3">
      <c r="E7382"/>
    </row>
    <row r="7383" spans="5:5" x14ac:dyDescent="0.3">
      <c r="E7383"/>
    </row>
    <row r="7384" spans="5:5" x14ac:dyDescent="0.3">
      <c r="E7384"/>
    </row>
    <row r="7385" spans="5:5" x14ac:dyDescent="0.3">
      <c r="E7385"/>
    </row>
    <row r="7386" spans="5:5" x14ac:dyDescent="0.3">
      <c r="E7386"/>
    </row>
    <row r="7387" spans="5:5" x14ac:dyDescent="0.3">
      <c r="E7387"/>
    </row>
    <row r="7388" spans="5:5" x14ac:dyDescent="0.3">
      <c r="E7388"/>
    </row>
    <row r="7389" spans="5:5" x14ac:dyDescent="0.3">
      <c r="E7389"/>
    </row>
    <row r="7390" spans="5:5" x14ac:dyDescent="0.3">
      <c r="E7390"/>
    </row>
    <row r="7391" spans="5:5" x14ac:dyDescent="0.3">
      <c r="E7391"/>
    </row>
    <row r="7392" spans="5:5" x14ac:dyDescent="0.3">
      <c r="E7392"/>
    </row>
    <row r="7393" spans="5:5" x14ac:dyDescent="0.3">
      <c r="E7393"/>
    </row>
    <row r="7394" spans="5:5" x14ac:dyDescent="0.3">
      <c r="E7394"/>
    </row>
    <row r="7395" spans="5:5" x14ac:dyDescent="0.3">
      <c r="E7395"/>
    </row>
    <row r="7396" spans="5:5" x14ac:dyDescent="0.3">
      <c r="E7396"/>
    </row>
    <row r="7397" spans="5:5" x14ac:dyDescent="0.3">
      <c r="E7397"/>
    </row>
    <row r="7398" spans="5:5" x14ac:dyDescent="0.3">
      <c r="E7398"/>
    </row>
    <row r="7399" spans="5:5" x14ac:dyDescent="0.3">
      <c r="E7399"/>
    </row>
    <row r="7400" spans="5:5" x14ac:dyDescent="0.3">
      <c r="E7400"/>
    </row>
    <row r="7401" spans="5:5" x14ac:dyDescent="0.3">
      <c r="E7401"/>
    </row>
    <row r="7402" spans="5:5" x14ac:dyDescent="0.3">
      <c r="E7402"/>
    </row>
    <row r="7403" spans="5:5" x14ac:dyDescent="0.3">
      <c r="E7403"/>
    </row>
    <row r="7404" spans="5:5" x14ac:dyDescent="0.3">
      <c r="E7404"/>
    </row>
    <row r="7405" spans="5:5" x14ac:dyDescent="0.3">
      <c r="E7405"/>
    </row>
    <row r="7406" spans="5:5" x14ac:dyDescent="0.3">
      <c r="E7406"/>
    </row>
    <row r="7407" spans="5:5" x14ac:dyDescent="0.3">
      <c r="E7407"/>
    </row>
    <row r="7408" spans="5:5" x14ac:dyDescent="0.3">
      <c r="E7408"/>
    </row>
    <row r="7409" spans="5:5" x14ac:dyDescent="0.3">
      <c r="E7409"/>
    </row>
    <row r="7410" spans="5:5" x14ac:dyDescent="0.3">
      <c r="E7410"/>
    </row>
    <row r="7411" spans="5:5" x14ac:dyDescent="0.3">
      <c r="E7411"/>
    </row>
    <row r="7412" spans="5:5" x14ac:dyDescent="0.3">
      <c r="E7412"/>
    </row>
    <row r="7413" spans="5:5" x14ac:dyDescent="0.3">
      <c r="E7413"/>
    </row>
    <row r="7414" spans="5:5" x14ac:dyDescent="0.3">
      <c r="E7414"/>
    </row>
    <row r="7415" spans="5:5" x14ac:dyDescent="0.3">
      <c r="E7415"/>
    </row>
    <row r="7416" spans="5:5" x14ac:dyDescent="0.3">
      <c r="E7416"/>
    </row>
    <row r="7417" spans="5:5" x14ac:dyDescent="0.3">
      <c r="E7417"/>
    </row>
    <row r="7418" spans="5:5" x14ac:dyDescent="0.3">
      <c r="E7418"/>
    </row>
    <row r="7419" spans="5:5" x14ac:dyDescent="0.3">
      <c r="E7419"/>
    </row>
    <row r="7420" spans="5:5" x14ac:dyDescent="0.3">
      <c r="E7420"/>
    </row>
    <row r="7421" spans="5:5" x14ac:dyDescent="0.3">
      <c r="E7421"/>
    </row>
    <row r="7422" spans="5:5" x14ac:dyDescent="0.3">
      <c r="E7422"/>
    </row>
    <row r="7423" spans="5:5" x14ac:dyDescent="0.3">
      <c r="E7423"/>
    </row>
    <row r="7424" spans="5:5" x14ac:dyDescent="0.3">
      <c r="E7424"/>
    </row>
    <row r="7425" spans="5:5" x14ac:dyDescent="0.3">
      <c r="E7425"/>
    </row>
    <row r="7426" spans="5:5" x14ac:dyDescent="0.3">
      <c r="E7426"/>
    </row>
    <row r="7427" spans="5:5" x14ac:dyDescent="0.3">
      <c r="E7427"/>
    </row>
    <row r="7428" spans="5:5" x14ac:dyDescent="0.3">
      <c r="E7428"/>
    </row>
    <row r="7429" spans="5:5" x14ac:dyDescent="0.3">
      <c r="E7429"/>
    </row>
    <row r="7430" spans="5:5" x14ac:dyDescent="0.3">
      <c r="E7430"/>
    </row>
    <row r="7431" spans="5:5" x14ac:dyDescent="0.3">
      <c r="E7431"/>
    </row>
    <row r="7432" spans="5:5" x14ac:dyDescent="0.3">
      <c r="E7432"/>
    </row>
    <row r="7433" spans="5:5" x14ac:dyDescent="0.3">
      <c r="E7433"/>
    </row>
    <row r="7434" spans="5:5" x14ac:dyDescent="0.3">
      <c r="E7434"/>
    </row>
    <row r="7435" spans="5:5" x14ac:dyDescent="0.3">
      <c r="E7435"/>
    </row>
    <row r="7436" spans="5:5" x14ac:dyDescent="0.3">
      <c r="E7436"/>
    </row>
    <row r="7437" spans="5:5" x14ac:dyDescent="0.3">
      <c r="E7437"/>
    </row>
    <row r="7438" spans="5:5" x14ac:dyDescent="0.3">
      <c r="E7438"/>
    </row>
    <row r="7439" spans="5:5" x14ac:dyDescent="0.3">
      <c r="E7439"/>
    </row>
    <row r="7440" spans="5:5" x14ac:dyDescent="0.3">
      <c r="E7440"/>
    </row>
    <row r="7441" spans="5:5" x14ac:dyDescent="0.3">
      <c r="E7441"/>
    </row>
    <row r="7442" spans="5:5" x14ac:dyDescent="0.3">
      <c r="E7442"/>
    </row>
    <row r="7443" spans="5:5" x14ac:dyDescent="0.3">
      <c r="E7443"/>
    </row>
    <row r="7444" spans="5:5" x14ac:dyDescent="0.3">
      <c r="E7444"/>
    </row>
    <row r="7445" spans="5:5" x14ac:dyDescent="0.3">
      <c r="E7445"/>
    </row>
    <row r="7446" spans="5:5" x14ac:dyDescent="0.3">
      <c r="E7446"/>
    </row>
    <row r="7447" spans="5:5" x14ac:dyDescent="0.3">
      <c r="E7447"/>
    </row>
    <row r="7448" spans="5:5" x14ac:dyDescent="0.3">
      <c r="E7448"/>
    </row>
    <row r="7449" spans="5:5" x14ac:dyDescent="0.3">
      <c r="E7449"/>
    </row>
    <row r="7450" spans="5:5" x14ac:dyDescent="0.3">
      <c r="E7450"/>
    </row>
    <row r="7451" spans="5:5" x14ac:dyDescent="0.3">
      <c r="E7451"/>
    </row>
    <row r="7452" spans="5:5" x14ac:dyDescent="0.3">
      <c r="E7452"/>
    </row>
    <row r="7453" spans="5:5" x14ac:dyDescent="0.3">
      <c r="E7453"/>
    </row>
    <row r="7454" spans="5:5" x14ac:dyDescent="0.3">
      <c r="E7454"/>
    </row>
    <row r="7455" spans="5:5" x14ac:dyDescent="0.3">
      <c r="E7455"/>
    </row>
    <row r="7456" spans="5:5" x14ac:dyDescent="0.3">
      <c r="E7456"/>
    </row>
    <row r="7457" spans="5:5" x14ac:dyDescent="0.3">
      <c r="E7457"/>
    </row>
    <row r="7458" spans="5:5" x14ac:dyDescent="0.3">
      <c r="E7458"/>
    </row>
    <row r="7459" spans="5:5" x14ac:dyDescent="0.3">
      <c r="E7459"/>
    </row>
    <row r="7460" spans="5:5" x14ac:dyDescent="0.3">
      <c r="E7460"/>
    </row>
    <row r="7461" spans="5:5" x14ac:dyDescent="0.3">
      <c r="E7461"/>
    </row>
    <row r="7462" spans="5:5" x14ac:dyDescent="0.3">
      <c r="E7462"/>
    </row>
    <row r="7463" spans="5:5" x14ac:dyDescent="0.3">
      <c r="E7463"/>
    </row>
    <row r="7464" spans="5:5" x14ac:dyDescent="0.3">
      <c r="E7464"/>
    </row>
    <row r="7465" spans="5:5" x14ac:dyDescent="0.3">
      <c r="E7465"/>
    </row>
    <row r="7466" spans="5:5" x14ac:dyDescent="0.3">
      <c r="E7466"/>
    </row>
    <row r="7467" spans="5:5" x14ac:dyDescent="0.3">
      <c r="E7467"/>
    </row>
    <row r="7468" spans="5:5" x14ac:dyDescent="0.3">
      <c r="E7468"/>
    </row>
    <row r="7469" spans="5:5" x14ac:dyDescent="0.3">
      <c r="E7469"/>
    </row>
    <row r="7470" spans="5:5" x14ac:dyDescent="0.3">
      <c r="E7470"/>
    </row>
    <row r="7471" spans="5:5" x14ac:dyDescent="0.3">
      <c r="E7471"/>
    </row>
    <row r="7472" spans="5:5" x14ac:dyDescent="0.3">
      <c r="E7472"/>
    </row>
    <row r="7473" spans="5:5" x14ac:dyDescent="0.3">
      <c r="E7473"/>
    </row>
    <row r="7474" spans="5:5" x14ac:dyDescent="0.3">
      <c r="E7474"/>
    </row>
    <row r="7475" spans="5:5" x14ac:dyDescent="0.3">
      <c r="E7475"/>
    </row>
    <row r="7476" spans="5:5" x14ac:dyDescent="0.3">
      <c r="E7476"/>
    </row>
    <row r="7477" spans="5:5" x14ac:dyDescent="0.3">
      <c r="E7477"/>
    </row>
    <row r="7478" spans="5:5" x14ac:dyDescent="0.3">
      <c r="E7478"/>
    </row>
    <row r="7479" spans="5:5" x14ac:dyDescent="0.3">
      <c r="E7479"/>
    </row>
    <row r="7480" spans="5:5" x14ac:dyDescent="0.3">
      <c r="E7480"/>
    </row>
    <row r="7481" spans="5:5" x14ac:dyDescent="0.3">
      <c r="E7481"/>
    </row>
    <row r="7482" spans="5:5" x14ac:dyDescent="0.3">
      <c r="E7482"/>
    </row>
    <row r="7483" spans="5:5" x14ac:dyDescent="0.3">
      <c r="E7483"/>
    </row>
    <row r="7484" spans="5:5" x14ac:dyDescent="0.3">
      <c r="E7484"/>
    </row>
    <row r="7485" spans="5:5" x14ac:dyDescent="0.3">
      <c r="E7485"/>
    </row>
    <row r="7486" spans="5:5" x14ac:dyDescent="0.3">
      <c r="E7486"/>
    </row>
    <row r="7487" spans="5:5" x14ac:dyDescent="0.3">
      <c r="E7487"/>
    </row>
    <row r="7488" spans="5:5" x14ac:dyDescent="0.3">
      <c r="E7488"/>
    </row>
    <row r="7489" spans="5:5" x14ac:dyDescent="0.3">
      <c r="E7489"/>
    </row>
    <row r="7490" spans="5:5" x14ac:dyDescent="0.3">
      <c r="E7490"/>
    </row>
    <row r="7491" spans="5:5" x14ac:dyDescent="0.3">
      <c r="E7491"/>
    </row>
    <row r="7492" spans="5:5" x14ac:dyDescent="0.3">
      <c r="E7492"/>
    </row>
    <row r="7493" spans="5:5" x14ac:dyDescent="0.3">
      <c r="E7493"/>
    </row>
    <row r="7494" spans="5:5" x14ac:dyDescent="0.3">
      <c r="E7494"/>
    </row>
    <row r="7495" spans="5:5" x14ac:dyDescent="0.3">
      <c r="E7495"/>
    </row>
    <row r="7496" spans="5:5" x14ac:dyDescent="0.3">
      <c r="E7496"/>
    </row>
    <row r="7497" spans="5:5" x14ac:dyDescent="0.3">
      <c r="E7497"/>
    </row>
    <row r="7498" spans="5:5" x14ac:dyDescent="0.3">
      <c r="E7498"/>
    </row>
    <row r="7499" spans="5:5" x14ac:dyDescent="0.3">
      <c r="E7499"/>
    </row>
    <row r="7500" spans="5:5" x14ac:dyDescent="0.3">
      <c r="E7500"/>
    </row>
    <row r="7501" spans="5:5" x14ac:dyDescent="0.3">
      <c r="E7501"/>
    </row>
    <row r="7502" spans="5:5" x14ac:dyDescent="0.3">
      <c r="E7502"/>
    </row>
    <row r="7503" spans="5:5" x14ac:dyDescent="0.3">
      <c r="E7503"/>
    </row>
    <row r="7504" spans="5:5" x14ac:dyDescent="0.3">
      <c r="E7504"/>
    </row>
    <row r="7505" spans="5:5" x14ac:dyDescent="0.3">
      <c r="E7505"/>
    </row>
    <row r="7506" spans="5:5" x14ac:dyDescent="0.3">
      <c r="E7506"/>
    </row>
    <row r="7507" spans="5:5" x14ac:dyDescent="0.3">
      <c r="E7507"/>
    </row>
    <row r="7508" spans="5:5" x14ac:dyDescent="0.3">
      <c r="E7508"/>
    </row>
    <row r="7509" spans="5:5" x14ac:dyDescent="0.3">
      <c r="E7509"/>
    </row>
    <row r="7510" spans="5:5" x14ac:dyDescent="0.3">
      <c r="E7510"/>
    </row>
    <row r="7511" spans="5:5" x14ac:dyDescent="0.3">
      <c r="E7511"/>
    </row>
    <row r="7512" spans="5:5" x14ac:dyDescent="0.3">
      <c r="E7512"/>
    </row>
    <row r="7513" spans="5:5" x14ac:dyDescent="0.3">
      <c r="E7513"/>
    </row>
    <row r="7514" spans="5:5" x14ac:dyDescent="0.3">
      <c r="E7514"/>
    </row>
    <row r="7515" spans="5:5" x14ac:dyDescent="0.3">
      <c r="E7515"/>
    </row>
    <row r="7516" spans="5:5" x14ac:dyDescent="0.3">
      <c r="E7516"/>
    </row>
    <row r="7517" spans="5:5" x14ac:dyDescent="0.3">
      <c r="E7517"/>
    </row>
    <row r="7518" spans="5:5" x14ac:dyDescent="0.3">
      <c r="E7518"/>
    </row>
    <row r="7519" spans="5:5" x14ac:dyDescent="0.3">
      <c r="E7519"/>
    </row>
    <row r="7520" spans="5:5" x14ac:dyDescent="0.3">
      <c r="E7520"/>
    </row>
    <row r="7521" spans="5:5" x14ac:dyDescent="0.3">
      <c r="E7521"/>
    </row>
    <row r="7522" spans="5:5" x14ac:dyDescent="0.3">
      <c r="E7522"/>
    </row>
    <row r="7523" spans="5:5" x14ac:dyDescent="0.3">
      <c r="E7523"/>
    </row>
    <row r="7524" spans="5:5" x14ac:dyDescent="0.3">
      <c r="E7524"/>
    </row>
    <row r="7525" spans="5:5" x14ac:dyDescent="0.3">
      <c r="E7525"/>
    </row>
    <row r="7526" spans="5:5" x14ac:dyDescent="0.3">
      <c r="E7526"/>
    </row>
    <row r="7527" spans="5:5" x14ac:dyDescent="0.3">
      <c r="E7527"/>
    </row>
    <row r="7528" spans="5:5" x14ac:dyDescent="0.3">
      <c r="E7528"/>
    </row>
    <row r="7529" spans="5:5" x14ac:dyDescent="0.3">
      <c r="E7529"/>
    </row>
    <row r="7530" spans="5:5" x14ac:dyDescent="0.3">
      <c r="E7530"/>
    </row>
    <row r="7531" spans="5:5" x14ac:dyDescent="0.3">
      <c r="E7531"/>
    </row>
    <row r="7532" spans="5:5" x14ac:dyDescent="0.3">
      <c r="E7532"/>
    </row>
    <row r="7533" spans="5:5" x14ac:dyDescent="0.3">
      <c r="E7533"/>
    </row>
    <row r="7534" spans="5:5" x14ac:dyDescent="0.3">
      <c r="E7534"/>
    </row>
    <row r="7535" spans="5:5" x14ac:dyDescent="0.3">
      <c r="E7535"/>
    </row>
    <row r="7536" spans="5:5" x14ac:dyDescent="0.3">
      <c r="E7536"/>
    </row>
    <row r="7537" spans="5:5" x14ac:dyDescent="0.3">
      <c r="E7537"/>
    </row>
    <row r="7538" spans="5:5" x14ac:dyDescent="0.3">
      <c r="E7538"/>
    </row>
    <row r="7539" spans="5:5" x14ac:dyDescent="0.3">
      <c r="E7539"/>
    </row>
    <row r="7540" spans="5:5" x14ac:dyDescent="0.3">
      <c r="E7540"/>
    </row>
    <row r="7541" spans="5:5" x14ac:dyDescent="0.3">
      <c r="E7541"/>
    </row>
    <row r="7542" spans="5:5" x14ac:dyDescent="0.3">
      <c r="E7542"/>
    </row>
    <row r="7543" spans="5:5" x14ac:dyDescent="0.3">
      <c r="E7543"/>
    </row>
    <row r="7544" spans="5:5" x14ac:dyDescent="0.3">
      <c r="E7544"/>
    </row>
    <row r="7545" spans="5:5" x14ac:dyDescent="0.3">
      <c r="E7545"/>
    </row>
    <row r="7546" spans="5:5" x14ac:dyDescent="0.3">
      <c r="E7546"/>
    </row>
    <row r="7547" spans="5:5" x14ac:dyDescent="0.3">
      <c r="E7547"/>
    </row>
    <row r="7548" spans="5:5" x14ac:dyDescent="0.3">
      <c r="E7548"/>
    </row>
    <row r="7549" spans="5:5" x14ac:dyDescent="0.3">
      <c r="E7549"/>
    </row>
    <row r="7550" spans="5:5" x14ac:dyDescent="0.3">
      <c r="E7550"/>
    </row>
    <row r="7551" spans="5:5" x14ac:dyDescent="0.3">
      <c r="E7551"/>
    </row>
    <row r="7552" spans="5:5" x14ac:dyDescent="0.3">
      <c r="E7552"/>
    </row>
    <row r="7553" spans="5:5" x14ac:dyDescent="0.3">
      <c r="E7553"/>
    </row>
    <row r="7554" spans="5:5" x14ac:dyDescent="0.3">
      <c r="E7554"/>
    </row>
    <row r="7555" spans="5:5" x14ac:dyDescent="0.3">
      <c r="E7555"/>
    </row>
    <row r="7556" spans="5:5" x14ac:dyDescent="0.3">
      <c r="E7556"/>
    </row>
    <row r="7557" spans="5:5" x14ac:dyDescent="0.3">
      <c r="E7557"/>
    </row>
    <row r="7558" spans="5:5" x14ac:dyDescent="0.3">
      <c r="E7558"/>
    </row>
    <row r="7559" spans="5:5" x14ac:dyDescent="0.3">
      <c r="E7559"/>
    </row>
    <row r="7560" spans="5:5" x14ac:dyDescent="0.3">
      <c r="E7560"/>
    </row>
    <row r="7561" spans="5:5" x14ac:dyDescent="0.3">
      <c r="E7561"/>
    </row>
    <row r="7562" spans="5:5" x14ac:dyDescent="0.3">
      <c r="E7562"/>
    </row>
    <row r="7563" spans="5:5" x14ac:dyDescent="0.3">
      <c r="E7563"/>
    </row>
    <row r="7564" spans="5:5" x14ac:dyDescent="0.3">
      <c r="E7564"/>
    </row>
    <row r="7565" spans="5:5" x14ac:dyDescent="0.3">
      <c r="E7565"/>
    </row>
    <row r="7566" spans="5:5" x14ac:dyDescent="0.3">
      <c r="E7566"/>
    </row>
    <row r="7567" spans="5:5" x14ac:dyDescent="0.3">
      <c r="E7567"/>
    </row>
    <row r="7568" spans="5:5" x14ac:dyDescent="0.3">
      <c r="E7568"/>
    </row>
    <row r="7569" spans="5:5" x14ac:dyDescent="0.3">
      <c r="E7569"/>
    </row>
    <row r="7570" spans="5:5" x14ac:dyDescent="0.3">
      <c r="E7570"/>
    </row>
    <row r="7571" spans="5:5" x14ac:dyDescent="0.3">
      <c r="E7571"/>
    </row>
    <row r="7572" spans="5:5" x14ac:dyDescent="0.3">
      <c r="E7572"/>
    </row>
    <row r="7573" spans="5:5" x14ac:dyDescent="0.3">
      <c r="E7573"/>
    </row>
    <row r="7574" spans="5:5" x14ac:dyDescent="0.3">
      <c r="E7574"/>
    </row>
    <row r="7575" spans="5:5" x14ac:dyDescent="0.3">
      <c r="E7575"/>
    </row>
    <row r="7576" spans="5:5" x14ac:dyDescent="0.3">
      <c r="E7576"/>
    </row>
    <row r="7577" spans="5:5" x14ac:dyDescent="0.3">
      <c r="E7577"/>
    </row>
    <row r="7578" spans="5:5" x14ac:dyDescent="0.3">
      <c r="E7578"/>
    </row>
    <row r="7579" spans="5:5" x14ac:dyDescent="0.3">
      <c r="E7579"/>
    </row>
    <row r="7580" spans="5:5" x14ac:dyDescent="0.3">
      <c r="E7580"/>
    </row>
    <row r="7581" spans="5:5" x14ac:dyDescent="0.3">
      <c r="E7581"/>
    </row>
    <row r="7582" spans="5:5" x14ac:dyDescent="0.3">
      <c r="E7582"/>
    </row>
    <row r="7583" spans="5:5" x14ac:dyDescent="0.3">
      <c r="E7583"/>
    </row>
    <row r="7584" spans="5:5" x14ac:dyDescent="0.3">
      <c r="E7584"/>
    </row>
    <row r="7585" spans="5:5" x14ac:dyDescent="0.3">
      <c r="E7585"/>
    </row>
    <row r="7586" spans="5:5" x14ac:dyDescent="0.3">
      <c r="E7586"/>
    </row>
    <row r="7587" spans="5:5" x14ac:dyDescent="0.3">
      <c r="E7587"/>
    </row>
    <row r="7588" spans="5:5" x14ac:dyDescent="0.3">
      <c r="E7588"/>
    </row>
    <row r="7589" spans="5:5" x14ac:dyDescent="0.3">
      <c r="E7589"/>
    </row>
    <row r="7590" spans="5:5" x14ac:dyDescent="0.3">
      <c r="E7590"/>
    </row>
    <row r="7591" spans="5:5" x14ac:dyDescent="0.3">
      <c r="E7591"/>
    </row>
    <row r="7592" spans="5:5" x14ac:dyDescent="0.3">
      <c r="E7592"/>
    </row>
    <row r="7593" spans="5:5" x14ac:dyDescent="0.3">
      <c r="E7593"/>
    </row>
    <row r="7594" spans="5:5" x14ac:dyDescent="0.3">
      <c r="E7594"/>
    </row>
    <row r="7595" spans="5:5" x14ac:dyDescent="0.3">
      <c r="E7595"/>
    </row>
    <row r="7596" spans="5:5" x14ac:dyDescent="0.3">
      <c r="E7596"/>
    </row>
    <row r="7597" spans="5:5" x14ac:dyDescent="0.3">
      <c r="E7597"/>
    </row>
    <row r="7598" spans="5:5" x14ac:dyDescent="0.3">
      <c r="E7598"/>
    </row>
    <row r="7599" spans="5:5" x14ac:dyDescent="0.3">
      <c r="E7599"/>
    </row>
    <row r="7600" spans="5:5" x14ac:dyDescent="0.3">
      <c r="E7600"/>
    </row>
    <row r="7601" spans="5:5" x14ac:dyDescent="0.3">
      <c r="E7601"/>
    </row>
    <row r="7602" spans="5:5" x14ac:dyDescent="0.3">
      <c r="E7602"/>
    </row>
    <row r="7603" spans="5:5" x14ac:dyDescent="0.3">
      <c r="E7603"/>
    </row>
    <row r="7604" spans="5:5" x14ac:dyDescent="0.3">
      <c r="E7604"/>
    </row>
    <row r="7605" spans="5:5" x14ac:dyDescent="0.3">
      <c r="E7605"/>
    </row>
    <row r="7606" spans="5:5" x14ac:dyDescent="0.3">
      <c r="E7606"/>
    </row>
    <row r="7607" spans="5:5" x14ac:dyDescent="0.3">
      <c r="E7607"/>
    </row>
    <row r="7608" spans="5:5" x14ac:dyDescent="0.3">
      <c r="E7608"/>
    </row>
    <row r="7609" spans="5:5" x14ac:dyDescent="0.3">
      <c r="E7609"/>
    </row>
    <row r="7610" spans="5:5" x14ac:dyDescent="0.3">
      <c r="E7610"/>
    </row>
    <row r="7611" spans="5:5" x14ac:dyDescent="0.3">
      <c r="E7611"/>
    </row>
    <row r="7612" spans="5:5" x14ac:dyDescent="0.3">
      <c r="E7612"/>
    </row>
    <row r="7613" spans="5:5" x14ac:dyDescent="0.3">
      <c r="E7613"/>
    </row>
    <row r="7614" spans="5:5" x14ac:dyDescent="0.3">
      <c r="E7614"/>
    </row>
    <row r="7615" spans="5:5" x14ac:dyDescent="0.3">
      <c r="E7615"/>
    </row>
    <row r="7616" spans="5:5" x14ac:dyDescent="0.3">
      <c r="E7616"/>
    </row>
    <row r="7617" spans="5:5" x14ac:dyDescent="0.3">
      <c r="E7617"/>
    </row>
    <row r="7618" spans="5:5" x14ac:dyDescent="0.3">
      <c r="E7618"/>
    </row>
    <row r="7619" spans="5:5" x14ac:dyDescent="0.3">
      <c r="E7619"/>
    </row>
    <row r="7620" spans="5:5" x14ac:dyDescent="0.3">
      <c r="E7620"/>
    </row>
    <row r="7621" spans="5:5" x14ac:dyDescent="0.3">
      <c r="E7621"/>
    </row>
    <row r="7622" spans="5:5" x14ac:dyDescent="0.3">
      <c r="E7622"/>
    </row>
    <row r="7623" spans="5:5" x14ac:dyDescent="0.3">
      <c r="E7623"/>
    </row>
    <row r="7624" spans="5:5" x14ac:dyDescent="0.3">
      <c r="E7624"/>
    </row>
    <row r="7625" spans="5:5" x14ac:dyDescent="0.3">
      <c r="E7625"/>
    </row>
    <row r="7626" spans="5:5" x14ac:dyDescent="0.3">
      <c r="E7626"/>
    </row>
    <row r="7627" spans="5:5" x14ac:dyDescent="0.3">
      <c r="E7627"/>
    </row>
    <row r="7628" spans="5:5" x14ac:dyDescent="0.3">
      <c r="E7628"/>
    </row>
    <row r="7629" spans="5:5" x14ac:dyDescent="0.3">
      <c r="E7629"/>
    </row>
    <row r="7630" spans="5:5" x14ac:dyDescent="0.3">
      <c r="E7630"/>
    </row>
    <row r="7631" spans="5:5" x14ac:dyDescent="0.3">
      <c r="E7631"/>
    </row>
    <row r="7632" spans="5:5" x14ac:dyDescent="0.3">
      <c r="E7632"/>
    </row>
    <row r="7633" spans="5:5" x14ac:dyDescent="0.3">
      <c r="E7633"/>
    </row>
    <row r="7634" spans="5:5" x14ac:dyDescent="0.3">
      <c r="E7634"/>
    </row>
    <row r="7635" spans="5:5" x14ac:dyDescent="0.3">
      <c r="E7635"/>
    </row>
    <row r="7636" spans="5:5" x14ac:dyDescent="0.3">
      <c r="E7636"/>
    </row>
    <row r="7637" spans="5:5" x14ac:dyDescent="0.3">
      <c r="E7637"/>
    </row>
    <row r="7638" spans="5:5" x14ac:dyDescent="0.3">
      <c r="E7638"/>
    </row>
    <row r="7639" spans="5:5" x14ac:dyDescent="0.3">
      <c r="E7639"/>
    </row>
    <row r="7640" spans="5:5" x14ac:dyDescent="0.3">
      <c r="E7640"/>
    </row>
    <row r="7641" spans="5:5" x14ac:dyDescent="0.3">
      <c r="E7641"/>
    </row>
    <row r="7642" spans="5:5" x14ac:dyDescent="0.3">
      <c r="E7642"/>
    </row>
    <row r="7643" spans="5:5" x14ac:dyDescent="0.3">
      <c r="E7643"/>
    </row>
    <row r="7644" spans="5:5" x14ac:dyDescent="0.3">
      <c r="E7644"/>
    </row>
    <row r="7645" spans="5:5" x14ac:dyDescent="0.3">
      <c r="E7645"/>
    </row>
    <row r="7646" spans="5:5" x14ac:dyDescent="0.3">
      <c r="E7646"/>
    </row>
    <row r="7647" spans="5:5" x14ac:dyDescent="0.3">
      <c r="E7647"/>
    </row>
    <row r="7648" spans="5:5" x14ac:dyDescent="0.3">
      <c r="E7648"/>
    </row>
    <row r="7649" spans="5:5" x14ac:dyDescent="0.3">
      <c r="E7649"/>
    </row>
    <row r="7650" spans="5:5" x14ac:dyDescent="0.3">
      <c r="E7650"/>
    </row>
    <row r="7651" spans="5:5" x14ac:dyDescent="0.3">
      <c r="E7651"/>
    </row>
    <row r="7652" spans="5:5" x14ac:dyDescent="0.3">
      <c r="E7652"/>
    </row>
    <row r="7653" spans="5:5" x14ac:dyDescent="0.3">
      <c r="E7653"/>
    </row>
    <row r="7654" spans="5:5" x14ac:dyDescent="0.3">
      <c r="E7654"/>
    </row>
    <row r="7655" spans="5:5" x14ac:dyDescent="0.3">
      <c r="E7655"/>
    </row>
    <row r="7656" spans="5:5" x14ac:dyDescent="0.3">
      <c r="E7656"/>
    </row>
    <row r="7657" spans="5:5" x14ac:dyDescent="0.3">
      <c r="E7657"/>
    </row>
    <row r="7658" spans="5:5" x14ac:dyDescent="0.3">
      <c r="E7658"/>
    </row>
    <row r="7659" spans="5:5" x14ac:dyDescent="0.3">
      <c r="E7659"/>
    </row>
    <row r="7660" spans="5:5" x14ac:dyDescent="0.3">
      <c r="E7660"/>
    </row>
    <row r="7661" spans="5:5" x14ac:dyDescent="0.3">
      <c r="E7661"/>
    </row>
    <row r="7662" spans="5:5" x14ac:dyDescent="0.3">
      <c r="E7662"/>
    </row>
    <row r="7663" spans="5:5" x14ac:dyDescent="0.3">
      <c r="E7663"/>
    </row>
    <row r="7664" spans="5:5" x14ac:dyDescent="0.3">
      <c r="E7664"/>
    </row>
    <row r="7665" spans="5:5" x14ac:dyDescent="0.3">
      <c r="E7665"/>
    </row>
    <row r="7666" spans="5:5" x14ac:dyDescent="0.3">
      <c r="E7666"/>
    </row>
    <row r="7667" spans="5:5" x14ac:dyDescent="0.3">
      <c r="E7667"/>
    </row>
    <row r="7668" spans="5:5" x14ac:dyDescent="0.3">
      <c r="E7668"/>
    </row>
    <row r="7669" spans="5:5" x14ac:dyDescent="0.3">
      <c r="E7669"/>
    </row>
    <row r="7670" spans="5:5" x14ac:dyDescent="0.3">
      <c r="E7670"/>
    </row>
    <row r="7671" spans="5:5" x14ac:dyDescent="0.3">
      <c r="E7671"/>
    </row>
    <row r="7672" spans="5:5" x14ac:dyDescent="0.3">
      <c r="E7672"/>
    </row>
    <row r="7673" spans="5:5" x14ac:dyDescent="0.3">
      <c r="E7673"/>
    </row>
    <row r="7674" spans="5:5" x14ac:dyDescent="0.3">
      <c r="E7674"/>
    </row>
    <row r="7675" spans="5:5" x14ac:dyDescent="0.3">
      <c r="E7675"/>
    </row>
    <row r="7676" spans="5:5" x14ac:dyDescent="0.3">
      <c r="E7676"/>
    </row>
    <row r="7677" spans="5:5" x14ac:dyDescent="0.3">
      <c r="E7677"/>
    </row>
    <row r="7678" spans="5:5" x14ac:dyDescent="0.3">
      <c r="E7678"/>
    </row>
    <row r="7679" spans="5:5" x14ac:dyDescent="0.3">
      <c r="E7679"/>
    </row>
    <row r="7680" spans="5:5" x14ac:dyDescent="0.3">
      <c r="E7680"/>
    </row>
    <row r="7681" spans="5:5" x14ac:dyDescent="0.3">
      <c r="E7681"/>
    </row>
    <row r="7682" spans="5:5" x14ac:dyDescent="0.3">
      <c r="E7682"/>
    </row>
    <row r="7683" spans="5:5" x14ac:dyDescent="0.3">
      <c r="E7683"/>
    </row>
    <row r="7684" spans="5:5" x14ac:dyDescent="0.3">
      <c r="E7684"/>
    </row>
    <row r="7685" spans="5:5" x14ac:dyDescent="0.3">
      <c r="E7685"/>
    </row>
    <row r="7686" spans="5:5" x14ac:dyDescent="0.3">
      <c r="E7686"/>
    </row>
    <row r="7687" spans="5:5" x14ac:dyDescent="0.3">
      <c r="E7687"/>
    </row>
    <row r="7688" spans="5:5" x14ac:dyDescent="0.3">
      <c r="E7688"/>
    </row>
    <row r="7689" spans="5:5" x14ac:dyDescent="0.3">
      <c r="E7689"/>
    </row>
    <row r="7690" spans="5:5" x14ac:dyDescent="0.3">
      <c r="E7690"/>
    </row>
    <row r="7691" spans="5:5" x14ac:dyDescent="0.3">
      <c r="E7691"/>
    </row>
    <row r="7692" spans="5:5" x14ac:dyDescent="0.3">
      <c r="E7692"/>
    </row>
    <row r="7693" spans="5:5" x14ac:dyDescent="0.3">
      <c r="E7693"/>
    </row>
    <row r="7694" spans="5:5" x14ac:dyDescent="0.3">
      <c r="E7694"/>
    </row>
    <row r="7695" spans="5:5" x14ac:dyDescent="0.3">
      <c r="E7695"/>
    </row>
    <row r="7696" spans="5:5" x14ac:dyDescent="0.3">
      <c r="E7696"/>
    </row>
    <row r="7697" spans="5:5" x14ac:dyDescent="0.3">
      <c r="E7697"/>
    </row>
    <row r="7698" spans="5:5" x14ac:dyDescent="0.3">
      <c r="E7698"/>
    </row>
    <row r="7699" spans="5:5" x14ac:dyDescent="0.3">
      <c r="E7699"/>
    </row>
    <row r="7700" spans="5:5" x14ac:dyDescent="0.3">
      <c r="E7700"/>
    </row>
    <row r="7701" spans="5:5" x14ac:dyDescent="0.3">
      <c r="E7701"/>
    </row>
    <row r="7702" spans="5:5" x14ac:dyDescent="0.3">
      <c r="E7702"/>
    </row>
    <row r="7703" spans="5:5" x14ac:dyDescent="0.3">
      <c r="E7703"/>
    </row>
    <row r="7704" spans="5:5" x14ac:dyDescent="0.3">
      <c r="E7704"/>
    </row>
    <row r="7705" spans="5:5" x14ac:dyDescent="0.3">
      <c r="E7705"/>
    </row>
    <row r="7706" spans="5:5" x14ac:dyDescent="0.3">
      <c r="E7706"/>
    </row>
    <row r="7707" spans="5:5" x14ac:dyDescent="0.3">
      <c r="E7707"/>
    </row>
    <row r="7708" spans="5:5" x14ac:dyDescent="0.3">
      <c r="E7708"/>
    </row>
    <row r="7709" spans="5:5" x14ac:dyDescent="0.3">
      <c r="E7709"/>
    </row>
    <row r="7710" spans="5:5" x14ac:dyDescent="0.3">
      <c r="E7710"/>
    </row>
    <row r="7711" spans="5:5" x14ac:dyDescent="0.3">
      <c r="E7711"/>
    </row>
    <row r="7712" spans="5:5" x14ac:dyDescent="0.3">
      <c r="E7712"/>
    </row>
    <row r="7713" spans="5:5" x14ac:dyDescent="0.3">
      <c r="E7713"/>
    </row>
    <row r="7714" spans="5:5" x14ac:dyDescent="0.3">
      <c r="E7714"/>
    </row>
    <row r="7715" spans="5:5" x14ac:dyDescent="0.3">
      <c r="E7715"/>
    </row>
    <row r="7716" spans="5:5" x14ac:dyDescent="0.3">
      <c r="E7716"/>
    </row>
    <row r="7717" spans="5:5" x14ac:dyDescent="0.3">
      <c r="E7717"/>
    </row>
    <row r="7718" spans="5:5" x14ac:dyDescent="0.3">
      <c r="E7718"/>
    </row>
    <row r="7719" spans="5:5" x14ac:dyDescent="0.3">
      <c r="E7719"/>
    </row>
    <row r="7720" spans="5:5" x14ac:dyDescent="0.3">
      <c r="E7720"/>
    </row>
    <row r="7721" spans="5:5" x14ac:dyDescent="0.3">
      <c r="E7721"/>
    </row>
    <row r="7722" spans="5:5" x14ac:dyDescent="0.3">
      <c r="E7722"/>
    </row>
    <row r="7723" spans="5:5" x14ac:dyDescent="0.3">
      <c r="E7723"/>
    </row>
    <row r="7724" spans="5:5" x14ac:dyDescent="0.3">
      <c r="E7724"/>
    </row>
    <row r="7725" spans="5:5" x14ac:dyDescent="0.3">
      <c r="E7725"/>
    </row>
    <row r="7726" spans="5:5" x14ac:dyDescent="0.3">
      <c r="E7726"/>
    </row>
    <row r="7727" spans="5:5" x14ac:dyDescent="0.3">
      <c r="E7727"/>
    </row>
    <row r="7728" spans="5:5" x14ac:dyDescent="0.3">
      <c r="E7728"/>
    </row>
    <row r="7729" spans="5:5" x14ac:dyDescent="0.3">
      <c r="E7729"/>
    </row>
    <row r="7730" spans="5:5" x14ac:dyDescent="0.3">
      <c r="E7730"/>
    </row>
    <row r="7731" spans="5:5" x14ac:dyDescent="0.3">
      <c r="E7731"/>
    </row>
    <row r="7732" spans="5:5" x14ac:dyDescent="0.3">
      <c r="E7732"/>
    </row>
    <row r="7733" spans="5:5" x14ac:dyDescent="0.3">
      <c r="E7733"/>
    </row>
    <row r="7734" spans="5:5" x14ac:dyDescent="0.3">
      <c r="E7734"/>
    </row>
    <row r="7735" spans="5:5" x14ac:dyDescent="0.3">
      <c r="E7735"/>
    </row>
    <row r="7736" spans="5:5" x14ac:dyDescent="0.3">
      <c r="E7736"/>
    </row>
    <row r="7737" spans="5:5" x14ac:dyDescent="0.3">
      <c r="E7737"/>
    </row>
    <row r="7738" spans="5:5" x14ac:dyDescent="0.3">
      <c r="E7738"/>
    </row>
    <row r="7739" spans="5:5" x14ac:dyDescent="0.3">
      <c r="E7739"/>
    </row>
    <row r="7740" spans="5:5" x14ac:dyDescent="0.3">
      <c r="E7740"/>
    </row>
    <row r="7741" spans="5:5" x14ac:dyDescent="0.3">
      <c r="E7741"/>
    </row>
    <row r="7742" spans="5:5" x14ac:dyDescent="0.3">
      <c r="E7742"/>
    </row>
    <row r="7743" spans="5:5" x14ac:dyDescent="0.3">
      <c r="E7743"/>
    </row>
    <row r="7744" spans="5:5" x14ac:dyDescent="0.3">
      <c r="E7744"/>
    </row>
    <row r="7745" spans="5:5" x14ac:dyDescent="0.3">
      <c r="E7745"/>
    </row>
    <row r="7746" spans="5:5" x14ac:dyDescent="0.3">
      <c r="E7746"/>
    </row>
    <row r="7747" spans="5:5" x14ac:dyDescent="0.3">
      <c r="E7747"/>
    </row>
    <row r="7748" spans="5:5" x14ac:dyDescent="0.3">
      <c r="E7748"/>
    </row>
    <row r="7749" spans="5:5" x14ac:dyDescent="0.3">
      <c r="E7749"/>
    </row>
    <row r="7750" spans="5:5" x14ac:dyDescent="0.3">
      <c r="E7750"/>
    </row>
    <row r="7751" spans="5:5" x14ac:dyDescent="0.3">
      <c r="E7751"/>
    </row>
    <row r="7752" spans="5:5" x14ac:dyDescent="0.3">
      <c r="E7752"/>
    </row>
    <row r="7753" spans="5:5" x14ac:dyDescent="0.3">
      <c r="E7753"/>
    </row>
    <row r="7754" spans="5:5" x14ac:dyDescent="0.3">
      <c r="E7754"/>
    </row>
    <row r="7755" spans="5:5" x14ac:dyDescent="0.3">
      <c r="E7755"/>
    </row>
    <row r="7756" spans="5:5" x14ac:dyDescent="0.3">
      <c r="E7756"/>
    </row>
    <row r="7757" spans="5:5" x14ac:dyDescent="0.3">
      <c r="E7757"/>
    </row>
    <row r="7758" spans="5:5" x14ac:dyDescent="0.3">
      <c r="E7758"/>
    </row>
    <row r="7759" spans="5:5" x14ac:dyDescent="0.3">
      <c r="E7759"/>
    </row>
    <row r="7760" spans="5:5" x14ac:dyDescent="0.3">
      <c r="E7760"/>
    </row>
    <row r="7761" spans="5:5" x14ac:dyDescent="0.3">
      <c r="E7761"/>
    </row>
    <row r="7762" spans="5:5" x14ac:dyDescent="0.3">
      <c r="E7762"/>
    </row>
    <row r="7763" spans="5:5" x14ac:dyDescent="0.3">
      <c r="E7763"/>
    </row>
    <row r="7764" spans="5:5" x14ac:dyDescent="0.3">
      <c r="E7764"/>
    </row>
    <row r="7765" spans="5:5" x14ac:dyDescent="0.3">
      <c r="E7765"/>
    </row>
    <row r="7766" spans="5:5" x14ac:dyDescent="0.3">
      <c r="E7766"/>
    </row>
    <row r="7767" spans="5:5" x14ac:dyDescent="0.3">
      <c r="E7767"/>
    </row>
    <row r="7768" spans="5:5" x14ac:dyDescent="0.3">
      <c r="E7768"/>
    </row>
    <row r="7769" spans="5:5" x14ac:dyDescent="0.3">
      <c r="E7769"/>
    </row>
    <row r="7770" spans="5:5" x14ac:dyDescent="0.3">
      <c r="E7770"/>
    </row>
    <row r="7771" spans="5:5" x14ac:dyDescent="0.3">
      <c r="E7771"/>
    </row>
    <row r="7772" spans="5:5" x14ac:dyDescent="0.3">
      <c r="E7772"/>
    </row>
    <row r="7773" spans="5:5" x14ac:dyDescent="0.3">
      <c r="E7773"/>
    </row>
    <row r="7774" spans="5:5" x14ac:dyDescent="0.3">
      <c r="E7774"/>
    </row>
    <row r="7775" spans="5:5" x14ac:dyDescent="0.3">
      <c r="E7775"/>
    </row>
    <row r="7776" spans="5:5" x14ac:dyDescent="0.3">
      <c r="E7776"/>
    </row>
    <row r="7777" spans="5:5" x14ac:dyDescent="0.3">
      <c r="E7777"/>
    </row>
    <row r="7778" spans="5:5" x14ac:dyDescent="0.3">
      <c r="E7778"/>
    </row>
    <row r="7779" spans="5:5" x14ac:dyDescent="0.3">
      <c r="E7779"/>
    </row>
    <row r="7780" spans="5:5" x14ac:dyDescent="0.3">
      <c r="E7780"/>
    </row>
    <row r="7781" spans="5:5" x14ac:dyDescent="0.3">
      <c r="E7781"/>
    </row>
    <row r="7782" spans="5:5" x14ac:dyDescent="0.3">
      <c r="E7782"/>
    </row>
    <row r="7783" spans="5:5" x14ac:dyDescent="0.3">
      <c r="E7783"/>
    </row>
    <row r="7784" spans="5:5" x14ac:dyDescent="0.3">
      <c r="E7784"/>
    </row>
    <row r="7785" spans="5:5" x14ac:dyDescent="0.3">
      <c r="E7785"/>
    </row>
    <row r="7786" spans="5:5" x14ac:dyDescent="0.3">
      <c r="E7786"/>
    </row>
    <row r="7787" spans="5:5" x14ac:dyDescent="0.3">
      <c r="E7787"/>
    </row>
    <row r="7788" spans="5:5" x14ac:dyDescent="0.3">
      <c r="E7788"/>
    </row>
    <row r="7789" spans="5:5" x14ac:dyDescent="0.3">
      <c r="E7789"/>
    </row>
    <row r="7790" spans="5:5" x14ac:dyDescent="0.3">
      <c r="E7790"/>
    </row>
    <row r="7791" spans="5:5" x14ac:dyDescent="0.3">
      <c r="E7791"/>
    </row>
    <row r="7792" spans="5:5" x14ac:dyDescent="0.3">
      <c r="E7792"/>
    </row>
    <row r="7793" spans="5:5" x14ac:dyDescent="0.3">
      <c r="E7793"/>
    </row>
    <row r="7794" spans="5:5" x14ac:dyDescent="0.3">
      <c r="E7794"/>
    </row>
    <row r="7795" spans="5:5" x14ac:dyDescent="0.3">
      <c r="E7795"/>
    </row>
    <row r="7796" spans="5:5" x14ac:dyDescent="0.3">
      <c r="E7796"/>
    </row>
    <row r="7797" spans="5:5" x14ac:dyDescent="0.3">
      <c r="E7797"/>
    </row>
    <row r="7798" spans="5:5" x14ac:dyDescent="0.3">
      <c r="E7798"/>
    </row>
    <row r="7799" spans="5:5" x14ac:dyDescent="0.3">
      <c r="E7799"/>
    </row>
    <row r="7800" spans="5:5" x14ac:dyDescent="0.3">
      <c r="E7800"/>
    </row>
    <row r="7801" spans="5:5" x14ac:dyDescent="0.3">
      <c r="E7801"/>
    </row>
    <row r="7802" spans="5:5" x14ac:dyDescent="0.3">
      <c r="E7802"/>
    </row>
    <row r="7803" spans="5:5" x14ac:dyDescent="0.3">
      <c r="E7803"/>
    </row>
    <row r="7804" spans="5:5" x14ac:dyDescent="0.3">
      <c r="E7804"/>
    </row>
    <row r="7805" spans="5:5" x14ac:dyDescent="0.3">
      <c r="E7805"/>
    </row>
    <row r="7806" spans="5:5" x14ac:dyDescent="0.3">
      <c r="E7806"/>
    </row>
    <row r="7807" spans="5:5" x14ac:dyDescent="0.3">
      <c r="E7807"/>
    </row>
    <row r="7808" spans="5:5" x14ac:dyDescent="0.3">
      <c r="E7808"/>
    </row>
    <row r="7809" spans="5:5" x14ac:dyDescent="0.3">
      <c r="E7809"/>
    </row>
    <row r="7810" spans="5:5" x14ac:dyDescent="0.3">
      <c r="E7810"/>
    </row>
    <row r="7811" spans="5:5" x14ac:dyDescent="0.3">
      <c r="E7811"/>
    </row>
    <row r="7812" spans="5:5" x14ac:dyDescent="0.3">
      <c r="E7812"/>
    </row>
    <row r="7813" spans="5:5" x14ac:dyDescent="0.3">
      <c r="E7813"/>
    </row>
    <row r="7814" spans="5:5" x14ac:dyDescent="0.3">
      <c r="E7814"/>
    </row>
    <row r="7815" spans="5:5" x14ac:dyDescent="0.3">
      <c r="E7815"/>
    </row>
    <row r="7816" spans="5:5" x14ac:dyDescent="0.3">
      <c r="E7816"/>
    </row>
    <row r="7817" spans="5:5" x14ac:dyDescent="0.3">
      <c r="E7817"/>
    </row>
    <row r="7818" spans="5:5" x14ac:dyDescent="0.3">
      <c r="E7818"/>
    </row>
    <row r="7819" spans="5:5" x14ac:dyDescent="0.3">
      <c r="E7819"/>
    </row>
    <row r="7820" spans="5:5" x14ac:dyDescent="0.3">
      <c r="E7820"/>
    </row>
    <row r="7821" spans="5:5" x14ac:dyDescent="0.3">
      <c r="E7821"/>
    </row>
    <row r="7822" spans="5:5" x14ac:dyDescent="0.3">
      <c r="E7822"/>
    </row>
    <row r="7823" spans="5:5" x14ac:dyDescent="0.3">
      <c r="E7823"/>
    </row>
    <row r="7824" spans="5:5" x14ac:dyDescent="0.3">
      <c r="E7824"/>
    </row>
    <row r="7825" spans="5:5" x14ac:dyDescent="0.3">
      <c r="E7825"/>
    </row>
    <row r="7826" spans="5:5" x14ac:dyDescent="0.3">
      <c r="E7826"/>
    </row>
    <row r="7827" spans="5:5" x14ac:dyDescent="0.3">
      <c r="E7827"/>
    </row>
    <row r="7828" spans="5:5" x14ac:dyDescent="0.3">
      <c r="E7828"/>
    </row>
    <row r="7829" spans="5:5" x14ac:dyDescent="0.3">
      <c r="E7829"/>
    </row>
    <row r="7830" spans="5:5" x14ac:dyDescent="0.3">
      <c r="E7830"/>
    </row>
    <row r="7831" spans="5:5" x14ac:dyDescent="0.3">
      <c r="E7831"/>
    </row>
    <row r="7832" spans="5:5" x14ac:dyDescent="0.3">
      <c r="E7832"/>
    </row>
    <row r="7833" spans="5:5" x14ac:dyDescent="0.3">
      <c r="E7833"/>
    </row>
    <row r="7834" spans="5:5" x14ac:dyDescent="0.3">
      <c r="E7834"/>
    </row>
    <row r="7835" spans="5:5" x14ac:dyDescent="0.3">
      <c r="E7835"/>
    </row>
    <row r="7836" spans="5:5" x14ac:dyDescent="0.3">
      <c r="E7836"/>
    </row>
    <row r="7837" spans="5:5" x14ac:dyDescent="0.3">
      <c r="E7837"/>
    </row>
    <row r="7838" spans="5:5" x14ac:dyDescent="0.3">
      <c r="E7838"/>
    </row>
    <row r="7839" spans="5:5" x14ac:dyDescent="0.3">
      <c r="E7839"/>
    </row>
    <row r="7840" spans="5:5" x14ac:dyDescent="0.3">
      <c r="E7840"/>
    </row>
    <row r="7841" spans="5:5" x14ac:dyDescent="0.3">
      <c r="E7841"/>
    </row>
    <row r="7842" spans="5:5" x14ac:dyDescent="0.3">
      <c r="E7842"/>
    </row>
    <row r="7843" spans="5:5" x14ac:dyDescent="0.3">
      <c r="E7843"/>
    </row>
    <row r="7844" spans="5:5" x14ac:dyDescent="0.3">
      <c r="E7844"/>
    </row>
    <row r="7845" spans="5:5" x14ac:dyDescent="0.3">
      <c r="E7845"/>
    </row>
    <row r="7846" spans="5:5" x14ac:dyDescent="0.3">
      <c r="E7846"/>
    </row>
    <row r="7847" spans="5:5" x14ac:dyDescent="0.3">
      <c r="E7847"/>
    </row>
    <row r="7848" spans="5:5" x14ac:dyDescent="0.3">
      <c r="E7848"/>
    </row>
    <row r="7849" spans="5:5" x14ac:dyDescent="0.3">
      <c r="E7849"/>
    </row>
    <row r="7850" spans="5:5" x14ac:dyDescent="0.3">
      <c r="E7850"/>
    </row>
    <row r="7851" spans="5:5" x14ac:dyDescent="0.3">
      <c r="E7851"/>
    </row>
    <row r="7852" spans="5:5" x14ac:dyDescent="0.3">
      <c r="E7852"/>
    </row>
    <row r="7853" spans="5:5" x14ac:dyDescent="0.3">
      <c r="E7853"/>
    </row>
    <row r="7854" spans="5:5" x14ac:dyDescent="0.3">
      <c r="E7854"/>
    </row>
    <row r="7855" spans="5:5" x14ac:dyDescent="0.3">
      <c r="E7855"/>
    </row>
    <row r="7856" spans="5:5" x14ac:dyDescent="0.3">
      <c r="E7856"/>
    </row>
    <row r="7857" spans="5:5" x14ac:dyDescent="0.3">
      <c r="E7857"/>
    </row>
    <row r="7858" spans="5:5" x14ac:dyDescent="0.3">
      <c r="E7858"/>
    </row>
    <row r="7859" spans="5:5" x14ac:dyDescent="0.3">
      <c r="E7859"/>
    </row>
    <row r="7860" spans="5:5" x14ac:dyDescent="0.3">
      <c r="E7860"/>
    </row>
    <row r="7861" spans="5:5" x14ac:dyDescent="0.3">
      <c r="E7861"/>
    </row>
    <row r="7862" spans="5:5" x14ac:dyDescent="0.3">
      <c r="E7862"/>
    </row>
    <row r="7863" spans="5:5" x14ac:dyDescent="0.3">
      <c r="E7863"/>
    </row>
    <row r="7864" spans="5:5" x14ac:dyDescent="0.3">
      <c r="E7864"/>
    </row>
    <row r="7865" spans="5:5" x14ac:dyDescent="0.3">
      <c r="E7865"/>
    </row>
    <row r="7866" spans="5:5" x14ac:dyDescent="0.3">
      <c r="E7866"/>
    </row>
    <row r="7867" spans="5:5" x14ac:dyDescent="0.3">
      <c r="E7867"/>
    </row>
    <row r="7868" spans="5:5" x14ac:dyDescent="0.3">
      <c r="E7868"/>
    </row>
    <row r="7869" spans="5:5" x14ac:dyDescent="0.3">
      <c r="E7869"/>
    </row>
    <row r="7870" spans="5:5" x14ac:dyDescent="0.3">
      <c r="E7870"/>
    </row>
    <row r="7871" spans="5:5" x14ac:dyDescent="0.3">
      <c r="E7871"/>
    </row>
    <row r="7872" spans="5:5" x14ac:dyDescent="0.3">
      <c r="E7872"/>
    </row>
    <row r="7873" spans="5:5" x14ac:dyDescent="0.3">
      <c r="E7873"/>
    </row>
    <row r="7874" spans="5:5" x14ac:dyDescent="0.3">
      <c r="E7874"/>
    </row>
    <row r="7875" spans="5:5" x14ac:dyDescent="0.3">
      <c r="E7875"/>
    </row>
    <row r="7876" spans="5:5" x14ac:dyDescent="0.3">
      <c r="E7876"/>
    </row>
    <row r="7877" spans="5:5" x14ac:dyDescent="0.3">
      <c r="E7877"/>
    </row>
    <row r="7878" spans="5:5" x14ac:dyDescent="0.3">
      <c r="E7878"/>
    </row>
    <row r="7879" spans="5:5" x14ac:dyDescent="0.3">
      <c r="E7879"/>
    </row>
    <row r="7880" spans="5:5" x14ac:dyDescent="0.3">
      <c r="E7880"/>
    </row>
    <row r="7881" spans="5:5" x14ac:dyDescent="0.3">
      <c r="E7881"/>
    </row>
    <row r="7882" spans="5:5" x14ac:dyDescent="0.3">
      <c r="E7882"/>
    </row>
    <row r="7883" spans="5:5" x14ac:dyDescent="0.3">
      <c r="E7883"/>
    </row>
    <row r="7884" spans="5:5" x14ac:dyDescent="0.3">
      <c r="E7884"/>
    </row>
    <row r="7885" spans="5:5" x14ac:dyDescent="0.3">
      <c r="E7885"/>
    </row>
    <row r="7886" spans="5:5" x14ac:dyDescent="0.3">
      <c r="E7886"/>
    </row>
    <row r="7887" spans="5:5" x14ac:dyDescent="0.3">
      <c r="E7887"/>
    </row>
    <row r="7888" spans="5:5" x14ac:dyDescent="0.3">
      <c r="E7888"/>
    </row>
    <row r="7889" spans="5:5" x14ac:dyDescent="0.3">
      <c r="E7889"/>
    </row>
    <row r="7890" spans="5:5" x14ac:dyDescent="0.3">
      <c r="E7890"/>
    </row>
    <row r="7891" spans="5:5" x14ac:dyDescent="0.3">
      <c r="E7891"/>
    </row>
    <row r="7892" spans="5:5" x14ac:dyDescent="0.3">
      <c r="E7892"/>
    </row>
    <row r="7893" spans="5:5" x14ac:dyDescent="0.3">
      <c r="E7893"/>
    </row>
    <row r="7894" spans="5:5" x14ac:dyDescent="0.3">
      <c r="E7894"/>
    </row>
    <row r="7895" spans="5:5" x14ac:dyDescent="0.3">
      <c r="E7895"/>
    </row>
    <row r="7896" spans="5:5" x14ac:dyDescent="0.3">
      <c r="E7896"/>
    </row>
    <row r="7897" spans="5:5" x14ac:dyDescent="0.3">
      <c r="E7897"/>
    </row>
    <row r="7898" spans="5:5" x14ac:dyDescent="0.3">
      <c r="E7898"/>
    </row>
    <row r="7899" spans="5:5" x14ac:dyDescent="0.3">
      <c r="E7899"/>
    </row>
    <row r="7900" spans="5:5" x14ac:dyDescent="0.3">
      <c r="E7900"/>
    </row>
    <row r="7901" spans="5:5" x14ac:dyDescent="0.3">
      <c r="E7901"/>
    </row>
    <row r="7902" spans="5:5" x14ac:dyDescent="0.3">
      <c r="E7902"/>
    </row>
    <row r="7903" spans="5:5" x14ac:dyDescent="0.3">
      <c r="E7903"/>
    </row>
    <row r="7904" spans="5:5" x14ac:dyDescent="0.3">
      <c r="E7904"/>
    </row>
    <row r="7905" spans="5:5" x14ac:dyDescent="0.3">
      <c r="E7905"/>
    </row>
    <row r="7906" spans="5:5" x14ac:dyDescent="0.3">
      <c r="E7906"/>
    </row>
    <row r="7907" spans="5:5" x14ac:dyDescent="0.3">
      <c r="E7907"/>
    </row>
    <row r="7908" spans="5:5" x14ac:dyDescent="0.3">
      <c r="E7908"/>
    </row>
    <row r="7909" spans="5:5" x14ac:dyDescent="0.3">
      <c r="E7909"/>
    </row>
    <row r="7910" spans="5:5" x14ac:dyDescent="0.3">
      <c r="E7910"/>
    </row>
    <row r="7911" spans="5:5" x14ac:dyDescent="0.3">
      <c r="E7911"/>
    </row>
    <row r="7912" spans="5:5" x14ac:dyDescent="0.3">
      <c r="E7912"/>
    </row>
    <row r="7913" spans="5:5" x14ac:dyDescent="0.3">
      <c r="E7913"/>
    </row>
    <row r="7914" spans="5:5" x14ac:dyDescent="0.3">
      <c r="E7914"/>
    </row>
    <row r="7915" spans="5:5" x14ac:dyDescent="0.3">
      <c r="E7915"/>
    </row>
    <row r="7916" spans="5:5" x14ac:dyDescent="0.3">
      <c r="E7916"/>
    </row>
    <row r="7917" spans="5:5" x14ac:dyDescent="0.3">
      <c r="E7917"/>
    </row>
    <row r="7918" spans="5:5" x14ac:dyDescent="0.3">
      <c r="E7918"/>
    </row>
    <row r="7919" spans="5:5" x14ac:dyDescent="0.3">
      <c r="E7919"/>
    </row>
    <row r="7920" spans="5:5" x14ac:dyDescent="0.3">
      <c r="E7920"/>
    </row>
    <row r="7921" spans="5:5" x14ac:dyDescent="0.3">
      <c r="E7921"/>
    </row>
    <row r="7922" spans="5:5" x14ac:dyDescent="0.3">
      <c r="E7922"/>
    </row>
    <row r="7923" spans="5:5" x14ac:dyDescent="0.3">
      <c r="E7923"/>
    </row>
    <row r="7924" spans="5:5" x14ac:dyDescent="0.3">
      <c r="E7924"/>
    </row>
    <row r="7925" spans="5:5" x14ac:dyDescent="0.3">
      <c r="E7925"/>
    </row>
    <row r="7926" spans="5:5" x14ac:dyDescent="0.3">
      <c r="E7926"/>
    </row>
    <row r="7927" spans="5:5" x14ac:dyDescent="0.3">
      <c r="E7927"/>
    </row>
    <row r="7928" spans="5:5" x14ac:dyDescent="0.3">
      <c r="E7928"/>
    </row>
    <row r="7929" spans="5:5" x14ac:dyDescent="0.3">
      <c r="E7929"/>
    </row>
    <row r="7930" spans="5:5" x14ac:dyDescent="0.3">
      <c r="E7930"/>
    </row>
    <row r="7931" spans="5:5" x14ac:dyDescent="0.3">
      <c r="E7931"/>
    </row>
    <row r="7932" spans="5:5" x14ac:dyDescent="0.3">
      <c r="E7932"/>
    </row>
    <row r="7933" spans="5:5" x14ac:dyDescent="0.3">
      <c r="E7933"/>
    </row>
    <row r="7934" spans="5:5" x14ac:dyDescent="0.3">
      <c r="E7934"/>
    </row>
    <row r="7935" spans="5:5" x14ac:dyDescent="0.3">
      <c r="E7935"/>
    </row>
    <row r="7936" spans="5:5" x14ac:dyDescent="0.3">
      <c r="E7936"/>
    </row>
    <row r="7937" spans="5:5" x14ac:dyDescent="0.3">
      <c r="E7937"/>
    </row>
    <row r="7938" spans="5:5" x14ac:dyDescent="0.3">
      <c r="E7938"/>
    </row>
    <row r="7939" spans="5:5" x14ac:dyDescent="0.3">
      <c r="E7939"/>
    </row>
    <row r="7940" spans="5:5" x14ac:dyDescent="0.3">
      <c r="E7940"/>
    </row>
    <row r="7941" spans="5:5" x14ac:dyDescent="0.3">
      <c r="E7941"/>
    </row>
    <row r="7942" spans="5:5" x14ac:dyDescent="0.3">
      <c r="E7942"/>
    </row>
    <row r="7943" spans="5:5" x14ac:dyDescent="0.3">
      <c r="E7943"/>
    </row>
    <row r="7944" spans="5:5" x14ac:dyDescent="0.3">
      <c r="E7944"/>
    </row>
    <row r="7945" spans="5:5" x14ac:dyDescent="0.3">
      <c r="E7945"/>
    </row>
    <row r="7946" spans="5:5" x14ac:dyDescent="0.3">
      <c r="E7946"/>
    </row>
    <row r="7947" spans="5:5" x14ac:dyDescent="0.3">
      <c r="E7947"/>
    </row>
    <row r="7948" spans="5:5" x14ac:dyDescent="0.3">
      <c r="E7948"/>
    </row>
    <row r="7949" spans="5:5" x14ac:dyDescent="0.3">
      <c r="E7949"/>
    </row>
    <row r="7950" spans="5:5" x14ac:dyDescent="0.3">
      <c r="E7950"/>
    </row>
    <row r="7951" spans="5:5" x14ac:dyDescent="0.3">
      <c r="E7951"/>
    </row>
    <row r="7952" spans="5:5" x14ac:dyDescent="0.3">
      <c r="E7952"/>
    </row>
    <row r="7953" spans="5:5" x14ac:dyDescent="0.3">
      <c r="E7953"/>
    </row>
    <row r="7954" spans="5:5" x14ac:dyDescent="0.3">
      <c r="E7954"/>
    </row>
    <row r="7955" spans="5:5" x14ac:dyDescent="0.3">
      <c r="E7955"/>
    </row>
    <row r="7956" spans="5:5" x14ac:dyDescent="0.3">
      <c r="E7956"/>
    </row>
    <row r="7957" spans="5:5" x14ac:dyDescent="0.3">
      <c r="E7957"/>
    </row>
    <row r="7958" spans="5:5" x14ac:dyDescent="0.3">
      <c r="E7958"/>
    </row>
    <row r="7959" spans="5:5" x14ac:dyDescent="0.3">
      <c r="E7959"/>
    </row>
    <row r="7960" spans="5:5" x14ac:dyDescent="0.3">
      <c r="E7960"/>
    </row>
    <row r="7961" spans="5:5" x14ac:dyDescent="0.3">
      <c r="E7961"/>
    </row>
    <row r="7962" spans="5:5" x14ac:dyDescent="0.3">
      <c r="E7962"/>
    </row>
    <row r="7963" spans="5:5" x14ac:dyDescent="0.3">
      <c r="E7963"/>
    </row>
    <row r="7964" spans="5:5" x14ac:dyDescent="0.3">
      <c r="E7964"/>
    </row>
    <row r="7965" spans="5:5" x14ac:dyDescent="0.3">
      <c r="E7965"/>
    </row>
    <row r="7966" spans="5:5" x14ac:dyDescent="0.3">
      <c r="E7966"/>
    </row>
    <row r="7967" spans="5:5" x14ac:dyDescent="0.3">
      <c r="E7967"/>
    </row>
    <row r="7968" spans="5:5" x14ac:dyDescent="0.3">
      <c r="E7968"/>
    </row>
    <row r="7969" spans="5:5" x14ac:dyDescent="0.3">
      <c r="E7969"/>
    </row>
    <row r="7970" spans="5:5" x14ac:dyDescent="0.3">
      <c r="E7970"/>
    </row>
    <row r="7971" spans="5:5" x14ac:dyDescent="0.3">
      <c r="E7971"/>
    </row>
    <row r="7972" spans="5:5" x14ac:dyDescent="0.3">
      <c r="E7972"/>
    </row>
    <row r="7973" spans="5:5" x14ac:dyDescent="0.3">
      <c r="E7973"/>
    </row>
    <row r="7974" spans="5:5" x14ac:dyDescent="0.3">
      <c r="E7974"/>
    </row>
    <row r="7975" spans="5:5" x14ac:dyDescent="0.3">
      <c r="E7975"/>
    </row>
    <row r="7976" spans="5:5" x14ac:dyDescent="0.3">
      <c r="E7976"/>
    </row>
    <row r="7977" spans="5:5" x14ac:dyDescent="0.3">
      <c r="E7977"/>
    </row>
    <row r="7978" spans="5:5" x14ac:dyDescent="0.3">
      <c r="E7978"/>
    </row>
    <row r="7979" spans="5:5" x14ac:dyDescent="0.3">
      <c r="E7979"/>
    </row>
    <row r="7980" spans="5:5" x14ac:dyDescent="0.3">
      <c r="E7980"/>
    </row>
    <row r="7981" spans="5:5" x14ac:dyDescent="0.3">
      <c r="E7981"/>
    </row>
    <row r="7982" spans="5:5" x14ac:dyDescent="0.3">
      <c r="E7982"/>
    </row>
    <row r="7983" spans="5:5" x14ac:dyDescent="0.3">
      <c r="E7983"/>
    </row>
    <row r="7984" spans="5:5" x14ac:dyDescent="0.3">
      <c r="E7984"/>
    </row>
    <row r="7985" spans="5:5" x14ac:dyDescent="0.3">
      <c r="E7985"/>
    </row>
    <row r="7986" spans="5:5" x14ac:dyDescent="0.3">
      <c r="E7986"/>
    </row>
    <row r="7987" spans="5:5" x14ac:dyDescent="0.3">
      <c r="E7987"/>
    </row>
    <row r="7988" spans="5:5" x14ac:dyDescent="0.3">
      <c r="E7988"/>
    </row>
    <row r="7989" spans="5:5" x14ac:dyDescent="0.3">
      <c r="E7989"/>
    </row>
    <row r="7990" spans="5:5" x14ac:dyDescent="0.3">
      <c r="E7990"/>
    </row>
    <row r="7991" spans="5:5" x14ac:dyDescent="0.3">
      <c r="E7991"/>
    </row>
    <row r="7992" spans="5:5" x14ac:dyDescent="0.3">
      <c r="E7992"/>
    </row>
    <row r="7993" spans="5:5" x14ac:dyDescent="0.3">
      <c r="E7993"/>
    </row>
    <row r="7994" spans="5:5" x14ac:dyDescent="0.3">
      <c r="E7994"/>
    </row>
    <row r="7995" spans="5:5" x14ac:dyDescent="0.3">
      <c r="E7995"/>
    </row>
    <row r="7996" spans="5:5" x14ac:dyDescent="0.3">
      <c r="E7996"/>
    </row>
    <row r="7997" spans="5:5" x14ac:dyDescent="0.3">
      <c r="E7997"/>
    </row>
    <row r="7998" spans="5:5" x14ac:dyDescent="0.3">
      <c r="E7998"/>
    </row>
    <row r="7999" spans="5:5" x14ac:dyDescent="0.3">
      <c r="E7999"/>
    </row>
    <row r="8000" spans="5:5" x14ac:dyDescent="0.3">
      <c r="E8000"/>
    </row>
    <row r="8001" spans="5:5" x14ac:dyDescent="0.3">
      <c r="E8001"/>
    </row>
    <row r="8002" spans="5:5" x14ac:dyDescent="0.3">
      <c r="E8002"/>
    </row>
    <row r="8003" spans="5:5" x14ac:dyDescent="0.3">
      <c r="E8003"/>
    </row>
    <row r="8004" spans="5:5" x14ac:dyDescent="0.3">
      <c r="E8004"/>
    </row>
    <row r="8005" spans="5:5" x14ac:dyDescent="0.3">
      <c r="E8005"/>
    </row>
    <row r="8006" spans="5:5" x14ac:dyDescent="0.3">
      <c r="E8006"/>
    </row>
    <row r="8007" spans="5:5" x14ac:dyDescent="0.3">
      <c r="E8007"/>
    </row>
    <row r="8008" spans="5:5" x14ac:dyDescent="0.3">
      <c r="E8008"/>
    </row>
    <row r="8009" spans="5:5" x14ac:dyDescent="0.3">
      <c r="E8009"/>
    </row>
    <row r="8010" spans="5:5" x14ac:dyDescent="0.3">
      <c r="E8010"/>
    </row>
    <row r="8011" spans="5:5" x14ac:dyDescent="0.3">
      <c r="E8011"/>
    </row>
    <row r="8012" spans="5:5" x14ac:dyDescent="0.3">
      <c r="E8012"/>
    </row>
    <row r="8013" spans="5:5" x14ac:dyDescent="0.3">
      <c r="E8013"/>
    </row>
    <row r="8014" spans="5:5" x14ac:dyDescent="0.3">
      <c r="E8014"/>
    </row>
    <row r="8015" spans="5:5" x14ac:dyDescent="0.3">
      <c r="E8015"/>
    </row>
    <row r="8016" spans="5:5" x14ac:dyDescent="0.3">
      <c r="E8016"/>
    </row>
    <row r="8017" spans="5:5" x14ac:dyDescent="0.3">
      <c r="E8017"/>
    </row>
    <row r="8018" spans="5:5" x14ac:dyDescent="0.3">
      <c r="E8018"/>
    </row>
    <row r="8019" spans="5:5" x14ac:dyDescent="0.3">
      <c r="E8019"/>
    </row>
    <row r="8020" spans="5:5" x14ac:dyDescent="0.3">
      <c r="E8020"/>
    </row>
    <row r="8021" spans="5:5" x14ac:dyDescent="0.3">
      <c r="E8021"/>
    </row>
    <row r="8022" spans="5:5" x14ac:dyDescent="0.3">
      <c r="E8022"/>
    </row>
    <row r="8023" spans="5:5" x14ac:dyDescent="0.3">
      <c r="E8023"/>
    </row>
    <row r="8024" spans="5:5" x14ac:dyDescent="0.3">
      <c r="E8024"/>
    </row>
    <row r="8025" spans="5:5" x14ac:dyDescent="0.3">
      <c r="E8025"/>
    </row>
    <row r="8026" spans="5:5" x14ac:dyDescent="0.3">
      <c r="E8026"/>
    </row>
    <row r="8027" spans="5:5" x14ac:dyDescent="0.3">
      <c r="E8027"/>
    </row>
    <row r="8028" spans="5:5" x14ac:dyDescent="0.3">
      <c r="E8028"/>
    </row>
    <row r="8029" spans="5:5" x14ac:dyDescent="0.3">
      <c r="E8029"/>
    </row>
    <row r="8030" spans="5:5" x14ac:dyDescent="0.3">
      <c r="E8030"/>
    </row>
    <row r="8031" spans="5:5" x14ac:dyDescent="0.3">
      <c r="E8031"/>
    </row>
    <row r="8032" spans="5:5" x14ac:dyDescent="0.3">
      <c r="E8032"/>
    </row>
    <row r="8033" spans="5:5" x14ac:dyDescent="0.3">
      <c r="E8033"/>
    </row>
    <row r="8034" spans="5:5" x14ac:dyDescent="0.3">
      <c r="E8034"/>
    </row>
    <row r="8035" spans="5:5" x14ac:dyDescent="0.3">
      <c r="E8035"/>
    </row>
    <row r="8036" spans="5:5" x14ac:dyDescent="0.3">
      <c r="E8036"/>
    </row>
    <row r="8037" spans="5:5" x14ac:dyDescent="0.3">
      <c r="E8037"/>
    </row>
    <row r="8038" spans="5:5" x14ac:dyDescent="0.3">
      <c r="E8038"/>
    </row>
    <row r="8039" spans="5:5" x14ac:dyDescent="0.3">
      <c r="E8039"/>
    </row>
    <row r="8040" spans="5:5" x14ac:dyDescent="0.3">
      <c r="E8040"/>
    </row>
    <row r="8041" spans="5:5" x14ac:dyDescent="0.3">
      <c r="E8041"/>
    </row>
    <row r="8042" spans="5:5" x14ac:dyDescent="0.3">
      <c r="E8042"/>
    </row>
    <row r="8043" spans="5:5" x14ac:dyDescent="0.3">
      <c r="E8043"/>
    </row>
    <row r="8044" spans="5:5" x14ac:dyDescent="0.3">
      <c r="E8044"/>
    </row>
    <row r="8045" spans="5:5" x14ac:dyDescent="0.3">
      <c r="E8045"/>
    </row>
    <row r="8046" spans="5:5" x14ac:dyDescent="0.3">
      <c r="E8046"/>
    </row>
    <row r="8047" spans="5:5" x14ac:dyDescent="0.3">
      <c r="E8047"/>
    </row>
    <row r="8048" spans="5:5" x14ac:dyDescent="0.3">
      <c r="E8048"/>
    </row>
    <row r="8049" spans="5:5" x14ac:dyDescent="0.3">
      <c r="E8049"/>
    </row>
    <row r="8050" spans="5:5" x14ac:dyDescent="0.3">
      <c r="E8050"/>
    </row>
    <row r="8051" spans="5:5" x14ac:dyDescent="0.3">
      <c r="E8051"/>
    </row>
    <row r="8052" spans="5:5" x14ac:dyDescent="0.3">
      <c r="E8052"/>
    </row>
    <row r="8053" spans="5:5" x14ac:dyDescent="0.3">
      <c r="E8053"/>
    </row>
    <row r="8054" spans="5:5" x14ac:dyDescent="0.3">
      <c r="E8054"/>
    </row>
    <row r="8055" spans="5:5" x14ac:dyDescent="0.3">
      <c r="E8055"/>
    </row>
    <row r="8056" spans="5:5" x14ac:dyDescent="0.3">
      <c r="E8056"/>
    </row>
    <row r="8057" spans="5:5" x14ac:dyDescent="0.3">
      <c r="E8057"/>
    </row>
    <row r="8058" spans="5:5" x14ac:dyDescent="0.3">
      <c r="E8058"/>
    </row>
    <row r="8059" spans="5:5" x14ac:dyDescent="0.3">
      <c r="E8059"/>
    </row>
    <row r="8060" spans="5:5" x14ac:dyDescent="0.3">
      <c r="E8060"/>
    </row>
    <row r="8061" spans="5:5" x14ac:dyDescent="0.3">
      <c r="E8061"/>
    </row>
    <row r="8062" spans="5:5" x14ac:dyDescent="0.3">
      <c r="E8062"/>
    </row>
    <row r="8063" spans="5:5" x14ac:dyDescent="0.3">
      <c r="E8063"/>
    </row>
    <row r="8064" spans="5:5" x14ac:dyDescent="0.3">
      <c r="E8064"/>
    </row>
    <row r="8065" spans="5:5" x14ac:dyDescent="0.3">
      <c r="E8065"/>
    </row>
    <row r="8066" spans="5:5" x14ac:dyDescent="0.3">
      <c r="E8066"/>
    </row>
    <row r="8067" spans="5:5" x14ac:dyDescent="0.3">
      <c r="E8067"/>
    </row>
    <row r="8068" spans="5:5" x14ac:dyDescent="0.3">
      <c r="E8068"/>
    </row>
    <row r="8069" spans="5:5" x14ac:dyDescent="0.3">
      <c r="E8069"/>
    </row>
    <row r="8070" spans="5:5" x14ac:dyDescent="0.3">
      <c r="E8070"/>
    </row>
    <row r="8071" spans="5:5" x14ac:dyDescent="0.3">
      <c r="E8071"/>
    </row>
    <row r="8072" spans="5:5" x14ac:dyDescent="0.3">
      <c r="E8072"/>
    </row>
    <row r="8073" spans="5:5" x14ac:dyDescent="0.3">
      <c r="E8073"/>
    </row>
    <row r="8074" spans="5:5" x14ac:dyDescent="0.3">
      <c r="E8074"/>
    </row>
    <row r="8075" spans="5:5" x14ac:dyDescent="0.3">
      <c r="E8075"/>
    </row>
    <row r="8076" spans="5:5" x14ac:dyDescent="0.3">
      <c r="E8076"/>
    </row>
    <row r="8077" spans="5:5" x14ac:dyDescent="0.3">
      <c r="E8077"/>
    </row>
    <row r="8078" spans="5:5" x14ac:dyDescent="0.3">
      <c r="E8078"/>
    </row>
    <row r="8079" spans="5:5" x14ac:dyDescent="0.3">
      <c r="E8079"/>
    </row>
    <row r="8080" spans="5:5" x14ac:dyDescent="0.3">
      <c r="E8080"/>
    </row>
    <row r="8081" spans="5:5" x14ac:dyDescent="0.3">
      <c r="E8081"/>
    </row>
    <row r="8082" spans="5:5" x14ac:dyDescent="0.3">
      <c r="E8082"/>
    </row>
    <row r="8083" spans="5:5" x14ac:dyDescent="0.3">
      <c r="E8083"/>
    </row>
    <row r="8084" spans="5:5" x14ac:dyDescent="0.3">
      <c r="E8084"/>
    </row>
    <row r="8085" spans="5:5" x14ac:dyDescent="0.3">
      <c r="E8085"/>
    </row>
    <row r="8086" spans="5:5" x14ac:dyDescent="0.3">
      <c r="E8086"/>
    </row>
    <row r="8087" spans="5:5" x14ac:dyDescent="0.3">
      <c r="E8087"/>
    </row>
    <row r="8088" spans="5:5" x14ac:dyDescent="0.3">
      <c r="E8088"/>
    </row>
    <row r="8089" spans="5:5" x14ac:dyDescent="0.3">
      <c r="E8089"/>
    </row>
    <row r="8090" spans="5:5" x14ac:dyDescent="0.3">
      <c r="E8090"/>
    </row>
    <row r="8091" spans="5:5" x14ac:dyDescent="0.3">
      <c r="E8091"/>
    </row>
    <row r="8092" spans="5:5" x14ac:dyDescent="0.3">
      <c r="E8092"/>
    </row>
    <row r="8093" spans="5:5" x14ac:dyDescent="0.3">
      <c r="E8093"/>
    </row>
    <row r="8094" spans="5:5" x14ac:dyDescent="0.3">
      <c r="E8094"/>
    </row>
    <row r="8095" spans="5:5" x14ac:dyDescent="0.3">
      <c r="E8095"/>
    </row>
    <row r="8096" spans="5:5" x14ac:dyDescent="0.3">
      <c r="E8096"/>
    </row>
    <row r="8097" spans="5:5" x14ac:dyDescent="0.3">
      <c r="E8097"/>
    </row>
    <row r="8098" spans="5:5" x14ac:dyDescent="0.3">
      <c r="E8098"/>
    </row>
    <row r="8099" spans="5:5" x14ac:dyDescent="0.3">
      <c r="E8099"/>
    </row>
    <row r="8100" spans="5:5" x14ac:dyDescent="0.3">
      <c r="E8100"/>
    </row>
    <row r="8101" spans="5:5" x14ac:dyDescent="0.3">
      <c r="E8101"/>
    </row>
    <row r="8102" spans="5:5" x14ac:dyDescent="0.3">
      <c r="E8102"/>
    </row>
    <row r="8103" spans="5:5" x14ac:dyDescent="0.3">
      <c r="E8103"/>
    </row>
    <row r="8104" spans="5:5" x14ac:dyDescent="0.3">
      <c r="E8104"/>
    </row>
    <row r="8105" spans="5:5" x14ac:dyDescent="0.3">
      <c r="E8105"/>
    </row>
    <row r="8106" spans="5:5" x14ac:dyDescent="0.3">
      <c r="E8106"/>
    </row>
    <row r="8107" spans="5:5" x14ac:dyDescent="0.3">
      <c r="E8107"/>
    </row>
    <row r="8108" spans="5:5" x14ac:dyDescent="0.3">
      <c r="E8108"/>
    </row>
    <row r="8109" spans="5:5" x14ac:dyDescent="0.3">
      <c r="E8109"/>
    </row>
    <row r="8110" spans="5:5" x14ac:dyDescent="0.3">
      <c r="E8110"/>
    </row>
    <row r="8111" spans="5:5" x14ac:dyDescent="0.3">
      <c r="E8111"/>
    </row>
    <row r="8112" spans="5:5" x14ac:dyDescent="0.3">
      <c r="E8112"/>
    </row>
    <row r="8113" spans="5:5" x14ac:dyDescent="0.3">
      <c r="E8113"/>
    </row>
    <row r="8114" spans="5:5" x14ac:dyDescent="0.3">
      <c r="E8114"/>
    </row>
    <row r="8115" spans="5:5" x14ac:dyDescent="0.3">
      <c r="E8115"/>
    </row>
    <row r="8116" spans="5:5" x14ac:dyDescent="0.3">
      <c r="E8116"/>
    </row>
    <row r="8117" spans="5:5" x14ac:dyDescent="0.3">
      <c r="E8117"/>
    </row>
    <row r="8118" spans="5:5" x14ac:dyDescent="0.3">
      <c r="E8118"/>
    </row>
    <row r="8119" spans="5:5" x14ac:dyDescent="0.3">
      <c r="E8119"/>
    </row>
    <row r="8120" spans="5:5" x14ac:dyDescent="0.3">
      <c r="E8120"/>
    </row>
    <row r="8121" spans="5:5" x14ac:dyDescent="0.3">
      <c r="E8121"/>
    </row>
    <row r="8122" spans="5:5" x14ac:dyDescent="0.3">
      <c r="E8122"/>
    </row>
    <row r="8123" spans="5:5" x14ac:dyDescent="0.3">
      <c r="E8123"/>
    </row>
    <row r="8124" spans="5:5" x14ac:dyDescent="0.3">
      <c r="E8124"/>
    </row>
    <row r="8125" spans="5:5" x14ac:dyDescent="0.3">
      <c r="E8125"/>
    </row>
    <row r="8126" spans="5:5" x14ac:dyDescent="0.3">
      <c r="E8126"/>
    </row>
    <row r="8127" spans="5:5" x14ac:dyDescent="0.3">
      <c r="E8127"/>
    </row>
    <row r="8128" spans="5:5" x14ac:dyDescent="0.3">
      <c r="E8128"/>
    </row>
    <row r="8129" spans="5:5" x14ac:dyDescent="0.3">
      <c r="E8129"/>
    </row>
    <row r="8130" spans="5:5" x14ac:dyDescent="0.3">
      <c r="E8130"/>
    </row>
    <row r="8131" spans="5:5" x14ac:dyDescent="0.3">
      <c r="E8131"/>
    </row>
    <row r="8132" spans="5:5" x14ac:dyDescent="0.3">
      <c r="E8132"/>
    </row>
    <row r="8133" spans="5:5" x14ac:dyDescent="0.3">
      <c r="E8133"/>
    </row>
    <row r="8134" spans="5:5" x14ac:dyDescent="0.3">
      <c r="E8134"/>
    </row>
    <row r="8135" spans="5:5" x14ac:dyDescent="0.3">
      <c r="E8135"/>
    </row>
    <row r="8136" spans="5:5" x14ac:dyDescent="0.3">
      <c r="E8136"/>
    </row>
    <row r="8137" spans="5:5" x14ac:dyDescent="0.3">
      <c r="E8137"/>
    </row>
    <row r="8138" spans="5:5" x14ac:dyDescent="0.3">
      <c r="E8138"/>
    </row>
    <row r="8139" spans="5:5" x14ac:dyDescent="0.3">
      <c r="E8139"/>
    </row>
    <row r="8140" spans="5:5" x14ac:dyDescent="0.3">
      <c r="E8140"/>
    </row>
    <row r="8141" spans="5:5" x14ac:dyDescent="0.3">
      <c r="E8141"/>
    </row>
    <row r="8142" spans="5:5" x14ac:dyDescent="0.3">
      <c r="E8142"/>
    </row>
    <row r="8143" spans="5:5" x14ac:dyDescent="0.3">
      <c r="E8143"/>
    </row>
    <row r="8144" spans="5:5" x14ac:dyDescent="0.3">
      <c r="E8144"/>
    </row>
    <row r="8145" spans="5:5" x14ac:dyDescent="0.3">
      <c r="E8145"/>
    </row>
    <row r="8146" spans="5:5" x14ac:dyDescent="0.3">
      <c r="E8146"/>
    </row>
    <row r="8147" spans="5:5" x14ac:dyDescent="0.3">
      <c r="E8147"/>
    </row>
    <row r="8148" spans="5:5" x14ac:dyDescent="0.3">
      <c r="E8148"/>
    </row>
    <row r="8149" spans="5:5" x14ac:dyDescent="0.3">
      <c r="E8149"/>
    </row>
    <row r="8150" spans="5:5" x14ac:dyDescent="0.3">
      <c r="E8150"/>
    </row>
    <row r="8151" spans="5:5" x14ac:dyDescent="0.3">
      <c r="E8151"/>
    </row>
    <row r="8152" spans="5:5" x14ac:dyDescent="0.3">
      <c r="E8152"/>
    </row>
    <row r="8153" spans="5:5" x14ac:dyDescent="0.3">
      <c r="E8153"/>
    </row>
    <row r="8154" spans="5:5" x14ac:dyDescent="0.3">
      <c r="E8154"/>
    </row>
    <row r="8155" spans="5:5" x14ac:dyDescent="0.3">
      <c r="E8155"/>
    </row>
    <row r="8156" spans="5:5" x14ac:dyDescent="0.3">
      <c r="E8156"/>
    </row>
    <row r="8157" spans="5:5" x14ac:dyDescent="0.3">
      <c r="E8157"/>
    </row>
    <row r="8158" spans="5:5" x14ac:dyDescent="0.3">
      <c r="E8158"/>
    </row>
    <row r="8159" spans="5:5" x14ac:dyDescent="0.3">
      <c r="E8159"/>
    </row>
    <row r="8160" spans="5:5" x14ac:dyDescent="0.3">
      <c r="E8160"/>
    </row>
    <row r="8161" spans="5:5" x14ac:dyDescent="0.3">
      <c r="E8161"/>
    </row>
    <row r="8162" spans="5:5" x14ac:dyDescent="0.3">
      <c r="E8162"/>
    </row>
    <row r="8163" spans="5:5" x14ac:dyDescent="0.3">
      <c r="E8163"/>
    </row>
    <row r="8164" spans="5:5" x14ac:dyDescent="0.3">
      <c r="E8164"/>
    </row>
    <row r="8165" spans="5:5" x14ac:dyDescent="0.3">
      <c r="E8165"/>
    </row>
    <row r="8166" spans="5:5" x14ac:dyDescent="0.3">
      <c r="E8166"/>
    </row>
    <row r="8167" spans="5:5" x14ac:dyDescent="0.3">
      <c r="E8167"/>
    </row>
    <row r="8168" spans="5:5" x14ac:dyDescent="0.3">
      <c r="E8168"/>
    </row>
    <row r="8169" spans="5:5" x14ac:dyDescent="0.3">
      <c r="E8169"/>
    </row>
    <row r="8170" spans="5:5" x14ac:dyDescent="0.3">
      <c r="E8170"/>
    </row>
    <row r="8171" spans="5:5" x14ac:dyDescent="0.3">
      <c r="E8171"/>
    </row>
    <row r="8172" spans="5:5" x14ac:dyDescent="0.3">
      <c r="E8172"/>
    </row>
    <row r="8173" spans="5:5" x14ac:dyDescent="0.3">
      <c r="E8173"/>
    </row>
    <row r="8174" spans="5:5" x14ac:dyDescent="0.3">
      <c r="E8174"/>
    </row>
    <row r="8175" spans="5:5" x14ac:dyDescent="0.3">
      <c r="E8175"/>
    </row>
    <row r="8176" spans="5:5" x14ac:dyDescent="0.3">
      <c r="E8176"/>
    </row>
    <row r="8177" spans="5:5" x14ac:dyDescent="0.3">
      <c r="E8177"/>
    </row>
    <row r="8178" spans="5:5" x14ac:dyDescent="0.3">
      <c r="E8178"/>
    </row>
    <row r="8179" spans="5:5" x14ac:dyDescent="0.3">
      <c r="E8179"/>
    </row>
    <row r="8180" spans="5:5" x14ac:dyDescent="0.3">
      <c r="E8180"/>
    </row>
    <row r="8181" spans="5:5" x14ac:dyDescent="0.3">
      <c r="E8181"/>
    </row>
    <row r="8182" spans="5:5" x14ac:dyDescent="0.3">
      <c r="E8182"/>
    </row>
    <row r="8183" spans="5:5" x14ac:dyDescent="0.3">
      <c r="E8183"/>
    </row>
    <row r="8184" spans="5:5" x14ac:dyDescent="0.3">
      <c r="E8184"/>
    </row>
    <row r="8185" spans="5:5" x14ac:dyDescent="0.3">
      <c r="E8185"/>
    </row>
    <row r="8186" spans="5:5" x14ac:dyDescent="0.3">
      <c r="E8186"/>
    </row>
    <row r="8187" spans="5:5" x14ac:dyDescent="0.3">
      <c r="E8187"/>
    </row>
    <row r="8188" spans="5:5" x14ac:dyDescent="0.3">
      <c r="E8188"/>
    </row>
    <row r="8189" spans="5:5" x14ac:dyDescent="0.3">
      <c r="E8189"/>
    </row>
    <row r="8190" spans="5:5" x14ac:dyDescent="0.3">
      <c r="E8190"/>
    </row>
    <row r="8191" spans="5:5" x14ac:dyDescent="0.3">
      <c r="E8191"/>
    </row>
    <row r="8192" spans="5:5" x14ac:dyDescent="0.3">
      <c r="E8192"/>
    </row>
    <row r="8193" spans="5:5" x14ac:dyDescent="0.3">
      <c r="E8193"/>
    </row>
    <row r="8194" spans="5:5" x14ac:dyDescent="0.3">
      <c r="E8194"/>
    </row>
    <row r="8195" spans="5:5" x14ac:dyDescent="0.3">
      <c r="E8195"/>
    </row>
    <row r="8196" spans="5:5" x14ac:dyDescent="0.3">
      <c r="E8196"/>
    </row>
    <row r="8197" spans="5:5" x14ac:dyDescent="0.3">
      <c r="E8197"/>
    </row>
    <row r="8198" spans="5:5" x14ac:dyDescent="0.3">
      <c r="E8198"/>
    </row>
    <row r="8199" spans="5:5" x14ac:dyDescent="0.3">
      <c r="E8199"/>
    </row>
    <row r="8200" spans="5:5" x14ac:dyDescent="0.3">
      <c r="E8200"/>
    </row>
    <row r="8201" spans="5:5" x14ac:dyDescent="0.3">
      <c r="E8201"/>
    </row>
    <row r="8202" spans="5:5" x14ac:dyDescent="0.3">
      <c r="E8202"/>
    </row>
    <row r="8203" spans="5:5" x14ac:dyDescent="0.3">
      <c r="E8203"/>
    </row>
    <row r="8204" spans="5:5" x14ac:dyDescent="0.3">
      <c r="E8204"/>
    </row>
    <row r="8205" spans="5:5" x14ac:dyDescent="0.3">
      <c r="E8205"/>
    </row>
    <row r="8206" spans="5:5" x14ac:dyDescent="0.3">
      <c r="E8206"/>
    </row>
    <row r="8207" spans="5:5" x14ac:dyDescent="0.3">
      <c r="E8207"/>
    </row>
    <row r="8208" spans="5:5" x14ac:dyDescent="0.3">
      <c r="E8208"/>
    </row>
    <row r="8209" spans="5:5" x14ac:dyDescent="0.3">
      <c r="E8209"/>
    </row>
    <row r="8210" spans="5:5" x14ac:dyDescent="0.3">
      <c r="E8210"/>
    </row>
    <row r="8211" spans="5:5" x14ac:dyDescent="0.3">
      <c r="E8211"/>
    </row>
    <row r="8212" spans="5:5" x14ac:dyDescent="0.3">
      <c r="E8212"/>
    </row>
    <row r="8213" spans="5:5" x14ac:dyDescent="0.3">
      <c r="E8213"/>
    </row>
    <row r="8214" spans="5:5" x14ac:dyDescent="0.3">
      <c r="E8214"/>
    </row>
    <row r="8215" spans="5:5" x14ac:dyDescent="0.3">
      <c r="E8215"/>
    </row>
    <row r="8216" spans="5:5" x14ac:dyDescent="0.3">
      <c r="E8216"/>
    </row>
    <row r="8217" spans="5:5" x14ac:dyDescent="0.3">
      <c r="E8217"/>
    </row>
    <row r="8218" spans="5:5" x14ac:dyDescent="0.3">
      <c r="E8218"/>
    </row>
    <row r="8219" spans="5:5" x14ac:dyDescent="0.3">
      <c r="E8219"/>
    </row>
    <row r="8220" spans="5:5" x14ac:dyDescent="0.3">
      <c r="E8220"/>
    </row>
    <row r="8221" spans="5:5" x14ac:dyDescent="0.3">
      <c r="E8221"/>
    </row>
    <row r="8222" spans="5:5" x14ac:dyDescent="0.3">
      <c r="E8222"/>
    </row>
    <row r="8223" spans="5:5" x14ac:dyDescent="0.3">
      <c r="E8223"/>
    </row>
    <row r="8224" spans="5:5" x14ac:dyDescent="0.3">
      <c r="E8224"/>
    </row>
    <row r="8225" spans="5:5" x14ac:dyDescent="0.3">
      <c r="E8225"/>
    </row>
    <row r="8226" spans="5:5" x14ac:dyDescent="0.3">
      <c r="E8226"/>
    </row>
    <row r="8227" spans="5:5" x14ac:dyDescent="0.3">
      <c r="E8227"/>
    </row>
    <row r="8228" spans="5:5" x14ac:dyDescent="0.3">
      <c r="E8228"/>
    </row>
    <row r="8229" spans="5:5" x14ac:dyDescent="0.3">
      <c r="E8229"/>
    </row>
    <row r="8230" spans="5:5" x14ac:dyDescent="0.3">
      <c r="E8230"/>
    </row>
    <row r="8231" spans="5:5" x14ac:dyDescent="0.3">
      <c r="E8231"/>
    </row>
    <row r="8232" spans="5:5" x14ac:dyDescent="0.3">
      <c r="E8232"/>
    </row>
    <row r="8233" spans="5:5" x14ac:dyDescent="0.3">
      <c r="E8233"/>
    </row>
    <row r="8234" spans="5:5" x14ac:dyDescent="0.3">
      <c r="E8234"/>
    </row>
    <row r="8235" spans="5:5" x14ac:dyDescent="0.3">
      <c r="E8235"/>
    </row>
    <row r="8236" spans="5:5" x14ac:dyDescent="0.3">
      <c r="E8236"/>
    </row>
    <row r="8237" spans="5:5" x14ac:dyDescent="0.3">
      <c r="E8237"/>
    </row>
    <row r="8238" spans="5:5" x14ac:dyDescent="0.3">
      <c r="E8238"/>
    </row>
    <row r="8239" spans="5:5" x14ac:dyDescent="0.3">
      <c r="E8239"/>
    </row>
    <row r="8240" spans="5:5" x14ac:dyDescent="0.3">
      <c r="E8240"/>
    </row>
    <row r="8241" spans="5:5" x14ac:dyDescent="0.3">
      <c r="E8241"/>
    </row>
    <row r="8242" spans="5:5" x14ac:dyDescent="0.3">
      <c r="E8242"/>
    </row>
    <row r="8243" spans="5:5" x14ac:dyDescent="0.3">
      <c r="E8243"/>
    </row>
    <row r="8244" spans="5:5" x14ac:dyDescent="0.3">
      <c r="E8244"/>
    </row>
    <row r="8245" spans="5:5" x14ac:dyDescent="0.3">
      <c r="E8245"/>
    </row>
    <row r="8246" spans="5:5" x14ac:dyDescent="0.3">
      <c r="E8246"/>
    </row>
    <row r="8247" spans="5:5" x14ac:dyDescent="0.3">
      <c r="E8247"/>
    </row>
    <row r="8248" spans="5:5" x14ac:dyDescent="0.3">
      <c r="E8248"/>
    </row>
    <row r="8249" spans="5:5" x14ac:dyDescent="0.3">
      <c r="E8249"/>
    </row>
    <row r="8250" spans="5:5" x14ac:dyDescent="0.3">
      <c r="E8250"/>
    </row>
    <row r="8251" spans="5:5" x14ac:dyDescent="0.3">
      <c r="E8251"/>
    </row>
    <row r="8252" spans="5:5" x14ac:dyDescent="0.3">
      <c r="E8252"/>
    </row>
    <row r="8253" spans="5:5" x14ac:dyDescent="0.3">
      <c r="E8253"/>
    </row>
    <row r="8254" spans="5:5" x14ac:dyDescent="0.3">
      <c r="E8254"/>
    </row>
    <row r="8255" spans="5:5" x14ac:dyDescent="0.3">
      <c r="E8255"/>
    </row>
    <row r="8256" spans="5:5" x14ac:dyDescent="0.3">
      <c r="E8256"/>
    </row>
    <row r="8257" spans="5:5" x14ac:dyDescent="0.3">
      <c r="E8257"/>
    </row>
    <row r="8258" spans="5:5" x14ac:dyDescent="0.3">
      <c r="E8258"/>
    </row>
    <row r="8259" spans="5:5" x14ac:dyDescent="0.3">
      <c r="E8259"/>
    </row>
    <row r="8260" spans="5:5" x14ac:dyDescent="0.3">
      <c r="E8260"/>
    </row>
    <row r="8261" spans="5:5" x14ac:dyDescent="0.3">
      <c r="E8261"/>
    </row>
    <row r="8262" spans="5:5" x14ac:dyDescent="0.3">
      <c r="E8262"/>
    </row>
    <row r="8263" spans="5:5" x14ac:dyDescent="0.3">
      <c r="E8263"/>
    </row>
    <row r="8264" spans="5:5" x14ac:dyDescent="0.3">
      <c r="E8264"/>
    </row>
    <row r="8265" spans="5:5" x14ac:dyDescent="0.3">
      <c r="E8265"/>
    </row>
    <row r="8266" spans="5:5" x14ac:dyDescent="0.3">
      <c r="E8266"/>
    </row>
    <row r="8267" spans="5:5" x14ac:dyDescent="0.3">
      <c r="E8267"/>
    </row>
    <row r="8268" spans="5:5" x14ac:dyDescent="0.3">
      <c r="E8268"/>
    </row>
    <row r="8269" spans="5:5" x14ac:dyDescent="0.3">
      <c r="E8269"/>
    </row>
    <row r="8270" spans="5:5" x14ac:dyDescent="0.3">
      <c r="E8270"/>
    </row>
    <row r="8271" spans="5:5" x14ac:dyDescent="0.3">
      <c r="E8271"/>
    </row>
    <row r="8272" spans="5:5" x14ac:dyDescent="0.3">
      <c r="E8272"/>
    </row>
    <row r="8273" spans="5:5" x14ac:dyDescent="0.3">
      <c r="E8273"/>
    </row>
    <row r="8274" spans="5:5" x14ac:dyDescent="0.3">
      <c r="E8274"/>
    </row>
    <row r="8275" spans="5:5" x14ac:dyDescent="0.3">
      <c r="E8275"/>
    </row>
    <row r="8276" spans="5:5" x14ac:dyDescent="0.3">
      <c r="E8276"/>
    </row>
    <row r="8277" spans="5:5" x14ac:dyDescent="0.3">
      <c r="E8277"/>
    </row>
    <row r="8278" spans="5:5" x14ac:dyDescent="0.3">
      <c r="E8278"/>
    </row>
    <row r="8279" spans="5:5" x14ac:dyDescent="0.3">
      <c r="E8279"/>
    </row>
    <row r="8280" spans="5:5" x14ac:dyDescent="0.3">
      <c r="E8280"/>
    </row>
    <row r="8281" spans="5:5" x14ac:dyDescent="0.3">
      <c r="E8281"/>
    </row>
    <row r="8282" spans="5:5" x14ac:dyDescent="0.3">
      <c r="E8282"/>
    </row>
    <row r="8283" spans="5:5" x14ac:dyDescent="0.3">
      <c r="E8283"/>
    </row>
    <row r="8284" spans="5:5" x14ac:dyDescent="0.3">
      <c r="E8284"/>
    </row>
    <row r="8285" spans="5:5" x14ac:dyDescent="0.3">
      <c r="E8285"/>
    </row>
    <row r="8286" spans="5:5" x14ac:dyDescent="0.3">
      <c r="E8286"/>
    </row>
    <row r="8287" spans="5:5" x14ac:dyDescent="0.3">
      <c r="E8287"/>
    </row>
    <row r="8288" spans="5:5" x14ac:dyDescent="0.3">
      <c r="E8288"/>
    </row>
    <row r="8289" spans="5:5" x14ac:dyDescent="0.3">
      <c r="E8289"/>
    </row>
    <row r="8290" spans="5:5" x14ac:dyDescent="0.3">
      <c r="E8290"/>
    </row>
    <row r="8291" spans="5:5" x14ac:dyDescent="0.3">
      <c r="E8291"/>
    </row>
    <row r="8292" spans="5:5" x14ac:dyDescent="0.3">
      <c r="E8292"/>
    </row>
    <row r="8293" spans="5:5" x14ac:dyDescent="0.3">
      <c r="E8293"/>
    </row>
    <row r="8294" spans="5:5" x14ac:dyDescent="0.3">
      <c r="E8294"/>
    </row>
    <row r="8295" spans="5:5" x14ac:dyDescent="0.3">
      <c r="E8295"/>
    </row>
    <row r="8296" spans="5:5" x14ac:dyDescent="0.3">
      <c r="E8296"/>
    </row>
    <row r="8297" spans="5:5" x14ac:dyDescent="0.3">
      <c r="E8297"/>
    </row>
    <row r="8298" spans="5:5" x14ac:dyDescent="0.3">
      <c r="E8298"/>
    </row>
    <row r="8299" spans="5:5" x14ac:dyDescent="0.3">
      <c r="E8299"/>
    </row>
    <row r="8300" spans="5:5" x14ac:dyDescent="0.3">
      <c r="E8300"/>
    </row>
    <row r="8301" spans="5:5" x14ac:dyDescent="0.3">
      <c r="E8301"/>
    </row>
    <row r="8302" spans="5:5" x14ac:dyDescent="0.3">
      <c r="E8302"/>
    </row>
    <row r="8303" spans="5:5" x14ac:dyDescent="0.3">
      <c r="E8303"/>
    </row>
    <row r="8304" spans="5:5" x14ac:dyDescent="0.3">
      <c r="E8304"/>
    </row>
    <row r="8305" spans="5:5" x14ac:dyDescent="0.3">
      <c r="E8305"/>
    </row>
    <row r="8306" spans="5:5" x14ac:dyDescent="0.3">
      <c r="E8306"/>
    </row>
    <row r="8307" spans="5:5" x14ac:dyDescent="0.3">
      <c r="E8307"/>
    </row>
    <row r="8308" spans="5:5" x14ac:dyDescent="0.3">
      <c r="E8308"/>
    </row>
    <row r="8309" spans="5:5" x14ac:dyDescent="0.3">
      <c r="E8309"/>
    </row>
    <row r="8310" spans="5:5" x14ac:dyDescent="0.3">
      <c r="E8310"/>
    </row>
    <row r="8311" spans="5:5" x14ac:dyDescent="0.3">
      <c r="E8311"/>
    </row>
    <row r="8312" spans="5:5" x14ac:dyDescent="0.3">
      <c r="E8312"/>
    </row>
    <row r="8313" spans="5:5" x14ac:dyDescent="0.3">
      <c r="E8313"/>
    </row>
    <row r="8314" spans="5:5" x14ac:dyDescent="0.3">
      <c r="E8314"/>
    </row>
    <row r="8315" spans="5:5" x14ac:dyDescent="0.3">
      <c r="E8315"/>
    </row>
    <row r="8316" spans="5:5" x14ac:dyDescent="0.3">
      <c r="E8316"/>
    </row>
    <row r="8317" spans="5:5" x14ac:dyDescent="0.3">
      <c r="E8317"/>
    </row>
    <row r="8318" spans="5:5" x14ac:dyDescent="0.3">
      <c r="E8318"/>
    </row>
    <row r="8319" spans="5:5" x14ac:dyDescent="0.3">
      <c r="E8319"/>
    </row>
    <row r="8320" spans="5:5" x14ac:dyDescent="0.3">
      <c r="E8320"/>
    </row>
    <row r="8321" spans="5:5" x14ac:dyDescent="0.3">
      <c r="E8321"/>
    </row>
    <row r="8322" spans="5:5" x14ac:dyDescent="0.3">
      <c r="E8322"/>
    </row>
    <row r="8323" spans="5:5" x14ac:dyDescent="0.3">
      <c r="E8323"/>
    </row>
    <row r="8324" spans="5:5" x14ac:dyDescent="0.3">
      <c r="E8324"/>
    </row>
    <row r="8325" spans="5:5" x14ac:dyDescent="0.3">
      <c r="E8325"/>
    </row>
    <row r="8326" spans="5:5" x14ac:dyDescent="0.3">
      <c r="E8326"/>
    </row>
    <row r="8327" spans="5:5" x14ac:dyDescent="0.3">
      <c r="E8327"/>
    </row>
    <row r="8328" spans="5:5" x14ac:dyDescent="0.3">
      <c r="E8328"/>
    </row>
    <row r="8329" spans="5:5" x14ac:dyDescent="0.3">
      <c r="E8329"/>
    </row>
    <row r="8330" spans="5:5" x14ac:dyDescent="0.3">
      <c r="E8330"/>
    </row>
    <row r="8331" spans="5:5" x14ac:dyDescent="0.3">
      <c r="E8331"/>
    </row>
    <row r="8332" spans="5:5" x14ac:dyDescent="0.3">
      <c r="E8332"/>
    </row>
    <row r="8333" spans="5:5" x14ac:dyDescent="0.3">
      <c r="E8333"/>
    </row>
    <row r="8334" spans="5:5" x14ac:dyDescent="0.3">
      <c r="E8334"/>
    </row>
    <row r="8335" spans="5:5" x14ac:dyDescent="0.3">
      <c r="E8335"/>
    </row>
    <row r="8336" spans="5:5" x14ac:dyDescent="0.3">
      <c r="E8336"/>
    </row>
    <row r="8337" spans="5:5" x14ac:dyDescent="0.3">
      <c r="E8337"/>
    </row>
    <row r="8338" spans="5:5" x14ac:dyDescent="0.3">
      <c r="E8338"/>
    </row>
    <row r="8339" spans="5:5" x14ac:dyDescent="0.3">
      <c r="E8339"/>
    </row>
    <row r="8340" spans="5:5" x14ac:dyDescent="0.3">
      <c r="E8340"/>
    </row>
    <row r="8341" spans="5:5" x14ac:dyDescent="0.3">
      <c r="E8341"/>
    </row>
    <row r="8342" spans="5:5" x14ac:dyDescent="0.3">
      <c r="E8342"/>
    </row>
    <row r="8343" spans="5:5" x14ac:dyDescent="0.3">
      <c r="E8343"/>
    </row>
    <row r="8344" spans="5:5" x14ac:dyDescent="0.3">
      <c r="E8344"/>
    </row>
    <row r="8345" spans="5:5" x14ac:dyDescent="0.3">
      <c r="E8345"/>
    </row>
    <row r="8346" spans="5:5" x14ac:dyDescent="0.3">
      <c r="E8346"/>
    </row>
    <row r="8347" spans="5:5" x14ac:dyDescent="0.3">
      <c r="E8347"/>
    </row>
    <row r="8348" spans="5:5" x14ac:dyDescent="0.3">
      <c r="E8348"/>
    </row>
    <row r="8349" spans="5:5" x14ac:dyDescent="0.3">
      <c r="E8349"/>
    </row>
    <row r="8350" spans="5:5" x14ac:dyDescent="0.3">
      <c r="E8350"/>
    </row>
    <row r="8351" spans="5:5" x14ac:dyDescent="0.3">
      <c r="E8351"/>
    </row>
    <row r="8352" spans="5:5" x14ac:dyDescent="0.3">
      <c r="E8352"/>
    </row>
    <row r="8353" spans="5:5" x14ac:dyDescent="0.3">
      <c r="E8353"/>
    </row>
    <row r="8354" spans="5:5" x14ac:dyDescent="0.3">
      <c r="E8354"/>
    </row>
    <row r="8355" spans="5:5" x14ac:dyDescent="0.3">
      <c r="E8355"/>
    </row>
    <row r="8356" spans="5:5" x14ac:dyDescent="0.3">
      <c r="E8356"/>
    </row>
    <row r="8357" spans="5:5" x14ac:dyDescent="0.3">
      <c r="E8357"/>
    </row>
    <row r="8358" spans="5:5" x14ac:dyDescent="0.3">
      <c r="E8358"/>
    </row>
    <row r="8359" spans="5:5" x14ac:dyDescent="0.3">
      <c r="E8359"/>
    </row>
    <row r="8360" spans="5:5" x14ac:dyDescent="0.3">
      <c r="E8360"/>
    </row>
    <row r="8361" spans="5:5" x14ac:dyDescent="0.3">
      <c r="E8361"/>
    </row>
    <row r="8362" spans="5:5" x14ac:dyDescent="0.3">
      <c r="E8362"/>
    </row>
    <row r="8363" spans="5:5" x14ac:dyDescent="0.3">
      <c r="E8363"/>
    </row>
    <row r="8364" spans="5:5" x14ac:dyDescent="0.3">
      <c r="E8364"/>
    </row>
    <row r="8365" spans="5:5" x14ac:dyDescent="0.3">
      <c r="E8365"/>
    </row>
    <row r="8366" spans="5:5" x14ac:dyDescent="0.3">
      <c r="E8366"/>
    </row>
    <row r="8367" spans="5:5" x14ac:dyDescent="0.3">
      <c r="E8367"/>
    </row>
    <row r="8368" spans="5:5" x14ac:dyDescent="0.3">
      <c r="E8368"/>
    </row>
    <row r="8369" spans="5:5" x14ac:dyDescent="0.3">
      <c r="E8369"/>
    </row>
    <row r="8370" spans="5:5" x14ac:dyDescent="0.3">
      <c r="E8370"/>
    </row>
    <row r="8371" spans="5:5" x14ac:dyDescent="0.3">
      <c r="E8371"/>
    </row>
    <row r="8372" spans="5:5" x14ac:dyDescent="0.3">
      <c r="E8372"/>
    </row>
    <row r="8373" spans="5:5" x14ac:dyDescent="0.3">
      <c r="E8373"/>
    </row>
    <row r="8374" spans="5:5" x14ac:dyDescent="0.3">
      <c r="E8374"/>
    </row>
    <row r="8375" spans="5:5" x14ac:dyDescent="0.3">
      <c r="E8375"/>
    </row>
    <row r="8376" spans="5:5" x14ac:dyDescent="0.3">
      <c r="E8376"/>
    </row>
    <row r="8377" spans="5:5" x14ac:dyDescent="0.3">
      <c r="E8377"/>
    </row>
    <row r="8378" spans="5:5" x14ac:dyDescent="0.3">
      <c r="E8378"/>
    </row>
    <row r="8379" spans="5:5" x14ac:dyDescent="0.3">
      <c r="E8379"/>
    </row>
    <row r="8380" spans="5:5" x14ac:dyDescent="0.3">
      <c r="E8380"/>
    </row>
    <row r="8381" spans="5:5" x14ac:dyDescent="0.3">
      <c r="E8381"/>
    </row>
    <row r="8382" spans="5:5" x14ac:dyDescent="0.3">
      <c r="E8382"/>
    </row>
    <row r="8383" spans="5:5" x14ac:dyDescent="0.3">
      <c r="E8383"/>
    </row>
    <row r="8384" spans="5:5" x14ac:dyDescent="0.3">
      <c r="E8384"/>
    </row>
    <row r="8385" spans="5:5" x14ac:dyDescent="0.3">
      <c r="E8385"/>
    </row>
    <row r="8386" spans="5:5" x14ac:dyDescent="0.3">
      <c r="E8386"/>
    </row>
    <row r="8387" spans="5:5" x14ac:dyDescent="0.3">
      <c r="E8387"/>
    </row>
    <row r="8388" spans="5:5" x14ac:dyDescent="0.3">
      <c r="E8388"/>
    </row>
    <row r="8389" spans="5:5" x14ac:dyDescent="0.3">
      <c r="E8389"/>
    </row>
    <row r="8390" spans="5:5" x14ac:dyDescent="0.3">
      <c r="E8390"/>
    </row>
    <row r="8391" spans="5:5" x14ac:dyDescent="0.3">
      <c r="E8391"/>
    </row>
    <row r="8392" spans="5:5" x14ac:dyDescent="0.3">
      <c r="E8392"/>
    </row>
    <row r="8393" spans="5:5" x14ac:dyDescent="0.3">
      <c r="E8393"/>
    </row>
    <row r="8394" spans="5:5" x14ac:dyDescent="0.3">
      <c r="E8394"/>
    </row>
    <row r="8395" spans="5:5" x14ac:dyDescent="0.3">
      <c r="E8395"/>
    </row>
    <row r="8396" spans="5:5" x14ac:dyDescent="0.3">
      <c r="E8396"/>
    </row>
    <row r="8397" spans="5:5" x14ac:dyDescent="0.3">
      <c r="E8397"/>
    </row>
    <row r="8398" spans="5:5" x14ac:dyDescent="0.3">
      <c r="E8398"/>
    </row>
    <row r="8399" spans="5:5" x14ac:dyDescent="0.3">
      <c r="E8399"/>
    </row>
    <row r="8400" spans="5:5" x14ac:dyDescent="0.3">
      <c r="E8400"/>
    </row>
    <row r="8401" spans="5:5" x14ac:dyDescent="0.3">
      <c r="E8401"/>
    </row>
    <row r="8402" spans="5:5" x14ac:dyDescent="0.3">
      <c r="E8402"/>
    </row>
    <row r="8403" spans="5:5" x14ac:dyDescent="0.3">
      <c r="E8403"/>
    </row>
    <row r="8404" spans="5:5" x14ac:dyDescent="0.3">
      <c r="E8404"/>
    </row>
    <row r="8405" spans="5:5" x14ac:dyDescent="0.3">
      <c r="E8405"/>
    </row>
    <row r="8406" spans="5:5" x14ac:dyDescent="0.3">
      <c r="E8406"/>
    </row>
    <row r="8407" spans="5:5" x14ac:dyDescent="0.3">
      <c r="E8407"/>
    </row>
    <row r="8408" spans="5:5" x14ac:dyDescent="0.3">
      <c r="E8408"/>
    </row>
    <row r="8409" spans="5:5" x14ac:dyDescent="0.3">
      <c r="E8409"/>
    </row>
    <row r="8410" spans="5:5" x14ac:dyDescent="0.3">
      <c r="E8410"/>
    </row>
    <row r="8411" spans="5:5" x14ac:dyDescent="0.3">
      <c r="E8411"/>
    </row>
    <row r="8412" spans="5:5" x14ac:dyDescent="0.3">
      <c r="E8412"/>
    </row>
    <row r="8413" spans="5:5" x14ac:dyDescent="0.3">
      <c r="E8413"/>
    </row>
    <row r="8414" spans="5:5" x14ac:dyDescent="0.3">
      <c r="E8414"/>
    </row>
    <row r="8415" spans="5:5" x14ac:dyDescent="0.3">
      <c r="E8415"/>
    </row>
    <row r="8416" spans="5:5" x14ac:dyDescent="0.3">
      <c r="E8416"/>
    </row>
    <row r="8417" spans="5:5" x14ac:dyDescent="0.3">
      <c r="E8417"/>
    </row>
    <row r="8418" spans="5:5" x14ac:dyDescent="0.3">
      <c r="E8418"/>
    </row>
    <row r="8419" spans="5:5" x14ac:dyDescent="0.3">
      <c r="E8419"/>
    </row>
    <row r="8420" spans="5:5" x14ac:dyDescent="0.3">
      <c r="E8420"/>
    </row>
    <row r="8421" spans="5:5" x14ac:dyDescent="0.3">
      <c r="E8421"/>
    </row>
    <row r="8422" spans="5:5" x14ac:dyDescent="0.3">
      <c r="E8422"/>
    </row>
    <row r="8423" spans="5:5" x14ac:dyDescent="0.3">
      <c r="E8423"/>
    </row>
    <row r="8424" spans="5:5" x14ac:dyDescent="0.3">
      <c r="E8424"/>
    </row>
    <row r="8425" spans="5:5" x14ac:dyDescent="0.3">
      <c r="E8425"/>
    </row>
    <row r="8426" spans="5:5" x14ac:dyDescent="0.3">
      <c r="E8426"/>
    </row>
    <row r="8427" spans="5:5" x14ac:dyDescent="0.3">
      <c r="E8427"/>
    </row>
    <row r="8428" spans="5:5" x14ac:dyDescent="0.3">
      <c r="E8428"/>
    </row>
    <row r="8429" spans="5:5" x14ac:dyDescent="0.3">
      <c r="E8429"/>
    </row>
    <row r="8430" spans="5:5" x14ac:dyDescent="0.3">
      <c r="E8430"/>
    </row>
    <row r="8431" spans="5:5" x14ac:dyDescent="0.3">
      <c r="E8431"/>
    </row>
    <row r="8432" spans="5:5" x14ac:dyDescent="0.3">
      <c r="E8432"/>
    </row>
    <row r="8433" spans="5:5" x14ac:dyDescent="0.3">
      <c r="E8433"/>
    </row>
    <row r="8434" spans="5:5" x14ac:dyDescent="0.3">
      <c r="E8434"/>
    </row>
    <row r="8435" spans="5:5" x14ac:dyDescent="0.3">
      <c r="E8435"/>
    </row>
    <row r="8436" spans="5:5" x14ac:dyDescent="0.3">
      <c r="E8436"/>
    </row>
    <row r="8437" spans="5:5" x14ac:dyDescent="0.3">
      <c r="E8437"/>
    </row>
    <row r="8438" spans="5:5" x14ac:dyDescent="0.3">
      <c r="E8438"/>
    </row>
    <row r="8439" spans="5:5" x14ac:dyDescent="0.3">
      <c r="E8439"/>
    </row>
    <row r="8440" spans="5:5" x14ac:dyDescent="0.3">
      <c r="E8440"/>
    </row>
    <row r="8441" spans="5:5" x14ac:dyDescent="0.3">
      <c r="E8441"/>
    </row>
    <row r="8442" spans="5:5" x14ac:dyDescent="0.3">
      <c r="E8442"/>
    </row>
    <row r="8443" spans="5:5" x14ac:dyDescent="0.3">
      <c r="E8443"/>
    </row>
    <row r="8444" spans="5:5" x14ac:dyDescent="0.3">
      <c r="E8444"/>
    </row>
    <row r="8445" spans="5:5" x14ac:dyDescent="0.3">
      <c r="E8445"/>
    </row>
    <row r="8446" spans="5:5" x14ac:dyDescent="0.3">
      <c r="E8446"/>
    </row>
    <row r="8447" spans="5:5" x14ac:dyDescent="0.3">
      <c r="E8447"/>
    </row>
    <row r="8448" spans="5:5" x14ac:dyDescent="0.3">
      <c r="E8448"/>
    </row>
    <row r="8449" spans="5:5" x14ac:dyDescent="0.3">
      <c r="E8449"/>
    </row>
    <row r="8450" spans="5:5" x14ac:dyDescent="0.3">
      <c r="E8450"/>
    </row>
    <row r="8451" spans="5:5" x14ac:dyDescent="0.3">
      <c r="E8451"/>
    </row>
    <row r="8452" spans="5:5" x14ac:dyDescent="0.3">
      <c r="E8452"/>
    </row>
    <row r="8453" spans="5:5" x14ac:dyDescent="0.3">
      <c r="E8453"/>
    </row>
    <row r="8454" spans="5:5" x14ac:dyDescent="0.3">
      <c r="E8454"/>
    </row>
    <row r="8455" spans="5:5" x14ac:dyDescent="0.3">
      <c r="E8455"/>
    </row>
    <row r="8456" spans="5:5" x14ac:dyDescent="0.3">
      <c r="E8456"/>
    </row>
    <row r="8457" spans="5:5" x14ac:dyDescent="0.3">
      <c r="E8457"/>
    </row>
    <row r="8458" spans="5:5" x14ac:dyDescent="0.3">
      <c r="E8458"/>
    </row>
    <row r="8459" spans="5:5" x14ac:dyDescent="0.3">
      <c r="E8459"/>
    </row>
    <row r="8460" spans="5:5" x14ac:dyDescent="0.3">
      <c r="E8460"/>
    </row>
    <row r="8461" spans="5:5" x14ac:dyDescent="0.3">
      <c r="E8461"/>
    </row>
    <row r="8462" spans="5:5" x14ac:dyDescent="0.3">
      <c r="E8462"/>
    </row>
    <row r="8463" spans="5:5" x14ac:dyDescent="0.3">
      <c r="E8463"/>
    </row>
    <row r="8464" spans="5:5" x14ac:dyDescent="0.3">
      <c r="E8464"/>
    </row>
    <row r="8465" spans="5:5" x14ac:dyDescent="0.3">
      <c r="E8465"/>
    </row>
    <row r="8466" spans="5:5" x14ac:dyDescent="0.3">
      <c r="E8466"/>
    </row>
    <row r="8467" spans="5:5" x14ac:dyDescent="0.3">
      <c r="E8467"/>
    </row>
    <row r="8468" spans="5:5" x14ac:dyDescent="0.3">
      <c r="E8468"/>
    </row>
    <row r="8469" spans="5:5" x14ac:dyDescent="0.3">
      <c r="E8469"/>
    </row>
    <row r="8470" spans="5:5" x14ac:dyDescent="0.3">
      <c r="E8470"/>
    </row>
    <row r="8471" spans="5:5" x14ac:dyDescent="0.3">
      <c r="E8471"/>
    </row>
    <row r="8472" spans="5:5" x14ac:dyDescent="0.3">
      <c r="E8472"/>
    </row>
    <row r="8473" spans="5:5" x14ac:dyDescent="0.3">
      <c r="E8473"/>
    </row>
    <row r="8474" spans="5:5" x14ac:dyDescent="0.3">
      <c r="E8474"/>
    </row>
    <row r="8475" spans="5:5" x14ac:dyDescent="0.3">
      <c r="E8475"/>
    </row>
    <row r="8476" spans="5:5" x14ac:dyDescent="0.3">
      <c r="E8476"/>
    </row>
    <row r="8477" spans="5:5" x14ac:dyDescent="0.3">
      <c r="E8477"/>
    </row>
    <row r="8478" spans="5:5" x14ac:dyDescent="0.3">
      <c r="E8478"/>
    </row>
    <row r="8479" spans="5:5" x14ac:dyDescent="0.3">
      <c r="E8479"/>
    </row>
    <row r="8480" spans="5:5" x14ac:dyDescent="0.3">
      <c r="E8480"/>
    </row>
    <row r="8481" spans="5:5" x14ac:dyDescent="0.3">
      <c r="E8481"/>
    </row>
    <row r="8482" spans="5:5" x14ac:dyDescent="0.3">
      <c r="E8482"/>
    </row>
    <row r="8483" spans="5:5" x14ac:dyDescent="0.3">
      <c r="E8483"/>
    </row>
    <row r="8484" spans="5:5" x14ac:dyDescent="0.3">
      <c r="E8484"/>
    </row>
    <row r="8485" spans="5:5" x14ac:dyDescent="0.3">
      <c r="E8485"/>
    </row>
    <row r="8486" spans="5:5" x14ac:dyDescent="0.3">
      <c r="E8486"/>
    </row>
    <row r="8487" spans="5:5" x14ac:dyDescent="0.3">
      <c r="E8487"/>
    </row>
    <row r="8488" spans="5:5" x14ac:dyDescent="0.3">
      <c r="E8488"/>
    </row>
    <row r="8489" spans="5:5" x14ac:dyDescent="0.3">
      <c r="E8489"/>
    </row>
    <row r="8490" spans="5:5" x14ac:dyDescent="0.3">
      <c r="E8490"/>
    </row>
    <row r="8491" spans="5:5" x14ac:dyDescent="0.3">
      <c r="E8491"/>
    </row>
    <row r="8492" spans="5:5" x14ac:dyDescent="0.3">
      <c r="E8492"/>
    </row>
    <row r="8493" spans="5:5" x14ac:dyDescent="0.3">
      <c r="E8493"/>
    </row>
    <row r="8494" spans="5:5" x14ac:dyDescent="0.3">
      <c r="E8494"/>
    </row>
    <row r="8495" spans="5:5" x14ac:dyDescent="0.3">
      <c r="E8495"/>
    </row>
    <row r="8496" spans="5:5" x14ac:dyDescent="0.3">
      <c r="E8496"/>
    </row>
    <row r="8497" spans="5:5" x14ac:dyDescent="0.3">
      <c r="E8497"/>
    </row>
    <row r="8498" spans="5:5" x14ac:dyDescent="0.3">
      <c r="E8498"/>
    </row>
    <row r="8499" spans="5:5" x14ac:dyDescent="0.3">
      <c r="E8499"/>
    </row>
    <row r="8500" spans="5:5" x14ac:dyDescent="0.3">
      <c r="E8500"/>
    </row>
    <row r="8501" spans="5:5" x14ac:dyDescent="0.3">
      <c r="E8501"/>
    </row>
    <row r="8502" spans="5:5" x14ac:dyDescent="0.3">
      <c r="E8502"/>
    </row>
    <row r="8503" spans="5:5" x14ac:dyDescent="0.3">
      <c r="E8503"/>
    </row>
    <row r="8504" spans="5:5" x14ac:dyDescent="0.3">
      <c r="E8504"/>
    </row>
    <row r="8505" spans="5:5" x14ac:dyDescent="0.3">
      <c r="E8505"/>
    </row>
    <row r="8506" spans="5:5" x14ac:dyDescent="0.3">
      <c r="E8506"/>
    </row>
    <row r="8507" spans="5:5" x14ac:dyDescent="0.3">
      <c r="E8507"/>
    </row>
    <row r="8508" spans="5:5" x14ac:dyDescent="0.3">
      <c r="E8508"/>
    </row>
    <row r="8509" spans="5:5" x14ac:dyDescent="0.3">
      <c r="E8509"/>
    </row>
    <row r="8510" spans="5:5" x14ac:dyDescent="0.3">
      <c r="E8510"/>
    </row>
    <row r="8511" spans="5:5" x14ac:dyDescent="0.3">
      <c r="E8511"/>
    </row>
    <row r="8512" spans="5:5" x14ac:dyDescent="0.3">
      <c r="E8512"/>
    </row>
    <row r="8513" spans="5:5" x14ac:dyDescent="0.3">
      <c r="E8513"/>
    </row>
    <row r="8514" spans="5:5" x14ac:dyDescent="0.3">
      <c r="E8514"/>
    </row>
    <row r="8515" spans="5:5" x14ac:dyDescent="0.3">
      <c r="E8515"/>
    </row>
    <row r="8516" spans="5:5" x14ac:dyDescent="0.3">
      <c r="E8516"/>
    </row>
    <row r="8517" spans="5:5" x14ac:dyDescent="0.3">
      <c r="E8517"/>
    </row>
    <row r="8518" spans="5:5" x14ac:dyDescent="0.3">
      <c r="E8518"/>
    </row>
    <row r="8519" spans="5:5" x14ac:dyDescent="0.3">
      <c r="E8519"/>
    </row>
    <row r="8520" spans="5:5" x14ac:dyDescent="0.3">
      <c r="E8520"/>
    </row>
    <row r="8521" spans="5:5" x14ac:dyDescent="0.3">
      <c r="E8521"/>
    </row>
    <row r="8522" spans="5:5" x14ac:dyDescent="0.3">
      <c r="E8522"/>
    </row>
    <row r="8523" spans="5:5" x14ac:dyDescent="0.3">
      <c r="E8523"/>
    </row>
    <row r="8524" spans="5:5" x14ac:dyDescent="0.3">
      <c r="E8524"/>
    </row>
    <row r="8525" spans="5:5" x14ac:dyDescent="0.3">
      <c r="E8525"/>
    </row>
    <row r="8526" spans="5:5" x14ac:dyDescent="0.3">
      <c r="E8526"/>
    </row>
    <row r="8527" spans="5:5" x14ac:dyDescent="0.3">
      <c r="E8527"/>
    </row>
    <row r="8528" spans="5:5" x14ac:dyDescent="0.3">
      <c r="E8528"/>
    </row>
    <row r="8529" spans="5:5" x14ac:dyDescent="0.3">
      <c r="E8529"/>
    </row>
    <row r="8530" spans="5:5" x14ac:dyDescent="0.3">
      <c r="E8530"/>
    </row>
    <row r="8531" spans="5:5" x14ac:dyDescent="0.3">
      <c r="E8531"/>
    </row>
    <row r="8532" spans="5:5" x14ac:dyDescent="0.3">
      <c r="E8532"/>
    </row>
    <row r="8533" spans="5:5" x14ac:dyDescent="0.3">
      <c r="E8533"/>
    </row>
    <row r="8534" spans="5:5" x14ac:dyDescent="0.3">
      <c r="E8534"/>
    </row>
    <row r="8535" spans="5:5" x14ac:dyDescent="0.3">
      <c r="E8535"/>
    </row>
    <row r="8536" spans="5:5" x14ac:dyDescent="0.3">
      <c r="E8536"/>
    </row>
    <row r="8537" spans="5:5" x14ac:dyDescent="0.3">
      <c r="E8537"/>
    </row>
    <row r="8538" spans="5:5" x14ac:dyDescent="0.3">
      <c r="E8538"/>
    </row>
    <row r="8539" spans="5:5" x14ac:dyDescent="0.3">
      <c r="E8539"/>
    </row>
    <row r="8540" spans="5:5" x14ac:dyDescent="0.3">
      <c r="E8540"/>
    </row>
    <row r="8541" spans="5:5" x14ac:dyDescent="0.3">
      <c r="E8541"/>
    </row>
    <row r="8542" spans="5:5" x14ac:dyDescent="0.3">
      <c r="E8542"/>
    </row>
    <row r="8543" spans="5:5" x14ac:dyDescent="0.3">
      <c r="E8543"/>
    </row>
    <row r="8544" spans="5:5" x14ac:dyDescent="0.3">
      <c r="E8544"/>
    </row>
    <row r="8545" spans="5:5" x14ac:dyDescent="0.3">
      <c r="E8545"/>
    </row>
    <row r="8546" spans="5:5" x14ac:dyDescent="0.3">
      <c r="E8546"/>
    </row>
    <row r="8547" spans="5:5" x14ac:dyDescent="0.3">
      <c r="E8547"/>
    </row>
    <row r="8548" spans="5:5" x14ac:dyDescent="0.3">
      <c r="E8548"/>
    </row>
    <row r="8549" spans="5:5" x14ac:dyDescent="0.3">
      <c r="E8549"/>
    </row>
    <row r="8550" spans="5:5" x14ac:dyDescent="0.3">
      <c r="E8550"/>
    </row>
    <row r="8551" spans="5:5" x14ac:dyDescent="0.3">
      <c r="E8551"/>
    </row>
    <row r="8552" spans="5:5" x14ac:dyDescent="0.3">
      <c r="E8552"/>
    </row>
    <row r="8553" spans="5:5" x14ac:dyDescent="0.3">
      <c r="E8553"/>
    </row>
    <row r="8554" spans="5:5" x14ac:dyDescent="0.3">
      <c r="E8554"/>
    </row>
    <row r="8555" spans="5:5" x14ac:dyDescent="0.3">
      <c r="E8555"/>
    </row>
    <row r="8556" spans="5:5" x14ac:dyDescent="0.3">
      <c r="E8556"/>
    </row>
    <row r="8557" spans="5:5" x14ac:dyDescent="0.3">
      <c r="E8557"/>
    </row>
    <row r="8558" spans="5:5" x14ac:dyDescent="0.3">
      <c r="E8558"/>
    </row>
    <row r="8559" spans="5:5" x14ac:dyDescent="0.3">
      <c r="E8559"/>
    </row>
    <row r="8560" spans="5:5" x14ac:dyDescent="0.3">
      <c r="E8560"/>
    </row>
    <row r="8561" spans="5:5" x14ac:dyDescent="0.3">
      <c r="E8561"/>
    </row>
    <row r="8562" spans="5:5" x14ac:dyDescent="0.3">
      <c r="E8562"/>
    </row>
    <row r="8563" spans="5:5" x14ac:dyDescent="0.3">
      <c r="E8563"/>
    </row>
    <row r="8564" spans="5:5" x14ac:dyDescent="0.3">
      <c r="E8564"/>
    </row>
    <row r="8565" spans="5:5" x14ac:dyDescent="0.3">
      <c r="E8565"/>
    </row>
    <row r="8566" spans="5:5" x14ac:dyDescent="0.3">
      <c r="E8566"/>
    </row>
    <row r="8567" spans="5:5" x14ac:dyDescent="0.3">
      <c r="E8567"/>
    </row>
    <row r="8568" spans="5:5" x14ac:dyDescent="0.3">
      <c r="E8568"/>
    </row>
    <row r="8569" spans="5:5" x14ac:dyDescent="0.3">
      <c r="E8569"/>
    </row>
    <row r="8570" spans="5:5" x14ac:dyDescent="0.3">
      <c r="E8570"/>
    </row>
    <row r="8571" spans="5:5" x14ac:dyDescent="0.3">
      <c r="E8571"/>
    </row>
    <row r="8572" spans="5:5" x14ac:dyDescent="0.3">
      <c r="E8572"/>
    </row>
    <row r="8573" spans="5:5" x14ac:dyDescent="0.3">
      <c r="E8573"/>
    </row>
    <row r="8574" spans="5:5" x14ac:dyDescent="0.3">
      <c r="E8574"/>
    </row>
    <row r="8575" spans="5:5" x14ac:dyDescent="0.3">
      <c r="E8575"/>
    </row>
    <row r="8576" spans="5:5" x14ac:dyDescent="0.3">
      <c r="E8576"/>
    </row>
    <row r="8577" spans="5:5" x14ac:dyDescent="0.3">
      <c r="E8577"/>
    </row>
    <row r="8578" spans="5:5" x14ac:dyDescent="0.3">
      <c r="E8578"/>
    </row>
    <row r="8579" spans="5:5" x14ac:dyDescent="0.3">
      <c r="E8579"/>
    </row>
    <row r="8580" spans="5:5" x14ac:dyDescent="0.3">
      <c r="E8580"/>
    </row>
    <row r="8581" spans="5:5" x14ac:dyDescent="0.3">
      <c r="E8581"/>
    </row>
    <row r="8582" spans="5:5" x14ac:dyDescent="0.3">
      <c r="E8582"/>
    </row>
    <row r="8583" spans="5:5" x14ac:dyDescent="0.3">
      <c r="E8583"/>
    </row>
    <row r="8584" spans="5:5" x14ac:dyDescent="0.3">
      <c r="E8584"/>
    </row>
    <row r="8585" spans="5:5" x14ac:dyDescent="0.3">
      <c r="E8585"/>
    </row>
    <row r="8586" spans="5:5" x14ac:dyDescent="0.3">
      <c r="E8586"/>
    </row>
    <row r="8587" spans="5:5" x14ac:dyDescent="0.3">
      <c r="E8587"/>
    </row>
    <row r="8588" spans="5:5" x14ac:dyDescent="0.3">
      <c r="E8588"/>
    </row>
    <row r="8589" spans="5:5" x14ac:dyDescent="0.3">
      <c r="E8589"/>
    </row>
    <row r="8590" spans="5:5" x14ac:dyDescent="0.3">
      <c r="E8590"/>
    </row>
    <row r="8591" spans="5:5" x14ac:dyDescent="0.3">
      <c r="E8591"/>
    </row>
    <row r="8592" spans="5:5" x14ac:dyDescent="0.3">
      <c r="E8592"/>
    </row>
    <row r="8593" spans="5:5" x14ac:dyDescent="0.3">
      <c r="E8593"/>
    </row>
    <row r="8594" spans="5:5" x14ac:dyDescent="0.3">
      <c r="E8594"/>
    </row>
    <row r="8595" spans="5:5" x14ac:dyDescent="0.3">
      <c r="E8595"/>
    </row>
    <row r="8596" spans="5:5" x14ac:dyDescent="0.3">
      <c r="E8596"/>
    </row>
    <row r="8597" spans="5:5" x14ac:dyDescent="0.3">
      <c r="E8597"/>
    </row>
    <row r="8598" spans="5:5" x14ac:dyDescent="0.3">
      <c r="E8598"/>
    </row>
    <row r="8599" spans="5:5" x14ac:dyDescent="0.3">
      <c r="E8599"/>
    </row>
    <row r="8600" spans="5:5" x14ac:dyDescent="0.3">
      <c r="E8600"/>
    </row>
    <row r="8601" spans="5:5" x14ac:dyDescent="0.3">
      <c r="E8601"/>
    </row>
    <row r="8602" spans="5:5" x14ac:dyDescent="0.3">
      <c r="E8602"/>
    </row>
    <row r="8603" spans="5:5" x14ac:dyDescent="0.3">
      <c r="E8603"/>
    </row>
    <row r="8604" spans="5:5" x14ac:dyDescent="0.3">
      <c r="E8604"/>
    </row>
    <row r="8605" spans="5:5" x14ac:dyDescent="0.3">
      <c r="E8605"/>
    </row>
    <row r="8606" spans="5:5" x14ac:dyDescent="0.3">
      <c r="E8606"/>
    </row>
    <row r="8607" spans="5:5" x14ac:dyDescent="0.3">
      <c r="E8607"/>
    </row>
    <row r="8608" spans="5:5" x14ac:dyDescent="0.3">
      <c r="E8608"/>
    </row>
    <row r="8609" spans="5:5" x14ac:dyDescent="0.3">
      <c r="E8609"/>
    </row>
    <row r="8610" spans="5:5" x14ac:dyDescent="0.3">
      <c r="E8610"/>
    </row>
    <row r="8611" spans="5:5" x14ac:dyDescent="0.3">
      <c r="E8611"/>
    </row>
    <row r="8612" spans="5:5" x14ac:dyDescent="0.3">
      <c r="E8612"/>
    </row>
    <row r="8613" spans="5:5" x14ac:dyDescent="0.3">
      <c r="E8613"/>
    </row>
    <row r="8614" spans="5:5" x14ac:dyDescent="0.3">
      <c r="E8614"/>
    </row>
    <row r="8615" spans="5:5" x14ac:dyDescent="0.3">
      <c r="E8615"/>
    </row>
    <row r="8616" spans="5:5" x14ac:dyDescent="0.3">
      <c r="E8616"/>
    </row>
    <row r="8617" spans="5:5" x14ac:dyDescent="0.3">
      <c r="E8617"/>
    </row>
    <row r="8618" spans="5:5" x14ac:dyDescent="0.3">
      <c r="E8618"/>
    </row>
    <row r="8619" spans="5:5" x14ac:dyDescent="0.3">
      <c r="E8619"/>
    </row>
    <row r="8620" spans="5:5" x14ac:dyDescent="0.3">
      <c r="E8620"/>
    </row>
    <row r="8621" spans="5:5" x14ac:dyDescent="0.3">
      <c r="E8621"/>
    </row>
    <row r="8622" spans="5:5" x14ac:dyDescent="0.3">
      <c r="E8622"/>
    </row>
    <row r="8623" spans="5:5" x14ac:dyDescent="0.3">
      <c r="E8623"/>
    </row>
    <row r="8624" spans="5:5" x14ac:dyDescent="0.3">
      <c r="E8624"/>
    </row>
    <row r="8625" spans="5:5" x14ac:dyDescent="0.3">
      <c r="E8625"/>
    </row>
    <row r="8626" spans="5:5" x14ac:dyDescent="0.3">
      <c r="E8626"/>
    </row>
    <row r="8627" spans="5:5" x14ac:dyDescent="0.3">
      <c r="E8627"/>
    </row>
    <row r="8628" spans="5:5" x14ac:dyDescent="0.3">
      <c r="E8628"/>
    </row>
    <row r="8629" spans="5:5" x14ac:dyDescent="0.3">
      <c r="E8629"/>
    </row>
    <row r="8630" spans="5:5" x14ac:dyDescent="0.3">
      <c r="E8630"/>
    </row>
    <row r="8631" spans="5:5" x14ac:dyDescent="0.3">
      <c r="E8631"/>
    </row>
    <row r="8632" spans="5:5" x14ac:dyDescent="0.3">
      <c r="E8632"/>
    </row>
    <row r="8633" spans="5:5" x14ac:dyDescent="0.3">
      <c r="E8633"/>
    </row>
    <row r="8634" spans="5:5" x14ac:dyDescent="0.3">
      <c r="E8634"/>
    </row>
    <row r="8635" spans="5:5" x14ac:dyDescent="0.3">
      <c r="E8635"/>
    </row>
    <row r="8636" spans="5:5" x14ac:dyDescent="0.3">
      <c r="E8636"/>
    </row>
    <row r="8637" spans="5:5" x14ac:dyDescent="0.3">
      <c r="E8637"/>
    </row>
    <row r="8638" spans="5:5" x14ac:dyDescent="0.3">
      <c r="E8638"/>
    </row>
    <row r="8639" spans="5:5" x14ac:dyDescent="0.3">
      <c r="E8639"/>
    </row>
    <row r="8640" spans="5:5" x14ac:dyDescent="0.3">
      <c r="E8640"/>
    </row>
    <row r="8641" spans="5:5" x14ac:dyDescent="0.3">
      <c r="E8641"/>
    </row>
    <row r="8642" spans="5:5" x14ac:dyDescent="0.3">
      <c r="E8642"/>
    </row>
    <row r="8643" spans="5:5" x14ac:dyDescent="0.3">
      <c r="E8643"/>
    </row>
    <row r="8644" spans="5:5" x14ac:dyDescent="0.3">
      <c r="E8644"/>
    </row>
    <row r="8645" spans="5:5" x14ac:dyDescent="0.3">
      <c r="E8645"/>
    </row>
    <row r="8646" spans="5:5" x14ac:dyDescent="0.3">
      <c r="E8646"/>
    </row>
    <row r="8647" spans="5:5" x14ac:dyDescent="0.3">
      <c r="E8647"/>
    </row>
    <row r="8648" spans="5:5" x14ac:dyDescent="0.3">
      <c r="E8648"/>
    </row>
    <row r="8649" spans="5:5" x14ac:dyDescent="0.3">
      <c r="E8649"/>
    </row>
    <row r="8650" spans="5:5" x14ac:dyDescent="0.3">
      <c r="E8650"/>
    </row>
    <row r="8651" spans="5:5" x14ac:dyDescent="0.3">
      <c r="E8651"/>
    </row>
    <row r="8652" spans="5:5" x14ac:dyDescent="0.3">
      <c r="E8652"/>
    </row>
    <row r="8653" spans="5:5" x14ac:dyDescent="0.3">
      <c r="E8653"/>
    </row>
    <row r="8654" spans="5:5" x14ac:dyDescent="0.3">
      <c r="E8654"/>
    </row>
    <row r="8655" spans="5:5" x14ac:dyDescent="0.3">
      <c r="E8655"/>
    </row>
    <row r="8656" spans="5:5" x14ac:dyDescent="0.3">
      <c r="E8656"/>
    </row>
    <row r="8657" spans="5:5" x14ac:dyDescent="0.3">
      <c r="E8657"/>
    </row>
    <row r="8658" spans="5:5" x14ac:dyDescent="0.3">
      <c r="E8658"/>
    </row>
    <row r="8659" spans="5:5" x14ac:dyDescent="0.3">
      <c r="E8659"/>
    </row>
    <row r="8660" spans="5:5" x14ac:dyDescent="0.3">
      <c r="E8660"/>
    </row>
    <row r="8661" spans="5:5" x14ac:dyDescent="0.3">
      <c r="E8661"/>
    </row>
    <row r="8662" spans="5:5" x14ac:dyDescent="0.3">
      <c r="E8662"/>
    </row>
    <row r="8663" spans="5:5" x14ac:dyDescent="0.3">
      <c r="E8663"/>
    </row>
    <row r="8664" spans="5:5" x14ac:dyDescent="0.3">
      <c r="E8664"/>
    </row>
    <row r="8665" spans="5:5" x14ac:dyDescent="0.3">
      <c r="E8665"/>
    </row>
    <row r="8666" spans="5:5" x14ac:dyDescent="0.3">
      <c r="E8666"/>
    </row>
    <row r="8667" spans="5:5" x14ac:dyDescent="0.3">
      <c r="E8667"/>
    </row>
    <row r="8668" spans="5:5" x14ac:dyDescent="0.3">
      <c r="E8668"/>
    </row>
    <row r="8669" spans="5:5" x14ac:dyDescent="0.3">
      <c r="E8669"/>
    </row>
    <row r="8670" spans="5:5" x14ac:dyDescent="0.3">
      <c r="E8670"/>
    </row>
    <row r="8671" spans="5:5" x14ac:dyDescent="0.3">
      <c r="E8671"/>
    </row>
    <row r="8672" spans="5:5" x14ac:dyDescent="0.3">
      <c r="E8672"/>
    </row>
    <row r="8673" spans="5:5" x14ac:dyDescent="0.3">
      <c r="E8673"/>
    </row>
    <row r="8674" spans="5:5" x14ac:dyDescent="0.3">
      <c r="E8674"/>
    </row>
    <row r="8675" spans="5:5" x14ac:dyDescent="0.3">
      <c r="E8675"/>
    </row>
    <row r="8676" spans="5:5" x14ac:dyDescent="0.3">
      <c r="E8676"/>
    </row>
    <row r="8677" spans="5:5" x14ac:dyDescent="0.3">
      <c r="E8677"/>
    </row>
    <row r="8678" spans="5:5" x14ac:dyDescent="0.3">
      <c r="E8678"/>
    </row>
    <row r="8679" spans="5:5" x14ac:dyDescent="0.3">
      <c r="E8679"/>
    </row>
    <row r="8680" spans="5:5" x14ac:dyDescent="0.3">
      <c r="E8680"/>
    </row>
    <row r="8681" spans="5:5" x14ac:dyDescent="0.3">
      <c r="E8681"/>
    </row>
    <row r="8682" spans="5:5" x14ac:dyDescent="0.3">
      <c r="E8682"/>
    </row>
    <row r="8683" spans="5:5" x14ac:dyDescent="0.3">
      <c r="E8683"/>
    </row>
    <row r="8684" spans="5:5" x14ac:dyDescent="0.3">
      <c r="E8684"/>
    </row>
    <row r="8685" spans="5:5" x14ac:dyDescent="0.3">
      <c r="E8685"/>
    </row>
    <row r="8686" spans="5:5" x14ac:dyDescent="0.3">
      <c r="E8686"/>
    </row>
    <row r="8687" spans="5:5" x14ac:dyDescent="0.3">
      <c r="E8687"/>
    </row>
    <row r="8688" spans="5:5" x14ac:dyDescent="0.3">
      <c r="E8688"/>
    </row>
    <row r="8689" spans="5:5" x14ac:dyDescent="0.3">
      <c r="E8689"/>
    </row>
    <row r="8690" spans="5:5" x14ac:dyDescent="0.3">
      <c r="E8690"/>
    </row>
    <row r="8691" spans="5:5" x14ac:dyDescent="0.3">
      <c r="E8691"/>
    </row>
    <row r="8692" spans="5:5" x14ac:dyDescent="0.3">
      <c r="E8692"/>
    </row>
    <row r="8693" spans="5:5" x14ac:dyDescent="0.3">
      <c r="E8693"/>
    </row>
    <row r="8694" spans="5:5" x14ac:dyDescent="0.3">
      <c r="E8694"/>
    </row>
    <row r="8695" spans="5:5" x14ac:dyDescent="0.3">
      <c r="E8695"/>
    </row>
    <row r="8696" spans="5:5" x14ac:dyDescent="0.3">
      <c r="E8696"/>
    </row>
    <row r="8697" spans="5:5" x14ac:dyDescent="0.3">
      <c r="E8697"/>
    </row>
    <row r="8698" spans="5:5" x14ac:dyDescent="0.3">
      <c r="E8698"/>
    </row>
    <row r="8699" spans="5:5" x14ac:dyDescent="0.3">
      <c r="E8699"/>
    </row>
    <row r="8700" spans="5:5" x14ac:dyDescent="0.3">
      <c r="E8700"/>
    </row>
    <row r="8701" spans="5:5" x14ac:dyDescent="0.3">
      <c r="E8701"/>
    </row>
    <row r="8702" spans="5:5" x14ac:dyDescent="0.3">
      <c r="E8702"/>
    </row>
    <row r="8703" spans="5:5" x14ac:dyDescent="0.3">
      <c r="E8703"/>
    </row>
    <row r="8704" spans="5:5" x14ac:dyDescent="0.3">
      <c r="E8704"/>
    </row>
    <row r="8705" spans="5:5" x14ac:dyDescent="0.3">
      <c r="E8705"/>
    </row>
    <row r="8706" spans="5:5" x14ac:dyDescent="0.3">
      <c r="E8706"/>
    </row>
    <row r="8707" spans="5:5" x14ac:dyDescent="0.3">
      <c r="E8707"/>
    </row>
    <row r="8708" spans="5:5" x14ac:dyDescent="0.3">
      <c r="E8708"/>
    </row>
    <row r="8709" spans="5:5" x14ac:dyDescent="0.3">
      <c r="E8709"/>
    </row>
    <row r="8710" spans="5:5" x14ac:dyDescent="0.3">
      <c r="E8710"/>
    </row>
    <row r="8711" spans="5:5" x14ac:dyDescent="0.3">
      <c r="E8711"/>
    </row>
    <row r="8712" spans="5:5" x14ac:dyDescent="0.3">
      <c r="E8712"/>
    </row>
    <row r="8713" spans="5:5" x14ac:dyDescent="0.3">
      <c r="E8713"/>
    </row>
    <row r="8714" spans="5:5" x14ac:dyDescent="0.3">
      <c r="E8714"/>
    </row>
    <row r="8715" spans="5:5" x14ac:dyDescent="0.3">
      <c r="E8715"/>
    </row>
    <row r="8716" spans="5:5" x14ac:dyDescent="0.3">
      <c r="E8716"/>
    </row>
    <row r="8717" spans="5:5" x14ac:dyDescent="0.3">
      <c r="E8717"/>
    </row>
    <row r="8718" spans="5:5" x14ac:dyDescent="0.3">
      <c r="E8718"/>
    </row>
    <row r="8719" spans="5:5" x14ac:dyDescent="0.3">
      <c r="E8719"/>
    </row>
    <row r="8720" spans="5:5" x14ac:dyDescent="0.3">
      <c r="E8720"/>
    </row>
    <row r="8721" spans="5:5" x14ac:dyDescent="0.3">
      <c r="E8721"/>
    </row>
    <row r="8722" spans="5:5" x14ac:dyDescent="0.3">
      <c r="E8722"/>
    </row>
    <row r="8723" spans="5:5" x14ac:dyDescent="0.3">
      <c r="E8723"/>
    </row>
    <row r="8724" spans="5:5" x14ac:dyDescent="0.3">
      <c r="E8724"/>
    </row>
    <row r="8725" spans="5:5" x14ac:dyDescent="0.3">
      <c r="E8725"/>
    </row>
    <row r="8726" spans="5:5" x14ac:dyDescent="0.3">
      <c r="E8726"/>
    </row>
    <row r="8727" spans="5:5" x14ac:dyDescent="0.3">
      <c r="E8727"/>
    </row>
    <row r="8728" spans="5:5" x14ac:dyDescent="0.3">
      <c r="E8728"/>
    </row>
    <row r="8729" spans="5:5" x14ac:dyDescent="0.3">
      <c r="E8729"/>
    </row>
    <row r="8730" spans="5:5" x14ac:dyDescent="0.3">
      <c r="E8730"/>
    </row>
    <row r="8731" spans="5:5" x14ac:dyDescent="0.3">
      <c r="E8731"/>
    </row>
    <row r="8732" spans="5:5" x14ac:dyDescent="0.3">
      <c r="E8732"/>
    </row>
    <row r="8733" spans="5:5" x14ac:dyDescent="0.3">
      <c r="E8733"/>
    </row>
    <row r="8734" spans="5:5" x14ac:dyDescent="0.3">
      <c r="E8734"/>
    </row>
    <row r="8735" spans="5:5" x14ac:dyDescent="0.3">
      <c r="E8735"/>
    </row>
    <row r="8736" spans="5:5" x14ac:dyDescent="0.3">
      <c r="E8736"/>
    </row>
    <row r="8737" spans="5:5" x14ac:dyDescent="0.3">
      <c r="E8737"/>
    </row>
    <row r="8738" spans="5:5" x14ac:dyDescent="0.3">
      <c r="E8738"/>
    </row>
    <row r="8739" spans="5:5" x14ac:dyDescent="0.3">
      <c r="E8739"/>
    </row>
    <row r="8740" spans="5:5" x14ac:dyDescent="0.3">
      <c r="E8740"/>
    </row>
    <row r="8741" spans="5:5" x14ac:dyDescent="0.3">
      <c r="E8741"/>
    </row>
    <row r="8742" spans="5:5" x14ac:dyDescent="0.3">
      <c r="E8742"/>
    </row>
    <row r="8743" spans="5:5" x14ac:dyDescent="0.3">
      <c r="E8743"/>
    </row>
    <row r="8744" spans="5:5" x14ac:dyDescent="0.3">
      <c r="E8744"/>
    </row>
    <row r="8745" spans="5:5" x14ac:dyDescent="0.3">
      <c r="E8745"/>
    </row>
    <row r="8746" spans="5:5" x14ac:dyDescent="0.3">
      <c r="E8746"/>
    </row>
    <row r="8747" spans="5:5" x14ac:dyDescent="0.3">
      <c r="E8747"/>
    </row>
    <row r="8748" spans="5:5" x14ac:dyDescent="0.3">
      <c r="E8748"/>
    </row>
    <row r="8749" spans="5:5" x14ac:dyDescent="0.3">
      <c r="E8749"/>
    </row>
    <row r="8750" spans="5:5" x14ac:dyDescent="0.3">
      <c r="E8750"/>
    </row>
    <row r="8751" spans="5:5" x14ac:dyDescent="0.3">
      <c r="E8751"/>
    </row>
    <row r="8752" spans="5:5" x14ac:dyDescent="0.3">
      <c r="E8752"/>
    </row>
    <row r="8753" spans="5:5" x14ac:dyDescent="0.3">
      <c r="E8753"/>
    </row>
    <row r="8754" spans="5:5" x14ac:dyDescent="0.3">
      <c r="E8754"/>
    </row>
    <row r="8755" spans="5:5" x14ac:dyDescent="0.3">
      <c r="E8755"/>
    </row>
    <row r="8756" spans="5:5" x14ac:dyDescent="0.3">
      <c r="E8756"/>
    </row>
    <row r="8757" spans="5:5" x14ac:dyDescent="0.3">
      <c r="E8757"/>
    </row>
    <row r="8758" spans="5:5" x14ac:dyDescent="0.3">
      <c r="E8758"/>
    </row>
    <row r="8759" spans="5:5" x14ac:dyDescent="0.3">
      <c r="E8759"/>
    </row>
    <row r="8760" spans="5:5" x14ac:dyDescent="0.3">
      <c r="E8760"/>
    </row>
    <row r="8761" spans="5:5" x14ac:dyDescent="0.3">
      <c r="E8761"/>
    </row>
    <row r="8762" spans="5:5" x14ac:dyDescent="0.3">
      <c r="E8762"/>
    </row>
    <row r="8763" spans="5:5" x14ac:dyDescent="0.3">
      <c r="E8763"/>
    </row>
    <row r="8764" spans="5:5" x14ac:dyDescent="0.3">
      <c r="E8764"/>
    </row>
    <row r="8765" spans="5:5" x14ac:dyDescent="0.3">
      <c r="E8765"/>
    </row>
    <row r="8766" spans="5:5" x14ac:dyDescent="0.3">
      <c r="E8766"/>
    </row>
    <row r="8767" spans="5:5" x14ac:dyDescent="0.3">
      <c r="E8767"/>
    </row>
    <row r="8768" spans="5:5" x14ac:dyDescent="0.3">
      <c r="E8768"/>
    </row>
    <row r="8769" spans="5:5" x14ac:dyDescent="0.3">
      <c r="E8769"/>
    </row>
    <row r="8770" spans="5:5" x14ac:dyDescent="0.3">
      <c r="E8770"/>
    </row>
    <row r="8771" spans="5:5" x14ac:dyDescent="0.3">
      <c r="E8771"/>
    </row>
    <row r="8772" spans="5:5" x14ac:dyDescent="0.3">
      <c r="E8772"/>
    </row>
    <row r="8773" spans="5:5" x14ac:dyDescent="0.3">
      <c r="E8773"/>
    </row>
    <row r="8774" spans="5:5" x14ac:dyDescent="0.3">
      <c r="E8774"/>
    </row>
    <row r="8775" spans="5:5" x14ac:dyDescent="0.3">
      <c r="E8775"/>
    </row>
    <row r="8776" spans="5:5" x14ac:dyDescent="0.3">
      <c r="E8776"/>
    </row>
    <row r="8777" spans="5:5" x14ac:dyDescent="0.3">
      <c r="E8777"/>
    </row>
    <row r="8778" spans="5:5" x14ac:dyDescent="0.3">
      <c r="E8778"/>
    </row>
    <row r="8779" spans="5:5" x14ac:dyDescent="0.3">
      <c r="E8779"/>
    </row>
    <row r="8780" spans="5:5" x14ac:dyDescent="0.3">
      <c r="E8780"/>
    </row>
    <row r="8781" spans="5:5" x14ac:dyDescent="0.3">
      <c r="E8781"/>
    </row>
    <row r="8782" spans="5:5" x14ac:dyDescent="0.3">
      <c r="E8782"/>
    </row>
    <row r="8783" spans="5:5" x14ac:dyDescent="0.3">
      <c r="E8783"/>
    </row>
    <row r="8784" spans="5:5" x14ac:dyDescent="0.3">
      <c r="E8784"/>
    </row>
    <row r="8785" spans="5:5" x14ac:dyDescent="0.3">
      <c r="E8785"/>
    </row>
    <row r="8786" spans="5:5" x14ac:dyDescent="0.3">
      <c r="E8786"/>
    </row>
    <row r="8787" spans="5:5" x14ac:dyDescent="0.3">
      <c r="E8787"/>
    </row>
    <row r="8788" spans="5:5" x14ac:dyDescent="0.3">
      <c r="E8788"/>
    </row>
    <row r="8789" spans="5:5" x14ac:dyDescent="0.3">
      <c r="E8789"/>
    </row>
    <row r="8790" spans="5:5" x14ac:dyDescent="0.3">
      <c r="E8790"/>
    </row>
    <row r="8791" spans="5:5" x14ac:dyDescent="0.3">
      <c r="E8791"/>
    </row>
    <row r="8792" spans="5:5" x14ac:dyDescent="0.3">
      <c r="E8792"/>
    </row>
    <row r="8793" spans="5:5" x14ac:dyDescent="0.3">
      <c r="E8793"/>
    </row>
    <row r="8794" spans="5:5" x14ac:dyDescent="0.3">
      <c r="E8794"/>
    </row>
    <row r="8795" spans="5:5" x14ac:dyDescent="0.3">
      <c r="E8795"/>
    </row>
    <row r="8796" spans="5:5" x14ac:dyDescent="0.3">
      <c r="E8796"/>
    </row>
    <row r="8797" spans="5:5" x14ac:dyDescent="0.3">
      <c r="E8797"/>
    </row>
    <row r="8798" spans="5:5" x14ac:dyDescent="0.3">
      <c r="E8798"/>
    </row>
    <row r="8799" spans="5:5" x14ac:dyDescent="0.3">
      <c r="E8799"/>
    </row>
    <row r="8800" spans="5:5" x14ac:dyDescent="0.3">
      <c r="E8800"/>
    </row>
    <row r="8801" spans="5:5" x14ac:dyDescent="0.3">
      <c r="E8801"/>
    </row>
    <row r="8802" spans="5:5" x14ac:dyDescent="0.3">
      <c r="E8802"/>
    </row>
    <row r="8803" spans="5:5" x14ac:dyDescent="0.3">
      <c r="E8803"/>
    </row>
    <row r="8804" spans="5:5" x14ac:dyDescent="0.3">
      <c r="E8804"/>
    </row>
    <row r="8805" spans="5:5" x14ac:dyDescent="0.3">
      <c r="E8805"/>
    </row>
    <row r="8806" spans="5:5" x14ac:dyDescent="0.3">
      <c r="E8806"/>
    </row>
    <row r="8807" spans="5:5" x14ac:dyDescent="0.3">
      <c r="E8807"/>
    </row>
    <row r="8808" spans="5:5" x14ac:dyDescent="0.3">
      <c r="E8808"/>
    </row>
    <row r="8809" spans="5:5" x14ac:dyDescent="0.3">
      <c r="E8809"/>
    </row>
    <row r="8810" spans="5:5" x14ac:dyDescent="0.3">
      <c r="E8810"/>
    </row>
    <row r="8811" spans="5:5" x14ac:dyDescent="0.3">
      <c r="E8811"/>
    </row>
    <row r="8812" spans="5:5" x14ac:dyDescent="0.3">
      <c r="E8812"/>
    </row>
    <row r="8813" spans="5:5" x14ac:dyDescent="0.3">
      <c r="E8813"/>
    </row>
    <row r="8814" spans="5:5" x14ac:dyDescent="0.3">
      <c r="E8814"/>
    </row>
    <row r="8815" spans="5:5" x14ac:dyDescent="0.3">
      <c r="E8815"/>
    </row>
    <row r="8816" spans="5:5" x14ac:dyDescent="0.3">
      <c r="E8816"/>
    </row>
    <row r="8817" spans="5:5" x14ac:dyDescent="0.3">
      <c r="E8817"/>
    </row>
    <row r="8818" spans="5:5" x14ac:dyDescent="0.3">
      <c r="E8818"/>
    </row>
    <row r="8819" spans="5:5" x14ac:dyDescent="0.3">
      <c r="E8819"/>
    </row>
    <row r="8820" spans="5:5" x14ac:dyDescent="0.3">
      <c r="E8820"/>
    </row>
    <row r="8821" spans="5:5" x14ac:dyDescent="0.3">
      <c r="E8821"/>
    </row>
    <row r="8822" spans="5:5" x14ac:dyDescent="0.3">
      <c r="E8822"/>
    </row>
    <row r="8823" spans="5:5" x14ac:dyDescent="0.3">
      <c r="E8823"/>
    </row>
    <row r="8824" spans="5:5" x14ac:dyDescent="0.3">
      <c r="E8824"/>
    </row>
    <row r="8825" spans="5:5" x14ac:dyDescent="0.3">
      <c r="E8825"/>
    </row>
    <row r="8826" spans="5:5" x14ac:dyDescent="0.3">
      <c r="E8826"/>
    </row>
    <row r="8827" spans="5:5" x14ac:dyDescent="0.3">
      <c r="E8827"/>
    </row>
    <row r="8828" spans="5:5" x14ac:dyDescent="0.3">
      <c r="E8828"/>
    </row>
    <row r="8829" spans="5:5" x14ac:dyDescent="0.3">
      <c r="E8829"/>
    </row>
    <row r="8830" spans="5:5" x14ac:dyDescent="0.3">
      <c r="E8830"/>
    </row>
    <row r="8831" spans="5:5" x14ac:dyDescent="0.3">
      <c r="E8831"/>
    </row>
    <row r="8832" spans="5:5" x14ac:dyDescent="0.3">
      <c r="E8832"/>
    </row>
    <row r="8833" spans="5:5" x14ac:dyDescent="0.3">
      <c r="E8833"/>
    </row>
    <row r="8834" spans="5:5" x14ac:dyDescent="0.3">
      <c r="E8834"/>
    </row>
    <row r="8835" spans="5:5" x14ac:dyDescent="0.3">
      <c r="E8835"/>
    </row>
    <row r="8836" spans="5:5" x14ac:dyDescent="0.3">
      <c r="E8836"/>
    </row>
    <row r="8837" spans="5:5" x14ac:dyDescent="0.3">
      <c r="E8837"/>
    </row>
    <row r="8838" spans="5:5" x14ac:dyDescent="0.3">
      <c r="E8838"/>
    </row>
    <row r="8839" spans="5:5" x14ac:dyDescent="0.3">
      <c r="E8839"/>
    </row>
    <row r="8840" spans="5:5" x14ac:dyDescent="0.3">
      <c r="E8840"/>
    </row>
    <row r="8841" spans="5:5" x14ac:dyDescent="0.3">
      <c r="E8841"/>
    </row>
    <row r="8842" spans="5:5" x14ac:dyDescent="0.3">
      <c r="E8842"/>
    </row>
    <row r="8843" spans="5:5" x14ac:dyDescent="0.3">
      <c r="E8843"/>
    </row>
    <row r="8844" spans="5:5" x14ac:dyDescent="0.3">
      <c r="E8844"/>
    </row>
    <row r="8845" spans="5:5" x14ac:dyDescent="0.3">
      <c r="E8845"/>
    </row>
    <row r="8846" spans="5:5" x14ac:dyDescent="0.3">
      <c r="E8846"/>
    </row>
    <row r="8847" spans="5:5" x14ac:dyDescent="0.3">
      <c r="E8847"/>
    </row>
    <row r="8848" spans="5:5" x14ac:dyDescent="0.3">
      <c r="E8848"/>
    </row>
    <row r="8849" spans="5:5" x14ac:dyDescent="0.3">
      <c r="E8849"/>
    </row>
    <row r="8850" spans="5:5" x14ac:dyDescent="0.3">
      <c r="E8850"/>
    </row>
    <row r="8851" spans="5:5" x14ac:dyDescent="0.3">
      <c r="E8851"/>
    </row>
    <row r="8852" spans="5:5" x14ac:dyDescent="0.3">
      <c r="E8852"/>
    </row>
    <row r="8853" spans="5:5" x14ac:dyDescent="0.3">
      <c r="E8853"/>
    </row>
    <row r="8854" spans="5:5" x14ac:dyDescent="0.3">
      <c r="E8854"/>
    </row>
    <row r="8855" spans="5:5" x14ac:dyDescent="0.3">
      <c r="E8855"/>
    </row>
    <row r="8856" spans="5:5" x14ac:dyDescent="0.3">
      <c r="E8856"/>
    </row>
    <row r="8857" spans="5:5" x14ac:dyDescent="0.3">
      <c r="E8857"/>
    </row>
    <row r="8858" spans="5:5" x14ac:dyDescent="0.3">
      <c r="E8858"/>
    </row>
    <row r="8859" spans="5:5" x14ac:dyDescent="0.3">
      <c r="E8859"/>
    </row>
    <row r="8860" spans="5:5" x14ac:dyDescent="0.3">
      <c r="E8860"/>
    </row>
    <row r="8861" spans="5:5" x14ac:dyDescent="0.3">
      <c r="E8861"/>
    </row>
    <row r="8862" spans="5:5" x14ac:dyDescent="0.3">
      <c r="E8862"/>
    </row>
    <row r="8863" spans="5:5" x14ac:dyDescent="0.3">
      <c r="E8863"/>
    </row>
    <row r="8864" spans="5:5" x14ac:dyDescent="0.3">
      <c r="E8864"/>
    </row>
    <row r="8865" spans="5:5" x14ac:dyDescent="0.3">
      <c r="E8865"/>
    </row>
    <row r="8866" spans="5:5" x14ac:dyDescent="0.3">
      <c r="E8866"/>
    </row>
    <row r="8867" spans="5:5" x14ac:dyDescent="0.3">
      <c r="E8867"/>
    </row>
    <row r="8868" spans="5:5" x14ac:dyDescent="0.3">
      <c r="E8868"/>
    </row>
    <row r="8869" spans="5:5" x14ac:dyDescent="0.3">
      <c r="E8869"/>
    </row>
    <row r="8870" spans="5:5" x14ac:dyDescent="0.3">
      <c r="E8870"/>
    </row>
    <row r="8871" spans="5:5" x14ac:dyDescent="0.3">
      <c r="E8871"/>
    </row>
    <row r="8872" spans="5:5" x14ac:dyDescent="0.3">
      <c r="E8872"/>
    </row>
    <row r="8873" spans="5:5" x14ac:dyDescent="0.3">
      <c r="E8873"/>
    </row>
    <row r="8874" spans="5:5" x14ac:dyDescent="0.3">
      <c r="E8874"/>
    </row>
    <row r="8875" spans="5:5" x14ac:dyDescent="0.3">
      <c r="E8875"/>
    </row>
    <row r="8876" spans="5:5" x14ac:dyDescent="0.3">
      <c r="E8876"/>
    </row>
    <row r="8877" spans="5:5" x14ac:dyDescent="0.3">
      <c r="E8877"/>
    </row>
    <row r="8878" spans="5:5" x14ac:dyDescent="0.3">
      <c r="E8878"/>
    </row>
    <row r="8879" spans="5:5" x14ac:dyDescent="0.3">
      <c r="E8879"/>
    </row>
    <row r="8880" spans="5:5" x14ac:dyDescent="0.3">
      <c r="E8880"/>
    </row>
    <row r="8881" spans="5:5" x14ac:dyDescent="0.3">
      <c r="E8881"/>
    </row>
    <row r="8882" spans="5:5" x14ac:dyDescent="0.3">
      <c r="E8882"/>
    </row>
    <row r="8883" spans="5:5" x14ac:dyDescent="0.3">
      <c r="E8883"/>
    </row>
    <row r="8884" spans="5:5" x14ac:dyDescent="0.3">
      <c r="E8884"/>
    </row>
    <row r="8885" spans="5:5" x14ac:dyDescent="0.3">
      <c r="E8885"/>
    </row>
    <row r="8886" spans="5:5" x14ac:dyDescent="0.3">
      <c r="E8886"/>
    </row>
    <row r="8887" spans="5:5" x14ac:dyDescent="0.3">
      <c r="E8887"/>
    </row>
    <row r="8888" spans="5:5" x14ac:dyDescent="0.3">
      <c r="E8888"/>
    </row>
    <row r="8889" spans="5:5" x14ac:dyDescent="0.3">
      <c r="E8889"/>
    </row>
    <row r="8890" spans="5:5" x14ac:dyDescent="0.3">
      <c r="E8890"/>
    </row>
    <row r="8891" spans="5:5" x14ac:dyDescent="0.3">
      <c r="E8891"/>
    </row>
    <row r="8892" spans="5:5" x14ac:dyDescent="0.3">
      <c r="E8892"/>
    </row>
    <row r="8893" spans="5:5" x14ac:dyDescent="0.3">
      <c r="E8893"/>
    </row>
    <row r="8894" spans="5:5" x14ac:dyDescent="0.3">
      <c r="E8894"/>
    </row>
    <row r="8895" spans="5:5" x14ac:dyDescent="0.3">
      <c r="E8895"/>
    </row>
    <row r="8896" spans="5:5" x14ac:dyDescent="0.3">
      <c r="E8896"/>
    </row>
    <row r="8897" spans="5:5" x14ac:dyDescent="0.3">
      <c r="E8897"/>
    </row>
    <row r="8898" spans="5:5" x14ac:dyDescent="0.3">
      <c r="E8898"/>
    </row>
    <row r="8899" spans="5:5" x14ac:dyDescent="0.3">
      <c r="E8899"/>
    </row>
    <row r="8900" spans="5:5" x14ac:dyDescent="0.3">
      <c r="E8900"/>
    </row>
    <row r="8901" spans="5:5" x14ac:dyDescent="0.3">
      <c r="E8901"/>
    </row>
    <row r="8902" spans="5:5" x14ac:dyDescent="0.3">
      <c r="E8902"/>
    </row>
    <row r="8903" spans="5:5" x14ac:dyDescent="0.3">
      <c r="E8903"/>
    </row>
    <row r="8904" spans="5:5" x14ac:dyDescent="0.3">
      <c r="E8904"/>
    </row>
    <row r="8905" spans="5:5" x14ac:dyDescent="0.3">
      <c r="E8905"/>
    </row>
    <row r="8906" spans="5:5" x14ac:dyDescent="0.3">
      <c r="E8906"/>
    </row>
    <row r="8907" spans="5:5" x14ac:dyDescent="0.3">
      <c r="E8907"/>
    </row>
    <row r="8908" spans="5:5" x14ac:dyDescent="0.3">
      <c r="E8908"/>
    </row>
    <row r="8909" spans="5:5" x14ac:dyDescent="0.3">
      <c r="E8909"/>
    </row>
    <row r="8910" spans="5:5" x14ac:dyDescent="0.3">
      <c r="E8910"/>
    </row>
    <row r="8911" spans="5:5" x14ac:dyDescent="0.3">
      <c r="E8911"/>
    </row>
    <row r="8912" spans="5:5" x14ac:dyDescent="0.3">
      <c r="E8912"/>
    </row>
    <row r="8913" spans="5:5" x14ac:dyDescent="0.3">
      <c r="E8913"/>
    </row>
    <row r="8914" spans="5:5" x14ac:dyDescent="0.3">
      <c r="E8914"/>
    </row>
    <row r="8915" spans="5:5" x14ac:dyDescent="0.3">
      <c r="E8915"/>
    </row>
    <row r="8916" spans="5:5" x14ac:dyDescent="0.3">
      <c r="E8916"/>
    </row>
    <row r="8917" spans="5:5" x14ac:dyDescent="0.3">
      <c r="E8917"/>
    </row>
    <row r="8918" spans="5:5" x14ac:dyDescent="0.3">
      <c r="E8918"/>
    </row>
    <row r="8919" spans="5:5" x14ac:dyDescent="0.3">
      <c r="E8919"/>
    </row>
    <row r="8920" spans="5:5" x14ac:dyDescent="0.3">
      <c r="E8920"/>
    </row>
    <row r="8921" spans="5:5" x14ac:dyDescent="0.3">
      <c r="E8921"/>
    </row>
    <row r="8922" spans="5:5" x14ac:dyDescent="0.3">
      <c r="E8922"/>
    </row>
    <row r="8923" spans="5:5" x14ac:dyDescent="0.3">
      <c r="E8923"/>
    </row>
    <row r="8924" spans="5:5" x14ac:dyDescent="0.3">
      <c r="E8924"/>
    </row>
    <row r="8925" spans="5:5" x14ac:dyDescent="0.3">
      <c r="E8925"/>
    </row>
    <row r="8926" spans="5:5" x14ac:dyDescent="0.3">
      <c r="E8926"/>
    </row>
    <row r="8927" spans="5:5" x14ac:dyDescent="0.3">
      <c r="E8927"/>
    </row>
    <row r="8928" spans="5:5" x14ac:dyDescent="0.3">
      <c r="E8928"/>
    </row>
    <row r="8929" spans="5:5" x14ac:dyDescent="0.3">
      <c r="E8929"/>
    </row>
    <row r="8930" spans="5:5" x14ac:dyDescent="0.3">
      <c r="E8930"/>
    </row>
    <row r="8931" spans="5:5" x14ac:dyDescent="0.3">
      <c r="E8931"/>
    </row>
    <row r="8932" spans="5:5" x14ac:dyDescent="0.3">
      <c r="E8932"/>
    </row>
    <row r="8933" spans="5:5" x14ac:dyDescent="0.3">
      <c r="E8933"/>
    </row>
    <row r="8934" spans="5:5" x14ac:dyDescent="0.3">
      <c r="E8934"/>
    </row>
    <row r="8935" spans="5:5" x14ac:dyDescent="0.3">
      <c r="E8935"/>
    </row>
    <row r="8936" spans="5:5" x14ac:dyDescent="0.3">
      <c r="E8936"/>
    </row>
    <row r="8937" spans="5:5" x14ac:dyDescent="0.3">
      <c r="E8937"/>
    </row>
    <row r="8938" spans="5:5" x14ac:dyDescent="0.3">
      <c r="E8938"/>
    </row>
    <row r="8939" spans="5:5" x14ac:dyDescent="0.3">
      <c r="E8939"/>
    </row>
    <row r="8940" spans="5:5" x14ac:dyDescent="0.3">
      <c r="E8940"/>
    </row>
    <row r="8941" spans="5:5" x14ac:dyDescent="0.3">
      <c r="E8941"/>
    </row>
    <row r="8942" spans="5:5" x14ac:dyDescent="0.3">
      <c r="E8942"/>
    </row>
    <row r="8943" spans="5:5" x14ac:dyDescent="0.3">
      <c r="E8943"/>
    </row>
    <row r="8944" spans="5:5" x14ac:dyDescent="0.3">
      <c r="E8944"/>
    </row>
    <row r="8945" spans="5:5" x14ac:dyDescent="0.3">
      <c r="E8945"/>
    </row>
    <row r="8946" spans="5:5" x14ac:dyDescent="0.3">
      <c r="E8946"/>
    </row>
    <row r="8947" spans="5:5" x14ac:dyDescent="0.3">
      <c r="E8947"/>
    </row>
    <row r="8948" spans="5:5" x14ac:dyDescent="0.3">
      <c r="E8948"/>
    </row>
    <row r="8949" spans="5:5" x14ac:dyDescent="0.3">
      <c r="E8949"/>
    </row>
    <row r="8950" spans="5:5" x14ac:dyDescent="0.3">
      <c r="E8950"/>
    </row>
    <row r="8951" spans="5:5" x14ac:dyDescent="0.3">
      <c r="E8951"/>
    </row>
    <row r="8952" spans="5:5" x14ac:dyDescent="0.3">
      <c r="E8952"/>
    </row>
    <row r="8953" spans="5:5" x14ac:dyDescent="0.3">
      <c r="E8953"/>
    </row>
    <row r="8954" spans="5:5" x14ac:dyDescent="0.3">
      <c r="E8954"/>
    </row>
    <row r="8955" spans="5:5" x14ac:dyDescent="0.3">
      <c r="E8955"/>
    </row>
    <row r="8956" spans="5:5" x14ac:dyDescent="0.3">
      <c r="E8956"/>
    </row>
    <row r="8957" spans="5:5" x14ac:dyDescent="0.3">
      <c r="E8957"/>
    </row>
    <row r="8958" spans="5:5" x14ac:dyDescent="0.3">
      <c r="E8958"/>
    </row>
    <row r="8959" spans="5:5" x14ac:dyDescent="0.3">
      <c r="E8959"/>
    </row>
    <row r="8960" spans="5:5" x14ac:dyDescent="0.3">
      <c r="E8960"/>
    </row>
    <row r="8961" spans="5:5" x14ac:dyDescent="0.3">
      <c r="E8961"/>
    </row>
    <row r="8962" spans="5:5" x14ac:dyDescent="0.3">
      <c r="E8962"/>
    </row>
    <row r="8963" spans="5:5" x14ac:dyDescent="0.3">
      <c r="E8963"/>
    </row>
    <row r="8964" spans="5:5" x14ac:dyDescent="0.3">
      <c r="E8964"/>
    </row>
    <row r="8965" spans="5:5" x14ac:dyDescent="0.3">
      <c r="E8965"/>
    </row>
    <row r="8966" spans="5:5" x14ac:dyDescent="0.3">
      <c r="E8966"/>
    </row>
    <row r="8967" spans="5:5" x14ac:dyDescent="0.3">
      <c r="E8967"/>
    </row>
    <row r="8968" spans="5:5" x14ac:dyDescent="0.3">
      <c r="E8968"/>
    </row>
    <row r="8969" spans="5:5" x14ac:dyDescent="0.3">
      <c r="E8969"/>
    </row>
    <row r="8970" spans="5:5" x14ac:dyDescent="0.3">
      <c r="E8970"/>
    </row>
    <row r="8971" spans="5:5" x14ac:dyDescent="0.3">
      <c r="E8971"/>
    </row>
    <row r="8972" spans="5:5" x14ac:dyDescent="0.3">
      <c r="E8972"/>
    </row>
    <row r="8973" spans="5:5" x14ac:dyDescent="0.3">
      <c r="E8973"/>
    </row>
    <row r="8974" spans="5:5" x14ac:dyDescent="0.3">
      <c r="E8974"/>
    </row>
    <row r="8975" spans="5:5" x14ac:dyDescent="0.3">
      <c r="E8975"/>
    </row>
    <row r="8976" spans="5:5" x14ac:dyDescent="0.3">
      <c r="E8976"/>
    </row>
    <row r="8977" spans="5:5" x14ac:dyDescent="0.3">
      <c r="E8977"/>
    </row>
    <row r="8978" spans="5:5" x14ac:dyDescent="0.3">
      <c r="E8978"/>
    </row>
    <row r="8979" spans="5:5" x14ac:dyDescent="0.3">
      <c r="E8979"/>
    </row>
    <row r="8980" spans="5:5" x14ac:dyDescent="0.3">
      <c r="E8980"/>
    </row>
    <row r="8981" spans="5:5" x14ac:dyDescent="0.3">
      <c r="E8981"/>
    </row>
    <row r="8982" spans="5:5" x14ac:dyDescent="0.3">
      <c r="E8982"/>
    </row>
    <row r="8983" spans="5:5" x14ac:dyDescent="0.3">
      <c r="E8983"/>
    </row>
    <row r="8984" spans="5:5" x14ac:dyDescent="0.3">
      <c r="E8984"/>
    </row>
    <row r="8985" spans="5:5" x14ac:dyDescent="0.3">
      <c r="E8985"/>
    </row>
    <row r="8986" spans="5:5" x14ac:dyDescent="0.3">
      <c r="E8986"/>
    </row>
    <row r="8987" spans="5:5" x14ac:dyDescent="0.3">
      <c r="E8987"/>
    </row>
    <row r="8988" spans="5:5" x14ac:dyDescent="0.3">
      <c r="E8988"/>
    </row>
    <row r="8989" spans="5:5" x14ac:dyDescent="0.3">
      <c r="E8989"/>
    </row>
    <row r="8990" spans="5:5" x14ac:dyDescent="0.3">
      <c r="E8990"/>
    </row>
    <row r="8991" spans="5:5" x14ac:dyDescent="0.3">
      <c r="E8991"/>
    </row>
    <row r="8992" spans="5:5" x14ac:dyDescent="0.3">
      <c r="E8992"/>
    </row>
    <row r="8993" spans="5:5" x14ac:dyDescent="0.3">
      <c r="E8993"/>
    </row>
    <row r="8994" spans="5:5" x14ac:dyDescent="0.3">
      <c r="E8994"/>
    </row>
    <row r="8995" spans="5:5" x14ac:dyDescent="0.3">
      <c r="E8995"/>
    </row>
    <row r="8996" spans="5:5" x14ac:dyDescent="0.3">
      <c r="E8996"/>
    </row>
    <row r="8997" spans="5:5" x14ac:dyDescent="0.3">
      <c r="E8997"/>
    </row>
    <row r="8998" spans="5:5" x14ac:dyDescent="0.3">
      <c r="E8998"/>
    </row>
    <row r="8999" spans="5:5" x14ac:dyDescent="0.3">
      <c r="E8999"/>
    </row>
    <row r="9000" spans="5:5" x14ac:dyDescent="0.3">
      <c r="E9000"/>
    </row>
    <row r="9001" spans="5:5" x14ac:dyDescent="0.3">
      <c r="E9001"/>
    </row>
    <row r="9002" spans="5:5" x14ac:dyDescent="0.3">
      <c r="E9002"/>
    </row>
    <row r="9003" spans="5:5" x14ac:dyDescent="0.3">
      <c r="E9003"/>
    </row>
    <row r="9004" spans="5:5" x14ac:dyDescent="0.3">
      <c r="E9004"/>
    </row>
    <row r="9005" spans="5:5" x14ac:dyDescent="0.3">
      <c r="E9005"/>
    </row>
    <row r="9006" spans="5:5" x14ac:dyDescent="0.3">
      <c r="E9006"/>
    </row>
    <row r="9007" spans="5:5" x14ac:dyDescent="0.3">
      <c r="E9007"/>
    </row>
    <row r="9008" spans="5:5" x14ac:dyDescent="0.3">
      <c r="E9008"/>
    </row>
    <row r="9009" spans="5:5" x14ac:dyDescent="0.3">
      <c r="E9009"/>
    </row>
    <row r="9010" spans="5:5" x14ac:dyDescent="0.3">
      <c r="E9010"/>
    </row>
    <row r="9011" spans="5:5" x14ac:dyDescent="0.3">
      <c r="E9011"/>
    </row>
    <row r="9012" spans="5:5" x14ac:dyDescent="0.3">
      <c r="E9012"/>
    </row>
    <row r="9013" spans="5:5" x14ac:dyDescent="0.3">
      <c r="E9013"/>
    </row>
    <row r="9014" spans="5:5" x14ac:dyDescent="0.3">
      <c r="E9014"/>
    </row>
    <row r="9015" spans="5:5" x14ac:dyDescent="0.3">
      <c r="E9015"/>
    </row>
    <row r="9016" spans="5:5" x14ac:dyDescent="0.3">
      <c r="E9016"/>
    </row>
    <row r="9017" spans="5:5" x14ac:dyDescent="0.3">
      <c r="E9017"/>
    </row>
    <row r="9018" spans="5:5" x14ac:dyDescent="0.3">
      <c r="E9018"/>
    </row>
    <row r="9019" spans="5:5" x14ac:dyDescent="0.3">
      <c r="E9019"/>
    </row>
    <row r="9020" spans="5:5" x14ac:dyDescent="0.3">
      <c r="E9020"/>
    </row>
    <row r="9021" spans="5:5" x14ac:dyDescent="0.3">
      <c r="E9021"/>
    </row>
    <row r="9022" spans="5:5" x14ac:dyDescent="0.3">
      <c r="E9022"/>
    </row>
    <row r="9023" spans="5:5" x14ac:dyDescent="0.3">
      <c r="E9023"/>
    </row>
    <row r="9024" spans="5:5" x14ac:dyDescent="0.3">
      <c r="E9024"/>
    </row>
    <row r="9025" spans="5:5" x14ac:dyDescent="0.3">
      <c r="E9025"/>
    </row>
    <row r="9026" spans="5:5" x14ac:dyDescent="0.3">
      <c r="E9026"/>
    </row>
    <row r="9027" spans="5:5" x14ac:dyDescent="0.3">
      <c r="E9027"/>
    </row>
    <row r="9028" spans="5:5" x14ac:dyDescent="0.3">
      <c r="E9028"/>
    </row>
    <row r="9029" spans="5:5" x14ac:dyDescent="0.3">
      <c r="E9029"/>
    </row>
    <row r="9030" spans="5:5" x14ac:dyDescent="0.3">
      <c r="E9030"/>
    </row>
    <row r="9031" spans="5:5" x14ac:dyDescent="0.3">
      <c r="E9031"/>
    </row>
    <row r="9032" spans="5:5" x14ac:dyDescent="0.3">
      <c r="E9032"/>
    </row>
    <row r="9033" spans="5:5" x14ac:dyDescent="0.3">
      <c r="E9033"/>
    </row>
    <row r="9034" spans="5:5" x14ac:dyDescent="0.3">
      <c r="E9034"/>
    </row>
    <row r="9035" spans="5:5" x14ac:dyDescent="0.3">
      <c r="E9035"/>
    </row>
    <row r="9036" spans="5:5" x14ac:dyDescent="0.3">
      <c r="E9036"/>
    </row>
    <row r="9037" spans="5:5" x14ac:dyDescent="0.3">
      <c r="E9037"/>
    </row>
    <row r="9038" spans="5:5" x14ac:dyDescent="0.3">
      <c r="E9038"/>
    </row>
    <row r="9039" spans="5:5" x14ac:dyDescent="0.3">
      <c r="E9039"/>
    </row>
    <row r="9040" spans="5:5" x14ac:dyDescent="0.3">
      <c r="E9040"/>
    </row>
    <row r="9041" spans="5:5" x14ac:dyDescent="0.3">
      <c r="E9041"/>
    </row>
    <row r="9042" spans="5:5" x14ac:dyDescent="0.3">
      <c r="E9042"/>
    </row>
    <row r="9043" spans="5:5" x14ac:dyDescent="0.3">
      <c r="E9043"/>
    </row>
    <row r="9044" spans="5:5" x14ac:dyDescent="0.3">
      <c r="E9044"/>
    </row>
    <row r="9045" spans="5:5" x14ac:dyDescent="0.3">
      <c r="E9045"/>
    </row>
    <row r="9046" spans="5:5" x14ac:dyDescent="0.3">
      <c r="E9046"/>
    </row>
    <row r="9047" spans="5:5" x14ac:dyDescent="0.3">
      <c r="E9047"/>
    </row>
    <row r="9048" spans="5:5" x14ac:dyDescent="0.3">
      <c r="E9048"/>
    </row>
    <row r="9049" spans="5:5" x14ac:dyDescent="0.3">
      <c r="E9049"/>
    </row>
    <row r="9050" spans="5:5" x14ac:dyDescent="0.3">
      <c r="E9050"/>
    </row>
    <row r="9051" spans="5:5" x14ac:dyDescent="0.3">
      <c r="E9051"/>
    </row>
    <row r="9052" spans="5:5" x14ac:dyDescent="0.3">
      <c r="E9052"/>
    </row>
    <row r="9053" spans="5:5" x14ac:dyDescent="0.3">
      <c r="E9053"/>
    </row>
    <row r="9054" spans="5:5" x14ac:dyDescent="0.3">
      <c r="E9054"/>
    </row>
    <row r="9055" spans="5:5" x14ac:dyDescent="0.3">
      <c r="E9055"/>
    </row>
    <row r="9056" spans="5:5" x14ac:dyDescent="0.3">
      <c r="E9056"/>
    </row>
    <row r="9057" spans="5:5" x14ac:dyDescent="0.3">
      <c r="E9057"/>
    </row>
    <row r="9058" spans="5:5" x14ac:dyDescent="0.3">
      <c r="E9058"/>
    </row>
    <row r="9059" spans="5:5" x14ac:dyDescent="0.3">
      <c r="E9059"/>
    </row>
    <row r="9060" spans="5:5" x14ac:dyDescent="0.3">
      <c r="E9060"/>
    </row>
    <row r="9061" spans="5:5" x14ac:dyDescent="0.3">
      <c r="E9061"/>
    </row>
    <row r="9062" spans="5:5" x14ac:dyDescent="0.3">
      <c r="E9062"/>
    </row>
    <row r="9063" spans="5:5" x14ac:dyDescent="0.3">
      <c r="E9063"/>
    </row>
    <row r="9064" spans="5:5" x14ac:dyDescent="0.3">
      <c r="E9064"/>
    </row>
    <row r="9065" spans="5:5" x14ac:dyDescent="0.3">
      <c r="E9065"/>
    </row>
    <row r="9066" spans="5:5" x14ac:dyDescent="0.3">
      <c r="E9066"/>
    </row>
    <row r="9067" spans="5:5" x14ac:dyDescent="0.3">
      <c r="E9067"/>
    </row>
    <row r="9068" spans="5:5" x14ac:dyDescent="0.3">
      <c r="E9068"/>
    </row>
    <row r="9069" spans="5:5" x14ac:dyDescent="0.3">
      <c r="E9069"/>
    </row>
    <row r="9070" spans="5:5" x14ac:dyDescent="0.3">
      <c r="E9070"/>
    </row>
    <row r="9071" spans="5:5" x14ac:dyDescent="0.3">
      <c r="E9071"/>
    </row>
    <row r="9072" spans="5:5" x14ac:dyDescent="0.3">
      <c r="E9072"/>
    </row>
    <row r="9073" spans="5:5" x14ac:dyDescent="0.3">
      <c r="E9073"/>
    </row>
    <row r="9074" spans="5:5" x14ac:dyDescent="0.3">
      <c r="E9074"/>
    </row>
    <row r="9075" spans="5:5" x14ac:dyDescent="0.3">
      <c r="E9075"/>
    </row>
    <row r="9076" spans="5:5" x14ac:dyDescent="0.3">
      <c r="E9076"/>
    </row>
    <row r="9077" spans="5:5" x14ac:dyDescent="0.3">
      <c r="E9077"/>
    </row>
    <row r="9078" spans="5:5" x14ac:dyDescent="0.3">
      <c r="E9078"/>
    </row>
    <row r="9079" spans="5:5" x14ac:dyDescent="0.3">
      <c r="E9079"/>
    </row>
    <row r="9080" spans="5:5" x14ac:dyDescent="0.3">
      <c r="E9080"/>
    </row>
    <row r="9081" spans="5:5" x14ac:dyDescent="0.3">
      <c r="E9081"/>
    </row>
    <row r="9082" spans="5:5" x14ac:dyDescent="0.3">
      <c r="E9082"/>
    </row>
    <row r="9083" spans="5:5" x14ac:dyDescent="0.3">
      <c r="E9083"/>
    </row>
    <row r="9084" spans="5:5" x14ac:dyDescent="0.3">
      <c r="E9084"/>
    </row>
    <row r="9085" spans="5:5" x14ac:dyDescent="0.3">
      <c r="E9085"/>
    </row>
    <row r="9086" spans="5:5" x14ac:dyDescent="0.3">
      <c r="E9086"/>
    </row>
    <row r="9087" spans="5:5" x14ac:dyDescent="0.3">
      <c r="E9087"/>
    </row>
    <row r="9088" spans="5:5" x14ac:dyDescent="0.3">
      <c r="E9088"/>
    </row>
    <row r="9089" spans="5:5" x14ac:dyDescent="0.3">
      <c r="E9089"/>
    </row>
    <row r="9090" spans="5:5" x14ac:dyDescent="0.3">
      <c r="E9090"/>
    </row>
    <row r="9091" spans="5:5" x14ac:dyDescent="0.3">
      <c r="E9091"/>
    </row>
    <row r="9092" spans="5:5" x14ac:dyDescent="0.3">
      <c r="E9092"/>
    </row>
    <row r="9093" spans="5:5" x14ac:dyDescent="0.3">
      <c r="E9093"/>
    </row>
    <row r="9094" spans="5:5" x14ac:dyDescent="0.3">
      <c r="E9094"/>
    </row>
    <row r="9095" spans="5:5" x14ac:dyDescent="0.3">
      <c r="E9095"/>
    </row>
    <row r="9096" spans="5:5" x14ac:dyDescent="0.3">
      <c r="E9096"/>
    </row>
    <row r="9097" spans="5:5" x14ac:dyDescent="0.3">
      <c r="E9097"/>
    </row>
    <row r="9098" spans="5:5" x14ac:dyDescent="0.3">
      <c r="E9098"/>
    </row>
    <row r="9099" spans="5:5" x14ac:dyDescent="0.3">
      <c r="E9099"/>
    </row>
    <row r="9100" spans="5:5" x14ac:dyDescent="0.3">
      <c r="E9100"/>
    </row>
    <row r="9101" spans="5:5" x14ac:dyDescent="0.3">
      <c r="E9101"/>
    </row>
    <row r="9102" spans="5:5" x14ac:dyDescent="0.3">
      <c r="E9102"/>
    </row>
    <row r="9103" spans="5:5" x14ac:dyDescent="0.3">
      <c r="E9103"/>
    </row>
    <row r="9104" spans="5:5" x14ac:dyDescent="0.3">
      <c r="E9104"/>
    </row>
    <row r="9105" spans="5:5" x14ac:dyDescent="0.3">
      <c r="E9105"/>
    </row>
    <row r="9106" spans="5:5" x14ac:dyDescent="0.3">
      <c r="E9106"/>
    </row>
    <row r="9107" spans="5:5" x14ac:dyDescent="0.3">
      <c r="E9107"/>
    </row>
    <row r="9108" spans="5:5" x14ac:dyDescent="0.3">
      <c r="E9108"/>
    </row>
    <row r="9109" spans="5:5" x14ac:dyDescent="0.3">
      <c r="E9109"/>
    </row>
    <row r="9110" spans="5:5" x14ac:dyDescent="0.3">
      <c r="E9110"/>
    </row>
    <row r="9111" spans="5:5" x14ac:dyDescent="0.3">
      <c r="E9111"/>
    </row>
    <row r="9112" spans="5:5" x14ac:dyDescent="0.3">
      <c r="E9112"/>
    </row>
    <row r="9113" spans="5:5" x14ac:dyDescent="0.3">
      <c r="E9113"/>
    </row>
    <row r="9114" spans="5:5" x14ac:dyDescent="0.3">
      <c r="E9114"/>
    </row>
    <row r="9115" spans="5:5" x14ac:dyDescent="0.3">
      <c r="E9115"/>
    </row>
    <row r="9116" spans="5:5" x14ac:dyDescent="0.3">
      <c r="E9116"/>
    </row>
    <row r="9117" spans="5:5" x14ac:dyDescent="0.3">
      <c r="E9117"/>
    </row>
    <row r="9118" spans="5:5" x14ac:dyDescent="0.3">
      <c r="E9118"/>
    </row>
    <row r="9119" spans="5:5" x14ac:dyDescent="0.3">
      <c r="E9119"/>
    </row>
    <row r="9120" spans="5:5" x14ac:dyDescent="0.3">
      <c r="E9120"/>
    </row>
    <row r="9121" spans="5:5" x14ac:dyDescent="0.3">
      <c r="E9121"/>
    </row>
    <row r="9122" spans="5:5" x14ac:dyDescent="0.3">
      <c r="E9122"/>
    </row>
    <row r="9123" spans="5:5" x14ac:dyDescent="0.3">
      <c r="E9123"/>
    </row>
    <row r="9124" spans="5:5" x14ac:dyDescent="0.3">
      <c r="E9124"/>
    </row>
    <row r="9125" spans="5:5" x14ac:dyDescent="0.3">
      <c r="E9125"/>
    </row>
    <row r="9126" spans="5:5" x14ac:dyDescent="0.3">
      <c r="E9126"/>
    </row>
    <row r="9127" spans="5:5" x14ac:dyDescent="0.3">
      <c r="E9127"/>
    </row>
    <row r="9128" spans="5:5" x14ac:dyDescent="0.3">
      <c r="E9128"/>
    </row>
    <row r="9129" spans="5:5" x14ac:dyDescent="0.3">
      <c r="E9129"/>
    </row>
    <row r="9130" spans="5:5" x14ac:dyDescent="0.3">
      <c r="E9130"/>
    </row>
    <row r="9131" spans="5:5" x14ac:dyDescent="0.3">
      <c r="E9131"/>
    </row>
    <row r="9132" spans="5:5" x14ac:dyDescent="0.3">
      <c r="E9132"/>
    </row>
    <row r="9133" spans="5:5" x14ac:dyDescent="0.3">
      <c r="E9133"/>
    </row>
    <row r="9134" spans="5:5" x14ac:dyDescent="0.3">
      <c r="E9134"/>
    </row>
    <row r="9135" spans="5:5" x14ac:dyDescent="0.3">
      <c r="E9135"/>
    </row>
    <row r="9136" spans="5:5" x14ac:dyDescent="0.3">
      <c r="E9136"/>
    </row>
    <row r="9137" spans="5:5" x14ac:dyDescent="0.3">
      <c r="E9137"/>
    </row>
    <row r="9138" spans="5:5" x14ac:dyDescent="0.3">
      <c r="E9138"/>
    </row>
    <row r="9139" spans="5:5" x14ac:dyDescent="0.3">
      <c r="E9139"/>
    </row>
    <row r="9140" spans="5:5" x14ac:dyDescent="0.3">
      <c r="E9140"/>
    </row>
    <row r="9141" spans="5:5" x14ac:dyDescent="0.3">
      <c r="E9141"/>
    </row>
    <row r="9142" spans="5:5" x14ac:dyDescent="0.3">
      <c r="E9142"/>
    </row>
    <row r="9143" spans="5:5" x14ac:dyDescent="0.3">
      <c r="E9143"/>
    </row>
    <row r="9144" spans="5:5" x14ac:dyDescent="0.3">
      <c r="E9144"/>
    </row>
    <row r="9145" spans="5:5" x14ac:dyDescent="0.3">
      <c r="E9145"/>
    </row>
    <row r="9146" spans="5:5" x14ac:dyDescent="0.3">
      <c r="E9146"/>
    </row>
    <row r="9147" spans="5:5" x14ac:dyDescent="0.3">
      <c r="E9147"/>
    </row>
    <row r="9148" spans="5:5" x14ac:dyDescent="0.3">
      <c r="E9148"/>
    </row>
    <row r="9149" spans="5:5" x14ac:dyDescent="0.3">
      <c r="E9149"/>
    </row>
    <row r="9150" spans="5:5" x14ac:dyDescent="0.3">
      <c r="E9150"/>
    </row>
    <row r="9151" spans="5:5" x14ac:dyDescent="0.3">
      <c r="E9151"/>
    </row>
    <row r="9152" spans="5:5" x14ac:dyDescent="0.3">
      <c r="E9152"/>
    </row>
    <row r="9153" spans="5:5" x14ac:dyDescent="0.3">
      <c r="E9153"/>
    </row>
    <row r="9154" spans="5:5" x14ac:dyDescent="0.3">
      <c r="E9154"/>
    </row>
    <row r="9155" spans="5:5" x14ac:dyDescent="0.3">
      <c r="E9155"/>
    </row>
    <row r="9156" spans="5:5" x14ac:dyDescent="0.3">
      <c r="E9156"/>
    </row>
    <row r="9157" spans="5:5" x14ac:dyDescent="0.3">
      <c r="E9157"/>
    </row>
    <row r="9158" spans="5:5" x14ac:dyDescent="0.3">
      <c r="E9158"/>
    </row>
    <row r="9159" spans="5:5" x14ac:dyDescent="0.3">
      <c r="E9159"/>
    </row>
    <row r="9160" spans="5:5" x14ac:dyDescent="0.3">
      <c r="E9160"/>
    </row>
    <row r="9161" spans="5:5" x14ac:dyDescent="0.3">
      <c r="E9161"/>
    </row>
    <row r="9162" spans="5:5" x14ac:dyDescent="0.3">
      <c r="E9162"/>
    </row>
    <row r="9163" spans="5:5" x14ac:dyDescent="0.3">
      <c r="E9163"/>
    </row>
    <row r="9164" spans="5:5" x14ac:dyDescent="0.3">
      <c r="E9164"/>
    </row>
    <row r="9165" spans="5:5" x14ac:dyDescent="0.3">
      <c r="E9165"/>
    </row>
    <row r="9166" spans="5:5" x14ac:dyDescent="0.3">
      <c r="E9166"/>
    </row>
    <row r="9167" spans="5:5" x14ac:dyDescent="0.3">
      <c r="E9167"/>
    </row>
    <row r="9168" spans="5:5" x14ac:dyDescent="0.3">
      <c r="E9168"/>
    </row>
    <row r="9169" spans="5:5" x14ac:dyDescent="0.3">
      <c r="E9169"/>
    </row>
    <row r="9170" spans="5:5" x14ac:dyDescent="0.3">
      <c r="E9170"/>
    </row>
    <row r="9171" spans="5:5" x14ac:dyDescent="0.3">
      <c r="E9171"/>
    </row>
    <row r="9172" spans="5:5" x14ac:dyDescent="0.3">
      <c r="E9172"/>
    </row>
    <row r="9173" spans="5:5" x14ac:dyDescent="0.3">
      <c r="E9173"/>
    </row>
    <row r="9174" spans="5:5" x14ac:dyDescent="0.3">
      <c r="E9174"/>
    </row>
    <row r="9175" spans="5:5" x14ac:dyDescent="0.3">
      <c r="E9175"/>
    </row>
    <row r="9176" spans="5:5" x14ac:dyDescent="0.3">
      <c r="E9176"/>
    </row>
    <row r="9177" spans="5:5" x14ac:dyDescent="0.3">
      <c r="E9177"/>
    </row>
    <row r="9178" spans="5:5" x14ac:dyDescent="0.3">
      <c r="E9178"/>
    </row>
    <row r="9179" spans="5:5" x14ac:dyDescent="0.3">
      <c r="E9179"/>
    </row>
    <row r="9180" spans="5:5" x14ac:dyDescent="0.3">
      <c r="E9180"/>
    </row>
    <row r="9181" spans="5:5" x14ac:dyDescent="0.3">
      <c r="E9181"/>
    </row>
    <row r="9182" spans="5:5" x14ac:dyDescent="0.3">
      <c r="E9182"/>
    </row>
    <row r="9183" spans="5:5" x14ac:dyDescent="0.3">
      <c r="E9183"/>
    </row>
    <row r="9184" spans="5:5" x14ac:dyDescent="0.3">
      <c r="E9184"/>
    </row>
    <row r="9185" spans="5:5" x14ac:dyDescent="0.3">
      <c r="E9185"/>
    </row>
    <row r="9186" spans="5:5" x14ac:dyDescent="0.3">
      <c r="E9186"/>
    </row>
    <row r="9187" spans="5:5" x14ac:dyDescent="0.3">
      <c r="E9187"/>
    </row>
    <row r="9188" spans="5:5" x14ac:dyDescent="0.3">
      <c r="E9188"/>
    </row>
    <row r="9189" spans="5:5" x14ac:dyDescent="0.3">
      <c r="E9189"/>
    </row>
    <row r="9190" spans="5:5" x14ac:dyDescent="0.3">
      <c r="E9190"/>
    </row>
    <row r="9191" spans="5:5" x14ac:dyDescent="0.3">
      <c r="E9191"/>
    </row>
    <row r="9192" spans="5:5" x14ac:dyDescent="0.3">
      <c r="E9192"/>
    </row>
    <row r="9193" spans="5:5" x14ac:dyDescent="0.3">
      <c r="E9193"/>
    </row>
    <row r="9194" spans="5:5" x14ac:dyDescent="0.3">
      <c r="E9194"/>
    </row>
    <row r="9195" spans="5:5" x14ac:dyDescent="0.3">
      <c r="E9195"/>
    </row>
    <row r="9196" spans="5:5" x14ac:dyDescent="0.3">
      <c r="E9196"/>
    </row>
    <row r="9197" spans="5:5" x14ac:dyDescent="0.3">
      <c r="E9197"/>
    </row>
    <row r="9198" spans="5:5" x14ac:dyDescent="0.3">
      <c r="E9198"/>
    </row>
    <row r="9199" spans="5:5" x14ac:dyDescent="0.3">
      <c r="E9199"/>
    </row>
    <row r="9200" spans="5:5" x14ac:dyDescent="0.3">
      <c r="E9200"/>
    </row>
    <row r="9201" spans="5:5" x14ac:dyDescent="0.3">
      <c r="E9201"/>
    </row>
    <row r="9202" spans="5:5" x14ac:dyDescent="0.3">
      <c r="E9202"/>
    </row>
    <row r="9203" spans="5:5" x14ac:dyDescent="0.3">
      <c r="E9203"/>
    </row>
    <row r="9204" spans="5:5" x14ac:dyDescent="0.3">
      <c r="E9204"/>
    </row>
    <row r="9205" spans="5:5" x14ac:dyDescent="0.3">
      <c r="E9205"/>
    </row>
    <row r="9206" spans="5:5" x14ac:dyDescent="0.3">
      <c r="E9206"/>
    </row>
    <row r="9207" spans="5:5" x14ac:dyDescent="0.3">
      <c r="E9207"/>
    </row>
    <row r="9208" spans="5:5" x14ac:dyDescent="0.3">
      <c r="E9208"/>
    </row>
    <row r="9209" spans="5:5" x14ac:dyDescent="0.3">
      <c r="E9209"/>
    </row>
    <row r="9210" spans="5:5" x14ac:dyDescent="0.3">
      <c r="E9210"/>
    </row>
    <row r="9211" spans="5:5" x14ac:dyDescent="0.3">
      <c r="E9211"/>
    </row>
    <row r="9212" spans="5:5" x14ac:dyDescent="0.3">
      <c r="E9212"/>
    </row>
    <row r="9213" spans="5:5" x14ac:dyDescent="0.3">
      <c r="E9213"/>
    </row>
    <row r="9214" spans="5:5" x14ac:dyDescent="0.3">
      <c r="E9214"/>
    </row>
    <row r="9215" spans="5:5" x14ac:dyDescent="0.3">
      <c r="E9215"/>
    </row>
    <row r="9216" spans="5:5" x14ac:dyDescent="0.3">
      <c r="E9216"/>
    </row>
    <row r="9217" spans="5:5" x14ac:dyDescent="0.3">
      <c r="E9217"/>
    </row>
    <row r="9218" spans="5:5" x14ac:dyDescent="0.3">
      <c r="E9218"/>
    </row>
    <row r="9219" spans="5:5" x14ac:dyDescent="0.3">
      <c r="E9219"/>
    </row>
    <row r="9220" spans="5:5" x14ac:dyDescent="0.3">
      <c r="E9220"/>
    </row>
    <row r="9221" spans="5:5" x14ac:dyDescent="0.3">
      <c r="E9221"/>
    </row>
    <row r="9222" spans="5:5" x14ac:dyDescent="0.3">
      <c r="E9222"/>
    </row>
    <row r="9223" spans="5:5" x14ac:dyDescent="0.3">
      <c r="E9223"/>
    </row>
    <row r="9224" spans="5:5" x14ac:dyDescent="0.3">
      <c r="E9224"/>
    </row>
    <row r="9225" spans="5:5" x14ac:dyDescent="0.3">
      <c r="E9225"/>
    </row>
    <row r="9226" spans="5:5" x14ac:dyDescent="0.3">
      <c r="E9226"/>
    </row>
    <row r="9227" spans="5:5" x14ac:dyDescent="0.3">
      <c r="E9227"/>
    </row>
    <row r="9228" spans="5:5" x14ac:dyDescent="0.3">
      <c r="E9228"/>
    </row>
    <row r="9229" spans="5:5" x14ac:dyDescent="0.3">
      <c r="E9229"/>
    </row>
    <row r="9230" spans="5:5" x14ac:dyDescent="0.3">
      <c r="E9230"/>
    </row>
    <row r="9231" spans="5:5" x14ac:dyDescent="0.3">
      <c r="E9231"/>
    </row>
    <row r="9232" spans="5:5" x14ac:dyDescent="0.3">
      <c r="E9232"/>
    </row>
    <row r="9233" spans="5:5" x14ac:dyDescent="0.3">
      <c r="E9233"/>
    </row>
    <row r="9234" spans="5:5" x14ac:dyDescent="0.3">
      <c r="E9234"/>
    </row>
    <row r="9235" spans="5:5" x14ac:dyDescent="0.3">
      <c r="E9235"/>
    </row>
    <row r="9236" spans="5:5" x14ac:dyDescent="0.3">
      <c r="E9236"/>
    </row>
    <row r="9237" spans="5:5" x14ac:dyDescent="0.3">
      <c r="E9237"/>
    </row>
    <row r="9238" spans="5:5" x14ac:dyDescent="0.3">
      <c r="E9238"/>
    </row>
    <row r="9239" spans="5:5" x14ac:dyDescent="0.3">
      <c r="E9239"/>
    </row>
    <row r="9240" spans="5:5" x14ac:dyDescent="0.3">
      <c r="E9240"/>
    </row>
    <row r="9241" spans="5:5" x14ac:dyDescent="0.3">
      <c r="E9241"/>
    </row>
    <row r="9242" spans="5:5" x14ac:dyDescent="0.3">
      <c r="E9242"/>
    </row>
    <row r="9243" spans="5:5" x14ac:dyDescent="0.3">
      <c r="E9243"/>
    </row>
    <row r="9244" spans="5:5" x14ac:dyDescent="0.3">
      <c r="E9244"/>
    </row>
    <row r="9245" spans="5:5" x14ac:dyDescent="0.3">
      <c r="E9245"/>
    </row>
    <row r="9246" spans="5:5" x14ac:dyDescent="0.3">
      <c r="E9246"/>
    </row>
    <row r="9247" spans="5:5" x14ac:dyDescent="0.3">
      <c r="E9247"/>
    </row>
    <row r="9248" spans="5:5" x14ac:dyDescent="0.3">
      <c r="E9248"/>
    </row>
    <row r="9249" spans="5:5" x14ac:dyDescent="0.3">
      <c r="E9249"/>
    </row>
    <row r="9250" spans="5:5" x14ac:dyDescent="0.3">
      <c r="E9250"/>
    </row>
    <row r="9251" spans="5:5" x14ac:dyDescent="0.3">
      <c r="E9251"/>
    </row>
    <row r="9252" spans="5:5" x14ac:dyDescent="0.3">
      <c r="E9252"/>
    </row>
    <row r="9253" spans="5:5" x14ac:dyDescent="0.3">
      <c r="E9253"/>
    </row>
    <row r="9254" spans="5:5" x14ac:dyDescent="0.3">
      <c r="E9254"/>
    </row>
    <row r="9255" spans="5:5" x14ac:dyDescent="0.3">
      <c r="E9255"/>
    </row>
    <row r="9256" spans="5:5" x14ac:dyDescent="0.3">
      <c r="E9256"/>
    </row>
    <row r="9257" spans="5:5" x14ac:dyDescent="0.3">
      <c r="E9257"/>
    </row>
    <row r="9258" spans="5:5" x14ac:dyDescent="0.3">
      <c r="E9258"/>
    </row>
    <row r="9259" spans="5:5" x14ac:dyDescent="0.3">
      <c r="E9259"/>
    </row>
    <row r="9260" spans="5:5" x14ac:dyDescent="0.3">
      <c r="E9260"/>
    </row>
    <row r="9261" spans="5:5" x14ac:dyDescent="0.3">
      <c r="E9261"/>
    </row>
    <row r="9262" spans="5:5" x14ac:dyDescent="0.3">
      <c r="E9262"/>
    </row>
    <row r="9263" spans="5:5" x14ac:dyDescent="0.3">
      <c r="E9263"/>
    </row>
    <row r="9264" spans="5:5" x14ac:dyDescent="0.3">
      <c r="E9264"/>
    </row>
    <row r="9265" spans="5:5" x14ac:dyDescent="0.3">
      <c r="E9265"/>
    </row>
    <row r="9266" spans="5:5" x14ac:dyDescent="0.3">
      <c r="E9266"/>
    </row>
    <row r="9267" spans="5:5" x14ac:dyDescent="0.3">
      <c r="E9267"/>
    </row>
    <row r="9268" spans="5:5" x14ac:dyDescent="0.3">
      <c r="E9268"/>
    </row>
    <row r="9269" spans="5:5" x14ac:dyDescent="0.3">
      <c r="E9269"/>
    </row>
    <row r="9270" spans="5:5" x14ac:dyDescent="0.3">
      <c r="E9270"/>
    </row>
    <row r="9271" spans="5:5" x14ac:dyDescent="0.3">
      <c r="E9271"/>
    </row>
    <row r="9272" spans="5:5" x14ac:dyDescent="0.3">
      <c r="E9272"/>
    </row>
    <row r="9273" spans="5:5" x14ac:dyDescent="0.3">
      <c r="E9273"/>
    </row>
    <row r="9274" spans="5:5" x14ac:dyDescent="0.3">
      <c r="E9274"/>
    </row>
    <row r="9275" spans="5:5" x14ac:dyDescent="0.3">
      <c r="E9275"/>
    </row>
    <row r="9276" spans="5:5" x14ac:dyDescent="0.3">
      <c r="E9276"/>
    </row>
    <row r="9277" spans="5:5" x14ac:dyDescent="0.3">
      <c r="E9277"/>
    </row>
    <row r="9278" spans="5:5" x14ac:dyDescent="0.3">
      <c r="E9278"/>
    </row>
    <row r="9279" spans="5:5" x14ac:dyDescent="0.3">
      <c r="E9279"/>
    </row>
    <row r="9280" spans="5:5" x14ac:dyDescent="0.3">
      <c r="E9280"/>
    </row>
    <row r="9281" spans="5:5" x14ac:dyDescent="0.3">
      <c r="E9281"/>
    </row>
    <row r="9282" spans="5:5" x14ac:dyDescent="0.3">
      <c r="E9282"/>
    </row>
    <row r="9283" spans="5:5" x14ac:dyDescent="0.3">
      <c r="E9283"/>
    </row>
    <row r="9284" spans="5:5" x14ac:dyDescent="0.3">
      <c r="E9284"/>
    </row>
    <row r="9285" spans="5:5" x14ac:dyDescent="0.3">
      <c r="E9285"/>
    </row>
    <row r="9286" spans="5:5" x14ac:dyDescent="0.3">
      <c r="E9286"/>
    </row>
    <row r="9287" spans="5:5" x14ac:dyDescent="0.3">
      <c r="E9287"/>
    </row>
    <row r="9288" spans="5:5" x14ac:dyDescent="0.3">
      <c r="E9288"/>
    </row>
    <row r="9289" spans="5:5" x14ac:dyDescent="0.3">
      <c r="E9289"/>
    </row>
    <row r="9290" spans="5:5" x14ac:dyDescent="0.3">
      <c r="E9290"/>
    </row>
    <row r="9291" spans="5:5" x14ac:dyDescent="0.3">
      <c r="E9291"/>
    </row>
    <row r="9292" spans="5:5" x14ac:dyDescent="0.3">
      <c r="E9292"/>
    </row>
    <row r="9293" spans="5:5" x14ac:dyDescent="0.3">
      <c r="E9293"/>
    </row>
    <row r="9294" spans="5:5" x14ac:dyDescent="0.3">
      <c r="E9294"/>
    </row>
    <row r="9295" spans="5:5" x14ac:dyDescent="0.3">
      <c r="E9295"/>
    </row>
    <row r="9296" spans="5:5" x14ac:dyDescent="0.3">
      <c r="E9296"/>
    </row>
    <row r="9297" spans="5:5" x14ac:dyDescent="0.3">
      <c r="E9297"/>
    </row>
    <row r="9298" spans="5:5" x14ac:dyDescent="0.3">
      <c r="E9298"/>
    </row>
    <row r="9299" spans="5:5" x14ac:dyDescent="0.3">
      <c r="E9299"/>
    </row>
    <row r="9300" spans="5:5" x14ac:dyDescent="0.3">
      <c r="E9300"/>
    </row>
    <row r="9301" spans="5:5" x14ac:dyDescent="0.3">
      <c r="E9301"/>
    </row>
    <row r="9302" spans="5:5" x14ac:dyDescent="0.3">
      <c r="E9302"/>
    </row>
    <row r="9303" spans="5:5" x14ac:dyDescent="0.3">
      <c r="E9303"/>
    </row>
    <row r="9304" spans="5:5" x14ac:dyDescent="0.3">
      <c r="E9304"/>
    </row>
    <row r="9305" spans="5:5" x14ac:dyDescent="0.3">
      <c r="E9305"/>
    </row>
    <row r="9306" spans="5:5" x14ac:dyDescent="0.3">
      <c r="E9306"/>
    </row>
    <row r="9307" spans="5:5" x14ac:dyDescent="0.3">
      <c r="E9307"/>
    </row>
    <row r="9308" spans="5:5" x14ac:dyDescent="0.3">
      <c r="E9308"/>
    </row>
    <row r="9309" spans="5:5" x14ac:dyDescent="0.3">
      <c r="E9309"/>
    </row>
    <row r="9310" spans="5:5" x14ac:dyDescent="0.3">
      <c r="E9310"/>
    </row>
    <row r="9311" spans="5:5" x14ac:dyDescent="0.3">
      <c r="E9311"/>
    </row>
    <row r="9312" spans="5:5" x14ac:dyDescent="0.3">
      <c r="E9312"/>
    </row>
    <row r="9313" spans="5:5" x14ac:dyDescent="0.3">
      <c r="E9313"/>
    </row>
    <row r="9314" spans="5:5" x14ac:dyDescent="0.3">
      <c r="E9314"/>
    </row>
    <row r="9315" spans="5:5" x14ac:dyDescent="0.3">
      <c r="E9315"/>
    </row>
    <row r="9316" spans="5:5" x14ac:dyDescent="0.3">
      <c r="E9316"/>
    </row>
    <row r="9317" spans="5:5" x14ac:dyDescent="0.3">
      <c r="E9317"/>
    </row>
    <row r="9318" spans="5:5" x14ac:dyDescent="0.3">
      <c r="E9318"/>
    </row>
    <row r="9319" spans="5:5" x14ac:dyDescent="0.3">
      <c r="E9319"/>
    </row>
    <row r="9320" spans="5:5" x14ac:dyDescent="0.3">
      <c r="E9320"/>
    </row>
    <row r="9321" spans="5:5" x14ac:dyDescent="0.3">
      <c r="E9321"/>
    </row>
    <row r="9322" spans="5:5" x14ac:dyDescent="0.3">
      <c r="E9322"/>
    </row>
    <row r="9323" spans="5:5" x14ac:dyDescent="0.3">
      <c r="E9323"/>
    </row>
    <row r="9324" spans="5:5" x14ac:dyDescent="0.3">
      <c r="E9324"/>
    </row>
    <row r="9325" spans="5:5" x14ac:dyDescent="0.3">
      <c r="E9325"/>
    </row>
    <row r="9326" spans="5:5" x14ac:dyDescent="0.3">
      <c r="E9326"/>
    </row>
    <row r="9327" spans="5:5" x14ac:dyDescent="0.3">
      <c r="E9327"/>
    </row>
    <row r="9328" spans="5:5" x14ac:dyDescent="0.3">
      <c r="E9328"/>
    </row>
    <row r="9329" spans="5:5" x14ac:dyDescent="0.3">
      <c r="E9329"/>
    </row>
    <row r="9330" spans="5:5" x14ac:dyDescent="0.3">
      <c r="E9330"/>
    </row>
    <row r="9331" spans="5:5" x14ac:dyDescent="0.3">
      <c r="E9331"/>
    </row>
    <row r="9332" spans="5:5" x14ac:dyDescent="0.3">
      <c r="E9332"/>
    </row>
    <row r="9333" spans="5:5" x14ac:dyDescent="0.3">
      <c r="E9333"/>
    </row>
    <row r="9334" spans="5:5" x14ac:dyDescent="0.3">
      <c r="E9334"/>
    </row>
    <row r="9335" spans="5:5" x14ac:dyDescent="0.3">
      <c r="E9335"/>
    </row>
    <row r="9336" spans="5:5" x14ac:dyDescent="0.3">
      <c r="E9336"/>
    </row>
    <row r="9337" spans="5:5" x14ac:dyDescent="0.3">
      <c r="E9337"/>
    </row>
    <row r="9338" spans="5:5" x14ac:dyDescent="0.3">
      <c r="E9338"/>
    </row>
    <row r="9339" spans="5:5" x14ac:dyDescent="0.3">
      <c r="E9339"/>
    </row>
    <row r="9340" spans="5:5" x14ac:dyDescent="0.3">
      <c r="E9340"/>
    </row>
    <row r="9341" spans="5:5" x14ac:dyDescent="0.3">
      <c r="E9341"/>
    </row>
    <row r="9342" spans="5:5" x14ac:dyDescent="0.3">
      <c r="E9342"/>
    </row>
    <row r="9343" spans="5:5" x14ac:dyDescent="0.3">
      <c r="E9343"/>
    </row>
    <row r="9344" spans="5:5" x14ac:dyDescent="0.3">
      <c r="E9344"/>
    </row>
    <row r="9345" spans="5:5" x14ac:dyDescent="0.3">
      <c r="E9345"/>
    </row>
    <row r="9346" spans="5:5" x14ac:dyDescent="0.3">
      <c r="E9346"/>
    </row>
    <row r="9347" spans="5:5" x14ac:dyDescent="0.3">
      <c r="E9347"/>
    </row>
    <row r="9348" spans="5:5" x14ac:dyDescent="0.3">
      <c r="E9348"/>
    </row>
    <row r="9349" spans="5:5" x14ac:dyDescent="0.3">
      <c r="E9349"/>
    </row>
    <row r="9350" spans="5:5" x14ac:dyDescent="0.3">
      <c r="E9350"/>
    </row>
    <row r="9351" spans="5:5" x14ac:dyDescent="0.3">
      <c r="E9351"/>
    </row>
    <row r="9352" spans="5:5" x14ac:dyDescent="0.3">
      <c r="E9352"/>
    </row>
    <row r="9353" spans="5:5" x14ac:dyDescent="0.3">
      <c r="E9353"/>
    </row>
    <row r="9354" spans="5:5" x14ac:dyDescent="0.3">
      <c r="E9354"/>
    </row>
    <row r="9355" spans="5:5" x14ac:dyDescent="0.3">
      <c r="E9355"/>
    </row>
    <row r="9356" spans="5:5" x14ac:dyDescent="0.3">
      <c r="E9356"/>
    </row>
    <row r="9357" spans="5:5" x14ac:dyDescent="0.3">
      <c r="E9357"/>
    </row>
    <row r="9358" spans="5:5" x14ac:dyDescent="0.3">
      <c r="E9358"/>
    </row>
    <row r="9359" spans="5:5" x14ac:dyDescent="0.3">
      <c r="E9359"/>
    </row>
    <row r="9360" spans="5:5" x14ac:dyDescent="0.3">
      <c r="E9360"/>
    </row>
    <row r="9361" spans="5:5" x14ac:dyDescent="0.3">
      <c r="E9361"/>
    </row>
    <row r="9362" spans="5:5" x14ac:dyDescent="0.3">
      <c r="E9362"/>
    </row>
    <row r="9363" spans="5:5" x14ac:dyDescent="0.3">
      <c r="E9363"/>
    </row>
    <row r="9364" spans="5:5" x14ac:dyDescent="0.3">
      <c r="E9364"/>
    </row>
    <row r="9365" spans="5:5" x14ac:dyDescent="0.3">
      <c r="E9365"/>
    </row>
    <row r="9366" spans="5:5" x14ac:dyDescent="0.3">
      <c r="E9366"/>
    </row>
    <row r="9367" spans="5:5" x14ac:dyDescent="0.3">
      <c r="E9367"/>
    </row>
    <row r="9368" spans="5:5" x14ac:dyDescent="0.3">
      <c r="E9368"/>
    </row>
    <row r="9369" spans="5:5" x14ac:dyDescent="0.3">
      <c r="E9369"/>
    </row>
    <row r="9370" spans="5:5" x14ac:dyDescent="0.3">
      <c r="E9370"/>
    </row>
    <row r="9371" spans="5:5" x14ac:dyDescent="0.3">
      <c r="E9371"/>
    </row>
    <row r="9372" spans="5:5" x14ac:dyDescent="0.3">
      <c r="E9372"/>
    </row>
    <row r="9373" spans="5:5" x14ac:dyDescent="0.3">
      <c r="E9373"/>
    </row>
    <row r="9374" spans="5:5" x14ac:dyDescent="0.3">
      <c r="E9374"/>
    </row>
    <row r="9375" spans="5:5" x14ac:dyDescent="0.3">
      <c r="E9375"/>
    </row>
    <row r="9376" spans="5:5" x14ac:dyDescent="0.3">
      <c r="E9376"/>
    </row>
    <row r="9377" spans="5:5" x14ac:dyDescent="0.3">
      <c r="E9377"/>
    </row>
    <row r="9378" spans="5:5" x14ac:dyDescent="0.3">
      <c r="E9378"/>
    </row>
    <row r="9379" spans="5:5" x14ac:dyDescent="0.3">
      <c r="E9379"/>
    </row>
    <row r="9380" spans="5:5" x14ac:dyDescent="0.3">
      <c r="E9380"/>
    </row>
    <row r="9381" spans="5:5" x14ac:dyDescent="0.3">
      <c r="E9381"/>
    </row>
    <row r="9382" spans="5:5" x14ac:dyDescent="0.3">
      <c r="E9382"/>
    </row>
    <row r="9383" spans="5:5" x14ac:dyDescent="0.3">
      <c r="E9383"/>
    </row>
    <row r="9384" spans="5:5" x14ac:dyDescent="0.3">
      <c r="E9384"/>
    </row>
    <row r="9385" spans="5:5" x14ac:dyDescent="0.3">
      <c r="E9385"/>
    </row>
    <row r="9386" spans="5:5" x14ac:dyDescent="0.3">
      <c r="E9386"/>
    </row>
    <row r="9387" spans="5:5" x14ac:dyDescent="0.3">
      <c r="E9387"/>
    </row>
    <row r="9388" spans="5:5" x14ac:dyDescent="0.3">
      <c r="E9388"/>
    </row>
    <row r="9389" spans="5:5" x14ac:dyDescent="0.3">
      <c r="E9389"/>
    </row>
    <row r="9390" spans="5:5" x14ac:dyDescent="0.3">
      <c r="E9390"/>
    </row>
    <row r="9391" spans="5:5" x14ac:dyDescent="0.3">
      <c r="E9391"/>
    </row>
    <row r="9392" spans="5:5" x14ac:dyDescent="0.3">
      <c r="E9392"/>
    </row>
    <row r="9393" spans="5:5" x14ac:dyDescent="0.3">
      <c r="E9393"/>
    </row>
    <row r="9394" spans="5:5" x14ac:dyDescent="0.3">
      <c r="E9394"/>
    </row>
    <row r="9395" spans="5:5" x14ac:dyDescent="0.3">
      <c r="E9395"/>
    </row>
    <row r="9396" spans="5:5" x14ac:dyDescent="0.3">
      <c r="E9396"/>
    </row>
    <row r="9397" spans="5:5" x14ac:dyDescent="0.3">
      <c r="E9397"/>
    </row>
    <row r="9398" spans="5:5" x14ac:dyDescent="0.3">
      <c r="E9398"/>
    </row>
    <row r="9399" spans="5:5" x14ac:dyDescent="0.3">
      <c r="E9399"/>
    </row>
    <row r="9400" spans="5:5" x14ac:dyDescent="0.3">
      <c r="E9400"/>
    </row>
    <row r="9401" spans="5:5" x14ac:dyDescent="0.3">
      <c r="E9401"/>
    </row>
    <row r="9402" spans="5:5" x14ac:dyDescent="0.3">
      <c r="E9402"/>
    </row>
    <row r="9403" spans="5:5" x14ac:dyDescent="0.3">
      <c r="E9403"/>
    </row>
    <row r="9404" spans="5:5" x14ac:dyDescent="0.3">
      <c r="E9404"/>
    </row>
    <row r="9405" spans="5:5" x14ac:dyDescent="0.3">
      <c r="E9405"/>
    </row>
    <row r="9406" spans="5:5" x14ac:dyDescent="0.3">
      <c r="E9406"/>
    </row>
    <row r="9407" spans="5:5" x14ac:dyDescent="0.3">
      <c r="E9407"/>
    </row>
    <row r="9408" spans="5:5" x14ac:dyDescent="0.3">
      <c r="E9408"/>
    </row>
    <row r="9409" spans="5:5" x14ac:dyDescent="0.3">
      <c r="E9409"/>
    </row>
    <row r="9410" spans="5:5" x14ac:dyDescent="0.3">
      <c r="E9410"/>
    </row>
    <row r="9411" spans="5:5" x14ac:dyDescent="0.3">
      <c r="E9411"/>
    </row>
    <row r="9412" spans="5:5" x14ac:dyDescent="0.3">
      <c r="E9412"/>
    </row>
    <row r="9413" spans="5:5" x14ac:dyDescent="0.3">
      <c r="E9413"/>
    </row>
    <row r="9414" spans="5:5" x14ac:dyDescent="0.3">
      <c r="E9414"/>
    </row>
    <row r="9415" spans="5:5" x14ac:dyDescent="0.3">
      <c r="E9415"/>
    </row>
    <row r="9416" spans="5:5" x14ac:dyDescent="0.3">
      <c r="E9416"/>
    </row>
    <row r="9417" spans="5:5" x14ac:dyDescent="0.3">
      <c r="E9417"/>
    </row>
    <row r="9418" spans="5:5" x14ac:dyDescent="0.3">
      <c r="E9418"/>
    </row>
    <row r="9419" spans="5:5" x14ac:dyDescent="0.3">
      <c r="E9419"/>
    </row>
    <row r="9420" spans="5:5" x14ac:dyDescent="0.3">
      <c r="E9420"/>
    </row>
    <row r="9421" spans="5:5" x14ac:dyDescent="0.3">
      <c r="E9421"/>
    </row>
    <row r="9422" spans="5:5" x14ac:dyDescent="0.3">
      <c r="E9422"/>
    </row>
    <row r="9423" spans="5:5" x14ac:dyDescent="0.3">
      <c r="E9423"/>
    </row>
    <row r="9424" spans="5:5" x14ac:dyDescent="0.3">
      <c r="E9424"/>
    </row>
    <row r="9425" spans="5:5" x14ac:dyDescent="0.3">
      <c r="E9425"/>
    </row>
    <row r="9426" spans="5:5" x14ac:dyDescent="0.3">
      <c r="E9426"/>
    </row>
    <row r="9427" spans="5:5" x14ac:dyDescent="0.3">
      <c r="E9427"/>
    </row>
    <row r="9428" spans="5:5" x14ac:dyDescent="0.3">
      <c r="E9428"/>
    </row>
    <row r="9429" spans="5:5" x14ac:dyDescent="0.3">
      <c r="E9429"/>
    </row>
    <row r="9430" spans="5:5" x14ac:dyDescent="0.3">
      <c r="E9430"/>
    </row>
    <row r="9431" spans="5:5" x14ac:dyDescent="0.3">
      <c r="E9431"/>
    </row>
    <row r="9432" spans="5:5" x14ac:dyDescent="0.3">
      <c r="E9432"/>
    </row>
    <row r="9433" spans="5:5" x14ac:dyDescent="0.3">
      <c r="E9433"/>
    </row>
    <row r="9434" spans="5:5" x14ac:dyDescent="0.3">
      <c r="E9434"/>
    </row>
    <row r="9435" spans="5:5" x14ac:dyDescent="0.3">
      <c r="E9435"/>
    </row>
    <row r="9436" spans="5:5" x14ac:dyDescent="0.3">
      <c r="E9436"/>
    </row>
    <row r="9437" spans="5:5" x14ac:dyDescent="0.3">
      <c r="E9437"/>
    </row>
    <row r="9438" spans="5:5" x14ac:dyDescent="0.3">
      <c r="E9438"/>
    </row>
    <row r="9439" spans="5:5" x14ac:dyDescent="0.3">
      <c r="E9439"/>
    </row>
    <row r="9440" spans="5:5" x14ac:dyDescent="0.3">
      <c r="E9440"/>
    </row>
    <row r="9441" spans="5:5" x14ac:dyDescent="0.3">
      <c r="E9441"/>
    </row>
    <row r="9442" spans="5:5" x14ac:dyDescent="0.3">
      <c r="E9442"/>
    </row>
    <row r="9443" spans="5:5" x14ac:dyDescent="0.3">
      <c r="E9443"/>
    </row>
    <row r="9444" spans="5:5" x14ac:dyDescent="0.3">
      <c r="E9444"/>
    </row>
    <row r="9445" spans="5:5" x14ac:dyDescent="0.3">
      <c r="E9445"/>
    </row>
    <row r="9446" spans="5:5" x14ac:dyDescent="0.3">
      <c r="E9446"/>
    </row>
    <row r="9447" spans="5:5" x14ac:dyDescent="0.3">
      <c r="E9447"/>
    </row>
    <row r="9448" spans="5:5" x14ac:dyDescent="0.3">
      <c r="E9448"/>
    </row>
    <row r="9449" spans="5:5" x14ac:dyDescent="0.3">
      <c r="E9449"/>
    </row>
    <row r="9450" spans="5:5" x14ac:dyDescent="0.3">
      <c r="E9450"/>
    </row>
    <row r="9451" spans="5:5" x14ac:dyDescent="0.3">
      <c r="E9451"/>
    </row>
    <row r="9452" spans="5:5" x14ac:dyDescent="0.3">
      <c r="E9452"/>
    </row>
    <row r="9453" spans="5:5" x14ac:dyDescent="0.3">
      <c r="E9453"/>
    </row>
    <row r="9454" spans="5:5" x14ac:dyDescent="0.3">
      <c r="E9454"/>
    </row>
    <row r="9455" spans="5:5" x14ac:dyDescent="0.3">
      <c r="E9455"/>
    </row>
    <row r="9456" spans="5:5" x14ac:dyDescent="0.3">
      <c r="E9456"/>
    </row>
    <row r="9457" spans="5:5" x14ac:dyDescent="0.3">
      <c r="E9457"/>
    </row>
    <row r="9458" spans="5:5" x14ac:dyDescent="0.3">
      <c r="E9458"/>
    </row>
    <row r="9459" spans="5:5" x14ac:dyDescent="0.3">
      <c r="E9459"/>
    </row>
    <row r="9460" spans="5:5" x14ac:dyDescent="0.3">
      <c r="E9460"/>
    </row>
    <row r="9461" spans="5:5" x14ac:dyDescent="0.3">
      <c r="E9461"/>
    </row>
    <row r="9462" spans="5:5" x14ac:dyDescent="0.3">
      <c r="E9462"/>
    </row>
    <row r="9463" spans="5:5" x14ac:dyDescent="0.3">
      <c r="E9463"/>
    </row>
    <row r="9464" spans="5:5" x14ac:dyDescent="0.3">
      <c r="E9464"/>
    </row>
    <row r="9465" spans="5:5" x14ac:dyDescent="0.3">
      <c r="E9465"/>
    </row>
    <row r="9466" spans="5:5" x14ac:dyDescent="0.3">
      <c r="E9466"/>
    </row>
    <row r="9467" spans="5:5" x14ac:dyDescent="0.3">
      <c r="E9467"/>
    </row>
    <row r="9468" spans="5:5" x14ac:dyDescent="0.3">
      <c r="E9468"/>
    </row>
    <row r="9469" spans="5:5" x14ac:dyDescent="0.3">
      <c r="E9469"/>
    </row>
    <row r="9470" spans="5:5" x14ac:dyDescent="0.3">
      <c r="E9470"/>
    </row>
    <row r="9471" spans="5:5" x14ac:dyDescent="0.3">
      <c r="E9471"/>
    </row>
    <row r="9472" spans="5:5" x14ac:dyDescent="0.3">
      <c r="E9472"/>
    </row>
    <row r="9473" spans="5:5" x14ac:dyDescent="0.3">
      <c r="E9473"/>
    </row>
    <row r="9474" spans="5:5" x14ac:dyDescent="0.3">
      <c r="E9474"/>
    </row>
    <row r="9475" spans="5:5" x14ac:dyDescent="0.3">
      <c r="E9475"/>
    </row>
    <row r="9476" spans="5:5" x14ac:dyDescent="0.3">
      <c r="E9476"/>
    </row>
    <row r="9477" spans="5:5" x14ac:dyDescent="0.3">
      <c r="E9477"/>
    </row>
    <row r="9478" spans="5:5" x14ac:dyDescent="0.3">
      <c r="E9478"/>
    </row>
    <row r="9479" spans="5:5" x14ac:dyDescent="0.3">
      <c r="E9479"/>
    </row>
    <row r="9480" spans="5:5" x14ac:dyDescent="0.3">
      <c r="E9480"/>
    </row>
    <row r="9481" spans="5:5" x14ac:dyDescent="0.3">
      <c r="E9481"/>
    </row>
    <row r="9482" spans="5:5" x14ac:dyDescent="0.3">
      <c r="E9482"/>
    </row>
    <row r="9483" spans="5:5" x14ac:dyDescent="0.3">
      <c r="E9483"/>
    </row>
    <row r="9484" spans="5:5" x14ac:dyDescent="0.3">
      <c r="E9484"/>
    </row>
    <row r="9485" spans="5:5" x14ac:dyDescent="0.3">
      <c r="E9485"/>
    </row>
    <row r="9486" spans="5:5" x14ac:dyDescent="0.3">
      <c r="E9486"/>
    </row>
    <row r="9487" spans="5:5" x14ac:dyDescent="0.3">
      <c r="E9487"/>
    </row>
    <row r="9488" spans="5:5" x14ac:dyDescent="0.3">
      <c r="E9488"/>
    </row>
    <row r="9489" spans="5:5" x14ac:dyDescent="0.3">
      <c r="E9489"/>
    </row>
    <row r="9490" spans="5:5" x14ac:dyDescent="0.3">
      <c r="E9490"/>
    </row>
    <row r="9491" spans="5:5" x14ac:dyDescent="0.3">
      <c r="E9491"/>
    </row>
    <row r="9492" spans="5:5" x14ac:dyDescent="0.3">
      <c r="E9492"/>
    </row>
    <row r="9493" spans="5:5" x14ac:dyDescent="0.3">
      <c r="E9493"/>
    </row>
    <row r="9494" spans="5:5" x14ac:dyDescent="0.3">
      <c r="E9494"/>
    </row>
    <row r="9495" spans="5:5" x14ac:dyDescent="0.3">
      <c r="E9495"/>
    </row>
    <row r="9496" spans="5:5" x14ac:dyDescent="0.3">
      <c r="E9496"/>
    </row>
    <row r="9497" spans="5:5" x14ac:dyDescent="0.3">
      <c r="E9497"/>
    </row>
    <row r="9498" spans="5:5" x14ac:dyDescent="0.3">
      <c r="E9498"/>
    </row>
    <row r="9499" spans="5:5" x14ac:dyDescent="0.3">
      <c r="E9499"/>
    </row>
    <row r="9500" spans="5:5" x14ac:dyDescent="0.3">
      <c r="E9500"/>
    </row>
    <row r="9501" spans="5:5" x14ac:dyDescent="0.3">
      <c r="E9501"/>
    </row>
    <row r="9502" spans="5:5" x14ac:dyDescent="0.3">
      <c r="E9502"/>
    </row>
    <row r="9503" spans="5:5" x14ac:dyDescent="0.3">
      <c r="E9503"/>
    </row>
    <row r="9504" spans="5:5" x14ac:dyDescent="0.3">
      <c r="E9504"/>
    </row>
    <row r="9505" spans="5:5" x14ac:dyDescent="0.3">
      <c r="E9505"/>
    </row>
    <row r="9506" spans="5:5" x14ac:dyDescent="0.3">
      <c r="E9506"/>
    </row>
    <row r="9507" spans="5:5" x14ac:dyDescent="0.3">
      <c r="E9507"/>
    </row>
    <row r="9508" spans="5:5" x14ac:dyDescent="0.3">
      <c r="E9508"/>
    </row>
    <row r="9509" spans="5:5" x14ac:dyDescent="0.3">
      <c r="E9509"/>
    </row>
    <row r="9510" spans="5:5" x14ac:dyDescent="0.3">
      <c r="E9510"/>
    </row>
    <row r="9511" spans="5:5" x14ac:dyDescent="0.3">
      <c r="E9511"/>
    </row>
    <row r="9512" spans="5:5" x14ac:dyDescent="0.3">
      <c r="E9512"/>
    </row>
    <row r="9513" spans="5:5" x14ac:dyDescent="0.3">
      <c r="E9513"/>
    </row>
    <row r="9514" spans="5:5" x14ac:dyDescent="0.3">
      <c r="E9514"/>
    </row>
    <row r="9515" spans="5:5" x14ac:dyDescent="0.3">
      <c r="E9515"/>
    </row>
    <row r="9516" spans="5:5" x14ac:dyDescent="0.3">
      <c r="E9516"/>
    </row>
    <row r="9517" spans="5:5" x14ac:dyDescent="0.3">
      <c r="E9517"/>
    </row>
    <row r="9518" spans="5:5" x14ac:dyDescent="0.3">
      <c r="E9518"/>
    </row>
    <row r="9519" spans="5:5" x14ac:dyDescent="0.3">
      <c r="E9519"/>
    </row>
    <row r="9520" spans="5:5" x14ac:dyDescent="0.3">
      <c r="E9520"/>
    </row>
    <row r="9521" spans="5:5" x14ac:dyDescent="0.3">
      <c r="E9521"/>
    </row>
    <row r="9522" spans="5:5" x14ac:dyDescent="0.3">
      <c r="E9522"/>
    </row>
    <row r="9523" spans="5:5" x14ac:dyDescent="0.3">
      <c r="E9523"/>
    </row>
    <row r="9524" spans="5:5" x14ac:dyDescent="0.3">
      <c r="E9524"/>
    </row>
    <row r="9525" spans="5:5" x14ac:dyDescent="0.3">
      <c r="E9525"/>
    </row>
    <row r="9526" spans="5:5" x14ac:dyDescent="0.3">
      <c r="E9526"/>
    </row>
    <row r="9527" spans="5:5" x14ac:dyDescent="0.3">
      <c r="E9527"/>
    </row>
    <row r="9528" spans="5:5" x14ac:dyDescent="0.3">
      <c r="E9528"/>
    </row>
    <row r="9529" spans="5:5" x14ac:dyDescent="0.3">
      <c r="E9529"/>
    </row>
    <row r="9530" spans="5:5" x14ac:dyDescent="0.3">
      <c r="E9530"/>
    </row>
    <row r="9531" spans="5:5" x14ac:dyDescent="0.3">
      <c r="E9531"/>
    </row>
    <row r="9532" spans="5:5" x14ac:dyDescent="0.3">
      <c r="E9532"/>
    </row>
    <row r="9533" spans="5:5" x14ac:dyDescent="0.3">
      <c r="E9533"/>
    </row>
    <row r="9534" spans="5:5" x14ac:dyDescent="0.3">
      <c r="E9534"/>
    </row>
    <row r="9535" spans="5:5" x14ac:dyDescent="0.3">
      <c r="E9535"/>
    </row>
    <row r="9536" spans="5:5" x14ac:dyDescent="0.3">
      <c r="E9536"/>
    </row>
    <row r="9537" spans="5:5" x14ac:dyDescent="0.3">
      <c r="E9537"/>
    </row>
    <row r="9538" spans="5:5" x14ac:dyDescent="0.3">
      <c r="E9538"/>
    </row>
    <row r="9539" spans="5:5" x14ac:dyDescent="0.3">
      <c r="E9539"/>
    </row>
    <row r="9540" spans="5:5" x14ac:dyDescent="0.3">
      <c r="E9540"/>
    </row>
    <row r="9541" spans="5:5" x14ac:dyDescent="0.3">
      <c r="E9541"/>
    </row>
    <row r="9542" spans="5:5" x14ac:dyDescent="0.3">
      <c r="E9542"/>
    </row>
    <row r="9543" spans="5:5" x14ac:dyDescent="0.3">
      <c r="E9543"/>
    </row>
    <row r="9544" spans="5:5" x14ac:dyDescent="0.3">
      <c r="E9544"/>
    </row>
    <row r="9545" spans="5:5" x14ac:dyDescent="0.3">
      <c r="E9545"/>
    </row>
    <row r="9546" spans="5:5" x14ac:dyDescent="0.3">
      <c r="E9546"/>
    </row>
    <row r="9547" spans="5:5" x14ac:dyDescent="0.3">
      <c r="E9547"/>
    </row>
    <row r="9548" spans="5:5" x14ac:dyDescent="0.3">
      <c r="E9548"/>
    </row>
    <row r="9549" spans="5:5" x14ac:dyDescent="0.3">
      <c r="E9549"/>
    </row>
    <row r="9550" spans="5:5" x14ac:dyDescent="0.3">
      <c r="E9550"/>
    </row>
    <row r="9551" spans="5:5" x14ac:dyDescent="0.3">
      <c r="E9551"/>
    </row>
    <row r="9552" spans="5:5" x14ac:dyDescent="0.3">
      <c r="E9552"/>
    </row>
    <row r="9553" spans="5:5" x14ac:dyDescent="0.3">
      <c r="E9553"/>
    </row>
    <row r="9554" spans="5:5" x14ac:dyDescent="0.3">
      <c r="E9554"/>
    </row>
    <row r="9555" spans="5:5" x14ac:dyDescent="0.3">
      <c r="E9555"/>
    </row>
    <row r="9556" spans="5:5" x14ac:dyDescent="0.3">
      <c r="E9556"/>
    </row>
    <row r="9557" spans="5:5" x14ac:dyDescent="0.3">
      <c r="E9557"/>
    </row>
    <row r="9558" spans="5:5" x14ac:dyDescent="0.3">
      <c r="E9558"/>
    </row>
    <row r="9559" spans="5:5" x14ac:dyDescent="0.3">
      <c r="E9559"/>
    </row>
    <row r="9560" spans="5:5" x14ac:dyDescent="0.3">
      <c r="E9560"/>
    </row>
    <row r="9561" spans="5:5" x14ac:dyDescent="0.3">
      <c r="E9561"/>
    </row>
    <row r="9562" spans="5:5" x14ac:dyDescent="0.3">
      <c r="E9562"/>
    </row>
    <row r="9563" spans="5:5" x14ac:dyDescent="0.3">
      <c r="E9563"/>
    </row>
    <row r="9564" spans="5:5" x14ac:dyDescent="0.3">
      <c r="E9564"/>
    </row>
    <row r="9565" spans="5:5" x14ac:dyDescent="0.3">
      <c r="E9565"/>
    </row>
    <row r="9566" spans="5:5" x14ac:dyDescent="0.3">
      <c r="E9566"/>
    </row>
    <row r="9567" spans="5:5" x14ac:dyDescent="0.3">
      <c r="E9567"/>
    </row>
    <row r="9568" spans="5:5" x14ac:dyDescent="0.3">
      <c r="E9568"/>
    </row>
    <row r="9569" spans="5:5" x14ac:dyDescent="0.3">
      <c r="E9569"/>
    </row>
    <row r="9570" spans="5:5" x14ac:dyDescent="0.3">
      <c r="E9570"/>
    </row>
    <row r="9571" spans="5:5" x14ac:dyDescent="0.3">
      <c r="E9571"/>
    </row>
    <row r="9572" spans="5:5" x14ac:dyDescent="0.3">
      <c r="E9572"/>
    </row>
    <row r="9573" spans="5:5" x14ac:dyDescent="0.3">
      <c r="E9573"/>
    </row>
    <row r="9574" spans="5:5" x14ac:dyDescent="0.3">
      <c r="E9574"/>
    </row>
    <row r="9575" spans="5:5" x14ac:dyDescent="0.3">
      <c r="E9575"/>
    </row>
    <row r="9576" spans="5:5" x14ac:dyDescent="0.3">
      <c r="E9576"/>
    </row>
    <row r="9577" spans="5:5" x14ac:dyDescent="0.3">
      <c r="E9577"/>
    </row>
    <row r="9578" spans="5:5" x14ac:dyDescent="0.3">
      <c r="E9578"/>
    </row>
    <row r="9579" spans="5:5" x14ac:dyDescent="0.3">
      <c r="E9579"/>
    </row>
    <row r="9580" spans="5:5" x14ac:dyDescent="0.3">
      <c r="E9580"/>
    </row>
    <row r="9581" spans="5:5" x14ac:dyDescent="0.3">
      <c r="E9581"/>
    </row>
    <row r="9582" spans="5:5" x14ac:dyDescent="0.3">
      <c r="E9582"/>
    </row>
    <row r="9583" spans="5:5" x14ac:dyDescent="0.3">
      <c r="E9583"/>
    </row>
    <row r="9584" spans="5:5" x14ac:dyDescent="0.3">
      <c r="E9584"/>
    </row>
    <row r="9585" spans="5:5" x14ac:dyDescent="0.3">
      <c r="E9585"/>
    </row>
    <row r="9586" spans="5:5" x14ac:dyDescent="0.3">
      <c r="E9586"/>
    </row>
    <row r="9587" spans="5:5" x14ac:dyDescent="0.3">
      <c r="E9587"/>
    </row>
    <row r="9588" spans="5:5" x14ac:dyDescent="0.3">
      <c r="E9588"/>
    </row>
    <row r="9589" spans="5:5" x14ac:dyDescent="0.3">
      <c r="E9589"/>
    </row>
    <row r="9590" spans="5:5" x14ac:dyDescent="0.3">
      <c r="E9590"/>
    </row>
    <row r="9591" spans="5:5" x14ac:dyDescent="0.3">
      <c r="E9591"/>
    </row>
    <row r="9592" spans="5:5" x14ac:dyDescent="0.3">
      <c r="E9592"/>
    </row>
    <row r="9593" spans="5:5" x14ac:dyDescent="0.3">
      <c r="E9593"/>
    </row>
    <row r="9594" spans="5:5" x14ac:dyDescent="0.3">
      <c r="E9594"/>
    </row>
    <row r="9595" spans="5:5" x14ac:dyDescent="0.3">
      <c r="E9595"/>
    </row>
    <row r="9596" spans="5:5" x14ac:dyDescent="0.3">
      <c r="E9596"/>
    </row>
    <row r="9597" spans="5:5" x14ac:dyDescent="0.3">
      <c r="E9597"/>
    </row>
    <row r="9598" spans="5:5" x14ac:dyDescent="0.3">
      <c r="E9598"/>
    </row>
    <row r="9599" spans="5:5" x14ac:dyDescent="0.3">
      <c r="E9599"/>
    </row>
    <row r="9600" spans="5:5" x14ac:dyDescent="0.3">
      <c r="E9600"/>
    </row>
    <row r="9601" spans="5:5" x14ac:dyDescent="0.3">
      <c r="E9601"/>
    </row>
    <row r="9602" spans="5:5" x14ac:dyDescent="0.3">
      <c r="E9602"/>
    </row>
    <row r="9603" spans="5:5" x14ac:dyDescent="0.3">
      <c r="E9603"/>
    </row>
    <row r="9604" spans="5:5" x14ac:dyDescent="0.3">
      <c r="E9604"/>
    </row>
    <row r="9605" spans="5:5" x14ac:dyDescent="0.3">
      <c r="E9605"/>
    </row>
    <row r="9606" spans="5:5" x14ac:dyDescent="0.3">
      <c r="E9606"/>
    </row>
    <row r="9607" spans="5:5" x14ac:dyDescent="0.3">
      <c r="E9607"/>
    </row>
    <row r="9608" spans="5:5" x14ac:dyDescent="0.3">
      <c r="E9608"/>
    </row>
    <row r="9609" spans="5:5" x14ac:dyDescent="0.3">
      <c r="E9609"/>
    </row>
    <row r="9610" spans="5:5" x14ac:dyDescent="0.3">
      <c r="E9610"/>
    </row>
    <row r="9611" spans="5:5" x14ac:dyDescent="0.3">
      <c r="E9611"/>
    </row>
    <row r="9612" spans="5:5" x14ac:dyDescent="0.3">
      <c r="E9612"/>
    </row>
    <row r="9613" spans="5:5" x14ac:dyDescent="0.3">
      <c r="E9613"/>
    </row>
    <row r="9614" spans="5:5" x14ac:dyDescent="0.3">
      <c r="E9614"/>
    </row>
    <row r="9615" spans="5:5" x14ac:dyDescent="0.3">
      <c r="E9615"/>
    </row>
    <row r="9616" spans="5:5" x14ac:dyDescent="0.3">
      <c r="E9616"/>
    </row>
    <row r="9617" spans="5:5" x14ac:dyDescent="0.3">
      <c r="E9617"/>
    </row>
    <row r="9618" spans="5:5" x14ac:dyDescent="0.3">
      <c r="E9618"/>
    </row>
    <row r="9619" spans="5:5" x14ac:dyDescent="0.3">
      <c r="E9619"/>
    </row>
    <row r="9620" spans="5:5" x14ac:dyDescent="0.3">
      <c r="E9620"/>
    </row>
    <row r="9621" spans="5:5" x14ac:dyDescent="0.3">
      <c r="E9621"/>
    </row>
    <row r="9622" spans="5:5" x14ac:dyDescent="0.3">
      <c r="E9622"/>
    </row>
    <row r="9623" spans="5:5" x14ac:dyDescent="0.3">
      <c r="E9623"/>
    </row>
    <row r="9624" spans="5:5" x14ac:dyDescent="0.3">
      <c r="E9624"/>
    </row>
    <row r="9625" spans="5:5" x14ac:dyDescent="0.3">
      <c r="E9625"/>
    </row>
    <row r="9626" spans="5:5" x14ac:dyDescent="0.3">
      <c r="E9626"/>
    </row>
    <row r="9627" spans="5:5" x14ac:dyDescent="0.3">
      <c r="E9627"/>
    </row>
    <row r="9628" spans="5:5" x14ac:dyDescent="0.3">
      <c r="E9628"/>
    </row>
    <row r="9629" spans="5:5" x14ac:dyDescent="0.3">
      <c r="E9629"/>
    </row>
    <row r="9630" spans="5:5" x14ac:dyDescent="0.3">
      <c r="E9630"/>
    </row>
    <row r="9631" spans="5:5" x14ac:dyDescent="0.3">
      <c r="E9631"/>
    </row>
    <row r="9632" spans="5:5" x14ac:dyDescent="0.3">
      <c r="E9632"/>
    </row>
    <row r="9633" spans="5:5" x14ac:dyDescent="0.3">
      <c r="E9633"/>
    </row>
    <row r="9634" spans="5:5" x14ac:dyDescent="0.3">
      <c r="E9634"/>
    </row>
    <row r="9635" spans="5:5" x14ac:dyDescent="0.3">
      <c r="E9635"/>
    </row>
    <row r="9636" spans="5:5" x14ac:dyDescent="0.3">
      <c r="E9636"/>
    </row>
    <row r="9637" spans="5:5" x14ac:dyDescent="0.3">
      <c r="E9637"/>
    </row>
    <row r="9638" spans="5:5" x14ac:dyDescent="0.3">
      <c r="E9638"/>
    </row>
    <row r="9639" spans="5:5" x14ac:dyDescent="0.3">
      <c r="E9639"/>
    </row>
    <row r="9640" spans="5:5" x14ac:dyDescent="0.3">
      <c r="E9640"/>
    </row>
    <row r="9641" spans="5:5" x14ac:dyDescent="0.3">
      <c r="E9641"/>
    </row>
    <row r="9642" spans="5:5" x14ac:dyDescent="0.3">
      <c r="E9642"/>
    </row>
    <row r="9643" spans="5:5" x14ac:dyDescent="0.3">
      <c r="E9643"/>
    </row>
    <row r="9644" spans="5:5" x14ac:dyDescent="0.3">
      <c r="E9644"/>
    </row>
    <row r="9645" spans="5:5" x14ac:dyDescent="0.3">
      <c r="E9645"/>
    </row>
    <row r="9646" spans="5:5" x14ac:dyDescent="0.3">
      <c r="E9646"/>
    </row>
    <row r="9647" spans="5:5" x14ac:dyDescent="0.3">
      <c r="E9647"/>
    </row>
    <row r="9648" spans="5:5" x14ac:dyDescent="0.3">
      <c r="E9648"/>
    </row>
    <row r="9649" spans="5:5" x14ac:dyDescent="0.3">
      <c r="E9649"/>
    </row>
    <row r="9650" spans="5:5" x14ac:dyDescent="0.3">
      <c r="E9650"/>
    </row>
    <row r="9651" spans="5:5" x14ac:dyDescent="0.3">
      <c r="E9651"/>
    </row>
    <row r="9652" spans="5:5" x14ac:dyDescent="0.3">
      <c r="E9652"/>
    </row>
    <row r="9653" spans="5:5" x14ac:dyDescent="0.3">
      <c r="E9653"/>
    </row>
    <row r="9654" spans="5:5" x14ac:dyDescent="0.3">
      <c r="E9654"/>
    </row>
    <row r="9655" spans="5:5" x14ac:dyDescent="0.3">
      <c r="E9655"/>
    </row>
    <row r="9656" spans="5:5" x14ac:dyDescent="0.3">
      <c r="E9656"/>
    </row>
    <row r="9657" spans="5:5" x14ac:dyDescent="0.3">
      <c r="E9657"/>
    </row>
    <row r="9658" spans="5:5" x14ac:dyDescent="0.3">
      <c r="E9658"/>
    </row>
    <row r="9659" spans="5:5" x14ac:dyDescent="0.3">
      <c r="E9659"/>
    </row>
    <row r="9660" spans="5:5" x14ac:dyDescent="0.3">
      <c r="E9660"/>
    </row>
    <row r="9661" spans="5:5" x14ac:dyDescent="0.3">
      <c r="E9661"/>
    </row>
    <row r="9662" spans="5:5" x14ac:dyDescent="0.3">
      <c r="E9662"/>
    </row>
    <row r="9663" spans="5:5" x14ac:dyDescent="0.3">
      <c r="E9663"/>
    </row>
    <row r="9664" spans="5:5" x14ac:dyDescent="0.3">
      <c r="E9664"/>
    </row>
    <row r="9665" spans="5:5" x14ac:dyDescent="0.3">
      <c r="E9665"/>
    </row>
    <row r="9666" spans="5:5" x14ac:dyDescent="0.3">
      <c r="E9666"/>
    </row>
    <row r="9667" spans="5:5" x14ac:dyDescent="0.3">
      <c r="E9667"/>
    </row>
    <row r="9668" spans="5:5" x14ac:dyDescent="0.3">
      <c r="E9668"/>
    </row>
    <row r="9669" spans="5:5" x14ac:dyDescent="0.3">
      <c r="E9669"/>
    </row>
    <row r="9670" spans="5:5" x14ac:dyDescent="0.3">
      <c r="E9670"/>
    </row>
    <row r="9671" spans="5:5" x14ac:dyDescent="0.3">
      <c r="E9671"/>
    </row>
    <row r="9672" spans="5:5" x14ac:dyDescent="0.3">
      <c r="E9672"/>
    </row>
    <row r="9673" spans="5:5" x14ac:dyDescent="0.3">
      <c r="E9673"/>
    </row>
    <row r="9674" spans="5:5" x14ac:dyDescent="0.3">
      <c r="E9674"/>
    </row>
    <row r="9675" spans="5:5" x14ac:dyDescent="0.3">
      <c r="E9675"/>
    </row>
    <row r="9676" spans="5:5" x14ac:dyDescent="0.3">
      <c r="E9676"/>
    </row>
    <row r="9677" spans="5:5" x14ac:dyDescent="0.3">
      <c r="E9677"/>
    </row>
    <row r="9678" spans="5:5" x14ac:dyDescent="0.3">
      <c r="E9678"/>
    </row>
    <row r="9679" spans="5:5" x14ac:dyDescent="0.3">
      <c r="E9679"/>
    </row>
    <row r="9680" spans="5:5" x14ac:dyDescent="0.3">
      <c r="E9680"/>
    </row>
    <row r="9681" spans="5:5" x14ac:dyDescent="0.3">
      <c r="E9681"/>
    </row>
    <row r="9682" spans="5:5" x14ac:dyDescent="0.3">
      <c r="E9682"/>
    </row>
    <row r="9683" spans="5:5" x14ac:dyDescent="0.3">
      <c r="E9683"/>
    </row>
    <row r="9684" spans="5:5" x14ac:dyDescent="0.3">
      <c r="E9684"/>
    </row>
    <row r="9685" spans="5:5" x14ac:dyDescent="0.3">
      <c r="E9685"/>
    </row>
    <row r="9686" spans="5:5" x14ac:dyDescent="0.3">
      <c r="E9686"/>
    </row>
    <row r="9687" spans="5:5" x14ac:dyDescent="0.3">
      <c r="E9687"/>
    </row>
    <row r="9688" spans="5:5" x14ac:dyDescent="0.3">
      <c r="E9688"/>
    </row>
    <row r="9689" spans="5:5" x14ac:dyDescent="0.3">
      <c r="E9689"/>
    </row>
    <row r="9690" spans="5:5" x14ac:dyDescent="0.3">
      <c r="E9690"/>
    </row>
    <row r="9691" spans="5:5" x14ac:dyDescent="0.3">
      <c r="E9691"/>
    </row>
    <row r="9692" spans="5:5" x14ac:dyDescent="0.3">
      <c r="E9692"/>
    </row>
    <row r="9693" spans="5:5" x14ac:dyDescent="0.3">
      <c r="E9693"/>
    </row>
    <row r="9694" spans="5:5" x14ac:dyDescent="0.3">
      <c r="E9694"/>
    </row>
    <row r="9695" spans="5:5" x14ac:dyDescent="0.3">
      <c r="E9695"/>
    </row>
    <row r="9696" spans="5:5" x14ac:dyDescent="0.3">
      <c r="E9696"/>
    </row>
    <row r="9697" spans="5:5" x14ac:dyDescent="0.3">
      <c r="E9697"/>
    </row>
    <row r="9698" spans="5:5" x14ac:dyDescent="0.3">
      <c r="E9698"/>
    </row>
    <row r="9699" spans="5:5" x14ac:dyDescent="0.3">
      <c r="E9699"/>
    </row>
    <row r="9700" spans="5:5" x14ac:dyDescent="0.3">
      <c r="E9700"/>
    </row>
    <row r="9701" spans="5:5" x14ac:dyDescent="0.3">
      <c r="E9701"/>
    </row>
    <row r="9702" spans="5:5" x14ac:dyDescent="0.3">
      <c r="E9702"/>
    </row>
    <row r="9703" spans="5:5" x14ac:dyDescent="0.3">
      <c r="E9703"/>
    </row>
    <row r="9704" spans="5:5" x14ac:dyDescent="0.3">
      <c r="E9704"/>
    </row>
    <row r="9705" spans="5:5" x14ac:dyDescent="0.3">
      <c r="E9705"/>
    </row>
    <row r="9706" spans="5:5" x14ac:dyDescent="0.3">
      <c r="E9706"/>
    </row>
    <row r="9707" spans="5:5" x14ac:dyDescent="0.3">
      <c r="E9707"/>
    </row>
    <row r="9708" spans="5:5" x14ac:dyDescent="0.3">
      <c r="E9708"/>
    </row>
    <row r="9709" spans="5:5" x14ac:dyDescent="0.3">
      <c r="E9709"/>
    </row>
    <row r="9710" spans="5:5" x14ac:dyDescent="0.3">
      <c r="E9710"/>
    </row>
    <row r="9711" spans="5:5" x14ac:dyDescent="0.3">
      <c r="E9711"/>
    </row>
    <row r="9712" spans="5:5" x14ac:dyDescent="0.3">
      <c r="E9712"/>
    </row>
    <row r="9713" spans="5:5" x14ac:dyDescent="0.3">
      <c r="E9713"/>
    </row>
    <row r="9714" spans="5:5" x14ac:dyDescent="0.3">
      <c r="E9714"/>
    </row>
    <row r="9715" spans="5:5" x14ac:dyDescent="0.3">
      <c r="E9715"/>
    </row>
    <row r="9716" spans="5:5" x14ac:dyDescent="0.3">
      <c r="E9716"/>
    </row>
    <row r="9717" spans="5:5" x14ac:dyDescent="0.3">
      <c r="E9717"/>
    </row>
    <row r="9718" spans="5:5" x14ac:dyDescent="0.3">
      <c r="E9718"/>
    </row>
    <row r="9719" spans="5:5" x14ac:dyDescent="0.3">
      <c r="E9719"/>
    </row>
    <row r="9720" spans="5:5" x14ac:dyDescent="0.3">
      <c r="E9720"/>
    </row>
    <row r="9721" spans="5:5" x14ac:dyDescent="0.3">
      <c r="E9721"/>
    </row>
    <row r="9722" spans="5:5" x14ac:dyDescent="0.3">
      <c r="E9722"/>
    </row>
    <row r="9723" spans="5:5" x14ac:dyDescent="0.3">
      <c r="E9723"/>
    </row>
    <row r="9724" spans="5:5" x14ac:dyDescent="0.3">
      <c r="E9724"/>
    </row>
    <row r="9725" spans="5:5" x14ac:dyDescent="0.3">
      <c r="E9725"/>
    </row>
    <row r="9726" spans="5:5" x14ac:dyDescent="0.3">
      <c r="E9726"/>
    </row>
    <row r="9727" spans="5:5" x14ac:dyDescent="0.3">
      <c r="E9727"/>
    </row>
    <row r="9728" spans="5:5" x14ac:dyDescent="0.3">
      <c r="E9728"/>
    </row>
    <row r="9729" spans="5:5" x14ac:dyDescent="0.3">
      <c r="E9729"/>
    </row>
    <row r="9730" spans="5:5" x14ac:dyDescent="0.3">
      <c r="E9730"/>
    </row>
    <row r="9731" spans="5:5" x14ac:dyDescent="0.3">
      <c r="E9731"/>
    </row>
    <row r="9732" spans="5:5" x14ac:dyDescent="0.3">
      <c r="E9732"/>
    </row>
    <row r="9733" spans="5:5" x14ac:dyDescent="0.3">
      <c r="E9733"/>
    </row>
    <row r="9734" spans="5:5" x14ac:dyDescent="0.3">
      <c r="E9734"/>
    </row>
    <row r="9735" spans="5:5" x14ac:dyDescent="0.3">
      <c r="E9735"/>
    </row>
    <row r="9736" spans="5:5" x14ac:dyDescent="0.3">
      <c r="E9736"/>
    </row>
    <row r="9737" spans="5:5" x14ac:dyDescent="0.3">
      <c r="E9737"/>
    </row>
    <row r="9738" spans="5:5" x14ac:dyDescent="0.3">
      <c r="E9738"/>
    </row>
    <row r="9739" spans="5:5" x14ac:dyDescent="0.3">
      <c r="E9739"/>
    </row>
    <row r="9740" spans="5:5" x14ac:dyDescent="0.3">
      <c r="E9740"/>
    </row>
    <row r="9741" spans="5:5" x14ac:dyDescent="0.3">
      <c r="E9741"/>
    </row>
    <row r="9742" spans="5:5" x14ac:dyDescent="0.3">
      <c r="E9742"/>
    </row>
    <row r="9743" spans="5:5" x14ac:dyDescent="0.3">
      <c r="E9743"/>
    </row>
    <row r="9744" spans="5:5" x14ac:dyDescent="0.3">
      <c r="E9744"/>
    </row>
    <row r="9745" spans="5:5" x14ac:dyDescent="0.3">
      <c r="E9745"/>
    </row>
    <row r="9746" spans="5:5" x14ac:dyDescent="0.3">
      <c r="E9746"/>
    </row>
    <row r="9747" spans="5:5" x14ac:dyDescent="0.3">
      <c r="E9747"/>
    </row>
    <row r="9748" spans="5:5" x14ac:dyDescent="0.3">
      <c r="E9748"/>
    </row>
    <row r="9749" spans="5:5" x14ac:dyDescent="0.3">
      <c r="E9749"/>
    </row>
    <row r="9750" spans="5:5" x14ac:dyDescent="0.3">
      <c r="E9750"/>
    </row>
    <row r="9751" spans="5:5" x14ac:dyDescent="0.3">
      <c r="E9751"/>
    </row>
    <row r="9752" spans="5:5" x14ac:dyDescent="0.3">
      <c r="E9752"/>
    </row>
    <row r="9753" spans="5:5" x14ac:dyDescent="0.3">
      <c r="E9753"/>
    </row>
    <row r="9754" spans="5:5" x14ac:dyDescent="0.3">
      <c r="E9754"/>
    </row>
    <row r="9755" spans="5:5" x14ac:dyDescent="0.3">
      <c r="E9755"/>
    </row>
    <row r="9756" spans="5:5" x14ac:dyDescent="0.3">
      <c r="E9756"/>
    </row>
    <row r="9757" spans="5:5" x14ac:dyDescent="0.3">
      <c r="E9757"/>
    </row>
    <row r="9758" spans="5:5" x14ac:dyDescent="0.3">
      <c r="E9758"/>
    </row>
    <row r="9759" spans="5:5" x14ac:dyDescent="0.3">
      <c r="E9759"/>
    </row>
    <row r="9760" spans="5:5" x14ac:dyDescent="0.3">
      <c r="E9760"/>
    </row>
    <row r="9761" spans="5:5" x14ac:dyDescent="0.3">
      <c r="E9761"/>
    </row>
    <row r="9762" spans="5:5" x14ac:dyDescent="0.3">
      <c r="E9762"/>
    </row>
    <row r="9763" spans="5:5" x14ac:dyDescent="0.3">
      <c r="E9763"/>
    </row>
    <row r="9764" spans="5:5" x14ac:dyDescent="0.3">
      <c r="E9764"/>
    </row>
    <row r="9765" spans="5:5" x14ac:dyDescent="0.3">
      <c r="E9765"/>
    </row>
    <row r="9766" spans="5:5" x14ac:dyDescent="0.3">
      <c r="E9766"/>
    </row>
    <row r="9767" spans="5:5" x14ac:dyDescent="0.3">
      <c r="E9767"/>
    </row>
    <row r="9768" spans="5:5" x14ac:dyDescent="0.3">
      <c r="E9768"/>
    </row>
    <row r="9769" spans="5:5" x14ac:dyDescent="0.3">
      <c r="E9769"/>
    </row>
    <row r="9770" spans="5:5" x14ac:dyDescent="0.3">
      <c r="E9770"/>
    </row>
    <row r="9771" spans="5:5" x14ac:dyDescent="0.3">
      <c r="E9771"/>
    </row>
    <row r="9772" spans="5:5" x14ac:dyDescent="0.3">
      <c r="E9772"/>
    </row>
    <row r="9773" spans="5:5" x14ac:dyDescent="0.3">
      <c r="E9773"/>
    </row>
    <row r="9774" spans="5:5" x14ac:dyDescent="0.3">
      <c r="E9774"/>
    </row>
    <row r="9775" spans="5:5" x14ac:dyDescent="0.3">
      <c r="E9775"/>
    </row>
    <row r="9776" spans="5:5" x14ac:dyDescent="0.3">
      <c r="E9776"/>
    </row>
    <row r="9777" spans="5:5" x14ac:dyDescent="0.3">
      <c r="E9777"/>
    </row>
    <row r="9778" spans="5:5" x14ac:dyDescent="0.3">
      <c r="E9778"/>
    </row>
    <row r="9779" spans="5:5" x14ac:dyDescent="0.3">
      <c r="E9779"/>
    </row>
    <row r="9780" spans="5:5" x14ac:dyDescent="0.3">
      <c r="E9780"/>
    </row>
    <row r="9781" spans="5:5" x14ac:dyDescent="0.3">
      <c r="E9781"/>
    </row>
    <row r="9782" spans="5:5" x14ac:dyDescent="0.3">
      <c r="E9782"/>
    </row>
    <row r="9783" spans="5:5" x14ac:dyDescent="0.3">
      <c r="E9783"/>
    </row>
    <row r="9784" spans="5:5" x14ac:dyDescent="0.3">
      <c r="E9784"/>
    </row>
    <row r="9785" spans="5:5" x14ac:dyDescent="0.3">
      <c r="E9785"/>
    </row>
    <row r="9786" spans="5:5" x14ac:dyDescent="0.3">
      <c r="E9786"/>
    </row>
    <row r="9787" spans="5:5" x14ac:dyDescent="0.3">
      <c r="E9787"/>
    </row>
    <row r="9788" spans="5:5" x14ac:dyDescent="0.3">
      <c r="E9788"/>
    </row>
    <row r="9789" spans="5:5" x14ac:dyDescent="0.3">
      <c r="E9789"/>
    </row>
    <row r="9790" spans="5:5" x14ac:dyDescent="0.3">
      <c r="E9790"/>
    </row>
    <row r="9791" spans="5:5" x14ac:dyDescent="0.3">
      <c r="E9791"/>
    </row>
    <row r="9792" spans="5:5" x14ac:dyDescent="0.3">
      <c r="E9792"/>
    </row>
    <row r="9793" spans="5:5" x14ac:dyDescent="0.3">
      <c r="E9793"/>
    </row>
    <row r="9794" spans="5:5" x14ac:dyDescent="0.3">
      <c r="E9794"/>
    </row>
    <row r="9795" spans="5:5" x14ac:dyDescent="0.3">
      <c r="E9795"/>
    </row>
    <row r="9796" spans="5:5" x14ac:dyDescent="0.3">
      <c r="E9796"/>
    </row>
    <row r="9797" spans="5:5" x14ac:dyDescent="0.3">
      <c r="E9797"/>
    </row>
    <row r="9798" spans="5:5" x14ac:dyDescent="0.3">
      <c r="E9798"/>
    </row>
    <row r="9799" spans="5:5" x14ac:dyDescent="0.3">
      <c r="E9799"/>
    </row>
    <row r="9800" spans="5:5" x14ac:dyDescent="0.3">
      <c r="E9800"/>
    </row>
    <row r="9801" spans="5:5" x14ac:dyDescent="0.3">
      <c r="E9801"/>
    </row>
    <row r="9802" spans="5:5" x14ac:dyDescent="0.3">
      <c r="E9802"/>
    </row>
    <row r="9803" spans="5:5" x14ac:dyDescent="0.3">
      <c r="E9803"/>
    </row>
    <row r="9804" spans="5:5" x14ac:dyDescent="0.3">
      <c r="E9804"/>
    </row>
    <row r="9805" spans="5:5" x14ac:dyDescent="0.3">
      <c r="E9805"/>
    </row>
    <row r="9806" spans="5:5" x14ac:dyDescent="0.3">
      <c r="E9806"/>
    </row>
    <row r="9807" spans="5:5" x14ac:dyDescent="0.3">
      <c r="E9807"/>
    </row>
    <row r="9808" spans="5:5" x14ac:dyDescent="0.3">
      <c r="E9808"/>
    </row>
    <row r="9809" spans="5:5" x14ac:dyDescent="0.3">
      <c r="E9809"/>
    </row>
    <row r="9810" spans="5:5" x14ac:dyDescent="0.3">
      <c r="E9810"/>
    </row>
    <row r="9811" spans="5:5" x14ac:dyDescent="0.3">
      <c r="E9811"/>
    </row>
    <row r="9812" spans="5:5" x14ac:dyDescent="0.3">
      <c r="E9812"/>
    </row>
    <row r="9813" spans="5:5" x14ac:dyDescent="0.3">
      <c r="E9813"/>
    </row>
    <row r="9814" spans="5:5" x14ac:dyDescent="0.3">
      <c r="E9814"/>
    </row>
    <row r="9815" spans="5:5" x14ac:dyDescent="0.3">
      <c r="E9815"/>
    </row>
    <row r="9816" spans="5:5" x14ac:dyDescent="0.3">
      <c r="E9816"/>
    </row>
    <row r="9817" spans="5:5" x14ac:dyDescent="0.3">
      <c r="E9817"/>
    </row>
    <row r="9818" spans="5:5" x14ac:dyDescent="0.3">
      <c r="E9818"/>
    </row>
    <row r="9819" spans="5:5" x14ac:dyDescent="0.3">
      <c r="E9819"/>
    </row>
    <row r="9820" spans="5:5" x14ac:dyDescent="0.3">
      <c r="E9820"/>
    </row>
    <row r="9821" spans="5:5" x14ac:dyDescent="0.3">
      <c r="E9821"/>
    </row>
    <row r="9822" spans="5:5" x14ac:dyDescent="0.3">
      <c r="E9822"/>
    </row>
    <row r="9823" spans="5:5" x14ac:dyDescent="0.3">
      <c r="E9823"/>
    </row>
    <row r="9824" spans="5:5" x14ac:dyDescent="0.3">
      <c r="E9824"/>
    </row>
    <row r="9825" spans="5:5" x14ac:dyDescent="0.3">
      <c r="E9825"/>
    </row>
    <row r="9826" spans="5:5" x14ac:dyDescent="0.3">
      <c r="E9826"/>
    </row>
    <row r="9827" spans="5:5" x14ac:dyDescent="0.3">
      <c r="E9827"/>
    </row>
    <row r="9828" spans="5:5" x14ac:dyDescent="0.3">
      <c r="E9828"/>
    </row>
    <row r="9829" spans="5:5" x14ac:dyDescent="0.3">
      <c r="E9829"/>
    </row>
    <row r="9830" spans="5:5" x14ac:dyDescent="0.3">
      <c r="E9830"/>
    </row>
    <row r="9831" spans="5:5" x14ac:dyDescent="0.3">
      <c r="E9831"/>
    </row>
    <row r="9832" spans="5:5" x14ac:dyDescent="0.3">
      <c r="E9832"/>
    </row>
    <row r="9833" spans="5:5" x14ac:dyDescent="0.3">
      <c r="E9833"/>
    </row>
    <row r="9834" spans="5:5" x14ac:dyDescent="0.3">
      <c r="E9834"/>
    </row>
    <row r="9835" spans="5:5" x14ac:dyDescent="0.3">
      <c r="E9835"/>
    </row>
    <row r="9836" spans="5:5" x14ac:dyDescent="0.3">
      <c r="E9836"/>
    </row>
    <row r="9837" spans="5:5" x14ac:dyDescent="0.3">
      <c r="E9837"/>
    </row>
    <row r="9838" spans="5:5" x14ac:dyDescent="0.3">
      <c r="E9838"/>
    </row>
    <row r="9839" spans="5:5" x14ac:dyDescent="0.3">
      <c r="E9839"/>
    </row>
    <row r="9840" spans="5:5" x14ac:dyDescent="0.3">
      <c r="E9840"/>
    </row>
    <row r="9841" spans="5:5" x14ac:dyDescent="0.3">
      <c r="E9841"/>
    </row>
    <row r="9842" spans="5:5" x14ac:dyDescent="0.3">
      <c r="E9842"/>
    </row>
    <row r="9843" spans="5:5" x14ac:dyDescent="0.3">
      <c r="E9843"/>
    </row>
    <row r="9844" spans="5:5" x14ac:dyDescent="0.3">
      <c r="E9844"/>
    </row>
    <row r="9845" spans="5:5" x14ac:dyDescent="0.3">
      <c r="E9845"/>
    </row>
    <row r="9846" spans="5:5" x14ac:dyDescent="0.3">
      <c r="E9846"/>
    </row>
    <row r="9847" spans="5:5" x14ac:dyDescent="0.3">
      <c r="E9847"/>
    </row>
    <row r="9848" spans="5:5" x14ac:dyDescent="0.3">
      <c r="E9848"/>
    </row>
    <row r="9849" spans="5:5" x14ac:dyDescent="0.3">
      <c r="E9849"/>
    </row>
    <row r="9850" spans="5:5" x14ac:dyDescent="0.3">
      <c r="E9850"/>
    </row>
    <row r="9851" spans="5:5" x14ac:dyDescent="0.3">
      <c r="E9851"/>
    </row>
    <row r="9852" spans="5:5" x14ac:dyDescent="0.3">
      <c r="E9852"/>
    </row>
    <row r="9853" spans="5:5" x14ac:dyDescent="0.3">
      <c r="E9853"/>
    </row>
    <row r="9854" spans="5:5" x14ac:dyDescent="0.3">
      <c r="E9854"/>
    </row>
    <row r="9855" spans="5:5" x14ac:dyDescent="0.3">
      <c r="E9855"/>
    </row>
    <row r="9856" spans="5:5" x14ac:dyDescent="0.3">
      <c r="E9856"/>
    </row>
    <row r="9857" spans="5:5" x14ac:dyDescent="0.3">
      <c r="E9857"/>
    </row>
    <row r="9858" spans="5:5" x14ac:dyDescent="0.3">
      <c r="E9858"/>
    </row>
    <row r="9859" spans="5:5" x14ac:dyDescent="0.3">
      <c r="E9859"/>
    </row>
    <row r="9860" spans="5:5" x14ac:dyDescent="0.3">
      <c r="E9860"/>
    </row>
    <row r="9861" spans="5:5" x14ac:dyDescent="0.3">
      <c r="E9861"/>
    </row>
    <row r="9862" spans="5:5" x14ac:dyDescent="0.3">
      <c r="E9862"/>
    </row>
    <row r="9863" spans="5:5" x14ac:dyDescent="0.3">
      <c r="E9863"/>
    </row>
    <row r="9864" spans="5:5" x14ac:dyDescent="0.3">
      <c r="E9864"/>
    </row>
    <row r="9865" spans="5:5" x14ac:dyDescent="0.3">
      <c r="E9865"/>
    </row>
    <row r="9866" spans="5:5" x14ac:dyDescent="0.3">
      <c r="E9866"/>
    </row>
    <row r="9867" spans="5:5" x14ac:dyDescent="0.3">
      <c r="E9867"/>
    </row>
    <row r="9868" spans="5:5" x14ac:dyDescent="0.3">
      <c r="E9868"/>
    </row>
    <row r="9869" spans="5:5" x14ac:dyDescent="0.3">
      <c r="E9869"/>
    </row>
    <row r="9870" spans="5:5" x14ac:dyDescent="0.3">
      <c r="E9870"/>
    </row>
    <row r="9871" spans="5:5" x14ac:dyDescent="0.3">
      <c r="E9871"/>
    </row>
    <row r="9872" spans="5:5" x14ac:dyDescent="0.3">
      <c r="E9872"/>
    </row>
    <row r="9873" spans="5:5" x14ac:dyDescent="0.3">
      <c r="E9873"/>
    </row>
    <row r="9874" spans="5:5" x14ac:dyDescent="0.3">
      <c r="E9874"/>
    </row>
    <row r="9875" spans="5:5" x14ac:dyDescent="0.3">
      <c r="E9875"/>
    </row>
    <row r="9876" spans="5:5" x14ac:dyDescent="0.3">
      <c r="E9876"/>
    </row>
    <row r="9877" spans="5:5" x14ac:dyDescent="0.3">
      <c r="E9877"/>
    </row>
    <row r="9878" spans="5:5" x14ac:dyDescent="0.3">
      <c r="E9878"/>
    </row>
    <row r="9879" spans="5:5" x14ac:dyDescent="0.3">
      <c r="E9879"/>
    </row>
    <row r="9880" spans="5:5" x14ac:dyDescent="0.3">
      <c r="E9880"/>
    </row>
    <row r="9881" spans="5:5" x14ac:dyDescent="0.3">
      <c r="E9881"/>
    </row>
    <row r="9882" spans="5:5" x14ac:dyDescent="0.3">
      <c r="E9882"/>
    </row>
    <row r="9883" spans="5:5" x14ac:dyDescent="0.3">
      <c r="E9883"/>
    </row>
    <row r="9884" spans="5:5" x14ac:dyDescent="0.3">
      <c r="E9884"/>
    </row>
    <row r="9885" spans="5:5" x14ac:dyDescent="0.3">
      <c r="E9885"/>
    </row>
    <row r="9886" spans="5:5" x14ac:dyDescent="0.3">
      <c r="E9886"/>
    </row>
    <row r="9887" spans="5:5" x14ac:dyDescent="0.3">
      <c r="E9887"/>
    </row>
    <row r="9888" spans="5:5" x14ac:dyDescent="0.3">
      <c r="E9888"/>
    </row>
    <row r="9889" spans="5:5" x14ac:dyDescent="0.3">
      <c r="E9889"/>
    </row>
    <row r="9890" spans="5:5" x14ac:dyDescent="0.3">
      <c r="E9890"/>
    </row>
    <row r="9891" spans="5:5" x14ac:dyDescent="0.3">
      <c r="E9891"/>
    </row>
    <row r="9892" spans="5:5" x14ac:dyDescent="0.3">
      <c r="E9892"/>
    </row>
    <row r="9893" spans="5:5" x14ac:dyDescent="0.3">
      <c r="E9893"/>
    </row>
    <row r="9894" spans="5:5" x14ac:dyDescent="0.3">
      <c r="E9894"/>
    </row>
    <row r="9895" spans="5:5" x14ac:dyDescent="0.3">
      <c r="E9895"/>
    </row>
    <row r="9896" spans="5:5" x14ac:dyDescent="0.3">
      <c r="E9896"/>
    </row>
    <row r="9897" spans="5:5" x14ac:dyDescent="0.3">
      <c r="E9897"/>
    </row>
    <row r="9898" spans="5:5" x14ac:dyDescent="0.3">
      <c r="E9898"/>
    </row>
    <row r="9899" spans="5:5" x14ac:dyDescent="0.3">
      <c r="E9899"/>
    </row>
    <row r="9900" spans="5:5" x14ac:dyDescent="0.3">
      <c r="E9900"/>
    </row>
    <row r="9901" spans="5:5" x14ac:dyDescent="0.3">
      <c r="E9901"/>
    </row>
    <row r="9902" spans="5:5" x14ac:dyDescent="0.3">
      <c r="E9902"/>
    </row>
    <row r="9903" spans="5:5" x14ac:dyDescent="0.3">
      <c r="E9903"/>
    </row>
    <row r="9904" spans="5:5" x14ac:dyDescent="0.3">
      <c r="E9904"/>
    </row>
    <row r="9905" spans="5:5" x14ac:dyDescent="0.3">
      <c r="E9905"/>
    </row>
    <row r="9906" spans="5:5" x14ac:dyDescent="0.3">
      <c r="E9906"/>
    </row>
    <row r="9907" spans="5:5" x14ac:dyDescent="0.3">
      <c r="E9907"/>
    </row>
    <row r="9908" spans="5:5" x14ac:dyDescent="0.3">
      <c r="E9908"/>
    </row>
    <row r="9909" spans="5:5" x14ac:dyDescent="0.3">
      <c r="E9909"/>
    </row>
    <row r="9910" spans="5:5" x14ac:dyDescent="0.3">
      <c r="E9910"/>
    </row>
    <row r="9911" spans="5:5" x14ac:dyDescent="0.3">
      <c r="E9911"/>
    </row>
    <row r="9912" spans="5:5" x14ac:dyDescent="0.3">
      <c r="E9912"/>
    </row>
    <row r="9913" spans="5:5" x14ac:dyDescent="0.3">
      <c r="E9913"/>
    </row>
    <row r="9914" spans="5:5" x14ac:dyDescent="0.3">
      <c r="E9914"/>
    </row>
    <row r="9915" spans="5:5" x14ac:dyDescent="0.3">
      <c r="E9915"/>
    </row>
    <row r="9916" spans="5:5" x14ac:dyDescent="0.3">
      <c r="E9916"/>
    </row>
    <row r="9917" spans="5:5" x14ac:dyDescent="0.3">
      <c r="E9917"/>
    </row>
    <row r="9918" spans="5:5" x14ac:dyDescent="0.3">
      <c r="E9918"/>
    </row>
    <row r="9919" spans="5:5" x14ac:dyDescent="0.3">
      <c r="E9919"/>
    </row>
    <row r="9920" spans="5:5" x14ac:dyDescent="0.3">
      <c r="E9920"/>
    </row>
    <row r="9921" spans="5:5" x14ac:dyDescent="0.3">
      <c r="E9921"/>
    </row>
    <row r="9922" spans="5:5" x14ac:dyDescent="0.3">
      <c r="E9922"/>
    </row>
    <row r="9923" spans="5:5" x14ac:dyDescent="0.3">
      <c r="E9923"/>
    </row>
    <row r="9924" spans="5:5" x14ac:dyDescent="0.3">
      <c r="E9924"/>
    </row>
    <row r="9925" spans="5:5" x14ac:dyDescent="0.3">
      <c r="E9925"/>
    </row>
    <row r="9926" spans="5:5" x14ac:dyDescent="0.3">
      <c r="E9926"/>
    </row>
    <row r="9927" spans="5:5" x14ac:dyDescent="0.3">
      <c r="E9927"/>
    </row>
    <row r="9928" spans="5:5" x14ac:dyDescent="0.3">
      <c r="E9928"/>
    </row>
    <row r="9929" spans="5:5" x14ac:dyDescent="0.3">
      <c r="E9929"/>
    </row>
    <row r="9930" spans="5:5" x14ac:dyDescent="0.3">
      <c r="E9930"/>
    </row>
    <row r="9931" spans="5:5" x14ac:dyDescent="0.3">
      <c r="E9931"/>
    </row>
    <row r="9932" spans="5:5" x14ac:dyDescent="0.3">
      <c r="E9932"/>
    </row>
    <row r="9933" spans="5:5" x14ac:dyDescent="0.3">
      <c r="E9933"/>
    </row>
    <row r="9934" spans="5:5" x14ac:dyDescent="0.3">
      <c r="E9934"/>
    </row>
    <row r="9935" spans="5:5" x14ac:dyDescent="0.3">
      <c r="E9935"/>
    </row>
    <row r="9936" spans="5:5" x14ac:dyDescent="0.3">
      <c r="E9936"/>
    </row>
    <row r="9937" spans="5:5" x14ac:dyDescent="0.3">
      <c r="E9937"/>
    </row>
    <row r="9938" spans="5:5" x14ac:dyDescent="0.3">
      <c r="E9938"/>
    </row>
    <row r="9939" spans="5:5" x14ac:dyDescent="0.3">
      <c r="E9939"/>
    </row>
    <row r="9940" spans="5:5" x14ac:dyDescent="0.3">
      <c r="E9940"/>
    </row>
    <row r="9941" spans="5:5" x14ac:dyDescent="0.3">
      <c r="E9941"/>
    </row>
    <row r="9942" spans="5:5" x14ac:dyDescent="0.3">
      <c r="E9942"/>
    </row>
    <row r="9943" spans="5:5" x14ac:dyDescent="0.3">
      <c r="E9943"/>
    </row>
    <row r="9944" spans="5:5" x14ac:dyDescent="0.3">
      <c r="E9944"/>
    </row>
    <row r="9945" spans="5:5" x14ac:dyDescent="0.3">
      <c r="E9945"/>
    </row>
    <row r="9946" spans="5:5" x14ac:dyDescent="0.3">
      <c r="E9946"/>
    </row>
    <row r="9947" spans="5:5" x14ac:dyDescent="0.3">
      <c r="E9947"/>
    </row>
    <row r="9948" spans="5:5" x14ac:dyDescent="0.3">
      <c r="E9948"/>
    </row>
    <row r="9949" spans="5:5" x14ac:dyDescent="0.3">
      <c r="E9949"/>
    </row>
    <row r="9950" spans="5:5" x14ac:dyDescent="0.3">
      <c r="E9950"/>
    </row>
    <row r="9951" spans="5:5" x14ac:dyDescent="0.3">
      <c r="E9951"/>
    </row>
    <row r="9952" spans="5:5" x14ac:dyDescent="0.3">
      <c r="E9952"/>
    </row>
    <row r="9953" spans="5:5" x14ac:dyDescent="0.3">
      <c r="E9953"/>
    </row>
    <row r="9954" spans="5:5" x14ac:dyDescent="0.3">
      <c r="E9954"/>
    </row>
    <row r="9955" spans="5:5" x14ac:dyDescent="0.3">
      <c r="E9955"/>
    </row>
    <row r="9956" spans="5:5" x14ac:dyDescent="0.3">
      <c r="E9956"/>
    </row>
    <row r="9957" spans="5:5" x14ac:dyDescent="0.3">
      <c r="E9957"/>
    </row>
    <row r="9958" spans="5:5" x14ac:dyDescent="0.3">
      <c r="E9958"/>
    </row>
    <row r="9959" spans="5:5" x14ac:dyDescent="0.3">
      <c r="E9959"/>
    </row>
    <row r="9960" spans="5:5" x14ac:dyDescent="0.3">
      <c r="E9960"/>
    </row>
    <row r="9961" spans="5:5" x14ac:dyDescent="0.3">
      <c r="E9961"/>
    </row>
    <row r="9962" spans="5:5" x14ac:dyDescent="0.3">
      <c r="E9962"/>
    </row>
    <row r="9963" spans="5:5" x14ac:dyDescent="0.3">
      <c r="E9963"/>
    </row>
    <row r="9964" spans="5:5" x14ac:dyDescent="0.3">
      <c r="E9964"/>
    </row>
    <row r="9965" spans="5:5" x14ac:dyDescent="0.3">
      <c r="E9965"/>
    </row>
    <row r="9966" spans="5:5" x14ac:dyDescent="0.3">
      <c r="E9966"/>
    </row>
    <row r="9967" spans="5:5" x14ac:dyDescent="0.3">
      <c r="E9967"/>
    </row>
    <row r="9968" spans="5:5" x14ac:dyDescent="0.3">
      <c r="E9968"/>
    </row>
    <row r="9969" spans="5:5" x14ac:dyDescent="0.3">
      <c r="E9969"/>
    </row>
    <row r="9970" spans="5:5" x14ac:dyDescent="0.3">
      <c r="E9970"/>
    </row>
    <row r="9971" spans="5:5" x14ac:dyDescent="0.3">
      <c r="E9971"/>
    </row>
    <row r="9972" spans="5:5" x14ac:dyDescent="0.3">
      <c r="E9972"/>
    </row>
    <row r="9973" spans="5:5" x14ac:dyDescent="0.3">
      <c r="E9973"/>
    </row>
    <row r="9974" spans="5:5" x14ac:dyDescent="0.3">
      <c r="E9974"/>
    </row>
    <row r="9975" spans="5:5" x14ac:dyDescent="0.3">
      <c r="E9975"/>
    </row>
    <row r="9976" spans="5:5" x14ac:dyDescent="0.3">
      <c r="E9976"/>
    </row>
    <row r="9977" spans="5:5" x14ac:dyDescent="0.3">
      <c r="E9977"/>
    </row>
    <row r="9978" spans="5:5" x14ac:dyDescent="0.3">
      <c r="E9978"/>
    </row>
    <row r="9979" spans="5:5" x14ac:dyDescent="0.3">
      <c r="E9979"/>
    </row>
    <row r="9980" spans="5:5" x14ac:dyDescent="0.3">
      <c r="E9980"/>
    </row>
    <row r="9981" spans="5:5" x14ac:dyDescent="0.3">
      <c r="E9981"/>
    </row>
    <row r="9982" spans="5:5" x14ac:dyDescent="0.3">
      <c r="E9982"/>
    </row>
    <row r="9983" spans="5:5" x14ac:dyDescent="0.3">
      <c r="E9983"/>
    </row>
    <row r="9984" spans="5:5" x14ac:dyDescent="0.3">
      <c r="E9984"/>
    </row>
    <row r="9985" spans="5:5" x14ac:dyDescent="0.3">
      <c r="E9985"/>
    </row>
    <row r="9986" spans="5:5" x14ac:dyDescent="0.3">
      <c r="E9986"/>
    </row>
    <row r="9987" spans="5:5" x14ac:dyDescent="0.3">
      <c r="E9987"/>
    </row>
    <row r="9988" spans="5:5" x14ac:dyDescent="0.3">
      <c r="E9988"/>
    </row>
    <row r="9989" spans="5:5" x14ac:dyDescent="0.3">
      <c r="E9989"/>
    </row>
    <row r="9990" spans="5:5" x14ac:dyDescent="0.3">
      <c r="E9990"/>
    </row>
    <row r="9991" spans="5:5" x14ac:dyDescent="0.3">
      <c r="E9991"/>
    </row>
    <row r="9992" spans="5:5" x14ac:dyDescent="0.3">
      <c r="E9992"/>
    </row>
    <row r="9993" spans="5:5" x14ac:dyDescent="0.3">
      <c r="E9993"/>
    </row>
    <row r="9994" spans="5:5" x14ac:dyDescent="0.3">
      <c r="E9994"/>
    </row>
    <row r="9995" spans="5:5" x14ac:dyDescent="0.3">
      <c r="E9995"/>
    </row>
    <row r="9996" spans="5:5" x14ac:dyDescent="0.3">
      <c r="E9996"/>
    </row>
    <row r="9997" spans="5:5" x14ac:dyDescent="0.3">
      <c r="E9997"/>
    </row>
    <row r="9998" spans="5:5" x14ac:dyDescent="0.3">
      <c r="E9998"/>
    </row>
    <row r="9999" spans="5:5" x14ac:dyDescent="0.3">
      <c r="E9999"/>
    </row>
    <row r="10000" spans="5:5" x14ac:dyDescent="0.3">
      <c r="E10000"/>
    </row>
    <row r="10001" spans="5:5" x14ac:dyDescent="0.3">
      <c r="E10001"/>
    </row>
    <row r="10002" spans="5:5" x14ac:dyDescent="0.3">
      <c r="E10002"/>
    </row>
    <row r="10003" spans="5:5" x14ac:dyDescent="0.3">
      <c r="E10003"/>
    </row>
    <row r="10004" spans="5:5" x14ac:dyDescent="0.3">
      <c r="E10004"/>
    </row>
    <row r="10005" spans="5:5" x14ac:dyDescent="0.3">
      <c r="E10005"/>
    </row>
    <row r="10006" spans="5:5" x14ac:dyDescent="0.3">
      <c r="E10006"/>
    </row>
    <row r="10007" spans="5:5" x14ac:dyDescent="0.3">
      <c r="E10007"/>
    </row>
    <row r="10008" spans="5:5" x14ac:dyDescent="0.3">
      <c r="E10008"/>
    </row>
    <row r="10009" spans="5:5" x14ac:dyDescent="0.3">
      <c r="E10009"/>
    </row>
    <row r="10010" spans="5:5" x14ac:dyDescent="0.3">
      <c r="E10010"/>
    </row>
    <row r="10011" spans="5:5" x14ac:dyDescent="0.3">
      <c r="E10011"/>
    </row>
    <row r="10012" spans="5:5" x14ac:dyDescent="0.3">
      <c r="E10012"/>
    </row>
    <row r="10013" spans="5:5" x14ac:dyDescent="0.3">
      <c r="E10013"/>
    </row>
    <row r="10014" spans="5:5" x14ac:dyDescent="0.3">
      <c r="E10014"/>
    </row>
    <row r="10015" spans="5:5" x14ac:dyDescent="0.3">
      <c r="E10015"/>
    </row>
    <row r="10016" spans="5:5" x14ac:dyDescent="0.3">
      <c r="E10016"/>
    </row>
    <row r="10017" spans="5:5" x14ac:dyDescent="0.3">
      <c r="E10017"/>
    </row>
    <row r="10018" spans="5:5" x14ac:dyDescent="0.3">
      <c r="E10018"/>
    </row>
    <row r="10019" spans="5:5" x14ac:dyDescent="0.3">
      <c r="E10019"/>
    </row>
    <row r="10020" spans="5:5" x14ac:dyDescent="0.3">
      <c r="E10020"/>
    </row>
    <row r="10021" spans="5:5" x14ac:dyDescent="0.3">
      <c r="E10021"/>
    </row>
    <row r="10022" spans="5:5" x14ac:dyDescent="0.3">
      <c r="E10022"/>
    </row>
    <row r="10023" spans="5:5" x14ac:dyDescent="0.3">
      <c r="E10023"/>
    </row>
    <row r="10024" spans="5:5" x14ac:dyDescent="0.3">
      <c r="E10024"/>
    </row>
    <row r="10025" spans="5:5" x14ac:dyDescent="0.3">
      <c r="E10025"/>
    </row>
    <row r="10026" spans="5:5" x14ac:dyDescent="0.3">
      <c r="E10026"/>
    </row>
    <row r="10027" spans="5:5" x14ac:dyDescent="0.3">
      <c r="E10027"/>
    </row>
    <row r="10028" spans="5:5" x14ac:dyDescent="0.3">
      <c r="E10028"/>
    </row>
    <row r="10029" spans="5:5" x14ac:dyDescent="0.3">
      <c r="E10029"/>
    </row>
    <row r="10030" spans="5:5" x14ac:dyDescent="0.3">
      <c r="E10030"/>
    </row>
    <row r="10031" spans="5:5" x14ac:dyDescent="0.3">
      <c r="E10031"/>
    </row>
    <row r="10032" spans="5:5" x14ac:dyDescent="0.3">
      <c r="E10032"/>
    </row>
    <row r="10033" spans="5:5" x14ac:dyDescent="0.3">
      <c r="E10033"/>
    </row>
    <row r="10034" spans="5:5" x14ac:dyDescent="0.3">
      <c r="E10034"/>
    </row>
    <row r="10035" spans="5:5" x14ac:dyDescent="0.3">
      <c r="E10035"/>
    </row>
    <row r="10036" spans="5:5" x14ac:dyDescent="0.3">
      <c r="E10036"/>
    </row>
    <row r="10037" spans="5:5" x14ac:dyDescent="0.3">
      <c r="E10037"/>
    </row>
    <row r="10038" spans="5:5" x14ac:dyDescent="0.3">
      <c r="E10038"/>
    </row>
    <row r="10039" spans="5:5" x14ac:dyDescent="0.3">
      <c r="E10039"/>
    </row>
    <row r="10040" spans="5:5" x14ac:dyDescent="0.3">
      <c r="E10040"/>
    </row>
    <row r="10041" spans="5:5" x14ac:dyDescent="0.3">
      <c r="E10041"/>
    </row>
    <row r="10042" spans="5:5" x14ac:dyDescent="0.3">
      <c r="E10042"/>
    </row>
    <row r="10043" spans="5:5" x14ac:dyDescent="0.3">
      <c r="E10043"/>
    </row>
    <row r="10044" spans="5:5" x14ac:dyDescent="0.3">
      <c r="E10044"/>
    </row>
    <row r="10045" spans="5:5" x14ac:dyDescent="0.3">
      <c r="E10045"/>
    </row>
    <row r="10046" spans="5:5" x14ac:dyDescent="0.3">
      <c r="E10046"/>
    </row>
    <row r="10047" spans="5:5" x14ac:dyDescent="0.3">
      <c r="E10047"/>
    </row>
    <row r="10048" spans="5:5" x14ac:dyDescent="0.3">
      <c r="E10048"/>
    </row>
    <row r="10049" spans="5:5" x14ac:dyDescent="0.3">
      <c r="E10049"/>
    </row>
    <row r="10050" spans="5:5" x14ac:dyDescent="0.3">
      <c r="E10050"/>
    </row>
    <row r="10051" spans="5:5" x14ac:dyDescent="0.3">
      <c r="E10051"/>
    </row>
    <row r="10052" spans="5:5" x14ac:dyDescent="0.3">
      <c r="E10052"/>
    </row>
    <row r="10053" spans="5:5" x14ac:dyDescent="0.3">
      <c r="E10053"/>
    </row>
    <row r="10054" spans="5:5" x14ac:dyDescent="0.3">
      <c r="E10054"/>
    </row>
    <row r="10055" spans="5:5" x14ac:dyDescent="0.3">
      <c r="E10055"/>
    </row>
    <row r="10056" spans="5:5" x14ac:dyDescent="0.3">
      <c r="E10056"/>
    </row>
    <row r="10057" spans="5:5" x14ac:dyDescent="0.3">
      <c r="E10057"/>
    </row>
    <row r="10058" spans="5:5" x14ac:dyDescent="0.3">
      <c r="E10058"/>
    </row>
    <row r="10059" spans="5:5" x14ac:dyDescent="0.3">
      <c r="E10059"/>
    </row>
    <row r="10060" spans="5:5" x14ac:dyDescent="0.3">
      <c r="E10060"/>
    </row>
    <row r="10061" spans="5:5" x14ac:dyDescent="0.3">
      <c r="E10061"/>
    </row>
    <row r="10062" spans="5:5" x14ac:dyDescent="0.3">
      <c r="E10062"/>
    </row>
    <row r="10063" spans="5:5" x14ac:dyDescent="0.3">
      <c r="E10063"/>
    </row>
    <row r="10064" spans="5:5" x14ac:dyDescent="0.3">
      <c r="E10064"/>
    </row>
    <row r="10065" spans="5:5" x14ac:dyDescent="0.3">
      <c r="E10065"/>
    </row>
    <row r="10066" spans="5:5" x14ac:dyDescent="0.3">
      <c r="E10066"/>
    </row>
    <row r="10067" spans="5:5" x14ac:dyDescent="0.3">
      <c r="E10067"/>
    </row>
    <row r="10068" spans="5:5" x14ac:dyDescent="0.3">
      <c r="E10068"/>
    </row>
    <row r="10069" spans="5:5" x14ac:dyDescent="0.3">
      <c r="E10069"/>
    </row>
    <row r="10070" spans="5:5" x14ac:dyDescent="0.3">
      <c r="E10070"/>
    </row>
    <row r="10071" spans="5:5" x14ac:dyDescent="0.3">
      <c r="E10071"/>
    </row>
    <row r="10072" spans="5:5" x14ac:dyDescent="0.3">
      <c r="E10072"/>
    </row>
    <row r="10073" spans="5:5" x14ac:dyDescent="0.3">
      <c r="E10073"/>
    </row>
    <row r="10074" spans="5:5" x14ac:dyDescent="0.3">
      <c r="E10074"/>
    </row>
    <row r="10075" spans="5:5" x14ac:dyDescent="0.3">
      <c r="E10075"/>
    </row>
    <row r="10076" spans="5:5" x14ac:dyDescent="0.3">
      <c r="E10076"/>
    </row>
    <row r="10077" spans="5:5" x14ac:dyDescent="0.3">
      <c r="E10077"/>
    </row>
    <row r="10078" spans="5:5" x14ac:dyDescent="0.3">
      <c r="E10078"/>
    </row>
    <row r="10079" spans="5:5" x14ac:dyDescent="0.3">
      <c r="E10079"/>
    </row>
    <row r="10080" spans="5:5" x14ac:dyDescent="0.3">
      <c r="E10080"/>
    </row>
    <row r="10081" spans="5:5" x14ac:dyDescent="0.3">
      <c r="E10081"/>
    </row>
    <row r="10082" spans="5:5" x14ac:dyDescent="0.3">
      <c r="E10082"/>
    </row>
    <row r="10083" spans="5:5" x14ac:dyDescent="0.3">
      <c r="E10083"/>
    </row>
    <row r="10084" spans="5:5" x14ac:dyDescent="0.3">
      <c r="E10084"/>
    </row>
    <row r="10085" spans="5:5" x14ac:dyDescent="0.3">
      <c r="E10085"/>
    </row>
    <row r="10086" spans="5:5" x14ac:dyDescent="0.3">
      <c r="E10086"/>
    </row>
    <row r="10087" spans="5:5" x14ac:dyDescent="0.3">
      <c r="E10087"/>
    </row>
    <row r="10088" spans="5:5" x14ac:dyDescent="0.3">
      <c r="E10088"/>
    </row>
    <row r="10089" spans="5:5" x14ac:dyDescent="0.3">
      <c r="E10089"/>
    </row>
    <row r="10090" spans="5:5" x14ac:dyDescent="0.3">
      <c r="E10090"/>
    </row>
    <row r="10091" spans="5:5" x14ac:dyDescent="0.3">
      <c r="E10091"/>
    </row>
    <row r="10092" spans="5:5" x14ac:dyDescent="0.3">
      <c r="E10092"/>
    </row>
    <row r="10093" spans="5:5" x14ac:dyDescent="0.3">
      <c r="E10093"/>
    </row>
    <row r="10094" spans="5:5" x14ac:dyDescent="0.3">
      <c r="E10094"/>
    </row>
    <row r="10095" spans="5:5" x14ac:dyDescent="0.3">
      <c r="E10095"/>
    </row>
    <row r="10096" spans="5:5" x14ac:dyDescent="0.3">
      <c r="E10096"/>
    </row>
    <row r="10097" spans="5:5" x14ac:dyDescent="0.3">
      <c r="E10097"/>
    </row>
    <row r="10098" spans="5:5" x14ac:dyDescent="0.3">
      <c r="E10098"/>
    </row>
    <row r="10099" spans="5:5" x14ac:dyDescent="0.3">
      <c r="E10099"/>
    </row>
    <row r="10100" spans="5:5" x14ac:dyDescent="0.3">
      <c r="E10100"/>
    </row>
    <row r="10101" spans="5:5" x14ac:dyDescent="0.3">
      <c r="E10101"/>
    </row>
    <row r="10102" spans="5:5" x14ac:dyDescent="0.3">
      <c r="E10102"/>
    </row>
    <row r="10103" spans="5:5" x14ac:dyDescent="0.3">
      <c r="E10103"/>
    </row>
    <row r="10104" spans="5:5" x14ac:dyDescent="0.3">
      <c r="E10104"/>
    </row>
    <row r="10105" spans="5:5" x14ac:dyDescent="0.3">
      <c r="E10105"/>
    </row>
    <row r="10106" spans="5:5" x14ac:dyDescent="0.3">
      <c r="E10106"/>
    </row>
    <row r="10107" spans="5:5" x14ac:dyDescent="0.3">
      <c r="E10107"/>
    </row>
    <row r="10108" spans="5:5" x14ac:dyDescent="0.3">
      <c r="E10108"/>
    </row>
    <row r="10109" spans="5:5" x14ac:dyDescent="0.3">
      <c r="E10109"/>
    </row>
    <row r="10110" spans="5:5" x14ac:dyDescent="0.3">
      <c r="E10110"/>
    </row>
    <row r="10111" spans="5:5" x14ac:dyDescent="0.3">
      <c r="E10111"/>
    </row>
    <row r="10112" spans="5:5" x14ac:dyDescent="0.3">
      <c r="E10112"/>
    </row>
    <row r="10113" spans="5:5" x14ac:dyDescent="0.3">
      <c r="E10113"/>
    </row>
    <row r="10114" spans="5:5" x14ac:dyDescent="0.3">
      <c r="E10114"/>
    </row>
    <row r="10115" spans="5:5" x14ac:dyDescent="0.3">
      <c r="E10115"/>
    </row>
    <row r="10116" spans="5:5" x14ac:dyDescent="0.3">
      <c r="E10116"/>
    </row>
    <row r="10117" spans="5:5" x14ac:dyDescent="0.3">
      <c r="E10117"/>
    </row>
    <row r="10118" spans="5:5" x14ac:dyDescent="0.3">
      <c r="E10118"/>
    </row>
    <row r="10119" spans="5:5" x14ac:dyDescent="0.3">
      <c r="E10119"/>
    </row>
    <row r="10120" spans="5:5" x14ac:dyDescent="0.3">
      <c r="E10120"/>
    </row>
    <row r="10121" spans="5:5" x14ac:dyDescent="0.3">
      <c r="E10121"/>
    </row>
    <row r="10122" spans="5:5" x14ac:dyDescent="0.3">
      <c r="E10122"/>
    </row>
    <row r="10123" spans="5:5" x14ac:dyDescent="0.3">
      <c r="E10123"/>
    </row>
    <row r="10124" spans="5:5" x14ac:dyDescent="0.3">
      <c r="E10124"/>
    </row>
    <row r="10125" spans="5:5" x14ac:dyDescent="0.3">
      <c r="E10125"/>
    </row>
    <row r="10126" spans="5:5" x14ac:dyDescent="0.3">
      <c r="E10126"/>
    </row>
    <row r="10127" spans="5:5" x14ac:dyDescent="0.3">
      <c r="E10127"/>
    </row>
    <row r="10128" spans="5:5" x14ac:dyDescent="0.3">
      <c r="E10128"/>
    </row>
    <row r="10129" spans="5:5" x14ac:dyDescent="0.3">
      <c r="E10129"/>
    </row>
    <row r="10130" spans="5:5" x14ac:dyDescent="0.3">
      <c r="E10130"/>
    </row>
    <row r="10131" spans="5:5" x14ac:dyDescent="0.3">
      <c r="E10131"/>
    </row>
    <row r="10132" spans="5:5" x14ac:dyDescent="0.3">
      <c r="E10132"/>
    </row>
    <row r="10133" spans="5:5" x14ac:dyDescent="0.3">
      <c r="E10133"/>
    </row>
    <row r="10134" spans="5:5" x14ac:dyDescent="0.3">
      <c r="E10134"/>
    </row>
    <row r="10135" spans="5:5" x14ac:dyDescent="0.3">
      <c r="E10135"/>
    </row>
    <row r="10136" spans="5:5" x14ac:dyDescent="0.3">
      <c r="E10136"/>
    </row>
    <row r="10137" spans="5:5" x14ac:dyDescent="0.3">
      <c r="E10137"/>
    </row>
    <row r="10138" spans="5:5" x14ac:dyDescent="0.3">
      <c r="E10138"/>
    </row>
    <row r="10139" spans="5:5" x14ac:dyDescent="0.3">
      <c r="E10139"/>
    </row>
    <row r="10140" spans="5:5" x14ac:dyDescent="0.3">
      <c r="E10140"/>
    </row>
    <row r="10141" spans="5:5" x14ac:dyDescent="0.3">
      <c r="E10141"/>
    </row>
    <row r="10142" spans="5:5" x14ac:dyDescent="0.3">
      <c r="E10142"/>
    </row>
    <row r="10143" spans="5:5" x14ac:dyDescent="0.3">
      <c r="E10143"/>
    </row>
    <row r="10144" spans="5:5" x14ac:dyDescent="0.3">
      <c r="E10144"/>
    </row>
    <row r="10145" spans="5:5" x14ac:dyDescent="0.3">
      <c r="E10145"/>
    </row>
    <row r="10146" spans="5:5" x14ac:dyDescent="0.3">
      <c r="E10146"/>
    </row>
    <row r="10147" spans="5:5" x14ac:dyDescent="0.3">
      <c r="E10147"/>
    </row>
    <row r="10148" spans="5:5" x14ac:dyDescent="0.3">
      <c r="E10148"/>
    </row>
    <row r="10149" spans="5:5" x14ac:dyDescent="0.3">
      <c r="E10149"/>
    </row>
    <row r="10150" spans="5:5" x14ac:dyDescent="0.3">
      <c r="E10150"/>
    </row>
    <row r="10151" spans="5:5" x14ac:dyDescent="0.3">
      <c r="E10151"/>
    </row>
    <row r="10152" spans="5:5" x14ac:dyDescent="0.3">
      <c r="E10152"/>
    </row>
    <row r="10153" spans="5:5" x14ac:dyDescent="0.3">
      <c r="E10153"/>
    </row>
    <row r="10154" spans="5:5" x14ac:dyDescent="0.3">
      <c r="E10154"/>
    </row>
    <row r="10155" spans="5:5" x14ac:dyDescent="0.3">
      <c r="E10155"/>
    </row>
    <row r="10156" spans="5:5" x14ac:dyDescent="0.3">
      <c r="E10156"/>
    </row>
    <row r="10157" spans="5:5" x14ac:dyDescent="0.3">
      <c r="E10157"/>
    </row>
    <row r="10158" spans="5:5" x14ac:dyDescent="0.3">
      <c r="E10158"/>
    </row>
    <row r="10159" spans="5:5" x14ac:dyDescent="0.3">
      <c r="E10159"/>
    </row>
    <row r="10160" spans="5:5" x14ac:dyDescent="0.3">
      <c r="E10160"/>
    </row>
    <row r="10161" spans="5:5" x14ac:dyDescent="0.3">
      <c r="E10161"/>
    </row>
    <row r="10162" spans="5:5" x14ac:dyDescent="0.3">
      <c r="E10162"/>
    </row>
    <row r="10163" spans="5:5" x14ac:dyDescent="0.3">
      <c r="E10163"/>
    </row>
    <row r="10164" spans="5:5" x14ac:dyDescent="0.3">
      <c r="E10164"/>
    </row>
    <row r="10165" spans="5:5" x14ac:dyDescent="0.3">
      <c r="E10165"/>
    </row>
    <row r="10166" spans="5:5" x14ac:dyDescent="0.3">
      <c r="E10166"/>
    </row>
    <row r="10167" spans="5:5" x14ac:dyDescent="0.3">
      <c r="E10167"/>
    </row>
    <row r="10168" spans="5:5" x14ac:dyDescent="0.3">
      <c r="E10168"/>
    </row>
    <row r="10169" spans="5:5" x14ac:dyDescent="0.3">
      <c r="E10169"/>
    </row>
    <row r="10170" spans="5:5" x14ac:dyDescent="0.3">
      <c r="E10170"/>
    </row>
    <row r="10171" spans="5:5" x14ac:dyDescent="0.3">
      <c r="E10171"/>
    </row>
    <row r="10172" spans="5:5" x14ac:dyDescent="0.3">
      <c r="E10172"/>
    </row>
    <row r="10173" spans="5:5" x14ac:dyDescent="0.3">
      <c r="E10173"/>
    </row>
    <row r="10174" spans="5:5" x14ac:dyDescent="0.3">
      <c r="E10174"/>
    </row>
    <row r="10175" spans="5:5" x14ac:dyDescent="0.3">
      <c r="E10175"/>
    </row>
    <row r="10176" spans="5:5" x14ac:dyDescent="0.3">
      <c r="E10176"/>
    </row>
    <row r="10177" spans="5:5" x14ac:dyDescent="0.3">
      <c r="E10177"/>
    </row>
    <row r="10178" spans="5:5" x14ac:dyDescent="0.3">
      <c r="E10178"/>
    </row>
    <row r="10179" spans="5:5" x14ac:dyDescent="0.3">
      <c r="E10179"/>
    </row>
    <row r="10180" spans="5:5" x14ac:dyDescent="0.3">
      <c r="E10180"/>
    </row>
    <row r="10181" spans="5:5" x14ac:dyDescent="0.3">
      <c r="E10181"/>
    </row>
    <row r="10182" spans="5:5" x14ac:dyDescent="0.3">
      <c r="E10182"/>
    </row>
    <row r="10183" spans="5:5" x14ac:dyDescent="0.3">
      <c r="E10183"/>
    </row>
    <row r="10184" spans="5:5" x14ac:dyDescent="0.3">
      <c r="E10184"/>
    </row>
    <row r="10185" spans="5:5" x14ac:dyDescent="0.3">
      <c r="E10185"/>
    </row>
    <row r="10186" spans="5:5" x14ac:dyDescent="0.3">
      <c r="E10186"/>
    </row>
    <row r="10187" spans="5:5" x14ac:dyDescent="0.3">
      <c r="E10187"/>
    </row>
    <row r="10188" spans="5:5" x14ac:dyDescent="0.3">
      <c r="E10188"/>
    </row>
    <row r="10189" spans="5:5" x14ac:dyDescent="0.3">
      <c r="E10189"/>
    </row>
    <row r="10190" spans="5:5" x14ac:dyDescent="0.3">
      <c r="E10190"/>
    </row>
    <row r="10191" spans="5:5" x14ac:dyDescent="0.3">
      <c r="E10191"/>
    </row>
    <row r="10192" spans="5:5" x14ac:dyDescent="0.3">
      <c r="E10192"/>
    </row>
    <row r="10193" spans="5:5" x14ac:dyDescent="0.3">
      <c r="E10193"/>
    </row>
    <row r="10194" spans="5:5" x14ac:dyDescent="0.3">
      <c r="E10194"/>
    </row>
    <row r="10195" spans="5:5" x14ac:dyDescent="0.3">
      <c r="E10195"/>
    </row>
    <row r="10196" spans="5:5" x14ac:dyDescent="0.3">
      <c r="E10196"/>
    </row>
    <row r="10197" spans="5:5" x14ac:dyDescent="0.3">
      <c r="E10197"/>
    </row>
    <row r="10198" spans="5:5" x14ac:dyDescent="0.3">
      <c r="E10198"/>
    </row>
    <row r="10199" spans="5:5" x14ac:dyDescent="0.3">
      <c r="E10199"/>
    </row>
    <row r="10200" spans="5:5" x14ac:dyDescent="0.3">
      <c r="E10200"/>
    </row>
    <row r="10201" spans="5:5" x14ac:dyDescent="0.3">
      <c r="E10201"/>
    </row>
    <row r="10202" spans="5:5" x14ac:dyDescent="0.3">
      <c r="E10202"/>
    </row>
    <row r="10203" spans="5:5" x14ac:dyDescent="0.3">
      <c r="E10203"/>
    </row>
    <row r="10204" spans="5:5" x14ac:dyDescent="0.3">
      <c r="E10204"/>
    </row>
    <row r="10205" spans="5:5" x14ac:dyDescent="0.3">
      <c r="E10205"/>
    </row>
    <row r="10206" spans="5:5" x14ac:dyDescent="0.3">
      <c r="E10206"/>
    </row>
    <row r="10207" spans="5:5" x14ac:dyDescent="0.3">
      <c r="E10207"/>
    </row>
    <row r="10208" spans="5:5" x14ac:dyDescent="0.3">
      <c r="E10208"/>
    </row>
    <row r="10209" spans="5:5" x14ac:dyDescent="0.3">
      <c r="E10209"/>
    </row>
    <row r="10210" spans="5:5" x14ac:dyDescent="0.3">
      <c r="E10210"/>
    </row>
    <row r="10211" spans="5:5" x14ac:dyDescent="0.3">
      <c r="E10211"/>
    </row>
    <row r="10212" spans="5:5" x14ac:dyDescent="0.3">
      <c r="E10212"/>
    </row>
    <row r="10213" spans="5:5" x14ac:dyDescent="0.3">
      <c r="E10213"/>
    </row>
    <row r="10214" spans="5:5" x14ac:dyDescent="0.3">
      <c r="E10214"/>
    </row>
    <row r="10215" spans="5:5" x14ac:dyDescent="0.3">
      <c r="E10215"/>
    </row>
    <row r="10216" spans="5:5" x14ac:dyDescent="0.3">
      <c r="E10216"/>
    </row>
    <row r="10217" spans="5:5" x14ac:dyDescent="0.3">
      <c r="E10217"/>
    </row>
    <row r="10218" spans="5:5" x14ac:dyDescent="0.3">
      <c r="E10218"/>
    </row>
    <row r="10219" spans="5:5" x14ac:dyDescent="0.3">
      <c r="E10219"/>
    </row>
    <row r="10220" spans="5:5" x14ac:dyDescent="0.3">
      <c r="E10220"/>
    </row>
    <row r="10221" spans="5:5" x14ac:dyDescent="0.3">
      <c r="E10221"/>
    </row>
    <row r="10222" spans="5:5" x14ac:dyDescent="0.3">
      <c r="E10222"/>
    </row>
    <row r="10223" spans="5:5" x14ac:dyDescent="0.3">
      <c r="E10223"/>
    </row>
    <row r="10224" spans="5:5" x14ac:dyDescent="0.3">
      <c r="E10224"/>
    </row>
    <row r="10225" spans="5:5" x14ac:dyDescent="0.3">
      <c r="E10225"/>
    </row>
    <row r="10226" spans="5:5" x14ac:dyDescent="0.3">
      <c r="E10226"/>
    </row>
    <row r="10227" spans="5:5" x14ac:dyDescent="0.3">
      <c r="E10227"/>
    </row>
    <row r="10228" spans="5:5" x14ac:dyDescent="0.3">
      <c r="E10228"/>
    </row>
    <row r="10229" spans="5:5" x14ac:dyDescent="0.3">
      <c r="E10229"/>
    </row>
    <row r="10230" spans="5:5" x14ac:dyDescent="0.3">
      <c r="E10230"/>
    </row>
    <row r="10231" spans="5:5" x14ac:dyDescent="0.3">
      <c r="E10231"/>
    </row>
    <row r="10232" spans="5:5" x14ac:dyDescent="0.3">
      <c r="E10232"/>
    </row>
    <row r="10233" spans="5:5" x14ac:dyDescent="0.3">
      <c r="E10233"/>
    </row>
    <row r="10234" spans="5:5" x14ac:dyDescent="0.3">
      <c r="E10234"/>
    </row>
    <row r="10235" spans="5:5" x14ac:dyDescent="0.3">
      <c r="E10235"/>
    </row>
    <row r="10236" spans="5:5" x14ac:dyDescent="0.3">
      <c r="E10236"/>
    </row>
    <row r="10237" spans="5:5" x14ac:dyDescent="0.3">
      <c r="E10237"/>
    </row>
    <row r="10238" spans="5:5" x14ac:dyDescent="0.3">
      <c r="E10238"/>
    </row>
    <row r="10239" spans="5:5" x14ac:dyDescent="0.3">
      <c r="E10239"/>
    </row>
    <row r="10240" spans="5:5" x14ac:dyDescent="0.3">
      <c r="E10240"/>
    </row>
    <row r="10241" spans="5:5" x14ac:dyDescent="0.3">
      <c r="E10241"/>
    </row>
    <row r="10242" spans="5:5" x14ac:dyDescent="0.3">
      <c r="E10242"/>
    </row>
    <row r="10243" spans="5:5" x14ac:dyDescent="0.3">
      <c r="E10243"/>
    </row>
    <row r="10244" spans="5:5" x14ac:dyDescent="0.3">
      <c r="E10244"/>
    </row>
    <row r="10245" spans="5:5" x14ac:dyDescent="0.3">
      <c r="E10245"/>
    </row>
    <row r="10246" spans="5:5" x14ac:dyDescent="0.3">
      <c r="E10246"/>
    </row>
    <row r="10247" spans="5:5" x14ac:dyDescent="0.3">
      <c r="E10247"/>
    </row>
    <row r="10248" spans="5:5" x14ac:dyDescent="0.3">
      <c r="E10248"/>
    </row>
    <row r="10249" spans="5:5" x14ac:dyDescent="0.3">
      <c r="E10249"/>
    </row>
    <row r="10250" spans="5:5" x14ac:dyDescent="0.3">
      <c r="E10250"/>
    </row>
    <row r="10251" spans="5:5" x14ac:dyDescent="0.3">
      <c r="E10251"/>
    </row>
    <row r="10252" spans="5:5" x14ac:dyDescent="0.3">
      <c r="E10252"/>
    </row>
    <row r="10253" spans="5:5" x14ac:dyDescent="0.3">
      <c r="E10253"/>
    </row>
    <row r="10254" spans="5:5" x14ac:dyDescent="0.3">
      <c r="E10254"/>
    </row>
    <row r="10255" spans="5:5" x14ac:dyDescent="0.3">
      <c r="E10255"/>
    </row>
    <row r="10256" spans="5:5" x14ac:dyDescent="0.3">
      <c r="E10256"/>
    </row>
    <row r="10257" spans="5:5" x14ac:dyDescent="0.3">
      <c r="E10257"/>
    </row>
    <row r="10258" spans="5:5" x14ac:dyDescent="0.3">
      <c r="E10258"/>
    </row>
    <row r="10259" spans="5:5" x14ac:dyDescent="0.3">
      <c r="E10259"/>
    </row>
    <row r="10260" spans="5:5" x14ac:dyDescent="0.3">
      <c r="E10260"/>
    </row>
    <row r="10261" spans="5:5" x14ac:dyDescent="0.3">
      <c r="E10261"/>
    </row>
    <row r="10262" spans="5:5" x14ac:dyDescent="0.3">
      <c r="E10262"/>
    </row>
    <row r="10263" spans="5:5" x14ac:dyDescent="0.3">
      <c r="E10263"/>
    </row>
    <row r="10264" spans="5:5" x14ac:dyDescent="0.3">
      <c r="E10264"/>
    </row>
    <row r="10265" spans="5:5" x14ac:dyDescent="0.3">
      <c r="E10265"/>
    </row>
    <row r="10266" spans="5:5" x14ac:dyDescent="0.3">
      <c r="E10266"/>
    </row>
    <row r="10267" spans="5:5" x14ac:dyDescent="0.3">
      <c r="E10267"/>
    </row>
    <row r="10268" spans="5:5" x14ac:dyDescent="0.3">
      <c r="E10268"/>
    </row>
    <row r="10269" spans="5:5" x14ac:dyDescent="0.3">
      <c r="E10269"/>
    </row>
    <row r="10270" spans="5:5" x14ac:dyDescent="0.3">
      <c r="E10270"/>
    </row>
    <row r="10271" spans="5:5" x14ac:dyDescent="0.3">
      <c r="E10271"/>
    </row>
    <row r="10272" spans="5:5" x14ac:dyDescent="0.3">
      <c r="E10272"/>
    </row>
    <row r="10273" spans="5:5" x14ac:dyDescent="0.3">
      <c r="E10273"/>
    </row>
    <row r="10274" spans="5:5" x14ac:dyDescent="0.3">
      <c r="E10274"/>
    </row>
    <row r="10275" spans="5:5" x14ac:dyDescent="0.3">
      <c r="E10275"/>
    </row>
    <row r="10276" spans="5:5" x14ac:dyDescent="0.3">
      <c r="E10276"/>
    </row>
    <row r="10277" spans="5:5" x14ac:dyDescent="0.3">
      <c r="E10277"/>
    </row>
    <row r="10278" spans="5:5" x14ac:dyDescent="0.3">
      <c r="E10278"/>
    </row>
    <row r="10279" spans="5:5" x14ac:dyDescent="0.3">
      <c r="E10279"/>
    </row>
    <row r="10280" spans="5:5" x14ac:dyDescent="0.3">
      <c r="E10280"/>
    </row>
    <row r="10281" spans="5:5" x14ac:dyDescent="0.3">
      <c r="E10281"/>
    </row>
    <row r="10282" spans="5:5" x14ac:dyDescent="0.3">
      <c r="E10282"/>
    </row>
    <row r="10283" spans="5:5" x14ac:dyDescent="0.3">
      <c r="E10283"/>
    </row>
    <row r="10284" spans="5:5" x14ac:dyDescent="0.3">
      <c r="E10284"/>
    </row>
    <row r="10285" spans="5:5" x14ac:dyDescent="0.3">
      <c r="E10285"/>
    </row>
    <row r="10286" spans="5:5" x14ac:dyDescent="0.3">
      <c r="E10286"/>
    </row>
    <row r="10287" spans="5:5" x14ac:dyDescent="0.3">
      <c r="E10287"/>
    </row>
    <row r="10288" spans="5:5" x14ac:dyDescent="0.3">
      <c r="E10288"/>
    </row>
    <row r="10289" spans="5:5" x14ac:dyDescent="0.3">
      <c r="E10289"/>
    </row>
    <row r="10290" spans="5:5" x14ac:dyDescent="0.3">
      <c r="E10290"/>
    </row>
    <row r="10291" spans="5:5" x14ac:dyDescent="0.3">
      <c r="E10291"/>
    </row>
    <row r="10292" spans="5:5" x14ac:dyDescent="0.3">
      <c r="E10292"/>
    </row>
    <row r="10293" spans="5:5" x14ac:dyDescent="0.3">
      <c r="E10293"/>
    </row>
    <row r="10294" spans="5:5" x14ac:dyDescent="0.3">
      <c r="E10294"/>
    </row>
    <row r="10295" spans="5:5" x14ac:dyDescent="0.3">
      <c r="E10295"/>
    </row>
    <row r="10296" spans="5:5" x14ac:dyDescent="0.3">
      <c r="E10296"/>
    </row>
    <row r="10297" spans="5:5" x14ac:dyDescent="0.3">
      <c r="E10297"/>
    </row>
    <row r="10298" spans="5:5" x14ac:dyDescent="0.3">
      <c r="E10298"/>
    </row>
    <row r="10299" spans="5:5" x14ac:dyDescent="0.3">
      <c r="E10299"/>
    </row>
    <row r="10300" spans="5:5" x14ac:dyDescent="0.3">
      <c r="E10300"/>
    </row>
    <row r="10301" spans="5:5" x14ac:dyDescent="0.3">
      <c r="E10301"/>
    </row>
    <row r="10302" spans="5:5" x14ac:dyDescent="0.3">
      <c r="E10302"/>
    </row>
    <row r="10303" spans="5:5" x14ac:dyDescent="0.3">
      <c r="E10303"/>
    </row>
    <row r="10304" spans="5:5" x14ac:dyDescent="0.3">
      <c r="E10304"/>
    </row>
    <row r="10305" spans="5:5" x14ac:dyDescent="0.3">
      <c r="E10305"/>
    </row>
    <row r="10306" spans="5:5" x14ac:dyDescent="0.3">
      <c r="E10306"/>
    </row>
    <row r="10307" spans="5:5" x14ac:dyDescent="0.3">
      <c r="E10307"/>
    </row>
    <row r="10308" spans="5:5" x14ac:dyDescent="0.3">
      <c r="E10308"/>
    </row>
    <row r="10309" spans="5:5" x14ac:dyDescent="0.3">
      <c r="E10309"/>
    </row>
    <row r="10310" spans="5:5" x14ac:dyDescent="0.3">
      <c r="E10310"/>
    </row>
    <row r="10311" spans="5:5" x14ac:dyDescent="0.3">
      <c r="E10311"/>
    </row>
    <row r="10312" spans="5:5" x14ac:dyDescent="0.3">
      <c r="E10312"/>
    </row>
    <row r="10313" spans="5:5" x14ac:dyDescent="0.3">
      <c r="E10313"/>
    </row>
    <row r="10314" spans="5:5" x14ac:dyDescent="0.3">
      <c r="E10314"/>
    </row>
    <row r="10315" spans="5:5" x14ac:dyDescent="0.3">
      <c r="E10315"/>
    </row>
    <row r="10316" spans="5:5" x14ac:dyDescent="0.3">
      <c r="E10316"/>
    </row>
    <row r="10317" spans="5:5" x14ac:dyDescent="0.3">
      <c r="E10317"/>
    </row>
    <row r="10318" spans="5:5" x14ac:dyDescent="0.3">
      <c r="E10318"/>
    </row>
    <row r="10319" spans="5:5" x14ac:dyDescent="0.3">
      <c r="E10319"/>
    </row>
    <row r="10320" spans="5:5" x14ac:dyDescent="0.3">
      <c r="E10320"/>
    </row>
    <row r="10321" spans="5:5" x14ac:dyDescent="0.3">
      <c r="E10321"/>
    </row>
    <row r="10322" spans="5:5" x14ac:dyDescent="0.3">
      <c r="E10322"/>
    </row>
    <row r="10323" spans="5:5" x14ac:dyDescent="0.3">
      <c r="E10323"/>
    </row>
    <row r="10324" spans="5:5" x14ac:dyDescent="0.3">
      <c r="E10324"/>
    </row>
    <row r="10325" spans="5:5" x14ac:dyDescent="0.3">
      <c r="E10325"/>
    </row>
    <row r="10326" spans="5:5" x14ac:dyDescent="0.3">
      <c r="E10326"/>
    </row>
    <row r="10327" spans="5:5" x14ac:dyDescent="0.3">
      <c r="E10327"/>
    </row>
    <row r="10328" spans="5:5" x14ac:dyDescent="0.3">
      <c r="E10328"/>
    </row>
    <row r="10329" spans="5:5" x14ac:dyDescent="0.3">
      <c r="E10329"/>
    </row>
    <row r="10330" spans="5:5" x14ac:dyDescent="0.3">
      <c r="E10330"/>
    </row>
    <row r="10331" spans="5:5" x14ac:dyDescent="0.3">
      <c r="E10331"/>
    </row>
    <row r="10332" spans="5:5" x14ac:dyDescent="0.3">
      <c r="E10332"/>
    </row>
    <row r="10333" spans="5:5" x14ac:dyDescent="0.3">
      <c r="E10333"/>
    </row>
    <row r="10334" spans="5:5" x14ac:dyDescent="0.3">
      <c r="E10334"/>
    </row>
    <row r="10335" spans="5:5" x14ac:dyDescent="0.3">
      <c r="E10335"/>
    </row>
    <row r="10336" spans="5:5" x14ac:dyDescent="0.3">
      <c r="E10336"/>
    </row>
    <row r="10337" spans="5:5" x14ac:dyDescent="0.3">
      <c r="E10337"/>
    </row>
    <row r="10338" spans="5:5" x14ac:dyDescent="0.3">
      <c r="E10338"/>
    </row>
    <row r="10339" spans="5:5" x14ac:dyDescent="0.3">
      <c r="E10339"/>
    </row>
    <row r="10340" spans="5:5" x14ac:dyDescent="0.3">
      <c r="E10340"/>
    </row>
    <row r="10341" spans="5:5" x14ac:dyDescent="0.3">
      <c r="E10341"/>
    </row>
    <row r="10342" spans="5:5" x14ac:dyDescent="0.3">
      <c r="E10342"/>
    </row>
    <row r="10343" spans="5:5" x14ac:dyDescent="0.3">
      <c r="E10343"/>
    </row>
    <row r="10344" spans="5:5" x14ac:dyDescent="0.3">
      <c r="E10344"/>
    </row>
    <row r="10345" spans="5:5" x14ac:dyDescent="0.3">
      <c r="E10345"/>
    </row>
    <row r="10346" spans="5:5" x14ac:dyDescent="0.3">
      <c r="E10346"/>
    </row>
    <row r="10347" spans="5:5" x14ac:dyDescent="0.3">
      <c r="E10347"/>
    </row>
    <row r="10348" spans="5:5" x14ac:dyDescent="0.3">
      <c r="E10348"/>
    </row>
    <row r="10349" spans="5:5" x14ac:dyDescent="0.3">
      <c r="E10349"/>
    </row>
    <row r="10350" spans="5:5" x14ac:dyDescent="0.3">
      <c r="E10350"/>
    </row>
    <row r="10351" spans="5:5" x14ac:dyDescent="0.3">
      <c r="E10351"/>
    </row>
    <row r="10352" spans="5:5" x14ac:dyDescent="0.3">
      <c r="E10352"/>
    </row>
    <row r="10353" spans="5:5" x14ac:dyDescent="0.3">
      <c r="E10353"/>
    </row>
    <row r="10354" spans="5:5" x14ac:dyDescent="0.3">
      <c r="E10354"/>
    </row>
    <row r="10355" spans="5:5" x14ac:dyDescent="0.3">
      <c r="E10355"/>
    </row>
    <row r="10356" spans="5:5" x14ac:dyDescent="0.3">
      <c r="E10356"/>
    </row>
    <row r="10357" spans="5:5" x14ac:dyDescent="0.3">
      <c r="E10357"/>
    </row>
    <row r="10358" spans="5:5" x14ac:dyDescent="0.3">
      <c r="E10358"/>
    </row>
    <row r="10359" spans="5:5" x14ac:dyDescent="0.3">
      <c r="E10359"/>
    </row>
    <row r="10360" spans="5:5" x14ac:dyDescent="0.3">
      <c r="E10360"/>
    </row>
    <row r="10361" spans="5:5" x14ac:dyDescent="0.3">
      <c r="E10361"/>
    </row>
    <row r="10362" spans="5:5" x14ac:dyDescent="0.3">
      <c r="E10362"/>
    </row>
    <row r="10363" spans="5:5" x14ac:dyDescent="0.3">
      <c r="E10363"/>
    </row>
    <row r="10364" spans="5:5" x14ac:dyDescent="0.3">
      <c r="E10364"/>
    </row>
    <row r="10365" spans="5:5" x14ac:dyDescent="0.3">
      <c r="E10365"/>
    </row>
    <row r="10366" spans="5:5" x14ac:dyDescent="0.3">
      <c r="E10366"/>
    </row>
    <row r="10367" spans="5:5" x14ac:dyDescent="0.3">
      <c r="E10367"/>
    </row>
    <row r="10368" spans="5:5" x14ac:dyDescent="0.3">
      <c r="E10368"/>
    </row>
    <row r="10369" spans="5:5" x14ac:dyDescent="0.3">
      <c r="E10369"/>
    </row>
    <row r="10370" spans="5:5" x14ac:dyDescent="0.3">
      <c r="E10370"/>
    </row>
    <row r="10371" spans="5:5" x14ac:dyDescent="0.3">
      <c r="E10371"/>
    </row>
    <row r="10372" spans="5:5" x14ac:dyDescent="0.3">
      <c r="E10372"/>
    </row>
    <row r="10373" spans="5:5" x14ac:dyDescent="0.3">
      <c r="E10373"/>
    </row>
    <row r="10374" spans="5:5" x14ac:dyDescent="0.3">
      <c r="E10374"/>
    </row>
    <row r="10375" spans="5:5" x14ac:dyDescent="0.3">
      <c r="E10375"/>
    </row>
    <row r="10376" spans="5:5" x14ac:dyDescent="0.3">
      <c r="E10376"/>
    </row>
    <row r="10377" spans="5:5" x14ac:dyDescent="0.3">
      <c r="E10377"/>
    </row>
    <row r="10378" spans="5:5" x14ac:dyDescent="0.3">
      <c r="E10378"/>
    </row>
    <row r="10379" spans="5:5" x14ac:dyDescent="0.3">
      <c r="E10379"/>
    </row>
    <row r="10380" spans="5:5" x14ac:dyDescent="0.3">
      <c r="E10380"/>
    </row>
    <row r="10381" spans="5:5" x14ac:dyDescent="0.3">
      <c r="E10381"/>
    </row>
    <row r="10382" spans="5:5" x14ac:dyDescent="0.3">
      <c r="E10382"/>
    </row>
    <row r="10383" spans="5:5" x14ac:dyDescent="0.3">
      <c r="E10383"/>
    </row>
    <row r="10384" spans="5:5" x14ac:dyDescent="0.3">
      <c r="E10384"/>
    </row>
    <row r="10385" spans="5:5" x14ac:dyDescent="0.3">
      <c r="E10385"/>
    </row>
    <row r="10386" spans="5:5" x14ac:dyDescent="0.3">
      <c r="E10386"/>
    </row>
    <row r="10387" spans="5:5" x14ac:dyDescent="0.3">
      <c r="E10387"/>
    </row>
    <row r="10388" spans="5:5" x14ac:dyDescent="0.3">
      <c r="E10388"/>
    </row>
    <row r="10389" spans="5:5" x14ac:dyDescent="0.3">
      <c r="E10389"/>
    </row>
    <row r="10390" spans="5:5" x14ac:dyDescent="0.3">
      <c r="E10390"/>
    </row>
    <row r="10391" spans="5:5" x14ac:dyDescent="0.3">
      <c r="E10391"/>
    </row>
    <row r="10392" spans="5:5" x14ac:dyDescent="0.3">
      <c r="E10392"/>
    </row>
    <row r="10393" spans="5:5" x14ac:dyDescent="0.3">
      <c r="E10393"/>
    </row>
    <row r="10394" spans="5:5" x14ac:dyDescent="0.3">
      <c r="E10394"/>
    </row>
    <row r="10395" spans="5:5" x14ac:dyDescent="0.3">
      <c r="E10395"/>
    </row>
    <row r="10396" spans="5:5" x14ac:dyDescent="0.3">
      <c r="E10396"/>
    </row>
    <row r="10397" spans="5:5" x14ac:dyDescent="0.3">
      <c r="E10397"/>
    </row>
    <row r="10398" spans="5:5" x14ac:dyDescent="0.3">
      <c r="E10398"/>
    </row>
    <row r="10399" spans="5:5" x14ac:dyDescent="0.3">
      <c r="E10399"/>
    </row>
    <row r="10400" spans="5:5" x14ac:dyDescent="0.3">
      <c r="E10400"/>
    </row>
    <row r="10401" spans="5:5" x14ac:dyDescent="0.3">
      <c r="E10401"/>
    </row>
    <row r="10402" spans="5:5" x14ac:dyDescent="0.3">
      <c r="E10402"/>
    </row>
    <row r="10403" spans="5:5" x14ac:dyDescent="0.3">
      <c r="E10403"/>
    </row>
    <row r="10404" spans="5:5" x14ac:dyDescent="0.3">
      <c r="E10404"/>
    </row>
    <row r="10405" spans="5:5" x14ac:dyDescent="0.3">
      <c r="E10405"/>
    </row>
    <row r="10406" spans="5:5" x14ac:dyDescent="0.3">
      <c r="E10406"/>
    </row>
    <row r="10407" spans="5:5" x14ac:dyDescent="0.3">
      <c r="E10407"/>
    </row>
    <row r="10408" spans="5:5" x14ac:dyDescent="0.3">
      <c r="E10408"/>
    </row>
    <row r="10409" spans="5:5" x14ac:dyDescent="0.3">
      <c r="E10409"/>
    </row>
    <row r="10410" spans="5:5" x14ac:dyDescent="0.3">
      <c r="E10410"/>
    </row>
    <row r="10411" spans="5:5" x14ac:dyDescent="0.3">
      <c r="E10411"/>
    </row>
    <row r="10412" spans="5:5" x14ac:dyDescent="0.3">
      <c r="E10412"/>
    </row>
    <row r="10413" spans="5:5" x14ac:dyDescent="0.3">
      <c r="E10413"/>
    </row>
    <row r="10414" spans="5:5" x14ac:dyDescent="0.3">
      <c r="E10414"/>
    </row>
    <row r="10415" spans="5:5" x14ac:dyDescent="0.3">
      <c r="E10415"/>
    </row>
    <row r="10416" spans="5:5" x14ac:dyDescent="0.3">
      <c r="E10416"/>
    </row>
    <row r="10417" spans="5:5" x14ac:dyDescent="0.3">
      <c r="E10417"/>
    </row>
    <row r="10418" spans="5:5" x14ac:dyDescent="0.3">
      <c r="E10418"/>
    </row>
    <row r="10419" spans="5:5" x14ac:dyDescent="0.3">
      <c r="E10419"/>
    </row>
    <row r="10420" spans="5:5" x14ac:dyDescent="0.3">
      <c r="E10420"/>
    </row>
    <row r="10421" spans="5:5" x14ac:dyDescent="0.3">
      <c r="E10421"/>
    </row>
    <row r="10422" spans="5:5" x14ac:dyDescent="0.3">
      <c r="E10422"/>
    </row>
    <row r="10423" spans="5:5" x14ac:dyDescent="0.3">
      <c r="E10423"/>
    </row>
    <row r="10424" spans="5:5" x14ac:dyDescent="0.3">
      <c r="E10424"/>
    </row>
    <row r="10425" spans="5:5" x14ac:dyDescent="0.3">
      <c r="E10425"/>
    </row>
    <row r="10426" spans="5:5" x14ac:dyDescent="0.3">
      <c r="E10426"/>
    </row>
    <row r="10427" spans="5:5" x14ac:dyDescent="0.3">
      <c r="E10427"/>
    </row>
    <row r="10428" spans="5:5" x14ac:dyDescent="0.3">
      <c r="E10428"/>
    </row>
    <row r="10429" spans="5:5" x14ac:dyDescent="0.3">
      <c r="E10429"/>
    </row>
    <row r="10430" spans="5:5" x14ac:dyDescent="0.3">
      <c r="E10430"/>
    </row>
    <row r="10431" spans="5:5" x14ac:dyDescent="0.3">
      <c r="E10431"/>
    </row>
    <row r="10432" spans="5:5" x14ac:dyDescent="0.3">
      <c r="E10432"/>
    </row>
    <row r="10433" spans="5:5" x14ac:dyDescent="0.3">
      <c r="E10433"/>
    </row>
    <row r="10434" spans="5:5" x14ac:dyDescent="0.3">
      <c r="E10434"/>
    </row>
    <row r="10435" spans="5:5" x14ac:dyDescent="0.3">
      <c r="E10435"/>
    </row>
    <row r="10436" spans="5:5" x14ac:dyDescent="0.3">
      <c r="E10436"/>
    </row>
    <row r="10437" spans="5:5" x14ac:dyDescent="0.3">
      <c r="E10437"/>
    </row>
    <row r="10438" spans="5:5" x14ac:dyDescent="0.3">
      <c r="E10438"/>
    </row>
    <row r="10439" spans="5:5" x14ac:dyDescent="0.3">
      <c r="E10439"/>
    </row>
    <row r="10440" spans="5:5" x14ac:dyDescent="0.3">
      <c r="E10440"/>
    </row>
    <row r="10441" spans="5:5" x14ac:dyDescent="0.3">
      <c r="E10441"/>
    </row>
    <row r="10442" spans="5:5" x14ac:dyDescent="0.3">
      <c r="E10442"/>
    </row>
    <row r="10443" spans="5:5" x14ac:dyDescent="0.3">
      <c r="E10443"/>
    </row>
    <row r="10444" spans="5:5" x14ac:dyDescent="0.3">
      <c r="E10444"/>
    </row>
    <row r="10445" spans="5:5" x14ac:dyDescent="0.3">
      <c r="E10445"/>
    </row>
    <row r="10446" spans="5:5" x14ac:dyDescent="0.3">
      <c r="E10446"/>
    </row>
    <row r="10447" spans="5:5" x14ac:dyDescent="0.3">
      <c r="E10447"/>
    </row>
    <row r="10448" spans="5:5" x14ac:dyDescent="0.3">
      <c r="E10448"/>
    </row>
    <row r="10449" spans="5:5" x14ac:dyDescent="0.3">
      <c r="E10449"/>
    </row>
    <row r="10450" spans="5:5" x14ac:dyDescent="0.3">
      <c r="E10450"/>
    </row>
    <row r="10451" spans="5:5" x14ac:dyDescent="0.3">
      <c r="E10451"/>
    </row>
    <row r="10452" spans="5:5" x14ac:dyDescent="0.3">
      <c r="E10452"/>
    </row>
    <row r="10453" spans="5:5" x14ac:dyDescent="0.3">
      <c r="E10453"/>
    </row>
    <row r="10454" spans="5:5" x14ac:dyDescent="0.3">
      <c r="E10454"/>
    </row>
    <row r="10455" spans="5:5" x14ac:dyDescent="0.3">
      <c r="E10455"/>
    </row>
    <row r="10456" spans="5:5" x14ac:dyDescent="0.3">
      <c r="E10456"/>
    </row>
    <row r="10457" spans="5:5" x14ac:dyDescent="0.3">
      <c r="E10457"/>
    </row>
    <row r="10458" spans="5:5" x14ac:dyDescent="0.3">
      <c r="E10458"/>
    </row>
    <row r="10459" spans="5:5" x14ac:dyDescent="0.3">
      <c r="E10459"/>
    </row>
    <row r="10460" spans="5:5" x14ac:dyDescent="0.3">
      <c r="E10460"/>
    </row>
    <row r="10461" spans="5:5" x14ac:dyDescent="0.3">
      <c r="E10461"/>
    </row>
    <row r="10462" spans="5:5" x14ac:dyDescent="0.3">
      <c r="E10462"/>
    </row>
    <row r="10463" spans="5:5" x14ac:dyDescent="0.3">
      <c r="E10463"/>
    </row>
    <row r="10464" spans="5:5" x14ac:dyDescent="0.3">
      <c r="E10464"/>
    </row>
    <row r="10465" spans="5:5" x14ac:dyDescent="0.3">
      <c r="E10465"/>
    </row>
    <row r="10466" spans="5:5" x14ac:dyDescent="0.3">
      <c r="E10466"/>
    </row>
    <row r="10467" spans="5:5" x14ac:dyDescent="0.3">
      <c r="E10467"/>
    </row>
    <row r="10468" spans="5:5" x14ac:dyDescent="0.3">
      <c r="E10468"/>
    </row>
    <row r="10469" spans="5:5" x14ac:dyDescent="0.3">
      <c r="E10469"/>
    </row>
    <row r="10470" spans="5:5" x14ac:dyDescent="0.3">
      <c r="E10470"/>
    </row>
    <row r="10471" spans="5:5" x14ac:dyDescent="0.3">
      <c r="E10471"/>
    </row>
    <row r="10472" spans="5:5" x14ac:dyDescent="0.3">
      <c r="E10472"/>
    </row>
    <row r="10473" spans="5:5" x14ac:dyDescent="0.3">
      <c r="E10473"/>
    </row>
    <row r="10474" spans="5:5" x14ac:dyDescent="0.3">
      <c r="E10474"/>
    </row>
    <row r="10475" spans="5:5" x14ac:dyDescent="0.3">
      <c r="E10475"/>
    </row>
    <row r="10476" spans="5:5" x14ac:dyDescent="0.3">
      <c r="E10476"/>
    </row>
    <row r="10477" spans="5:5" x14ac:dyDescent="0.3">
      <c r="E10477"/>
    </row>
    <row r="10478" spans="5:5" x14ac:dyDescent="0.3">
      <c r="E10478"/>
    </row>
    <row r="10479" spans="5:5" x14ac:dyDescent="0.3">
      <c r="E10479"/>
    </row>
    <row r="10480" spans="5:5" x14ac:dyDescent="0.3">
      <c r="E10480"/>
    </row>
    <row r="10481" spans="5:5" x14ac:dyDescent="0.3">
      <c r="E10481"/>
    </row>
    <row r="10482" spans="5:5" x14ac:dyDescent="0.3">
      <c r="E10482"/>
    </row>
    <row r="10483" spans="5:5" x14ac:dyDescent="0.3">
      <c r="E10483"/>
    </row>
    <row r="10484" spans="5:5" x14ac:dyDescent="0.3">
      <c r="E10484"/>
    </row>
    <row r="10485" spans="5:5" x14ac:dyDescent="0.3">
      <c r="E10485"/>
    </row>
    <row r="10486" spans="5:5" x14ac:dyDescent="0.3">
      <c r="E10486"/>
    </row>
    <row r="10487" spans="5:5" x14ac:dyDescent="0.3">
      <c r="E10487"/>
    </row>
    <row r="10488" spans="5:5" x14ac:dyDescent="0.3">
      <c r="E10488"/>
    </row>
    <row r="10489" spans="5:5" x14ac:dyDescent="0.3">
      <c r="E10489"/>
    </row>
    <row r="10490" spans="5:5" x14ac:dyDescent="0.3">
      <c r="E10490"/>
    </row>
    <row r="10491" spans="5:5" x14ac:dyDescent="0.3">
      <c r="E10491"/>
    </row>
    <row r="10492" spans="5:5" x14ac:dyDescent="0.3">
      <c r="E10492"/>
    </row>
    <row r="10493" spans="5:5" x14ac:dyDescent="0.3">
      <c r="E10493"/>
    </row>
    <row r="10494" spans="5:5" x14ac:dyDescent="0.3">
      <c r="E10494"/>
    </row>
    <row r="10495" spans="5:5" x14ac:dyDescent="0.3">
      <c r="E10495"/>
    </row>
    <row r="10496" spans="5:5" x14ac:dyDescent="0.3">
      <c r="E10496"/>
    </row>
    <row r="10497" spans="5:5" x14ac:dyDescent="0.3">
      <c r="E10497"/>
    </row>
    <row r="10498" spans="5:5" x14ac:dyDescent="0.3">
      <c r="E10498"/>
    </row>
    <row r="10499" spans="5:5" x14ac:dyDescent="0.3">
      <c r="E10499"/>
    </row>
    <row r="10500" spans="5:5" x14ac:dyDescent="0.3">
      <c r="E10500"/>
    </row>
    <row r="10501" spans="5:5" x14ac:dyDescent="0.3">
      <c r="E10501"/>
    </row>
    <row r="10502" spans="5:5" x14ac:dyDescent="0.3">
      <c r="E10502"/>
    </row>
    <row r="10503" spans="5:5" x14ac:dyDescent="0.3">
      <c r="E10503"/>
    </row>
    <row r="10504" spans="5:5" x14ac:dyDescent="0.3">
      <c r="E10504"/>
    </row>
    <row r="10505" spans="5:5" x14ac:dyDescent="0.3">
      <c r="E10505"/>
    </row>
    <row r="10506" spans="5:5" x14ac:dyDescent="0.3">
      <c r="E10506"/>
    </row>
    <row r="10507" spans="5:5" x14ac:dyDescent="0.3">
      <c r="E10507"/>
    </row>
    <row r="10508" spans="5:5" x14ac:dyDescent="0.3">
      <c r="E10508"/>
    </row>
    <row r="10509" spans="5:5" x14ac:dyDescent="0.3">
      <c r="E10509"/>
    </row>
    <row r="10510" spans="5:5" x14ac:dyDescent="0.3">
      <c r="E10510"/>
    </row>
    <row r="10511" spans="5:5" x14ac:dyDescent="0.3">
      <c r="E10511"/>
    </row>
    <row r="10512" spans="5:5" x14ac:dyDescent="0.3">
      <c r="E10512"/>
    </row>
    <row r="10513" spans="5:5" x14ac:dyDescent="0.3">
      <c r="E10513"/>
    </row>
    <row r="10514" spans="5:5" x14ac:dyDescent="0.3">
      <c r="E10514"/>
    </row>
    <row r="10515" spans="5:5" x14ac:dyDescent="0.3">
      <c r="E10515"/>
    </row>
    <row r="10516" spans="5:5" x14ac:dyDescent="0.3">
      <c r="E10516"/>
    </row>
    <row r="10517" spans="5:5" x14ac:dyDescent="0.3">
      <c r="E10517"/>
    </row>
    <row r="10518" spans="5:5" x14ac:dyDescent="0.3">
      <c r="E10518"/>
    </row>
    <row r="10519" spans="5:5" x14ac:dyDescent="0.3">
      <c r="E10519"/>
    </row>
    <row r="10520" spans="5:5" x14ac:dyDescent="0.3">
      <c r="E10520"/>
    </row>
    <row r="10521" spans="5:5" x14ac:dyDescent="0.3">
      <c r="E10521"/>
    </row>
    <row r="10522" spans="5:5" x14ac:dyDescent="0.3">
      <c r="E10522"/>
    </row>
    <row r="10523" spans="5:5" x14ac:dyDescent="0.3">
      <c r="E10523"/>
    </row>
    <row r="10524" spans="5:5" x14ac:dyDescent="0.3">
      <c r="E10524"/>
    </row>
    <row r="10525" spans="5:5" x14ac:dyDescent="0.3">
      <c r="E10525"/>
    </row>
    <row r="10526" spans="5:5" x14ac:dyDescent="0.3">
      <c r="E10526"/>
    </row>
    <row r="10527" spans="5:5" x14ac:dyDescent="0.3">
      <c r="E10527"/>
    </row>
    <row r="10528" spans="5:5" x14ac:dyDescent="0.3">
      <c r="E10528"/>
    </row>
    <row r="10529" spans="5:5" x14ac:dyDescent="0.3">
      <c r="E10529"/>
    </row>
    <row r="10530" spans="5:5" x14ac:dyDescent="0.3">
      <c r="E10530"/>
    </row>
    <row r="10531" spans="5:5" x14ac:dyDescent="0.3">
      <c r="E10531"/>
    </row>
    <row r="10532" spans="5:5" x14ac:dyDescent="0.3">
      <c r="E10532"/>
    </row>
    <row r="10533" spans="5:5" x14ac:dyDescent="0.3">
      <c r="E10533"/>
    </row>
    <row r="10534" spans="5:5" x14ac:dyDescent="0.3">
      <c r="E10534"/>
    </row>
    <row r="10535" spans="5:5" x14ac:dyDescent="0.3">
      <c r="E10535"/>
    </row>
    <row r="10536" spans="5:5" x14ac:dyDescent="0.3">
      <c r="E10536"/>
    </row>
    <row r="10537" spans="5:5" x14ac:dyDescent="0.3">
      <c r="E10537"/>
    </row>
    <row r="10538" spans="5:5" x14ac:dyDescent="0.3">
      <c r="E10538"/>
    </row>
    <row r="10539" spans="5:5" x14ac:dyDescent="0.3">
      <c r="E10539"/>
    </row>
    <row r="10540" spans="5:5" x14ac:dyDescent="0.3">
      <c r="E10540"/>
    </row>
    <row r="10541" spans="5:5" x14ac:dyDescent="0.3">
      <c r="E10541"/>
    </row>
    <row r="10542" spans="5:5" x14ac:dyDescent="0.3">
      <c r="E10542"/>
    </row>
    <row r="10543" spans="5:5" x14ac:dyDescent="0.3">
      <c r="E10543"/>
    </row>
    <row r="10544" spans="5:5" x14ac:dyDescent="0.3">
      <c r="E10544"/>
    </row>
    <row r="10545" spans="5:5" x14ac:dyDescent="0.3">
      <c r="E10545"/>
    </row>
    <row r="10546" spans="5:5" x14ac:dyDescent="0.3">
      <c r="E10546"/>
    </row>
    <row r="10547" spans="5:5" x14ac:dyDescent="0.3">
      <c r="E10547"/>
    </row>
    <row r="10548" spans="5:5" x14ac:dyDescent="0.3">
      <c r="E10548"/>
    </row>
    <row r="10549" spans="5:5" x14ac:dyDescent="0.3">
      <c r="E10549"/>
    </row>
    <row r="10550" spans="5:5" x14ac:dyDescent="0.3">
      <c r="E10550"/>
    </row>
    <row r="10551" spans="5:5" x14ac:dyDescent="0.3">
      <c r="E10551"/>
    </row>
    <row r="10552" spans="5:5" x14ac:dyDescent="0.3">
      <c r="E10552"/>
    </row>
    <row r="10553" spans="5:5" x14ac:dyDescent="0.3">
      <c r="E10553"/>
    </row>
    <row r="10554" spans="5:5" x14ac:dyDescent="0.3">
      <c r="E10554"/>
    </row>
    <row r="10555" spans="5:5" x14ac:dyDescent="0.3">
      <c r="E10555"/>
    </row>
    <row r="10556" spans="5:5" x14ac:dyDescent="0.3">
      <c r="E10556"/>
    </row>
    <row r="10557" spans="5:5" x14ac:dyDescent="0.3">
      <c r="E10557"/>
    </row>
    <row r="10558" spans="5:5" x14ac:dyDescent="0.3">
      <c r="E10558"/>
    </row>
    <row r="10559" spans="5:5" x14ac:dyDescent="0.3">
      <c r="E10559"/>
    </row>
    <row r="10560" spans="5:5" x14ac:dyDescent="0.3">
      <c r="E10560"/>
    </row>
    <row r="10561" spans="5:5" x14ac:dyDescent="0.3">
      <c r="E10561"/>
    </row>
    <row r="10562" spans="5:5" x14ac:dyDescent="0.3">
      <c r="E10562"/>
    </row>
    <row r="10563" spans="5:5" x14ac:dyDescent="0.3">
      <c r="E10563"/>
    </row>
    <row r="10564" spans="5:5" x14ac:dyDescent="0.3">
      <c r="E10564"/>
    </row>
    <row r="10565" spans="5:5" x14ac:dyDescent="0.3">
      <c r="E10565"/>
    </row>
    <row r="10566" spans="5:5" x14ac:dyDescent="0.3">
      <c r="E10566"/>
    </row>
    <row r="10567" spans="5:5" x14ac:dyDescent="0.3">
      <c r="E10567"/>
    </row>
    <row r="10568" spans="5:5" x14ac:dyDescent="0.3">
      <c r="E10568"/>
    </row>
    <row r="10569" spans="5:5" x14ac:dyDescent="0.3">
      <c r="E10569"/>
    </row>
    <row r="10570" spans="5:5" x14ac:dyDescent="0.3">
      <c r="E10570"/>
    </row>
    <row r="10571" spans="5:5" x14ac:dyDescent="0.3">
      <c r="E10571"/>
    </row>
    <row r="10572" spans="5:5" x14ac:dyDescent="0.3">
      <c r="E10572"/>
    </row>
    <row r="10573" spans="5:5" x14ac:dyDescent="0.3">
      <c r="E10573"/>
    </row>
    <row r="10574" spans="5:5" x14ac:dyDescent="0.3">
      <c r="E10574"/>
    </row>
    <row r="10575" spans="5:5" x14ac:dyDescent="0.3">
      <c r="E10575"/>
    </row>
    <row r="10576" spans="5:5" x14ac:dyDescent="0.3">
      <c r="E10576"/>
    </row>
    <row r="10577" spans="5:5" x14ac:dyDescent="0.3">
      <c r="E10577"/>
    </row>
    <row r="10578" spans="5:5" x14ac:dyDescent="0.3">
      <c r="E10578"/>
    </row>
    <row r="10579" spans="5:5" x14ac:dyDescent="0.3">
      <c r="E10579"/>
    </row>
    <row r="10580" spans="5:5" x14ac:dyDescent="0.3">
      <c r="E10580"/>
    </row>
    <row r="10581" spans="5:5" x14ac:dyDescent="0.3">
      <c r="E10581"/>
    </row>
    <row r="10582" spans="5:5" x14ac:dyDescent="0.3">
      <c r="E10582"/>
    </row>
    <row r="10583" spans="5:5" x14ac:dyDescent="0.3">
      <c r="E10583"/>
    </row>
    <row r="10584" spans="5:5" x14ac:dyDescent="0.3">
      <c r="E10584"/>
    </row>
    <row r="10585" spans="5:5" x14ac:dyDescent="0.3">
      <c r="E10585"/>
    </row>
    <row r="10586" spans="5:5" x14ac:dyDescent="0.3">
      <c r="E10586"/>
    </row>
    <row r="10587" spans="5:5" x14ac:dyDescent="0.3">
      <c r="E10587"/>
    </row>
    <row r="10588" spans="5:5" x14ac:dyDescent="0.3">
      <c r="E10588"/>
    </row>
    <row r="10589" spans="5:5" x14ac:dyDescent="0.3">
      <c r="E10589"/>
    </row>
    <row r="10590" spans="5:5" x14ac:dyDescent="0.3">
      <c r="E10590"/>
    </row>
    <row r="10591" spans="5:5" x14ac:dyDescent="0.3">
      <c r="E10591"/>
    </row>
    <row r="10592" spans="5:5" x14ac:dyDescent="0.3">
      <c r="E10592"/>
    </row>
    <row r="10593" spans="5:5" x14ac:dyDescent="0.3">
      <c r="E10593"/>
    </row>
    <row r="10594" spans="5:5" x14ac:dyDescent="0.3">
      <c r="E10594"/>
    </row>
    <row r="10595" spans="5:5" x14ac:dyDescent="0.3">
      <c r="E10595"/>
    </row>
    <row r="10596" spans="5:5" x14ac:dyDescent="0.3">
      <c r="E10596"/>
    </row>
    <row r="10597" spans="5:5" x14ac:dyDescent="0.3">
      <c r="E10597"/>
    </row>
    <row r="10598" spans="5:5" x14ac:dyDescent="0.3">
      <c r="E10598"/>
    </row>
    <row r="10599" spans="5:5" x14ac:dyDescent="0.3">
      <c r="E10599"/>
    </row>
    <row r="10600" spans="5:5" x14ac:dyDescent="0.3">
      <c r="E10600"/>
    </row>
    <row r="10601" spans="5:5" x14ac:dyDescent="0.3">
      <c r="E10601"/>
    </row>
    <row r="10602" spans="5:5" x14ac:dyDescent="0.3">
      <c r="E10602"/>
    </row>
    <row r="10603" spans="5:5" x14ac:dyDescent="0.3">
      <c r="E10603"/>
    </row>
    <row r="10604" spans="5:5" x14ac:dyDescent="0.3">
      <c r="E10604"/>
    </row>
    <row r="10605" spans="5:5" x14ac:dyDescent="0.3">
      <c r="E10605"/>
    </row>
    <row r="10606" spans="5:5" x14ac:dyDescent="0.3">
      <c r="E10606"/>
    </row>
    <row r="10607" spans="5:5" x14ac:dyDescent="0.3">
      <c r="E10607"/>
    </row>
    <row r="10608" spans="5:5" x14ac:dyDescent="0.3">
      <c r="E10608"/>
    </row>
    <row r="10609" spans="5:5" x14ac:dyDescent="0.3">
      <c r="E10609"/>
    </row>
    <row r="10610" spans="5:5" x14ac:dyDescent="0.3">
      <c r="E10610"/>
    </row>
    <row r="10611" spans="5:5" x14ac:dyDescent="0.3">
      <c r="E10611"/>
    </row>
    <row r="10612" spans="5:5" x14ac:dyDescent="0.3">
      <c r="E10612"/>
    </row>
    <row r="10613" spans="5:5" x14ac:dyDescent="0.3">
      <c r="E10613"/>
    </row>
    <row r="10614" spans="5:5" x14ac:dyDescent="0.3">
      <c r="E10614"/>
    </row>
    <row r="10615" spans="5:5" x14ac:dyDescent="0.3">
      <c r="E10615"/>
    </row>
    <row r="10616" spans="5:5" x14ac:dyDescent="0.3">
      <c r="E10616"/>
    </row>
    <row r="10617" spans="5:5" x14ac:dyDescent="0.3">
      <c r="E10617"/>
    </row>
    <row r="10618" spans="5:5" x14ac:dyDescent="0.3">
      <c r="E10618"/>
    </row>
    <row r="10619" spans="5:5" x14ac:dyDescent="0.3">
      <c r="E10619"/>
    </row>
    <row r="10620" spans="5:5" x14ac:dyDescent="0.3">
      <c r="E10620"/>
    </row>
    <row r="10621" spans="5:5" x14ac:dyDescent="0.3">
      <c r="E10621"/>
    </row>
    <row r="10622" spans="5:5" x14ac:dyDescent="0.3">
      <c r="E10622"/>
    </row>
    <row r="10623" spans="5:5" x14ac:dyDescent="0.3">
      <c r="E10623"/>
    </row>
    <row r="10624" spans="5:5" x14ac:dyDescent="0.3">
      <c r="E10624"/>
    </row>
    <row r="10625" spans="5:5" x14ac:dyDescent="0.3">
      <c r="E10625"/>
    </row>
    <row r="10626" spans="5:5" x14ac:dyDescent="0.3">
      <c r="E10626"/>
    </row>
    <row r="10627" spans="5:5" x14ac:dyDescent="0.3">
      <c r="E10627"/>
    </row>
    <row r="10628" spans="5:5" x14ac:dyDescent="0.3">
      <c r="E10628"/>
    </row>
    <row r="10629" spans="5:5" x14ac:dyDescent="0.3">
      <c r="E10629"/>
    </row>
    <row r="10630" spans="5:5" x14ac:dyDescent="0.3">
      <c r="E10630"/>
    </row>
    <row r="10631" spans="5:5" x14ac:dyDescent="0.3">
      <c r="E10631"/>
    </row>
    <row r="10632" spans="5:5" x14ac:dyDescent="0.3">
      <c r="E10632"/>
    </row>
    <row r="10633" spans="5:5" x14ac:dyDescent="0.3">
      <c r="E10633"/>
    </row>
    <row r="10634" spans="5:5" x14ac:dyDescent="0.3">
      <c r="E10634"/>
    </row>
    <row r="10635" spans="5:5" x14ac:dyDescent="0.3">
      <c r="E10635"/>
    </row>
    <row r="10636" spans="5:5" x14ac:dyDescent="0.3">
      <c r="E10636"/>
    </row>
    <row r="10637" spans="5:5" x14ac:dyDescent="0.3">
      <c r="E10637"/>
    </row>
    <row r="10638" spans="5:5" x14ac:dyDescent="0.3">
      <c r="E10638"/>
    </row>
    <row r="10639" spans="5:5" x14ac:dyDescent="0.3">
      <c r="E10639"/>
    </row>
    <row r="10640" spans="5:5" x14ac:dyDescent="0.3">
      <c r="E10640"/>
    </row>
    <row r="10641" spans="5:5" x14ac:dyDescent="0.3">
      <c r="E10641"/>
    </row>
    <row r="10642" spans="5:5" x14ac:dyDescent="0.3">
      <c r="E10642"/>
    </row>
    <row r="10643" spans="5:5" x14ac:dyDescent="0.3">
      <c r="E10643"/>
    </row>
    <row r="10644" spans="5:5" x14ac:dyDescent="0.3">
      <c r="E10644"/>
    </row>
    <row r="10645" spans="5:5" x14ac:dyDescent="0.3">
      <c r="E10645"/>
    </row>
    <row r="10646" spans="5:5" x14ac:dyDescent="0.3">
      <c r="E10646"/>
    </row>
    <row r="10647" spans="5:5" x14ac:dyDescent="0.3">
      <c r="E10647"/>
    </row>
    <row r="10648" spans="5:5" x14ac:dyDescent="0.3">
      <c r="E10648"/>
    </row>
    <row r="10649" spans="5:5" x14ac:dyDescent="0.3">
      <c r="E10649"/>
    </row>
    <row r="10650" spans="5:5" x14ac:dyDescent="0.3">
      <c r="E10650"/>
    </row>
    <row r="10651" spans="5:5" x14ac:dyDescent="0.3">
      <c r="E10651"/>
    </row>
    <row r="10652" spans="5:5" x14ac:dyDescent="0.3">
      <c r="E10652"/>
    </row>
    <row r="10653" spans="5:5" x14ac:dyDescent="0.3">
      <c r="E10653"/>
    </row>
    <row r="10654" spans="5:5" x14ac:dyDescent="0.3">
      <c r="E10654"/>
    </row>
    <row r="10655" spans="5:5" x14ac:dyDescent="0.3">
      <c r="E10655"/>
    </row>
    <row r="10656" spans="5:5" x14ac:dyDescent="0.3">
      <c r="E10656"/>
    </row>
    <row r="10657" spans="5:5" x14ac:dyDescent="0.3">
      <c r="E10657"/>
    </row>
    <row r="10658" spans="5:5" x14ac:dyDescent="0.3">
      <c r="E10658"/>
    </row>
    <row r="10659" spans="5:5" x14ac:dyDescent="0.3">
      <c r="E10659"/>
    </row>
    <row r="10660" spans="5:5" x14ac:dyDescent="0.3">
      <c r="E10660"/>
    </row>
    <row r="10661" spans="5:5" x14ac:dyDescent="0.3">
      <c r="E10661"/>
    </row>
    <row r="10662" spans="5:5" x14ac:dyDescent="0.3">
      <c r="E10662"/>
    </row>
    <row r="10663" spans="5:5" x14ac:dyDescent="0.3">
      <c r="E10663"/>
    </row>
    <row r="10664" spans="5:5" x14ac:dyDescent="0.3">
      <c r="E10664"/>
    </row>
    <row r="10665" spans="5:5" x14ac:dyDescent="0.3">
      <c r="E10665"/>
    </row>
    <row r="10666" spans="5:5" x14ac:dyDescent="0.3">
      <c r="E10666"/>
    </row>
    <row r="10667" spans="5:5" x14ac:dyDescent="0.3">
      <c r="E10667"/>
    </row>
    <row r="10668" spans="5:5" x14ac:dyDescent="0.3">
      <c r="E10668"/>
    </row>
    <row r="10669" spans="5:5" x14ac:dyDescent="0.3">
      <c r="E10669"/>
    </row>
    <row r="10670" spans="5:5" x14ac:dyDescent="0.3">
      <c r="E10670"/>
    </row>
    <row r="10671" spans="5:5" x14ac:dyDescent="0.3">
      <c r="E10671"/>
    </row>
    <row r="10672" spans="5:5" x14ac:dyDescent="0.3">
      <c r="E10672"/>
    </row>
    <row r="10673" spans="5:5" x14ac:dyDescent="0.3">
      <c r="E10673"/>
    </row>
    <row r="10674" spans="5:5" x14ac:dyDescent="0.3">
      <c r="E10674"/>
    </row>
    <row r="10675" spans="5:5" x14ac:dyDescent="0.3">
      <c r="E10675"/>
    </row>
    <row r="10676" spans="5:5" x14ac:dyDescent="0.3">
      <c r="E10676"/>
    </row>
    <row r="10677" spans="5:5" x14ac:dyDescent="0.3">
      <c r="E10677"/>
    </row>
    <row r="10678" spans="5:5" x14ac:dyDescent="0.3">
      <c r="E10678"/>
    </row>
    <row r="10679" spans="5:5" x14ac:dyDescent="0.3">
      <c r="E10679"/>
    </row>
    <row r="10680" spans="5:5" x14ac:dyDescent="0.3">
      <c r="E10680"/>
    </row>
    <row r="10681" spans="5:5" x14ac:dyDescent="0.3">
      <c r="E10681"/>
    </row>
    <row r="10682" spans="5:5" x14ac:dyDescent="0.3">
      <c r="E10682"/>
    </row>
    <row r="10683" spans="5:5" x14ac:dyDescent="0.3">
      <c r="E10683"/>
    </row>
    <row r="10684" spans="5:5" x14ac:dyDescent="0.3">
      <c r="E10684"/>
    </row>
    <row r="10685" spans="5:5" x14ac:dyDescent="0.3">
      <c r="E10685"/>
    </row>
    <row r="10686" spans="5:5" x14ac:dyDescent="0.3">
      <c r="E10686"/>
    </row>
    <row r="10687" spans="5:5" x14ac:dyDescent="0.3">
      <c r="E10687"/>
    </row>
    <row r="10688" spans="5:5" x14ac:dyDescent="0.3">
      <c r="E10688"/>
    </row>
    <row r="10689" spans="5:5" x14ac:dyDescent="0.3">
      <c r="E10689"/>
    </row>
    <row r="10690" spans="5:5" x14ac:dyDescent="0.3">
      <c r="E10690"/>
    </row>
    <row r="10691" spans="5:5" x14ac:dyDescent="0.3">
      <c r="E10691"/>
    </row>
    <row r="10692" spans="5:5" x14ac:dyDescent="0.3">
      <c r="E10692"/>
    </row>
    <row r="10693" spans="5:5" x14ac:dyDescent="0.3">
      <c r="E10693"/>
    </row>
    <row r="10694" spans="5:5" x14ac:dyDescent="0.3">
      <c r="E10694"/>
    </row>
    <row r="10695" spans="5:5" x14ac:dyDescent="0.3">
      <c r="E10695"/>
    </row>
    <row r="10696" spans="5:5" x14ac:dyDescent="0.3">
      <c r="E10696"/>
    </row>
    <row r="10697" spans="5:5" x14ac:dyDescent="0.3">
      <c r="E10697"/>
    </row>
    <row r="10698" spans="5:5" x14ac:dyDescent="0.3">
      <c r="E10698"/>
    </row>
    <row r="10699" spans="5:5" x14ac:dyDescent="0.3">
      <c r="E10699"/>
    </row>
    <row r="10700" spans="5:5" x14ac:dyDescent="0.3">
      <c r="E10700"/>
    </row>
    <row r="10701" spans="5:5" x14ac:dyDescent="0.3">
      <c r="E10701"/>
    </row>
    <row r="10702" spans="5:5" x14ac:dyDescent="0.3">
      <c r="E10702"/>
    </row>
    <row r="10703" spans="5:5" x14ac:dyDescent="0.3">
      <c r="E10703"/>
    </row>
    <row r="10704" spans="5:5" x14ac:dyDescent="0.3">
      <c r="E10704"/>
    </row>
    <row r="10705" spans="5:5" x14ac:dyDescent="0.3">
      <c r="E10705"/>
    </row>
    <row r="10706" spans="5:5" x14ac:dyDescent="0.3">
      <c r="E10706"/>
    </row>
    <row r="10707" spans="5:5" x14ac:dyDescent="0.3">
      <c r="E10707"/>
    </row>
    <row r="10708" spans="5:5" x14ac:dyDescent="0.3">
      <c r="E10708"/>
    </row>
    <row r="10709" spans="5:5" x14ac:dyDescent="0.3">
      <c r="E10709"/>
    </row>
    <row r="10710" spans="5:5" x14ac:dyDescent="0.3">
      <c r="E10710"/>
    </row>
    <row r="10711" spans="5:5" x14ac:dyDescent="0.3">
      <c r="E10711"/>
    </row>
    <row r="10712" spans="5:5" x14ac:dyDescent="0.3">
      <c r="E10712"/>
    </row>
    <row r="10713" spans="5:5" x14ac:dyDescent="0.3">
      <c r="E10713"/>
    </row>
    <row r="10714" spans="5:5" x14ac:dyDescent="0.3">
      <c r="E10714"/>
    </row>
    <row r="10715" spans="5:5" x14ac:dyDescent="0.3">
      <c r="E10715"/>
    </row>
    <row r="10716" spans="5:5" x14ac:dyDescent="0.3">
      <c r="E10716"/>
    </row>
    <row r="10717" spans="5:5" x14ac:dyDescent="0.3">
      <c r="E10717"/>
    </row>
    <row r="10718" spans="5:5" x14ac:dyDescent="0.3">
      <c r="E10718"/>
    </row>
    <row r="10719" spans="5:5" x14ac:dyDescent="0.3">
      <c r="E10719"/>
    </row>
    <row r="10720" spans="5:5" x14ac:dyDescent="0.3">
      <c r="E10720"/>
    </row>
    <row r="10721" spans="5:5" x14ac:dyDescent="0.3">
      <c r="E10721"/>
    </row>
    <row r="10722" spans="5:5" x14ac:dyDescent="0.3">
      <c r="E10722"/>
    </row>
    <row r="10723" spans="5:5" x14ac:dyDescent="0.3">
      <c r="E10723"/>
    </row>
    <row r="10724" spans="5:5" x14ac:dyDescent="0.3">
      <c r="E10724"/>
    </row>
    <row r="10725" spans="5:5" x14ac:dyDescent="0.3">
      <c r="E10725"/>
    </row>
    <row r="10726" spans="5:5" x14ac:dyDescent="0.3">
      <c r="E10726"/>
    </row>
    <row r="10727" spans="5:5" x14ac:dyDescent="0.3">
      <c r="E10727"/>
    </row>
    <row r="10728" spans="5:5" x14ac:dyDescent="0.3">
      <c r="E10728"/>
    </row>
    <row r="10729" spans="5:5" x14ac:dyDescent="0.3">
      <c r="E10729"/>
    </row>
    <row r="10730" spans="5:5" x14ac:dyDescent="0.3">
      <c r="E10730"/>
    </row>
    <row r="10731" spans="5:5" x14ac:dyDescent="0.3">
      <c r="E10731"/>
    </row>
    <row r="10732" spans="5:5" x14ac:dyDescent="0.3">
      <c r="E10732"/>
    </row>
    <row r="10733" spans="5:5" x14ac:dyDescent="0.3">
      <c r="E10733"/>
    </row>
    <row r="10734" spans="5:5" x14ac:dyDescent="0.3">
      <c r="E10734"/>
    </row>
    <row r="10735" spans="5:5" x14ac:dyDescent="0.3">
      <c r="E10735"/>
    </row>
    <row r="10736" spans="5:5" x14ac:dyDescent="0.3">
      <c r="E10736"/>
    </row>
    <row r="10737" spans="5:5" x14ac:dyDescent="0.3">
      <c r="E10737"/>
    </row>
    <row r="10738" spans="5:5" x14ac:dyDescent="0.3">
      <c r="E10738"/>
    </row>
    <row r="10739" spans="5:5" x14ac:dyDescent="0.3">
      <c r="E10739"/>
    </row>
    <row r="10740" spans="5:5" x14ac:dyDescent="0.3">
      <c r="E10740"/>
    </row>
    <row r="10741" spans="5:5" x14ac:dyDescent="0.3">
      <c r="E10741"/>
    </row>
    <row r="10742" spans="5:5" x14ac:dyDescent="0.3">
      <c r="E10742"/>
    </row>
    <row r="10743" spans="5:5" x14ac:dyDescent="0.3">
      <c r="E10743"/>
    </row>
    <row r="10744" spans="5:5" x14ac:dyDescent="0.3">
      <c r="E10744"/>
    </row>
    <row r="10745" spans="5:5" x14ac:dyDescent="0.3">
      <c r="E10745"/>
    </row>
    <row r="10746" spans="5:5" x14ac:dyDescent="0.3">
      <c r="E10746"/>
    </row>
    <row r="10747" spans="5:5" x14ac:dyDescent="0.3">
      <c r="E10747"/>
    </row>
    <row r="10748" spans="5:5" x14ac:dyDescent="0.3">
      <c r="E10748"/>
    </row>
    <row r="10749" spans="5:5" x14ac:dyDescent="0.3">
      <c r="E10749"/>
    </row>
    <row r="10750" spans="5:5" x14ac:dyDescent="0.3">
      <c r="E10750"/>
    </row>
    <row r="10751" spans="5:5" x14ac:dyDescent="0.3">
      <c r="E10751"/>
    </row>
    <row r="10752" spans="5:5" x14ac:dyDescent="0.3">
      <c r="E10752"/>
    </row>
    <row r="10753" spans="5:5" x14ac:dyDescent="0.3">
      <c r="E10753"/>
    </row>
    <row r="10754" spans="5:5" x14ac:dyDescent="0.3">
      <c r="E10754"/>
    </row>
    <row r="10755" spans="5:5" x14ac:dyDescent="0.3">
      <c r="E10755"/>
    </row>
    <row r="10756" spans="5:5" x14ac:dyDescent="0.3">
      <c r="E10756"/>
    </row>
    <row r="10757" spans="5:5" x14ac:dyDescent="0.3">
      <c r="E10757"/>
    </row>
    <row r="10758" spans="5:5" x14ac:dyDescent="0.3">
      <c r="E10758"/>
    </row>
    <row r="10759" spans="5:5" x14ac:dyDescent="0.3">
      <c r="E10759"/>
    </row>
    <row r="10760" spans="5:5" x14ac:dyDescent="0.3">
      <c r="E10760"/>
    </row>
    <row r="10761" spans="5:5" x14ac:dyDescent="0.3">
      <c r="E10761"/>
    </row>
    <row r="10762" spans="5:5" x14ac:dyDescent="0.3">
      <c r="E10762"/>
    </row>
    <row r="10763" spans="5:5" x14ac:dyDescent="0.3">
      <c r="E10763"/>
    </row>
    <row r="10764" spans="5:5" x14ac:dyDescent="0.3">
      <c r="E10764"/>
    </row>
    <row r="10765" spans="5:5" x14ac:dyDescent="0.3">
      <c r="E10765"/>
    </row>
    <row r="10766" spans="5:5" x14ac:dyDescent="0.3">
      <c r="E10766"/>
    </row>
    <row r="10767" spans="5:5" x14ac:dyDescent="0.3">
      <c r="E10767"/>
    </row>
    <row r="10768" spans="5:5" x14ac:dyDescent="0.3">
      <c r="E10768"/>
    </row>
    <row r="10769" spans="5:5" x14ac:dyDescent="0.3">
      <c r="E10769"/>
    </row>
    <row r="10770" spans="5:5" x14ac:dyDescent="0.3">
      <c r="E10770"/>
    </row>
    <row r="10771" spans="5:5" x14ac:dyDescent="0.3">
      <c r="E10771"/>
    </row>
    <row r="10772" spans="5:5" x14ac:dyDescent="0.3">
      <c r="E10772"/>
    </row>
    <row r="10773" spans="5:5" x14ac:dyDescent="0.3">
      <c r="E10773"/>
    </row>
    <row r="10774" spans="5:5" x14ac:dyDescent="0.3">
      <c r="E10774"/>
    </row>
    <row r="10775" spans="5:5" x14ac:dyDescent="0.3">
      <c r="E10775"/>
    </row>
    <row r="10776" spans="5:5" x14ac:dyDescent="0.3">
      <c r="E10776"/>
    </row>
    <row r="10777" spans="5:5" x14ac:dyDescent="0.3">
      <c r="E10777"/>
    </row>
    <row r="10778" spans="5:5" x14ac:dyDescent="0.3">
      <c r="E10778"/>
    </row>
    <row r="10779" spans="5:5" x14ac:dyDescent="0.3">
      <c r="E10779"/>
    </row>
    <row r="10780" spans="5:5" x14ac:dyDescent="0.3">
      <c r="E10780"/>
    </row>
    <row r="10781" spans="5:5" x14ac:dyDescent="0.3">
      <c r="E10781"/>
    </row>
    <row r="10782" spans="5:5" x14ac:dyDescent="0.3">
      <c r="E10782"/>
    </row>
    <row r="10783" spans="5:5" x14ac:dyDescent="0.3">
      <c r="E10783"/>
    </row>
    <row r="10784" spans="5:5" x14ac:dyDescent="0.3">
      <c r="E10784"/>
    </row>
    <row r="10785" spans="5:5" x14ac:dyDescent="0.3">
      <c r="E10785"/>
    </row>
    <row r="10786" spans="5:5" x14ac:dyDescent="0.3">
      <c r="E10786"/>
    </row>
    <row r="10787" spans="5:5" x14ac:dyDescent="0.3">
      <c r="E10787"/>
    </row>
    <row r="10788" spans="5:5" x14ac:dyDescent="0.3">
      <c r="E10788"/>
    </row>
    <row r="10789" spans="5:5" x14ac:dyDescent="0.3">
      <c r="E10789"/>
    </row>
    <row r="10790" spans="5:5" x14ac:dyDescent="0.3">
      <c r="E10790"/>
    </row>
    <row r="10791" spans="5:5" x14ac:dyDescent="0.3">
      <c r="E10791"/>
    </row>
    <row r="10792" spans="5:5" x14ac:dyDescent="0.3">
      <c r="E10792"/>
    </row>
    <row r="10793" spans="5:5" x14ac:dyDescent="0.3">
      <c r="E10793"/>
    </row>
    <row r="10794" spans="5:5" x14ac:dyDescent="0.3">
      <c r="E10794"/>
    </row>
    <row r="10795" spans="5:5" x14ac:dyDescent="0.3">
      <c r="E10795"/>
    </row>
    <row r="10796" spans="5:5" x14ac:dyDescent="0.3">
      <c r="E10796"/>
    </row>
    <row r="10797" spans="5:5" x14ac:dyDescent="0.3">
      <c r="E10797"/>
    </row>
    <row r="10798" spans="5:5" x14ac:dyDescent="0.3">
      <c r="E10798"/>
    </row>
    <row r="10799" spans="5:5" x14ac:dyDescent="0.3">
      <c r="E10799"/>
    </row>
    <row r="10800" spans="5:5" x14ac:dyDescent="0.3">
      <c r="E10800"/>
    </row>
    <row r="10801" spans="5:5" x14ac:dyDescent="0.3">
      <c r="E10801"/>
    </row>
    <row r="10802" spans="5:5" x14ac:dyDescent="0.3">
      <c r="E10802"/>
    </row>
    <row r="10803" spans="5:5" x14ac:dyDescent="0.3">
      <c r="E10803"/>
    </row>
    <row r="10804" spans="5:5" x14ac:dyDescent="0.3">
      <c r="E10804"/>
    </row>
    <row r="10805" spans="5:5" x14ac:dyDescent="0.3">
      <c r="E10805"/>
    </row>
    <row r="10806" spans="5:5" x14ac:dyDescent="0.3">
      <c r="E10806"/>
    </row>
    <row r="10807" spans="5:5" x14ac:dyDescent="0.3">
      <c r="E10807"/>
    </row>
    <row r="10808" spans="5:5" x14ac:dyDescent="0.3">
      <c r="E10808"/>
    </row>
    <row r="10809" spans="5:5" x14ac:dyDescent="0.3">
      <c r="E10809"/>
    </row>
    <row r="10810" spans="5:5" x14ac:dyDescent="0.3">
      <c r="E10810"/>
    </row>
    <row r="10811" spans="5:5" x14ac:dyDescent="0.3">
      <c r="E10811"/>
    </row>
    <row r="10812" spans="5:5" x14ac:dyDescent="0.3">
      <c r="E10812"/>
    </row>
    <row r="10813" spans="5:5" x14ac:dyDescent="0.3">
      <c r="E10813"/>
    </row>
    <row r="10814" spans="5:5" x14ac:dyDescent="0.3">
      <c r="E10814"/>
    </row>
    <row r="10815" spans="5:5" x14ac:dyDescent="0.3">
      <c r="E10815"/>
    </row>
    <row r="10816" spans="5:5" x14ac:dyDescent="0.3">
      <c r="E10816"/>
    </row>
    <row r="10817" spans="5:5" x14ac:dyDescent="0.3">
      <c r="E10817"/>
    </row>
    <row r="10818" spans="5:5" x14ac:dyDescent="0.3">
      <c r="E10818"/>
    </row>
    <row r="10819" spans="5:5" x14ac:dyDescent="0.3">
      <c r="E10819"/>
    </row>
    <row r="10820" spans="5:5" x14ac:dyDescent="0.3">
      <c r="E10820"/>
    </row>
    <row r="10821" spans="5:5" x14ac:dyDescent="0.3">
      <c r="E10821"/>
    </row>
    <row r="10822" spans="5:5" x14ac:dyDescent="0.3">
      <c r="E10822"/>
    </row>
    <row r="10823" spans="5:5" x14ac:dyDescent="0.3">
      <c r="E10823"/>
    </row>
    <row r="10824" spans="5:5" x14ac:dyDescent="0.3">
      <c r="E10824"/>
    </row>
    <row r="10825" spans="5:5" x14ac:dyDescent="0.3">
      <c r="E10825"/>
    </row>
    <row r="10826" spans="5:5" x14ac:dyDescent="0.3">
      <c r="E10826"/>
    </row>
    <row r="10827" spans="5:5" x14ac:dyDescent="0.3">
      <c r="E10827"/>
    </row>
    <row r="10828" spans="5:5" x14ac:dyDescent="0.3">
      <c r="E10828"/>
    </row>
    <row r="10829" spans="5:5" x14ac:dyDescent="0.3">
      <c r="E10829"/>
    </row>
    <row r="10830" spans="5:5" x14ac:dyDescent="0.3">
      <c r="E10830"/>
    </row>
    <row r="10831" spans="5:5" x14ac:dyDescent="0.3">
      <c r="E10831"/>
    </row>
    <row r="10832" spans="5:5" x14ac:dyDescent="0.3">
      <c r="E10832"/>
    </row>
    <row r="10833" spans="5:5" x14ac:dyDescent="0.3">
      <c r="E10833"/>
    </row>
    <row r="10834" spans="5:5" x14ac:dyDescent="0.3">
      <c r="E10834"/>
    </row>
    <row r="10835" spans="5:5" x14ac:dyDescent="0.3">
      <c r="E10835"/>
    </row>
    <row r="10836" spans="5:5" x14ac:dyDescent="0.3">
      <c r="E10836"/>
    </row>
    <row r="10837" spans="5:5" x14ac:dyDescent="0.3">
      <c r="E10837"/>
    </row>
    <row r="10838" spans="5:5" x14ac:dyDescent="0.3">
      <c r="E10838"/>
    </row>
    <row r="10839" spans="5:5" x14ac:dyDescent="0.3">
      <c r="E10839"/>
    </row>
    <row r="10840" spans="5:5" x14ac:dyDescent="0.3">
      <c r="E10840"/>
    </row>
    <row r="10841" spans="5:5" x14ac:dyDescent="0.3">
      <c r="E10841"/>
    </row>
    <row r="10842" spans="5:5" x14ac:dyDescent="0.3">
      <c r="E10842"/>
    </row>
    <row r="10843" spans="5:5" x14ac:dyDescent="0.3">
      <c r="E10843"/>
    </row>
    <row r="10844" spans="5:5" x14ac:dyDescent="0.3">
      <c r="E10844"/>
    </row>
    <row r="10845" spans="5:5" x14ac:dyDescent="0.3">
      <c r="E10845"/>
    </row>
    <row r="10846" spans="5:5" x14ac:dyDescent="0.3">
      <c r="E10846"/>
    </row>
    <row r="10847" spans="5:5" x14ac:dyDescent="0.3">
      <c r="E10847"/>
    </row>
    <row r="10848" spans="5:5" x14ac:dyDescent="0.3">
      <c r="E10848"/>
    </row>
    <row r="10849" spans="5:5" x14ac:dyDescent="0.3">
      <c r="E10849"/>
    </row>
    <row r="10850" spans="5:5" x14ac:dyDescent="0.3">
      <c r="E10850"/>
    </row>
    <row r="10851" spans="5:5" x14ac:dyDescent="0.3">
      <c r="E10851"/>
    </row>
    <row r="10852" spans="5:5" x14ac:dyDescent="0.3">
      <c r="E10852"/>
    </row>
    <row r="10853" spans="5:5" x14ac:dyDescent="0.3">
      <c r="E10853"/>
    </row>
    <row r="10854" spans="5:5" x14ac:dyDescent="0.3">
      <c r="E10854"/>
    </row>
    <row r="10855" spans="5:5" x14ac:dyDescent="0.3">
      <c r="E10855"/>
    </row>
    <row r="10856" spans="5:5" x14ac:dyDescent="0.3">
      <c r="E10856"/>
    </row>
    <row r="10857" spans="5:5" x14ac:dyDescent="0.3">
      <c r="E10857"/>
    </row>
    <row r="10858" spans="5:5" x14ac:dyDescent="0.3">
      <c r="E10858"/>
    </row>
    <row r="10859" spans="5:5" x14ac:dyDescent="0.3">
      <c r="E10859"/>
    </row>
    <row r="10860" spans="5:5" x14ac:dyDescent="0.3">
      <c r="E10860"/>
    </row>
    <row r="10861" spans="5:5" x14ac:dyDescent="0.3">
      <c r="E10861"/>
    </row>
    <row r="10862" spans="5:5" x14ac:dyDescent="0.3">
      <c r="E10862"/>
    </row>
    <row r="10863" spans="5:5" x14ac:dyDescent="0.3">
      <c r="E10863"/>
    </row>
    <row r="10864" spans="5:5" x14ac:dyDescent="0.3">
      <c r="E10864"/>
    </row>
    <row r="10865" spans="5:5" x14ac:dyDescent="0.3">
      <c r="E10865"/>
    </row>
    <row r="10866" spans="5:5" x14ac:dyDescent="0.3">
      <c r="E10866"/>
    </row>
    <row r="10867" spans="5:5" x14ac:dyDescent="0.3">
      <c r="E10867"/>
    </row>
    <row r="10868" spans="5:5" x14ac:dyDescent="0.3">
      <c r="E10868"/>
    </row>
    <row r="10869" spans="5:5" x14ac:dyDescent="0.3">
      <c r="E10869"/>
    </row>
    <row r="10870" spans="5:5" x14ac:dyDescent="0.3">
      <c r="E10870"/>
    </row>
    <row r="10871" spans="5:5" x14ac:dyDescent="0.3">
      <c r="E10871"/>
    </row>
    <row r="10872" spans="5:5" x14ac:dyDescent="0.3">
      <c r="E10872"/>
    </row>
    <row r="10873" spans="5:5" x14ac:dyDescent="0.3">
      <c r="E10873"/>
    </row>
    <row r="10874" spans="5:5" x14ac:dyDescent="0.3">
      <c r="E10874"/>
    </row>
    <row r="10875" spans="5:5" x14ac:dyDescent="0.3">
      <c r="E10875"/>
    </row>
    <row r="10876" spans="5:5" x14ac:dyDescent="0.3">
      <c r="E10876"/>
    </row>
    <row r="10877" spans="5:5" x14ac:dyDescent="0.3">
      <c r="E10877"/>
    </row>
    <row r="10878" spans="5:5" x14ac:dyDescent="0.3">
      <c r="E10878"/>
    </row>
    <row r="10879" spans="5:5" x14ac:dyDescent="0.3">
      <c r="E10879"/>
    </row>
    <row r="10880" spans="5:5" x14ac:dyDescent="0.3">
      <c r="E10880"/>
    </row>
    <row r="10881" spans="5:5" x14ac:dyDescent="0.3">
      <c r="E10881"/>
    </row>
    <row r="10882" spans="5:5" x14ac:dyDescent="0.3">
      <c r="E10882"/>
    </row>
    <row r="10883" spans="5:5" x14ac:dyDescent="0.3">
      <c r="E10883"/>
    </row>
    <row r="10884" spans="5:5" x14ac:dyDescent="0.3">
      <c r="E10884"/>
    </row>
    <row r="10885" spans="5:5" x14ac:dyDescent="0.3">
      <c r="E10885"/>
    </row>
    <row r="10886" spans="5:5" x14ac:dyDescent="0.3">
      <c r="E10886"/>
    </row>
    <row r="10887" spans="5:5" x14ac:dyDescent="0.3">
      <c r="E10887"/>
    </row>
    <row r="10888" spans="5:5" x14ac:dyDescent="0.3">
      <c r="E10888"/>
    </row>
    <row r="10889" spans="5:5" x14ac:dyDescent="0.3">
      <c r="E10889"/>
    </row>
    <row r="10890" spans="5:5" x14ac:dyDescent="0.3">
      <c r="E10890"/>
    </row>
    <row r="10891" spans="5:5" x14ac:dyDescent="0.3">
      <c r="E10891"/>
    </row>
    <row r="10892" spans="5:5" x14ac:dyDescent="0.3">
      <c r="E10892"/>
    </row>
    <row r="10893" spans="5:5" x14ac:dyDescent="0.3">
      <c r="E10893"/>
    </row>
    <row r="10894" spans="5:5" x14ac:dyDescent="0.3">
      <c r="E10894"/>
    </row>
    <row r="10895" spans="5:5" x14ac:dyDescent="0.3">
      <c r="E10895"/>
    </row>
    <row r="10896" spans="5:5" x14ac:dyDescent="0.3">
      <c r="E10896"/>
    </row>
    <row r="10897" spans="5:5" x14ac:dyDescent="0.3">
      <c r="E10897"/>
    </row>
    <row r="10898" spans="5:5" x14ac:dyDescent="0.3">
      <c r="E10898"/>
    </row>
    <row r="10899" spans="5:5" x14ac:dyDescent="0.3">
      <c r="E10899"/>
    </row>
    <row r="10900" spans="5:5" x14ac:dyDescent="0.3">
      <c r="E10900"/>
    </row>
    <row r="10901" spans="5:5" x14ac:dyDescent="0.3">
      <c r="E10901"/>
    </row>
    <row r="10902" spans="5:5" x14ac:dyDescent="0.3">
      <c r="E10902"/>
    </row>
    <row r="10903" spans="5:5" x14ac:dyDescent="0.3">
      <c r="E10903"/>
    </row>
    <row r="10904" spans="5:5" x14ac:dyDescent="0.3">
      <c r="E10904"/>
    </row>
    <row r="10905" spans="5:5" x14ac:dyDescent="0.3">
      <c r="E10905"/>
    </row>
    <row r="10906" spans="5:5" x14ac:dyDescent="0.3">
      <c r="E10906"/>
    </row>
    <row r="10907" spans="5:5" x14ac:dyDescent="0.3">
      <c r="E10907"/>
    </row>
    <row r="10908" spans="5:5" x14ac:dyDescent="0.3">
      <c r="E10908"/>
    </row>
    <row r="10909" spans="5:5" x14ac:dyDescent="0.3">
      <c r="E10909"/>
    </row>
    <row r="10910" spans="5:5" x14ac:dyDescent="0.3">
      <c r="E10910"/>
    </row>
    <row r="10911" spans="5:5" x14ac:dyDescent="0.3">
      <c r="E10911"/>
    </row>
    <row r="10912" spans="5:5" x14ac:dyDescent="0.3">
      <c r="E10912"/>
    </row>
    <row r="10913" spans="5:5" x14ac:dyDescent="0.3">
      <c r="E10913"/>
    </row>
    <row r="10914" spans="5:5" x14ac:dyDescent="0.3">
      <c r="E10914"/>
    </row>
    <row r="10915" spans="5:5" x14ac:dyDescent="0.3">
      <c r="E10915"/>
    </row>
    <row r="10916" spans="5:5" x14ac:dyDescent="0.3">
      <c r="E10916"/>
    </row>
    <row r="10917" spans="5:5" x14ac:dyDescent="0.3">
      <c r="E10917"/>
    </row>
    <row r="10918" spans="5:5" x14ac:dyDescent="0.3">
      <c r="E10918"/>
    </row>
    <row r="10919" spans="5:5" x14ac:dyDescent="0.3">
      <c r="E10919"/>
    </row>
    <row r="10920" spans="5:5" x14ac:dyDescent="0.3">
      <c r="E10920"/>
    </row>
    <row r="10921" spans="5:5" x14ac:dyDescent="0.3">
      <c r="E10921"/>
    </row>
    <row r="10922" spans="5:5" x14ac:dyDescent="0.3">
      <c r="E10922"/>
    </row>
    <row r="10923" spans="5:5" x14ac:dyDescent="0.3">
      <c r="E10923"/>
    </row>
    <row r="10924" spans="5:5" x14ac:dyDescent="0.3">
      <c r="E10924"/>
    </row>
    <row r="10925" spans="5:5" x14ac:dyDescent="0.3">
      <c r="E10925"/>
    </row>
    <row r="10926" spans="5:5" x14ac:dyDescent="0.3">
      <c r="E10926"/>
    </row>
    <row r="10927" spans="5:5" x14ac:dyDescent="0.3">
      <c r="E10927"/>
    </row>
    <row r="10928" spans="5:5" x14ac:dyDescent="0.3">
      <c r="E10928"/>
    </row>
    <row r="10929" spans="5:5" x14ac:dyDescent="0.3">
      <c r="E10929"/>
    </row>
    <row r="10930" spans="5:5" x14ac:dyDescent="0.3">
      <c r="E10930"/>
    </row>
    <row r="10931" spans="5:5" x14ac:dyDescent="0.3">
      <c r="E10931"/>
    </row>
    <row r="10932" spans="5:5" x14ac:dyDescent="0.3">
      <c r="E10932"/>
    </row>
    <row r="10933" spans="5:5" x14ac:dyDescent="0.3">
      <c r="E10933"/>
    </row>
    <row r="10934" spans="5:5" x14ac:dyDescent="0.3">
      <c r="E10934"/>
    </row>
    <row r="10935" spans="5:5" x14ac:dyDescent="0.3">
      <c r="E10935"/>
    </row>
    <row r="10936" spans="5:5" x14ac:dyDescent="0.3">
      <c r="E10936"/>
    </row>
    <row r="10937" spans="5:5" x14ac:dyDescent="0.3">
      <c r="E10937"/>
    </row>
    <row r="10938" spans="5:5" x14ac:dyDescent="0.3">
      <c r="E10938"/>
    </row>
    <row r="10939" spans="5:5" x14ac:dyDescent="0.3">
      <c r="E10939"/>
    </row>
    <row r="10940" spans="5:5" x14ac:dyDescent="0.3">
      <c r="E10940"/>
    </row>
    <row r="10941" spans="5:5" x14ac:dyDescent="0.3">
      <c r="E10941"/>
    </row>
    <row r="10942" spans="5:5" x14ac:dyDescent="0.3">
      <c r="E10942"/>
    </row>
    <row r="10943" spans="5:5" x14ac:dyDescent="0.3">
      <c r="E10943"/>
    </row>
    <row r="10944" spans="5:5" x14ac:dyDescent="0.3">
      <c r="E10944"/>
    </row>
    <row r="10945" spans="5:5" x14ac:dyDescent="0.3">
      <c r="E10945"/>
    </row>
    <row r="10946" spans="5:5" x14ac:dyDescent="0.3">
      <c r="E10946"/>
    </row>
    <row r="10947" spans="5:5" x14ac:dyDescent="0.3">
      <c r="E10947"/>
    </row>
    <row r="10948" spans="5:5" x14ac:dyDescent="0.3">
      <c r="E10948"/>
    </row>
    <row r="10949" spans="5:5" x14ac:dyDescent="0.3">
      <c r="E10949"/>
    </row>
    <row r="10950" spans="5:5" x14ac:dyDescent="0.3">
      <c r="E10950"/>
    </row>
    <row r="10951" spans="5:5" x14ac:dyDescent="0.3">
      <c r="E10951"/>
    </row>
    <row r="10952" spans="5:5" x14ac:dyDescent="0.3">
      <c r="E10952"/>
    </row>
    <row r="10953" spans="5:5" x14ac:dyDescent="0.3">
      <c r="E10953"/>
    </row>
    <row r="10954" spans="5:5" x14ac:dyDescent="0.3">
      <c r="E10954"/>
    </row>
    <row r="10955" spans="5:5" x14ac:dyDescent="0.3">
      <c r="E10955"/>
    </row>
    <row r="10956" spans="5:5" x14ac:dyDescent="0.3">
      <c r="E10956"/>
    </row>
    <row r="10957" spans="5:5" x14ac:dyDescent="0.3">
      <c r="E10957"/>
    </row>
    <row r="10958" spans="5:5" x14ac:dyDescent="0.3">
      <c r="E10958"/>
    </row>
    <row r="10959" spans="5:5" x14ac:dyDescent="0.3">
      <c r="E10959"/>
    </row>
    <row r="10960" spans="5:5" x14ac:dyDescent="0.3">
      <c r="E10960"/>
    </row>
    <row r="10961" spans="5:5" x14ac:dyDescent="0.3">
      <c r="E10961"/>
    </row>
    <row r="10962" spans="5:5" x14ac:dyDescent="0.3">
      <c r="E10962"/>
    </row>
    <row r="10963" spans="5:5" x14ac:dyDescent="0.3">
      <c r="E10963"/>
    </row>
    <row r="10964" spans="5:5" x14ac:dyDescent="0.3">
      <c r="E10964"/>
    </row>
    <row r="10965" spans="5:5" x14ac:dyDescent="0.3">
      <c r="E10965"/>
    </row>
    <row r="10966" spans="5:5" x14ac:dyDescent="0.3">
      <c r="E10966"/>
    </row>
    <row r="10967" spans="5:5" x14ac:dyDescent="0.3">
      <c r="E10967"/>
    </row>
    <row r="10968" spans="5:5" x14ac:dyDescent="0.3">
      <c r="E10968"/>
    </row>
    <row r="10969" spans="5:5" x14ac:dyDescent="0.3">
      <c r="E10969"/>
    </row>
    <row r="10970" spans="5:5" x14ac:dyDescent="0.3">
      <c r="E10970"/>
    </row>
    <row r="10971" spans="5:5" x14ac:dyDescent="0.3">
      <c r="E10971"/>
    </row>
    <row r="10972" spans="5:5" x14ac:dyDescent="0.3">
      <c r="E10972"/>
    </row>
    <row r="10973" spans="5:5" x14ac:dyDescent="0.3">
      <c r="E10973"/>
    </row>
    <row r="10974" spans="5:5" x14ac:dyDescent="0.3">
      <c r="E10974"/>
    </row>
    <row r="10975" spans="5:5" x14ac:dyDescent="0.3">
      <c r="E10975"/>
    </row>
    <row r="10976" spans="5:5" x14ac:dyDescent="0.3">
      <c r="E10976"/>
    </row>
    <row r="10977" spans="5:5" x14ac:dyDescent="0.3">
      <c r="E10977"/>
    </row>
    <row r="10978" spans="5:5" x14ac:dyDescent="0.3">
      <c r="E10978"/>
    </row>
    <row r="10979" spans="5:5" x14ac:dyDescent="0.3">
      <c r="E10979"/>
    </row>
    <row r="10980" spans="5:5" x14ac:dyDescent="0.3">
      <c r="E10980"/>
    </row>
    <row r="10981" spans="5:5" x14ac:dyDescent="0.3">
      <c r="E10981"/>
    </row>
    <row r="10982" spans="5:5" x14ac:dyDescent="0.3">
      <c r="E10982"/>
    </row>
    <row r="10983" spans="5:5" x14ac:dyDescent="0.3">
      <c r="E10983"/>
    </row>
    <row r="10984" spans="5:5" x14ac:dyDescent="0.3">
      <c r="E10984"/>
    </row>
    <row r="10985" spans="5:5" x14ac:dyDescent="0.3">
      <c r="E10985"/>
    </row>
    <row r="10986" spans="5:5" x14ac:dyDescent="0.3">
      <c r="E10986"/>
    </row>
    <row r="10987" spans="5:5" x14ac:dyDescent="0.3">
      <c r="E10987"/>
    </row>
    <row r="10988" spans="5:5" x14ac:dyDescent="0.3">
      <c r="E10988"/>
    </row>
    <row r="10989" spans="5:5" x14ac:dyDescent="0.3">
      <c r="E10989"/>
    </row>
    <row r="10990" spans="5:5" x14ac:dyDescent="0.3">
      <c r="E10990"/>
    </row>
    <row r="10991" spans="5:5" x14ac:dyDescent="0.3">
      <c r="E10991"/>
    </row>
    <row r="10992" spans="5:5" x14ac:dyDescent="0.3">
      <c r="E10992"/>
    </row>
    <row r="10993" spans="5:5" x14ac:dyDescent="0.3">
      <c r="E10993"/>
    </row>
    <row r="10994" spans="5:5" x14ac:dyDescent="0.3">
      <c r="E10994"/>
    </row>
    <row r="10995" spans="5:5" x14ac:dyDescent="0.3">
      <c r="E10995"/>
    </row>
    <row r="10996" spans="5:5" x14ac:dyDescent="0.3">
      <c r="E10996"/>
    </row>
    <row r="10997" spans="5:5" x14ac:dyDescent="0.3">
      <c r="E10997"/>
    </row>
    <row r="10998" spans="5:5" x14ac:dyDescent="0.3">
      <c r="E10998"/>
    </row>
    <row r="10999" spans="5:5" x14ac:dyDescent="0.3">
      <c r="E10999"/>
    </row>
    <row r="11000" spans="5:5" x14ac:dyDescent="0.3">
      <c r="E11000"/>
    </row>
    <row r="11001" spans="5:5" x14ac:dyDescent="0.3">
      <c r="E11001"/>
    </row>
    <row r="11002" spans="5:5" x14ac:dyDescent="0.3">
      <c r="E11002"/>
    </row>
    <row r="11003" spans="5:5" x14ac:dyDescent="0.3">
      <c r="E11003"/>
    </row>
    <row r="11004" spans="5:5" x14ac:dyDescent="0.3">
      <c r="E11004"/>
    </row>
    <row r="11005" spans="5:5" x14ac:dyDescent="0.3">
      <c r="E11005"/>
    </row>
    <row r="11006" spans="5:5" x14ac:dyDescent="0.3">
      <c r="E11006"/>
    </row>
    <row r="11007" spans="5:5" x14ac:dyDescent="0.3">
      <c r="E11007"/>
    </row>
    <row r="11008" spans="5:5" x14ac:dyDescent="0.3">
      <c r="E11008"/>
    </row>
    <row r="11009" spans="5:5" x14ac:dyDescent="0.3">
      <c r="E11009"/>
    </row>
    <row r="11010" spans="5:5" x14ac:dyDescent="0.3">
      <c r="E11010"/>
    </row>
    <row r="11011" spans="5:5" x14ac:dyDescent="0.3">
      <c r="E11011"/>
    </row>
    <row r="11012" spans="5:5" x14ac:dyDescent="0.3">
      <c r="E11012"/>
    </row>
    <row r="11013" spans="5:5" x14ac:dyDescent="0.3">
      <c r="E11013"/>
    </row>
    <row r="11014" spans="5:5" x14ac:dyDescent="0.3">
      <c r="E11014"/>
    </row>
    <row r="11015" spans="5:5" x14ac:dyDescent="0.3">
      <c r="E11015"/>
    </row>
    <row r="11016" spans="5:5" x14ac:dyDescent="0.3">
      <c r="E11016"/>
    </row>
    <row r="11017" spans="5:5" x14ac:dyDescent="0.3">
      <c r="E11017"/>
    </row>
    <row r="11018" spans="5:5" x14ac:dyDescent="0.3">
      <c r="E11018"/>
    </row>
    <row r="11019" spans="5:5" x14ac:dyDescent="0.3">
      <c r="E11019"/>
    </row>
    <row r="11020" spans="5:5" x14ac:dyDescent="0.3">
      <c r="E11020"/>
    </row>
    <row r="11021" spans="5:5" x14ac:dyDescent="0.3">
      <c r="E11021"/>
    </row>
    <row r="11022" spans="5:5" x14ac:dyDescent="0.3">
      <c r="E11022"/>
    </row>
    <row r="11023" spans="5:5" x14ac:dyDescent="0.3">
      <c r="E11023"/>
    </row>
    <row r="11024" spans="5:5" x14ac:dyDescent="0.3">
      <c r="E11024"/>
    </row>
    <row r="11025" spans="5:5" x14ac:dyDescent="0.3">
      <c r="E11025"/>
    </row>
    <row r="11026" spans="5:5" x14ac:dyDescent="0.3">
      <c r="E11026"/>
    </row>
    <row r="11027" spans="5:5" x14ac:dyDescent="0.3">
      <c r="E11027"/>
    </row>
    <row r="11028" spans="5:5" x14ac:dyDescent="0.3">
      <c r="E11028"/>
    </row>
    <row r="11029" spans="5:5" x14ac:dyDescent="0.3">
      <c r="E11029"/>
    </row>
    <row r="11030" spans="5:5" x14ac:dyDescent="0.3">
      <c r="E11030"/>
    </row>
    <row r="11031" spans="5:5" x14ac:dyDescent="0.3">
      <c r="E11031"/>
    </row>
    <row r="11032" spans="5:5" x14ac:dyDescent="0.3">
      <c r="E11032"/>
    </row>
    <row r="11033" spans="5:5" x14ac:dyDescent="0.3">
      <c r="E11033"/>
    </row>
    <row r="11034" spans="5:5" x14ac:dyDescent="0.3">
      <c r="E11034"/>
    </row>
    <row r="11035" spans="5:5" x14ac:dyDescent="0.3">
      <c r="E11035"/>
    </row>
    <row r="11036" spans="5:5" x14ac:dyDescent="0.3">
      <c r="E11036"/>
    </row>
    <row r="11037" spans="5:5" x14ac:dyDescent="0.3">
      <c r="E11037"/>
    </row>
    <row r="11038" spans="5:5" x14ac:dyDescent="0.3">
      <c r="E11038"/>
    </row>
    <row r="11039" spans="5:5" x14ac:dyDescent="0.3">
      <c r="E11039"/>
    </row>
    <row r="11040" spans="5:5" x14ac:dyDescent="0.3">
      <c r="E11040"/>
    </row>
    <row r="11041" spans="5:5" x14ac:dyDescent="0.3">
      <c r="E11041"/>
    </row>
    <row r="11042" spans="5:5" x14ac:dyDescent="0.3">
      <c r="E11042"/>
    </row>
    <row r="11043" spans="5:5" x14ac:dyDescent="0.3">
      <c r="E11043"/>
    </row>
    <row r="11044" spans="5:5" x14ac:dyDescent="0.3">
      <c r="E11044"/>
    </row>
    <row r="11045" spans="5:5" x14ac:dyDescent="0.3">
      <c r="E11045"/>
    </row>
    <row r="11046" spans="5:5" x14ac:dyDescent="0.3">
      <c r="E11046"/>
    </row>
    <row r="11047" spans="5:5" x14ac:dyDescent="0.3">
      <c r="E11047"/>
    </row>
    <row r="11048" spans="5:5" x14ac:dyDescent="0.3">
      <c r="E11048"/>
    </row>
    <row r="11049" spans="5:5" x14ac:dyDescent="0.3">
      <c r="E11049"/>
    </row>
    <row r="11050" spans="5:5" x14ac:dyDescent="0.3">
      <c r="E11050"/>
    </row>
    <row r="11051" spans="5:5" x14ac:dyDescent="0.3">
      <c r="E11051"/>
    </row>
    <row r="11052" spans="5:5" x14ac:dyDescent="0.3">
      <c r="E11052"/>
    </row>
    <row r="11053" spans="5:5" x14ac:dyDescent="0.3">
      <c r="E11053"/>
    </row>
    <row r="11054" spans="5:5" x14ac:dyDescent="0.3">
      <c r="E11054"/>
    </row>
    <row r="11055" spans="5:5" x14ac:dyDescent="0.3">
      <c r="E11055"/>
    </row>
    <row r="11056" spans="5:5" x14ac:dyDescent="0.3">
      <c r="E11056"/>
    </row>
    <row r="11057" spans="5:5" x14ac:dyDescent="0.3">
      <c r="E11057"/>
    </row>
    <row r="11058" spans="5:5" x14ac:dyDescent="0.3">
      <c r="E11058"/>
    </row>
    <row r="11059" spans="5:5" x14ac:dyDescent="0.3">
      <c r="E11059"/>
    </row>
    <row r="11060" spans="5:5" x14ac:dyDescent="0.3">
      <c r="E11060"/>
    </row>
    <row r="11061" spans="5:5" x14ac:dyDescent="0.3">
      <c r="E11061"/>
    </row>
    <row r="11062" spans="5:5" x14ac:dyDescent="0.3">
      <c r="E11062"/>
    </row>
    <row r="11063" spans="5:5" x14ac:dyDescent="0.3">
      <c r="E11063"/>
    </row>
    <row r="11064" spans="5:5" x14ac:dyDescent="0.3">
      <c r="E11064"/>
    </row>
    <row r="11065" spans="5:5" x14ac:dyDescent="0.3">
      <c r="E11065"/>
    </row>
    <row r="11066" spans="5:5" x14ac:dyDescent="0.3">
      <c r="E11066"/>
    </row>
    <row r="11067" spans="5:5" x14ac:dyDescent="0.3">
      <c r="E11067"/>
    </row>
    <row r="11068" spans="5:5" x14ac:dyDescent="0.3">
      <c r="E11068"/>
    </row>
    <row r="11069" spans="5:5" x14ac:dyDescent="0.3">
      <c r="E11069"/>
    </row>
    <row r="11070" spans="5:5" x14ac:dyDescent="0.3">
      <c r="E11070"/>
    </row>
    <row r="11071" spans="5:5" x14ac:dyDescent="0.3">
      <c r="E11071"/>
    </row>
    <row r="11072" spans="5:5" x14ac:dyDescent="0.3">
      <c r="E11072"/>
    </row>
    <row r="11073" spans="5:5" x14ac:dyDescent="0.3">
      <c r="E11073"/>
    </row>
    <row r="11074" spans="5:5" x14ac:dyDescent="0.3">
      <c r="E11074"/>
    </row>
    <row r="11075" spans="5:5" x14ac:dyDescent="0.3">
      <c r="E11075"/>
    </row>
    <row r="11076" spans="5:5" x14ac:dyDescent="0.3">
      <c r="E11076"/>
    </row>
    <row r="11077" spans="5:5" x14ac:dyDescent="0.3">
      <c r="E11077"/>
    </row>
    <row r="11078" spans="5:5" x14ac:dyDescent="0.3">
      <c r="E11078"/>
    </row>
    <row r="11079" spans="5:5" x14ac:dyDescent="0.3">
      <c r="E11079"/>
    </row>
    <row r="11080" spans="5:5" x14ac:dyDescent="0.3">
      <c r="E11080"/>
    </row>
    <row r="11081" spans="5:5" x14ac:dyDescent="0.3">
      <c r="E11081"/>
    </row>
    <row r="11082" spans="5:5" x14ac:dyDescent="0.3">
      <c r="E11082"/>
    </row>
    <row r="11083" spans="5:5" x14ac:dyDescent="0.3">
      <c r="E11083"/>
    </row>
    <row r="11084" spans="5:5" x14ac:dyDescent="0.3">
      <c r="E11084"/>
    </row>
    <row r="11085" spans="5:5" x14ac:dyDescent="0.3">
      <c r="E11085"/>
    </row>
    <row r="11086" spans="5:5" x14ac:dyDescent="0.3">
      <c r="E11086"/>
    </row>
    <row r="11087" spans="5:5" x14ac:dyDescent="0.3">
      <c r="E11087"/>
    </row>
    <row r="11088" spans="5:5" x14ac:dyDescent="0.3">
      <c r="E11088"/>
    </row>
    <row r="11089" spans="5:5" x14ac:dyDescent="0.3">
      <c r="E11089"/>
    </row>
    <row r="11090" spans="5:5" x14ac:dyDescent="0.3">
      <c r="E11090"/>
    </row>
    <row r="11091" spans="5:5" x14ac:dyDescent="0.3">
      <c r="E11091"/>
    </row>
    <row r="11092" spans="5:5" x14ac:dyDescent="0.3">
      <c r="E11092"/>
    </row>
    <row r="11093" spans="5:5" x14ac:dyDescent="0.3">
      <c r="E11093"/>
    </row>
    <row r="11094" spans="5:5" x14ac:dyDescent="0.3">
      <c r="E11094"/>
    </row>
    <row r="11095" spans="5:5" x14ac:dyDescent="0.3">
      <c r="E11095"/>
    </row>
    <row r="11096" spans="5:5" x14ac:dyDescent="0.3">
      <c r="E11096"/>
    </row>
    <row r="11097" spans="5:5" x14ac:dyDescent="0.3">
      <c r="E11097"/>
    </row>
    <row r="11098" spans="5:5" x14ac:dyDescent="0.3">
      <c r="E11098"/>
    </row>
    <row r="11099" spans="5:5" x14ac:dyDescent="0.3">
      <c r="E11099"/>
    </row>
    <row r="11100" spans="5:5" x14ac:dyDescent="0.3">
      <c r="E11100"/>
    </row>
    <row r="11101" spans="5:5" x14ac:dyDescent="0.3">
      <c r="E11101"/>
    </row>
    <row r="11102" spans="5:5" x14ac:dyDescent="0.3">
      <c r="E11102"/>
    </row>
    <row r="11103" spans="5:5" x14ac:dyDescent="0.3">
      <c r="E11103"/>
    </row>
    <row r="11104" spans="5:5" x14ac:dyDescent="0.3">
      <c r="E11104"/>
    </row>
    <row r="11105" spans="5:5" x14ac:dyDescent="0.3">
      <c r="E11105"/>
    </row>
    <row r="11106" spans="5:5" x14ac:dyDescent="0.3">
      <c r="E11106"/>
    </row>
    <row r="11107" spans="5:5" x14ac:dyDescent="0.3">
      <c r="E11107"/>
    </row>
    <row r="11108" spans="5:5" x14ac:dyDescent="0.3">
      <c r="E11108"/>
    </row>
    <row r="11109" spans="5:5" x14ac:dyDescent="0.3">
      <c r="E11109"/>
    </row>
    <row r="11110" spans="5:5" x14ac:dyDescent="0.3">
      <c r="E11110"/>
    </row>
    <row r="11111" spans="5:5" x14ac:dyDescent="0.3">
      <c r="E11111"/>
    </row>
    <row r="11112" spans="5:5" x14ac:dyDescent="0.3">
      <c r="E11112"/>
    </row>
    <row r="11113" spans="5:5" x14ac:dyDescent="0.3">
      <c r="E11113"/>
    </row>
    <row r="11114" spans="5:5" x14ac:dyDescent="0.3">
      <c r="E11114"/>
    </row>
    <row r="11115" spans="5:5" x14ac:dyDescent="0.3">
      <c r="E11115"/>
    </row>
    <row r="11116" spans="5:5" x14ac:dyDescent="0.3">
      <c r="E11116"/>
    </row>
    <row r="11117" spans="5:5" x14ac:dyDescent="0.3">
      <c r="E11117"/>
    </row>
    <row r="11118" spans="5:5" x14ac:dyDescent="0.3">
      <c r="E11118"/>
    </row>
    <row r="11119" spans="5:5" x14ac:dyDescent="0.3">
      <c r="E11119"/>
    </row>
    <row r="11120" spans="5:5" x14ac:dyDescent="0.3">
      <c r="E11120"/>
    </row>
    <row r="11121" spans="5:5" x14ac:dyDescent="0.3">
      <c r="E11121"/>
    </row>
    <row r="11122" spans="5:5" x14ac:dyDescent="0.3">
      <c r="E11122"/>
    </row>
    <row r="11123" spans="5:5" x14ac:dyDescent="0.3">
      <c r="E11123"/>
    </row>
    <row r="11124" spans="5:5" x14ac:dyDescent="0.3">
      <c r="E11124"/>
    </row>
    <row r="11125" spans="5:5" x14ac:dyDescent="0.3">
      <c r="E11125"/>
    </row>
    <row r="11126" spans="5:5" x14ac:dyDescent="0.3">
      <c r="E11126"/>
    </row>
    <row r="11127" spans="5:5" x14ac:dyDescent="0.3">
      <c r="E11127"/>
    </row>
    <row r="11128" spans="5:5" x14ac:dyDescent="0.3">
      <c r="E11128"/>
    </row>
    <row r="11129" spans="5:5" x14ac:dyDescent="0.3">
      <c r="E11129"/>
    </row>
    <row r="11130" spans="5:5" x14ac:dyDescent="0.3">
      <c r="E11130"/>
    </row>
    <row r="11131" spans="5:5" x14ac:dyDescent="0.3">
      <c r="E11131"/>
    </row>
    <row r="11132" spans="5:5" x14ac:dyDescent="0.3">
      <c r="E11132"/>
    </row>
    <row r="11133" spans="5:5" x14ac:dyDescent="0.3">
      <c r="E11133"/>
    </row>
    <row r="11134" spans="5:5" x14ac:dyDescent="0.3">
      <c r="E11134"/>
    </row>
    <row r="11135" spans="5:5" x14ac:dyDescent="0.3">
      <c r="E11135"/>
    </row>
    <row r="11136" spans="5:5" x14ac:dyDescent="0.3">
      <c r="E11136"/>
    </row>
    <row r="11137" spans="5:5" x14ac:dyDescent="0.3">
      <c r="E11137"/>
    </row>
    <row r="11138" spans="5:5" x14ac:dyDescent="0.3">
      <c r="E11138"/>
    </row>
    <row r="11139" spans="5:5" x14ac:dyDescent="0.3">
      <c r="E11139"/>
    </row>
    <row r="11140" spans="5:5" x14ac:dyDescent="0.3">
      <c r="E11140"/>
    </row>
    <row r="11141" spans="5:5" x14ac:dyDescent="0.3">
      <c r="E11141"/>
    </row>
    <row r="11142" spans="5:5" x14ac:dyDescent="0.3">
      <c r="E11142"/>
    </row>
    <row r="11143" spans="5:5" x14ac:dyDescent="0.3">
      <c r="E11143"/>
    </row>
    <row r="11144" spans="5:5" x14ac:dyDescent="0.3">
      <c r="E11144"/>
    </row>
    <row r="11145" spans="5:5" x14ac:dyDescent="0.3">
      <c r="E11145"/>
    </row>
    <row r="11146" spans="5:5" x14ac:dyDescent="0.3">
      <c r="E11146"/>
    </row>
    <row r="11147" spans="5:5" x14ac:dyDescent="0.3">
      <c r="E11147"/>
    </row>
    <row r="11148" spans="5:5" x14ac:dyDescent="0.3">
      <c r="E11148"/>
    </row>
    <row r="11149" spans="5:5" x14ac:dyDescent="0.3">
      <c r="E11149"/>
    </row>
    <row r="11150" spans="5:5" x14ac:dyDescent="0.3">
      <c r="E11150"/>
    </row>
    <row r="11151" spans="5:5" x14ac:dyDescent="0.3">
      <c r="E11151"/>
    </row>
    <row r="11152" spans="5:5" x14ac:dyDescent="0.3">
      <c r="E11152"/>
    </row>
    <row r="11153" spans="5:5" x14ac:dyDescent="0.3">
      <c r="E11153"/>
    </row>
    <row r="11154" spans="5:5" x14ac:dyDescent="0.3">
      <c r="E11154"/>
    </row>
    <row r="11155" spans="5:5" x14ac:dyDescent="0.3">
      <c r="E11155"/>
    </row>
    <row r="11156" spans="5:5" x14ac:dyDescent="0.3">
      <c r="E11156"/>
    </row>
    <row r="11157" spans="5:5" x14ac:dyDescent="0.3">
      <c r="E11157"/>
    </row>
    <row r="11158" spans="5:5" x14ac:dyDescent="0.3">
      <c r="E11158"/>
    </row>
    <row r="11159" spans="5:5" x14ac:dyDescent="0.3">
      <c r="E11159"/>
    </row>
    <row r="11160" spans="5:5" x14ac:dyDescent="0.3">
      <c r="E11160"/>
    </row>
    <row r="11161" spans="5:5" x14ac:dyDescent="0.3">
      <c r="E11161"/>
    </row>
    <row r="11162" spans="5:5" x14ac:dyDescent="0.3">
      <c r="E11162"/>
    </row>
    <row r="11163" spans="5:5" x14ac:dyDescent="0.3">
      <c r="E11163"/>
    </row>
    <row r="11164" spans="5:5" x14ac:dyDescent="0.3">
      <c r="E11164"/>
    </row>
    <row r="11165" spans="5:5" x14ac:dyDescent="0.3">
      <c r="E11165"/>
    </row>
    <row r="11166" spans="5:5" x14ac:dyDescent="0.3">
      <c r="E11166"/>
    </row>
    <row r="11167" spans="5:5" x14ac:dyDescent="0.3">
      <c r="E11167"/>
    </row>
    <row r="11168" spans="5:5" x14ac:dyDescent="0.3">
      <c r="E11168"/>
    </row>
    <row r="11169" spans="5:5" x14ac:dyDescent="0.3">
      <c r="E11169"/>
    </row>
    <row r="11170" spans="5:5" x14ac:dyDescent="0.3">
      <c r="E11170"/>
    </row>
    <row r="11171" spans="5:5" x14ac:dyDescent="0.3">
      <c r="E11171"/>
    </row>
    <row r="11172" spans="5:5" x14ac:dyDescent="0.3">
      <c r="E11172"/>
    </row>
    <row r="11173" spans="5:5" x14ac:dyDescent="0.3">
      <c r="E11173"/>
    </row>
    <row r="11174" spans="5:5" x14ac:dyDescent="0.3">
      <c r="E11174"/>
    </row>
    <row r="11175" spans="5:5" x14ac:dyDescent="0.3">
      <c r="E11175"/>
    </row>
    <row r="11176" spans="5:5" x14ac:dyDescent="0.3">
      <c r="E11176"/>
    </row>
    <row r="11177" spans="5:5" x14ac:dyDescent="0.3">
      <c r="E11177"/>
    </row>
    <row r="11178" spans="5:5" x14ac:dyDescent="0.3">
      <c r="E11178"/>
    </row>
    <row r="11179" spans="5:5" x14ac:dyDescent="0.3">
      <c r="E11179"/>
    </row>
    <row r="11180" spans="5:5" x14ac:dyDescent="0.3">
      <c r="E11180"/>
    </row>
    <row r="11181" spans="5:5" x14ac:dyDescent="0.3">
      <c r="E11181"/>
    </row>
    <row r="11182" spans="5:5" x14ac:dyDescent="0.3">
      <c r="E11182"/>
    </row>
    <row r="11183" spans="5:5" x14ac:dyDescent="0.3">
      <c r="E11183"/>
    </row>
    <row r="11184" spans="5:5" x14ac:dyDescent="0.3">
      <c r="E11184"/>
    </row>
    <row r="11185" spans="5:5" x14ac:dyDescent="0.3">
      <c r="E11185"/>
    </row>
    <row r="11186" spans="5:5" x14ac:dyDescent="0.3">
      <c r="E11186"/>
    </row>
    <row r="11187" spans="5:5" x14ac:dyDescent="0.3">
      <c r="E11187"/>
    </row>
    <row r="11188" spans="5:5" x14ac:dyDescent="0.3">
      <c r="E11188"/>
    </row>
    <row r="11189" spans="5:5" x14ac:dyDescent="0.3">
      <c r="E11189"/>
    </row>
    <row r="11190" spans="5:5" x14ac:dyDescent="0.3">
      <c r="E11190"/>
    </row>
    <row r="11191" spans="5:5" x14ac:dyDescent="0.3">
      <c r="E11191"/>
    </row>
    <row r="11192" spans="5:5" x14ac:dyDescent="0.3">
      <c r="E11192"/>
    </row>
    <row r="11193" spans="5:5" x14ac:dyDescent="0.3">
      <c r="E11193"/>
    </row>
    <row r="11194" spans="5:5" x14ac:dyDescent="0.3">
      <c r="E11194"/>
    </row>
    <row r="11195" spans="5:5" x14ac:dyDescent="0.3">
      <c r="E11195"/>
    </row>
    <row r="11196" spans="5:5" x14ac:dyDescent="0.3">
      <c r="E11196"/>
    </row>
    <row r="11197" spans="5:5" x14ac:dyDescent="0.3">
      <c r="E11197"/>
    </row>
    <row r="11198" spans="5:5" x14ac:dyDescent="0.3">
      <c r="E11198"/>
    </row>
    <row r="11199" spans="5:5" x14ac:dyDescent="0.3">
      <c r="E11199"/>
    </row>
    <row r="11200" spans="5:5" x14ac:dyDescent="0.3">
      <c r="E11200"/>
    </row>
    <row r="11201" spans="5:5" x14ac:dyDescent="0.3">
      <c r="E11201"/>
    </row>
    <row r="11202" spans="5:5" x14ac:dyDescent="0.3">
      <c r="E11202"/>
    </row>
    <row r="11203" spans="5:5" x14ac:dyDescent="0.3">
      <c r="E11203"/>
    </row>
    <row r="11204" spans="5:5" x14ac:dyDescent="0.3">
      <c r="E11204"/>
    </row>
    <row r="11205" spans="5:5" x14ac:dyDescent="0.3">
      <c r="E11205"/>
    </row>
    <row r="11206" spans="5:5" x14ac:dyDescent="0.3">
      <c r="E11206"/>
    </row>
    <row r="11207" spans="5:5" x14ac:dyDescent="0.3">
      <c r="E11207"/>
    </row>
    <row r="11208" spans="5:5" x14ac:dyDescent="0.3">
      <c r="E11208"/>
    </row>
    <row r="11209" spans="5:5" x14ac:dyDescent="0.3">
      <c r="E11209"/>
    </row>
    <row r="11210" spans="5:5" x14ac:dyDescent="0.3">
      <c r="E11210"/>
    </row>
    <row r="11211" spans="5:5" x14ac:dyDescent="0.3">
      <c r="E11211"/>
    </row>
    <row r="11212" spans="5:5" x14ac:dyDescent="0.3">
      <c r="E11212"/>
    </row>
    <row r="11213" spans="5:5" x14ac:dyDescent="0.3">
      <c r="E11213"/>
    </row>
    <row r="11214" spans="5:5" x14ac:dyDescent="0.3">
      <c r="E11214"/>
    </row>
    <row r="11215" spans="5:5" x14ac:dyDescent="0.3">
      <c r="E11215"/>
    </row>
    <row r="11216" spans="5:5" x14ac:dyDescent="0.3">
      <c r="E11216"/>
    </row>
    <row r="11217" spans="5:5" x14ac:dyDescent="0.3">
      <c r="E11217"/>
    </row>
    <row r="11218" spans="5:5" x14ac:dyDescent="0.3">
      <c r="E11218"/>
    </row>
    <row r="11219" spans="5:5" x14ac:dyDescent="0.3">
      <c r="E11219"/>
    </row>
    <row r="11220" spans="5:5" x14ac:dyDescent="0.3">
      <c r="E11220"/>
    </row>
    <row r="11221" spans="5:5" x14ac:dyDescent="0.3">
      <c r="E11221"/>
    </row>
    <row r="11222" spans="5:5" x14ac:dyDescent="0.3">
      <c r="E11222"/>
    </row>
    <row r="11223" spans="5:5" x14ac:dyDescent="0.3">
      <c r="E11223"/>
    </row>
    <row r="11224" spans="5:5" x14ac:dyDescent="0.3">
      <c r="E11224"/>
    </row>
    <row r="11225" spans="5:5" x14ac:dyDescent="0.3">
      <c r="E11225"/>
    </row>
    <row r="11226" spans="5:5" x14ac:dyDescent="0.3">
      <c r="E11226"/>
    </row>
    <row r="11227" spans="5:5" x14ac:dyDescent="0.3">
      <c r="E11227"/>
    </row>
    <row r="11228" spans="5:5" x14ac:dyDescent="0.3">
      <c r="E11228"/>
    </row>
    <row r="11229" spans="5:5" x14ac:dyDescent="0.3">
      <c r="E11229"/>
    </row>
    <row r="11230" spans="5:5" x14ac:dyDescent="0.3">
      <c r="E11230"/>
    </row>
    <row r="11231" spans="5:5" x14ac:dyDescent="0.3">
      <c r="E11231"/>
    </row>
    <row r="11232" spans="5:5" x14ac:dyDescent="0.3">
      <c r="E11232"/>
    </row>
    <row r="11233" spans="5:5" x14ac:dyDescent="0.3">
      <c r="E11233"/>
    </row>
    <row r="11234" spans="5:5" x14ac:dyDescent="0.3">
      <c r="E11234"/>
    </row>
    <row r="11235" spans="5:5" x14ac:dyDescent="0.3">
      <c r="E11235"/>
    </row>
    <row r="11236" spans="5:5" x14ac:dyDescent="0.3">
      <c r="E11236"/>
    </row>
    <row r="11237" spans="5:5" x14ac:dyDescent="0.3">
      <c r="E11237"/>
    </row>
    <row r="11238" spans="5:5" x14ac:dyDescent="0.3">
      <c r="E11238"/>
    </row>
    <row r="11239" spans="5:5" x14ac:dyDescent="0.3">
      <c r="E11239"/>
    </row>
    <row r="11240" spans="5:5" x14ac:dyDescent="0.3">
      <c r="E11240"/>
    </row>
    <row r="11241" spans="5:5" x14ac:dyDescent="0.3">
      <c r="E11241"/>
    </row>
    <row r="11242" spans="5:5" x14ac:dyDescent="0.3">
      <c r="E11242"/>
    </row>
    <row r="11243" spans="5:5" x14ac:dyDescent="0.3">
      <c r="E11243"/>
    </row>
    <row r="11244" spans="5:5" x14ac:dyDescent="0.3">
      <c r="E11244"/>
    </row>
    <row r="11245" spans="5:5" x14ac:dyDescent="0.3">
      <c r="E11245"/>
    </row>
    <row r="11246" spans="5:5" x14ac:dyDescent="0.3">
      <c r="E11246"/>
    </row>
    <row r="11247" spans="5:5" x14ac:dyDescent="0.3">
      <c r="E11247"/>
    </row>
    <row r="11248" spans="5:5" x14ac:dyDescent="0.3">
      <c r="E11248"/>
    </row>
    <row r="11249" spans="5:5" x14ac:dyDescent="0.3">
      <c r="E11249"/>
    </row>
    <row r="11250" spans="5:5" x14ac:dyDescent="0.3">
      <c r="E11250"/>
    </row>
    <row r="11251" spans="5:5" x14ac:dyDescent="0.3">
      <c r="E11251"/>
    </row>
    <row r="11252" spans="5:5" x14ac:dyDescent="0.3">
      <c r="E11252"/>
    </row>
    <row r="11253" spans="5:5" x14ac:dyDescent="0.3">
      <c r="E11253"/>
    </row>
    <row r="11254" spans="5:5" x14ac:dyDescent="0.3">
      <c r="E11254"/>
    </row>
    <row r="11255" spans="5:5" x14ac:dyDescent="0.3">
      <c r="E11255"/>
    </row>
    <row r="11256" spans="5:5" x14ac:dyDescent="0.3">
      <c r="E11256"/>
    </row>
    <row r="11257" spans="5:5" x14ac:dyDescent="0.3">
      <c r="E11257"/>
    </row>
    <row r="11258" spans="5:5" x14ac:dyDescent="0.3">
      <c r="E11258"/>
    </row>
    <row r="11259" spans="5:5" x14ac:dyDescent="0.3">
      <c r="E11259"/>
    </row>
    <row r="11260" spans="5:5" x14ac:dyDescent="0.3">
      <c r="E11260"/>
    </row>
    <row r="11261" spans="5:5" x14ac:dyDescent="0.3">
      <c r="E11261"/>
    </row>
    <row r="11262" spans="5:5" x14ac:dyDescent="0.3">
      <c r="E11262"/>
    </row>
    <row r="11263" spans="5:5" x14ac:dyDescent="0.3">
      <c r="E11263"/>
    </row>
    <row r="11264" spans="5:5" x14ac:dyDescent="0.3">
      <c r="E11264"/>
    </row>
    <row r="11265" spans="5:5" x14ac:dyDescent="0.3">
      <c r="E11265"/>
    </row>
    <row r="11266" spans="5:5" x14ac:dyDescent="0.3">
      <c r="E11266"/>
    </row>
    <row r="11267" spans="5:5" x14ac:dyDescent="0.3">
      <c r="E11267"/>
    </row>
    <row r="11268" spans="5:5" x14ac:dyDescent="0.3">
      <c r="E11268"/>
    </row>
    <row r="11269" spans="5:5" x14ac:dyDescent="0.3">
      <c r="E11269"/>
    </row>
    <row r="11270" spans="5:5" x14ac:dyDescent="0.3">
      <c r="E11270"/>
    </row>
    <row r="11271" spans="5:5" x14ac:dyDescent="0.3">
      <c r="E11271"/>
    </row>
    <row r="11272" spans="5:5" x14ac:dyDescent="0.3">
      <c r="E11272"/>
    </row>
    <row r="11273" spans="5:5" x14ac:dyDescent="0.3">
      <c r="E11273"/>
    </row>
    <row r="11274" spans="5:5" x14ac:dyDescent="0.3">
      <c r="E11274"/>
    </row>
    <row r="11275" spans="5:5" x14ac:dyDescent="0.3">
      <c r="E11275"/>
    </row>
    <row r="11276" spans="5:5" x14ac:dyDescent="0.3">
      <c r="E11276"/>
    </row>
    <row r="11277" spans="5:5" x14ac:dyDescent="0.3">
      <c r="E11277"/>
    </row>
    <row r="11278" spans="5:5" x14ac:dyDescent="0.3">
      <c r="E11278"/>
    </row>
    <row r="11279" spans="5:5" x14ac:dyDescent="0.3">
      <c r="E11279"/>
    </row>
    <row r="11280" spans="5:5" x14ac:dyDescent="0.3">
      <c r="E11280"/>
    </row>
    <row r="11281" spans="5:5" x14ac:dyDescent="0.3">
      <c r="E11281"/>
    </row>
    <row r="11282" spans="5:5" x14ac:dyDescent="0.3">
      <c r="E11282"/>
    </row>
    <row r="11283" spans="5:5" x14ac:dyDescent="0.3">
      <c r="E11283"/>
    </row>
    <row r="11284" spans="5:5" x14ac:dyDescent="0.3">
      <c r="E11284"/>
    </row>
    <row r="11285" spans="5:5" x14ac:dyDescent="0.3">
      <c r="E11285"/>
    </row>
    <row r="11286" spans="5:5" x14ac:dyDescent="0.3">
      <c r="E11286"/>
    </row>
    <row r="11287" spans="5:5" x14ac:dyDescent="0.3">
      <c r="E11287"/>
    </row>
    <row r="11288" spans="5:5" x14ac:dyDescent="0.3">
      <c r="E11288"/>
    </row>
    <row r="11289" spans="5:5" x14ac:dyDescent="0.3">
      <c r="E11289"/>
    </row>
    <row r="11290" spans="5:5" x14ac:dyDescent="0.3">
      <c r="E11290"/>
    </row>
    <row r="11291" spans="5:5" x14ac:dyDescent="0.3">
      <c r="E11291"/>
    </row>
    <row r="11292" spans="5:5" x14ac:dyDescent="0.3">
      <c r="E11292"/>
    </row>
    <row r="11293" spans="5:5" x14ac:dyDescent="0.3">
      <c r="E11293"/>
    </row>
    <row r="11294" spans="5:5" x14ac:dyDescent="0.3">
      <c r="E11294"/>
    </row>
    <row r="11295" spans="5:5" x14ac:dyDescent="0.3">
      <c r="E11295"/>
    </row>
    <row r="11296" spans="5:5" x14ac:dyDescent="0.3">
      <c r="E11296"/>
    </row>
    <row r="11297" spans="5:5" x14ac:dyDescent="0.3">
      <c r="E11297"/>
    </row>
    <row r="11298" spans="5:5" x14ac:dyDescent="0.3">
      <c r="E11298"/>
    </row>
    <row r="11299" spans="5:5" x14ac:dyDescent="0.3">
      <c r="E11299"/>
    </row>
    <row r="11300" spans="5:5" x14ac:dyDescent="0.3">
      <c r="E11300"/>
    </row>
    <row r="11301" spans="5:5" x14ac:dyDescent="0.3">
      <c r="E11301"/>
    </row>
    <row r="11302" spans="5:5" x14ac:dyDescent="0.3">
      <c r="E11302"/>
    </row>
    <row r="11303" spans="5:5" x14ac:dyDescent="0.3">
      <c r="E11303"/>
    </row>
    <row r="11304" spans="5:5" x14ac:dyDescent="0.3">
      <c r="E11304"/>
    </row>
    <row r="11305" spans="5:5" x14ac:dyDescent="0.3">
      <c r="E11305"/>
    </row>
    <row r="11306" spans="5:5" x14ac:dyDescent="0.3">
      <c r="E11306"/>
    </row>
    <row r="11307" spans="5:5" x14ac:dyDescent="0.3">
      <c r="E11307"/>
    </row>
    <row r="11308" spans="5:5" x14ac:dyDescent="0.3">
      <c r="E11308"/>
    </row>
    <row r="11309" spans="5:5" x14ac:dyDescent="0.3">
      <c r="E11309"/>
    </row>
    <row r="11310" spans="5:5" x14ac:dyDescent="0.3">
      <c r="E11310"/>
    </row>
    <row r="11311" spans="5:5" x14ac:dyDescent="0.3">
      <c r="E11311"/>
    </row>
    <row r="11312" spans="5:5" x14ac:dyDescent="0.3">
      <c r="E11312"/>
    </row>
    <row r="11313" spans="5:5" x14ac:dyDescent="0.3">
      <c r="E11313"/>
    </row>
    <row r="11314" spans="5:5" x14ac:dyDescent="0.3">
      <c r="E11314"/>
    </row>
    <row r="11315" spans="5:5" x14ac:dyDescent="0.3">
      <c r="E11315"/>
    </row>
    <row r="11316" spans="5:5" x14ac:dyDescent="0.3">
      <c r="E11316"/>
    </row>
    <row r="11317" spans="5:5" x14ac:dyDescent="0.3">
      <c r="E11317"/>
    </row>
    <row r="11318" spans="5:5" x14ac:dyDescent="0.3">
      <c r="E11318"/>
    </row>
    <row r="11319" spans="5:5" x14ac:dyDescent="0.3">
      <c r="E11319"/>
    </row>
    <row r="11320" spans="5:5" x14ac:dyDescent="0.3">
      <c r="E11320"/>
    </row>
    <row r="11321" spans="5:5" x14ac:dyDescent="0.3">
      <c r="E11321"/>
    </row>
    <row r="11322" spans="5:5" x14ac:dyDescent="0.3">
      <c r="E11322"/>
    </row>
    <row r="11323" spans="5:5" x14ac:dyDescent="0.3">
      <c r="E11323"/>
    </row>
    <row r="11324" spans="5:5" x14ac:dyDescent="0.3">
      <c r="E11324"/>
    </row>
    <row r="11325" spans="5:5" x14ac:dyDescent="0.3">
      <c r="E11325"/>
    </row>
    <row r="11326" spans="5:5" x14ac:dyDescent="0.3">
      <c r="E11326"/>
    </row>
    <row r="11327" spans="5:5" x14ac:dyDescent="0.3">
      <c r="E11327"/>
    </row>
    <row r="11328" spans="5:5" x14ac:dyDescent="0.3">
      <c r="E11328"/>
    </row>
    <row r="11329" spans="5:5" x14ac:dyDescent="0.3">
      <c r="E11329"/>
    </row>
    <row r="11330" spans="5:5" x14ac:dyDescent="0.3">
      <c r="E11330"/>
    </row>
    <row r="11331" spans="5:5" x14ac:dyDescent="0.3">
      <c r="E11331"/>
    </row>
    <row r="11332" spans="5:5" x14ac:dyDescent="0.3">
      <c r="E11332"/>
    </row>
    <row r="11333" spans="5:5" x14ac:dyDescent="0.3">
      <c r="E11333"/>
    </row>
    <row r="11334" spans="5:5" x14ac:dyDescent="0.3">
      <c r="E11334"/>
    </row>
    <row r="11335" spans="5:5" x14ac:dyDescent="0.3">
      <c r="E11335"/>
    </row>
    <row r="11336" spans="5:5" x14ac:dyDescent="0.3">
      <c r="E11336"/>
    </row>
    <row r="11337" spans="5:5" x14ac:dyDescent="0.3">
      <c r="E11337"/>
    </row>
    <row r="11338" spans="5:5" x14ac:dyDescent="0.3">
      <c r="E11338"/>
    </row>
    <row r="11339" spans="5:5" x14ac:dyDescent="0.3">
      <c r="E11339"/>
    </row>
    <row r="11340" spans="5:5" x14ac:dyDescent="0.3">
      <c r="E11340"/>
    </row>
    <row r="11341" spans="5:5" x14ac:dyDescent="0.3">
      <c r="E11341"/>
    </row>
    <row r="11342" spans="5:5" x14ac:dyDescent="0.3">
      <c r="E11342"/>
    </row>
    <row r="11343" spans="5:5" x14ac:dyDescent="0.3">
      <c r="E11343"/>
    </row>
    <row r="11344" spans="5:5" x14ac:dyDescent="0.3">
      <c r="E11344"/>
    </row>
    <row r="11345" spans="5:5" x14ac:dyDescent="0.3">
      <c r="E11345"/>
    </row>
    <row r="11346" spans="5:5" x14ac:dyDescent="0.3">
      <c r="E11346"/>
    </row>
    <row r="11347" spans="5:5" x14ac:dyDescent="0.3">
      <c r="E11347"/>
    </row>
    <row r="11348" spans="5:5" x14ac:dyDescent="0.3">
      <c r="E11348"/>
    </row>
    <row r="11349" spans="5:5" x14ac:dyDescent="0.3">
      <c r="E11349"/>
    </row>
    <row r="11350" spans="5:5" x14ac:dyDescent="0.3">
      <c r="E11350"/>
    </row>
    <row r="11351" spans="5:5" x14ac:dyDescent="0.3">
      <c r="E11351"/>
    </row>
    <row r="11352" spans="5:5" x14ac:dyDescent="0.3">
      <c r="E11352"/>
    </row>
    <row r="11353" spans="5:5" x14ac:dyDescent="0.3">
      <c r="E11353"/>
    </row>
    <row r="11354" spans="5:5" x14ac:dyDescent="0.3">
      <c r="E11354"/>
    </row>
    <row r="11355" spans="5:5" x14ac:dyDescent="0.3">
      <c r="E11355"/>
    </row>
    <row r="11356" spans="5:5" x14ac:dyDescent="0.3">
      <c r="E11356"/>
    </row>
    <row r="11357" spans="5:5" x14ac:dyDescent="0.3">
      <c r="E11357"/>
    </row>
    <row r="11358" spans="5:5" x14ac:dyDescent="0.3">
      <c r="E11358"/>
    </row>
    <row r="11359" spans="5:5" x14ac:dyDescent="0.3">
      <c r="E11359"/>
    </row>
    <row r="11360" spans="5:5" x14ac:dyDescent="0.3">
      <c r="E11360"/>
    </row>
    <row r="11361" spans="5:5" x14ac:dyDescent="0.3">
      <c r="E11361"/>
    </row>
    <row r="11362" spans="5:5" x14ac:dyDescent="0.3">
      <c r="E11362"/>
    </row>
    <row r="11363" spans="5:5" x14ac:dyDescent="0.3">
      <c r="E11363"/>
    </row>
    <row r="11364" spans="5:5" x14ac:dyDescent="0.3">
      <c r="E11364"/>
    </row>
    <row r="11365" spans="5:5" x14ac:dyDescent="0.3">
      <c r="E11365"/>
    </row>
    <row r="11366" spans="5:5" x14ac:dyDescent="0.3">
      <c r="E11366"/>
    </row>
    <row r="11367" spans="5:5" x14ac:dyDescent="0.3">
      <c r="E11367"/>
    </row>
    <row r="11368" spans="5:5" x14ac:dyDescent="0.3">
      <c r="E11368"/>
    </row>
    <row r="11369" spans="5:5" x14ac:dyDescent="0.3">
      <c r="E11369"/>
    </row>
    <row r="11370" spans="5:5" x14ac:dyDescent="0.3">
      <c r="E11370"/>
    </row>
    <row r="11371" spans="5:5" x14ac:dyDescent="0.3">
      <c r="E11371"/>
    </row>
    <row r="11372" spans="5:5" x14ac:dyDescent="0.3">
      <c r="E11372"/>
    </row>
    <row r="11373" spans="5:5" x14ac:dyDescent="0.3">
      <c r="E11373"/>
    </row>
    <row r="11374" spans="5:5" x14ac:dyDescent="0.3">
      <c r="E11374"/>
    </row>
    <row r="11375" spans="5:5" x14ac:dyDescent="0.3">
      <c r="E11375"/>
    </row>
    <row r="11376" spans="5:5" x14ac:dyDescent="0.3">
      <c r="E11376"/>
    </row>
    <row r="11377" spans="5:5" x14ac:dyDescent="0.3">
      <c r="E11377"/>
    </row>
    <row r="11378" spans="5:5" x14ac:dyDescent="0.3">
      <c r="E11378"/>
    </row>
    <row r="11379" spans="5:5" x14ac:dyDescent="0.3">
      <c r="E11379"/>
    </row>
    <row r="11380" spans="5:5" x14ac:dyDescent="0.3">
      <c r="E11380"/>
    </row>
    <row r="11381" spans="5:5" x14ac:dyDescent="0.3">
      <c r="E11381"/>
    </row>
    <row r="11382" spans="5:5" x14ac:dyDescent="0.3">
      <c r="E11382"/>
    </row>
    <row r="11383" spans="5:5" x14ac:dyDescent="0.3">
      <c r="E11383"/>
    </row>
    <row r="11384" spans="5:5" x14ac:dyDescent="0.3">
      <c r="E11384"/>
    </row>
    <row r="11385" spans="5:5" x14ac:dyDescent="0.3">
      <c r="E11385"/>
    </row>
    <row r="11386" spans="5:5" x14ac:dyDescent="0.3">
      <c r="E11386"/>
    </row>
    <row r="11387" spans="5:5" x14ac:dyDescent="0.3">
      <c r="E11387"/>
    </row>
    <row r="11388" spans="5:5" x14ac:dyDescent="0.3">
      <c r="E11388"/>
    </row>
    <row r="11389" spans="5:5" x14ac:dyDescent="0.3">
      <c r="E11389"/>
    </row>
    <row r="11390" spans="5:5" x14ac:dyDescent="0.3">
      <c r="E11390"/>
    </row>
    <row r="11391" spans="5:5" x14ac:dyDescent="0.3">
      <c r="E11391"/>
    </row>
    <row r="11392" spans="5:5" x14ac:dyDescent="0.3">
      <c r="E11392"/>
    </row>
    <row r="11393" spans="5:5" x14ac:dyDescent="0.3">
      <c r="E11393"/>
    </row>
    <row r="11394" spans="5:5" x14ac:dyDescent="0.3">
      <c r="E11394"/>
    </row>
    <row r="11395" spans="5:5" x14ac:dyDescent="0.3">
      <c r="E11395"/>
    </row>
    <row r="11396" spans="5:5" x14ac:dyDescent="0.3">
      <c r="E11396"/>
    </row>
    <row r="11397" spans="5:5" x14ac:dyDescent="0.3">
      <c r="E11397"/>
    </row>
    <row r="11398" spans="5:5" x14ac:dyDescent="0.3">
      <c r="E11398"/>
    </row>
    <row r="11399" spans="5:5" x14ac:dyDescent="0.3">
      <c r="E11399"/>
    </row>
    <row r="11400" spans="5:5" x14ac:dyDescent="0.3">
      <c r="E11400"/>
    </row>
    <row r="11401" spans="5:5" x14ac:dyDescent="0.3">
      <c r="E11401"/>
    </row>
    <row r="11402" spans="5:5" x14ac:dyDescent="0.3">
      <c r="E11402"/>
    </row>
    <row r="11403" spans="5:5" x14ac:dyDescent="0.3">
      <c r="E11403"/>
    </row>
    <row r="11404" spans="5:5" x14ac:dyDescent="0.3">
      <c r="E11404"/>
    </row>
    <row r="11405" spans="5:5" x14ac:dyDescent="0.3">
      <c r="E11405"/>
    </row>
    <row r="11406" spans="5:5" x14ac:dyDescent="0.3">
      <c r="E11406"/>
    </row>
    <row r="11407" spans="5:5" x14ac:dyDescent="0.3">
      <c r="E11407"/>
    </row>
    <row r="11408" spans="5:5" x14ac:dyDescent="0.3">
      <c r="E11408"/>
    </row>
    <row r="11409" spans="5:5" x14ac:dyDescent="0.3">
      <c r="E11409"/>
    </row>
    <row r="11410" spans="5:5" x14ac:dyDescent="0.3">
      <c r="E11410"/>
    </row>
    <row r="11411" spans="5:5" x14ac:dyDescent="0.3">
      <c r="E11411"/>
    </row>
    <row r="11412" spans="5:5" x14ac:dyDescent="0.3">
      <c r="E11412"/>
    </row>
    <row r="11413" spans="5:5" x14ac:dyDescent="0.3">
      <c r="E11413"/>
    </row>
    <row r="11414" spans="5:5" x14ac:dyDescent="0.3">
      <c r="E11414"/>
    </row>
    <row r="11415" spans="5:5" x14ac:dyDescent="0.3">
      <c r="E11415"/>
    </row>
    <row r="11416" spans="5:5" x14ac:dyDescent="0.3">
      <c r="E11416"/>
    </row>
    <row r="11417" spans="5:5" x14ac:dyDescent="0.3">
      <c r="E11417"/>
    </row>
    <row r="11418" spans="5:5" x14ac:dyDescent="0.3">
      <c r="E11418"/>
    </row>
    <row r="11419" spans="5:5" x14ac:dyDescent="0.3">
      <c r="E11419"/>
    </row>
    <row r="11420" spans="5:5" x14ac:dyDescent="0.3">
      <c r="E11420"/>
    </row>
    <row r="11421" spans="5:5" x14ac:dyDescent="0.3">
      <c r="E11421"/>
    </row>
    <row r="11422" spans="5:5" x14ac:dyDescent="0.3">
      <c r="E11422"/>
    </row>
    <row r="11423" spans="5:5" x14ac:dyDescent="0.3">
      <c r="E11423"/>
    </row>
    <row r="11424" spans="5:5" x14ac:dyDescent="0.3">
      <c r="E11424"/>
    </row>
    <row r="11425" spans="5:5" x14ac:dyDescent="0.3">
      <c r="E11425"/>
    </row>
    <row r="11426" spans="5:5" x14ac:dyDescent="0.3">
      <c r="E11426"/>
    </row>
    <row r="11427" spans="5:5" x14ac:dyDescent="0.3">
      <c r="E11427"/>
    </row>
    <row r="11428" spans="5:5" x14ac:dyDescent="0.3">
      <c r="E11428"/>
    </row>
    <row r="11429" spans="5:5" x14ac:dyDescent="0.3">
      <c r="E11429"/>
    </row>
    <row r="11430" spans="5:5" x14ac:dyDescent="0.3">
      <c r="E11430"/>
    </row>
    <row r="11431" spans="5:5" x14ac:dyDescent="0.3">
      <c r="E11431"/>
    </row>
    <row r="11432" spans="5:5" x14ac:dyDescent="0.3">
      <c r="E11432"/>
    </row>
    <row r="11433" spans="5:5" x14ac:dyDescent="0.3">
      <c r="E11433"/>
    </row>
    <row r="11434" spans="5:5" x14ac:dyDescent="0.3">
      <c r="E11434"/>
    </row>
    <row r="11435" spans="5:5" x14ac:dyDescent="0.3">
      <c r="E11435"/>
    </row>
    <row r="11436" spans="5:5" x14ac:dyDescent="0.3">
      <c r="E11436"/>
    </row>
    <row r="11437" spans="5:5" x14ac:dyDescent="0.3">
      <c r="E11437"/>
    </row>
    <row r="11438" spans="5:5" x14ac:dyDescent="0.3">
      <c r="E11438"/>
    </row>
    <row r="11439" spans="5:5" x14ac:dyDescent="0.3">
      <c r="E11439"/>
    </row>
    <row r="11440" spans="5:5" x14ac:dyDescent="0.3">
      <c r="E11440"/>
    </row>
    <row r="11441" spans="5:5" x14ac:dyDescent="0.3">
      <c r="E11441"/>
    </row>
    <row r="11442" spans="5:5" x14ac:dyDescent="0.3">
      <c r="E11442"/>
    </row>
    <row r="11443" spans="5:5" x14ac:dyDescent="0.3">
      <c r="E11443"/>
    </row>
    <row r="11444" spans="5:5" x14ac:dyDescent="0.3">
      <c r="E11444"/>
    </row>
    <row r="11445" spans="5:5" x14ac:dyDescent="0.3">
      <c r="E11445"/>
    </row>
    <row r="11446" spans="5:5" x14ac:dyDescent="0.3">
      <c r="E11446"/>
    </row>
    <row r="11447" spans="5:5" x14ac:dyDescent="0.3">
      <c r="E11447"/>
    </row>
    <row r="11448" spans="5:5" x14ac:dyDescent="0.3">
      <c r="E11448"/>
    </row>
    <row r="11449" spans="5:5" x14ac:dyDescent="0.3">
      <c r="E11449"/>
    </row>
    <row r="11450" spans="5:5" x14ac:dyDescent="0.3">
      <c r="E11450"/>
    </row>
    <row r="11451" spans="5:5" x14ac:dyDescent="0.3">
      <c r="E11451"/>
    </row>
    <row r="11452" spans="5:5" x14ac:dyDescent="0.3">
      <c r="E11452"/>
    </row>
    <row r="11453" spans="5:5" x14ac:dyDescent="0.3">
      <c r="E11453"/>
    </row>
    <row r="11454" spans="5:5" x14ac:dyDescent="0.3">
      <c r="E11454"/>
    </row>
    <row r="11455" spans="5:5" x14ac:dyDescent="0.3">
      <c r="E11455"/>
    </row>
    <row r="11456" spans="5:5" x14ac:dyDescent="0.3">
      <c r="E11456"/>
    </row>
    <row r="11457" spans="5:5" x14ac:dyDescent="0.3">
      <c r="E11457"/>
    </row>
    <row r="11458" spans="5:5" x14ac:dyDescent="0.3">
      <c r="E11458"/>
    </row>
    <row r="11459" spans="5:5" x14ac:dyDescent="0.3">
      <c r="E11459"/>
    </row>
    <row r="11460" spans="5:5" x14ac:dyDescent="0.3">
      <c r="E11460"/>
    </row>
    <row r="11461" spans="5:5" x14ac:dyDescent="0.3">
      <c r="E11461"/>
    </row>
    <row r="11462" spans="5:5" x14ac:dyDescent="0.3">
      <c r="E11462"/>
    </row>
    <row r="11463" spans="5:5" x14ac:dyDescent="0.3">
      <c r="E11463"/>
    </row>
    <row r="11464" spans="5:5" x14ac:dyDescent="0.3">
      <c r="E11464"/>
    </row>
    <row r="11465" spans="5:5" x14ac:dyDescent="0.3">
      <c r="E11465"/>
    </row>
    <row r="11466" spans="5:5" x14ac:dyDescent="0.3">
      <c r="E11466"/>
    </row>
    <row r="11467" spans="5:5" x14ac:dyDescent="0.3">
      <c r="E11467"/>
    </row>
    <row r="11468" spans="5:5" x14ac:dyDescent="0.3">
      <c r="E11468"/>
    </row>
    <row r="11469" spans="5:5" x14ac:dyDescent="0.3">
      <c r="E11469"/>
    </row>
    <row r="11470" spans="5:5" x14ac:dyDescent="0.3">
      <c r="E11470"/>
    </row>
    <row r="11471" spans="5:5" x14ac:dyDescent="0.3">
      <c r="E11471"/>
    </row>
    <row r="11472" spans="5:5" x14ac:dyDescent="0.3">
      <c r="E11472"/>
    </row>
    <row r="11473" spans="5:5" x14ac:dyDescent="0.3">
      <c r="E11473"/>
    </row>
    <row r="11474" spans="5:5" x14ac:dyDescent="0.3">
      <c r="E11474"/>
    </row>
    <row r="11475" spans="5:5" x14ac:dyDescent="0.3">
      <c r="E11475"/>
    </row>
    <row r="11476" spans="5:5" x14ac:dyDescent="0.3">
      <c r="E11476"/>
    </row>
    <row r="11477" spans="5:5" x14ac:dyDescent="0.3">
      <c r="E11477"/>
    </row>
    <row r="11478" spans="5:5" x14ac:dyDescent="0.3">
      <c r="E11478"/>
    </row>
    <row r="11479" spans="5:5" x14ac:dyDescent="0.3">
      <c r="E11479"/>
    </row>
    <row r="11480" spans="5:5" x14ac:dyDescent="0.3">
      <c r="E11480"/>
    </row>
    <row r="11481" spans="5:5" x14ac:dyDescent="0.3">
      <c r="E11481"/>
    </row>
    <row r="11482" spans="5:5" x14ac:dyDescent="0.3">
      <c r="E11482"/>
    </row>
    <row r="11483" spans="5:5" x14ac:dyDescent="0.3">
      <c r="E11483"/>
    </row>
    <row r="11484" spans="5:5" x14ac:dyDescent="0.3">
      <c r="E11484"/>
    </row>
    <row r="11485" spans="5:5" x14ac:dyDescent="0.3">
      <c r="E11485"/>
    </row>
    <row r="11486" spans="5:5" x14ac:dyDescent="0.3">
      <c r="E11486"/>
    </row>
    <row r="11487" spans="5:5" x14ac:dyDescent="0.3">
      <c r="E11487"/>
    </row>
    <row r="11488" spans="5:5" x14ac:dyDescent="0.3">
      <c r="E11488"/>
    </row>
    <row r="11489" spans="5:5" x14ac:dyDescent="0.3">
      <c r="E11489"/>
    </row>
    <row r="11490" spans="5:5" x14ac:dyDescent="0.3">
      <c r="E11490"/>
    </row>
    <row r="11491" spans="5:5" x14ac:dyDescent="0.3">
      <c r="E11491"/>
    </row>
    <row r="11492" spans="5:5" x14ac:dyDescent="0.3">
      <c r="E11492"/>
    </row>
    <row r="11493" spans="5:5" x14ac:dyDescent="0.3">
      <c r="E11493"/>
    </row>
    <row r="11494" spans="5:5" x14ac:dyDescent="0.3">
      <c r="E11494"/>
    </row>
    <row r="11495" spans="5:5" x14ac:dyDescent="0.3">
      <c r="E11495"/>
    </row>
    <row r="11496" spans="5:5" x14ac:dyDescent="0.3">
      <c r="E11496"/>
    </row>
    <row r="11497" spans="5:5" x14ac:dyDescent="0.3">
      <c r="E11497"/>
    </row>
    <row r="11498" spans="5:5" x14ac:dyDescent="0.3">
      <c r="E11498"/>
    </row>
    <row r="11499" spans="5:5" x14ac:dyDescent="0.3">
      <c r="E11499"/>
    </row>
    <row r="11500" spans="5:5" x14ac:dyDescent="0.3">
      <c r="E11500"/>
    </row>
    <row r="11501" spans="5:5" x14ac:dyDescent="0.3">
      <c r="E11501"/>
    </row>
    <row r="11502" spans="5:5" x14ac:dyDescent="0.3">
      <c r="E11502"/>
    </row>
    <row r="11503" spans="5:5" x14ac:dyDescent="0.3">
      <c r="E11503"/>
    </row>
    <row r="11504" spans="5:5" x14ac:dyDescent="0.3">
      <c r="E11504"/>
    </row>
    <row r="11505" spans="5:5" x14ac:dyDescent="0.3">
      <c r="E11505"/>
    </row>
    <row r="11506" spans="5:5" x14ac:dyDescent="0.3">
      <c r="E11506"/>
    </row>
    <row r="11507" spans="5:5" x14ac:dyDescent="0.3">
      <c r="E11507"/>
    </row>
    <row r="11508" spans="5:5" x14ac:dyDescent="0.3">
      <c r="E11508"/>
    </row>
    <row r="11509" spans="5:5" x14ac:dyDescent="0.3">
      <c r="E11509"/>
    </row>
    <row r="11510" spans="5:5" x14ac:dyDescent="0.3">
      <c r="E11510"/>
    </row>
    <row r="11511" spans="5:5" x14ac:dyDescent="0.3">
      <c r="E11511"/>
    </row>
    <row r="11512" spans="5:5" x14ac:dyDescent="0.3">
      <c r="E11512"/>
    </row>
    <row r="11513" spans="5:5" x14ac:dyDescent="0.3">
      <c r="E11513"/>
    </row>
    <row r="11514" spans="5:5" x14ac:dyDescent="0.3">
      <c r="E11514"/>
    </row>
    <row r="11515" spans="5:5" x14ac:dyDescent="0.3">
      <c r="E11515"/>
    </row>
    <row r="11516" spans="5:5" x14ac:dyDescent="0.3">
      <c r="E11516"/>
    </row>
    <row r="11517" spans="5:5" x14ac:dyDescent="0.3">
      <c r="E11517"/>
    </row>
    <row r="11518" spans="5:5" x14ac:dyDescent="0.3">
      <c r="E11518"/>
    </row>
    <row r="11519" spans="5:5" x14ac:dyDescent="0.3">
      <c r="E11519"/>
    </row>
    <row r="11520" spans="5:5" x14ac:dyDescent="0.3">
      <c r="E11520"/>
    </row>
    <row r="11521" spans="5:5" x14ac:dyDescent="0.3">
      <c r="E11521"/>
    </row>
    <row r="11522" spans="5:5" x14ac:dyDescent="0.3">
      <c r="E11522"/>
    </row>
    <row r="11523" spans="5:5" x14ac:dyDescent="0.3">
      <c r="E11523"/>
    </row>
    <row r="11524" spans="5:5" x14ac:dyDescent="0.3">
      <c r="E11524"/>
    </row>
    <row r="11525" spans="5:5" x14ac:dyDescent="0.3">
      <c r="E11525"/>
    </row>
    <row r="11526" spans="5:5" x14ac:dyDescent="0.3">
      <c r="E11526"/>
    </row>
    <row r="11527" spans="5:5" x14ac:dyDescent="0.3">
      <c r="E11527"/>
    </row>
    <row r="11528" spans="5:5" x14ac:dyDescent="0.3">
      <c r="E11528"/>
    </row>
    <row r="11529" spans="5:5" x14ac:dyDescent="0.3">
      <c r="E11529"/>
    </row>
    <row r="11530" spans="5:5" x14ac:dyDescent="0.3">
      <c r="E11530"/>
    </row>
    <row r="11531" spans="5:5" x14ac:dyDescent="0.3">
      <c r="E11531"/>
    </row>
    <row r="11532" spans="5:5" x14ac:dyDescent="0.3">
      <c r="E11532"/>
    </row>
    <row r="11533" spans="5:5" x14ac:dyDescent="0.3">
      <c r="E11533"/>
    </row>
    <row r="11534" spans="5:5" x14ac:dyDescent="0.3">
      <c r="E11534"/>
    </row>
    <row r="11535" spans="5:5" x14ac:dyDescent="0.3">
      <c r="E11535"/>
    </row>
    <row r="11536" spans="5:5" x14ac:dyDescent="0.3">
      <c r="E11536"/>
    </row>
    <row r="11537" spans="5:5" x14ac:dyDescent="0.3">
      <c r="E11537"/>
    </row>
    <row r="11538" spans="5:5" x14ac:dyDescent="0.3">
      <c r="E11538"/>
    </row>
    <row r="11539" spans="5:5" x14ac:dyDescent="0.3">
      <c r="E11539"/>
    </row>
    <row r="11540" spans="5:5" x14ac:dyDescent="0.3">
      <c r="E11540"/>
    </row>
    <row r="11541" spans="5:5" x14ac:dyDescent="0.3">
      <c r="E11541"/>
    </row>
    <row r="11542" spans="5:5" x14ac:dyDescent="0.3">
      <c r="E11542"/>
    </row>
    <row r="11543" spans="5:5" x14ac:dyDescent="0.3">
      <c r="E11543"/>
    </row>
    <row r="11544" spans="5:5" x14ac:dyDescent="0.3">
      <c r="E11544"/>
    </row>
    <row r="11545" spans="5:5" x14ac:dyDescent="0.3">
      <c r="E11545"/>
    </row>
    <row r="11546" spans="5:5" x14ac:dyDescent="0.3">
      <c r="E11546"/>
    </row>
    <row r="11547" spans="5:5" x14ac:dyDescent="0.3">
      <c r="E11547"/>
    </row>
    <row r="11548" spans="5:5" x14ac:dyDescent="0.3">
      <c r="E11548"/>
    </row>
    <row r="11549" spans="5:5" x14ac:dyDescent="0.3">
      <c r="E11549"/>
    </row>
    <row r="11550" spans="5:5" x14ac:dyDescent="0.3">
      <c r="E11550"/>
    </row>
    <row r="11551" spans="5:5" x14ac:dyDescent="0.3">
      <c r="E11551"/>
    </row>
    <row r="11552" spans="5:5" x14ac:dyDescent="0.3">
      <c r="E11552"/>
    </row>
    <row r="11553" spans="5:5" x14ac:dyDescent="0.3">
      <c r="E11553"/>
    </row>
    <row r="11554" spans="5:5" x14ac:dyDescent="0.3">
      <c r="E11554"/>
    </row>
    <row r="11555" spans="5:5" x14ac:dyDescent="0.3">
      <c r="E11555"/>
    </row>
    <row r="11556" spans="5:5" x14ac:dyDescent="0.3">
      <c r="E11556"/>
    </row>
    <row r="11557" spans="5:5" x14ac:dyDescent="0.3">
      <c r="E11557"/>
    </row>
    <row r="11558" spans="5:5" x14ac:dyDescent="0.3">
      <c r="E11558"/>
    </row>
    <row r="11559" spans="5:5" x14ac:dyDescent="0.3">
      <c r="E11559"/>
    </row>
    <row r="11560" spans="5:5" x14ac:dyDescent="0.3">
      <c r="E11560"/>
    </row>
    <row r="11561" spans="5:5" x14ac:dyDescent="0.3">
      <c r="E11561"/>
    </row>
    <row r="11562" spans="5:5" x14ac:dyDescent="0.3">
      <c r="E11562"/>
    </row>
    <row r="11563" spans="5:5" x14ac:dyDescent="0.3">
      <c r="E11563"/>
    </row>
    <row r="11564" spans="5:5" x14ac:dyDescent="0.3">
      <c r="E11564"/>
    </row>
    <row r="11565" spans="5:5" x14ac:dyDescent="0.3">
      <c r="E11565"/>
    </row>
    <row r="11566" spans="5:5" x14ac:dyDescent="0.3">
      <c r="E11566"/>
    </row>
    <row r="11567" spans="5:5" x14ac:dyDescent="0.3">
      <c r="E11567"/>
    </row>
    <row r="11568" spans="5:5" x14ac:dyDescent="0.3">
      <c r="E11568"/>
    </row>
    <row r="11569" spans="5:5" x14ac:dyDescent="0.3">
      <c r="E11569"/>
    </row>
    <row r="11570" spans="5:5" x14ac:dyDescent="0.3">
      <c r="E11570"/>
    </row>
    <row r="11571" spans="5:5" x14ac:dyDescent="0.3">
      <c r="E11571"/>
    </row>
    <row r="11572" spans="5:5" x14ac:dyDescent="0.3">
      <c r="E11572"/>
    </row>
    <row r="11573" spans="5:5" x14ac:dyDescent="0.3">
      <c r="E11573"/>
    </row>
    <row r="11574" spans="5:5" x14ac:dyDescent="0.3">
      <c r="E11574"/>
    </row>
    <row r="11575" spans="5:5" x14ac:dyDescent="0.3">
      <c r="E11575"/>
    </row>
    <row r="11576" spans="5:5" x14ac:dyDescent="0.3">
      <c r="E11576"/>
    </row>
    <row r="11577" spans="5:5" x14ac:dyDescent="0.3">
      <c r="E11577"/>
    </row>
    <row r="11578" spans="5:5" x14ac:dyDescent="0.3">
      <c r="E11578"/>
    </row>
    <row r="11579" spans="5:5" x14ac:dyDescent="0.3">
      <c r="E11579"/>
    </row>
    <row r="11580" spans="5:5" x14ac:dyDescent="0.3">
      <c r="E11580"/>
    </row>
    <row r="11581" spans="5:5" x14ac:dyDescent="0.3">
      <c r="E11581"/>
    </row>
    <row r="11582" spans="5:5" x14ac:dyDescent="0.3">
      <c r="E11582"/>
    </row>
    <row r="11583" spans="5:5" x14ac:dyDescent="0.3">
      <c r="E11583"/>
    </row>
    <row r="11584" spans="5:5" x14ac:dyDescent="0.3">
      <c r="E11584"/>
    </row>
    <row r="11585" spans="5:5" x14ac:dyDescent="0.3">
      <c r="E11585"/>
    </row>
    <row r="11586" spans="5:5" x14ac:dyDescent="0.3">
      <c r="E11586"/>
    </row>
    <row r="11587" spans="5:5" x14ac:dyDescent="0.3">
      <c r="E11587"/>
    </row>
    <row r="11588" spans="5:5" x14ac:dyDescent="0.3">
      <c r="E11588"/>
    </row>
    <row r="11589" spans="5:5" x14ac:dyDescent="0.3">
      <c r="E11589"/>
    </row>
    <row r="11590" spans="5:5" x14ac:dyDescent="0.3">
      <c r="E11590"/>
    </row>
    <row r="11591" spans="5:5" x14ac:dyDescent="0.3">
      <c r="E11591"/>
    </row>
    <row r="11592" spans="5:5" x14ac:dyDescent="0.3">
      <c r="E11592"/>
    </row>
    <row r="11593" spans="5:5" x14ac:dyDescent="0.3">
      <c r="E11593"/>
    </row>
    <row r="11594" spans="5:5" x14ac:dyDescent="0.3">
      <c r="E11594"/>
    </row>
    <row r="11595" spans="5:5" x14ac:dyDescent="0.3">
      <c r="E11595"/>
    </row>
    <row r="11596" spans="5:5" x14ac:dyDescent="0.3">
      <c r="E11596"/>
    </row>
    <row r="11597" spans="5:5" x14ac:dyDescent="0.3">
      <c r="E11597"/>
    </row>
    <row r="11598" spans="5:5" x14ac:dyDescent="0.3">
      <c r="E11598"/>
    </row>
    <row r="11599" spans="5:5" x14ac:dyDescent="0.3">
      <c r="E11599"/>
    </row>
    <row r="11600" spans="5:5" x14ac:dyDescent="0.3">
      <c r="E11600"/>
    </row>
    <row r="11601" spans="5:5" x14ac:dyDescent="0.3">
      <c r="E11601"/>
    </row>
    <row r="11602" spans="5:5" x14ac:dyDescent="0.3">
      <c r="E11602"/>
    </row>
    <row r="11603" spans="5:5" x14ac:dyDescent="0.3">
      <c r="E11603"/>
    </row>
    <row r="11604" spans="5:5" x14ac:dyDescent="0.3">
      <c r="E11604"/>
    </row>
    <row r="11605" spans="5:5" x14ac:dyDescent="0.3">
      <c r="E11605"/>
    </row>
    <row r="11606" spans="5:5" x14ac:dyDescent="0.3">
      <c r="E11606"/>
    </row>
    <row r="11607" spans="5:5" x14ac:dyDescent="0.3">
      <c r="E11607"/>
    </row>
    <row r="11608" spans="5:5" x14ac:dyDescent="0.3">
      <c r="E11608"/>
    </row>
    <row r="11609" spans="5:5" x14ac:dyDescent="0.3">
      <c r="E11609"/>
    </row>
    <row r="11610" spans="5:5" x14ac:dyDescent="0.3">
      <c r="E11610"/>
    </row>
    <row r="11611" spans="5:5" x14ac:dyDescent="0.3">
      <c r="E11611"/>
    </row>
    <row r="11612" spans="5:5" x14ac:dyDescent="0.3">
      <c r="E11612"/>
    </row>
    <row r="11613" spans="5:5" x14ac:dyDescent="0.3">
      <c r="E11613"/>
    </row>
    <row r="11614" spans="5:5" x14ac:dyDescent="0.3">
      <c r="E11614"/>
    </row>
    <row r="11615" spans="5:5" x14ac:dyDescent="0.3">
      <c r="E11615"/>
    </row>
    <row r="11616" spans="5:5" x14ac:dyDescent="0.3">
      <c r="E11616"/>
    </row>
    <row r="11617" spans="5:5" x14ac:dyDescent="0.3">
      <c r="E11617"/>
    </row>
    <row r="11618" spans="5:5" x14ac:dyDescent="0.3">
      <c r="E11618"/>
    </row>
    <row r="11619" spans="5:5" x14ac:dyDescent="0.3">
      <c r="E11619"/>
    </row>
    <row r="11620" spans="5:5" x14ac:dyDescent="0.3">
      <c r="E11620"/>
    </row>
    <row r="11621" spans="5:5" x14ac:dyDescent="0.3">
      <c r="E11621"/>
    </row>
    <row r="11622" spans="5:5" x14ac:dyDescent="0.3">
      <c r="E11622"/>
    </row>
    <row r="11623" spans="5:5" x14ac:dyDescent="0.3">
      <c r="E11623"/>
    </row>
    <row r="11624" spans="5:5" x14ac:dyDescent="0.3">
      <c r="E11624"/>
    </row>
    <row r="11625" spans="5:5" x14ac:dyDescent="0.3">
      <c r="E11625"/>
    </row>
    <row r="11626" spans="5:5" x14ac:dyDescent="0.3">
      <c r="E11626"/>
    </row>
    <row r="11627" spans="5:5" x14ac:dyDescent="0.3">
      <c r="E11627"/>
    </row>
    <row r="11628" spans="5:5" x14ac:dyDescent="0.3">
      <c r="E11628"/>
    </row>
    <row r="11629" spans="5:5" x14ac:dyDescent="0.3">
      <c r="E11629"/>
    </row>
    <row r="11630" spans="5:5" x14ac:dyDescent="0.3">
      <c r="E11630"/>
    </row>
    <row r="11631" spans="5:5" x14ac:dyDescent="0.3">
      <c r="E11631"/>
    </row>
    <row r="11632" spans="5:5" x14ac:dyDescent="0.3">
      <c r="E11632"/>
    </row>
    <row r="11633" spans="5:5" x14ac:dyDescent="0.3">
      <c r="E11633"/>
    </row>
    <row r="11634" spans="5:5" x14ac:dyDescent="0.3">
      <c r="E11634"/>
    </row>
    <row r="11635" spans="5:5" x14ac:dyDescent="0.3">
      <c r="E11635"/>
    </row>
    <row r="11636" spans="5:5" x14ac:dyDescent="0.3">
      <c r="E11636"/>
    </row>
    <row r="11637" spans="5:5" x14ac:dyDescent="0.3">
      <c r="E11637"/>
    </row>
    <row r="11638" spans="5:5" x14ac:dyDescent="0.3">
      <c r="E11638"/>
    </row>
    <row r="11639" spans="5:5" x14ac:dyDescent="0.3">
      <c r="E11639"/>
    </row>
    <row r="11640" spans="5:5" x14ac:dyDescent="0.3">
      <c r="E11640"/>
    </row>
    <row r="11641" spans="5:5" x14ac:dyDescent="0.3">
      <c r="E11641"/>
    </row>
    <row r="11642" spans="5:5" x14ac:dyDescent="0.3">
      <c r="E11642"/>
    </row>
    <row r="11643" spans="5:5" x14ac:dyDescent="0.3">
      <c r="E11643"/>
    </row>
    <row r="11644" spans="5:5" x14ac:dyDescent="0.3">
      <c r="E11644"/>
    </row>
    <row r="11645" spans="5:5" x14ac:dyDescent="0.3">
      <c r="E11645"/>
    </row>
    <row r="11646" spans="5:5" x14ac:dyDescent="0.3">
      <c r="E11646"/>
    </row>
    <row r="11647" spans="5:5" x14ac:dyDescent="0.3">
      <c r="E11647"/>
    </row>
    <row r="11648" spans="5:5" x14ac:dyDescent="0.3">
      <c r="E11648"/>
    </row>
    <row r="11649" spans="5:5" x14ac:dyDescent="0.3">
      <c r="E11649"/>
    </row>
    <row r="11650" spans="5:5" x14ac:dyDescent="0.3">
      <c r="E11650"/>
    </row>
    <row r="11651" spans="5:5" x14ac:dyDescent="0.3">
      <c r="E11651"/>
    </row>
    <row r="11652" spans="5:5" x14ac:dyDescent="0.3">
      <c r="E11652"/>
    </row>
    <row r="11653" spans="5:5" x14ac:dyDescent="0.3">
      <c r="E11653"/>
    </row>
    <row r="11654" spans="5:5" x14ac:dyDescent="0.3">
      <c r="E11654"/>
    </row>
    <row r="11655" spans="5:5" x14ac:dyDescent="0.3">
      <c r="E11655"/>
    </row>
    <row r="11656" spans="5:5" x14ac:dyDescent="0.3">
      <c r="E11656"/>
    </row>
    <row r="11657" spans="5:5" x14ac:dyDescent="0.3">
      <c r="E11657"/>
    </row>
    <row r="11658" spans="5:5" x14ac:dyDescent="0.3">
      <c r="E11658"/>
    </row>
    <row r="11659" spans="5:5" x14ac:dyDescent="0.3">
      <c r="E11659"/>
    </row>
    <row r="11660" spans="5:5" x14ac:dyDescent="0.3">
      <c r="E11660"/>
    </row>
    <row r="11661" spans="5:5" x14ac:dyDescent="0.3">
      <c r="E11661"/>
    </row>
    <row r="11662" spans="5:5" x14ac:dyDescent="0.3">
      <c r="E11662"/>
    </row>
    <row r="11663" spans="5:5" x14ac:dyDescent="0.3">
      <c r="E11663"/>
    </row>
    <row r="11664" spans="5:5" x14ac:dyDescent="0.3">
      <c r="E11664"/>
    </row>
    <row r="11665" spans="5:5" x14ac:dyDescent="0.3">
      <c r="E11665"/>
    </row>
    <row r="11666" spans="5:5" x14ac:dyDescent="0.3">
      <c r="E11666"/>
    </row>
    <row r="11667" spans="5:5" x14ac:dyDescent="0.3">
      <c r="E11667"/>
    </row>
    <row r="11668" spans="5:5" x14ac:dyDescent="0.3">
      <c r="E11668"/>
    </row>
    <row r="11669" spans="5:5" x14ac:dyDescent="0.3">
      <c r="E11669"/>
    </row>
    <row r="11670" spans="5:5" x14ac:dyDescent="0.3">
      <c r="E11670"/>
    </row>
    <row r="11671" spans="5:5" x14ac:dyDescent="0.3">
      <c r="E11671"/>
    </row>
    <row r="11672" spans="5:5" x14ac:dyDescent="0.3">
      <c r="E11672"/>
    </row>
    <row r="11673" spans="5:5" x14ac:dyDescent="0.3">
      <c r="E11673"/>
    </row>
    <row r="11674" spans="5:5" x14ac:dyDescent="0.3">
      <c r="E11674"/>
    </row>
    <row r="11675" spans="5:5" x14ac:dyDescent="0.3">
      <c r="E11675"/>
    </row>
    <row r="11676" spans="5:5" x14ac:dyDescent="0.3">
      <c r="E11676"/>
    </row>
    <row r="11677" spans="5:5" x14ac:dyDescent="0.3">
      <c r="E11677"/>
    </row>
    <row r="11678" spans="5:5" x14ac:dyDescent="0.3">
      <c r="E11678"/>
    </row>
    <row r="11679" spans="5:5" x14ac:dyDescent="0.3">
      <c r="E11679"/>
    </row>
    <row r="11680" spans="5:5" x14ac:dyDescent="0.3">
      <c r="E11680"/>
    </row>
    <row r="11681" spans="5:5" x14ac:dyDescent="0.3">
      <c r="E11681"/>
    </row>
    <row r="11682" spans="5:5" x14ac:dyDescent="0.3">
      <c r="E11682"/>
    </row>
    <row r="11683" spans="5:5" x14ac:dyDescent="0.3">
      <c r="E11683"/>
    </row>
    <row r="11684" spans="5:5" x14ac:dyDescent="0.3">
      <c r="E11684"/>
    </row>
    <row r="11685" spans="5:5" x14ac:dyDescent="0.3">
      <c r="E11685"/>
    </row>
    <row r="11686" spans="5:5" x14ac:dyDescent="0.3">
      <c r="E11686"/>
    </row>
    <row r="11687" spans="5:5" x14ac:dyDescent="0.3">
      <c r="E11687"/>
    </row>
    <row r="11688" spans="5:5" x14ac:dyDescent="0.3">
      <c r="E11688"/>
    </row>
    <row r="11689" spans="5:5" x14ac:dyDescent="0.3">
      <c r="E11689"/>
    </row>
    <row r="11690" spans="5:5" x14ac:dyDescent="0.3">
      <c r="E11690"/>
    </row>
    <row r="11691" spans="5:5" x14ac:dyDescent="0.3">
      <c r="E11691"/>
    </row>
    <row r="11692" spans="5:5" x14ac:dyDescent="0.3">
      <c r="E11692"/>
    </row>
    <row r="11693" spans="5:5" x14ac:dyDescent="0.3">
      <c r="E11693"/>
    </row>
    <row r="11694" spans="5:5" x14ac:dyDescent="0.3">
      <c r="E11694"/>
    </row>
    <row r="11695" spans="5:5" x14ac:dyDescent="0.3">
      <c r="E11695"/>
    </row>
    <row r="11696" spans="5:5" x14ac:dyDescent="0.3">
      <c r="E11696"/>
    </row>
    <row r="11697" spans="5:5" x14ac:dyDescent="0.3">
      <c r="E11697"/>
    </row>
    <row r="11698" spans="5:5" x14ac:dyDescent="0.3">
      <c r="E11698"/>
    </row>
    <row r="11699" spans="5:5" x14ac:dyDescent="0.3">
      <c r="E11699"/>
    </row>
    <row r="11700" spans="5:5" x14ac:dyDescent="0.3">
      <c r="E11700"/>
    </row>
    <row r="11701" spans="5:5" x14ac:dyDescent="0.3">
      <c r="E11701"/>
    </row>
    <row r="11702" spans="5:5" x14ac:dyDescent="0.3">
      <c r="E11702"/>
    </row>
    <row r="11703" spans="5:5" x14ac:dyDescent="0.3">
      <c r="E11703"/>
    </row>
    <row r="11704" spans="5:5" x14ac:dyDescent="0.3">
      <c r="E11704"/>
    </row>
    <row r="11705" spans="5:5" x14ac:dyDescent="0.3">
      <c r="E11705"/>
    </row>
    <row r="11706" spans="5:5" x14ac:dyDescent="0.3">
      <c r="E11706"/>
    </row>
    <row r="11707" spans="5:5" x14ac:dyDescent="0.3">
      <c r="E11707"/>
    </row>
    <row r="11708" spans="5:5" x14ac:dyDescent="0.3">
      <c r="E11708"/>
    </row>
    <row r="11709" spans="5:5" x14ac:dyDescent="0.3">
      <c r="E11709"/>
    </row>
    <row r="11710" spans="5:5" x14ac:dyDescent="0.3">
      <c r="E11710"/>
    </row>
    <row r="11711" spans="5:5" x14ac:dyDescent="0.3">
      <c r="E11711"/>
    </row>
    <row r="11712" spans="5:5" x14ac:dyDescent="0.3">
      <c r="E11712"/>
    </row>
    <row r="11713" spans="5:5" x14ac:dyDescent="0.3">
      <c r="E11713"/>
    </row>
    <row r="11714" spans="5:5" x14ac:dyDescent="0.3">
      <c r="E11714"/>
    </row>
    <row r="11715" spans="5:5" x14ac:dyDescent="0.3">
      <c r="E11715"/>
    </row>
    <row r="11716" spans="5:5" x14ac:dyDescent="0.3">
      <c r="E11716"/>
    </row>
    <row r="11717" spans="5:5" x14ac:dyDescent="0.3">
      <c r="E11717"/>
    </row>
    <row r="11718" spans="5:5" x14ac:dyDescent="0.3">
      <c r="E11718"/>
    </row>
    <row r="11719" spans="5:5" x14ac:dyDescent="0.3">
      <c r="E11719"/>
    </row>
    <row r="11720" spans="5:5" x14ac:dyDescent="0.3">
      <c r="E11720"/>
    </row>
    <row r="11721" spans="5:5" x14ac:dyDescent="0.3">
      <c r="E11721"/>
    </row>
    <row r="11722" spans="5:5" x14ac:dyDescent="0.3">
      <c r="E11722"/>
    </row>
    <row r="11723" spans="5:5" x14ac:dyDescent="0.3">
      <c r="E11723"/>
    </row>
    <row r="11724" spans="5:5" x14ac:dyDescent="0.3">
      <c r="E11724"/>
    </row>
    <row r="11725" spans="5:5" x14ac:dyDescent="0.3">
      <c r="E11725"/>
    </row>
    <row r="11726" spans="5:5" x14ac:dyDescent="0.3">
      <c r="E11726"/>
    </row>
    <row r="11727" spans="5:5" x14ac:dyDescent="0.3">
      <c r="E11727"/>
    </row>
    <row r="11728" spans="5:5" x14ac:dyDescent="0.3">
      <c r="E11728"/>
    </row>
    <row r="11729" spans="5:5" x14ac:dyDescent="0.3">
      <c r="E11729"/>
    </row>
    <row r="11730" spans="5:5" x14ac:dyDescent="0.3">
      <c r="E11730"/>
    </row>
    <row r="11731" spans="5:5" x14ac:dyDescent="0.3">
      <c r="E11731"/>
    </row>
    <row r="11732" spans="5:5" x14ac:dyDescent="0.3">
      <c r="E11732"/>
    </row>
    <row r="11733" spans="5:5" x14ac:dyDescent="0.3">
      <c r="E11733"/>
    </row>
    <row r="11734" spans="5:5" x14ac:dyDescent="0.3">
      <c r="E11734"/>
    </row>
    <row r="11735" spans="5:5" x14ac:dyDescent="0.3">
      <c r="E11735"/>
    </row>
    <row r="11736" spans="5:5" x14ac:dyDescent="0.3">
      <c r="E11736"/>
    </row>
    <row r="11737" spans="5:5" x14ac:dyDescent="0.3">
      <c r="E11737"/>
    </row>
    <row r="11738" spans="5:5" x14ac:dyDescent="0.3">
      <c r="E11738"/>
    </row>
    <row r="11739" spans="5:5" x14ac:dyDescent="0.3">
      <c r="E11739"/>
    </row>
    <row r="11740" spans="5:5" x14ac:dyDescent="0.3">
      <c r="E11740"/>
    </row>
    <row r="11741" spans="5:5" x14ac:dyDescent="0.3">
      <c r="E11741"/>
    </row>
    <row r="11742" spans="5:5" x14ac:dyDescent="0.3">
      <c r="E11742"/>
    </row>
    <row r="11743" spans="5:5" x14ac:dyDescent="0.3">
      <c r="E11743"/>
    </row>
    <row r="11744" spans="5:5" x14ac:dyDescent="0.3">
      <c r="E11744"/>
    </row>
    <row r="11745" spans="5:5" x14ac:dyDescent="0.3">
      <c r="E11745"/>
    </row>
    <row r="11746" spans="5:5" x14ac:dyDescent="0.3">
      <c r="E11746"/>
    </row>
    <row r="11747" spans="5:5" x14ac:dyDescent="0.3">
      <c r="E11747"/>
    </row>
    <row r="11748" spans="5:5" x14ac:dyDescent="0.3">
      <c r="E11748"/>
    </row>
    <row r="11749" spans="5:5" x14ac:dyDescent="0.3">
      <c r="E11749"/>
    </row>
    <row r="11750" spans="5:5" x14ac:dyDescent="0.3">
      <c r="E11750"/>
    </row>
    <row r="11751" spans="5:5" x14ac:dyDescent="0.3">
      <c r="E11751"/>
    </row>
    <row r="11752" spans="5:5" x14ac:dyDescent="0.3">
      <c r="E11752"/>
    </row>
    <row r="11753" spans="5:5" x14ac:dyDescent="0.3">
      <c r="E11753"/>
    </row>
    <row r="11754" spans="5:5" x14ac:dyDescent="0.3">
      <c r="E11754"/>
    </row>
    <row r="11755" spans="5:5" x14ac:dyDescent="0.3">
      <c r="E11755"/>
    </row>
    <row r="11756" spans="5:5" x14ac:dyDescent="0.3">
      <c r="E11756"/>
    </row>
    <row r="11757" spans="5:5" x14ac:dyDescent="0.3">
      <c r="E11757"/>
    </row>
    <row r="11758" spans="5:5" x14ac:dyDescent="0.3">
      <c r="E11758"/>
    </row>
    <row r="11759" spans="5:5" x14ac:dyDescent="0.3">
      <c r="E11759"/>
    </row>
    <row r="11760" spans="5:5" x14ac:dyDescent="0.3">
      <c r="E11760"/>
    </row>
    <row r="11761" spans="5:5" x14ac:dyDescent="0.3">
      <c r="E11761"/>
    </row>
    <row r="11762" spans="5:5" x14ac:dyDescent="0.3">
      <c r="E11762"/>
    </row>
    <row r="11763" spans="5:5" x14ac:dyDescent="0.3">
      <c r="E11763"/>
    </row>
    <row r="11764" spans="5:5" x14ac:dyDescent="0.3">
      <c r="E11764"/>
    </row>
    <row r="11765" spans="5:5" x14ac:dyDescent="0.3">
      <c r="E11765"/>
    </row>
    <row r="11766" spans="5:5" x14ac:dyDescent="0.3">
      <c r="E11766"/>
    </row>
    <row r="11767" spans="5:5" x14ac:dyDescent="0.3">
      <c r="E11767"/>
    </row>
    <row r="11768" spans="5:5" x14ac:dyDescent="0.3">
      <c r="E11768"/>
    </row>
    <row r="11769" spans="5:5" x14ac:dyDescent="0.3">
      <c r="E11769"/>
    </row>
    <row r="11770" spans="5:5" x14ac:dyDescent="0.3">
      <c r="E11770"/>
    </row>
    <row r="11771" spans="5:5" x14ac:dyDescent="0.3">
      <c r="E11771"/>
    </row>
    <row r="11772" spans="5:5" x14ac:dyDescent="0.3">
      <c r="E11772"/>
    </row>
    <row r="11773" spans="5:5" x14ac:dyDescent="0.3">
      <c r="E11773"/>
    </row>
    <row r="11774" spans="5:5" x14ac:dyDescent="0.3">
      <c r="E11774"/>
    </row>
    <row r="11775" spans="5:5" x14ac:dyDescent="0.3">
      <c r="E11775"/>
    </row>
    <row r="11776" spans="5:5" x14ac:dyDescent="0.3">
      <c r="E11776"/>
    </row>
    <row r="11777" spans="5:5" x14ac:dyDescent="0.3">
      <c r="E11777"/>
    </row>
    <row r="11778" spans="5:5" x14ac:dyDescent="0.3">
      <c r="E11778"/>
    </row>
    <row r="11779" spans="5:5" x14ac:dyDescent="0.3">
      <c r="E11779"/>
    </row>
    <row r="11780" spans="5:5" x14ac:dyDescent="0.3">
      <c r="E11780"/>
    </row>
    <row r="11781" spans="5:5" x14ac:dyDescent="0.3">
      <c r="E11781"/>
    </row>
    <row r="11782" spans="5:5" x14ac:dyDescent="0.3">
      <c r="E11782"/>
    </row>
    <row r="11783" spans="5:5" x14ac:dyDescent="0.3">
      <c r="E11783"/>
    </row>
    <row r="11784" spans="5:5" x14ac:dyDescent="0.3">
      <c r="E11784"/>
    </row>
    <row r="11785" spans="5:5" x14ac:dyDescent="0.3">
      <c r="E11785"/>
    </row>
    <row r="11786" spans="5:5" x14ac:dyDescent="0.3">
      <c r="E11786"/>
    </row>
    <row r="11787" spans="5:5" x14ac:dyDescent="0.3">
      <c r="E11787"/>
    </row>
    <row r="11788" spans="5:5" x14ac:dyDescent="0.3">
      <c r="E11788"/>
    </row>
    <row r="11789" spans="5:5" x14ac:dyDescent="0.3">
      <c r="E11789"/>
    </row>
    <row r="11790" spans="5:5" x14ac:dyDescent="0.3">
      <c r="E11790"/>
    </row>
    <row r="11791" spans="5:5" x14ac:dyDescent="0.3">
      <c r="E11791"/>
    </row>
    <row r="11792" spans="5:5" x14ac:dyDescent="0.3">
      <c r="E11792"/>
    </row>
    <row r="11793" spans="5:5" x14ac:dyDescent="0.3">
      <c r="E11793"/>
    </row>
    <row r="11794" spans="5:5" x14ac:dyDescent="0.3">
      <c r="E11794"/>
    </row>
    <row r="11795" spans="5:5" x14ac:dyDescent="0.3">
      <c r="E11795"/>
    </row>
    <row r="11796" spans="5:5" x14ac:dyDescent="0.3">
      <c r="E11796"/>
    </row>
    <row r="11797" spans="5:5" x14ac:dyDescent="0.3">
      <c r="E11797"/>
    </row>
    <row r="11798" spans="5:5" x14ac:dyDescent="0.3">
      <c r="E11798"/>
    </row>
    <row r="11799" spans="5:5" x14ac:dyDescent="0.3">
      <c r="E11799"/>
    </row>
    <row r="11800" spans="5:5" x14ac:dyDescent="0.3">
      <c r="E11800"/>
    </row>
    <row r="11801" spans="5:5" x14ac:dyDescent="0.3">
      <c r="E11801"/>
    </row>
    <row r="11802" spans="5:5" x14ac:dyDescent="0.3">
      <c r="E11802"/>
    </row>
    <row r="11803" spans="5:5" x14ac:dyDescent="0.3">
      <c r="E11803"/>
    </row>
    <row r="11804" spans="5:5" x14ac:dyDescent="0.3">
      <c r="E11804"/>
    </row>
    <row r="11805" spans="5:5" x14ac:dyDescent="0.3">
      <c r="E11805"/>
    </row>
    <row r="11806" spans="5:5" x14ac:dyDescent="0.3">
      <c r="E11806"/>
    </row>
    <row r="11807" spans="5:5" x14ac:dyDescent="0.3">
      <c r="E11807"/>
    </row>
    <row r="11808" spans="5:5" x14ac:dyDescent="0.3">
      <c r="E11808"/>
    </row>
    <row r="11809" spans="5:5" x14ac:dyDescent="0.3">
      <c r="E11809"/>
    </row>
    <row r="11810" spans="5:5" x14ac:dyDescent="0.3">
      <c r="E11810"/>
    </row>
    <row r="11811" spans="5:5" x14ac:dyDescent="0.3">
      <c r="E11811"/>
    </row>
    <row r="11812" spans="5:5" x14ac:dyDescent="0.3">
      <c r="E11812"/>
    </row>
    <row r="11813" spans="5:5" x14ac:dyDescent="0.3">
      <c r="E11813"/>
    </row>
    <row r="11814" spans="5:5" x14ac:dyDescent="0.3">
      <c r="E11814"/>
    </row>
    <row r="11815" spans="5:5" x14ac:dyDescent="0.3">
      <c r="E11815"/>
    </row>
    <row r="11816" spans="5:5" x14ac:dyDescent="0.3">
      <c r="E11816"/>
    </row>
    <row r="11817" spans="5:5" x14ac:dyDescent="0.3">
      <c r="E11817"/>
    </row>
    <row r="11818" spans="5:5" x14ac:dyDescent="0.3">
      <c r="E11818"/>
    </row>
    <row r="11819" spans="5:5" x14ac:dyDescent="0.3">
      <c r="E11819"/>
    </row>
    <row r="11820" spans="5:5" x14ac:dyDescent="0.3">
      <c r="E11820"/>
    </row>
    <row r="11821" spans="5:5" x14ac:dyDescent="0.3">
      <c r="E11821"/>
    </row>
    <row r="11822" spans="5:5" x14ac:dyDescent="0.3">
      <c r="E11822"/>
    </row>
    <row r="11823" spans="5:5" x14ac:dyDescent="0.3">
      <c r="E11823"/>
    </row>
    <row r="11824" spans="5:5" x14ac:dyDescent="0.3">
      <c r="E11824"/>
    </row>
    <row r="11825" spans="5:5" x14ac:dyDescent="0.3">
      <c r="E11825"/>
    </row>
    <row r="11826" spans="5:5" x14ac:dyDescent="0.3">
      <c r="E11826"/>
    </row>
    <row r="11827" spans="5:5" x14ac:dyDescent="0.3">
      <c r="E11827"/>
    </row>
    <row r="11828" spans="5:5" x14ac:dyDescent="0.3">
      <c r="E11828"/>
    </row>
    <row r="11829" spans="5:5" x14ac:dyDescent="0.3">
      <c r="E11829"/>
    </row>
    <row r="11830" spans="5:5" x14ac:dyDescent="0.3">
      <c r="E11830"/>
    </row>
    <row r="11831" spans="5:5" x14ac:dyDescent="0.3">
      <c r="E11831"/>
    </row>
    <row r="11832" spans="5:5" x14ac:dyDescent="0.3">
      <c r="E11832"/>
    </row>
    <row r="11833" spans="5:5" x14ac:dyDescent="0.3">
      <c r="E11833"/>
    </row>
    <row r="11834" spans="5:5" x14ac:dyDescent="0.3">
      <c r="E11834"/>
    </row>
    <row r="11835" spans="5:5" x14ac:dyDescent="0.3">
      <c r="E11835"/>
    </row>
    <row r="11836" spans="5:5" x14ac:dyDescent="0.3">
      <c r="E11836"/>
    </row>
    <row r="11837" spans="5:5" x14ac:dyDescent="0.3">
      <c r="E11837"/>
    </row>
    <row r="11838" spans="5:5" x14ac:dyDescent="0.3">
      <c r="E11838"/>
    </row>
    <row r="11839" spans="5:5" x14ac:dyDescent="0.3">
      <c r="E11839"/>
    </row>
    <row r="11840" spans="5:5" x14ac:dyDescent="0.3">
      <c r="E11840"/>
    </row>
    <row r="11841" spans="5:5" x14ac:dyDescent="0.3">
      <c r="E11841"/>
    </row>
    <row r="11842" spans="5:5" x14ac:dyDescent="0.3">
      <c r="E11842"/>
    </row>
    <row r="11843" spans="5:5" x14ac:dyDescent="0.3">
      <c r="E11843"/>
    </row>
    <row r="11844" spans="5:5" x14ac:dyDescent="0.3">
      <c r="E11844"/>
    </row>
    <row r="11845" spans="5:5" x14ac:dyDescent="0.3">
      <c r="E11845"/>
    </row>
    <row r="11846" spans="5:5" x14ac:dyDescent="0.3">
      <c r="E11846"/>
    </row>
    <row r="11847" spans="5:5" x14ac:dyDescent="0.3">
      <c r="E11847"/>
    </row>
    <row r="11848" spans="5:5" x14ac:dyDescent="0.3">
      <c r="E11848"/>
    </row>
    <row r="11849" spans="5:5" x14ac:dyDescent="0.3">
      <c r="E11849"/>
    </row>
    <row r="11850" spans="5:5" x14ac:dyDescent="0.3">
      <c r="E11850"/>
    </row>
    <row r="11851" spans="5:5" x14ac:dyDescent="0.3">
      <c r="E11851"/>
    </row>
    <row r="11852" spans="5:5" x14ac:dyDescent="0.3">
      <c r="E11852"/>
    </row>
    <row r="11853" spans="5:5" x14ac:dyDescent="0.3">
      <c r="E11853"/>
    </row>
    <row r="11854" spans="5:5" x14ac:dyDescent="0.3">
      <c r="E11854"/>
    </row>
    <row r="11855" spans="5:5" x14ac:dyDescent="0.3">
      <c r="E11855"/>
    </row>
    <row r="11856" spans="5:5" x14ac:dyDescent="0.3">
      <c r="E11856"/>
    </row>
    <row r="11857" spans="5:5" x14ac:dyDescent="0.3">
      <c r="E11857"/>
    </row>
    <row r="11858" spans="5:5" x14ac:dyDescent="0.3">
      <c r="E11858"/>
    </row>
    <row r="11859" spans="5:5" x14ac:dyDescent="0.3">
      <c r="E11859"/>
    </row>
    <row r="11860" spans="5:5" x14ac:dyDescent="0.3">
      <c r="E11860"/>
    </row>
    <row r="11861" spans="5:5" x14ac:dyDescent="0.3">
      <c r="E11861"/>
    </row>
    <row r="11862" spans="5:5" x14ac:dyDescent="0.3">
      <c r="E11862"/>
    </row>
    <row r="11863" spans="5:5" x14ac:dyDescent="0.3">
      <c r="E11863"/>
    </row>
    <row r="11864" spans="5:5" x14ac:dyDescent="0.3">
      <c r="E11864"/>
    </row>
    <row r="11865" spans="5:5" x14ac:dyDescent="0.3">
      <c r="E11865"/>
    </row>
    <row r="11866" spans="5:5" x14ac:dyDescent="0.3">
      <c r="E11866"/>
    </row>
    <row r="11867" spans="5:5" x14ac:dyDescent="0.3">
      <c r="E11867"/>
    </row>
    <row r="11868" spans="5:5" x14ac:dyDescent="0.3">
      <c r="E11868"/>
    </row>
    <row r="11869" spans="5:5" x14ac:dyDescent="0.3">
      <c r="E11869"/>
    </row>
    <row r="11870" spans="5:5" x14ac:dyDescent="0.3">
      <c r="E11870"/>
    </row>
    <row r="11871" spans="5:5" x14ac:dyDescent="0.3">
      <c r="E11871"/>
    </row>
    <row r="11872" spans="5:5" x14ac:dyDescent="0.3">
      <c r="E11872"/>
    </row>
    <row r="11873" spans="5:5" x14ac:dyDescent="0.3">
      <c r="E11873"/>
    </row>
    <row r="11874" spans="5:5" x14ac:dyDescent="0.3">
      <c r="E11874"/>
    </row>
    <row r="11875" spans="5:5" x14ac:dyDescent="0.3">
      <c r="E11875"/>
    </row>
    <row r="11876" spans="5:5" x14ac:dyDescent="0.3">
      <c r="E11876"/>
    </row>
    <row r="11877" spans="5:5" x14ac:dyDescent="0.3">
      <c r="E11877"/>
    </row>
    <row r="11878" spans="5:5" x14ac:dyDescent="0.3">
      <c r="E11878"/>
    </row>
    <row r="11879" spans="5:5" x14ac:dyDescent="0.3">
      <c r="E11879"/>
    </row>
    <row r="11880" spans="5:5" x14ac:dyDescent="0.3">
      <c r="E11880"/>
    </row>
    <row r="11881" spans="5:5" x14ac:dyDescent="0.3">
      <c r="E11881"/>
    </row>
    <row r="11882" spans="5:5" x14ac:dyDescent="0.3">
      <c r="E11882"/>
    </row>
    <row r="11883" spans="5:5" x14ac:dyDescent="0.3">
      <c r="E11883"/>
    </row>
    <row r="11884" spans="5:5" x14ac:dyDescent="0.3">
      <c r="E11884"/>
    </row>
    <row r="11885" spans="5:5" x14ac:dyDescent="0.3">
      <c r="E11885"/>
    </row>
    <row r="11886" spans="5:5" x14ac:dyDescent="0.3">
      <c r="E11886"/>
    </row>
    <row r="11887" spans="5:5" x14ac:dyDescent="0.3">
      <c r="E11887"/>
    </row>
    <row r="11888" spans="5:5" x14ac:dyDescent="0.3">
      <c r="E11888"/>
    </row>
    <row r="11889" spans="5:5" x14ac:dyDescent="0.3">
      <c r="E11889"/>
    </row>
    <row r="11890" spans="5:5" x14ac:dyDescent="0.3">
      <c r="E11890"/>
    </row>
    <row r="11891" spans="5:5" x14ac:dyDescent="0.3">
      <c r="E11891"/>
    </row>
    <row r="11892" spans="5:5" x14ac:dyDescent="0.3">
      <c r="E11892"/>
    </row>
    <row r="11893" spans="5:5" x14ac:dyDescent="0.3">
      <c r="E11893"/>
    </row>
    <row r="11894" spans="5:5" x14ac:dyDescent="0.3">
      <c r="E11894"/>
    </row>
    <row r="11895" spans="5:5" x14ac:dyDescent="0.3">
      <c r="E11895"/>
    </row>
    <row r="11896" spans="5:5" x14ac:dyDescent="0.3">
      <c r="E11896"/>
    </row>
    <row r="11897" spans="5:5" x14ac:dyDescent="0.3">
      <c r="E11897"/>
    </row>
    <row r="11898" spans="5:5" x14ac:dyDescent="0.3">
      <c r="E11898"/>
    </row>
    <row r="11899" spans="5:5" x14ac:dyDescent="0.3">
      <c r="E11899"/>
    </row>
    <row r="11900" spans="5:5" x14ac:dyDescent="0.3">
      <c r="E11900"/>
    </row>
    <row r="11901" spans="5:5" x14ac:dyDescent="0.3">
      <c r="E11901"/>
    </row>
    <row r="11902" spans="5:5" x14ac:dyDescent="0.3">
      <c r="E11902"/>
    </row>
    <row r="11903" spans="5:5" x14ac:dyDescent="0.3">
      <c r="E11903"/>
    </row>
    <row r="11904" spans="5:5" x14ac:dyDescent="0.3">
      <c r="E11904"/>
    </row>
    <row r="11905" spans="5:5" x14ac:dyDescent="0.3">
      <c r="E11905"/>
    </row>
    <row r="11906" spans="5:5" x14ac:dyDescent="0.3">
      <c r="E11906"/>
    </row>
    <row r="11907" spans="5:5" x14ac:dyDescent="0.3">
      <c r="E11907"/>
    </row>
    <row r="11908" spans="5:5" x14ac:dyDescent="0.3">
      <c r="E11908"/>
    </row>
    <row r="11909" spans="5:5" x14ac:dyDescent="0.3">
      <c r="E11909"/>
    </row>
    <row r="11910" spans="5:5" x14ac:dyDescent="0.3">
      <c r="E11910"/>
    </row>
    <row r="11911" spans="5:5" x14ac:dyDescent="0.3">
      <c r="E11911"/>
    </row>
    <row r="11912" spans="5:5" x14ac:dyDescent="0.3">
      <c r="E11912"/>
    </row>
    <row r="11913" spans="5:5" x14ac:dyDescent="0.3">
      <c r="E11913"/>
    </row>
    <row r="11914" spans="5:5" x14ac:dyDescent="0.3">
      <c r="E11914"/>
    </row>
    <row r="11915" spans="5:5" x14ac:dyDescent="0.3">
      <c r="E11915"/>
    </row>
    <row r="11916" spans="5:5" x14ac:dyDescent="0.3">
      <c r="E11916"/>
    </row>
    <row r="11917" spans="5:5" x14ac:dyDescent="0.3">
      <c r="E11917"/>
    </row>
    <row r="11918" spans="5:5" x14ac:dyDescent="0.3">
      <c r="E11918"/>
    </row>
    <row r="11919" spans="5:5" x14ac:dyDescent="0.3">
      <c r="E11919"/>
    </row>
    <row r="11920" spans="5:5" x14ac:dyDescent="0.3">
      <c r="E11920"/>
    </row>
    <row r="11921" spans="5:5" x14ac:dyDescent="0.3">
      <c r="E11921"/>
    </row>
    <row r="11922" spans="5:5" x14ac:dyDescent="0.3">
      <c r="E11922"/>
    </row>
    <row r="11923" spans="5:5" x14ac:dyDescent="0.3">
      <c r="E11923"/>
    </row>
    <row r="11924" spans="5:5" x14ac:dyDescent="0.3">
      <c r="E11924"/>
    </row>
    <row r="11925" spans="5:5" x14ac:dyDescent="0.3">
      <c r="E11925"/>
    </row>
    <row r="11926" spans="5:5" x14ac:dyDescent="0.3">
      <c r="E11926"/>
    </row>
    <row r="11927" spans="5:5" x14ac:dyDescent="0.3">
      <c r="E11927"/>
    </row>
    <row r="11928" spans="5:5" x14ac:dyDescent="0.3">
      <c r="E11928"/>
    </row>
    <row r="11929" spans="5:5" x14ac:dyDescent="0.3">
      <c r="E11929"/>
    </row>
    <row r="11930" spans="5:5" x14ac:dyDescent="0.3">
      <c r="E11930"/>
    </row>
    <row r="11931" spans="5:5" x14ac:dyDescent="0.3">
      <c r="E11931"/>
    </row>
    <row r="11932" spans="5:5" x14ac:dyDescent="0.3">
      <c r="E11932"/>
    </row>
    <row r="11933" spans="5:5" x14ac:dyDescent="0.3">
      <c r="E11933"/>
    </row>
    <row r="11934" spans="5:5" x14ac:dyDescent="0.3">
      <c r="E11934"/>
    </row>
    <row r="11935" spans="5:5" x14ac:dyDescent="0.3">
      <c r="E11935"/>
    </row>
    <row r="11936" spans="5:5" x14ac:dyDescent="0.3">
      <c r="E11936"/>
    </row>
    <row r="11937" spans="5:5" x14ac:dyDescent="0.3">
      <c r="E11937"/>
    </row>
    <row r="11938" spans="5:5" x14ac:dyDescent="0.3">
      <c r="E11938"/>
    </row>
    <row r="11939" spans="5:5" x14ac:dyDescent="0.3">
      <c r="E11939"/>
    </row>
    <row r="11940" spans="5:5" x14ac:dyDescent="0.3">
      <c r="E11940"/>
    </row>
    <row r="11941" spans="5:5" x14ac:dyDescent="0.3">
      <c r="E11941"/>
    </row>
    <row r="11942" spans="5:5" x14ac:dyDescent="0.3">
      <c r="E11942"/>
    </row>
    <row r="11943" spans="5:5" x14ac:dyDescent="0.3">
      <c r="E11943"/>
    </row>
    <row r="11944" spans="5:5" x14ac:dyDescent="0.3">
      <c r="E11944"/>
    </row>
    <row r="11945" spans="5:5" x14ac:dyDescent="0.3">
      <c r="E11945"/>
    </row>
    <row r="11946" spans="5:5" x14ac:dyDescent="0.3">
      <c r="E11946"/>
    </row>
    <row r="11947" spans="5:5" x14ac:dyDescent="0.3">
      <c r="E11947"/>
    </row>
    <row r="11948" spans="5:5" x14ac:dyDescent="0.3">
      <c r="E11948"/>
    </row>
    <row r="11949" spans="5:5" x14ac:dyDescent="0.3">
      <c r="E11949"/>
    </row>
    <row r="11950" spans="5:5" x14ac:dyDescent="0.3">
      <c r="E11950"/>
    </row>
    <row r="11951" spans="5:5" x14ac:dyDescent="0.3">
      <c r="E11951"/>
    </row>
    <row r="11952" spans="5:5" x14ac:dyDescent="0.3">
      <c r="E11952"/>
    </row>
    <row r="11953" spans="5:5" x14ac:dyDescent="0.3">
      <c r="E11953"/>
    </row>
    <row r="11954" spans="5:5" x14ac:dyDescent="0.3">
      <c r="E11954"/>
    </row>
    <row r="11955" spans="5:5" x14ac:dyDescent="0.3">
      <c r="E11955"/>
    </row>
    <row r="11956" spans="5:5" x14ac:dyDescent="0.3">
      <c r="E11956"/>
    </row>
    <row r="11957" spans="5:5" x14ac:dyDescent="0.3">
      <c r="E11957"/>
    </row>
    <row r="11958" spans="5:5" x14ac:dyDescent="0.3">
      <c r="E11958"/>
    </row>
    <row r="11959" spans="5:5" x14ac:dyDescent="0.3">
      <c r="E11959"/>
    </row>
    <row r="11960" spans="5:5" x14ac:dyDescent="0.3">
      <c r="E11960"/>
    </row>
    <row r="11961" spans="5:5" x14ac:dyDescent="0.3">
      <c r="E11961"/>
    </row>
    <row r="11962" spans="5:5" x14ac:dyDescent="0.3">
      <c r="E11962"/>
    </row>
    <row r="11963" spans="5:5" x14ac:dyDescent="0.3">
      <c r="E11963"/>
    </row>
    <row r="11964" spans="5:5" x14ac:dyDescent="0.3">
      <c r="E11964"/>
    </row>
    <row r="11965" spans="5:5" x14ac:dyDescent="0.3">
      <c r="E11965"/>
    </row>
    <row r="11966" spans="5:5" x14ac:dyDescent="0.3">
      <c r="E11966"/>
    </row>
    <row r="11967" spans="5:5" x14ac:dyDescent="0.3">
      <c r="E11967"/>
    </row>
    <row r="11968" spans="5:5" x14ac:dyDescent="0.3">
      <c r="E11968"/>
    </row>
    <row r="11969" spans="5:5" x14ac:dyDescent="0.3">
      <c r="E11969"/>
    </row>
    <row r="11970" spans="5:5" x14ac:dyDescent="0.3">
      <c r="E11970"/>
    </row>
    <row r="11971" spans="5:5" x14ac:dyDescent="0.3">
      <c r="E11971"/>
    </row>
    <row r="11972" spans="5:5" x14ac:dyDescent="0.3">
      <c r="E11972"/>
    </row>
    <row r="11973" spans="5:5" x14ac:dyDescent="0.3">
      <c r="E11973"/>
    </row>
    <row r="11974" spans="5:5" x14ac:dyDescent="0.3">
      <c r="E11974"/>
    </row>
    <row r="11975" spans="5:5" x14ac:dyDescent="0.3">
      <c r="E11975"/>
    </row>
    <row r="11976" spans="5:5" x14ac:dyDescent="0.3">
      <c r="E11976"/>
    </row>
    <row r="11977" spans="5:5" x14ac:dyDescent="0.3">
      <c r="E11977"/>
    </row>
    <row r="11978" spans="5:5" x14ac:dyDescent="0.3">
      <c r="E11978"/>
    </row>
    <row r="11979" spans="5:5" x14ac:dyDescent="0.3">
      <c r="E11979"/>
    </row>
    <row r="11980" spans="5:5" x14ac:dyDescent="0.3">
      <c r="E11980"/>
    </row>
    <row r="11981" spans="5:5" x14ac:dyDescent="0.3">
      <c r="E11981"/>
    </row>
    <row r="11982" spans="5:5" x14ac:dyDescent="0.3">
      <c r="E11982"/>
    </row>
    <row r="11983" spans="5:5" x14ac:dyDescent="0.3">
      <c r="E11983"/>
    </row>
    <row r="11984" spans="5:5" x14ac:dyDescent="0.3">
      <c r="E11984"/>
    </row>
    <row r="11985" spans="5:5" x14ac:dyDescent="0.3">
      <c r="E11985"/>
    </row>
    <row r="11986" spans="5:5" x14ac:dyDescent="0.3">
      <c r="E11986"/>
    </row>
    <row r="11987" spans="5:5" x14ac:dyDescent="0.3">
      <c r="E11987"/>
    </row>
    <row r="11988" spans="5:5" x14ac:dyDescent="0.3">
      <c r="E11988"/>
    </row>
    <row r="11989" spans="5:5" x14ac:dyDescent="0.3">
      <c r="E11989"/>
    </row>
    <row r="11990" spans="5:5" x14ac:dyDescent="0.3">
      <c r="E11990"/>
    </row>
    <row r="11991" spans="5:5" x14ac:dyDescent="0.3">
      <c r="E11991"/>
    </row>
    <row r="11992" spans="5:5" x14ac:dyDescent="0.3">
      <c r="E11992"/>
    </row>
    <row r="11993" spans="5:5" x14ac:dyDescent="0.3">
      <c r="E11993"/>
    </row>
    <row r="11994" spans="5:5" x14ac:dyDescent="0.3">
      <c r="E11994"/>
    </row>
    <row r="11995" spans="5:5" x14ac:dyDescent="0.3">
      <c r="E11995"/>
    </row>
    <row r="11996" spans="5:5" x14ac:dyDescent="0.3">
      <c r="E11996"/>
    </row>
    <row r="11997" spans="5:5" x14ac:dyDescent="0.3">
      <c r="E11997"/>
    </row>
    <row r="11998" spans="5:5" x14ac:dyDescent="0.3">
      <c r="E11998"/>
    </row>
    <row r="11999" spans="5:5" x14ac:dyDescent="0.3">
      <c r="E11999"/>
    </row>
    <row r="12000" spans="5:5" x14ac:dyDescent="0.3">
      <c r="E12000"/>
    </row>
    <row r="12001" spans="5:5" x14ac:dyDescent="0.3">
      <c r="E12001"/>
    </row>
    <row r="12002" spans="5:5" x14ac:dyDescent="0.3">
      <c r="E12002"/>
    </row>
    <row r="12003" spans="5:5" x14ac:dyDescent="0.3">
      <c r="E12003"/>
    </row>
    <row r="12004" spans="5:5" x14ac:dyDescent="0.3">
      <c r="E12004"/>
    </row>
    <row r="12005" spans="5:5" x14ac:dyDescent="0.3">
      <c r="E12005"/>
    </row>
    <row r="12006" spans="5:5" x14ac:dyDescent="0.3">
      <c r="E12006"/>
    </row>
    <row r="12007" spans="5:5" x14ac:dyDescent="0.3">
      <c r="E12007"/>
    </row>
    <row r="12008" spans="5:5" x14ac:dyDescent="0.3">
      <c r="E12008"/>
    </row>
    <row r="12009" spans="5:5" x14ac:dyDescent="0.3">
      <c r="E12009"/>
    </row>
    <row r="12010" spans="5:5" x14ac:dyDescent="0.3">
      <c r="E12010"/>
    </row>
    <row r="12011" spans="5:5" x14ac:dyDescent="0.3">
      <c r="E12011"/>
    </row>
    <row r="12012" spans="5:5" x14ac:dyDescent="0.3">
      <c r="E12012"/>
    </row>
    <row r="12013" spans="5:5" x14ac:dyDescent="0.3">
      <c r="E12013"/>
    </row>
    <row r="12014" spans="5:5" x14ac:dyDescent="0.3">
      <c r="E12014"/>
    </row>
    <row r="12015" spans="5:5" x14ac:dyDescent="0.3">
      <c r="E12015"/>
    </row>
    <row r="12016" spans="5:5" x14ac:dyDescent="0.3">
      <c r="E12016"/>
    </row>
    <row r="12017" spans="5:5" x14ac:dyDescent="0.3">
      <c r="E12017"/>
    </row>
    <row r="12018" spans="5:5" x14ac:dyDescent="0.3">
      <c r="E12018"/>
    </row>
    <row r="12019" spans="5:5" x14ac:dyDescent="0.3">
      <c r="E12019"/>
    </row>
    <row r="12020" spans="5:5" x14ac:dyDescent="0.3">
      <c r="E12020"/>
    </row>
    <row r="12021" spans="5:5" x14ac:dyDescent="0.3">
      <c r="E12021"/>
    </row>
    <row r="12022" spans="5:5" x14ac:dyDescent="0.3">
      <c r="E12022"/>
    </row>
    <row r="12023" spans="5:5" x14ac:dyDescent="0.3">
      <c r="E12023"/>
    </row>
    <row r="12024" spans="5:5" x14ac:dyDescent="0.3">
      <c r="E12024"/>
    </row>
    <row r="12025" spans="5:5" x14ac:dyDescent="0.3">
      <c r="E12025"/>
    </row>
    <row r="12026" spans="5:5" x14ac:dyDescent="0.3">
      <c r="E12026"/>
    </row>
    <row r="12027" spans="5:5" x14ac:dyDescent="0.3">
      <c r="E12027"/>
    </row>
    <row r="12028" spans="5:5" x14ac:dyDescent="0.3">
      <c r="E12028"/>
    </row>
    <row r="12029" spans="5:5" x14ac:dyDescent="0.3">
      <c r="E12029"/>
    </row>
    <row r="12030" spans="5:5" x14ac:dyDescent="0.3">
      <c r="E12030"/>
    </row>
    <row r="12031" spans="5:5" x14ac:dyDescent="0.3">
      <c r="E12031"/>
    </row>
    <row r="12032" spans="5:5" x14ac:dyDescent="0.3">
      <c r="E12032"/>
    </row>
    <row r="12033" spans="5:5" x14ac:dyDescent="0.3">
      <c r="E12033"/>
    </row>
    <row r="12034" spans="5:5" x14ac:dyDescent="0.3">
      <c r="E12034"/>
    </row>
    <row r="12035" spans="5:5" x14ac:dyDescent="0.3">
      <c r="E12035"/>
    </row>
    <row r="12036" spans="5:5" x14ac:dyDescent="0.3">
      <c r="E12036"/>
    </row>
    <row r="12037" spans="5:5" x14ac:dyDescent="0.3">
      <c r="E12037"/>
    </row>
    <row r="12038" spans="5:5" x14ac:dyDescent="0.3">
      <c r="E12038"/>
    </row>
    <row r="12039" spans="5:5" x14ac:dyDescent="0.3">
      <c r="E12039"/>
    </row>
    <row r="12040" spans="5:5" x14ac:dyDescent="0.3">
      <c r="E12040"/>
    </row>
    <row r="12041" spans="5:5" x14ac:dyDescent="0.3">
      <c r="E12041"/>
    </row>
    <row r="12042" spans="5:5" x14ac:dyDescent="0.3">
      <c r="E12042"/>
    </row>
    <row r="12043" spans="5:5" x14ac:dyDescent="0.3">
      <c r="E12043"/>
    </row>
    <row r="12044" spans="5:5" x14ac:dyDescent="0.3">
      <c r="E12044"/>
    </row>
    <row r="12045" spans="5:5" x14ac:dyDescent="0.3">
      <c r="E12045"/>
    </row>
    <row r="12046" spans="5:5" x14ac:dyDescent="0.3">
      <c r="E12046"/>
    </row>
    <row r="12047" spans="5:5" x14ac:dyDescent="0.3">
      <c r="E12047"/>
    </row>
    <row r="12048" spans="5:5" x14ac:dyDescent="0.3">
      <c r="E12048"/>
    </row>
    <row r="12049" spans="5:5" x14ac:dyDescent="0.3">
      <c r="E12049"/>
    </row>
    <row r="12050" spans="5:5" x14ac:dyDescent="0.3">
      <c r="E12050"/>
    </row>
    <row r="12051" spans="5:5" x14ac:dyDescent="0.3">
      <c r="E12051"/>
    </row>
    <row r="12052" spans="5:5" x14ac:dyDescent="0.3">
      <c r="E12052"/>
    </row>
    <row r="12053" spans="5:5" x14ac:dyDescent="0.3">
      <c r="E12053"/>
    </row>
    <row r="12054" spans="5:5" x14ac:dyDescent="0.3">
      <c r="E12054"/>
    </row>
    <row r="12055" spans="5:5" x14ac:dyDescent="0.3">
      <c r="E12055"/>
    </row>
    <row r="12056" spans="5:5" x14ac:dyDescent="0.3">
      <c r="E12056"/>
    </row>
    <row r="12057" spans="5:5" x14ac:dyDescent="0.3">
      <c r="E12057"/>
    </row>
    <row r="12058" spans="5:5" x14ac:dyDescent="0.3">
      <c r="E12058"/>
    </row>
    <row r="12059" spans="5:5" x14ac:dyDescent="0.3">
      <c r="E12059"/>
    </row>
    <row r="12060" spans="5:5" x14ac:dyDescent="0.3">
      <c r="E12060"/>
    </row>
    <row r="12061" spans="5:5" x14ac:dyDescent="0.3">
      <c r="E12061"/>
    </row>
    <row r="12062" spans="5:5" x14ac:dyDescent="0.3">
      <c r="E12062"/>
    </row>
    <row r="12063" spans="5:5" x14ac:dyDescent="0.3">
      <c r="E12063"/>
    </row>
    <row r="12064" spans="5:5" x14ac:dyDescent="0.3">
      <c r="E12064"/>
    </row>
    <row r="12065" spans="5:5" x14ac:dyDescent="0.3">
      <c r="E12065"/>
    </row>
    <row r="12066" spans="5:5" x14ac:dyDescent="0.3">
      <c r="E12066"/>
    </row>
    <row r="12067" spans="5:5" x14ac:dyDescent="0.3">
      <c r="E12067"/>
    </row>
    <row r="12068" spans="5:5" x14ac:dyDescent="0.3">
      <c r="E12068"/>
    </row>
    <row r="12069" spans="5:5" x14ac:dyDescent="0.3">
      <c r="E12069"/>
    </row>
    <row r="12070" spans="5:5" x14ac:dyDescent="0.3">
      <c r="E12070"/>
    </row>
    <row r="12071" spans="5:5" x14ac:dyDescent="0.3">
      <c r="E12071"/>
    </row>
    <row r="12072" spans="5:5" x14ac:dyDescent="0.3">
      <c r="E12072"/>
    </row>
    <row r="12073" spans="5:5" x14ac:dyDescent="0.3">
      <c r="E12073"/>
    </row>
    <row r="12074" spans="5:5" x14ac:dyDescent="0.3">
      <c r="E12074"/>
    </row>
    <row r="12075" spans="5:5" x14ac:dyDescent="0.3">
      <c r="E12075"/>
    </row>
    <row r="12076" spans="5:5" x14ac:dyDescent="0.3">
      <c r="E12076"/>
    </row>
    <row r="12077" spans="5:5" x14ac:dyDescent="0.3">
      <c r="E12077"/>
    </row>
    <row r="12078" spans="5:5" x14ac:dyDescent="0.3">
      <c r="E12078"/>
    </row>
    <row r="12079" spans="5:5" x14ac:dyDescent="0.3">
      <c r="E12079"/>
    </row>
    <row r="12080" spans="5:5" x14ac:dyDescent="0.3">
      <c r="E12080"/>
    </row>
    <row r="12081" spans="5:5" x14ac:dyDescent="0.3">
      <c r="E12081"/>
    </row>
    <row r="12082" spans="5:5" x14ac:dyDescent="0.3">
      <c r="E12082"/>
    </row>
    <row r="12083" spans="5:5" x14ac:dyDescent="0.3">
      <c r="E12083"/>
    </row>
    <row r="12084" spans="5:5" x14ac:dyDescent="0.3">
      <c r="E12084"/>
    </row>
    <row r="12085" spans="5:5" x14ac:dyDescent="0.3">
      <c r="E12085"/>
    </row>
    <row r="12086" spans="5:5" x14ac:dyDescent="0.3">
      <c r="E12086"/>
    </row>
    <row r="12087" spans="5:5" x14ac:dyDescent="0.3">
      <c r="E12087"/>
    </row>
    <row r="12088" spans="5:5" x14ac:dyDescent="0.3">
      <c r="E12088"/>
    </row>
    <row r="12089" spans="5:5" x14ac:dyDescent="0.3">
      <c r="E12089"/>
    </row>
    <row r="12090" spans="5:5" x14ac:dyDescent="0.3">
      <c r="E12090"/>
    </row>
    <row r="12091" spans="5:5" x14ac:dyDescent="0.3">
      <c r="E12091"/>
    </row>
    <row r="12092" spans="5:5" x14ac:dyDescent="0.3">
      <c r="E12092"/>
    </row>
    <row r="12093" spans="5:5" x14ac:dyDescent="0.3">
      <c r="E12093"/>
    </row>
    <row r="12094" spans="5:5" x14ac:dyDescent="0.3">
      <c r="E12094"/>
    </row>
    <row r="12095" spans="5:5" x14ac:dyDescent="0.3">
      <c r="E12095"/>
    </row>
    <row r="12096" spans="5:5" x14ac:dyDescent="0.3">
      <c r="E12096"/>
    </row>
    <row r="12097" spans="5:5" x14ac:dyDescent="0.3">
      <c r="E12097"/>
    </row>
    <row r="12098" spans="5:5" x14ac:dyDescent="0.3">
      <c r="E12098"/>
    </row>
    <row r="12099" spans="5:5" x14ac:dyDescent="0.3">
      <c r="E12099"/>
    </row>
    <row r="12100" spans="5:5" x14ac:dyDescent="0.3">
      <c r="E12100"/>
    </row>
    <row r="12101" spans="5:5" x14ac:dyDescent="0.3">
      <c r="E12101"/>
    </row>
    <row r="12102" spans="5:5" x14ac:dyDescent="0.3">
      <c r="E12102"/>
    </row>
    <row r="12103" spans="5:5" x14ac:dyDescent="0.3">
      <c r="E12103"/>
    </row>
    <row r="12104" spans="5:5" x14ac:dyDescent="0.3">
      <c r="E12104"/>
    </row>
    <row r="12105" spans="5:5" x14ac:dyDescent="0.3">
      <c r="E12105"/>
    </row>
    <row r="12106" spans="5:5" x14ac:dyDescent="0.3">
      <c r="E12106"/>
    </row>
    <row r="12107" spans="5:5" x14ac:dyDescent="0.3">
      <c r="E12107"/>
    </row>
    <row r="12108" spans="5:5" x14ac:dyDescent="0.3">
      <c r="E12108"/>
    </row>
    <row r="12109" spans="5:5" x14ac:dyDescent="0.3">
      <c r="E12109"/>
    </row>
    <row r="12110" spans="5:5" x14ac:dyDescent="0.3">
      <c r="E12110"/>
    </row>
    <row r="12111" spans="5:5" x14ac:dyDescent="0.3">
      <c r="E12111"/>
    </row>
    <row r="12112" spans="5:5" x14ac:dyDescent="0.3">
      <c r="E12112"/>
    </row>
    <row r="12113" spans="5:5" x14ac:dyDescent="0.3">
      <c r="E12113"/>
    </row>
    <row r="12114" spans="5:5" x14ac:dyDescent="0.3">
      <c r="E12114"/>
    </row>
    <row r="12115" spans="5:5" x14ac:dyDescent="0.3">
      <c r="E12115"/>
    </row>
    <row r="12116" spans="5:5" x14ac:dyDescent="0.3">
      <c r="E12116"/>
    </row>
    <row r="12117" spans="5:5" x14ac:dyDescent="0.3">
      <c r="E12117"/>
    </row>
    <row r="12118" spans="5:5" x14ac:dyDescent="0.3">
      <c r="E12118"/>
    </row>
    <row r="12119" spans="5:5" x14ac:dyDescent="0.3">
      <c r="E12119"/>
    </row>
    <row r="12120" spans="5:5" x14ac:dyDescent="0.3">
      <c r="E12120"/>
    </row>
    <row r="12121" spans="5:5" x14ac:dyDescent="0.3">
      <c r="E12121"/>
    </row>
    <row r="12122" spans="5:5" x14ac:dyDescent="0.3">
      <c r="E12122"/>
    </row>
    <row r="12123" spans="5:5" x14ac:dyDescent="0.3">
      <c r="E12123"/>
    </row>
    <row r="12124" spans="5:5" x14ac:dyDescent="0.3">
      <c r="E12124"/>
    </row>
    <row r="12125" spans="5:5" x14ac:dyDescent="0.3">
      <c r="E12125"/>
    </row>
    <row r="12126" spans="5:5" x14ac:dyDescent="0.3">
      <c r="E12126"/>
    </row>
    <row r="12127" spans="5:5" x14ac:dyDescent="0.3">
      <c r="E12127"/>
    </row>
    <row r="12128" spans="5:5" x14ac:dyDescent="0.3">
      <c r="E12128"/>
    </row>
    <row r="12129" spans="5:5" x14ac:dyDescent="0.3">
      <c r="E12129"/>
    </row>
    <row r="12130" spans="5:5" x14ac:dyDescent="0.3">
      <c r="E12130"/>
    </row>
    <row r="12131" spans="5:5" x14ac:dyDescent="0.3">
      <c r="E12131"/>
    </row>
    <row r="12132" spans="5:5" x14ac:dyDescent="0.3">
      <c r="E12132"/>
    </row>
    <row r="12133" spans="5:5" x14ac:dyDescent="0.3">
      <c r="E12133"/>
    </row>
    <row r="12134" spans="5:5" x14ac:dyDescent="0.3">
      <c r="E12134"/>
    </row>
    <row r="12135" spans="5:5" x14ac:dyDescent="0.3">
      <c r="E12135"/>
    </row>
    <row r="12136" spans="5:5" x14ac:dyDescent="0.3">
      <c r="E12136"/>
    </row>
    <row r="12137" spans="5:5" x14ac:dyDescent="0.3">
      <c r="E12137"/>
    </row>
    <row r="12138" spans="5:5" x14ac:dyDescent="0.3">
      <c r="E12138"/>
    </row>
    <row r="12139" spans="5:5" x14ac:dyDescent="0.3">
      <c r="E12139"/>
    </row>
    <row r="12140" spans="5:5" x14ac:dyDescent="0.3">
      <c r="E12140"/>
    </row>
    <row r="12141" spans="5:5" x14ac:dyDescent="0.3">
      <c r="E12141"/>
    </row>
    <row r="12142" spans="5:5" x14ac:dyDescent="0.3">
      <c r="E12142"/>
    </row>
    <row r="12143" spans="5:5" x14ac:dyDescent="0.3">
      <c r="E12143"/>
    </row>
    <row r="12144" spans="5:5" x14ac:dyDescent="0.3">
      <c r="E12144"/>
    </row>
    <row r="12145" spans="5:5" x14ac:dyDescent="0.3">
      <c r="E12145"/>
    </row>
    <row r="12146" spans="5:5" x14ac:dyDescent="0.3">
      <c r="E12146"/>
    </row>
    <row r="12147" spans="5:5" x14ac:dyDescent="0.3">
      <c r="E12147"/>
    </row>
    <row r="12148" spans="5:5" x14ac:dyDescent="0.3">
      <c r="E12148"/>
    </row>
    <row r="12149" spans="5:5" x14ac:dyDescent="0.3">
      <c r="E12149"/>
    </row>
    <row r="12150" spans="5:5" x14ac:dyDescent="0.3">
      <c r="E12150"/>
    </row>
    <row r="12151" spans="5:5" x14ac:dyDescent="0.3">
      <c r="E12151"/>
    </row>
    <row r="12152" spans="5:5" x14ac:dyDescent="0.3">
      <c r="E12152"/>
    </row>
    <row r="12153" spans="5:5" x14ac:dyDescent="0.3">
      <c r="E12153"/>
    </row>
    <row r="12154" spans="5:5" x14ac:dyDescent="0.3">
      <c r="E12154"/>
    </row>
    <row r="12155" spans="5:5" x14ac:dyDescent="0.3">
      <c r="E12155"/>
    </row>
    <row r="12156" spans="5:5" x14ac:dyDescent="0.3">
      <c r="E12156"/>
    </row>
    <row r="12157" spans="5:5" x14ac:dyDescent="0.3">
      <c r="E12157"/>
    </row>
    <row r="12158" spans="5:5" x14ac:dyDescent="0.3">
      <c r="E12158"/>
    </row>
    <row r="12159" spans="5:5" x14ac:dyDescent="0.3">
      <c r="E12159"/>
    </row>
    <row r="12160" spans="5:5" x14ac:dyDescent="0.3">
      <c r="E12160"/>
    </row>
    <row r="12161" spans="5:5" x14ac:dyDescent="0.3">
      <c r="E12161"/>
    </row>
    <row r="12162" spans="5:5" x14ac:dyDescent="0.3">
      <c r="E12162"/>
    </row>
    <row r="12163" spans="5:5" x14ac:dyDescent="0.3">
      <c r="E12163"/>
    </row>
    <row r="12164" spans="5:5" x14ac:dyDescent="0.3">
      <c r="E12164"/>
    </row>
    <row r="12165" spans="5:5" x14ac:dyDescent="0.3">
      <c r="E12165"/>
    </row>
    <row r="12166" spans="5:5" x14ac:dyDescent="0.3">
      <c r="E12166"/>
    </row>
    <row r="12167" spans="5:5" x14ac:dyDescent="0.3">
      <c r="E12167"/>
    </row>
    <row r="12168" spans="5:5" x14ac:dyDescent="0.3">
      <c r="E12168"/>
    </row>
    <row r="12169" spans="5:5" x14ac:dyDescent="0.3">
      <c r="E12169"/>
    </row>
    <row r="12170" spans="5:5" x14ac:dyDescent="0.3">
      <c r="E12170"/>
    </row>
    <row r="12171" spans="5:5" x14ac:dyDescent="0.3">
      <c r="E12171"/>
    </row>
    <row r="12172" spans="5:5" x14ac:dyDescent="0.3">
      <c r="E12172"/>
    </row>
    <row r="12173" spans="5:5" x14ac:dyDescent="0.3">
      <c r="E12173"/>
    </row>
    <row r="12174" spans="5:5" x14ac:dyDescent="0.3">
      <c r="E12174"/>
    </row>
    <row r="12175" spans="5:5" x14ac:dyDescent="0.3">
      <c r="E12175"/>
    </row>
    <row r="12176" spans="5:5" x14ac:dyDescent="0.3">
      <c r="E12176"/>
    </row>
    <row r="12177" spans="5:5" x14ac:dyDescent="0.3">
      <c r="E12177"/>
    </row>
    <row r="12178" spans="5:5" x14ac:dyDescent="0.3">
      <c r="E12178"/>
    </row>
    <row r="12179" spans="5:5" x14ac:dyDescent="0.3">
      <c r="E12179"/>
    </row>
    <row r="12180" spans="5:5" x14ac:dyDescent="0.3">
      <c r="E12180"/>
    </row>
    <row r="12181" spans="5:5" x14ac:dyDescent="0.3">
      <c r="E12181"/>
    </row>
    <row r="12182" spans="5:5" x14ac:dyDescent="0.3">
      <c r="E12182"/>
    </row>
    <row r="12183" spans="5:5" x14ac:dyDescent="0.3">
      <c r="E12183"/>
    </row>
    <row r="12184" spans="5:5" x14ac:dyDescent="0.3">
      <c r="E12184"/>
    </row>
    <row r="12185" spans="5:5" x14ac:dyDescent="0.3">
      <c r="E12185"/>
    </row>
    <row r="12186" spans="5:5" x14ac:dyDescent="0.3">
      <c r="E12186"/>
    </row>
    <row r="12187" spans="5:5" x14ac:dyDescent="0.3">
      <c r="E12187"/>
    </row>
    <row r="12188" spans="5:5" x14ac:dyDescent="0.3">
      <c r="E12188"/>
    </row>
    <row r="12189" spans="5:5" x14ac:dyDescent="0.3">
      <c r="E12189"/>
    </row>
    <row r="12190" spans="5:5" x14ac:dyDescent="0.3">
      <c r="E12190"/>
    </row>
    <row r="12191" spans="5:5" x14ac:dyDescent="0.3">
      <c r="E12191"/>
    </row>
    <row r="12192" spans="5:5" x14ac:dyDescent="0.3">
      <c r="E12192"/>
    </row>
    <row r="12193" spans="5:5" x14ac:dyDescent="0.3">
      <c r="E12193"/>
    </row>
    <row r="12194" spans="5:5" x14ac:dyDescent="0.3">
      <c r="E12194"/>
    </row>
    <row r="12195" spans="5:5" x14ac:dyDescent="0.3">
      <c r="E12195"/>
    </row>
    <row r="12196" spans="5:5" x14ac:dyDescent="0.3">
      <c r="E12196"/>
    </row>
    <row r="12197" spans="5:5" x14ac:dyDescent="0.3">
      <c r="E12197"/>
    </row>
    <row r="12198" spans="5:5" x14ac:dyDescent="0.3">
      <c r="E12198"/>
    </row>
    <row r="12199" spans="5:5" x14ac:dyDescent="0.3">
      <c r="E12199"/>
    </row>
    <row r="12200" spans="5:5" x14ac:dyDescent="0.3">
      <c r="E12200"/>
    </row>
    <row r="12201" spans="5:5" x14ac:dyDescent="0.3">
      <c r="E12201"/>
    </row>
    <row r="12202" spans="5:5" x14ac:dyDescent="0.3">
      <c r="E12202"/>
    </row>
    <row r="12203" spans="5:5" x14ac:dyDescent="0.3">
      <c r="E12203"/>
    </row>
    <row r="12204" spans="5:5" x14ac:dyDescent="0.3">
      <c r="E12204"/>
    </row>
    <row r="12205" spans="5:5" x14ac:dyDescent="0.3">
      <c r="E12205"/>
    </row>
    <row r="12206" spans="5:5" x14ac:dyDescent="0.3">
      <c r="E12206"/>
    </row>
    <row r="12207" spans="5:5" x14ac:dyDescent="0.3">
      <c r="E12207"/>
    </row>
    <row r="12208" spans="5:5" x14ac:dyDescent="0.3">
      <c r="E12208"/>
    </row>
    <row r="12209" spans="5:5" x14ac:dyDescent="0.3">
      <c r="E12209"/>
    </row>
    <row r="12210" spans="5:5" x14ac:dyDescent="0.3">
      <c r="E12210"/>
    </row>
    <row r="12211" spans="5:5" x14ac:dyDescent="0.3">
      <c r="E12211"/>
    </row>
    <row r="12212" spans="5:5" x14ac:dyDescent="0.3">
      <c r="E12212"/>
    </row>
    <row r="12213" spans="5:5" x14ac:dyDescent="0.3">
      <c r="E12213"/>
    </row>
    <row r="12214" spans="5:5" x14ac:dyDescent="0.3">
      <c r="E12214"/>
    </row>
    <row r="12215" spans="5:5" x14ac:dyDescent="0.3">
      <c r="E12215"/>
    </row>
    <row r="12216" spans="5:5" x14ac:dyDescent="0.3">
      <c r="E12216"/>
    </row>
    <row r="12217" spans="5:5" x14ac:dyDescent="0.3">
      <c r="E12217"/>
    </row>
    <row r="12218" spans="5:5" x14ac:dyDescent="0.3">
      <c r="E12218"/>
    </row>
    <row r="12219" spans="5:5" x14ac:dyDescent="0.3">
      <c r="E12219"/>
    </row>
    <row r="12220" spans="5:5" x14ac:dyDescent="0.3">
      <c r="E12220"/>
    </row>
    <row r="12221" spans="5:5" x14ac:dyDescent="0.3">
      <c r="E12221"/>
    </row>
    <row r="12222" spans="5:5" x14ac:dyDescent="0.3">
      <c r="E12222"/>
    </row>
    <row r="12223" spans="5:5" x14ac:dyDescent="0.3">
      <c r="E12223"/>
    </row>
    <row r="12224" spans="5:5" x14ac:dyDescent="0.3">
      <c r="E12224"/>
    </row>
    <row r="12225" spans="5:5" x14ac:dyDescent="0.3">
      <c r="E12225"/>
    </row>
    <row r="12226" spans="5:5" x14ac:dyDescent="0.3">
      <c r="E12226"/>
    </row>
    <row r="12227" spans="5:5" x14ac:dyDescent="0.3">
      <c r="E12227"/>
    </row>
    <row r="12228" spans="5:5" x14ac:dyDescent="0.3">
      <c r="E12228"/>
    </row>
    <row r="12229" spans="5:5" x14ac:dyDescent="0.3">
      <c r="E12229"/>
    </row>
    <row r="12230" spans="5:5" x14ac:dyDescent="0.3">
      <c r="E12230"/>
    </row>
    <row r="12231" spans="5:5" x14ac:dyDescent="0.3">
      <c r="E12231"/>
    </row>
    <row r="12232" spans="5:5" x14ac:dyDescent="0.3">
      <c r="E12232"/>
    </row>
    <row r="12233" spans="5:5" x14ac:dyDescent="0.3">
      <c r="E12233"/>
    </row>
    <row r="12234" spans="5:5" x14ac:dyDescent="0.3">
      <c r="E12234"/>
    </row>
    <row r="12235" spans="5:5" x14ac:dyDescent="0.3">
      <c r="E12235"/>
    </row>
    <row r="12236" spans="5:5" x14ac:dyDescent="0.3">
      <c r="E12236"/>
    </row>
    <row r="12237" spans="5:5" x14ac:dyDescent="0.3">
      <c r="E12237"/>
    </row>
    <row r="12238" spans="5:5" x14ac:dyDescent="0.3">
      <c r="E12238"/>
    </row>
    <row r="12239" spans="5:5" x14ac:dyDescent="0.3">
      <c r="E12239"/>
    </row>
    <row r="12240" spans="5:5" x14ac:dyDescent="0.3">
      <c r="E12240"/>
    </row>
    <row r="12241" spans="5:5" x14ac:dyDescent="0.3">
      <c r="E12241"/>
    </row>
    <row r="12242" spans="5:5" x14ac:dyDescent="0.3">
      <c r="E12242"/>
    </row>
    <row r="12243" spans="5:5" x14ac:dyDescent="0.3">
      <c r="E12243"/>
    </row>
    <row r="12244" spans="5:5" x14ac:dyDescent="0.3">
      <c r="E12244"/>
    </row>
    <row r="12245" spans="5:5" x14ac:dyDescent="0.3">
      <c r="E12245"/>
    </row>
    <row r="12246" spans="5:5" x14ac:dyDescent="0.3">
      <c r="E12246"/>
    </row>
    <row r="12247" spans="5:5" x14ac:dyDescent="0.3">
      <c r="E12247"/>
    </row>
    <row r="12248" spans="5:5" x14ac:dyDescent="0.3">
      <c r="E12248"/>
    </row>
    <row r="12249" spans="5:5" x14ac:dyDescent="0.3">
      <c r="E12249"/>
    </row>
    <row r="12250" spans="5:5" x14ac:dyDescent="0.3">
      <c r="E12250"/>
    </row>
    <row r="12251" spans="5:5" x14ac:dyDescent="0.3">
      <c r="E12251"/>
    </row>
    <row r="12252" spans="5:5" x14ac:dyDescent="0.3">
      <c r="E12252"/>
    </row>
    <row r="12253" spans="5:5" x14ac:dyDescent="0.3">
      <c r="E12253"/>
    </row>
    <row r="12254" spans="5:5" x14ac:dyDescent="0.3">
      <c r="E12254"/>
    </row>
    <row r="12255" spans="5:5" x14ac:dyDescent="0.3">
      <c r="E12255"/>
    </row>
    <row r="12256" spans="5:5" x14ac:dyDescent="0.3">
      <c r="E12256"/>
    </row>
    <row r="12257" spans="5:5" x14ac:dyDescent="0.3">
      <c r="E12257"/>
    </row>
    <row r="12258" spans="5:5" x14ac:dyDescent="0.3">
      <c r="E12258"/>
    </row>
    <row r="12259" spans="5:5" x14ac:dyDescent="0.3">
      <c r="E12259"/>
    </row>
    <row r="12260" spans="5:5" x14ac:dyDescent="0.3">
      <c r="E12260"/>
    </row>
    <row r="12261" spans="5:5" x14ac:dyDescent="0.3">
      <c r="E12261"/>
    </row>
    <row r="12262" spans="5:5" x14ac:dyDescent="0.3">
      <c r="E12262"/>
    </row>
    <row r="12263" spans="5:5" x14ac:dyDescent="0.3">
      <c r="E12263"/>
    </row>
    <row r="12264" spans="5:5" x14ac:dyDescent="0.3">
      <c r="E12264"/>
    </row>
    <row r="12265" spans="5:5" x14ac:dyDescent="0.3">
      <c r="E12265"/>
    </row>
    <row r="12266" spans="5:5" x14ac:dyDescent="0.3">
      <c r="E12266"/>
    </row>
    <row r="12267" spans="5:5" x14ac:dyDescent="0.3">
      <c r="E12267"/>
    </row>
    <row r="12268" spans="5:5" x14ac:dyDescent="0.3">
      <c r="E12268"/>
    </row>
    <row r="12269" spans="5:5" x14ac:dyDescent="0.3">
      <c r="E12269"/>
    </row>
    <row r="12270" spans="5:5" x14ac:dyDescent="0.3">
      <c r="E12270"/>
    </row>
    <row r="12271" spans="5:5" x14ac:dyDescent="0.3">
      <c r="E12271"/>
    </row>
    <row r="12272" spans="5:5" x14ac:dyDescent="0.3">
      <c r="E12272"/>
    </row>
    <row r="12273" spans="5:5" x14ac:dyDescent="0.3">
      <c r="E12273"/>
    </row>
    <row r="12274" spans="5:5" x14ac:dyDescent="0.3">
      <c r="E12274"/>
    </row>
    <row r="12275" spans="5:5" x14ac:dyDescent="0.3">
      <c r="E12275"/>
    </row>
    <row r="12276" spans="5:5" x14ac:dyDescent="0.3">
      <c r="E12276"/>
    </row>
    <row r="12277" spans="5:5" x14ac:dyDescent="0.3">
      <c r="E12277"/>
    </row>
    <row r="12278" spans="5:5" x14ac:dyDescent="0.3">
      <c r="E12278"/>
    </row>
    <row r="12279" spans="5:5" x14ac:dyDescent="0.3">
      <c r="E12279"/>
    </row>
    <row r="12280" spans="5:5" x14ac:dyDescent="0.3">
      <c r="E12280"/>
    </row>
    <row r="12281" spans="5:5" x14ac:dyDescent="0.3">
      <c r="E12281"/>
    </row>
    <row r="12282" spans="5:5" x14ac:dyDescent="0.3">
      <c r="E12282"/>
    </row>
    <row r="12283" spans="5:5" x14ac:dyDescent="0.3">
      <c r="E12283"/>
    </row>
    <row r="12284" spans="5:5" x14ac:dyDescent="0.3">
      <c r="E12284"/>
    </row>
    <row r="12285" spans="5:5" x14ac:dyDescent="0.3">
      <c r="E12285"/>
    </row>
    <row r="12286" spans="5:5" x14ac:dyDescent="0.3">
      <c r="E12286"/>
    </row>
    <row r="12287" spans="5:5" x14ac:dyDescent="0.3">
      <c r="E12287"/>
    </row>
    <row r="12288" spans="5:5" x14ac:dyDescent="0.3">
      <c r="E12288"/>
    </row>
    <row r="12289" spans="5:5" x14ac:dyDescent="0.3">
      <c r="E12289"/>
    </row>
    <row r="12290" spans="5:5" x14ac:dyDescent="0.3">
      <c r="E12290"/>
    </row>
    <row r="12291" spans="5:5" x14ac:dyDescent="0.3">
      <c r="E12291"/>
    </row>
    <row r="12292" spans="5:5" x14ac:dyDescent="0.3">
      <c r="E12292"/>
    </row>
    <row r="12293" spans="5:5" x14ac:dyDescent="0.3">
      <c r="E12293"/>
    </row>
    <row r="12294" spans="5:5" x14ac:dyDescent="0.3">
      <c r="E12294"/>
    </row>
    <row r="12295" spans="5:5" x14ac:dyDescent="0.3">
      <c r="E12295"/>
    </row>
    <row r="12296" spans="5:5" x14ac:dyDescent="0.3">
      <c r="E12296"/>
    </row>
    <row r="12297" spans="5:5" x14ac:dyDescent="0.3">
      <c r="E12297"/>
    </row>
    <row r="12298" spans="5:5" x14ac:dyDescent="0.3">
      <c r="E12298"/>
    </row>
    <row r="12299" spans="5:5" x14ac:dyDescent="0.3">
      <c r="E12299"/>
    </row>
    <row r="12300" spans="5:5" x14ac:dyDescent="0.3">
      <c r="E12300"/>
    </row>
    <row r="12301" spans="5:5" x14ac:dyDescent="0.3">
      <c r="E12301"/>
    </row>
    <row r="12302" spans="5:5" x14ac:dyDescent="0.3">
      <c r="E12302"/>
    </row>
    <row r="12303" spans="5:5" x14ac:dyDescent="0.3">
      <c r="E12303"/>
    </row>
    <row r="12304" spans="5:5" x14ac:dyDescent="0.3">
      <c r="E12304"/>
    </row>
    <row r="12305" spans="5:5" x14ac:dyDescent="0.3">
      <c r="E12305"/>
    </row>
    <row r="12306" spans="5:5" x14ac:dyDescent="0.3">
      <c r="E12306"/>
    </row>
    <row r="12307" spans="5:5" x14ac:dyDescent="0.3">
      <c r="E12307"/>
    </row>
    <row r="12308" spans="5:5" x14ac:dyDescent="0.3">
      <c r="E12308"/>
    </row>
    <row r="12309" spans="5:5" x14ac:dyDescent="0.3">
      <c r="E12309"/>
    </row>
    <row r="12310" spans="5:5" x14ac:dyDescent="0.3">
      <c r="E12310"/>
    </row>
    <row r="12311" spans="5:5" x14ac:dyDescent="0.3">
      <c r="E12311"/>
    </row>
    <row r="12312" spans="5:5" x14ac:dyDescent="0.3">
      <c r="E12312"/>
    </row>
    <row r="12313" spans="5:5" x14ac:dyDescent="0.3">
      <c r="E12313"/>
    </row>
    <row r="12314" spans="5:5" x14ac:dyDescent="0.3">
      <c r="E12314"/>
    </row>
    <row r="12315" spans="5:5" x14ac:dyDescent="0.3">
      <c r="E12315"/>
    </row>
    <row r="12316" spans="5:5" x14ac:dyDescent="0.3">
      <c r="E12316"/>
    </row>
    <row r="12317" spans="5:5" x14ac:dyDescent="0.3">
      <c r="E12317"/>
    </row>
    <row r="12318" spans="5:5" x14ac:dyDescent="0.3">
      <c r="E12318"/>
    </row>
    <row r="12319" spans="5:5" x14ac:dyDescent="0.3">
      <c r="E12319"/>
    </row>
    <row r="12320" spans="5:5" x14ac:dyDescent="0.3">
      <c r="E12320"/>
    </row>
    <row r="12321" spans="5:5" x14ac:dyDescent="0.3">
      <c r="E12321"/>
    </row>
    <row r="12322" spans="5:5" x14ac:dyDescent="0.3">
      <c r="E12322"/>
    </row>
    <row r="12323" spans="5:5" x14ac:dyDescent="0.3">
      <c r="E12323"/>
    </row>
    <row r="12324" spans="5:5" x14ac:dyDescent="0.3">
      <c r="E12324"/>
    </row>
    <row r="12325" spans="5:5" x14ac:dyDescent="0.3">
      <c r="E12325"/>
    </row>
    <row r="12326" spans="5:5" x14ac:dyDescent="0.3">
      <c r="E12326"/>
    </row>
    <row r="12327" spans="5:5" x14ac:dyDescent="0.3">
      <c r="E12327"/>
    </row>
    <row r="12328" spans="5:5" x14ac:dyDescent="0.3">
      <c r="E12328"/>
    </row>
    <row r="12329" spans="5:5" x14ac:dyDescent="0.3">
      <c r="E12329"/>
    </row>
    <row r="12330" spans="5:5" x14ac:dyDescent="0.3">
      <c r="E12330"/>
    </row>
    <row r="12331" spans="5:5" x14ac:dyDescent="0.3">
      <c r="E12331"/>
    </row>
    <row r="12332" spans="5:5" x14ac:dyDescent="0.3">
      <c r="E12332"/>
    </row>
    <row r="12333" spans="5:5" x14ac:dyDescent="0.3">
      <c r="E12333"/>
    </row>
    <row r="12334" spans="5:5" x14ac:dyDescent="0.3">
      <c r="E12334"/>
    </row>
    <row r="12335" spans="5:5" x14ac:dyDescent="0.3">
      <c r="E12335"/>
    </row>
    <row r="12336" spans="5:5" x14ac:dyDescent="0.3">
      <c r="E12336"/>
    </row>
    <row r="12337" spans="5:5" x14ac:dyDescent="0.3">
      <c r="E12337"/>
    </row>
    <row r="12338" spans="5:5" x14ac:dyDescent="0.3">
      <c r="E12338"/>
    </row>
    <row r="12339" spans="5:5" x14ac:dyDescent="0.3">
      <c r="E12339"/>
    </row>
    <row r="12340" spans="5:5" x14ac:dyDescent="0.3">
      <c r="E12340"/>
    </row>
    <row r="12341" spans="5:5" x14ac:dyDescent="0.3">
      <c r="E12341"/>
    </row>
    <row r="12342" spans="5:5" x14ac:dyDescent="0.3">
      <c r="E12342"/>
    </row>
    <row r="12343" spans="5:5" x14ac:dyDescent="0.3">
      <c r="E12343"/>
    </row>
    <row r="12344" spans="5:5" x14ac:dyDescent="0.3">
      <c r="E12344"/>
    </row>
    <row r="12345" spans="5:5" x14ac:dyDescent="0.3">
      <c r="E12345"/>
    </row>
    <row r="12346" spans="5:5" x14ac:dyDescent="0.3">
      <c r="E12346"/>
    </row>
    <row r="12347" spans="5:5" x14ac:dyDescent="0.3">
      <c r="E12347"/>
    </row>
    <row r="12348" spans="5:5" x14ac:dyDescent="0.3">
      <c r="E12348"/>
    </row>
    <row r="12349" spans="5:5" x14ac:dyDescent="0.3">
      <c r="E12349"/>
    </row>
    <row r="12350" spans="5:5" x14ac:dyDescent="0.3">
      <c r="E12350"/>
    </row>
    <row r="12351" spans="5:5" x14ac:dyDescent="0.3">
      <c r="E12351"/>
    </row>
    <row r="12352" spans="5:5" x14ac:dyDescent="0.3">
      <c r="E12352"/>
    </row>
    <row r="12353" spans="5:5" x14ac:dyDescent="0.3">
      <c r="E12353"/>
    </row>
    <row r="12354" spans="5:5" x14ac:dyDescent="0.3">
      <c r="E12354"/>
    </row>
    <row r="12355" spans="5:5" x14ac:dyDescent="0.3">
      <c r="E12355"/>
    </row>
    <row r="12356" spans="5:5" x14ac:dyDescent="0.3">
      <c r="E12356"/>
    </row>
    <row r="12357" spans="5:5" x14ac:dyDescent="0.3">
      <c r="E12357"/>
    </row>
    <row r="12358" spans="5:5" x14ac:dyDescent="0.3">
      <c r="E12358"/>
    </row>
    <row r="12359" spans="5:5" x14ac:dyDescent="0.3">
      <c r="E12359"/>
    </row>
    <row r="12360" spans="5:5" x14ac:dyDescent="0.3">
      <c r="E12360"/>
    </row>
    <row r="12361" spans="5:5" x14ac:dyDescent="0.3">
      <c r="E12361"/>
    </row>
    <row r="12362" spans="5:5" x14ac:dyDescent="0.3">
      <c r="E12362"/>
    </row>
    <row r="12363" spans="5:5" x14ac:dyDescent="0.3">
      <c r="E12363"/>
    </row>
    <row r="12364" spans="5:5" x14ac:dyDescent="0.3">
      <c r="E12364"/>
    </row>
    <row r="12365" spans="5:5" x14ac:dyDescent="0.3">
      <c r="E12365"/>
    </row>
    <row r="12366" spans="5:5" x14ac:dyDescent="0.3">
      <c r="E12366"/>
    </row>
    <row r="12367" spans="5:5" x14ac:dyDescent="0.3">
      <c r="E12367"/>
    </row>
    <row r="12368" spans="5:5" x14ac:dyDescent="0.3">
      <c r="E12368"/>
    </row>
    <row r="12369" spans="5:5" x14ac:dyDescent="0.3">
      <c r="E12369"/>
    </row>
    <row r="12370" spans="5:5" x14ac:dyDescent="0.3">
      <c r="E12370"/>
    </row>
    <row r="12371" spans="5:5" x14ac:dyDescent="0.3">
      <c r="E12371"/>
    </row>
    <row r="12372" spans="5:5" x14ac:dyDescent="0.3">
      <c r="E12372"/>
    </row>
    <row r="12373" spans="5:5" x14ac:dyDescent="0.3">
      <c r="E12373"/>
    </row>
    <row r="12374" spans="5:5" x14ac:dyDescent="0.3">
      <c r="E12374"/>
    </row>
    <row r="12375" spans="5:5" x14ac:dyDescent="0.3">
      <c r="E12375"/>
    </row>
    <row r="12376" spans="5:5" x14ac:dyDescent="0.3">
      <c r="E12376"/>
    </row>
    <row r="12377" spans="5:5" x14ac:dyDescent="0.3">
      <c r="E12377"/>
    </row>
    <row r="12378" spans="5:5" x14ac:dyDescent="0.3">
      <c r="E12378"/>
    </row>
    <row r="12379" spans="5:5" x14ac:dyDescent="0.3">
      <c r="E12379"/>
    </row>
    <row r="12380" spans="5:5" x14ac:dyDescent="0.3">
      <c r="E12380"/>
    </row>
    <row r="12381" spans="5:5" x14ac:dyDescent="0.3">
      <c r="E12381"/>
    </row>
    <row r="12382" spans="5:5" x14ac:dyDescent="0.3">
      <c r="E12382"/>
    </row>
    <row r="12383" spans="5:5" x14ac:dyDescent="0.3">
      <c r="E12383"/>
    </row>
    <row r="12384" spans="5:5" x14ac:dyDescent="0.3">
      <c r="E12384"/>
    </row>
    <row r="12385" spans="5:5" x14ac:dyDescent="0.3">
      <c r="E12385"/>
    </row>
    <row r="12386" spans="5:5" x14ac:dyDescent="0.3">
      <c r="E12386"/>
    </row>
    <row r="12387" spans="5:5" x14ac:dyDescent="0.3">
      <c r="E12387"/>
    </row>
    <row r="12388" spans="5:5" x14ac:dyDescent="0.3">
      <c r="E12388"/>
    </row>
    <row r="12389" spans="5:5" x14ac:dyDescent="0.3">
      <c r="E12389"/>
    </row>
    <row r="12390" spans="5:5" x14ac:dyDescent="0.3">
      <c r="E12390"/>
    </row>
    <row r="12391" spans="5:5" x14ac:dyDescent="0.3">
      <c r="E12391"/>
    </row>
    <row r="12392" spans="5:5" x14ac:dyDescent="0.3">
      <c r="E12392"/>
    </row>
    <row r="12393" spans="5:5" x14ac:dyDescent="0.3">
      <c r="E12393"/>
    </row>
    <row r="12394" spans="5:5" x14ac:dyDescent="0.3">
      <c r="E12394"/>
    </row>
    <row r="12395" spans="5:5" x14ac:dyDescent="0.3">
      <c r="E12395"/>
    </row>
    <row r="12396" spans="5:5" x14ac:dyDescent="0.3">
      <c r="E12396"/>
    </row>
    <row r="12397" spans="5:5" x14ac:dyDescent="0.3">
      <c r="E12397"/>
    </row>
    <row r="12398" spans="5:5" x14ac:dyDescent="0.3">
      <c r="E12398"/>
    </row>
    <row r="12399" spans="5:5" x14ac:dyDescent="0.3">
      <c r="E12399"/>
    </row>
    <row r="12400" spans="5:5" x14ac:dyDescent="0.3">
      <c r="E12400"/>
    </row>
    <row r="12401" spans="5:5" x14ac:dyDescent="0.3">
      <c r="E12401"/>
    </row>
    <row r="12402" spans="5:5" x14ac:dyDescent="0.3">
      <c r="E12402"/>
    </row>
    <row r="12403" spans="5:5" x14ac:dyDescent="0.3">
      <c r="E12403"/>
    </row>
    <row r="12404" spans="5:5" x14ac:dyDescent="0.3">
      <c r="E12404"/>
    </row>
    <row r="12405" spans="5:5" x14ac:dyDescent="0.3">
      <c r="E12405"/>
    </row>
    <row r="12406" spans="5:5" x14ac:dyDescent="0.3">
      <c r="E12406"/>
    </row>
    <row r="12407" spans="5:5" x14ac:dyDescent="0.3">
      <c r="E12407"/>
    </row>
    <row r="12408" spans="5:5" x14ac:dyDescent="0.3">
      <c r="E12408"/>
    </row>
    <row r="12409" spans="5:5" x14ac:dyDescent="0.3">
      <c r="E12409"/>
    </row>
    <row r="12410" spans="5:5" x14ac:dyDescent="0.3">
      <c r="E12410"/>
    </row>
    <row r="12411" spans="5:5" x14ac:dyDescent="0.3">
      <c r="E12411"/>
    </row>
    <row r="12412" spans="5:5" x14ac:dyDescent="0.3">
      <c r="E12412"/>
    </row>
    <row r="12413" spans="5:5" x14ac:dyDescent="0.3">
      <c r="E12413"/>
    </row>
    <row r="12414" spans="5:5" x14ac:dyDescent="0.3">
      <c r="E12414"/>
    </row>
    <row r="12415" spans="5:5" x14ac:dyDescent="0.3">
      <c r="E12415"/>
    </row>
    <row r="12416" spans="5:5" x14ac:dyDescent="0.3">
      <c r="E12416"/>
    </row>
    <row r="12417" spans="5:5" x14ac:dyDescent="0.3">
      <c r="E12417"/>
    </row>
    <row r="12418" spans="5:5" x14ac:dyDescent="0.3">
      <c r="E12418"/>
    </row>
    <row r="12419" spans="5:5" x14ac:dyDescent="0.3">
      <c r="E12419"/>
    </row>
    <row r="12420" spans="5:5" x14ac:dyDescent="0.3">
      <c r="E12420"/>
    </row>
    <row r="12421" spans="5:5" x14ac:dyDescent="0.3">
      <c r="E12421"/>
    </row>
    <row r="12422" spans="5:5" x14ac:dyDescent="0.3">
      <c r="E12422"/>
    </row>
    <row r="12423" spans="5:5" x14ac:dyDescent="0.3">
      <c r="E12423"/>
    </row>
    <row r="12424" spans="5:5" x14ac:dyDescent="0.3">
      <c r="E12424"/>
    </row>
    <row r="12425" spans="5:5" x14ac:dyDescent="0.3">
      <c r="E12425"/>
    </row>
    <row r="12426" spans="5:5" x14ac:dyDescent="0.3">
      <c r="E12426"/>
    </row>
    <row r="12427" spans="5:5" x14ac:dyDescent="0.3">
      <c r="E12427"/>
    </row>
    <row r="12428" spans="5:5" x14ac:dyDescent="0.3">
      <c r="E12428"/>
    </row>
    <row r="12429" spans="5:5" x14ac:dyDescent="0.3">
      <c r="E12429"/>
    </row>
    <row r="12430" spans="5:5" x14ac:dyDescent="0.3">
      <c r="E12430"/>
    </row>
    <row r="12431" spans="5:5" x14ac:dyDescent="0.3">
      <c r="E12431"/>
    </row>
    <row r="12432" spans="5:5" x14ac:dyDescent="0.3">
      <c r="E12432"/>
    </row>
    <row r="12433" spans="5:5" x14ac:dyDescent="0.3">
      <c r="E12433"/>
    </row>
    <row r="12434" spans="5:5" x14ac:dyDescent="0.3">
      <c r="E12434"/>
    </row>
    <row r="12435" spans="5:5" x14ac:dyDescent="0.3">
      <c r="E12435"/>
    </row>
    <row r="12436" spans="5:5" x14ac:dyDescent="0.3">
      <c r="E12436"/>
    </row>
    <row r="12437" spans="5:5" x14ac:dyDescent="0.3">
      <c r="E12437"/>
    </row>
    <row r="12438" spans="5:5" x14ac:dyDescent="0.3">
      <c r="E12438"/>
    </row>
    <row r="12439" spans="5:5" x14ac:dyDescent="0.3">
      <c r="E12439"/>
    </row>
    <row r="12440" spans="5:5" x14ac:dyDescent="0.3">
      <c r="E12440"/>
    </row>
    <row r="12441" spans="5:5" x14ac:dyDescent="0.3">
      <c r="E12441"/>
    </row>
    <row r="12442" spans="5:5" x14ac:dyDescent="0.3">
      <c r="E12442"/>
    </row>
    <row r="12443" spans="5:5" x14ac:dyDescent="0.3">
      <c r="E12443"/>
    </row>
    <row r="12444" spans="5:5" x14ac:dyDescent="0.3">
      <c r="E12444"/>
    </row>
    <row r="12445" spans="5:5" x14ac:dyDescent="0.3">
      <c r="E12445"/>
    </row>
    <row r="12446" spans="5:5" x14ac:dyDescent="0.3">
      <c r="E12446"/>
    </row>
    <row r="12447" spans="5:5" x14ac:dyDescent="0.3">
      <c r="E12447"/>
    </row>
    <row r="12448" spans="5:5" x14ac:dyDescent="0.3">
      <c r="E12448"/>
    </row>
    <row r="12449" spans="5:5" x14ac:dyDescent="0.3">
      <c r="E12449"/>
    </row>
    <row r="12450" spans="5:5" x14ac:dyDescent="0.3">
      <c r="E12450"/>
    </row>
    <row r="12451" spans="5:5" x14ac:dyDescent="0.3">
      <c r="E12451"/>
    </row>
    <row r="12452" spans="5:5" x14ac:dyDescent="0.3">
      <c r="E12452"/>
    </row>
    <row r="12453" spans="5:5" x14ac:dyDescent="0.3">
      <c r="E12453"/>
    </row>
    <row r="12454" spans="5:5" x14ac:dyDescent="0.3">
      <c r="E12454"/>
    </row>
    <row r="12455" spans="5:5" x14ac:dyDescent="0.3">
      <c r="E12455"/>
    </row>
    <row r="12456" spans="5:5" x14ac:dyDescent="0.3">
      <c r="E12456"/>
    </row>
    <row r="12457" spans="5:5" x14ac:dyDescent="0.3">
      <c r="E12457"/>
    </row>
    <row r="12458" spans="5:5" x14ac:dyDescent="0.3">
      <c r="E12458"/>
    </row>
    <row r="12459" spans="5:5" x14ac:dyDescent="0.3">
      <c r="E12459"/>
    </row>
    <row r="12460" spans="5:5" x14ac:dyDescent="0.3">
      <c r="E12460"/>
    </row>
    <row r="12461" spans="5:5" x14ac:dyDescent="0.3">
      <c r="E12461"/>
    </row>
    <row r="12462" spans="5:5" x14ac:dyDescent="0.3">
      <c r="E12462"/>
    </row>
    <row r="12463" spans="5:5" x14ac:dyDescent="0.3">
      <c r="E12463"/>
    </row>
    <row r="12464" spans="5:5" x14ac:dyDescent="0.3">
      <c r="E12464"/>
    </row>
    <row r="12465" spans="5:5" x14ac:dyDescent="0.3">
      <c r="E12465"/>
    </row>
    <row r="12466" spans="5:5" x14ac:dyDescent="0.3">
      <c r="E12466"/>
    </row>
    <row r="12467" spans="5:5" x14ac:dyDescent="0.3">
      <c r="E12467"/>
    </row>
    <row r="12468" spans="5:5" x14ac:dyDescent="0.3">
      <c r="E12468"/>
    </row>
    <row r="12469" spans="5:5" x14ac:dyDescent="0.3">
      <c r="E12469"/>
    </row>
    <row r="12470" spans="5:5" x14ac:dyDescent="0.3">
      <c r="E12470"/>
    </row>
    <row r="12471" spans="5:5" x14ac:dyDescent="0.3">
      <c r="E12471"/>
    </row>
    <row r="12472" spans="5:5" x14ac:dyDescent="0.3">
      <c r="E12472"/>
    </row>
    <row r="12473" spans="5:5" x14ac:dyDescent="0.3">
      <c r="E12473"/>
    </row>
    <row r="12474" spans="5:5" x14ac:dyDescent="0.3">
      <c r="E12474"/>
    </row>
    <row r="12475" spans="5:5" x14ac:dyDescent="0.3">
      <c r="E12475"/>
    </row>
    <row r="12476" spans="5:5" x14ac:dyDescent="0.3">
      <c r="E12476"/>
    </row>
    <row r="12477" spans="5:5" x14ac:dyDescent="0.3">
      <c r="E12477"/>
    </row>
    <row r="12478" spans="5:5" x14ac:dyDescent="0.3">
      <c r="E12478"/>
    </row>
    <row r="12479" spans="5:5" x14ac:dyDescent="0.3">
      <c r="E12479"/>
    </row>
    <row r="12480" spans="5:5" x14ac:dyDescent="0.3">
      <c r="E12480"/>
    </row>
    <row r="12481" spans="5:5" x14ac:dyDescent="0.3">
      <c r="E12481"/>
    </row>
    <row r="12482" spans="5:5" x14ac:dyDescent="0.3">
      <c r="E12482"/>
    </row>
    <row r="12483" spans="5:5" x14ac:dyDescent="0.3">
      <c r="E12483"/>
    </row>
    <row r="12484" spans="5:5" x14ac:dyDescent="0.3">
      <c r="E12484"/>
    </row>
    <row r="12485" spans="5:5" x14ac:dyDescent="0.3">
      <c r="E12485"/>
    </row>
    <row r="12486" spans="5:5" x14ac:dyDescent="0.3">
      <c r="E12486"/>
    </row>
    <row r="12487" spans="5:5" x14ac:dyDescent="0.3">
      <c r="E12487"/>
    </row>
    <row r="12488" spans="5:5" x14ac:dyDescent="0.3">
      <c r="E12488"/>
    </row>
    <row r="12489" spans="5:5" x14ac:dyDescent="0.3">
      <c r="E12489"/>
    </row>
    <row r="12490" spans="5:5" x14ac:dyDescent="0.3">
      <c r="E12490"/>
    </row>
    <row r="12491" spans="5:5" x14ac:dyDescent="0.3">
      <c r="E12491"/>
    </row>
    <row r="12492" spans="5:5" x14ac:dyDescent="0.3">
      <c r="E12492"/>
    </row>
    <row r="12493" spans="5:5" x14ac:dyDescent="0.3">
      <c r="E12493"/>
    </row>
    <row r="12494" spans="5:5" x14ac:dyDescent="0.3">
      <c r="E12494"/>
    </row>
    <row r="12495" spans="5:5" x14ac:dyDescent="0.3">
      <c r="E12495"/>
    </row>
    <row r="12496" spans="5:5" x14ac:dyDescent="0.3">
      <c r="E12496"/>
    </row>
    <row r="12497" spans="5:5" x14ac:dyDescent="0.3">
      <c r="E12497"/>
    </row>
    <row r="12498" spans="5:5" x14ac:dyDescent="0.3">
      <c r="E12498"/>
    </row>
    <row r="12499" spans="5:5" x14ac:dyDescent="0.3">
      <c r="E12499"/>
    </row>
    <row r="12500" spans="5:5" x14ac:dyDescent="0.3">
      <c r="E12500"/>
    </row>
    <row r="12501" spans="5:5" x14ac:dyDescent="0.3">
      <c r="E12501"/>
    </row>
    <row r="12502" spans="5:5" x14ac:dyDescent="0.3">
      <c r="E12502"/>
    </row>
    <row r="12503" spans="5:5" x14ac:dyDescent="0.3">
      <c r="E12503"/>
    </row>
    <row r="12504" spans="5:5" x14ac:dyDescent="0.3">
      <c r="E12504"/>
    </row>
    <row r="12505" spans="5:5" x14ac:dyDescent="0.3">
      <c r="E12505"/>
    </row>
    <row r="12506" spans="5:5" x14ac:dyDescent="0.3">
      <c r="E12506"/>
    </row>
    <row r="12507" spans="5:5" x14ac:dyDescent="0.3">
      <c r="E12507"/>
    </row>
    <row r="12508" spans="5:5" x14ac:dyDescent="0.3">
      <c r="E12508"/>
    </row>
    <row r="12509" spans="5:5" x14ac:dyDescent="0.3">
      <c r="E12509"/>
    </row>
    <row r="12510" spans="5:5" x14ac:dyDescent="0.3">
      <c r="E12510"/>
    </row>
    <row r="12511" spans="5:5" x14ac:dyDescent="0.3">
      <c r="E12511"/>
    </row>
    <row r="12512" spans="5:5" x14ac:dyDescent="0.3">
      <c r="E12512"/>
    </row>
    <row r="12513" spans="5:5" x14ac:dyDescent="0.3">
      <c r="E12513"/>
    </row>
    <row r="12514" spans="5:5" x14ac:dyDescent="0.3">
      <c r="E12514"/>
    </row>
    <row r="12515" spans="5:5" x14ac:dyDescent="0.3">
      <c r="E12515"/>
    </row>
    <row r="12516" spans="5:5" x14ac:dyDescent="0.3">
      <c r="E12516"/>
    </row>
    <row r="12517" spans="5:5" x14ac:dyDescent="0.3">
      <c r="E12517"/>
    </row>
    <row r="12518" spans="5:5" x14ac:dyDescent="0.3">
      <c r="E12518"/>
    </row>
    <row r="12519" spans="5:5" x14ac:dyDescent="0.3">
      <c r="E12519"/>
    </row>
    <row r="12520" spans="5:5" x14ac:dyDescent="0.3">
      <c r="E12520"/>
    </row>
    <row r="12521" spans="5:5" x14ac:dyDescent="0.3">
      <c r="E12521"/>
    </row>
    <row r="12522" spans="5:5" x14ac:dyDescent="0.3">
      <c r="E12522"/>
    </row>
    <row r="12523" spans="5:5" x14ac:dyDescent="0.3">
      <c r="E12523"/>
    </row>
    <row r="12524" spans="5:5" x14ac:dyDescent="0.3">
      <c r="E12524"/>
    </row>
    <row r="12525" spans="5:5" x14ac:dyDescent="0.3">
      <c r="E12525"/>
    </row>
    <row r="12526" spans="5:5" x14ac:dyDescent="0.3">
      <c r="E12526"/>
    </row>
    <row r="12527" spans="5:5" x14ac:dyDescent="0.3">
      <c r="E12527"/>
    </row>
    <row r="12528" spans="5:5" x14ac:dyDescent="0.3">
      <c r="E12528"/>
    </row>
    <row r="12529" spans="5:5" x14ac:dyDescent="0.3">
      <c r="E12529"/>
    </row>
    <row r="12530" spans="5:5" x14ac:dyDescent="0.3">
      <c r="E12530"/>
    </row>
    <row r="12531" spans="5:5" x14ac:dyDescent="0.3">
      <c r="E12531"/>
    </row>
    <row r="12532" spans="5:5" x14ac:dyDescent="0.3">
      <c r="E12532"/>
    </row>
    <row r="12533" spans="5:5" x14ac:dyDescent="0.3">
      <c r="E12533"/>
    </row>
    <row r="12534" spans="5:5" x14ac:dyDescent="0.3">
      <c r="E12534"/>
    </row>
    <row r="12535" spans="5:5" x14ac:dyDescent="0.3">
      <c r="E12535"/>
    </row>
    <row r="12536" spans="5:5" x14ac:dyDescent="0.3">
      <c r="E12536"/>
    </row>
    <row r="12537" spans="5:5" x14ac:dyDescent="0.3">
      <c r="E12537"/>
    </row>
    <row r="12538" spans="5:5" x14ac:dyDescent="0.3">
      <c r="E12538"/>
    </row>
    <row r="12539" spans="5:5" x14ac:dyDescent="0.3">
      <c r="E12539"/>
    </row>
    <row r="12540" spans="5:5" x14ac:dyDescent="0.3">
      <c r="E12540"/>
    </row>
    <row r="12541" spans="5:5" x14ac:dyDescent="0.3">
      <c r="E12541"/>
    </row>
    <row r="12542" spans="5:5" x14ac:dyDescent="0.3">
      <c r="E12542"/>
    </row>
    <row r="12543" spans="5:5" x14ac:dyDescent="0.3">
      <c r="E12543"/>
    </row>
    <row r="12544" spans="5:5" x14ac:dyDescent="0.3">
      <c r="E12544"/>
    </row>
    <row r="12545" spans="5:5" x14ac:dyDescent="0.3">
      <c r="E12545"/>
    </row>
    <row r="12546" spans="5:5" x14ac:dyDescent="0.3">
      <c r="E12546"/>
    </row>
    <row r="12547" spans="5:5" x14ac:dyDescent="0.3">
      <c r="E12547"/>
    </row>
    <row r="12548" spans="5:5" x14ac:dyDescent="0.3">
      <c r="E12548"/>
    </row>
    <row r="12549" spans="5:5" x14ac:dyDescent="0.3">
      <c r="E12549"/>
    </row>
    <row r="12550" spans="5:5" x14ac:dyDescent="0.3">
      <c r="E12550"/>
    </row>
    <row r="12551" spans="5:5" x14ac:dyDescent="0.3">
      <c r="E12551"/>
    </row>
    <row r="12552" spans="5:5" x14ac:dyDescent="0.3">
      <c r="E12552"/>
    </row>
    <row r="12553" spans="5:5" x14ac:dyDescent="0.3">
      <c r="E12553"/>
    </row>
    <row r="12554" spans="5:5" x14ac:dyDescent="0.3">
      <c r="E12554"/>
    </row>
    <row r="12555" spans="5:5" x14ac:dyDescent="0.3">
      <c r="E12555"/>
    </row>
    <row r="12556" spans="5:5" x14ac:dyDescent="0.3">
      <c r="E12556"/>
    </row>
    <row r="12557" spans="5:5" x14ac:dyDescent="0.3">
      <c r="E12557"/>
    </row>
    <row r="12558" spans="5:5" x14ac:dyDescent="0.3">
      <c r="E12558"/>
    </row>
    <row r="12559" spans="5:5" x14ac:dyDescent="0.3">
      <c r="E12559"/>
    </row>
    <row r="12560" spans="5:5" x14ac:dyDescent="0.3">
      <c r="E12560"/>
    </row>
    <row r="12561" spans="5:5" x14ac:dyDescent="0.3">
      <c r="E12561"/>
    </row>
    <row r="12562" spans="5:5" x14ac:dyDescent="0.3">
      <c r="E12562"/>
    </row>
    <row r="12563" spans="5:5" x14ac:dyDescent="0.3">
      <c r="E12563"/>
    </row>
    <row r="12564" spans="5:5" x14ac:dyDescent="0.3">
      <c r="E12564"/>
    </row>
    <row r="12565" spans="5:5" x14ac:dyDescent="0.3">
      <c r="E12565"/>
    </row>
    <row r="12566" spans="5:5" x14ac:dyDescent="0.3">
      <c r="E12566"/>
    </row>
    <row r="12567" spans="5:5" x14ac:dyDescent="0.3">
      <c r="E12567"/>
    </row>
    <row r="12568" spans="5:5" x14ac:dyDescent="0.3">
      <c r="E12568"/>
    </row>
    <row r="12569" spans="5:5" x14ac:dyDescent="0.3">
      <c r="E12569"/>
    </row>
    <row r="12570" spans="5:5" x14ac:dyDescent="0.3">
      <c r="E12570"/>
    </row>
    <row r="12571" spans="5:5" x14ac:dyDescent="0.3">
      <c r="E12571"/>
    </row>
    <row r="12572" spans="5:5" x14ac:dyDescent="0.3">
      <c r="E12572"/>
    </row>
    <row r="12573" spans="5:5" x14ac:dyDescent="0.3">
      <c r="E12573"/>
    </row>
    <row r="12574" spans="5:5" x14ac:dyDescent="0.3">
      <c r="E12574"/>
    </row>
    <row r="12575" spans="5:5" x14ac:dyDescent="0.3">
      <c r="E12575"/>
    </row>
    <row r="12576" spans="5:5" x14ac:dyDescent="0.3">
      <c r="E12576"/>
    </row>
    <row r="12577" spans="5:5" x14ac:dyDescent="0.3">
      <c r="E12577"/>
    </row>
    <row r="12578" spans="5:5" x14ac:dyDescent="0.3">
      <c r="E12578"/>
    </row>
    <row r="12579" spans="5:5" x14ac:dyDescent="0.3">
      <c r="E12579"/>
    </row>
    <row r="12580" spans="5:5" x14ac:dyDescent="0.3">
      <c r="E12580"/>
    </row>
    <row r="12581" spans="5:5" x14ac:dyDescent="0.3">
      <c r="E12581"/>
    </row>
    <row r="12582" spans="5:5" x14ac:dyDescent="0.3">
      <c r="E12582"/>
    </row>
    <row r="12583" spans="5:5" x14ac:dyDescent="0.3">
      <c r="E12583"/>
    </row>
    <row r="12584" spans="5:5" x14ac:dyDescent="0.3">
      <c r="E12584"/>
    </row>
    <row r="12585" spans="5:5" x14ac:dyDescent="0.3">
      <c r="E12585"/>
    </row>
    <row r="12586" spans="5:5" x14ac:dyDescent="0.3">
      <c r="E12586"/>
    </row>
    <row r="12587" spans="5:5" x14ac:dyDescent="0.3">
      <c r="E12587"/>
    </row>
    <row r="12588" spans="5:5" x14ac:dyDescent="0.3">
      <c r="E12588"/>
    </row>
    <row r="12589" spans="5:5" x14ac:dyDescent="0.3">
      <c r="E12589"/>
    </row>
    <row r="12590" spans="5:5" x14ac:dyDescent="0.3">
      <c r="E12590"/>
    </row>
    <row r="12591" spans="5:5" x14ac:dyDescent="0.3">
      <c r="E12591"/>
    </row>
    <row r="12592" spans="5:5" x14ac:dyDescent="0.3">
      <c r="E12592"/>
    </row>
    <row r="12593" spans="5:5" x14ac:dyDescent="0.3">
      <c r="E12593"/>
    </row>
    <row r="12594" spans="5:5" x14ac:dyDescent="0.3">
      <c r="E12594"/>
    </row>
    <row r="12595" spans="5:5" x14ac:dyDescent="0.3">
      <c r="E12595"/>
    </row>
    <row r="12596" spans="5:5" x14ac:dyDescent="0.3">
      <c r="E12596"/>
    </row>
    <row r="12597" spans="5:5" x14ac:dyDescent="0.3">
      <c r="E12597"/>
    </row>
    <row r="12598" spans="5:5" x14ac:dyDescent="0.3">
      <c r="E12598"/>
    </row>
    <row r="12599" spans="5:5" x14ac:dyDescent="0.3">
      <c r="E12599"/>
    </row>
    <row r="12600" spans="5:5" x14ac:dyDescent="0.3">
      <c r="E12600"/>
    </row>
    <row r="12601" spans="5:5" x14ac:dyDescent="0.3">
      <c r="E12601"/>
    </row>
    <row r="12602" spans="5:5" x14ac:dyDescent="0.3">
      <c r="E12602"/>
    </row>
    <row r="12603" spans="5:5" x14ac:dyDescent="0.3">
      <c r="E12603"/>
    </row>
    <row r="12604" spans="5:5" x14ac:dyDescent="0.3">
      <c r="E12604"/>
    </row>
    <row r="12605" spans="5:5" x14ac:dyDescent="0.3">
      <c r="E12605"/>
    </row>
    <row r="12606" spans="5:5" x14ac:dyDescent="0.3">
      <c r="E12606"/>
    </row>
    <row r="12607" spans="5:5" x14ac:dyDescent="0.3">
      <c r="E12607"/>
    </row>
    <row r="12608" spans="5:5" x14ac:dyDescent="0.3">
      <c r="E12608"/>
    </row>
    <row r="12609" spans="5:5" x14ac:dyDescent="0.3">
      <c r="E12609"/>
    </row>
    <row r="12610" spans="5:5" x14ac:dyDescent="0.3">
      <c r="E12610"/>
    </row>
    <row r="12611" spans="5:5" x14ac:dyDescent="0.3">
      <c r="E12611"/>
    </row>
    <row r="12612" spans="5:5" x14ac:dyDescent="0.3">
      <c r="E12612"/>
    </row>
    <row r="12613" spans="5:5" x14ac:dyDescent="0.3">
      <c r="E12613"/>
    </row>
    <row r="12614" spans="5:5" x14ac:dyDescent="0.3">
      <c r="E12614"/>
    </row>
    <row r="12615" spans="5:5" x14ac:dyDescent="0.3">
      <c r="E12615"/>
    </row>
    <row r="12616" spans="5:5" x14ac:dyDescent="0.3">
      <c r="E12616"/>
    </row>
    <row r="12617" spans="5:5" x14ac:dyDescent="0.3">
      <c r="E12617"/>
    </row>
    <row r="12618" spans="5:5" x14ac:dyDescent="0.3">
      <c r="E12618"/>
    </row>
    <row r="12619" spans="5:5" x14ac:dyDescent="0.3">
      <c r="E12619"/>
    </row>
    <row r="12620" spans="5:5" x14ac:dyDescent="0.3">
      <c r="E12620"/>
    </row>
    <row r="12621" spans="5:5" x14ac:dyDescent="0.3">
      <c r="E12621"/>
    </row>
    <row r="12622" spans="5:5" x14ac:dyDescent="0.3">
      <c r="E12622"/>
    </row>
    <row r="12623" spans="5:5" x14ac:dyDescent="0.3">
      <c r="E12623"/>
    </row>
    <row r="12624" spans="5:5" x14ac:dyDescent="0.3">
      <c r="E12624"/>
    </row>
    <row r="12625" spans="5:5" x14ac:dyDescent="0.3">
      <c r="E12625"/>
    </row>
    <row r="12626" spans="5:5" x14ac:dyDescent="0.3">
      <c r="E12626"/>
    </row>
    <row r="12627" spans="5:5" x14ac:dyDescent="0.3">
      <c r="E12627"/>
    </row>
    <row r="12628" spans="5:5" x14ac:dyDescent="0.3">
      <c r="E12628"/>
    </row>
    <row r="12629" spans="5:5" x14ac:dyDescent="0.3">
      <c r="E12629"/>
    </row>
    <row r="12630" spans="5:5" x14ac:dyDescent="0.3">
      <c r="E12630"/>
    </row>
    <row r="12631" spans="5:5" x14ac:dyDescent="0.3">
      <c r="E12631"/>
    </row>
    <row r="12632" spans="5:5" x14ac:dyDescent="0.3">
      <c r="E12632"/>
    </row>
    <row r="12633" spans="5:5" x14ac:dyDescent="0.3">
      <c r="E12633"/>
    </row>
    <row r="12634" spans="5:5" x14ac:dyDescent="0.3">
      <c r="E12634"/>
    </row>
    <row r="12635" spans="5:5" x14ac:dyDescent="0.3">
      <c r="E12635"/>
    </row>
    <row r="12636" spans="5:5" x14ac:dyDescent="0.3">
      <c r="E12636"/>
    </row>
    <row r="12637" spans="5:5" x14ac:dyDescent="0.3">
      <c r="E12637"/>
    </row>
    <row r="12638" spans="5:5" x14ac:dyDescent="0.3">
      <c r="E12638"/>
    </row>
    <row r="12639" spans="5:5" x14ac:dyDescent="0.3">
      <c r="E12639"/>
    </row>
    <row r="12640" spans="5:5" x14ac:dyDescent="0.3">
      <c r="E12640"/>
    </row>
    <row r="12641" spans="5:5" x14ac:dyDescent="0.3">
      <c r="E12641"/>
    </row>
    <row r="12642" spans="5:5" x14ac:dyDescent="0.3">
      <c r="E12642"/>
    </row>
    <row r="12643" spans="5:5" x14ac:dyDescent="0.3">
      <c r="E12643"/>
    </row>
    <row r="12644" spans="5:5" x14ac:dyDescent="0.3">
      <c r="E12644"/>
    </row>
    <row r="12645" spans="5:5" x14ac:dyDescent="0.3">
      <c r="E12645"/>
    </row>
    <row r="12646" spans="5:5" x14ac:dyDescent="0.3">
      <c r="E12646"/>
    </row>
    <row r="12647" spans="5:5" x14ac:dyDescent="0.3">
      <c r="E12647"/>
    </row>
    <row r="12648" spans="5:5" x14ac:dyDescent="0.3">
      <c r="E12648"/>
    </row>
    <row r="12649" spans="5:5" x14ac:dyDescent="0.3">
      <c r="E12649"/>
    </row>
    <row r="12650" spans="5:5" x14ac:dyDescent="0.3">
      <c r="E12650"/>
    </row>
    <row r="12651" spans="5:5" x14ac:dyDescent="0.3">
      <c r="E12651"/>
    </row>
    <row r="12652" spans="5:5" x14ac:dyDescent="0.3">
      <c r="E12652"/>
    </row>
    <row r="12653" spans="5:5" x14ac:dyDescent="0.3">
      <c r="E12653"/>
    </row>
    <row r="12654" spans="5:5" x14ac:dyDescent="0.3">
      <c r="E12654"/>
    </row>
    <row r="12655" spans="5:5" x14ac:dyDescent="0.3">
      <c r="E12655"/>
    </row>
    <row r="12656" spans="5:5" x14ac:dyDescent="0.3">
      <c r="E12656"/>
    </row>
    <row r="12657" spans="5:5" x14ac:dyDescent="0.3">
      <c r="E12657"/>
    </row>
    <row r="12658" spans="5:5" x14ac:dyDescent="0.3">
      <c r="E12658"/>
    </row>
    <row r="12659" spans="5:5" x14ac:dyDescent="0.3">
      <c r="E12659"/>
    </row>
    <row r="12660" spans="5:5" x14ac:dyDescent="0.3">
      <c r="E12660"/>
    </row>
    <row r="12661" spans="5:5" x14ac:dyDescent="0.3">
      <c r="E12661"/>
    </row>
    <row r="12662" spans="5:5" x14ac:dyDescent="0.3">
      <c r="E12662"/>
    </row>
    <row r="12663" spans="5:5" x14ac:dyDescent="0.3">
      <c r="E12663"/>
    </row>
    <row r="12664" spans="5:5" x14ac:dyDescent="0.3">
      <c r="E12664"/>
    </row>
    <row r="12665" spans="5:5" x14ac:dyDescent="0.3">
      <c r="E12665"/>
    </row>
    <row r="12666" spans="5:5" x14ac:dyDescent="0.3">
      <c r="E12666"/>
    </row>
    <row r="12667" spans="5:5" x14ac:dyDescent="0.3">
      <c r="E12667"/>
    </row>
    <row r="12668" spans="5:5" x14ac:dyDescent="0.3">
      <c r="E12668"/>
    </row>
    <row r="12669" spans="5:5" x14ac:dyDescent="0.3">
      <c r="E12669"/>
    </row>
    <row r="12670" spans="5:5" x14ac:dyDescent="0.3">
      <c r="E12670"/>
    </row>
    <row r="12671" spans="5:5" x14ac:dyDescent="0.3">
      <c r="E12671"/>
    </row>
    <row r="12672" spans="5:5" x14ac:dyDescent="0.3">
      <c r="E12672"/>
    </row>
    <row r="12673" spans="5:5" x14ac:dyDescent="0.3">
      <c r="E12673"/>
    </row>
    <row r="12674" spans="5:5" x14ac:dyDescent="0.3">
      <c r="E12674"/>
    </row>
    <row r="12675" spans="5:5" x14ac:dyDescent="0.3">
      <c r="E12675"/>
    </row>
    <row r="12676" spans="5:5" x14ac:dyDescent="0.3">
      <c r="E12676"/>
    </row>
    <row r="12677" spans="5:5" x14ac:dyDescent="0.3">
      <c r="E12677"/>
    </row>
    <row r="12678" spans="5:5" x14ac:dyDescent="0.3">
      <c r="E12678"/>
    </row>
    <row r="12679" spans="5:5" x14ac:dyDescent="0.3">
      <c r="E12679"/>
    </row>
    <row r="12680" spans="5:5" x14ac:dyDescent="0.3">
      <c r="E12680"/>
    </row>
    <row r="12681" spans="5:5" x14ac:dyDescent="0.3">
      <c r="E12681"/>
    </row>
    <row r="12682" spans="5:5" x14ac:dyDescent="0.3">
      <c r="E12682"/>
    </row>
    <row r="12683" spans="5:5" x14ac:dyDescent="0.3">
      <c r="E12683"/>
    </row>
    <row r="12684" spans="5:5" x14ac:dyDescent="0.3">
      <c r="E12684"/>
    </row>
    <row r="12685" spans="5:5" x14ac:dyDescent="0.3">
      <c r="E12685"/>
    </row>
    <row r="12686" spans="5:5" x14ac:dyDescent="0.3">
      <c r="E12686"/>
    </row>
    <row r="12687" spans="5:5" x14ac:dyDescent="0.3">
      <c r="E12687"/>
    </row>
    <row r="12688" spans="5:5" x14ac:dyDescent="0.3">
      <c r="E12688"/>
    </row>
    <row r="12689" spans="5:5" x14ac:dyDescent="0.3">
      <c r="E12689"/>
    </row>
    <row r="12690" spans="5:5" x14ac:dyDescent="0.3">
      <c r="E12690"/>
    </row>
    <row r="12691" spans="5:5" x14ac:dyDescent="0.3">
      <c r="E12691"/>
    </row>
    <row r="12692" spans="5:5" x14ac:dyDescent="0.3">
      <c r="E12692"/>
    </row>
    <row r="12693" spans="5:5" x14ac:dyDescent="0.3">
      <c r="E12693"/>
    </row>
    <row r="12694" spans="5:5" x14ac:dyDescent="0.3">
      <c r="E12694"/>
    </row>
    <row r="12695" spans="5:5" x14ac:dyDescent="0.3">
      <c r="E12695"/>
    </row>
    <row r="12696" spans="5:5" x14ac:dyDescent="0.3">
      <c r="E12696"/>
    </row>
    <row r="12697" spans="5:5" x14ac:dyDescent="0.3">
      <c r="E12697"/>
    </row>
    <row r="12698" spans="5:5" x14ac:dyDescent="0.3">
      <c r="E12698"/>
    </row>
    <row r="12699" spans="5:5" x14ac:dyDescent="0.3">
      <c r="E12699"/>
    </row>
    <row r="12700" spans="5:5" x14ac:dyDescent="0.3">
      <c r="E12700"/>
    </row>
    <row r="12701" spans="5:5" x14ac:dyDescent="0.3">
      <c r="E12701"/>
    </row>
    <row r="12702" spans="5:5" x14ac:dyDescent="0.3">
      <c r="E12702"/>
    </row>
    <row r="12703" spans="5:5" x14ac:dyDescent="0.3">
      <c r="E12703"/>
    </row>
    <row r="12704" spans="5:5" x14ac:dyDescent="0.3">
      <c r="E12704"/>
    </row>
    <row r="12705" spans="5:5" x14ac:dyDescent="0.3">
      <c r="E12705"/>
    </row>
    <row r="12706" spans="5:5" x14ac:dyDescent="0.3">
      <c r="E12706"/>
    </row>
    <row r="12707" spans="5:5" x14ac:dyDescent="0.3">
      <c r="E12707"/>
    </row>
    <row r="12708" spans="5:5" x14ac:dyDescent="0.3">
      <c r="E12708"/>
    </row>
    <row r="12709" spans="5:5" x14ac:dyDescent="0.3">
      <c r="E12709"/>
    </row>
    <row r="12710" spans="5:5" x14ac:dyDescent="0.3">
      <c r="E12710"/>
    </row>
    <row r="12711" spans="5:5" x14ac:dyDescent="0.3">
      <c r="E12711"/>
    </row>
    <row r="12712" spans="5:5" x14ac:dyDescent="0.3">
      <c r="E12712"/>
    </row>
    <row r="12713" spans="5:5" x14ac:dyDescent="0.3">
      <c r="E12713"/>
    </row>
    <row r="12714" spans="5:5" x14ac:dyDescent="0.3">
      <c r="E12714"/>
    </row>
    <row r="12715" spans="5:5" x14ac:dyDescent="0.3">
      <c r="E12715"/>
    </row>
    <row r="12716" spans="5:5" x14ac:dyDescent="0.3">
      <c r="E12716"/>
    </row>
    <row r="12717" spans="5:5" x14ac:dyDescent="0.3">
      <c r="E12717"/>
    </row>
    <row r="12718" spans="5:5" x14ac:dyDescent="0.3">
      <c r="E12718"/>
    </row>
    <row r="12719" spans="5:5" x14ac:dyDescent="0.3">
      <c r="E12719"/>
    </row>
    <row r="12720" spans="5:5" x14ac:dyDescent="0.3">
      <c r="E12720"/>
    </row>
    <row r="12721" spans="5:5" x14ac:dyDescent="0.3">
      <c r="E12721"/>
    </row>
    <row r="12722" spans="5:5" x14ac:dyDescent="0.3">
      <c r="E12722"/>
    </row>
    <row r="12723" spans="5:5" x14ac:dyDescent="0.3">
      <c r="E12723"/>
    </row>
    <row r="12724" spans="5:5" x14ac:dyDescent="0.3">
      <c r="E12724"/>
    </row>
    <row r="12725" spans="5:5" x14ac:dyDescent="0.3">
      <c r="E12725"/>
    </row>
    <row r="12726" spans="5:5" x14ac:dyDescent="0.3">
      <c r="E12726"/>
    </row>
    <row r="12727" spans="5:5" x14ac:dyDescent="0.3">
      <c r="E12727"/>
    </row>
    <row r="12728" spans="5:5" x14ac:dyDescent="0.3">
      <c r="E12728"/>
    </row>
    <row r="12729" spans="5:5" x14ac:dyDescent="0.3">
      <c r="E12729"/>
    </row>
    <row r="12730" spans="5:5" x14ac:dyDescent="0.3">
      <c r="E12730"/>
    </row>
    <row r="12731" spans="5:5" x14ac:dyDescent="0.3">
      <c r="E12731"/>
    </row>
    <row r="12732" spans="5:5" x14ac:dyDescent="0.3">
      <c r="E12732"/>
    </row>
    <row r="12733" spans="5:5" x14ac:dyDescent="0.3">
      <c r="E12733"/>
    </row>
    <row r="12734" spans="5:5" x14ac:dyDescent="0.3">
      <c r="E12734"/>
    </row>
    <row r="12735" spans="5:5" x14ac:dyDescent="0.3">
      <c r="E12735"/>
    </row>
    <row r="12736" spans="5:5" x14ac:dyDescent="0.3">
      <c r="E12736"/>
    </row>
    <row r="12737" spans="5:5" x14ac:dyDescent="0.3">
      <c r="E12737"/>
    </row>
    <row r="12738" spans="5:5" x14ac:dyDescent="0.3">
      <c r="E12738"/>
    </row>
    <row r="12739" spans="5:5" x14ac:dyDescent="0.3">
      <c r="E12739"/>
    </row>
    <row r="12740" spans="5:5" x14ac:dyDescent="0.3">
      <c r="E12740"/>
    </row>
    <row r="12741" spans="5:5" x14ac:dyDescent="0.3">
      <c r="E12741"/>
    </row>
    <row r="12742" spans="5:5" x14ac:dyDescent="0.3">
      <c r="E12742"/>
    </row>
    <row r="12743" spans="5:5" x14ac:dyDescent="0.3">
      <c r="E12743"/>
    </row>
    <row r="12744" spans="5:5" x14ac:dyDescent="0.3">
      <c r="E12744"/>
    </row>
    <row r="12745" spans="5:5" x14ac:dyDescent="0.3">
      <c r="E12745"/>
    </row>
    <row r="12746" spans="5:5" x14ac:dyDescent="0.3">
      <c r="E12746"/>
    </row>
    <row r="12747" spans="5:5" x14ac:dyDescent="0.3">
      <c r="E12747"/>
    </row>
    <row r="12748" spans="5:5" x14ac:dyDescent="0.3">
      <c r="E12748"/>
    </row>
    <row r="12749" spans="5:5" x14ac:dyDescent="0.3">
      <c r="E12749"/>
    </row>
    <row r="12750" spans="5:5" x14ac:dyDescent="0.3">
      <c r="E12750"/>
    </row>
    <row r="12751" spans="5:5" x14ac:dyDescent="0.3">
      <c r="E12751"/>
    </row>
    <row r="12752" spans="5:5" x14ac:dyDescent="0.3">
      <c r="E12752"/>
    </row>
    <row r="12753" spans="5:5" x14ac:dyDescent="0.3">
      <c r="E12753"/>
    </row>
    <row r="12754" spans="5:5" x14ac:dyDescent="0.3">
      <c r="E12754"/>
    </row>
    <row r="12755" spans="5:5" x14ac:dyDescent="0.3">
      <c r="E12755"/>
    </row>
    <row r="12756" spans="5:5" x14ac:dyDescent="0.3">
      <c r="E12756"/>
    </row>
    <row r="12757" spans="5:5" x14ac:dyDescent="0.3">
      <c r="E12757"/>
    </row>
    <row r="12758" spans="5:5" x14ac:dyDescent="0.3">
      <c r="E12758"/>
    </row>
    <row r="12759" spans="5:5" x14ac:dyDescent="0.3">
      <c r="E12759"/>
    </row>
    <row r="12760" spans="5:5" x14ac:dyDescent="0.3">
      <c r="E12760"/>
    </row>
    <row r="12761" spans="5:5" x14ac:dyDescent="0.3">
      <c r="E12761"/>
    </row>
    <row r="12762" spans="5:5" x14ac:dyDescent="0.3">
      <c r="E12762"/>
    </row>
    <row r="12763" spans="5:5" x14ac:dyDescent="0.3">
      <c r="E12763"/>
    </row>
    <row r="12764" spans="5:5" x14ac:dyDescent="0.3">
      <c r="E12764"/>
    </row>
    <row r="12765" spans="5:5" x14ac:dyDescent="0.3">
      <c r="E12765"/>
    </row>
    <row r="12766" spans="5:5" x14ac:dyDescent="0.3">
      <c r="E12766"/>
    </row>
    <row r="12767" spans="5:5" x14ac:dyDescent="0.3">
      <c r="E12767"/>
    </row>
    <row r="12768" spans="5:5" x14ac:dyDescent="0.3">
      <c r="E12768"/>
    </row>
    <row r="12769" spans="5:5" x14ac:dyDescent="0.3">
      <c r="E12769"/>
    </row>
    <row r="12770" spans="5:5" x14ac:dyDescent="0.3">
      <c r="E12770"/>
    </row>
    <row r="12771" spans="5:5" x14ac:dyDescent="0.3">
      <c r="E12771"/>
    </row>
    <row r="12772" spans="5:5" x14ac:dyDescent="0.3">
      <c r="E12772"/>
    </row>
    <row r="12773" spans="5:5" x14ac:dyDescent="0.3">
      <c r="E12773"/>
    </row>
    <row r="12774" spans="5:5" x14ac:dyDescent="0.3">
      <c r="E12774"/>
    </row>
    <row r="12775" spans="5:5" x14ac:dyDescent="0.3">
      <c r="E12775"/>
    </row>
    <row r="12776" spans="5:5" x14ac:dyDescent="0.3">
      <c r="E12776"/>
    </row>
    <row r="12777" spans="5:5" x14ac:dyDescent="0.3">
      <c r="E12777"/>
    </row>
    <row r="12778" spans="5:5" x14ac:dyDescent="0.3">
      <c r="E12778"/>
    </row>
    <row r="12779" spans="5:5" x14ac:dyDescent="0.3">
      <c r="E12779"/>
    </row>
    <row r="12780" spans="5:5" x14ac:dyDescent="0.3">
      <c r="E12780"/>
    </row>
    <row r="12781" spans="5:5" x14ac:dyDescent="0.3">
      <c r="E12781"/>
    </row>
    <row r="12782" spans="5:5" x14ac:dyDescent="0.3">
      <c r="E12782"/>
    </row>
    <row r="12783" spans="5:5" x14ac:dyDescent="0.3">
      <c r="E12783"/>
    </row>
    <row r="12784" spans="5:5" x14ac:dyDescent="0.3">
      <c r="E12784"/>
    </row>
    <row r="12785" spans="5:5" x14ac:dyDescent="0.3">
      <c r="E12785"/>
    </row>
    <row r="12786" spans="5:5" x14ac:dyDescent="0.3">
      <c r="E12786"/>
    </row>
    <row r="12787" spans="5:5" x14ac:dyDescent="0.3">
      <c r="E12787"/>
    </row>
    <row r="12788" spans="5:5" x14ac:dyDescent="0.3">
      <c r="E12788"/>
    </row>
    <row r="12789" spans="5:5" x14ac:dyDescent="0.3">
      <c r="E12789"/>
    </row>
    <row r="12790" spans="5:5" x14ac:dyDescent="0.3">
      <c r="E12790"/>
    </row>
    <row r="12791" spans="5:5" x14ac:dyDescent="0.3">
      <c r="E12791"/>
    </row>
    <row r="12792" spans="5:5" x14ac:dyDescent="0.3">
      <c r="E12792"/>
    </row>
    <row r="12793" spans="5:5" x14ac:dyDescent="0.3">
      <c r="E12793"/>
    </row>
    <row r="12794" spans="5:5" x14ac:dyDescent="0.3">
      <c r="E12794"/>
    </row>
    <row r="12795" spans="5:5" x14ac:dyDescent="0.3">
      <c r="E12795"/>
    </row>
    <row r="12796" spans="5:5" x14ac:dyDescent="0.3">
      <c r="E12796"/>
    </row>
    <row r="12797" spans="5:5" x14ac:dyDescent="0.3">
      <c r="E12797"/>
    </row>
    <row r="12798" spans="5:5" x14ac:dyDescent="0.3">
      <c r="E12798"/>
    </row>
    <row r="12799" spans="5:5" x14ac:dyDescent="0.3">
      <c r="E12799"/>
    </row>
    <row r="12800" spans="5:5" x14ac:dyDescent="0.3">
      <c r="E12800"/>
    </row>
    <row r="12801" spans="5:5" x14ac:dyDescent="0.3">
      <c r="E12801"/>
    </row>
    <row r="12802" spans="5:5" x14ac:dyDescent="0.3">
      <c r="E12802"/>
    </row>
    <row r="12803" spans="5:5" x14ac:dyDescent="0.3">
      <c r="E12803"/>
    </row>
    <row r="12804" spans="5:5" x14ac:dyDescent="0.3">
      <c r="E12804"/>
    </row>
    <row r="12805" spans="5:5" x14ac:dyDescent="0.3">
      <c r="E12805"/>
    </row>
    <row r="12806" spans="5:5" x14ac:dyDescent="0.3">
      <c r="E12806"/>
    </row>
    <row r="12807" spans="5:5" x14ac:dyDescent="0.3">
      <c r="E12807"/>
    </row>
    <row r="12808" spans="5:5" x14ac:dyDescent="0.3">
      <c r="E12808"/>
    </row>
    <row r="12809" spans="5:5" x14ac:dyDescent="0.3">
      <c r="E12809"/>
    </row>
    <row r="12810" spans="5:5" x14ac:dyDescent="0.3">
      <c r="E12810"/>
    </row>
    <row r="12811" spans="5:5" x14ac:dyDescent="0.3">
      <c r="E12811"/>
    </row>
    <row r="12812" spans="5:5" x14ac:dyDescent="0.3">
      <c r="E12812"/>
    </row>
    <row r="12813" spans="5:5" x14ac:dyDescent="0.3">
      <c r="E12813"/>
    </row>
    <row r="12814" spans="5:5" x14ac:dyDescent="0.3">
      <c r="E12814"/>
    </row>
    <row r="12815" spans="5:5" x14ac:dyDescent="0.3">
      <c r="E12815"/>
    </row>
    <row r="12816" spans="5:5" x14ac:dyDescent="0.3">
      <c r="E12816"/>
    </row>
    <row r="12817" spans="5:5" x14ac:dyDescent="0.3">
      <c r="E12817"/>
    </row>
    <row r="12818" spans="5:5" x14ac:dyDescent="0.3">
      <c r="E12818"/>
    </row>
    <row r="12819" spans="5:5" x14ac:dyDescent="0.3">
      <c r="E12819"/>
    </row>
    <row r="12820" spans="5:5" x14ac:dyDescent="0.3">
      <c r="E12820"/>
    </row>
    <row r="12821" spans="5:5" x14ac:dyDescent="0.3">
      <c r="E12821"/>
    </row>
    <row r="12822" spans="5:5" x14ac:dyDescent="0.3">
      <c r="E12822"/>
    </row>
    <row r="12823" spans="5:5" x14ac:dyDescent="0.3">
      <c r="E12823"/>
    </row>
    <row r="12824" spans="5:5" x14ac:dyDescent="0.3">
      <c r="E12824"/>
    </row>
    <row r="12825" spans="5:5" x14ac:dyDescent="0.3">
      <c r="E12825"/>
    </row>
    <row r="12826" spans="5:5" x14ac:dyDescent="0.3">
      <c r="E12826"/>
    </row>
    <row r="12827" spans="5:5" x14ac:dyDescent="0.3">
      <c r="E12827"/>
    </row>
    <row r="12828" spans="5:5" x14ac:dyDescent="0.3">
      <c r="E12828"/>
    </row>
    <row r="12829" spans="5:5" x14ac:dyDescent="0.3">
      <c r="E12829"/>
    </row>
    <row r="12830" spans="5:5" x14ac:dyDescent="0.3">
      <c r="E12830"/>
    </row>
    <row r="12831" spans="5:5" x14ac:dyDescent="0.3">
      <c r="E12831"/>
    </row>
    <row r="12832" spans="5:5" x14ac:dyDescent="0.3">
      <c r="E12832"/>
    </row>
    <row r="12833" spans="5:5" x14ac:dyDescent="0.3">
      <c r="E12833"/>
    </row>
    <row r="12834" spans="5:5" x14ac:dyDescent="0.3">
      <c r="E12834"/>
    </row>
    <row r="12835" spans="5:5" x14ac:dyDescent="0.3">
      <c r="E12835"/>
    </row>
    <row r="12836" spans="5:5" x14ac:dyDescent="0.3">
      <c r="E12836"/>
    </row>
    <row r="12837" spans="5:5" x14ac:dyDescent="0.3">
      <c r="E12837"/>
    </row>
    <row r="12838" spans="5:5" x14ac:dyDescent="0.3">
      <c r="E12838"/>
    </row>
    <row r="12839" spans="5:5" x14ac:dyDescent="0.3">
      <c r="E12839"/>
    </row>
    <row r="12840" spans="5:5" x14ac:dyDescent="0.3">
      <c r="E12840"/>
    </row>
    <row r="12841" spans="5:5" x14ac:dyDescent="0.3">
      <c r="E12841"/>
    </row>
    <row r="12842" spans="5:5" x14ac:dyDescent="0.3">
      <c r="E12842"/>
    </row>
    <row r="12843" spans="5:5" x14ac:dyDescent="0.3">
      <c r="E12843"/>
    </row>
    <row r="12844" spans="5:5" x14ac:dyDescent="0.3">
      <c r="E12844"/>
    </row>
    <row r="12845" spans="5:5" x14ac:dyDescent="0.3">
      <c r="E12845"/>
    </row>
    <row r="12846" spans="5:5" x14ac:dyDescent="0.3">
      <c r="E12846"/>
    </row>
    <row r="12847" spans="5:5" x14ac:dyDescent="0.3">
      <c r="E12847"/>
    </row>
    <row r="12848" spans="5:5" x14ac:dyDescent="0.3">
      <c r="E12848"/>
    </row>
    <row r="12849" spans="5:5" x14ac:dyDescent="0.3">
      <c r="E12849"/>
    </row>
    <row r="12850" spans="5:5" x14ac:dyDescent="0.3">
      <c r="E12850"/>
    </row>
    <row r="12851" spans="5:5" x14ac:dyDescent="0.3">
      <c r="E12851"/>
    </row>
    <row r="12852" spans="5:5" x14ac:dyDescent="0.3">
      <c r="E12852"/>
    </row>
    <row r="12853" spans="5:5" x14ac:dyDescent="0.3">
      <c r="E12853"/>
    </row>
    <row r="12854" spans="5:5" x14ac:dyDescent="0.3">
      <c r="E12854"/>
    </row>
    <row r="12855" spans="5:5" x14ac:dyDescent="0.3">
      <c r="E12855"/>
    </row>
    <row r="12856" spans="5:5" x14ac:dyDescent="0.3">
      <c r="E12856"/>
    </row>
    <row r="12857" spans="5:5" x14ac:dyDescent="0.3">
      <c r="E12857"/>
    </row>
    <row r="12858" spans="5:5" x14ac:dyDescent="0.3">
      <c r="E12858"/>
    </row>
    <row r="12859" spans="5:5" x14ac:dyDescent="0.3">
      <c r="E12859"/>
    </row>
    <row r="12860" spans="5:5" x14ac:dyDescent="0.3">
      <c r="E12860"/>
    </row>
    <row r="12861" spans="5:5" x14ac:dyDescent="0.3">
      <c r="E12861"/>
    </row>
    <row r="12862" spans="5:5" x14ac:dyDescent="0.3">
      <c r="E12862"/>
    </row>
    <row r="12863" spans="5:5" x14ac:dyDescent="0.3">
      <c r="E12863"/>
    </row>
    <row r="12864" spans="5:5" x14ac:dyDescent="0.3">
      <c r="E12864"/>
    </row>
    <row r="12865" spans="5:5" x14ac:dyDescent="0.3">
      <c r="E12865"/>
    </row>
    <row r="12866" spans="5:5" x14ac:dyDescent="0.3">
      <c r="E12866"/>
    </row>
    <row r="12867" spans="5:5" x14ac:dyDescent="0.3">
      <c r="E12867"/>
    </row>
    <row r="12868" spans="5:5" x14ac:dyDescent="0.3">
      <c r="E12868"/>
    </row>
    <row r="12869" spans="5:5" x14ac:dyDescent="0.3">
      <c r="E12869"/>
    </row>
    <row r="12870" spans="5:5" x14ac:dyDescent="0.3">
      <c r="E12870"/>
    </row>
    <row r="12871" spans="5:5" x14ac:dyDescent="0.3">
      <c r="E12871"/>
    </row>
    <row r="12872" spans="5:5" x14ac:dyDescent="0.3">
      <c r="E12872"/>
    </row>
    <row r="12873" spans="5:5" x14ac:dyDescent="0.3">
      <c r="E12873"/>
    </row>
    <row r="12874" spans="5:5" x14ac:dyDescent="0.3">
      <c r="E12874"/>
    </row>
    <row r="12875" spans="5:5" x14ac:dyDescent="0.3">
      <c r="E12875"/>
    </row>
    <row r="12876" spans="5:5" x14ac:dyDescent="0.3">
      <c r="E12876"/>
    </row>
    <row r="12877" spans="5:5" x14ac:dyDescent="0.3">
      <c r="E12877"/>
    </row>
    <row r="12878" spans="5:5" x14ac:dyDescent="0.3">
      <c r="E12878"/>
    </row>
    <row r="12879" spans="5:5" x14ac:dyDescent="0.3">
      <c r="E12879"/>
    </row>
    <row r="12880" spans="5:5" x14ac:dyDescent="0.3">
      <c r="E12880"/>
    </row>
    <row r="12881" spans="5:5" x14ac:dyDescent="0.3">
      <c r="E12881"/>
    </row>
    <row r="12882" spans="5:5" x14ac:dyDescent="0.3">
      <c r="E12882"/>
    </row>
    <row r="12883" spans="5:5" x14ac:dyDescent="0.3">
      <c r="E12883"/>
    </row>
    <row r="12884" spans="5:5" x14ac:dyDescent="0.3">
      <c r="E12884"/>
    </row>
    <row r="12885" spans="5:5" x14ac:dyDescent="0.3">
      <c r="E12885"/>
    </row>
    <row r="12886" spans="5:5" x14ac:dyDescent="0.3">
      <c r="E12886"/>
    </row>
    <row r="12887" spans="5:5" x14ac:dyDescent="0.3">
      <c r="E12887"/>
    </row>
    <row r="12888" spans="5:5" x14ac:dyDescent="0.3">
      <c r="E12888"/>
    </row>
    <row r="12889" spans="5:5" x14ac:dyDescent="0.3">
      <c r="E12889"/>
    </row>
    <row r="12890" spans="5:5" x14ac:dyDescent="0.3">
      <c r="E12890"/>
    </row>
    <row r="12891" spans="5:5" x14ac:dyDescent="0.3">
      <c r="E12891"/>
    </row>
    <row r="12892" spans="5:5" x14ac:dyDescent="0.3">
      <c r="E12892"/>
    </row>
    <row r="12893" spans="5:5" x14ac:dyDescent="0.3">
      <c r="E12893"/>
    </row>
    <row r="12894" spans="5:5" x14ac:dyDescent="0.3">
      <c r="E12894"/>
    </row>
    <row r="12895" spans="5:5" x14ac:dyDescent="0.3">
      <c r="E12895"/>
    </row>
    <row r="12896" spans="5:5" x14ac:dyDescent="0.3">
      <c r="E12896"/>
    </row>
    <row r="12897" spans="5:5" x14ac:dyDescent="0.3">
      <c r="E12897"/>
    </row>
    <row r="12898" spans="5:5" x14ac:dyDescent="0.3">
      <c r="E12898"/>
    </row>
    <row r="12899" spans="5:5" x14ac:dyDescent="0.3">
      <c r="E12899"/>
    </row>
    <row r="12900" spans="5:5" x14ac:dyDescent="0.3">
      <c r="E12900"/>
    </row>
    <row r="12901" spans="5:5" x14ac:dyDescent="0.3">
      <c r="E12901"/>
    </row>
    <row r="12902" spans="5:5" x14ac:dyDescent="0.3">
      <c r="E12902"/>
    </row>
    <row r="12903" spans="5:5" x14ac:dyDescent="0.3">
      <c r="E12903"/>
    </row>
    <row r="12904" spans="5:5" x14ac:dyDescent="0.3">
      <c r="E12904"/>
    </row>
    <row r="12905" spans="5:5" x14ac:dyDescent="0.3">
      <c r="E12905"/>
    </row>
    <row r="12906" spans="5:5" x14ac:dyDescent="0.3">
      <c r="E12906"/>
    </row>
    <row r="12907" spans="5:5" x14ac:dyDescent="0.3">
      <c r="E12907"/>
    </row>
    <row r="12908" spans="5:5" x14ac:dyDescent="0.3">
      <c r="E12908"/>
    </row>
    <row r="12909" spans="5:5" x14ac:dyDescent="0.3">
      <c r="E12909"/>
    </row>
    <row r="12910" spans="5:5" x14ac:dyDescent="0.3">
      <c r="E12910"/>
    </row>
    <row r="12911" spans="5:5" x14ac:dyDescent="0.3">
      <c r="E12911"/>
    </row>
    <row r="12912" spans="5:5" x14ac:dyDescent="0.3">
      <c r="E12912"/>
    </row>
    <row r="12913" spans="5:5" x14ac:dyDescent="0.3">
      <c r="E12913"/>
    </row>
    <row r="12914" spans="5:5" x14ac:dyDescent="0.3">
      <c r="E12914"/>
    </row>
    <row r="12915" spans="5:5" x14ac:dyDescent="0.3">
      <c r="E12915"/>
    </row>
    <row r="12916" spans="5:5" x14ac:dyDescent="0.3">
      <c r="E12916"/>
    </row>
    <row r="12917" spans="5:5" x14ac:dyDescent="0.3">
      <c r="E12917"/>
    </row>
    <row r="12918" spans="5:5" x14ac:dyDescent="0.3">
      <c r="E12918"/>
    </row>
    <row r="12919" spans="5:5" x14ac:dyDescent="0.3">
      <c r="E12919"/>
    </row>
    <row r="12920" spans="5:5" x14ac:dyDescent="0.3">
      <c r="E12920"/>
    </row>
    <row r="12921" spans="5:5" x14ac:dyDescent="0.3">
      <c r="E12921"/>
    </row>
    <row r="12922" spans="5:5" x14ac:dyDescent="0.3">
      <c r="E12922"/>
    </row>
    <row r="12923" spans="5:5" x14ac:dyDescent="0.3">
      <c r="E12923"/>
    </row>
    <row r="12924" spans="5:5" x14ac:dyDescent="0.3">
      <c r="E12924"/>
    </row>
    <row r="12925" spans="5:5" x14ac:dyDescent="0.3">
      <c r="E12925"/>
    </row>
    <row r="12926" spans="5:5" x14ac:dyDescent="0.3">
      <c r="E12926"/>
    </row>
    <row r="12927" spans="5:5" x14ac:dyDescent="0.3">
      <c r="E12927"/>
    </row>
    <row r="12928" spans="5:5" x14ac:dyDescent="0.3">
      <c r="E12928"/>
    </row>
    <row r="12929" spans="5:5" x14ac:dyDescent="0.3">
      <c r="E12929"/>
    </row>
    <row r="12930" spans="5:5" x14ac:dyDescent="0.3">
      <c r="E12930"/>
    </row>
    <row r="12931" spans="5:5" x14ac:dyDescent="0.3">
      <c r="E12931"/>
    </row>
    <row r="12932" spans="5:5" x14ac:dyDescent="0.3">
      <c r="E12932"/>
    </row>
    <row r="12933" spans="5:5" x14ac:dyDescent="0.3">
      <c r="E12933"/>
    </row>
    <row r="12934" spans="5:5" x14ac:dyDescent="0.3">
      <c r="E12934"/>
    </row>
    <row r="12935" spans="5:5" x14ac:dyDescent="0.3">
      <c r="E12935"/>
    </row>
    <row r="12936" spans="5:5" x14ac:dyDescent="0.3">
      <c r="E12936"/>
    </row>
    <row r="12937" spans="5:5" x14ac:dyDescent="0.3">
      <c r="E12937"/>
    </row>
    <row r="12938" spans="5:5" x14ac:dyDescent="0.3">
      <c r="E12938"/>
    </row>
    <row r="12939" spans="5:5" x14ac:dyDescent="0.3">
      <c r="E12939"/>
    </row>
    <row r="12940" spans="5:5" x14ac:dyDescent="0.3">
      <c r="E12940"/>
    </row>
    <row r="12941" spans="5:5" x14ac:dyDescent="0.3">
      <c r="E12941"/>
    </row>
    <row r="12942" spans="5:5" x14ac:dyDescent="0.3">
      <c r="E12942"/>
    </row>
    <row r="12943" spans="5:5" x14ac:dyDescent="0.3">
      <c r="E12943"/>
    </row>
    <row r="12944" spans="5:5" x14ac:dyDescent="0.3">
      <c r="E12944"/>
    </row>
    <row r="12945" spans="5:5" x14ac:dyDescent="0.3">
      <c r="E12945"/>
    </row>
    <row r="12946" spans="5:5" x14ac:dyDescent="0.3">
      <c r="E12946"/>
    </row>
    <row r="12947" spans="5:5" x14ac:dyDescent="0.3">
      <c r="E12947"/>
    </row>
    <row r="12948" spans="5:5" x14ac:dyDescent="0.3">
      <c r="E12948"/>
    </row>
    <row r="12949" spans="5:5" x14ac:dyDescent="0.3">
      <c r="E12949"/>
    </row>
    <row r="12950" spans="5:5" x14ac:dyDescent="0.3">
      <c r="E12950"/>
    </row>
    <row r="12951" spans="5:5" x14ac:dyDescent="0.3">
      <c r="E12951"/>
    </row>
    <row r="12952" spans="5:5" x14ac:dyDescent="0.3">
      <c r="E12952"/>
    </row>
    <row r="12953" spans="5:5" x14ac:dyDescent="0.3">
      <c r="E12953"/>
    </row>
    <row r="12954" spans="5:5" x14ac:dyDescent="0.3">
      <c r="E12954"/>
    </row>
    <row r="12955" spans="5:5" x14ac:dyDescent="0.3">
      <c r="E12955"/>
    </row>
    <row r="12956" spans="5:5" x14ac:dyDescent="0.3">
      <c r="E12956"/>
    </row>
    <row r="12957" spans="5:5" x14ac:dyDescent="0.3">
      <c r="E12957"/>
    </row>
    <row r="12958" spans="5:5" x14ac:dyDescent="0.3">
      <c r="E12958"/>
    </row>
    <row r="12959" spans="5:5" x14ac:dyDescent="0.3">
      <c r="E12959"/>
    </row>
    <row r="12960" spans="5:5" x14ac:dyDescent="0.3">
      <c r="E12960"/>
    </row>
    <row r="12961" spans="5:5" x14ac:dyDescent="0.3">
      <c r="E12961"/>
    </row>
    <row r="12962" spans="5:5" x14ac:dyDescent="0.3">
      <c r="E12962"/>
    </row>
    <row r="12963" spans="5:5" x14ac:dyDescent="0.3">
      <c r="E12963"/>
    </row>
    <row r="12964" spans="5:5" x14ac:dyDescent="0.3">
      <c r="E12964"/>
    </row>
    <row r="12965" spans="5:5" x14ac:dyDescent="0.3">
      <c r="E12965"/>
    </row>
    <row r="12966" spans="5:5" x14ac:dyDescent="0.3">
      <c r="E12966"/>
    </row>
    <row r="12967" spans="5:5" x14ac:dyDescent="0.3">
      <c r="E12967"/>
    </row>
    <row r="12968" spans="5:5" x14ac:dyDescent="0.3">
      <c r="E12968"/>
    </row>
    <row r="12969" spans="5:5" x14ac:dyDescent="0.3">
      <c r="E12969"/>
    </row>
    <row r="12970" spans="5:5" x14ac:dyDescent="0.3">
      <c r="E12970"/>
    </row>
    <row r="12971" spans="5:5" x14ac:dyDescent="0.3">
      <c r="E12971"/>
    </row>
    <row r="12972" spans="5:5" x14ac:dyDescent="0.3">
      <c r="E12972"/>
    </row>
    <row r="12973" spans="5:5" x14ac:dyDescent="0.3">
      <c r="E12973"/>
    </row>
    <row r="12974" spans="5:5" x14ac:dyDescent="0.3">
      <c r="E12974"/>
    </row>
    <row r="12975" spans="5:5" x14ac:dyDescent="0.3">
      <c r="E12975"/>
    </row>
    <row r="12976" spans="5:5" x14ac:dyDescent="0.3">
      <c r="E12976"/>
    </row>
    <row r="12977" spans="5:5" x14ac:dyDescent="0.3">
      <c r="E12977"/>
    </row>
    <row r="12978" spans="5:5" x14ac:dyDescent="0.3">
      <c r="E12978"/>
    </row>
    <row r="12979" spans="5:5" x14ac:dyDescent="0.3">
      <c r="E12979"/>
    </row>
    <row r="12980" spans="5:5" x14ac:dyDescent="0.3">
      <c r="E12980"/>
    </row>
    <row r="12981" spans="5:5" x14ac:dyDescent="0.3">
      <c r="E12981"/>
    </row>
    <row r="12982" spans="5:5" x14ac:dyDescent="0.3">
      <c r="E12982"/>
    </row>
    <row r="12983" spans="5:5" x14ac:dyDescent="0.3">
      <c r="E12983"/>
    </row>
    <row r="12984" spans="5:5" x14ac:dyDescent="0.3">
      <c r="E12984"/>
    </row>
    <row r="12985" spans="5:5" x14ac:dyDescent="0.3">
      <c r="E12985"/>
    </row>
    <row r="12986" spans="5:5" x14ac:dyDescent="0.3">
      <c r="E12986"/>
    </row>
    <row r="12987" spans="5:5" x14ac:dyDescent="0.3">
      <c r="E12987"/>
    </row>
    <row r="12988" spans="5:5" x14ac:dyDescent="0.3">
      <c r="E12988"/>
    </row>
    <row r="12989" spans="5:5" x14ac:dyDescent="0.3">
      <c r="E12989"/>
    </row>
    <row r="12990" spans="5:5" x14ac:dyDescent="0.3">
      <c r="E12990"/>
    </row>
    <row r="12991" spans="5:5" x14ac:dyDescent="0.3">
      <c r="E12991"/>
    </row>
    <row r="12992" spans="5:5" x14ac:dyDescent="0.3">
      <c r="E12992"/>
    </row>
    <row r="12993" spans="5:5" x14ac:dyDescent="0.3">
      <c r="E12993"/>
    </row>
    <row r="12994" spans="5:5" x14ac:dyDescent="0.3">
      <c r="E12994"/>
    </row>
    <row r="12995" spans="5:5" x14ac:dyDescent="0.3">
      <c r="E12995"/>
    </row>
    <row r="12996" spans="5:5" x14ac:dyDescent="0.3">
      <c r="E12996"/>
    </row>
    <row r="12997" spans="5:5" x14ac:dyDescent="0.3">
      <c r="E12997"/>
    </row>
    <row r="12998" spans="5:5" x14ac:dyDescent="0.3">
      <c r="E12998"/>
    </row>
    <row r="12999" spans="5:5" x14ac:dyDescent="0.3">
      <c r="E12999"/>
    </row>
    <row r="13000" spans="5:5" x14ac:dyDescent="0.3">
      <c r="E13000"/>
    </row>
    <row r="13001" spans="5:5" x14ac:dyDescent="0.3">
      <c r="E13001"/>
    </row>
    <row r="13002" spans="5:5" x14ac:dyDescent="0.3">
      <c r="E13002"/>
    </row>
    <row r="13003" spans="5:5" x14ac:dyDescent="0.3">
      <c r="E13003"/>
    </row>
    <row r="13004" spans="5:5" x14ac:dyDescent="0.3">
      <c r="E13004"/>
    </row>
    <row r="13005" spans="5:5" x14ac:dyDescent="0.3">
      <c r="E13005"/>
    </row>
    <row r="13006" spans="5:5" x14ac:dyDescent="0.3">
      <c r="E13006"/>
    </row>
    <row r="13007" spans="5:5" x14ac:dyDescent="0.3">
      <c r="E13007"/>
    </row>
    <row r="13008" spans="5:5" x14ac:dyDescent="0.3">
      <c r="E13008"/>
    </row>
    <row r="13009" spans="5:5" x14ac:dyDescent="0.3">
      <c r="E13009"/>
    </row>
    <row r="13010" spans="5:5" x14ac:dyDescent="0.3">
      <c r="E13010"/>
    </row>
    <row r="13011" spans="5:5" x14ac:dyDescent="0.3">
      <c r="E13011"/>
    </row>
    <row r="13012" spans="5:5" x14ac:dyDescent="0.3">
      <c r="E13012"/>
    </row>
    <row r="13013" spans="5:5" x14ac:dyDescent="0.3">
      <c r="E13013"/>
    </row>
    <row r="13014" spans="5:5" x14ac:dyDescent="0.3">
      <c r="E13014"/>
    </row>
    <row r="13015" spans="5:5" x14ac:dyDescent="0.3">
      <c r="E13015"/>
    </row>
    <row r="13016" spans="5:5" x14ac:dyDescent="0.3">
      <c r="E13016"/>
    </row>
    <row r="13017" spans="5:5" x14ac:dyDescent="0.3">
      <c r="E13017"/>
    </row>
    <row r="13018" spans="5:5" x14ac:dyDescent="0.3">
      <c r="E13018"/>
    </row>
    <row r="13019" spans="5:5" x14ac:dyDescent="0.3">
      <c r="E13019"/>
    </row>
    <row r="13020" spans="5:5" x14ac:dyDescent="0.3">
      <c r="E13020"/>
    </row>
    <row r="13021" spans="5:5" x14ac:dyDescent="0.3">
      <c r="E13021"/>
    </row>
    <row r="13022" spans="5:5" x14ac:dyDescent="0.3">
      <c r="E13022"/>
    </row>
    <row r="13023" spans="5:5" x14ac:dyDescent="0.3">
      <c r="E13023"/>
    </row>
    <row r="13024" spans="5:5" x14ac:dyDescent="0.3">
      <c r="E13024"/>
    </row>
    <row r="13025" spans="5:5" x14ac:dyDescent="0.3">
      <c r="E13025"/>
    </row>
    <row r="13026" spans="5:5" x14ac:dyDescent="0.3">
      <c r="E13026"/>
    </row>
    <row r="13027" spans="5:5" x14ac:dyDescent="0.3">
      <c r="E13027"/>
    </row>
    <row r="13028" spans="5:5" x14ac:dyDescent="0.3">
      <c r="E13028"/>
    </row>
    <row r="13029" spans="5:5" x14ac:dyDescent="0.3">
      <c r="E13029"/>
    </row>
    <row r="13030" spans="5:5" x14ac:dyDescent="0.3">
      <c r="E13030"/>
    </row>
    <row r="13031" spans="5:5" x14ac:dyDescent="0.3">
      <c r="E13031"/>
    </row>
    <row r="13032" spans="5:5" x14ac:dyDescent="0.3">
      <c r="E13032"/>
    </row>
    <row r="13033" spans="5:5" x14ac:dyDescent="0.3">
      <c r="E13033"/>
    </row>
    <row r="13034" spans="5:5" x14ac:dyDescent="0.3">
      <c r="E13034"/>
    </row>
    <row r="13035" spans="5:5" x14ac:dyDescent="0.3">
      <c r="E13035"/>
    </row>
    <row r="13036" spans="5:5" x14ac:dyDescent="0.3">
      <c r="E13036"/>
    </row>
    <row r="13037" spans="5:5" x14ac:dyDescent="0.3">
      <c r="E13037"/>
    </row>
    <row r="13038" spans="5:5" x14ac:dyDescent="0.3">
      <c r="E13038"/>
    </row>
    <row r="13039" spans="5:5" x14ac:dyDescent="0.3">
      <c r="E13039"/>
    </row>
    <row r="13040" spans="5:5" x14ac:dyDescent="0.3">
      <c r="E13040"/>
    </row>
    <row r="13041" spans="5:5" x14ac:dyDescent="0.3">
      <c r="E13041"/>
    </row>
    <row r="13042" spans="5:5" x14ac:dyDescent="0.3">
      <c r="E13042"/>
    </row>
    <row r="13043" spans="5:5" x14ac:dyDescent="0.3">
      <c r="E13043"/>
    </row>
    <row r="13044" spans="5:5" x14ac:dyDescent="0.3">
      <c r="E13044"/>
    </row>
    <row r="13045" spans="5:5" x14ac:dyDescent="0.3">
      <c r="E13045"/>
    </row>
    <row r="13046" spans="5:5" x14ac:dyDescent="0.3">
      <c r="E13046"/>
    </row>
    <row r="13047" spans="5:5" x14ac:dyDescent="0.3">
      <c r="E13047"/>
    </row>
    <row r="13048" spans="5:5" x14ac:dyDescent="0.3">
      <c r="E13048"/>
    </row>
    <row r="13049" spans="5:5" x14ac:dyDescent="0.3">
      <c r="E13049"/>
    </row>
    <row r="13050" spans="5:5" x14ac:dyDescent="0.3">
      <c r="E13050"/>
    </row>
    <row r="13051" spans="5:5" x14ac:dyDescent="0.3">
      <c r="E13051"/>
    </row>
    <row r="13052" spans="5:5" x14ac:dyDescent="0.3">
      <c r="E13052"/>
    </row>
    <row r="13053" spans="5:5" x14ac:dyDescent="0.3">
      <c r="E13053"/>
    </row>
    <row r="13054" spans="5:5" x14ac:dyDescent="0.3">
      <c r="E13054"/>
    </row>
    <row r="13055" spans="5:5" x14ac:dyDescent="0.3">
      <c r="E13055"/>
    </row>
    <row r="13056" spans="5:5" x14ac:dyDescent="0.3">
      <c r="E13056"/>
    </row>
    <row r="13057" spans="5:5" x14ac:dyDescent="0.3">
      <c r="E13057"/>
    </row>
    <row r="13058" spans="5:5" x14ac:dyDescent="0.3">
      <c r="E13058"/>
    </row>
    <row r="13059" spans="5:5" x14ac:dyDescent="0.3">
      <c r="E13059"/>
    </row>
    <row r="13060" spans="5:5" x14ac:dyDescent="0.3">
      <c r="E13060"/>
    </row>
    <row r="13061" spans="5:5" x14ac:dyDescent="0.3">
      <c r="E13061"/>
    </row>
    <row r="13062" spans="5:5" x14ac:dyDescent="0.3">
      <c r="E13062"/>
    </row>
    <row r="13063" spans="5:5" x14ac:dyDescent="0.3">
      <c r="E13063"/>
    </row>
    <row r="13064" spans="5:5" x14ac:dyDescent="0.3">
      <c r="E13064"/>
    </row>
    <row r="13065" spans="5:5" x14ac:dyDescent="0.3">
      <c r="E13065"/>
    </row>
    <row r="13066" spans="5:5" x14ac:dyDescent="0.3">
      <c r="E13066"/>
    </row>
    <row r="13067" spans="5:5" x14ac:dyDescent="0.3">
      <c r="E13067"/>
    </row>
    <row r="13068" spans="5:5" x14ac:dyDescent="0.3">
      <c r="E13068"/>
    </row>
    <row r="13069" spans="5:5" x14ac:dyDescent="0.3">
      <c r="E13069"/>
    </row>
    <row r="13070" spans="5:5" x14ac:dyDescent="0.3">
      <c r="E13070"/>
    </row>
    <row r="13071" spans="5:5" x14ac:dyDescent="0.3">
      <c r="E13071"/>
    </row>
    <row r="13072" spans="5:5" x14ac:dyDescent="0.3">
      <c r="E13072"/>
    </row>
    <row r="13073" spans="5:5" x14ac:dyDescent="0.3">
      <c r="E13073"/>
    </row>
    <row r="13074" spans="5:5" x14ac:dyDescent="0.3">
      <c r="E13074"/>
    </row>
    <row r="13075" spans="5:5" x14ac:dyDescent="0.3">
      <c r="E13075"/>
    </row>
    <row r="13076" spans="5:5" x14ac:dyDescent="0.3">
      <c r="E13076"/>
    </row>
    <row r="13077" spans="5:5" x14ac:dyDescent="0.3">
      <c r="E13077"/>
    </row>
    <row r="13078" spans="5:5" x14ac:dyDescent="0.3">
      <c r="E13078"/>
    </row>
    <row r="13079" spans="5:5" x14ac:dyDescent="0.3">
      <c r="E13079"/>
    </row>
    <row r="13080" spans="5:5" x14ac:dyDescent="0.3">
      <c r="E13080"/>
    </row>
    <row r="13081" spans="5:5" x14ac:dyDescent="0.3">
      <c r="E13081"/>
    </row>
    <row r="13082" spans="5:5" x14ac:dyDescent="0.3">
      <c r="E13082"/>
    </row>
    <row r="13083" spans="5:5" x14ac:dyDescent="0.3">
      <c r="E13083"/>
    </row>
    <row r="13084" spans="5:5" x14ac:dyDescent="0.3">
      <c r="E13084"/>
    </row>
    <row r="13085" spans="5:5" x14ac:dyDescent="0.3">
      <c r="E13085"/>
    </row>
    <row r="13086" spans="5:5" x14ac:dyDescent="0.3">
      <c r="E13086"/>
    </row>
    <row r="13087" spans="5:5" x14ac:dyDescent="0.3">
      <c r="E13087"/>
    </row>
    <row r="13088" spans="5:5" x14ac:dyDescent="0.3">
      <c r="E13088"/>
    </row>
    <row r="13089" spans="5:5" x14ac:dyDescent="0.3">
      <c r="E13089"/>
    </row>
    <row r="13090" spans="5:5" x14ac:dyDescent="0.3">
      <c r="E13090"/>
    </row>
    <row r="13091" spans="5:5" x14ac:dyDescent="0.3">
      <c r="E13091"/>
    </row>
    <row r="13092" spans="5:5" x14ac:dyDescent="0.3">
      <c r="E13092"/>
    </row>
    <row r="13093" spans="5:5" x14ac:dyDescent="0.3">
      <c r="E13093"/>
    </row>
    <row r="13094" spans="5:5" x14ac:dyDescent="0.3">
      <c r="E13094"/>
    </row>
    <row r="13095" spans="5:5" x14ac:dyDescent="0.3">
      <c r="E13095"/>
    </row>
    <row r="13096" spans="5:5" x14ac:dyDescent="0.3">
      <c r="E13096"/>
    </row>
    <row r="13097" spans="5:5" x14ac:dyDescent="0.3">
      <c r="E13097"/>
    </row>
    <row r="13098" spans="5:5" x14ac:dyDescent="0.3">
      <c r="E13098"/>
    </row>
    <row r="13099" spans="5:5" x14ac:dyDescent="0.3">
      <c r="E13099"/>
    </row>
    <row r="13100" spans="5:5" x14ac:dyDescent="0.3">
      <c r="E13100"/>
    </row>
    <row r="13101" spans="5:5" x14ac:dyDescent="0.3">
      <c r="E13101"/>
    </row>
    <row r="13102" spans="5:5" x14ac:dyDescent="0.3">
      <c r="E13102"/>
    </row>
    <row r="13103" spans="5:5" x14ac:dyDescent="0.3">
      <c r="E13103"/>
    </row>
    <row r="13104" spans="5:5" x14ac:dyDescent="0.3">
      <c r="E13104"/>
    </row>
    <row r="13105" spans="5:5" x14ac:dyDescent="0.3">
      <c r="E13105"/>
    </row>
    <row r="13106" spans="5:5" x14ac:dyDescent="0.3">
      <c r="E13106"/>
    </row>
    <row r="13107" spans="5:5" x14ac:dyDescent="0.3">
      <c r="E13107"/>
    </row>
    <row r="13108" spans="5:5" x14ac:dyDescent="0.3">
      <c r="E13108"/>
    </row>
    <row r="13109" spans="5:5" x14ac:dyDescent="0.3">
      <c r="E13109"/>
    </row>
    <row r="13110" spans="5:5" x14ac:dyDescent="0.3">
      <c r="E13110"/>
    </row>
    <row r="13111" spans="5:5" x14ac:dyDescent="0.3">
      <c r="E13111"/>
    </row>
    <row r="13112" spans="5:5" x14ac:dyDescent="0.3">
      <c r="E13112"/>
    </row>
    <row r="13113" spans="5:5" x14ac:dyDescent="0.3">
      <c r="E13113"/>
    </row>
    <row r="13114" spans="5:5" x14ac:dyDescent="0.3">
      <c r="E13114"/>
    </row>
    <row r="13115" spans="5:5" x14ac:dyDescent="0.3">
      <c r="E13115"/>
    </row>
    <row r="13116" spans="5:5" x14ac:dyDescent="0.3">
      <c r="E13116"/>
    </row>
    <row r="13117" spans="5:5" x14ac:dyDescent="0.3">
      <c r="E13117"/>
    </row>
    <row r="13118" spans="5:5" x14ac:dyDescent="0.3">
      <c r="E13118"/>
    </row>
    <row r="13119" spans="5:5" x14ac:dyDescent="0.3">
      <c r="E13119"/>
    </row>
    <row r="13120" spans="5:5" x14ac:dyDescent="0.3">
      <c r="E13120"/>
    </row>
    <row r="13121" spans="5:5" x14ac:dyDescent="0.3">
      <c r="E13121"/>
    </row>
    <row r="13122" spans="5:5" x14ac:dyDescent="0.3">
      <c r="E13122"/>
    </row>
    <row r="13123" spans="5:5" x14ac:dyDescent="0.3">
      <c r="E13123"/>
    </row>
    <row r="13124" spans="5:5" x14ac:dyDescent="0.3">
      <c r="E13124"/>
    </row>
    <row r="13125" spans="5:5" x14ac:dyDescent="0.3">
      <c r="E13125"/>
    </row>
    <row r="13126" spans="5:5" x14ac:dyDescent="0.3">
      <c r="E13126"/>
    </row>
    <row r="13127" spans="5:5" x14ac:dyDescent="0.3">
      <c r="E13127"/>
    </row>
    <row r="13128" spans="5:5" x14ac:dyDescent="0.3">
      <c r="E13128"/>
    </row>
    <row r="13129" spans="5:5" x14ac:dyDescent="0.3">
      <c r="E13129"/>
    </row>
    <row r="13130" spans="5:5" x14ac:dyDescent="0.3">
      <c r="E13130"/>
    </row>
    <row r="13131" spans="5:5" x14ac:dyDescent="0.3">
      <c r="E13131"/>
    </row>
    <row r="13132" spans="5:5" x14ac:dyDescent="0.3">
      <c r="E13132"/>
    </row>
    <row r="13133" spans="5:5" x14ac:dyDescent="0.3">
      <c r="E13133"/>
    </row>
    <row r="13134" spans="5:5" x14ac:dyDescent="0.3">
      <c r="E13134"/>
    </row>
    <row r="13135" spans="5:5" x14ac:dyDescent="0.3">
      <c r="E13135"/>
    </row>
    <row r="13136" spans="5:5" x14ac:dyDescent="0.3">
      <c r="E13136"/>
    </row>
    <row r="13137" spans="5:5" x14ac:dyDescent="0.3">
      <c r="E13137"/>
    </row>
    <row r="13138" spans="5:5" x14ac:dyDescent="0.3">
      <c r="E13138"/>
    </row>
    <row r="13139" spans="5:5" x14ac:dyDescent="0.3">
      <c r="E13139"/>
    </row>
    <row r="13140" spans="5:5" x14ac:dyDescent="0.3">
      <c r="E13140"/>
    </row>
    <row r="13141" spans="5:5" x14ac:dyDescent="0.3">
      <c r="E13141"/>
    </row>
    <row r="13142" spans="5:5" x14ac:dyDescent="0.3">
      <c r="E13142"/>
    </row>
    <row r="13143" spans="5:5" x14ac:dyDescent="0.3">
      <c r="E13143"/>
    </row>
    <row r="13144" spans="5:5" x14ac:dyDescent="0.3">
      <c r="E13144"/>
    </row>
    <row r="13145" spans="5:5" x14ac:dyDescent="0.3">
      <c r="E13145"/>
    </row>
    <row r="13146" spans="5:5" x14ac:dyDescent="0.3">
      <c r="E13146"/>
    </row>
    <row r="13147" spans="5:5" x14ac:dyDescent="0.3">
      <c r="E13147"/>
    </row>
    <row r="13148" spans="5:5" x14ac:dyDescent="0.3">
      <c r="E13148"/>
    </row>
    <row r="13149" spans="5:5" x14ac:dyDescent="0.3">
      <c r="E13149"/>
    </row>
    <row r="13150" spans="5:5" x14ac:dyDescent="0.3">
      <c r="E13150"/>
    </row>
    <row r="13151" spans="5:5" x14ac:dyDescent="0.3">
      <c r="E13151"/>
    </row>
    <row r="13152" spans="5:5" x14ac:dyDescent="0.3">
      <c r="E13152"/>
    </row>
    <row r="13153" spans="5:5" x14ac:dyDescent="0.3">
      <c r="E13153"/>
    </row>
    <row r="13154" spans="5:5" x14ac:dyDescent="0.3">
      <c r="E13154"/>
    </row>
    <row r="13155" spans="5:5" x14ac:dyDescent="0.3">
      <c r="E13155"/>
    </row>
    <row r="13156" spans="5:5" x14ac:dyDescent="0.3">
      <c r="E13156"/>
    </row>
    <row r="13157" spans="5:5" x14ac:dyDescent="0.3">
      <c r="E13157"/>
    </row>
    <row r="13158" spans="5:5" x14ac:dyDescent="0.3">
      <c r="E13158"/>
    </row>
    <row r="13159" spans="5:5" x14ac:dyDescent="0.3">
      <c r="E13159"/>
    </row>
    <row r="13160" spans="5:5" x14ac:dyDescent="0.3">
      <c r="E13160"/>
    </row>
    <row r="13161" spans="5:5" x14ac:dyDescent="0.3">
      <c r="E13161"/>
    </row>
    <row r="13162" spans="5:5" x14ac:dyDescent="0.3">
      <c r="E13162"/>
    </row>
    <row r="13163" spans="5:5" x14ac:dyDescent="0.3">
      <c r="E13163"/>
    </row>
    <row r="13164" spans="5:5" x14ac:dyDescent="0.3">
      <c r="E13164"/>
    </row>
    <row r="13165" spans="5:5" x14ac:dyDescent="0.3">
      <c r="E13165"/>
    </row>
    <row r="13166" spans="5:5" x14ac:dyDescent="0.3">
      <c r="E13166"/>
    </row>
    <row r="13167" spans="5:5" x14ac:dyDescent="0.3">
      <c r="E13167"/>
    </row>
    <row r="13168" spans="5:5" x14ac:dyDescent="0.3">
      <c r="E13168"/>
    </row>
    <row r="13169" spans="5:5" x14ac:dyDescent="0.3">
      <c r="E13169"/>
    </row>
    <row r="13170" spans="5:5" x14ac:dyDescent="0.3">
      <c r="E13170"/>
    </row>
    <row r="13171" spans="5:5" x14ac:dyDescent="0.3">
      <c r="E13171"/>
    </row>
    <row r="13172" spans="5:5" x14ac:dyDescent="0.3">
      <c r="E13172"/>
    </row>
    <row r="13173" spans="5:5" x14ac:dyDescent="0.3">
      <c r="E13173"/>
    </row>
    <row r="13174" spans="5:5" x14ac:dyDescent="0.3">
      <c r="E13174"/>
    </row>
    <row r="13175" spans="5:5" x14ac:dyDescent="0.3">
      <c r="E13175"/>
    </row>
    <row r="13176" spans="5:5" x14ac:dyDescent="0.3">
      <c r="E13176"/>
    </row>
    <row r="13177" spans="5:5" x14ac:dyDescent="0.3">
      <c r="E13177"/>
    </row>
    <row r="13178" spans="5:5" x14ac:dyDescent="0.3">
      <c r="E13178"/>
    </row>
    <row r="13179" spans="5:5" x14ac:dyDescent="0.3">
      <c r="E13179"/>
    </row>
    <row r="13180" spans="5:5" x14ac:dyDescent="0.3">
      <c r="E13180"/>
    </row>
    <row r="13181" spans="5:5" x14ac:dyDescent="0.3">
      <c r="E13181"/>
    </row>
    <row r="13182" spans="5:5" x14ac:dyDescent="0.3">
      <c r="E13182"/>
    </row>
    <row r="13183" spans="5:5" x14ac:dyDescent="0.3">
      <c r="E13183"/>
    </row>
    <row r="13184" spans="5:5" x14ac:dyDescent="0.3">
      <c r="E13184"/>
    </row>
    <row r="13185" spans="5:5" x14ac:dyDescent="0.3">
      <c r="E13185"/>
    </row>
    <row r="13186" spans="5:5" x14ac:dyDescent="0.3">
      <c r="E13186"/>
    </row>
    <row r="13187" spans="5:5" x14ac:dyDescent="0.3">
      <c r="E13187"/>
    </row>
    <row r="13188" spans="5:5" x14ac:dyDescent="0.3">
      <c r="E13188"/>
    </row>
    <row r="13189" spans="5:5" x14ac:dyDescent="0.3">
      <c r="E13189"/>
    </row>
    <row r="13190" spans="5:5" x14ac:dyDescent="0.3">
      <c r="E13190"/>
    </row>
    <row r="13191" spans="5:5" x14ac:dyDescent="0.3">
      <c r="E13191"/>
    </row>
    <row r="13192" spans="5:5" x14ac:dyDescent="0.3">
      <c r="E13192"/>
    </row>
    <row r="13193" spans="5:5" x14ac:dyDescent="0.3">
      <c r="E13193"/>
    </row>
    <row r="13194" spans="5:5" x14ac:dyDescent="0.3">
      <c r="E13194"/>
    </row>
    <row r="13195" spans="5:5" x14ac:dyDescent="0.3">
      <c r="E13195"/>
    </row>
    <row r="13196" spans="5:5" x14ac:dyDescent="0.3">
      <c r="E13196"/>
    </row>
    <row r="13197" spans="5:5" x14ac:dyDescent="0.3">
      <c r="E13197"/>
    </row>
    <row r="13198" spans="5:5" x14ac:dyDescent="0.3">
      <c r="E13198"/>
    </row>
    <row r="13199" spans="5:5" x14ac:dyDescent="0.3">
      <c r="E13199"/>
    </row>
    <row r="13200" spans="5:5" x14ac:dyDescent="0.3">
      <c r="E13200"/>
    </row>
    <row r="13201" spans="5:5" x14ac:dyDescent="0.3">
      <c r="E13201"/>
    </row>
    <row r="13202" spans="5:5" x14ac:dyDescent="0.3">
      <c r="E13202"/>
    </row>
    <row r="13203" spans="5:5" x14ac:dyDescent="0.3">
      <c r="E13203"/>
    </row>
    <row r="13204" spans="5:5" x14ac:dyDescent="0.3">
      <c r="E13204"/>
    </row>
    <row r="13205" spans="5:5" x14ac:dyDescent="0.3">
      <c r="E13205"/>
    </row>
    <row r="13206" spans="5:5" x14ac:dyDescent="0.3">
      <c r="E13206"/>
    </row>
    <row r="13207" spans="5:5" x14ac:dyDescent="0.3">
      <c r="E13207"/>
    </row>
    <row r="13208" spans="5:5" x14ac:dyDescent="0.3">
      <c r="E13208"/>
    </row>
    <row r="13209" spans="5:5" x14ac:dyDescent="0.3">
      <c r="E13209"/>
    </row>
    <row r="13210" spans="5:5" x14ac:dyDescent="0.3">
      <c r="E13210"/>
    </row>
    <row r="13211" spans="5:5" x14ac:dyDescent="0.3">
      <c r="E13211"/>
    </row>
    <row r="13212" spans="5:5" x14ac:dyDescent="0.3">
      <c r="E13212"/>
    </row>
    <row r="13213" spans="5:5" x14ac:dyDescent="0.3">
      <c r="E13213"/>
    </row>
    <row r="13214" spans="5:5" x14ac:dyDescent="0.3">
      <c r="E13214"/>
    </row>
    <row r="13215" spans="5:5" x14ac:dyDescent="0.3">
      <c r="E13215"/>
    </row>
    <row r="13216" spans="5:5" x14ac:dyDescent="0.3">
      <c r="E13216"/>
    </row>
    <row r="13217" spans="5:5" x14ac:dyDescent="0.3">
      <c r="E13217"/>
    </row>
    <row r="13218" spans="5:5" x14ac:dyDescent="0.3">
      <c r="E13218"/>
    </row>
    <row r="13219" spans="5:5" x14ac:dyDescent="0.3">
      <c r="E13219"/>
    </row>
    <row r="13220" spans="5:5" x14ac:dyDescent="0.3">
      <c r="E13220"/>
    </row>
    <row r="13221" spans="5:5" x14ac:dyDescent="0.3">
      <c r="E13221"/>
    </row>
    <row r="13222" spans="5:5" x14ac:dyDescent="0.3">
      <c r="E13222"/>
    </row>
    <row r="13223" spans="5:5" x14ac:dyDescent="0.3">
      <c r="E13223"/>
    </row>
    <row r="13224" spans="5:5" x14ac:dyDescent="0.3">
      <c r="E13224"/>
    </row>
    <row r="13225" spans="5:5" x14ac:dyDescent="0.3">
      <c r="E13225"/>
    </row>
    <row r="13226" spans="5:5" x14ac:dyDescent="0.3">
      <c r="E13226"/>
    </row>
    <row r="13227" spans="5:5" x14ac:dyDescent="0.3">
      <c r="E13227"/>
    </row>
    <row r="13228" spans="5:5" x14ac:dyDescent="0.3">
      <c r="E13228"/>
    </row>
    <row r="13229" spans="5:5" x14ac:dyDescent="0.3">
      <c r="E13229"/>
    </row>
    <row r="13230" spans="5:5" x14ac:dyDescent="0.3">
      <c r="E13230"/>
    </row>
    <row r="13231" spans="5:5" x14ac:dyDescent="0.3">
      <c r="E13231"/>
    </row>
    <row r="13232" spans="5:5" x14ac:dyDescent="0.3">
      <c r="E13232"/>
    </row>
    <row r="13233" spans="5:5" x14ac:dyDescent="0.3">
      <c r="E13233"/>
    </row>
    <row r="13234" spans="5:5" x14ac:dyDescent="0.3">
      <c r="E13234"/>
    </row>
    <row r="13235" spans="5:5" x14ac:dyDescent="0.3">
      <c r="E13235"/>
    </row>
    <row r="13236" spans="5:5" x14ac:dyDescent="0.3">
      <c r="E13236"/>
    </row>
    <row r="13237" spans="5:5" x14ac:dyDescent="0.3">
      <c r="E13237"/>
    </row>
    <row r="13238" spans="5:5" x14ac:dyDescent="0.3">
      <c r="E13238"/>
    </row>
    <row r="13239" spans="5:5" x14ac:dyDescent="0.3">
      <c r="E13239"/>
    </row>
    <row r="13240" spans="5:5" x14ac:dyDescent="0.3">
      <c r="E13240"/>
    </row>
    <row r="13241" spans="5:5" x14ac:dyDescent="0.3">
      <c r="E13241"/>
    </row>
    <row r="13242" spans="5:5" x14ac:dyDescent="0.3">
      <c r="E13242"/>
    </row>
    <row r="13243" spans="5:5" x14ac:dyDescent="0.3">
      <c r="E13243"/>
    </row>
    <row r="13244" spans="5:5" x14ac:dyDescent="0.3">
      <c r="E13244"/>
    </row>
    <row r="13245" spans="5:5" x14ac:dyDescent="0.3">
      <c r="E13245"/>
    </row>
    <row r="13246" spans="5:5" x14ac:dyDescent="0.3">
      <c r="E13246"/>
    </row>
    <row r="13247" spans="5:5" x14ac:dyDescent="0.3">
      <c r="E13247"/>
    </row>
    <row r="13248" spans="5:5" x14ac:dyDescent="0.3">
      <c r="E13248"/>
    </row>
    <row r="13249" spans="5:5" x14ac:dyDescent="0.3">
      <c r="E13249"/>
    </row>
    <row r="13250" spans="5:5" x14ac:dyDescent="0.3">
      <c r="E13250"/>
    </row>
    <row r="13251" spans="5:5" x14ac:dyDescent="0.3">
      <c r="E13251"/>
    </row>
    <row r="13252" spans="5:5" x14ac:dyDescent="0.3">
      <c r="E13252"/>
    </row>
    <row r="13253" spans="5:5" x14ac:dyDescent="0.3">
      <c r="E13253"/>
    </row>
    <row r="13254" spans="5:5" x14ac:dyDescent="0.3">
      <c r="E13254"/>
    </row>
    <row r="13255" spans="5:5" x14ac:dyDescent="0.3">
      <c r="E13255"/>
    </row>
    <row r="13256" spans="5:5" x14ac:dyDescent="0.3">
      <c r="E13256"/>
    </row>
    <row r="13257" spans="5:5" x14ac:dyDescent="0.3">
      <c r="E13257"/>
    </row>
    <row r="13258" spans="5:5" x14ac:dyDescent="0.3">
      <c r="E13258"/>
    </row>
    <row r="13259" spans="5:5" x14ac:dyDescent="0.3">
      <c r="E13259"/>
    </row>
    <row r="13260" spans="5:5" x14ac:dyDescent="0.3">
      <c r="E13260"/>
    </row>
    <row r="13261" spans="5:5" x14ac:dyDescent="0.3">
      <c r="E13261"/>
    </row>
    <row r="13262" spans="5:5" x14ac:dyDescent="0.3">
      <c r="E13262"/>
    </row>
    <row r="13263" spans="5:5" x14ac:dyDescent="0.3">
      <c r="E13263"/>
    </row>
    <row r="13264" spans="5:5" x14ac:dyDescent="0.3">
      <c r="E13264"/>
    </row>
    <row r="13265" spans="5:5" x14ac:dyDescent="0.3">
      <c r="E13265"/>
    </row>
    <row r="13266" spans="5:5" x14ac:dyDescent="0.3">
      <c r="E13266"/>
    </row>
    <row r="13267" spans="5:5" x14ac:dyDescent="0.3">
      <c r="E13267"/>
    </row>
    <row r="13268" spans="5:5" x14ac:dyDescent="0.3">
      <c r="E13268"/>
    </row>
    <row r="13269" spans="5:5" x14ac:dyDescent="0.3">
      <c r="E13269"/>
    </row>
    <row r="13270" spans="5:5" x14ac:dyDescent="0.3">
      <c r="E13270"/>
    </row>
    <row r="13271" spans="5:5" x14ac:dyDescent="0.3">
      <c r="E13271"/>
    </row>
    <row r="13272" spans="5:5" x14ac:dyDescent="0.3">
      <c r="E13272"/>
    </row>
    <row r="13273" spans="5:5" x14ac:dyDescent="0.3">
      <c r="E13273"/>
    </row>
    <row r="13274" spans="5:5" x14ac:dyDescent="0.3">
      <c r="E13274"/>
    </row>
    <row r="13275" spans="5:5" x14ac:dyDescent="0.3">
      <c r="E13275"/>
    </row>
    <row r="13276" spans="5:5" x14ac:dyDescent="0.3">
      <c r="E13276"/>
    </row>
    <row r="13277" spans="5:5" x14ac:dyDescent="0.3">
      <c r="E13277"/>
    </row>
    <row r="13278" spans="5:5" x14ac:dyDescent="0.3">
      <c r="E13278"/>
    </row>
    <row r="13279" spans="5:5" x14ac:dyDescent="0.3">
      <c r="E13279"/>
    </row>
    <row r="13280" spans="5:5" x14ac:dyDescent="0.3">
      <c r="E13280"/>
    </row>
    <row r="13281" spans="5:5" x14ac:dyDescent="0.3">
      <c r="E13281"/>
    </row>
    <row r="13282" spans="5:5" x14ac:dyDescent="0.3">
      <c r="E13282"/>
    </row>
    <row r="13283" spans="5:5" x14ac:dyDescent="0.3">
      <c r="E13283"/>
    </row>
    <row r="13284" spans="5:5" x14ac:dyDescent="0.3">
      <c r="E13284"/>
    </row>
    <row r="13285" spans="5:5" x14ac:dyDescent="0.3">
      <c r="E13285"/>
    </row>
    <row r="13286" spans="5:5" x14ac:dyDescent="0.3">
      <c r="E13286"/>
    </row>
    <row r="13287" spans="5:5" x14ac:dyDescent="0.3">
      <c r="E13287"/>
    </row>
    <row r="13288" spans="5:5" x14ac:dyDescent="0.3">
      <c r="E13288"/>
    </row>
    <row r="13289" spans="5:5" x14ac:dyDescent="0.3">
      <c r="E13289"/>
    </row>
    <row r="13290" spans="5:5" x14ac:dyDescent="0.3">
      <c r="E13290"/>
    </row>
    <row r="13291" spans="5:5" x14ac:dyDescent="0.3">
      <c r="E13291"/>
    </row>
    <row r="13292" spans="5:5" x14ac:dyDescent="0.3">
      <c r="E13292"/>
    </row>
    <row r="13293" spans="5:5" x14ac:dyDescent="0.3">
      <c r="E13293"/>
    </row>
    <row r="13294" spans="5:5" x14ac:dyDescent="0.3">
      <c r="E13294"/>
    </row>
    <row r="13295" spans="5:5" x14ac:dyDescent="0.3">
      <c r="E13295"/>
    </row>
    <row r="13296" spans="5:5" x14ac:dyDescent="0.3">
      <c r="E13296"/>
    </row>
    <row r="13297" spans="5:5" x14ac:dyDescent="0.3">
      <c r="E13297"/>
    </row>
    <row r="13298" spans="5:5" x14ac:dyDescent="0.3">
      <c r="E13298"/>
    </row>
    <row r="13299" spans="5:5" x14ac:dyDescent="0.3">
      <c r="E13299"/>
    </row>
    <row r="13300" spans="5:5" x14ac:dyDescent="0.3">
      <c r="E13300"/>
    </row>
    <row r="13301" spans="5:5" x14ac:dyDescent="0.3">
      <c r="E13301"/>
    </row>
    <row r="13302" spans="5:5" x14ac:dyDescent="0.3">
      <c r="E13302"/>
    </row>
    <row r="13303" spans="5:5" x14ac:dyDescent="0.3">
      <c r="E13303"/>
    </row>
    <row r="13304" spans="5:5" x14ac:dyDescent="0.3">
      <c r="E13304"/>
    </row>
    <row r="13305" spans="5:5" x14ac:dyDescent="0.3">
      <c r="E13305"/>
    </row>
    <row r="13306" spans="5:5" x14ac:dyDescent="0.3">
      <c r="E13306"/>
    </row>
    <row r="13307" spans="5:5" x14ac:dyDescent="0.3">
      <c r="E13307"/>
    </row>
    <row r="13308" spans="5:5" x14ac:dyDescent="0.3">
      <c r="E13308"/>
    </row>
    <row r="13309" spans="5:5" x14ac:dyDescent="0.3">
      <c r="E13309"/>
    </row>
    <row r="13310" spans="5:5" x14ac:dyDescent="0.3">
      <c r="E13310"/>
    </row>
    <row r="13311" spans="5:5" x14ac:dyDescent="0.3">
      <c r="E13311"/>
    </row>
    <row r="13312" spans="5:5" x14ac:dyDescent="0.3">
      <c r="E13312"/>
    </row>
    <row r="13313" spans="5:5" x14ac:dyDescent="0.3">
      <c r="E13313"/>
    </row>
    <row r="13314" spans="5:5" x14ac:dyDescent="0.3">
      <c r="E13314"/>
    </row>
    <row r="13315" spans="5:5" x14ac:dyDescent="0.3">
      <c r="E13315"/>
    </row>
    <row r="13316" spans="5:5" x14ac:dyDescent="0.3">
      <c r="E13316"/>
    </row>
    <row r="13317" spans="5:5" x14ac:dyDescent="0.3">
      <c r="E13317"/>
    </row>
    <row r="13318" spans="5:5" x14ac:dyDescent="0.3">
      <c r="E13318"/>
    </row>
    <row r="13319" spans="5:5" x14ac:dyDescent="0.3">
      <c r="E13319"/>
    </row>
    <row r="13320" spans="5:5" x14ac:dyDescent="0.3">
      <c r="E13320"/>
    </row>
    <row r="13321" spans="5:5" x14ac:dyDescent="0.3">
      <c r="E13321"/>
    </row>
    <row r="13322" spans="5:5" x14ac:dyDescent="0.3">
      <c r="E13322"/>
    </row>
    <row r="13323" spans="5:5" x14ac:dyDescent="0.3">
      <c r="E13323"/>
    </row>
    <row r="13324" spans="5:5" x14ac:dyDescent="0.3">
      <c r="E13324"/>
    </row>
    <row r="13325" spans="5:5" x14ac:dyDescent="0.3">
      <c r="E13325"/>
    </row>
    <row r="13326" spans="5:5" x14ac:dyDescent="0.3">
      <c r="E13326"/>
    </row>
    <row r="13327" spans="5:5" x14ac:dyDescent="0.3">
      <c r="E13327"/>
    </row>
    <row r="13328" spans="5:5" x14ac:dyDescent="0.3">
      <c r="E13328"/>
    </row>
    <row r="13329" spans="5:5" x14ac:dyDescent="0.3">
      <c r="E13329"/>
    </row>
    <row r="13330" spans="5:5" x14ac:dyDescent="0.3">
      <c r="E13330"/>
    </row>
    <row r="13331" spans="5:5" x14ac:dyDescent="0.3">
      <c r="E13331"/>
    </row>
    <row r="13332" spans="5:5" x14ac:dyDescent="0.3">
      <c r="E13332"/>
    </row>
    <row r="13333" spans="5:5" x14ac:dyDescent="0.3">
      <c r="E13333"/>
    </row>
    <row r="13334" spans="5:5" x14ac:dyDescent="0.3">
      <c r="E13334"/>
    </row>
    <row r="13335" spans="5:5" x14ac:dyDescent="0.3">
      <c r="E13335"/>
    </row>
    <row r="13336" spans="5:5" x14ac:dyDescent="0.3">
      <c r="E13336"/>
    </row>
    <row r="13337" spans="5:5" x14ac:dyDescent="0.3">
      <c r="E13337"/>
    </row>
    <row r="13338" spans="5:5" x14ac:dyDescent="0.3">
      <c r="E13338"/>
    </row>
    <row r="13339" spans="5:5" x14ac:dyDescent="0.3">
      <c r="E13339"/>
    </row>
    <row r="13340" spans="5:5" x14ac:dyDescent="0.3">
      <c r="E13340"/>
    </row>
    <row r="13341" spans="5:5" x14ac:dyDescent="0.3">
      <c r="E13341"/>
    </row>
    <row r="13342" spans="5:5" x14ac:dyDescent="0.3">
      <c r="E13342"/>
    </row>
    <row r="13343" spans="5:5" x14ac:dyDescent="0.3">
      <c r="E13343"/>
    </row>
    <row r="13344" spans="5:5" x14ac:dyDescent="0.3">
      <c r="E13344"/>
    </row>
    <row r="13345" spans="5:5" x14ac:dyDescent="0.3">
      <c r="E13345"/>
    </row>
    <row r="13346" spans="5:5" x14ac:dyDescent="0.3">
      <c r="E13346"/>
    </row>
    <row r="13347" spans="5:5" x14ac:dyDescent="0.3">
      <c r="E13347"/>
    </row>
    <row r="13348" spans="5:5" x14ac:dyDescent="0.3">
      <c r="E13348"/>
    </row>
    <row r="13349" spans="5:5" x14ac:dyDescent="0.3">
      <c r="E13349"/>
    </row>
    <row r="13350" spans="5:5" x14ac:dyDescent="0.3">
      <c r="E13350"/>
    </row>
    <row r="13351" spans="5:5" x14ac:dyDescent="0.3">
      <c r="E13351"/>
    </row>
    <row r="13352" spans="5:5" x14ac:dyDescent="0.3">
      <c r="E13352"/>
    </row>
    <row r="13353" spans="5:5" x14ac:dyDescent="0.3">
      <c r="E13353"/>
    </row>
    <row r="13354" spans="5:5" x14ac:dyDescent="0.3">
      <c r="E13354"/>
    </row>
    <row r="13355" spans="5:5" x14ac:dyDescent="0.3">
      <c r="E13355"/>
    </row>
    <row r="13356" spans="5:5" x14ac:dyDescent="0.3">
      <c r="E13356"/>
    </row>
    <row r="13357" spans="5:5" x14ac:dyDescent="0.3">
      <c r="E13357"/>
    </row>
    <row r="13358" spans="5:5" x14ac:dyDescent="0.3">
      <c r="E13358"/>
    </row>
    <row r="13359" spans="5:5" x14ac:dyDescent="0.3">
      <c r="E13359"/>
    </row>
    <row r="13360" spans="5:5" x14ac:dyDescent="0.3">
      <c r="E13360"/>
    </row>
    <row r="13361" spans="5:5" x14ac:dyDescent="0.3">
      <c r="E13361"/>
    </row>
    <row r="13362" spans="5:5" x14ac:dyDescent="0.3">
      <c r="E13362"/>
    </row>
    <row r="13363" spans="5:5" x14ac:dyDescent="0.3">
      <c r="E13363"/>
    </row>
    <row r="13364" spans="5:5" x14ac:dyDescent="0.3">
      <c r="E13364"/>
    </row>
    <row r="13365" spans="5:5" x14ac:dyDescent="0.3">
      <c r="E13365"/>
    </row>
    <row r="13366" spans="5:5" x14ac:dyDescent="0.3">
      <c r="E13366"/>
    </row>
    <row r="13367" spans="5:5" x14ac:dyDescent="0.3">
      <c r="E13367"/>
    </row>
    <row r="13368" spans="5:5" x14ac:dyDescent="0.3">
      <c r="E13368"/>
    </row>
    <row r="13369" spans="5:5" x14ac:dyDescent="0.3">
      <c r="E13369"/>
    </row>
    <row r="13370" spans="5:5" x14ac:dyDescent="0.3">
      <c r="E13370"/>
    </row>
    <row r="13371" spans="5:5" x14ac:dyDescent="0.3">
      <c r="E13371"/>
    </row>
    <row r="13372" spans="5:5" x14ac:dyDescent="0.3">
      <c r="E13372"/>
    </row>
    <row r="13373" spans="5:5" x14ac:dyDescent="0.3">
      <c r="E13373"/>
    </row>
    <row r="13374" spans="5:5" x14ac:dyDescent="0.3">
      <c r="E13374"/>
    </row>
    <row r="13375" spans="5:5" x14ac:dyDescent="0.3">
      <c r="E13375"/>
    </row>
    <row r="13376" spans="5:5" x14ac:dyDescent="0.3">
      <c r="E13376"/>
    </row>
    <row r="13377" spans="5:5" x14ac:dyDescent="0.3">
      <c r="E13377"/>
    </row>
    <row r="13378" spans="5:5" x14ac:dyDescent="0.3">
      <c r="E13378"/>
    </row>
    <row r="13379" spans="5:5" x14ac:dyDescent="0.3">
      <c r="E13379"/>
    </row>
    <row r="13380" spans="5:5" x14ac:dyDescent="0.3">
      <c r="E13380"/>
    </row>
    <row r="13381" spans="5:5" x14ac:dyDescent="0.3">
      <c r="E13381"/>
    </row>
    <row r="13382" spans="5:5" x14ac:dyDescent="0.3">
      <c r="E13382"/>
    </row>
    <row r="13383" spans="5:5" x14ac:dyDescent="0.3">
      <c r="E13383"/>
    </row>
    <row r="13384" spans="5:5" x14ac:dyDescent="0.3">
      <c r="E13384"/>
    </row>
    <row r="13385" spans="5:5" x14ac:dyDescent="0.3">
      <c r="E13385"/>
    </row>
    <row r="13386" spans="5:5" x14ac:dyDescent="0.3">
      <c r="E13386"/>
    </row>
    <row r="13387" spans="5:5" x14ac:dyDescent="0.3">
      <c r="E13387"/>
    </row>
    <row r="13388" spans="5:5" x14ac:dyDescent="0.3">
      <c r="E13388"/>
    </row>
    <row r="13389" spans="5:5" x14ac:dyDescent="0.3">
      <c r="E13389"/>
    </row>
    <row r="13390" spans="5:5" x14ac:dyDescent="0.3">
      <c r="E13390"/>
    </row>
    <row r="13391" spans="5:5" x14ac:dyDescent="0.3">
      <c r="E13391"/>
    </row>
    <row r="13392" spans="5:5" x14ac:dyDescent="0.3">
      <c r="E13392"/>
    </row>
    <row r="13393" spans="5:5" x14ac:dyDescent="0.3">
      <c r="E13393"/>
    </row>
    <row r="13394" spans="5:5" x14ac:dyDescent="0.3">
      <c r="E13394"/>
    </row>
    <row r="13395" spans="5:5" x14ac:dyDescent="0.3">
      <c r="E13395"/>
    </row>
    <row r="13396" spans="5:5" x14ac:dyDescent="0.3">
      <c r="E13396"/>
    </row>
    <row r="13397" spans="5:5" x14ac:dyDescent="0.3">
      <c r="E13397"/>
    </row>
    <row r="13398" spans="5:5" x14ac:dyDescent="0.3">
      <c r="E13398"/>
    </row>
    <row r="13399" spans="5:5" x14ac:dyDescent="0.3">
      <c r="E13399"/>
    </row>
    <row r="13400" spans="5:5" x14ac:dyDescent="0.3">
      <c r="E13400"/>
    </row>
    <row r="13401" spans="5:5" x14ac:dyDescent="0.3">
      <c r="E13401"/>
    </row>
    <row r="13402" spans="5:5" x14ac:dyDescent="0.3">
      <c r="E13402"/>
    </row>
    <row r="13403" spans="5:5" x14ac:dyDescent="0.3">
      <c r="E13403"/>
    </row>
    <row r="13404" spans="5:5" x14ac:dyDescent="0.3">
      <c r="E13404"/>
    </row>
    <row r="13405" spans="5:5" x14ac:dyDescent="0.3">
      <c r="E13405"/>
    </row>
    <row r="13406" spans="5:5" x14ac:dyDescent="0.3">
      <c r="E13406"/>
    </row>
    <row r="13407" spans="5:5" x14ac:dyDescent="0.3">
      <c r="E13407"/>
    </row>
    <row r="13408" spans="5:5" x14ac:dyDescent="0.3">
      <c r="E13408"/>
    </row>
    <row r="13409" spans="5:5" x14ac:dyDescent="0.3">
      <c r="E13409"/>
    </row>
    <row r="13410" spans="5:5" x14ac:dyDescent="0.3">
      <c r="E13410"/>
    </row>
    <row r="13411" spans="5:5" x14ac:dyDescent="0.3">
      <c r="E13411"/>
    </row>
    <row r="13412" spans="5:5" x14ac:dyDescent="0.3">
      <c r="E13412"/>
    </row>
    <row r="13413" spans="5:5" x14ac:dyDescent="0.3">
      <c r="E13413"/>
    </row>
    <row r="13414" spans="5:5" x14ac:dyDescent="0.3">
      <c r="E13414"/>
    </row>
    <row r="13415" spans="5:5" x14ac:dyDescent="0.3">
      <c r="E13415"/>
    </row>
    <row r="13416" spans="5:5" x14ac:dyDescent="0.3">
      <c r="E13416"/>
    </row>
    <row r="13417" spans="5:5" x14ac:dyDescent="0.3">
      <c r="E13417"/>
    </row>
    <row r="13418" spans="5:5" x14ac:dyDescent="0.3">
      <c r="E13418"/>
    </row>
    <row r="13419" spans="5:5" x14ac:dyDescent="0.3">
      <c r="E13419"/>
    </row>
    <row r="13420" spans="5:5" x14ac:dyDescent="0.3">
      <c r="E13420"/>
    </row>
    <row r="13421" spans="5:5" x14ac:dyDescent="0.3">
      <c r="E13421"/>
    </row>
    <row r="13422" spans="5:5" x14ac:dyDescent="0.3">
      <c r="E13422"/>
    </row>
    <row r="13423" spans="5:5" x14ac:dyDescent="0.3">
      <c r="E13423"/>
    </row>
    <row r="13424" spans="5:5" x14ac:dyDescent="0.3">
      <c r="E13424"/>
    </row>
    <row r="13425" spans="5:5" x14ac:dyDescent="0.3">
      <c r="E13425"/>
    </row>
    <row r="13426" spans="5:5" x14ac:dyDescent="0.3">
      <c r="E13426"/>
    </row>
    <row r="13427" spans="5:5" x14ac:dyDescent="0.3">
      <c r="E13427"/>
    </row>
    <row r="13428" spans="5:5" x14ac:dyDescent="0.3">
      <c r="E13428"/>
    </row>
    <row r="13429" spans="5:5" x14ac:dyDescent="0.3">
      <c r="E13429"/>
    </row>
    <row r="13430" spans="5:5" x14ac:dyDescent="0.3">
      <c r="E13430"/>
    </row>
    <row r="13431" spans="5:5" x14ac:dyDescent="0.3">
      <c r="E13431"/>
    </row>
    <row r="13432" spans="5:5" x14ac:dyDescent="0.3">
      <c r="E13432"/>
    </row>
    <row r="13433" spans="5:5" x14ac:dyDescent="0.3">
      <c r="E13433"/>
    </row>
    <row r="13434" spans="5:5" x14ac:dyDescent="0.3">
      <c r="E13434"/>
    </row>
    <row r="13435" spans="5:5" x14ac:dyDescent="0.3">
      <c r="E13435"/>
    </row>
    <row r="13436" spans="5:5" x14ac:dyDescent="0.3">
      <c r="E13436"/>
    </row>
    <row r="13437" spans="5:5" x14ac:dyDescent="0.3">
      <c r="E13437"/>
    </row>
    <row r="13438" spans="5:5" x14ac:dyDescent="0.3">
      <c r="E13438"/>
    </row>
    <row r="13439" spans="5:5" x14ac:dyDescent="0.3">
      <c r="E13439"/>
    </row>
    <row r="13440" spans="5:5" x14ac:dyDescent="0.3">
      <c r="E13440"/>
    </row>
    <row r="13441" spans="5:5" x14ac:dyDescent="0.3">
      <c r="E13441"/>
    </row>
    <row r="13442" spans="5:5" x14ac:dyDescent="0.3">
      <c r="E13442"/>
    </row>
    <row r="13443" spans="5:5" x14ac:dyDescent="0.3">
      <c r="E13443"/>
    </row>
    <row r="13444" spans="5:5" x14ac:dyDescent="0.3">
      <c r="E13444"/>
    </row>
    <row r="13445" spans="5:5" x14ac:dyDescent="0.3">
      <c r="E13445"/>
    </row>
    <row r="13446" spans="5:5" x14ac:dyDescent="0.3">
      <c r="E13446"/>
    </row>
    <row r="13447" spans="5:5" x14ac:dyDescent="0.3">
      <c r="E13447"/>
    </row>
    <row r="13448" spans="5:5" x14ac:dyDescent="0.3">
      <c r="E13448"/>
    </row>
    <row r="13449" spans="5:5" x14ac:dyDescent="0.3">
      <c r="E13449"/>
    </row>
    <row r="13450" spans="5:5" x14ac:dyDescent="0.3">
      <c r="E13450"/>
    </row>
    <row r="13451" spans="5:5" x14ac:dyDescent="0.3">
      <c r="E13451"/>
    </row>
    <row r="13452" spans="5:5" x14ac:dyDescent="0.3">
      <c r="E13452"/>
    </row>
    <row r="13453" spans="5:5" x14ac:dyDescent="0.3">
      <c r="E13453"/>
    </row>
    <row r="13454" spans="5:5" x14ac:dyDescent="0.3">
      <c r="E13454"/>
    </row>
    <row r="13455" spans="5:5" x14ac:dyDescent="0.3">
      <c r="E13455"/>
    </row>
    <row r="13456" spans="5:5" x14ac:dyDescent="0.3">
      <c r="E13456"/>
    </row>
    <row r="13457" spans="5:5" x14ac:dyDescent="0.3">
      <c r="E13457"/>
    </row>
    <row r="13458" spans="5:5" x14ac:dyDescent="0.3">
      <c r="E13458"/>
    </row>
    <row r="13459" spans="5:5" x14ac:dyDescent="0.3">
      <c r="E13459"/>
    </row>
    <row r="13460" spans="5:5" x14ac:dyDescent="0.3">
      <c r="E13460"/>
    </row>
    <row r="13461" spans="5:5" x14ac:dyDescent="0.3">
      <c r="E13461"/>
    </row>
    <row r="13462" spans="5:5" x14ac:dyDescent="0.3">
      <c r="E13462"/>
    </row>
    <row r="13463" spans="5:5" x14ac:dyDescent="0.3">
      <c r="E13463"/>
    </row>
    <row r="13464" spans="5:5" x14ac:dyDescent="0.3">
      <c r="E13464"/>
    </row>
    <row r="13465" spans="5:5" x14ac:dyDescent="0.3">
      <c r="E13465"/>
    </row>
    <row r="13466" spans="5:5" x14ac:dyDescent="0.3">
      <c r="E13466"/>
    </row>
    <row r="13467" spans="5:5" x14ac:dyDescent="0.3">
      <c r="E13467"/>
    </row>
    <row r="13468" spans="5:5" x14ac:dyDescent="0.3">
      <c r="E13468"/>
    </row>
    <row r="13469" spans="5:5" x14ac:dyDescent="0.3">
      <c r="E13469"/>
    </row>
    <row r="13470" spans="5:5" x14ac:dyDescent="0.3">
      <c r="E13470"/>
    </row>
    <row r="13471" spans="5:5" x14ac:dyDescent="0.3">
      <c r="E13471"/>
    </row>
    <row r="13472" spans="5:5" x14ac:dyDescent="0.3">
      <c r="E13472"/>
    </row>
    <row r="13473" spans="5:5" x14ac:dyDescent="0.3">
      <c r="E13473"/>
    </row>
    <row r="13474" spans="5:5" x14ac:dyDescent="0.3">
      <c r="E13474"/>
    </row>
    <row r="13475" spans="5:5" x14ac:dyDescent="0.3">
      <c r="E13475"/>
    </row>
    <row r="13476" spans="5:5" x14ac:dyDescent="0.3">
      <c r="E13476"/>
    </row>
    <row r="13477" spans="5:5" x14ac:dyDescent="0.3">
      <c r="E13477"/>
    </row>
    <row r="13478" spans="5:5" x14ac:dyDescent="0.3">
      <c r="E13478"/>
    </row>
    <row r="13479" spans="5:5" x14ac:dyDescent="0.3">
      <c r="E13479"/>
    </row>
    <row r="13480" spans="5:5" x14ac:dyDescent="0.3">
      <c r="E13480"/>
    </row>
    <row r="13481" spans="5:5" x14ac:dyDescent="0.3">
      <c r="E13481"/>
    </row>
    <row r="13482" spans="5:5" x14ac:dyDescent="0.3">
      <c r="E13482"/>
    </row>
    <row r="13483" spans="5:5" x14ac:dyDescent="0.3">
      <c r="E13483"/>
    </row>
    <row r="13484" spans="5:5" x14ac:dyDescent="0.3">
      <c r="E13484"/>
    </row>
    <row r="13485" spans="5:5" x14ac:dyDescent="0.3">
      <c r="E13485"/>
    </row>
    <row r="13486" spans="5:5" x14ac:dyDescent="0.3">
      <c r="E13486"/>
    </row>
    <row r="13487" spans="5:5" x14ac:dyDescent="0.3">
      <c r="E13487"/>
    </row>
    <row r="13488" spans="5:5" x14ac:dyDescent="0.3">
      <c r="E13488"/>
    </row>
    <row r="13489" spans="5:5" x14ac:dyDescent="0.3">
      <c r="E13489"/>
    </row>
    <row r="13490" spans="5:5" x14ac:dyDescent="0.3">
      <c r="E13490"/>
    </row>
    <row r="13491" spans="5:5" x14ac:dyDescent="0.3">
      <c r="E13491"/>
    </row>
    <row r="13492" spans="5:5" x14ac:dyDescent="0.3">
      <c r="E13492"/>
    </row>
    <row r="13493" spans="5:5" x14ac:dyDescent="0.3">
      <c r="E13493"/>
    </row>
    <row r="13494" spans="5:5" x14ac:dyDescent="0.3">
      <c r="E13494"/>
    </row>
    <row r="13495" spans="5:5" x14ac:dyDescent="0.3">
      <c r="E13495"/>
    </row>
    <row r="13496" spans="5:5" x14ac:dyDescent="0.3">
      <c r="E13496"/>
    </row>
    <row r="13497" spans="5:5" x14ac:dyDescent="0.3">
      <c r="E13497"/>
    </row>
    <row r="13498" spans="5:5" x14ac:dyDescent="0.3">
      <c r="E13498"/>
    </row>
    <row r="13499" spans="5:5" x14ac:dyDescent="0.3">
      <c r="E13499"/>
    </row>
    <row r="13500" spans="5:5" x14ac:dyDescent="0.3">
      <c r="E13500"/>
    </row>
    <row r="13501" spans="5:5" x14ac:dyDescent="0.3">
      <c r="E13501"/>
    </row>
    <row r="13502" spans="5:5" x14ac:dyDescent="0.3">
      <c r="E13502"/>
    </row>
    <row r="13503" spans="5:5" x14ac:dyDescent="0.3">
      <c r="E13503"/>
    </row>
    <row r="13504" spans="5:5" x14ac:dyDescent="0.3">
      <c r="E13504"/>
    </row>
    <row r="13505" spans="5:5" x14ac:dyDescent="0.3">
      <c r="E13505"/>
    </row>
    <row r="13506" spans="5:5" x14ac:dyDescent="0.3">
      <c r="E13506"/>
    </row>
    <row r="13507" spans="5:5" x14ac:dyDescent="0.3">
      <c r="E13507"/>
    </row>
    <row r="13508" spans="5:5" x14ac:dyDescent="0.3">
      <c r="E13508"/>
    </row>
    <row r="13509" spans="5:5" x14ac:dyDescent="0.3">
      <c r="E13509"/>
    </row>
    <row r="13510" spans="5:5" x14ac:dyDescent="0.3">
      <c r="E13510"/>
    </row>
    <row r="13511" spans="5:5" x14ac:dyDescent="0.3">
      <c r="E13511"/>
    </row>
    <row r="13512" spans="5:5" x14ac:dyDescent="0.3">
      <c r="E13512"/>
    </row>
    <row r="13513" spans="5:5" x14ac:dyDescent="0.3">
      <c r="E13513"/>
    </row>
    <row r="13514" spans="5:5" x14ac:dyDescent="0.3">
      <c r="E13514"/>
    </row>
    <row r="13515" spans="5:5" x14ac:dyDescent="0.3">
      <c r="E13515"/>
    </row>
    <row r="13516" spans="5:5" x14ac:dyDescent="0.3">
      <c r="E13516"/>
    </row>
    <row r="13517" spans="5:5" x14ac:dyDescent="0.3">
      <c r="E13517"/>
    </row>
    <row r="13518" spans="5:5" x14ac:dyDescent="0.3">
      <c r="E13518"/>
    </row>
    <row r="13519" spans="5:5" x14ac:dyDescent="0.3">
      <c r="E13519"/>
    </row>
    <row r="13520" spans="5:5" x14ac:dyDescent="0.3">
      <c r="E13520"/>
    </row>
    <row r="13521" spans="5:5" x14ac:dyDescent="0.3">
      <c r="E13521"/>
    </row>
    <row r="13522" spans="5:5" x14ac:dyDescent="0.3">
      <c r="E13522"/>
    </row>
    <row r="13523" spans="5:5" x14ac:dyDescent="0.3">
      <c r="E13523"/>
    </row>
    <row r="13524" spans="5:5" x14ac:dyDescent="0.3">
      <c r="E13524"/>
    </row>
    <row r="13525" spans="5:5" x14ac:dyDescent="0.3">
      <c r="E13525"/>
    </row>
    <row r="13526" spans="5:5" x14ac:dyDescent="0.3">
      <c r="E13526"/>
    </row>
    <row r="13527" spans="5:5" x14ac:dyDescent="0.3">
      <c r="E13527"/>
    </row>
    <row r="13528" spans="5:5" x14ac:dyDescent="0.3">
      <c r="E13528"/>
    </row>
    <row r="13529" spans="5:5" x14ac:dyDescent="0.3">
      <c r="E13529"/>
    </row>
    <row r="13530" spans="5:5" x14ac:dyDescent="0.3">
      <c r="E13530"/>
    </row>
    <row r="13531" spans="5:5" x14ac:dyDescent="0.3">
      <c r="E13531"/>
    </row>
    <row r="13532" spans="5:5" x14ac:dyDescent="0.3">
      <c r="E13532"/>
    </row>
    <row r="13533" spans="5:5" x14ac:dyDescent="0.3">
      <c r="E13533"/>
    </row>
    <row r="13534" spans="5:5" x14ac:dyDescent="0.3">
      <c r="E13534"/>
    </row>
    <row r="13535" spans="5:5" x14ac:dyDescent="0.3">
      <c r="E13535"/>
    </row>
    <row r="13536" spans="5:5" x14ac:dyDescent="0.3">
      <c r="E13536"/>
    </row>
    <row r="13537" spans="5:5" x14ac:dyDescent="0.3">
      <c r="E13537"/>
    </row>
    <row r="13538" spans="5:5" x14ac:dyDescent="0.3">
      <c r="E13538"/>
    </row>
    <row r="13539" spans="5:5" x14ac:dyDescent="0.3">
      <c r="E13539"/>
    </row>
    <row r="13540" spans="5:5" x14ac:dyDescent="0.3">
      <c r="E13540"/>
    </row>
    <row r="13541" spans="5:5" x14ac:dyDescent="0.3">
      <c r="E13541"/>
    </row>
    <row r="13542" spans="5:5" x14ac:dyDescent="0.3">
      <c r="E13542"/>
    </row>
    <row r="13543" spans="5:5" x14ac:dyDescent="0.3">
      <c r="E13543"/>
    </row>
    <row r="13544" spans="5:5" x14ac:dyDescent="0.3">
      <c r="E13544"/>
    </row>
    <row r="13545" spans="5:5" x14ac:dyDescent="0.3">
      <c r="E13545"/>
    </row>
    <row r="13546" spans="5:5" x14ac:dyDescent="0.3">
      <c r="E13546"/>
    </row>
    <row r="13547" spans="5:5" x14ac:dyDescent="0.3">
      <c r="E13547"/>
    </row>
    <row r="13548" spans="5:5" x14ac:dyDescent="0.3">
      <c r="E13548"/>
    </row>
    <row r="13549" spans="5:5" x14ac:dyDescent="0.3">
      <c r="E13549"/>
    </row>
    <row r="13550" spans="5:5" x14ac:dyDescent="0.3">
      <c r="E13550"/>
    </row>
    <row r="13551" spans="5:5" x14ac:dyDescent="0.3">
      <c r="E13551"/>
    </row>
    <row r="13552" spans="5:5" x14ac:dyDescent="0.3">
      <c r="E13552"/>
    </row>
    <row r="13553" spans="5:5" x14ac:dyDescent="0.3">
      <c r="E13553"/>
    </row>
    <row r="13554" spans="5:5" x14ac:dyDescent="0.3">
      <c r="E13554"/>
    </row>
    <row r="13555" spans="5:5" x14ac:dyDescent="0.3">
      <c r="E13555"/>
    </row>
    <row r="13556" spans="5:5" x14ac:dyDescent="0.3">
      <c r="E13556"/>
    </row>
    <row r="13557" spans="5:5" x14ac:dyDescent="0.3">
      <c r="E13557"/>
    </row>
    <row r="13558" spans="5:5" x14ac:dyDescent="0.3">
      <c r="E13558"/>
    </row>
    <row r="13559" spans="5:5" x14ac:dyDescent="0.3">
      <c r="E13559"/>
    </row>
    <row r="13560" spans="5:5" x14ac:dyDescent="0.3">
      <c r="E13560"/>
    </row>
    <row r="13561" spans="5:5" x14ac:dyDescent="0.3">
      <c r="E13561"/>
    </row>
    <row r="13562" spans="5:5" x14ac:dyDescent="0.3">
      <c r="E13562"/>
    </row>
    <row r="13563" spans="5:5" x14ac:dyDescent="0.3">
      <c r="E13563"/>
    </row>
    <row r="13564" spans="5:5" x14ac:dyDescent="0.3">
      <c r="E13564"/>
    </row>
    <row r="13565" spans="5:5" x14ac:dyDescent="0.3">
      <c r="E13565"/>
    </row>
    <row r="13566" spans="5:5" x14ac:dyDescent="0.3">
      <c r="E13566"/>
    </row>
    <row r="13567" spans="5:5" x14ac:dyDescent="0.3">
      <c r="E13567"/>
    </row>
    <row r="13568" spans="5:5" x14ac:dyDescent="0.3">
      <c r="E13568"/>
    </row>
    <row r="13569" spans="5:5" x14ac:dyDescent="0.3">
      <c r="E13569"/>
    </row>
    <row r="13570" spans="5:5" x14ac:dyDescent="0.3">
      <c r="E13570"/>
    </row>
    <row r="13571" spans="5:5" x14ac:dyDescent="0.3">
      <c r="E13571"/>
    </row>
    <row r="13572" spans="5:5" x14ac:dyDescent="0.3">
      <c r="E13572"/>
    </row>
    <row r="13573" spans="5:5" x14ac:dyDescent="0.3">
      <c r="E13573"/>
    </row>
    <row r="13574" spans="5:5" x14ac:dyDescent="0.3">
      <c r="E13574"/>
    </row>
    <row r="13575" spans="5:5" x14ac:dyDescent="0.3">
      <c r="E13575"/>
    </row>
    <row r="13576" spans="5:5" x14ac:dyDescent="0.3">
      <c r="E13576"/>
    </row>
    <row r="13577" spans="5:5" x14ac:dyDescent="0.3">
      <c r="E13577"/>
    </row>
    <row r="13578" spans="5:5" x14ac:dyDescent="0.3">
      <c r="E13578"/>
    </row>
    <row r="13579" spans="5:5" x14ac:dyDescent="0.3">
      <c r="E13579"/>
    </row>
    <row r="13580" spans="5:5" x14ac:dyDescent="0.3">
      <c r="E13580"/>
    </row>
    <row r="13581" spans="5:5" x14ac:dyDescent="0.3">
      <c r="E13581"/>
    </row>
    <row r="13582" spans="5:5" x14ac:dyDescent="0.3">
      <c r="E13582"/>
    </row>
    <row r="13583" spans="5:5" x14ac:dyDescent="0.3">
      <c r="E13583"/>
    </row>
    <row r="13584" spans="5:5" x14ac:dyDescent="0.3">
      <c r="E13584"/>
    </row>
    <row r="13585" spans="5:5" x14ac:dyDescent="0.3">
      <c r="E13585"/>
    </row>
    <row r="13586" spans="5:5" x14ac:dyDescent="0.3">
      <c r="E13586"/>
    </row>
    <row r="13587" spans="5:5" x14ac:dyDescent="0.3">
      <c r="E13587"/>
    </row>
    <row r="13588" spans="5:5" x14ac:dyDescent="0.3">
      <c r="E13588"/>
    </row>
    <row r="13589" spans="5:5" x14ac:dyDescent="0.3">
      <c r="E13589"/>
    </row>
    <row r="13590" spans="5:5" x14ac:dyDescent="0.3">
      <c r="E13590"/>
    </row>
    <row r="13591" spans="5:5" x14ac:dyDescent="0.3">
      <c r="E13591"/>
    </row>
    <row r="13592" spans="5:5" x14ac:dyDescent="0.3">
      <c r="E13592"/>
    </row>
    <row r="13593" spans="5:5" x14ac:dyDescent="0.3">
      <c r="E13593"/>
    </row>
    <row r="13594" spans="5:5" x14ac:dyDescent="0.3">
      <c r="E13594"/>
    </row>
    <row r="13595" spans="5:5" x14ac:dyDescent="0.3">
      <c r="E13595"/>
    </row>
    <row r="13596" spans="5:5" x14ac:dyDescent="0.3">
      <c r="E13596"/>
    </row>
    <row r="13597" spans="5:5" x14ac:dyDescent="0.3">
      <c r="E13597"/>
    </row>
    <row r="13598" spans="5:5" x14ac:dyDescent="0.3">
      <c r="E13598"/>
    </row>
    <row r="13599" spans="5:5" x14ac:dyDescent="0.3">
      <c r="E13599"/>
    </row>
    <row r="13600" spans="5:5" x14ac:dyDescent="0.3">
      <c r="E13600"/>
    </row>
    <row r="13601" spans="5:5" x14ac:dyDescent="0.3">
      <c r="E13601"/>
    </row>
    <row r="13602" spans="5:5" x14ac:dyDescent="0.3">
      <c r="E13602"/>
    </row>
    <row r="13603" spans="5:5" x14ac:dyDescent="0.3">
      <c r="E13603"/>
    </row>
    <row r="13604" spans="5:5" x14ac:dyDescent="0.3">
      <c r="E13604"/>
    </row>
    <row r="13605" spans="5:5" x14ac:dyDescent="0.3">
      <c r="E13605"/>
    </row>
    <row r="13606" spans="5:5" x14ac:dyDescent="0.3">
      <c r="E13606"/>
    </row>
    <row r="13607" spans="5:5" x14ac:dyDescent="0.3">
      <c r="E13607"/>
    </row>
    <row r="13608" spans="5:5" x14ac:dyDescent="0.3">
      <c r="E13608"/>
    </row>
    <row r="13609" spans="5:5" x14ac:dyDescent="0.3">
      <c r="E13609"/>
    </row>
    <row r="13610" spans="5:5" x14ac:dyDescent="0.3">
      <c r="E13610"/>
    </row>
    <row r="13611" spans="5:5" x14ac:dyDescent="0.3">
      <c r="E13611"/>
    </row>
    <row r="13612" spans="5:5" x14ac:dyDescent="0.3">
      <c r="E13612"/>
    </row>
    <row r="13613" spans="5:5" x14ac:dyDescent="0.3">
      <c r="E13613"/>
    </row>
    <row r="13614" spans="5:5" x14ac:dyDescent="0.3">
      <c r="E13614"/>
    </row>
    <row r="13615" spans="5:5" x14ac:dyDescent="0.3">
      <c r="E13615"/>
    </row>
    <row r="13616" spans="5:5" x14ac:dyDescent="0.3">
      <c r="E13616"/>
    </row>
    <row r="13617" spans="5:5" x14ac:dyDescent="0.3">
      <c r="E13617"/>
    </row>
    <row r="13618" spans="5:5" x14ac:dyDescent="0.3">
      <c r="E13618"/>
    </row>
    <row r="13619" spans="5:5" x14ac:dyDescent="0.3">
      <c r="E13619"/>
    </row>
    <row r="13620" spans="5:5" x14ac:dyDescent="0.3">
      <c r="E13620"/>
    </row>
    <row r="13621" spans="5:5" x14ac:dyDescent="0.3">
      <c r="E13621"/>
    </row>
    <row r="13622" spans="5:5" x14ac:dyDescent="0.3">
      <c r="E13622"/>
    </row>
    <row r="13623" spans="5:5" x14ac:dyDescent="0.3">
      <c r="E13623"/>
    </row>
    <row r="13624" spans="5:5" x14ac:dyDescent="0.3">
      <c r="E13624"/>
    </row>
    <row r="13625" spans="5:5" x14ac:dyDescent="0.3">
      <c r="E13625"/>
    </row>
    <row r="13626" spans="5:5" x14ac:dyDescent="0.3">
      <c r="E13626"/>
    </row>
    <row r="13627" spans="5:5" x14ac:dyDescent="0.3">
      <c r="E13627"/>
    </row>
    <row r="13628" spans="5:5" x14ac:dyDescent="0.3">
      <c r="E13628"/>
    </row>
    <row r="13629" spans="5:5" x14ac:dyDescent="0.3">
      <c r="E13629"/>
    </row>
    <row r="13630" spans="5:5" x14ac:dyDescent="0.3">
      <c r="E13630"/>
    </row>
    <row r="13631" spans="5:5" x14ac:dyDescent="0.3">
      <c r="E13631"/>
    </row>
    <row r="13632" spans="5:5" x14ac:dyDescent="0.3">
      <c r="E13632"/>
    </row>
    <row r="13633" spans="5:5" x14ac:dyDescent="0.3">
      <c r="E13633"/>
    </row>
    <row r="13634" spans="5:5" x14ac:dyDescent="0.3">
      <c r="E13634"/>
    </row>
    <row r="13635" spans="5:5" x14ac:dyDescent="0.3">
      <c r="E13635"/>
    </row>
    <row r="13636" spans="5:5" x14ac:dyDescent="0.3">
      <c r="E13636"/>
    </row>
    <row r="13637" spans="5:5" x14ac:dyDescent="0.3">
      <c r="E13637"/>
    </row>
    <row r="13638" spans="5:5" x14ac:dyDescent="0.3">
      <c r="E13638"/>
    </row>
    <row r="13639" spans="5:5" x14ac:dyDescent="0.3">
      <c r="E13639"/>
    </row>
    <row r="13640" spans="5:5" x14ac:dyDescent="0.3">
      <c r="E13640"/>
    </row>
    <row r="13641" spans="5:5" x14ac:dyDescent="0.3">
      <c r="E13641"/>
    </row>
    <row r="13642" spans="5:5" x14ac:dyDescent="0.3">
      <c r="E13642"/>
    </row>
    <row r="13643" spans="5:5" x14ac:dyDescent="0.3">
      <c r="E13643"/>
    </row>
    <row r="13644" spans="5:5" x14ac:dyDescent="0.3">
      <c r="E13644"/>
    </row>
    <row r="13645" spans="5:5" x14ac:dyDescent="0.3">
      <c r="E13645"/>
    </row>
    <row r="13646" spans="5:5" x14ac:dyDescent="0.3">
      <c r="E13646"/>
    </row>
    <row r="13647" spans="5:5" x14ac:dyDescent="0.3">
      <c r="E13647"/>
    </row>
    <row r="13648" spans="5:5" x14ac:dyDescent="0.3">
      <c r="E13648"/>
    </row>
    <row r="13649" spans="5:5" x14ac:dyDescent="0.3">
      <c r="E13649"/>
    </row>
    <row r="13650" spans="5:5" x14ac:dyDescent="0.3">
      <c r="E13650"/>
    </row>
    <row r="13651" spans="5:5" x14ac:dyDescent="0.3">
      <c r="E13651"/>
    </row>
    <row r="13652" spans="5:5" x14ac:dyDescent="0.3">
      <c r="E13652"/>
    </row>
    <row r="13653" spans="5:5" x14ac:dyDescent="0.3">
      <c r="E13653"/>
    </row>
    <row r="13654" spans="5:5" x14ac:dyDescent="0.3">
      <c r="E13654"/>
    </row>
    <row r="13655" spans="5:5" x14ac:dyDescent="0.3">
      <c r="E13655"/>
    </row>
    <row r="13656" spans="5:5" x14ac:dyDescent="0.3">
      <c r="E13656"/>
    </row>
    <row r="13657" spans="5:5" x14ac:dyDescent="0.3">
      <c r="E13657"/>
    </row>
    <row r="13658" spans="5:5" x14ac:dyDescent="0.3">
      <c r="E13658"/>
    </row>
    <row r="13659" spans="5:5" x14ac:dyDescent="0.3">
      <c r="E13659"/>
    </row>
    <row r="13660" spans="5:5" x14ac:dyDescent="0.3">
      <c r="E13660"/>
    </row>
    <row r="13661" spans="5:5" x14ac:dyDescent="0.3">
      <c r="E13661"/>
    </row>
    <row r="13662" spans="5:5" x14ac:dyDescent="0.3">
      <c r="E13662"/>
    </row>
    <row r="13663" spans="5:5" x14ac:dyDescent="0.3">
      <c r="E13663"/>
    </row>
    <row r="13664" spans="5:5" x14ac:dyDescent="0.3">
      <c r="E13664"/>
    </row>
    <row r="13665" spans="5:5" x14ac:dyDescent="0.3">
      <c r="E13665"/>
    </row>
    <row r="13666" spans="5:5" x14ac:dyDescent="0.3">
      <c r="E13666"/>
    </row>
    <row r="13667" spans="5:5" x14ac:dyDescent="0.3">
      <c r="E13667"/>
    </row>
    <row r="13668" spans="5:5" x14ac:dyDescent="0.3">
      <c r="E13668"/>
    </row>
    <row r="13669" spans="5:5" x14ac:dyDescent="0.3">
      <c r="E13669"/>
    </row>
    <row r="13670" spans="5:5" x14ac:dyDescent="0.3">
      <c r="E13670"/>
    </row>
    <row r="13671" spans="5:5" x14ac:dyDescent="0.3">
      <c r="E13671"/>
    </row>
    <row r="13672" spans="5:5" x14ac:dyDescent="0.3">
      <c r="E13672"/>
    </row>
    <row r="13673" spans="5:5" x14ac:dyDescent="0.3">
      <c r="E13673"/>
    </row>
    <row r="13674" spans="5:5" x14ac:dyDescent="0.3">
      <c r="E13674"/>
    </row>
    <row r="13675" spans="5:5" x14ac:dyDescent="0.3">
      <c r="E13675"/>
    </row>
    <row r="13676" spans="5:5" x14ac:dyDescent="0.3">
      <c r="E13676"/>
    </row>
    <row r="13677" spans="5:5" x14ac:dyDescent="0.3">
      <c r="E13677"/>
    </row>
    <row r="13678" spans="5:5" x14ac:dyDescent="0.3">
      <c r="E13678"/>
    </row>
    <row r="13679" spans="5:5" x14ac:dyDescent="0.3">
      <c r="E13679"/>
    </row>
    <row r="13680" spans="5:5" x14ac:dyDescent="0.3">
      <c r="E13680"/>
    </row>
    <row r="13681" spans="5:5" x14ac:dyDescent="0.3">
      <c r="E13681"/>
    </row>
    <row r="13682" spans="5:5" x14ac:dyDescent="0.3">
      <c r="E13682"/>
    </row>
    <row r="13683" spans="5:5" x14ac:dyDescent="0.3">
      <c r="E13683"/>
    </row>
    <row r="13684" spans="5:5" x14ac:dyDescent="0.3">
      <c r="E13684"/>
    </row>
    <row r="13685" spans="5:5" x14ac:dyDescent="0.3">
      <c r="E13685"/>
    </row>
    <row r="13686" spans="5:5" x14ac:dyDescent="0.3">
      <c r="E13686"/>
    </row>
    <row r="13687" spans="5:5" x14ac:dyDescent="0.3">
      <c r="E13687"/>
    </row>
    <row r="13688" spans="5:5" x14ac:dyDescent="0.3">
      <c r="E13688"/>
    </row>
    <row r="13689" spans="5:5" x14ac:dyDescent="0.3">
      <c r="E13689"/>
    </row>
    <row r="13690" spans="5:5" x14ac:dyDescent="0.3">
      <c r="E13690"/>
    </row>
    <row r="13691" spans="5:5" x14ac:dyDescent="0.3">
      <c r="E13691"/>
    </row>
    <row r="13692" spans="5:5" x14ac:dyDescent="0.3">
      <c r="E13692"/>
    </row>
    <row r="13693" spans="5:5" x14ac:dyDescent="0.3">
      <c r="E13693"/>
    </row>
    <row r="13694" spans="5:5" x14ac:dyDescent="0.3">
      <c r="E13694"/>
    </row>
    <row r="13695" spans="5:5" x14ac:dyDescent="0.3">
      <c r="E13695"/>
    </row>
    <row r="13696" spans="5:5" x14ac:dyDescent="0.3">
      <c r="E13696"/>
    </row>
    <row r="13697" spans="5:5" x14ac:dyDescent="0.3">
      <c r="E13697"/>
    </row>
    <row r="13698" spans="5:5" x14ac:dyDescent="0.3">
      <c r="E13698"/>
    </row>
    <row r="13699" spans="5:5" x14ac:dyDescent="0.3">
      <c r="E13699"/>
    </row>
    <row r="13700" spans="5:5" x14ac:dyDescent="0.3">
      <c r="E13700"/>
    </row>
    <row r="13701" spans="5:5" x14ac:dyDescent="0.3">
      <c r="E13701"/>
    </row>
    <row r="13702" spans="5:5" x14ac:dyDescent="0.3">
      <c r="E13702"/>
    </row>
    <row r="13703" spans="5:5" x14ac:dyDescent="0.3">
      <c r="E13703"/>
    </row>
    <row r="13704" spans="5:5" x14ac:dyDescent="0.3">
      <c r="E13704"/>
    </row>
    <row r="13705" spans="5:5" x14ac:dyDescent="0.3">
      <c r="E13705"/>
    </row>
    <row r="13706" spans="5:5" x14ac:dyDescent="0.3">
      <c r="E13706"/>
    </row>
    <row r="13707" spans="5:5" x14ac:dyDescent="0.3">
      <c r="E13707"/>
    </row>
    <row r="13708" spans="5:5" x14ac:dyDescent="0.3">
      <c r="E13708"/>
    </row>
    <row r="13709" spans="5:5" x14ac:dyDescent="0.3">
      <c r="E13709"/>
    </row>
    <row r="13710" spans="5:5" x14ac:dyDescent="0.3">
      <c r="E13710"/>
    </row>
    <row r="13711" spans="5:5" x14ac:dyDescent="0.3">
      <c r="E13711"/>
    </row>
    <row r="13712" spans="5:5" x14ac:dyDescent="0.3">
      <c r="E13712"/>
    </row>
    <row r="13713" spans="5:5" x14ac:dyDescent="0.3">
      <c r="E13713"/>
    </row>
    <row r="13714" spans="5:5" x14ac:dyDescent="0.3">
      <c r="E13714"/>
    </row>
    <row r="13715" spans="5:5" x14ac:dyDescent="0.3">
      <c r="E13715"/>
    </row>
    <row r="13716" spans="5:5" x14ac:dyDescent="0.3">
      <c r="E13716"/>
    </row>
    <row r="13717" spans="5:5" x14ac:dyDescent="0.3">
      <c r="E13717"/>
    </row>
    <row r="13718" spans="5:5" x14ac:dyDescent="0.3">
      <c r="E13718"/>
    </row>
    <row r="13719" spans="5:5" x14ac:dyDescent="0.3">
      <c r="E13719"/>
    </row>
    <row r="13720" spans="5:5" x14ac:dyDescent="0.3">
      <c r="E13720"/>
    </row>
    <row r="13721" spans="5:5" x14ac:dyDescent="0.3">
      <c r="E13721"/>
    </row>
    <row r="13722" spans="5:5" x14ac:dyDescent="0.3">
      <c r="E13722"/>
    </row>
    <row r="13723" spans="5:5" x14ac:dyDescent="0.3">
      <c r="E13723"/>
    </row>
    <row r="13724" spans="5:5" x14ac:dyDescent="0.3">
      <c r="E13724"/>
    </row>
    <row r="13725" spans="5:5" x14ac:dyDescent="0.3">
      <c r="E13725"/>
    </row>
    <row r="13726" spans="5:5" x14ac:dyDescent="0.3">
      <c r="E13726"/>
    </row>
    <row r="13727" spans="5:5" x14ac:dyDescent="0.3">
      <c r="E13727"/>
    </row>
    <row r="13728" spans="5:5" x14ac:dyDescent="0.3">
      <c r="E13728"/>
    </row>
    <row r="13729" spans="5:5" x14ac:dyDescent="0.3">
      <c r="E13729"/>
    </row>
    <row r="13730" spans="5:5" x14ac:dyDescent="0.3">
      <c r="E13730"/>
    </row>
    <row r="13731" spans="5:5" x14ac:dyDescent="0.3">
      <c r="E13731"/>
    </row>
    <row r="13732" spans="5:5" x14ac:dyDescent="0.3">
      <c r="E13732"/>
    </row>
    <row r="13733" spans="5:5" x14ac:dyDescent="0.3">
      <c r="E13733"/>
    </row>
    <row r="13734" spans="5:5" x14ac:dyDescent="0.3">
      <c r="E13734"/>
    </row>
    <row r="13735" spans="5:5" x14ac:dyDescent="0.3">
      <c r="E13735"/>
    </row>
    <row r="13736" spans="5:5" x14ac:dyDescent="0.3">
      <c r="E13736"/>
    </row>
    <row r="13737" spans="5:5" x14ac:dyDescent="0.3">
      <c r="E13737"/>
    </row>
    <row r="13738" spans="5:5" x14ac:dyDescent="0.3">
      <c r="E13738"/>
    </row>
    <row r="13739" spans="5:5" x14ac:dyDescent="0.3">
      <c r="E13739"/>
    </row>
    <row r="13740" spans="5:5" x14ac:dyDescent="0.3">
      <c r="E13740"/>
    </row>
    <row r="13741" spans="5:5" x14ac:dyDescent="0.3">
      <c r="E13741"/>
    </row>
    <row r="13742" spans="5:5" x14ac:dyDescent="0.3">
      <c r="E13742"/>
    </row>
    <row r="13743" spans="5:5" x14ac:dyDescent="0.3">
      <c r="E13743"/>
    </row>
    <row r="13744" spans="5:5" x14ac:dyDescent="0.3">
      <c r="E13744"/>
    </row>
    <row r="13745" spans="5:5" x14ac:dyDescent="0.3">
      <c r="E13745"/>
    </row>
    <row r="13746" spans="5:5" x14ac:dyDescent="0.3">
      <c r="E13746"/>
    </row>
    <row r="13747" spans="5:5" x14ac:dyDescent="0.3">
      <c r="E13747"/>
    </row>
    <row r="13748" spans="5:5" x14ac:dyDescent="0.3">
      <c r="E13748"/>
    </row>
    <row r="13749" spans="5:5" x14ac:dyDescent="0.3">
      <c r="E13749"/>
    </row>
    <row r="13750" spans="5:5" x14ac:dyDescent="0.3">
      <c r="E13750"/>
    </row>
    <row r="13751" spans="5:5" x14ac:dyDescent="0.3">
      <c r="E13751"/>
    </row>
    <row r="13752" spans="5:5" x14ac:dyDescent="0.3">
      <c r="E13752"/>
    </row>
    <row r="13753" spans="5:5" x14ac:dyDescent="0.3">
      <c r="E13753"/>
    </row>
    <row r="13754" spans="5:5" x14ac:dyDescent="0.3">
      <c r="E13754"/>
    </row>
    <row r="13755" spans="5:5" x14ac:dyDescent="0.3">
      <c r="E13755"/>
    </row>
    <row r="13756" spans="5:5" x14ac:dyDescent="0.3">
      <c r="E13756"/>
    </row>
    <row r="13757" spans="5:5" x14ac:dyDescent="0.3">
      <c r="E13757"/>
    </row>
    <row r="13758" spans="5:5" x14ac:dyDescent="0.3">
      <c r="E13758"/>
    </row>
    <row r="13759" spans="5:5" x14ac:dyDescent="0.3">
      <c r="E13759"/>
    </row>
    <row r="13760" spans="5:5" x14ac:dyDescent="0.3">
      <c r="E13760"/>
    </row>
    <row r="13761" spans="5:5" x14ac:dyDescent="0.3">
      <c r="E13761"/>
    </row>
    <row r="13762" spans="5:5" x14ac:dyDescent="0.3">
      <c r="E13762"/>
    </row>
    <row r="13763" spans="5:5" x14ac:dyDescent="0.3">
      <c r="E13763"/>
    </row>
    <row r="13764" spans="5:5" x14ac:dyDescent="0.3">
      <c r="E13764"/>
    </row>
    <row r="13765" spans="5:5" x14ac:dyDescent="0.3">
      <c r="E13765"/>
    </row>
    <row r="13766" spans="5:5" x14ac:dyDescent="0.3">
      <c r="E13766"/>
    </row>
    <row r="13767" spans="5:5" x14ac:dyDescent="0.3">
      <c r="E13767"/>
    </row>
    <row r="13768" spans="5:5" x14ac:dyDescent="0.3">
      <c r="E13768"/>
    </row>
    <row r="13769" spans="5:5" x14ac:dyDescent="0.3">
      <c r="E13769"/>
    </row>
    <row r="13770" spans="5:5" x14ac:dyDescent="0.3">
      <c r="E13770"/>
    </row>
    <row r="13771" spans="5:5" x14ac:dyDescent="0.3">
      <c r="E13771"/>
    </row>
    <row r="13772" spans="5:5" x14ac:dyDescent="0.3">
      <c r="E13772"/>
    </row>
    <row r="13773" spans="5:5" x14ac:dyDescent="0.3">
      <c r="E13773"/>
    </row>
    <row r="13774" spans="5:5" x14ac:dyDescent="0.3">
      <c r="E13774"/>
    </row>
    <row r="13775" spans="5:5" x14ac:dyDescent="0.3">
      <c r="E13775"/>
    </row>
    <row r="13776" spans="5:5" x14ac:dyDescent="0.3">
      <c r="E13776"/>
    </row>
    <row r="13777" spans="5:5" x14ac:dyDescent="0.3">
      <c r="E13777"/>
    </row>
    <row r="13778" spans="5:5" x14ac:dyDescent="0.3">
      <c r="E13778"/>
    </row>
    <row r="13779" spans="5:5" x14ac:dyDescent="0.3">
      <c r="E13779"/>
    </row>
    <row r="13780" spans="5:5" x14ac:dyDescent="0.3">
      <c r="E13780"/>
    </row>
    <row r="13781" spans="5:5" x14ac:dyDescent="0.3">
      <c r="E13781"/>
    </row>
    <row r="13782" spans="5:5" x14ac:dyDescent="0.3">
      <c r="E13782"/>
    </row>
    <row r="13783" spans="5:5" x14ac:dyDescent="0.3">
      <c r="E13783"/>
    </row>
    <row r="13784" spans="5:5" x14ac:dyDescent="0.3">
      <c r="E13784"/>
    </row>
    <row r="13785" spans="5:5" x14ac:dyDescent="0.3">
      <c r="E13785"/>
    </row>
    <row r="13786" spans="5:5" x14ac:dyDescent="0.3">
      <c r="E13786"/>
    </row>
    <row r="13787" spans="5:5" x14ac:dyDescent="0.3">
      <c r="E13787"/>
    </row>
    <row r="13788" spans="5:5" x14ac:dyDescent="0.3">
      <c r="E13788"/>
    </row>
    <row r="13789" spans="5:5" x14ac:dyDescent="0.3">
      <c r="E13789"/>
    </row>
    <row r="13790" spans="5:5" x14ac:dyDescent="0.3">
      <c r="E13790"/>
    </row>
    <row r="13791" spans="5:5" x14ac:dyDescent="0.3">
      <c r="E13791"/>
    </row>
    <row r="13792" spans="5:5" x14ac:dyDescent="0.3">
      <c r="E13792"/>
    </row>
    <row r="13793" spans="5:5" x14ac:dyDescent="0.3">
      <c r="E13793"/>
    </row>
    <row r="13794" spans="5:5" x14ac:dyDescent="0.3">
      <c r="E13794"/>
    </row>
    <row r="13795" spans="5:5" x14ac:dyDescent="0.3">
      <c r="E13795"/>
    </row>
    <row r="13796" spans="5:5" x14ac:dyDescent="0.3">
      <c r="E13796"/>
    </row>
    <row r="13797" spans="5:5" x14ac:dyDescent="0.3">
      <c r="E13797"/>
    </row>
    <row r="13798" spans="5:5" x14ac:dyDescent="0.3">
      <c r="E13798"/>
    </row>
    <row r="13799" spans="5:5" x14ac:dyDescent="0.3">
      <c r="E13799"/>
    </row>
    <row r="13800" spans="5:5" x14ac:dyDescent="0.3">
      <c r="E13800"/>
    </row>
    <row r="13801" spans="5:5" x14ac:dyDescent="0.3">
      <c r="E13801"/>
    </row>
    <row r="13802" spans="5:5" x14ac:dyDescent="0.3">
      <c r="E13802"/>
    </row>
    <row r="13803" spans="5:5" x14ac:dyDescent="0.3">
      <c r="E13803"/>
    </row>
    <row r="13804" spans="5:5" x14ac:dyDescent="0.3">
      <c r="E13804"/>
    </row>
    <row r="13805" spans="5:5" x14ac:dyDescent="0.3">
      <c r="E13805"/>
    </row>
    <row r="13806" spans="5:5" x14ac:dyDescent="0.3">
      <c r="E13806"/>
    </row>
    <row r="13807" spans="5:5" x14ac:dyDescent="0.3">
      <c r="E13807"/>
    </row>
    <row r="13808" spans="5:5" x14ac:dyDescent="0.3">
      <c r="E13808"/>
    </row>
    <row r="13809" spans="5:5" x14ac:dyDescent="0.3">
      <c r="E13809"/>
    </row>
    <row r="13810" spans="5:5" x14ac:dyDescent="0.3">
      <c r="E13810"/>
    </row>
    <row r="13811" spans="5:5" x14ac:dyDescent="0.3">
      <c r="E13811"/>
    </row>
    <row r="13812" spans="5:5" x14ac:dyDescent="0.3">
      <c r="E13812"/>
    </row>
    <row r="13813" spans="5:5" x14ac:dyDescent="0.3">
      <c r="E13813"/>
    </row>
    <row r="13814" spans="5:5" x14ac:dyDescent="0.3">
      <c r="E13814"/>
    </row>
    <row r="13815" spans="5:5" x14ac:dyDescent="0.3">
      <c r="E13815"/>
    </row>
    <row r="13816" spans="5:5" x14ac:dyDescent="0.3">
      <c r="E13816"/>
    </row>
    <row r="13817" spans="5:5" x14ac:dyDescent="0.3">
      <c r="E13817"/>
    </row>
    <row r="13818" spans="5:5" x14ac:dyDescent="0.3">
      <c r="E13818"/>
    </row>
    <row r="13819" spans="5:5" x14ac:dyDescent="0.3">
      <c r="E13819"/>
    </row>
    <row r="13820" spans="5:5" x14ac:dyDescent="0.3">
      <c r="E13820"/>
    </row>
    <row r="13821" spans="5:5" x14ac:dyDescent="0.3">
      <c r="E13821"/>
    </row>
    <row r="13822" spans="5:5" x14ac:dyDescent="0.3">
      <c r="E13822"/>
    </row>
    <row r="13823" spans="5:5" x14ac:dyDescent="0.3">
      <c r="E13823"/>
    </row>
    <row r="13824" spans="5:5" x14ac:dyDescent="0.3">
      <c r="E13824"/>
    </row>
    <row r="13825" spans="5:5" x14ac:dyDescent="0.3">
      <c r="E13825"/>
    </row>
    <row r="13826" spans="5:5" x14ac:dyDescent="0.3">
      <c r="E13826"/>
    </row>
    <row r="13827" spans="5:5" x14ac:dyDescent="0.3">
      <c r="E13827"/>
    </row>
    <row r="13828" spans="5:5" x14ac:dyDescent="0.3">
      <c r="E13828"/>
    </row>
    <row r="13829" spans="5:5" x14ac:dyDescent="0.3">
      <c r="E13829"/>
    </row>
    <row r="13830" spans="5:5" x14ac:dyDescent="0.3">
      <c r="E13830"/>
    </row>
    <row r="13831" spans="5:5" x14ac:dyDescent="0.3">
      <c r="E13831"/>
    </row>
    <row r="13832" spans="5:5" x14ac:dyDescent="0.3">
      <c r="E13832"/>
    </row>
    <row r="13833" spans="5:5" x14ac:dyDescent="0.3">
      <c r="E13833"/>
    </row>
    <row r="13834" spans="5:5" x14ac:dyDescent="0.3">
      <c r="E13834"/>
    </row>
    <row r="13835" spans="5:5" x14ac:dyDescent="0.3">
      <c r="E13835"/>
    </row>
    <row r="13836" spans="5:5" x14ac:dyDescent="0.3">
      <c r="E13836"/>
    </row>
    <row r="13837" spans="5:5" x14ac:dyDescent="0.3">
      <c r="E13837"/>
    </row>
    <row r="13838" spans="5:5" x14ac:dyDescent="0.3">
      <c r="E13838"/>
    </row>
    <row r="13839" spans="5:5" x14ac:dyDescent="0.3">
      <c r="E13839"/>
    </row>
    <row r="13840" spans="5:5" x14ac:dyDescent="0.3">
      <c r="E13840"/>
    </row>
    <row r="13841" spans="5:5" x14ac:dyDescent="0.3">
      <c r="E13841"/>
    </row>
    <row r="13842" spans="5:5" x14ac:dyDescent="0.3">
      <c r="E13842"/>
    </row>
    <row r="13843" spans="5:5" x14ac:dyDescent="0.3">
      <c r="E13843"/>
    </row>
    <row r="13844" spans="5:5" x14ac:dyDescent="0.3">
      <c r="E13844"/>
    </row>
    <row r="13845" spans="5:5" x14ac:dyDescent="0.3">
      <c r="E13845"/>
    </row>
    <row r="13846" spans="5:5" x14ac:dyDescent="0.3">
      <c r="E13846"/>
    </row>
    <row r="13847" spans="5:5" x14ac:dyDescent="0.3">
      <c r="E13847"/>
    </row>
    <row r="13848" spans="5:5" x14ac:dyDescent="0.3">
      <c r="E13848"/>
    </row>
    <row r="13849" spans="5:5" x14ac:dyDescent="0.3">
      <c r="E13849"/>
    </row>
    <row r="13850" spans="5:5" x14ac:dyDescent="0.3">
      <c r="E13850"/>
    </row>
    <row r="13851" spans="5:5" x14ac:dyDescent="0.3">
      <c r="E13851"/>
    </row>
    <row r="13852" spans="5:5" x14ac:dyDescent="0.3">
      <c r="E13852"/>
    </row>
    <row r="13853" spans="5:5" x14ac:dyDescent="0.3">
      <c r="E13853"/>
    </row>
    <row r="13854" spans="5:5" x14ac:dyDescent="0.3">
      <c r="E13854"/>
    </row>
    <row r="13855" spans="5:5" x14ac:dyDescent="0.3">
      <c r="E13855"/>
    </row>
    <row r="13856" spans="5:5" x14ac:dyDescent="0.3">
      <c r="E13856"/>
    </row>
    <row r="13857" spans="5:5" x14ac:dyDescent="0.3">
      <c r="E13857"/>
    </row>
    <row r="13858" spans="5:5" x14ac:dyDescent="0.3">
      <c r="E13858"/>
    </row>
    <row r="13859" spans="5:5" x14ac:dyDescent="0.3">
      <c r="E13859"/>
    </row>
    <row r="13860" spans="5:5" x14ac:dyDescent="0.3">
      <c r="E13860"/>
    </row>
    <row r="13861" spans="5:5" x14ac:dyDescent="0.3">
      <c r="E13861"/>
    </row>
    <row r="13862" spans="5:5" x14ac:dyDescent="0.3">
      <c r="E13862"/>
    </row>
    <row r="13863" spans="5:5" x14ac:dyDescent="0.3">
      <c r="E13863"/>
    </row>
    <row r="13864" spans="5:5" x14ac:dyDescent="0.3">
      <c r="E13864"/>
    </row>
    <row r="13865" spans="5:5" x14ac:dyDescent="0.3">
      <c r="E13865"/>
    </row>
    <row r="13866" spans="5:5" x14ac:dyDescent="0.3">
      <c r="E13866"/>
    </row>
    <row r="13867" spans="5:5" x14ac:dyDescent="0.3">
      <c r="E13867"/>
    </row>
    <row r="13868" spans="5:5" x14ac:dyDescent="0.3">
      <c r="E13868"/>
    </row>
    <row r="13869" spans="5:5" x14ac:dyDescent="0.3">
      <c r="E13869"/>
    </row>
    <row r="13870" spans="5:5" x14ac:dyDescent="0.3">
      <c r="E13870"/>
    </row>
    <row r="13871" spans="5:5" x14ac:dyDescent="0.3">
      <c r="E13871"/>
    </row>
    <row r="13872" spans="5:5" x14ac:dyDescent="0.3">
      <c r="E13872"/>
    </row>
    <row r="13873" spans="5:5" x14ac:dyDescent="0.3">
      <c r="E13873"/>
    </row>
    <row r="13874" spans="5:5" x14ac:dyDescent="0.3">
      <c r="E13874"/>
    </row>
    <row r="13875" spans="5:5" x14ac:dyDescent="0.3">
      <c r="E13875"/>
    </row>
    <row r="13876" spans="5:5" x14ac:dyDescent="0.3">
      <c r="E13876"/>
    </row>
    <row r="13877" spans="5:5" x14ac:dyDescent="0.3">
      <c r="E13877"/>
    </row>
    <row r="13878" spans="5:5" x14ac:dyDescent="0.3">
      <c r="E13878"/>
    </row>
    <row r="13879" spans="5:5" x14ac:dyDescent="0.3">
      <c r="E13879"/>
    </row>
    <row r="13880" spans="5:5" x14ac:dyDescent="0.3">
      <c r="E13880"/>
    </row>
    <row r="13881" spans="5:5" x14ac:dyDescent="0.3">
      <c r="E13881"/>
    </row>
    <row r="13882" spans="5:5" x14ac:dyDescent="0.3">
      <c r="E13882"/>
    </row>
    <row r="13883" spans="5:5" x14ac:dyDescent="0.3">
      <c r="E13883"/>
    </row>
    <row r="13884" spans="5:5" x14ac:dyDescent="0.3">
      <c r="E13884"/>
    </row>
    <row r="13885" spans="5:5" x14ac:dyDescent="0.3">
      <c r="E13885"/>
    </row>
    <row r="13886" spans="5:5" x14ac:dyDescent="0.3">
      <c r="E13886"/>
    </row>
    <row r="13887" spans="5:5" x14ac:dyDescent="0.3">
      <c r="E13887"/>
    </row>
    <row r="13888" spans="5:5" x14ac:dyDescent="0.3">
      <c r="E13888"/>
    </row>
    <row r="13889" spans="5:5" x14ac:dyDescent="0.3">
      <c r="E13889"/>
    </row>
    <row r="13890" spans="5:5" x14ac:dyDescent="0.3">
      <c r="E13890"/>
    </row>
    <row r="13891" spans="5:5" x14ac:dyDescent="0.3">
      <c r="E13891"/>
    </row>
    <row r="13892" spans="5:5" x14ac:dyDescent="0.3">
      <c r="E13892"/>
    </row>
    <row r="13893" spans="5:5" x14ac:dyDescent="0.3">
      <c r="E13893"/>
    </row>
    <row r="13894" spans="5:5" x14ac:dyDescent="0.3">
      <c r="E13894"/>
    </row>
    <row r="13895" spans="5:5" x14ac:dyDescent="0.3">
      <c r="E13895"/>
    </row>
    <row r="13896" spans="5:5" x14ac:dyDescent="0.3">
      <c r="E13896"/>
    </row>
    <row r="13897" spans="5:5" x14ac:dyDescent="0.3">
      <c r="E13897"/>
    </row>
    <row r="13898" spans="5:5" x14ac:dyDescent="0.3">
      <c r="E13898"/>
    </row>
    <row r="13899" spans="5:5" x14ac:dyDescent="0.3">
      <c r="E13899"/>
    </row>
    <row r="13900" spans="5:5" x14ac:dyDescent="0.3">
      <c r="E13900"/>
    </row>
    <row r="13901" spans="5:5" x14ac:dyDescent="0.3">
      <c r="E13901"/>
    </row>
    <row r="13902" spans="5:5" x14ac:dyDescent="0.3">
      <c r="E13902"/>
    </row>
    <row r="13903" spans="5:5" x14ac:dyDescent="0.3">
      <c r="E13903"/>
    </row>
    <row r="13904" spans="5:5" x14ac:dyDescent="0.3">
      <c r="E13904"/>
    </row>
    <row r="13905" spans="5:5" x14ac:dyDescent="0.3">
      <c r="E13905"/>
    </row>
    <row r="13906" spans="5:5" x14ac:dyDescent="0.3">
      <c r="E13906"/>
    </row>
    <row r="13907" spans="5:5" x14ac:dyDescent="0.3">
      <c r="E13907"/>
    </row>
    <row r="13908" spans="5:5" x14ac:dyDescent="0.3">
      <c r="E13908"/>
    </row>
    <row r="13909" spans="5:5" x14ac:dyDescent="0.3">
      <c r="E13909"/>
    </row>
    <row r="13910" spans="5:5" x14ac:dyDescent="0.3">
      <c r="E13910"/>
    </row>
    <row r="13911" spans="5:5" x14ac:dyDescent="0.3">
      <c r="E13911"/>
    </row>
    <row r="13912" spans="5:5" x14ac:dyDescent="0.3">
      <c r="E13912"/>
    </row>
    <row r="13913" spans="5:5" x14ac:dyDescent="0.3">
      <c r="E13913"/>
    </row>
    <row r="13914" spans="5:5" x14ac:dyDescent="0.3">
      <c r="E13914"/>
    </row>
    <row r="13915" spans="5:5" x14ac:dyDescent="0.3">
      <c r="E13915"/>
    </row>
    <row r="13916" spans="5:5" x14ac:dyDescent="0.3">
      <c r="E13916"/>
    </row>
    <row r="13917" spans="5:5" x14ac:dyDescent="0.3">
      <c r="E13917"/>
    </row>
    <row r="13918" spans="5:5" x14ac:dyDescent="0.3">
      <c r="E13918"/>
    </row>
    <row r="13919" spans="5:5" x14ac:dyDescent="0.3">
      <c r="E13919"/>
    </row>
    <row r="13920" spans="5:5" x14ac:dyDescent="0.3">
      <c r="E13920"/>
    </row>
    <row r="13921" spans="5:5" x14ac:dyDescent="0.3">
      <c r="E13921"/>
    </row>
    <row r="13922" spans="5:5" x14ac:dyDescent="0.3">
      <c r="E13922"/>
    </row>
    <row r="13923" spans="5:5" x14ac:dyDescent="0.3">
      <c r="E13923"/>
    </row>
    <row r="13924" spans="5:5" x14ac:dyDescent="0.3">
      <c r="E13924"/>
    </row>
    <row r="13925" spans="5:5" x14ac:dyDescent="0.3">
      <c r="E13925"/>
    </row>
    <row r="13926" spans="5:5" x14ac:dyDescent="0.3">
      <c r="E13926"/>
    </row>
    <row r="13927" spans="5:5" x14ac:dyDescent="0.3">
      <c r="E13927"/>
    </row>
    <row r="13928" spans="5:5" x14ac:dyDescent="0.3">
      <c r="E13928"/>
    </row>
    <row r="13929" spans="5:5" x14ac:dyDescent="0.3">
      <c r="E13929"/>
    </row>
    <row r="13930" spans="5:5" x14ac:dyDescent="0.3">
      <c r="E13930"/>
    </row>
    <row r="13931" spans="5:5" x14ac:dyDescent="0.3">
      <c r="E13931"/>
    </row>
    <row r="13932" spans="5:5" x14ac:dyDescent="0.3">
      <c r="E13932"/>
    </row>
    <row r="13933" spans="5:5" x14ac:dyDescent="0.3">
      <c r="E13933"/>
    </row>
    <row r="13934" spans="5:5" x14ac:dyDescent="0.3">
      <c r="E13934"/>
    </row>
    <row r="13935" spans="5:5" x14ac:dyDescent="0.3">
      <c r="E13935"/>
    </row>
    <row r="13936" spans="5:5" x14ac:dyDescent="0.3">
      <c r="E13936"/>
    </row>
    <row r="13937" spans="5:5" x14ac:dyDescent="0.3">
      <c r="E13937"/>
    </row>
    <row r="13938" spans="5:5" x14ac:dyDescent="0.3">
      <c r="E13938"/>
    </row>
    <row r="13939" spans="5:5" x14ac:dyDescent="0.3">
      <c r="E13939"/>
    </row>
    <row r="13940" spans="5:5" x14ac:dyDescent="0.3">
      <c r="E13940"/>
    </row>
    <row r="13941" spans="5:5" x14ac:dyDescent="0.3">
      <c r="E13941"/>
    </row>
    <row r="13942" spans="5:5" x14ac:dyDescent="0.3">
      <c r="E13942"/>
    </row>
    <row r="13943" spans="5:5" x14ac:dyDescent="0.3">
      <c r="E13943"/>
    </row>
    <row r="13944" spans="5:5" x14ac:dyDescent="0.3">
      <c r="E13944"/>
    </row>
    <row r="13945" spans="5:5" x14ac:dyDescent="0.3">
      <c r="E13945"/>
    </row>
    <row r="13946" spans="5:5" x14ac:dyDescent="0.3">
      <c r="E13946"/>
    </row>
    <row r="13947" spans="5:5" x14ac:dyDescent="0.3">
      <c r="E13947"/>
    </row>
    <row r="13948" spans="5:5" x14ac:dyDescent="0.3">
      <c r="E13948"/>
    </row>
    <row r="13949" spans="5:5" x14ac:dyDescent="0.3">
      <c r="E13949"/>
    </row>
    <row r="13950" spans="5:5" x14ac:dyDescent="0.3">
      <c r="E13950"/>
    </row>
    <row r="13951" spans="5:5" x14ac:dyDescent="0.3">
      <c r="E13951"/>
    </row>
    <row r="13952" spans="5:5" x14ac:dyDescent="0.3">
      <c r="E13952"/>
    </row>
    <row r="13953" spans="5:5" x14ac:dyDescent="0.3">
      <c r="E13953"/>
    </row>
    <row r="13954" spans="5:5" x14ac:dyDescent="0.3">
      <c r="E13954"/>
    </row>
    <row r="13955" spans="5:5" x14ac:dyDescent="0.3">
      <c r="E13955"/>
    </row>
    <row r="13956" spans="5:5" x14ac:dyDescent="0.3">
      <c r="E13956"/>
    </row>
    <row r="13957" spans="5:5" x14ac:dyDescent="0.3">
      <c r="E13957"/>
    </row>
    <row r="13958" spans="5:5" x14ac:dyDescent="0.3">
      <c r="E13958"/>
    </row>
    <row r="13959" spans="5:5" x14ac:dyDescent="0.3">
      <c r="E13959"/>
    </row>
    <row r="13960" spans="5:5" x14ac:dyDescent="0.3">
      <c r="E13960"/>
    </row>
    <row r="13961" spans="5:5" x14ac:dyDescent="0.3">
      <c r="E13961"/>
    </row>
    <row r="13962" spans="5:5" x14ac:dyDescent="0.3">
      <c r="E13962"/>
    </row>
    <row r="13963" spans="5:5" x14ac:dyDescent="0.3">
      <c r="E13963"/>
    </row>
    <row r="13964" spans="5:5" x14ac:dyDescent="0.3">
      <c r="E13964"/>
    </row>
    <row r="13965" spans="5:5" x14ac:dyDescent="0.3">
      <c r="E13965"/>
    </row>
    <row r="13966" spans="5:5" x14ac:dyDescent="0.3">
      <c r="E13966"/>
    </row>
    <row r="13967" spans="5:5" x14ac:dyDescent="0.3">
      <c r="E13967"/>
    </row>
    <row r="13968" spans="5:5" x14ac:dyDescent="0.3">
      <c r="E13968"/>
    </row>
    <row r="13969" spans="5:5" x14ac:dyDescent="0.3">
      <c r="E13969"/>
    </row>
    <row r="13970" spans="5:5" x14ac:dyDescent="0.3">
      <c r="E13970"/>
    </row>
    <row r="13971" spans="5:5" x14ac:dyDescent="0.3">
      <c r="E13971"/>
    </row>
    <row r="13972" spans="5:5" x14ac:dyDescent="0.3">
      <c r="E13972"/>
    </row>
    <row r="13973" spans="5:5" x14ac:dyDescent="0.3">
      <c r="E13973"/>
    </row>
    <row r="13974" spans="5:5" x14ac:dyDescent="0.3">
      <c r="E13974"/>
    </row>
    <row r="13975" spans="5:5" x14ac:dyDescent="0.3">
      <c r="E13975"/>
    </row>
    <row r="13976" spans="5:5" x14ac:dyDescent="0.3">
      <c r="E13976"/>
    </row>
    <row r="13977" spans="5:5" x14ac:dyDescent="0.3">
      <c r="E13977"/>
    </row>
    <row r="13978" spans="5:5" x14ac:dyDescent="0.3">
      <c r="E13978"/>
    </row>
    <row r="13979" spans="5:5" x14ac:dyDescent="0.3">
      <c r="E13979"/>
    </row>
    <row r="13980" spans="5:5" x14ac:dyDescent="0.3">
      <c r="E13980"/>
    </row>
    <row r="13981" spans="5:5" x14ac:dyDescent="0.3">
      <c r="E13981"/>
    </row>
    <row r="13982" spans="5:5" x14ac:dyDescent="0.3">
      <c r="E13982"/>
    </row>
    <row r="13983" spans="5:5" x14ac:dyDescent="0.3">
      <c r="E13983"/>
    </row>
    <row r="13984" spans="5:5" x14ac:dyDescent="0.3">
      <c r="E13984"/>
    </row>
    <row r="13985" spans="5:5" x14ac:dyDescent="0.3">
      <c r="E13985"/>
    </row>
    <row r="13986" spans="5:5" x14ac:dyDescent="0.3">
      <c r="E13986"/>
    </row>
    <row r="13987" spans="5:5" x14ac:dyDescent="0.3">
      <c r="E13987"/>
    </row>
    <row r="13988" spans="5:5" x14ac:dyDescent="0.3">
      <c r="E13988"/>
    </row>
    <row r="13989" spans="5:5" x14ac:dyDescent="0.3">
      <c r="E13989"/>
    </row>
    <row r="13990" spans="5:5" x14ac:dyDescent="0.3">
      <c r="E13990"/>
    </row>
    <row r="13991" spans="5:5" x14ac:dyDescent="0.3">
      <c r="E13991"/>
    </row>
    <row r="13992" spans="5:5" x14ac:dyDescent="0.3">
      <c r="E13992"/>
    </row>
    <row r="13993" spans="5:5" x14ac:dyDescent="0.3">
      <c r="E13993"/>
    </row>
    <row r="13994" spans="5:5" x14ac:dyDescent="0.3">
      <c r="E13994"/>
    </row>
    <row r="13995" spans="5:5" x14ac:dyDescent="0.3">
      <c r="E13995"/>
    </row>
    <row r="13996" spans="5:5" x14ac:dyDescent="0.3">
      <c r="E13996"/>
    </row>
    <row r="13997" spans="5:5" x14ac:dyDescent="0.3">
      <c r="E13997"/>
    </row>
    <row r="13998" spans="5:5" x14ac:dyDescent="0.3">
      <c r="E13998"/>
    </row>
    <row r="13999" spans="5:5" x14ac:dyDescent="0.3">
      <c r="E13999"/>
    </row>
    <row r="14000" spans="5:5" x14ac:dyDescent="0.3">
      <c r="E14000"/>
    </row>
    <row r="14001" spans="5:5" x14ac:dyDescent="0.3">
      <c r="E14001"/>
    </row>
    <row r="14002" spans="5:5" x14ac:dyDescent="0.3">
      <c r="E14002"/>
    </row>
    <row r="14003" spans="5:5" x14ac:dyDescent="0.3">
      <c r="E14003"/>
    </row>
    <row r="14004" spans="5:5" x14ac:dyDescent="0.3">
      <c r="E14004"/>
    </row>
    <row r="14005" spans="5:5" x14ac:dyDescent="0.3">
      <c r="E14005"/>
    </row>
    <row r="14006" spans="5:5" x14ac:dyDescent="0.3">
      <c r="E14006"/>
    </row>
    <row r="14007" spans="5:5" x14ac:dyDescent="0.3">
      <c r="E14007"/>
    </row>
    <row r="14008" spans="5:5" x14ac:dyDescent="0.3">
      <c r="E14008"/>
    </row>
    <row r="14009" spans="5:5" x14ac:dyDescent="0.3">
      <c r="E14009"/>
    </row>
    <row r="14010" spans="5:5" x14ac:dyDescent="0.3">
      <c r="E14010"/>
    </row>
    <row r="14011" spans="5:5" x14ac:dyDescent="0.3">
      <c r="E14011"/>
    </row>
    <row r="14012" spans="5:5" x14ac:dyDescent="0.3">
      <c r="E14012"/>
    </row>
    <row r="14013" spans="5:5" x14ac:dyDescent="0.3">
      <c r="E14013"/>
    </row>
    <row r="14014" spans="5:5" x14ac:dyDescent="0.3">
      <c r="E14014"/>
    </row>
    <row r="14015" spans="5:5" x14ac:dyDescent="0.3">
      <c r="E14015"/>
    </row>
    <row r="14016" spans="5:5" x14ac:dyDescent="0.3">
      <c r="E14016"/>
    </row>
    <row r="14017" spans="5:5" x14ac:dyDescent="0.3">
      <c r="E14017"/>
    </row>
    <row r="14018" spans="5:5" x14ac:dyDescent="0.3">
      <c r="E14018"/>
    </row>
    <row r="14019" spans="5:5" x14ac:dyDescent="0.3">
      <c r="E14019"/>
    </row>
    <row r="14020" spans="5:5" x14ac:dyDescent="0.3">
      <c r="E14020"/>
    </row>
    <row r="14021" spans="5:5" x14ac:dyDescent="0.3">
      <c r="E14021"/>
    </row>
    <row r="14022" spans="5:5" x14ac:dyDescent="0.3">
      <c r="E14022"/>
    </row>
    <row r="14023" spans="5:5" x14ac:dyDescent="0.3">
      <c r="E14023"/>
    </row>
    <row r="14024" spans="5:5" x14ac:dyDescent="0.3">
      <c r="E14024"/>
    </row>
    <row r="14025" spans="5:5" x14ac:dyDescent="0.3">
      <c r="E14025"/>
    </row>
    <row r="14026" spans="5:5" x14ac:dyDescent="0.3">
      <c r="E14026"/>
    </row>
    <row r="14027" spans="5:5" x14ac:dyDescent="0.3">
      <c r="E14027"/>
    </row>
    <row r="14028" spans="5:5" x14ac:dyDescent="0.3">
      <c r="E14028"/>
    </row>
    <row r="14029" spans="5:5" x14ac:dyDescent="0.3">
      <c r="E14029"/>
    </row>
    <row r="14030" spans="5:5" x14ac:dyDescent="0.3">
      <c r="E14030"/>
    </row>
    <row r="14031" spans="5:5" x14ac:dyDescent="0.3">
      <c r="E14031"/>
    </row>
    <row r="14032" spans="5:5" x14ac:dyDescent="0.3">
      <c r="E14032"/>
    </row>
    <row r="14033" spans="5:5" x14ac:dyDescent="0.3">
      <c r="E14033"/>
    </row>
    <row r="14034" spans="5:5" x14ac:dyDescent="0.3">
      <c r="E14034"/>
    </row>
    <row r="14035" spans="5:5" x14ac:dyDescent="0.3">
      <c r="E14035"/>
    </row>
    <row r="14036" spans="5:5" x14ac:dyDescent="0.3">
      <c r="E14036"/>
    </row>
    <row r="14037" spans="5:5" x14ac:dyDescent="0.3">
      <c r="E14037"/>
    </row>
    <row r="14038" spans="5:5" x14ac:dyDescent="0.3">
      <c r="E14038"/>
    </row>
    <row r="14039" spans="5:5" x14ac:dyDescent="0.3">
      <c r="E14039"/>
    </row>
    <row r="14040" spans="5:5" x14ac:dyDescent="0.3">
      <c r="E14040"/>
    </row>
    <row r="14041" spans="5:5" x14ac:dyDescent="0.3">
      <c r="E14041"/>
    </row>
    <row r="14042" spans="5:5" x14ac:dyDescent="0.3">
      <c r="E14042"/>
    </row>
    <row r="14043" spans="5:5" x14ac:dyDescent="0.3">
      <c r="E14043"/>
    </row>
    <row r="14044" spans="5:5" x14ac:dyDescent="0.3">
      <c r="E14044"/>
    </row>
    <row r="14045" spans="5:5" x14ac:dyDescent="0.3">
      <c r="E14045"/>
    </row>
    <row r="14046" spans="5:5" x14ac:dyDescent="0.3">
      <c r="E14046"/>
    </row>
    <row r="14047" spans="5:5" x14ac:dyDescent="0.3">
      <c r="E14047"/>
    </row>
    <row r="14048" spans="5:5" x14ac:dyDescent="0.3">
      <c r="E14048"/>
    </row>
    <row r="14049" spans="5:5" x14ac:dyDescent="0.3">
      <c r="E14049"/>
    </row>
    <row r="14050" spans="5:5" x14ac:dyDescent="0.3">
      <c r="E14050"/>
    </row>
    <row r="14051" spans="5:5" x14ac:dyDescent="0.3">
      <c r="E14051"/>
    </row>
    <row r="14052" spans="5:5" x14ac:dyDescent="0.3">
      <c r="E14052"/>
    </row>
    <row r="14053" spans="5:5" x14ac:dyDescent="0.3">
      <c r="E14053"/>
    </row>
    <row r="14054" spans="5:5" x14ac:dyDescent="0.3">
      <c r="E14054"/>
    </row>
    <row r="14055" spans="5:5" x14ac:dyDescent="0.3">
      <c r="E14055"/>
    </row>
    <row r="14056" spans="5:5" x14ac:dyDescent="0.3">
      <c r="E14056"/>
    </row>
    <row r="14057" spans="5:5" x14ac:dyDescent="0.3">
      <c r="E14057"/>
    </row>
    <row r="14058" spans="5:5" x14ac:dyDescent="0.3">
      <c r="E14058"/>
    </row>
    <row r="14059" spans="5:5" x14ac:dyDescent="0.3">
      <c r="E14059"/>
    </row>
    <row r="14060" spans="5:5" x14ac:dyDescent="0.3">
      <c r="E14060"/>
    </row>
    <row r="14061" spans="5:5" x14ac:dyDescent="0.3">
      <c r="E14061"/>
    </row>
    <row r="14062" spans="5:5" x14ac:dyDescent="0.3">
      <c r="E14062"/>
    </row>
    <row r="14063" spans="5:5" x14ac:dyDescent="0.3">
      <c r="E14063"/>
    </row>
    <row r="14064" spans="5:5" x14ac:dyDescent="0.3">
      <c r="E14064"/>
    </row>
    <row r="14065" spans="5:5" x14ac:dyDescent="0.3">
      <c r="E14065"/>
    </row>
    <row r="14066" spans="5:5" x14ac:dyDescent="0.3">
      <c r="E14066"/>
    </row>
    <row r="14067" spans="5:5" x14ac:dyDescent="0.3">
      <c r="E14067"/>
    </row>
    <row r="14068" spans="5:5" x14ac:dyDescent="0.3">
      <c r="E14068"/>
    </row>
    <row r="14069" spans="5:5" x14ac:dyDescent="0.3">
      <c r="E14069"/>
    </row>
    <row r="14070" spans="5:5" x14ac:dyDescent="0.3">
      <c r="E14070"/>
    </row>
    <row r="14071" spans="5:5" x14ac:dyDescent="0.3">
      <c r="E14071"/>
    </row>
    <row r="14072" spans="5:5" x14ac:dyDescent="0.3">
      <c r="E14072"/>
    </row>
    <row r="14073" spans="5:5" x14ac:dyDescent="0.3">
      <c r="E14073"/>
    </row>
    <row r="14074" spans="5:5" x14ac:dyDescent="0.3">
      <c r="E14074"/>
    </row>
    <row r="14075" spans="5:5" x14ac:dyDescent="0.3">
      <c r="E14075"/>
    </row>
    <row r="14076" spans="5:5" x14ac:dyDescent="0.3">
      <c r="E14076"/>
    </row>
    <row r="14077" spans="5:5" x14ac:dyDescent="0.3">
      <c r="E14077"/>
    </row>
    <row r="14078" spans="5:5" x14ac:dyDescent="0.3">
      <c r="E14078"/>
    </row>
    <row r="14079" spans="5:5" x14ac:dyDescent="0.3">
      <c r="E14079"/>
    </row>
    <row r="14080" spans="5:5" x14ac:dyDescent="0.3">
      <c r="E14080"/>
    </row>
    <row r="14081" spans="5:5" x14ac:dyDescent="0.3">
      <c r="E14081"/>
    </row>
    <row r="14082" spans="5:5" x14ac:dyDescent="0.3">
      <c r="E14082"/>
    </row>
    <row r="14083" spans="5:5" x14ac:dyDescent="0.3">
      <c r="E14083"/>
    </row>
    <row r="14084" spans="5:5" x14ac:dyDescent="0.3">
      <c r="E14084"/>
    </row>
    <row r="14085" spans="5:5" x14ac:dyDescent="0.3">
      <c r="E14085"/>
    </row>
    <row r="14086" spans="5:5" x14ac:dyDescent="0.3">
      <c r="E14086"/>
    </row>
    <row r="14087" spans="5:5" x14ac:dyDescent="0.3">
      <c r="E14087"/>
    </row>
    <row r="14088" spans="5:5" x14ac:dyDescent="0.3">
      <c r="E14088"/>
    </row>
    <row r="14089" spans="5:5" x14ac:dyDescent="0.3">
      <c r="E14089"/>
    </row>
    <row r="14090" spans="5:5" x14ac:dyDescent="0.3">
      <c r="E14090"/>
    </row>
    <row r="14091" spans="5:5" x14ac:dyDescent="0.3">
      <c r="E14091"/>
    </row>
    <row r="14092" spans="5:5" x14ac:dyDescent="0.3">
      <c r="E14092"/>
    </row>
    <row r="14093" spans="5:5" x14ac:dyDescent="0.3">
      <c r="E14093"/>
    </row>
    <row r="14094" spans="5:5" x14ac:dyDescent="0.3">
      <c r="E14094"/>
    </row>
    <row r="14095" spans="5:5" x14ac:dyDescent="0.3">
      <c r="E14095"/>
    </row>
    <row r="14096" spans="5:5" x14ac:dyDescent="0.3">
      <c r="E14096"/>
    </row>
    <row r="14097" spans="5:5" x14ac:dyDescent="0.3">
      <c r="E14097"/>
    </row>
    <row r="14098" spans="5:5" x14ac:dyDescent="0.3">
      <c r="E14098"/>
    </row>
    <row r="14099" spans="5:5" x14ac:dyDescent="0.3">
      <c r="E14099"/>
    </row>
    <row r="14100" spans="5:5" x14ac:dyDescent="0.3">
      <c r="E14100"/>
    </row>
    <row r="14101" spans="5:5" x14ac:dyDescent="0.3">
      <c r="E14101"/>
    </row>
    <row r="14102" spans="5:5" x14ac:dyDescent="0.3">
      <c r="E14102"/>
    </row>
    <row r="14103" spans="5:5" x14ac:dyDescent="0.3">
      <c r="E14103"/>
    </row>
    <row r="14104" spans="5:5" x14ac:dyDescent="0.3">
      <c r="E14104"/>
    </row>
    <row r="14105" spans="5:5" x14ac:dyDescent="0.3">
      <c r="E14105"/>
    </row>
    <row r="14106" spans="5:5" x14ac:dyDescent="0.3">
      <c r="E14106"/>
    </row>
    <row r="14107" spans="5:5" x14ac:dyDescent="0.3">
      <c r="E14107"/>
    </row>
    <row r="14108" spans="5:5" x14ac:dyDescent="0.3">
      <c r="E14108"/>
    </row>
    <row r="14109" spans="5:5" x14ac:dyDescent="0.3">
      <c r="E14109"/>
    </row>
    <row r="14110" spans="5:5" x14ac:dyDescent="0.3">
      <c r="E14110"/>
    </row>
    <row r="14111" spans="5:5" x14ac:dyDescent="0.3">
      <c r="E14111"/>
    </row>
    <row r="14112" spans="5:5" x14ac:dyDescent="0.3">
      <c r="E14112"/>
    </row>
    <row r="14113" spans="5:5" x14ac:dyDescent="0.3">
      <c r="E14113"/>
    </row>
    <row r="14114" spans="5:5" x14ac:dyDescent="0.3">
      <c r="E14114"/>
    </row>
    <row r="14115" spans="5:5" x14ac:dyDescent="0.3">
      <c r="E14115"/>
    </row>
    <row r="14116" spans="5:5" x14ac:dyDescent="0.3">
      <c r="E14116"/>
    </row>
    <row r="14117" spans="5:5" x14ac:dyDescent="0.3">
      <c r="E14117"/>
    </row>
    <row r="14118" spans="5:5" x14ac:dyDescent="0.3">
      <c r="E14118"/>
    </row>
    <row r="14119" spans="5:5" x14ac:dyDescent="0.3">
      <c r="E14119"/>
    </row>
    <row r="14120" spans="5:5" x14ac:dyDescent="0.3">
      <c r="E14120"/>
    </row>
    <row r="14121" spans="5:5" x14ac:dyDescent="0.3">
      <c r="E14121"/>
    </row>
    <row r="14122" spans="5:5" x14ac:dyDescent="0.3">
      <c r="E14122"/>
    </row>
    <row r="14123" spans="5:5" x14ac:dyDescent="0.3">
      <c r="E14123"/>
    </row>
    <row r="14124" spans="5:5" x14ac:dyDescent="0.3">
      <c r="E14124"/>
    </row>
    <row r="14125" spans="5:5" x14ac:dyDescent="0.3">
      <c r="E14125"/>
    </row>
    <row r="14126" spans="5:5" x14ac:dyDescent="0.3">
      <c r="E14126"/>
    </row>
    <row r="14127" spans="5:5" x14ac:dyDescent="0.3">
      <c r="E14127"/>
    </row>
    <row r="14128" spans="5:5" x14ac:dyDescent="0.3">
      <c r="E14128"/>
    </row>
    <row r="14129" spans="5:5" x14ac:dyDescent="0.3">
      <c r="E14129"/>
    </row>
    <row r="14130" spans="5:5" x14ac:dyDescent="0.3">
      <c r="E14130"/>
    </row>
    <row r="14131" spans="5:5" x14ac:dyDescent="0.3">
      <c r="E14131"/>
    </row>
    <row r="14132" spans="5:5" x14ac:dyDescent="0.3">
      <c r="E14132"/>
    </row>
    <row r="14133" spans="5:5" x14ac:dyDescent="0.3">
      <c r="E14133"/>
    </row>
    <row r="14134" spans="5:5" x14ac:dyDescent="0.3">
      <c r="E14134"/>
    </row>
    <row r="14135" spans="5:5" x14ac:dyDescent="0.3">
      <c r="E14135"/>
    </row>
    <row r="14136" spans="5:5" x14ac:dyDescent="0.3">
      <c r="E14136"/>
    </row>
    <row r="14137" spans="5:5" x14ac:dyDescent="0.3">
      <c r="E14137"/>
    </row>
    <row r="14138" spans="5:5" x14ac:dyDescent="0.3">
      <c r="E14138"/>
    </row>
    <row r="14139" spans="5:5" x14ac:dyDescent="0.3">
      <c r="E14139"/>
    </row>
    <row r="14140" spans="5:5" x14ac:dyDescent="0.3">
      <c r="E14140"/>
    </row>
    <row r="14141" spans="5:5" x14ac:dyDescent="0.3">
      <c r="E14141"/>
    </row>
    <row r="14142" spans="5:5" x14ac:dyDescent="0.3">
      <c r="E14142"/>
    </row>
    <row r="14143" spans="5:5" x14ac:dyDescent="0.3">
      <c r="E14143"/>
    </row>
    <row r="14144" spans="5:5" x14ac:dyDescent="0.3">
      <c r="E14144"/>
    </row>
    <row r="14145" spans="5:5" x14ac:dyDescent="0.3">
      <c r="E14145"/>
    </row>
    <row r="14146" spans="5:5" x14ac:dyDescent="0.3">
      <c r="E14146"/>
    </row>
    <row r="14147" spans="5:5" x14ac:dyDescent="0.3">
      <c r="E14147"/>
    </row>
    <row r="14148" spans="5:5" x14ac:dyDescent="0.3">
      <c r="E14148"/>
    </row>
    <row r="14149" spans="5:5" x14ac:dyDescent="0.3">
      <c r="E14149"/>
    </row>
    <row r="14150" spans="5:5" x14ac:dyDescent="0.3">
      <c r="E14150"/>
    </row>
    <row r="14151" spans="5:5" x14ac:dyDescent="0.3">
      <c r="E14151"/>
    </row>
    <row r="14152" spans="5:5" x14ac:dyDescent="0.3">
      <c r="E14152"/>
    </row>
    <row r="14153" spans="5:5" x14ac:dyDescent="0.3">
      <c r="E14153"/>
    </row>
    <row r="14154" spans="5:5" x14ac:dyDescent="0.3">
      <c r="E14154"/>
    </row>
    <row r="14155" spans="5:5" x14ac:dyDescent="0.3">
      <c r="E14155"/>
    </row>
    <row r="14156" spans="5:5" x14ac:dyDescent="0.3">
      <c r="E14156"/>
    </row>
    <row r="14157" spans="5:5" x14ac:dyDescent="0.3">
      <c r="E14157"/>
    </row>
    <row r="14158" spans="5:5" x14ac:dyDescent="0.3">
      <c r="E14158"/>
    </row>
    <row r="14159" spans="5:5" x14ac:dyDescent="0.3">
      <c r="E14159"/>
    </row>
    <row r="14160" spans="5:5" x14ac:dyDescent="0.3">
      <c r="E14160"/>
    </row>
    <row r="14161" spans="5:5" x14ac:dyDescent="0.3">
      <c r="E14161"/>
    </row>
    <row r="14162" spans="5:5" x14ac:dyDescent="0.3">
      <c r="E14162"/>
    </row>
    <row r="14163" spans="5:5" x14ac:dyDescent="0.3">
      <c r="E14163"/>
    </row>
    <row r="14164" spans="5:5" x14ac:dyDescent="0.3">
      <c r="E14164"/>
    </row>
    <row r="14165" spans="5:5" x14ac:dyDescent="0.3">
      <c r="E14165"/>
    </row>
    <row r="14166" spans="5:5" x14ac:dyDescent="0.3">
      <c r="E14166"/>
    </row>
    <row r="14167" spans="5:5" x14ac:dyDescent="0.3">
      <c r="E14167"/>
    </row>
    <row r="14168" spans="5:5" x14ac:dyDescent="0.3">
      <c r="E14168"/>
    </row>
    <row r="14169" spans="5:5" x14ac:dyDescent="0.3">
      <c r="E14169"/>
    </row>
    <row r="14170" spans="5:5" x14ac:dyDescent="0.3">
      <c r="E14170"/>
    </row>
    <row r="14171" spans="5:5" x14ac:dyDescent="0.3">
      <c r="E14171"/>
    </row>
    <row r="14172" spans="5:5" x14ac:dyDescent="0.3">
      <c r="E14172"/>
    </row>
    <row r="14173" spans="5:5" x14ac:dyDescent="0.3">
      <c r="E14173"/>
    </row>
    <row r="14174" spans="5:5" x14ac:dyDescent="0.3">
      <c r="E14174"/>
    </row>
    <row r="14175" spans="5:5" x14ac:dyDescent="0.3">
      <c r="E14175"/>
    </row>
    <row r="14176" spans="5:5" x14ac:dyDescent="0.3">
      <c r="E14176"/>
    </row>
    <row r="14177" spans="5:5" x14ac:dyDescent="0.3">
      <c r="E14177"/>
    </row>
    <row r="14178" spans="5:5" x14ac:dyDescent="0.3">
      <c r="E14178"/>
    </row>
    <row r="14179" spans="5:5" x14ac:dyDescent="0.3">
      <c r="E14179"/>
    </row>
    <row r="14180" spans="5:5" x14ac:dyDescent="0.3">
      <c r="E14180"/>
    </row>
    <row r="14181" spans="5:5" x14ac:dyDescent="0.3">
      <c r="E14181"/>
    </row>
    <row r="14182" spans="5:5" x14ac:dyDescent="0.3">
      <c r="E14182"/>
    </row>
    <row r="14183" spans="5:5" x14ac:dyDescent="0.3">
      <c r="E14183"/>
    </row>
    <row r="14184" spans="5:5" x14ac:dyDescent="0.3">
      <c r="E14184"/>
    </row>
    <row r="14185" spans="5:5" x14ac:dyDescent="0.3">
      <c r="E14185"/>
    </row>
    <row r="14186" spans="5:5" x14ac:dyDescent="0.3">
      <c r="E14186"/>
    </row>
    <row r="14187" spans="5:5" x14ac:dyDescent="0.3">
      <c r="E14187"/>
    </row>
    <row r="14188" spans="5:5" x14ac:dyDescent="0.3">
      <c r="E14188"/>
    </row>
    <row r="14189" spans="5:5" x14ac:dyDescent="0.3">
      <c r="E14189"/>
    </row>
    <row r="14190" spans="5:5" x14ac:dyDescent="0.3">
      <c r="E14190"/>
    </row>
    <row r="14191" spans="5:5" x14ac:dyDescent="0.3">
      <c r="E14191"/>
    </row>
    <row r="14192" spans="5:5" x14ac:dyDescent="0.3">
      <c r="E14192"/>
    </row>
    <row r="14193" spans="5:5" x14ac:dyDescent="0.3">
      <c r="E14193"/>
    </row>
    <row r="14194" spans="5:5" x14ac:dyDescent="0.3">
      <c r="E14194"/>
    </row>
    <row r="14195" spans="5:5" x14ac:dyDescent="0.3">
      <c r="E14195"/>
    </row>
    <row r="14196" spans="5:5" x14ac:dyDescent="0.3">
      <c r="E14196"/>
    </row>
    <row r="14197" spans="5:5" x14ac:dyDescent="0.3">
      <c r="E14197"/>
    </row>
    <row r="14198" spans="5:5" x14ac:dyDescent="0.3">
      <c r="E14198"/>
    </row>
    <row r="14199" spans="5:5" x14ac:dyDescent="0.3">
      <c r="E14199"/>
    </row>
    <row r="14200" spans="5:5" x14ac:dyDescent="0.3">
      <c r="E14200"/>
    </row>
    <row r="14201" spans="5:5" x14ac:dyDescent="0.3">
      <c r="E14201"/>
    </row>
    <row r="14202" spans="5:5" x14ac:dyDescent="0.3">
      <c r="E14202"/>
    </row>
    <row r="14203" spans="5:5" x14ac:dyDescent="0.3">
      <c r="E14203"/>
    </row>
    <row r="14204" spans="5:5" x14ac:dyDescent="0.3">
      <c r="E14204"/>
    </row>
    <row r="14205" spans="5:5" x14ac:dyDescent="0.3">
      <c r="E14205"/>
    </row>
    <row r="14206" spans="5:5" x14ac:dyDescent="0.3">
      <c r="E14206"/>
    </row>
    <row r="14207" spans="5:5" x14ac:dyDescent="0.3">
      <c r="E14207"/>
    </row>
    <row r="14208" spans="5:5" x14ac:dyDescent="0.3">
      <c r="E14208"/>
    </row>
    <row r="14209" spans="5:5" x14ac:dyDescent="0.3">
      <c r="E14209"/>
    </row>
    <row r="14210" spans="5:5" x14ac:dyDescent="0.3">
      <c r="E14210"/>
    </row>
    <row r="14211" spans="5:5" x14ac:dyDescent="0.3">
      <c r="E14211"/>
    </row>
    <row r="14212" spans="5:5" x14ac:dyDescent="0.3">
      <c r="E14212"/>
    </row>
    <row r="14213" spans="5:5" x14ac:dyDescent="0.3">
      <c r="E14213"/>
    </row>
    <row r="14214" spans="5:5" x14ac:dyDescent="0.3">
      <c r="E14214"/>
    </row>
    <row r="14215" spans="5:5" x14ac:dyDescent="0.3">
      <c r="E14215"/>
    </row>
    <row r="14216" spans="5:5" x14ac:dyDescent="0.3">
      <c r="E14216"/>
    </row>
    <row r="14217" spans="5:5" x14ac:dyDescent="0.3">
      <c r="E14217"/>
    </row>
    <row r="14218" spans="5:5" x14ac:dyDescent="0.3">
      <c r="E14218"/>
    </row>
    <row r="14219" spans="5:5" x14ac:dyDescent="0.3">
      <c r="E14219"/>
    </row>
    <row r="14220" spans="5:5" x14ac:dyDescent="0.3">
      <c r="E14220"/>
    </row>
    <row r="14221" spans="5:5" x14ac:dyDescent="0.3">
      <c r="E14221"/>
    </row>
    <row r="14222" spans="5:5" x14ac:dyDescent="0.3">
      <c r="E14222"/>
    </row>
    <row r="14223" spans="5:5" x14ac:dyDescent="0.3">
      <c r="E14223"/>
    </row>
    <row r="14224" spans="5:5" x14ac:dyDescent="0.3">
      <c r="E14224"/>
    </row>
    <row r="14225" spans="5:5" x14ac:dyDescent="0.3">
      <c r="E14225"/>
    </row>
    <row r="14226" spans="5:5" x14ac:dyDescent="0.3">
      <c r="E14226"/>
    </row>
    <row r="14227" spans="5:5" x14ac:dyDescent="0.3">
      <c r="E14227"/>
    </row>
    <row r="14228" spans="5:5" x14ac:dyDescent="0.3">
      <c r="E14228"/>
    </row>
    <row r="14229" spans="5:5" x14ac:dyDescent="0.3">
      <c r="E14229"/>
    </row>
    <row r="14230" spans="5:5" x14ac:dyDescent="0.3">
      <c r="E14230"/>
    </row>
    <row r="14231" spans="5:5" x14ac:dyDescent="0.3">
      <c r="E14231"/>
    </row>
    <row r="14232" spans="5:5" x14ac:dyDescent="0.3">
      <c r="E14232"/>
    </row>
    <row r="14233" spans="5:5" x14ac:dyDescent="0.3">
      <c r="E14233"/>
    </row>
    <row r="14234" spans="5:5" x14ac:dyDescent="0.3">
      <c r="E14234"/>
    </row>
    <row r="14235" spans="5:5" x14ac:dyDescent="0.3">
      <c r="E14235"/>
    </row>
    <row r="14236" spans="5:5" x14ac:dyDescent="0.3">
      <c r="E14236"/>
    </row>
    <row r="14237" spans="5:5" x14ac:dyDescent="0.3">
      <c r="E14237"/>
    </row>
    <row r="14238" spans="5:5" x14ac:dyDescent="0.3">
      <c r="E14238"/>
    </row>
    <row r="14239" spans="5:5" x14ac:dyDescent="0.3">
      <c r="E14239"/>
    </row>
    <row r="14240" spans="5:5" x14ac:dyDescent="0.3">
      <c r="E14240"/>
    </row>
    <row r="14241" spans="5:5" x14ac:dyDescent="0.3">
      <c r="E14241"/>
    </row>
    <row r="14242" spans="5:5" x14ac:dyDescent="0.3">
      <c r="E14242"/>
    </row>
    <row r="14243" spans="5:5" x14ac:dyDescent="0.3">
      <c r="E14243"/>
    </row>
    <row r="14244" spans="5:5" x14ac:dyDescent="0.3">
      <c r="E14244"/>
    </row>
    <row r="14245" spans="5:5" x14ac:dyDescent="0.3">
      <c r="E14245"/>
    </row>
    <row r="14246" spans="5:5" x14ac:dyDescent="0.3">
      <c r="E14246"/>
    </row>
    <row r="14247" spans="5:5" x14ac:dyDescent="0.3">
      <c r="E14247"/>
    </row>
    <row r="14248" spans="5:5" x14ac:dyDescent="0.3">
      <c r="E14248"/>
    </row>
    <row r="14249" spans="5:5" x14ac:dyDescent="0.3">
      <c r="E14249"/>
    </row>
    <row r="14250" spans="5:5" x14ac:dyDescent="0.3">
      <c r="E14250"/>
    </row>
    <row r="14251" spans="5:5" x14ac:dyDescent="0.3">
      <c r="E14251"/>
    </row>
    <row r="14252" spans="5:5" x14ac:dyDescent="0.3">
      <c r="E14252"/>
    </row>
    <row r="14253" spans="5:5" x14ac:dyDescent="0.3">
      <c r="E14253"/>
    </row>
    <row r="14254" spans="5:5" x14ac:dyDescent="0.3">
      <c r="E14254"/>
    </row>
    <row r="14255" spans="5:5" x14ac:dyDescent="0.3">
      <c r="E14255"/>
    </row>
    <row r="14256" spans="5:5" x14ac:dyDescent="0.3">
      <c r="E14256"/>
    </row>
    <row r="14257" spans="5:5" x14ac:dyDescent="0.3">
      <c r="E14257"/>
    </row>
    <row r="14258" spans="5:5" x14ac:dyDescent="0.3">
      <c r="E14258"/>
    </row>
    <row r="14259" spans="5:5" x14ac:dyDescent="0.3">
      <c r="E14259"/>
    </row>
    <row r="14260" spans="5:5" x14ac:dyDescent="0.3">
      <c r="E14260"/>
    </row>
    <row r="14261" spans="5:5" x14ac:dyDescent="0.3">
      <c r="E14261"/>
    </row>
    <row r="14262" spans="5:5" x14ac:dyDescent="0.3">
      <c r="E14262"/>
    </row>
    <row r="14263" spans="5:5" x14ac:dyDescent="0.3">
      <c r="E14263"/>
    </row>
    <row r="14264" spans="5:5" x14ac:dyDescent="0.3">
      <c r="E14264"/>
    </row>
    <row r="14265" spans="5:5" x14ac:dyDescent="0.3">
      <c r="E14265"/>
    </row>
    <row r="14266" spans="5:5" x14ac:dyDescent="0.3">
      <c r="E14266"/>
    </row>
    <row r="14267" spans="5:5" x14ac:dyDescent="0.3">
      <c r="E14267"/>
    </row>
    <row r="14268" spans="5:5" x14ac:dyDescent="0.3">
      <c r="E14268"/>
    </row>
    <row r="14269" spans="5:5" x14ac:dyDescent="0.3">
      <c r="E14269"/>
    </row>
    <row r="14270" spans="5:5" x14ac:dyDescent="0.3">
      <c r="E14270"/>
    </row>
    <row r="14271" spans="5:5" x14ac:dyDescent="0.3">
      <c r="E14271"/>
    </row>
    <row r="14272" spans="5:5" x14ac:dyDescent="0.3">
      <c r="E14272"/>
    </row>
    <row r="14273" spans="5:5" x14ac:dyDescent="0.3">
      <c r="E14273"/>
    </row>
    <row r="14274" spans="5:5" x14ac:dyDescent="0.3">
      <c r="E14274"/>
    </row>
    <row r="14275" spans="5:5" x14ac:dyDescent="0.3">
      <c r="E14275"/>
    </row>
    <row r="14276" spans="5:5" x14ac:dyDescent="0.3">
      <c r="E14276"/>
    </row>
    <row r="14277" spans="5:5" x14ac:dyDescent="0.3">
      <c r="E14277"/>
    </row>
    <row r="14278" spans="5:5" x14ac:dyDescent="0.3">
      <c r="E14278"/>
    </row>
    <row r="14279" spans="5:5" x14ac:dyDescent="0.3">
      <c r="E14279"/>
    </row>
    <row r="14280" spans="5:5" x14ac:dyDescent="0.3">
      <c r="E14280"/>
    </row>
    <row r="14281" spans="5:5" x14ac:dyDescent="0.3">
      <c r="E14281"/>
    </row>
    <row r="14282" spans="5:5" x14ac:dyDescent="0.3">
      <c r="E14282"/>
    </row>
    <row r="14283" spans="5:5" x14ac:dyDescent="0.3">
      <c r="E14283"/>
    </row>
    <row r="14284" spans="5:5" x14ac:dyDescent="0.3">
      <c r="E14284"/>
    </row>
    <row r="14285" spans="5:5" x14ac:dyDescent="0.3">
      <c r="E14285"/>
    </row>
    <row r="14286" spans="5:5" x14ac:dyDescent="0.3">
      <c r="E14286"/>
    </row>
    <row r="14287" spans="5:5" x14ac:dyDescent="0.3">
      <c r="E14287"/>
    </row>
    <row r="14288" spans="5:5" x14ac:dyDescent="0.3">
      <c r="E14288"/>
    </row>
    <row r="14289" spans="5:5" x14ac:dyDescent="0.3">
      <c r="E14289"/>
    </row>
    <row r="14290" spans="5:5" x14ac:dyDescent="0.3">
      <c r="E14290"/>
    </row>
    <row r="14291" spans="5:5" x14ac:dyDescent="0.3">
      <c r="E14291"/>
    </row>
    <row r="14292" spans="5:5" x14ac:dyDescent="0.3">
      <c r="E14292"/>
    </row>
    <row r="14293" spans="5:5" x14ac:dyDescent="0.3">
      <c r="E14293"/>
    </row>
    <row r="14294" spans="5:5" x14ac:dyDescent="0.3">
      <c r="E14294"/>
    </row>
    <row r="14295" spans="5:5" x14ac:dyDescent="0.3">
      <c r="E14295"/>
    </row>
    <row r="14296" spans="5:5" x14ac:dyDescent="0.3">
      <c r="E14296"/>
    </row>
    <row r="14297" spans="5:5" x14ac:dyDescent="0.3">
      <c r="E14297"/>
    </row>
    <row r="14298" spans="5:5" x14ac:dyDescent="0.3">
      <c r="E14298"/>
    </row>
    <row r="14299" spans="5:5" x14ac:dyDescent="0.3">
      <c r="E14299"/>
    </row>
    <row r="14300" spans="5:5" x14ac:dyDescent="0.3">
      <c r="E14300"/>
    </row>
    <row r="14301" spans="5:5" x14ac:dyDescent="0.3">
      <c r="E14301"/>
    </row>
    <row r="14302" spans="5:5" x14ac:dyDescent="0.3">
      <c r="E14302"/>
    </row>
    <row r="14303" spans="5:5" x14ac:dyDescent="0.3">
      <c r="E14303"/>
    </row>
    <row r="14304" spans="5:5" x14ac:dyDescent="0.3">
      <c r="E14304"/>
    </row>
    <row r="14305" spans="5:5" x14ac:dyDescent="0.3">
      <c r="E14305"/>
    </row>
    <row r="14306" spans="5:5" x14ac:dyDescent="0.3">
      <c r="E14306"/>
    </row>
    <row r="14307" spans="5:5" x14ac:dyDescent="0.3">
      <c r="E14307"/>
    </row>
    <row r="14308" spans="5:5" x14ac:dyDescent="0.3">
      <c r="E14308"/>
    </row>
    <row r="14309" spans="5:5" x14ac:dyDescent="0.3">
      <c r="E14309"/>
    </row>
    <row r="14310" spans="5:5" x14ac:dyDescent="0.3">
      <c r="E14310"/>
    </row>
    <row r="14311" spans="5:5" x14ac:dyDescent="0.3">
      <c r="E14311"/>
    </row>
    <row r="14312" spans="5:5" x14ac:dyDescent="0.3">
      <c r="E14312"/>
    </row>
    <row r="14313" spans="5:5" x14ac:dyDescent="0.3">
      <c r="E14313"/>
    </row>
    <row r="14314" spans="5:5" x14ac:dyDescent="0.3">
      <c r="E14314"/>
    </row>
    <row r="14315" spans="5:5" x14ac:dyDescent="0.3">
      <c r="E14315"/>
    </row>
    <row r="14316" spans="5:5" x14ac:dyDescent="0.3">
      <c r="E14316"/>
    </row>
    <row r="14317" spans="5:5" x14ac:dyDescent="0.3">
      <c r="E14317"/>
    </row>
    <row r="14318" spans="5:5" x14ac:dyDescent="0.3">
      <c r="E14318"/>
    </row>
    <row r="14319" spans="5:5" x14ac:dyDescent="0.3">
      <c r="E14319"/>
    </row>
    <row r="14320" spans="5:5" x14ac:dyDescent="0.3">
      <c r="E14320"/>
    </row>
    <row r="14321" spans="5:5" x14ac:dyDescent="0.3">
      <c r="E14321"/>
    </row>
    <row r="14322" spans="5:5" x14ac:dyDescent="0.3">
      <c r="E14322"/>
    </row>
    <row r="14323" spans="5:5" x14ac:dyDescent="0.3">
      <c r="E14323"/>
    </row>
    <row r="14324" spans="5:5" x14ac:dyDescent="0.3">
      <c r="E14324"/>
    </row>
    <row r="14325" spans="5:5" x14ac:dyDescent="0.3">
      <c r="E14325"/>
    </row>
    <row r="14326" spans="5:5" x14ac:dyDescent="0.3">
      <c r="E14326"/>
    </row>
    <row r="14327" spans="5:5" x14ac:dyDescent="0.3">
      <c r="E14327"/>
    </row>
    <row r="14328" spans="5:5" x14ac:dyDescent="0.3">
      <c r="E14328"/>
    </row>
    <row r="14329" spans="5:5" x14ac:dyDescent="0.3">
      <c r="E14329"/>
    </row>
    <row r="14330" spans="5:5" x14ac:dyDescent="0.3">
      <c r="E14330"/>
    </row>
    <row r="14331" spans="5:5" x14ac:dyDescent="0.3">
      <c r="E14331"/>
    </row>
    <row r="14332" spans="5:5" x14ac:dyDescent="0.3">
      <c r="E14332"/>
    </row>
    <row r="14333" spans="5:5" x14ac:dyDescent="0.3">
      <c r="E14333"/>
    </row>
    <row r="14334" spans="5:5" x14ac:dyDescent="0.3">
      <c r="E14334"/>
    </row>
    <row r="14335" spans="5:5" x14ac:dyDescent="0.3">
      <c r="E14335"/>
    </row>
    <row r="14336" spans="5:5" x14ac:dyDescent="0.3">
      <c r="E14336"/>
    </row>
    <row r="14337" spans="5:5" x14ac:dyDescent="0.3">
      <c r="E14337"/>
    </row>
    <row r="14338" spans="5:5" x14ac:dyDescent="0.3">
      <c r="E14338"/>
    </row>
    <row r="14339" spans="5:5" x14ac:dyDescent="0.3">
      <c r="E14339"/>
    </row>
    <row r="14340" spans="5:5" x14ac:dyDescent="0.3">
      <c r="E14340"/>
    </row>
    <row r="14341" spans="5:5" x14ac:dyDescent="0.3">
      <c r="E14341"/>
    </row>
    <row r="14342" spans="5:5" x14ac:dyDescent="0.3">
      <c r="E14342"/>
    </row>
    <row r="14343" spans="5:5" x14ac:dyDescent="0.3">
      <c r="E14343"/>
    </row>
    <row r="14344" spans="5:5" x14ac:dyDescent="0.3">
      <c r="E14344"/>
    </row>
    <row r="14345" spans="5:5" x14ac:dyDescent="0.3">
      <c r="E14345"/>
    </row>
    <row r="14346" spans="5:5" x14ac:dyDescent="0.3">
      <c r="E14346"/>
    </row>
    <row r="14347" spans="5:5" x14ac:dyDescent="0.3">
      <c r="E14347"/>
    </row>
    <row r="14348" spans="5:5" x14ac:dyDescent="0.3">
      <c r="E14348"/>
    </row>
    <row r="14349" spans="5:5" x14ac:dyDescent="0.3">
      <c r="E14349"/>
    </row>
    <row r="14350" spans="5:5" x14ac:dyDescent="0.3">
      <c r="E14350"/>
    </row>
    <row r="14351" spans="5:5" x14ac:dyDescent="0.3">
      <c r="E14351"/>
    </row>
    <row r="14352" spans="5:5" x14ac:dyDescent="0.3">
      <c r="E14352"/>
    </row>
    <row r="14353" spans="5:5" x14ac:dyDescent="0.3">
      <c r="E14353"/>
    </row>
    <row r="14354" spans="5:5" x14ac:dyDescent="0.3">
      <c r="E14354"/>
    </row>
    <row r="14355" spans="5:5" x14ac:dyDescent="0.3">
      <c r="E14355"/>
    </row>
    <row r="14356" spans="5:5" x14ac:dyDescent="0.3">
      <c r="E14356"/>
    </row>
    <row r="14357" spans="5:5" x14ac:dyDescent="0.3">
      <c r="E14357"/>
    </row>
    <row r="14358" spans="5:5" x14ac:dyDescent="0.3">
      <c r="E14358"/>
    </row>
    <row r="14359" spans="5:5" x14ac:dyDescent="0.3">
      <c r="E14359"/>
    </row>
    <row r="14360" spans="5:5" x14ac:dyDescent="0.3">
      <c r="E14360"/>
    </row>
    <row r="14361" spans="5:5" x14ac:dyDescent="0.3">
      <c r="E14361"/>
    </row>
    <row r="14362" spans="5:5" x14ac:dyDescent="0.3">
      <c r="E14362"/>
    </row>
    <row r="14363" spans="5:5" x14ac:dyDescent="0.3">
      <c r="E14363"/>
    </row>
    <row r="14364" spans="5:5" x14ac:dyDescent="0.3">
      <c r="E14364"/>
    </row>
    <row r="14365" spans="5:5" x14ac:dyDescent="0.3">
      <c r="E14365"/>
    </row>
    <row r="14366" spans="5:5" x14ac:dyDescent="0.3">
      <c r="E14366"/>
    </row>
    <row r="14367" spans="5:5" x14ac:dyDescent="0.3">
      <c r="E14367"/>
    </row>
    <row r="14368" spans="5:5" x14ac:dyDescent="0.3">
      <c r="E14368"/>
    </row>
    <row r="14369" spans="5:5" x14ac:dyDescent="0.3">
      <c r="E14369"/>
    </row>
    <row r="14370" spans="5:5" x14ac:dyDescent="0.3">
      <c r="E14370"/>
    </row>
    <row r="14371" spans="5:5" x14ac:dyDescent="0.3">
      <c r="E14371"/>
    </row>
    <row r="14372" spans="5:5" x14ac:dyDescent="0.3">
      <c r="E14372"/>
    </row>
    <row r="14373" spans="5:5" x14ac:dyDescent="0.3">
      <c r="E14373"/>
    </row>
    <row r="14374" spans="5:5" x14ac:dyDescent="0.3">
      <c r="E14374"/>
    </row>
    <row r="14375" spans="5:5" x14ac:dyDescent="0.3">
      <c r="E14375"/>
    </row>
    <row r="14376" spans="5:5" x14ac:dyDescent="0.3">
      <c r="E14376"/>
    </row>
    <row r="14377" spans="5:5" x14ac:dyDescent="0.3">
      <c r="E14377"/>
    </row>
    <row r="14378" spans="5:5" x14ac:dyDescent="0.3">
      <c r="E14378"/>
    </row>
    <row r="14379" spans="5:5" x14ac:dyDescent="0.3">
      <c r="E14379"/>
    </row>
    <row r="14380" spans="5:5" x14ac:dyDescent="0.3">
      <c r="E14380"/>
    </row>
    <row r="14381" spans="5:5" x14ac:dyDescent="0.3">
      <c r="E14381"/>
    </row>
    <row r="14382" spans="5:5" x14ac:dyDescent="0.3">
      <c r="E14382"/>
    </row>
    <row r="14383" spans="5:5" x14ac:dyDescent="0.3">
      <c r="E14383"/>
    </row>
    <row r="14384" spans="5:5" x14ac:dyDescent="0.3">
      <c r="E14384"/>
    </row>
    <row r="14385" spans="5:5" x14ac:dyDescent="0.3">
      <c r="E14385"/>
    </row>
    <row r="14386" spans="5:5" x14ac:dyDescent="0.3">
      <c r="E14386"/>
    </row>
    <row r="14387" spans="5:5" x14ac:dyDescent="0.3">
      <c r="E14387"/>
    </row>
    <row r="14388" spans="5:5" x14ac:dyDescent="0.3">
      <c r="E14388"/>
    </row>
    <row r="14389" spans="5:5" x14ac:dyDescent="0.3">
      <c r="E14389"/>
    </row>
    <row r="14390" spans="5:5" x14ac:dyDescent="0.3">
      <c r="E14390"/>
    </row>
    <row r="14391" spans="5:5" x14ac:dyDescent="0.3">
      <c r="E14391"/>
    </row>
    <row r="14392" spans="5:5" x14ac:dyDescent="0.3">
      <c r="E14392"/>
    </row>
    <row r="14393" spans="5:5" x14ac:dyDescent="0.3">
      <c r="E14393"/>
    </row>
    <row r="14394" spans="5:5" x14ac:dyDescent="0.3">
      <c r="E14394"/>
    </row>
    <row r="14395" spans="5:5" x14ac:dyDescent="0.3">
      <c r="E14395"/>
    </row>
    <row r="14396" spans="5:5" x14ac:dyDescent="0.3">
      <c r="E14396"/>
    </row>
    <row r="14397" spans="5:5" x14ac:dyDescent="0.3">
      <c r="E14397"/>
    </row>
    <row r="14398" spans="5:5" x14ac:dyDescent="0.3">
      <c r="E14398"/>
    </row>
    <row r="14399" spans="5:5" x14ac:dyDescent="0.3">
      <c r="E14399"/>
    </row>
    <row r="14400" spans="5:5" x14ac:dyDescent="0.3">
      <c r="E14400"/>
    </row>
    <row r="14401" spans="5:5" x14ac:dyDescent="0.3">
      <c r="E14401"/>
    </row>
    <row r="14402" spans="5:5" x14ac:dyDescent="0.3">
      <c r="E14402"/>
    </row>
    <row r="14403" spans="5:5" x14ac:dyDescent="0.3">
      <c r="E14403"/>
    </row>
    <row r="14404" spans="5:5" x14ac:dyDescent="0.3">
      <c r="E14404"/>
    </row>
    <row r="14405" spans="5:5" x14ac:dyDescent="0.3">
      <c r="E14405"/>
    </row>
    <row r="14406" spans="5:5" x14ac:dyDescent="0.3">
      <c r="E14406"/>
    </row>
    <row r="14407" spans="5:5" x14ac:dyDescent="0.3">
      <c r="E14407"/>
    </row>
    <row r="14408" spans="5:5" x14ac:dyDescent="0.3">
      <c r="E14408"/>
    </row>
    <row r="14409" spans="5:5" x14ac:dyDescent="0.3">
      <c r="E14409"/>
    </row>
    <row r="14410" spans="5:5" x14ac:dyDescent="0.3">
      <c r="E14410"/>
    </row>
    <row r="14411" spans="5:5" x14ac:dyDescent="0.3">
      <c r="E14411"/>
    </row>
    <row r="14412" spans="5:5" x14ac:dyDescent="0.3">
      <c r="E14412"/>
    </row>
    <row r="14413" spans="5:5" x14ac:dyDescent="0.3">
      <c r="E14413"/>
    </row>
    <row r="14414" spans="5:5" x14ac:dyDescent="0.3">
      <c r="E14414"/>
    </row>
    <row r="14415" spans="5:5" x14ac:dyDescent="0.3">
      <c r="E14415"/>
    </row>
    <row r="14416" spans="5:5" x14ac:dyDescent="0.3">
      <c r="E14416"/>
    </row>
    <row r="14417" spans="5:5" x14ac:dyDescent="0.3">
      <c r="E14417"/>
    </row>
    <row r="14418" spans="5:5" x14ac:dyDescent="0.3">
      <c r="E14418"/>
    </row>
    <row r="14419" spans="5:5" x14ac:dyDescent="0.3">
      <c r="E14419"/>
    </row>
    <row r="14420" spans="5:5" x14ac:dyDescent="0.3">
      <c r="E14420"/>
    </row>
    <row r="14421" spans="5:5" x14ac:dyDescent="0.3">
      <c r="E14421"/>
    </row>
    <row r="14422" spans="5:5" x14ac:dyDescent="0.3">
      <c r="E14422"/>
    </row>
    <row r="14423" spans="5:5" x14ac:dyDescent="0.3">
      <c r="E14423"/>
    </row>
    <row r="14424" spans="5:5" x14ac:dyDescent="0.3">
      <c r="E14424"/>
    </row>
    <row r="14425" spans="5:5" x14ac:dyDescent="0.3">
      <c r="E14425"/>
    </row>
    <row r="14426" spans="5:5" x14ac:dyDescent="0.3">
      <c r="E14426"/>
    </row>
    <row r="14427" spans="5:5" x14ac:dyDescent="0.3">
      <c r="E14427"/>
    </row>
    <row r="14428" spans="5:5" x14ac:dyDescent="0.3">
      <c r="E14428"/>
    </row>
    <row r="14429" spans="5:5" x14ac:dyDescent="0.3">
      <c r="E14429"/>
    </row>
    <row r="14430" spans="5:5" x14ac:dyDescent="0.3">
      <c r="E14430"/>
    </row>
    <row r="14431" spans="5:5" x14ac:dyDescent="0.3">
      <c r="E14431"/>
    </row>
    <row r="14432" spans="5:5" x14ac:dyDescent="0.3">
      <c r="E14432"/>
    </row>
    <row r="14433" spans="5:5" x14ac:dyDescent="0.3">
      <c r="E14433"/>
    </row>
    <row r="14434" spans="5:5" x14ac:dyDescent="0.3">
      <c r="E14434"/>
    </row>
    <row r="14435" spans="5:5" x14ac:dyDescent="0.3">
      <c r="E14435"/>
    </row>
    <row r="14436" spans="5:5" x14ac:dyDescent="0.3">
      <c r="E14436"/>
    </row>
    <row r="14437" spans="5:5" x14ac:dyDescent="0.3">
      <c r="E14437"/>
    </row>
    <row r="14438" spans="5:5" x14ac:dyDescent="0.3">
      <c r="E14438"/>
    </row>
    <row r="14439" spans="5:5" x14ac:dyDescent="0.3">
      <c r="E14439"/>
    </row>
    <row r="14440" spans="5:5" x14ac:dyDescent="0.3">
      <c r="E14440"/>
    </row>
    <row r="14441" spans="5:5" x14ac:dyDescent="0.3">
      <c r="E14441"/>
    </row>
    <row r="14442" spans="5:5" x14ac:dyDescent="0.3">
      <c r="E14442"/>
    </row>
    <row r="14443" spans="5:5" x14ac:dyDescent="0.3">
      <c r="E14443"/>
    </row>
    <row r="14444" spans="5:5" x14ac:dyDescent="0.3">
      <c r="E14444"/>
    </row>
    <row r="14445" spans="5:5" x14ac:dyDescent="0.3">
      <c r="E14445"/>
    </row>
    <row r="14446" spans="5:5" x14ac:dyDescent="0.3">
      <c r="E14446"/>
    </row>
    <row r="14447" spans="5:5" x14ac:dyDescent="0.3">
      <c r="E14447"/>
    </row>
    <row r="14448" spans="5:5" x14ac:dyDescent="0.3">
      <c r="E14448"/>
    </row>
    <row r="14449" spans="5:5" x14ac:dyDescent="0.3">
      <c r="E14449"/>
    </row>
    <row r="14450" spans="5:5" x14ac:dyDescent="0.3">
      <c r="E14450"/>
    </row>
    <row r="14451" spans="5:5" x14ac:dyDescent="0.3">
      <c r="E14451"/>
    </row>
    <row r="14452" spans="5:5" x14ac:dyDescent="0.3">
      <c r="E14452"/>
    </row>
    <row r="14453" spans="5:5" x14ac:dyDescent="0.3">
      <c r="E14453"/>
    </row>
    <row r="14454" spans="5:5" x14ac:dyDescent="0.3">
      <c r="E14454"/>
    </row>
    <row r="14455" spans="5:5" x14ac:dyDescent="0.3">
      <c r="E14455"/>
    </row>
    <row r="14456" spans="5:5" x14ac:dyDescent="0.3">
      <c r="E14456"/>
    </row>
    <row r="14457" spans="5:5" x14ac:dyDescent="0.3">
      <c r="E14457"/>
    </row>
    <row r="14458" spans="5:5" x14ac:dyDescent="0.3">
      <c r="E14458"/>
    </row>
    <row r="14459" spans="5:5" x14ac:dyDescent="0.3">
      <c r="E14459"/>
    </row>
    <row r="14460" spans="5:5" x14ac:dyDescent="0.3">
      <c r="E14460"/>
    </row>
    <row r="14461" spans="5:5" x14ac:dyDescent="0.3">
      <c r="E14461"/>
    </row>
    <row r="14462" spans="5:5" x14ac:dyDescent="0.3">
      <c r="E14462"/>
    </row>
    <row r="14463" spans="5:5" x14ac:dyDescent="0.3">
      <c r="E14463"/>
    </row>
    <row r="14464" spans="5:5" x14ac:dyDescent="0.3">
      <c r="E14464"/>
    </row>
    <row r="14465" spans="5:5" x14ac:dyDescent="0.3">
      <c r="E14465"/>
    </row>
    <row r="14466" spans="5:5" x14ac:dyDescent="0.3">
      <c r="E14466"/>
    </row>
    <row r="14467" spans="5:5" x14ac:dyDescent="0.3">
      <c r="E14467"/>
    </row>
    <row r="14468" spans="5:5" x14ac:dyDescent="0.3">
      <c r="E14468"/>
    </row>
    <row r="14469" spans="5:5" x14ac:dyDescent="0.3">
      <c r="E14469"/>
    </row>
    <row r="14470" spans="5:5" x14ac:dyDescent="0.3">
      <c r="E14470"/>
    </row>
    <row r="14471" spans="5:5" x14ac:dyDescent="0.3">
      <c r="E14471"/>
    </row>
    <row r="14472" spans="5:5" x14ac:dyDescent="0.3">
      <c r="E14472"/>
    </row>
    <row r="14473" spans="5:5" x14ac:dyDescent="0.3">
      <c r="E14473"/>
    </row>
    <row r="14474" spans="5:5" x14ac:dyDescent="0.3">
      <c r="E14474"/>
    </row>
    <row r="14475" spans="5:5" x14ac:dyDescent="0.3">
      <c r="E14475"/>
    </row>
    <row r="14476" spans="5:5" x14ac:dyDescent="0.3">
      <c r="E14476"/>
    </row>
    <row r="14477" spans="5:5" x14ac:dyDescent="0.3">
      <c r="E14477"/>
    </row>
    <row r="14478" spans="5:5" x14ac:dyDescent="0.3">
      <c r="E14478"/>
    </row>
    <row r="14479" spans="5:5" x14ac:dyDescent="0.3">
      <c r="E14479"/>
    </row>
    <row r="14480" spans="5:5" x14ac:dyDescent="0.3">
      <c r="E14480"/>
    </row>
    <row r="14481" spans="5:5" x14ac:dyDescent="0.3">
      <c r="E14481"/>
    </row>
    <row r="14482" spans="5:5" x14ac:dyDescent="0.3">
      <c r="E14482"/>
    </row>
    <row r="14483" spans="5:5" x14ac:dyDescent="0.3">
      <c r="E14483"/>
    </row>
    <row r="14484" spans="5:5" x14ac:dyDescent="0.3">
      <c r="E14484"/>
    </row>
    <row r="14485" spans="5:5" x14ac:dyDescent="0.3">
      <c r="E14485"/>
    </row>
    <row r="14486" spans="5:5" x14ac:dyDescent="0.3">
      <c r="E14486"/>
    </row>
    <row r="14487" spans="5:5" x14ac:dyDescent="0.3">
      <c r="E14487"/>
    </row>
    <row r="14488" spans="5:5" x14ac:dyDescent="0.3">
      <c r="E14488"/>
    </row>
    <row r="14489" spans="5:5" x14ac:dyDescent="0.3">
      <c r="E14489"/>
    </row>
    <row r="14490" spans="5:5" x14ac:dyDescent="0.3">
      <c r="E14490"/>
    </row>
    <row r="14491" spans="5:5" x14ac:dyDescent="0.3">
      <c r="E14491"/>
    </row>
    <row r="14492" spans="5:5" x14ac:dyDescent="0.3">
      <c r="E14492"/>
    </row>
    <row r="14493" spans="5:5" x14ac:dyDescent="0.3">
      <c r="E14493"/>
    </row>
    <row r="14494" spans="5:5" x14ac:dyDescent="0.3">
      <c r="E14494"/>
    </row>
    <row r="14495" spans="5:5" x14ac:dyDescent="0.3">
      <c r="E14495"/>
    </row>
    <row r="14496" spans="5:5" x14ac:dyDescent="0.3">
      <c r="E14496"/>
    </row>
    <row r="14497" spans="5:5" x14ac:dyDescent="0.3">
      <c r="E14497"/>
    </row>
    <row r="14498" spans="5:5" x14ac:dyDescent="0.3">
      <c r="E14498"/>
    </row>
    <row r="14499" spans="5:5" x14ac:dyDescent="0.3">
      <c r="E14499"/>
    </row>
    <row r="14500" spans="5:5" x14ac:dyDescent="0.3">
      <c r="E14500"/>
    </row>
    <row r="14501" spans="5:5" x14ac:dyDescent="0.3">
      <c r="E14501"/>
    </row>
    <row r="14502" spans="5:5" x14ac:dyDescent="0.3">
      <c r="E14502"/>
    </row>
    <row r="14503" spans="5:5" x14ac:dyDescent="0.3">
      <c r="E14503"/>
    </row>
    <row r="14504" spans="5:5" x14ac:dyDescent="0.3">
      <c r="E14504"/>
    </row>
    <row r="14505" spans="5:5" x14ac:dyDescent="0.3">
      <c r="E14505"/>
    </row>
    <row r="14506" spans="5:5" x14ac:dyDescent="0.3">
      <c r="E14506"/>
    </row>
    <row r="14507" spans="5:5" x14ac:dyDescent="0.3">
      <c r="E14507"/>
    </row>
    <row r="14508" spans="5:5" x14ac:dyDescent="0.3">
      <c r="E14508"/>
    </row>
    <row r="14509" spans="5:5" x14ac:dyDescent="0.3">
      <c r="E14509"/>
    </row>
    <row r="14510" spans="5:5" x14ac:dyDescent="0.3">
      <c r="E14510"/>
    </row>
    <row r="14511" spans="5:5" x14ac:dyDescent="0.3">
      <c r="E14511"/>
    </row>
    <row r="14512" spans="5:5" x14ac:dyDescent="0.3">
      <c r="E14512"/>
    </row>
    <row r="14513" spans="5:5" x14ac:dyDescent="0.3">
      <c r="E14513"/>
    </row>
    <row r="14514" spans="5:5" x14ac:dyDescent="0.3">
      <c r="E14514"/>
    </row>
    <row r="14515" spans="5:5" x14ac:dyDescent="0.3">
      <c r="E14515"/>
    </row>
    <row r="14516" spans="5:5" x14ac:dyDescent="0.3">
      <c r="E14516"/>
    </row>
    <row r="14517" spans="5:5" x14ac:dyDescent="0.3">
      <c r="E14517"/>
    </row>
    <row r="14518" spans="5:5" x14ac:dyDescent="0.3">
      <c r="E14518"/>
    </row>
    <row r="14519" spans="5:5" x14ac:dyDescent="0.3">
      <c r="E14519"/>
    </row>
    <row r="14520" spans="5:5" x14ac:dyDescent="0.3">
      <c r="E14520"/>
    </row>
    <row r="14521" spans="5:5" x14ac:dyDescent="0.3">
      <c r="E14521"/>
    </row>
    <row r="14522" spans="5:5" x14ac:dyDescent="0.3">
      <c r="E14522"/>
    </row>
    <row r="14523" spans="5:5" x14ac:dyDescent="0.3">
      <c r="E14523"/>
    </row>
    <row r="14524" spans="5:5" x14ac:dyDescent="0.3">
      <c r="E14524"/>
    </row>
    <row r="14525" spans="5:5" x14ac:dyDescent="0.3">
      <c r="E14525"/>
    </row>
    <row r="14526" spans="5:5" x14ac:dyDescent="0.3">
      <c r="E14526"/>
    </row>
    <row r="14527" spans="5:5" x14ac:dyDescent="0.3">
      <c r="E14527"/>
    </row>
    <row r="14528" spans="5:5" x14ac:dyDescent="0.3">
      <c r="E14528"/>
    </row>
    <row r="14529" spans="5:5" x14ac:dyDescent="0.3">
      <c r="E14529"/>
    </row>
    <row r="14530" spans="5:5" x14ac:dyDescent="0.3">
      <c r="E14530"/>
    </row>
    <row r="14531" spans="5:5" x14ac:dyDescent="0.3">
      <c r="E14531"/>
    </row>
    <row r="14532" spans="5:5" x14ac:dyDescent="0.3">
      <c r="E14532"/>
    </row>
    <row r="14533" spans="5:5" x14ac:dyDescent="0.3">
      <c r="E14533"/>
    </row>
    <row r="14534" spans="5:5" x14ac:dyDescent="0.3">
      <c r="E14534"/>
    </row>
    <row r="14535" spans="5:5" x14ac:dyDescent="0.3">
      <c r="E14535"/>
    </row>
    <row r="14536" spans="5:5" x14ac:dyDescent="0.3">
      <c r="E14536"/>
    </row>
    <row r="14537" spans="5:5" x14ac:dyDescent="0.3">
      <c r="E14537"/>
    </row>
    <row r="14538" spans="5:5" x14ac:dyDescent="0.3">
      <c r="E14538"/>
    </row>
    <row r="14539" spans="5:5" x14ac:dyDescent="0.3">
      <c r="E14539"/>
    </row>
    <row r="14540" spans="5:5" x14ac:dyDescent="0.3">
      <c r="E14540"/>
    </row>
    <row r="14541" spans="5:5" x14ac:dyDescent="0.3">
      <c r="E14541"/>
    </row>
    <row r="14542" spans="5:5" x14ac:dyDescent="0.3">
      <c r="E14542"/>
    </row>
    <row r="14543" spans="5:5" x14ac:dyDescent="0.3">
      <c r="E14543"/>
    </row>
    <row r="14544" spans="5:5" x14ac:dyDescent="0.3">
      <c r="E14544"/>
    </row>
    <row r="14545" spans="5:5" x14ac:dyDescent="0.3">
      <c r="E14545"/>
    </row>
    <row r="14546" spans="5:5" x14ac:dyDescent="0.3">
      <c r="E14546"/>
    </row>
    <row r="14547" spans="5:5" x14ac:dyDescent="0.3">
      <c r="E14547"/>
    </row>
    <row r="14548" spans="5:5" x14ac:dyDescent="0.3">
      <c r="E14548"/>
    </row>
    <row r="14549" spans="5:5" x14ac:dyDescent="0.3">
      <c r="E14549"/>
    </row>
    <row r="14550" spans="5:5" x14ac:dyDescent="0.3">
      <c r="E14550"/>
    </row>
    <row r="14551" spans="5:5" x14ac:dyDescent="0.3">
      <c r="E14551"/>
    </row>
    <row r="14552" spans="5:5" x14ac:dyDescent="0.3">
      <c r="E14552"/>
    </row>
    <row r="14553" spans="5:5" x14ac:dyDescent="0.3">
      <c r="E14553"/>
    </row>
    <row r="14554" spans="5:5" x14ac:dyDescent="0.3">
      <c r="E14554"/>
    </row>
    <row r="14555" spans="5:5" x14ac:dyDescent="0.3">
      <c r="E14555"/>
    </row>
    <row r="14556" spans="5:5" x14ac:dyDescent="0.3">
      <c r="E14556"/>
    </row>
    <row r="14557" spans="5:5" x14ac:dyDescent="0.3">
      <c r="E14557"/>
    </row>
    <row r="14558" spans="5:5" x14ac:dyDescent="0.3">
      <c r="E14558"/>
    </row>
    <row r="14559" spans="5:5" x14ac:dyDescent="0.3">
      <c r="E14559"/>
    </row>
    <row r="14560" spans="5:5" x14ac:dyDescent="0.3">
      <c r="E14560"/>
    </row>
    <row r="14561" spans="5:5" x14ac:dyDescent="0.3">
      <c r="E14561"/>
    </row>
    <row r="14562" spans="5:5" x14ac:dyDescent="0.3">
      <c r="E14562"/>
    </row>
    <row r="14563" spans="5:5" x14ac:dyDescent="0.3">
      <c r="E14563"/>
    </row>
    <row r="14564" spans="5:5" x14ac:dyDescent="0.3">
      <c r="E14564"/>
    </row>
    <row r="14565" spans="5:5" x14ac:dyDescent="0.3">
      <c r="E14565"/>
    </row>
    <row r="14566" spans="5:5" x14ac:dyDescent="0.3">
      <c r="E14566"/>
    </row>
    <row r="14567" spans="5:5" x14ac:dyDescent="0.3">
      <c r="E14567"/>
    </row>
    <row r="14568" spans="5:5" x14ac:dyDescent="0.3">
      <c r="E14568"/>
    </row>
    <row r="14569" spans="5:5" x14ac:dyDescent="0.3">
      <c r="E14569"/>
    </row>
    <row r="14570" spans="5:5" x14ac:dyDescent="0.3">
      <c r="E14570"/>
    </row>
    <row r="14571" spans="5:5" x14ac:dyDescent="0.3">
      <c r="E14571"/>
    </row>
    <row r="14572" spans="5:5" x14ac:dyDescent="0.3">
      <c r="E14572"/>
    </row>
    <row r="14573" spans="5:5" x14ac:dyDescent="0.3">
      <c r="E14573"/>
    </row>
    <row r="14574" spans="5:5" x14ac:dyDescent="0.3">
      <c r="E14574"/>
    </row>
    <row r="14575" spans="5:5" x14ac:dyDescent="0.3">
      <c r="E14575"/>
    </row>
    <row r="14576" spans="5:5" x14ac:dyDescent="0.3">
      <c r="E14576"/>
    </row>
    <row r="14577" spans="5:5" x14ac:dyDescent="0.3">
      <c r="E14577"/>
    </row>
    <row r="14578" spans="5:5" x14ac:dyDescent="0.3">
      <c r="E14578"/>
    </row>
    <row r="14579" spans="5:5" x14ac:dyDescent="0.3">
      <c r="E14579"/>
    </row>
    <row r="14580" spans="5:5" x14ac:dyDescent="0.3">
      <c r="E14580"/>
    </row>
    <row r="14581" spans="5:5" x14ac:dyDescent="0.3">
      <c r="E14581"/>
    </row>
    <row r="14582" spans="5:5" x14ac:dyDescent="0.3">
      <c r="E14582"/>
    </row>
    <row r="14583" spans="5:5" x14ac:dyDescent="0.3">
      <c r="E14583"/>
    </row>
    <row r="14584" spans="5:5" x14ac:dyDescent="0.3">
      <c r="E14584"/>
    </row>
    <row r="14585" spans="5:5" x14ac:dyDescent="0.3">
      <c r="E14585"/>
    </row>
    <row r="14586" spans="5:5" x14ac:dyDescent="0.3">
      <c r="E14586"/>
    </row>
    <row r="14587" spans="5:5" x14ac:dyDescent="0.3">
      <c r="E14587"/>
    </row>
    <row r="14588" spans="5:5" x14ac:dyDescent="0.3">
      <c r="E14588"/>
    </row>
    <row r="14589" spans="5:5" x14ac:dyDescent="0.3">
      <c r="E14589"/>
    </row>
    <row r="14590" spans="5:5" x14ac:dyDescent="0.3">
      <c r="E14590"/>
    </row>
    <row r="14591" spans="5:5" x14ac:dyDescent="0.3">
      <c r="E14591"/>
    </row>
    <row r="14592" spans="5:5" x14ac:dyDescent="0.3">
      <c r="E14592"/>
    </row>
    <row r="14593" spans="5:5" x14ac:dyDescent="0.3">
      <c r="E14593"/>
    </row>
    <row r="14594" spans="5:5" x14ac:dyDescent="0.3">
      <c r="E14594"/>
    </row>
    <row r="14595" spans="5:5" x14ac:dyDescent="0.3">
      <c r="E14595"/>
    </row>
    <row r="14596" spans="5:5" x14ac:dyDescent="0.3">
      <c r="E14596"/>
    </row>
    <row r="14597" spans="5:5" x14ac:dyDescent="0.3">
      <c r="E14597"/>
    </row>
    <row r="14598" spans="5:5" x14ac:dyDescent="0.3">
      <c r="E14598"/>
    </row>
    <row r="14599" spans="5:5" x14ac:dyDescent="0.3">
      <c r="E14599"/>
    </row>
    <row r="14600" spans="5:5" x14ac:dyDescent="0.3">
      <c r="E14600"/>
    </row>
    <row r="14601" spans="5:5" x14ac:dyDescent="0.3">
      <c r="E14601"/>
    </row>
    <row r="14602" spans="5:5" x14ac:dyDescent="0.3">
      <c r="E14602"/>
    </row>
    <row r="14603" spans="5:5" x14ac:dyDescent="0.3">
      <c r="E14603"/>
    </row>
    <row r="14604" spans="5:5" x14ac:dyDescent="0.3">
      <c r="E14604"/>
    </row>
    <row r="14605" spans="5:5" x14ac:dyDescent="0.3">
      <c r="E14605"/>
    </row>
    <row r="14606" spans="5:5" x14ac:dyDescent="0.3">
      <c r="E14606"/>
    </row>
    <row r="14607" spans="5:5" x14ac:dyDescent="0.3">
      <c r="E14607"/>
    </row>
    <row r="14608" spans="5:5" x14ac:dyDescent="0.3">
      <c r="E14608"/>
    </row>
    <row r="14609" spans="5:5" x14ac:dyDescent="0.3">
      <c r="E14609"/>
    </row>
    <row r="14610" spans="5:5" x14ac:dyDescent="0.3">
      <c r="E14610"/>
    </row>
    <row r="14611" spans="5:5" x14ac:dyDescent="0.3">
      <c r="E14611"/>
    </row>
    <row r="14612" spans="5:5" x14ac:dyDescent="0.3">
      <c r="E14612"/>
    </row>
    <row r="14613" spans="5:5" x14ac:dyDescent="0.3">
      <c r="E14613"/>
    </row>
    <row r="14614" spans="5:5" x14ac:dyDescent="0.3">
      <c r="E14614"/>
    </row>
    <row r="14615" spans="5:5" x14ac:dyDescent="0.3">
      <c r="E14615"/>
    </row>
    <row r="14616" spans="5:5" x14ac:dyDescent="0.3">
      <c r="E14616"/>
    </row>
    <row r="14617" spans="5:5" x14ac:dyDescent="0.3">
      <c r="E14617"/>
    </row>
    <row r="14618" spans="5:5" x14ac:dyDescent="0.3">
      <c r="E14618"/>
    </row>
    <row r="14619" spans="5:5" x14ac:dyDescent="0.3">
      <c r="E14619"/>
    </row>
    <row r="14620" spans="5:5" x14ac:dyDescent="0.3">
      <c r="E14620"/>
    </row>
    <row r="14621" spans="5:5" x14ac:dyDescent="0.3">
      <c r="E14621"/>
    </row>
    <row r="14622" spans="5:5" x14ac:dyDescent="0.3">
      <c r="E14622"/>
    </row>
    <row r="14623" spans="5:5" x14ac:dyDescent="0.3">
      <c r="E14623"/>
    </row>
    <row r="14624" spans="5:5" x14ac:dyDescent="0.3">
      <c r="E14624"/>
    </row>
    <row r="14625" spans="5:5" x14ac:dyDescent="0.3">
      <c r="E14625"/>
    </row>
    <row r="14626" spans="5:5" x14ac:dyDescent="0.3">
      <c r="E14626"/>
    </row>
    <row r="14627" spans="5:5" x14ac:dyDescent="0.3">
      <c r="E14627"/>
    </row>
    <row r="14628" spans="5:5" x14ac:dyDescent="0.3">
      <c r="E14628"/>
    </row>
    <row r="14629" spans="5:5" x14ac:dyDescent="0.3">
      <c r="E14629"/>
    </row>
    <row r="14630" spans="5:5" x14ac:dyDescent="0.3">
      <c r="E14630"/>
    </row>
    <row r="14631" spans="5:5" x14ac:dyDescent="0.3">
      <c r="E14631"/>
    </row>
    <row r="14632" spans="5:5" x14ac:dyDescent="0.3">
      <c r="E14632"/>
    </row>
    <row r="14633" spans="5:5" x14ac:dyDescent="0.3">
      <c r="E14633"/>
    </row>
    <row r="14634" spans="5:5" x14ac:dyDescent="0.3">
      <c r="E14634"/>
    </row>
    <row r="14635" spans="5:5" x14ac:dyDescent="0.3">
      <c r="E14635"/>
    </row>
    <row r="14636" spans="5:5" x14ac:dyDescent="0.3">
      <c r="E14636"/>
    </row>
    <row r="14637" spans="5:5" x14ac:dyDescent="0.3">
      <c r="E14637"/>
    </row>
    <row r="14638" spans="5:5" x14ac:dyDescent="0.3">
      <c r="E14638"/>
    </row>
    <row r="14639" spans="5:5" x14ac:dyDescent="0.3">
      <c r="E14639"/>
    </row>
    <row r="14640" spans="5:5" x14ac:dyDescent="0.3">
      <c r="E14640"/>
    </row>
    <row r="14641" spans="5:5" x14ac:dyDescent="0.3">
      <c r="E14641"/>
    </row>
    <row r="14642" spans="5:5" x14ac:dyDescent="0.3">
      <c r="E14642"/>
    </row>
    <row r="14643" spans="5:5" x14ac:dyDescent="0.3">
      <c r="E14643"/>
    </row>
    <row r="14644" spans="5:5" x14ac:dyDescent="0.3">
      <c r="E14644"/>
    </row>
    <row r="14645" spans="5:5" x14ac:dyDescent="0.3">
      <c r="E14645"/>
    </row>
    <row r="14646" spans="5:5" x14ac:dyDescent="0.3">
      <c r="E14646"/>
    </row>
    <row r="14647" spans="5:5" x14ac:dyDescent="0.3">
      <c r="E14647"/>
    </row>
    <row r="14648" spans="5:5" x14ac:dyDescent="0.3">
      <c r="E14648"/>
    </row>
    <row r="14649" spans="5:5" x14ac:dyDescent="0.3">
      <c r="E14649"/>
    </row>
    <row r="14650" spans="5:5" x14ac:dyDescent="0.3">
      <c r="E14650"/>
    </row>
    <row r="14651" spans="5:5" x14ac:dyDescent="0.3">
      <c r="E14651"/>
    </row>
    <row r="14652" spans="5:5" x14ac:dyDescent="0.3">
      <c r="E14652"/>
    </row>
    <row r="14653" spans="5:5" x14ac:dyDescent="0.3">
      <c r="E14653"/>
    </row>
    <row r="14654" spans="5:5" x14ac:dyDescent="0.3">
      <c r="E14654"/>
    </row>
    <row r="14655" spans="5:5" x14ac:dyDescent="0.3">
      <c r="E14655"/>
    </row>
    <row r="14656" spans="5:5" x14ac:dyDescent="0.3">
      <c r="E14656"/>
    </row>
    <row r="14657" spans="5:5" x14ac:dyDescent="0.3">
      <c r="E14657"/>
    </row>
    <row r="14658" spans="5:5" x14ac:dyDescent="0.3">
      <c r="E14658"/>
    </row>
    <row r="14659" spans="5:5" x14ac:dyDescent="0.3">
      <c r="E14659"/>
    </row>
    <row r="14660" spans="5:5" x14ac:dyDescent="0.3">
      <c r="E14660"/>
    </row>
    <row r="14661" spans="5:5" x14ac:dyDescent="0.3">
      <c r="E14661"/>
    </row>
    <row r="14662" spans="5:5" x14ac:dyDescent="0.3">
      <c r="E14662"/>
    </row>
    <row r="14663" spans="5:5" x14ac:dyDescent="0.3">
      <c r="E14663"/>
    </row>
    <row r="14664" spans="5:5" x14ac:dyDescent="0.3">
      <c r="E14664"/>
    </row>
    <row r="14665" spans="5:5" x14ac:dyDescent="0.3">
      <c r="E14665"/>
    </row>
    <row r="14666" spans="5:5" x14ac:dyDescent="0.3">
      <c r="E14666"/>
    </row>
    <row r="14667" spans="5:5" x14ac:dyDescent="0.3">
      <c r="E14667"/>
    </row>
    <row r="14668" spans="5:5" x14ac:dyDescent="0.3">
      <c r="E14668"/>
    </row>
    <row r="14669" spans="5:5" x14ac:dyDescent="0.3">
      <c r="E14669"/>
    </row>
    <row r="14670" spans="5:5" x14ac:dyDescent="0.3">
      <c r="E14670"/>
    </row>
    <row r="14671" spans="5:5" x14ac:dyDescent="0.3">
      <c r="E14671"/>
    </row>
    <row r="14672" spans="5:5" x14ac:dyDescent="0.3">
      <c r="E14672"/>
    </row>
    <row r="14673" spans="5:5" x14ac:dyDescent="0.3">
      <c r="E14673"/>
    </row>
    <row r="14674" spans="5:5" x14ac:dyDescent="0.3">
      <c r="E14674"/>
    </row>
    <row r="14675" spans="5:5" x14ac:dyDescent="0.3">
      <c r="E14675"/>
    </row>
    <row r="14676" spans="5:5" x14ac:dyDescent="0.3">
      <c r="E14676"/>
    </row>
    <row r="14677" spans="5:5" x14ac:dyDescent="0.3">
      <c r="E14677"/>
    </row>
    <row r="14678" spans="5:5" x14ac:dyDescent="0.3">
      <c r="E14678"/>
    </row>
    <row r="14679" spans="5:5" x14ac:dyDescent="0.3">
      <c r="E14679"/>
    </row>
    <row r="14680" spans="5:5" x14ac:dyDescent="0.3">
      <c r="E14680"/>
    </row>
    <row r="14681" spans="5:5" x14ac:dyDescent="0.3">
      <c r="E14681"/>
    </row>
    <row r="14682" spans="5:5" x14ac:dyDescent="0.3">
      <c r="E14682"/>
    </row>
    <row r="14683" spans="5:5" x14ac:dyDescent="0.3">
      <c r="E14683"/>
    </row>
    <row r="14684" spans="5:5" x14ac:dyDescent="0.3">
      <c r="E14684"/>
    </row>
    <row r="14685" spans="5:5" x14ac:dyDescent="0.3">
      <c r="E14685"/>
    </row>
    <row r="14686" spans="5:5" x14ac:dyDescent="0.3">
      <c r="E14686"/>
    </row>
    <row r="14687" spans="5:5" x14ac:dyDescent="0.3">
      <c r="E14687"/>
    </row>
    <row r="14688" spans="5:5" x14ac:dyDescent="0.3">
      <c r="E14688"/>
    </row>
    <row r="14689" spans="5:5" x14ac:dyDescent="0.3">
      <c r="E14689"/>
    </row>
    <row r="14690" spans="5:5" x14ac:dyDescent="0.3">
      <c r="E14690"/>
    </row>
    <row r="14691" spans="5:5" x14ac:dyDescent="0.3">
      <c r="E14691"/>
    </row>
    <row r="14692" spans="5:5" x14ac:dyDescent="0.3">
      <c r="E14692"/>
    </row>
    <row r="14693" spans="5:5" x14ac:dyDescent="0.3">
      <c r="E14693"/>
    </row>
    <row r="14694" spans="5:5" x14ac:dyDescent="0.3">
      <c r="E14694"/>
    </row>
    <row r="14695" spans="5:5" x14ac:dyDescent="0.3">
      <c r="E14695"/>
    </row>
    <row r="14696" spans="5:5" x14ac:dyDescent="0.3">
      <c r="E14696"/>
    </row>
    <row r="14697" spans="5:5" x14ac:dyDescent="0.3">
      <c r="E14697"/>
    </row>
    <row r="14698" spans="5:5" x14ac:dyDescent="0.3">
      <c r="E14698"/>
    </row>
    <row r="14699" spans="5:5" x14ac:dyDescent="0.3">
      <c r="E14699"/>
    </row>
    <row r="14700" spans="5:5" x14ac:dyDescent="0.3">
      <c r="E14700"/>
    </row>
    <row r="14701" spans="5:5" x14ac:dyDescent="0.3">
      <c r="E14701"/>
    </row>
    <row r="14702" spans="5:5" x14ac:dyDescent="0.3">
      <c r="E14702"/>
    </row>
    <row r="14703" spans="5:5" x14ac:dyDescent="0.3">
      <c r="E14703"/>
    </row>
    <row r="14704" spans="5:5" x14ac:dyDescent="0.3">
      <c r="E14704"/>
    </row>
    <row r="14705" spans="5:5" x14ac:dyDescent="0.3">
      <c r="E14705"/>
    </row>
    <row r="14706" spans="5:5" x14ac:dyDescent="0.3">
      <c r="E14706"/>
    </row>
    <row r="14707" spans="5:5" x14ac:dyDescent="0.3">
      <c r="E14707"/>
    </row>
    <row r="14708" spans="5:5" x14ac:dyDescent="0.3">
      <c r="E14708"/>
    </row>
    <row r="14709" spans="5:5" x14ac:dyDescent="0.3">
      <c r="E14709"/>
    </row>
    <row r="14710" spans="5:5" x14ac:dyDescent="0.3">
      <c r="E14710"/>
    </row>
    <row r="14711" spans="5:5" x14ac:dyDescent="0.3">
      <c r="E14711"/>
    </row>
    <row r="14712" spans="5:5" x14ac:dyDescent="0.3">
      <c r="E14712"/>
    </row>
    <row r="14713" spans="5:5" x14ac:dyDescent="0.3">
      <c r="E14713"/>
    </row>
    <row r="14714" spans="5:5" x14ac:dyDescent="0.3">
      <c r="E14714"/>
    </row>
    <row r="14715" spans="5:5" x14ac:dyDescent="0.3">
      <c r="E14715"/>
    </row>
    <row r="14716" spans="5:5" x14ac:dyDescent="0.3">
      <c r="E14716"/>
    </row>
    <row r="14717" spans="5:5" x14ac:dyDescent="0.3">
      <c r="E14717"/>
    </row>
    <row r="14718" spans="5:5" x14ac:dyDescent="0.3">
      <c r="E14718"/>
    </row>
    <row r="14719" spans="5:5" x14ac:dyDescent="0.3">
      <c r="E14719"/>
    </row>
    <row r="14720" spans="5:5" x14ac:dyDescent="0.3">
      <c r="E14720"/>
    </row>
    <row r="14721" spans="5:5" x14ac:dyDescent="0.3">
      <c r="E14721"/>
    </row>
    <row r="14722" spans="5:5" x14ac:dyDescent="0.3">
      <c r="E14722"/>
    </row>
    <row r="14723" spans="5:5" x14ac:dyDescent="0.3">
      <c r="E14723"/>
    </row>
    <row r="14724" spans="5:5" x14ac:dyDescent="0.3">
      <c r="E14724"/>
    </row>
    <row r="14725" spans="5:5" x14ac:dyDescent="0.3">
      <c r="E14725"/>
    </row>
    <row r="14726" spans="5:5" x14ac:dyDescent="0.3">
      <c r="E14726"/>
    </row>
    <row r="14727" spans="5:5" x14ac:dyDescent="0.3">
      <c r="E14727"/>
    </row>
    <row r="14728" spans="5:5" x14ac:dyDescent="0.3">
      <c r="E14728"/>
    </row>
    <row r="14729" spans="5:5" x14ac:dyDescent="0.3">
      <c r="E14729"/>
    </row>
    <row r="14730" spans="5:5" x14ac:dyDescent="0.3">
      <c r="E14730"/>
    </row>
    <row r="14731" spans="5:5" x14ac:dyDescent="0.3">
      <c r="E14731"/>
    </row>
    <row r="14732" spans="5:5" x14ac:dyDescent="0.3">
      <c r="E14732"/>
    </row>
    <row r="14733" spans="5:5" x14ac:dyDescent="0.3">
      <c r="E14733"/>
    </row>
    <row r="14734" spans="5:5" x14ac:dyDescent="0.3">
      <c r="E14734"/>
    </row>
    <row r="14735" spans="5:5" x14ac:dyDescent="0.3">
      <c r="E14735"/>
    </row>
    <row r="14736" spans="5:5" x14ac:dyDescent="0.3">
      <c r="E14736"/>
    </row>
    <row r="14737" spans="5:5" x14ac:dyDescent="0.3">
      <c r="E14737"/>
    </row>
    <row r="14738" spans="5:5" x14ac:dyDescent="0.3">
      <c r="E14738"/>
    </row>
    <row r="14739" spans="5:5" x14ac:dyDescent="0.3">
      <c r="E14739"/>
    </row>
    <row r="14740" spans="5:5" x14ac:dyDescent="0.3">
      <c r="E14740"/>
    </row>
    <row r="14741" spans="5:5" x14ac:dyDescent="0.3">
      <c r="E14741"/>
    </row>
    <row r="14742" spans="5:5" x14ac:dyDescent="0.3">
      <c r="E14742"/>
    </row>
    <row r="14743" spans="5:5" x14ac:dyDescent="0.3">
      <c r="E14743"/>
    </row>
    <row r="14744" spans="5:5" x14ac:dyDescent="0.3">
      <c r="E14744"/>
    </row>
    <row r="14745" spans="5:5" x14ac:dyDescent="0.3">
      <c r="E14745"/>
    </row>
    <row r="14746" spans="5:5" x14ac:dyDescent="0.3">
      <c r="E14746"/>
    </row>
    <row r="14747" spans="5:5" x14ac:dyDescent="0.3">
      <c r="E14747"/>
    </row>
    <row r="14748" spans="5:5" x14ac:dyDescent="0.3">
      <c r="E14748"/>
    </row>
    <row r="14749" spans="5:5" x14ac:dyDescent="0.3">
      <c r="E14749"/>
    </row>
    <row r="14750" spans="5:5" x14ac:dyDescent="0.3">
      <c r="E14750"/>
    </row>
    <row r="14751" spans="5:5" x14ac:dyDescent="0.3">
      <c r="E14751"/>
    </row>
    <row r="14752" spans="5:5" x14ac:dyDescent="0.3">
      <c r="E14752"/>
    </row>
    <row r="14753" spans="5:5" x14ac:dyDescent="0.3">
      <c r="E14753"/>
    </row>
    <row r="14754" spans="5:5" x14ac:dyDescent="0.3">
      <c r="E14754"/>
    </row>
    <row r="14755" spans="5:5" x14ac:dyDescent="0.3">
      <c r="E14755"/>
    </row>
    <row r="14756" spans="5:5" x14ac:dyDescent="0.3">
      <c r="E14756"/>
    </row>
    <row r="14757" spans="5:5" x14ac:dyDescent="0.3">
      <c r="E14757"/>
    </row>
    <row r="14758" spans="5:5" x14ac:dyDescent="0.3">
      <c r="E14758"/>
    </row>
    <row r="14759" spans="5:5" x14ac:dyDescent="0.3">
      <c r="E14759"/>
    </row>
    <row r="14760" spans="5:5" x14ac:dyDescent="0.3">
      <c r="E14760"/>
    </row>
    <row r="14761" spans="5:5" x14ac:dyDescent="0.3">
      <c r="E14761"/>
    </row>
    <row r="14762" spans="5:5" x14ac:dyDescent="0.3">
      <c r="E14762"/>
    </row>
    <row r="14763" spans="5:5" x14ac:dyDescent="0.3">
      <c r="E14763"/>
    </row>
    <row r="14764" spans="5:5" x14ac:dyDescent="0.3">
      <c r="E14764"/>
    </row>
    <row r="14765" spans="5:5" x14ac:dyDescent="0.3">
      <c r="E14765"/>
    </row>
    <row r="14766" spans="5:5" x14ac:dyDescent="0.3">
      <c r="E14766"/>
    </row>
    <row r="14767" spans="5:5" x14ac:dyDescent="0.3">
      <c r="E14767"/>
    </row>
    <row r="14768" spans="5:5" x14ac:dyDescent="0.3">
      <c r="E14768"/>
    </row>
    <row r="14769" spans="5:5" x14ac:dyDescent="0.3">
      <c r="E14769"/>
    </row>
    <row r="14770" spans="5:5" x14ac:dyDescent="0.3">
      <c r="E14770"/>
    </row>
    <row r="14771" spans="5:5" x14ac:dyDescent="0.3">
      <c r="E14771"/>
    </row>
    <row r="14772" spans="5:5" x14ac:dyDescent="0.3">
      <c r="E14772"/>
    </row>
    <row r="14773" spans="5:5" x14ac:dyDescent="0.3">
      <c r="E14773"/>
    </row>
    <row r="14774" spans="5:5" x14ac:dyDescent="0.3">
      <c r="E14774"/>
    </row>
    <row r="14775" spans="5:5" x14ac:dyDescent="0.3">
      <c r="E14775"/>
    </row>
    <row r="14776" spans="5:5" x14ac:dyDescent="0.3">
      <c r="E14776"/>
    </row>
    <row r="14777" spans="5:5" x14ac:dyDescent="0.3">
      <c r="E14777"/>
    </row>
    <row r="14778" spans="5:5" x14ac:dyDescent="0.3">
      <c r="E14778"/>
    </row>
    <row r="14779" spans="5:5" x14ac:dyDescent="0.3">
      <c r="E14779"/>
    </row>
    <row r="14780" spans="5:5" x14ac:dyDescent="0.3">
      <c r="E14780"/>
    </row>
    <row r="14781" spans="5:5" x14ac:dyDescent="0.3">
      <c r="E14781"/>
    </row>
    <row r="14782" spans="5:5" x14ac:dyDescent="0.3">
      <c r="E14782"/>
    </row>
    <row r="14783" spans="5:5" x14ac:dyDescent="0.3">
      <c r="E14783"/>
    </row>
    <row r="14784" spans="5:5" x14ac:dyDescent="0.3">
      <c r="E14784"/>
    </row>
    <row r="14785" spans="5:5" x14ac:dyDescent="0.3">
      <c r="E14785"/>
    </row>
    <row r="14786" spans="5:5" x14ac:dyDescent="0.3">
      <c r="E14786"/>
    </row>
    <row r="14787" spans="5:5" x14ac:dyDescent="0.3">
      <c r="E14787"/>
    </row>
    <row r="14788" spans="5:5" x14ac:dyDescent="0.3">
      <c r="E14788"/>
    </row>
    <row r="14789" spans="5:5" x14ac:dyDescent="0.3">
      <c r="E14789"/>
    </row>
    <row r="14790" spans="5:5" x14ac:dyDescent="0.3">
      <c r="E14790"/>
    </row>
    <row r="14791" spans="5:5" x14ac:dyDescent="0.3">
      <c r="E14791"/>
    </row>
    <row r="14792" spans="5:5" x14ac:dyDescent="0.3">
      <c r="E14792"/>
    </row>
    <row r="14793" spans="5:5" x14ac:dyDescent="0.3">
      <c r="E14793"/>
    </row>
    <row r="14794" spans="5:5" x14ac:dyDescent="0.3">
      <c r="E14794"/>
    </row>
    <row r="14795" spans="5:5" x14ac:dyDescent="0.3">
      <c r="E14795"/>
    </row>
    <row r="14796" spans="5:5" x14ac:dyDescent="0.3">
      <c r="E14796"/>
    </row>
    <row r="14797" spans="5:5" x14ac:dyDescent="0.3">
      <c r="E14797"/>
    </row>
    <row r="14798" spans="5:5" x14ac:dyDescent="0.3">
      <c r="E14798"/>
    </row>
    <row r="14799" spans="5:5" x14ac:dyDescent="0.3">
      <c r="E14799"/>
    </row>
    <row r="14800" spans="5:5" x14ac:dyDescent="0.3">
      <c r="E14800"/>
    </row>
    <row r="14801" spans="5:5" x14ac:dyDescent="0.3">
      <c r="E14801"/>
    </row>
    <row r="14802" spans="5:5" x14ac:dyDescent="0.3">
      <c r="E14802"/>
    </row>
    <row r="14803" spans="5:5" x14ac:dyDescent="0.3">
      <c r="E14803"/>
    </row>
    <row r="14804" spans="5:5" x14ac:dyDescent="0.3">
      <c r="E14804"/>
    </row>
    <row r="14805" spans="5:5" x14ac:dyDescent="0.3">
      <c r="E14805"/>
    </row>
    <row r="14806" spans="5:5" x14ac:dyDescent="0.3">
      <c r="E14806"/>
    </row>
    <row r="14807" spans="5:5" x14ac:dyDescent="0.3">
      <c r="E14807"/>
    </row>
    <row r="14808" spans="5:5" x14ac:dyDescent="0.3">
      <c r="E14808"/>
    </row>
    <row r="14809" spans="5:5" x14ac:dyDescent="0.3">
      <c r="E14809"/>
    </row>
    <row r="14810" spans="5:5" x14ac:dyDescent="0.3">
      <c r="E14810"/>
    </row>
    <row r="14811" spans="5:5" x14ac:dyDescent="0.3">
      <c r="E14811"/>
    </row>
    <row r="14812" spans="5:5" x14ac:dyDescent="0.3">
      <c r="E14812"/>
    </row>
    <row r="14813" spans="5:5" x14ac:dyDescent="0.3">
      <c r="E14813"/>
    </row>
    <row r="14814" spans="5:5" x14ac:dyDescent="0.3">
      <c r="E14814"/>
    </row>
    <row r="14815" spans="5:5" x14ac:dyDescent="0.3">
      <c r="E14815"/>
    </row>
    <row r="14816" spans="5:5" x14ac:dyDescent="0.3">
      <c r="E14816"/>
    </row>
    <row r="14817" spans="5:5" x14ac:dyDescent="0.3">
      <c r="E14817"/>
    </row>
    <row r="14818" spans="5:5" x14ac:dyDescent="0.3">
      <c r="E14818"/>
    </row>
    <row r="14819" spans="5:5" x14ac:dyDescent="0.3">
      <c r="E14819"/>
    </row>
    <row r="14820" spans="5:5" x14ac:dyDescent="0.3">
      <c r="E14820"/>
    </row>
    <row r="14821" spans="5:5" x14ac:dyDescent="0.3">
      <c r="E14821"/>
    </row>
    <row r="14822" spans="5:5" x14ac:dyDescent="0.3">
      <c r="E14822"/>
    </row>
    <row r="14823" spans="5:5" x14ac:dyDescent="0.3">
      <c r="E14823"/>
    </row>
    <row r="14824" spans="5:5" x14ac:dyDescent="0.3">
      <c r="E14824"/>
    </row>
    <row r="14825" spans="5:5" x14ac:dyDescent="0.3">
      <c r="E14825"/>
    </row>
    <row r="14826" spans="5:5" x14ac:dyDescent="0.3">
      <c r="E14826"/>
    </row>
    <row r="14827" spans="5:5" x14ac:dyDescent="0.3">
      <c r="E14827"/>
    </row>
    <row r="14828" spans="5:5" x14ac:dyDescent="0.3">
      <c r="E14828"/>
    </row>
    <row r="14829" spans="5:5" x14ac:dyDescent="0.3">
      <c r="E14829"/>
    </row>
    <row r="14830" spans="5:5" x14ac:dyDescent="0.3">
      <c r="E14830"/>
    </row>
    <row r="14831" spans="5:5" x14ac:dyDescent="0.3">
      <c r="E14831"/>
    </row>
    <row r="14832" spans="5:5" x14ac:dyDescent="0.3">
      <c r="E14832"/>
    </row>
    <row r="14833" spans="5:5" x14ac:dyDescent="0.3">
      <c r="E14833"/>
    </row>
    <row r="14834" spans="5:5" x14ac:dyDescent="0.3">
      <c r="E14834"/>
    </row>
    <row r="14835" spans="5:5" x14ac:dyDescent="0.3">
      <c r="E14835"/>
    </row>
    <row r="14836" spans="5:5" x14ac:dyDescent="0.3">
      <c r="E14836"/>
    </row>
    <row r="14837" spans="5:5" x14ac:dyDescent="0.3">
      <c r="E14837"/>
    </row>
    <row r="14838" spans="5:5" x14ac:dyDescent="0.3">
      <c r="E14838"/>
    </row>
    <row r="14839" spans="5:5" x14ac:dyDescent="0.3">
      <c r="E14839"/>
    </row>
    <row r="14840" spans="5:5" x14ac:dyDescent="0.3">
      <c r="E14840"/>
    </row>
    <row r="14841" spans="5:5" x14ac:dyDescent="0.3">
      <c r="E14841"/>
    </row>
    <row r="14842" spans="5:5" x14ac:dyDescent="0.3">
      <c r="E14842"/>
    </row>
    <row r="14843" spans="5:5" x14ac:dyDescent="0.3">
      <c r="E14843"/>
    </row>
    <row r="14844" spans="5:5" x14ac:dyDescent="0.3">
      <c r="E14844"/>
    </row>
    <row r="14845" spans="5:5" x14ac:dyDescent="0.3">
      <c r="E14845"/>
    </row>
    <row r="14846" spans="5:5" x14ac:dyDescent="0.3">
      <c r="E14846"/>
    </row>
    <row r="14847" spans="5:5" x14ac:dyDescent="0.3">
      <c r="E14847"/>
    </row>
    <row r="14848" spans="5:5" x14ac:dyDescent="0.3">
      <c r="E14848"/>
    </row>
    <row r="14849" spans="5:5" x14ac:dyDescent="0.3">
      <c r="E14849"/>
    </row>
    <row r="14850" spans="5:5" x14ac:dyDescent="0.3">
      <c r="E14850"/>
    </row>
    <row r="14851" spans="5:5" x14ac:dyDescent="0.3">
      <c r="E14851"/>
    </row>
    <row r="14852" spans="5:5" x14ac:dyDescent="0.3">
      <c r="E14852"/>
    </row>
    <row r="14853" spans="5:5" x14ac:dyDescent="0.3">
      <c r="E14853"/>
    </row>
    <row r="14854" spans="5:5" x14ac:dyDescent="0.3">
      <c r="E14854"/>
    </row>
    <row r="14855" spans="5:5" x14ac:dyDescent="0.3">
      <c r="E14855"/>
    </row>
    <row r="14856" spans="5:5" x14ac:dyDescent="0.3">
      <c r="E14856"/>
    </row>
    <row r="14857" spans="5:5" x14ac:dyDescent="0.3">
      <c r="E14857"/>
    </row>
    <row r="14858" spans="5:5" x14ac:dyDescent="0.3">
      <c r="E14858"/>
    </row>
    <row r="14859" spans="5:5" x14ac:dyDescent="0.3">
      <c r="E14859"/>
    </row>
    <row r="14860" spans="5:5" x14ac:dyDescent="0.3">
      <c r="E14860"/>
    </row>
    <row r="14861" spans="5:5" x14ac:dyDescent="0.3">
      <c r="E14861"/>
    </row>
    <row r="14862" spans="5:5" x14ac:dyDescent="0.3">
      <c r="E14862"/>
    </row>
    <row r="14863" spans="5:5" x14ac:dyDescent="0.3">
      <c r="E14863"/>
    </row>
    <row r="14864" spans="5:5" x14ac:dyDescent="0.3">
      <c r="E14864"/>
    </row>
    <row r="14865" spans="5:5" x14ac:dyDescent="0.3">
      <c r="E14865"/>
    </row>
    <row r="14866" spans="5:5" x14ac:dyDescent="0.3">
      <c r="E14866"/>
    </row>
    <row r="14867" spans="5:5" x14ac:dyDescent="0.3">
      <c r="E14867"/>
    </row>
    <row r="14868" spans="5:5" x14ac:dyDescent="0.3">
      <c r="E14868"/>
    </row>
    <row r="14869" spans="5:5" x14ac:dyDescent="0.3">
      <c r="E14869"/>
    </row>
    <row r="14870" spans="5:5" x14ac:dyDescent="0.3">
      <c r="E14870"/>
    </row>
    <row r="14871" spans="5:5" x14ac:dyDescent="0.3">
      <c r="E14871"/>
    </row>
    <row r="14872" spans="5:5" x14ac:dyDescent="0.3">
      <c r="E14872"/>
    </row>
    <row r="14873" spans="5:5" x14ac:dyDescent="0.3">
      <c r="E14873"/>
    </row>
    <row r="14874" spans="5:5" x14ac:dyDescent="0.3">
      <c r="E14874"/>
    </row>
    <row r="14875" spans="5:5" x14ac:dyDescent="0.3">
      <c r="E14875"/>
    </row>
    <row r="14876" spans="5:5" x14ac:dyDescent="0.3">
      <c r="E14876"/>
    </row>
    <row r="14877" spans="5:5" x14ac:dyDescent="0.3">
      <c r="E14877"/>
    </row>
    <row r="14878" spans="5:5" x14ac:dyDescent="0.3">
      <c r="E14878"/>
    </row>
    <row r="14879" spans="5:5" x14ac:dyDescent="0.3">
      <c r="E14879"/>
    </row>
    <row r="14880" spans="5:5" x14ac:dyDescent="0.3">
      <c r="E14880"/>
    </row>
    <row r="14881" spans="5:5" x14ac:dyDescent="0.3">
      <c r="E14881"/>
    </row>
    <row r="14882" spans="5:5" x14ac:dyDescent="0.3">
      <c r="E14882"/>
    </row>
    <row r="14883" spans="5:5" x14ac:dyDescent="0.3">
      <c r="E14883"/>
    </row>
    <row r="14884" spans="5:5" x14ac:dyDescent="0.3">
      <c r="E14884"/>
    </row>
    <row r="14885" spans="5:5" x14ac:dyDescent="0.3">
      <c r="E14885"/>
    </row>
    <row r="14886" spans="5:5" x14ac:dyDescent="0.3">
      <c r="E14886"/>
    </row>
    <row r="14887" spans="5:5" x14ac:dyDescent="0.3">
      <c r="E14887"/>
    </row>
    <row r="14888" spans="5:5" x14ac:dyDescent="0.3">
      <c r="E14888"/>
    </row>
    <row r="14889" spans="5:5" x14ac:dyDescent="0.3">
      <c r="E14889"/>
    </row>
    <row r="14890" spans="5:5" x14ac:dyDescent="0.3">
      <c r="E14890"/>
    </row>
    <row r="14891" spans="5:5" x14ac:dyDescent="0.3">
      <c r="E14891"/>
    </row>
    <row r="14892" spans="5:5" x14ac:dyDescent="0.3">
      <c r="E14892"/>
    </row>
    <row r="14893" spans="5:5" x14ac:dyDescent="0.3">
      <c r="E14893"/>
    </row>
    <row r="14894" spans="5:5" x14ac:dyDescent="0.3">
      <c r="E14894"/>
    </row>
    <row r="14895" spans="5:5" x14ac:dyDescent="0.3">
      <c r="E14895"/>
    </row>
    <row r="14896" spans="5:5" x14ac:dyDescent="0.3">
      <c r="E14896"/>
    </row>
    <row r="14897" spans="5:5" x14ac:dyDescent="0.3">
      <c r="E14897"/>
    </row>
    <row r="14898" spans="5:5" x14ac:dyDescent="0.3">
      <c r="E14898"/>
    </row>
    <row r="14899" spans="5:5" x14ac:dyDescent="0.3">
      <c r="E14899"/>
    </row>
    <row r="14900" spans="5:5" x14ac:dyDescent="0.3">
      <c r="E14900"/>
    </row>
    <row r="14901" spans="5:5" x14ac:dyDescent="0.3">
      <c r="E14901"/>
    </row>
    <row r="14902" spans="5:5" x14ac:dyDescent="0.3">
      <c r="E14902"/>
    </row>
    <row r="14903" spans="5:5" x14ac:dyDescent="0.3">
      <c r="E14903"/>
    </row>
    <row r="14904" spans="5:5" x14ac:dyDescent="0.3">
      <c r="E14904"/>
    </row>
    <row r="14905" spans="5:5" x14ac:dyDescent="0.3">
      <c r="E14905"/>
    </row>
    <row r="14906" spans="5:5" x14ac:dyDescent="0.3">
      <c r="E14906"/>
    </row>
    <row r="14907" spans="5:5" x14ac:dyDescent="0.3">
      <c r="E14907"/>
    </row>
    <row r="14908" spans="5:5" x14ac:dyDescent="0.3">
      <c r="E14908"/>
    </row>
    <row r="14909" spans="5:5" x14ac:dyDescent="0.3">
      <c r="E14909"/>
    </row>
    <row r="14910" spans="5:5" x14ac:dyDescent="0.3">
      <c r="E14910"/>
    </row>
    <row r="14911" spans="5:5" x14ac:dyDescent="0.3">
      <c r="E14911"/>
    </row>
    <row r="14912" spans="5:5" x14ac:dyDescent="0.3">
      <c r="E14912"/>
    </row>
    <row r="14913" spans="5:5" x14ac:dyDescent="0.3">
      <c r="E14913"/>
    </row>
    <row r="14914" spans="5:5" x14ac:dyDescent="0.3">
      <c r="E14914"/>
    </row>
    <row r="14915" spans="5:5" x14ac:dyDescent="0.3">
      <c r="E14915"/>
    </row>
    <row r="14916" spans="5:5" x14ac:dyDescent="0.3">
      <c r="E14916"/>
    </row>
    <row r="14917" spans="5:5" x14ac:dyDescent="0.3">
      <c r="E14917"/>
    </row>
    <row r="14918" spans="5:5" x14ac:dyDescent="0.3">
      <c r="E14918"/>
    </row>
    <row r="14919" spans="5:5" x14ac:dyDescent="0.3">
      <c r="E14919"/>
    </row>
    <row r="14920" spans="5:5" x14ac:dyDescent="0.3">
      <c r="E14920"/>
    </row>
    <row r="14921" spans="5:5" x14ac:dyDescent="0.3">
      <c r="E14921"/>
    </row>
    <row r="14922" spans="5:5" x14ac:dyDescent="0.3">
      <c r="E14922"/>
    </row>
    <row r="14923" spans="5:5" x14ac:dyDescent="0.3">
      <c r="E14923"/>
    </row>
    <row r="14924" spans="5:5" x14ac:dyDescent="0.3">
      <c r="E14924"/>
    </row>
    <row r="14925" spans="5:5" x14ac:dyDescent="0.3">
      <c r="E14925"/>
    </row>
    <row r="14926" spans="5:5" x14ac:dyDescent="0.3">
      <c r="E14926"/>
    </row>
    <row r="14927" spans="5:5" x14ac:dyDescent="0.3">
      <c r="E14927"/>
    </row>
    <row r="14928" spans="5:5" x14ac:dyDescent="0.3">
      <c r="E14928"/>
    </row>
    <row r="14929" spans="5:5" x14ac:dyDescent="0.3">
      <c r="E14929"/>
    </row>
    <row r="14930" spans="5:5" x14ac:dyDescent="0.3">
      <c r="E14930"/>
    </row>
    <row r="14931" spans="5:5" x14ac:dyDescent="0.3">
      <c r="E14931"/>
    </row>
    <row r="14932" spans="5:5" x14ac:dyDescent="0.3">
      <c r="E14932"/>
    </row>
    <row r="14933" spans="5:5" x14ac:dyDescent="0.3">
      <c r="E14933"/>
    </row>
    <row r="14934" spans="5:5" x14ac:dyDescent="0.3">
      <c r="E14934"/>
    </row>
    <row r="14935" spans="5:5" x14ac:dyDescent="0.3">
      <c r="E14935"/>
    </row>
    <row r="14936" spans="5:5" x14ac:dyDescent="0.3">
      <c r="E14936"/>
    </row>
    <row r="14937" spans="5:5" x14ac:dyDescent="0.3">
      <c r="E14937"/>
    </row>
    <row r="14938" spans="5:5" x14ac:dyDescent="0.3">
      <c r="E14938"/>
    </row>
    <row r="14939" spans="5:5" x14ac:dyDescent="0.3">
      <c r="E14939"/>
    </row>
    <row r="14940" spans="5:5" x14ac:dyDescent="0.3">
      <c r="E14940"/>
    </row>
    <row r="14941" spans="5:5" x14ac:dyDescent="0.3">
      <c r="E14941"/>
    </row>
    <row r="14942" spans="5:5" x14ac:dyDescent="0.3">
      <c r="E14942"/>
    </row>
    <row r="14943" spans="5:5" x14ac:dyDescent="0.3">
      <c r="E14943"/>
    </row>
    <row r="14944" spans="5:5" x14ac:dyDescent="0.3">
      <c r="E14944"/>
    </row>
    <row r="14945" spans="5:5" x14ac:dyDescent="0.3">
      <c r="E14945"/>
    </row>
    <row r="14946" spans="5:5" x14ac:dyDescent="0.3">
      <c r="E14946"/>
    </row>
    <row r="14947" spans="5:5" x14ac:dyDescent="0.3">
      <c r="E14947"/>
    </row>
    <row r="14948" spans="5:5" x14ac:dyDescent="0.3">
      <c r="E14948"/>
    </row>
    <row r="14949" spans="5:5" x14ac:dyDescent="0.3">
      <c r="E14949"/>
    </row>
    <row r="14950" spans="5:5" x14ac:dyDescent="0.3">
      <c r="E14950"/>
    </row>
    <row r="14951" spans="5:5" x14ac:dyDescent="0.3">
      <c r="E14951"/>
    </row>
    <row r="14952" spans="5:5" x14ac:dyDescent="0.3">
      <c r="E14952"/>
    </row>
    <row r="14953" spans="5:5" x14ac:dyDescent="0.3">
      <c r="E14953"/>
    </row>
    <row r="14954" spans="5:5" x14ac:dyDescent="0.3">
      <c r="E14954"/>
    </row>
    <row r="14955" spans="5:5" x14ac:dyDescent="0.3">
      <c r="E14955"/>
    </row>
    <row r="14956" spans="5:5" x14ac:dyDescent="0.3">
      <c r="E14956"/>
    </row>
    <row r="14957" spans="5:5" x14ac:dyDescent="0.3">
      <c r="E14957"/>
    </row>
    <row r="14958" spans="5:5" x14ac:dyDescent="0.3">
      <c r="E14958"/>
    </row>
    <row r="14959" spans="5:5" x14ac:dyDescent="0.3">
      <c r="E14959"/>
    </row>
    <row r="14960" spans="5:5" x14ac:dyDescent="0.3">
      <c r="E14960"/>
    </row>
    <row r="14961" spans="5:5" x14ac:dyDescent="0.3">
      <c r="E14961"/>
    </row>
    <row r="14962" spans="5:5" x14ac:dyDescent="0.3">
      <c r="E14962"/>
    </row>
    <row r="14963" spans="5:5" x14ac:dyDescent="0.3">
      <c r="E14963"/>
    </row>
    <row r="14964" spans="5:5" x14ac:dyDescent="0.3">
      <c r="E14964"/>
    </row>
    <row r="14965" spans="5:5" x14ac:dyDescent="0.3">
      <c r="E14965"/>
    </row>
    <row r="14966" spans="5:5" x14ac:dyDescent="0.3">
      <c r="E14966"/>
    </row>
    <row r="14967" spans="5:5" x14ac:dyDescent="0.3">
      <c r="E14967"/>
    </row>
    <row r="14968" spans="5:5" x14ac:dyDescent="0.3">
      <c r="E14968"/>
    </row>
    <row r="14969" spans="5:5" x14ac:dyDescent="0.3">
      <c r="E14969"/>
    </row>
    <row r="14970" spans="5:5" x14ac:dyDescent="0.3">
      <c r="E14970"/>
    </row>
    <row r="14971" spans="5:5" x14ac:dyDescent="0.3">
      <c r="E14971"/>
    </row>
    <row r="14972" spans="5:5" x14ac:dyDescent="0.3">
      <c r="E14972"/>
    </row>
    <row r="14973" spans="5:5" x14ac:dyDescent="0.3">
      <c r="E14973"/>
    </row>
    <row r="14974" spans="5:5" x14ac:dyDescent="0.3">
      <c r="E14974"/>
    </row>
    <row r="14975" spans="5:5" x14ac:dyDescent="0.3">
      <c r="E14975"/>
    </row>
    <row r="14976" spans="5:5" x14ac:dyDescent="0.3">
      <c r="E14976"/>
    </row>
    <row r="14977" spans="5:5" x14ac:dyDescent="0.3">
      <c r="E14977"/>
    </row>
    <row r="14978" spans="5:5" x14ac:dyDescent="0.3">
      <c r="E14978"/>
    </row>
    <row r="14979" spans="5:5" x14ac:dyDescent="0.3">
      <c r="E14979"/>
    </row>
    <row r="14980" spans="5:5" x14ac:dyDescent="0.3">
      <c r="E14980"/>
    </row>
    <row r="14981" spans="5:5" x14ac:dyDescent="0.3">
      <c r="E14981"/>
    </row>
    <row r="14982" spans="5:5" x14ac:dyDescent="0.3">
      <c r="E14982"/>
    </row>
    <row r="14983" spans="5:5" x14ac:dyDescent="0.3">
      <c r="E14983"/>
    </row>
    <row r="14984" spans="5:5" x14ac:dyDescent="0.3">
      <c r="E14984"/>
    </row>
    <row r="14985" spans="5:5" x14ac:dyDescent="0.3">
      <c r="E14985"/>
    </row>
    <row r="14986" spans="5:5" x14ac:dyDescent="0.3">
      <c r="E14986"/>
    </row>
    <row r="14987" spans="5:5" x14ac:dyDescent="0.3">
      <c r="E14987"/>
    </row>
    <row r="14988" spans="5:5" x14ac:dyDescent="0.3">
      <c r="E14988"/>
    </row>
    <row r="14989" spans="5:5" x14ac:dyDescent="0.3">
      <c r="E14989"/>
    </row>
    <row r="14990" spans="5:5" x14ac:dyDescent="0.3">
      <c r="E14990"/>
    </row>
    <row r="14991" spans="5:5" x14ac:dyDescent="0.3">
      <c r="E14991"/>
    </row>
    <row r="14992" spans="5:5" x14ac:dyDescent="0.3">
      <c r="E14992"/>
    </row>
    <row r="14993" spans="5:5" x14ac:dyDescent="0.3">
      <c r="E14993"/>
    </row>
    <row r="14994" spans="5:5" x14ac:dyDescent="0.3">
      <c r="E14994"/>
    </row>
    <row r="14995" spans="5:5" x14ac:dyDescent="0.3">
      <c r="E14995"/>
    </row>
    <row r="14996" spans="5:5" x14ac:dyDescent="0.3">
      <c r="E14996"/>
    </row>
    <row r="14997" spans="5:5" x14ac:dyDescent="0.3">
      <c r="E14997"/>
    </row>
    <row r="14998" spans="5:5" x14ac:dyDescent="0.3">
      <c r="E14998"/>
    </row>
    <row r="14999" spans="5:5" x14ac:dyDescent="0.3">
      <c r="E14999"/>
    </row>
    <row r="15000" spans="5:5" x14ac:dyDescent="0.3">
      <c r="E15000"/>
    </row>
    <row r="15001" spans="5:5" x14ac:dyDescent="0.3">
      <c r="E15001"/>
    </row>
    <row r="15002" spans="5:5" x14ac:dyDescent="0.3">
      <c r="E15002"/>
    </row>
    <row r="15003" spans="5:5" x14ac:dyDescent="0.3">
      <c r="E15003"/>
    </row>
    <row r="15004" spans="5:5" x14ac:dyDescent="0.3">
      <c r="E15004"/>
    </row>
    <row r="15005" spans="5:5" x14ac:dyDescent="0.3">
      <c r="E15005"/>
    </row>
    <row r="15006" spans="5:5" x14ac:dyDescent="0.3">
      <c r="E15006"/>
    </row>
    <row r="15007" spans="5:5" x14ac:dyDescent="0.3">
      <c r="E15007"/>
    </row>
    <row r="15008" spans="5:5" x14ac:dyDescent="0.3">
      <c r="E15008"/>
    </row>
    <row r="15009" spans="5:5" x14ac:dyDescent="0.3">
      <c r="E15009"/>
    </row>
    <row r="15010" spans="5:5" x14ac:dyDescent="0.3">
      <c r="E15010"/>
    </row>
    <row r="15011" spans="5:5" x14ac:dyDescent="0.3">
      <c r="E15011"/>
    </row>
    <row r="15012" spans="5:5" x14ac:dyDescent="0.3">
      <c r="E15012"/>
    </row>
    <row r="15013" spans="5:5" x14ac:dyDescent="0.3">
      <c r="E15013"/>
    </row>
    <row r="15014" spans="5:5" x14ac:dyDescent="0.3">
      <c r="E15014"/>
    </row>
    <row r="15015" spans="5:5" x14ac:dyDescent="0.3">
      <c r="E15015"/>
    </row>
    <row r="15016" spans="5:5" x14ac:dyDescent="0.3">
      <c r="E15016"/>
    </row>
    <row r="15017" spans="5:5" x14ac:dyDescent="0.3">
      <c r="E15017"/>
    </row>
    <row r="15018" spans="5:5" x14ac:dyDescent="0.3">
      <c r="E15018"/>
    </row>
    <row r="15019" spans="5:5" x14ac:dyDescent="0.3">
      <c r="E15019"/>
    </row>
    <row r="15020" spans="5:5" x14ac:dyDescent="0.3">
      <c r="E15020"/>
    </row>
    <row r="15021" spans="5:5" x14ac:dyDescent="0.3">
      <c r="E15021"/>
    </row>
    <row r="15022" spans="5:5" x14ac:dyDescent="0.3">
      <c r="E15022"/>
    </row>
    <row r="15023" spans="5:5" x14ac:dyDescent="0.3">
      <c r="E15023"/>
    </row>
    <row r="15024" spans="5:5" x14ac:dyDescent="0.3">
      <c r="E15024"/>
    </row>
    <row r="15025" spans="5:5" x14ac:dyDescent="0.3">
      <c r="E15025"/>
    </row>
    <row r="15026" spans="5:5" x14ac:dyDescent="0.3">
      <c r="E15026"/>
    </row>
    <row r="15027" spans="5:5" x14ac:dyDescent="0.3">
      <c r="E15027"/>
    </row>
    <row r="15028" spans="5:5" x14ac:dyDescent="0.3">
      <c r="E15028"/>
    </row>
    <row r="15029" spans="5:5" x14ac:dyDescent="0.3">
      <c r="E15029"/>
    </row>
    <row r="15030" spans="5:5" x14ac:dyDescent="0.3">
      <c r="E15030"/>
    </row>
    <row r="15031" spans="5:5" x14ac:dyDescent="0.3">
      <c r="E15031"/>
    </row>
    <row r="15032" spans="5:5" x14ac:dyDescent="0.3">
      <c r="E15032"/>
    </row>
    <row r="15033" spans="5:5" x14ac:dyDescent="0.3">
      <c r="E15033"/>
    </row>
    <row r="15034" spans="5:5" x14ac:dyDescent="0.3">
      <c r="E15034"/>
    </row>
    <row r="15035" spans="5:5" x14ac:dyDescent="0.3">
      <c r="E15035"/>
    </row>
    <row r="15036" spans="5:5" x14ac:dyDescent="0.3">
      <c r="E15036"/>
    </row>
    <row r="15037" spans="5:5" x14ac:dyDescent="0.3">
      <c r="E15037"/>
    </row>
    <row r="15038" spans="5:5" x14ac:dyDescent="0.3">
      <c r="E15038"/>
    </row>
    <row r="15039" spans="5:5" x14ac:dyDescent="0.3">
      <c r="E15039"/>
    </row>
    <row r="15040" spans="5:5" x14ac:dyDescent="0.3">
      <c r="E15040"/>
    </row>
    <row r="15041" spans="5:5" x14ac:dyDescent="0.3">
      <c r="E15041"/>
    </row>
    <row r="15042" spans="5:5" x14ac:dyDescent="0.3">
      <c r="E15042"/>
    </row>
    <row r="15043" spans="5:5" x14ac:dyDescent="0.3">
      <c r="E15043"/>
    </row>
    <row r="15044" spans="5:5" x14ac:dyDescent="0.3">
      <c r="E15044"/>
    </row>
    <row r="15045" spans="5:5" x14ac:dyDescent="0.3">
      <c r="E15045"/>
    </row>
    <row r="15046" spans="5:5" x14ac:dyDescent="0.3">
      <c r="E15046"/>
    </row>
    <row r="15047" spans="5:5" x14ac:dyDescent="0.3">
      <c r="E15047"/>
    </row>
    <row r="15048" spans="5:5" x14ac:dyDescent="0.3">
      <c r="E15048"/>
    </row>
    <row r="15049" spans="5:5" x14ac:dyDescent="0.3">
      <c r="E15049"/>
    </row>
    <row r="15050" spans="5:5" x14ac:dyDescent="0.3">
      <c r="E15050"/>
    </row>
    <row r="15051" spans="5:5" x14ac:dyDescent="0.3">
      <c r="E15051"/>
    </row>
    <row r="15052" spans="5:5" x14ac:dyDescent="0.3">
      <c r="E15052"/>
    </row>
    <row r="15053" spans="5:5" x14ac:dyDescent="0.3">
      <c r="E15053"/>
    </row>
    <row r="15054" spans="5:5" x14ac:dyDescent="0.3">
      <c r="E15054"/>
    </row>
    <row r="15055" spans="5:5" x14ac:dyDescent="0.3">
      <c r="E15055"/>
    </row>
    <row r="15056" spans="5:5" x14ac:dyDescent="0.3">
      <c r="E15056"/>
    </row>
    <row r="15057" spans="5:5" x14ac:dyDescent="0.3">
      <c r="E15057"/>
    </row>
    <row r="15058" spans="5:5" x14ac:dyDescent="0.3">
      <c r="E15058"/>
    </row>
    <row r="15059" spans="5:5" x14ac:dyDescent="0.3">
      <c r="E15059"/>
    </row>
    <row r="15060" spans="5:5" x14ac:dyDescent="0.3">
      <c r="E15060"/>
    </row>
    <row r="15061" spans="5:5" x14ac:dyDescent="0.3">
      <c r="E15061"/>
    </row>
    <row r="15062" spans="5:5" x14ac:dyDescent="0.3">
      <c r="E15062"/>
    </row>
    <row r="15063" spans="5:5" x14ac:dyDescent="0.3">
      <c r="E15063"/>
    </row>
    <row r="15064" spans="5:5" x14ac:dyDescent="0.3">
      <c r="E15064"/>
    </row>
    <row r="15065" spans="5:5" x14ac:dyDescent="0.3">
      <c r="E15065"/>
    </row>
    <row r="15066" spans="5:5" x14ac:dyDescent="0.3">
      <c r="E15066"/>
    </row>
    <row r="15067" spans="5:5" x14ac:dyDescent="0.3">
      <c r="E15067"/>
    </row>
    <row r="15068" spans="5:5" x14ac:dyDescent="0.3">
      <c r="E15068"/>
    </row>
    <row r="15069" spans="5:5" x14ac:dyDescent="0.3">
      <c r="E15069"/>
    </row>
    <row r="15070" spans="5:5" x14ac:dyDescent="0.3">
      <c r="E15070"/>
    </row>
    <row r="15071" spans="5:5" x14ac:dyDescent="0.3">
      <c r="E15071"/>
    </row>
    <row r="15072" spans="5:5" x14ac:dyDescent="0.3">
      <c r="E15072"/>
    </row>
    <row r="15073" spans="5:5" x14ac:dyDescent="0.3">
      <c r="E15073"/>
    </row>
    <row r="15074" spans="5:5" x14ac:dyDescent="0.3">
      <c r="E15074"/>
    </row>
    <row r="15075" spans="5:5" x14ac:dyDescent="0.3">
      <c r="E15075"/>
    </row>
    <row r="15076" spans="5:5" x14ac:dyDescent="0.3">
      <c r="E15076"/>
    </row>
    <row r="15077" spans="5:5" x14ac:dyDescent="0.3">
      <c r="E15077"/>
    </row>
    <row r="15078" spans="5:5" x14ac:dyDescent="0.3">
      <c r="E15078"/>
    </row>
    <row r="15079" spans="5:5" x14ac:dyDescent="0.3">
      <c r="E15079"/>
    </row>
    <row r="15080" spans="5:5" x14ac:dyDescent="0.3">
      <c r="E15080"/>
    </row>
    <row r="15081" spans="5:5" x14ac:dyDescent="0.3">
      <c r="E15081"/>
    </row>
    <row r="15082" spans="5:5" x14ac:dyDescent="0.3">
      <c r="E15082"/>
    </row>
    <row r="15083" spans="5:5" x14ac:dyDescent="0.3">
      <c r="E15083"/>
    </row>
    <row r="15084" spans="5:5" x14ac:dyDescent="0.3">
      <c r="E15084"/>
    </row>
    <row r="15085" spans="5:5" x14ac:dyDescent="0.3">
      <c r="E15085"/>
    </row>
    <row r="15086" spans="5:5" x14ac:dyDescent="0.3">
      <c r="E15086"/>
    </row>
    <row r="15087" spans="5:5" x14ac:dyDescent="0.3">
      <c r="E15087"/>
    </row>
    <row r="15088" spans="5:5" x14ac:dyDescent="0.3">
      <c r="E15088"/>
    </row>
    <row r="15089" spans="5:5" x14ac:dyDescent="0.3">
      <c r="E15089"/>
    </row>
    <row r="15090" spans="5:5" x14ac:dyDescent="0.3">
      <c r="E15090"/>
    </row>
    <row r="15091" spans="5:5" x14ac:dyDescent="0.3">
      <c r="E15091"/>
    </row>
    <row r="15092" spans="5:5" x14ac:dyDescent="0.3">
      <c r="E15092"/>
    </row>
    <row r="15093" spans="5:5" x14ac:dyDescent="0.3">
      <c r="E15093"/>
    </row>
    <row r="15094" spans="5:5" x14ac:dyDescent="0.3">
      <c r="E15094"/>
    </row>
    <row r="15095" spans="5:5" x14ac:dyDescent="0.3">
      <c r="E15095"/>
    </row>
    <row r="15096" spans="5:5" x14ac:dyDescent="0.3">
      <c r="E15096"/>
    </row>
    <row r="15097" spans="5:5" x14ac:dyDescent="0.3">
      <c r="E15097"/>
    </row>
    <row r="15098" spans="5:5" x14ac:dyDescent="0.3">
      <c r="E15098"/>
    </row>
    <row r="15099" spans="5:5" x14ac:dyDescent="0.3">
      <c r="E15099"/>
    </row>
    <row r="15100" spans="5:5" x14ac:dyDescent="0.3">
      <c r="E15100"/>
    </row>
    <row r="15101" spans="5:5" x14ac:dyDescent="0.3">
      <c r="E15101"/>
    </row>
    <row r="15102" spans="5:5" x14ac:dyDescent="0.3">
      <c r="E15102"/>
    </row>
    <row r="15103" spans="5:5" x14ac:dyDescent="0.3">
      <c r="E15103"/>
    </row>
    <row r="15104" spans="5:5" x14ac:dyDescent="0.3">
      <c r="E15104"/>
    </row>
    <row r="15105" spans="5:5" x14ac:dyDescent="0.3">
      <c r="E15105"/>
    </row>
    <row r="15106" spans="5:5" x14ac:dyDescent="0.3">
      <c r="E15106"/>
    </row>
    <row r="15107" spans="5:5" x14ac:dyDescent="0.3">
      <c r="E15107"/>
    </row>
    <row r="15108" spans="5:5" x14ac:dyDescent="0.3">
      <c r="E15108"/>
    </row>
    <row r="15109" spans="5:5" x14ac:dyDescent="0.3">
      <c r="E15109"/>
    </row>
    <row r="15110" spans="5:5" x14ac:dyDescent="0.3">
      <c r="E15110"/>
    </row>
    <row r="15111" spans="5:5" x14ac:dyDescent="0.3">
      <c r="E15111"/>
    </row>
    <row r="15112" spans="5:5" x14ac:dyDescent="0.3">
      <c r="E15112"/>
    </row>
    <row r="15113" spans="5:5" x14ac:dyDescent="0.3">
      <c r="E15113"/>
    </row>
    <row r="15114" spans="5:5" x14ac:dyDescent="0.3">
      <c r="E15114"/>
    </row>
    <row r="15115" spans="5:5" x14ac:dyDescent="0.3">
      <c r="E15115"/>
    </row>
    <row r="15116" spans="5:5" x14ac:dyDescent="0.3">
      <c r="E15116"/>
    </row>
    <row r="15117" spans="5:5" x14ac:dyDescent="0.3">
      <c r="E15117"/>
    </row>
    <row r="15118" spans="5:5" x14ac:dyDescent="0.3">
      <c r="E15118"/>
    </row>
    <row r="15119" spans="5:5" x14ac:dyDescent="0.3">
      <c r="E15119"/>
    </row>
    <row r="15120" spans="5:5" x14ac:dyDescent="0.3">
      <c r="E15120"/>
    </row>
    <row r="15121" spans="5:5" x14ac:dyDescent="0.3">
      <c r="E15121"/>
    </row>
    <row r="15122" spans="5:5" x14ac:dyDescent="0.3">
      <c r="E15122"/>
    </row>
    <row r="15123" spans="5:5" x14ac:dyDescent="0.3">
      <c r="E15123"/>
    </row>
    <row r="15124" spans="5:5" x14ac:dyDescent="0.3">
      <c r="E15124"/>
    </row>
    <row r="15125" spans="5:5" x14ac:dyDescent="0.3">
      <c r="E15125"/>
    </row>
    <row r="15126" spans="5:5" x14ac:dyDescent="0.3">
      <c r="E15126"/>
    </row>
    <row r="15127" spans="5:5" x14ac:dyDescent="0.3">
      <c r="E15127"/>
    </row>
    <row r="15128" spans="5:5" x14ac:dyDescent="0.3">
      <c r="E15128"/>
    </row>
    <row r="15129" spans="5:5" x14ac:dyDescent="0.3">
      <c r="E15129"/>
    </row>
    <row r="15130" spans="5:5" x14ac:dyDescent="0.3">
      <c r="E15130"/>
    </row>
    <row r="15131" spans="5:5" x14ac:dyDescent="0.3">
      <c r="E15131"/>
    </row>
    <row r="15132" spans="5:5" x14ac:dyDescent="0.3">
      <c r="E15132"/>
    </row>
    <row r="15133" spans="5:5" x14ac:dyDescent="0.3">
      <c r="E15133"/>
    </row>
    <row r="15134" spans="5:5" x14ac:dyDescent="0.3">
      <c r="E15134"/>
    </row>
    <row r="15135" spans="5:5" x14ac:dyDescent="0.3">
      <c r="E15135"/>
    </row>
    <row r="15136" spans="5:5" x14ac:dyDescent="0.3">
      <c r="E15136"/>
    </row>
    <row r="15137" spans="5:5" x14ac:dyDescent="0.3">
      <c r="E15137"/>
    </row>
    <row r="15138" spans="5:5" x14ac:dyDescent="0.3">
      <c r="E15138"/>
    </row>
    <row r="15139" spans="5:5" x14ac:dyDescent="0.3">
      <c r="E15139"/>
    </row>
    <row r="15140" spans="5:5" x14ac:dyDescent="0.3">
      <c r="E15140"/>
    </row>
    <row r="15141" spans="5:5" x14ac:dyDescent="0.3">
      <c r="E15141"/>
    </row>
    <row r="15142" spans="5:5" x14ac:dyDescent="0.3">
      <c r="E15142"/>
    </row>
    <row r="15143" spans="5:5" x14ac:dyDescent="0.3">
      <c r="E15143"/>
    </row>
    <row r="15144" spans="5:5" x14ac:dyDescent="0.3">
      <c r="E15144"/>
    </row>
    <row r="15145" spans="5:5" x14ac:dyDescent="0.3">
      <c r="E15145"/>
    </row>
    <row r="15146" spans="5:5" x14ac:dyDescent="0.3">
      <c r="E15146"/>
    </row>
    <row r="15147" spans="5:5" x14ac:dyDescent="0.3">
      <c r="E15147"/>
    </row>
    <row r="15148" spans="5:5" x14ac:dyDescent="0.3">
      <c r="E15148"/>
    </row>
    <row r="15149" spans="5:5" x14ac:dyDescent="0.3">
      <c r="E15149"/>
    </row>
    <row r="15150" spans="5:5" x14ac:dyDescent="0.3">
      <c r="E15150"/>
    </row>
    <row r="15151" spans="5:5" x14ac:dyDescent="0.3">
      <c r="E15151"/>
    </row>
    <row r="15152" spans="5:5" x14ac:dyDescent="0.3">
      <c r="E15152"/>
    </row>
    <row r="15153" spans="5:5" x14ac:dyDescent="0.3">
      <c r="E15153"/>
    </row>
    <row r="15154" spans="5:5" x14ac:dyDescent="0.3">
      <c r="E15154"/>
    </row>
    <row r="15155" spans="5:5" x14ac:dyDescent="0.3">
      <c r="E15155"/>
    </row>
    <row r="15156" spans="5:5" x14ac:dyDescent="0.3">
      <c r="E15156"/>
    </row>
    <row r="15157" spans="5:5" x14ac:dyDescent="0.3">
      <c r="E15157"/>
    </row>
    <row r="15158" spans="5:5" x14ac:dyDescent="0.3">
      <c r="E15158"/>
    </row>
    <row r="15159" spans="5:5" x14ac:dyDescent="0.3">
      <c r="E15159"/>
    </row>
    <row r="15160" spans="5:5" x14ac:dyDescent="0.3">
      <c r="E15160"/>
    </row>
    <row r="15161" spans="5:5" x14ac:dyDescent="0.3">
      <c r="E15161"/>
    </row>
    <row r="15162" spans="5:5" x14ac:dyDescent="0.3">
      <c r="E15162"/>
    </row>
    <row r="15163" spans="5:5" x14ac:dyDescent="0.3">
      <c r="E15163"/>
    </row>
    <row r="15164" spans="5:5" x14ac:dyDescent="0.3">
      <c r="E15164"/>
    </row>
    <row r="15165" spans="5:5" x14ac:dyDescent="0.3">
      <c r="E15165"/>
    </row>
    <row r="15166" spans="5:5" x14ac:dyDescent="0.3">
      <c r="E15166"/>
    </row>
    <row r="15167" spans="5:5" x14ac:dyDescent="0.3">
      <c r="E15167"/>
    </row>
    <row r="15168" spans="5:5" x14ac:dyDescent="0.3">
      <c r="E15168"/>
    </row>
    <row r="15169" spans="5:5" x14ac:dyDescent="0.3">
      <c r="E15169"/>
    </row>
    <row r="15170" spans="5:5" x14ac:dyDescent="0.3">
      <c r="E15170"/>
    </row>
    <row r="15171" spans="5:5" x14ac:dyDescent="0.3">
      <c r="E15171"/>
    </row>
    <row r="15172" spans="5:5" x14ac:dyDescent="0.3">
      <c r="E15172"/>
    </row>
    <row r="15173" spans="5:5" x14ac:dyDescent="0.3">
      <c r="E15173"/>
    </row>
    <row r="15174" spans="5:5" x14ac:dyDescent="0.3">
      <c r="E15174"/>
    </row>
    <row r="15175" spans="5:5" x14ac:dyDescent="0.3">
      <c r="E15175"/>
    </row>
    <row r="15176" spans="5:5" x14ac:dyDescent="0.3">
      <c r="E15176"/>
    </row>
    <row r="15177" spans="5:5" x14ac:dyDescent="0.3">
      <c r="E15177"/>
    </row>
    <row r="15178" spans="5:5" x14ac:dyDescent="0.3">
      <c r="E15178"/>
    </row>
    <row r="15179" spans="5:5" x14ac:dyDescent="0.3">
      <c r="E15179"/>
    </row>
    <row r="15180" spans="5:5" x14ac:dyDescent="0.3">
      <c r="E15180"/>
    </row>
    <row r="15181" spans="5:5" x14ac:dyDescent="0.3">
      <c r="E15181"/>
    </row>
    <row r="15182" spans="5:5" x14ac:dyDescent="0.3">
      <c r="E15182"/>
    </row>
    <row r="15183" spans="5:5" x14ac:dyDescent="0.3">
      <c r="E15183"/>
    </row>
    <row r="15184" spans="5:5" x14ac:dyDescent="0.3">
      <c r="E15184"/>
    </row>
    <row r="15185" spans="5:5" x14ac:dyDescent="0.3">
      <c r="E15185"/>
    </row>
    <row r="15186" spans="5:5" x14ac:dyDescent="0.3">
      <c r="E15186"/>
    </row>
    <row r="15187" spans="5:5" x14ac:dyDescent="0.3">
      <c r="E15187"/>
    </row>
    <row r="15188" spans="5:5" x14ac:dyDescent="0.3">
      <c r="E15188"/>
    </row>
    <row r="15189" spans="5:5" x14ac:dyDescent="0.3">
      <c r="E15189"/>
    </row>
    <row r="15190" spans="5:5" x14ac:dyDescent="0.3">
      <c r="E15190"/>
    </row>
    <row r="15191" spans="5:5" x14ac:dyDescent="0.3">
      <c r="E15191"/>
    </row>
    <row r="15192" spans="5:5" x14ac:dyDescent="0.3">
      <c r="E15192"/>
    </row>
    <row r="15193" spans="5:5" x14ac:dyDescent="0.3">
      <c r="E15193"/>
    </row>
    <row r="15194" spans="5:5" x14ac:dyDescent="0.3">
      <c r="E15194"/>
    </row>
    <row r="15195" spans="5:5" x14ac:dyDescent="0.3">
      <c r="E15195"/>
    </row>
    <row r="15196" spans="5:5" x14ac:dyDescent="0.3">
      <c r="E15196"/>
    </row>
    <row r="15197" spans="5:5" x14ac:dyDescent="0.3">
      <c r="E15197"/>
    </row>
    <row r="15198" spans="5:5" x14ac:dyDescent="0.3">
      <c r="E15198"/>
    </row>
    <row r="15199" spans="5:5" x14ac:dyDescent="0.3">
      <c r="E15199"/>
    </row>
    <row r="15200" spans="5:5" x14ac:dyDescent="0.3">
      <c r="E15200"/>
    </row>
    <row r="15201" spans="5:5" x14ac:dyDescent="0.3">
      <c r="E15201"/>
    </row>
    <row r="15202" spans="5:5" x14ac:dyDescent="0.3">
      <c r="E15202"/>
    </row>
    <row r="15203" spans="5:5" x14ac:dyDescent="0.3">
      <c r="E15203"/>
    </row>
    <row r="15204" spans="5:5" x14ac:dyDescent="0.3">
      <c r="E15204"/>
    </row>
    <row r="15205" spans="5:5" x14ac:dyDescent="0.3">
      <c r="E15205"/>
    </row>
    <row r="15206" spans="5:5" x14ac:dyDescent="0.3">
      <c r="E15206"/>
    </row>
    <row r="15207" spans="5:5" x14ac:dyDescent="0.3">
      <c r="E15207"/>
    </row>
    <row r="15208" spans="5:5" x14ac:dyDescent="0.3">
      <c r="E15208"/>
    </row>
    <row r="15209" spans="5:5" x14ac:dyDescent="0.3">
      <c r="E15209"/>
    </row>
    <row r="15210" spans="5:5" x14ac:dyDescent="0.3">
      <c r="E15210"/>
    </row>
    <row r="15211" spans="5:5" x14ac:dyDescent="0.3">
      <c r="E15211"/>
    </row>
    <row r="15212" spans="5:5" x14ac:dyDescent="0.3">
      <c r="E15212"/>
    </row>
    <row r="15213" spans="5:5" x14ac:dyDescent="0.3">
      <c r="E15213"/>
    </row>
    <row r="15214" spans="5:5" x14ac:dyDescent="0.3">
      <c r="E15214"/>
    </row>
    <row r="15215" spans="5:5" x14ac:dyDescent="0.3">
      <c r="E15215"/>
    </row>
    <row r="15216" spans="5:5" x14ac:dyDescent="0.3">
      <c r="E15216"/>
    </row>
    <row r="15217" spans="5:5" x14ac:dyDescent="0.3">
      <c r="E15217"/>
    </row>
    <row r="15218" spans="5:5" x14ac:dyDescent="0.3">
      <c r="E15218"/>
    </row>
    <row r="15219" spans="5:5" x14ac:dyDescent="0.3">
      <c r="E15219"/>
    </row>
    <row r="15220" spans="5:5" x14ac:dyDescent="0.3">
      <c r="E15220"/>
    </row>
    <row r="15221" spans="5:5" x14ac:dyDescent="0.3">
      <c r="E15221"/>
    </row>
    <row r="15222" spans="5:5" x14ac:dyDescent="0.3">
      <c r="E15222"/>
    </row>
    <row r="15223" spans="5:5" x14ac:dyDescent="0.3">
      <c r="E15223"/>
    </row>
    <row r="15224" spans="5:5" x14ac:dyDescent="0.3">
      <c r="E15224"/>
    </row>
    <row r="15225" spans="5:5" x14ac:dyDescent="0.3">
      <c r="E15225"/>
    </row>
    <row r="15226" spans="5:5" x14ac:dyDescent="0.3">
      <c r="E15226"/>
    </row>
    <row r="15227" spans="5:5" x14ac:dyDescent="0.3">
      <c r="E15227"/>
    </row>
    <row r="15228" spans="5:5" x14ac:dyDescent="0.3">
      <c r="E15228"/>
    </row>
    <row r="15229" spans="5:5" x14ac:dyDescent="0.3">
      <c r="E15229"/>
    </row>
    <row r="15230" spans="5:5" x14ac:dyDescent="0.3">
      <c r="E15230"/>
    </row>
    <row r="15231" spans="5:5" x14ac:dyDescent="0.3">
      <c r="E15231"/>
    </row>
    <row r="15232" spans="5:5" x14ac:dyDescent="0.3">
      <c r="E15232"/>
    </row>
    <row r="15233" spans="5:5" x14ac:dyDescent="0.3">
      <c r="E15233"/>
    </row>
    <row r="15234" spans="5:5" x14ac:dyDescent="0.3">
      <c r="E15234"/>
    </row>
    <row r="15235" spans="5:5" x14ac:dyDescent="0.3">
      <c r="E15235"/>
    </row>
    <row r="15236" spans="5:5" x14ac:dyDescent="0.3">
      <c r="E15236"/>
    </row>
    <row r="15237" spans="5:5" x14ac:dyDescent="0.3">
      <c r="E15237"/>
    </row>
    <row r="15238" spans="5:5" x14ac:dyDescent="0.3">
      <c r="E15238"/>
    </row>
    <row r="15239" spans="5:5" x14ac:dyDescent="0.3">
      <c r="E15239"/>
    </row>
    <row r="15240" spans="5:5" x14ac:dyDescent="0.3">
      <c r="E15240"/>
    </row>
    <row r="15241" spans="5:5" x14ac:dyDescent="0.3">
      <c r="E15241"/>
    </row>
    <row r="15242" spans="5:5" x14ac:dyDescent="0.3">
      <c r="E15242"/>
    </row>
    <row r="15243" spans="5:5" x14ac:dyDescent="0.3">
      <c r="E15243"/>
    </row>
    <row r="15244" spans="5:5" x14ac:dyDescent="0.3">
      <c r="E15244"/>
    </row>
    <row r="15245" spans="5:5" x14ac:dyDescent="0.3">
      <c r="E15245"/>
    </row>
    <row r="15246" spans="5:5" x14ac:dyDescent="0.3">
      <c r="E15246"/>
    </row>
    <row r="15247" spans="5:5" x14ac:dyDescent="0.3">
      <c r="E15247"/>
    </row>
    <row r="15248" spans="5:5" x14ac:dyDescent="0.3">
      <c r="E15248"/>
    </row>
    <row r="15249" spans="5:5" x14ac:dyDescent="0.3">
      <c r="E15249"/>
    </row>
    <row r="15250" spans="5:5" x14ac:dyDescent="0.3">
      <c r="E15250"/>
    </row>
    <row r="15251" spans="5:5" x14ac:dyDescent="0.3">
      <c r="E15251"/>
    </row>
    <row r="15252" spans="5:5" x14ac:dyDescent="0.3">
      <c r="E15252"/>
    </row>
    <row r="15253" spans="5:5" x14ac:dyDescent="0.3">
      <c r="E15253"/>
    </row>
    <row r="15254" spans="5:5" x14ac:dyDescent="0.3">
      <c r="E15254"/>
    </row>
    <row r="15255" spans="5:5" x14ac:dyDescent="0.3">
      <c r="E15255"/>
    </row>
    <row r="15256" spans="5:5" x14ac:dyDescent="0.3">
      <c r="E15256"/>
    </row>
    <row r="15257" spans="5:5" x14ac:dyDescent="0.3">
      <c r="E15257"/>
    </row>
    <row r="15258" spans="5:5" x14ac:dyDescent="0.3">
      <c r="E15258"/>
    </row>
    <row r="15259" spans="5:5" x14ac:dyDescent="0.3">
      <c r="E15259"/>
    </row>
    <row r="15260" spans="5:5" x14ac:dyDescent="0.3">
      <c r="E15260"/>
    </row>
    <row r="15261" spans="5:5" x14ac:dyDescent="0.3">
      <c r="E15261"/>
    </row>
    <row r="15262" spans="5:5" x14ac:dyDescent="0.3">
      <c r="E15262"/>
    </row>
    <row r="15263" spans="5:5" x14ac:dyDescent="0.3">
      <c r="E15263"/>
    </row>
    <row r="15264" spans="5:5" x14ac:dyDescent="0.3">
      <c r="E15264"/>
    </row>
    <row r="15265" spans="5:5" x14ac:dyDescent="0.3">
      <c r="E15265"/>
    </row>
    <row r="15266" spans="5:5" x14ac:dyDescent="0.3">
      <c r="E15266"/>
    </row>
    <row r="15267" spans="5:5" x14ac:dyDescent="0.3">
      <c r="E15267"/>
    </row>
    <row r="15268" spans="5:5" x14ac:dyDescent="0.3">
      <c r="E15268"/>
    </row>
    <row r="15269" spans="5:5" x14ac:dyDescent="0.3">
      <c r="E15269"/>
    </row>
    <row r="15270" spans="5:5" x14ac:dyDescent="0.3">
      <c r="E15270"/>
    </row>
    <row r="15271" spans="5:5" x14ac:dyDescent="0.3">
      <c r="E15271"/>
    </row>
    <row r="15272" spans="5:5" x14ac:dyDescent="0.3">
      <c r="E15272"/>
    </row>
    <row r="15273" spans="5:5" x14ac:dyDescent="0.3">
      <c r="E15273"/>
    </row>
    <row r="15274" spans="5:5" x14ac:dyDescent="0.3">
      <c r="E15274"/>
    </row>
    <row r="15275" spans="5:5" x14ac:dyDescent="0.3">
      <c r="E15275"/>
    </row>
    <row r="15276" spans="5:5" x14ac:dyDescent="0.3">
      <c r="E15276"/>
    </row>
    <row r="15277" spans="5:5" x14ac:dyDescent="0.3">
      <c r="E15277"/>
    </row>
    <row r="15278" spans="5:5" x14ac:dyDescent="0.3">
      <c r="E15278"/>
    </row>
    <row r="15279" spans="5:5" x14ac:dyDescent="0.3">
      <c r="E15279"/>
    </row>
    <row r="15280" spans="5:5" x14ac:dyDescent="0.3">
      <c r="E15280"/>
    </row>
    <row r="15281" spans="5:5" x14ac:dyDescent="0.3">
      <c r="E15281"/>
    </row>
    <row r="15282" spans="5:5" x14ac:dyDescent="0.3">
      <c r="E15282"/>
    </row>
    <row r="15283" spans="5:5" x14ac:dyDescent="0.3">
      <c r="E15283"/>
    </row>
    <row r="15284" spans="5:5" x14ac:dyDescent="0.3">
      <c r="E15284"/>
    </row>
    <row r="15285" spans="5:5" x14ac:dyDescent="0.3">
      <c r="E15285"/>
    </row>
    <row r="15286" spans="5:5" x14ac:dyDescent="0.3">
      <c r="E15286"/>
    </row>
    <row r="15287" spans="5:5" x14ac:dyDescent="0.3">
      <c r="E15287"/>
    </row>
    <row r="15288" spans="5:5" x14ac:dyDescent="0.3">
      <c r="E15288"/>
    </row>
    <row r="15289" spans="5:5" x14ac:dyDescent="0.3">
      <c r="E15289"/>
    </row>
    <row r="15290" spans="5:5" x14ac:dyDescent="0.3">
      <c r="E15290"/>
    </row>
    <row r="15291" spans="5:5" x14ac:dyDescent="0.3">
      <c r="E15291"/>
    </row>
    <row r="15292" spans="5:5" x14ac:dyDescent="0.3">
      <c r="E15292"/>
    </row>
    <row r="15293" spans="5:5" x14ac:dyDescent="0.3">
      <c r="E15293"/>
    </row>
    <row r="15294" spans="5:5" x14ac:dyDescent="0.3">
      <c r="E15294"/>
    </row>
    <row r="15295" spans="5:5" x14ac:dyDescent="0.3">
      <c r="E15295"/>
    </row>
    <row r="15296" spans="5:5" x14ac:dyDescent="0.3">
      <c r="E15296"/>
    </row>
    <row r="15297" spans="5:5" x14ac:dyDescent="0.3">
      <c r="E15297"/>
    </row>
    <row r="15298" spans="5:5" x14ac:dyDescent="0.3">
      <c r="E15298"/>
    </row>
    <row r="15299" spans="5:5" x14ac:dyDescent="0.3">
      <c r="E15299"/>
    </row>
    <row r="15300" spans="5:5" x14ac:dyDescent="0.3">
      <c r="E15300"/>
    </row>
    <row r="15301" spans="5:5" x14ac:dyDescent="0.3">
      <c r="E15301"/>
    </row>
    <row r="15302" spans="5:5" x14ac:dyDescent="0.3">
      <c r="E15302"/>
    </row>
    <row r="15303" spans="5:5" x14ac:dyDescent="0.3">
      <c r="E15303"/>
    </row>
    <row r="15304" spans="5:5" x14ac:dyDescent="0.3">
      <c r="E15304"/>
    </row>
    <row r="15305" spans="5:5" x14ac:dyDescent="0.3">
      <c r="E15305"/>
    </row>
    <row r="15306" spans="5:5" x14ac:dyDescent="0.3">
      <c r="E15306"/>
    </row>
    <row r="15307" spans="5:5" x14ac:dyDescent="0.3">
      <c r="E15307"/>
    </row>
    <row r="15308" spans="5:5" x14ac:dyDescent="0.3">
      <c r="E15308"/>
    </row>
    <row r="15309" spans="5:5" x14ac:dyDescent="0.3">
      <c r="E15309"/>
    </row>
    <row r="15310" spans="5:5" x14ac:dyDescent="0.3">
      <c r="E15310"/>
    </row>
    <row r="15311" spans="5:5" x14ac:dyDescent="0.3">
      <c r="E15311"/>
    </row>
    <row r="15312" spans="5:5" x14ac:dyDescent="0.3">
      <c r="E15312"/>
    </row>
    <row r="15313" spans="5:5" x14ac:dyDescent="0.3">
      <c r="E15313"/>
    </row>
    <row r="15314" spans="5:5" x14ac:dyDescent="0.3">
      <c r="E15314"/>
    </row>
    <row r="15315" spans="5:5" x14ac:dyDescent="0.3">
      <c r="E15315"/>
    </row>
    <row r="15316" spans="5:5" x14ac:dyDescent="0.3">
      <c r="E15316"/>
    </row>
    <row r="15317" spans="5:5" x14ac:dyDescent="0.3">
      <c r="E15317"/>
    </row>
    <row r="15318" spans="5:5" x14ac:dyDescent="0.3">
      <c r="E15318"/>
    </row>
    <row r="15319" spans="5:5" x14ac:dyDescent="0.3">
      <c r="E15319"/>
    </row>
    <row r="15320" spans="5:5" x14ac:dyDescent="0.3">
      <c r="E15320"/>
    </row>
    <row r="15321" spans="5:5" x14ac:dyDescent="0.3">
      <c r="E15321"/>
    </row>
    <row r="15322" spans="5:5" x14ac:dyDescent="0.3">
      <c r="E15322"/>
    </row>
    <row r="15323" spans="5:5" x14ac:dyDescent="0.3">
      <c r="E15323"/>
    </row>
    <row r="15324" spans="5:5" x14ac:dyDescent="0.3">
      <c r="E15324"/>
    </row>
    <row r="15325" spans="5:5" x14ac:dyDescent="0.3">
      <c r="E15325"/>
    </row>
    <row r="15326" spans="5:5" x14ac:dyDescent="0.3">
      <c r="E15326"/>
    </row>
    <row r="15327" spans="5:5" x14ac:dyDescent="0.3">
      <c r="E15327"/>
    </row>
    <row r="15328" spans="5:5" x14ac:dyDescent="0.3">
      <c r="E15328"/>
    </row>
    <row r="15329" spans="5:5" x14ac:dyDescent="0.3">
      <c r="E15329"/>
    </row>
    <row r="15330" spans="5:5" x14ac:dyDescent="0.3">
      <c r="E15330"/>
    </row>
    <row r="15331" spans="5:5" x14ac:dyDescent="0.3">
      <c r="E15331"/>
    </row>
    <row r="15332" spans="5:5" x14ac:dyDescent="0.3">
      <c r="E15332"/>
    </row>
    <row r="15333" spans="5:5" x14ac:dyDescent="0.3">
      <c r="E15333"/>
    </row>
    <row r="15334" spans="5:5" x14ac:dyDescent="0.3">
      <c r="E15334"/>
    </row>
    <row r="15335" spans="5:5" x14ac:dyDescent="0.3">
      <c r="E15335"/>
    </row>
    <row r="15336" spans="5:5" x14ac:dyDescent="0.3">
      <c r="E15336"/>
    </row>
    <row r="15337" spans="5:5" x14ac:dyDescent="0.3">
      <c r="E15337"/>
    </row>
    <row r="15338" spans="5:5" x14ac:dyDescent="0.3">
      <c r="E15338"/>
    </row>
    <row r="15339" spans="5:5" x14ac:dyDescent="0.3">
      <c r="E15339"/>
    </row>
    <row r="15340" spans="5:5" x14ac:dyDescent="0.3">
      <c r="E15340"/>
    </row>
    <row r="15341" spans="5:5" x14ac:dyDescent="0.3">
      <c r="E15341"/>
    </row>
    <row r="15342" spans="5:5" x14ac:dyDescent="0.3">
      <c r="E15342"/>
    </row>
    <row r="15343" spans="5:5" x14ac:dyDescent="0.3">
      <c r="E15343"/>
    </row>
    <row r="15344" spans="5:5" x14ac:dyDescent="0.3">
      <c r="E15344"/>
    </row>
    <row r="15345" spans="5:5" x14ac:dyDescent="0.3">
      <c r="E15345"/>
    </row>
    <row r="15346" spans="5:5" x14ac:dyDescent="0.3">
      <c r="E15346"/>
    </row>
    <row r="15347" spans="5:5" x14ac:dyDescent="0.3">
      <c r="E15347"/>
    </row>
    <row r="15348" spans="5:5" x14ac:dyDescent="0.3">
      <c r="E15348"/>
    </row>
    <row r="15349" spans="5:5" x14ac:dyDescent="0.3">
      <c r="E15349"/>
    </row>
    <row r="15350" spans="5:5" x14ac:dyDescent="0.3">
      <c r="E15350"/>
    </row>
    <row r="15351" spans="5:5" x14ac:dyDescent="0.3">
      <c r="E15351"/>
    </row>
    <row r="15352" spans="5:5" x14ac:dyDescent="0.3">
      <c r="E15352"/>
    </row>
    <row r="15353" spans="5:5" x14ac:dyDescent="0.3">
      <c r="E15353"/>
    </row>
    <row r="15354" spans="5:5" x14ac:dyDescent="0.3">
      <c r="E15354"/>
    </row>
    <row r="15355" spans="5:5" x14ac:dyDescent="0.3">
      <c r="E15355"/>
    </row>
    <row r="15356" spans="5:5" x14ac:dyDescent="0.3">
      <c r="E15356"/>
    </row>
    <row r="15357" spans="5:5" x14ac:dyDescent="0.3">
      <c r="E15357"/>
    </row>
    <row r="15358" spans="5:5" x14ac:dyDescent="0.3">
      <c r="E15358"/>
    </row>
    <row r="15359" spans="5:5" x14ac:dyDescent="0.3">
      <c r="E15359"/>
    </row>
    <row r="15360" spans="5:5" x14ac:dyDescent="0.3">
      <c r="E15360"/>
    </row>
    <row r="15361" spans="5:5" x14ac:dyDescent="0.3">
      <c r="E15361"/>
    </row>
    <row r="15362" spans="5:5" x14ac:dyDescent="0.3">
      <c r="E15362"/>
    </row>
    <row r="15363" spans="5:5" x14ac:dyDescent="0.3">
      <c r="E15363"/>
    </row>
    <row r="15364" spans="5:5" x14ac:dyDescent="0.3">
      <c r="E15364"/>
    </row>
    <row r="15365" spans="5:5" x14ac:dyDescent="0.3">
      <c r="E15365"/>
    </row>
    <row r="15366" spans="5:5" x14ac:dyDescent="0.3">
      <c r="E15366"/>
    </row>
    <row r="15367" spans="5:5" x14ac:dyDescent="0.3">
      <c r="E15367"/>
    </row>
    <row r="15368" spans="5:5" x14ac:dyDescent="0.3">
      <c r="E15368"/>
    </row>
    <row r="15369" spans="5:5" x14ac:dyDescent="0.3">
      <c r="E15369"/>
    </row>
    <row r="15370" spans="5:5" x14ac:dyDescent="0.3">
      <c r="E15370"/>
    </row>
    <row r="15371" spans="5:5" x14ac:dyDescent="0.3">
      <c r="E15371"/>
    </row>
    <row r="15372" spans="5:5" x14ac:dyDescent="0.3">
      <c r="E15372"/>
    </row>
    <row r="15373" spans="5:5" x14ac:dyDescent="0.3">
      <c r="E15373"/>
    </row>
    <row r="15374" spans="5:5" x14ac:dyDescent="0.3">
      <c r="E15374"/>
    </row>
    <row r="15375" spans="5:5" x14ac:dyDescent="0.3">
      <c r="E15375"/>
    </row>
    <row r="15376" spans="5:5" x14ac:dyDescent="0.3">
      <c r="E15376"/>
    </row>
    <row r="15377" spans="5:5" x14ac:dyDescent="0.3">
      <c r="E15377"/>
    </row>
    <row r="15378" spans="5:5" x14ac:dyDescent="0.3">
      <c r="E15378"/>
    </row>
    <row r="15379" spans="5:5" x14ac:dyDescent="0.3">
      <c r="E15379"/>
    </row>
    <row r="15380" spans="5:5" x14ac:dyDescent="0.3">
      <c r="E15380"/>
    </row>
    <row r="15381" spans="5:5" x14ac:dyDescent="0.3">
      <c r="E15381"/>
    </row>
    <row r="15382" spans="5:5" x14ac:dyDescent="0.3">
      <c r="E15382"/>
    </row>
    <row r="15383" spans="5:5" x14ac:dyDescent="0.3">
      <c r="E15383"/>
    </row>
    <row r="15384" spans="5:5" x14ac:dyDescent="0.3">
      <c r="E15384"/>
    </row>
    <row r="15385" spans="5:5" x14ac:dyDescent="0.3">
      <c r="E15385"/>
    </row>
    <row r="15386" spans="5:5" x14ac:dyDescent="0.3">
      <c r="E15386"/>
    </row>
    <row r="15387" spans="5:5" x14ac:dyDescent="0.3">
      <c r="E15387"/>
    </row>
    <row r="15388" spans="5:5" x14ac:dyDescent="0.3">
      <c r="E15388"/>
    </row>
    <row r="15389" spans="5:5" x14ac:dyDescent="0.3">
      <c r="E15389"/>
    </row>
    <row r="15390" spans="5:5" x14ac:dyDescent="0.3">
      <c r="E15390"/>
    </row>
    <row r="15391" spans="5:5" x14ac:dyDescent="0.3">
      <c r="E15391"/>
    </row>
    <row r="15392" spans="5:5" x14ac:dyDescent="0.3">
      <c r="E15392"/>
    </row>
    <row r="15393" spans="5:5" x14ac:dyDescent="0.3">
      <c r="E15393"/>
    </row>
    <row r="15394" spans="5:5" x14ac:dyDescent="0.3">
      <c r="E15394"/>
    </row>
    <row r="15395" spans="5:5" x14ac:dyDescent="0.3">
      <c r="E15395"/>
    </row>
    <row r="15396" spans="5:5" x14ac:dyDescent="0.3">
      <c r="E15396"/>
    </row>
    <row r="15397" spans="5:5" x14ac:dyDescent="0.3">
      <c r="E15397"/>
    </row>
    <row r="15398" spans="5:5" x14ac:dyDescent="0.3">
      <c r="E15398"/>
    </row>
    <row r="15399" spans="5:5" x14ac:dyDescent="0.3">
      <c r="E15399"/>
    </row>
    <row r="15400" spans="5:5" x14ac:dyDescent="0.3">
      <c r="E15400"/>
    </row>
    <row r="15401" spans="5:5" x14ac:dyDescent="0.3">
      <c r="E15401"/>
    </row>
    <row r="15402" spans="5:5" x14ac:dyDescent="0.3">
      <c r="E15402"/>
    </row>
    <row r="15403" spans="5:5" x14ac:dyDescent="0.3">
      <c r="E15403"/>
    </row>
    <row r="15404" spans="5:5" x14ac:dyDescent="0.3">
      <c r="E15404"/>
    </row>
    <row r="15405" spans="5:5" x14ac:dyDescent="0.3">
      <c r="E15405"/>
    </row>
    <row r="15406" spans="5:5" x14ac:dyDescent="0.3">
      <c r="E15406"/>
    </row>
    <row r="15407" spans="5:5" x14ac:dyDescent="0.3">
      <c r="E15407"/>
    </row>
    <row r="15408" spans="5:5" x14ac:dyDescent="0.3">
      <c r="E15408"/>
    </row>
    <row r="15409" spans="5:5" x14ac:dyDescent="0.3">
      <c r="E15409"/>
    </row>
    <row r="15410" spans="5:5" x14ac:dyDescent="0.3">
      <c r="E15410"/>
    </row>
    <row r="15411" spans="5:5" x14ac:dyDescent="0.3">
      <c r="E15411"/>
    </row>
    <row r="15412" spans="5:5" x14ac:dyDescent="0.3">
      <c r="E15412"/>
    </row>
    <row r="15413" spans="5:5" x14ac:dyDescent="0.3">
      <c r="E15413"/>
    </row>
    <row r="15414" spans="5:5" x14ac:dyDescent="0.3">
      <c r="E15414"/>
    </row>
    <row r="15415" spans="5:5" x14ac:dyDescent="0.3">
      <c r="E15415"/>
    </row>
    <row r="15416" spans="5:5" x14ac:dyDescent="0.3">
      <c r="E15416"/>
    </row>
    <row r="15417" spans="5:5" x14ac:dyDescent="0.3">
      <c r="E15417"/>
    </row>
    <row r="15418" spans="5:5" x14ac:dyDescent="0.3">
      <c r="E15418"/>
    </row>
    <row r="15419" spans="5:5" x14ac:dyDescent="0.3">
      <c r="E15419"/>
    </row>
    <row r="15420" spans="5:5" x14ac:dyDescent="0.3">
      <c r="E15420"/>
    </row>
    <row r="15421" spans="5:5" x14ac:dyDescent="0.3">
      <c r="E15421"/>
    </row>
    <row r="15422" spans="5:5" x14ac:dyDescent="0.3">
      <c r="E15422"/>
    </row>
    <row r="15423" spans="5:5" x14ac:dyDescent="0.3">
      <c r="E15423"/>
    </row>
    <row r="15424" spans="5:5" x14ac:dyDescent="0.3">
      <c r="E15424"/>
    </row>
    <row r="15425" spans="5:5" x14ac:dyDescent="0.3">
      <c r="E15425"/>
    </row>
    <row r="15426" spans="5:5" x14ac:dyDescent="0.3">
      <c r="E15426"/>
    </row>
    <row r="15427" spans="5:5" x14ac:dyDescent="0.3">
      <c r="E15427"/>
    </row>
    <row r="15428" spans="5:5" x14ac:dyDescent="0.3">
      <c r="E15428"/>
    </row>
    <row r="15429" spans="5:5" x14ac:dyDescent="0.3">
      <c r="E15429"/>
    </row>
    <row r="15430" spans="5:5" x14ac:dyDescent="0.3">
      <c r="E15430"/>
    </row>
    <row r="15431" spans="5:5" x14ac:dyDescent="0.3">
      <c r="E15431"/>
    </row>
    <row r="15432" spans="5:5" x14ac:dyDescent="0.3">
      <c r="E15432"/>
    </row>
    <row r="15433" spans="5:5" x14ac:dyDescent="0.3">
      <c r="E15433"/>
    </row>
    <row r="15434" spans="5:5" x14ac:dyDescent="0.3">
      <c r="E15434"/>
    </row>
    <row r="15435" spans="5:5" x14ac:dyDescent="0.3">
      <c r="E15435"/>
    </row>
    <row r="15436" spans="5:5" x14ac:dyDescent="0.3">
      <c r="E15436"/>
    </row>
    <row r="15437" spans="5:5" x14ac:dyDescent="0.3">
      <c r="E15437"/>
    </row>
    <row r="15438" spans="5:5" x14ac:dyDescent="0.3">
      <c r="E15438"/>
    </row>
    <row r="15439" spans="5:5" x14ac:dyDescent="0.3">
      <c r="E15439"/>
    </row>
    <row r="15440" spans="5:5" x14ac:dyDescent="0.3">
      <c r="E15440"/>
    </row>
    <row r="15441" spans="5:5" x14ac:dyDescent="0.3">
      <c r="E15441"/>
    </row>
    <row r="15442" spans="5:5" x14ac:dyDescent="0.3">
      <c r="E15442"/>
    </row>
    <row r="15443" spans="5:5" x14ac:dyDescent="0.3">
      <c r="E15443"/>
    </row>
    <row r="15444" spans="5:5" x14ac:dyDescent="0.3">
      <c r="E15444"/>
    </row>
    <row r="15445" spans="5:5" x14ac:dyDescent="0.3">
      <c r="E15445"/>
    </row>
    <row r="15446" spans="5:5" x14ac:dyDescent="0.3">
      <c r="E15446"/>
    </row>
    <row r="15447" spans="5:5" x14ac:dyDescent="0.3">
      <c r="E15447"/>
    </row>
    <row r="15448" spans="5:5" x14ac:dyDescent="0.3">
      <c r="E15448"/>
    </row>
    <row r="15449" spans="5:5" x14ac:dyDescent="0.3">
      <c r="E15449"/>
    </row>
    <row r="15450" spans="5:5" x14ac:dyDescent="0.3">
      <c r="E15450"/>
    </row>
    <row r="15451" spans="5:5" x14ac:dyDescent="0.3">
      <c r="E15451"/>
    </row>
    <row r="15452" spans="5:5" x14ac:dyDescent="0.3">
      <c r="E15452"/>
    </row>
    <row r="15453" spans="5:5" x14ac:dyDescent="0.3">
      <c r="E15453"/>
    </row>
    <row r="15454" spans="5:5" x14ac:dyDescent="0.3">
      <c r="E15454"/>
    </row>
    <row r="15455" spans="5:5" x14ac:dyDescent="0.3">
      <c r="E15455"/>
    </row>
    <row r="15456" spans="5:5" x14ac:dyDescent="0.3">
      <c r="E15456"/>
    </row>
    <row r="15457" spans="5:5" x14ac:dyDescent="0.3">
      <c r="E15457"/>
    </row>
    <row r="15458" spans="5:5" x14ac:dyDescent="0.3">
      <c r="E15458"/>
    </row>
    <row r="15459" spans="5:5" x14ac:dyDescent="0.3">
      <c r="E15459"/>
    </row>
    <row r="15460" spans="5:5" x14ac:dyDescent="0.3">
      <c r="E15460"/>
    </row>
    <row r="15461" spans="5:5" x14ac:dyDescent="0.3">
      <c r="E15461"/>
    </row>
    <row r="15462" spans="5:5" x14ac:dyDescent="0.3">
      <c r="E15462"/>
    </row>
    <row r="15463" spans="5:5" x14ac:dyDescent="0.3">
      <c r="E15463"/>
    </row>
    <row r="15464" spans="5:5" x14ac:dyDescent="0.3">
      <c r="E15464"/>
    </row>
    <row r="15465" spans="5:5" x14ac:dyDescent="0.3">
      <c r="E15465"/>
    </row>
    <row r="15466" spans="5:5" x14ac:dyDescent="0.3">
      <c r="E15466"/>
    </row>
    <row r="15467" spans="5:5" x14ac:dyDescent="0.3">
      <c r="E15467"/>
    </row>
    <row r="15468" spans="5:5" x14ac:dyDescent="0.3">
      <c r="E15468"/>
    </row>
    <row r="15469" spans="5:5" x14ac:dyDescent="0.3">
      <c r="E15469"/>
    </row>
    <row r="15470" spans="5:5" x14ac:dyDescent="0.3">
      <c r="E15470"/>
    </row>
    <row r="15471" spans="5:5" x14ac:dyDescent="0.3">
      <c r="E15471"/>
    </row>
    <row r="15472" spans="5:5" x14ac:dyDescent="0.3">
      <c r="E15472"/>
    </row>
    <row r="15473" spans="5:5" x14ac:dyDescent="0.3">
      <c r="E15473"/>
    </row>
    <row r="15474" spans="5:5" x14ac:dyDescent="0.3">
      <c r="E15474"/>
    </row>
    <row r="15475" spans="5:5" x14ac:dyDescent="0.3">
      <c r="E15475"/>
    </row>
    <row r="15476" spans="5:5" x14ac:dyDescent="0.3">
      <c r="E15476"/>
    </row>
    <row r="15477" spans="5:5" x14ac:dyDescent="0.3">
      <c r="E15477"/>
    </row>
    <row r="15478" spans="5:5" x14ac:dyDescent="0.3">
      <c r="E15478"/>
    </row>
    <row r="15479" spans="5:5" x14ac:dyDescent="0.3">
      <c r="E15479"/>
    </row>
    <row r="15480" spans="5:5" x14ac:dyDescent="0.3">
      <c r="E15480"/>
    </row>
    <row r="15481" spans="5:5" x14ac:dyDescent="0.3">
      <c r="E15481"/>
    </row>
    <row r="15482" spans="5:5" x14ac:dyDescent="0.3">
      <c r="E15482"/>
    </row>
    <row r="15483" spans="5:5" x14ac:dyDescent="0.3">
      <c r="E15483"/>
    </row>
    <row r="15484" spans="5:5" x14ac:dyDescent="0.3">
      <c r="E15484"/>
    </row>
    <row r="15485" spans="5:5" x14ac:dyDescent="0.3">
      <c r="E15485"/>
    </row>
    <row r="15486" spans="5:5" x14ac:dyDescent="0.3">
      <c r="E15486"/>
    </row>
    <row r="15487" spans="5:5" x14ac:dyDescent="0.3">
      <c r="E15487"/>
    </row>
    <row r="15488" spans="5:5" x14ac:dyDescent="0.3">
      <c r="E15488"/>
    </row>
    <row r="15489" spans="5:5" x14ac:dyDescent="0.3">
      <c r="E15489"/>
    </row>
    <row r="15490" spans="5:5" x14ac:dyDescent="0.3">
      <c r="E15490"/>
    </row>
    <row r="15491" spans="5:5" x14ac:dyDescent="0.3">
      <c r="E15491"/>
    </row>
    <row r="15492" spans="5:5" x14ac:dyDescent="0.3">
      <c r="E15492"/>
    </row>
    <row r="15493" spans="5:5" x14ac:dyDescent="0.3">
      <c r="E15493"/>
    </row>
    <row r="15494" spans="5:5" x14ac:dyDescent="0.3">
      <c r="E15494"/>
    </row>
    <row r="15495" spans="5:5" x14ac:dyDescent="0.3">
      <c r="E15495"/>
    </row>
    <row r="15496" spans="5:5" x14ac:dyDescent="0.3">
      <c r="E15496"/>
    </row>
    <row r="15497" spans="5:5" x14ac:dyDescent="0.3">
      <c r="E15497"/>
    </row>
    <row r="15498" spans="5:5" x14ac:dyDescent="0.3">
      <c r="E15498"/>
    </row>
    <row r="15499" spans="5:5" x14ac:dyDescent="0.3">
      <c r="E15499"/>
    </row>
    <row r="15500" spans="5:5" x14ac:dyDescent="0.3">
      <c r="E15500"/>
    </row>
    <row r="15501" spans="5:5" x14ac:dyDescent="0.3">
      <c r="E15501"/>
    </row>
    <row r="15502" spans="5:5" x14ac:dyDescent="0.3">
      <c r="E15502"/>
    </row>
    <row r="15503" spans="5:5" x14ac:dyDescent="0.3">
      <c r="E15503"/>
    </row>
    <row r="15504" spans="5:5" x14ac:dyDescent="0.3">
      <c r="E15504"/>
    </row>
    <row r="15505" spans="5:5" x14ac:dyDescent="0.3">
      <c r="E15505"/>
    </row>
    <row r="15506" spans="5:5" x14ac:dyDescent="0.3">
      <c r="E15506"/>
    </row>
    <row r="15507" spans="5:5" x14ac:dyDescent="0.3">
      <c r="E15507"/>
    </row>
    <row r="15508" spans="5:5" x14ac:dyDescent="0.3">
      <c r="E15508"/>
    </row>
    <row r="15509" spans="5:5" x14ac:dyDescent="0.3">
      <c r="E15509"/>
    </row>
    <row r="15510" spans="5:5" x14ac:dyDescent="0.3">
      <c r="E15510"/>
    </row>
    <row r="15511" spans="5:5" x14ac:dyDescent="0.3">
      <c r="E15511"/>
    </row>
    <row r="15512" spans="5:5" x14ac:dyDescent="0.3">
      <c r="E15512"/>
    </row>
    <row r="15513" spans="5:5" x14ac:dyDescent="0.3">
      <c r="E15513"/>
    </row>
    <row r="15514" spans="5:5" x14ac:dyDescent="0.3">
      <c r="E15514"/>
    </row>
    <row r="15515" spans="5:5" x14ac:dyDescent="0.3">
      <c r="E15515"/>
    </row>
    <row r="15516" spans="5:5" x14ac:dyDescent="0.3">
      <c r="E15516"/>
    </row>
    <row r="15517" spans="5:5" x14ac:dyDescent="0.3">
      <c r="E15517"/>
    </row>
    <row r="15518" spans="5:5" x14ac:dyDescent="0.3">
      <c r="E15518"/>
    </row>
    <row r="15519" spans="5:5" x14ac:dyDescent="0.3">
      <c r="E15519"/>
    </row>
    <row r="15520" spans="5:5" x14ac:dyDescent="0.3">
      <c r="E15520"/>
    </row>
    <row r="15521" spans="5:5" x14ac:dyDescent="0.3">
      <c r="E15521"/>
    </row>
    <row r="15522" spans="5:5" x14ac:dyDescent="0.3">
      <c r="E15522"/>
    </row>
    <row r="15523" spans="5:5" x14ac:dyDescent="0.3">
      <c r="E15523"/>
    </row>
    <row r="15524" spans="5:5" x14ac:dyDescent="0.3">
      <c r="E15524"/>
    </row>
    <row r="15525" spans="5:5" x14ac:dyDescent="0.3">
      <c r="E15525"/>
    </row>
    <row r="15526" spans="5:5" x14ac:dyDescent="0.3">
      <c r="E15526"/>
    </row>
    <row r="15527" spans="5:5" x14ac:dyDescent="0.3">
      <c r="E15527"/>
    </row>
    <row r="15528" spans="5:5" x14ac:dyDescent="0.3">
      <c r="E15528"/>
    </row>
    <row r="15529" spans="5:5" x14ac:dyDescent="0.3">
      <c r="E15529"/>
    </row>
    <row r="15530" spans="5:5" x14ac:dyDescent="0.3">
      <c r="E15530"/>
    </row>
    <row r="15531" spans="5:5" x14ac:dyDescent="0.3">
      <c r="E15531"/>
    </row>
    <row r="15532" spans="5:5" x14ac:dyDescent="0.3">
      <c r="E15532"/>
    </row>
    <row r="15533" spans="5:5" x14ac:dyDescent="0.3">
      <c r="E15533"/>
    </row>
    <row r="15534" spans="5:5" x14ac:dyDescent="0.3">
      <c r="E15534"/>
    </row>
    <row r="15535" spans="5:5" x14ac:dyDescent="0.3">
      <c r="E15535"/>
    </row>
    <row r="15536" spans="5:5" x14ac:dyDescent="0.3">
      <c r="E15536"/>
    </row>
    <row r="15537" spans="5:5" x14ac:dyDescent="0.3">
      <c r="E15537"/>
    </row>
    <row r="15538" spans="5:5" x14ac:dyDescent="0.3">
      <c r="E15538"/>
    </row>
    <row r="15539" spans="5:5" x14ac:dyDescent="0.3">
      <c r="E15539"/>
    </row>
    <row r="15540" spans="5:5" x14ac:dyDescent="0.3">
      <c r="E15540"/>
    </row>
    <row r="15541" spans="5:5" x14ac:dyDescent="0.3">
      <c r="E15541"/>
    </row>
    <row r="15542" spans="5:5" x14ac:dyDescent="0.3">
      <c r="E15542"/>
    </row>
    <row r="15543" spans="5:5" x14ac:dyDescent="0.3">
      <c r="E15543"/>
    </row>
    <row r="15544" spans="5:5" x14ac:dyDescent="0.3">
      <c r="E15544"/>
    </row>
    <row r="15545" spans="5:5" x14ac:dyDescent="0.3">
      <c r="E15545"/>
    </row>
    <row r="15546" spans="5:5" x14ac:dyDescent="0.3">
      <c r="E15546"/>
    </row>
    <row r="15547" spans="5:5" x14ac:dyDescent="0.3">
      <c r="E15547"/>
    </row>
    <row r="15548" spans="5:5" x14ac:dyDescent="0.3">
      <c r="E15548"/>
    </row>
    <row r="15549" spans="5:5" x14ac:dyDescent="0.3">
      <c r="E15549"/>
    </row>
    <row r="15550" spans="5:5" x14ac:dyDescent="0.3">
      <c r="E15550"/>
    </row>
    <row r="15551" spans="5:5" x14ac:dyDescent="0.3">
      <c r="E15551"/>
    </row>
    <row r="15552" spans="5:5" x14ac:dyDescent="0.3">
      <c r="E15552"/>
    </row>
    <row r="15553" spans="5:5" x14ac:dyDescent="0.3">
      <c r="E15553"/>
    </row>
    <row r="15554" spans="5:5" x14ac:dyDescent="0.3">
      <c r="E15554"/>
    </row>
    <row r="15555" spans="5:5" x14ac:dyDescent="0.3">
      <c r="E15555"/>
    </row>
    <row r="15556" spans="5:5" x14ac:dyDescent="0.3">
      <c r="E15556"/>
    </row>
    <row r="15557" spans="5:5" x14ac:dyDescent="0.3">
      <c r="E15557"/>
    </row>
    <row r="15558" spans="5:5" x14ac:dyDescent="0.3">
      <c r="E15558"/>
    </row>
    <row r="15559" spans="5:5" x14ac:dyDescent="0.3">
      <c r="E15559"/>
    </row>
    <row r="15560" spans="5:5" x14ac:dyDescent="0.3">
      <c r="E15560"/>
    </row>
    <row r="15561" spans="5:5" x14ac:dyDescent="0.3">
      <c r="E15561"/>
    </row>
    <row r="15562" spans="5:5" x14ac:dyDescent="0.3">
      <c r="E15562"/>
    </row>
    <row r="15563" spans="5:5" x14ac:dyDescent="0.3">
      <c r="E15563"/>
    </row>
    <row r="15564" spans="5:5" x14ac:dyDescent="0.3">
      <c r="E15564"/>
    </row>
    <row r="15565" spans="5:5" x14ac:dyDescent="0.3">
      <c r="E15565"/>
    </row>
    <row r="15566" spans="5:5" x14ac:dyDescent="0.3">
      <c r="E15566"/>
    </row>
    <row r="15567" spans="5:5" x14ac:dyDescent="0.3">
      <c r="E15567"/>
    </row>
    <row r="15568" spans="5:5" x14ac:dyDescent="0.3">
      <c r="E15568"/>
    </row>
    <row r="15569" spans="5:5" x14ac:dyDescent="0.3">
      <c r="E15569"/>
    </row>
    <row r="15570" spans="5:5" x14ac:dyDescent="0.3">
      <c r="E15570"/>
    </row>
    <row r="15571" spans="5:5" x14ac:dyDescent="0.3">
      <c r="E15571"/>
    </row>
    <row r="15572" spans="5:5" x14ac:dyDescent="0.3">
      <c r="E15572"/>
    </row>
    <row r="15573" spans="5:5" x14ac:dyDescent="0.3">
      <c r="E15573"/>
    </row>
    <row r="15574" spans="5:5" x14ac:dyDescent="0.3">
      <c r="E15574"/>
    </row>
    <row r="15575" spans="5:5" x14ac:dyDescent="0.3">
      <c r="E15575"/>
    </row>
    <row r="15576" spans="5:5" x14ac:dyDescent="0.3">
      <c r="E15576"/>
    </row>
    <row r="15577" spans="5:5" x14ac:dyDescent="0.3">
      <c r="E15577"/>
    </row>
    <row r="15578" spans="5:5" x14ac:dyDescent="0.3">
      <c r="E15578"/>
    </row>
    <row r="15579" spans="5:5" x14ac:dyDescent="0.3">
      <c r="E15579"/>
    </row>
    <row r="15580" spans="5:5" x14ac:dyDescent="0.3">
      <c r="E15580"/>
    </row>
    <row r="15581" spans="5:5" x14ac:dyDescent="0.3">
      <c r="E15581"/>
    </row>
    <row r="15582" spans="5:5" x14ac:dyDescent="0.3">
      <c r="E15582"/>
    </row>
    <row r="15583" spans="5:5" x14ac:dyDescent="0.3">
      <c r="E15583"/>
    </row>
    <row r="15584" spans="5:5" x14ac:dyDescent="0.3">
      <c r="E15584"/>
    </row>
    <row r="15585" spans="5:5" x14ac:dyDescent="0.3">
      <c r="E15585"/>
    </row>
    <row r="15586" spans="5:5" x14ac:dyDescent="0.3">
      <c r="E15586"/>
    </row>
    <row r="15587" spans="5:5" x14ac:dyDescent="0.3">
      <c r="E15587"/>
    </row>
    <row r="15588" spans="5:5" x14ac:dyDescent="0.3">
      <c r="E15588"/>
    </row>
    <row r="15589" spans="5:5" x14ac:dyDescent="0.3">
      <c r="E15589"/>
    </row>
    <row r="15590" spans="5:5" x14ac:dyDescent="0.3">
      <c r="E15590"/>
    </row>
    <row r="15591" spans="5:5" x14ac:dyDescent="0.3">
      <c r="E15591"/>
    </row>
    <row r="15592" spans="5:5" x14ac:dyDescent="0.3">
      <c r="E15592"/>
    </row>
    <row r="15593" spans="5:5" x14ac:dyDescent="0.3">
      <c r="E15593"/>
    </row>
    <row r="15594" spans="5:5" x14ac:dyDescent="0.3">
      <c r="E15594"/>
    </row>
    <row r="15595" spans="5:5" x14ac:dyDescent="0.3">
      <c r="E15595"/>
    </row>
    <row r="15596" spans="5:5" x14ac:dyDescent="0.3">
      <c r="E15596"/>
    </row>
    <row r="15597" spans="5:5" x14ac:dyDescent="0.3">
      <c r="E15597"/>
    </row>
    <row r="15598" spans="5:5" x14ac:dyDescent="0.3">
      <c r="E15598"/>
    </row>
    <row r="15599" spans="5:5" x14ac:dyDescent="0.3">
      <c r="E15599"/>
    </row>
    <row r="15600" spans="5:5" x14ac:dyDescent="0.3">
      <c r="E15600"/>
    </row>
    <row r="15601" spans="5:5" x14ac:dyDescent="0.3">
      <c r="E15601"/>
    </row>
    <row r="15602" spans="5:5" x14ac:dyDescent="0.3">
      <c r="E15602"/>
    </row>
    <row r="15603" spans="5:5" x14ac:dyDescent="0.3">
      <c r="E15603"/>
    </row>
    <row r="15604" spans="5:5" x14ac:dyDescent="0.3">
      <c r="E15604"/>
    </row>
    <row r="15605" spans="5:5" x14ac:dyDescent="0.3">
      <c r="E15605"/>
    </row>
    <row r="15606" spans="5:5" x14ac:dyDescent="0.3">
      <c r="E15606"/>
    </row>
    <row r="15607" spans="5:5" x14ac:dyDescent="0.3">
      <c r="E15607"/>
    </row>
    <row r="15608" spans="5:5" x14ac:dyDescent="0.3">
      <c r="E15608"/>
    </row>
    <row r="15609" spans="5:5" x14ac:dyDescent="0.3">
      <c r="E15609"/>
    </row>
    <row r="15610" spans="5:5" x14ac:dyDescent="0.3">
      <c r="E15610"/>
    </row>
    <row r="15611" spans="5:5" x14ac:dyDescent="0.3">
      <c r="E15611"/>
    </row>
    <row r="15612" spans="5:5" x14ac:dyDescent="0.3">
      <c r="E15612"/>
    </row>
    <row r="15613" spans="5:5" x14ac:dyDescent="0.3">
      <c r="E15613"/>
    </row>
    <row r="15614" spans="5:5" x14ac:dyDescent="0.3">
      <c r="E15614"/>
    </row>
    <row r="15615" spans="5:5" x14ac:dyDescent="0.3">
      <c r="E15615"/>
    </row>
    <row r="15616" spans="5:5" x14ac:dyDescent="0.3">
      <c r="E15616"/>
    </row>
    <row r="15617" spans="5:5" x14ac:dyDescent="0.3">
      <c r="E15617"/>
    </row>
    <row r="15618" spans="5:5" x14ac:dyDescent="0.3">
      <c r="E15618"/>
    </row>
    <row r="15619" spans="5:5" x14ac:dyDescent="0.3">
      <c r="E15619"/>
    </row>
    <row r="15620" spans="5:5" x14ac:dyDescent="0.3">
      <c r="E15620"/>
    </row>
    <row r="15621" spans="5:5" x14ac:dyDescent="0.3">
      <c r="E15621"/>
    </row>
    <row r="15622" spans="5:5" x14ac:dyDescent="0.3">
      <c r="E15622"/>
    </row>
    <row r="15623" spans="5:5" x14ac:dyDescent="0.3">
      <c r="E15623"/>
    </row>
    <row r="15624" spans="5:5" x14ac:dyDescent="0.3">
      <c r="E15624"/>
    </row>
    <row r="15625" spans="5:5" x14ac:dyDescent="0.3">
      <c r="E15625"/>
    </row>
    <row r="15626" spans="5:5" x14ac:dyDescent="0.3">
      <c r="E15626"/>
    </row>
    <row r="15627" spans="5:5" x14ac:dyDescent="0.3">
      <c r="E15627"/>
    </row>
    <row r="15628" spans="5:5" x14ac:dyDescent="0.3">
      <c r="E15628"/>
    </row>
    <row r="15629" spans="5:5" x14ac:dyDescent="0.3">
      <c r="E15629"/>
    </row>
    <row r="15630" spans="5:5" x14ac:dyDescent="0.3">
      <c r="E15630"/>
    </row>
    <row r="15631" spans="5:5" x14ac:dyDescent="0.3">
      <c r="E15631"/>
    </row>
    <row r="15632" spans="5:5" x14ac:dyDescent="0.3">
      <c r="E15632"/>
    </row>
    <row r="15633" spans="5:5" x14ac:dyDescent="0.3">
      <c r="E15633"/>
    </row>
    <row r="15634" spans="5:5" x14ac:dyDescent="0.3">
      <c r="E15634"/>
    </row>
    <row r="15635" spans="5:5" x14ac:dyDescent="0.3">
      <c r="E15635"/>
    </row>
    <row r="15636" spans="5:5" x14ac:dyDescent="0.3">
      <c r="E15636"/>
    </row>
    <row r="15637" spans="5:5" x14ac:dyDescent="0.3">
      <c r="E15637"/>
    </row>
    <row r="15638" spans="5:5" x14ac:dyDescent="0.3">
      <c r="E15638"/>
    </row>
    <row r="15639" spans="5:5" x14ac:dyDescent="0.3">
      <c r="E15639"/>
    </row>
    <row r="15640" spans="5:5" x14ac:dyDescent="0.3">
      <c r="E15640"/>
    </row>
    <row r="15641" spans="5:5" x14ac:dyDescent="0.3">
      <c r="E15641"/>
    </row>
    <row r="15642" spans="5:5" x14ac:dyDescent="0.3">
      <c r="E15642"/>
    </row>
    <row r="15643" spans="5:5" x14ac:dyDescent="0.3">
      <c r="E15643"/>
    </row>
    <row r="15644" spans="5:5" x14ac:dyDescent="0.3">
      <c r="E15644"/>
    </row>
    <row r="15645" spans="5:5" x14ac:dyDescent="0.3">
      <c r="E15645"/>
    </row>
    <row r="15646" spans="5:5" x14ac:dyDescent="0.3">
      <c r="E15646"/>
    </row>
    <row r="15647" spans="5:5" x14ac:dyDescent="0.3">
      <c r="E15647"/>
    </row>
    <row r="15648" spans="5:5" x14ac:dyDescent="0.3">
      <c r="E15648"/>
    </row>
    <row r="15649" spans="5:5" x14ac:dyDescent="0.3">
      <c r="E15649"/>
    </row>
    <row r="15650" spans="5:5" x14ac:dyDescent="0.3">
      <c r="E15650"/>
    </row>
    <row r="15651" spans="5:5" x14ac:dyDescent="0.3">
      <c r="E15651"/>
    </row>
    <row r="15652" spans="5:5" x14ac:dyDescent="0.3">
      <c r="E15652"/>
    </row>
    <row r="15653" spans="5:5" x14ac:dyDescent="0.3">
      <c r="E15653"/>
    </row>
    <row r="15654" spans="5:5" x14ac:dyDescent="0.3">
      <c r="E15654"/>
    </row>
    <row r="15655" spans="5:5" x14ac:dyDescent="0.3">
      <c r="E15655"/>
    </row>
    <row r="15656" spans="5:5" x14ac:dyDescent="0.3">
      <c r="E15656"/>
    </row>
    <row r="15657" spans="5:5" x14ac:dyDescent="0.3">
      <c r="E15657"/>
    </row>
    <row r="15658" spans="5:5" x14ac:dyDescent="0.3">
      <c r="E15658"/>
    </row>
    <row r="15659" spans="5:5" x14ac:dyDescent="0.3">
      <c r="E15659"/>
    </row>
    <row r="15660" spans="5:5" x14ac:dyDescent="0.3">
      <c r="E15660"/>
    </row>
    <row r="15661" spans="5:5" x14ac:dyDescent="0.3">
      <c r="E15661"/>
    </row>
    <row r="15662" spans="5:5" x14ac:dyDescent="0.3">
      <c r="E15662"/>
    </row>
    <row r="15663" spans="5:5" x14ac:dyDescent="0.3">
      <c r="E15663"/>
    </row>
    <row r="15664" spans="5:5" x14ac:dyDescent="0.3">
      <c r="E15664"/>
    </row>
    <row r="15665" spans="5:5" x14ac:dyDescent="0.3">
      <c r="E15665"/>
    </row>
    <row r="15666" spans="5:5" x14ac:dyDescent="0.3">
      <c r="E15666"/>
    </row>
    <row r="15667" spans="5:5" x14ac:dyDescent="0.3">
      <c r="E15667"/>
    </row>
    <row r="15668" spans="5:5" x14ac:dyDescent="0.3">
      <c r="E15668"/>
    </row>
    <row r="15669" spans="5:5" x14ac:dyDescent="0.3">
      <c r="E15669"/>
    </row>
    <row r="15670" spans="5:5" x14ac:dyDescent="0.3">
      <c r="E15670"/>
    </row>
    <row r="15671" spans="5:5" x14ac:dyDescent="0.3">
      <c r="E15671"/>
    </row>
    <row r="15672" spans="5:5" x14ac:dyDescent="0.3">
      <c r="E15672"/>
    </row>
    <row r="15673" spans="5:5" x14ac:dyDescent="0.3">
      <c r="E15673"/>
    </row>
    <row r="15674" spans="5:5" x14ac:dyDescent="0.3">
      <c r="E15674"/>
    </row>
    <row r="15675" spans="5:5" x14ac:dyDescent="0.3">
      <c r="E15675"/>
    </row>
    <row r="15676" spans="5:5" x14ac:dyDescent="0.3">
      <c r="E15676"/>
    </row>
    <row r="15677" spans="5:5" x14ac:dyDescent="0.3">
      <c r="E15677"/>
    </row>
    <row r="15678" spans="5:5" x14ac:dyDescent="0.3">
      <c r="E15678"/>
    </row>
    <row r="15679" spans="5:5" x14ac:dyDescent="0.3">
      <c r="E15679"/>
    </row>
    <row r="15680" spans="5:5" x14ac:dyDescent="0.3">
      <c r="E15680"/>
    </row>
    <row r="15681" spans="5:5" x14ac:dyDescent="0.3">
      <c r="E15681"/>
    </row>
    <row r="15682" spans="5:5" x14ac:dyDescent="0.3">
      <c r="E15682"/>
    </row>
    <row r="15683" spans="5:5" x14ac:dyDescent="0.3">
      <c r="E15683"/>
    </row>
    <row r="15684" spans="5:5" x14ac:dyDescent="0.3">
      <c r="E15684"/>
    </row>
    <row r="15685" spans="5:5" x14ac:dyDescent="0.3">
      <c r="E15685"/>
    </row>
    <row r="15686" spans="5:5" x14ac:dyDescent="0.3">
      <c r="E15686"/>
    </row>
    <row r="15687" spans="5:5" x14ac:dyDescent="0.3">
      <c r="E15687"/>
    </row>
    <row r="15688" spans="5:5" x14ac:dyDescent="0.3">
      <c r="E15688"/>
    </row>
    <row r="15689" spans="5:5" x14ac:dyDescent="0.3">
      <c r="E15689"/>
    </row>
    <row r="15690" spans="5:5" x14ac:dyDescent="0.3">
      <c r="E15690"/>
    </row>
    <row r="15691" spans="5:5" x14ac:dyDescent="0.3">
      <c r="E15691"/>
    </row>
    <row r="15692" spans="5:5" x14ac:dyDescent="0.3">
      <c r="E15692"/>
    </row>
    <row r="15693" spans="5:5" x14ac:dyDescent="0.3">
      <c r="E15693"/>
    </row>
    <row r="15694" spans="5:5" x14ac:dyDescent="0.3">
      <c r="E15694"/>
    </row>
    <row r="15695" spans="5:5" x14ac:dyDescent="0.3">
      <c r="E15695"/>
    </row>
    <row r="15696" spans="5:5" x14ac:dyDescent="0.3">
      <c r="E15696"/>
    </row>
    <row r="15697" spans="5:5" x14ac:dyDescent="0.3">
      <c r="E15697"/>
    </row>
    <row r="15698" spans="5:5" x14ac:dyDescent="0.3">
      <c r="E15698"/>
    </row>
    <row r="15699" spans="5:5" x14ac:dyDescent="0.3">
      <c r="E15699"/>
    </row>
    <row r="15700" spans="5:5" x14ac:dyDescent="0.3">
      <c r="E15700"/>
    </row>
    <row r="15701" spans="5:5" x14ac:dyDescent="0.3">
      <c r="E15701"/>
    </row>
    <row r="15702" spans="5:5" x14ac:dyDescent="0.3">
      <c r="E15702"/>
    </row>
    <row r="15703" spans="5:5" x14ac:dyDescent="0.3">
      <c r="E15703"/>
    </row>
    <row r="15704" spans="5:5" x14ac:dyDescent="0.3">
      <c r="E15704"/>
    </row>
    <row r="15705" spans="5:5" x14ac:dyDescent="0.3">
      <c r="E15705"/>
    </row>
    <row r="15706" spans="5:5" x14ac:dyDescent="0.3">
      <c r="E15706"/>
    </row>
    <row r="15707" spans="5:5" x14ac:dyDescent="0.3">
      <c r="E15707"/>
    </row>
    <row r="15708" spans="5:5" x14ac:dyDescent="0.3">
      <c r="E15708"/>
    </row>
    <row r="15709" spans="5:5" x14ac:dyDescent="0.3">
      <c r="E15709"/>
    </row>
    <row r="15710" spans="5:5" x14ac:dyDescent="0.3">
      <c r="E15710"/>
    </row>
    <row r="15711" spans="5:5" x14ac:dyDescent="0.3">
      <c r="E15711"/>
    </row>
    <row r="15712" spans="5:5" x14ac:dyDescent="0.3">
      <c r="E15712"/>
    </row>
    <row r="15713" spans="5:5" x14ac:dyDescent="0.3">
      <c r="E15713"/>
    </row>
    <row r="15714" spans="5:5" x14ac:dyDescent="0.3">
      <c r="E15714"/>
    </row>
    <row r="15715" spans="5:5" x14ac:dyDescent="0.3">
      <c r="E15715"/>
    </row>
    <row r="15716" spans="5:5" x14ac:dyDescent="0.3">
      <c r="E15716"/>
    </row>
    <row r="15717" spans="5:5" x14ac:dyDescent="0.3">
      <c r="E15717"/>
    </row>
    <row r="15718" spans="5:5" x14ac:dyDescent="0.3">
      <c r="E15718"/>
    </row>
    <row r="15719" spans="5:5" x14ac:dyDescent="0.3">
      <c r="E15719"/>
    </row>
    <row r="15720" spans="5:5" x14ac:dyDescent="0.3">
      <c r="E15720"/>
    </row>
    <row r="15721" spans="5:5" x14ac:dyDescent="0.3">
      <c r="E15721"/>
    </row>
    <row r="15722" spans="5:5" x14ac:dyDescent="0.3">
      <c r="E15722"/>
    </row>
    <row r="15723" spans="5:5" x14ac:dyDescent="0.3">
      <c r="E15723"/>
    </row>
    <row r="15724" spans="5:5" x14ac:dyDescent="0.3">
      <c r="E15724"/>
    </row>
    <row r="15725" spans="5:5" x14ac:dyDescent="0.3">
      <c r="E15725"/>
    </row>
    <row r="15726" spans="5:5" x14ac:dyDescent="0.3">
      <c r="E15726"/>
    </row>
    <row r="15727" spans="5:5" x14ac:dyDescent="0.3">
      <c r="E15727"/>
    </row>
    <row r="15728" spans="5:5" x14ac:dyDescent="0.3">
      <c r="E15728"/>
    </row>
    <row r="15729" spans="5:5" x14ac:dyDescent="0.3">
      <c r="E15729"/>
    </row>
    <row r="15730" spans="5:5" x14ac:dyDescent="0.3">
      <c r="E15730"/>
    </row>
    <row r="15731" spans="5:5" x14ac:dyDescent="0.3">
      <c r="E15731"/>
    </row>
    <row r="15732" spans="5:5" x14ac:dyDescent="0.3">
      <c r="E15732"/>
    </row>
    <row r="15733" spans="5:5" x14ac:dyDescent="0.3">
      <c r="E15733"/>
    </row>
    <row r="15734" spans="5:5" x14ac:dyDescent="0.3">
      <c r="E15734"/>
    </row>
    <row r="15735" spans="5:5" x14ac:dyDescent="0.3">
      <c r="E15735"/>
    </row>
    <row r="15736" spans="5:5" x14ac:dyDescent="0.3">
      <c r="E15736"/>
    </row>
    <row r="15737" spans="5:5" x14ac:dyDescent="0.3">
      <c r="E15737"/>
    </row>
    <row r="15738" spans="5:5" x14ac:dyDescent="0.3">
      <c r="E15738"/>
    </row>
    <row r="15739" spans="5:5" x14ac:dyDescent="0.3">
      <c r="E15739"/>
    </row>
    <row r="15740" spans="5:5" x14ac:dyDescent="0.3">
      <c r="E15740"/>
    </row>
    <row r="15741" spans="5:5" x14ac:dyDescent="0.3">
      <c r="E15741"/>
    </row>
    <row r="15742" spans="5:5" x14ac:dyDescent="0.3">
      <c r="E15742"/>
    </row>
    <row r="15743" spans="5:5" x14ac:dyDescent="0.3">
      <c r="E15743"/>
    </row>
    <row r="15744" spans="5:5" x14ac:dyDescent="0.3">
      <c r="E15744"/>
    </row>
    <row r="15745" spans="5:5" x14ac:dyDescent="0.3">
      <c r="E15745"/>
    </row>
    <row r="15746" spans="5:5" x14ac:dyDescent="0.3">
      <c r="E15746"/>
    </row>
    <row r="15747" spans="5:5" x14ac:dyDescent="0.3">
      <c r="E15747"/>
    </row>
    <row r="15748" spans="5:5" x14ac:dyDescent="0.3">
      <c r="E15748"/>
    </row>
    <row r="15749" spans="5:5" x14ac:dyDescent="0.3">
      <c r="E15749"/>
    </row>
    <row r="15750" spans="5:5" x14ac:dyDescent="0.3">
      <c r="E15750"/>
    </row>
    <row r="15751" spans="5:5" x14ac:dyDescent="0.3">
      <c r="E15751"/>
    </row>
    <row r="15752" spans="5:5" x14ac:dyDescent="0.3">
      <c r="E15752"/>
    </row>
    <row r="15753" spans="5:5" x14ac:dyDescent="0.3">
      <c r="E15753"/>
    </row>
    <row r="15754" spans="5:5" x14ac:dyDescent="0.3">
      <c r="E15754"/>
    </row>
    <row r="15755" spans="5:5" x14ac:dyDescent="0.3">
      <c r="E15755"/>
    </row>
    <row r="15756" spans="5:5" x14ac:dyDescent="0.3">
      <c r="E15756"/>
    </row>
    <row r="15757" spans="5:5" x14ac:dyDescent="0.3">
      <c r="E15757"/>
    </row>
    <row r="15758" spans="5:5" x14ac:dyDescent="0.3">
      <c r="E15758"/>
    </row>
    <row r="15759" spans="5:5" x14ac:dyDescent="0.3">
      <c r="E15759"/>
    </row>
    <row r="15760" spans="5:5" x14ac:dyDescent="0.3">
      <c r="E15760"/>
    </row>
    <row r="15761" spans="5:5" x14ac:dyDescent="0.3">
      <c r="E15761"/>
    </row>
    <row r="15762" spans="5:5" x14ac:dyDescent="0.3">
      <c r="E15762"/>
    </row>
    <row r="15763" spans="5:5" x14ac:dyDescent="0.3">
      <c r="E15763"/>
    </row>
    <row r="15764" spans="5:5" x14ac:dyDescent="0.3">
      <c r="E15764"/>
    </row>
    <row r="15765" spans="5:5" x14ac:dyDescent="0.3">
      <c r="E15765"/>
    </row>
    <row r="15766" spans="5:5" x14ac:dyDescent="0.3">
      <c r="E15766"/>
    </row>
    <row r="15767" spans="5:5" x14ac:dyDescent="0.3">
      <c r="E15767"/>
    </row>
    <row r="15768" spans="5:5" x14ac:dyDescent="0.3">
      <c r="E15768"/>
    </row>
    <row r="15769" spans="5:5" x14ac:dyDescent="0.3">
      <c r="E15769"/>
    </row>
    <row r="15770" spans="5:5" x14ac:dyDescent="0.3">
      <c r="E15770"/>
    </row>
    <row r="15771" spans="5:5" x14ac:dyDescent="0.3">
      <c r="E15771"/>
    </row>
    <row r="15772" spans="5:5" x14ac:dyDescent="0.3">
      <c r="E15772"/>
    </row>
    <row r="15773" spans="5:5" x14ac:dyDescent="0.3">
      <c r="E15773"/>
    </row>
    <row r="15774" spans="5:5" x14ac:dyDescent="0.3">
      <c r="E15774"/>
    </row>
    <row r="15775" spans="5:5" x14ac:dyDescent="0.3">
      <c r="E15775"/>
    </row>
    <row r="15776" spans="5:5" x14ac:dyDescent="0.3">
      <c r="E15776"/>
    </row>
    <row r="15777" spans="5:5" x14ac:dyDescent="0.3">
      <c r="E15777"/>
    </row>
    <row r="15778" spans="5:5" x14ac:dyDescent="0.3">
      <c r="E15778"/>
    </row>
    <row r="15779" spans="5:5" x14ac:dyDescent="0.3">
      <c r="E15779"/>
    </row>
    <row r="15780" spans="5:5" x14ac:dyDescent="0.3">
      <c r="E15780"/>
    </row>
    <row r="15781" spans="5:5" x14ac:dyDescent="0.3">
      <c r="E15781"/>
    </row>
    <row r="15782" spans="5:5" x14ac:dyDescent="0.3">
      <c r="E15782"/>
    </row>
    <row r="15783" spans="5:5" x14ac:dyDescent="0.3">
      <c r="E15783"/>
    </row>
    <row r="15784" spans="5:5" x14ac:dyDescent="0.3">
      <c r="E15784"/>
    </row>
    <row r="15785" spans="5:5" x14ac:dyDescent="0.3">
      <c r="E15785"/>
    </row>
    <row r="15786" spans="5:5" x14ac:dyDescent="0.3">
      <c r="E15786"/>
    </row>
    <row r="15787" spans="5:5" x14ac:dyDescent="0.3">
      <c r="E15787"/>
    </row>
    <row r="15788" spans="5:5" x14ac:dyDescent="0.3">
      <c r="E15788"/>
    </row>
    <row r="15789" spans="5:5" x14ac:dyDescent="0.3">
      <c r="E15789"/>
    </row>
    <row r="15790" spans="5:5" x14ac:dyDescent="0.3">
      <c r="E15790"/>
    </row>
    <row r="15791" spans="5:5" x14ac:dyDescent="0.3">
      <c r="E15791"/>
    </row>
    <row r="15792" spans="5:5" x14ac:dyDescent="0.3">
      <c r="E15792"/>
    </row>
    <row r="15793" spans="5:5" x14ac:dyDescent="0.3">
      <c r="E15793"/>
    </row>
    <row r="15794" spans="5:5" x14ac:dyDescent="0.3">
      <c r="E15794"/>
    </row>
    <row r="15795" spans="5:5" x14ac:dyDescent="0.3">
      <c r="E15795"/>
    </row>
    <row r="15796" spans="5:5" x14ac:dyDescent="0.3">
      <c r="E15796"/>
    </row>
    <row r="15797" spans="5:5" x14ac:dyDescent="0.3">
      <c r="E15797"/>
    </row>
    <row r="15798" spans="5:5" x14ac:dyDescent="0.3">
      <c r="E15798"/>
    </row>
    <row r="15799" spans="5:5" x14ac:dyDescent="0.3">
      <c r="E15799"/>
    </row>
    <row r="15800" spans="5:5" x14ac:dyDescent="0.3">
      <c r="E15800"/>
    </row>
    <row r="15801" spans="5:5" x14ac:dyDescent="0.3">
      <c r="E15801"/>
    </row>
    <row r="15802" spans="5:5" x14ac:dyDescent="0.3">
      <c r="E15802"/>
    </row>
    <row r="15803" spans="5:5" x14ac:dyDescent="0.3">
      <c r="E15803"/>
    </row>
    <row r="15804" spans="5:5" x14ac:dyDescent="0.3">
      <c r="E15804"/>
    </row>
    <row r="15805" spans="5:5" x14ac:dyDescent="0.3">
      <c r="E15805"/>
    </row>
    <row r="15806" spans="5:5" x14ac:dyDescent="0.3">
      <c r="E15806"/>
    </row>
    <row r="15807" spans="5:5" x14ac:dyDescent="0.3">
      <c r="E15807"/>
    </row>
    <row r="15808" spans="5:5" x14ac:dyDescent="0.3">
      <c r="E15808"/>
    </row>
    <row r="15809" spans="5:5" x14ac:dyDescent="0.3">
      <c r="E15809"/>
    </row>
    <row r="15810" spans="5:5" x14ac:dyDescent="0.3">
      <c r="E15810"/>
    </row>
    <row r="15811" spans="5:5" x14ac:dyDescent="0.3">
      <c r="E15811"/>
    </row>
    <row r="15812" spans="5:5" x14ac:dyDescent="0.3">
      <c r="E15812"/>
    </row>
    <row r="15813" spans="5:5" x14ac:dyDescent="0.3">
      <c r="E15813"/>
    </row>
    <row r="15814" spans="5:5" x14ac:dyDescent="0.3">
      <c r="E15814"/>
    </row>
    <row r="15815" spans="5:5" x14ac:dyDescent="0.3">
      <c r="E15815"/>
    </row>
    <row r="15816" spans="5:5" x14ac:dyDescent="0.3">
      <c r="E15816"/>
    </row>
    <row r="15817" spans="5:5" x14ac:dyDescent="0.3">
      <c r="E15817"/>
    </row>
    <row r="15818" spans="5:5" x14ac:dyDescent="0.3">
      <c r="E15818"/>
    </row>
    <row r="15819" spans="5:5" x14ac:dyDescent="0.3">
      <c r="E15819"/>
    </row>
    <row r="15820" spans="5:5" x14ac:dyDescent="0.3">
      <c r="E15820"/>
    </row>
    <row r="15821" spans="5:5" x14ac:dyDescent="0.3">
      <c r="E15821"/>
    </row>
    <row r="15822" spans="5:5" x14ac:dyDescent="0.3">
      <c r="E15822"/>
    </row>
    <row r="15823" spans="5:5" x14ac:dyDescent="0.3">
      <c r="E15823"/>
    </row>
    <row r="15824" spans="5:5" x14ac:dyDescent="0.3">
      <c r="E15824"/>
    </row>
    <row r="15825" spans="5:5" x14ac:dyDescent="0.3">
      <c r="E15825"/>
    </row>
    <row r="15826" spans="5:5" x14ac:dyDescent="0.3">
      <c r="E15826"/>
    </row>
    <row r="15827" spans="5:5" x14ac:dyDescent="0.3">
      <c r="E15827"/>
    </row>
    <row r="15828" spans="5:5" x14ac:dyDescent="0.3">
      <c r="E15828"/>
    </row>
    <row r="15829" spans="5:5" x14ac:dyDescent="0.3">
      <c r="E15829"/>
    </row>
    <row r="15830" spans="5:5" x14ac:dyDescent="0.3">
      <c r="E15830"/>
    </row>
    <row r="15831" spans="5:5" x14ac:dyDescent="0.3">
      <c r="E15831"/>
    </row>
    <row r="15832" spans="5:5" x14ac:dyDescent="0.3">
      <c r="E15832"/>
    </row>
    <row r="15833" spans="5:5" x14ac:dyDescent="0.3">
      <c r="E15833"/>
    </row>
    <row r="15834" spans="5:5" x14ac:dyDescent="0.3">
      <c r="E15834"/>
    </row>
    <row r="15835" spans="5:5" x14ac:dyDescent="0.3">
      <c r="E15835"/>
    </row>
    <row r="15836" spans="5:5" x14ac:dyDescent="0.3">
      <c r="E15836"/>
    </row>
    <row r="15837" spans="5:5" x14ac:dyDescent="0.3">
      <c r="E15837"/>
    </row>
    <row r="15838" spans="5:5" x14ac:dyDescent="0.3">
      <c r="E15838"/>
    </row>
    <row r="15839" spans="5:5" x14ac:dyDescent="0.3">
      <c r="E15839"/>
    </row>
    <row r="15840" spans="5:5" x14ac:dyDescent="0.3">
      <c r="E15840"/>
    </row>
    <row r="15841" spans="5:5" x14ac:dyDescent="0.3">
      <c r="E15841"/>
    </row>
    <row r="15842" spans="5:5" x14ac:dyDescent="0.3">
      <c r="E15842"/>
    </row>
    <row r="15843" spans="5:5" x14ac:dyDescent="0.3">
      <c r="E15843"/>
    </row>
    <row r="15844" spans="5:5" x14ac:dyDescent="0.3">
      <c r="E15844"/>
    </row>
    <row r="15845" spans="5:5" x14ac:dyDescent="0.3">
      <c r="E15845"/>
    </row>
    <row r="15846" spans="5:5" x14ac:dyDescent="0.3">
      <c r="E15846"/>
    </row>
    <row r="15847" spans="5:5" x14ac:dyDescent="0.3">
      <c r="E15847"/>
    </row>
    <row r="15848" spans="5:5" x14ac:dyDescent="0.3">
      <c r="E15848"/>
    </row>
    <row r="15849" spans="5:5" x14ac:dyDescent="0.3">
      <c r="E15849"/>
    </row>
    <row r="15850" spans="5:5" x14ac:dyDescent="0.3">
      <c r="E15850"/>
    </row>
    <row r="15851" spans="5:5" x14ac:dyDescent="0.3">
      <c r="E15851"/>
    </row>
    <row r="15852" spans="5:5" x14ac:dyDescent="0.3">
      <c r="E15852"/>
    </row>
    <row r="15853" spans="5:5" x14ac:dyDescent="0.3">
      <c r="E15853"/>
    </row>
    <row r="15854" spans="5:5" x14ac:dyDescent="0.3">
      <c r="E15854"/>
    </row>
    <row r="15855" spans="5:5" x14ac:dyDescent="0.3">
      <c r="E15855"/>
    </row>
    <row r="15856" spans="5:5" x14ac:dyDescent="0.3">
      <c r="E15856"/>
    </row>
    <row r="15857" spans="5:5" x14ac:dyDescent="0.3">
      <c r="E15857"/>
    </row>
    <row r="15858" spans="5:5" x14ac:dyDescent="0.3">
      <c r="E15858"/>
    </row>
    <row r="15859" spans="5:5" x14ac:dyDescent="0.3">
      <c r="E15859"/>
    </row>
    <row r="15860" spans="5:5" x14ac:dyDescent="0.3">
      <c r="E15860"/>
    </row>
    <row r="15861" spans="5:5" x14ac:dyDescent="0.3">
      <c r="E15861"/>
    </row>
    <row r="15862" spans="5:5" x14ac:dyDescent="0.3">
      <c r="E15862"/>
    </row>
    <row r="15863" spans="5:5" x14ac:dyDescent="0.3">
      <c r="E15863"/>
    </row>
    <row r="15864" spans="5:5" x14ac:dyDescent="0.3">
      <c r="E15864"/>
    </row>
    <row r="15865" spans="5:5" x14ac:dyDescent="0.3">
      <c r="E15865"/>
    </row>
    <row r="15866" spans="5:5" x14ac:dyDescent="0.3">
      <c r="E15866"/>
    </row>
    <row r="15867" spans="5:5" x14ac:dyDescent="0.3">
      <c r="E15867"/>
    </row>
    <row r="15868" spans="5:5" x14ac:dyDescent="0.3">
      <c r="E15868"/>
    </row>
    <row r="15869" spans="5:5" x14ac:dyDescent="0.3">
      <c r="E15869"/>
    </row>
    <row r="15870" spans="5:5" x14ac:dyDescent="0.3">
      <c r="E15870"/>
    </row>
    <row r="15871" spans="5:5" x14ac:dyDescent="0.3">
      <c r="E15871"/>
    </row>
    <row r="15872" spans="5:5" x14ac:dyDescent="0.3">
      <c r="E15872"/>
    </row>
    <row r="15873" spans="5:5" x14ac:dyDescent="0.3">
      <c r="E15873"/>
    </row>
    <row r="15874" spans="5:5" x14ac:dyDescent="0.3">
      <c r="E15874"/>
    </row>
    <row r="15875" spans="5:5" x14ac:dyDescent="0.3">
      <c r="E15875"/>
    </row>
    <row r="15876" spans="5:5" x14ac:dyDescent="0.3">
      <c r="E15876"/>
    </row>
    <row r="15877" spans="5:5" x14ac:dyDescent="0.3">
      <c r="E15877"/>
    </row>
    <row r="15878" spans="5:5" x14ac:dyDescent="0.3">
      <c r="E15878"/>
    </row>
    <row r="15879" spans="5:5" x14ac:dyDescent="0.3">
      <c r="E15879"/>
    </row>
    <row r="15880" spans="5:5" x14ac:dyDescent="0.3">
      <c r="E15880"/>
    </row>
    <row r="15881" spans="5:5" x14ac:dyDescent="0.3">
      <c r="E15881"/>
    </row>
    <row r="15882" spans="5:5" x14ac:dyDescent="0.3">
      <c r="E15882"/>
    </row>
    <row r="15883" spans="5:5" x14ac:dyDescent="0.3">
      <c r="E15883"/>
    </row>
    <row r="15884" spans="5:5" x14ac:dyDescent="0.3">
      <c r="E15884"/>
    </row>
    <row r="15885" spans="5:5" x14ac:dyDescent="0.3">
      <c r="E15885"/>
    </row>
    <row r="15886" spans="5:5" x14ac:dyDescent="0.3">
      <c r="E15886"/>
    </row>
    <row r="15887" spans="5:5" x14ac:dyDescent="0.3">
      <c r="E15887"/>
    </row>
    <row r="15888" spans="5:5" x14ac:dyDescent="0.3">
      <c r="E15888"/>
    </row>
    <row r="15889" spans="5:5" x14ac:dyDescent="0.3">
      <c r="E15889"/>
    </row>
    <row r="15890" spans="5:5" x14ac:dyDescent="0.3">
      <c r="E15890"/>
    </row>
    <row r="15891" spans="5:5" x14ac:dyDescent="0.3">
      <c r="E15891"/>
    </row>
    <row r="15892" spans="5:5" x14ac:dyDescent="0.3">
      <c r="E15892"/>
    </row>
    <row r="15893" spans="5:5" x14ac:dyDescent="0.3">
      <c r="E15893"/>
    </row>
    <row r="15894" spans="5:5" x14ac:dyDescent="0.3">
      <c r="E15894"/>
    </row>
    <row r="15895" spans="5:5" x14ac:dyDescent="0.3">
      <c r="E15895"/>
    </row>
    <row r="15896" spans="5:5" x14ac:dyDescent="0.3">
      <c r="E15896"/>
    </row>
    <row r="15897" spans="5:5" x14ac:dyDescent="0.3">
      <c r="E15897"/>
    </row>
    <row r="15898" spans="5:5" x14ac:dyDescent="0.3">
      <c r="E15898"/>
    </row>
    <row r="15899" spans="5:5" x14ac:dyDescent="0.3">
      <c r="E15899"/>
    </row>
    <row r="15900" spans="5:5" x14ac:dyDescent="0.3">
      <c r="E15900"/>
    </row>
    <row r="15901" spans="5:5" x14ac:dyDescent="0.3">
      <c r="E15901"/>
    </row>
    <row r="15902" spans="5:5" x14ac:dyDescent="0.3">
      <c r="E15902"/>
    </row>
    <row r="15903" spans="5:5" x14ac:dyDescent="0.3">
      <c r="E15903"/>
    </row>
    <row r="15904" spans="5:5" x14ac:dyDescent="0.3">
      <c r="E15904"/>
    </row>
    <row r="15905" spans="5:5" x14ac:dyDescent="0.3">
      <c r="E15905"/>
    </row>
    <row r="15906" spans="5:5" x14ac:dyDescent="0.3">
      <c r="E15906"/>
    </row>
    <row r="15907" spans="5:5" x14ac:dyDescent="0.3">
      <c r="E15907"/>
    </row>
    <row r="15908" spans="5:5" x14ac:dyDescent="0.3">
      <c r="E15908"/>
    </row>
    <row r="15909" spans="5:5" x14ac:dyDescent="0.3">
      <c r="E15909"/>
    </row>
    <row r="15910" spans="5:5" x14ac:dyDescent="0.3">
      <c r="E15910"/>
    </row>
    <row r="15911" spans="5:5" x14ac:dyDescent="0.3">
      <c r="E15911"/>
    </row>
    <row r="15912" spans="5:5" x14ac:dyDescent="0.3">
      <c r="E15912"/>
    </row>
    <row r="15913" spans="5:5" x14ac:dyDescent="0.3">
      <c r="E15913"/>
    </row>
    <row r="15914" spans="5:5" x14ac:dyDescent="0.3">
      <c r="E15914"/>
    </row>
    <row r="15915" spans="5:5" x14ac:dyDescent="0.3">
      <c r="E15915"/>
    </row>
    <row r="15916" spans="5:5" x14ac:dyDescent="0.3">
      <c r="E15916"/>
    </row>
    <row r="15917" spans="5:5" x14ac:dyDescent="0.3">
      <c r="E15917"/>
    </row>
    <row r="15918" spans="5:5" x14ac:dyDescent="0.3">
      <c r="E15918"/>
    </row>
    <row r="15919" spans="5:5" x14ac:dyDescent="0.3">
      <c r="E15919"/>
    </row>
    <row r="15920" spans="5:5" x14ac:dyDescent="0.3">
      <c r="E15920"/>
    </row>
    <row r="15921" spans="5:5" x14ac:dyDescent="0.3">
      <c r="E15921"/>
    </row>
    <row r="15922" spans="5:5" x14ac:dyDescent="0.3">
      <c r="E15922"/>
    </row>
    <row r="15923" spans="5:5" x14ac:dyDescent="0.3">
      <c r="E15923"/>
    </row>
    <row r="15924" spans="5:5" x14ac:dyDescent="0.3">
      <c r="E15924"/>
    </row>
    <row r="15925" spans="5:5" x14ac:dyDescent="0.3">
      <c r="E15925"/>
    </row>
    <row r="15926" spans="5:5" x14ac:dyDescent="0.3">
      <c r="E15926"/>
    </row>
    <row r="15927" spans="5:5" x14ac:dyDescent="0.3">
      <c r="E15927"/>
    </row>
    <row r="15928" spans="5:5" x14ac:dyDescent="0.3">
      <c r="E15928"/>
    </row>
    <row r="15929" spans="5:5" x14ac:dyDescent="0.3">
      <c r="E15929"/>
    </row>
    <row r="15930" spans="5:5" x14ac:dyDescent="0.3">
      <c r="E15930"/>
    </row>
    <row r="15931" spans="5:5" x14ac:dyDescent="0.3">
      <c r="E15931"/>
    </row>
    <row r="15932" spans="5:5" x14ac:dyDescent="0.3">
      <c r="E15932"/>
    </row>
    <row r="15933" spans="5:5" x14ac:dyDescent="0.3">
      <c r="E15933"/>
    </row>
    <row r="15934" spans="5:5" x14ac:dyDescent="0.3">
      <c r="E15934"/>
    </row>
    <row r="15935" spans="5:5" x14ac:dyDescent="0.3">
      <c r="E15935"/>
    </row>
    <row r="15936" spans="5:5" x14ac:dyDescent="0.3">
      <c r="E15936"/>
    </row>
    <row r="15937" spans="5:5" x14ac:dyDescent="0.3">
      <c r="E15937"/>
    </row>
    <row r="15938" spans="5:5" x14ac:dyDescent="0.3">
      <c r="E15938"/>
    </row>
    <row r="15939" spans="5:5" x14ac:dyDescent="0.3">
      <c r="E15939"/>
    </row>
    <row r="15940" spans="5:5" x14ac:dyDescent="0.3">
      <c r="E15940"/>
    </row>
    <row r="15941" spans="5:5" x14ac:dyDescent="0.3">
      <c r="E15941"/>
    </row>
    <row r="15942" spans="5:5" x14ac:dyDescent="0.3">
      <c r="E15942"/>
    </row>
    <row r="15943" spans="5:5" x14ac:dyDescent="0.3">
      <c r="E15943"/>
    </row>
    <row r="15944" spans="5:5" x14ac:dyDescent="0.3">
      <c r="E15944"/>
    </row>
    <row r="15945" spans="5:5" x14ac:dyDescent="0.3">
      <c r="E15945"/>
    </row>
    <row r="15946" spans="5:5" x14ac:dyDescent="0.3">
      <c r="E15946"/>
    </row>
    <row r="15947" spans="5:5" x14ac:dyDescent="0.3">
      <c r="E15947"/>
    </row>
    <row r="15948" spans="5:5" x14ac:dyDescent="0.3">
      <c r="E15948"/>
    </row>
    <row r="15949" spans="5:5" x14ac:dyDescent="0.3">
      <c r="E15949"/>
    </row>
    <row r="15950" spans="5:5" x14ac:dyDescent="0.3">
      <c r="E15950"/>
    </row>
    <row r="15951" spans="5:5" x14ac:dyDescent="0.3">
      <c r="E15951"/>
    </row>
    <row r="15952" spans="5:5" x14ac:dyDescent="0.3">
      <c r="E15952"/>
    </row>
    <row r="15953" spans="5:5" x14ac:dyDescent="0.3">
      <c r="E15953"/>
    </row>
    <row r="15954" spans="5:5" x14ac:dyDescent="0.3">
      <c r="E15954"/>
    </row>
    <row r="15955" spans="5:5" x14ac:dyDescent="0.3">
      <c r="E15955"/>
    </row>
    <row r="15956" spans="5:5" x14ac:dyDescent="0.3">
      <c r="E15956"/>
    </row>
    <row r="15957" spans="5:5" x14ac:dyDescent="0.3">
      <c r="E15957"/>
    </row>
    <row r="15958" spans="5:5" x14ac:dyDescent="0.3">
      <c r="E15958"/>
    </row>
    <row r="15959" spans="5:5" x14ac:dyDescent="0.3">
      <c r="E15959"/>
    </row>
    <row r="15960" spans="5:5" x14ac:dyDescent="0.3">
      <c r="E15960"/>
    </row>
    <row r="15961" spans="5:5" x14ac:dyDescent="0.3">
      <c r="E15961"/>
    </row>
    <row r="15962" spans="5:5" x14ac:dyDescent="0.3">
      <c r="E15962"/>
    </row>
    <row r="15963" spans="5:5" x14ac:dyDescent="0.3">
      <c r="E15963"/>
    </row>
    <row r="15964" spans="5:5" x14ac:dyDescent="0.3">
      <c r="E15964"/>
    </row>
    <row r="15965" spans="5:5" x14ac:dyDescent="0.3">
      <c r="E15965"/>
    </row>
    <row r="15966" spans="5:5" x14ac:dyDescent="0.3">
      <c r="E15966"/>
    </row>
    <row r="15967" spans="5:5" x14ac:dyDescent="0.3">
      <c r="E15967"/>
    </row>
    <row r="15968" spans="5:5" x14ac:dyDescent="0.3">
      <c r="E15968"/>
    </row>
    <row r="15969" spans="5:5" x14ac:dyDescent="0.3">
      <c r="E15969"/>
    </row>
    <row r="15970" spans="5:5" x14ac:dyDescent="0.3">
      <c r="E15970"/>
    </row>
    <row r="15971" spans="5:5" x14ac:dyDescent="0.3">
      <c r="E15971"/>
    </row>
    <row r="15972" spans="5:5" x14ac:dyDescent="0.3">
      <c r="E15972"/>
    </row>
    <row r="15973" spans="5:5" x14ac:dyDescent="0.3">
      <c r="E15973"/>
    </row>
    <row r="15974" spans="5:5" x14ac:dyDescent="0.3">
      <c r="E15974"/>
    </row>
    <row r="15975" spans="5:5" x14ac:dyDescent="0.3">
      <c r="E15975"/>
    </row>
    <row r="15976" spans="5:5" x14ac:dyDescent="0.3">
      <c r="E15976"/>
    </row>
    <row r="15977" spans="5:5" x14ac:dyDescent="0.3">
      <c r="E15977"/>
    </row>
    <row r="15978" spans="5:5" x14ac:dyDescent="0.3">
      <c r="E15978"/>
    </row>
    <row r="15979" spans="5:5" x14ac:dyDescent="0.3">
      <c r="E15979"/>
    </row>
    <row r="15980" spans="5:5" x14ac:dyDescent="0.3">
      <c r="E15980"/>
    </row>
    <row r="15981" spans="5:5" x14ac:dyDescent="0.3">
      <c r="E15981"/>
    </row>
    <row r="15982" spans="5:5" x14ac:dyDescent="0.3">
      <c r="E15982"/>
    </row>
    <row r="15983" spans="5:5" x14ac:dyDescent="0.3">
      <c r="E15983"/>
    </row>
    <row r="15984" spans="5:5" x14ac:dyDescent="0.3">
      <c r="E15984"/>
    </row>
    <row r="15985" spans="5:5" x14ac:dyDescent="0.3">
      <c r="E15985"/>
    </row>
    <row r="15986" spans="5:5" x14ac:dyDescent="0.3">
      <c r="E15986"/>
    </row>
    <row r="15987" spans="5:5" x14ac:dyDescent="0.3">
      <c r="E15987"/>
    </row>
    <row r="15988" spans="5:5" x14ac:dyDescent="0.3">
      <c r="E15988"/>
    </row>
    <row r="15989" spans="5:5" x14ac:dyDescent="0.3">
      <c r="E15989"/>
    </row>
    <row r="15990" spans="5:5" x14ac:dyDescent="0.3">
      <c r="E15990"/>
    </row>
    <row r="15991" spans="5:5" x14ac:dyDescent="0.3">
      <c r="E15991"/>
    </row>
    <row r="15992" spans="5:5" x14ac:dyDescent="0.3">
      <c r="E15992"/>
    </row>
    <row r="15993" spans="5:5" x14ac:dyDescent="0.3">
      <c r="E15993"/>
    </row>
    <row r="15994" spans="5:5" x14ac:dyDescent="0.3">
      <c r="E15994"/>
    </row>
    <row r="15995" spans="5:5" x14ac:dyDescent="0.3">
      <c r="E15995"/>
    </row>
    <row r="15996" spans="5:5" x14ac:dyDescent="0.3">
      <c r="E15996"/>
    </row>
    <row r="15997" spans="5:5" x14ac:dyDescent="0.3">
      <c r="E15997"/>
    </row>
    <row r="15998" spans="5:5" x14ac:dyDescent="0.3">
      <c r="E15998"/>
    </row>
    <row r="15999" spans="5:5" x14ac:dyDescent="0.3">
      <c r="E15999"/>
    </row>
    <row r="16000" spans="5:5" x14ac:dyDescent="0.3">
      <c r="E16000"/>
    </row>
    <row r="16001" spans="5:5" x14ac:dyDescent="0.3">
      <c r="E16001"/>
    </row>
    <row r="16002" spans="5:5" x14ac:dyDescent="0.3">
      <c r="E16002"/>
    </row>
    <row r="16003" spans="5:5" x14ac:dyDescent="0.3">
      <c r="E16003"/>
    </row>
    <row r="16004" spans="5:5" x14ac:dyDescent="0.3">
      <c r="E16004"/>
    </row>
    <row r="16005" spans="5:5" x14ac:dyDescent="0.3">
      <c r="E16005"/>
    </row>
    <row r="16006" spans="5:5" x14ac:dyDescent="0.3">
      <c r="E16006"/>
    </row>
    <row r="16007" spans="5:5" x14ac:dyDescent="0.3">
      <c r="E16007"/>
    </row>
    <row r="16008" spans="5:5" x14ac:dyDescent="0.3">
      <c r="E16008"/>
    </row>
    <row r="16009" spans="5:5" x14ac:dyDescent="0.3">
      <c r="E16009"/>
    </row>
    <row r="16010" spans="5:5" x14ac:dyDescent="0.3">
      <c r="E16010"/>
    </row>
    <row r="16011" spans="5:5" x14ac:dyDescent="0.3">
      <c r="E16011"/>
    </row>
    <row r="16012" spans="5:5" x14ac:dyDescent="0.3">
      <c r="E16012"/>
    </row>
    <row r="16013" spans="5:5" x14ac:dyDescent="0.3">
      <c r="E16013"/>
    </row>
    <row r="16014" spans="5:5" x14ac:dyDescent="0.3">
      <c r="E16014"/>
    </row>
    <row r="16015" spans="5:5" x14ac:dyDescent="0.3">
      <c r="E16015"/>
    </row>
    <row r="16016" spans="5:5" x14ac:dyDescent="0.3">
      <c r="E16016"/>
    </row>
    <row r="16017" spans="5:5" x14ac:dyDescent="0.3">
      <c r="E16017"/>
    </row>
    <row r="16018" spans="5:5" x14ac:dyDescent="0.3">
      <c r="E16018"/>
    </row>
    <row r="16019" spans="5:5" x14ac:dyDescent="0.3">
      <c r="E16019"/>
    </row>
    <row r="16020" spans="5:5" x14ac:dyDescent="0.3">
      <c r="E16020"/>
    </row>
    <row r="16021" spans="5:5" x14ac:dyDescent="0.3">
      <c r="E16021"/>
    </row>
    <row r="16022" spans="5:5" x14ac:dyDescent="0.3">
      <c r="E16022"/>
    </row>
    <row r="16023" spans="5:5" x14ac:dyDescent="0.3">
      <c r="E16023"/>
    </row>
    <row r="16024" spans="5:5" x14ac:dyDescent="0.3">
      <c r="E16024"/>
    </row>
    <row r="16025" spans="5:5" x14ac:dyDescent="0.3">
      <c r="E16025"/>
    </row>
    <row r="16026" spans="5:5" x14ac:dyDescent="0.3">
      <c r="E16026"/>
    </row>
    <row r="16027" spans="5:5" x14ac:dyDescent="0.3">
      <c r="E16027"/>
    </row>
    <row r="16028" spans="5:5" x14ac:dyDescent="0.3">
      <c r="E16028"/>
    </row>
    <row r="16029" spans="5:5" x14ac:dyDescent="0.3">
      <c r="E16029"/>
    </row>
    <row r="16030" spans="5:5" x14ac:dyDescent="0.3">
      <c r="E16030"/>
    </row>
    <row r="16031" spans="5:5" x14ac:dyDescent="0.3">
      <c r="E16031"/>
    </row>
    <row r="16032" spans="5:5" x14ac:dyDescent="0.3">
      <c r="E16032"/>
    </row>
    <row r="16033" spans="5:5" x14ac:dyDescent="0.3">
      <c r="E16033"/>
    </row>
    <row r="16034" spans="5:5" x14ac:dyDescent="0.3">
      <c r="E16034"/>
    </row>
    <row r="16035" spans="5:5" x14ac:dyDescent="0.3">
      <c r="E16035"/>
    </row>
    <row r="16036" spans="5:5" x14ac:dyDescent="0.3">
      <c r="E16036"/>
    </row>
    <row r="16037" spans="5:5" x14ac:dyDescent="0.3">
      <c r="E16037"/>
    </row>
    <row r="16038" spans="5:5" x14ac:dyDescent="0.3">
      <c r="E16038"/>
    </row>
    <row r="16039" spans="5:5" x14ac:dyDescent="0.3">
      <c r="E16039"/>
    </row>
    <row r="16040" spans="5:5" x14ac:dyDescent="0.3">
      <c r="E16040"/>
    </row>
    <row r="16041" spans="5:5" x14ac:dyDescent="0.3">
      <c r="E16041"/>
    </row>
    <row r="16042" spans="5:5" x14ac:dyDescent="0.3">
      <c r="E16042"/>
    </row>
    <row r="16043" spans="5:5" x14ac:dyDescent="0.3">
      <c r="E16043"/>
    </row>
    <row r="16044" spans="5:5" x14ac:dyDescent="0.3">
      <c r="E16044"/>
    </row>
    <row r="16045" spans="5:5" x14ac:dyDescent="0.3">
      <c r="E16045"/>
    </row>
    <row r="16046" spans="5:5" x14ac:dyDescent="0.3">
      <c r="E16046"/>
    </row>
    <row r="16047" spans="5:5" x14ac:dyDescent="0.3">
      <c r="E16047"/>
    </row>
    <row r="16048" spans="5:5" x14ac:dyDescent="0.3">
      <c r="E16048"/>
    </row>
    <row r="16049" spans="5:5" x14ac:dyDescent="0.3">
      <c r="E16049"/>
    </row>
    <row r="16050" spans="5:5" x14ac:dyDescent="0.3">
      <c r="E16050"/>
    </row>
    <row r="16051" spans="5:5" x14ac:dyDescent="0.3">
      <c r="E16051"/>
    </row>
    <row r="16052" spans="5:5" x14ac:dyDescent="0.3">
      <c r="E16052"/>
    </row>
    <row r="16053" spans="5:5" x14ac:dyDescent="0.3">
      <c r="E16053"/>
    </row>
    <row r="16054" spans="5:5" x14ac:dyDescent="0.3">
      <c r="E16054"/>
    </row>
    <row r="16055" spans="5:5" x14ac:dyDescent="0.3">
      <c r="E16055"/>
    </row>
    <row r="16056" spans="5:5" x14ac:dyDescent="0.3">
      <c r="E16056"/>
    </row>
    <row r="16057" spans="5:5" x14ac:dyDescent="0.3">
      <c r="E16057"/>
    </row>
    <row r="16058" spans="5:5" x14ac:dyDescent="0.3">
      <c r="E16058"/>
    </row>
    <row r="16059" spans="5:5" x14ac:dyDescent="0.3">
      <c r="E16059"/>
    </row>
    <row r="16060" spans="5:5" x14ac:dyDescent="0.3">
      <c r="E16060"/>
    </row>
    <row r="16061" spans="5:5" x14ac:dyDescent="0.3">
      <c r="E16061"/>
    </row>
    <row r="16062" spans="5:5" x14ac:dyDescent="0.3">
      <c r="E16062"/>
    </row>
    <row r="16063" spans="5:5" x14ac:dyDescent="0.3">
      <c r="E16063"/>
    </row>
    <row r="16064" spans="5:5" x14ac:dyDescent="0.3">
      <c r="E16064"/>
    </row>
    <row r="16065" spans="5:5" x14ac:dyDescent="0.3">
      <c r="E16065"/>
    </row>
    <row r="16066" spans="5:5" x14ac:dyDescent="0.3">
      <c r="E16066"/>
    </row>
    <row r="16067" spans="5:5" x14ac:dyDescent="0.3">
      <c r="E16067"/>
    </row>
    <row r="16068" spans="5:5" x14ac:dyDescent="0.3">
      <c r="E16068"/>
    </row>
    <row r="16069" spans="5:5" x14ac:dyDescent="0.3">
      <c r="E16069"/>
    </row>
    <row r="16070" spans="5:5" x14ac:dyDescent="0.3">
      <c r="E16070"/>
    </row>
    <row r="16071" spans="5:5" x14ac:dyDescent="0.3">
      <c r="E16071"/>
    </row>
    <row r="16072" spans="5:5" x14ac:dyDescent="0.3">
      <c r="E16072"/>
    </row>
    <row r="16073" spans="5:5" x14ac:dyDescent="0.3">
      <c r="E16073"/>
    </row>
    <row r="16074" spans="5:5" x14ac:dyDescent="0.3">
      <c r="E16074"/>
    </row>
    <row r="16075" spans="5:5" x14ac:dyDescent="0.3">
      <c r="E16075"/>
    </row>
    <row r="16076" spans="5:5" x14ac:dyDescent="0.3">
      <c r="E16076"/>
    </row>
    <row r="16077" spans="5:5" x14ac:dyDescent="0.3">
      <c r="E16077"/>
    </row>
    <row r="16078" spans="5:5" x14ac:dyDescent="0.3">
      <c r="E16078"/>
    </row>
    <row r="16079" spans="5:5" x14ac:dyDescent="0.3">
      <c r="E16079"/>
    </row>
    <row r="16080" spans="5:5" x14ac:dyDescent="0.3">
      <c r="E16080"/>
    </row>
    <row r="16081" spans="5:5" x14ac:dyDescent="0.3">
      <c r="E16081"/>
    </row>
    <row r="16082" spans="5:5" x14ac:dyDescent="0.3">
      <c r="E16082"/>
    </row>
    <row r="16083" spans="5:5" x14ac:dyDescent="0.3">
      <c r="E16083"/>
    </row>
    <row r="16084" spans="5:5" x14ac:dyDescent="0.3">
      <c r="E16084"/>
    </row>
    <row r="16085" spans="5:5" x14ac:dyDescent="0.3">
      <c r="E16085"/>
    </row>
    <row r="16086" spans="5:5" x14ac:dyDescent="0.3">
      <c r="E16086"/>
    </row>
    <row r="16087" spans="5:5" x14ac:dyDescent="0.3">
      <c r="E16087"/>
    </row>
    <row r="16088" spans="5:5" x14ac:dyDescent="0.3">
      <c r="E16088"/>
    </row>
    <row r="16089" spans="5:5" x14ac:dyDescent="0.3">
      <c r="E16089"/>
    </row>
    <row r="16090" spans="5:5" x14ac:dyDescent="0.3">
      <c r="E16090"/>
    </row>
    <row r="16091" spans="5:5" x14ac:dyDescent="0.3">
      <c r="E16091"/>
    </row>
    <row r="16092" spans="5:5" x14ac:dyDescent="0.3">
      <c r="E16092"/>
    </row>
    <row r="16093" spans="5:5" x14ac:dyDescent="0.3">
      <c r="E16093"/>
    </row>
    <row r="16094" spans="5:5" x14ac:dyDescent="0.3">
      <c r="E16094"/>
    </row>
    <row r="16095" spans="5:5" x14ac:dyDescent="0.3">
      <c r="E16095"/>
    </row>
    <row r="16096" spans="5:5" x14ac:dyDescent="0.3">
      <c r="E16096"/>
    </row>
    <row r="16097" spans="5:5" x14ac:dyDescent="0.3">
      <c r="E16097"/>
    </row>
    <row r="16098" spans="5:5" x14ac:dyDescent="0.3">
      <c r="E16098"/>
    </row>
    <row r="16099" spans="5:5" x14ac:dyDescent="0.3">
      <c r="E16099"/>
    </row>
    <row r="16100" spans="5:5" x14ac:dyDescent="0.3">
      <c r="E16100"/>
    </row>
    <row r="16101" spans="5:5" x14ac:dyDescent="0.3">
      <c r="E16101"/>
    </row>
    <row r="16102" spans="5:5" x14ac:dyDescent="0.3">
      <c r="E16102"/>
    </row>
    <row r="16103" spans="5:5" x14ac:dyDescent="0.3">
      <c r="E16103"/>
    </row>
    <row r="16104" spans="5:5" x14ac:dyDescent="0.3">
      <c r="E16104"/>
    </row>
    <row r="16105" spans="5:5" x14ac:dyDescent="0.3">
      <c r="E16105"/>
    </row>
    <row r="16106" spans="5:5" x14ac:dyDescent="0.3">
      <c r="E16106"/>
    </row>
    <row r="16107" spans="5:5" x14ac:dyDescent="0.3">
      <c r="E16107"/>
    </row>
    <row r="16108" spans="5:5" x14ac:dyDescent="0.3">
      <c r="E16108"/>
    </row>
    <row r="16109" spans="5:5" x14ac:dyDescent="0.3">
      <c r="E16109"/>
    </row>
    <row r="16110" spans="5:5" x14ac:dyDescent="0.3">
      <c r="E16110"/>
    </row>
    <row r="16111" spans="5:5" x14ac:dyDescent="0.3">
      <c r="E16111"/>
    </row>
    <row r="16112" spans="5:5" x14ac:dyDescent="0.3">
      <c r="E16112"/>
    </row>
    <row r="16113" spans="5:5" x14ac:dyDescent="0.3">
      <c r="E16113"/>
    </row>
    <row r="16114" spans="5:5" x14ac:dyDescent="0.3">
      <c r="E16114"/>
    </row>
    <row r="16115" spans="5:5" x14ac:dyDescent="0.3">
      <c r="E16115"/>
    </row>
    <row r="16116" spans="5:5" x14ac:dyDescent="0.3">
      <c r="E16116"/>
    </row>
    <row r="16117" spans="5:5" x14ac:dyDescent="0.3">
      <c r="E16117"/>
    </row>
    <row r="16118" spans="5:5" x14ac:dyDescent="0.3">
      <c r="E16118"/>
    </row>
    <row r="16119" spans="5:5" x14ac:dyDescent="0.3">
      <c r="E16119"/>
    </row>
    <row r="16120" spans="5:5" x14ac:dyDescent="0.3">
      <c r="E16120"/>
    </row>
    <row r="16121" spans="5:5" x14ac:dyDescent="0.3">
      <c r="E16121"/>
    </row>
    <row r="16122" spans="5:5" x14ac:dyDescent="0.3">
      <c r="E16122"/>
    </row>
    <row r="16123" spans="5:5" x14ac:dyDescent="0.3">
      <c r="E16123"/>
    </row>
    <row r="16124" spans="5:5" x14ac:dyDescent="0.3">
      <c r="E16124"/>
    </row>
    <row r="16125" spans="5:5" x14ac:dyDescent="0.3">
      <c r="E16125"/>
    </row>
    <row r="16126" spans="5:5" x14ac:dyDescent="0.3">
      <c r="E16126"/>
    </row>
    <row r="16127" spans="5:5" x14ac:dyDescent="0.3">
      <c r="E16127"/>
    </row>
    <row r="16128" spans="5:5" x14ac:dyDescent="0.3">
      <c r="E16128"/>
    </row>
    <row r="16129" spans="5:5" x14ac:dyDescent="0.3">
      <c r="E16129"/>
    </row>
    <row r="16130" spans="5:5" x14ac:dyDescent="0.3">
      <c r="E16130"/>
    </row>
    <row r="16131" spans="5:5" x14ac:dyDescent="0.3">
      <c r="E16131"/>
    </row>
    <row r="16132" spans="5:5" x14ac:dyDescent="0.3">
      <c r="E16132"/>
    </row>
    <row r="16133" spans="5:5" x14ac:dyDescent="0.3">
      <c r="E16133"/>
    </row>
    <row r="16134" spans="5:5" x14ac:dyDescent="0.3">
      <c r="E16134"/>
    </row>
    <row r="16135" spans="5:5" x14ac:dyDescent="0.3">
      <c r="E16135"/>
    </row>
    <row r="16136" spans="5:5" x14ac:dyDescent="0.3">
      <c r="E16136"/>
    </row>
    <row r="16137" spans="5:5" x14ac:dyDescent="0.3">
      <c r="E16137"/>
    </row>
    <row r="16138" spans="5:5" x14ac:dyDescent="0.3">
      <c r="E16138"/>
    </row>
    <row r="16139" spans="5:5" x14ac:dyDescent="0.3">
      <c r="E16139"/>
    </row>
    <row r="16140" spans="5:5" x14ac:dyDescent="0.3">
      <c r="E16140"/>
    </row>
    <row r="16141" spans="5:5" x14ac:dyDescent="0.3">
      <c r="E16141"/>
    </row>
    <row r="16142" spans="5:5" x14ac:dyDescent="0.3">
      <c r="E16142"/>
    </row>
    <row r="16143" spans="5:5" x14ac:dyDescent="0.3">
      <c r="E16143"/>
    </row>
    <row r="16144" spans="5:5" x14ac:dyDescent="0.3">
      <c r="E16144"/>
    </row>
    <row r="16145" spans="5:5" x14ac:dyDescent="0.3">
      <c r="E16145"/>
    </row>
    <row r="16146" spans="5:5" x14ac:dyDescent="0.3">
      <c r="E16146"/>
    </row>
    <row r="16147" spans="5:5" x14ac:dyDescent="0.3">
      <c r="E16147"/>
    </row>
    <row r="16148" spans="5:5" x14ac:dyDescent="0.3">
      <c r="E16148"/>
    </row>
    <row r="16149" spans="5:5" x14ac:dyDescent="0.3">
      <c r="E16149"/>
    </row>
    <row r="16150" spans="5:5" x14ac:dyDescent="0.3">
      <c r="E16150"/>
    </row>
    <row r="16151" spans="5:5" x14ac:dyDescent="0.3">
      <c r="E16151"/>
    </row>
    <row r="16152" spans="5:5" x14ac:dyDescent="0.3">
      <c r="E16152"/>
    </row>
    <row r="16153" spans="5:5" x14ac:dyDescent="0.3">
      <c r="E16153"/>
    </row>
    <row r="16154" spans="5:5" x14ac:dyDescent="0.3">
      <c r="E16154"/>
    </row>
    <row r="16155" spans="5:5" x14ac:dyDescent="0.3">
      <c r="E16155"/>
    </row>
    <row r="16156" spans="5:5" x14ac:dyDescent="0.3">
      <c r="E16156"/>
    </row>
    <row r="16157" spans="5:5" x14ac:dyDescent="0.3">
      <c r="E16157"/>
    </row>
    <row r="16158" spans="5:5" x14ac:dyDescent="0.3">
      <c r="E16158"/>
    </row>
    <row r="16159" spans="5:5" x14ac:dyDescent="0.3">
      <c r="E16159"/>
    </row>
    <row r="16160" spans="5:5" x14ac:dyDescent="0.3">
      <c r="E16160"/>
    </row>
    <row r="16161" spans="5:5" x14ac:dyDescent="0.3">
      <c r="E16161"/>
    </row>
    <row r="16162" spans="5:5" x14ac:dyDescent="0.3">
      <c r="E16162"/>
    </row>
    <row r="16163" spans="5:5" x14ac:dyDescent="0.3">
      <c r="E16163"/>
    </row>
    <row r="16164" spans="5:5" x14ac:dyDescent="0.3">
      <c r="E16164"/>
    </row>
    <row r="16165" spans="5:5" x14ac:dyDescent="0.3">
      <c r="E16165"/>
    </row>
    <row r="16166" spans="5:5" x14ac:dyDescent="0.3">
      <c r="E16166"/>
    </row>
    <row r="16167" spans="5:5" x14ac:dyDescent="0.3">
      <c r="E16167"/>
    </row>
    <row r="16168" spans="5:5" x14ac:dyDescent="0.3">
      <c r="E16168"/>
    </row>
    <row r="16169" spans="5:5" x14ac:dyDescent="0.3">
      <c r="E16169"/>
    </row>
    <row r="16170" spans="5:5" x14ac:dyDescent="0.3">
      <c r="E16170"/>
    </row>
    <row r="16171" spans="5:5" x14ac:dyDescent="0.3">
      <c r="E16171"/>
    </row>
    <row r="16172" spans="5:5" x14ac:dyDescent="0.3">
      <c r="E16172"/>
    </row>
    <row r="16173" spans="5:5" x14ac:dyDescent="0.3">
      <c r="E16173"/>
    </row>
    <row r="16174" spans="5:5" x14ac:dyDescent="0.3">
      <c r="E16174"/>
    </row>
    <row r="16175" spans="5:5" x14ac:dyDescent="0.3">
      <c r="E16175"/>
    </row>
    <row r="16176" spans="5:5" x14ac:dyDescent="0.3">
      <c r="E16176"/>
    </row>
    <row r="16177" spans="5:5" x14ac:dyDescent="0.3">
      <c r="E16177"/>
    </row>
    <row r="16178" spans="5:5" x14ac:dyDescent="0.3">
      <c r="E16178"/>
    </row>
    <row r="16179" spans="5:5" x14ac:dyDescent="0.3">
      <c r="E16179"/>
    </row>
    <row r="16180" spans="5:5" x14ac:dyDescent="0.3">
      <c r="E16180"/>
    </row>
    <row r="16181" spans="5:5" x14ac:dyDescent="0.3">
      <c r="E16181"/>
    </row>
    <row r="16182" spans="5:5" x14ac:dyDescent="0.3">
      <c r="E16182"/>
    </row>
    <row r="16183" spans="5:5" x14ac:dyDescent="0.3">
      <c r="E16183"/>
    </row>
    <row r="16184" spans="5:5" x14ac:dyDescent="0.3">
      <c r="E16184"/>
    </row>
    <row r="16185" spans="5:5" x14ac:dyDescent="0.3">
      <c r="E16185"/>
    </row>
    <row r="16186" spans="5:5" x14ac:dyDescent="0.3">
      <c r="E16186"/>
    </row>
    <row r="16187" spans="5:5" x14ac:dyDescent="0.3">
      <c r="E16187"/>
    </row>
    <row r="16188" spans="5:5" x14ac:dyDescent="0.3">
      <c r="E16188"/>
    </row>
    <row r="16189" spans="5:5" x14ac:dyDescent="0.3">
      <c r="E16189"/>
    </row>
    <row r="16190" spans="5:5" x14ac:dyDescent="0.3">
      <c r="E16190"/>
    </row>
    <row r="16191" spans="5:5" x14ac:dyDescent="0.3">
      <c r="E16191"/>
    </row>
    <row r="16192" spans="5:5" x14ac:dyDescent="0.3">
      <c r="E16192"/>
    </row>
    <row r="16193" spans="5:5" x14ac:dyDescent="0.3">
      <c r="E16193"/>
    </row>
    <row r="16194" spans="5:5" x14ac:dyDescent="0.3">
      <c r="E16194"/>
    </row>
    <row r="16195" spans="5:5" x14ac:dyDescent="0.3">
      <c r="E16195"/>
    </row>
    <row r="16196" spans="5:5" x14ac:dyDescent="0.3">
      <c r="E16196"/>
    </row>
    <row r="16197" spans="5:5" x14ac:dyDescent="0.3">
      <c r="E16197"/>
    </row>
    <row r="16198" spans="5:5" x14ac:dyDescent="0.3">
      <c r="E16198"/>
    </row>
    <row r="16199" spans="5:5" x14ac:dyDescent="0.3">
      <c r="E16199"/>
    </row>
    <row r="16200" spans="5:5" x14ac:dyDescent="0.3">
      <c r="E16200"/>
    </row>
    <row r="16201" spans="5:5" x14ac:dyDescent="0.3">
      <c r="E16201"/>
    </row>
    <row r="16202" spans="5:5" x14ac:dyDescent="0.3">
      <c r="E16202"/>
    </row>
    <row r="16203" spans="5:5" x14ac:dyDescent="0.3">
      <c r="E16203"/>
    </row>
    <row r="16204" spans="5:5" x14ac:dyDescent="0.3">
      <c r="E16204"/>
    </row>
    <row r="16205" spans="5:5" x14ac:dyDescent="0.3">
      <c r="E16205"/>
    </row>
    <row r="16206" spans="5:5" x14ac:dyDescent="0.3">
      <c r="E16206"/>
    </row>
    <row r="16207" spans="5:5" x14ac:dyDescent="0.3">
      <c r="E16207"/>
    </row>
    <row r="16208" spans="5:5" x14ac:dyDescent="0.3">
      <c r="E16208"/>
    </row>
    <row r="16209" spans="5:5" x14ac:dyDescent="0.3">
      <c r="E16209"/>
    </row>
    <row r="16210" spans="5:5" x14ac:dyDescent="0.3">
      <c r="E16210"/>
    </row>
    <row r="16211" spans="5:5" x14ac:dyDescent="0.3">
      <c r="E16211"/>
    </row>
    <row r="16212" spans="5:5" x14ac:dyDescent="0.3">
      <c r="E16212"/>
    </row>
    <row r="16213" spans="5:5" x14ac:dyDescent="0.3">
      <c r="E16213"/>
    </row>
    <row r="16214" spans="5:5" x14ac:dyDescent="0.3">
      <c r="E16214"/>
    </row>
    <row r="16215" spans="5:5" x14ac:dyDescent="0.3">
      <c r="E16215"/>
    </row>
    <row r="16216" spans="5:5" x14ac:dyDescent="0.3">
      <c r="E16216"/>
    </row>
    <row r="16217" spans="5:5" x14ac:dyDescent="0.3">
      <c r="E16217"/>
    </row>
    <row r="16218" spans="5:5" x14ac:dyDescent="0.3">
      <c r="E16218"/>
    </row>
    <row r="16219" spans="5:5" x14ac:dyDescent="0.3">
      <c r="E16219"/>
    </row>
    <row r="16220" spans="5:5" x14ac:dyDescent="0.3">
      <c r="E16220"/>
    </row>
    <row r="16221" spans="5:5" x14ac:dyDescent="0.3">
      <c r="E16221"/>
    </row>
    <row r="16222" spans="5:5" x14ac:dyDescent="0.3">
      <c r="E16222"/>
    </row>
    <row r="16223" spans="5:5" x14ac:dyDescent="0.3">
      <c r="E16223"/>
    </row>
    <row r="16224" spans="5:5" x14ac:dyDescent="0.3">
      <c r="E16224"/>
    </row>
    <row r="16225" spans="5:5" x14ac:dyDescent="0.3">
      <c r="E16225"/>
    </row>
    <row r="16226" spans="5:5" x14ac:dyDescent="0.3">
      <c r="E16226"/>
    </row>
    <row r="16227" spans="5:5" x14ac:dyDescent="0.3">
      <c r="E16227"/>
    </row>
    <row r="16228" spans="5:5" x14ac:dyDescent="0.3">
      <c r="E16228"/>
    </row>
    <row r="16229" spans="5:5" x14ac:dyDescent="0.3">
      <c r="E16229"/>
    </row>
    <row r="16230" spans="5:5" x14ac:dyDescent="0.3">
      <c r="E16230"/>
    </row>
    <row r="16231" spans="5:5" x14ac:dyDescent="0.3">
      <c r="E16231"/>
    </row>
    <row r="16232" spans="5:5" x14ac:dyDescent="0.3">
      <c r="E16232"/>
    </row>
    <row r="16233" spans="5:5" x14ac:dyDescent="0.3">
      <c r="E16233"/>
    </row>
    <row r="16234" spans="5:5" x14ac:dyDescent="0.3">
      <c r="E16234"/>
    </row>
    <row r="16235" spans="5:5" x14ac:dyDescent="0.3">
      <c r="E16235"/>
    </row>
    <row r="16236" spans="5:5" x14ac:dyDescent="0.3">
      <c r="E16236"/>
    </row>
    <row r="16237" spans="5:5" x14ac:dyDescent="0.3">
      <c r="E16237"/>
    </row>
    <row r="16238" spans="5:5" x14ac:dyDescent="0.3">
      <c r="E16238"/>
    </row>
    <row r="16239" spans="5:5" x14ac:dyDescent="0.3">
      <c r="E16239"/>
    </row>
    <row r="16240" spans="5:5" x14ac:dyDescent="0.3">
      <c r="E16240"/>
    </row>
    <row r="16241" spans="5:5" x14ac:dyDescent="0.3">
      <c r="E16241"/>
    </row>
    <row r="16242" spans="5:5" x14ac:dyDescent="0.3">
      <c r="E16242"/>
    </row>
    <row r="16243" spans="5:5" x14ac:dyDescent="0.3">
      <c r="E16243"/>
    </row>
    <row r="16244" spans="5:5" x14ac:dyDescent="0.3">
      <c r="E16244"/>
    </row>
    <row r="16245" spans="5:5" x14ac:dyDescent="0.3">
      <c r="E16245"/>
    </row>
    <row r="16246" spans="5:5" x14ac:dyDescent="0.3">
      <c r="E16246"/>
    </row>
    <row r="16247" spans="5:5" x14ac:dyDescent="0.3">
      <c r="E16247"/>
    </row>
    <row r="16248" spans="5:5" x14ac:dyDescent="0.3">
      <c r="E16248"/>
    </row>
    <row r="16249" spans="5:5" x14ac:dyDescent="0.3">
      <c r="E16249"/>
    </row>
    <row r="16250" spans="5:5" x14ac:dyDescent="0.3">
      <c r="E16250"/>
    </row>
    <row r="16251" spans="5:5" x14ac:dyDescent="0.3">
      <c r="E16251"/>
    </row>
    <row r="16252" spans="5:5" x14ac:dyDescent="0.3">
      <c r="E16252"/>
    </row>
    <row r="16253" spans="5:5" x14ac:dyDescent="0.3">
      <c r="E16253"/>
    </row>
    <row r="16254" spans="5:5" x14ac:dyDescent="0.3">
      <c r="E16254"/>
    </row>
    <row r="16255" spans="5:5" x14ac:dyDescent="0.3">
      <c r="E16255"/>
    </row>
    <row r="16256" spans="5:5" x14ac:dyDescent="0.3">
      <c r="E16256"/>
    </row>
    <row r="16257" spans="5:5" x14ac:dyDescent="0.3">
      <c r="E16257"/>
    </row>
    <row r="16258" spans="5:5" x14ac:dyDescent="0.3">
      <c r="E16258"/>
    </row>
    <row r="16259" spans="5:5" x14ac:dyDescent="0.3">
      <c r="E16259"/>
    </row>
    <row r="16260" spans="5:5" x14ac:dyDescent="0.3">
      <c r="E16260"/>
    </row>
    <row r="16261" spans="5:5" x14ac:dyDescent="0.3">
      <c r="E16261"/>
    </row>
    <row r="16262" spans="5:5" x14ac:dyDescent="0.3">
      <c r="E16262"/>
    </row>
    <row r="16263" spans="5:5" x14ac:dyDescent="0.3">
      <c r="E16263"/>
    </row>
    <row r="16264" spans="5:5" x14ac:dyDescent="0.3">
      <c r="E16264"/>
    </row>
    <row r="16265" spans="5:5" x14ac:dyDescent="0.3">
      <c r="E16265"/>
    </row>
    <row r="16266" spans="5:5" x14ac:dyDescent="0.3">
      <c r="E16266"/>
    </row>
    <row r="16267" spans="5:5" x14ac:dyDescent="0.3">
      <c r="E16267"/>
    </row>
    <row r="16268" spans="5:5" x14ac:dyDescent="0.3">
      <c r="E16268"/>
    </row>
    <row r="16269" spans="5:5" x14ac:dyDescent="0.3">
      <c r="E16269"/>
    </row>
    <row r="16270" spans="5:5" x14ac:dyDescent="0.3">
      <c r="E16270"/>
    </row>
    <row r="16271" spans="5:5" x14ac:dyDescent="0.3">
      <c r="E16271"/>
    </row>
    <row r="16272" spans="5:5" x14ac:dyDescent="0.3">
      <c r="E16272"/>
    </row>
    <row r="16273" spans="5:5" x14ac:dyDescent="0.3">
      <c r="E16273"/>
    </row>
    <row r="16274" spans="5:5" x14ac:dyDescent="0.3">
      <c r="E16274"/>
    </row>
    <row r="16275" spans="5:5" x14ac:dyDescent="0.3">
      <c r="E16275"/>
    </row>
    <row r="16276" spans="5:5" x14ac:dyDescent="0.3">
      <c r="E16276"/>
    </row>
    <row r="16277" spans="5:5" x14ac:dyDescent="0.3">
      <c r="E16277"/>
    </row>
    <row r="16278" spans="5:5" x14ac:dyDescent="0.3">
      <c r="E16278"/>
    </row>
    <row r="16279" spans="5:5" x14ac:dyDescent="0.3">
      <c r="E16279"/>
    </row>
    <row r="16280" spans="5:5" x14ac:dyDescent="0.3">
      <c r="E16280"/>
    </row>
    <row r="16281" spans="5:5" x14ac:dyDescent="0.3">
      <c r="E16281"/>
    </row>
    <row r="16282" spans="5:5" x14ac:dyDescent="0.3">
      <c r="E16282"/>
    </row>
    <row r="16283" spans="5:5" x14ac:dyDescent="0.3">
      <c r="E16283"/>
    </row>
    <row r="16284" spans="5:5" x14ac:dyDescent="0.3">
      <c r="E16284"/>
    </row>
    <row r="16285" spans="5:5" x14ac:dyDescent="0.3">
      <c r="E16285"/>
    </row>
    <row r="16286" spans="5:5" x14ac:dyDescent="0.3">
      <c r="E16286"/>
    </row>
    <row r="16287" spans="5:5" x14ac:dyDescent="0.3">
      <c r="E16287"/>
    </row>
    <row r="16288" spans="5:5" x14ac:dyDescent="0.3">
      <c r="E16288"/>
    </row>
    <row r="16289" spans="5:5" x14ac:dyDescent="0.3">
      <c r="E16289"/>
    </row>
    <row r="16290" spans="5:5" x14ac:dyDescent="0.3">
      <c r="E16290"/>
    </row>
    <row r="16291" spans="5:5" x14ac:dyDescent="0.3">
      <c r="E16291"/>
    </row>
    <row r="16292" spans="5:5" x14ac:dyDescent="0.3">
      <c r="E16292"/>
    </row>
    <row r="16293" spans="5:5" x14ac:dyDescent="0.3">
      <c r="E16293"/>
    </row>
    <row r="16294" spans="5:5" x14ac:dyDescent="0.3">
      <c r="E16294"/>
    </row>
    <row r="16295" spans="5:5" x14ac:dyDescent="0.3">
      <c r="E16295"/>
    </row>
    <row r="16296" spans="5:5" x14ac:dyDescent="0.3">
      <c r="E16296"/>
    </row>
    <row r="16297" spans="5:5" x14ac:dyDescent="0.3">
      <c r="E16297"/>
    </row>
    <row r="16298" spans="5:5" x14ac:dyDescent="0.3">
      <c r="E16298"/>
    </row>
    <row r="16299" spans="5:5" x14ac:dyDescent="0.3">
      <c r="E16299"/>
    </row>
    <row r="16300" spans="5:5" x14ac:dyDescent="0.3">
      <c r="E16300"/>
    </row>
    <row r="16301" spans="5:5" x14ac:dyDescent="0.3">
      <c r="E16301"/>
    </row>
    <row r="16302" spans="5:5" x14ac:dyDescent="0.3">
      <c r="E16302"/>
    </row>
    <row r="16303" spans="5:5" x14ac:dyDescent="0.3">
      <c r="E16303"/>
    </row>
    <row r="16304" spans="5:5" x14ac:dyDescent="0.3">
      <c r="E16304"/>
    </row>
    <row r="16305" spans="5:5" x14ac:dyDescent="0.3">
      <c r="E16305"/>
    </row>
    <row r="16306" spans="5:5" x14ac:dyDescent="0.3">
      <c r="E16306"/>
    </row>
    <row r="16307" spans="5:5" x14ac:dyDescent="0.3">
      <c r="E16307"/>
    </row>
    <row r="16308" spans="5:5" x14ac:dyDescent="0.3">
      <c r="E16308"/>
    </row>
    <row r="16309" spans="5:5" x14ac:dyDescent="0.3">
      <c r="E16309"/>
    </row>
    <row r="16310" spans="5:5" x14ac:dyDescent="0.3">
      <c r="E16310"/>
    </row>
    <row r="16311" spans="5:5" x14ac:dyDescent="0.3">
      <c r="E16311"/>
    </row>
    <row r="16312" spans="5:5" x14ac:dyDescent="0.3">
      <c r="E16312"/>
    </row>
    <row r="16313" spans="5:5" x14ac:dyDescent="0.3">
      <c r="E16313"/>
    </row>
    <row r="16314" spans="5:5" x14ac:dyDescent="0.3">
      <c r="E16314"/>
    </row>
    <row r="16315" spans="5:5" x14ac:dyDescent="0.3">
      <c r="E16315"/>
    </row>
    <row r="16316" spans="5:5" x14ac:dyDescent="0.3">
      <c r="E16316"/>
    </row>
    <row r="16317" spans="5:5" x14ac:dyDescent="0.3">
      <c r="E16317"/>
    </row>
    <row r="16318" spans="5:5" x14ac:dyDescent="0.3">
      <c r="E16318"/>
    </row>
    <row r="16319" spans="5:5" x14ac:dyDescent="0.3">
      <c r="E16319"/>
    </row>
    <row r="16320" spans="5:5" x14ac:dyDescent="0.3">
      <c r="E16320"/>
    </row>
    <row r="16321" spans="5:5" x14ac:dyDescent="0.3">
      <c r="E16321"/>
    </row>
    <row r="16322" spans="5:5" x14ac:dyDescent="0.3">
      <c r="E16322"/>
    </row>
    <row r="16323" spans="5:5" x14ac:dyDescent="0.3">
      <c r="E16323"/>
    </row>
    <row r="16324" spans="5:5" x14ac:dyDescent="0.3">
      <c r="E16324"/>
    </row>
    <row r="16325" spans="5:5" x14ac:dyDescent="0.3">
      <c r="E16325"/>
    </row>
    <row r="16326" spans="5:5" x14ac:dyDescent="0.3">
      <c r="E16326"/>
    </row>
    <row r="16327" spans="5:5" x14ac:dyDescent="0.3">
      <c r="E16327"/>
    </row>
    <row r="16328" spans="5:5" x14ac:dyDescent="0.3">
      <c r="E16328"/>
    </row>
    <row r="16329" spans="5:5" x14ac:dyDescent="0.3">
      <c r="E16329"/>
    </row>
    <row r="16330" spans="5:5" x14ac:dyDescent="0.3">
      <c r="E16330"/>
    </row>
    <row r="16331" spans="5:5" x14ac:dyDescent="0.3">
      <c r="E16331"/>
    </row>
    <row r="16332" spans="5:5" x14ac:dyDescent="0.3">
      <c r="E16332"/>
    </row>
    <row r="16333" spans="5:5" x14ac:dyDescent="0.3">
      <c r="E16333"/>
    </row>
    <row r="16334" spans="5:5" x14ac:dyDescent="0.3">
      <c r="E16334"/>
    </row>
    <row r="16335" spans="5:5" x14ac:dyDescent="0.3">
      <c r="E16335"/>
    </row>
    <row r="16336" spans="5:5" x14ac:dyDescent="0.3">
      <c r="E16336"/>
    </row>
    <row r="16337" spans="5:5" x14ac:dyDescent="0.3">
      <c r="E16337"/>
    </row>
    <row r="16338" spans="5:5" x14ac:dyDescent="0.3">
      <c r="E16338"/>
    </row>
    <row r="16339" spans="5:5" x14ac:dyDescent="0.3">
      <c r="E16339"/>
    </row>
    <row r="16340" spans="5:5" x14ac:dyDescent="0.3">
      <c r="E16340"/>
    </row>
    <row r="16341" spans="5:5" x14ac:dyDescent="0.3">
      <c r="E16341"/>
    </row>
    <row r="16342" spans="5:5" x14ac:dyDescent="0.3">
      <c r="E16342"/>
    </row>
    <row r="16343" spans="5:5" x14ac:dyDescent="0.3">
      <c r="E16343"/>
    </row>
    <row r="16344" spans="5:5" x14ac:dyDescent="0.3">
      <c r="E16344"/>
    </row>
    <row r="16345" spans="5:5" x14ac:dyDescent="0.3">
      <c r="E16345"/>
    </row>
    <row r="16346" spans="5:5" x14ac:dyDescent="0.3">
      <c r="E16346"/>
    </row>
    <row r="16347" spans="5:5" x14ac:dyDescent="0.3">
      <c r="E16347"/>
    </row>
    <row r="16348" spans="5:5" x14ac:dyDescent="0.3">
      <c r="E16348"/>
    </row>
    <row r="16349" spans="5:5" x14ac:dyDescent="0.3">
      <c r="E16349"/>
    </row>
    <row r="16350" spans="5:5" x14ac:dyDescent="0.3">
      <c r="E16350"/>
    </row>
    <row r="16351" spans="5:5" x14ac:dyDescent="0.3">
      <c r="E16351"/>
    </row>
    <row r="16352" spans="5:5" x14ac:dyDescent="0.3">
      <c r="E16352"/>
    </row>
    <row r="16353" spans="5:5" x14ac:dyDescent="0.3">
      <c r="E16353"/>
    </row>
    <row r="16354" spans="5:5" x14ac:dyDescent="0.3">
      <c r="E16354"/>
    </row>
    <row r="16355" spans="5:5" x14ac:dyDescent="0.3">
      <c r="E16355"/>
    </row>
    <row r="16356" spans="5:5" x14ac:dyDescent="0.3">
      <c r="E16356"/>
    </row>
    <row r="16357" spans="5:5" x14ac:dyDescent="0.3">
      <c r="E16357"/>
    </row>
    <row r="16358" spans="5:5" x14ac:dyDescent="0.3">
      <c r="E16358"/>
    </row>
    <row r="16359" spans="5:5" x14ac:dyDescent="0.3">
      <c r="E16359"/>
    </row>
    <row r="16360" spans="5:5" x14ac:dyDescent="0.3">
      <c r="E16360"/>
    </row>
    <row r="16361" spans="5:5" x14ac:dyDescent="0.3">
      <c r="E16361"/>
    </row>
    <row r="16362" spans="5:5" x14ac:dyDescent="0.3">
      <c r="E16362"/>
    </row>
    <row r="16363" spans="5:5" x14ac:dyDescent="0.3">
      <c r="E16363"/>
    </row>
    <row r="16364" spans="5:5" x14ac:dyDescent="0.3">
      <c r="E16364"/>
    </row>
    <row r="16365" spans="5:5" x14ac:dyDescent="0.3">
      <c r="E16365"/>
    </row>
    <row r="16366" spans="5:5" x14ac:dyDescent="0.3">
      <c r="E16366"/>
    </row>
    <row r="16367" spans="5:5" x14ac:dyDescent="0.3">
      <c r="E16367"/>
    </row>
    <row r="16368" spans="5:5" x14ac:dyDescent="0.3">
      <c r="E16368"/>
    </row>
    <row r="16369" spans="5:5" x14ac:dyDescent="0.3">
      <c r="E16369"/>
    </row>
    <row r="16370" spans="5:5" x14ac:dyDescent="0.3">
      <c r="E16370"/>
    </row>
    <row r="16371" spans="5:5" x14ac:dyDescent="0.3">
      <c r="E16371"/>
    </row>
    <row r="16372" spans="5:5" x14ac:dyDescent="0.3">
      <c r="E16372"/>
    </row>
    <row r="16373" spans="5:5" x14ac:dyDescent="0.3">
      <c r="E16373"/>
    </row>
    <row r="16374" spans="5:5" x14ac:dyDescent="0.3">
      <c r="E16374"/>
    </row>
    <row r="16375" spans="5:5" x14ac:dyDescent="0.3">
      <c r="E16375"/>
    </row>
    <row r="16376" spans="5:5" x14ac:dyDescent="0.3">
      <c r="E16376"/>
    </row>
    <row r="16377" spans="5:5" x14ac:dyDescent="0.3">
      <c r="E16377"/>
    </row>
    <row r="16378" spans="5:5" x14ac:dyDescent="0.3">
      <c r="E16378"/>
    </row>
    <row r="16379" spans="5:5" x14ac:dyDescent="0.3">
      <c r="E16379"/>
    </row>
    <row r="16380" spans="5:5" x14ac:dyDescent="0.3">
      <c r="E16380"/>
    </row>
    <row r="16381" spans="5:5" x14ac:dyDescent="0.3">
      <c r="E16381"/>
    </row>
    <row r="16382" spans="5:5" x14ac:dyDescent="0.3">
      <c r="E16382"/>
    </row>
    <row r="16383" spans="5:5" x14ac:dyDescent="0.3">
      <c r="E16383"/>
    </row>
    <row r="16384" spans="5:5" x14ac:dyDescent="0.3">
      <c r="E16384"/>
    </row>
    <row r="16385" spans="5:5" x14ac:dyDescent="0.3">
      <c r="E16385"/>
    </row>
    <row r="16386" spans="5:5" x14ac:dyDescent="0.3">
      <c r="E16386"/>
    </row>
    <row r="16387" spans="5:5" x14ac:dyDescent="0.3">
      <c r="E16387"/>
    </row>
    <row r="16388" spans="5:5" x14ac:dyDescent="0.3">
      <c r="E16388"/>
    </row>
    <row r="16389" spans="5:5" x14ac:dyDescent="0.3">
      <c r="E16389"/>
    </row>
    <row r="16390" spans="5:5" x14ac:dyDescent="0.3">
      <c r="E16390"/>
    </row>
    <row r="16391" spans="5:5" x14ac:dyDescent="0.3">
      <c r="E16391"/>
    </row>
    <row r="16392" spans="5:5" x14ac:dyDescent="0.3">
      <c r="E16392"/>
    </row>
    <row r="16393" spans="5:5" x14ac:dyDescent="0.3">
      <c r="E16393"/>
    </row>
    <row r="16394" spans="5:5" x14ac:dyDescent="0.3">
      <c r="E16394"/>
    </row>
    <row r="16395" spans="5:5" x14ac:dyDescent="0.3">
      <c r="E16395"/>
    </row>
    <row r="16396" spans="5:5" x14ac:dyDescent="0.3">
      <c r="E16396"/>
    </row>
    <row r="16397" spans="5:5" x14ac:dyDescent="0.3">
      <c r="E16397"/>
    </row>
    <row r="16398" spans="5:5" x14ac:dyDescent="0.3">
      <c r="E16398"/>
    </row>
    <row r="16399" spans="5:5" x14ac:dyDescent="0.3">
      <c r="E16399"/>
    </row>
    <row r="16400" spans="5:5" x14ac:dyDescent="0.3">
      <c r="E16400"/>
    </row>
    <row r="16401" spans="5:5" x14ac:dyDescent="0.3">
      <c r="E16401"/>
    </row>
    <row r="16402" spans="5:5" x14ac:dyDescent="0.3">
      <c r="E16402"/>
    </row>
    <row r="16403" spans="5:5" x14ac:dyDescent="0.3">
      <c r="E16403"/>
    </row>
    <row r="16404" spans="5:5" x14ac:dyDescent="0.3">
      <c r="E16404"/>
    </row>
    <row r="16405" spans="5:5" x14ac:dyDescent="0.3">
      <c r="E16405"/>
    </row>
    <row r="16406" spans="5:5" x14ac:dyDescent="0.3">
      <c r="E16406"/>
    </row>
    <row r="16407" spans="5:5" x14ac:dyDescent="0.3">
      <c r="E16407"/>
    </row>
    <row r="16408" spans="5:5" x14ac:dyDescent="0.3">
      <c r="E16408"/>
    </row>
    <row r="16409" spans="5:5" x14ac:dyDescent="0.3">
      <c r="E16409"/>
    </row>
    <row r="16410" spans="5:5" x14ac:dyDescent="0.3">
      <c r="E16410"/>
    </row>
    <row r="16411" spans="5:5" x14ac:dyDescent="0.3">
      <c r="E16411"/>
    </row>
    <row r="16412" spans="5:5" x14ac:dyDescent="0.3">
      <c r="E16412"/>
    </row>
    <row r="16413" spans="5:5" x14ac:dyDescent="0.3">
      <c r="E16413"/>
    </row>
    <row r="16414" spans="5:5" x14ac:dyDescent="0.3">
      <c r="E16414"/>
    </row>
    <row r="16415" spans="5:5" x14ac:dyDescent="0.3">
      <c r="E16415"/>
    </row>
    <row r="16416" spans="5:5" x14ac:dyDescent="0.3">
      <c r="E16416"/>
    </row>
    <row r="16417" spans="5:5" x14ac:dyDescent="0.3">
      <c r="E16417"/>
    </row>
    <row r="16418" spans="5:5" x14ac:dyDescent="0.3">
      <c r="E16418"/>
    </row>
    <row r="16419" spans="5:5" x14ac:dyDescent="0.3">
      <c r="E16419"/>
    </row>
    <row r="16420" spans="5:5" x14ac:dyDescent="0.3">
      <c r="E16420"/>
    </row>
    <row r="16421" spans="5:5" x14ac:dyDescent="0.3">
      <c r="E16421"/>
    </row>
    <row r="16422" spans="5:5" x14ac:dyDescent="0.3">
      <c r="E16422"/>
    </row>
    <row r="16423" spans="5:5" x14ac:dyDescent="0.3">
      <c r="E16423"/>
    </row>
    <row r="16424" spans="5:5" x14ac:dyDescent="0.3">
      <c r="E16424"/>
    </row>
    <row r="16425" spans="5:5" x14ac:dyDescent="0.3">
      <c r="E16425"/>
    </row>
    <row r="16426" spans="5:5" x14ac:dyDescent="0.3">
      <c r="E16426"/>
    </row>
    <row r="16427" spans="5:5" x14ac:dyDescent="0.3">
      <c r="E16427"/>
    </row>
    <row r="16428" spans="5:5" x14ac:dyDescent="0.3">
      <c r="E16428"/>
    </row>
    <row r="16429" spans="5:5" x14ac:dyDescent="0.3">
      <c r="E16429"/>
    </row>
    <row r="16430" spans="5:5" x14ac:dyDescent="0.3">
      <c r="E16430"/>
    </row>
    <row r="16431" spans="5:5" x14ac:dyDescent="0.3">
      <c r="E16431"/>
    </row>
    <row r="16432" spans="5:5" x14ac:dyDescent="0.3">
      <c r="E16432"/>
    </row>
    <row r="16433" spans="5:5" x14ac:dyDescent="0.3">
      <c r="E16433"/>
    </row>
    <row r="16434" spans="5:5" x14ac:dyDescent="0.3">
      <c r="E16434"/>
    </row>
    <row r="16435" spans="5:5" x14ac:dyDescent="0.3">
      <c r="E16435"/>
    </row>
    <row r="16436" spans="5:5" x14ac:dyDescent="0.3">
      <c r="E16436"/>
    </row>
    <row r="16437" spans="5:5" x14ac:dyDescent="0.3">
      <c r="E16437"/>
    </row>
    <row r="16438" spans="5:5" x14ac:dyDescent="0.3">
      <c r="E16438"/>
    </row>
    <row r="16439" spans="5:5" x14ac:dyDescent="0.3">
      <c r="E16439"/>
    </row>
    <row r="16440" spans="5:5" x14ac:dyDescent="0.3">
      <c r="E16440"/>
    </row>
    <row r="16441" spans="5:5" x14ac:dyDescent="0.3">
      <c r="E16441"/>
    </row>
    <row r="16442" spans="5:5" x14ac:dyDescent="0.3">
      <c r="E16442"/>
    </row>
    <row r="16443" spans="5:5" x14ac:dyDescent="0.3">
      <c r="E16443"/>
    </row>
    <row r="16444" spans="5:5" x14ac:dyDescent="0.3">
      <c r="E16444"/>
    </row>
    <row r="16445" spans="5:5" x14ac:dyDescent="0.3">
      <c r="E16445"/>
    </row>
    <row r="16446" spans="5:5" x14ac:dyDescent="0.3">
      <c r="E16446"/>
    </row>
    <row r="16447" spans="5:5" x14ac:dyDescent="0.3">
      <c r="E16447"/>
    </row>
    <row r="16448" spans="5:5" x14ac:dyDescent="0.3">
      <c r="E16448"/>
    </row>
    <row r="16449" spans="5:5" x14ac:dyDescent="0.3">
      <c r="E16449"/>
    </row>
    <row r="16450" spans="5:5" x14ac:dyDescent="0.3">
      <c r="E16450"/>
    </row>
    <row r="16451" spans="5:5" x14ac:dyDescent="0.3">
      <c r="E16451"/>
    </row>
    <row r="16452" spans="5:5" x14ac:dyDescent="0.3">
      <c r="E16452"/>
    </row>
    <row r="16453" spans="5:5" x14ac:dyDescent="0.3">
      <c r="E16453"/>
    </row>
    <row r="16454" spans="5:5" x14ac:dyDescent="0.3">
      <c r="E16454"/>
    </row>
    <row r="16455" spans="5:5" x14ac:dyDescent="0.3">
      <c r="E16455"/>
    </row>
    <row r="16456" spans="5:5" x14ac:dyDescent="0.3">
      <c r="E16456"/>
    </row>
    <row r="16457" spans="5:5" x14ac:dyDescent="0.3">
      <c r="E16457"/>
    </row>
    <row r="16458" spans="5:5" x14ac:dyDescent="0.3">
      <c r="E16458"/>
    </row>
    <row r="16459" spans="5:5" x14ac:dyDescent="0.3">
      <c r="E16459"/>
    </row>
    <row r="16460" spans="5:5" x14ac:dyDescent="0.3">
      <c r="E16460"/>
    </row>
    <row r="16461" spans="5:5" x14ac:dyDescent="0.3">
      <c r="E16461"/>
    </row>
    <row r="16462" spans="5:5" x14ac:dyDescent="0.3">
      <c r="E16462"/>
    </row>
    <row r="16463" spans="5:5" x14ac:dyDescent="0.3">
      <c r="E16463"/>
    </row>
    <row r="16464" spans="5:5" x14ac:dyDescent="0.3">
      <c r="E16464"/>
    </row>
    <row r="16465" spans="5:5" x14ac:dyDescent="0.3">
      <c r="E16465"/>
    </row>
    <row r="16466" spans="5:5" x14ac:dyDescent="0.3">
      <c r="E16466"/>
    </row>
    <row r="16467" spans="5:5" x14ac:dyDescent="0.3">
      <c r="E16467"/>
    </row>
    <row r="16468" spans="5:5" x14ac:dyDescent="0.3">
      <c r="E16468"/>
    </row>
    <row r="16469" spans="5:5" x14ac:dyDescent="0.3">
      <c r="E16469"/>
    </row>
    <row r="16470" spans="5:5" x14ac:dyDescent="0.3">
      <c r="E16470"/>
    </row>
    <row r="16471" spans="5:5" x14ac:dyDescent="0.3">
      <c r="E16471"/>
    </row>
    <row r="16472" spans="5:5" x14ac:dyDescent="0.3">
      <c r="E16472"/>
    </row>
    <row r="16473" spans="5:5" x14ac:dyDescent="0.3">
      <c r="E16473"/>
    </row>
    <row r="16474" spans="5:5" x14ac:dyDescent="0.3">
      <c r="E16474"/>
    </row>
    <row r="16475" spans="5:5" x14ac:dyDescent="0.3">
      <c r="E16475"/>
    </row>
    <row r="16476" spans="5:5" x14ac:dyDescent="0.3">
      <c r="E16476"/>
    </row>
    <row r="16477" spans="5:5" x14ac:dyDescent="0.3">
      <c r="E16477"/>
    </row>
    <row r="16478" spans="5:5" x14ac:dyDescent="0.3">
      <c r="E16478"/>
    </row>
    <row r="16479" spans="5:5" x14ac:dyDescent="0.3">
      <c r="E16479"/>
    </row>
    <row r="16480" spans="5:5" x14ac:dyDescent="0.3">
      <c r="E16480"/>
    </row>
    <row r="16481" spans="5:5" x14ac:dyDescent="0.3">
      <c r="E16481"/>
    </row>
    <row r="16482" spans="5:5" x14ac:dyDescent="0.3">
      <c r="E16482"/>
    </row>
    <row r="16483" spans="5:5" x14ac:dyDescent="0.3">
      <c r="E16483"/>
    </row>
    <row r="16484" spans="5:5" x14ac:dyDescent="0.3">
      <c r="E16484"/>
    </row>
    <row r="16485" spans="5:5" x14ac:dyDescent="0.3">
      <c r="E16485"/>
    </row>
    <row r="16486" spans="5:5" x14ac:dyDescent="0.3">
      <c r="E16486"/>
    </row>
    <row r="16487" spans="5:5" x14ac:dyDescent="0.3">
      <c r="E16487"/>
    </row>
    <row r="16488" spans="5:5" x14ac:dyDescent="0.3">
      <c r="E16488"/>
    </row>
    <row r="16489" spans="5:5" x14ac:dyDescent="0.3">
      <c r="E16489"/>
    </row>
    <row r="16490" spans="5:5" x14ac:dyDescent="0.3">
      <c r="E16490"/>
    </row>
    <row r="16491" spans="5:5" x14ac:dyDescent="0.3">
      <c r="E16491"/>
    </row>
    <row r="16492" spans="5:5" x14ac:dyDescent="0.3">
      <c r="E16492"/>
    </row>
    <row r="16493" spans="5:5" x14ac:dyDescent="0.3">
      <c r="E16493"/>
    </row>
    <row r="16494" spans="5:5" x14ac:dyDescent="0.3">
      <c r="E16494"/>
    </row>
    <row r="16495" spans="5:5" x14ac:dyDescent="0.3">
      <c r="E16495"/>
    </row>
    <row r="16496" spans="5:5" x14ac:dyDescent="0.3">
      <c r="E16496"/>
    </row>
    <row r="16497" spans="5:5" x14ac:dyDescent="0.3">
      <c r="E16497"/>
    </row>
    <row r="16498" spans="5:5" x14ac:dyDescent="0.3">
      <c r="E16498"/>
    </row>
    <row r="16499" spans="5:5" x14ac:dyDescent="0.3">
      <c r="E16499"/>
    </row>
    <row r="16500" spans="5:5" x14ac:dyDescent="0.3">
      <c r="E16500"/>
    </row>
    <row r="16501" spans="5:5" x14ac:dyDescent="0.3">
      <c r="E16501"/>
    </row>
    <row r="16502" spans="5:5" x14ac:dyDescent="0.3">
      <c r="E16502"/>
    </row>
    <row r="16503" spans="5:5" x14ac:dyDescent="0.3">
      <c r="E16503"/>
    </row>
    <row r="16504" spans="5:5" x14ac:dyDescent="0.3">
      <c r="E16504"/>
    </row>
    <row r="16505" spans="5:5" x14ac:dyDescent="0.3">
      <c r="E16505"/>
    </row>
    <row r="16506" spans="5:5" x14ac:dyDescent="0.3">
      <c r="E16506"/>
    </row>
    <row r="16507" spans="5:5" x14ac:dyDescent="0.3">
      <c r="E16507"/>
    </row>
    <row r="16508" spans="5:5" x14ac:dyDescent="0.3">
      <c r="E16508"/>
    </row>
    <row r="16509" spans="5:5" x14ac:dyDescent="0.3">
      <c r="E16509"/>
    </row>
    <row r="16510" spans="5:5" x14ac:dyDescent="0.3">
      <c r="E16510"/>
    </row>
    <row r="16511" spans="5:5" x14ac:dyDescent="0.3">
      <c r="E16511"/>
    </row>
    <row r="16512" spans="5:5" x14ac:dyDescent="0.3">
      <c r="E16512"/>
    </row>
    <row r="16513" spans="5:5" x14ac:dyDescent="0.3">
      <c r="E16513"/>
    </row>
    <row r="16514" spans="5:5" x14ac:dyDescent="0.3">
      <c r="E16514"/>
    </row>
    <row r="16515" spans="5:5" x14ac:dyDescent="0.3">
      <c r="E16515"/>
    </row>
    <row r="16516" spans="5:5" x14ac:dyDescent="0.3">
      <c r="E16516"/>
    </row>
    <row r="16517" spans="5:5" x14ac:dyDescent="0.3">
      <c r="E16517"/>
    </row>
    <row r="16518" spans="5:5" x14ac:dyDescent="0.3">
      <c r="E16518"/>
    </row>
    <row r="16519" spans="5:5" x14ac:dyDescent="0.3">
      <c r="E16519"/>
    </row>
    <row r="16520" spans="5:5" x14ac:dyDescent="0.3">
      <c r="E16520"/>
    </row>
    <row r="16521" spans="5:5" x14ac:dyDescent="0.3">
      <c r="E16521"/>
    </row>
    <row r="16522" spans="5:5" x14ac:dyDescent="0.3">
      <c r="E16522"/>
    </row>
    <row r="16523" spans="5:5" x14ac:dyDescent="0.3">
      <c r="E16523"/>
    </row>
    <row r="16524" spans="5:5" x14ac:dyDescent="0.3">
      <c r="E16524"/>
    </row>
    <row r="16525" spans="5:5" x14ac:dyDescent="0.3">
      <c r="E16525"/>
    </row>
    <row r="16526" spans="5:5" x14ac:dyDescent="0.3">
      <c r="E16526"/>
    </row>
    <row r="16527" spans="5:5" x14ac:dyDescent="0.3">
      <c r="E16527"/>
    </row>
    <row r="16528" spans="5:5" x14ac:dyDescent="0.3">
      <c r="E16528"/>
    </row>
    <row r="16529" spans="5:5" x14ac:dyDescent="0.3">
      <c r="E16529"/>
    </row>
    <row r="16530" spans="5:5" x14ac:dyDescent="0.3">
      <c r="E16530"/>
    </row>
    <row r="16531" spans="5:5" x14ac:dyDescent="0.3">
      <c r="E16531"/>
    </row>
    <row r="16532" spans="5:5" x14ac:dyDescent="0.3">
      <c r="E16532"/>
    </row>
    <row r="16533" spans="5:5" x14ac:dyDescent="0.3">
      <c r="E16533"/>
    </row>
    <row r="16534" spans="5:5" x14ac:dyDescent="0.3">
      <c r="E16534"/>
    </row>
    <row r="16535" spans="5:5" x14ac:dyDescent="0.3">
      <c r="E16535"/>
    </row>
    <row r="16536" spans="5:5" x14ac:dyDescent="0.3">
      <c r="E16536"/>
    </row>
    <row r="16537" spans="5:5" x14ac:dyDescent="0.3">
      <c r="E16537"/>
    </row>
    <row r="16538" spans="5:5" x14ac:dyDescent="0.3">
      <c r="E16538"/>
    </row>
    <row r="16539" spans="5:5" x14ac:dyDescent="0.3">
      <c r="E16539"/>
    </row>
    <row r="16540" spans="5:5" x14ac:dyDescent="0.3">
      <c r="E16540"/>
    </row>
    <row r="16541" spans="5:5" x14ac:dyDescent="0.3">
      <c r="E16541"/>
    </row>
    <row r="16542" spans="5:5" x14ac:dyDescent="0.3">
      <c r="E16542"/>
    </row>
    <row r="16543" spans="5:5" x14ac:dyDescent="0.3">
      <c r="E16543"/>
    </row>
    <row r="16544" spans="5:5" x14ac:dyDescent="0.3">
      <c r="E16544"/>
    </row>
    <row r="16545" spans="5:5" x14ac:dyDescent="0.3">
      <c r="E16545"/>
    </row>
    <row r="16546" spans="5:5" x14ac:dyDescent="0.3">
      <c r="E16546"/>
    </row>
    <row r="16547" spans="5:5" x14ac:dyDescent="0.3">
      <c r="E16547"/>
    </row>
    <row r="16548" spans="5:5" x14ac:dyDescent="0.3">
      <c r="E16548"/>
    </row>
    <row r="16549" spans="5:5" x14ac:dyDescent="0.3">
      <c r="E16549"/>
    </row>
    <row r="16550" spans="5:5" x14ac:dyDescent="0.3">
      <c r="E16550"/>
    </row>
    <row r="16551" spans="5:5" x14ac:dyDescent="0.3">
      <c r="E16551"/>
    </row>
    <row r="16552" spans="5:5" x14ac:dyDescent="0.3">
      <c r="E16552"/>
    </row>
    <row r="16553" spans="5:5" x14ac:dyDescent="0.3">
      <c r="E16553"/>
    </row>
    <row r="16554" spans="5:5" x14ac:dyDescent="0.3">
      <c r="E16554"/>
    </row>
    <row r="16555" spans="5:5" x14ac:dyDescent="0.3">
      <c r="E16555"/>
    </row>
    <row r="16556" spans="5:5" x14ac:dyDescent="0.3">
      <c r="E16556"/>
    </row>
    <row r="16557" spans="5:5" x14ac:dyDescent="0.3">
      <c r="E16557"/>
    </row>
    <row r="16558" spans="5:5" x14ac:dyDescent="0.3">
      <c r="E16558"/>
    </row>
    <row r="16559" spans="5:5" x14ac:dyDescent="0.3">
      <c r="E16559"/>
    </row>
    <row r="16560" spans="5:5" x14ac:dyDescent="0.3">
      <c r="E16560"/>
    </row>
    <row r="16561" spans="5:5" x14ac:dyDescent="0.3">
      <c r="E16561"/>
    </row>
    <row r="16562" spans="5:5" x14ac:dyDescent="0.3">
      <c r="E16562"/>
    </row>
    <row r="16563" spans="5:5" x14ac:dyDescent="0.3">
      <c r="E16563"/>
    </row>
    <row r="16564" spans="5:5" x14ac:dyDescent="0.3">
      <c r="E16564"/>
    </row>
    <row r="16565" spans="5:5" x14ac:dyDescent="0.3">
      <c r="E16565"/>
    </row>
    <row r="16566" spans="5:5" x14ac:dyDescent="0.3">
      <c r="E16566"/>
    </row>
    <row r="16567" spans="5:5" x14ac:dyDescent="0.3">
      <c r="E16567"/>
    </row>
    <row r="16568" spans="5:5" x14ac:dyDescent="0.3">
      <c r="E16568"/>
    </row>
    <row r="16569" spans="5:5" x14ac:dyDescent="0.3">
      <c r="E16569"/>
    </row>
    <row r="16570" spans="5:5" x14ac:dyDescent="0.3">
      <c r="E16570"/>
    </row>
    <row r="16571" spans="5:5" x14ac:dyDescent="0.3">
      <c r="E16571"/>
    </row>
    <row r="16572" spans="5:5" x14ac:dyDescent="0.3">
      <c r="E16572"/>
    </row>
    <row r="16573" spans="5:5" x14ac:dyDescent="0.3">
      <c r="E16573"/>
    </row>
    <row r="16574" spans="5:5" x14ac:dyDescent="0.3">
      <c r="E16574"/>
    </row>
    <row r="16575" spans="5:5" x14ac:dyDescent="0.3">
      <c r="E16575"/>
    </row>
    <row r="16576" spans="5:5" x14ac:dyDescent="0.3">
      <c r="E16576"/>
    </row>
    <row r="16577" spans="5:5" x14ac:dyDescent="0.3">
      <c r="E16577"/>
    </row>
    <row r="16578" spans="5:5" x14ac:dyDescent="0.3">
      <c r="E16578"/>
    </row>
    <row r="16579" spans="5:5" x14ac:dyDescent="0.3">
      <c r="E16579"/>
    </row>
    <row r="16580" spans="5:5" x14ac:dyDescent="0.3">
      <c r="E16580"/>
    </row>
    <row r="16581" spans="5:5" x14ac:dyDescent="0.3">
      <c r="E16581"/>
    </row>
    <row r="16582" spans="5:5" x14ac:dyDescent="0.3">
      <c r="E16582"/>
    </row>
    <row r="16583" spans="5:5" x14ac:dyDescent="0.3">
      <c r="E16583"/>
    </row>
    <row r="16584" spans="5:5" x14ac:dyDescent="0.3">
      <c r="E16584"/>
    </row>
    <row r="16585" spans="5:5" x14ac:dyDescent="0.3">
      <c r="E16585"/>
    </row>
    <row r="16586" spans="5:5" x14ac:dyDescent="0.3">
      <c r="E16586"/>
    </row>
    <row r="16587" spans="5:5" x14ac:dyDescent="0.3">
      <c r="E16587"/>
    </row>
    <row r="16588" spans="5:5" x14ac:dyDescent="0.3">
      <c r="E16588"/>
    </row>
    <row r="16589" spans="5:5" x14ac:dyDescent="0.3">
      <c r="E16589"/>
    </row>
    <row r="16590" spans="5:5" x14ac:dyDescent="0.3">
      <c r="E16590"/>
    </row>
    <row r="16591" spans="5:5" x14ac:dyDescent="0.3">
      <c r="E16591"/>
    </row>
    <row r="16592" spans="5:5" x14ac:dyDescent="0.3">
      <c r="E16592"/>
    </row>
    <row r="16593" spans="5:5" x14ac:dyDescent="0.3">
      <c r="E16593"/>
    </row>
    <row r="16594" spans="5:5" x14ac:dyDescent="0.3">
      <c r="E16594"/>
    </row>
    <row r="16595" spans="5:5" x14ac:dyDescent="0.3">
      <c r="E16595"/>
    </row>
    <row r="16596" spans="5:5" x14ac:dyDescent="0.3">
      <c r="E16596"/>
    </row>
    <row r="16597" spans="5:5" x14ac:dyDescent="0.3">
      <c r="E16597"/>
    </row>
    <row r="16598" spans="5:5" x14ac:dyDescent="0.3">
      <c r="E16598"/>
    </row>
    <row r="16599" spans="5:5" x14ac:dyDescent="0.3">
      <c r="E16599"/>
    </row>
    <row r="16600" spans="5:5" x14ac:dyDescent="0.3">
      <c r="E16600"/>
    </row>
    <row r="16601" spans="5:5" x14ac:dyDescent="0.3">
      <c r="E16601"/>
    </row>
    <row r="16602" spans="5:5" x14ac:dyDescent="0.3">
      <c r="E16602"/>
    </row>
    <row r="16603" spans="5:5" x14ac:dyDescent="0.3">
      <c r="E16603"/>
    </row>
    <row r="16604" spans="5:5" x14ac:dyDescent="0.3">
      <c r="E16604"/>
    </row>
    <row r="16605" spans="5:5" x14ac:dyDescent="0.3">
      <c r="E16605"/>
    </row>
    <row r="16606" spans="5:5" x14ac:dyDescent="0.3">
      <c r="E16606"/>
    </row>
    <row r="16607" spans="5:5" x14ac:dyDescent="0.3">
      <c r="E16607"/>
    </row>
    <row r="16608" spans="5:5" x14ac:dyDescent="0.3">
      <c r="E16608"/>
    </row>
    <row r="16609" spans="5:5" x14ac:dyDescent="0.3">
      <c r="E16609"/>
    </row>
    <row r="16610" spans="5:5" x14ac:dyDescent="0.3">
      <c r="E16610"/>
    </row>
    <row r="16611" spans="5:5" x14ac:dyDescent="0.3">
      <c r="E16611"/>
    </row>
    <row r="16612" spans="5:5" x14ac:dyDescent="0.3">
      <c r="E16612"/>
    </row>
    <row r="16613" spans="5:5" x14ac:dyDescent="0.3">
      <c r="E16613"/>
    </row>
    <row r="16614" spans="5:5" x14ac:dyDescent="0.3">
      <c r="E16614"/>
    </row>
    <row r="16615" spans="5:5" x14ac:dyDescent="0.3">
      <c r="E16615"/>
    </row>
    <row r="16616" spans="5:5" x14ac:dyDescent="0.3">
      <c r="E16616"/>
    </row>
    <row r="16617" spans="5:5" x14ac:dyDescent="0.3">
      <c r="E16617"/>
    </row>
    <row r="16618" spans="5:5" x14ac:dyDescent="0.3">
      <c r="E16618"/>
    </row>
    <row r="16619" spans="5:5" x14ac:dyDescent="0.3">
      <c r="E16619"/>
    </row>
    <row r="16620" spans="5:5" x14ac:dyDescent="0.3">
      <c r="E16620"/>
    </row>
    <row r="16621" spans="5:5" x14ac:dyDescent="0.3">
      <c r="E16621"/>
    </row>
    <row r="16622" spans="5:5" x14ac:dyDescent="0.3">
      <c r="E16622"/>
    </row>
    <row r="16623" spans="5:5" x14ac:dyDescent="0.3">
      <c r="E16623"/>
    </row>
    <row r="16624" spans="5:5" x14ac:dyDescent="0.3">
      <c r="E16624"/>
    </row>
    <row r="16625" spans="5:5" x14ac:dyDescent="0.3">
      <c r="E16625"/>
    </row>
    <row r="16626" spans="5:5" x14ac:dyDescent="0.3">
      <c r="E16626"/>
    </row>
    <row r="16627" spans="5:5" x14ac:dyDescent="0.3">
      <c r="E16627"/>
    </row>
    <row r="16628" spans="5:5" x14ac:dyDescent="0.3">
      <c r="E16628"/>
    </row>
    <row r="16629" spans="5:5" x14ac:dyDescent="0.3">
      <c r="E16629"/>
    </row>
    <row r="16630" spans="5:5" x14ac:dyDescent="0.3">
      <c r="E16630"/>
    </row>
    <row r="16631" spans="5:5" x14ac:dyDescent="0.3">
      <c r="E16631"/>
    </row>
    <row r="16632" spans="5:5" x14ac:dyDescent="0.3">
      <c r="E16632"/>
    </row>
    <row r="16633" spans="5:5" x14ac:dyDescent="0.3">
      <c r="E16633"/>
    </row>
    <row r="16634" spans="5:5" x14ac:dyDescent="0.3">
      <c r="E16634"/>
    </row>
    <row r="16635" spans="5:5" x14ac:dyDescent="0.3">
      <c r="E16635"/>
    </row>
    <row r="16636" spans="5:5" x14ac:dyDescent="0.3">
      <c r="E16636"/>
    </row>
    <row r="16637" spans="5:5" x14ac:dyDescent="0.3">
      <c r="E16637"/>
    </row>
    <row r="16638" spans="5:5" x14ac:dyDescent="0.3">
      <c r="E16638"/>
    </row>
    <row r="16639" spans="5:5" x14ac:dyDescent="0.3">
      <c r="E16639"/>
    </row>
    <row r="16640" spans="5:5" x14ac:dyDescent="0.3">
      <c r="E16640"/>
    </row>
    <row r="16641" spans="5:5" x14ac:dyDescent="0.3">
      <c r="E16641"/>
    </row>
    <row r="16642" spans="5:5" x14ac:dyDescent="0.3">
      <c r="E16642"/>
    </row>
    <row r="16643" spans="5:5" x14ac:dyDescent="0.3">
      <c r="E16643"/>
    </row>
    <row r="16644" spans="5:5" x14ac:dyDescent="0.3">
      <c r="E16644"/>
    </row>
    <row r="16645" spans="5:5" x14ac:dyDescent="0.3">
      <c r="E16645"/>
    </row>
    <row r="16646" spans="5:5" x14ac:dyDescent="0.3">
      <c r="E16646"/>
    </row>
    <row r="16647" spans="5:5" x14ac:dyDescent="0.3">
      <c r="E16647"/>
    </row>
    <row r="16648" spans="5:5" x14ac:dyDescent="0.3">
      <c r="E16648"/>
    </row>
    <row r="16649" spans="5:5" x14ac:dyDescent="0.3">
      <c r="E16649"/>
    </row>
    <row r="16650" spans="5:5" x14ac:dyDescent="0.3">
      <c r="E16650"/>
    </row>
    <row r="16651" spans="5:5" x14ac:dyDescent="0.3">
      <c r="E16651"/>
    </row>
    <row r="16652" spans="5:5" x14ac:dyDescent="0.3">
      <c r="E16652"/>
    </row>
    <row r="16653" spans="5:5" x14ac:dyDescent="0.3">
      <c r="E16653"/>
    </row>
    <row r="16654" spans="5:5" x14ac:dyDescent="0.3">
      <c r="E16654"/>
    </row>
    <row r="16655" spans="5:5" x14ac:dyDescent="0.3">
      <c r="E16655"/>
    </row>
    <row r="16656" spans="5:5" x14ac:dyDescent="0.3">
      <c r="E16656"/>
    </row>
    <row r="16657" spans="5:5" x14ac:dyDescent="0.3">
      <c r="E16657"/>
    </row>
    <row r="16658" spans="5:5" x14ac:dyDescent="0.3">
      <c r="E16658"/>
    </row>
    <row r="16659" spans="5:5" x14ac:dyDescent="0.3">
      <c r="E16659"/>
    </row>
    <row r="16660" spans="5:5" x14ac:dyDescent="0.3">
      <c r="E16660"/>
    </row>
    <row r="16661" spans="5:5" x14ac:dyDescent="0.3">
      <c r="E16661"/>
    </row>
    <row r="16662" spans="5:5" x14ac:dyDescent="0.3">
      <c r="E16662"/>
    </row>
    <row r="16663" spans="5:5" x14ac:dyDescent="0.3">
      <c r="E16663"/>
    </row>
    <row r="16664" spans="5:5" x14ac:dyDescent="0.3">
      <c r="E16664"/>
    </row>
    <row r="16665" spans="5:5" x14ac:dyDescent="0.3">
      <c r="E16665"/>
    </row>
    <row r="16666" spans="5:5" x14ac:dyDescent="0.3">
      <c r="E16666"/>
    </row>
    <row r="16667" spans="5:5" x14ac:dyDescent="0.3">
      <c r="E16667"/>
    </row>
    <row r="16668" spans="5:5" x14ac:dyDescent="0.3">
      <c r="E16668"/>
    </row>
    <row r="16669" spans="5:5" x14ac:dyDescent="0.3">
      <c r="E16669"/>
    </row>
    <row r="16670" spans="5:5" x14ac:dyDescent="0.3">
      <c r="E16670"/>
    </row>
    <row r="16671" spans="5:5" x14ac:dyDescent="0.3">
      <c r="E16671"/>
    </row>
    <row r="16672" spans="5:5" x14ac:dyDescent="0.3">
      <c r="E16672"/>
    </row>
    <row r="16673" spans="5:5" x14ac:dyDescent="0.3">
      <c r="E16673"/>
    </row>
    <row r="16674" spans="5:5" x14ac:dyDescent="0.3">
      <c r="E16674"/>
    </row>
    <row r="16675" spans="5:5" x14ac:dyDescent="0.3">
      <c r="E16675"/>
    </row>
    <row r="16676" spans="5:5" x14ac:dyDescent="0.3">
      <c r="E16676"/>
    </row>
    <row r="16677" spans="5:5" x14ac:dyDescent="0.3">
      <c r="E16677"/>
    </row>
    <row r="16678" spans="5:5" x14ac:dyDescent="0.3">
      <c r="E16678"/>
    </row>
    <row r="16679" spans="5:5" x14ac:dyDescent="0.3">
      <c r="E16679"/>
    </row>
    <row r="16680" spans="5:5" x14ac:dyDescent="0.3">
      <c r="E16680"/>
    </row>
    <row r="16681" spans="5:5" x14ac:dyDescent="0.3">
      <c r="E16681"/>
    </row>
    <row r="16682" spans="5:5" x14ac:dyDescent="0.3">
      <c r="E16682"/>
    </row>
    <row r="16683" spans="5:5" x14ac:dyDescent="0.3">
      <c r="E16683"/>
    </row>
    <row r="16684" spans="5:5" x14ac:dyDescent="0.3">
      <c r="E16684"/>
    </row>
    <row r="16685" spans="5:5" x14ac:dyDescent="0.3">
      <c r="E16685"/>
    </row>
    <row r="16686" spans="5:5" x14ac:dyDescent="0.3">
      <c r="E16686"/>
    </row>
    <row r="16687" spans="5:5" x14ac:dyDescent="0.3">
      <c r="E16687"/>
    </row>
    <row r="16688" spans="5:5" x14ac:dyDescent="0.3">
      <c r="E16688"/>
    </row>
    <row r="16689" spans="5:5" x14ac:dyDescent="0.3">
      <c r="E16689"/>
    </row>
    <row r="16690" spans="5:5" x14ac:dyDescent="0.3">
      <c r="E16690"/>
    </row>
    <row r="16691" spans="5:5" x14ac:dyDescent="0.3">
      <c r="E16691"/>
    </row>
    <row r="16692" spans="5:5" x14ac:dyDescent="0.3">
      <c r="E16692"/>
    </row>
    <row r="16693" spans="5:5" x14ac:dyDescent="0.3">
      <c r="E16693"/>
    </row>
    <row r="16694" spans="5:5" x14ac:dyDescent="0.3">
      <c r="E16694"/>
    </row>
    <row r="16695" spans="5:5" x14ac:dyDescent="0.3">
      <c r="E16695"/>
    </row>
    <row r="16696" spans="5:5" x14ac:dyDescent="0.3">
      <c r="E16696"/>
    </row>
    <row r="16697" spans="5:5" x14ac:dyDescent="0.3">
      <c r="E16697"/>
    </row>
    <row r="16698" spans="5:5" x14ac:dyDescent="0.3">
      <c r="E16698"/>
    </row>
    <row r="16699" spans="5:5" x14ac:dyDescent="0.3">
      <c r="E16699"/>
    </row>
    <row r="16700" spans="5:5" x14ac:dyDescent="0.3">
      <c r="E16700"/>
    </row>
    <row r="16701" spans="5:5" x14ac:dyDescent="0.3">
      <c r="E16701"/>
    </row>
    <row r="16702" spans="5:5" x14ac:dyDescent="0.3">
      <c r="E16702"/>
    </row>
    <row r="16703" spans="5:5" x14ac:dyDescent="0.3">
      <c r="E16703"/>
    </row>
    <row r="16704" spans="5:5" x14ac:dyDescent="0.3">
      <c r="E16704"/>
    </row>
    <row r="16705" spans="5:5" x14ac:dyDescent="0.3">
      <c r="E16705"/>
    </row>
    <row r="16706" spans="5:5" x14ac:dyDescent="0.3">
      <c r="E16706"/>
    </row>
    <row r="16707" spans="5:5" x14ac:dyDescent="0.3">
      <c r="E16707"/>
    </row>
    <row r="16708" spans="5:5" x14ac:dyDescent="0.3">
      <c r="E16708"/>
    </row>
    <row r="16709" spans="5:5" x14ac:dyDescent="0.3">
      <c r="E16709"/>
    </row>
    <row r="16710" spans="5:5" x14ac:dyDescent="0.3">
      <c r="E16710"/>
    </row>
    <row r="16711" spans="5:5" x14ac:dyDescent="0.3">
      <c r="E16711"/>
    </row>
    <row r="16712" spans="5:5" x14ac:dyDescent="0.3">
      <c r="E16712"/>
    </row>
    <row r="16713" spans="5:5" x14ac:dyDescent="0.3">
      <c r="E16713"/>
    </row>
    <row r="16714" spans="5:5" x14ac:dyDescent="0.3">
      <c r="E16714"/>
    </row>
    <row r="16715" spans="5:5" x14ac:dyDescent="0.3">
      <c r="E16715"/>
    </row>
    <row r="16716" spans="5:5" x14ac:dyDescent="0.3">
      <c r="E16716"/>
    </row>
    <row r="16717" spans="5:5" x14ac:dyDescent="0.3">
      <c r="E16717"/>
    </row>
    <row r="16718" spans="5:5" x14ac:dyDescent="0.3">
      <c r="E16718"/>
    </row>
    <row r="16719" spans="5:5" x14ac:dyDescent="0.3">
      <c r="E16719"/>
    </row>
    <row r="16720" spans="5:5" x14ac:dyDescent="0.3">
      <c r="E16720"/>
    </row>
    <row r="16721" spans="5:5" x14ac:dyDescent="0.3">
      <c r="E16721"/>
    </row>
    <row r="16722" spans="5:5" x14ac:dyDescent="0.3">
      <c r="E16722"/>
    </row>
    <row r="16723" spans="5:5" x14ac:dyDescent="0.3">
      <c r="E16723"/>
    </row>
    <row r="16724" spans="5:5" x14ac:dyDescent="0.3">
      <c r="E16724"/>
    </row>
    <row r="16725" spans="5:5" x14ac:dyDescent="0.3">
      <c r="E16725"/>
    </row>
    <row r="16726" spans="5:5" x14ac:dyDescent="0.3">
      <c r="E16726"/>
    </row>
    <row r="16727" spans="5:5" x14ac:dyDescent="0.3">
      <c r="E16727"/>
    </row>
    <row r="16728" spans="5:5" x14ac:dyDescent="0.3">
      <c r="E16728"/>
    </row>
    <row r="16729" spans="5:5" x14ac:dyDescent="0.3">
      <c r="E16729"/>
    </row>
    <row r="16730" spans="5:5" x14ac:dyDescent="0.3">
      <c r="E16730"/>
    </row>
    <row r="16731" spans="5:5" x14ac:dyDescent="0.3">
      <c r="E16731"/>
    </row>
    <row r="16732" spans="5:5" x14ac:dyDescent="0.3">
      <c r="E16732"/>
    </row>
    <row r="16733" spans="5:5" x14ac:dyDescent="0.3">
      <c r="E16733"/>
    </row>
    <row r="16734" spans="5:5" x14ac:dyDescent="0.3">
      <c r="E16734"/>
    </row>
    <row r="16735" spans="5:5" x14ac:dyDescent="0.3">
      <c r="E16735"/>
    </row>
    <row r="16736" spans="5:5" x14ac:dyDescent="0.3">
      <c r="E16736"/>
    </row>
    <row r="16737" spans="5:5" x14ac:dyDescent="0.3">
      <c r="E16737"/>
    </row>
    <row r="16738" spans="5:5" x14ac:dyDescent="0.3">
      <c r="E16738"/>
    </row>
    <row r="16739" spans="5:5" x14ac:dyDescent="0.3">
      <c r="E16739"/>
    </row>
    <row r="16740" spans="5:5" x14ac:dyDescent="0.3">
      <c r="E16740"/>
    </row>
    <row r="16741" spans="5:5" x14ac:dyDescent="0.3">
      <c r="E16741"/>
    </row>
    <row r="16742" spans="5:5" x14ac:dyDescent="0.3">
      <c r="E16742"/>
    </row>
    <row r="16743" spans="5:5" x14ac:dyDescent="0.3">
      <c r="E16743"/>
    </row>
    <row r="16744" spans="5:5" x14ac:dyDescent="0.3">
      <c r="E16744"/>
    </row>
    <row r="16745" spans="5:5" x14ac:dyDescent="0.3">
      <c r="E16745"/>
    </row>
    <row r="16746" spans="5:5" x14ac:dyDescent="0.3">
      <c r="E16746"/>
    </row>
    <row r="16747" spans="5:5" x14ac:dyDescent="0.3">
      <c r="E16747"/>
    </row>
    <row r="16748" spans="5:5" x14ac:dyDescent="0.3">
      <c r="E16748"/>
    </row>
    <row r="16749" spans="5:5" x14ac:dyDescent="0.3">
      <c r="E16749"/>
    </row>
    <row r="16750" spans="5:5" x14ac:dyDescent="0.3">
      <c r="E16750"/>
    </row>
    <row r="16751" spans="5:5" x14ac:dyDescent="0.3">
      <c r="E16751"/>
    </row>
    <row r="16752" spans="5:5" x14ac:dyDescent="0.3">
      <c r="E16752"/>
    </row>
    <row r="16753" spans="5:5" x14ac:dyDescent="0.3">
      <c r="E16753"/>
    </row>
    <row r="16754" spans="5:5" x14ac:dyDescent="0.3">
      <c r="E16754"/>
    </row>
    <row r="16755" spans="5:5" x14ac:dyDescent="0.3">
      <c r="E16755"/>
    </row>
    <row r="16756" spans="5:5" x14ac:dyDescent="0.3">
      <c r="E16756"/>
    </row>
    <row r="16757" spans="5:5" x14ac:dyDescent="0.3">
      <c r="E16757"/>
    </row>
    <row r="16758" spans="5:5" x14ac:dyDescent="0.3">
      <c r="E16758"/>
    </row>
    <row r="16759" spans="5:5" x14ac:dyDescent="0.3">
      <c r="E16759"/>
    </row>
    <row r="16760" spans="5:5" x14ac:dyDescent="0.3">
      <c r="E16760"/>
    </row>
    <row r="16761" spans="5:5" x14ac:dyDescent="0.3">
      <c r="E16761"/>
    </row>
    <row r="16762" spans="5:5" x14ac:dyDescent="0.3">
      <c r="E16762"/>
    </row>
    <row r="16763" spans="5:5" x14ac:dyDescent="0.3">
      <c r="E16763"/>
    </row>
    <row r="16764" spans="5:5" x14ac:dyDescent="0.3">
      <c r="E16764"/>
    </row>
    <row r="16765" spans="5:5" x14ac:dyDescent="0.3">
      <c r="E16765"/>
    </row>
    <row r="16766" spans="5:5" x14ac:dyDescent="0.3">
      <c r="E16766"/>
    </row>
    <row r="16767" spans="5:5" x14ac:dyDescent="0.3">
      <c r="E16767"/>
    </row>
    <row r="16768" spans="5:5" x14ac:dyDescent="0.3">
      <c r="E16768"/>
    </row>
    <row r="16769" spans="5:5" x14ac:dyDescent="0.3">
      <c r="E16769"/>
    </row>
    <row r="16770" spans="5:5" x14ac:dyDescent="0.3">
      <c r="E16770"/>
    </row>
    <row r="16771" spans="5:5" x14ac:dyDescent="0.3">
      <c r="E16771"/>
    </row>
    <row r="16772" spans="5:5" x14ac:dyDescent="0.3">
      <c r="E16772"/>
    </row>
    <row r="16773" spans="5:5" x14ac:dyDescent="0.3">
      <c r="E16773"/>
    </row>
    <row r="16774" spans="5:5" x14ac:dyDescent="0.3">
      <c r="E16774"/>
    </row>
    <row r="16775" spans="5:5" x14ac:dyDescent="0.3">
      <c r="E16775"/>
    </row>
    <row r="16776" spans="5:5" x14ac:dyDescent="0.3">
      <c r="E16776"/>
    </row>
    <row r="16777" spans="5:5" x14ac:dyDescent="0.3">
      <c r="E16777"/>
    </row>
    <row r="16778" spans="5:5" x14ac:dyDescent="0.3">
      <c r="E16778"/>
    </row>
    <row r="16779" spans="5:5" x14ac:dyDescent="0.3">
      <c r="E16779"/>
    </row>
    <row r="16780" spans="5:5" x14ac:dyDescent="0.3">
      <c r="E16780"/>
    </row>
    <row r="16781" spans="5:5" x14ac:dyDescent="0.3">
      <c r="E16781"/>
    </row>
    <row r="16782" spans="5:5" x14ac:dyDescent="0.3">
      <c r="E16782"/>
    </row>
    <row r="16783" spans="5:5" x14ac:dyDescent="0.3">
      <c r="E16783"/>
    </row>
    <row r="16784" spans="5:5" x14ac:dyDescent="0.3">
      <c r="E16784"/>
    </row>
    <row r="16785" spans="5:5" x14ac:dyDescent="0.3">
      <c r="E16785"/>
    </row>
    <row r="16786" spans="5:5" x14ac:dyDescent="0.3">
      <c r="E16786"/>
    </row>
    <row r="16787" spans="5:5" x14ac:dyDescent="0.3">
      <c r="E16787"/>
    </row>
    <row r="16788" spans="5:5" x14ac:dyDescent="0.3">
      <c r="E16788"/>
    </row>
    <row r="16789" spans="5:5" x14ac:dyDescent="0.3">
      <c r="E16789"/>
    </row>
    <row r="16790" spans="5:5" x14ac:dyDescent="0.3">
      <c r="E16790"/>
    </row>
    <row r="16791" spans="5:5" x14ac:dyDescent="0.3">
      <c r="E16791"/>
    </row>
    <row r="16792" spans="5:5" x14ac:dyDescent="0.3">
      <c r="E16792"/>
    </row>
    <row r="16793" spans="5:5" x14ac:dyDescent="0.3">
      <c r="E16793"/>
    </row>
    <row r="16794" spans="5:5" x14ac:dyDescent="0.3">
      <c r="E16794"/>
    </row>
    <row r="16795" spans="5:5" x14ac:dyDescent="0.3">
      <c r="E16795"/>
    </row>
    <row r="16796" spans="5:5" x14ac:dyDescent="0.3">
      <c r="E16796"/>
    </row>
    <row r="16797" spans="5:5" x14ac:dyDescent="0.3">
      <c r="E16797"/>
    </row>
    <row r="16798" spans="5:5" x14ac:dyDescent="0.3">
      <c r="E16798"/>
    </row>
    <row r="16799" spans="5:5" x14ac:dyDescent="0.3">
      <c r="E16799"/>
    </row>
    <row r="16800" spans="5:5" x14ac:dyDescent="0.3">
      <c r="E16800"/>
    </row>
    <row r="16801" spans="5:5" x14ac:dyDescent="0.3">
      <c r="E16801"/>
    </row>
    <row r="16802" spans="5:5" x14ac:dyDescent="0.3">
      <c r="E16802"/>
    </row>
    <row r="16803" spans="5:5" x14ac:dyDescent="0.3">
      <c r="E16803"/>
    </row>
    <row r="16804" spans="5:5" x14ac:dyDescent="0.3">
      <c r="E16804"/>
    </row>
    <row r="16805" spans="5:5" x14ac:dyDescent="0.3">
      <c r="E16805"/>
    </row>
    <row r="16806" spans="5:5" x14ac:dyDescent="0.3">
      <c r="E16806"/>
    </row>
    <row r="16807" spans="5:5" x14ac:dyDescent="0.3">
      <c r="E16807"/>
    </row>
    <row r="16808" spans="5:5" x14ac:dyDescent="0.3">
      <c r="E16808"/>
    </row>
    <row r="16809" spans="5:5" x14ac:dyDescent="0.3">
      <c r="E16809"/>
    </row>
    <row r="16810" spans="5:5" x14ac:dyDescent="0.3">
      <c r="E16810"/>
    </row>
    <row r="16811" spans="5:5" x14ac:dyDescent="0.3">
      <c r="E16811"/>
    </row>
    <row r="16812" spans="5:5" x14ac:dyDescent="0.3">
      <c r="E16812"/>
    </row>
    <row r="16813" spans="5:5" x14ac:dyDescent="0.3">
      <c r="E16813"/>
    </row>
    <row r="16814" spans="5:5" x14ac:dyDescent="0.3">
      <c r="E16814"/>
    </row>
    <row r="16815" spans="5:5" x14ac:dyDescent="0.3">
      <c r="E16815"/>
    </row>
    <row r="16816" spans="5:5" x14ac:dyDescent="0.3">
      <c r="E16816"/>
    </row>
    <row r="16817" spans="5:5" x14ac:dyDescent="0.3">
      <c r="E16817"/>
    </row>
    <row r="16818" spans="5:5" x14ac:dyDescent="0.3">
      <c r="E16818"/>
    </row>
    <row r="16819" spans="5:5" x14ac:dyDescent="0.3">
      <c r="E16819"/>
    </row>
    <row r="16820" spans="5:5" x14ac:dyDescent="0.3">
      <c r="E16820"/>
    </row>
    <row r="16821" spans="5:5" x14ac:dyDescent="0.3">
      <c r="E16821"/>
    </row>
    <row r="16822" spans="5:5" x14ac:dyDescent="0.3">
      <c r="E16822"/>
    </row>
    <row r="16823" spans="5:5" x14ac:dyDescent="0.3">
      <c r="E16823"/>
    </row>
    <row r="16824" spans="5:5" x14ac:dyDescent="0.3">
      <c r="E16824"/>
    </row>
    <row r="16825" spans="5:5" x14ac:dyDescent="0.3">
      <c r="E16825"/>
    </row>
    <row r="16826" spans="5:5" x14ac:dyDescent="0.3">
      <c r="E16826"/>
    </row>
    <row r="16827" spans="5:5" x14ac:dyDescent="0.3">
      <c r="E16827"/>
    </row>
    <row r="16828" spans="5:5" x14ac:dyDescent="0.3">
      <c r="E16828"/>
    </row>
    <row r="16829" spans="5:5" x14ac:dyDescent="0.3">
      <c r="E16829"/>
    </row>
    <row r="16830" spans="5:5" x14ac:dyDescent="0.3">
      <c r="E16830"/>
    </row>
    <row r="16831" spans="5:5" x14ac:dyDescent="0.3">
      <c r="E16831"/>
    </row>
    <row r="16832" spans="5:5" x14ac:dyDescent="0.3">
      <c r="E16832"/>
    </row>
    <row r="16833" spans="5:5" x14ac:dyDescent="0.3">
      <c r="E16833"/>
    </row>
    <row r="16834" spans="5:5" x14ac:dyDescent="0.3">
      <c r="E16834"/>
    </row>
    <row r="16835" spans="5:5" x14ac:dyDescent="0.3">
      <c r="E16835"/>
    </row>
    <row r="16836" spans="5:5" x14ac:dyDescent="0.3">
      <c r="E16836"/>
    </row>
    <row r="16837" spans="5:5" x14ac:dyDescent="0.3">
      <c r="E16837"/>
    </row>
    <row r="16838" spans="5:5" x14ac:dyDescent="0.3">
      <c r="E16838"/>
    </row>
    <row r="16839" spans="5:5" x14ac:dyDescent="0.3">
      <c r="E16839"/>
    </row>
    <row r="16840" spans="5:5" x14ac:dyDescent="0.3">
      <c r="E16840"/>
    </row>
    <row r="16841" spans="5:5" x14ac:dyDescent="0.3">
      <c r="E16841"/>
    </row>
    <row r="16842" spans="5:5" x14ac:dyDescent="0.3">
      <c r="E16842"/>
    </row>
    <row r="16843" spans="5:5" x14ac:dyDescent="0.3">
      <c r="E16843"/>
    </row>
    <row r="16844" spans="5:5" x14ac:dyDescent="0.3">
      <c r="E16844"/>
    </row>
    <row r="16845" spans="5:5" x14ac:dyDescent="0.3">
      <c r="E16845"/>
    </row>
    <row r="16846" spans="5:5" x14ac:dyDescent="0.3">
      <c r="E16846"/>
    </row>
    <row r="16847" spans="5:5" x14ac:dyDescent="0.3">
      <c r="E16847"/>
    </row>
    <row r="16848" spans="5:5" x14ac:dyDescent="0.3">
      <c r="E16848"/>
    </row>
    <row r="16849" spans="5:5" x14ac:dyDescent="0.3">
      <c r="E16849"/>
    </row>
    <row r="16850" spans="5:5" x14ac:dyDescent="0.3">
      <c r="E16850"/>
    </row>
    <row r="16851" spans="5:5" x14ac:dyDescent="0.3">
      <c r="E16851"/>
    </row>
    <row r="16852" spans="5:5" x14ac:dyDescent="0.3">
      <c r="E16852"/>
    </row>
    <row r="16853" spans="5:5" x14ac:dyDescent="0.3">
      <c r="E16853"/>
    </row>
    <row r="16854" spans="5:5" x14ac:dyDescent="0.3">
      <c r="E16854"/>
    </row>
    <row r="16855" spans="5:5" x14ac:dyDescent="0.3">
      <c r="E16855"/>
    </row>
    <row r="16856" spans="5:5" x14ac:dyDescent="0.3">
      <c r="E16856"/>
    </row>
    <row r="16857" spans="5:5" x14ac:dyDescent="0.3">
      <c r="E16857"/>
    </row>
    <row r="16858" spans="5:5" x14ac:dyDescent="0.3">
      <c r="E16858"/>
    </row>
    <row r="16859" spans="5:5" x14ac:dyDescent="0.3">
      <c r="E16859"/>
    </row>
    <row r="16860" spans="5:5" x14ac:dyDescent="0.3">
      <c r="E16860"/>
    </row>
    <row r="16861" spans="5:5" x14ac:dyDescent="0.3">
      <c r="E16861"/>
    </row>
    <row r="16862" spans="5:5" x14ac:dyDescent="0.3">
      <c r="E16862"/>
    </row>
    <row r="16863" spans="5:5" x14ac:dyDescent="0.3">
      <c r="E16863"/>
    </row>
    <row r="16864" spans="5:5" x14ac:dyDescent="0.3">
      <c r="E16864"/>
    </row>
    <row r="16865" spans="5:5" x14ac:dyDescent="0.3">
      <c r="E16865"/>
    </row>
    <row r="16866" spans="5:5" x14ac:dyDescent="0.3">
      <c r="E16866"/>
    </row>
    <row r="16867" spans="5:5" x14ac:dyDescent="0.3">
      <c r="E16867"/>
    </row>
    <row r="16868" spans="5:5" x14ac:dyDescent="0.3">
      <c r="E16868"/>
    </row>
    <row r="16869" spans="5:5" x14ac:dyDescent="0.3">
      <c r="E16869"/>
    </row>
    <row r="16870" spans="5:5" x14ac:dyDescent="0.3">
      <c r="E16870"/>
    </row>
    <row r="16871" spans="5:5" x14ac:dyDescent="0.3">
      <c r="E16871"/>
    </row>
    <row r="16872" spans="5:5" x14ac:dyDescent="0.3">
      <c r="E16872"/>
    </row>
    <row r="16873" spans="5:5" x14ac:dyDescent="0.3">
      <c r="E16873"/>
    </row>
    <row r="16874" spans="5:5" x14ac:dyDescent="0.3">
      <c r="E16874"/>
    </row>
    <row r="16875" spans="5:5" x14ac:dyDescent="0.3">
      <c r="E16875"/>
    </row>
    <row r="16876" spans="5:5" x14ac:dyDescent="0.3">
      <c r="E16876"/>
    </row>
    <row r="16877" spans="5:5" x14ac:dyDescent="0.3">
      <c r="E16877"/>
    </row>
    <row r="16878" spans="5:5" x14ac:dyDescent="0.3">
      <c r="E16878"/>
    </row>
    <row r="16879" spans="5:5" x14ac:dyDescent="0.3">
      <c r="E16879"/>
    </row>
    <row r="16880" spans="5:5" x14ac:dyDescent="0.3">
      <c r="E16880"/>
    </row>
    <row r="16881" spans="5:5" x14ac:dyDescent="0.3">
      <c r="E16881"/>
    </row>
    <row r="16882" spans="5:5" x14ac:dyDescent="0.3">
      <c r="E16882"/>
    </row>
    <row r="16883" spans="5:5" x14ac:dyDescent="0.3">
      <c r="E16883"/>
    </row>
    <row r="16884" spans="5:5" x14ac:dyDescent="0.3">
      <c r="E16884"/>
    </row>
    <row r="16885" spans="5:5" x14ac:dyDescent="0.3">
      <c r="E16885"/>
    </row>
    <row r="16886" spans="5:5" x14ac:dyDescent="0.3">
      <c r="E16886"/>
    </row>
    <row r="16887" spans="5:5" x14ac:dyDescent="0.3">
      <c r="E16887"/>
    </row>
    <row r="16888" spans="5:5" x14ac:dyDescent="0.3">
      <c r="E16888"/>
    </row>
    <row r="16889" spans="5:5" x14ac:dyDescent="0.3">
      <c r="E16889"/>
    </row>
    <row r="16890" spans="5:5" x14ac:dyDescent="0.3">
      <c r="E16890"/>
    </row>
    <row r="16891" spans="5:5" x14ac:dyDescent="0.3">
      <c r="E16891"/>
    </row>
    <row r="16892" spans="5:5" x14ac:dyDescent="0.3">
      <c r="E16892"/>
    </row>
    <row r="16893" spans="5:5" x14ac:dyDescent="0.3">
      <c r="E16893"/>
    </row>
    <row r="16894" spans="5:5" x14ac:dyDescent="0.3">
      <c r="E16894"/>
    </row>
    <row r="16895" spans="5:5" x14ac:dyDescent="0.3">
      <c r="E16895"/>
    </row>
    <row r="16896" spans="5:5" x14ac:dyDescent="0.3">
      <c r="E16896"/>
    </row>
    <row r="16897" spans="5:5" x14ac:dyDescent="0.3">
      <c r="E16897"/>
    </row>
    <row r="16898" spans="5:5" x14ac:dyDescent="0.3">
      <c r="E16898"/>
    </row>
    <row r="16899" spans="5:5" x14ac:dyDescent="0.3">
      <c r="E16899"/>
    </row>
    <row r="16900" spans="5:5" x14ac:dyDescent="0.3">
      <c r="E16900"/>
    </row>
    <row r="16901" spans="5:5" x14ac:dyDescent="0.3">
      <c r="E16901"/>
    </row>
    <row r="16902" spans="5:5" x14ac:dyDescent="0.3">
      <c r="E16902"/>
    </row>
    <row r="16903" spans="5:5" x14ac:dyDescent="0.3">
      <c r="E16903"/>
    </row>
    <row r="16904" spans="5:5" x14ac:dyDescent="0.3">
      <c r="E16904"/>
    </row>
    <row r="16905" spans="5:5" x14ac:dyDescent="0.3">
      <c r="E16905"/>
    </row>
    <row r="16906" spans="5:5" x14ac:dyDescent="0.3">
      <c r="E16906"/>
    </row>
    <row r="16907" spans="5:5" x14ac:dyDescent="0.3">
      <c r="E16907"/>
    </row>
    <row r="16908" spans="5:5" x14ac:dyDescent="0.3">
      <c r="E16908"/>
    </row>
    <row r="16909" spans="5:5" x14ac:dyDescent="0.3">
      <c r="E16909"/>
    </row>
    <row r="16910" spans="5:5" x14ac:dyDescent="0.3">
      <c r="E16910"/>
    </row>
    <row r="16911" spans="5:5" x14ac:dyDescent="0.3">
      <c r="E16911"/>
    </row>
    <row r="16912" spans="5:5" x14ac:dyDescent="0.3">
      <c r="E16912"/>
    </row>
    <row r="16913" spans="5:5" x14ac:dyDescent="0.3">
      <c r="E16913"/>
    </row>
    <row r="16914" spans="5:5" x14ac:dyDescent="0.3">
      <c r="E16914"/>
    </row>
    <row r="16915" spans="5:5" x14ac:dyDescent="0.3">
      <c r="E16915"/>
    </row>
    <row r="16916" spans="5:5" x14ac:dyDescent="0.3">
      <c r="E16916"/>
    </row>
    <row r="16917" spans="5:5" x14ac:dyDescent="0.3">
      <c r="E16917"/>
    </row>
    <row r="16918" spans="5:5" x14ac:dyDescent="0.3">
      <c r="E16918"/>
    </row>
    <row r="16919" spans="5:5" x14ac:dyDescent="0.3">
      <c r="E16919"/>
    </row>
    <row r="16920" spans="5:5" x14ac:dyDescent="0.3">
      <c r="E16920"/>
    </row>
    <row r="16921" spans="5:5" x14ac:dyDescent="0.3">
      <c r="E16921"/>
    </row>
    <row r="16922" spans="5:5" x14ac:dyDescent="0.3">
      <c r="E16922"/>
    </row>
    <row r="16923" spans="5:5" x14ac:dyDescent="0.3">
      <c r="E16923"/>
    </row>
    <row r="16924" spans="5:5" x14ac:dyDescent="0.3">
      <c r="E16924"/>
    </row>
    <row r="16925" spans="5:5" x14ac:dyDescent="0.3">
      <c r="E16925"/>
    </row>
    <row r="16926" spans="5:5" x14ac:dyDescent="0.3">
      <c r="E16926"/>
    </row>
    <row r="16927" spans="5:5" x14ac:dyDescent="0.3">
      <c r="E16927"/>
    </row>
    <row r="16928" spans="5:5" x14ac:dyDescent="0.3">
      <c r="E16928"/>
    </row>
    <row r="16929" spans="5:5" x14ac:dyDescent="0.3">
      <c r="E16929"/>
    </row>
    <row r="16930" spans="5:5" x14ac:dyDescent="0.3">
      <c r="E16930"/>
    </row>
    <row r="16931" spans="5:5" x14ac:dyDescent="0.3">
      <c r="E16931"/>
    </row>
    <row r="16932" spans="5:5" x14ac:dyDescent="0.3">
      <c r="E16932"/>
    </row>
    <row r="16933" spans="5:5" x14ac:dyDescent="0.3">
      <c r="E16933"/>
    </row>
    <row r="16934" spans="5:5" x14ac:dyDescent="0.3">
      <c r="E16934"/>
    </row>
    <row r="16935" spans="5:5" x14ac:dyDescent="0.3">
      <c r="E16935"/>
    </row>
    <row r="16936" spans="5:5" x14ac:dyDescent="0.3">
      <c r="E16936"/>
    </row>
    <row r="16937" spans="5:5" x14ac:dyDescent="0.3">
      <c r="E16937"/>
    </row>
    <row r="16938" spans="5:5" x14ac:dyDescent="0.3">
      <c r="E16938"/>
    </row>
    <row r="16939" spans="5:5" x14ac:dyDescent="0.3">
      <c r="E16939"/>
    </row>
    <row r="16940" spans="5:5" x14ac:dyDescent="0.3">
      <c r="E16940"/>
    </row>
    <row r="16941" spans="5:5" x14ac:dyDescent="0.3">
      <c r="E16941"/>
    </row>
    <row r="16942" spans="5:5" x14ac:dyDescent="0.3">
      <c r="E16942"/>
    </row>
    <row r="16943" spans="5:5" x14ac:dyDescent="0.3">
      <c r="E16943"/>
    </row>
    <row r="16944" spans="5:5" x14ac:dyDescent="0.3">
      <c r="E16944"/>
    </row>
    <row r="16945" spans="5:5" x14ac:dyDescent="0.3">
      <c r="E16945"/>
    </row>
    <row r="16946" spans="5:5" x14ac:dyDescent="0.3">
      <c r="E16946"/>
    </row>
    <row r="16947" spans="5:5" x14ac:dyDescent="0.3">
      <c r="E16947"/>
    </row>
    <row r="16948" spans="5:5" x14ac:dyDescent="0.3">
      <c r="E16948"/>
    </row>
    <row r="16949" spans="5:5" x14ac:dyDescent="0.3">
      <c r="E16949"/>
    </row>
    <row r="16950" spans="5:5" x14ac:dyDescent="0.3">
      <c r="E16950"/>
    </row>
    <row r="16951" spans="5:5" x14ac:dyDescent="0.3">
      <c r="E16951"/>
    </row>
    <row r="16952" spans="5:5" x14ac:dyDescent="0.3">
      <c r="E16952"/>
    </row>
    <row r="16953" spans="5:5" x14ac:dyDescent="0.3">
      <c r="E16953"/>
    </row>
    <row r="16954" spans="5:5" x14ac:dyDescent="0.3">
      <c r="E16954"/>
    </row>
    <row r="16955" spans="5:5" x14ac:dyDescent="0.3">
      <c r="E16955"/>
    </row>
    <row r="16956" spans="5:5" x14ac:dyDescent="0.3">
      <c r="E16956"/>
    </row>
    <row r="16957" spans="5:5" x14ac:dyDescent="0.3">
      <c r="E16957"/>
    </row>
    <row r="16958" spans="5:5" x14ac:dyDescent="0.3">
      <c r="E16958"/>
    </row>
    <row r="16959" spans="5:5" x14ac:dyDescent="0.3">
      <c r="E16959"/>
    </row>
    <row r="16960" spans="5:5" x14ac:dyDescent="0.3">
      <c r="E16960"/>
    </row>
    <row r="16961" spans="5:5" x14ac:dyDescent="0.3">
      <c r="E16961"/>
    </row>
    <row r="16962" spans="5:5" x14ac:dyDescent="0.3">
      <c r="E16962"/>
    </row>
    <row r="16963" spans="5:5" x14ac:dyDescent="0.3">
      <c r="E16963"/>
    </row>
    <row r="16964" spans="5:5" x14ac:dyDescent="0.3">
      <c r="E16964"/>
    </row>
    <row r="16965" spans="5:5" x14ac:dyDescent="0.3">
      <c r="E16965"/>
    </row>
    <row r="16966" spans="5:5" x14ac:dyDescent="0.3">
      <c r="E16966"/>
    </row>
    <row r="16967" spans="5:5" x14ac:dyDescent="0.3">
      <c r="E16967"/>
    </row>
    <row r="16968" spans="5:5" x14ac:dyDescent="0.3">
      <c r="E16968"/>
    </row>
    <row r="16969" spans="5:5" x14ac:dyDescent="0.3">
      <c r="E16969"/>
    </row>
    <row r="16970" spans="5:5" x14ac:dyDescent="0.3">
      <c r="E16970"/>
    </row>
    <row r="16971" spans="5:5" x14ac:dyDescent="0.3">
      <c r="E16971"/>
    </row>
    <row r="16972" spans="5:5" x14ac:dyDescent="0.3">
      <c r="E16972"/>
    </row>
    <row r="16973" spans="5:5" x14ac:dyDescent="0.3">
      <c r="E16973"/>
    </row>
    <row r="16974" spans="5:5" x14ac:dyDescent="0.3">
      <c r="E16974"/>
    </row>
    <row r="16975" spans="5:5" x14ac:dyDescent="0.3">
      <c r="E16975"/>
    </row>
    <row r="16976" spans="5:5" x14ac:dyDescent="0.3">
      <c r="E16976"/>
    </row>
    <row r="16977" spans="5:5" x14ac:dyDescent="0.3">
      <c r="E16977"/>
    </row>
    <row r="16978" spans="5:5" x14ac:dyDescent="0.3">
      <c r="E16978"/>
    </row>
    <row r="16979" spans="5:5" x14ac:dyDescent="0.3">
      <c r="E16979"/>
    </row>
    <row r="16980" spans="5:5" x14ac:dyDescent="0.3">
      <c r="E16980"/>
    </row>
    <row r="16981" spans="5:5" x14ac:dyDescent="0.3">
      <c r="E16981"/>
    </row>
    <row r="16982" spans="5:5" x14ac:dyDescent="0.3">
      <c r="E16982"/>
    </row>
    <row r="16983" spans="5:5" x14ac:dyDescent="0.3">
      <c r="E16983"/>
    </row>
    <row r="16984" spans="5:5" x14ac:dyDescent="0.3">
      <c r="E16984"/>
    </row>
    <row r="16985" spans="5:5" x14ac:dyDescent="0.3">
      <c r="E16985"/>
    </row>
    <row r="16986" spans="5:5" x14ac:dyDescent="0.3">
      <c r="E16986"/>
    </row>
    <row r="16987" spans="5:5" x14ac:dyDescent="0.3">
      <c r="E16987"/>
    </row>
    <row r="16988" spans="5:5" x14ac:dyDescent="0.3">
      <c r="E16988"/>
    </row>
    <row r="16989" spans="5:5" x14ac:dyDescent="0.3">
      <c r="E16989"/>
    </row>
    <row r="16990" spans="5:5" x14ac:dyDescent="0.3">
      <c r="E16990"/>
    </row>
    <row r="16991" spans="5:5" x14ac:dyDescent="0.3">
      <c r="E16991"/>
    </row>
    <row r="16992" spans="5:5" x14ac:dyDescent="0.3">
      <c r="E16992"/>
    </row>
    <row r="16993" spans="5:5" x14ac:dyDescent="0.3">
      <c r="E16993"/>
    </row>
    <row r="16994" spans="5:5" x14ac:dyDescent="0.3">
      <c r="E16994"/>
    </row>
    <row r="16995" spans="5:5" x14ac:dyDescent="0.3">
      <c r="E16995"/>
    </row>
    <row r="16996" spans="5:5" x14ac:dyDescent="0.3">
      <c r="E16996"/>
    </row>
    <row r="16997" spans="5:5" x14ac:dyDescent="0.3">
      <c r="E16997"/>
    </row>
    <row r="16998" spans="5:5" x14ac:dyDescent="0.3">
      <c r="E16998"/>
    </row>
    <row r="16999" spans="5:5" x14ac:dyDescent="0.3">
      <c r="E16999"/>
    </row>
    <row r="17000" spans="5:5" x14ac:dyDescent="0.3">
      <c r="E17000"/>
    </row>
    <row r="17001" spans="5:5" x14ac:dyDescent="0.3">
      <c r="E17001"/>
    </row>
    <row r="17002" spans="5:5" x14ac:dyDescent="0.3">
      <c r="E17002"/>
    </row>
    <row r="17003" spans="5:5" x14ac:dyDescent="0.3">
      <c r="E17003"/>
    </row>
    <row r="17004" spans="5:5" x14ac:dyDescent="0.3">
      <c r="E17004"/>
    </row>
    <row r="17005" spans="5:5" x14ac:dyDescent="0.3">
      <c r="E17005"/>
    </row>
    <row r="17006" spans="5:5" x14ac:dyDescent="0.3">
      <c r="E17006"/>
    </row>
    <row r="17007" spans="5:5" x14ac:dyDescent="0.3">
      <c r="E17007"/>
    </row>
    <row r="17008" spans="5:5" x14ac:dyDescent="0.3">
      <c r="E17008"/>
    </row>
    <row r="17009" spans="5:5" x14ac:dyDescent="0.3">
      <c r="E17009"/>
    </row>
    <row r="17010" spans="5:5" x14ac:dyDescent="0.3">
      <c r="E17010"/>
    </row>
    <row r="17011" spans="5:5" x14ac:dyDescent="0.3">
      <c r="E17011"/>
    </row>
    <row r="17012" spans="5:5" x14ac:dyDescent="0.3">
      <c r="E17012"/>
    </row>
    <row r="17013" spans="5:5" x14ac:dyDescent="0.3">
      <c r="E17013"/>
    </row>
    <row r="17014" spans="5:5" x14ac:dyDescent="0.3">
      <c r="E17014"/>
    </row>
    <row r="17015" spans="5:5" x14ac:dyDescent="0.3">
      <c r="E17015"/>
    </row>
    <row r="17016" spans="5:5" x14ac:dyDescent="0.3">
      <c r="E17016"/>
    </row>
    <row r="17017" spans="5:5" x14ac:dyDescent="0.3">
      <c r="E17017"/>
    </row>
    <row r="17018" spans="5:5" x14ac:dyDescent="0.3">
      <c r="E17018"/>
    </row>
    <row r="17019" spans="5:5" x14ac:dyDescent="0.3">
      <c r="E17019"/>
    </row>
    <row r="17020" spans="5:5" x14ac:dyDescent="0.3">
      <c r="E17020"/>
    </row>
    <row r="17021" spans="5:5" x14ac:dyDescent="0.3">
      <c r="E17021"/>
    </row>
    <row r="17022" spans="5:5" x14ac:dyDescent="0.3">
      <c r="E17022"/>
    </row>
    <row r="17023" spans="5:5" x14ac:dyDescent="0.3">
      <c r="E17023"/>
    </row>
    <row r="17024" spans="5:5" x14ac:dyDescent="0.3">
      <c r="E17024"/>
    </row>
    <row r="17025" spans="5:5" x14ac:dyDescent="0.3">
      <c r="E17025"/>
    </row>
    <row r="17026" spans="5:5" x14ac:dyDescent="0.3">
      <c r="E17026"/>
    </row>
    <row r="17027" spans="5:5" x14ac:dyDescent="0.3">
      <c r="E17027"/>
    </row>
    <row r="17028" spans="5:5" x14ac:dyDescent="0.3">
      <c r="E17028"/>
    </row>
    <row r="17029" spans="5:5" x14ac:dyDescent="0.3">
      <c r="E17029"/>
    </row>
    <row r="17030" spans="5:5" x14ac:dyDescent="0.3">
      <c r="E17030"/>
    </row>
    <row r="17031" spans="5:5" x14ac:dyDescent="0.3">
      <c r="E17031"/>
    </row>
    <row r="17032" spans="5:5" x14ac:dyDescent="0.3">
      <c r="E17032"/>
    </row>
    <row r="17033" spans="5:5" x14ac:dyDescent="0.3">
      <c r="E17033"/>
    </row>
    <row r="17034" spans="5:5" x14ac:dyDescent="0.3">
      <c r="E17034"/>
    </row>
    <row r="17035" spans="5:5" x14ac:dyDescent="0.3">
      <c r="E17035"/>
    </row>
    <row r="17036" spans="5:5" x14ac:dyDescent="0.3">
      <c r="E17036"/>
    </row>
    <row r="17037" spans="5:5" x14ac:dyDescent="0.3">
      <c r="E17037"/>
    </row>
    <row r="17038" spans="5:5" x14ac:dyDescent="0.3">
      <c r="E17038"/>
    </row>
    <row r="17039" spans="5:5" x14ac:dyDescent="0.3">
      <c r="E17039"/>
    </row>
    <row r="17040" spans="5:5" x14ac:dyDescent="0.3">
      <c r="E17040"/>
    </row>
    <row r="17041" spans="5:5" x14ac:dyDescent="0.3">
      <c r="E17041"/>
    </row>
    <row r="17042" spans="5:5" x14ac:dyDescent="0.3">
      <c r="E17042"/>
    </row>
    <row r="17043" spans="5:5" x14ac:dyDescent="0.3">
      <c r="E17043"/>
    </row>
    <row r="17044" spans="5:5" x14ac:dyDescent="0.3">
      <c r="E17044"/>
    </row>
    <row r="17045" spans="5:5" x14ac:dyDescent="0.3">
      <c r="E17045"/>
    </row>
    <row r="17046" spans="5:5" x14ac:dyDescent="0.3">
      <c r="E17046"/>
    </row>
    <row r="17047" spans="5:5" x14ac:dyDescent="0.3">
      <c r="E17047"/>
    </row>
    <row r="17048" spans="5:5" x14ac:dyDescent="0.3">
      <c r="E17048"/>
    </row>
    <row r="17049" spans="5:5" x14ac:dyDescent="0.3">
      <c r="E17049"/>
    </row>
    <row r="17050" spans="5:5" x14ac:dyDescent="0.3">
      <c r="E17050"/>
    </row>
    <row r="17051" spans="5:5" x14ac:dyDescent="0.3">
      <c r="E17051"/>
    </row>
    <row r="17052" spans="5:5" x14ac:dyDescent="0.3">
      <c r="E17052"/>
    </row>
    <row r="17053" spans="5:5" x14ac:dyDescent="0.3">
      <c r="E17053"/>
    </row>
    <row r="17054" spans="5:5" x14ac:dyDescent="0.3">
      <c r="E17054"/>
    </row>
    <row r="17055" spans="5:5" x14ac:dyDescent="0.3">
      <c r="E17055"/>
    </row>
    <row r="17056" spans="5:5" x14ac:dyDescent="0.3">
      <c r="E17056"/>
    </row>
    <row r="17057" spans="5:5" x14ac:dyDescent="0.3">
      <c r="E17057"/>
    </row>
    <row r="17058" spans="5:5" x14ac:dyDescent="0.3">
      <c r="E17058"/>
    </row>
    <row r="17059" spans="5:5" x14ac:dyDescent="0.3">
      <c r="E17059"/>
    </row>
    <row r="17060" spans="5:5" x14ac:dyDescent="0.3">
      <c r="E17060"/>
    </row>
    <row r="17061" spans="5:5" x14ac:dyDescent="0.3">
      <c r="E17061"/>
    </row>
    <row r="17062" spans="5:5" x14ac:dyDescent="0.3">
      <c r="E17062"/>
    </row>
    <row r="17063" spans="5:5" x14ac:dyDescent="0.3">
      <c r="E17063"/>
    </row>
    <row r="17064" spans="5:5" x14ac:dyDescent="0.3">
      <c r="E17064"/>
    </row>
    <row r="17065" spans="5:5" x14ac:dyDescent="0.3">
      <c r="E17065"/>
    </row>
    <row r="17066" spans="5:5" x14ac:dyDescent="0.3">
      <c r="E17066"/>
    </row>
    <row r="17067" spans="5:5" x14ac:dyDescent="0.3">
      <c r="E17067"/>
    </row>
    <row r="17068" spans="5:5" x14ac:dyDescent="0.3">
      <c r="E17068"/>
    </row>
    <row r="17069" spans="5:5" x14ac:dyDescent="0.3">
      <c r="E17069"/>
    </row>
    <row r="17070" spans="5:5" x14ac:dyDescent="0.3">
      <c r="E17070"/>
    </row>
    <row r="17071" spans="5:5" x14ac:dyDescent="0.3">
      <c r="E17071"/>
    </row>
    <row r="17072" spans="5:5" x14ac:dyDescent="0.3">
      <c r="E17072"/>
    </row>
    <row r="17073" spans="5:5" x14ac:dyDescent="0.3">
      <c r="E17073"/>
    </row>
    <row r="17074" spans="5:5" x14ac:dyDescent="0.3">
      <c r="E17074"/>
    </row>
    <row r="17075" spans="5:5" x14ac:dyDescent="0.3">
      <c r="E17075"/>
    </row>
    <row r="17076" spans="5:5" x14ac:dyDescent="0.3">
      <c r="E17076"/>
    </row>
    <row r="17077" spans="5:5" x14ac:dyDescent="0.3">
      <c r="E17077"/>
    </row>
    <row r="17078" spans="5:5" x14ac:dyDescent="0.3">
      <c r="E17078"/>
    </row>
    <row r="17079" spans="5:5" x14ac:dyDescent="0.3">
      <c r="E17079"/>
    </row>
    <row r="17080" spans="5:5" x14ac:dyDescent="0.3">
      <c r="E17080"/>
    </row>
    <row r="17081" spans="5:5" x14ac:dyDescent="0.3">
      <c r="E17081"/>
    </row>
    <row r="17082" spans="5:5" x14ac:dyDescent="0.3">
      <c r="E17082"/>
    </row>
    <row r="17083" spans="5:5" x14ac:dyDescent="0.3">
      <c r="E17083"/>
    </row>
    <row r="17084" spans="5:5" x14ac:dyDescent="0.3">
      <c r="E17084"/>
    </row>
    <row r="17085" spans="5:5" x14ac:dyDescent="0.3">
      <c r="E17085"/>
    </row>
    <row r="17086" spans="5:5" x14ac:dyDescent="0.3">
      <c r="E17086"/>
    </row>
    <row r="17087" spans="5:5" x14ac:dyDescent="0.3">
      <c r="E17087"/>
    </row>
    <row r="17088" spans="5:5" x14ac:dyDescent="0.3">
      <c r="E17088"/>
    </row>
    <row r="17089" spans="5:5" x14ac:dyDescent="0.3">
      <c r="E17089"/>
    </row>
    <row r="17090" spans="5:5" x14ac:dyDescent="0.3">
      <c r="E17090"/>
    </row>
    <row r="17091" spans="5:5" x14ac:dyDescent="0.3">
      <c r="E17091"/>
    </row>
    <row r="17092" spans="5:5" x14ac:dyDescent="0.3">
      <c r="E17092"/>
    </row>
    <row r="17093" spans="5:5" x14ac:dyDescent="0.3">
      <c r="E17093"/>
    </row>
    <row r="17094" spans="5:5" x14ac:dyDescent="0.3">
      <c r="E17094"/>
    </row>
    <row r="17095" spans="5:5" x14ac:dyDescent="0.3">
      <c r="E17095"/>
    </row>
    <row r="17096" spans="5:5" x14ac:dyDescent="0.3">
      <c r="E17096"/>
    </row>
    <row r="17097" spans="5:5" x14ac:dyDescent="0.3">
      <c r="E17097"/>
    </row>
    <row r="17098" spans="5:5" x14ac:dyDescent="0.3">
      <c r="E17098"/>
    </row>
    <row r="17099" spans="5:5" x14ac:dyDescent="0.3">
      <c r="E17099"/>
    </row>
    <row r="17100" spans="5:5" x14ac:dyDescent="0.3">
      <c r="E17100"/>
    </row>
    <row r="17101" spans="5:5" x14ac:dyDescent="0.3">
      <c r="E17101"/>
    </row>
    <row r="17102" spans="5:5" x14ac:dyDescent="0.3">
      <c r="E17102"/>
    </row>
    <row r="17103" spans="5:5" x14ac:dyDescent="0.3">
      <c r="E17103"/>
    </row>
    <row r="17104" spans="5:5" x14ac:dyDescent="0.3">
      <c r="E17104"/>
    </row>
    <row r="17105" spans="5:5" x14ac:dyDescent="0.3">
      <c r="E17105"/>
    </row>
    <row r="17106" spans="5:5" x14ac:dyDescent="0.3">
      <c r="E17106"/>
    </row>
    <row r="17107" spans="5:5" x14ac:dyDescent="0.3">
      <c r="E17107"/>
    </row>
    <row r="17108" spans="5:5" x14ac:dyDescent="0.3">
      <c r="E17108"/>
    </row>
    <row r="17109" spans="5:5" x14ac:dyDescent="0.3">
      <c r="E17109"/>
    </row>
    <row r="17110" spans="5:5" x14ac:dyDescent="0.3">
      <c r="E17110"/>
    </row>
    <row r="17111" spans="5:5" x14ac:dyDescent="0.3">
      <c r="E17111"/>
    </row>
    <row r="17112" spans="5:5" x14ac:dyDescent="0.3">
      <c r="E17112"/>
    </row>
    <row r="17113" spans="5:5" x14ac:dyDescent="0.3">
      <c r="E17113"/>
    </row>
    <row r="17114" spans="5:5" x14ac:dyDescent="0.3">
      <c r="E17114"/>
    </row>
    <row r="17115" spans="5:5" x14ac:dyDescent="0.3">
      <c r="E17115"/>
    </row>
    <row r="17116" spans="5:5" x14ac:dyDescent="0.3">
      <c r="E17116"/>
    </row>
    <row r="17117" spans="5:5" x14ac:dyDescent="0.3">
      <c r="E17117"/>
    </row>
    <row r="17118" spans="5:5" x14ac:dyDescent="0.3">
      <c r="E17118"/>
    </row>
    <row r="17119" spans="5:5" x14ac:dyDescent="0.3">
      <c r="E17119"/>
    </row>
    <row r="17120" spans="5:5" x14ac:dyDescent="0.3">
      <c r="E17120"/>
    </row>
    <row r="17121" spans="5:5" x14ac:dyDescent="0.3">
      <c r="E17121"/>
    </row>
    <row r="17122" spans="5:5" x14ac:dyDescent="0.3">
      <c r="E17122"/>
    </row>
    <row r="17123" spans="5:5" x14ac:dyDescent="0.3">
      <c r="E17123"/>
    </row>
    <row r="17124" spans="5:5" x14ac:dyDescent="0.3">
      <c r="E17124"/>
    </row>
    <row r="17125" spans="5:5" x14ac:dyDescent="0.3">
      <c r="E17125"/>
    </row>
    <row r="17126" spans="5:5" x14ac:dyDescent="0.3">
      <c r="E17126"/>
    </row>
    <row r="17127" spans="5:5" x14ac:dyDescent="0.3">
      <c r="E17127"/>
    </row>
    <row r="17128" spans="5:5" x14ac:dyDescent="0.3">
      <c r="E17128"/>
    </row>
    <row r="17129" spans="5:5" x14ac:dyDescent="0.3">
      <c r="E17129"/>
    </row>
    <row r="17130" spans="5:5" x14ac:dyDescent="0.3">
      <c r="E17130"/>
    </row>
    <row r="17131" spans="5:5" x14ac:dyDescent="0.3">
      <c r="E17131"/>
    </row>
    <row r="17132" spans="5:5" x14ac:dyDescent="0.3">
      <c r="E17132"/>
    </row>
    <row r="17133" spans="5:5" x14ac:dyDescent="0.3">
      <c r="E17133"/>
    </row>
    <row r="17134" spans="5:5" x14ac:dyDescent="0.3">
      <c r="E17134"/>
    </row>
    <row r="17135" spans="5:5" x14ac:dyDescent="0.3">
      <c r="E17135"/>
    </row>
    <row r="17136" spans="5:5" x14ac:dyDescent="0.3">
      <c r="E17136"/>
    </row>
    <row r="17137" spans="5:5" x14ac:dyDescent="0.3">
      <c r="E17137"/>
    </row>
    <row r="17138" spans="5:5" x14ac:dyDescent="0.3">
      <c r="E17138"/>
    </row>
    <row r="17139" spans="5:5" x14ac:dyDescent="0.3">
      <c r="E17139"/>
    </row>
    <row r="17140" spans="5:5" x14ac:dyDescent="0.3">
      <c r="E17140"/>
    </row>
    <row r="17141" spans="5:5" x14ac:dyDescent="0.3">
      <c r="E17141"/>
    </row>
    <row r="17142" spans="5:5" x14ac:dyDescent="0.3">
      <c r="E17142"/>
    </row>
    <row r="17143" spans="5:5" x14ac:dyDescent="0.3">
      <c r="E17143"/>
    </row>
    <row r="17144" spans="5:5" x14ac:dyDescent="0.3">
      <c r="E17144"/>
    </row>
    <row r="17145" spans="5:5" x14ac:dyDescent="0.3">
      <c r="E17145"/>
    </row>
    <row r="17146" spans="5:5" x14ac:dyDescent="0.3">
      <c r="E17146"/>
    </row>
    <row r="17147" spans="5:5" x14ac:dyDescent="0.3">
      <c r="E17147"/>
    </row>
    <row r="17148" spans="5:5" x14ac:dyDescent="0.3">
      <c r="E17148"/>
    </row>
    <row r="17149" spans="5:5" x14ac:dyDescent="0.3">
      <c r="E17149"/>
    </row>
    <row r="17150" spans="5:5" x14ac:dyDescent="0.3">
      <c r="E17150"/>
    </row>
    <row r="17151" spans="5:5" x14ac:dyDescent="0.3">
      <c r="E17151"/>
    </row>
    <row r="17152" spans="5:5" x14ac:dyDescent="0.3">
      <c r="E17152"/>
    </row>
    <row r="17153" spans="5:5" x14ac:dyDescent="0.3">
      <c r="E17153"/>
    </row>
    <row r="17154" spans="5:5" x14ac:dyDescent="0.3">
      <c r="E17154"/>
    </row>
    <row r="17155" spans="5:5" x14ac:dyDescent="0.3">
      <c r="E17155"/>
    </row>
    <row r="17156" spans="5:5" x14ac:dyDescent="0.3">
      <c r="E17156"/>
    </row>
    <row r="17157" spans="5:5" x14ac:dyDescent="0.3">
      <c r="E17157"/>
    </row>
    <row r="17158" spans="5:5" x14ac:dyDescent="0.3">
      <c r="E17158"/>
    </row>
    <row r="17159" spans="5:5" x14ac:dyDescent="0.3">
      <c r="E17159"/>
    </row>
    <row r="17160" spans="5:5" x14ac:dyDescent="0.3">
      <c r="E17160"/>
    </row>
    <row r="17161" spans="5:5" x14ac:dyDescent="0.3">
      <c r="E17161"/>
    </row>
    <row r="17162" spans="5:5" x14ac:dyDescent="0.3">
      <c r="E17162"/>
    </row>
    <row r="17163" spans="5:5" x14ac:dyDescent="0.3">
      <c r="E17163"/>
    </row>
    <row r="17164" spans="5:5" x14ac:dyDescent="0.3">
      <c r="E17164"/>
    </row>
    <row r="17165" spans="5:5" x14ac:dyDescent="0.3">
      <c r="E17165"/>
    </row>
    <row r="17166" spans="5:5" x14ac:dyDescent="0.3">
      <c r="E17166"/>
    </row>
    <row r="17167" spans="5:5" x14ac:dyDescent="0.3">
      <c r="E17167"/>
    </row>
    <row r="17168" spans="5:5" x14ac:dyDescent="0.3">
      <c r="E17168"/>
    </row>
    <row r="17169" spans="5:5" x14ac:dyDescent="0.3">
      <c r="E17169"/>
    </row>
    <row r="17170" spans="5:5" x14ac:dyDescent="0.3">
      <c r="E17170"/>
    </row>
    <row r="17171" spans="5:5" x14ac:dyDescent="0.3">
      <c r="E17171"/>
    </row>
    <row r="17172" spans="5:5" x14ac:dyDescent="0.3">
      <c r="E17172"/>
    </row>
    <row r="17173" spans="5:5" x14ac:dyDescent="0.3">
      <c r="E17173"/>
    </row>
    <row r="17174" spans="5:5" x14ac:dyDescent="0.3">
      <c r="E17174"/>
    </row>
    <row r="17175" spans="5:5" x14ac:dyDescent="0.3">
      <c r="E17175"/>
    </row>
    <row r="17176" spans="5:5" x14ac:dyDescent="0.3">
      <c r="E17176"/>
    </row>
    <row r="17177" spans="5:5" x14ac:dyDescent="0.3">
      <c r="E17177"/>
    </row>
    <row r="17178" spans="5:5" x14ac:dyDescent="0.3">
      <c r="E17178"/>
    </row>
    <row r="17179" spans="5:5" x14ac:dyDescent="0.3">
      <c r="E17179"/>
    </row>
    <row r="17180" spans="5:5" x14ac:dyDescent="0.3">
      <c r="E17180"/>
    </row>
    <row r="17181" spans="5:5" x14ac:dyDescent="0.3">
      <c r="E17181"/>
    </row>
    <row r="17182" spans="5:5" x14ac:dyDescent="0.3">
      <c r="E17182"/>
    </row>
    <row r="17183" spans="5:5" x14ac:dyDescent="0.3">
      <c r="E17183"/>
    </row>
    <row r="17184" spans="5:5" x14ac:dyDescent="0.3">
      <c r="E17184"/>
    </row>
    <row r="17185" spans="5:5" x14ac:dyDescent="0.3">
      <c r="E17185"/>
    </row>
    <row r="17186" spans="5:5" x14ac:dyDescent="0.3">
      <c r="E17186"/>
    </row>
    <row r="17187" spans="5:5" x14ac:dyDescent="0.3">
      <c r="E17187"/>
    </row>
    <row r="17188" spans="5:5" x14ac:dyDescent="0.3">
      <c r="E17188"/>
    </row>
    <row r="17189" spans="5:5" x14ac:dyDescent="0.3">
      <c r="E17189"/>
    </row>
    <row r="17190" spans="5:5" x14ac:dyDescent="0.3">
      <c r="E17190"/>
    </row>
    <row r="17191" spans="5:5" x14ac:dyDescent="0.3">
      <c r="E17191"/>
    </row>
    <row r="17192" spans="5:5" x14ac:dyDescent="0.3">
      <c r="E17192"/>
    </row>
    <row r="17193" spans="5:5" x14ac:dyDescent="0.3">
      <c r="E17193"/>
    </row>
    <row r="17194" spans="5:5" x14ac:dyDescent="0.3">
      <c r="E17194"/>
    </row>
    <row r="17195" spans="5:5" x14ac:dyDescent="0.3">
      <c r="E17195"/>
    </row>
    <row r="17196" spans="5:5" x14ac:dyDescent="0.3">
      <c r="E17196"/>
    </row>
    <row r="17197" spans="5:5" x14ac:dyDescent="0.3">
      <c r="E17197"/>
    </row>
    <row r="17198" spans="5:5" x14ac:dyDescent="0.3">
      <c r="E17198"/>
    </row>
    <row r="17199" spans="5:5" x14ac:dyDescent="0.3">
      <c r="E17199"/>
    </row>
    <row r="17200" spans="5:5" x14ac:dyDescent="0.3">
      <c r="E17200"/>
    </row>
    <row r="17201" spans="5:5" x14ac:dyDescent="0.3">
      <c r="E17201"/>
    </row>
    <row r="17202" spans="5:5" x14ac:dyDescent="0.3">
      <c r="E17202"/>
    </row>
    <row r="17203" spans="5:5" x14ac:dyDescent="0.3">
      <c r="E17203"/>
    </row>
    <row r="17204" spans="5:5" x14ac:dyDescent="0.3">
      <c r="E17204"/>
    </row>
    <row r="17205" spans="5:5" x14ac:dyDescent="0.3">
      <c r="E17205"/>
    </row>
    <row r="17206" spans="5:5" x14ac:dyDescent="0.3">
      <c r="E17206"/>
    </row>
    <row r="17207" spans="5:5" x14ac:dyDescent="0.3">
      <c r="E17207"/>
    </row>
    <row r="17208" spans="5:5" x14ac:dyDescent="0.3">
      <c r="E17208"/>
    </row>
    <row r="17209" spans="5:5" x14ac:dyDescent="0.3">
      <c r="E17209"/>
    </row>
    <row r="17210" spans="5:5" x14ac:dyDescent="0.3">
      <c r="E17210"/>
    </row>
    <row r="17211" spans="5:5" x14ac:dyDescent="0.3">
      <c r="E17211"/>
    </row>
    <row r="17212" spans="5:5" x14ac:dyDescent="0.3">
      <c r="E17212"/>
    </row>
    <row r="17213" spans="5:5" x14ac:dyDescent="0.3">
      <c r="E17213"/>
    </row>
    <row r="17214" spans="5:5" x14ac:dyDescent="0.3">
      <c r="E17214"/>
    </row>
    <row r="17215" spans="5:5" x14ac:dyDescent="0.3">
      <c r="E17215"/>
    </row>
    <row r="17216" spans="5:5" x14ac:dyDescent="0.3">
      <c r="E17216"/>
    </row>
    <row r="17217" spans="5:5" x14ac:dyDescent="0.3">
      <c r="E17217"/>
    </row>
    <row r="17218" spans="5:5" x14ac:dyDescent="0.3">
      <c r="E17218"/>
    </row>
    <row r="17219" spans="5:5" x14ac:dyDescent="0.3">
      <c r="E17219"/>
    </row>
    <row r="17220" spans="5:5" x14ac:dyDescent="0.3">
      <c r="E17220"/>
    </row>
    <row r="17221" spans="5:5" x14ac:dyDescent="0.3">
      <c r="E17221"/>
    </row>
    <row r="17222" spans="5:5" x14ac:dyDescent="0.3">
      <c r="E17222"/>
    </row>
    <row r="17223" spans="5:5" x14ac:dyDescent="0.3">
      <c r="E17223"/>
    </row>
    <row r="17224" spans="5:5" x14ac:dyDescent="0.3">
      <c r="E17224"/>
    </row>
    <row r="17225" spans="5:5" x14ac:dyDescent="0.3">
      <c r="E17225"/>
    </row>
    <row r="17226" spans="5:5" x14ac:dyDescent="0.3">
      <c r="E17226"/>
    </row>
    <row r="17227" spans="5:5" x14ac:dyDescent="0.3">
      <c r="E17227"/>
    </row>
    <row r="17228" spans="5:5" x14ac:dyDescent="0.3">
      <c r="E17228"/>
    </row>
    <row r="17229" spans="5:5" x14ac:dyDescent="0.3">
      <c r="E17229"/>
    </row>
    <row r="17230" spans="5:5" x14ac:dyDescent="0.3">
      <c r="E17230"/>
    </row>
    <row r="17231" spans="5:5" x14ac:dyDescent="0.3">
      <c r="E17231"/>
    </row>
    <row r="17232" spans="5:5" x14ac:dyDescent="0.3">
      <c r="E17232"/>
    </row>
    <row r="17233" spans="5:5" x14ac:dyDescent="0.3">
      <c r="E17233"/>
    </row>
    <row r="17234" spans="5:5" x14ac:dyDescent="0.3">
      <c r="E17234"/>
    </row>
    <row r="17235" spans="5:5" x14ac:dyDescent="0.3">
      <c r="E17235"/>
    </row>
    <row r="17236" spans="5:5" x14ac:dyDescent="0.3">
      <c r="E17236"/>
    </row>
    <row r="17237" spans="5:5" x14ac:dyDescent="0.3">
      <c r="E17237"/>
    </row>
    <row r="17238" spans="5:5" x14ac:dyDescent="0.3">
      <c r="E17238"/>
    </row>
    <row r="17239" spans="5:5" x14ac:dyDescent="0.3">
      <c r="E17239"/>
    </row>
    <row r="17240" spans="5:5" x14ac:dyDescent="0.3">
      <c r="E17240"/>
    </row>
    <row r="17241" spans="5:5" x14ac:dyDescent="0.3">
      <c r="E17241"/>
    </row>
    <row r="17242" spans="5:5" x14ac:dyDescent="0.3">
      <c r="E17242"/>
    </row>
    <row r="17243" spans="5:5" x14ac:dyDescent="0.3">
      <c r="E17243"/>
    </row>
    <row r="17244" spans="5:5" x14ac:dyDescent="0.3">
      <c r="E17244"/>
    </row>
    <row r="17245" spans="5:5" x14ac:dyDescent="0.3">
      <c r="E17245"/>
    </row>
    <row r="17246" spans="5:5" x14ac:dyDescent="0.3">
      <c r="E17246"/>
    </row>
    <row r="17247" spans="5:5" x14ac:dyDescent="0.3">
      <c r="E17247"/>
    </row>
    <row r="17248" spans="5:5" x14ac:dyDescent="0.3">
      <c r="E17248"/>
    </row>
    <row r="17249" spans="5:5" x14ac:dyDescent="0.3">
      <c r="E17249"/>
    </row>
    <row r="17250" spans="5:5" x14ac:dyDescent="0.3">
      <c r="E17250"/>
    </row>
    <row r="17251" spans="5:5" x14ac:dyDescent="0.3">
      <c r="E17251"/>
    </row>
    <row r="17252" spans="5:5" x14ac:dyDescent="0.3">
      <c r="E17252"/>
    </row>
    <row r="17253" spans="5:5" x14ac:dyDescent="0.3">
      <c r="E17253"/>
    </row>
    <row r="17254" spans="5:5" x14ac:dyDescent="0.3">
      <c r="E17254"/>
    </row>
    <row r="17255" spans="5:5" x14ac:dyDescent="0.3">
      <c r="E17255"/>
    </row>
    <row r="17256" spans="5:5" x14ac:dyDescent="0.3">
      <c r="E17256"/>
    </row>
    <row r="17257" spans="5:5" x14ac:dyDescent="0.3">
      <c r="E17257"/>
    </row>
    <row r="17258" spans="5:5" x14ac:dyDescent="0.3">
      <c r="E17258"/>
    </row>
    <row r="17259" spans="5:5" x14ac:dyDescent="0.3">
      <c r="E17259"/>
    </row>
    <row r="17260" spans="5:5" x14ac:dyDescent="0.3">
      <c r="E17260"/>
    </row>
    <row r="17261" spans="5:5" x14ac:dyDescent="0.3">
      <c r="E17261"/>
    </row>
    <row r="17262" spans="5:5" x14ac:dyDescent="0.3">
      <c r="E17262"/>
    </row>
    <row r="17263" spans="5:5" x14ac:dyDescent="0.3">
      <c r="E17263"/>
    </row>
    <row r="17264" spans="5:5" x14ac:dyDescent="0.3">
      <c r="E17264"/>
    </row>
    <row r="17265" spans="5:5" x14ac:dyDescent="0.3">
      <c r="E17265"/>
    </row>
    <row r="17266" spans="5:5" x14ac:dyDescent="0.3">
      <c r="E17266"/>
    </row>
    <row r="17267" spans="5:5" x14ac:dyDescent="0.3">
      <c r="E17267"/>
    </row>
    <row r="17268" spans="5:5" x14ac:dyDescent="0.3">
      <c r="E17268"/>
    </row>
    <row r="17269" spans="5:5" x14ac:dyDescent="0.3">
      <c r="E17269"/>
    </row>
    <row r="17270" spans="5:5" x14ac:dyDescent="0.3">
      <c r="E17270"/>
    </row>
    <row r="17271" spans="5:5" x14ac:dyDescent="0.3">
      <c r="E17271"/>
    </row>
    <row r="17272" spans="5:5" x14ac:dyDescent="0.3">
      <c r="E17272"/>
    </row>
    <row r="17273" spans="5:5" x14ac:dyDescent="0.3">
      <c r="E17273"/>
    </row>
    <row r="17274" spans="5:5" x14ac:dyDescent="0.3">
      <c r="E17274"/>
    </row>
    <row r="17275" spans="5:5" x14ac:dyDescent="0.3">
      <c r="E17275"/>
    </row>
    <row r="17276" spans="5:5" x14ac:dyDescent="0.3">
      <c r="E17276"/>
    </row>
    <row r="17277" spans="5:5" x14ac:dyDescent="0.3">
      <c r="E17277"/>
    </row>
    <row r="17278" spans="5:5" x14ac:dyDescent="0.3">
      <c r="E17278"/>
    </row>
    <row r="17279" spans="5:5" x14ac:dyDescent="0.3">
      <c r="E17279"/>
    </row>
    <row r="17280" spans="5:5" x14ac:dyDescent="0.3">
      <c r="E17280"/>
    </row>
    <row r="17281" spans="5:5" x14ac:dyDescent="0.3">
      <c r="E17281"/>
    </row>
    <row r="17282" spans="5:5" x14ac:dyDescent="0.3">
      <c r="E17282"/>
    </row>
    <row r="17283" spans="5:5" x14ac:dyDescent="0.3">
      <c r="E17283"/>
    </row>
    <row r="17284" spans="5:5" x14ac:dyDescent="0.3">
      <c r="E17284"/>
    </row>
    <row r="17285" spans="5:5" x14ac:dyDescent="0.3">
      <c r="E17285"/>
    </row>
    <row r="17286" spans="5:5" x14ac:dyDescent="0.3">
      <c r="E17286"/>
    </row>
    <row r="17287" spans="5:5" x14ac:dyDescent="0.3">
      <c r="E17287"/>
    </row>
    <row r="17288" spans="5:5" x14ac:dyDescent="0.3">
      <c r="E17288"/>
    </row>
    <row r="17289" spans="5:5" x14ac:dyDescent="0.3">
      <c r="E17289"/>
    </row>
    <row r="17290" spans="5:5" x14ac:dyDescent="0.3">
      <c r="E17290"/>
    </row>
    <row r="17291" spans="5:5" x14ac:dyDescent="0.3">
      <c r="E17291"/>
    </row>
    <row r="17292" spans="5:5" x14ac:dyDescent="0.3">
      <c r="E17292"/>
    </row>
    <row r="17293" spans="5:5" x14ac:dyDescent="0.3">
      <c r="E17293"/>
    </row>
    <row r="17294" spans="5:5" x14ac:dyDescent="0.3">
      <c r="E17294"/>
    </row>
    <row r="17295" spans="5:5" x14ac:dyDescent="0.3">
      <c r="E17295"/>
    </row>
    <row r="17296" spans="5:5" x14ac:dyDescent="0.3">
      <c r="E17296"/>
    </row>
    <row r="17297" spans="5:5" x14ac:dyDescent="0.3">
      <c r="E17297"/>
    </row>
    <row r="17298" spans="5:5" x14ac:dyDescent="0.3">
      <c r="E17298"/>
    </row>
    <row r="17299" spans="5:5" x14ac:dyDescent="0.3">
      <c r="E17299"/>
    </row>
    <row r="17300" spans="5:5" x14ac:dyDescent="0.3">
      <c r="E17300"/>
    </row>
    <row r="17301" spans="5:5" x14ac:dyDescent="0.3">
      <c r="E17301"/>
    </row>
    <row r="17302" spans="5:5" x14ac:dyDescent="0.3">
      <c r="E17302"/>
    </row>
    <row r="17303" spans="5:5" x14ac:dyDescent="0.3">
      <c r="E17303"/>
    </row>
    <row r="17304" spans="5:5" x14ac:dyDescent="0.3">
      <c r="E17304"/>
    </row>
    <row r="17305" spans="5:5" x14ac:dyDescent="0.3">
      <c r="E17305"/>
    </row>
    <row r="17306" spans="5:5" x14ac:dyDescent="0.3">
      <c r="E17306"/>
    </row>
    <row r="17307" spans="5:5" x14ac:dyDescent="0.3">
      <c r="E17307"/>
    </row>
    <row r="17308" spans="5:5" x14ac:dyDescent="0.3">
      <c r="E17308"/>
    </row>
    <row r="17309" spans="5:5" x14ac:dyDescent="0.3">
      <c r="E17309"/>
    </row>
    <row r="17310" spans="5:5" x14ac:dyDescent="0.3">
      <c r="E17310"/>
    </row>
    <row r="17311" spans="5:5" x14ac:dyDescent="0.3">
      <c r="E17311"/>
    </row>
    <row r="17312" spans="5:5" x14ac:dyDescent="0.3">
      <c r="E17312"/>
    </row>
    <row r="17313" spans="5:5" x14ac:dyDescent="0.3">
      <c r="E17313"/>
    </row>
    <row r="17314" spans="5:5" x14ac:dyDescent="0.3">
      <c r="E17314"/>
    </row>
    <row r="17315" spans="5:5" x14ac:dyDescent="0.3">
      <c r="E17315"/>
    </row>
    <row r="17316" spans="5:5" x14ac:dyDescent="0.3">
      <c r="E17316"/>
    </row>
    <row r="17317" spans="5:5" x14ac:dyDescent="0.3">
      <c r="E17317"/>
    </row>
    <row r="17318" spans="5:5" x14ac:dyDescent="0.3">
      <c r="E17318"/>
    </row>
    <row r="17319" spans="5:5" x14ac:dyDescent="0.3">
      <c r="E17319"/>
    </row>
    <row r="17320" spans="5:5" x14ac:dyDescent="0.3">
      <c r="E17320"/>
    </row>
    <row r="17321" spans="5:5" x14ac:dyDescent="0.3">
      <c r="E17321"/>
    </row>
    <row r="17322" spans="5:5" x14ac:dyDescent="0.3">
      <c r="E17322"/>
    </row>
    <row r="17323" spans="5:5" x14ac:dyDescent="0.3">
      <c r="E17323"/>
    </row>
    <row r="17324" spans="5:5" x14ac:dyDescent="0.3">
      <c r="E17324"/>
    </row>
    <row r="17325" spans="5:5" x14ac:dyDescent="0.3">
      <c r="E17325"/>
    </row>
    <row r="17326" spans="5:5" x14ac:dyDescent="0.3">
      <c r="E17326"/>
    </row>
    <row r="17327" spans="5:5" x14ac:dyDescent="0.3">
      <c r="E17327"/>
    </row>
    <row r="17328" spans="5:5" x14ac:dyDescent="0.3">
      <c r="E17328"/>
    </row>
    <row r="17329" spans="5:5" x14ac:dyDescent="0.3">
      <c r="E17329"/>
    </row>
    <row r="17330" spans="5:5" x14ac:dyDescent="0.3">
      <c r="E17330"/>
    </row>
    <row r="17331" spans="5:5" x14ac:dyDescent="0.3">
      <c r="E17331"/>
    </row>
    <row r="17332" spans="5:5" x14ac:dyDescent="0.3">
      <c r="E17332"/>
    </row>
    <row r="17333" spans="5:5" x14ac:dyDescent="0.3">
      <c r="E17333"/>
    </row>
    <row r="17334" spans="5:5" x14ac:dyDescent="0.3">
      <c r="E17334"/>
    </row>
    <row r="17335" spans="5:5" x14ac:dyDescent="0.3">
      <c r="E17335"/>
    </row>
    <row r="17336" spans="5:5" x14ac:dyDescent="0.3">
      <c r="E17336"/>
    </row>
    <row r="17337" spans="5:5" x14ac:dyDescent="0.3">
      <c r="E17337"/>
    </row>
    <row r="17338" spans="5:5" x14ac:dyDescent="0.3">
      <c r="E17338"/>
    </row>
    <row r="17339" spans="5:5" x14ac:dyDescent="0.3">
      <c r="E17339"/>
    </row>
    <row r="17340" spans="5:5" x14ac:dyDescent="0.3">
      <c r="E17340"/>
    </row>
    <row r="17341" spans="5:5" x14ac:dyDescent="0.3">
      <c r="E17341"/>
    </row>
    <row r="17342" spans="5:5" x14ac:dyDescent="0.3">
      <c r="E17342"/>
    </row>
    <row r="17343" spans="5:5" x14ac:dyDescent="0.3">
      <c r="E17343"/>
    </row>
    <row r="17344" spans="5:5" x14ac:dyDescent="0.3">
      <c r="E17344"/>
    </row>
    <row r="17345" spans="5:5" x14ac:dyDescent="0.3">
      <c r="E17345"/>
    </row>
    <row r="17346" spans="5:5" x14ac:dyDescent="0.3">
      <c r="E17346"/>
    </row>
    <row r="17347" spans="5:5" x14ac:dyDescent="0.3">
      <c r="E17347"/>
    </row>
    <row r="17348" spans="5:5" x14ac:dyDescent="0.3">
      <c r="E17348"/>
    </row>
    <row r="17349" spans="5:5" x14ac:dyDescent="0.3">
      <c r="E17349"/>
    </row>
    <row r="17350" spans="5:5" x14ac:dyDescent="0.3">
      <c r="E17350"/>
    </row>
    <row r="17351" spans="5:5" x14ac:dyDescent="0.3">
      <c r="E17351"/>
    </row>
    <row r="17352" spans="5:5" x14ac:dyDescent="0.3">
      <c r="E17352"/>
    </row>
    <row r="17353" spans="5:5" x14ac:dyDescent="0.3">
      <c r="E17353"/>
    </row>
    <row r="17354" spans="5:5" x14ac:dyDescent="0.3">
      <c r="E17354"/>
    </row>
    <row r="17355" spans="5:5" x14ac:dyDescent="0.3">
      <c r="E17355"/>
    </row>
    <row r="17356" spans="5:5" x14ac:dyDescent="0.3">
      <c r="E17356"/>
    </row>
    <row r="17357" spans="5:5" x14ac:dyDescent="0.3">
      <c r="E17357"/>
    </row>
    <row r="17358" spans="5:5" x14ac:dyDescent="0.3">
      <c r="E17358"/>
    </row>
    <row r="17359" spans="5:5" x14ac:dyDescent="0.3">
      <c r="E17359"/>
    </row>
    <row r="17360" spans="5:5" x14ac:dyDescent="0.3">
      <c r="E17360"/>
    </row>
    <row r="17361" spans="5:5" x14ac:dyDescent="0.3">
      <c r="E17361"/>
    </row>
    <row r="17362" spans="5:5" x14ac:dyDescent="0.3">
      <c r="E17362"/>
    </row>
    <row r="17363" spans="5:5" x14ac:dyDescent="0.3">
      <c r="E17363"/>
    </row>
    <row r="17364" spans="5:5" x14ac:dyDescent="0.3">
      <c r="E17364"/>
    </row>
    <row r="17365" spans="5:5" x14ac:dyDescent="0.3">
      <c r="E17365"/>
    </row>
    <row r="17366" spans="5:5" x14ac:dyDescent="0.3">
      <c r="E17366"/>
    </row>
    <row r="17367" spans="5:5" x14ac:dyDescent="0.3">
      <c r="E17367"/>
    </row>
    <row r="17368" spans="5:5" x14ac:dyDescent="0.3">
      <c r="E17368"/>
    </row>
    <row r="17369" spans="5:5" x14ac:dyDescent="0.3">
      <c r="E17369"/>
    </row>
    <row r="17370" spans="5:5" x14ac:dyDescent="0.3">
      <c r="E17370"/>
    </row>
    <row r="17371" spans="5:5" x14ac:dyDescent="0.3">
      <c r="E17371"/>
    </row>
    <row r="17372" spans="5:5" x14ac:dyDescent="0.3">
      <c r="E17372"/>
    </row>
    <row r="17373" spans="5:5" x14ac:dyDescent="0.3">
      <c r="E17373"/>
    </row>
    <row r="17374" spans="5:5" x14ac:dyDescent="0.3">
      <c r="E17374"/>
    </row>
    <row r="17375" spans="5:5" x14ac:dyDescent="0.3">
      <c r="E17375"/>
    </row>
    <row r="17376" spans="5:5" x14ac:dyDescent="0.3">
      <c r="E17376"/>
    </row>
    <row r="17377" spans="5:5" x14ac:dyDescent="0.3">
      <c r="E17377"/>
    </row>
    <row r="17378" spans="5:5" x14ac:dyDescent="0.3">
      <c r="E17378"/>
    </row>
    <row r="17379" spans="5:5" x14ac:dyDescent="0.3">
      <c r="E17379"/>
    </row>
    <row r="17380" spans="5:5" x14ac:dyDescent="0.3">
      <c r="E17380"/>
    </row>
    <row r="17381" spans="5:5" x14ac:dyDescent="0.3">
      <c r="E17381"/>
    </row>
    <row r="17382" spans="5:5" x14ac:dyDescent="0.3">
      <c r="E17382"/>
    </row>
    <row r="17383" spans="5:5" x14ac:dyDescent="0.3">
      <c r="E17383"/>
    </row>
    <row r="17384" spans="5:5" x14ac:dyDescent="0.3">
      <c r="E17384"/>
    </row>
    <row r="17385" spans="5:5" x14ac:dyDescent="0.3">
      <c r="E17385"/>
    </row>
    <row r="17386" spans="5:5" x14ac:dyDescent="0.3">
      <c r="E17386"/>
    </row>
    <row r="17387" spans="5:5" x14ac:dyDescent="0.3">
      <c r="E17387"/>
    </row>
    <row r="17388" spans="5:5" x14ac:dyDescent="0.3">
      <c r="E17388"/>
    </row>
    <row r="17389" spans="5:5" x14ac:dyDescent="0.3">
      <c r="E17389"/>
    </row>
    <row r="17390" spans="5:5" x14ac:dyDescent="0.3">
      <c r="E17390"/>
    </row>
    <row r="17391" spans="5:5" x14ac:dyDescent="0.3">
      <c r="E17391"/>
    </row>
    <row r="17392" spans="5:5" x14ac:dyDescent="0.3">
      <c r="E17392"/>
    </row>
    <row r="17393" spans="5:5" x14ac:dyDescent="0.3">
      <c r="E17393"/>
    </row>
    <row r="17394" spans="5:5" x14ac:dyDescent="0.3">
      <c r="E17394"/>
    </row>
    <row r="17395" spans="5:5" x14ac:dyDescent="0.3">
      <c r="E17395"/>
    </row>
    <row r="17396" spans="5:5" x14ac:dyDescent="0.3">
      <c r="E17396"/>
    </row>
    <row r="17397" spans="5:5" x14ac:dyDescent="0.3">
      <c r="E17397"/>
    </row>
    <row r="17398" spans="5:5" x14ac:dyDescent="0.3">
      <c r="E17398"/>
    </row>
    <row r="17399" spans="5:5" x14ac:dyDescent="0.3">
      <c r="E17399"/>
    </row>
    <row r="17400" spans="5:5" x14ac:dyDescent="0.3">
      <c r="E17400"/>
    </row>
    <row r="17401" spans="5:5" x14ac:dyDescent="0.3">
      <c r="E17401"/>
    </row>
    <row r="17402" spans="5:5" x14ac:dyDescent="0.3">
      <c r="E17402"/>
    </row>
    <row r="17403" spans="5:5" x14ac:dyDescent="0.3">
      <c r="E17403"/>
    </row>
    <row r="17404" spans="5:5" x14ac:dyDescent="0.3">
      <c r="E17404"/>
    </row>
    <row r="17405" spans="5:5" x14ac:dyDescent="0.3">
      <c r="E17405"/>
    </row>
    <row r="17406" spans="5:5" x14ac:dyDescent="0.3">
      <c r="E17406"/>
    </row>
    <row r="17407" spans="5:5" x14ac:dyDescent="0.3">
      <c r="E17407"/>
    </row>
    <row r="17408" spans="5:5" x14ac:dyDescent="0.3">
      <c r="E17408"/>
    </row>
    <row r="17409" spans="5:5" x14ac:dyDescent="0.3">
      <c r="E17409"/>
    </row>
    <row r="17410" spans="5:5" x14ac:dyDescent="0.3">
      <c r="E17410"/>
    </row>
    <row r="17411" spans="5:5" x14ac:dyDescent="0.3">
      <c r="E17411"/>
    </row>
    <row r="17412" spans="5:5" x14ac:dyDescent="0.3">
      <c r="E17412"/>
    </row>
    <row r="17413" spans="5:5" x14ac:dyDescent="0.3">
      <c r="E17413"/>
    </row>
    <row r="17414" spans="5:5" x14ac:dyDescent="0.3">
      <c r="E17414"/>
    </row>
    <row r="17415" spans="5:5" x14ac:dyDescent="0.3">
      <c r="E17415"/>
    </row>
    <row r="17416" spans="5:5" x14ac:dyDescent="0.3">
      <c r="E17416"/>
    </row>
    <row r="17417" spans="5:5" x14ac:dyDescent="0.3">
      <c r="E17417"/>
    </row>
    <row r="17418" spans="5:5" x14ac:dyDescent="0.3">
      <c r="E17418"/>
    </row>
    <row r="17419" spans="5:5" x14ac:dyDescent="0.3">
      <c r="E17419"/>
    </row>
    <row r="17420" spans="5:5" x14ac:dyDescent="0.3">
      <c r="E17420"/>
    </row>
    <row r="17421" spans="5:5" x14ac:dyDescent="0.3">
      <c r="E17421"/>
    </row>
    <row r="17422" spans="5:5" x14ac:dyDescent="0.3">
      <c r="E17422"/>
    </row>
    <row r="17423" spans="5:5" x14ac:dyDescent="0.3">
      <c r="E17423"/>
    </row>
    <row r="17424" spans="5:5" x14ac:dyDescent="0.3">
      <c r="E17424"/>
    </row>
    <row r="17425" spans="5:5" x14ac:dyDescent="0.3">
      <c r="E17425"/>
    </row>
    <row r="17426" spans="5:5" x14ac:dyDescent="0.3">
      <c r="E17426"/>
    </row>
    <row r="17427" spans="5:5" x14ac:dyDescent="0.3">
      <c r="E17427"/>
    </row>
    <row r="17428" spans="5:5" x14ac:dyDescent="0.3">
      <c r="E17428"/>
    </row>
    <row r="17429" spans="5:5" x14ac:dyDescent="0.3">
      <c r="E17429"/>
    </row>
    <row r="17430" spans="5:5" x14ac:dyDescent="0.3">
      <c r="E17430"/>
    </row>
    <row r="17431" spans="5:5" x14ac:dyDescent="0.3">
      <c r="E17431"/>
    </row>
    <row r="17432" spans="5:5" x14ac:dyDescent="0.3">
      <c r="E17432"/>
    </row>
    <row r="17433" spans="5:5" x14ac:dyDescent="0.3">
      <c r="E17433"/>
    </row>
    <row r="17434" spans="5:5" x14ac:dyDescent="0.3">
      <c r="E17434"/>
    </row>
    <row r="17435" spans="5:5" x14ac:dyDescent="0.3">
      <c r="E17435"/>
    </row>
    <row r="17436" spans="5:5" x14ac:dyDescent="0.3">
      <c r="E17436"/>
    </row>
    <row r="17437" spans="5:5" x14ac:dyDescent="0.3">
      <c r="E17437"/>
    </row>
    <row r="17438" spans="5:5" x14ac:dyDescent="0.3">
      <c r="E17438"/>
    </row>
    <row r="17439" spans="5:5" x14ac:dyDescent="0.3">
      <c r="E17439"/>
    </row>
    <row r="17440" spans="5:5" x14ac:dyDescent="0.3">
      <c r="E17440"/>
    </row>
    <row r="17441" spans="5:5" x14ac:dyDescent="0.3">
      <c r="E17441"/>
    </row>
    <row r="17442" spans="5:5" x14ac:dyDescent="0.3">
      <c r="E17442"/>
    </row>
    <row r="17443" spans="5:5" x14ac:dyDescent="0.3">
      <c r="E17443"/>
    </row>
    <row r="17444" spans="5:5" x14ac:dyDescent="0.3">
      <c r="E17444"/>
    </row>
    <row r="17445" spans="5:5" x14ac:dyDescent="0.3">
      <c r="E17445"/>
    </row>
    <row r="17446" spans="5:5" x14ac:dyDescent="0.3">
      <c r="E17446"/>
    </row>
    <row r="17447" spans="5:5" x14ac:dyDescent="0.3">
      <c r="E17447"/>
    </row>
    <row r="17448" spans="5:5" x14ac:dyDescent="0.3">
      <c r="E17448"/>
    </row>
    <row r="17449" spans="5:5" x14ac:dyDescent="0.3">
      <c r="E17449"/>
    </row>
    <row r="17450" spans="5:5" x14ac:dyDescent="0.3">
      <c r="E17450"/>
    </row>
    <row r="17451" spans="5:5" x14ac:dyDescent="0.3">
      <c r="E17451"/>
    </row>
    <row r="17452" spans="5:5" x14ac:dyDescent="0.3">
      <c r="E17452"/>
    </row>
    <row r="17453" spans="5:5" x14ac:dyDescent="0.3">
      <c r="E17453"/>
    </row>
    <row r="17454" spans="5:5" x14ac:dyDescent="0.3">
      <c r="E17454"/>
    </row>
    <row r="17455" spans="5:5" x14ac:dyDescent="0.3">
      <c r="E17455"/>
    </row>
    <row r="17456" spans="5:5" x14ac:dyDescent="0.3">
      <c r="E17456"/>
    </row>
    <row r="17457" spans="5:5" x14ac:dyDescent="0.3">
      <c r="E17457"/>
    </row>
    <row r="17458" spans="5:5" x14ac:dyDescent="0.3">
      <c r="E17458"/>
    </row>
    <row r="17459" spans="5:5" x14ac:dyDescent="0.3">
      <c r="E17459"/>
    </row>
    <row r="17460" spans="5:5" x14ac:dyDescent="0.3">
      <c r="E17460"/>
    </row>
    <row r="17461" spans="5:5" x14ac:dyDescent="0.3">
      <c r="E17461"/>
    </row>
    <row r="17462" spans="5:5" x14ac:dyDescent="0.3">
      <c r="E17462"/>
    </row>
    <row r="17463" spans="5:5" x14ac:dyDescent="0.3">
      <c r="E17463"/>
    </row>
    <row r="17464" spans="5:5" x14ac:dyDescent="0.3">
      <c r="E17464"/>
    </row>
    <row r="17465" spans="5:5" x14ac:dyDescent="0.3">
      <c r="E17465"/>
    </row>
    <row r="17466" spans="5:5" x14ac:dyDescent="0.3">
      <c r="E17466"/>
    </row>
    <row r="17467" spans="5:5" x14ac:dyDescent="0.3">
      <c r="E17467"/>
    </row>
    <row r="17468" spans="5:5" x14ac:dyDescent="0.3">
      <c r="E17468"/>
    </row>
    <row r="17469" spans="5:5" x14ac:dyDescent="0.3">
      <c r="E17469"/>
    </row>
    <row r="17470" spans="5:5" x14ac:dyDescent="0.3">
      <c r="E17470"/>
    </row>
    <row r="17471" spans="5:5" x14ac:dyDescent="0.3">
      <c r="E17471"/>
    </row>
    <row r="17472" spans="5:5" x14ac:dyDescent="0.3">
      <c r="E17472"/>
    </row>
    <row r="17473" spans="5:5" x14ac:dyDescent="0.3">
      <c r="E17473"/>
    </row>
    <row r="17474" spans="5:5" x14ac:dyDescent="0.3">
      <c r="E17474"/>
    </row>
    <row r="17475" spans="5:5" x14ac:dyDescent="0.3">
      <c r="E17475"/>
    </row>
    <row r="17476" spans="5:5" x14ac:dyDescent="0.3">
      <c r="E17476"/>
    </row>
    <row r="17477" spans="5:5" x14ac:dyDescent="0.3">
      <c r="E17477"/>
    </row>
    <row r="17478" spans="5:5" x14ac:dyDescent="0.3">
      <c r="E17478"/>
    </row>
    <row r="17479" spans="5:5" x14ac:dyDescent="0.3">
      <c r="E17479"/>
    </row>
    <row r="17480" spans="5:5" x14ac:dyDescent="0.3">
      <c r="E17480"/>
    </row>
    <row r="17481" spans="5:5" x14ac:dyDescent="0.3">
      <c r="E17481"/>
    </row>
    <row r="17482" spans="5:5" x14ac:dyDescent="0.3">
      <c r="E17482"/>
    </row>
    <row r="17483" spans="5:5" x14ac:dyDescent="0.3">
      <c r="E17483"/>
    </row>
    <row r="17484" spans="5:5" x14ac:dyDescent="0.3">
      <c r="E17484"/>
    </row>
    <row r="17485" spans="5:5" x14ac:dyDescent="0.3">
      <c r="E17485"/>
    </row>
    <row r="17486" spans="5:5" x14ac:dyDescent="0.3">
      <c r="E17486"/>
    </row>
    <row r="17487" spans="5:5" x14ac:dyDescent="0.3">
      <c r="E17487"/>
    </row>
    <row r="17488" spans="5:5" x14ac:dyDescent="0.3">
      <c r="E17488"/>
    </row>
    <row r="17489" spans="5:5" x14ac:dyDescent="0.3">
      <c r="E17489"/>
    </row>
    <row r="17490" spans="5:5" x14ac:dyDescent="0.3">
      <c r="E17490"/>
    </row>
    <row r="17491" spans="5:5" x14ac:dyDescent="0.3">
      <c r="E17491"/>
    </row>
    <row r="17492" spans="5:5" x14ac:dyDescent="0.3">
      <c r="E17492"/>
    </row>
    <row r="17493" spans="5:5" x14ac:dyDescent="0.3">
      <c r="E17493"/>
    </row>
    <row r="17494" spans="5:5" x14ac:dyDescent="0.3">
      <c r="E17494"/>
    </row>
    <row r="17495" spans="5:5" x14ac:dyDescent="0.3">
      <c r="E17495"/>
    </row>
    <row r="17496" spans="5:5" x14ac:dyDescent="0.3">
      <c r="E17496"/>
    </row>
    <row r="17497" spans="5:5" x14ac:dyDescent="0.3">
      <c r="E17497"/>
    </row>
    <row r="17498" spans="5:5" x14ac:dyDescent="0.3">
      <c r="E17498"/>
    </row>
    <row r="17499" spans="5:5" x14ac:dyDescent="0.3">
      <c r="E17499"/>
    </row>
    <row r="17500" spans="5:5" x14ac:dyDescent="0.3">
      <c r="E17500"/>
    </row>
    <row r="17501" spans="5:5" x14ac:dyDescent="0.3">
      <c r="E17501"/>
    </row>
    <row r="17502" spans="5:5" x14ac:dyDescent="0.3">
      <c r="E17502"/>
    </row>
    <row r="17503" spans="5:5" x14ac:dyDescent="0.3">
      <c r="E17503"/>
    </row>
    <row r="17504" spans="5:5" x14ac:dyDescent="0.3">
      <c r="E17504"/>
    </row>
    <row r="17505" spans="5:5" x14ac:dyDescent="0.3">
      <c r="E17505"/>
    </row>
    <row r="17506" spans="5:5" x14ac:dyDescent="0.3">
      <c r="E17506"/>
    </row>
    <row r="17507" spans="5:5" x14ac:dyDescent="0.3">
      <c r="E17507"/>
    </row>
    <row r="17508" spans="5:5" x14ac:dyDescent="0.3">
      <c r="E17508"/>
    </row>
    <row r="17509" spans="5:5" x14ac:dyDescent="0.3">
      <c r="E17509"/>
    </row>
    <row r="17510" spans="5:5" x14ac:dyDescent="0.3">
      <c r="E17510"/>
    </row>
    <row r="17511" spans="5:5" x14ac:dyDescent="0.3">
      <c r="E17511"/>
    </row>
    <row r="17512" spans="5:5" x14ac:dyDescent="0.3">
      <c r="E17512"/>
    </row>
    <row r="17513" spans="5:5" x14ac:dyDescent="0.3">
      <c r="E17513"/>
    </row>
    <row r="17514" spans="5:5" x14ac:dyDescent="0.3">
      <c r="E17514"/>
    </row>
    <row r="17515" spans="5:5" x14ac:dyDescent="0.3">
      <c r="E17515"/>
    </row>
    <row r="17516" spans="5:5" x14ac:dyDescent="0.3">
      <c r="E17516"/>
    </row>
    <row r="17517" spans="5:5" x14ac:dyDescent="0.3">
      <c r="E17517"/>
    </row>
    <row r="17518" spans="5:5" x14ac:dyDescent="0.3">
      <c r="E17518"/>
    </row>
    <row r="17519" spans="5:5" x14ac:dyDescent="0.3">
      <c r="E17519"/>
    </row>
    <row r="17520" spans="5:5" x14ac:dyDescent="0.3">
      <c r="E17520"/>
    </row>
    <row r="17521" spans="5:5" x14ac:dyDescent="0.3">
      <c r="E17521"/>
    </row>
    <row r="17522" spans="5:5" x14ac:dyDescent="0.3">
      <c r="E17522"/>
    </row>
    <row r="17523" spans="5:5" x14ac:dyDescent="0.3">
      <c r="E17523"/>
    </row>
    <row r="17524" spans="5:5" x14ac:dyDescent="0.3">
      <c r="E17524"/>
    </row>
    <row r="17525" spans="5:5" x14ac:dyDescent="0.3">
      <c r="E17525"/>
    </row>
    <row r="17526" spans="5:5" x14ac:dyDescent="0.3">
      <c r="E17526"/>
    </row>
    <row r="17527" spans="5:5" x14ac:dyDescent="0.3">
      <c r="E17527"/>
    </row>
    <row r="17528" spans="5:5" x14ac:dyDescent="0.3">
      <c r="E17528"/>
    </row>
    <row r="17529" spans="5:5" x14ac:dyDescent="0.3">
      <c r="E17529"/>
    </row>
    <row r="17530" spans="5:5" x14ac:dyDescent="0.3">
      <c r="E17530"/>
    </row>
    <row r="17531" spans="5:5" x14ac:dyDescent="0.3">
      <c r="E17531"/>
    </row>
    <row r="17532" spans="5:5" x14ac:dyDescent="0.3">
      <c r="E17532"/>
    </row>
    <row r="17533" spans="5:5" x14ac:dyDescent="0.3">
      <c r="E17533"/>
    </row>
    <row r="17534" spans="5:5" x14ac:dyDescent="0.3">
      <c r="E17534"/>
    </row>
    <row r="17535" spans="5:5" x14ac:dyDescent="0.3">
      <c r="E17535"/>
    </row>
    <row r="17536" spans="5:5" x14ac:dyDescent="0.3">
      <c r="E17536"/>
    </row>
    <row r="17537" spans="5:5" x14ac:dyDescent="0.3">
      <c r="E17537"/>
    </row>
    <row r="17538" spans="5:5" x14ac:dyDescent="0.3">
      <c r="E17538"/>
    </row>
    <row r="17539" spans="5:5" x14ac:dyDescent="0.3">
      <c r="E17539"/>
    </row>
    <row r="17540" spans="5:5" x14ac:dyDescent="0.3">
      <c r="E17540"/>
    </row>
    <row r="17541" spans="5:5" x14ac:dyDescent="0.3">
      <c r="E17541"/>
    </row>
    <row r="17542" spans="5:5" x14ac:dyDescent="0.3">
      <c r="E17542"/>
    </row>
    <row r="17543" spans="5:5" x14ac:dyDescent="0.3">
      <c r="E17543"/>
    </row>
    <row r="17544" spans="5:5" x14ac:dyDescent="0.3">
      <c r="E17544"/>
    </row>
    <row r="17545" spans="5:5" x14ac:dyDescent="0.3">
      <c r="E17545"/>
    </row>
    <row r="17546" spans="5:5" x14ac:dyDescent="0.3">
      <c r="E17546"/>
    </row>
    <row r="17547" spans="5:5" x14ac:dyDescent="0.3">
      <c r="E17547"/>
    </row>
    <row r="17548" spans="5:5" x14ac:dyDescent="0.3">
      <c r="E17548"/>
    </row>
    <row r="17549" spans="5:5" x14ac:dyDescent="0.3">
      <c r="E17549"/>
    </row>
    <row r="17550" spans="5:5" x14ac:dyDescent="0.3">
      <c r="E17550"/>
    </row>
    <row r="17551" spans="5:5" x14ac:dyDescent="0.3">
      <c r="E17551"/>
    </row>
    <row r="17552" spans="5:5" x14ac:dyDescent="0.3">
      <c r="E17552"/>
    </row>
    <row r="17553" spans="5:5" x14ac:dyDescent="0.3">
      <c r="E17553"/>
    </row>
    <row r="17554" spans="5:5" x14ac:dyDescent="0.3">
      <c r="E17554"/>
    </row>
    <row r="17555" spans="5:5" x14ac:dyDescent="0.3">
      <c r="E17555"/>
    </row>
    <row r="17556" spans="5:5" x14ac:dyDescent="0.3">
      <c r="E17556"/>
    </row>
    <row r="17557" spans="5:5" x14ac:dyDescent="0.3">
      <c r="E17557"/>
    </row>
    <row r="17558" spans="5:5" x14ac:dyDescent="0.3">
      <c r="E17558"/>
    </row>
    <row r="17559" spans="5:5" x14ac:dyDescent="0.3">
      <c r="E17559"/>
    </row>
    <row r="17560" spans="5:5" x14ac:dyDescent="0.3">
      <c r="E17560"/>
    </row>
    <row r="17561" spans="5:5" x14ac:dyDescent="0.3">
      <c r="E17561"/>
    </row>
    <row r="17562" spans="5:5" x14ac:dyDescent="0.3">
      <c r="E17562"/>
    </row>
    <row r="17563" spans="5:5" x14ac:dyDescent="0.3">
      <c r="E17563"/>
    </row>
    <row r="17564" spans="5:5" x14ac:dyDescent="0.3">
      <c r="E17564"/>
    </row>
    <row r="17565" spans="5:5" x14ac:dyDescent="0.3">
      <c r="E17565"/>
    </row>
    <row r="17566" spans="5:5" x14ac:dyDescent="0.3">
      <c r="E17566"/>
    </row>
    <row r="17567" spans="5:5" x14ac:dyDescent="0.3">
      <c r="E17567"/>
    </row>
    <row r="17568" spans="5:5" x14ac:dyDescent="0.3">
      <c r="E17568"/>
    </row>
    <row r="17569" spans="5:5" x14ac:dyDescent="0.3">
      <c r="E17569"/>
    </row>
    <row r="17570" spans="5:5" x14ac:dyDescent="0.3">
      <c r="E17570"/>
    </row>
    <row r="17571" spans="5:5" x14ac:dyDescent="0.3">
      <c r="E17571"/>
    </row>
    <row r="17572" spans="5:5" x14ac:dyDescent="0.3">
      <c r="E17572"/>
    </row>
    <row r="17573" spans="5:5" x14ac:dyDescent="0.3">
      <c r="E17573"/>
    </row>
    <row r="17574" spans="5:5" x14ac:dyDescent="0.3">
      <c r="E17574"/>
    </row>
    <row r="17575" spans="5:5" x14ac:dyDescent="0.3">
      <c r="E17575"/>
    </row>
    <row r="17576" spans="5:5" x14ac:dyDescent="0.3">
      <c r="E17576"/>
    </row>
    <row r="17577" spans="5:5" x14ac:dyDescent="0.3">
      <c r="E17577"/>
    </row>
    <row r="17578" spans="5:5" x14ac:dyDescent="0.3">
      <c r="E17578"/>
    </row>
    <row r="17579" spans="5:5" x14ac:dyDescent="0.3">
      <c r="E17579"/>
    </row>
    <row r="17580" spans="5:5" x14ac:dyDescent="0.3">
      <c r="E17580"/>
    </row>
    <row r="17581" spans="5:5" x14ac:dyDescent="0.3">
      <c r="E17581"/>
    </row>
    <row r="17582" spans="5:5" x14ac:dyDescent="0.3">
      <c r="E17582"/>
    </row>
    <row r="17583" spans="5:5" x14ac:dyDescent="0.3">
      <c r="E17583"/>
    </row>
    <row r="17584" spans="5:5" x14ac:dyDescent="0.3">
      <c r="E17584"/>
    </row>
    <row r="17585" spans="5:5" x14ac:dyDescent="0.3">
      <c r="E17585"/>
    </row>
    <row r="17586" spans="5:5" x14ac:dyDescent="0.3">
      <c r="E17586"/>
    </row>
    <row r="17587" spans="5:5" x14ac:dyDescent="0.3">
      <c r="E17587"/>
    </row>
    <row r="17588" spans="5:5" x14ac:dyDescent="0.3">
      <c r="E17588"/>
    </row>
    <row r="17589" spans="5:5" x14ac:dyDescent="0.3">
      <c r="E17589"/>
    </row>
    <row r="17590" spans="5:5" x14ac:dyDescent="0.3">
      <c r="E17590"/>
    </row>
    <row r="17591" spans="5:5" x14ac:dyDescent="0.3">
      <c r="E17591"/>
    </row>
    <row r="17592" spans="5:5" x14ac:dyDescent="0.3">
      <c r="E17592"/>
    </row>
    <row r="17593" spans="5:5" x14ac:dyDescent="0.3">
      <c r="E17593"/>
    </row>
    <row r="17594" spans="5:5" x14ac:dyDescent="0.3">
      <c r="E17594"/>
    </row>
    <row r="17595" spans="5:5" x14ac:dyDescent="0.3">
      <c r="E17595"/>
    </row>
    <row r="17596" spans="5:5" x14ac:dyDescent="0.3">
      <c r="E17596"/>
    </row>
    <row r="17597" spans="5:5" x14ac:dyDescent="0.3">
      <c r="E17597"/>
    </row>
    <row r="17598" spans="5:5" x14ac:dyDescent="0.3">
      <c r="E17598"/>
    </row>
    <row r="17599" spans="5:5" x14ac:dyDescent="0.3">
      <c r="E17599"/>
    </row>
    <row r="17600" spans="5:5" x14ac:dyDescent="0.3">
      <c r="E17600"/>
    </row>
    <row r="17601" spans="5:5" x14ac:dyDescent="0.3">
      <c r="E17601"/>
    </row>
    <row r="17602" spans="5:5" x14ac:dyDescent="0.3">
      <c r="E17602"/>
    </row>
    <row r="17603" spans="5:5" x14ac:dyDescent="0.3">
      <c r="E17603"/>
    </row>
    <row r="17604" spans="5:5" x14ac:dyDescent="0.3">
      <c r="E17604"/>
    </row>
    <row r="17605" spans="5:5" x14ac:dyDescent="0.3">
      <c r="E17605"/>
    </row>
    <row r="17606" spans="5:5" x14ac:dyDescent="0.3">
      <c r="E17606"/>
    </row>
    <row r="17607" spans="5:5" x14ac:dyDescent="0.3">
      <c r="E17607"/>
    </row>
    <row r="17608" spans="5:5" x14ac:dyDescent="0.3">
      <c r="E17608"/>
    </row>
    <row r="17609" spans="5:5" x14ac:dyDescent="0.3">
      <c r="E17609"/>
    </row>
    <row r="17610" spans="5:5" x14ac:dyDescent="0.3">
      <c r="E17610"/>
    </row>
    <row r="17611" spans="5:5" x14ac:dyDescent="0.3">
      <c r="E17611"/>
    </row>
    <row r="17612" spans="5:5" x14ac:dyDescent="0.3">
      <c r="E17612"/>
    </row>
    <row r="17613" spans="5:5" x14ac:dyDescent="0.3">
      <c r="E17613"/>
    </row>
    <row r="17614" spans="5:5" x14ac:dyDescent="0.3">
      <c r="E17614"/>
    </row>
    <row r="17615" spans="5:5" x14ac:dyDescent="0.3">
      <c r="E17615"/>
    </row>
    <row r="17616" spans="5:5" x14ac:dyDescent="0.3">
      <c r="E17616"/>
    </row>
    <row r="17617" spans="5:5" x14ac:dyDescent="0.3">
      <c r="E17617"/>
    </row>
    <row r="17618" spans="5:5" x14ac:dyDescent="0.3">
      <c r="E17618"/>
    </row>
    <row r="17619" spans="5:5" x14ac:dyDescent="0.3">
      <c r="E17619"/>
    </row>
    <row r="17620" spans="5:5" x14ac:dyDescent="0.3">
      <c r="E17620"/>
    </row>
    <row r="17621" spans="5:5" x14ac:dyDescent="0.3">
      <c r="E17621"/>
    </row>
    <row r="17622" spans="5:5" x14ac:dyDescent="0.3">
      <c r="E17622"/>
    </row>
    <row r="17623" spans="5:5" x14ac:dyDescent="0.3">
      <c r="E17623"/>
    </row>
    <row r="17624" spans="5:5" x14ac:dyDescent="0.3">
      <c r="E17624"/>
    </row>
    <row r="17625" spans="5:5" x14ac:dyDescent="0.3">
      <c r="E17625"/>
    </row>
    <row r="17626" spans="5:5" x14ac:dyDescent="0.3">
      <c r="E17626"/>
    </row>
    <row r="17627" spans="5:5" x14ac:dyDescent="0.3">
      <c r="E17627"/>
    </row>
    <row r="17628" spans="5:5" x14ac:dyDescent="0.3">
      <c r="E17628"/>
    </row>
    <row r="17629" spans="5:5" x14ac:dyDescent="0.3">
      <c r="E17629"/>
    </row>
    <row r="17630" spans="5:5" x14ac:dyDescent="0.3">
      <c r="E17630"/>
    </row>
    <row r="17631" spans="5:5" x14ac:dyDescent="0.3">
      <c r="E17631"/>
    </row>
    <row r="17632" spans="5:5" x14ac:dyDescent="0.3">
      <c r="E17632"/>
    </row>
    <row r="17633" spans="5:5" x14ac:dyDescent="0.3">
      <c r="E17633"/>
    </row>
    <row r="17634" spans="5:5" x14ac:dyDescent="0.3">
      <c r="E17634"/>
    </row>
    <row r="17635" spans="5:5" x14ac:dyDescent="0.3">
      <c r="E17635"/>
    </row>
    <row r="17636" spans="5:5" x14ac:dyDescent="0.3">
      <c r="E17636"/>
    </row>
    <row r="17637" spans="5:5" x14ac:dyDescent="0.3">
      <c r="E17637"/>
    </row>
    <row r="17638" spans="5:5" x14ac:dyDescent="0.3">
      <c r="E17638"/>
    </row>
    <row r="17639" spans="5:5" x14ac:dyDescent="0.3">
      <c r="E17639"/>
    </row>
    <row r="17640" spans="5:5" x14ac:dyDescent="0.3">
      <c r="E17640"/>
    </row>
    <row r="17641" spans="5:5" x14ac:dyDescent="0.3">
      <c r="E17641"/>
    </row>
    <row r="17642" spans="5:5" x14ac:dyDescent="0.3">
      <c r="E17642"/>
    </row>
    <row r="17643" spans="5:5" x14ac:dyDescent="0.3">
      <c r="E17643"/>
    </row>
    <row r="17644" spans="5:5" x14ac:dyDescent="0.3">
      <c r="E17644"/>
    </row>
    <row r="17645" spans="5:5" x14ac:dyDescent="0.3">
      <c r="E17645"/>
    </row>
    <row r="17646" spans="5:5" x14ac:dyDescent="0.3">
      <c r="E17646"/>
    </row>
    <row r="17647" spans="5:5" x14ac:dyDescent="0.3">
      <c r="E17647"/>
    </row>
    <row r="17648" spans="5:5" x14ac:dyDescent="0.3">
      <c r="E17648"/>
    </row>
    <row r="17649" spans="5:5" x14ac:dyDescent="0.3">
      <c r="E17649"/>
    </row>
    <row r="17650" spans="5:5" x14ac:dyDescent="0.3">
      <c r="E17650"/>
    </row>
    <row r="17651" spans="5:5" x14ac:dyDescent="0.3">
      <c r="E17651"/>
    </row>
    <row r="17652" spans="5:5" x14ac:dyDescent="0.3">
      <c r="E17652"/>
    </row>
    <row r="17653" spans="5:5" x14ac:dyDescent="0.3">
      <c r="E17653"/>
    </row>
    <row r="17654" spans="5:5" x14ac:dyDescent="0.3">
      <c r="E17654"/>
    </row>
    <row r="17655" spans="5:5" x14ac:dyDescent="0.3">
      <c r="E17655"/>
    </row>
    <row r="17656" spans="5:5" x14ac:dyDescent="0.3">
      <c r="E17656"/>
    </row>
    <row r="17657" spans="5:5" x14ac:dyDescent="0.3">
      <c r="E17657"/>
    </row>
    <row r="17658" spans="5:5" x14ac:dyDescent="0.3">
      <c r="E17658"/>
    </row>
    <row r="17659" spans="5:5" x14ac:dyDescent="0.3">
      <c r="E17659"/>
    </row>
    <row r="17660" spans="5:5" x14ac:dyDescent="0.3">
      <c r="E17660"/>
    </row>
    <row r="17661" spans="5:5" x14ac:dyDescent="0.3">
      <c r="E17661"/>
    </row>
    <row r="17662" spans="5:5" x14ac:dyDescent="0.3">
      <c r="E17662"/>
    </row>
    <row r="17663" spans="5:5" x14ac:dyDescent="0.3">
      <c r="E17663"/>
    </row>
    <row r="17664" spans="5:5" x14ac:dyDescent="0.3">
      <c r="E17664"/>
    </row>
    <row r="17665" spans="5:5" x14ac:dyDescent="0.3">
      <c r="E17665"/>
    </row>
    <row r="17666" spans="5:5" x14ac:dyDescent="0.3">
      <c r="E17666"/>
    </row>
    <row r="17667" spans="5:5" x14ac:dyDescent="0.3">
      <c r="E17667"/>
    </row>
    <row r="17668" spans="5:5" x14ac:dyDescent="0.3">
      <c r="E17668"/>
    </row>
    <row r="17669" spans="5:5" x14ac:dyDescent="0.3">
      <c r="E17669"/>
    </row>
    <row r="17670" spans="5:5" x14ac:dyDescent="0.3">
      <c r="E17670"/>
    </row>
    <row r="17671" spans="5:5" x14ac:dyDescent="0.3">
      <c r="E17671"/>
    </row>
    <row r="17672" spans="5:5" x14ac:dyDescent="0.3">
      <c r="E17672"/>
    </row>
    <row r="17673" spans="5:5" x14ac:dyDescent="0.3">
      <c r="E17673"/>
    </row>
    <row r="17674" spans="5:5" x14ac:dyDescent="0.3">
      <c r="E17674"/>
    </row>
    <row r="17675" spans="5:5" x14ac:dyDescent="0.3">
      <c r="E17675"/>
    </row>
    <row r="17676" spans="5:5" x14ac:dyDescent="0.3">
      <c r="E17676"/>
    </row>
    <row r="17677" spans="5:5" x14ac:dyDescent="0.3">
      <c r="E17677"/>
    </row>
    <row r="17678" spans="5:5" x14ac:dyDescent="0.3">
      <c r="E17678"/>
    </row>
    <row r="17679" spans="5:5" x14ac:dyDescent="0.3">
      <c r="E17679"/>
    </row>
    <row r="17680" spans="5:5" x14ac:dyDescent="0.3">
      <c r="E17680"/>
    </row>
    <row r="17681" spans="5:5" x14ac:dyDescent="0.3">
      <c r="E17681"/>
    </row>
    <row r="17682" spans="5:5" x14ac:dyDescent="0.3">
      <c r="E17682"/>
    </row>
    <row r="17683" spans="5:5" x14ac:dyDescent="0.3">
      <c r="E17683"/>
    </row>
    <row r="17684" spans="5:5" x14ac:dyDescent="0.3">
      <c r="E17684"/>
    </row>
    <row r="17685" spans="5:5" x14ac:dyDescent="0.3">
      <c r="E17685"/>
    </row>
    <row r="17686" spans="5:5" x14ac:dyDescent="0.3">
      <c r="E17686"/>
    </row>
    <row r="17687" spans="5:5" x14ac:dyDescent="0.3">
      <c r="E17687"/>
    </row>
    <row r="17688" spans="5:5" x14ac:dyDescent="0.3">
      <c r="E17688"/>
    </row>
    <row r="17689" spans="5:5" x14ac:dyDescent="0.3">
      <c r="E17689"/>
    </row>
    <row r="17690" spans="5:5" x14ac:dyDescent="0.3">
      <c r="E17690"/>
    </row>
    <row r="17691" spans="5:5" x14ac:dyDescent="0.3">
      <c r="E17691"/>
    </row>
    <row r="17692" spans="5:5" x14ac:dyDescent="0.3">
      <c r="E17692"/>
    </row>
    <row r="17693" spans="5:5" x14ac:dyDescent="0.3">
      <c r="E17693"/>
    </row>
    <row r="17694" spans="5:5" x14ac:dyDescent="0.3">
      <c r="E17694"/>
    </row>
    <row r="17695" spans="5:5" x14ac:dyDescent="0.3">
      <c r="E17695"/>
    </row>
    <row r="17696" spans="5:5" x14ac:dyDescent="0.3">
      <c r="E17696"/>
    </row>
    <row r="17697" spans="5:5" x14ac:dyDescent="0.3">
      <c r="E17697"/>
    </row>
    <row r="17698" spans="5:5" x14ac:dyDescent="0.3">
      <c r="E17698"/>
    </row>
    <row r="17699" spans="5:5" x14ac:dyDescent="0.3">
      <c r="E17699"/>
    </row>
    <row r="17700" spans="5:5" x14ac:dyDescent="0.3">
      <c r="E17700"/>
    </row>
    <row r="17701" spans="5:5" x14ac:dyDescent="0.3">
      <c r="E17701"/>
    </row>
    <row r="17702" spans="5:5" x14ac:dyDescent="0.3">
      <c r="E17702"/>
    </row>
    <row r="17703" spans="5:5" x14ac:dyDescent="0.3">
      <c r="E17703"/>
    </row>
    <row r="17704" spans="5:5" x14ac:dyDescent="0.3">
      <c r="E17704"/>
    </row>
    <row r="17705" spans="5:5" x14ac:dyDescent="0.3">
      <c r="E17705"/>
    </row>
    <row r="17706" spans="5:5" x14ac:dyDescent="0.3">
      <c r="E17706"/>
    </row>
    <row r="17707" spans="5:5" x14ac:dyDescent="0.3">
      <c r="E17707"/>
    </row>
    <row r="17708" spans="5:5" x14ac:dyDescent="0.3">
      <c r="E17708"/>
    </row>
    <row r="17709" spans="5:5" x14ac:dyDescent="0.3">
      <c r="E17709"/>
    </row>
    <row r="17710" spans="5:5" x14ac:dyDescent="0.3">
      <c r="E17710"/>
    </row>
    <row r="17711" spans="5:5" x14ac:dyDescent="0.3">
      <c r="E17711"/>
    </row>
    <row r="17712" spans="5:5" x14ac:dyDescent="0.3">
      <c r="E17712"/>
    </row>
    <row r="17713" spans="5:5" x14ac:dyDescent="0.3">
      <c r="E17713"/>
    </row>
    <row r="17714" spans="5:5" x14ac:dyDescent="0.3">
      <c r="E17714"/>
    </row>
    <row r="17715" spans="5:5" x14ac:dyDescent="0.3">
      <c r="E17715"/>
    </row>
    <row r="17716" spans="5:5" x14ac:dyDescent="0.3">
      <c r="E17716"/>
    </row>
    <row r="17717" spans="5:5" x14ac:dyDescent="0.3">
      <c r="E17717"/>
    </row>
    <row r="17718" spans="5:5" x14ac:dyDescent="0.3">
      <c r="E17718"/>
    </row>
    <row r="17719" spans="5:5" x14ac:dyDescent="0.3">
      <c r="E17719"/>
    </row>
    <row r="17720" spans="5:5" x14ac:dyDescent="0.3">
      <c r="E17720"/>
    </row>
    <row r="17721" spans="5:5" x14ac:dyDescent="0.3">
      <c r="E17721"/>
    </row>
    <row r="17722" spans="5:5" x14ac:dyDescent="0.3">
      <c r="E17722"/>
    </row>
    <row r="17723" spans="5:5" x14ac:dyDescent="0.3">
      <c r="E17723"/>
    </row>
    <row r="17724" spans="5:5" x14ac:dyDescent="0.3">
      <c r="E17724"/>
    </row>
    <row r="17725" spans="5:5" x14ac:dyDescent="0.3">
      <c r="E17725"/>
    </row>
    <row r="17726" spans="5:5" x14ac:dyDescent="0.3">
      <c r="E17726"/>
    </row>
    <row r="17727" spans="5:5" x14ac:dyDescent="0.3">
      <c r="E17727"/>
    </row>
    <row r="17728" spans="5:5" x14ac:dyDescent="0.3">
      <c r="E17728"/>
    </row>
    <row r="17729" spans="5:5" x14ac:dyDescent="0.3">
      <c r="E17729"/>
    </row>
    <row r="17730" spans="5:5" x14ac:dyDescent="0.3">
      <c r="E17730"/>
    </row>
    <row r="17731" spans="5:5" x14ac:dyDescent="0.3">
      <c r="E17731"/>
    </row>
    <row r="17732" spans="5:5" x14ac:dyDescent="0.3">
      <c r="E17732"/>
    </row>
    <row r="17733" spans="5:5" x14ac:dyDescent="0.3">
      <c r="E17733"/>
    </row>
    <row r="17734" spans="5:5" x14ac:dyDescent="0.3">
      <c r="E17734"/>
    </row>
    <row r="17735" spans="5:5" x14ac:dyDescent="0.3">
      <c r="E17735"/>
    </row>
    <row r="17736" spans="5:5" x14ac:dyDescent="0.3">
      <c r="E17736"/>
    </row>
    <row r="17737" spans="5:5" x14ac:dyDescent="0.3">
      <c r="E17737"/>
    </row>
    <row r="17738" spans="5:5" x14ac:dyDescent="0.3">
      <c r="E17738"/>
    </row>
    <row r="17739" spans="5:5" x14ac:dyDescent="0.3">
      <c r="E17739"/>
    </row>
    <row r="17740" spans="5:5" x14ac:dyDescent="0.3">
      <c r="E17740"/>
    </row>
    <row r="17741" spans="5:5" x14ac:dyDescent="0.3">
      <c r="E17741"/>
    </row>
    <row r="17742" spans="5:5" x14ac:dyDescent="0.3">
      <c r="E17742"/>
    </row>
    <row r="17743" spans="5:5" x14ac:dyDescent="0.3">
      <c r="E17743"/>
    </row>
    <row r="17744" spans="5:5" x14ac:dyDescent="0.3">
      <c r="E17744"/>
    </row>
    <row r="17745" spans="5:5" x14ac:dyDescent="0.3">
      <c r="E17745"/>
    </row>
    <row r="17746" spans="5:5" x14ac:dyDescent="0.3">
      <c r="E17746"/>
    </row>
    <row r="17747" spans="5:5" x14ac:dyDescent="0.3">
      <c r="E17747"/>
    </row>
    <row r="17748" spans="5:5" x14ac:dyDescent="0.3">
      <c r="E17748"/>
    </row>
    <row r="17749" spans="5:5" x14ac:dyDescent="0.3">
      <c r="E17749"/>
    </row>
    <row r="17750" spans="5:5" x14ac:dyDescent="0.3">
      <c r="E17750"/>
    </row>
    <row r="17751" spans="5:5" x14ac:dyDescent="0.3">
      <c r="E17751"/>
    </row>
    <row r="17752" spans="5:5" x14ac:dyDescent="0.3">
      <c r="E17752"/>
    </row>
    <row r="17753" spans="5:5" x14ac:dyDescent="0.3">
      <c r="E17753"/>
    </row>
    <row r="17754" spans="5:5" x14ac:dyDescent="0.3">
      <c r="E17754"/>
    </row>
    <row r="17755" spans="5:5" x14ac:dyDescent="0.3">
      <c r="E17755"/>
    </row>
    <row r="17756" spans="5:5" x14ac:dyDescent="0.3">
      <c r="E17756"/>
    </row>
    <row r="17757" spans="5:5" x14ac:dyDescent="0.3">
      <c r="E17757"/>
    </row>
    <row r="17758" spans="5:5" x14ac:dyDescent="0.3">
      <c r="E17758"/>
    </row>
    <row r="17759" spans="5:5" x14ac:dyDescent="0.3">
      <c r="E17759"/>
    </row>
    <row r="17760" spans="5:5" x14ac:dyDescent="0.3">
      <c r="E17760"/>
    </row>
    <row r="17761" spans="5:5" x14ac:dyDescent="0.3">
      <c r="E17761"/>
    </row>
    <row r="17762" spans="5:5" x14ac:dyDescent="0.3">
      <c r="E17762"/>
    </row>
    <row r="17763" spans="5:5" x14ac:dyDescent="0.3">
      <c r="E17763"/>
    </row>
    <row r="17764" spans="5:5" x14ac:dyDescent="0.3">
      <c r="E17764"/>
    </row>
    <row r="17765" spans="5:5" x14ac:dyDescent="0.3">
      <c r="E17765"/>
    </row>
    <row r="17766" spans="5:5" x14ac:dyDescent="0.3">
      <c r="E17766"/>
    </row>
    <row r="17767" spans="5:5" x14ac:dyDescent="0.3">
      <c r="E17767"/>
    </row>
    <row r="17768" spans="5:5" x14ac:dyDescent="0.3">
      <c r="E17768"/>
    </row>
    <row r="17769" spans="5:5" x14ac:dyDescent="0.3">
      <c r="E17769"/>
    </row>
    <row r="17770" spans="5:5" x14ac:dyDescent="0.3">
      <c r="E17770"/>
    </row>
    <row r="17771" spans="5:5" x14ac:dyDescent="0.3">
      <c r="E17771"/>
    </row>
    <row r="17772" spans="5:5" x14ac:dyDescent="0.3">
      <c r="E17772"/>
    </row>
    <row r="17773" spans="5:5" x14ac:dyDescent="0.3">
      <c r="E17773"/>
    </row>
    <row r="17774" spans="5:5" x14ac:dyDescent="0.3">
      <c r="E17774"/>
    </row>
    <row r="17775" spans="5:5" x14ac:dyDescent="0.3">
      <c r="E17775"/>
    </row>
    <row r="17776" spans="5:5" x14ac:dyDescent="0.3">
      <c r="E17776"/>
    </row>
    <row r="17777" spans="5:5" x14ac:dyDescent="0.3">
      <c r="E17777"/>
    </row>
    <row r="17778" spans="5:5" x14ac:dyDescent="0.3">
      <c r="E17778"/>
    </row>
    <row r="17779" spans="5:5" x14ac:dyDescent="0.3">
      <c r="E17779"/>
    </row>
    <row r="17780" spans="5:5" x14ac:dyDescent="0.3">
      <c r="E17780"/>
    </row>
    <row r="17781" spans="5:5" x14ac:dyDescent="0.3">
      <c r="E17781"/>
    </row>
    <row r="17782" spans="5:5" x14ac:dyDescent="0.3">
      <c r="E17782"/>
    </row>
    <row r="17783" spans="5:5" x14ac:dyDescent="0.3">
      <c r="E17783"/>
    </row>
    <row r="17784" spans="5:5" x14ac:dyDescent="0.3">
      <c r="E17784"/>
    </row>
    <row r="17785" spans="5:5" x14ac:dyDescent="0.3">
      <c r="E17785"/>
    </row>
    <row r="17786" spans="5:5" x14ac:dyDescent="0.3">
      <c r="E17786"/>
    </row>
    <row r="17787" spans="5:5" x14ac:dyDescent="0.3">
      <c r="E17787"/>
    </row>
    <row r="17788" spans="5:5" x14ac:dyDescent="0.3">
      <c r="E17788"/>
    </row>
    <row r="17789" spans="5:5" x14ac:dyDescent="0.3">
      <c r="E17789"/>
    </row>
    <row r="17790" spans="5:5" x14ac:dyDescent="0.3">
      <c r="E17790"/>
    </row>
    <row r="17791" spans="5:5" x14ac:dyDescent="0.3">
      <c r="E17791"/>
    </row>
    <row r="17792" spans="5:5" x14ac:dyDescent="0.3">
      <c r="E17792"/>
    </row>
    <row r="17793" spans="5:5" x14ac:dyDescent="0.3">
      <c r="E17793"/>
    </row>
    <row r="17794" spans="5:5" x14ac:dyDescent="0.3">
      <c r="E17794"/>
    </row>
    <row r="17795" spans="5:5" x14ac:dyDescent="0.3">
      <c r="E17795"/>
    </row>
    <row r="17796" spans="5:5" x14ac:dyDescent="0.3">
      <c r="E17796"/>
    </row>
    <row r="17797" spans="5:5" x14ac:dyDescent="0.3">
      <c r="E17797"/>
    </row>
    <row r="17798" spans="5:5" x14ac:dyDescent="0.3">
      <c r="E17798"/>
    </row>
    <row r="17799" spans="5:5" x14ac:dyDescent="0.3">
      <c r="E17799"/>
    </row>
    <row r="17800" spans="5:5" x14ac:dyDescent="0.3">
      <c r="E17800"/>
    </row>
    <row r="17801" spans="5:5" x14ac:dyDescent="0.3">
      <c r="E17801"/>
    </row>
    <row r="17802" spans="5:5" x14ac:dyDescent="0.3">
      <c r="E17802"/>
    </row>
    <row r="17803" spans="5:5" x14ac:dyDescent="0.3">
      <c r="E17803"/>
    </row>
    <row r="17804" spans="5:5" x14ac:dyDescent="0.3">
      <c r="E17804"/>
    </row>
    <row r="17805" spans="5:5" x14ac:dyDescent="0.3">
      <c r="E17805"/>
    </row>
    <row r="17806" spans="5:5" x14ac:dyDescent="0.3">
      <c r="E17806"/>
    </row>
    <row r="17807" spans="5:5" x14ac:dyDescent="0.3">
      <c r="E17807"/>
    </row>
    <row r="17808" spans="5:5" x14ac:dyDescent="0.3">
      <c r="E17808"/>
    </row>
    <row r="17809" spans="5:5" x14ac:dyDescent="0.3">
      <c r="E17809"/>
    </row>
    <row r="17810" spans="5:5" x14ac:dyDescent="0.3">
      <c r="E17810"/>
    </row>
    <row r="17811" spans="5:5" x14ac:dyDescent="0.3">
      <c r="E17811"/>
    </row>
    <row r="17812" spans="5:5" x14ac:dyDescent="0.3">
      <c r="E17812"/>
    </row>
    <row r="17813" spans="5:5" x14ac:dyDescent="0.3">
      <c r="E17813"/>
    </row>
    <row r="17814" spans="5:5" x14ac:dyDescent="0.3">
      <c r="E17814"/>
    </row>
    <row r="17815" spans="5:5" x14ac:dyDescent="0.3">
      <c r="E17815"/>
    </row>
    <row r="17816" spans="5:5" x14ac:dyDescent="0.3">
      <c r="E17816"/>
    </row>
    <row r="17817" spans="5:5" x14ac:dyDescent="0.3">
      <c r="E17817"/>
    </row>
    <row r="17818" spans="5:5" x14ac:dyDescent="0.3">
      <c r="E17818"/>
    </row>
    <row r="17819" spans="5:5" x14ac:dyDescent="0.3">
      <c r="E17819"/>
    </row>
    <row r="17820" spans="5:5" x14ac:dyDescent="0.3">
      <c r="E17820"/>
    </row>
    <row r="17821" spans="5:5" x14ac:dyDescent="0.3">
      <c r="E17821"/>
    </row>
    <row r="17822" spans="5:5" x14ac:dyDescent="0.3">
      <c r="E17822"/>
    </row>
    <row r="17823" spans="5:5" x14ac:dyDescent="0.3">
      <c r="E17823"/>
    </row>
    <row r="17824" spans="5:5" x14ac:dyDescent="0.3">
      <c r="E17824"/>
    </row>
    <row r="17825" spans="5:5" x14ac:dyDescent="0.3">
      <c r="E17825"/>
    </row>
    <row r="17826" spans="5:5" x14ac:dyDescent="0.3">
      <c r="E17826"/>
    </row>
    <row r="17827" spans="5:5" x14ac:dyDescent="0.3">
      <c r="E17827"/>
    </row>
    <row r="17828" spans="5:5" x14ac:dyDescent="0.3">
      <c r="E17828"/>
    </row>
    <row r="17829" spans="5:5" x14ac:dyDescent="0.3">
      <c r="E17829"/>
    </row>
    <row r="17830" spans="5:5" x14ac:dyDescent="0.3">
      <c r="E17830"/>
    </row>
    <row r="17831" spans="5:5" x14ac:dyDescent="0.3">
      <c r="E17831"/>
    </row>
    <row r="17832" spans="5:5" x14ac:dyDescent="0.3">
      <c r="E17832"/>
    </row>
    <row r="17833" spans="5:5" x14ac:dyDescent="0.3">
      <c r="E17833"/>
    </row>
    <row r="17834" spans="5:5" x14ac:dyDescent="0.3">
      <c r="E17834"/>
    </row>
    <row r="17835" spans="5:5" x14ac:dyDescent="0.3">
      <c r="E17835"/>
    </row>
    <row r="17836" spans="5:5" x14ac:dyDescent="0.3">
      <c r="E17836"/>
    </row>
    <row r="17837" spans="5:5" x14ac:dyDescent="0.3">
      <c r="E17837"/>
    </row>
    <row r="17838" spans="5:5" x14ac:dyDescent="0.3">
      <c r="E17838"/>
    </row>
    <row r="17839" spans="5:5" x14ac:dyDescent="0.3">
      <c r="E17839"/>
    </row>
    <row r="17840" spans="5:5" x14ac:dyDescent="0.3">
      <c r="E17840"/>
    </row>
    <row r="17841" spans="5:5" x14ac:dyDescent="0.3">
      <c r="E17841"/>
    </row>
    <row r="17842" spans="5:5" x14ac:dyDescent="0.3">
      <c r="E17842"/>
    </row>
    <row r="17843" spans="5:5" x14ac:dyDescent="0.3">
      <c r="E17843"/>
    </row>
    <row r="17844" spans="5:5" x14ac:dyDescent="0.3">
      <c r="E17844"/>
    </row>
    <row r="17845" spans="5:5" x14ac:dyDescent="0.3">
      <c r="E17845"/>
    </row>
    <row r="17846" spans="5:5" x14ac:dyDescent="0.3">
      <c r="E17846"/>
    </row>
    <row r="17847" spans="5:5" x14ac:dyDescent="0.3">
      <c r="E17847"/>
    </row>
    <row r="17848" spans="5:5" x14ac:dyDescent="0.3">
      <c r="E17848"/>
    </row>
    <row r="17849" spans="5:5" x14ac:dyDescent="0.3">
      <c r="E17849"/>
    </row>
    <row r="17850" spans="5:5" x14ac:dyDescent="0.3">
      <c r="E17850"/>
    </row>
    <row r="17851" spans="5:5" x14ac:dyDescent="0.3">
      <c r="E17851"/>
    </row>
    <row r="17852" spans="5:5" x14ac:dyDescent="0.3">
      <c r="E17852"/>
    </row>
    <row r="17853" spans="5:5" x14ac:dyDescent="0.3">
      <c r="E17853"/>
    </row>
    <row r="17854" spans="5:5" x14ac:dyDescent="0.3">
      <c r="E17854"/>
    </row>
    <row r="17855" spans="5:5" x14ac:dyDescent="0.3">
      <c r="E17855"/>
    </row>
    <row r="17856" spans="5:5" x14ac:dyDescent="0.3">
      <c r="E17856"/>
    </row>
    <row r="17857" spans="5:5" x14ac:dyDescent="0.3">
      <c r="E17857"/>
    </row>
    <row r="17858" spans="5:5" x14ac:dyDescent="0.3">
      <c r="E17858"/>
    </row>
    <row r="17859" spans="5:5" x14ac:dyDescent="0.3">
      <c r="E17859"/>
    </row>
    <row r="17860" spans="5:5" x14ac:dyDescent="0.3">
      <c r="E17860"/>
    </row>
    <row r="17861" spans="5:5" x14ac:dyDescent="0.3">
      <c r="E17861"/>
    </row>
    <row r="17862" spans="5:5" x14ac:dyDescent="0.3">
      <c r="E17862"/>
    </row>
    <row r="17863" spans="5:5" x14ac:dyDescent="0.3">
      <c r="E17863"/>
    </row>
    <row r="17864" spans="5:5" x14ac:dyDescent="0.3">
      <c r="E17864"/>
    </row>
    <row r="17865" spans="5:5" x14ac:dyDescent="0.3">
      <c r="E17865"/>
    </row>
    <row r="17866" spans="5:5" x14ac:dyDescent="0.3">
      <c r="E17866"/>
    </row>
    <row r="17867" spans="5:5" x14ac:dyDescent="0.3">
      <c r="E17867"/>
    </row>
    <row r="17868" spans="5:5" x14ac:dyDescent="0.3">
      <c r="E17868"/>
    </row>
    <row r="17869" spans="5:5" x14ac:dyDescent="0.3">
      <c r="E17869"/>
    </row>
    <row r="17870" spans="5:5" x14ac:dyDescent="0.3">
      <c r="E17870"/>
    </row>
    <row r="17871" spans="5:5" x14ac:dyDescent="0.3">
      <c r="E17871"/>
    </row>
    <row r="17872" spans="5:5" x14ac:dyDescent="0.3">
      <c r="E17872"/>
    </row>
    <row r="17873" spans="5:5" x14ac:dyDescent="0.3">
      <c r="E17873"/>
    </row>
    <row r="17874" spans="5:5" x14ac:dyDescent="0.3">
      <c r="E17874"/>
    </row>
    <row r="17875" spans="5:5" x14ac:dyDescent="0.3">
      <c r="E17875"/>
    </row>
    <row r="17876" spans="5:5" x14ac:dyDescent="0.3">
      <c r="E17876"/>
    </row>
    <row r="17877" spans="5:5" x14ac:dyDescent="0.3">
      <c r="E17877"/>
    </row>
    <row r="17878" spans="5:5" x14ac:dyDescent="0.3">
      <c r="E17878"/>
    </row>
    <row r="17879" spans="5:5" x14ac:dyDescent="0.3">
      <c r="E17879"/>
    </row>
    <row r="17880" spans="5:5" x14ac:dyDescent="0.3">
      <c r="E17880"/>
    </row>
    <row r="17881" spans="5:5" x14ac:dyDescent="0.3">
      <c r="E17881"/>
    </row>
    <row r="17882" spans="5:5" x14ac:dyDescent="0.3">
      <c r="E17882"/>
    </row>
    <row r="17883" spans="5:5" x14ac:dyDescent="0.3">
      <c r="E17883"/>
    </row>
    <row r="17884" spans="5:5" x14ac:dyDescent="0.3">
      <c r="E17884"/>
    </row>
    <row r="17885" spans="5:5" x14ac:dyDescent="0.3">
      <c r="E17885"/>
    </row>
    <row r="17886" spans="5:5" x14ac:dyDescent="0.3">
      <c r="E17886"/>
    </row>
    <row r="17887" spans="5:5" x14ac:dyDescent="0.3">
      <c r="E17887"/>
    </row>
    <row r="17888" spans="5:5" x14ac:dyDescent="0.3">
      <c r="E17888"/>
    </row>
    <row r="17889" spans="5:5" x14ac:dyDescent="0.3">
      <c r="E17889"/>
    </row>
    <row r="17890" spans="5:5" x14ac:dyDescent="0.3">
      <c r="E17890"/>
    </row>
    <row r="17891" spans="5:5" x14ac:dyDescent="0.3">
      <c r="E17891"/>
    </row>
    <row r="17892" spans="5:5" x14ac:dyDescent="0.3">
      <c r="E17892"/>
    </row>
    <row r="17893" spans="5:5" x14ac:dyDescent="0.3">
      <c r="E17893"/>
    </row>
    <row r="17894" spans="5:5" x14ac:dyDescent="0.3">
      <c r="E17894"/>
    </row>
    <row r="17895" spans="5:5" x14ac:dyDescent="0.3">
      <c r="E17895"/>
    </row>
    <row r="17896" spans="5:5" x14ac:dyDescent="0.3">
      <c r="E17896"/>
    </row>
    <row r="17897" spans="5:5" x14ac:dyDescent="0.3">
      <c r="E17897"/>
    </row>
    <row r="17898" spans="5:5" x14ac:dyDescent="0.3">
      <c r="E17898"/>
    </row>
    <row r="17899" spans="5:5" x14ac:dyDescent="0.3">
      <c r="E17899"/>
    </row>
    <row r="17900" spans="5:5" x14ac:dyDescent="0.3">
      <c r="E17900"/>
    </row>
    <row r="17901" spans="5:5" x14ac:dyDescent="0.3">
      <c r="E17901"/>
    </row>
    <row r="17902" spans="5:5" x14ac:dyDescent="0.3">
      <c r="E17902"/>
    </row>
    <row r="17903" spans="5:5" x14ac:dyDescent="0.3">
      <c r="E17903"/>
    </row>
    <row r="17904" spans="5:5" x14ac:dyDescent="0.3">
      <c r="E17904"/>
    </row>
    <row r="17905" spans="5:5" x14ac:dyDescent="0.3">
      <c r="E17905"/>
    </row>
    <row r="17906" spans="5:5" x14ac:dyDescent="0.3">
      <c r="E17906"/>
    </row>
    <row r="17907" spans="5:5" x14ac:dyDescent="0.3">
      <c r="E17907"/>
    </row>
    <row r="17908" spans="5:5" x14ac:dyDescent="0.3">
      <c r="E17908"/>
    </row>
    <row r="17909" spans="5:5" x14ac:dyDescent="0.3">
      <c r="E17909"/>
    </row>
    <row r="17910" spans="5:5" x14ac:dyDescent="0.3">
      <c r="E17910"/>
    </row>
    <row r="17911" spans="5:5" x14ac:dyDescent="0.3">
      <c r="E17911"/>
    </row>
    <row r="17912" spans="5:5" x14ac:dyDescent="0.3">
      <c r="E17912"/>
    </row>
    <row r="17913" spans="5:5" x14ac:dyDescent="0.3">
      <c r="E17913"/>
    </row>
    <row r="17914" spans="5:5" x14ac:dyDescent="0.3">
      <c r="E17914"/>
    </row>
    <row r="17915" spans="5:5" x14ac:dyDescent="0.3">
      <c r="E17915"/>
    </row>
    <row r="17916" spans="5:5" x14ac:dyDescent="0.3">
      <c r="E17916"/>
    </row>
    <row r="17917" spans="5:5" x14ac:dyDescent="0.3">
      <c r="E17917"/>
    </row>
    <row r="17918" spans="5:5" x14ac:dyDescent="0.3">
      <c r="E17918"/>
    </row>
    <row r="17919" spans="5:5" x14ac:dyDescent="0.3">
      <c r="E17919"/>
    </row>
    <row r="17920" spans="5:5" x14ac:dyDescent="0.3">
      <c r="E17920"/>
    </row>
    <row r="17921" spans="5:5" x14ac:dyDescent="0.3">
      <c r="E17921"/>
    </row>
    <row r="17922" spans="5:5" x14ac:dyDescent="0.3">
      <c r="E17922"/>
    </row>
    <row r="17923" spans="5:5" x14ac:dyDescent="0.3">
      <c r="E17923"/>
    </row>
    <row r="17924" spans="5:5" x14ac:dyDescent="0.3">
      <c r="E17924"/>
    </row>
    <row r="17925" spans="5:5" x14ac:dyDescent="0.3">
      <c r="E17925"/>
    </row>
    <row r="17926" spans="5:5" x14ac:dyDescent="0.3">
      <c r="E17926"/>
    </row>
    <row r="17927" spans="5:5" x14ac:dyDescent="0.3">
      <c r="E17927"/>
    </row>
    <row r="17928" spans="5:5" x14ac:dyDescent="0.3">
      <c r="E17928"/>
    </row>
    <row r="17929" spans="5:5" x14ac:dyDescent="0.3">
      <c r="E17929"/>
    </row>
    <row r="17930" spans="5:5" x14ac:dyDescent="0.3">
      <c r="E17930"/>
    </row>
    <row r="17931" spans="5:5" x14ac:dyDescent="0.3">
      <c r="E17931"/>
    </row>
    <row r="17932" spans="5:5" x14ac:dyDescent="0.3">
      <c r="E17932"/>
    </row>
    <row r="17933" spans="5:5" x14ac:dyDescent="0.3">
      <c r="E17933"/>
    </row>
    <row r="17934" spans="5:5" x14ac:dyDescent="0.3">
      <c r="E17934"/>
    </row>
    <row r="17935" spans="5:5" x14ac:dyDescent="0.3">
      <c r="E17935"/>
    </row>
    <row r="17936" spans="5:5" x14ac:dyDescent="0.3">
      <c r="E17936"/>
    </row>
    <row r="17937" spans="5:5" x14ac:dyDescent="0.3">
      <c r="E17937"/>
    </row>
    <row r="17938" spans="5:5" x14ac:dyDescent="0.3">
      <c r="E17938"/>
    </row>
    <row r="17939" spans="5:5" x14ac:dyDescent="0.3">
      <c r="E17939"/>
    </row>
    <row r="17940" spans="5:5" x14ac:dyDescent="0.3">
      <c r="E17940"/>
    </row>
    <row r="17941" spans="5:5" x14ac:dyDescent="0.3">
      <c r="E17941"/>
    </row>
    <row r="17942" spans="5:5" x14ac:dyDescent="0.3">
      <c r="E17942"/>
    </row>
    <row r="17943" spans="5:5" x14ac:dyDescent="0.3">
      <c r="E17943"/>
    </row>
    <row r="17944" spans="5:5" x14ac:dyDescent="0.3">
      <c r="E17944"/>
    </row>
    <row r="17945" spans="5:5" x14ac:dyDescent="0.3">
      <c r="E17945"/>
    </row>
    <row r="17946" spans="5:5" x14ac:dyDescent="0.3">
      <c r="E17946"/>
    </row>
    <row r="17947" spans="5:5" x14ac:dyDescent="0.3">
      <c r="E17947"/>
    </row>
    <row r="17948" spans="5:5" x14ac:dyDescent="0.3">
      <c r="E17948"/>
    </row>
    <row r="17949" spans="5:5" x14ac:dyDescent="0.3">
      <c r="E17949"/>
    </row>
    <row r="17950" spans="5:5" x14ac:dyDescent="0.3">
      <c r="E17950"/>
    </row>
    <row r="17951" spans="5:5" x14ac:dyDescent="0.3">
      <c r="E17951"/>
    </row>
    <row r="17952" spans="5:5" x14ac:dyDescent="0.3">
      <c r="E17952"/>
    </row>
    <row r="17953" spans="5:5" x14ac:dyDescent="0.3">
      <c r="E17953"/>
    </row>
    <row r="17954" spans="5:5" x14ac:dyDescent="0.3">
      <c r="E17954"/>
    </row>
    <row r="17955" spans="5:5" x14ac:dyDescent="0.3">
      <c r="E17955"/>
    </row>
    <row r="17956" spans="5:5" x14ac:dyDescent="0.3">
      <c r="E17956"/>
    </row>
    <row r="17957" spans="5:5" x14ac:dyDescent="0.3">
      <c r="E17957"/>
    </row>
    <row r="17958" spans="5:5" x14ac:dyDescent="0.3">
      <c r="E17958"/>
    </row>
    <row r="17959" spans="5:5" x14ac:dyDescent="0.3">
      <c r="E17959"/>
    </row>
    <row r="17960" spans="5:5" x14ac:dyDescent="0.3">
      <c r="E17960"/>
    </row>
    <row r="17961" spans="5:5" x14ac:dyDescent="0.3">
      <c r="E17961"/>
    </row>
    <row r="17962" spans="5:5" x14ac:dyDescent="0.3">
      <c r="E17962"/>
    </row>
    <row r="17963" spans="5:5" x14ac:dyDescent="0.3">
      <c r="E17963"/>
    </row>
    <row r="17964" spans="5:5" x14ac:dyDescent="0.3">
      <c r="E17964"/>
    </row>
    <row r="17965" spans="5:5" x14ac:dyDescent="0.3">
      <c r="E17965"/>
    </row>
    <row r="17966" spans="5:5" x14ac:dyDescent="0.3">
      <c r="E17966"/>
    </row>
    <row r="17967" spans="5:5" x14ac:dyDescent="0.3">
      <c r="E17967"/>
    </row>
    <row r="17968" spans="5:5" x14ac:dyDescent="0.3">
      <c r="E17968"/>
    </row>
    <row r="17969" spans="5:5" x14ac:dyDescent="0.3">
      <c r="E17969"/>
    </row>
    <row r="17970" spans="5:5" x14ac:dyDescent="0.3">
      <c r="E17970"/>
    </row>
    <row r="17971" spans="5:5" x14ac:dyDescent="0.3">
      <c r="E17971"/>
    </row>
    <row r="17972" spans="5:5" x14ac:dyDescent="0.3">
      <c r="E17972"/>
    </row>
    <row r="17973" spans="5:5" x14ac:dyDescent="0.3">
      <c r="E17973"/>
    </row>
    <row r="17974" spans="5:5" x14ac:dyDescent="0.3">
      <c r="E17974"/>
    </row>
    <row r="17975" spans="5:5" x14ac:dyDescent="0.3">
      <c r="E17975"/>
    </row>
    <row r="17976" spans="5:5" x14ac:dyDescent="0.3">
      <c r="E17976"/>
    </row>
    <row r="17977" spans="5:5" x14ac:dyDescent="0.3">
      <c r="E17977"/>
    </row>
    <row r="17978" spans="5:5" x14ac:dyDescent="0.3">
      <c r="E17978"/>
    </row>
    <row r="17979" spans="5:5" x14ac:dyDescent="0.3">
      <c r="E17979"/>
    </row>
    <row r="17980" spans="5:5" x14ac:dyDescent="0.3">
      <c r="E17980"/>
    </row>
    <row r="17981" spans="5:5" x14ac:dyDescent="0.3">
      <c r="E17981"/>
    </row>
    <row r="17982" spans="5:5" x14ac:dyDescent="0.3">
      <c r="E17982"/>
    </row>
    <row r="17983" spans="5:5" x14ac:dyDescent="0.3">
      <c r="E17983"/>
    </row>
    <row r="17984" spans="5:5" x14ac:dyDescent="0.3">
      <c r="E17984"/>
    </row>
    <row r="17985" spans="5:5" x14ac:dyDescent="0.3">
      <c r="E17985"/>
    </row>
    <row r="17986" spans="5:5" x14ac:dyDescent="0.3">
      <c r="E17986"/>
    </row>
    <row r="17987" spans="5:5" x14ac:dyDescent="0.3">
      <c r="E17987"/>
    </row>
    <row r="17988" spans="5:5" x14ac:dyDescent="0.3">
      <c r="E17988"/>
    </row>
    <row r="17989" spans="5:5" x14ac:dyDescent="0.3">
      <c r="E17989"/>
    </row>
    <row r="17990" spans="5:5" x14ac:dyDescent="0.3">
      <c r="E17990"/>
    </row>
    <row r="17991" spans="5:5" x14ac:dyDescent="0.3">
      <c r="E17991"/>
    </row>
    <row r="17992" spans="5:5" x14ac:dyDescent="0.3">
      <c r="E17992"/>
    </row>
    <row r="17993" spans="5:5" x14ac:dyDescent="0.3">
      <c r="E17993"/>
    </row>
    <row r="17994" spans="5:5" x14ac:dyDescent="0.3">
      <c r="E17994"/>
    </row>
    <row r="17995" spans="5:5" x14ac:dyDescent="0.3">
      <c r="E17995"/>
    </row>
    <row r="17996" spans="5:5" x14ac:dyDescent="0.3">
      <c r="E17996"/>
    </row>
    <row r="17997" spans="5:5" x14ac:dyDescent="0.3">
      <c r="E17997"/>
    </row>
    <row r="17998" spans="5:5" x14ac:dyDescent="0.3">
      <c r="E17998"/>
    </row>
    <row r="17999" spans="5:5" x14ac:dyDescent="0.3">
      <c r="E17999"/>
    </row>
    <row r="18000" spans="5:5" x14ac:dyDescent="0.3">
      <c r="E18000"/>
    </row>
    <row r="18001" spans="5:5" x14ac:dyDescent="0.3">
      <c r="E18001"/>
    </row>
    <row r="18002" spans="5:5" x14ac:dyDescent="0.3">
      <c r="E18002"/>
    </row>
    <row r="18003" spans="5:5" x14ac:dyDescent="0.3">
      <c r="E18003"/>
    </row>
    <row r="18004" spans="5:5" x14ac:dyDescent="0.3">
      <c r="E18004"/>
    </row>
    <row r="18005" spans="5:5" x14ac:dyDescent="0.3">
      <c r="E18005"/>
    </row>
    <row r="18006" spans="5:5" x14ac:dyDescent="0.3">
      <c r="E18006"/>
    </row>
    <row r="18007" spans="5:5" x14ac:dyDescent="0.3">
      <c r="E18007"/>
    </row>
    <row r="18008" spans="5:5" x14ac:dyDescent="0.3">
      <c r="E18008"/>
    </row>
    <row r="18009" spans="5:5" x14ac:dyDescent="0.3">
      <c r="E18009"/>
    </row>
    <row r="18010" spans="5:5" x14ac:dyDescent="0.3">
      <c r="E18010"/>
    </row>
    <row r="18011" spans="5:5" x14ac:dyDescent="0.3">
      <c r="E18011"/>
    </row>
    <row r="18012" spans="5:5" x14ac:dyDescent="0.3">
      <c r="E18012"/>
    </row>
    <row r="18013" spans="5:5" x14ac:dyDescent="0.3">
      <c r="E18013"/>
    </row>
    <row r="18014" spans="5:5" x14ac:dyDescent="0.3">
      <c r="E18014"/>
    </row>
    <row r="18015" spans="5:5" x14ac:dyDescent="0.3">
      <c r="E18015"/>
    </row>
    <row r="18016" spans="5:5" x14ac:dyDescent="0.3">
      <c r="E18016"/>
    </row>
    <row r="18017" spans="5:5" x14ac:dyDescent="0.3">
      <c r="E18017"/>
    </row>
    <row r="18018" spans="5:5" x14ac:dyDescent="0.3">
      <c r="E18018"/>
    </row>
    <row r="18019" spans="5:5" x14ac:dyDescent="0.3">
      <c r="E18019"/>
    </row>
    <row r="18020" spans="5:5" x14ac:dyDescent="0.3">
      <c r="E18020"/>
    </row>
    <row r="18021" spans="5:5" x14ac:dyDescent="0.3">
      <c r="E18021"/>
    </row>
    <row r="18022" spans="5:5" x14ac:dyDescent="0.3">
      <c r="E18022"/>
    </row>
    <row r="18023" spans="5:5" x14ac:dyDescent="0.3">
      <c r="E18023"/>
    </row>
    <row r="18024" spans="5:5" x14ac:dyDescent="0.3">
      <c r="E18024"/>
    </row>
    <row r="18025" spans="5:5" x14ac:dyDescent="0.3">
      <c r="E18025"/>
    </row>
    <row r="18026" spans="5:5" x14ac:dyDescent="0.3">
      <c r="E18026"/>
    </row>
    <row r="18027" spans="5:5" x14ac:dyDescent="0.3">
      <c r="E18027"/>
    </row>
    <row r="18028" spans="5:5" x14ac:dyDescent="0.3">
      <c r="E18028"/>
    </row>
    <row r="18029" spans="5:5" x14ac:dyDescent="0.3">
      <c r="E18029"/>
    </row>
    <row r="18030" spans="5:5" x14ac:dyDescent="0.3">
      <c r="E18030"/>
    </row>
    <row r="18031" spans="5:5" x14ac:dyDescent="0.3">
      <c r="E18031"/>
    </row>
    <row r="18032" spans="5:5" x14ac:dyDescent="0.3">
      <c r="E18032"/>
    </row>
    <row r="18033" spans="5:5" x14ac:dyDescent="0.3">
      <c r="E18033"/>
    </row>
    <row r="18034" spans="5:5" x14ac:dyDescent="0.3">
      <c r="E18034"/>
    </row>
    <row r="18035" spans="5:5" x14ac:dyDescent="0.3">
      <c r="E18035"/>
    </row>
    <row r="18036" spans="5:5" x14ac:dyDescent="0.3">
      <c r="E18036"/>
    </row>
    <row r="18037" spans="5:5" x14ac:dyDescent="0.3">
      <c r="E18037"/>
    </row>
    <row r="18038" spans="5:5" x14ac:dyDescent="0.3">
      <c r="E18038"/>
    </row>
    <row r="18039" spans="5:5" x14ac:dyDescent="0.3">
      <c r="E18039"/>
    </row>
    <row r="18040" spans="5:5" x14ac:dyDescent="0.3">
      <c r="E18040"/>
    </row>
    <row r="18041" spans="5:5" x14ac:dyDescent="0.3">
      <c r="E18041"/>
    </row>
    <row r="18042" spans="5:5" x14ac:dyDescent="0.3">
      <c r="E18042"/>
    </row>
    <row r="18043" spans="5:5" x14ac:dyDescent="0.3">
      <c r="E18043"/>
    </row>
    <row r="18044" spans="5:5" x14ac:dyDescent="0.3">
      <c r="E18044"/>
    </row>
    <row r="18045" spans="5:5" x14ac:dyDescent="0.3">
      <c r="E18045"/>
    </row>
    <row r="18046" spans="5:5" x14ac:dyDescent="0.3">
      <c r="E18046"/>
    </row>
    <row r="18047" spans="5:5" x14ac:dyDescent="0.3">
      <c r="E18047"/>
    </row>
    <row r="18048" spans="5:5" x14ac:dyDescent="0.3">
      <c r="E18048"/>
    </row>
    <row r="18049" spans="5:5" x14ac:dyDescent="0.3">
      <c r="E18049"/>
    </row>
    <row r="18050" spans="5:5" x14ac:dyDescent="0.3">
      <c r="E18050"/>
    </row>
    <row r="18051" spans="5:5" x14ac:dyDescent="0.3">
      <c r="E18051"/>
    </row>
    <row r="18052" spans="5:5" x14ac:dyDescent="0.3">
      <c r="E18052"/>
    </row>
    <row r="18053" spans="5:5" x14ac:dyDescent="0.3">
      <c r="E18053"/>
    </row>
    <row r="18054" spans="5:5" x14ac:dyDescent="0.3">
      <c r="E18054"/>
    </row>
    <row r="18055" spans="5:5" x14ac:dyDescent="0.3">
      <c r="E18055"/>
    </row>
    <row r="18056" spans="5:5" x14ac:dyDescent="0.3">
      <c r="E18056"/>
    </row>
    <row r="18057" spans="5:5" x14ac:dyDescent="0.3">
      <c r="E18057"/>
    </row>
    <row r="18058" spans="5:5" x14ac:dyDescent="0.3">
      <c r="E18058"/>
    </row>
    <row r="18059" spans="5:5" x14ac:dyDescent="0.3">
      <c r="E18059"/>
    </row>
    <row r="18060" spans="5:5" x14ac:dyDescent="0.3">
      <c r="E18060"/>
    </row>
    <row r="18061" spans="5:5" x14ac:dyDescent="0.3">
      <c r="E18061"/>
    </row>
    <row r="18062" spans="5:5" x14ac:dyDescent="0.3">
      <c r="E18062"/>
    </row>
    <row r="18063" spans="5:5" x14ac:dyDescent="0.3">
      <c r="E18063"/>
    </row>
    <row r="18064" spans="5:5" x14ac:dyDescent="0.3">
      <c r="E18064"/>
    </row>
    <row r="18065" spans="5:5" x14ac:dyDescent="0.3">
      <c r="E18065"/>
    </row>
    <row r="18066" spans="5:5" x14ac:dyDescent="0.3">
      <c r="E18066"/>
    </row>
    <row r="18067" spans="5:5" x14ac:dyDescent="0.3">
      <c r="E18067"/>
    </row>
    <row r="18068" spans="5:5" x14ac:dyDescent="0.3">
      <c r="E18068"/>
    </row>
    <row r="18069" spans="5:5" x14ac:dyDescent="0.3">
      <c r="E18069"/>
    </row>
    <row r="18070" spans="5:5" x14ac:dyDescent="0.3">
      <c r="E18070"/>
    </row>
    <row r="18071" spans="5:5" x14ac:dyDescent="0.3">
      <c r="E18071"/>
    </row>
    <row r="18072" spans="5:5" x14ac:dyDescent="0.3">
      <c r="E18072"/>
    </row>
    <row r="18073" spans="5:5" x14ac:dyDescent="0.3">
      <c r="E18073"/>
    </row>
    <row r="18074" spans="5:5" x14ac:dyDescent="0.3">
      <c r="E18074"/>
    </row>
    <row r="18075" spans="5:5" x14ac:dyDescent="0.3">
      <c r="E18075"/>
    </row>
    <row r="18076" spans="5:5" x14ac:dyDescent="0.3">
      <c r="E18076"/>
    </row>
    <row r="18077" spans="5:5" x14ac:dyDescent="0.3">
      <c r="E18077"/>
    </row>
    <row r="18078" spans="5:5" x14ac:dyDescent="0.3">
      <c r="E18078"/>
    </row>
    <row r="18079" spans="5:5" x14ac:dyDescent="0.3">
      <c r="E18079"/>
    </row>
    <row r="18080" spans="5:5" x14ac:dyDescent="0.3">
      <c r="E18080"/>
    </row>
    <row r="18081" spans="5:5" x14ac:dyDescent="0.3">
      <c r="E18081"/>
    </row>
    <row r="18082" spans="5:5" x14ac:dyDescent="0.3">
      <c r="E18082"/>
    </row>
    <row r="18083" spans="5:5" x14ac:dyDescent="0.3">
      <c r="E18083"/>
    </row>
    <row r="18084" spans="5:5" x14ac:dyDescent="0.3">
      <c r="E18084"/>
    </row>
    <row r="18085" spans="5:5" x14ac:dyDescent="0.3">
      <c r="E18085"/>
    </row>
    <row r="18086" spans="5:5" x14ac:dyDescent="0.3">
      <c r="E18086"/>
    </row>
    <row r="18087" spans="5:5" x14ac:dyDescent="0.3">
      <c r="E18087"/>
    </row>
    <row r="18088" spans="5:5" x14ac:dyDescent="0.3">
      <c r="E18088"/>
    </row>
    <row r="18089" spans="5:5" x14ac:dyDescent="0.3">
      <c r="E18089"/>
    </row>
    <row r="18090" spans="5:5" x14ac:dyDescent="0.3">
      <c r="E18090"/>
    </row>
    <row r="18091" spans="5:5" x14ac:dyDescent="0.3">
      <c r="E18091"/>
    </row>
    <row r="18092" spans="5:5" x14ac:dyDescent="0.3">
      <c r="E18092"/>
    </row>
    <row r="18093" spans="5:5" x14ac:dyDescent="0.3">
      <c r="E18093"/>
    </row>
    <row r="18094" spans="5:5" x14ac:dyDescent="0.3">
      <c r="E18094"/>
    </row>
    <row r="18095" spans="5:5" x14ac:dyDescent="0.3">
      <c r="E18095"/>
    </row>
    <row r="18096" spans="5:5" x14ac:dyDescent="0.3">
      <c r="E18096"/>
    </row>
    <row r="18097" spans="5:5" x14ac:dyDescent="0.3">
      <c r="E18097"/>
    </row>
    <row r="18098" spans="5:5" x14ac:dyDescent="0.3">
      <c r="E18098"/>
    </row>
    <row r="18099" spans="5:5" x14ac:dyDescent="0.3">
      <c r="E18099"/>
    </row>
    <row r="18100" spans="5:5" x14ac:dyDescent="0.3">
      <c r="E18100"/>
    </row>
    <row r="18101" spans="5:5" x14ac:dyDescent="0.3">
      <c r="E18101"/>
    </row>
    <row r="18102" spans="5:5" x14ac:dyDescent="0.3">
      <c r="E18102"/>
    </row>
    <row r="18103" spans="5:5" x14ac:dyDescent="0.3">
      <c r="E18103"/>
    </row>
    <row r="18104" spans="5:5" x14ac:dyDescent="0.3">
      <c r="E18104"/>
    </row>
    <row r="18105" spans="5:5" x14ac:dyDescent="0.3">
      <c r="E18105"/>
    </row>
    <row r="18106" spans="5:5" x14ac:dyDescent="0.3">
      <c r="E18106"/>
    </row>
    <row r="18107" spans="5:5" x14ac:dyDescent="0.3">
      <c r="E18107"/>
    </row>
    <row r="18108" spans="5:5" x14ac:dyDescent="0.3">
      <c r="E18108"/>
    </row>
    <row r="18109" spans="5:5" x14ac:dyDescent="0.3">
      <c r="E18109"/>
    </row>
    <row r="18110" spans="5:5" x14ac:dyDescent="0.3">
      <c r="E18110"/>
    </row>
    <row r="18111" spans="5:5" x14ac:dyDescent="0.3">
      <c r="E18111"/>
    </row>
    <row r="18112" spans="5:5" x14ac:dyDescent="0.3">
      <c r="E18112"/>
    </row>
    <row r="18113" spans="5:5" x14ac:dyDescent="0.3">
      <c r="E18113"/>
    </row>
    <row r="18114" spans="5:5" x14ac:dyDescent="0.3">
      <c r="E18114"/>
    </row>
    <row r="18115" spans="5:5" x14ac:dyDescent="0.3">
      <c r="E18115"/>
    </row>
    <row r="18116" spans="5:5" x14ac:dyDescent="0.3">
      <c r="E18116"/>
    </row>
    <row r="18117" spans="5:5" x14ac:dyDescent="0.3">
      <c r="E18117"/>
    </row>
    <row r="18118" spans="5:5" x14ac:dyDescent="0.3">
      <c r="E18118"/>
    </row>
    <row r="18119" spans="5:5" x14ac:dyDescent="0.3">
      <c r="E18119"/>
    </row>
    <row r="18120" spans="5:5" x14ac:dyDescent="0.3">
      <c r="E18120"/>
    </row>
    <row r="18121" spans="5:5" x14ac:dyDescent="0.3">
      <c r="E18121"/>
    </row>
    <row r="18122" spans="5:5" x14ac:dyDescent="0.3">
      <c r="E18122"/>
    </row>
    <row r="18123" spans="5:5" x14ac:dyDescent="0.3">
      <c r="E18123"/>
    </row>
    <row r="18124" spans="5:5" x14ac:dyDescent="0.3">
      <c r="E18124"/>
    </row>
    <row r="18125" spans="5:5" x14ac:dyDescent="0.3">
      <c r="E18125"/>
    </row>
    <row r="18126" spans="5:5" x14ac:dyDescent="0.3">
      <c r="E18126"/>
    </row>
    <row r="18127" spans="5:5" x14ac:dyDescent="0.3">
      <c r="E18127"/>
    </row>
    <row r="18128" spans="5:5" x14ac:dyDescent="0.3">
      <c r="E18128"/>
    </row>
    <row r="18129" spans="5:5" x14ac:dyDescent="0.3">
      <c r="E18129"/>
    </row>
    <row r="18130" spans="5:5" x14ac:dyDescent="0.3">
      <c r="E18130"/>
    </row>
    <row r="18131" spans="5:5" x14ac:dyDescent="0.3">
      <c r="E18131"/>
    </row>
    <row r="18132" spans="5:5" x14ac:dyDescent="0.3">
      <c r="E18132"/>
    </row>
    <row r="18133" spans="5:5" x14ac:dyDescent="0.3">
      <c r="E18133"/>
    </row>
    <row r="18134" spans="5:5" x14ac:dyDescent="0.3">
      <c r="E18134"/>
    </row>
    <row r="18135" spans="5:5" x14ac:dyDescent="0.3">
      <c r="E18135"/>
    </row>
    <row r="18136" spans="5:5" x14ac:dyDescent="0.3">
      <c r="E18136"/>
    </row>
    <row r="18137" spans="5:5" x14ac:dyDescent="0.3">
      <c r="E18137"/>
    </row>
    <row r="18138" spans="5:5" x14ac:dyDescent="0.3">
      <c r="E18138"/>
    </row>
    <row r="18139" spans="5:5" x14ac:dyDescent="0.3">
      <c r="E18139"/>
    </row>
    <row r="18140" spans="5:5" x14ac:dyDescent="0.3">
      <c r="E18140"/>
    </row>
    <row r="18141" spans="5:5" x14ac:dyDescent="0.3">
      <c r="E18141"/>
    </row>
    <row r="18142" spans="5:5" x14ac:dyDescent="0.3">
      <c r="E18142"/>
    </row>
    <row r="18143" spans="5:5" x14ac:dyDescent="0.3">
      <c r="E18143"/>
    </row>
    <row r="18144" spans="5:5" x14ac:dyDescent="0.3">
      <c r="E18144"/>
    </row>
    <row r="18145" spans="5:5" x14ac:dyDescent="0.3">
      <c r="E18145"/>
    </row>
    <row r="18146" spans="5:5" x14ac:dyDescent="0.3">
      <c r="E18146"/>
    </row>
    <row r="18147" spans="5:5" x14ac:dyDescent="0.3">
      <c r="E18147"/>
    </row>
    <row r="18148" spans="5:5" x14ac:dyDescent="0.3">
      <c r="E18148"/>
    </row>
    <row r="18149" spans="5:5" x14ac:dyDescent="0.3">
      <c r="E18149"/>
    </row>
    <row r="18150" spans="5:5" x14ac:dyDescent="0.3">
      <c r="E18150"/>
    </row>
    <row r="18151" spans="5:5" x14ac:dyDescent="0.3">
      <c r="E18151"/>
    </row>
    <row r="18152" spans="5:5" x14ac:dyDescent="0.3">
      <c r="E18152"/>
    </row>
    <row r="18153" spans="5:5" x14ac:dyDescent="0.3">
      <c r="E18153"/>
    </row>
    <row r="18154" spans="5:5" x14ac:dyDescent="0.3">
      <c r="E18154"/>
    </row>
    <row r="18155" spans="5:5" x14ac:dyDescent="0.3">
      <c r="E18155"/>
    </row>
    <row r="18156" spans="5:5" x14ac:dyDescent="0.3">
      <c r="E18156"/>
    </row>
    <row r="18157" spans="5:5" x14ac:dyDescent="0.3">
      <c r="E18157"/>
    </row>
    <row r="18158" spans="5:5" x14ac:dyDescent="0.3">
      <c r="E18158"/>
    </row>
    <row r="18159" spans="5:5" x14ac:dyDescent="0.3">
      <c r="E18159"/>
    </row>
    <row r="18160" spans="5:5" x14ac:dyDescent="0.3">
      <c r="E18160"/>
    </row>
    <row r="18161" spans="5:5" x14ac:dyDescent="0.3">
      <c r="E18161"/>
    </row>
    <row r="18162" spans="5:5" x14ac:dyDescent="0.3">
      <c r="E18162"/>
    </row>
    <row r="18163" spans="5:5" x14ac:dyDescent="0.3">
      <c r="E18163"/>
    </row>
    <row r="18164" spans="5:5" x14ac:dyDescent="0.3">
      <c r="E18164"/>
    </row>
    <row r="18165" spans="5:5" x14ac:dyDescent="0.3">
      <c r="E18165"/>
    </row>
    <row r="18166" spans="5:5" x14ac:dyDescent="0.3">
      <c r="E18166"/>
    </row>
    <row r="18167" spans="5:5" x14ac:dyDescent="0.3">
      <c r="E18167"/>
    </row>
    <row r="18168" spans="5:5" x14ac:dyDescent="0.3">
      <c r="E18168"/>
    </row>
    <row r="18169" spans="5:5" x14ac:dyDescent="0.3">
      <c r="E18169"/>
    </row>
    <row r="18170" spans="5:5" x14ac:dyDescent="0.3">
      <c r="E18170"/>
    </row>
    <row r="18171" spans="5:5" x14ac:dyDescent="0.3">
      <c r="E18171"/>
    </row>
    <row r="18172" spans="5:5" x14ac:dyDescent="0.3">
      <c r="E18172"/>
    </row>
    <row r="18173" spans="5:5" x14ac:dyDescent="0.3">
      <c r="E18173"/>
    </row>
    <row r="18174" spans="5:5" x14ac:dyDescent="0.3">
      <c r="E18174"/>
    </row>
    <row r="18175" spans="5:5" x14ac:dyDescent="0.3">
      <c r="E18175"/>
    </row>
    <row r="18176" spans="5:5" x14ac:dyDescent="0.3">
      <c r="E18176"/>
    </row>
    <row r="18177" spans="5:5" x14ac:dyDescent="0.3">
      <c r="E18177"/>
    </row>
    <row r="18178" spans="5:5" x14ac:dyDescent="0.3">
      <c r="E18178"/>
    </row>
    <row r="18179" spans="5:5" x14ac:dyDescent="0.3">
      <c r="E18179"/>
    </row>
    <row r="18180" spans="5:5" x14ac:dyDescent="0.3">
      <c r="E18180"/>
    </row>
    <row r="18181" spans="5:5" x14ac:dyDescent="0.3">
      <c r="E18181"/>
    </row>
    <row r="18182" spans="5:5" x14ac:dyDescent="0.3">
      <c r="E18182"/>
    </row>
    <row r="18183" spans="5:5" x14ac:dyDescent="0.3">
      <c r="E18183"/>
    </row>
    <row r="18184" spans="5:5" x14ac:dyDescent="0.3">
      <c r="E18184"/>
    </row>
    <row r="18185" spans="5:5" x14ac:dyDescent="0.3">
      <c r="E18185"/>
    </row>
    <row r="18186" spans="5:5" x14ac:dyDescent="0.3">
      <c r="E18186"/>
    </row>
    <row r="18187" spans="5:5" x14ac:dyDescent="0.3">
      <c r="E18187"/>
    </row>
    <row r="18188" spans="5:5" x14ac:dyDescent="0.3">
      <c r="E18188"/>
    </row>
    <row r="18189" spans="5:5" x14ac:dyDescent="0.3">
      <c r="E18189"/>
    </row>
    <row r="18190" spans="5:5" x14ac:dyDescent="0.3">
      <c r="E18190"/>
    </row>
    <row r="18191" spans="5:5" x14ac:dyDescent="0.3">
      <c r="E18191"/>
    </row>
    <row r="18192" spans="5:5" x14ac:dyDescent="0.3">
      <c r="E18192"/>
    </row>
    <row r="18193" spans="5:5" x14ac:dyDescent="0.3">
      <c r="E18193"/>
    </row>
    <row r="18194" spans="5:5" x14ac:dyDescent="0.3">
      <c r="E18194"/>
    </row>
    <row r="18195" spans="5:5" x14ac:dyDescent="0.3">
      <c r="E18195"/>
    </row>
    <row r="18196" spans="5:5" x14ac:dyDescent="0.3">
      <c r="E18196"/>
    </row>
    <row r="18197" spans="5:5" x14ac:dyDescent="0.3">
      <c r="E18197"/>
    </row>
    <row r="18198" spans="5:5" x14ac:dyDescent="0.3">
      <c r="E18198"/>
    </row>
    <row r="18199" spans="5:5" x14ac:dyDescent="0.3">
      <c r="E18199"/>
    </row>
    <row r="18200" spans="5:5" x14ac:dyDescent="0.3">
      <c r="E18200"/>
    </row>
    <row r="18201" spans="5:5" x14ac:dyDescent="0.3">
      <c r="E18201"/>
    </row>
    <row r="18202" spans="5:5" x14ac:dyDescent="0.3">
      <c r="E18202"/>
    </row>
    <row r="18203" spans="5:5" x14ac:dyDescent="0.3">
      <c r="E18203"/>
    </row>
    <row r="18204" spans="5:5" x14ac:dyDescent="0.3">
      <c r="E18204"/>
    </row>
    <row r="18205" spans="5:5" x14ac:dyDescent="0.3">
      <c r="E18205"/>
    </row>
    <row r="18206" spans="5:5" x14ac:dyDescent="0.3">
      <c r="E18206"/>
    </row>
    <row r="18207" spans="5:5" x14ac:dyDescent="0.3">
      <c r="E18207"/>
    </row>
    <row r="18208" spans="5:5" x14ac:dyDescent="0.3">
      <c r="E18208"/>
    </row>
    <row r="18209" spans="5:5" x14ac:dyDescent="0.3">
      <c r="E18209"/>
    </row>
    <row r="18210" spans="5:5" x14ac:dyDescent="0.3">
      <c r="E18210"/>
    </row>
    <row r="18211" spans="5:5" x14ac:dyDescent="0.3">
      <c r="E18211"/>
    </row>
    <row r="18212" spans="5:5" x14ac:dyDescent="0.3">
      <c r="E18212"/>
    </row>
    <row r="18213" spans="5:5" x14ac:dyDescent="0.3">
      <c r="E18213"/>
    </row>
    <row r="18214" spans="5:5" x14ac:dyDescent="0.3">
      <c r="E18214"/>
    </row>
    <row r="18215" spans="5:5" x14ac:dyDescent="0.3">
      <c r="E18215"/>
    </row>
    <row r="18216" spans="5:5" x14ac:dyDescent="0.3">
      <c r="E18216"/>
    </row>
    <row r="18217" spans="5:5" x14ac:dyDescent="0.3">
      <c r="E18217"/>
    </row>
    <row r="18218" spans="5:5" x14ac:dyDescent="0.3">
      <c r="E18218"/>
    </row>
    <row r="18219" spans="5:5" x14ac:dyDescent="0.3">
      <c r="E18219"/>
    </row>
    <row r="18220" spans="5:5" x14ac:dyDescent="0.3">
      <c r="E18220"/>
    </row>
    <row r="18221" spans="5:5" x14ac:dyDescent="0.3">
      <c r="E18221"/>
    </row>
    <row r="18222" spans="5:5" x14ac:dyDescent="0.3">
      <c r="E18222"/>
    </row>
    <row r="18223" spans="5:5" x14ac:dyDescent="0.3">
      <c r="E18223"/>
    </row>
    <row r="18224" spans="5:5" x14ac:dyDescent="0.3">
      <c r="E18224"/>
    </row>
    <row r="18225" spans="5:5" x14ac:dyDescent="0.3">
      <c r="E18225"/>
    </row>
    <row r="18226" spans="5:5" x14ac:dyDescent="0.3">
      <c r="E18226"/>
    </row>
    <row r="18227" spans="5:5" x14ac:dyDescent="0.3">
      <c r="E18227"/>
    </row>
    <row r="18228" spans="5:5" x14ac:dyDescent="0.3">
      <c r="E18228"/>
    </row>
    <row r="18229" spans="5:5" x14ac:dyDescent="0.3">
      <c r="E18229"/>
    </row>
    <row r="18230" spans="5:5" x14ac:dyDescent="0.3">
      <c r="E18230"/>
    </row>
    <row r="18231" spans="5:5" x14ac:dyDescent="0.3">
      <c r="E18231"/>
    </row>
    <row r="18232" spans="5:5" x14ac:dyDescent="0.3">
      <c r="E18232"/>
    </row>
    <row r="18233" spans="5:5" x14ac:dyDescent="0.3">
      <c r="E18233"/>
    </row>
    <row r="18234" spans="5:5" x14ac:dyDescent="0.3">
      <c r="E18234"/>
    </row>
    <row r="18235" spans="5:5" x14ac:dyDescent="0.3">
      <c r="E18235"/>
    </row>
    <row r="18236" spans="5:5" x14ac:dyDescent="0.3">
      <c r="E18236"/>
    </row>
    <row r="18237" spans="5:5" x14ac:dyDescent="0.3">
      <c r="E18237"/>
    </row>
    <row r="18238" spans="5:5" x14ac:dyDescent="0.3">
      <c r="E18238"/>
    </row>
    <row r="18239" spans="5:5" x14ac:dyDescent="0.3">
      <c r="E18239"/>
    </row>
    <row r="18240" spans="5:5" x14ac:dyDescent="0.3">
      <c r="E18240"/>
    </row>
    <row r="18241" spans="5:5" x14ac:dyDescent="0.3">
      <c r="E18241"/>
    </row>
    <row r="18242" spans="5:5" x14ac:dyDescent="0.3">
      <c r="E18242"/>
    </row>
    <row r="18243" spans="5:5" x14ac:dyDescent="0.3">
      <c r="E18243"/>
    </row>
    <row r="18244" spans="5:5" x14ac:dyDescent="0.3">
      <c r="E18244"/>
    </row>
    <row r="18245" spans="5:5" x14ac:dyDescent="0.3">
      <c r="E18245"/>
    </row>
    <row r="18246" spans="5:5" x14ac:dyDescent="0.3">
      <c r="E18246"/>
    </row>
    <row r="18247" spans="5:5" x14ac:dyDescent="0.3">
      <c r="E18247"/>
    </row>
    <row r="18248" spans="5:5" x14ac:dyDescent="0.3">
      <c r="E18248"/>
    </row>
    <row r="18249" spans="5:5" x14ac:dyDescent="0.3">
      <c r="E18249"/>
    </row>
    <row r="18250" spans="5:5" x14ac:dyDescent="0.3">
      <c r="E18250"/>
    </row>
    <row r="18251" spans="5:5" x14ac:dyDescent="0.3">
      <c r="E18251"/>
    </row>
    <row r="18252" spans="5:5" x14ac:dyDescent="0.3">
      <c r="E18252"/>
    </row>
    <row r="18253" spans="5:5" x14ac:dyDescent="0.3">
      <c r="E18253"/>
    </row>
    <row r="18254" spans="5:5" x14ac:dyDescent="0.3">
      <c r="E18254"/>
    </row>
    <row r="18255" spans="5:5" x14ac:dyDescent="0.3">
      <c r="E18255"/>
    </row>
    <row r="18256" spans="5:5" x14ac:dyDescent="0.3">
      <c r="E18256"/>
    </row>
    <row r="18257" spans="5:5" x14ac:dyDescent="0.3">
      <c r="E18257"/>
    </row>
    <row r="18258" spans="5:5" x14ac:dyDescent="0.3">
      <c r="E18258"/>
    </row>
    <row r="18259" spans="5:5" x14ac:dyDescent="0.3">
      <c r="E18259"/>
    </row>
    <row r="18260" spans="5:5" x14ac:dyDescent="0.3">
      <c r="E18260"/>
    </row>
    <row r="18261" spans="5:5" x14ac:dyDescent="0.3">
      <c r="E18261"/>
    </row>
    <row r="18262" spans="5:5" x14ac:dyDescent="0.3">
      <c r="E18262"/>
    </row>
    <row r="18263" spans="5:5" x14ac:dyDescent="0.3">
      <c r="E18263"/>
    </row>
    <row r="18264" spans="5:5" x14ac:dyDescent="0.3">
      <c r="E18264"/>
    </row>
    <row r="18265" spans="5:5" x14ac:dyDescent="0.3">
      <c r="E18265"/>
    </row>
    <row r="18266" spans="5:5" x14ac:dyDescent="0.3">
      <c r="E18266"/>
    </row>
    <row r="18267" spans="5:5" x14ac:dyDescent="0.3">
      <c r="E18267"/>
    </row>
    <row r="18268" spans="5:5" x14ac:dyDescent="0.3">
      <c r="E18268"/>
    </row>
    <row r="18269" spans="5:5" x14ac:dyDescent="0.3">
      <c r="E18269"/>
    </row>
    <row r="18270" spans="5:5" x14ac:dyDescent="0.3">
      <c r="E18270"/>
    </row>
    <row r="18271" spans="5:5" x14ac:dyDescent="0.3">
      <c r="E18271"/>
    </row>
    <row r="18272" spans="5:5" x14ac:dyDescent="0.3">
      <c r="E18272"/>
    </row>
    <row r="18273" spans="5:5" x14ac:dyDescent="0.3">
      <c r="E18273"/>
    </row>
    <row r="18274" spans="5:5" x14ac:dyDescent="0.3">
      <c r="E18274"/>
    </row>
    <row r="18275" spans="5:5" x14ac:dyDescent="0.3">
      <c r="E18275"/>
    </row>
    <row r="18276" spans="5:5" x14ac:dyDescent="0.3">
      <c r="E18276"/>
    </row>
    <row r="18277" spans="5:5" x14ac:dyDescent="0.3">
      <c r="E18277"/>
    </row>
    <row r="18278" spans="5:5" x14ac:dyDescent="0.3">
      <c r="E18278"/>
    </row>
    <row r="18279" spans="5:5" x14ac:dyDescent="0.3">
      <c r="E18279"/>
    </row>
    <row r="18280" spans="5:5" x14ac:dyDescent="0.3">
      <c r="E18280"/>
    </row>
    <row r="18281" spans="5:5" x14ac:dyDescent="0.3">
      <c r="E18281"/>
    </row>
    <row r="18282" spans="5:5" x14ac:dyDescent="0.3">
      <c r="E18282"/>
    </row>
    <row r="18283" spans="5:5" x14ac:dyDescent="0.3">
      <c r="E18283"/>
    </row>
    <row r="18284" spans="5:5" x14ac:dyDescent="0.3">
      <c r="E18284"/>
    </row>
    <row r="18285" spans="5:5" x14ac:dyDescent="0.3">
      <c r="E18285"/>
    </row>
    <row r="18286" spans="5:5" x14ac:dyDescent="0.3">
      <c r="E18286"/>
    </row>
    <row r="18287" spans="5:5" x14ac:dyDescent="0.3">
      <c r="E18287"/>
    </row>
    <row r="18288" spans="5:5" x14ac:dyDescent="0.3">
      <c r="E18288"/>
    </row>
    <row r="18289" spans="5:5" x14ac:dyDescent="0.3">
      <c r="E18289"/>
    </row>
    <row r="18290" spans="5:5" x14ac:dyDescent="0.3">
      <c r="E18290"/>
    </row>
    <row r="18291" spans="5:5" x14ac:dyDescent="0.3">
      <c r="E18291"/>
    </row>
    <row r="18292" spans="5:5" x14ac:dyDescent="0.3">
      <c r="E18292"/>
    </row>
    <row r="18293" spans="5:5" x14ac:dyDescent="0.3">
      <c r="E18293"/>
    </row>
    <row r="18294" spans="5:5" x14ac:dyDescent="0.3">
      <c r="E18294"/>
    </row>
    <row r="18295" spans="5:5" x14ac:dyDescent="0.3">
      <c r="E18295"/>
    </row>
    <row r="18296" spans="5:5" x14ac:dyDescent="0.3">
      <c r="E18296"/>
    </row>
    <row r="18297" spans="5:5" x14ac:dyDescent="0.3">
      <c r="E18297"/>
    </row>
    <row r="18298" spans="5:5" x14ac:dyDescent="0.3">
      <c r="E18298"/>
    </row>
    <row r="18299" spans="5:5" x14ac:dyDescent="0.3">
      <c r="E18299"/>
    </row>
    <row r="18300" spans="5:5" x14ac:dyDescent="0.3">
      <c r="E18300"/>
    </row>
    <row r="18301" spans="5:5" x14ac:dyDescent="0.3">
      <c r="E18301"/>
    </row>
    <row r="18302" spans="5:5" x14ac:dyDescent="0.3">
      <c r="E18302"/>
    </row>
    <row r="18303" spans="5:5" x14ac:dyDescent="0.3">
      <c r="E18303"/>
    </row>
    <row r="18304" spans="5:5" x14ac:dyDescent="0.3">
      <c r="E18304"/>
    </row>
    <row r="18305" spans="5:5" x14ac:dyDescent="0.3">
      <c r="E18305"/>
    </row>
    <row r="18306" spans="5:5" x14ac:dyDescent="0.3">
      <c r="E18306"/>
    </row>
    <row r="18307" spans="5:5" x14ac:dyDescent="0.3">
      <c r="E18307"/>
    </row>
    <row r="18308" spans="5:5" x14ac:dyDescent="0.3">
      <c r="E18308"/>
    </row>
    <row r="18309" spans="5:5" x14ac:dyDescent="0.3">
      <c r="E18309"/>
    </row>
    <row r="18310" spans="5:5" x14ac:dyDescent="0.3">
      <c r="E18310"/>
    </row>
    <row r="18311" spans="5:5" x14ac:dyDescent="0.3">
      <c r="E18311"/>
    </row>
    <row r="18312" spans="5:5" x14ac:dyDescent="0.3">
      <c r="E18312"/>
    </row>
    <row r="18313" spans="5:5" x14ac:dyDescent="0.3">
      <c r="E18313"/>
    </row>
    <row r="18314" spans="5:5" x14ac:dyDescent="0.3">
      <c r="E18314"/>
    </row>
    <row r="18315" spans="5:5" x14ac:dyDescent="0.3">
      <c r="E18315"/>
    </row>
    <row r="18316" spans="5:5" x14ac:dyDescent="0.3">
      <c r="E18316"/>
    </row>
    <row r="18317" spans="5:5" x14ac:dyDescent="0.3">
      <c r="E18317"/>
    </row>
    <row r="18318" spans="5:5" x14ac:dyDescent="0.3">
      <c r="E18318"/>
    </row>
    <row r="18319" spans="5:5" x14ac:dyDescent="0.3">
      <c r="E18319"/>
    </row>
    <row r="18320" spans="5:5" x14ac:dyDescent="0.3">
      <c r="E18320"/>
    </row>
    <row r="18321" spans="5:5" x14ac:dyDescent="0.3">
      <c r="E18321"/>
    </row>
    <row r="18322" spans="5:5" x14ac:dyDescent="0.3">
      <c r="E18322"/>
    </row>
    <row r="18323" spans="5:5" x14ac:dyDescent="0.3">
      <c r="E18323"/>
    </row>
    <row r="18324" spans="5:5" x14ac:dyDescent="0.3">
      <c r="E18324"/>
    </row>
    <row r="18325" spans="5:5" x14ac:dyDescent="0.3">
      <c r="E18325"/>
    </row>
    <row r="18326" spans="5:5" x14ac:dyDescent="0.3">
      <c r="E18326"/>
    </row>
    <row r="18327" spans="5:5" x14ac:dyDescent="0.3">
      <c r="E18327"/>
    </row>
    <row r="18328" spans="5:5" x14ac:dyDescent="0.3">
      <c r="E18328"/>
    </row>
    <row r="18329" spans="5:5" x14ac:dyDescent="0.3">
      <c r="E18329"/>
    </row>
    <row r="18330" spans="5:5" x14ac:dyDescent="0.3">
      <c r="E18330"/>
    </row>
    <row r="18331" spans="5:5" x14ac:dyDescent="0.3">
      <c r="E18331"/>
    </row>
    <row r="18332" spans="5:5" x14ac:dyDescent="0.3">
      <c r="E18332"/>
    </row>
    <row r="18333" spans="5:5" x14ac:dyDescent="0.3">
      <c r="E18333"/>
    </row>
    <row r="18334" spans="5:5" x14ac:dyDescent="0.3">
      <c r="E18334"/>
    </row>
    <row r="18335" spans="5:5" x14ac:dyDescent="0.3">
      <c r="E18335"/>
    </row>
    <row r="18336" spans="5:5" x14ac:dyDescent="0.3">
      <c r="E18336"/>
    </row>
    <row r="18337" spans="5:5" x14ac:dyDescent="0.3">
      <c r="E18337"/>
    </row>
    <row r="18338" spans="5:5" x14ac:dyDescent="0.3">
      <c r="E18338"/>
    </row>
    <row r="18339" spans="5:5" x14ac:dyDescent="0.3">
      <c r="E18339"/>
    </row>
    <row r="18340" spans="5:5" x14ac:dyDescent="0.3">
      <c r="E18340"/>
    </row>
    <row r="18341" spans="5:5" x14ac:dyDescent="0.3">
      <c r="E18341"/>
    </row>
    <row r="18342" spans="5:5" x14ac:dyDescent="0.3">
      <c r="E18342"/>
    </row>
    <row r="18343" spans="5:5" x14ac:dyDescent="0.3">
      <c r="E18343"/>
    </row>
    <row r="18344" spans="5:5" x14ac:dyDescent="0.3">
      <c r="E18344"/>
    </row>
    <row r="18345" spans="5:5" x14ac:dyDescent="0.3">
      <c r="E18345"/>
    </row>
    <row r="18346" spans="5:5" x14ac:dyDescent="0.3">
      <c r="E18346"/>
    </row>
    <row r="18347" spans="5:5" x14ac:dyDescent="0.3">
      <c r="E18347"/>
    </row>
    <row r="18348" spans="5:5" x14ac:dyDescent="0.3">
      <c r="E18348"/>
    </row>
    <row r="18349" spans="5:5" x14ac:dyDescent="0.3">
      <c r="E18349"/>
    </row>
    <row r="18350" spans="5:5" x14ac:dyDescent="0.3">
      <c r="E18350"/>
    </row>
    <row r="18351" spans="5:5" x14ac:dyDescent="0.3">
      <c r="E18351"/>
    </row>
    <row r="18352" spans="5:5" x14ac:dyDescent="0.3">
      <c r="E18352"/>
    </row>
    <row r="18353" spans="5:5" x14ac:dyDescent="0.3">
      <c r="E18353"/>
    </row>
    <row r="18354" spans="5:5" x14ac:dyDescent="0.3">
      <c r="E18354"/>
    </row>
    <row r="18355" spans="5:5" x14ac:dyDescent="0.3">
      <c r="E18355"/>
    </row>
    <row r="18356" spans="5:5" x14ac:dyDescent="0.3">
      <c r="E18356"/>
    </row>
    <row r="18357" spans="5:5" x14ac:dyDescent="0.3">
      <c r="E18357"/>
    </row>
    <row r="18358" spans="5:5" x14ac:dyDescent="0.3">
      <c r="E18358"/>
    </row>
    <row r="18359" spans="5:5" x14ac:dyDescent="0.3">
      <c r="E18359"/>
    </row>
    <row r="18360" spans="5:5" x14ac:dyDescent="0.3">
      <c r="E18360"/>
    </row>
    <row r="18361" spans="5:5" x14ac:dyDescent="0.3">
      <c r="E18361"/>
    </row>
    <row r="18362" spans="5:5" x14ac:dyDescent="0.3">
      <c r="E18362"/>
    </row>
    <row r="18363" spans="5:5" x14ac:dyDescent="0.3">
      <c r="E18363"/>
    </row>
    <row r="18364" spans="5:5" x14ac:dyDescent="0.3">
      <c r="E18364"/>
    </row>
    <row r="18365" spans="5:5" x14ac:dyDescent="0.3">
      <c r="E18365"/>
    </row>
    <row r="18366" spans="5:5" x14ac:dyDescent="0.3">
      <c r="E18366"/>
    </row>
    <row r="18367" spans="5:5" x14ac:dyDescent="0.3">
      <c r="E18367"/>
    </row>
    <row r="18368" spans="5:5" x14ac:dyDescent="0.3">
      <c r="E18368"/>
    </row>
    <row r="18369" spans="5:5" x14ac:dyDescent="0.3">
      <c r="E18369"/>
    </row>
    <row r="18370" spans="5:5" x14ac:dyDescent="0.3">
      <c r="E18370"/>
    </row>
    <row r="18371" spans="5:5" x14ac:dyDescent="0.3">
      <c r="E18371"/>
    </row>
    <row r="18372" spans="5:5" x14ac:dyDescent="0.3">
      <c r="E18372"/>
    </row>
    <row r="18373" spans="5:5" x14ac:dyDescent="0.3">
      <c r="E18373"/>
    </row>
    <row r="18374" spans="5:5" x14ac:dyDescent="0.3">
      <c r="E18374"/>
    </row>
    <row r="18375" spans="5:5" x14ac:dyDescent="0.3">
      <c r="E18375"/>
    </row>
    <row r="18376" spans="5:5" x14ac:dyDescent="0.3">
      <c r="E18376"/>
    </row>
    <row r="18377" spans="5:5" x14ac:dyDescent="0.3">
      <c r="E18377"/>
    </row>
    <row r="18378" spans="5:5" x14ac:dyDescent="0.3">
      <c r="E18378"/>
    </row>
    <row r="18379" spans="5:5" x14ac:dyDescent="0.3">
      <c r="E18379"/>
    </row>
    <row r="18380" spans="5:5" x14ac:dyDescent="0.3">
      <c r="E18380"/>
    </row>
    <row r="18381" spans="5:5" x14ac:dyDescent="0.3">
      <c r="E18381"/>
    </row>
    <row r="18382" spans="5:5" x14ac:dyDescent="0.3">
      <c r="E18382"/>
    </row>
    <row r="18383" spans="5:5" x14ac:dyDescent="0.3">
      <c r="E18383"/>
    </row>
    <row r="18384" spans="5:5" x14ac:dyDescent="0.3">
      <c r="E18384"/>
    </row>
    <row r="18385" spans="5:5" x14ac:dyDescent="0.3">
      <c r="E18385"/>
    </row>
    <row r="18386" spans="5:5" x14ac:dyDescent="0.3">
      <c r="E18386"/>
    </row>
    <row r="18387" spans="5:5" x14ac:dyDescent="0.3">
      <c r="E18387"/>
    </row>
    <row r="18388" spans="5:5" x14ac:dyDescent="0.3">
      <c r="E18388"/>
    </row>
    <row r="18389" spans="5:5" x14ac:dyDescent="0.3">
      <c r="E18389"/>
    </row>
    <row r="18390" spans="5:5" x14ac:dyDescent="0.3">
      <c r="E18390"/>
    </row>
    <row r="18391" spans="5:5" x14ac:dyDescent="0.3">
      <c r="E18391"/>
    </row>
    <row r="18392" spans="5:5" x14ac:dyDescent="0.3">
      <c r="E18392"/>
    </row>
    <row r="18393" spans="5:5" x14ac:dyDescent="0.3">
      <c r="E18393"/>
    </row>
    <row r="18394" spans="5:5" x14ac:dyDescent="0.3">
      <c r="E18394"/>
    </row>
    <row r="18395" spans="5:5" x14ac:dyDescent="0.3">
      <c r="E18395"/>
    </row>
    <row r="18396" spans="5:5" x14ac:dyDescent="0.3">
      <c r="E18396"/>
    </row>
    <row r="18397" spans="5:5" x14ac:dyDescent="0.3">
      <c r="E18397"/>
    </row>
    <row r="18398" spans="5:5" x14ac:dyDescent="0.3">
      <c r="E18398"/>
    </row>
    <row r="18399" spans="5:5" x14ac:dyDescent="0.3">
      <c r="E18399"/>
    </row>
    <row r="18400" spans="5:5" x14ac:dyDescent="0.3">
      <c r="E18400"/>
    </row>
    <row r="18401" spans="5:5" x14ac:dyDescent="0.3">
      <c r="E18401"/>
    </row>
    <row r="18402" spans="5:5" x14ac:dyDescent="0.3">
      <c r="E18402"/>
    </row>
    <row r="18403" spans="5:5" x14ac:dyDescent="0.3">
      <c r="E18403"/>
    </row>
    <row r="18404" spans="5:5" x14ac:dyDescent="0.3">
      <c r="E18404"/>
    </row>
    <row r="18405" spans="5:5" x14ac:dyDescent="0.3">
      <c r="E18405"/>
    </row>
    <row r="18406" spans="5:5" x14ac:dyDescent="0.3">
      <c r="E18406"/>
    </row>
    <row r="18407" spans="5:5" x14ac:dyDescent="0.3">
      <c r="E18407"/>
    </row>
    <row r="18408" spans="5:5" x14ac:dyDescent="0.3">
      <c r="E18408"/>
    </row>
    <row r="18409" spans="5:5" x14ac:dyDescent="0.3">
      <c r="E18409"/>
    </row>
    <row r="18410" spans="5:5" x14ac:dyDescent="0.3">
      <c r="E18410"/>
    </row>
    <row r="18411" spans="5:5" x14ac:dyDescent="0.3">
      <c r="E18411"/>
    </row>
    <row r="18412" spans="5:5" x14ac:dyDescent="0.3">
      <c r="E18412"/>
    </row>
    <row r="18413" spans="5:5" x14ac:dyDescent="0.3">
      <c r="E18413"/>
    </row>
    <row r="18414" spans="5:5" x14ac:dyDescent="0.3">
      <c r="E18414"/>
    </row>
    <row r="18415" spans="5:5" x14ac:dyDescent="0.3">
      <c r="E18415"/>
    </row>
    <row r="18416" spans="5:5" x14ac:dyDescent="0.3">
      <c r="E18416"/>
    </row>
    <row r="18417" spans="5:5" x14ac:dyDescent="0.3">
      <c r="E18417"/>
    </row>
    <row r="18418" spans="5:5" x14ac:dyDescent="0.3">
      <c r="E18418"/>
    </row>
    <row r="18419" spans="5:5" x14ac:dyDescent="0.3">
      <c r="E18419"/>
    </row>
    <row r="18420" spans="5:5" x14ac:dyDescent="0.3">
      <c r="E18420"/>
    </row>
    <row r="18421" spans="5:5" x14ac:dyDescent="0.3">
      <c r="E18421"/>
    </row>
    <row r="18422" spans="5:5" x14ac:dyDescent="0.3">
      <c r="E18422"/>
    </row>
    <row r="18423" spans="5:5" x14ac:dyDescent="0.3">
      <c r="E18423"/>
    </row>
    <row r="18424" spans="5:5" x14ac:dyDescent="0.3">
      <c r="E18424"/>
    </row>
    <row r="18425" spans="5:5" x14ac:dyDescent="0.3">
      <c r="E18425"/>
    </row>
    <row r="18426" spans="5:5" x14ac:dyDescent="0.3">
      <c r="E18426"/>
    </row>
    <row r="18427" spans="5:5" x14ac:dyDescent="0.3">
      <c r="E18427"/>
    </row>
    <row r="18428" spans="5:5" x14ac:dyDescent="0.3">
      <c r="E18428"/>
    </row>
    <row r="18429" spans="5:5" x14ac:dyDescent="0.3">
      <c r="E18429"/>
    </row>
    <row r="18430" spans="5:5" x14ac:dyDescent="0.3">
      <c r="E18430"/>
    </row>
    <row r="18431" spans="5:5" x14ac:dyDescent="0.3">
      <c r="E18431"/>
    </row>
    <row r="18432" spans="5:5" x14ac:dyDescent="0.3">
      <c r="E18432"/>
    </row>
    <row r="18433" spans="5:5" x14ac:dyDescent="0.3">
      <c r="E18433"/>
    </row>
    <row r="18434" spans="5:5" x14ac:dyDescent="0.3">
      <c r="E18434"/>
    </row>
    <row r="18435" spans="5:5" x14ac:dyDescent="0.3">
      <c r="E18435"/>
    </row>
    <row r="18436" spans="5:5" x14ac:dyDescent="0.3">
      <c r="E18436"/>
    </row>
    <row r="18437" spans="5:5" x14ac:dyDescent="0.3">
      <c r="E18437"/>
    </row>
    <row r="18438" spans="5:5" x14ac:dyDescent="0.3">
      <c r="E18438"/>
    </row>
    <row r="18439" spans="5:5" x14ac:dyDescent="0.3">
      <c r="E18439"/>
    </row>
    <row r="18440" spans="5:5" x14ac:dyDescent="0.3">
      <c r="E18440"/>
    </row>
    <row r="18441" spans="5:5" x14ac:dyDescent="0.3">
      <c r="E18441"/>
    </row>
    <row r="18442" spans="5:5" x14ac:dyDescent="0.3">
      <c r="E18442"/>
    </row>
    <row r="18443" spans="5:5" x14ac:dyDescent="0.3">
      <c r="E18443"/>
    </row>
    <row r="18444" spans="5:5" x14ac:dyDescent="0.3">
      <c r="E18444"/>
    </row>
    <row r="18445" spans="5:5" x14ac:dyDescent="0.3">
      <c r="E18445"/>
    </row>
    <row r="18446" spans="5:5" x14ac:dyDescent="0.3">
      <c r="E18446"/>
    </row>
    <row r="18447" spans="5:5" x14ac:dyDescent="0.3">
      <c r="E18447"/>
    </row>
    <row r="18448" spans="5:5" x14ac:dyDescent="0.3">
      <c r="E18448"/>
    </row>
    <row r="18449" spans="5:5" x14ac:dyDescent="0.3">
      <c r="E18449"/>
    </row>
    <row r="18450" spans="5:5" x14ac:dyDescent="0.3">
      <c r="E18450"/>
    </row>
    <row r="18451" spans="5:5" x14ac:dyDescent="0.3">
      <c r="E18451"/>
    </row>
    <row r="18452" spans="5:5" x14ac:dyDescent="0.3">
      <c r="E18452"/>
    </row>
    <row r="18453" spans="5:5" x14ac:dyDescent="0.3">
      <c r="E18453"/>
    </row>
    <row r="18454" spans="5:5" x14ac:dyDescent="0.3">
      <c r="E18454"/>
    </row>
    <row r="18455" spans="5:5" x14ac:dyDescent="0.3">
      <c r="E18455"/>
    </row>
    <row r="18456" spans="5:5" x14ac:dyDescent="0.3">
      <c r="E18456"/>
    </row>
    <row r="18457" spans="5:5" x14ac:dyDescent="0.3">
      <c r="E18457"/>
    </row>
    <row r="18458" spans="5:5" x14ac:dyDescent="0.3">
      <c r="E18458"/>
    </row>
    <row r="18459" spans="5:5" x14ac:dyDescent="0.3">
      <c r="E18459"/>
    </row>
    <row r="18460" spans="5:5" x14ac:dyDescent="0.3">
      <c r="E18460"/>
    </row>
    <row r="18461" spans="5:5" x14ac:dyDescent="0.3">
      <c r="E18461"/>
    </row>
    <row r="18462" spans="5:5" x14ac:dyDescent="0.3">
      <c r="E18462"/>
    </row>
    <row r="18463" spans="5:5" x14ac:dyDescent="0.3">
      <c r="E18463"/>
    </row>
    <row r="18464" spans="5:5" x14ac:dyDescent="0.3">
      <c r="E18464"/>
    </row>
    <row r="18465" spans="5:5" x14ac:dyDescent="0.3">
      <c r="E18465"/>
    </row>
    <row r="18466" spans="5:5" x14ac:dyDescent="0.3">
      <c r="E18466"/>
    </row>
    <row r="18467" spans="5:5" x14ac:dyDescent="0.3">
      <c r="E18467"/>
    </row>
    <row r="18468" spans="5:5" x14ac:dyDescent="0.3">
      <c r="E18468"/>
    </row>
    <row r="18469" spans="5:5" x14ac:dyDescent="0.3">
      <c r="E18469"/>
    </row>
    <row r="18470" spans="5:5" x14ac:dyDescent="0.3">
      <c r="E18470"/>
    </row>
    <row r="18471" spans="5:5" x14ac:dyDescent="0.3">
      <c r="E18471"/>
    </row>
    <row r="18472" spans="5:5" x14ac:dyDescent="0.3">
      <c r="E18472"/>
    </row>
    <row r="18473" spans="5:5" x14ac:dyDescent="0.3">
      <c r="E18473"/>
    </row>
    <row r="18474" spans="5:5" x14ac:dyDescent="0.3">
      <c r="E18474"/>
    </row>
    <row r="18475" spans="5:5" x14ac:dyDescent="0.3">
      <c r="E18475"/>
    </row>
    <row r="18476" spans="5:5" x14ac:dyDescent="0.3">
      <c r="E18476"/>
    </row>
    <row r="18477" spans="5:5" x14ac:dyDescent="0.3">
      <c r="E18477"/>
    </row>
    <row r="18478" spans="5:5" x14ac:dyDescent="0.3">
      <c r="E18478"/>
    </row>
    <row r="18479" spans="5:5" x14ac:dyDescent="0.3">
      <c r="E18479"/>
    </row>
    <row r="18480" spans="5:5" x14ac:dyDescent="0.3">
      <c r="E18480"/>
    </row>
    <row r="18481" spans="5:5" x14ac:dyDescent="0.3">
      <c r="E18481"/>
    </row>
    <row r="18482" spans="5:5" x14ac:dyDescent="0.3">
      <c r="E18482"/>
    </row>
    <row r="18483" spans="5:5" x14ac:dyDescent="0.3">
      <c r="E18483"/>
    </row>
    <row r="18484" spans="5:5" x14ac:dyDescent="0.3">
      <c r="E18484"/>
    </row>
    <row r="18485" spans="5:5" x14ac:dyDescent="0.3">
      <c r="E18485"/>
    </row>
    <row r="18486" spans="5:5" x14ac:dyDescent="0.3">
      <c r="E18486"/>
    </row>
    <row r="18487" spans="5:5" x14ac:dyDescent="0.3">
      <c r="E18487"/>
    </row>
    <row r="18488" spans="5:5" x14ac:dyDescent="0.3">
      <c r="E18488"/>
    </row>
    <row r="18489" spans="5:5" x14ac:dyDescent="0.3">
      <c r="E18489"/>
    </row>
    <row r="18490" spans="5:5" x14ac:dyDescent="0.3">
      <c r="E18490"/>
    </row>
    <row r="18491" spans="5:5" x14ac:dyDescent="0.3">
      <c r="E18491"/>
    </row>
    <row r="18492" spans="5:5" x14ac:dyDescent="0.3">
      <c r="E18492"/>
    </row>
    <row r="18493" spans="5:5" x14ac:dyDescent="0.3">
      <c r="E18493"/>
    </row>
    <row r="18494" spans="5:5" x14ac:dyDescent="0.3">
      <c r="E18494"/>
    </row>
    <row r="18495" spans="5:5" x14ac:dyDescent="0.3">
      <c r="E18495"/>
    </row>
    <row r="18496" spans="5:5" x14ac:dyDescent="0.3">
      <c r="E18496"/>
    </row>
    <row r="18497" spans="5:5" x14ac:dyDescent="0.3">
      <c r="E18497"/>
    </row>
    <row r="18498" spans="5:5" x14ac:dyDescent="0.3">
      <c r="E18498"/>
    </row>
    <row r="18499" spans="5:5" x14ac:dyDescent="0.3">
      <c r="E18499"/>
    </row>
    <row r="18500" spans="5:5" x14ac:dyDescent="0.3">
      <c r="E18500"/>
    </row>
    <row r="18501" spans="5:5" x14ac:dyDescent="0.3">
      <c r="E18501"/>
    </row>
    <row r="18502" spans="5:5" x14ac:dyDescent="0.3">
      <c r="E18502"/>
    </row>
    <row r="18503" spans="5:5" x14ac:dyDescent="0.3">
      <c r="E18503"/>
    </row>
    <row r="18504" spans="5:5" x14ac:dyDescent="0.3">
      <c r="E18504"/>
    </row>
    <row r="18505" spans="5:5" x14ac:dyDescent="0.3">
      <c r="E18505"/>
    </row>
    <row r="18506" spans="5:5" x14ac:dyDescent="0.3">
      <c r="E18506"/>
    </row>
    <row r="18507" spans="5:5" x14ac:dyDescent="0.3">
      <c r="E18507"/>
    </row>
    <row r="18508" spans="5:5" x14ac:dyDescent="0.3">
      <c r="E18508"/>
    </row>
    <row r="18509" spans="5:5" x14ac:dyDescent="0.3">
      <c r="E18509"/>
    </row>
    <row r="18510" spans="5:5" x14ac:dyDescent="0.3">
      <c r="E18510"/>
    </row>
    <row r="18511" spans="5:5" x14ac:dyDescent="0.3">
      <c r="E18511"/>
    </row>
    <row r="18512" spans="5:5" x14ac:dyDescent="0.3">
      <c r="E18512"/>
    </row>
    <row r="18513" spans="5:5" x14ac:dyDescent="0.3">
      <c r="E18513"/>
    </row>
    <row r="18514" spans="5:5" x14ac:dyDescent="0.3">
      <c r="E18514"/>
    </row>
    <row r="18515" spans="5:5" x14ac:dyDescent="0.3">
      <c r="E18515"/>
    </row>
    <row r="18516" spans="5:5" x14ac:dyDescent="0.3">
      <c r="E18516"/>
    </row>
    <row r="18517" spans="5:5" x14ac:dyDescent="0.3">
      <c r="E18517"/>
    </row>
    <row r="18518" spans="5:5" x14ac:dyDescent="0.3">
      <c r="E18518"/>
    </row>
    <row r="18519" spans="5:5" x14ac:dyDescent="0.3">
      <c r="E18519"/>
    </row>
    <row r="18520" spans="5:5" x14ac:dyDescent="0.3">
      <c r="E18520"/>
    </row>
    <row r="18521" spans="5:5" x14ac:dyDescent="0.3">
      <c r="E18521"/>
    </row>
    <row r="18522" spans="5:5" x14ac:dyDescent="0.3">
      <c r="E18522"/>
    </row>
    <row r="18523" spans="5:5" x14ac:dyDescent="0.3">
      <c r="E18523"/>
    </row>
    <row r="18524" spans="5:5" x14ac:dyDescent="0.3">
      <c r="E18524"/>
    </row>
    <row r="18525" spans="5:5" x14ac:dyDescent="0.3">
      <c r="E18525"/>
    </row>
    <row r="18526" spans="5:5" x14ac:dyDescent="0.3">
      <c r="E18526"/>
    </row>
    <row r="18527" spans="5:5" x14ac:dyDescent="0.3">
      <c r="E18527"/>
    </row>
    <row r="18528" spans="5:5" x14ac:dyDescent="0.3">
      <c r="E18528"/>
    </row>
    <row r="18529" spans="5:5" x14ac:dyDescent="0.3">
      <c r="E18529"/>
    </row>
    <row r="18530" spans="5:5" x14ac:dyDescent="0.3">
      <c r="E18530"/>
    </row>
    <row r="18531" spans="5:5" x14ac:dyDescent="0.3">
      <c r="E18531"/>
    </row>
    <row r="18532" spans="5:5" x14ac:dyDescent="0.3">
      <c r="E18532"/>
    </row>
    <row r="18533" spans="5:5" x14ac:dyDescent="0.3">
      <c r="E18533"/>
    </row>
    <row r="18534" spans="5:5" x14ac:dyDescent="0.3">
      <c r="E18534"/>
    </row>
    <row r="18535" spans="5:5" x14ac:dyDescent="0.3">
      <c r="E18535"/>
    </row>
    <row r="18536" spans="5:5" x14ac:dyDescent="0.3">
      <c r="E18536"/>
    </row>
    <row r="18537" spans="5:5" x14ac:dyDescent="0.3">
      <c r="E18537"/>
    </row>
    <row r="18538" spans="5:5" x14ac:dyDescent="0.3">
      <c r="E18538"/>
    </row>
    <row r="18539" spans="5:5" x14ac:dyDescent="0.3">
      <c r="E18539"/>
    </row>
    <row r="18540" spans="5:5" x14ac:dyDescent="0.3">
      <c r="E18540"/>
    </row>
    <row r="18541" spans="5:5" x14ac:dyDescent="0.3">
      <c r="E18541"/>
    </row>
    <row r="18542" spans="5:5" x14ac:dyDescent="0.3">
      <c r="E18542"/>
    </row>
    <row r="18543" spans="5:5" x14ac:dyDescent="0.3">
      <c r="E18543"/>
    </row>
    <row r="18544" spans="5:5" x14ac:dyDescent="0.3">
      <c r="E18544"/>
    </row>
    <row r="18545" spans="5:5" x14ac:dyDescent="0.3">
      <c r="E18545"/>
    </row>
    <row r="18546" spans="5:5" x14ac:dyDescent="0.3">
      <c r="E18546"/>
    </row>
    <row r="18547" spans="5:5" x14ac:dyDescent="0.3">
      <c r="E18547"/>
    </row>
    <row r="18548" spans="5:5" x14ac:dyDescent="0.3">
      <c r="E18548"/>
    </row>
    <row r="18549" spans="5:5" x14ac:dyDescent="0.3">
      <c r="E18549"/>
    </row>
    <row r="18550" spans="5:5" x14ac:dyDescent="0.3">
      <c r="E18550"/>
    </row>
    <row r="18551" spans="5:5" x14ac:dyDescent="0.3">
      <c r="E18551"/>
    </row>
    <row r="18552" spans="5:5" x14ac:dyDescent="0.3">
      <c r="E18552"/>
    </row>
    <row r="18553" spans="5:5" x14ac:dyDescent="0.3">
      <c r="E18553"/>
    </row>
    <row r="18554" spans="5:5" x14ac:dyDescent="0.3">
      <c r="E18554"/>
    </row>
    <row r="18555" spans="5:5" x14ac:dyDescent="0.3">
      <c r="E18555"/>
    </row>
    <row r="18556" spans="5:5" x14ac:dyDescent="0.3">
      <c r="E18556"/>
    </row>
    <row r="18557" spans="5:5" x14ac:dyDescent="0.3">
      <c r="E18557"/>
    </row>
    <row r="18558" spans="5:5" x14ac:dyDescent="0.3">
      <c r="E18558"/>
    </row>
    <row r="18559" spans="5:5" x14ac:dyDescent="0.3">
      <c r="E18559"/>
    </row>
    <row r="18560" spans="5:5" x14ac:dyDescent="0.3">
      <c r="E18560"/>
    </row>
    <row r="18561" spans="5:5" x14ac:dyDescent="0.3">
      <c r="E18561"/>
    </row>
    <row r="18562" spans="5:5" x14ac:dyDescent="0.3">
      <c r="E18562"/>
    </row>
    <row r="18563" spans="5:5" x14ac:dyDescent="0.3">
      <c r="E18563"/>
    </row>
    <row r="18564" spans="5:5" x14ac:dyDescent="0.3">
      <c r="E18564"/>
    </row>
    <row r="18565" spans="5:5" x14ac:dyDescent="0.3">
      <c r="E18565"/>
    </row>
    <row r="18566" spans="5:5" x14ac:dyDescent="0.3">
      <c r="E18566"/>
    </row>
    <row r="18567" spans="5:5" x14ac:dyDescent="0.3">
      <c r="E18567"/>
    </row>
    <row r="18568" spans="5:5" x14ac:dyDescent="0.3">
      <c r="E18568"/>
    </row>
    <row r="18569" spans="5:5" x14ac:dyDescent="0.3">
      <c r="E18569"/>
    </row>
    <row r="18570" spans="5:5" x14ac:dyDescent="0.3">
      <c r="E18570"/>
    </row>
    <row r="18571" spans="5:5" x14ac:dyDescent="0.3">
      <c r="E18571"/>
    </row>
    <row r="18572" spans="5:5" x14ac:dyDescent="0.3">
      <c r="E18572"/>
    </row>
    <row r="18573" spans="5:5" x14ac:dyDescent="0.3">
      <c r="E18573"/>
    </row>
    <row r="18574" spans="5:5" x14ac:dyDescent="0.3">
      <c r="E18574"/>
    </row>
    <row r="18575" spans="5:5" x14ac:dyDescent="0.3">
      <c r="E18575"/>
    </row>
    <row r="18576" spans="5:5" x14ac:dyDescent="0.3">
      <c r="E18576"/>
    </row>
    <row r="18577" spans="5:5" x14ac:dyDescent="0.3">
      <c r="E18577"/>
    </row>
    <row r="18578" spans="5:5" x14ac:dyDescent="0.3">
      <c r="E18578"/>
    </row>
    <row r="18579" spans="5:5" x14ac:dyDescent="0.3">
      <c r="E18579"/>
    </row>
    <row r="18580" spans="5:5" x14ac:dyDescent="0.3">
      <c r="E18580"/>
    </row>
    <row r="18581" spans="5:5" x14ac:dyDescent="0.3">
      <c r="E18581"/>
    </row>
    <row r="18582" spans="5:5" x14ac:dyDescent="0.3">
      <c r="E18582"/>
    </row>
    <row r="18583" spans="5:5" x14ac:dyDescent="0.3">
      <c r="E18583"/>
    </row>
    <row r="18584" spans="5:5" x14ac:dyDescent="0.3">
      <c r="E18584"/>
    </row>
    <row r="18585" spans="5:5" x14ac:dyDescent="0.3">
      <c r="E18585"/>
    </row>
    <row r="18586" spans="5:5" x14ac:dyDescent="0.3">
      <c r="E18586"/>
    </row>
    <row r="18587" spans="5:5" x14ac:dyDescent="0.3">
      <c r="E18587"/>
    </row>
    <row r="18588" spans="5:5" x14ac:dyDescent="0.3">
      <c r="E18588"/>
    </row>
    <row r="18589" spans="5:5" x14ac:dyDescent="0.3">
      <c r="E18589"/>
    </row>
    <row r="18590" spans="5:5" x14ac:dyDescent="0.3">
      <c r="E18590"/>
    </row>
    <row r="18591" spans="5:5" x14ac:dyDescent="0.3">
      <c r="E18591"/>
    </row>
    <row r="18592" spans="5:5" x14ac:dyDescent="0.3">
      <c r="E18592"/>
    </row>
    <row r="18593" spans="5:5" x14ac:dyDescent="0.3">
      <c r="E18593"/>
    </row>
    <row r="18594" spans="5:5" x14ac:dyDescent="0.3">
      <c r="E18594"/>
    </row>
    <row r="18595" spans="5:5" x14ac:dyDescent="0.3">
      <c r="E18595"/>
    </row>
    <row r="18596" spans="5:5" x14ac:dyDescent="0.3">
      <c r="E18596"/>
    </row>
    <row r="18597" spans="5:5" x14ac:dyDescent="0.3">
      <c r="E18597"/>
    </row>
    <row r="18598" spans="5:5" x14ac:dyDescent="0.3">
      <c r="E18598"/>
    </row>
    <row r="18599" spans="5:5" x14ac:dyDescent="0.3">
      <c r="E18599"/>
    </row>
    <row r="18600" spans="5:5" x14ac:dyDescent="0.3">
      <c r="E18600"/>
    </row>
    <row r="18601" spans="5:5" x14ac:dyDescent="0.3">
      <c r="E18601"/>
    </row>
    <row r="18602" spans="5:5" x14ac:dyDescent="0.3">
      <c r="E18602"/>
    </row>
    <row r="18603" spans="5:5" x14ac:dyDescent="0.3">
      <c r="E18603"/>
    </row>
    <row r="18604" spans="5:5" x14ac:dyDescent="0.3">
      <c r="E18604"/>
    </row>
    <row r="18605" spans="5:5" x14ac:dyDescent="0.3">
      <c r="E18605"/>
    </row>
    <row r="18606" spans="5:5" x14ac:dyDescent="0.3">
      <c r="E18606"/>
    </row>
    <row r="18607" spans="5:5" x14ac:dyDescent="0.3">
      <c r="E18607"/>
    </row>
    <row r="18608" spans="5:5" x14ac:dyDescent="0.3">
      <c r="E18608"/>
    </row>
    <row r="18609" spans="5:5" x14ac:dyDescent="0.3">
      <c r="E18609"/>
    </row>
    <row r="18610" spans="5:5" x14ac:dyDescent="0.3">
      <c r="E18610"/>
    </row>
    <row r="18611" spans="5:5" x14ac:dyDescent="0.3">
      <c r="E18611"/>
    </row>
    <row r="18612" spans="5:5" x14ac:dyDescent="0.3">
      <c r="E18612"/>
    </row>
    <row r="18613" spans="5:5" x14ac:dyDescent="0.3">
      <c r="E18613"/>
    </row>
    <row r="18614" spans="5:5" x14ac:dyDescent="0.3">
      <c r="E18614"/>
    </row>
    <row r="18615" spans="5:5" x14ac:dyDescent="0.3">
      <c r="E18615"/>
    </row>
    <row r="18616" spans="5:5" x14ac:dyDescent="0.3">
      <c r="E18616"/>
    </row>
    <row r="18617" spans="5:5" x14ac:dyDescent="0.3">
      <c r="E18617"/>
    </row>
    <row r="18618" spans="5:5" x14ac:dyDescent="0.3">
      <c r="E18618"/>
    </row>
    <row r="18619" spans="5:5" x14ac:dyDescent="0.3">
      <c r="E18619"/>
    </row>
    <row r="18620" spans="5:5" x14ac:dyDescent="0.3">
      <c r="E18620"/>
    </row>
    <row r="18621" spans="5:5" x14ac:dyDescent="0.3">
      <c r="E18621"/>
    </row>
    <row r="18622" spans="5:5" x14ac:dyDescent="0.3">
      <c r="E18622"/>
    </row>
    <row r="18623" spans="5:5" x14ac:dyDescent="0.3">
      <c r="E18623"/>
    </row>
    <row r="18624" spans="5:5" x14ac:dyDescent="0.3">
      <c r="E18624"/>
    </row>
    <row r="18625" spans="5:5" x14ac:dyDescent="0.3">
      <c r="E18625"/>
    </row>
    <row r="18626" spans="5:5" x14ac:dyDescent="0.3">
      <c r="E18626"/>
    </row>
    <row r="18627" spans="5:5" x14ac:dyDescent="0.3">
      <c r="E18627"/>
    </row>
    <row r="18628" spans="5:5" x14ac:dyDescent="0.3">
      <c r="E18628"/>
    </row>
    <row r="18629" spans="5:5" x14ac:dyDescent="0.3">
      <c r="E18629"/>
    </row>
    <row r="18630" spans="5:5" x14ac:dyDescent="0.3">
      <c r="E18630"/>
    </row>
    <row r="18631" spans="5:5" x14ac:dyDescent="0.3">
      <c r="E18631"/>
    </row>
    <row r="18632" spans="5:5" x14ac:dyDescent="0.3">
      <c r="E18632"/>
    </row>
    <row r="18633" spans="5:5" x14ac:dyDescent="0.3">
      <c r="E18633"/>
    </row>
    <row r="18634" spans="5:5" x14ac:dyDescent="0.3">
      <c r="E18634"/>
    </row>
    <row r="18635" spans="5:5" x14ac:dyDescent="0.3">
      <c r="E18635"/>
    </row>
    <row r="18636" spans="5:5" x14ac:dyDescent="0.3">
      <c r="E18636"/>
    </row>
    <row r="18637" spans="5:5" x14ac:dyDescent="0.3">
      <c r="E18637"/>
    </row>
    <row r="18638" spans="5:5" x14ac:dyDescent="0.3">
      <c r="E18638"/>
    </row>
    <row r="18639" spans="5:5" x14ac:dyDescent="0.3">
      <c r="E18639"/>
    </row>
    <row r="18640" spans="5:5" x14ac:dyDescent="0.3">
      <c r="E18640"/>
    </row>
    <row r="18641" spans="5:5" x14ac:dyDescent="0.3">
      <c r="E18641"/>
    </row>
    <row r="18642" spans="5:5" x14ac:dyDescent="0.3">
      <c r="E18642"/>
    </row>
    <row r="18643" spans="5:5" x14ac:dyDescent="0.3">
      <c r="E18643"/>
    </row>
    <row r="18644" spans="5:5" x14ac:dyDescent="0.3">
      <c r="E18644"/>
    </row>
    <row r="18645" spans="5:5" x14ac:dyDescent="0.3">
      <c r="E18645"/>
    </row>
    <row r="18646" spans="5:5" x14ac:dyDescent="0.3">
      <c r="E18646"/>
    </row>
    <row r="18647" spans="5:5" x14ac:dyDescent="0.3">
      <c r="E18647"/>
    </row>
    <row r="18648" spans="5:5" x14ac:dyDescent="0.3">
      <c r="E18648"/>
    </row>
    <row r="18649" spans="5:5" x14ac:dyDescent="0.3">
      <c r="E18649"/>
    </row>
    <row r="18650" spans="5:5" x14ac:dyDescent="0.3">
      <c r="E18650"/>
    </row>
    <row r="18651" spans="5:5" x14ac:dyDescent="0.3">
      <c r="E18651"/>
    </row>
    <row r="18652" spans="5:5" x14ac:dyDescent="0.3">
      <c r="E18652"/>
    </row>
    <row r="18653" spans="5:5" x14ac:dyDescent="0.3">
      <c r="E18653"/>
    </row>
    <row r="18654" spans="5:5" x14ac:dyDescent="0.3">
      <c r="E18654"/>
    </row>
    <row r="18655" spans="5:5" x14ac:dyDescent="0.3">
      <c r="E18655"/>
    </row>
    <row r="18656" spans="5:5" x14ac:dyDescent="0.3">
      <c r="E18656"/>
    </row>
    <row r="18657" spans="5:5" x14ac:dyDescent="0.3">
      <c r="E18657"/>
    </row>
    <row r="18658" spans="5:5" x14ac:dyDescent="0.3">
      <c r="E18658"/>
    </row>
    <row r="18659" spans="5:5" x14ac:dyDescent="0.3">
      <c r="E18659"/>
    </row>
    <row r="18660" spans="5:5" x14ac:dyDescent="0.3">
      <c r="E18660"/>
    </row>
    <row r="18661" spans="5:5" x14ac:dyDescent="0.3">
      <c r="E18661"/>
    </row>
    <row r="18662" spans="5:5" x14ac:dyDescent="0.3">
      <c r="E18662"/>
    </row>
    <row r="18663" spans="5:5" x14ac:dyDescent="0.3">
      <c r="E18663"/>
    </row>
    <row r="18664" spans="5:5" x14ac:dyDescent="0.3">
      <c r="E18664"/>
    </row>
    <row r="18665" spans="5:5" x14ac:dyDescent="0.3">
      <c r="E18665"/>
    </row>
    <row r="18666" spans="5:5" x14ac:dyDescent="0.3">
      <c r="E18666"/>
    </row>
    <row r="18667" spans="5:5" x14ac:dyDescent="0.3">
      <c r="E18667"/>
    </row>
    <row r="18668" spans="5:5" x14ac:dyDescent="0.3">
      <c r="E18668"/>
    </row>
    <row r="18669" spans="5:5" x14ac:dyDescent="0.3">
      <c r="E18669"/>
    </row>
    <row r="18670" spans="5:5" x14ac:dyDescent="0.3">
      <c r="E18670"/>
    </row>
    <row r="18671" spans="5:5" x14ac:dyDescent="0.3">
      <c r="E18671"/>
    </row>
    <row r="18672" spans="5:5" x14ac:dyDescent="0.3">
      <c r="E18672"/>
    </row>
    <row r="18673" spans="5:5" x14ac:dyDescent="0.3">
      <c r="E18673"/>
    </row>
    <row r="18674" spans="5:5" x14ac:dyDescent="0.3">
      <c r="E18674"/>
    </row>
    <row r="18675" spans="5:5" x14ac:dyDescent="0.3">
      <c r="E18675"/>
    </row>
    <row r="18676" spans="5:5" x14ac:dyDescent="0.3">
      <c r="E18676"/>
    </row>
    <row r="18677" spans="5:5" x14ac:dyDescent="0.3">
      <c r="E18677"/>
    </row>
    <row r="18678" spans="5:5" x14ac:dyDescent="0.3">
      <c r="E18678"/>
    </row>
    <row r="18679" spans="5:5" x14ac:dyDescent="0.3">
      <c r="E18679"/>
    </row>
    <row r="18680" spans="5:5" x14ac:dyDescent="0.3">
      <c r="E18680"/>
    </row>
    <row r="18681" spans="5:5" x14ac:dyDescent="0.3">
      <c r="E18681"/>
    </row>
    <row r="18682" spans="5:5" x14ac:dyDescent="0.3">
      <c r="E18682"/>
    </row>
    <row r="18683" spans="5:5" x14ac:dyDescent="0.3">
      <c r="E18683"/>
    </row>
    <row r="18684" spans="5:5" x14ac:dyDescent="0.3">
      <c r="E18684"/>
    </row>
    <row r="18685" spans="5:5" x14ac:dyDescent="0.3">
      <c r="E18685"/>
    </row>
    <row r="18686" spans="5:5" x14ac:dyDescent="0.3">
      <c r="E18686"/>
    </row>
    <row r="18687" spans="5:5" x14ac:dyDescent="0.3">
      <c r="E18687"/>
    </row>
    <row r="18688" spans="5:5" x14ac:dyDescent="0.3">
      <c r="E18688"/>
    </row>
    <row r="18689" spans="5:5" x14ac:dyDescent="0.3">
      <c r="E18689"/>
    </row>
    <row r="18690" spans="5:5" x14ac:dyDescent="0.3">
      <c r="E18690"/>
    </row>
    <row r="18691" spans="5:5" x14ac:dyDescent="0.3">
      <c r="E18691"/>
    </row>
    <row r="18692" spans="5:5" x14ac:dyDescent="0.3">
      <c r="E18692"/>
    </row>
    <row r="18693" spans="5:5" x14ac:dyDescent="0.3">
      <c r="E18693"/>
    </row>
    <row r="18694" spans="5:5" x14ac:dyDescent="0.3">
      <c r="E18694"/>
    </row>
    <row r="18695" spans="5:5" x14ac:dyDescent="0.3">
      <c r="E18695"/>
    </row>
    <row r="18696" spans="5:5" x14ac:dyDescent="0.3">
      <c r="E18696"/>
    </row>
    <row r="18697" spans="5:5" x14ac:dyDescent="0.3">
      <c r="E18697"/>
    </row>
    <row r="18698" spans="5:5" x14ac:dyDescent="0.3">
      <c r="E18698"/>
    </row>
    <row r="18699" spans="5:5" x14ac:dyDescent="0.3">
      <c r="E18699"/>
    </row>
    <row r="18700" spans="5:5" x14ac:dyDescent="0.3">
      <c r="E18700"/>
    </row>
    <row r="18701" spans="5:5" x14ac:dyDescent="0.3">
      <c r="E18701"/>
    </row>
    <row r="18702" spans="5:5" x14ac:dyDescent="0.3">
      <c r="E18702"/>
    </row>
    <row r="18703" spans="5:5" x14ac:dyDescent="0.3">
      <c r="E18703"/>
    </row>
    <row r="18704" spans="5:5" x14ac:dyDescent="0.3">
      <c r="E18704"/>
    </row>
    <row r="18705" spans="5:5" x14ac:dyDescent="0.3">
      <c r="E18705"/>
    </row>
    <row r="18706" spans="5:5" x14ac:dyDescent="0.3">
      <c r="E18706"/>
    </row>
    <row r="18707" spans="5:5" x14ac:dyDescent="0.3">
      <c r="E18707"/>
    </row>
    <row r="18708" spans="5:5" x14ac:dyDescent="0.3">
      <c r="E18708"/>
    </row>
    <row r="18709" spans="5:5" x14ac:dyDescent="0.3">
      <c r="E18709"/>
    </row>
    <row r="18710" spans="5:5" x14ac:dyDescent="0.3">
      <c r="E18710"/>
    </row>
    <row r="18711" spans="5:5" x14ac:dyDescent="0.3">
      <c r="E18711"/>
    </row>
    <row r="18712" spans="5:5" x14ac:dyDescent="0.3">
      <c r="E18712"/>
    </row>
    <row r="18713" spans="5:5" x14ac:dyDescent="0.3">
      <c r="E18713"/>
    </row>
    <row r="18714" spans="5:5" x14ac:dyDescent="0.3">
      <c r="E18714"/>
    </row>
    <row r="18715" spans="5:5" x14ac:dyDescent="0.3">
      <c r="E18715"/>
    </row>
    <row r="18716" spans="5:5" x14ac:dyDescent="0.3">
      <c r="E18716"/>
    </row>
    <row r="18717" spans="5:5" x14ac:dyDescent="0.3">
      <c r="E18717"/>
    </row>
    <row r="18718" spans="5:5" x14ac:dyDescent="0.3">
      <c r="E18718"/>
    </row>
    <row r="18719" spans="5:5" x14ac:dyDescent="0.3">
      <c r="E18719"/>
    </row>
    <row r="18720" spans="5:5" x14ac:dyDescent="0.3">
      <c r="E18720"/>
    </row>
    <row r="18721" spans="5:5" x14ac:dyDescent="0.3">
      <c r="E18721"/>
    </row>
    <row r="18722" spans="5:5" x14ac:dyDescent="0.3">
      <c r="E18722"/>
    </row>
    <row r="18723" spans="5:5" x14ac:dyDescent="0.3">
      <c r="E18723"/>
    </row>
    <row r="18724" spans="5:5" x14ac:dyDescent="0.3">
      <c r="E18724"/>
    </row>
    <row r="18725" spans="5:5" x14ac:dyDescent="0.3">
      <c r="E18725"/>
    </row>
    <row r="18726" spans="5:5" x14ac:dyDescent="0.3">
      <c r="E18726"/>
    </row>
    <row r="18727" spans="5:5" x14ac:dyDescent="0.3">
      <c r="E18727"/>
    </row>
    <row r="18728" spans="5:5" x14ac:dyDescent="0.3">
      <c r="E18728"/>
    </row>
    <row r="18729" spans="5:5" x14ac:dyDescent="0.3">
      <c r="E18729"/>
    </row>
    <row r="18730" spans="5:5" x14ac:dyDescent="0.3">
      <c r="E18730"/>
    </row>
    <row r="18731" spans="5:5" x14ac:dyDescent="0.3">
      <c r="E18731"/>
    </row>
    <row r="18732" spans="5:5" x14ac:dyDescent="0.3">
      <c r="E18732"/>
    </row>
    <row r="18733" spans="5:5" x14ac:dyDescent="0.3">
      <c r="E18733"/>
    </row>
    <row r="18734" spans="5:5" x14ac:dyDescent="0.3">
      <c r="E18734"/>
    </row>
    <row r="18735" spans="5:5" x14ac:dyDescent="0.3">
      <c r="E18735"/>
    </row>
    <row r="18736" spans="5:5" x14ac:dyDescent="0.3">
      <c r="E18736"/>
    </row>
    <row r="18737" spans="5:5" x14ac:dyDescent="0.3">
      <c r="E18737"/>
    </row>
    <row r="18738" spans="5:5" x14ac:dyDescent="0.3">
      <c r="E18738"/>
    </row>
    <row r="18739" spans="5:5" x14ac:dyDescent="0.3">
      <c r="E18739"/>
    </row>
    <row r="18740" spans="5:5" x14ac:dyDescent="0.3">
      <c r="E18740"/>
    </row>
    <row r="18741" spans="5:5" x14ac:dyDescent="0.3">
      <c r="E18741"/>
    </row>
    <row r="18742" spans="5:5" x14ac:dyDescent="0.3">
      <c r="E18742"/>
    </row>
    <row r="18743" spans="5:5" x14ac:dyDescent="0.3">
      <c r="E18743"/>
    </row>
    <row r="18744" spans="5:5" x14ac:dyDescent="0.3">
      <c r="E18744"/>
    </row>
    <row r="18745" spans="5:5" x14ac:dyDescent="0.3">
      <c r="E18745"/>
    </row>
    <row r="18746" spans="5:5" x14ac:dyDescent="0.3">
      <c r="E18746"/>
    </row>
    <row r="18747" spans="5:5" x14ac:dyDescent="0.3">
      <c r="E18747"/>
    </row>
    <row r="18748" spans="5:5" x14ac:dyDescent="0.3">
      <c r="E18748"/>
    </row>
    <row r="18749" spans="5:5" x14ac:dyDescent="0.3">
      <c r="E18749"/>
    </row>
    <row r="18750" spans="5:5" x14ac:dyDescent="0.3">
      <c r="E18750"/>
    </row>
    <row r="18751" spans="5:5" x14ac:dyDescent="0.3">
      <c r="E18751"/>
    </row>
    <row r="18752" spans="5:5" x14ac:dyDescent="0.3">
      <c r="E18752"/>
    </row>
    <row r="18753" spans="5:5" x14ac:dyDescent="0.3">
      <c r="E18753"/>
    </row>
    <row r="18754" spans="5:5" x14ac:dyDescent="0.3">
      <c r="E18754"/>
    </row>
    <row r="18755" spans="5:5" x14ac:dyDescent="0.3">
      <c r="E18755"/>
    </row>
    <row r="18756" spans="5:5" x14ac:dyDescent="0.3">
      <c r="E18756"/>
    </row>
    <row r="18757" spans="5:5" x14ac:dyDescent="0.3">
      <c r="E18757"/>
    </row>
    <row r="18758" spans="5:5" x14ac:dyDescent="0.3">
      <c r="E18758"/>
    </row>
    <row r="18759" spans="5:5" x14ac:dyDescent="0.3">
      <c r="E18759"/>
    </row>
    <row r="18760" spans="5:5" x14ac:dyDescent="0.3">
      <c r="E18760"/>
    </row>
    <row r="18761" spans="5:5" x14ac:dyDescent="0.3">
      <c r="E18761"/>
    </row>
    <row r="18762" spans="5:5" x14ac:dyDescent="0.3">
      <c r="E18762"/>
    </row>
    <row r="18763" spans="5:5" x14ac:dyDescent="0.3">
      <c r="E18763"/>
    </row>
    <row r="18764" spans="5:5" x14ac:dyDescent="0.3">
      <c r="E18764"/>
    </row>
    <row r="18765" spans="5:5" x14ac:dyDescent="0.3">
      <c r="E18765"/>
    </row>
    <row r="18766" spans="5:5" x14ac:dyDescent="0.3">
      <c r="E18766"/>
    </row>
    <row r="18767" spans="5:5" x14ac:dyDescent="0.3">
      <c r="E18767"/>
    </row>
    <row r="18768" spans="5:5" x14ac:dyDescent="0.3">
      <c r="E18768"/>
    </row>
    <row r="18769" spans="5:5" x14ac:dyDescent="0.3">
      <c r="E18769"/>
    </row>
    <row r="18770" spans="5:5" x14ac:dyDescent="0.3">
      <c r="E18770"/>
    </row>
    <row r="18771" spans="5:5" x14ac:dyDescent="0.3">
      <c r="E18771"/>
    </row>
    <row r="18772" spans="5:5" x14ac:dyDescent="0.3">
      <c r="E18772"/>
    </row>
    <row r="18773" spans="5:5" x14ac:dyDescent="0.3">
      <c r="E18773"/>
    </row>
    <row r="18774" spans="5:5" x14ac:dyDescent="0.3">
      <c r="E18774"/>
    </row>
    <row r="18775" spans="5:5" x14ac:dyDescent="0.3">
      <c r="E18775"/>
    </row>
    <row r="18776" spans="5:5" x14ac:dyDescent="0.3">
      <c r="E18776"/>
    </row>
    <row r="18777" spans="5:5" x14ac:dyDescent="0.3">
      <c r="E18777"/>
    </row>
    <row r="18778" spans="5:5" x14ac:dyDescent="0.3">
      <c r="E18778"/>
    </row>
    <row r="18779" spans="5:5" x14ac:dyDescent="0.3">
      <c r="E18779"/>
    </row>
    <row r="18780" spans="5:5" x14ac:dyDescent="0.3">
      <c r="E18780"/>
    </row>
    <row r="18781" spans="5:5" x14ac:dyDescent="0.3">
      <c r="E18781"/>
    </row>
    <row r="18782" spans="5:5" x14ac:dyDescent="0.3">
      <c r="E18782"/>
    </row>
    <row r="18783" spans="5:5" x14ac:dyDescent="0.3">
      <c r="E18783"/>
    </row>
    <row r="18784" spans="5:5" x14ac:dyDescent="0.3">
      <c r="E18784"/>
    </row>
    <row r="18785" spans="5:5" x14ac:dyDescent="0.3">
      <c r="E18785"/>
    </row>
    <row r="18786" spans="5:5" x14ac:dyDescent="0.3">
      <c r="E18786"/>
    </row>
    <row r="18787" spans="5:5" x14ac:dyDescent="0.3">
      <c r="E18787"/>
    </row>
    <row r="18788" spans="5:5" x14ac:dyDescent="0.3">
      <c r="E18788"/>
    </row>
    <row r="18789" spans="5:5" x14ac:dyDescent="0.3">
      <c r="E18789"/>
    </row>
    <row r="18790" spans="5:5" x14ac:dyDescent="0.3">
      <c r="E18790"/>
    </row>
    <row r="18791" spans="5:5" x14ac:dyDescent="0.3">
      <c r="E18791"/>
    </row>
    <row r="18792" spans="5:5" x14ac:dyDescent="0.3">
      <c r="E18792"/>
    </row>
    <row r="18793" spans="5:5" x14ac:dyDescent="0.3">
      <c r="E18793"/>
    </row>
    <row r="18794" spans="5:5" x14ac:dyDescent="0.3">
      <c r="E18794"/>
    </row>
    <row r="18795" spans="5:5" x14ac:dyDescent="0.3">
      <c r="E18795"/>
    </row>
    <row r="18796" spans="5:5" x14ac:dyDescent="0.3">
      <c r="E18796"/>
    </row>
    <row r="18797" spans="5:5" x14ac:dyDescent="0.3">
      <c r="E18797"/>
    </row>
    <row r="18798" spans="5:5" x14ac:dyDescent="0.3">
      <c r="E18798"/>
    </row>
    <row r="18799" spans="5:5" x14ac:dyDescent="0.3">
      <c r="E18799"/>
    </row>
    <row r="18800" spans="5:5" x14ac:dyDescent="0.3">
      <c r="E18800"/>
    </row>
    <row r="18801" spans="5:5" x14ac:dyDescent="0.3">
      <c r="E18801"/>
    </row>
    <row r="18802" spans="5:5" x14ac:dyDescent="0.3">
      <c r="E18802"/>
    </row>
    <row r="18803" spans="5:5" x14ac:dyDescent="0.3">
      <c r="E18803"/>
    </row>
    <row r="18804" spans="5:5" x14ac:dyDescent="0.3">
      <c r="E18804"/>
    </row>
    <row r="18805" spans="5:5" x14ac:dyDescent="0.3">
      <c r="E18805"/>
    </row>
    <row r="18806" spans="5:5" x14ac:dyDescent="0.3">
      <c r="E18806"/>
    </row>
    <row r="18807" spans="5:5" x14ac:dyDescent="0.3">
      <c r="E18807"/>
    </row>
    <row r="18808" spans="5:5" x14ac:dyDescent="0.3">
      <c r="E18808"/>
    </row>
    <row r="18809" spans="5:5" x14ac:dyDescent="0.3">
      <c r="E18809"/>
    </row>
    <row r="18810" spans="5:5" x14ac:dyDescent="0.3">
      <c r="E18810"/>
    </row>
    <row r="18811" spans="5:5" x14ac:dyDescent="0.3">
      <c r="E18811"/>
    </row>
    <row r="18812" spans="5:5" x14ac:dyDescent="0.3">
      <c r="E18812"/>
    </row>
    <row r="18813" spans="5:5" x14ac:dyDescent="0.3">
      <c r="E18813"/>
    </row>
    <row r="18814" spans="5:5" x14ac:dyDescent="0.3">
      <c r="E18814"/>
    </row>
    <row r="18815" spans="5:5" x14ac:dyDescent="0.3">
      <c r="E18815"/>
    </row>
    <row r="18816" spans="5:5" x14ac:dyDescent="0.3">
      <c r="E18816"/>
    </row>
    <row r="18817" spans="5:5" x14ac:dyDescent="0.3">
      <c r="E18817"/>
    </row>
    <row r="18818" spans="5:5" x14ac:dyDescent="0.3">
      <c r="E18818"/>
    </row>
    <row r="18819" spans="5:5" x14ac:dyDescent="0.3">
      <c r="E18819"/>
    </row>
    <row r="18820" spans="5:5" x14ac:dyDescent="0.3">
      <c r="E18820"/>
    </row>
    <row r="18821" spans="5:5" x14ac:dyDescent="0.3">
      <c r="E18821"/>
    </row>
    <row r="18822" spans="5:5" x14ac:dyDescent="0.3">
      <c r="E18822"/>
    </row>
    <row r="18823" spans="5:5" x14ac:dyDescent="0.3">
      <c r="E18823"/>
    </row>
    <row r="18824" spans="5:5" x14ac:dyDescent="0.3">
      <c r="E18824"/>
    </row>
    <row r="18825" spans="5:5" x14ac:dyDescent="0.3">
      <c r="E18825"/>
    </row>
    <row r="18826" spans="5:5" x14ac:dyDescent="0.3">
      <c r="E18826"/>
    </row>
    <row r="18827" spans="5:5" x14ac:dyDescent="0.3">
      <c r="E18827"/>
    </row>
    <row r="18828" spans="5:5" x14ac:dyDescent="0.3">
      <c r="E18828"/>
    </row>
    <row r="18829" spans="5:5" x14ac:dyDescent="0.3">
      <c r="E18829"/>
    </row>
    <row r="18830" spans="5:5" x14ac:dyDescent="0.3">
      <c r="E18830"/>
    </row>
    <row r="18831" spans="5:5" x14ac:dyDescent="0.3">
      <c r="E18831"/>
    </row>
    <row r="18832" spans="5:5" x14ac:dyDescent="0.3">
      <c r="E18832"/>
    </row>
    <row r="18833" spans="5:5" x14ac:dyDescent="0.3">
      <c r="E18833"/>
    </row>
    <row r="18834" spans="5:5" x14ac:dyDescent="0.3">
      <c r="E18834"/>
    </row>
    <row r="18835" spans="5:5" x14ac:dyDescent="0.3">
      <c r="E18835"/>
    </row>
    <row r="18836" spans="5:5" x14ac:dyDescent="0.3">
      <c r="E18836"/>
    </row>
    <row r="18837" spans="5:5" x14ac:dyDescent="0.3">
      <c r="E18837"/>
    </row>
    <row r="18838" spans="5:5" x14ac:dyDescent="0.3">
      <c r="E18838"/>
    </row>
    <row r="18839" spans="5:5" x14ac:dyDescent="0.3">
      <c r="E18839"/>
    </row>
    <row r="18840" spans="5:5" x14ac:dyDescent="0.3">
      <c r="E18840"/>
    </row>
    <row r="18841" spans="5:5" x14ac:dyDescent="0.3">
      <c r="E18841"/>
    </row>
    <row r="18842" spans="5:5" x14ac:dyDescent="0.3">
      <c r="E18842"/>
    </row>
    <row r="18843" spans="5:5" x14ac:dyDescent="0.3">
      <c r="E18843"/>
    </row>
    <row r="18844" spans="5:5" x14ac:dyDescent="0.3">
      <c r="E18844"/>
    </row>
    <row r="18845" spans="5:5" x14ac:dyDescent="0.3">
      <c r="E18845"/>
    </row>
    <row r="18846" spans="5:5" x14ac:dyDescent="0.3">
      <c r="E18846"/>
    </row>
    <row r="18847" spans="5:5" x14ac:dyDescent="0.3">
      <c r="E18847"/>
    </row>
    <row r="18848" spans="5:5" x14ac:dyDescent="0.3">
      <c r="E18848"/>
    </row>
    <row r="18849" spans="5:5" x14ac:dyDescent="0.3">
      <c r="E18849"/>
    </row>
    <row r="18850" spans="5:5" x14ac:dyDescent="0.3">
      <c r="E18850"/>
    </row>
    <row r="18851" spans="5:5" x14ac:dyDescent="0.3">
      <c r="E18851"/>
    </row>
    <row r="18852" spans="5:5" x14ac:dyDescent="0.3">
      <c r="E18852"/>
    </row>
    <row r="18853" spans="5:5" x14ac:dyDescent="0.3">
      <c r="E18853"/>
    </row>
    <row r="18854" spans="5:5" x14ac:dyDescent="0.3">
      <c r="E18854"/>
    </row>
    <row r="18855" spans="5:5" x14ac:dyDescent="0.3">
      <c r="E18855"/>
    </row>
    <row r="18856" spans="5:5" x14ac:dyDescent="0.3">
      <c r="E18856"/>
    </row>
    <row r="18857" spans="5:5" x14ac:dyDescent="0.3">
      <c r="E18857"/>
    </row>
    <row r="18858" spans="5:5" x14ac:dyDescent="0.3">
      <c r="E18858"/>
    </row>
    <row r="18859" spans="5:5" x14ac:dyDescent="0.3">
      <c r="E18859"/>
    </row>
    <row r="18860" spans="5:5" x14ac:dyDescent="0.3">
      <c r="E18860"/>
    </row>
    <row r="18861" spans="5:5" x14ac:dyDescent="0.3">
      <c r="E18861"/>
    </row>
    <row r="18862" spans="5:5" x14ac:dyDescent="0.3">
      <c r="E18862"/>
    </row>
    <row r="18863" spans="5:5" x14ac:dyDescent="0.3">
      <c r="E18863"/>
    </row>
    <row r="18864" spans="5:5" x14ac:dyDescent="0.3">
      <c r="E18864"/>
    </row>
    <row r="18865" spans="5:5" x14ac:dyDescent="0.3">
      <c r="E18865"/>
    </row>
    <row r="18866" spans="5:5" x14ac:dyDescent="0.3">
      <c r="E18866"/>
    </row>
    <row r="18867" spans="5:5" x14ac:dyDescent="0.3">
      <c r="E18867"/>
    </row>
    <row r="18868" spans="5:5" x14ac:dyDescent="0.3">
      <c r="E18868"/>
    </row>
    <row r="18869" spans="5:5" x14ac:dyDescent="0.3">
      <c r="E18869"/>
    </row>
    <row r="18870" spans="5:5" x14ac:dyDescent="0.3">
      <c r="E18870"/>
    </row>
    <row r="18871" spans="5:5" x14ac:dyDescent="0.3">
      <c r="E18871"/>
    </row>
    <row r="18872" spans="5:5" x14ac:dyDescent="0.3">
      <c r="E18872"/>
    </row>
    <row r="18873" spans="5:5" x14ac:dyDescent="0.3">
      <c r="E18873"/>
    </row>
    <row r="18874" spans="5:5" x14ac:dyDescent="0.3">
      <c r="E18874"/>
    </row>
    <row r="18875" spans="5:5" x14ac:dyDescent="0.3">
      <c r="E18875"/>
    </row>
    <row r="18876" spans="5:5" x14ac:dyDescent="0.3">
      <c r="E18876"/>
    </row>
    <row r="18877" spans="5:5" x14ac:dyDescent="0.3">
      <c r="E18877"/>
    </row>
    <row r="18878" spans="5:5" x14ac:dyDescent="0.3">
      <c r="E18878"/>
    </row>
    <row r="18879" spans="5:5" x14ac:dyDescent="0.3">
      <c r="E18879"/>
    </row>
    <row r="18880" spans="5:5" x14ac:dyDescent="0.3">
      <c r="E18880"/>
    </row>
    <row r="18881" spans="5:5" x14ac:dyDescent="0.3">
      <c r="E18881"/>
    </row>
    <row r="18882" spans="5:5" x14ac:dyDescent="0.3">
      <c r="E18882"/>
    </row>
    <row r="18883" spans="5:5" x14ac:dyDescent="0.3">
      <c r="E18883"/>
    </row>
    <row r="18884" spans="5:5" x14ac:dyDescent="0.3">
      <c r="E18884"/>
    </row>
    <row r="18885" spans="5:5" x14ac:dyDescent="0.3">
      <c r="E18885"/>
    </row>
    <row r="18886" spans="5:5" x14ac:dyDescent="0.3">
      <c r="E18886"/>
    </row>
    <row r="18887" spans="5:5" x14ac:dyDescent="0.3">
      <c r="E18887"/>
    </row>
    <row r="18888" spans="5:5" x14ac:dyDescent="0.3">
      <c r="E18888"/>
    </row>
    <row r="18889" spans="5:5" x14ac:dyDescent="0.3">
      <c r="E18889"/>
    </row>
    <row r="18890" spans="5:5" x14ac:dyDescent="0.3">
      <c r="E18890"/>
    </row>
    <row r="18891" spans="5:5" x14ac:dyDescent="0.3">
      <c r="E18891"/>
    </row>
    <row r="18892" spans="5:5" x14ac:dyDescent="0.3">
      <c r="E18892"/>
    </row>
    <row r="18893" spans="5:5" x14ac:dyDescent="0.3">
      <c r="E18893"/>
    </row>
    <row r="18894" spans="5:5" x14ac:dyDescent="0.3">
      <c r="E18894"/>
    </row>
    <row r="18895" spans="5:5" x14ac:dyDescent="0.3">
      <c r="E18895"/>
    </row>
    <row r="18896" spans="5:5" x14ac:dyDescent="0.3">
      <c r="E18896"/>
    </row>
    <row r="18897" spans="5:5" x14ac:dyDescent="0.3">
      <c r="E18897"/>
    </row>
    <row r="18898" spans="5:5" x14ac:dyDescent="0.3">
      <c r="E18898"/>
    </row>
    <row r="18899" spans="5:5" x14ac:dyDescent="0.3">
      <c r="E18899"/>
    </row>
    <row r="18900" spans="5:5" x14ac:dyDescent="0.3">
      <c r="E18900"/>
    </row>
    <row r="18901" spans="5:5" x14ac:dyDescent="0.3">
      <c r="E18901"/>
    </row>
    <row r="18902" spans="5:5" x14ac:dyDescent="0.3">
      <c r="E18902"/>
    </row>
    <row r="18903" spans="5:5" x14ac:dyDescent="0.3">
      <c r="E18903"/>
    </row>
    <row r="18904" spans="5:5" x14ac:dyDescent="0.3">
      <c r="E18904"/>
    </row>
    <row r="18905" spans="5:5" x14ac:dyDescent="0.3">
      <c r="E18905"/>
    </row>
    <row r="18906" spans="5:5" x14ac:dyDescent="0.3">
      <c r="E18906"/>
    </row>
    <row r="18907" spans="5:5" x14ac:dyDescent="0.3">
      <c r="E18907"/>
    </row>
    <row r="18908" spans="5:5" x14ac:dyDescent="0.3">
      <c r="E18908"/>
    </row>
    <row r="18909" spans="5:5" x14ac:dyDescent="0.3">
      <c r="E18909"/>
    </row>
    <row r="18910" spans="5:5" x14ac:dyDescent="0.3">
      <c r="E18910"/>
    </row>
    <row r="18911" spans="5:5" x14ac:dyDescent="0.3">
      <c r="E18911"/>
    </row>
    <row r="18912" spans="5:5" x14ac:dyDescent="0.3">
      <c r="E18912"/>
    </row>
    <row r="18913" spans="5:5" x14ac:dyDescent="0.3">
      <c r="E18913"/>
    </row>
    <row r="18914" spans="5:5" x14ac:dyDescent="0.3">
      <c r="E18914"/>
    </row>
    <row r="18915" spans="5:5" x14ac:dyDescent="0.3">
      <c r="E18915"/>
    </row>
    <row r="18916" spans="5:5" x14ac:dyDescent="0.3">
      <c r="E18916"/>
    </row>
    <row r="18917" spans="5:5" x14ac:dyDescent="0.3">
      <c r="E18917"/>
    </row>
    <row r="18918" spans="5:5" x14ac:dyDescent="0.3">
      <c r="E18918"/>
    </row>
    <row r="18919" spans="5:5" x14ac:dyDescent="0.3">
      <c r="E18919"/>
    </row>
    <row r="18920" spans="5:5" x14ac:dyDescent="0.3">
      <c r="E18920"/>
    </row>
    <row r="18921" spans="5:5" x14ac:dyDescent="0.3">
      <c r="E18921"/>
    </row>
    <row r="18922" spans="5:5" x14ac:dyDescent="0.3">
      <c r="E18922"/>
    </row>
    <row r="18923" spans="5:5" x14ac:dyDescent="0.3">
      <c r="E18923"/>
    </row>
    <row r="18924" spans="5:5" x14ac:dyDescent="0.3">
      <c r="E18924"/>
    </row>
    <row r="18925" spans="5:5" x14ac:dyDescent="0.3">
      <c r="E18925"/>
    </row>
    <row r="18926" spans="5:5" x14ac:dyDescent="0.3">
      <c r="E18926"/>
    </row>
    <row r="18927" spans="5:5" x14ac:dyDescent="0.3">
      <c r="E18927"/>
    </row>
    <row r="18928" spans="5:5" x14ac:dyDescent="0.3">
      <c r="E18928"/>
    </row>
    <row r="18929" spans="5:5" x14ac:dyDescent="0.3">
      <c r="E18929"/>
    </row>
    <row r="18930" spans="5:5" x14ac:dyDescent="0.3">
      <c r="E18930"/>
    </row>
    <row r="18931" spans="5:5" x14ac:dyDescent="0.3">
      <c r="E18931"/>
    </row>
    <row r="18932" spans="5:5" x14ac:dyDescent="0.3">
      <c r="E18932"/>
    </row>
    <row r="18933" spans="5:5" x14ac:dyDescent="0.3">
      <c r="E18933"/>
    </row>
    <row r="18934" spans="5:5" x14ac:dyDescent="0.3">
      <c r="E18934"/>
    </row>
    <row r="18935" spans="5:5" x14ac:dyDescent="0.3">
      <c r="E18935"/>
    </row>
    <row r="18936" spans="5:5" x14ac:dyDescent="0.3">
      <c r="E18936"/>
    </row>
    <row r="18937" spans="5:5" x14ac:dyDescent="0.3">
      <c r="E18937"/>
    </row>
    <row r="18938" spans="5:5" x14ac:dyDescent="0.3">
      <c r="E18938"/>
    </row>
    <row r="18939" spans="5:5" x14ac:dyDescent="0.3">
      <c r="E18939"/>
    </row>
    <row r="18940" spans="5:5" x14ac:dyDescent="0.3">
      <c r="E18940"/>
    </row>
    <row r="18941" spans="5:5" x14ac:dyDescent="0.3">
      <c r="E18941"/>
    </row>
    <row r="18942" spans="5:5" x14ac:dyDescent="0.3">
      <c r="E18942"/>
    </row>
    <row r="18943" spans="5:5" x14ac:dyDescent="0.3">
      <c r="E18943"/>
    </row>
    <row r="18944" spans="5:5" x14ac:dyDescent="0.3">
      <c r="E18944"/>
    </row>
    <row r="18945" spans="5:5" x14ac:dyDescent="0.3">
      <c r="E18945"/>
    </row>
    <row r="18946" spans="5:5" x14ac:dyDescent="0.3">
      <c r="E18946"/>
    </row>
    <row r="18947" spans="5:5" x14ac:dyDescent="0.3">
      <c r="E18947"/>
    </row>
    <row r="18948" spans="5:5" x14ac:dyDescent="0.3">
      <c r="E18948"/>
    </row>
    <row r="18949" spans="5:5" x14ac:dyDescent="0.3">
      <c r="E18949"/>
    </row>
    <row r="18950" spans="5:5" x14ac:dyDescent="0.3">
      <c r="E18950"/>
    </row>
    <row r="18951" spans="5:5" x14ac:dyDescent="0.3">
      <c r="E18951"/>
    </row>
    <row r="18952" spans="5:5" x14ac:dyDescent="0.3">
      <c r="E18952"/>
    </row>
    <row r="18953" spans="5:5" x14ac:dyDescent="0.3">
      <c r="E18953"/>
    </row>
    <row r="18954" spans="5:5" x14ac:dyDescent="0.3">
      <c r="E18954"/>
    </row>
    <row r="18955" spans="5:5" x14ac:dyDescent="0.3">
      <c r="E18955"/>
    </row>
    <row r="18956" spans="5:5" x14ac:dyDescent="0.3">
      <c r="E18956"/>
    </row>
    <row r="18957" spans="5:5" x14ac:dyDescent="0.3">
      <c r="E18957"/>
    </row>
    <row r="18958" spans="5:5" x14ac:dyDescent="0.3">
      <c r="E18958"/>
    </row>
    <row r="18959" spans="5:5" x14ac:dyDescent="0.3">
      <c r="E18959"/>
    </row>
    <row r="18960" spans="5:5" x14ac:dyDescent="0.3">
      <c r="E18960"/>
    </row>
    <row r="18961" spans="5:5" x14ac:dyDescent="0.3">
      <c r="E18961"/>
    </row>
    <row r="18962" spans="5:5" x14ac:dyDescent="0.3">
      <c r="E18962"/>
    </row>
    <row r="18963" spans="5:5" x14ac:dyDescent="0.3">
      <c r="E18963"/>
    </row>
    <row r="18964" spans="5:5" x14ac:dyDescent="0.3">
      <c r="E18964"/>
    </row>
    <row r="18965" spans="5:5" x14ac:dyDescent="0.3">
      <c r="E18965"/>
    </row>
    <row r="18966" spans="5:5" x14ac:dyDescent="0.3">
      <c r="E18966"/>
    </row>
    <row r="18967" spans="5:5" x14ac:dyDescent="0.3">
      <c r="E18967"/>
    </row>
    <row r="18968" spans="5:5" x14ac:dyDescent="0.3">
      <c r="E18968"/>
    </row>
    <row r="18969" spans="5:5" x14ac:dyDescent="0.3">
      <c r="E18969"/>
    </row>
    <row r="18970" spans="5:5" x14ac:dyDescent="0.3">
      <c r="E18970"/>
    </row>
    <row r="18971" spans="5:5" x14ac:dyDescent="0.3">
      <c r="E18971"/>
    </row>
    <row r="18972" spans="5:5" x14ac:dyDescent="0.3">
      <c r="E18972"/>
    </row>
    <row r="18973" spans="5:5" x14ac:dyDescent="0.3">
      <c r="E18973"/>
    </row>
    <row r="18974" spans="5:5" x14ac:dyDescent="0.3">
      <c r="E18974"/>
    </row>
    <row r="18975" spans="5:5" x14ac:dyDescent="0.3">
      <c r="E18975"/>
    </row>
    <row r="18976" spans="5:5" x14ac:dyDescent="0.3">
      <c r="E18976"/>
    </row>
    <row r="18977" spans="5:5" x14ac:dyDescent="0.3">
      <c r="E18977"/>
    </row>
    <row r="18978" spans="5:5" x14ac:dyDescent="0.3">
      <c r="E18978"/>
    </row>
    <row r="18979" spans="5:5" x14ac:dyDescent="0.3">
      <c r="E18979"/>
    </row>
    <row r="18980" spans="5:5" x14ac:dyDescent="0.3">
      <c r="E18980"/>
    </row>
    <row r="18981" spans="5:5" x14ac:dyDescent="0.3">
      <c r="E18981"/>
    </row>
    <row r="18982" spans="5:5" x14ac:dyDescent="0.3">
      <c r="E18982"/>
    </row>
    <row r="18983" spans="5:5" x14ac:dyDescent="0.3">
      <c r="E18983"/>
    </row>
    <row r="18984" spans="5:5" x14ac:dyDescent="0.3">
      <c r="E18984"/>
    </row>
    <row r="18985" spans="5:5" x14ac:dyDescent="0.3">
      <c r="E18985"/>
    </row>
    <row r="18986" spans="5:5" x14ac:dyDescent="0.3">
      <c r="E18986"/>
    </row>
    <row r="18987" spans="5:5" x14ac:dyDescent="0.3">
      <c r="E18987"/>
    </row>
    <row r="18988" spans="5:5" x14ac:dyDescent="0.3">
      <c r="E18988"/>
    </row>
    <row r="18989" spans="5:5" x14ac:dyDescent="0.3">
      <c r="E18989"/>
    </row>
    <row r="18990" spans="5:5" x14ac:dyDescent="0.3">
      <c r="E18990"/>
    </row>
    <row r="18991" spans="5:5" x14ac:dyDescent="0.3">
      <c r="E18991"/>
    </row>
    <row r="18992" spans="5:5" x14ac:dyDescent="0.3">
      <c r="E18992"/>
    </row>
    <row r="18993" spans="5:5" x14ac:dyDescent="0.3">
      <c r="E18993"/>
    </row>
    <row r="18994" spans="5:5" x14ac:dyDescent="0.3">
      <c r="E18994"/>
    </row>
    <row r="18995" spans="5:5" x14ac:dyDescent="0.3">
      <c r="E18995"/>
    </row>
    <row r="18996" spans="5:5" x14ac:dyDescent="0.3">
      <c r="E18996"/>
    </row>
    <row r="18997" spans="5:5" x14ac:dyDescent="0.3">
      <c r="E18997"/>
    </row>
    <row r="18998" spans="5:5" x14ac:dyDescent="0.3">
      <c r="E18998"/>
    </row>
    <row r="18999" spans="5:5" x14ac:dyDescent="0.3">
      <c r="E18999"/>
    </row>
    <row r="19000" spans="5:5" x14ac:dyDescent="0.3">
      <c r="E19000"/>
    </row>
    <row r="19001" spans="5:5" x14ac:dyDescent="0.3">
      <c r="E19001"/>
    </row>
    <row r="19002" spans="5:5" x14ac:dyDescent="0.3">
      <c r="E19002"/>
    </row>
    <row r="19003" spans="5:5" x14ac:dyDescent="0.3">
      <c r="E19003"/>
    </row>
    <row r="19004" spans="5:5" x14ac:dyDescent="0.3">
      <c r="E19004"/>
    </row>
    <row r="19005" spans="5:5" x14ac:dyDescent="0.3">
      <c r="E19005"/>
    </row>
    <row r="19006" spans="5:5" x14ac:dyDescent="0.3">
      <c r="E19006"/>
    </row>
    <row r="19007" spans="5:5" x14ac:dyDescent="0.3">
      <c r="E19007"/>
    </row>
    <row r="19008" spans="5:5" x14ac:dyDescent="0.3">
      <c r="E19008"/>
    </row>
    <row r="19009" spans="5:5" x14ac:dyDescent="0.3">
      <c r="E19009"/>
    </row>
    <row r="19010" spans="5:5" x14ac:dyDescent="0.3">
      <c r="E19010"/>
    </row>
    <row r="19011" spans="5:5" x14ac:dyDescent="0.3">
      <c r="E19011"/>
    </row>
    <row r="19012" spans="5:5" x14ac:dyDescent="0.3">
      <c r="E19012"/>
    </row>
    <row r="19013" spans="5:5" x14ac:dyDescent="0.3">
      <c r="E19013"/>
    </row>
    <row r="19014" spans="5:5" x14ac:dyDescent="0.3">
      <c r="E19014"/>
    </row>
    <row r="19015" spans="5:5" x14ac:dyDescent="0.3">
      <c r="E19015"/>
    </row>
    <row r="19016" spans="5:5" x14ac:dyDescent="0.3">
      <c r="E19016"/>
    </row>
    <row r="19017" spans="5:5" x14ac:dyDescent="0.3">
      <c r="E19017"/>
    </row>
    <row r="19018" spans="5:5" x14ac:dyDescent="0.3">
      <c r="E19018"/>
    </row>
    <row r="19019" spans="5:5" x14ac:dyDescent="0.3">
      <c r="E19019"/>
    </row>
    <row r="19020" spans="5:5" x14ac:dyDescent="0.3">
      <c r="E19020"/>
    </row>
    <row r="19021" spans="5:5" x14ac:dyDescent="0.3">
      <c r="E19021"/>
    </row>
    <row r="19022" spans="5:5" x14ac:dyDescent="0.3">
      <c r="E19022"/>
    </row>
    <row r="19023" spans="5:5" x14ac:dyDescent="0.3">
      <c r="E19023"/>
    </row>
    <row r="19024" spans="5:5" x14ac:dyDescent="0.3">
      <c r="E19024"/>
    </row>
    <row r="19025" spans="5:5" x14ac:dyDescent="0.3">
      <c r="E19025"/>
    </row>
    <row r="19026" spans="5:5" x14ac:dyDescent="0.3">
      <c r="E19026"/>
    </row>
    <row r="19027" spans="5:5" x14ac:dyDescent="0.3">
      <c r="E19027"/>
    </row>
    <row r="19028" spans="5:5" x14ac:dyDescent="0.3">
      <c r="E19028"/>
    </row>
    <row r="19029" spans="5:5" x14ac:dyDescent="0.3">
      <c r="E19029"/>
    </row>
    <row r="19030" spans="5:5" x14ac:dyDescent="0.3">
      <c r="E19030"/>
    </row>
    <row r="19031" spans="5:5" x14ac:dyDescent="0.3">
      <c r="E19031"/>
    </row>
    <row r="19032" spans="5:5" x14ac:dyDescent="0.3">
      <c r="E19032"/>
    </row>
    <row r="19033" spans="5:5" x14ac:dyDescent="0.3">
      <c r="E19033"/>
    </row>
    <row r="19034" spans="5:5" x14ac:dyDescent="0.3">
      <c r="E19034"/>
    </row>
    <row r="19035" spans="5:5" x14ac:dyDescent="0.3">
      <c r="E19035"/>
    </row>
    <row r="19036" spans="5:5" x14ac:dyDescent="0.3">
      <c r="E19036"/>
    </row>
    <row r="19037" spans="5:5" x14ac:dyDescent="0.3">
      <c r="E19037"/>
    </row>
    <row r="19038" spans="5:5" x14ac:dyDescent="0.3">
      <c r="E19038"/>
    </row>
    <row r="19039" spans="5:5" x14ac:dyDescent="0.3">
      <c r="E19039"/>
    </row>
    <row r="19040" spans="5:5" x14ac:dyDescent="0.3">
      <c r="E19040"/>
    </row>
    <row r="19041" spans="5:5" x14ac:dyDescent="0.3">
      <c r="E19041"/>
    </row>
    <row r="19042" spans="5:5" x14ac:dyDescent="0.3">
      <c r="E19042"/>
    </row>
    <row r="19043" spans="5:5" x14ac:dyDescent="0.3">
      <c r="E19043"/>
    </row>
    <row r="19044" spans="5:5" x14ac:dyDescent="0.3">
      <c r="E19044"/>
    </row>
    <row r="19045" spans="5:5" x14ac:dyDescent="0.3">
      <c r="E19045"/>
    </row>
    <row r="19046" spans="5:5" x14ac:dyDescent="0.3">
      <c r="E19046"/>
    </row>
    <row r="19047" spans="5:5" x14ac:dyDescent="0.3">
      <c r="E19047"/>
    </row>
    <row r="19048" spans="5:5" x14ac:dyDescent="0.3">
      <c r="E19048"/>
    </row>
    <row r="19049" spans="5:5" x14ac:dyDescent="0.3">
      <c r="E19049"/>
    </row>
    <row r="19050" spans="5:5" x14ac:dyDescent="0.3">
      <c r="E19050"/>
    </row>
    <row r="19051" spans="5:5" x14ac:dyDescent="0.3">
      <c r="E19051"/>
    </row>
    <row r="19052" spans="5:5" x14ac:dyDescent="0.3">
      <c r="E19052"/>
    </row>
    <row r="19053" spans="5:5" x14ac:dyDescent="0.3">
      <c r="E19053"/>
    </row>
    <row r="19054" spans="5:5" x14ac:dyDescent="0.3">
      <c r="E19054"/>
    </row>
    <row r="19055" spans="5:5" x14ac:dyDescent="0.3">
      <c r="E19055"/>
    </row>
    <row r="19056" spans="5:5" x14ac:dyDescent="0.3">
      <c r="E19056"/>
    </row>
    <row r="19057" spans="5:5" x14ac:dyDescent="0.3">
      <c r="E19057"/>
    </row>
    <row r="19058" spans="5:5" x14ac:dyDescent="0.3">
      <c r="E19058"/>
    </row>
    <row r="19059" spans="5:5" x14ac:dyDescent="0.3">
      <c r="E19059"/>
    </row>
    <row r="19060" spans="5:5" x14ac:dyDescent="0.3">
      <c r="E19060"/>
    </row>
    <row r="19061" spans="5:5" x14ac:dyDescent="0.3">
      <c r="E19061"/>
    </row>
    <row r="19062" spans="5:5" x14ac:dyDescent="0.3">
      <c r="E19062"/>
    </row>
    <row r="19063" spans="5:5" x14ac:dyDescent="0.3">
      <c r="E19063"/>
    </row>
    <row r="19064" spans="5:5" x14ac:dyDescent="0.3">
      <c r="E19064"/>
    </row>
    <row r="19065" spans="5:5" x14ac:dyDescent="0.3">
      <c r="E19065"/>
    </row>
    <row r="19066" spans="5:5" x14ac:dyDescent="0.3">
      <c r="E19066"/>
    </row>
    <row r="19067" spans="5:5" x14ac:dyDescent="0.3">
      <c r="E19067"/>
    </row>
    <row r="19068" spans="5:5" x14ac:dyDescent="0.3">
      <c r="E19068"/>
    </row>
    <row r="19069" spans="5:5" x14ac:dyDescent="0.3">
      <c r="E19069"/>
    </row>
    <row r="19070" spans="5:5" x14ac:dyDescent="0.3">
      <c r="E19070"/>
    </row>
    <row r="19071" spans="5:5" x14ac:dyDescent="0.3">
      <c r="E19071"/>
    </row>
    <row r="19072" spans="5:5" x14ac:dyDescent="0.3">
      <c r="E19072"/>
    </row>
    <row r="19073" spans="5:5" x14ac:dyDescent="0.3">
      <c r="E19073"/>
    </row>
    <row r="19074" spans="5:5" x14ac:dyDescent="0.3">
      <c r="E19074"/>
    </row>
    <row r="19075" spans="5:5" x14ac:dyDescent="0.3">
      <c r="E19075"/>
    </row>
    <row r="19076" spans="5:5" x14ac:dyDescent="0.3">
      <c r="E19076"/>
    </row>
    <row r="19077" spans="5:5" x14ac:dyDescent="0.3">
      <c r="E19077"/>
    </row>
    <row r="19078" spans="5:5" x14ac:dyDescent="0.3">
      <c r="E19078"/>
    </row>
    <row r="19079" spans="5:5" x14ac:dyDescent="0.3">
      <c r="E19079"/>
    </row>
    <row r="19080" spans="5:5" x14ac:dyDescent="0.3">
      <c r="E19080"/>
    </row>
    <row r="19081" spans="5:5" x14ac:dyDescent="0.3">
      <c r="E19081"/>
    </row>
    <row r="19082" spans="5:5" x14ac:dyDescent="0.3">
      <c r="E19082"/>
    </row>
    <row r="19083" spans="5:5" x14ac:dyDescent="0.3">
      <c r="E19083"/>
    </row>
    <row r="19084" spans="5:5" x14ac:dyDescent="0.3">
      <c r="E19084"/>
    </row>
    <row r="19085" spans="5:5" x14ac:dyDescent="0.3">
      <c r="E19085"/>
    </row>
    <row r="19086" spans="5:5" x14ac:dyDescent="0.3">
      <c r="E19086"/>
    </row>
    <row r="19087" spans="5:5" x14ac:dyDescent="0.3">
      <c r="E19087"/>
    </row>
    <row r="19088" spans="5:5" x14ac:dyDescent="0.3">
      <c r="E19088"/>
    </row>
    <row r="19089" spans="5:5" x14ac:dyDescent="0.3">
      <c r="E19089"/>
    </row>
    <row r="19090" spans="5:5" x14ac:dyDescent="0.3">
      <c r="E19090"/>
    </row>
    <row r="19091" spans="5:5" x14ac:dyDescent="0.3">
      <c r="E19091"/>
    </row>
    <row r="19092" spans="5:5" x14ac:dyDescent="0.3">
      <c r="E19092"/>
    </row>
    <row r="19093" spans="5:5" x14ac:dyDescent="0.3">
      <c r="E19093"/>
    </row>
    <row r="19094" spans="5:5" x14ac:dyDescent="0.3">
      <c r="E19094"/>
    </row>
    <row r="19095" spans="5:5" x14ac:dyDescent="0.3">
      <c r="E19095"/>
    </row>
    <row r="19096" spans="5:5" x14ac:dyDescent="0.3">
      <c r="E19096"/>
    </row>
    <row r="19097" spans="5:5" x14ac:dyDescent="0.3">
      <c r="E19097"/>
    </row>
    <row r="19098" spans="5:5" x14ac:dyDescent="0.3">
      <c r="E19098"/>
    </row>
    <row r="19099" spans="5:5" x14ac:dyDescent="0.3">
      <c r="E19099"/>
    </row>
    <row r="19100" spans="5:5" x14ac:dyDescent="0.3">
      <c r="E19100"/>
    </row>
    <row r="19101" spans="5:5" x14ac:dyDescent="0.3">
      <c r="E19101"/>
    </row>
    <row r="19102" spans="5:5" x14ac:dyDescent="0.3">
      <c r="E19102"/>
    </row>
    <row r="19103" spans="5:5" x14ac:dyDescent="0.3">
      <c r="E19103"/>
    </row>
    <row r="19104" spans="5:5" x14ac:dyDescent="0.3">
      <c r="E19104"/>
    </row>
    <row r="19105" spans="5:5" x14ac:dyDescent="0.3">
      <c r="E19105"/>
    </row>
    <row r="19106" spans="5:5" x14ac:dyDescent="0.3">
      <c r="E19106"/>
    </row>
    <row r="19107" spans="5:5" x14ac:dyDescent="0.3">
      <c r="E19107"/>
    </row>
    <row r="19108" spans="5:5" x14ac:dyDescent="0.3">
      <c r="E19108"/>
    </row>
    <row r="19109" spans="5:5" x14ac:dyDescent="0.3">
      <c r="E19109"/>
    </row>
    <row r="19110" spans="5:5" x14ac:dyDescent="0.3">
      <c r="E19110"/>
    </row>
    <row r="19111" spans="5:5" x14ac:dyDescent="0.3">
      <c r="E19111"/>
    </row>
    <row r="19112" spans="5:5" x14ac:dyDescent="0.3">
      <c r="E19112"/>
    </row>
    <row r="19113" spans="5:5" x14ac:dyDescent="0.3">
      <c r="E19113"/>
    </row>
    <row r="19114" spans="5:5" x14ac:dyDescent="0.3">
      <c r="E19114"/>
    </row>
    <row r="19115" spans="5:5" x14ac:dyDescent="0.3">
      <c r="E19115"/>
    </row>
    <row r="19116" spans="5:5" x14ac:dyDescent="0.3">
      <c r="E19116"/>
    </row>
    <row r="19117" spans="5:5" x14ac:dyDescent="0.3">
      <c r="E19117"/>
    </row>
    <row r="19118" spans="5:5" x14ac:dyDescent="0.3">
      <c r="E19118"/>
    </row>
    <row r="19119" spans="5:5" x14ac:dyDescent="0.3">
      <c r="E19119"/>
    </row>
    <row r="19120" spans="5:5" x14ac:dyDescent="0.3">
      <c r="E19120"/>
    </row>
    <row r="19121" spans="5:5" x14ac:dyDescent="0.3">
      <c r="E19121"/>
    </row>
    <row r="19122" spans="5:5" x14ac:dyDescent="0.3">
      <c r="E19122"/>
    </row>
    <row r="19123" spans="5:5" x14ac:dyDescent="0.3">
      <c r="E19123"/>
    </row>
    <row r="19124" spans="5:5" x14ac:dyDescent="0.3">
      <c r="E19124"/>
    </row>
    <row r="19125" spans="5:5" x14ac:dyDescent="0.3">
      <c r="E19125"/>
    </row>
    <row r="19126" spans="5:5" x14ac:dyDescent="0.3">
      <c r="E19126"/>
    </row>
    <row r="19127" spans="5:5" x14ac:dyDescent="0.3">
      <c r="E19127"/>
    </row>
    <row r="19128" spans="5:5" x14ac:dyDescent="0.3">
      <c r="E19128"/>
    </row>
    <row r="19129" spans="5:5" x14ac:dyDescent="0.3">
      <c r="E19129"/>
    </row>
    <row r="19130" spans="5:5" x14ac:dyDescent="0.3">
      <c r="E19130"/>
    </row>
    <row r="19131" spans="5:5" x14ac:dyDescent="0.3">
      <c r="E19131"/>
    </row>
    <row r="19132" spans="5:5" x14ac:dyDescent="0.3">
      <c r="E19132"/>
    </row>
    <row r="19133" spans="5:5" x14ac:dyDescent="0.3">
      <c r="E19133"/>
    </row>
    <row r="19134" spans="5:5" x14ac:dyDescent="0.3">
      <c r="E19134"/>
    </row>
    <row r="19135" spans="5:5" x14ac:dyDescent="0.3">
      <c r="E19135"/>
    </row>
    <row r="19136" spans="5:5" x14ac:dyDescent="0.3">
      <c r="E19136"/>
    </row>
    <row r="19137" spans="5:5" x14ac:dyDescent="0.3">
      <c r="E19137"/>
    </row>
    <row r="19138" spans="5:5" x14ac:dyDescent="0.3">
      <c r="E19138"/>
    </row>
    <row r="19139" spans="5:5" x14ac:dyDescent="0.3">
      <c r="E19139"/>
    </row>
    <row r="19140" spans="5:5" x14ac:dyDescent="0.3">
      <c r="E19140"/>
    </row>
    <row r="19141" spans="5:5" x14ac:dyDescent="0.3">
      <c r="E19141"/>
    </row>
    <row r="19142" spans="5:5" x14ac:dyDescent="0.3">
      <c r="E19142"/>
    </row>
    <row r="19143" spans="5:5" x14ac:dyDescent="0.3">
      <c r="E19143"/>
    </row>
    <row r="19144" spans="5:5" x14ac:dyDescent="0.3">
      <c r="E19144"/>
    </row>
    <row r="19145" spans="5:5" x14ac:dyDescent="0.3">
      <c r="E19145"/>
    </row>
    <row r="19146" spans="5:5" x14ac:dyDescent="0.3">
      <c r="E19146"/>
    </row>
    <row r="19147" spans="5:5" x14ac:dyDescent="0.3">
      <c r="E19147"/>
    </row>
    <row r="19148" spans="5:5" x14ac:dyDescent="0.3">
      <c r="E19148"/>
    </row>
    <row r="19149" spans="5:5" x14ac:dyDescent="0.3">
      <c r="E19149"/>
    </row>
    <row r="19150" spans="5:5" x14ac:dyDescent="0.3">
      <c r="E19150"/>
    </row>
    <row r="19151" spans="5:5" x14ac:dyDescent="0.3">
      <c r="E19151"/>
    </row>
    <row r="19152" spans="5:5" x14ac:dyDescent="0.3">
      <c r="E19152"/>
    </row>
    <row r="19153" spans="5:5" x14ac:dyDescent="0.3">
      <c r="E19153"/>
    </row>
    <row r="19154" spans="5:5" x14ac:dyDescent="0.3">
      <c r="E19154"/>
    </row>
    <row r="19155" spans="5:5" x14ac:dyDescent="0.3">
      <c r="E19155"/>
    </row>
    <row r="19156" spans="5:5" x14ac:dyDescent="0.3">
      <c r="E19156"/>
    </row>
    <row r="19157" spans="5:5" x14ac:dyDescent="0.3">
      <c r="E19157"/>
    </row>
    <row r="19158" spans="5:5" x14ac:dyDescent="0.3">
      <c r="E19158"/>
    </row>
    <row r="19159" spans="5:5" x14ac:dyDescent="0.3">
      <c r="E19159"/>
    </row>
    <row r="19160" spans="5:5" x14ac:dyDescent="0.3">
      <c r="E19160"/>
    </row>
    <row r="19161" spans="5:5" x14ac:dyDescent="0.3">
      <c r="E19161"/>
    </row>
    <row r="19162" spans="5:5" x14ac:dyDescent="0.3">
      <c r="E19162"/>
    </row>
    <row r="19163" spans="5:5" x14ac:dyDescent="0.3">
      <c r="E19163"/>
    </row>
    <row r="19164" spans="5:5" x14ac:dyDescent="0.3">
      <c r="E19164"/>
    </row>
    <row r="19165" spans="5:5" x14ac:dyDescent="0.3">
      <c r="E19165"/>
    </row>
    <row r="19166" spans="5:5" x14ac:dyDescent="0.3">
      <c r="E19166"/>
    </row>
    <row r="19167" spans="5:5" x14ac:dyDescent="0.3">
      <c r="E19167"/>
    </row>
    <row r="19168" spans="5:5" x14ac:dyDescent="0.3">
      <c r="E19168"/>
    </row>
    <row r="19169" spans="5:5" x14ac:dyDescent="0.3">
      <c r="E19169"/>
    </row>
    <row r="19170" spans="5:5" x14ac:dyDescent="0.3">
      <c r="E19170"/>
    </row>
    <row r="19171" spans="5:5" x14ac:dyDescent="0.3">
      <c r="E19171"/>
    </row>
    <row r="19172" spans="5:5" x14ac:dyDescent="0.3">
      <c r="E19172"/>
    </row>
    <row r="19173" spans="5:5" x14ac:dyDescent="0.3">
      <c r="E19173"/>
    </row>
    <row r="19174" spans="5:5" x14ac:dyDescent="0.3">
      <c r="E19174"/>
    </row>
    <row r="19175" spans="5:5" x14ac:dyDescent="0.3">
      <c r="E19175"/>
    </row>
    <row r="19176" spans="5:5" x14ac:dyDescent="0.3">
      <c r="E19176"/>
    </row>
    <row r="19177" spans="5:5" x14ac:dyDescent="0.3">
      <c r="E19177"/>
    </row>
    <row r="19178" spans="5:5" x14ac:dyDescent="0.3">
      <c r="E19178"/>
    </row>
    <row r="19179" spans="5:5" x14ac:dyDescent="0.3">
      <c r="E19179"/>
    </row>
    <row r="19180" spans="5:5" x14ac:dyDescent="0.3">
      <c r="E19180"/>
    </row>
    <row r="19181" spans="5:5" x14ac:dyDescent="0.3">
      <c r="E19181"/>
    </row>
    <row r="19182" spans="5:5" x14ac:dyDescent="0.3">
      <c r="E19182"/>
    </row>
    <row r="19183" spans="5:5" x14ac:dyDescent="0.3">
      <c r="E19183"/>
    </row>
    <row r="19184" spans="5:5" x14ac:dyDescent="0.3">
      <c r="E19184"/>
    </row>
    <row r="19185" spans="5:5" x14ac:dyDescent="0.3">
      <c r="E19185"/>
    </row>
    <row r="19186" spans="5:5" x14ac:dyDescent="0.3">
      <c r="E19186"/>
    </row>
    <row r="19187" spans="5:5" x14ac:dyDescent="0.3">
      <c r="E19187"/>
    </row>
    <row r="19188" spans="5:5" x14ac:dyDescent="0.3">
      <c r="E19188"/>
    </row>
    <row r="19189" spans="5:5" x14ac:dyDescent="0.3">
      <c r="E19189"/>
    </row>
    <row r="19190" spans="5:5" x14ac:dyDescent="0.3">
      <c r="E19190"/>
    </row>
    <row r="19191" spans="5:5" x14ac:dyDescent="0.3">
      <c r="E19191"/>
    </row>
    <row r="19192" spans="5:5" x14ac:dyDescent="0.3">
      <c r="E19192"/>
    </row>
    <row r="19193" spans="5:5" x14ac:dyDescent="0.3">
      <c r="E19193"/>
    </row>
    <row r="19194" spans="5:5" x14ac:dyDescent="0.3">
      <c r="E19194"/>
    </row>
    <row r="19195" spans="5:5" x14ac:dyDescent="0.3">
      <c r="E19195"/>
    </row>
    <row r="19196" spans="5:5" x14ac:dyDescent="0.3">
      <c r="E19196"/>
    </row>
    <row r="19197" spans="5:5" x14ac:dyDescent="0.3">
      <c r="E19197"/>
    </row>
    <row r="19198" spans="5:5" x14ac:dyDescent="0.3">
      <c r="E19198"/>
    </row>
    <row r="19199" spans="5:5" x14ac:dyDescent="0.3">
      <c r="E19199"/>
    </row>
    <row r="19200" spans="5:5" x14ac:dyDescent="0.3">
      <c r="E19200"/>
    </row>
    <row r="19201" spans="5:5" x14ac:dyDescent="0.3">
      <c r="E19201"/>
    </row>
    <row r="19202" spans="5:5" x14ac:dyDescent="0.3">
      <c r="E19202"/>
    </row>
    <row r="19203" spans="5:5" x14ac:dyDescent="0.3">
      <c r="E19203"/>
    </row>
    <row r="19204" spans="5:5" x14ac:dyDescent="0.3">
      <c r="E19204"/>
    </row>
    <row r="19205" spans="5:5" x14ac:dyDescent="0.3">
      <c r="E19205"/>
    </row>
    <row r="19206" spans="5:5" x14ac:dyDescent="0.3">
      <c r="E19206"/>
    </row>
    <row r="19207" spans="5:5" x14ac:dyDescent="0.3">
      <c r="E19207"/>
    </row>
    <row r="19208" spans="5:5" x14ac:dyDescent="0.3">
      <c r="E19208"/>
    </row>
    <row r="19209" spans="5:5" x14ac:dyDescent="0.3">
      <c r="E19209"/>
    </row>
    <row r="19210" spans="5:5" x14ac:dyDescent="0.3">
      <c r="E19210"/>
    </row>
    <row r="19211" spans="5:5" x14ac:dyDescent="0.3">
      <c r="E19211"/>
    </row>
    <row r="19212" spans="5:5" x14ac:dyDescent="0.3">
      <c r="E19212"/>
    </row>
    <row r="19213" spans="5:5" x14ac:dyDescent="0.3">
      <c r="E19213"/>
    </row>
    <row r="19214" spans="5:5" x14ac:dyDescent="0.3">
      <c r="E19214"/>
    </row>
    <row r="19215" spans="5:5" x14ac:dyDescent="0.3">
      <c r="E19215"/>
    </row>
    <row r="19216" spans="5:5" x14ac:dyDescent="0.3">
      <c r="E19216"/>
    </row>
    <row r="19217" spans="5:5" x14ac:dyDescent="0.3">
      <c r="E19217"/>
    </row>
    <row r="19218" spans="5:5" x14ac:dyDescent="0.3">
      <c r="E19218"/>
    </row>
    <row r="19219" spans="5:5" x14ac:dyDescent="0.3">
      <c r="E19219"/>
    </row>
    <row r="19220" spans="5:5" x14ac:dyDescent="0.3">
      <c r="E19220"/>
    </row>
    <row r="19221" spans="5:5" x14ac:dyDescent="0.3">
      <c r="E19221"/>
    </row>
    <row r="19222" spans="5:5" x14ac:dyDescent="0.3">
      <c r="E19222"/>
    </row>
    <row r="19223" spans="5:5" x14ac:dyDescent="0.3">
      <c r="E19223"/>
    </row>
    <row r="19224" spans="5:5" x14ac:dyDescent="0.3">
      <c r="E19224"/>
    </row>
    <row r="19225" spans="5:5" x14ac:dyDescent="0.3">
      <c r="E19225"/>
    </row>
    <row r="19226" spans="5:5" x14ac:dyDescent="0.3">
      <c r="E19226"/>
    </row>
    <row r="19227" spans="5:5" x14ac:dyDescent="0.3">
      <c r="E19227"/>
    </row>
    <row r="19228" spans="5:5" x14ac:dyDescent="0.3">
      <c r="E19228"/>
    </row>
    <row r="19229" spans="5:5" x14ac:dyDescent="0.3">
      <c r="E19229"/>
    </row>
    <row r="19230" spans="5:5" x14ac:dyDescent="0.3">
      <c r="E19230"/>
    </row>
    <row r="19231" spans="5:5" x14ac:dyDescent="0.3">
      <c r="E19231"/>
    </row>
    <row r="19232" spans="5:5" x14ac:dyDescent="0.3">
      <c r="E19232"/>
    </row>
    <row r="19233" spans="5:5" x14ac:dyDescent="0.3">
      <c r="E19233"/>
    </row>
    <row r="19234" spans="5:5" x14ac:dyDescent="0.3">
      <c r="E19234"/>
    </row>
    <row r="19235" spans="5:5" x14ac:dyDescent="0.3">
      <c r="E19235"/>
    </row>
    <row r="19236" spans="5:5" x14ac:dyDescent="0.3">
      <c r="E19236"/>
    </row>
    <row r="19237" spans="5:5" x14ac:dyDescent="0.3">
      <c r="E19237"/>
    </row>
    <row r="19238" spans="5:5" x14ac:dyDescent="0.3">
      <c r="E19238"/>
    </row>
    <row r="19239" spans="5:5" x14ac:dyDescent="0.3">
      <c r="E19239"/>
    </row>
    <row r="19240" spans="5:5" x14ac:dyDescent="0.3">
      <c r="E19240"/>
    </row>
    <row r="19241" spans="5:5" x14ac:dyDescent="0.3">
      <c r="E19241"/>
    </row>
    <row r="19242" spans="5:5" x14ac:dyDescent="0.3">
      <c r="E19242"/>
    </row>
    <row r="19243" spans="5:5" x14ac:dyDescent="0.3">
      <c r="E19243"/>
    </row>
    <row r="19244" spans="5:5" x14ac:dyDescent="0.3">
      <c r="E19244"/>
    </row>
    <row r="19245" spans="5:5" x14ac:dyDescent="0.3">
      <c r="E19245"/>
    </row>
    <row r="19246" spans="5:5" x14ac:dyDescent="0.3">
      <c r="E19246"/>
    </row>
    <row r="19247" spans="5:5" x14ac:dyDescent="0.3">
      <c r="E19247"/>
    </row>
    <row r="19248" spans="5:5" x14ac:dyDescent="0.3">
      <c r="E19248"/>
    </row>
    <row r="19249" spans="5:5" x14ac:dyDescent="0.3">
      <c r="E19249"/>
    </row>
    <row r="19250" spans="5:5" x14ac:dyDescent="0.3">
      <c r="E19250"/>
    </row>
    <row r="19251" spans="5:5" x14ac:dyDescent="0.3">
      <c r="E19251"/>
    </row>
    <row r="19252" spans="5:5" x14ac:dyDescent="0.3">
      <c r="E19252"/>
    </row>
    <row r="19253" spans="5:5" x14ac:dyDescent="0.3">
      <c r="E19253"/>
    </row>
    <row r="19254" spans="5:5" x14ac:dyDescent="0.3">
      <c r="E19254"/>
    </row>
    <row r="19255" spans="5:5" x14ac:dyDescent="0.3">
      <c r="E19255"/>
    </row>
    <row r="19256" spans="5:5" x14ac:dyDescent="0.3">
      <c r="E19256"/>
    </row>
    <row r="19257" spans="5:5" x14ac:dyDescent="0.3">
      <c r="E19257"/>
    </row>
    <row r="19258" spans="5:5" x14ac:dyDescent="0.3">
      <c r="E19258"/>
    </row>
    <row r="19259" spans="5:5" x14ac:dyDescent="0.3">
      <c r="E19259"/>
    </row>
    <row r="19260" spans="5:5" x14ac:dyDescent="0.3">
      <c r="E19260"/>
    </row>
    <row r="19261" spans="5:5" x14ac:dyDescent="0.3">
      <c r="E19261"/>
    </row>
    <row r="19262" spans="5:5" x14ac:dyDescent="0.3">
      <c r="E19262"/>
    </row>
    <row r="19263" spans="5:5" x14ac:dyDescent="0.3">
      <c r="E19263"/>
    </row>
    <row r="19264" spans="5:5" x14ac:dyDescent="0.3">
      <c r="E19264"/>
    </row>
    <row r="19265" spans="5:5" x14ac:dyDescent="0.3">
      <c r="E19265"/>
    </row>
    <row r="19266" spans="5:5" x14ac:dyDescent="0.3">
      <c r="E19266"/>
    </row>
    <row r="19267" spans="5:5" x14ac:dyDescent="0.3">
      <c r="E19267"/>
    </row>
    <row r="19268" spans="5:5" x14ac:dyDescent="0.3">
      <c r="E19268"/>
    </row>
    <row r="19269" spans="5:5" x14ac:dyDescent="0.3">
      <c r="E19269"/>
    </row>
    <row r="19270" spans="5:5" x14ac:dyDescent="0.3">
      <c r="E19270"/>
    </row>
    <row r="19271" spans="5:5" x14ac:dyDescent="0.3">
      <c r="E19271"/>
    </row>
    <row r="19272" spans="5:5" x14ac:dyDescent="0.3">
      <c r="E19272"/>
    </row>
    <row r="19273" spans="5:5" x14ac:dyDescent="0.3">
      <c r="E19273"/>
    </row>
    <row r="19274" spans="5:5" x14ac:dyDescent="0.3">
      <c r="E19274"/>
    </row>
    <row r="19275" spans="5:5" x14ac:dyDescent="0.3">
      <c r="E19275"/>
    </row>
    <row r="19276" spans="5:5" x14ac:dyDescent="0.3">
      <c r="E19276"/>
    </row>
    <row r="19277" spans="5:5" x14ac:dyDescent="0.3">
      <c r="E19277"/>
    </row>
    <row r="19278" spans="5:5" x14ac:dyDescent="0.3">
      <c r="E19278"/>
    </row>
    <row r="19279" spans="5:5" x14ac:dyDescent="0.3">
      <c r="E19279"/>
    </row>
    <row r="19280" spans="5:5" x14ac:dyDescent="0.3">
      <c r="E19280"/>
    </row>
    <row r="19281" spans="5:5" x14ac:dyDescent="0.3">
      <c r="E19281"/>
    </row>
    <row r="19282" spans="5:5" x14ac:dyDescent="0.3">
      <c r="E19282"/>
    </row>
    <row r="19283" spans="5:5" x14ac:dyDescent="0.3">
      <c r="E19283"/>
    </row>
    <row r="19284" spans="5:5" x14ac:dyDescent="0.3">
      <c r="E19284"/>
    </row>
    <row r="19285" spans="5:5" x14ac:dyDescent="0.3">
      <c r="E19285"/>
    </row>
    <row r="19286" spans="5:5" x14ac:dyDescent="0.3">
      <c r="E19286"/>
    </row>
    <row r="19287" spans="5:5" x14ac:dyDescent="0.3">
      <c r="E19287"/>
    </row>
    <row r="19288" spans="5:5" x14ac:dyDescent="0.3">
      <c r="E19288"/>
    </row>
    <row r="19289" spans="5:5" x14ac:dyDescent="0.3">
      <c r="E19289"/>
    </row>
    <row r="19290" spans="5:5" x14ac:dyDescent="0.3">
      <c r="E19290"/>
    </row>
    <row r="19291" spans="5:5" x14ac:dyDescent="0.3">
      <c r="E19291"/>
    </row>
    <row r="19292" spans="5:5" x14ac:dyDescent="0.3">
      <c r="E19292"/>
    </row>
    <row r="19293" spans="5:5" x14ac:dyDescent="0.3">
      <c r="E19293"/>
    </row>
    <row r="19294" spans="5:5" x14ac:dyDescent="0.3">
      <c r="E19294"/>
    </row>
    <row r="19295" spans="5:5" x14ac:dyDescent="0.3">
      <c r="E19295"/>
    </row>
    <row r="19296" spans="5:5" x14ac:dyDescent="0.3">
      <c r="E19296"/>
    </row>
    <row r="19297" spans="5:5" x14ac:dyDescent="0.3">
      <c r="E19297"/>
    </row>
    <row r="19298" spans="5:5" x14ac:dyDescent="0.3">
      <c r="E19298"/>
    </row>
    <row r="19299" spans="5:5" x14ac:dyDescent="0.3">
      <c r="E19299"/>
    </row>
    <row r="19300" spans="5:5" x14ac:dyDescent="0.3">
      <c r="E19300"/>
    </row>
    <row r="19301" spans="5:5" x14ac:dyDescent="0.3">
      <c r="E19301"/>
    </row>
    <row r="19302" spans="5:5" x14ac:dyDescent="0.3">
      <c r="E19302"/>
    </row>
    <row r="19303" spans="5:5" x14ac:dyDescent="0.3">
      <c r="E19303"/>
    </row>
    <row r="19304" spans="5:5" x14ac:dyDescent="0.3">
      <c r="E19304"/>
    </row>
    <row r="19305" spans="5:5" x14ac:dyDescent="0.3">
      <c r="E19305"/>
    </row>
    <row r="19306" spans="5:5" x14ac:dyDescent="0.3">
      <c r="E19306"/>
    </row>
    <row r="19307" spans="5:5" x14ac:dyDescent="0.3">
      <c r="E19307"/>
    </row>
    <row r="19308" spans="5:5" x14ac:dyDescent="0.3">
      <c r="E19308"/>
    </row>
    <row r="19309" spans="5:5" x14ac:dyDescent="0.3">
      <c r="E19309"/>
    </row>
    <row r="19310" spans="5:5" x14ac:dyDescent="0.3">
      <c r="E19310"/>
    </row>
    <row r="19311" spans="5:5" x14ac:dyDescent="0.3">
      <c r="E19311"/>
    </row>
    <row r="19312" spans="5:5" x14ac:dyDescent="0.3">
      <c r="E19312"/>
    </row>
    <row r="19313" spans="5:5" x14ac:dyDescent="0.3">
      <c r="E19313"/>
    </row>
    <row r="19314" spans="5:5" x14ac:dyDescent="0.3">
      <c r="E19314"/>
    </row>
    <row r="19315" spans="5:5" x14ac:dyDescent="0.3">
      <c r="E19315"/>
    </row>
    <row r="19316" spans="5:5" x14ac:dyDescent="0.3">
      <c r="E19316"/>
    </row>
    <row r="19317" spans="5:5" x14ac:dyDescent="0.3">
      <c r="E19317"/>
    </row>
    <row r="19318" spans="5:5" x14ac:dyDescent="0.3">
      <c r="E19318"/>
    </row>
    <row r="19319" spans="5:5" x14ac:dyDescent="0.3">
      <c r="E19319"/>
    </row>
    <row r="19320" spans="5:5" x14ac:dyDescent="0.3">
      <c r="E19320"/>
    </row>
    <row r="19321" spans="5:5" x14ac:dyDescent="0.3">
      <c r="E19321"/>
    </row>
    <row r="19322" spans="5:5" x14ac:dyDescent="0.3">
      <c r="E19322"/>
    </row>
    <row r="19323" spans="5:5" x14ac:dyDescent="0.3">
      <c r="E19323"/>
    </row>
    <row r="19324" spans="5:5" x14ac:dyDescent="0.3">
      <c r="E19324"/>
    </row>
    <row r="19325" spans="5:5" x14ac:dyDescent="0.3">
      <c r="E19325"/>
    </row>
    <row r="19326" spans="5:5" x14ac:dyDescent="0.3">
      <c r="E19326"/>
    </row>
    <row r="19327" spans="5:5" x14ac:dyDescent="0.3">
      <c r="E19327"/>
    </row>
    <row r="19328" spans="5:5" x14ac:dyDescent="0.3">
      <c r="E19328"/>
    </row>
    <row r="19329" spans="5:5" x14ac:dyDescent="0.3">
      <c r="E19329"/>
    </row>
    <row r="19330" spans="5:5" x14ac:dyDescent="0.3">
      <c r="E19330"/>
    </row>
    <row r="19331" spans="5:5" x14ac:dyDescent="0.3">
      <c r="E19331"/>
    </row>
    <row r="19332" spans="5:5" x14ac:dyDescent="0.3">
      <c r="E19332"/>
    </row>
    <row r="19333" spans="5:5" x14ac:dyDescent="0.3">
      <c r="E19333"/>
    </row>
    <row r="19334" spans="5:5" x14ac:dyDescent="0.3">
      <c r="E19334"/>
    </row>
    <row r="19335" spans="5:5" x14ac:dyDescent="0.3">
      <c r="E19335"/>
    </row>
    <row r="19336" spans="5:5" x14ac:dyDescent="0.3">
      <c r="E19336"/>
    </row>
    <row r="19337" spans="5:5" x14ac:dyDescent="0.3">
      <c r="E19337"/>
    </row>
    <row r="19338" spans="5:5" x14ac:dyDescent="0.3">
      <c r="E19338"/>
    </row>
    <row r="19339" spans="5:5" x14ac:dyDescent="0.3">
      <c r="E19339"/>
    </row>
    <row r="19340" spans="5:5" x14ac:dyDescent="0.3">
      <c r="E19340"/>
    </row>
    <row r="19341" spans="5:5" x14ac:dyDescent="0.3">
      <c r="E19341"/>
    </row>
    <row r="19342" spans="5:5" x14ac:dyDescent="0.3">
      <c r="E19342"/>
    </row>
    <row r="19343" spans="5:5" x14ac:dyDescent="0.3">
      <c r="E19343"/>
    </row>
    <row r="19344" spans="5:5" x14ac:dyDescent="0.3">
      <c r="E19344"/>
    </row>
    <row r="19345" spans="5:5" x14ac:dyDescent="0.3">
      <c r="E19345"/>
    </row>
    <row r="19346" spans="5:5" x14ac:dyDescent="0.3">
      <c r="E19346"/>
    </row>
    <row r="19347" spans="5:5" x14ac:dyDescent="0.3">
      <c r="E19347"/>
    </row>
    <row r="19348" spans="5:5" x14ac:dyDescent="0.3">
      <c r="E19348"/>
    </row>
    <row r="19349" spans="5:5" x14ac:dyDescent="0.3">
      <c r="E19349"/>
    </row>
    <row r="19350" spans="5:5" x14ac:dyDescent="0.3">
      <c r="E19350"/>
    </row>
    <row r="19351" spans="5:5" x14ac:dyDescent="0.3">
      <c r="E19351"/>
    </row>
    <row r="19352" spans="5:5" x14ac:dyDescent="0.3">
      <c r="E19352"/>
    </row>
    <row r="19353" spans="5:5" x14ac:dyDescent="0.3">
      <c r="E19353"/>
    </row>
    <row r="19354" spans="5:5" x14ac:dyDescent="0.3">
      <c r="E19354"/>
    </row>
    <row r="19355" spans="5:5" x14ac:dyDescent="0.3">
      <c r="E19355"/>
    </row>
    <row r="19356" spans="5:5" x14ac:dyDescent="0.3">
      <c r="E19356"/>
    </row>
    <row r="19357" spans="5:5" x14ac:dyDescent="0.3">
      <c r="E19357"/>
    </row>
    <row r="19358" spans="5:5" x14ac:dyDescent="0.3">
      <c r="E19358"/>
    </row>
    <row r="19359" spans="5:5" x14ac:dyDescent="0.3">
      <c r="E19359"/>
    </row>
    <row r="19360" spans="5:5" x14ac:dyDescent="0.3">
      <c r="E19360"/>
    </row>
    <row r="19361" spans="5:5" x14ac:dyDescent="0.3">
      <c r="E19361"/>
    </row>
    <row r="19362" spans="5:5" x14ac:dyDescent="0.3">
      <c r="E19362"/>
    </row>
    <row r="19363" spans="5:5" x14ac:dyDescent="0.3">
      <c r="E19363"/>
    </row>
    <row r="19364" spans="5:5" x14ac:dyDescent="0.3">
      <c r="E19364"/>
    </row>
    <row r="19365" spans="5:5" x14ac:dyDescent="0.3">
      <c r="E19365"/>
    </row>
    <row r="19366" spans="5:5" x14ac:dyDescent="0.3">
      <c r="E19366"/>
    </row>
    <row r="19367" spans="5:5" x14ac:dyDescent="0.3">
      <c r="E19367"/>
    </row>
    <row r="19368" spans="5:5" x14ac:dyDescent="0.3">
      <c r="E19368"/>
    </row>
    <row r="19369" spans="5:5" x14ac:dyDescent="0.3">
      <c r="E19369"/>
    </row>
    <row r="19370" spans="5:5" x14ac:dyDescent="0.3">
      <c r="E19370"/>
    </row>
    <row r="19371" spans="5:5" x14ac:dyDescent="0.3">
      <c r="E19371"/>
    </row>
    <row r="19372" spans="5:5" x14ac:dyDescent="0.3">
      <c r="E19372"/>
    </row>
    <row r="19373" spans="5:5" x14ac:dyDescent="0.3">
      <c r="E19373"/>
    </row>
    <row r="19374" spans="5:5" x14ac:dyDescent="0.3">
      <c r="E19374"/>
    </row>
    <row r="19375" spans="5:5" x14ac:dyDescent="0.3">
      <c r="E19375"/>
    </row>
    <row r="19376" spans="5:5" x14ac:dyDescent="0.3">
      <c r="E19376"/>
    </row>
    <row r="19377" spans="5:5" x14ac:dyDescent="0.3">
      <c r="E19377"/>
    </row>
    <row r="19378" spans="5:5" x14ac:dyDescent="0.3">
      <c r="E19378"/>
    </row>
    <row r="19379" spans="5:5" x14ac:dyDescent="0.3">
      <c r="E19379"/>
    </row>
    <row r="19380" spans="5:5" x14ac:dyDescent="0.3">
      <c r="E19380"/>
    </row>
    <row r="19381" spans="5:5" x14ac:dyDescent="0.3">
      <c r="E19381"/>
    </row>
    <row r="19382" spans="5:5" x14ac:dyDescent="0.3">
      <c r="E19382"/>
    </row>
    <row r="19383" spans="5:5" x14ac:dyDescent="0.3">
      <c r="E19383"/>
    </row>
    <row r="19384" spans="5:5" x14ac:dyDescent="0.3">
      <c r="E19384"/>
    </row>
    <row r="19385" spans="5:5" x14ac:dyDescent="0.3">
      <c r="E19385"/>
    </row>
    <row r="19386" spans="5:5" x14ac:dyDescent="0.3">
      <c r="E19386"/>
    </row>
    <row r="19387" spans="5:5" x14ac:dyDescent="0.3">
      <c r="E19387"/>
    </row>
    <row r="19388" spans="5:5" x14ac:dyDescent="0.3">
      <c r="E19388"/>
    </row>
    <row r="19389" spans="5:5" x14ac:dyDescent="0.3">
      <c r="E19389"/>
    </row>
    <row r="19390" spans="5:5" x14ac:dyDescent="0.3">
      <c r="E19390"/>
    </row>
    <row r="19391" spans="5:5" x14ac:dyDescent="0.3">
      <c r="E19391"/>
    </row>
    <row r="19392" spans="5:5" x14ac:dyDescent="0.3">
      <c r="E19392"/>
    </row>
    <row r="19393" spans="5:5" x14ac:dyDescent="0.3">
      <c r="E19393"/>
    </row>
    <row r="19394" spans="5:5" x14ac:dyDescent="0.3">
      <c r="E19394"/>
    </row>
    <row r="19395" spans="5:5" x14ac:dyDescent="0.3">
      <c r="E19395"/>
    </row>
    <row r="19396" spans="5:5" x14ac:dyDescent="0.3">
      <c r="E19396"/>
    </row>
    <row r="19397" spans="5:5" x14ac:dyDescent="0.3">
      <c r="E19397"/>
    </row>
    <row r="19398" spans="5:5" x14ac:dyDescent="0.3">
      <c r="E19398"/>
    </row>
    <row r="19399" spans="5:5" x14ac:dyDescent="0.3">
      <c r="E19399"/>
    </row>
    <row r="19400" spans="5:5" x14ac:dyDescent="0.3">
      <c r="E19400"/>
    </row>
    <row r="19401" spans="5:5" x14ac:dyDescent="0.3">
      <c r="E19401"/>
    </row>
    <row r="19402" spans="5:5" x14ac:dyDescent="0.3">
      <c r="E19402"/>
    </row>
    <row r="19403" spans="5:5" x14ac:dyDescent="0.3">
      <c r="E19403"/>
    </row>
    <row r="19404" spans="5:5" x14ac:dyDescent="0.3">
      <c r="E19404"/>
    </row>
    <row r="19405" spans="5:5" x14ac:dyDescent="0.3">
      <c r="E19405"/>
    </row>
    <row r="19406" spans="5:5" x14ac:dyDescent="0.3">
      <c r="E19406"/>
    </row>
    <row r="19407" spans="5:5" x14ac:dyDescent="0.3">
      <c r="E19407"/>
    </row>
    <row r="19408" spans="5:5" x14ac:dyDescent="0.3">
      <c r="E19408"/>
    </row>
    <row r="19409" spans="5:5" x14ac:dyDescent="0.3">
      <c r="E19409"/>
    </row>
    <row r="19410" spans="5:5" x14ac:dyDescent="0.3">
      <c r="E19410"/>
    </row>
    <row r="19411" spans="5:5" x14ac:dyDescent="0.3">
      <c r="E19411"/>
    </row>
    <row r="19412" spans="5:5" x14ac:dyDescent="0.3">
      <c r="E19412"/>
    </row>
    <row r="19413" spans="5:5" x14ac:dyDescent="0.3">
      <c r="E19413"/>
    </row>
    <row r="19414" spans="5:5" x14ac:dyDescent="0.3">
      <c r="E19414"/>
    </row>
    <row r="19415" spans="5:5" x14ac:dyDescent="0.3">
      <c r="E19415"/>
    </row>
    <row r="19416" spans="5:5" x14ac:dyDescent="0.3">
      <c r="E19416"/>
    </row>
    <row r="19417" spans="5:5" x14ac:dyDescent="0.3">
      <c r="E19417"/>
    </row>
    <row r="19418" spans="5:5" x14ac:dyDescent="0.3">
      <c r="E19418"/>
    </row>
    <row r="19419" spans="5:5" x14ac:dyDescent="0.3">
      <c r="E19419"/>
    </row>
    <row r="19420" spans="5:5" x14ac:dyDescent="0.3">
      <c r="E19420"/>
    </row>
    <row r="19421" spans="5:5" x14ac:dyDescent="0.3">
      <c r="E19421"/>
    </row>
    <row r="19422" spans="5:5" x14ac:dyDescent="0.3">
      <c r="E19422"/>
    </row>
    <row r="19423" spans="5:5" x14ac:dyDescent="0.3">
      <c r="E19423"/>
    </row>
    <row r="19424" spans="5:5" x14ac:dyDescent="0.3">
      <c r="E19424"/>
    </row>
    <row r="19425" spans="5:5" x14ac:dyDescent="0.3">
      <c r="E19425"/>
    </row>
    <row r="19426" spans="5:5" x14ac:dyDescent="0.3">
      <c r="E19426"/>
    </row>
    <row r="19427" spans="5:5" x14ac:dyDescent="0.3">
      <c r="E19427"/>
    </row>
    <row r="19428" spans="5:5" x14ac:dyDescent="0.3">
      <c r="E19428"/>
    </row>
    <row r="19429" spans="5:5" x14ac:dyDescent="0.3">
      <c r="E19429"/>
    </row>
    <row r="19430" spans="5:5" x14ac:dyDescent="0.3">
      <c r="E19430"/>
    </row>
    <row r="19431" spans="5:5" x14ac:dyDescent="0.3">
      <c r="E19431"/>
    </row>
    <row r="19432" spans="5:5" x14ac:dyDescent="0.3">
      <c r="E19432"/>
    </row>
    <row r="19433" spans="5:5" x14ac:dyDescent="0.3">
      <c r="E19433"/>
    </row>
    <row r="19434" spans="5:5" x14ac:dyDescent="0.3">
      <c r="E19434"/>
    </row>
    <row r="19435" spans="5:5" x14ac:dyDescent="0.3">
      <c r="E19435"/>
    </row>
    <row r="19436" spans="5:5" x14ac:dyDescent="0.3">
      <c r="E19436"/>
    </row>
    <row r="19437" spans="5:5" x14ac:dyDescent="0.3">
      <c r="E19437"/>
    </row>
    <row r="19438" spans="5:5" x14ac:dyDescent="0.3">
      <c r="E19438"/>
    </row>
    <row r="19439" spans="5:5" x14ac:dyDescent="0.3">
      <c r="E19439"/>
    </row>
    <row r="19440" spans="5:5" x14ac:dyDescent="0.3">
      <c r="E19440"/>
    </row>
    <row r="19441" spans="5:5" x14ac:dyDescent="0.3">
      <c r="E19441"/>
    </row>
    <row r="19442" spans="5:5" x14ac:dyDescent="0.3">
      <c r="E19442"/>
    </row>
    <row r="19443" spans="5:5" x14ac:dyDescent="0.3">
      <c r="E19443"/>
    </row>
    <row r="19444" spans="5:5" x14ac:dyDescent="0.3">
      <c r="E19444"/>
    </row>
    <row r="19445" spans="5:5" x14ac:dyDescent="0.3">
      <c r="E19445"/>
    </row>
    <row r="19446" spans="5:5" x14ac:dyDescent="0.3">
      <c r="E19446"/>
    </row>
    <row r="19447" spans="5:5" x14ac:dyDescent="0.3">
      <c r="E19447"/>
    </row>
    <row r="19448" spans="5:5" x14ac:dyDescent="0.3">
      <c r="E19448"/>
    </row>
    <row r="19449" spans="5:5" x14ac:dyDescent="0.3">
      <c r="E19449"/>
    </row>
    <row r="19450" spans="5:5" x14ac:dyDescent="0.3">
      <c r="E19450"/>
    </row>
    <row r="19451" spans="5:5" x14ac:dyDescent="0.3">
      <c r="E19451"/>
    </row>
    <row r="19452" spans="5:5" x14ac:dyDescent="0.3">
      <c r="E19452"/>
    </row>
    <row r="19453" spans="5:5" x14ac:dyDescent="0.3">
      <c r="E19453"/>
    </row>
    <row r="19454" spans="5:5" x14ac:dyDescent="0.3">
      <c r="E19454"/>
    </row>
    <row r="19455" spans="5:5" x14ac:dyDescent="0.3">
      <c r="E19455"/>
    </row>
    <row r="19456" spans="5:5" x14ac:dyDescent="0.3">
      <c r="E19456"/>
    </row>
    <row r="19457" spans="5:5" x14ac:dyDescent="0.3">
      <c r="E19457"/>
    </row>
    <row r="19458" spans="5:5" x14ac:dyDescent="0.3">
      <c r="E19458"/>
    </row>
    <row r="19459" spans="5:5" x14ac:dyDescent="0.3">
      <c r="E19459"/>
    </row>
    <row r="19460" spans="5:5" x14ac:dyDescent="0.3">
      <c r="E19460"/>
    </row>
    <row r="19461" spans="5:5" x14ac:dyDescent="0.3">
      <c r="E19461"/>
    </row>
    <row r="19462" spans="5:5" x14ac:dyDescent="0.3">
      <c r="E19462"/>
    </row>
    <row r="19463" spans="5:5" x14ac:dyDescent="0.3">
      <c r="E19463"/>
    </row>
    <row r="19464" spans="5:5" x14ac:dyDescent="0.3">
      <c r="E19464"/>
    </row>
    <row r="19465" spans="5:5" x14ac:dyDescent="0.3">
      <c r="E19465"/>
    </row>
    <row r="19466" spans="5:5" x14ac:dyDescent="0.3">
      <c r="E19466"/>
    </row>
    <row r="19467" spans="5:5" x14ac:dyDescent="0.3">
      <c r="E19467"/>
    </row>
    <row r="19468" spans="5:5" x14ac:dyDescent="0.3">
      <c r="E19468"/>
    </row>
    <row r="19469" spans="5:5" x14ac:dyDescent="0.3">
      <c r="E19469"/>
    </row>
    <row r="19470" spans="5:5" x14ac:dyDescent="0.3">
      <c r="E19470"/>
    </row>
    <row r="19471" spans="5:5" x14ac:dyDescent="0.3">
      <c r="E19471"/>
    </row>
    <row r="19472" spans="5:5" x14ac:dyDescent="0.3">
      <c r="E19472"/>
    </row>
    <row r="19473" spans="5:5" x14ac:dyDescent="0.3">
      <c r="E19473"/>
    </row>
    <row r="19474" spans="5:5" x14ac:dyDescent="0.3">
      <c r="E19474"/>
    </row>
    <row r="19475" spans="5:5" x14ac:dyDescent="0.3">
      <c r="E19475"/>
    </row>
    <row r="19476" spans="5:5" x14ac:dyDescent="0.3">
      <c r="E19476"/>
    </row>
    <row r="19477" spans="5:5" x14ac:dyDescent="0.3">
      <c r="E19477"/>
    </row>
    <row r="19478" spans="5:5" x14ac:dyDescent="0.3">
      <c r="E19478"/>
    </row>
    <row r="19479" spans="5:5" x14ac:dyDescent="0.3">
      <c r="E19479"/>
    </row>
    <row r="19480" spans="5:5" x14ac:dyDescent="0.3">
      <c r="E19480"/>
    </row>
    <row r="19481" spans="5:5" x14ac:dyDescent="0.3">
      <c r="E19481"/>
    </row>
    <row r="19482" spans="5:5" x14ac:dyDescent="0.3">
      <c r="E19482"/>
    </row>
    <row r="19483" spans="5:5" x14ac:dyDescent="0.3">
      <c r="E19483"/>
    </row>
    <row r="19484" spans="5:5" x14ac:dyDescent="0.3">
      <c r="E19484"/>
    </row>
    <row r="19485" spans="5:5" x14ac:dyDescent="0.3">
      <c r="E19485"/>
    </row>
    <row r="19486" spans="5:5" x14ac:dyDescent="0.3">
      <c r="E19486"/>
    </row>
    <row r="19487" spans="5:5" x14ac:dyDescent="0.3">
      <c r="E19487"/>
    </row>
    <row r="19488" spans="5:5" x14ac:dyDescent="0.3">
      <c r="E19488"/>
    </row>
    <row r="19489" spans="5:5" x14ac:dyDescent="0.3">
      <c r="E19489"/>
    </row>
    <row r="19490" spans="5:5" x14ac:dyDescent="0.3">
      <c r="E19490"/>
    </row>
    <row r="19491" spans="5:5" x14ac:dyDescent="0.3">
      <c r="E19491"/>
    </row>
    <row r="19492" spans="5:5" x14ac:dyDescent="0.3">
      <c r="E19492"/>
    </row>
    <row r="19493" spans="5:5" x14ac:dyDescent="0.3">
      <c r="E19493"/>
    </row>
    <row r="19494" spans="5:5" x14ac:dyDescent="0.3">
      <c r="E19494"/>
    </row>
    <row r="19495" spans="5:5" x14ac:dyDescent="0.3">
      <c r="E19495"/>
    </row>
    <row r="19496" spans="5:5" x14ac:dyDescent="0.3">
      <c r="E19496"/>
    </row>
    <row r="19497" spans="5:5" x14ac:dyDescent="0.3">
      <c r="E19497"/>
    </row>
    <row r="19498" spans="5:5" x14ac:dyDescent="0.3">
      <c r="E19498"/>
    </row>
    <row r="19499" spans="5:5" x14ac:dyDescent="0.3">
      <c r="E19499"/>
    </row>
    <row r="19500" spans="5:5" x14ac:dyDescent="0.3">
      <c r="E19500"/>
    </row>
    <row r="19501" spans="5:5" x14ac:dyDescent="0.3">
      <c r="E19501"/>
    </row>
    <row r="19502" spans="5:5" x14ac:dyDescent="0.3">
      <c r="E19502"/>
    </row>
    <row r="19503" spans="5:5" x14ac:dyDescent="0.3">
      <c r="E19503"/>
    </row>
    <row r="19504" spans="5:5" x14ac:dyDescent="0.3">
      <c r="E19504"/>
    </row>
    <row r="19505" spans="5:5" x14ac:dyDescent="0.3">
      <c r="E19505"/>
    </row>
    <row r="19506" spans="5:5" x14ac:dyDescent="0.3">
      <c r="E19506"/>
    </row>
    <row r="19507" spans="5:5" x14ac:dyDescent="0.3">
      <c r="E19507"/>
    </row>
    <row r="19508" spans="5:5" x14ac:dyDescent="0.3">
      <c r="E19508"/>
    </row>
    <row r="19509" spans="5:5" x14ac:dyDescent="0.3">
      <c r="E19509"/>
    </row>
    <row r="19510" spans="5:5" x14ac:dyDescent="0.3">
      <c r="E19510"/>
    </row>
    <row r="19511" spans="5:5" x14ac:dyDescent="0.3">
      <c r="E19511"/>
    </row>
    <row r="19512" spans="5:5" x14ac:dyDescent="0.3">
      <c r="E19512"/>
    </row>
    <row r="19513" spans="5:5" x14ac:dyDescent="0.3">
      <c r="E19513"/>
    </row>
    <row r="19514" spans="5:5" x14ac:dyDescent="0.3">
      <c r="E19514"/>
    </row>
    <row r="19515" spans="5:5" x14ac:dyDescent="0.3">
      <c r="E19515"/>
    </row>
    <row r="19516" spans="5:5" x14ac:dyDescent="0.3">
      <c r="E19516"/>
    </row>
    <row r="19517" spans="5:5" x14ac:dyDescent="0.3">
      <c r="E19517"/>
    </row>
    <row r="19518" spans="5:5" x14ac:dyDescent="0.3">
      <c r="E19518"/>
    </row>
    <row r="19519" spans="5:5" x14ac:dyDescent="0.3">
      <c r="E19519"/>
    </row>
    <row r="19520" spans="5:5" x14ac:dyDescent="0.3">
      <c r="E19520"/>
    </row>
    <row r="19521" spans="5:5" x14ac:dyDescent="0.3">
      <c r="E19521"/>
    </row>
    <row r="19522" spans="5:5" x14ac:dyDescent="0.3">
      <c r="E19522"/>
    </row>
    <row r="19523" spans="5:5" x14ac:dyDescent="0.3">
      <c r="E19523"/>
    </row>
    <row r="19524" spans="5:5" x14ac:dyDescent="0.3">
      <c r="E19524"/>
    </row>
    <row r="19525" spans="5:5" x14ac:dyDescent="0.3">
      <c r="E19525"/>
    </row>
    <row r="19526" spans="5:5" x14ac:dyDescent="0.3">
      <c r="E19526"/>
    </row>
    <row r="19527" spans="5:5" x14ac:dyDescent="0.3">
      <c r="E19527"/>
    </row>
    <row r="19528" spans="5:5" x14ac:dyDescent="0.3">
      <c r="E19528"/>
    </row>
    <row r="19529" spans="5:5" x14ac:dyDescent="0.3">
      <c r="E19529"/>
    </row>
    <row r="19530" spans="5:5" x14ac:dyDescent="0.3">
      <c r="E19530"/>
    </row>
    <row r="19531" spans="5:5" x14ac:dyDescent="0.3">
      <c r="E19531"/>
    </row>
    <row r="19532" spans="5:5" x14ac:dyDescent="0.3">
      <c r="E19532"/>
    </row>
    <row r="19533" spans="5:5" x14ac:dyDescent="0.3">
      <c r="E19533"/>
    </row>
    <row r="19534" spans="5:5" x14ac:dyDescent="0.3">
      <c r="E19534"/>
    </row>
    <row r="19535" spans="5:5" x14ac:dyDescent="0.3">
      <c r="E19535"/>
    </row>
    <row r="19536" spans="5:5" x14ac:dyDescent="0.3">
      <c r="E19536"/>
    </row>
    <row r="19537" spans="5:5" x14ac:dyDescent="0.3">
      <c r="E19537"/>
    </row>
    <row r="19538" spans="5:5" x14ac:dyDescent="0.3">
      <c r="E19538"/>
    </row>
    <row r="19539" spans="5:5" x14ac:dyDescent="0.3">
      <c r="E19539"/>
    </row>
    <row r="19540" spans="5:5" x14ac:dyDescent="0.3">
      <c r="E19540"/>
    </row>
    <row r="19541" spans="5:5" x14ac:dyDescent="0.3">
      <c r="E19541"/>
    </row>
    <row r="19542" spans="5:5" x14ac:dyDescent="0.3">
      <c r="E19542"/>
    </row>
    <row r="19543" spans="5:5" x14ac:dyDescent="0.3">
      <c r="E19543"/>
    </row>
    <row r="19544" spans="5:5" x14ac:dyDescent="0.3">
      <c r="E19544"/>
    </row>
    <row r="19545" spans="5:5" x14ac:dyDescent="0.3">
      <c r="E19545"/>
    </row>
    <row r="19546" spans="5:5" x14ac:dyDescent="0.3">
      <c r="E19546"/>
    </row>
    <row r="19547" spans="5:5" x14ac:dyDescent="0.3">
      <c r="E19547"/>
    </row>
    <row r="19548" spans="5:5" x14ac:dyDescent="0.3">
      <c r="E19548"/>
    </row>
    <row r="19549" spans="5:5" x14ac:dyDescent="0.3">
      <c r="E19549"/>
    </row>
    <row r="19550" spans="5:5" x14ac:dyDescent="0.3">
      <c r="E19550"/>
    </row>
    <row r="19551" spans="5:5" x14ac:dyDescent="0.3">
      <c r="E19551"/>
    </row>
    <row r="19552" spans="5:5" x14ac:dyDescent="0.3">
      <c r="E19552"/>
    </row>
    <row r="19553" spans="5:5" x14ac:dyDescent="0.3">
      <c r="E19553"/>
    </row>
    <row r="19554" spans="5:5" x14ac:dyDescent="0.3">
      <c r="E19554"/>
    </row>
    <row r="19555" spans="5:5" x14ac:dyDescent="0.3">
      <c r="E19555"/>
    </row>
    <row r="19556" spans="5:5" x14ac:dyDescent="0.3">
      <c r="E19556"/>
    </row>
    <row r="19557" spans="5:5" x14ac:dyDescent="0.3">
      <c r="E19557"/>
    </row>
    <row r="19558" spans="5:5" x14ac:dyDescent="0.3">
      <c r="E19558"/>
    </row>
    <row r="19559" spans="5:5" x14ac:dyDescent="0.3">
      <c r="E19559"/>
    </row>
    <row r="19560" spans="5:5" x14ac:dyDescent="0.3">
      <c r="E19560"/>
    </row>
    <row r="19561" spans="5:5" x14ac:dyDescent="0.3">
      <c r="E19561"/>
    </row>
    <row r="19562" spans="5:5" x14ac:dyDescent="0.3">
      <c r="E19562"/>
    </row>
    <row r="19563" spans="5:5" x14ac:dyDescent="0.3">
      <c r="E19563"/>
    </row>
    <row r="19564" spans="5:5" x14ac:dyDescent="0.3">
      <c r="E19564"/>
    </row>
    <row r="19565" spans="5:5" x14ac:dyDescent="0.3">
      <c r="E19565"/>
    </row>
    <row r="19566" spans="5:5" x14ac:dyDescent="0.3">
      <c r="E19566"/>
    </row>
    <row r="19567" spans="5:5" x14ac:dyDescent="0.3">
      <c r="E19567"/>
    </row>
    <row r="19568" spans="5:5" x14ac:dyDescent="0.3">
      <c r="E19568"/>
    </row>
    <row r="19569" spans="5:5" x14ac:dyDescent="0.3">
      <c r="E19569"/>
    </row>
    <row r="19570" spans="5:5" x14ac:dyDescent="0.3">
      <c r="E19570"/>
    </row>
    <row r="19571" spans="5:5" x14ac:dyDescent="0.3">
      <c r="E19571"/>
    </row>
    <row r="19572" spans="5:5" x14ac:dyDescent="0.3">
      <c r="E19572"/>
    </row>
    <row r="19573" spans="5:5" x14ac:dyDescent="0.3">
      <c r="E19573"/>
    </row>
    <row r="19574" spans="5:5" x14ac:dyDescent="0.3">
      <c r="E19574"/>
    </row>
    <row r="19575" spans="5:5" x14ac:dyDescent="0.3">
      <c r="E19575"/>
    </row>
    <row r="19576" spans="5:5" x14ac:dyDescent="0.3">
      <c r="E19576"/>
    </row>
    <row r="19577" spans="5:5" x14ac:dyDescent="0.3">
      <c r="E19577"/>
    </row>
    <row r="19578" spans="5:5" x14ac:dyDescent="0.3">
      <c r="E19578"/>
    </row>
    <row r="19579" spans="5:5" x14ac:dyDescent="0.3">
      <c r="E19579"/>
    </row>
    <row r="19580" spans="5:5" x14ac:dyDescent="0.3">
      <c r="E19580"/>
    </row>
    <row r="19581" spans="5:5" x14ac:dyDescent="0.3">
      <c r="E19581"/>
    </row>
    <row r="19582" spans="5:5" x14ac:dyDescent="0.3">
      <c r="E19582"/>
    </row>
    <row r="19583" spans="5:5" x14ac:dyDescent="0.3">
      <c r="E19583"/>
    </row>
    <row r="19584" spans="5:5" x14ac:dyDescent="0.3">
      <c r="E19584"/>
    </row>
    <row r="19585" spans="5:5" x14ac:dyDescent="0.3">
      <c r="E19585"/>
    </row>
    <row r="19586" spans="5:5" x14ac:dyDescent="0.3">
      <c r="E19586"/>
    </row>
    <row r="19587" spans="5:5" x14ac:dyDescent="0.3">
      <c r="E19587"/>
    </row>
    <row r="19588" spans="5:5" x14ac:dyDescent="0.3">
      <c r="E19588"/>
    </row>
    <row r="19589" spans="5:5" x14ac:dyDescent="0.3">
      <c r="E19589"/>
    </row>
    <row r="19590" spans="5:5" x14ac:dyDescent="0.3">
      <c r="E19590"/>
    </row>
    <row r="19591" spans="5:5" x14ac:dyDescent="0.3">
      <c r="E19591"/>
    </row>
    <row r="19592" spans="5:5" x14ac:dyDescent="0.3">
      <c r="E19592"/>
    </row>
    <row r="19593" spans="5:5" x14ac:dyDescent="0.3">
      <c r="E19593"/>
    </row>
    <row r="19594" spans="5:5" x14ac:dyDescent="0.3">
      <c r="E19594"/>
    </row>
    <row r="19595" spans="5:5" x14ac:dyDescent="0.3">
      <c r="E19595"/>
    </row>
    <row r="19596" spans="5:5" x14ac:dyDescent="0.3">
      <c r="E19596"/>
    </row>
    <row r="19597" spans="5:5" x14ac:dyDescent="0.3">
      <c r="E19597"/>
    </row>
    <row r="19598" spans="5:5" x14ac:dyDescent="0.3">
      <c r="E19598"/>
    </row>
    <row r="19599" spans="5:5" x14ac:dyDescent="0.3">
      <c r="E19599"/>
    </row>
    <row r="19600" spans="5:5" x14ac:dyDescent="0.3">
      <c r="E19600"/>
    </row>
    <row r="19601" spans="5:5" x14ac:dyDescent="0.3">
      <c r="E19601"/>
    </row>
    <row r="19602" spans="5:5" x14ac:dyDescent="0.3">
      <c r="E19602"/>
    </row>
    <row r="19603" spans="5:5" x14ac:dyDescent="0.3">
      <c r="E19603"/>
    </row>
    <row r="19604" spans="5:5" x14ac:dyDescent="0.3">
      <c r="E19604"/>
    </row>
    <row r="19605" spans="5:5" x14ac:dyDescent="0.3">
      <c r="E19605"/>
    </row>
    <row r="19606" spans="5:5" x14ac:dyDescent="0.3">
      <c r="E19606"/>
    </row>
    <row r="19607" spans="5:5" x14ac:dyDescent="0.3">
      <c r="E19607"/>
    </row>
    <row r="19608" spans="5:5" x14ac:dyDescent="0.3">
      <c r="E19608"/>
    </row>
    <row r="19609" spans="5:5" x14ac:dyDescent="0.3">
      <c r="E19609"/>
    </row>
    <row r="19610" spans="5:5" x14ac:dyDescent="0.3">
      <c r="E19610"/>
    </row>
    <row r="19611" spans="5:5" x14ac:dyDescent="0.3">
      <c r="E19611"/>
    </row>
    <row r="19612" spans="5:5" x14ac:dyDescent="0.3">
      <c r="E19612"/>
    </row>
    <row r="19613" spans="5:5" x14ac:dyDescent="0.3">
      <c r="E19613"/>
    </row>
    <row r="19614" spans="5:5" x14ac:dyDescent="0.3">
      <c r="E19614"/>
    </row>
    <row r="19615" spans="5:5" x14ac:dyDescent="0.3">
      <c r="E19615"/>
    </row>
    <row r="19616" spans="5:5" x14ac:dyDescent="0.3">
      <c r="E19616"/>
    </row>
    <row r="19617" spans="5:5" x14ac:dyDescent="0.3">
      <c r="E19617"/>
    </row>
    <row r="19618" spans="5:5" x14ac:dyDescent="0.3">
      <c r="E19618"/>
    </row>
    <row r="19619" spans="5:5" x14ac:dyDescent="0.3">
      <c r="E19619"/>
    </row>
    <row r="19620" spans="5:5" x14ac:dyDescent="0.3">
      <c r="E19620"/>
    </row>
    <row r="19621" spans="5:5" x14ac:dyDescent="0.3">
      <c r="E19621"/>
    </row>
    <row r="19622" spans="5:5" x14ac:dyDescent="0.3">
      <c r="E19622"/>
    </row>
    <row r="19623" spans="5:5" x14ac:dyDescent="0.3">
      <c r="E19623"/>
    </row>
    <row r="19624" spans="5:5" x14ac:dyDescent="0.3">
      <c r="E19624"/>
    </row>
    <row r="19625" spans="5:5" x14ac:dyDescent="0.3">
      <c r="E19625"/>
    </row>
    <row r="19626" spans="5:5" x14ac:dyDescent="0.3">
      <c r="E19626"/>
    </row>
    <row r="19627" spans="5:5" x14ac:dyDescent="0.3">
      <c r="E19627"/>
    </row>
    <row r="19628" spans="5:5" x14ac:dyDescent="0.3">
      <c r="E19628"/>
    </row>
    <row r="19629" spans="5:5" x14ac:dyDescent="0.3">
      <c r="E19629"/>
    </row>
    <row r="19630" spans="5:5" x14ac:dyDescent="0.3">
      <c r="E19630"/>
    </row>
    <row r="19631" spans="5:5" x14ac:dyDescent="0.3">
      <c r="E19631"/>
    </row>
    <row r="19632" spans="5:5" x14ac:dyDescent="0.3">
      <c r="E19632"/>
    </row>
    <row r="19633" spans="5:5" x14ac:dyDescent="0.3">
      <c r="E19633"/>
    </row>
    <row r="19634" spans="5:5" x14ac:dyDescent="0.3">
      <c r="E19634"/>
    </row>
    <row r="19635" spans="5:5" x14ac:dyDescent="0.3">
      <c r="E19635"/>
    </row>
    <row r="19636" spans="5:5" x14ac:dyDescent="0.3">
      <c r="E19636"/>
    </row>
    <row r="19637" spans="5:5" x14ac:dyDescent="0.3">
      <c r="E19637"/>
    </row>
    <row r="19638" spans="5:5" x14ac:dyDescent="0.3">
      <c r="E19638"/>
    </row>
    <row r="19639" spans="5:5" x14ac:dyDescent="0.3">
      <c r="E19639"/>
    </row>
    <row r="19640" spans="5:5" x14ac:dyDescent="0.3">
      <c r="E19640"/>
    </row>
    <row r="19641" spans="5:5" x14ac:dyDescent="0.3">
      <c r="E19641"/>
    </row>
    <row r="19642" spans="5:5" x14ac:dyDescent="0.3">
      <c r="E19642"/>
    </row>
    <row r="19643" spans="5:5" x14ac:dyDescent="0.3">
      <c r="E19643"/>
    </row>
    <row r="19644" spans="5:5" x14ac:dyDescent="0.3">
      <c r="E19644"/>
    </row>
    <row r="19645" spans="5:5" x14ac:dyDescent="0.3">
      <c r="E19645"/>
    </row>
    <row r="19646" spans="5:5" x14ac:dyDescent="0.3">
      <c r="E19646"/>
    </row>
    <row r="19647" spans="5:5" x14ac:dyDescent="0.3">
      <c r="E19647"/>
    </row>
    <row r="19648" spans="5:5" x14ac:dyDescent="0.3">
      <c r="E19648"/>
    </row>
    <row r="19649" spans="5:5" x14ac:dyDescent="0.3">
      <c r="E19649"/>
    </row>
    <row r="19650" spans="5:5" x14ac:dyDescent="0.3">
      <c r="E19650"/>
    </row>
    <row r="19651" spans="5:5" x14ac:dyDescent="0.3">
      <c r="E19651"/>
    </row>
    <row r="19652" spans="5:5" x14ac:dyDescent="0.3">
      <c r="E19652"/>
    </row>
    <row r="19653" spans="5:5" x14ac:dyDescent="0.3">
      <c r="E19653"/>
    </row>
    <row r="19654" spans="5:5" x14ac:dyDescent="0.3">
      <c r="E19654"/>
    </row>
    <row r="19655" spans="5:5" x14ac:dyDescent="0.3">
      <c r="E19655"/>
    </row>
    <row r="19656" spans="5:5" x14ac:dyDescent="0.3">
      <c r="E19656"/>
    </row>
    <row r="19657" spans="5:5" x14ac:dyDescent="0.3">
      <c r="E19657"/>
    </row>
    <row r="19658" spans="5:5" x14ac:dyDescent="0.3">
      <c r="E19658"/>
    </row>
    <row r="19659" spans="5:5" x14ac:dyDescent="0.3">
      <c r="E19659"/>
    </row>
    <row r="19660" spans="5:5" x14ac:dyDescent="0.3">
      <c r="E19660"/>
    </row>
    <row r="19661" spans="5:5" x14ac:dyDescent="0.3">
      <c r="E19661"/>
    </row>
    <row r="19662" spans="5:5" x14ac:dyDescent="0.3">
      <c r="E19662"/>
    </row>
    <row r="19663" spans="5:5" x14ac:dyDescent="0.3">
      <c r="E19663"/>
    </row>
    <row r="19664" spans="5:5" x14ac:dyDescent="0.3">
      <c r="E19664"/>
    </row>
    <row r="19665" spans="5:5" x14ac:dyDescent="0.3">
      <c r="E19665"/>
    </row>
    <row r="19666" spans="5:5" x14ac:dyDescent="0.3">
      <c r="E19666"/>
    </row>
    <row r="19667" spans="5:5" x14ac:dyDescent="0.3">
      <c r="E19667"/>
    </row>
    <row r="19668" spans="5:5" x14ac:dyDescent="0.3">
      <c r="E19668"/>
    </row>
    <row r="19669" spans="5:5" x14ac:dyDescent="0.3">
      <c r="E19669"/>
    </row>
    <row r="19670" spans="5:5" x14ac:dyDescent="0.3">
      <c r="E19670"/>
    </row>
    <row r="19671" spans="5:5" x14ac:dyDescent="0.3">
      <c r="E19671"/>
    </row>
    <row r="19672" spans="5:5" x14ac:dyDescent="0.3">
      <c r="E19672"/>
    </row>
    <row r="19673" spans="5:5" x14ac:dyDescent="0.3">
      <c r="E19673"/>
    </row>
    <row r="19674" spans="5:5" x14ac:dyDescent="0.3">
      <c r="E19674"/>
    </row>
    <row r="19675" spans="5:5" x14ac:dyDescent="0.3">
      <c r="E19675"/>
    </row>
    <row r="19676" spans="5:5" x14ac:dyDescent="0.3">
      <c r="E19676"/>
    </row>
    <row r="19677" spans="5:5" x14ac:dyDescent="0.3">
      <c r="E19677"/>
    </row>
    <row r="19678" spans="5:5" x14ac:dyDescent="0.3">
      <c r="E19678"/>
    </row>
    <row r="19679" spans="5:5" x14ac:dyDescent="0.3">
      <c r="E19679"/>
    </row>
    <row r="19680" spans="5:5" x14ac:dyDescent="0.3">
      <c r="E19680"/>
    </row>
    <row r="19681" spans="5:5" x14ac:dyDescent="0.3">
      <c r="E19681"/>
    </row>
    <row r="19682" spans="5:5" x14ac:dyDescent="0.3">
      <c r="E19682"/>
    </row>
    <row r="19683" spans="5:5" x14ac:dyDescent="0.3">
      <c r="E19683"/>
    </row>
    <row r="19684" spans="5:5" x14ac:dyDescent="0.3">
      <c r="E19684"/>
    </row>
    <row r="19685" spans="5:5" x14ac:dyDescent="0.3">
      <c r="E19685"/>
    </row>
    <row r="19686" spans="5:5" x14ac:dyDescent="0.3">
      <c r="E19686"/>
    </row>
    <row r="19687" spans="5:5" x14ac:dyDescent="0.3">
      <c r="E19687"/>
    </row>
    <row r="19688" spans="5:5" x14ac:dyDescent="0.3">
      <c r="E19688"/>
    </row>
    <row r="19689" spans="5:5" x14ac:dyDescent="0.3">
      <c r="E19689"/>
    </row>
    <row r="19690" spans="5:5" x14ac:dyDescent="0.3">
      <c r="E19690"/>
    </row>
    <row r="19691" spans="5:5" x14ac:dyDescent="0.3">
      <c r="E19691"/>
    </row>
    <row r="19692" spans="5:5" x14ac:dyDescent="0.3">
      <c r="E19692"/>
    </row>
    <row r="19693" spans="5:5" x14ac:dyDescent="0.3">
      <c r="E19693"/>
    </row>
    <row r="19694" spans="5:5" x14ac:dyDescent="0.3">
      <c r="E19694"/>
    </row>
    <row r="19695" spans="5:5" x14ac:dyDescent="0.3">
      <c r="E19695"/>
    </row>
    <row r="19696" spans="5:5" x14ac:dyDescent="0.3">
      <c r="E19696"/>
    </row>
    <row r="19697" spans="5:5" x14ac:dyDescent="0.3">
      <c r="E19697"/>
    </row>
    <row r="19698" spans="5:5" x14ac:dyDescent="0.3">
      <c r="E19698"/>
    </row>
    <row r="19699" spans="5:5" x14ac:dyDescent="0.3">
      <c r="E19699"/>
    </row>
    <row r="19700" spans="5:5" x14ac:dyDescent="0.3">
      <c r="E19700"/>
    </row>
    <row r="19701" spans="5:5" x14ac:dyDescent="0.3">
      <c r="E19701"/>
    </row>
    <row r="19702" spans="5:5" x14ac:dyDescent="0.3">
      <c r="E19702"/>
    </row>
    <row r="19703" spans="5:5" x14ac:dyDescent="0.3">
      <c r="E19703"/>
    </row>
    <row r="19704" spans="5:5" x14ac:dyDescent="0.3">
      <c r="E19704"/>
    </row>
    <row r="19705" spans="5:5" x14ac:dyDescent="0.3">
      <c r="E19705"/>
    </row>
    <row r="19706" spans="5:5" x14ac:dyDescent="0.3">
      <c r="E19706"/>
    </row>
    <row r="19707" spans="5:5" x14ac:dyDescent="0.3">
      <c r="E19707"/>
    </row>
    <row r="19708" spans="5:5" x14ac:dyDescent="0.3">
      <c r="E19708"/>
    </row>
    <row r="19709" spans="5:5" x14ac:dyDescent="0.3">
      <c r="E19709"/>
    </row>
    <row r="19710" spans="5:5" x14ac:dyDescent="0.3">
      <c r="E19710"/>
    </row>
    <row r="19711" spans="5:5" x14ac:dyDescent="0.3">
      <c r="E19711"/>
    </row>
    <row r="19712" spans="5:5" x14ac:dyDescent="0.3">
      <c r="E19712"/>
    </row>
    <row r="19713" spans="5:5" x14ac:dyDescent="0.3">
      <c r="E19713"/>
    </row>
    <row r="19714" spans="5:5" x14ac:dyDescent="0.3">
      <c r="E19714"/>
    </row>
    <row r="19715" spans="5:5" x14ac:dyDescent="0.3">
      <c r="E19715"/>
    </row>
    <row r="19716" spans="5:5" x14ac:dyDescent="0.3">
      <c r="E19716"/>
    </row>
    <row r="19717" spans="5:5" x14ac:dyDescent="0.3">
      <c r="E19717"/>
    </row>
    <row r="19718" spans="5:5" x14ac:dyDescent="0.3">
      <c r="E19718"/>
    </row>
    <row r="19719" spans="5:5" x14ac:dyDescent="0.3">
      <c r="E19719"/>
    </row>
    <row r="19720" spans="5:5" x14ac:dyDescent="0.3">
      <c r="E19720"/>
    </row>
    <row r="19721" spans="5:5" x14ac:dyDescent="0.3">
      <c r="E19721"/>
    </row>
    <row r="19722" spans="5:5" x14ac:dyDescent="0.3">
      <c r="E19722"/>
    </row>
    <row r="19723" spans="5:5" x14ac:dyDescent="0.3">
      <c r="E19723"/>
    </row>
    <row r="19724" spans="5:5" x14ac:dyDescent="0.3">
      <c r="E19724"/>
    </row>
    <row r="19725" spans="5:5" x14ac:dyDescent="0.3">
      <c r="E19725"/>
    </row>
    <row r="19726" spans="5:5" x14ac:dyDescent="0.3">
      <c r="E19726"/>
    </row>
    <row r="19727" spans="5:5" x14ac:dyDescent="0.3">
      <c r="E19727"/>
    </row>
    <row r="19728" spans="5:5" x14ac:dyDescent="0.3">
      <c r="E19728"/>
    </row>
    <row r="19729" spans="5:5" x14ac:dyDescent="0.3">
      <c r="E19729"/>
    </row>
    <row r="19730" spans="5:5" x14ac:dyDescent="0.3">
      <c r="E19730"/>
    </row>
    <row r="19731" spans="5:5" x14ac:dyDescent="0.3">
      <c r="E19731"/>
    </row>
    <row r="19732" spans="5:5" x14ac:dyDescent="0.3">
      <c r="E19732"/>
    </row>
    <row r="19733" spans="5:5" x14ac:dyDescent="0.3">
      <c r="E19733"/>
    </row>
    <row r="19734" spans="5:5" x14ac:dyDescent="0.3">
      <c r="E19734"/>
    </row>
    <row r="19735" spans="5:5" x14ac:dyDescent="0.3">
      <c r="E19735"/>
    </row>
    <row r="19736" spans="5:5" x14ac:dyDescent="0.3">
      <c r="E19736"/>
    </row>
    <row r="19737" spans="5:5" x14ac:dyDescent="0.3">
      <c r="E19737"/>
    </row>
    <row r="19738" spans="5:5" x14ac:dyDescent="0.3">
      <c r="E19738"/>
    </row>
    <row r="19739" spans="5:5" x14ac:dyDescent="0.3">
      <c r="E19739"/>
    </row>
    <row r="19740" spans="5:5" x14ac:dyDescent="0.3">
      <c r="E19740"/>
    </row>
    <row r="19741" spans="5:5" x14ac:dyDescent="0.3">
      <c r="E19741"/>
    </row>
    <row r="19742" spans="5:5" x14ac:dyDescent="0.3">
      <c r="E19742"/>
    </row>
    <row r="19743" spans="5:5" x14ac:dyDescent="0.3">
      <c r="E19743"/>
    </row>
    <row r="19744" spans="5:5" x14ac:dyDescent="0.3">
      <c r="E19744"/>
    </row>
    <row r="19745" spans="5:5" x14ac:dyDescent="0.3">
      <c r="E19745"/>
    </row>
    <row r="19746" spans="5:5" x14ac:dyDescent="0.3">
      <c r="E19746"/>
    </row>
    <row r="19747" spans="5:5" x14ac:dyDescent="0.3">
      <c r="E19747"/>
    </row>
    <row r="19748" spans="5:5" x14ac:dyDescent="0.3">
      <c r="E19748"/>
    </row>
    <row r="19749" spans="5:5" x14ac:dyDescent="0.3">
      <c r="E19749"/>
    </row>
    <row r="19750" spans="5:5" x14ac:dyDescent="0.3">
      <c r="E19750"/>
    </row>
    <row r="19751" spans="5:5" x14ac:dyDescent="0.3">
      <c r="E19751"/>
    </row>
    <row r="19752" spans="5:5" x14ac:dyDescent="0.3">
      <c r="E19752"/>
    </row>
    <row r="19753" spans="5:5" x14ac:dyDescent="0.3">
      <c r="E19753"/>
    </row>
    <row r="19754" spans="5:5" x14ac:dyDescent="0.3">
      <c r="E19754"/>
    </row>
    <row r="19755" spans="5:5" x14ac:dyDescent="0.3">
      <c r="E19755"/>
    </row>
    <row r="19756" spans="5:5" x14ac:dyDescent="0.3">
      <c r="E19756"/>
    </row>
    <row r="19757" spans="5:5" x14ac:dyDescent="0.3">
      <c r="E19757"/>
    </row>
    <row r="19758" spans="5:5" x14ac:dyDescent="0.3">
      <c r="E19758"/>
    </row>
    <row r="19759" spans="5:5" x14ac:dyDescent="0.3">
      <c r="E19759"/>
    </row>
    <row r="19760" spans="5:5" x14ac:dyDescent="0.3">
      <c r="E19760"/>
    </row>
    <row r="19761" spans="5:5" x14ac:dyDescent="0.3">
      <c r="E19761"/>
    </row>
    <row r="19762" spans="5:5" x14ac:dyDescent="0.3">
      <c r="E19762"/>
    </row>
    <row r="19763" spans="5:5" x14ac:dyDescent="0.3">
      <c r="E19763"/>
    </row>
    <row r="19764" spans="5:5" x14ac:dyDescent="0.3">
      <c r="E19764"/>
    </row>
    <row r="19765" spans="5:5" x14ac:dyDescent="0.3">
      <c r="E19765"/>
    </row>
    <row r="19766" spans="5:5" x14ac:dyDescent="0.3">
      <c r="E19766"/>
    </row>
    <row r="19767" spans="5:5" x14ac:dyDescent="0.3">
      <c r="E19767"/>
    </row>
    <row r="19768" spans="5:5" x14ac:dyDescent="0.3">
      <c r="E19768"/>
    </row>
    <row r="19769" spans="5:5" x14ac:dyDescent="0.3">
      <c r="E19769"/>
    </row>
    <row r="19770" spans="5:5" x14ac:dyDescent="0.3">
      <c r="E19770"/>
    </row>
    <row r="19771" spans="5:5" x14ac:dyDescent="0.3">
      <c r="E19771"/>
    </row>
    <row r="19772" spans="5:5" x14ac:dyDescent="0.3">
      <c r="E19772"/>
    </row>
    <row r="19773" spans="5:5" x14ac:dyDescent="0.3">
      <c r="E19773"/>
    </row>
    <row r="19774" spans="5:5" x14ac:dyDescent="0.3">
      <c r="E19774"/>
    </row>
    <row r="19775" spans="5:5" x14ac:dyDescent="0.3">
      <c r="E19775"/>
    </row>
    <row r="19776" spans="5:5" x14ac:dyDescent="0.3">
      <c r="E19776"/>
    </row>
    <row r="19777" spans="5:5" x14ac:dyDescent="0.3">
      <c r="E19777"/>
    </row>
    <row r="19778" spans="5:5" x14ac:dyDescent="0.3">
      <c r="E19778"/>
    </row>
    <row r="19779" spans="5:5" x14ac:dyDescent="0.3">
      <c r="E19779"/>
    </row>
    <row r="19780" spans="5:5" x14ac:dyDescent="0.3">
      <c r="E19780"/>
    </row>
    <row r="19781" spans="5:5" x14ac:dyDescent="0.3">
      <c r="E19781"/>
    </row>
    <row r="19782" spans="5:5" x14ac:dyDescent="0.3">
      <c r="E19782"/>
    </row>
    <row r="19783" spans="5:5" x14ac:dyDescent="0.3">
      <c r="E19783"/>
    </row>
    <row r="19784" spans="5:5" x14ac:dyDescent="0.3">
      <c r="E19784"/>
    </row>
    <row r="19785" spans="5:5" x14ac:dyDescent="0.3">
      <c r="E19785"/>
    </row>
    <row r="19786" spans="5:5" x14ac:dyDescent="0.3">
      <c r="E19786"/>
    </row>
    <row r="19787" spans="5:5" x14ac:dyDescent="0.3">
      <c r="E19787"/>
    </row>
    <row r="19788" spans="5:5" x14ac:dyDescent="0.3">
      <c r="E19788"/>
    </row>
    <row r="19789" spans="5:5" x14ac:dyDescent="0.3">
      <c r="E19789"/>
    </row>
    <row r="19790" spans="5:5" x14ac:dyDescent="0.3">
      <c r="E19790"/>
    </row>
    <row r="19791" spans="5:5" x14ac:dyDescent="0.3">
      <c r="E19791"/>
    </row>
    <row r="19792" spans="5:5" x14ac:dyDescent="0.3">
      <c r="E19792"/>
    </row>
    <row r="19793" spans="5:5" x14ac:dyDescent="0.3">
      <c r="E19793"/>
    </row>
    <row r="19794" spans="5:5" x14ac:dyDescent="0.3">
      <c r="E19794"/>
    </row>
    <row r="19795" spans="5:5" x14ac:dyDescent="0.3">
      <c r="E19795"/>
    </row>
    <row r="19796" spans="5:5" x14ac:dyDescent="0.3">
      <c r="E19796"/>
    </row>
    <row r="19797" spans="5:5" x14ac:dyDescent="0.3">
      <c r="E19797"/>
    </row>
    <row r="19798" spans="5:5" x14ac:dyDescent="0.3">
      <c r="E19798"/>
    </row>
    <row r="19799" spans="5:5" x14ac:dyDescent="0.3">
      <c r="E19799"/>
    </row>
    <row r="19800" spans="5:5" x14ac:dyDescent="0.3">
      <c r="E19800"/>
    </row>
    <row r="19801" spans="5:5" x14ac:dyDescent="0.3">
      <c r="E19801"/>
    </row>
    <row r="19802" spans="5:5" x14ac:dyDescent="0.3">
      <c r="E19802"/>
    </row>
    <row r="19803" spans="5:5" x14ac:dyDescent="0.3">
      <c r="E19803"/>
    </row>
    <row r="19804" spans="5:5" x14ac:dyDescent="0.3">
      <c r="E19804"/>
    </row>
    <row r="19805" spans="5:5" x14ac:dyDescent="0.3">
      <c r="E19805"/>
    </row>
    <row r="19806" spans="5:5" x14ac:dyDescent="0.3">
      <c r="E19806"/>
    </row>
    <row r="19807" spans="5:5" x14ac:dyDescent="0.3">
      <c r="E19807"/>
    </row>
    <row r="19808" spans="5:5" x14ac:dyDescent="0.3">
      <c r="E19808"/>
    </row>
    <row r="19809" spans="5:5" x14ac:dyDescent="0.3">
      <c r="E19809"/>
    </row>
    <row r="19810" spans="5:5" x14ac:dyDescent="0.3">
      <c r="E19810"/>
    </row>
    <row r="19811" spans="5:5" x14ac:dyDescent="0.3">
      <c r="E19811"/>
    </row>
    <row r="19812" spans="5:5" x14ac:dyDescent="0.3">
      <c r="E19812"/>
    </row>
    <row r="19813" spans="5:5" x14ac:dyDescent="0.3">
      <c r="E19813"/>
    </row>
    <row r="19814" spans="5:5" x14ac:dyDescent="0.3">
      <c r="E19814"/>
    </row>
    <row r="19815" spans="5:5" x14ac:dyDescent="0.3">
      <c r="E19815"/>
    </row>
    <row r="19816" spans="5:5" x14ac:dyDescent="0.3">
      <c r="E19816"/>
    </row>
    <row r="19817" spans="5:5" x14ac:dyDescent="0.3">
      <c r="E19817"/>
    </row>
    <row r="19818" spans="5:5" x14ac:dyDescent="0.3">
      <c r="E19818"/>
    </row>
    <row r="19819" spans="5:5" x14ac:dyDescent="0.3">
      <c r="E19819"/>
    </row>
    <row r="19820" spans="5:5" x14ac:dyDescent="0.3">
      <c r="E19820"/>
    </row>
    <row r="19821" spans="5:5" x14ac:dyDescent="0.3">
      <c r="E19821"/>
    </row>
    <row r="19822" spans="5:5" x14ac:dyDescent="0.3">
      <c r="E19822"/>
    </row>
    <row r="19823" spans="5:5" x14ac:dyDescent="0.3">
      <c r="E19823"/>
    </row>
    <row r="19824" spans="5:5" x14ac:dyDescent="0.3">
      <c r="E19824"/>
    </row>
    <row r="19825" spans="5:5" x14ac:dyDescent="0.3">
      <c r="E19825"/>
    </row>
    <row r="19826" spans="5:5" x14ac:dyDescent="0.3">
      <c r="E19826"/>
    </row>
    <row r="19827" spans="5:5" x14ac:dyDescent="0.3">
      <c r="E19827"/>
    </row>
    <row r="19828" spans="5:5" x14ac:dyDescent="0.3">
      <c r="E19828"/>
    </row>
    <row r="19829" spans="5:5" x14ac:dyDescent="0.3">
      <c r="E19829"/>
    </row>
    <row r="19830" spans="5:5" x14ac:dyDescent="0.3">
      <c r="E19830"/>
    </row>
    <row r="19831" spans="5:5" x14ac:dyDescent="0.3">
      <c r="E19831"/>
    </row>
    <row r="19832" spans="5:5" x14ac:dyDescent="0.3">
      <c r="E19832"/>
    </row>
    <row r="19833" spans="5:5" x14ac:dyDescent="0.3">
      <c r="E19833"/>
    </row>
    <row r="19834" spans="5:5" x14ac:dyDescent="0.3">
      <c r="E19834"/>
    </row>
    <row r="19835" spans="5:5" x14ac:dyDescent="0.3">
      <c r="E19835"/>
    </row>
    <row r="19836" spans="5:5" x14ac:dyDescent="0.3">
      <c r="E19836"/>
    </row>
    <row r="19837" spans="5:5" x14ac:dyDescent="0.3">
      <c r="E19837"/>
    </row>
    <row r="19838" spans="5:5" x14ac:dyDescent="0.3">
      <c r="E19838"/>
    </row>
    <row r="19839" spans="5:5" x14ac:dyDescent="0.3">
      <c r="E19839"/>
    </row>
    <row r="19840" spans="5:5" x14ac:dyDescent="0.3">
      <c r="E19840"/>
    </row>
    <row r="19841" spans="5:5" x14ac:dyDescent="0.3">
      <c r="E19841"/>
    </row>
    <row r="19842" spans="5:5" x14ac:dyDescent="0.3">
      <c r="E19842"/>
    </row>
    <row r="19843" spans="5:5" x14ac:dyDescent="0.3">
      <c r="E19843"/>
    </row>
    <row r="19844" spans="5:5" x14ac:dyDescent="0.3">
      <c r="E19844"/>
    </row>
    <row r="19845" spans="5:5" x14ac:dyDescent="0.3">
      <c r="E19845"/>
    </row>
    <row r="19846" spans="5:5" x14ac:dyDescent="0.3">
      <c r="E19846"/>
    </row>
    <row r="19847" spans="5:5" x14ac:dyDescent="0.3">
      <c r="E19847"/>
    </row>
    <row r="19848" spans="5:5" x14ac:dyDescent="0.3">
      <c r="E19848"/>
    </row>
    <row r="19849" spans="5:5" x14ac:dyDescent="0.3">
      <c r="E19849"/>
    </row>
    <row r="19850" spans="5:5" x14ac:dyDescent="0.3">
      <c r="E19850"/>
    </row>
    <row r="19851" spans="5:5" x14ac:dyDescent="0.3">
      <c r="E19851"/>
    </row>
    <row r="19852" spans="5:5" x14ac:dyDescent="0.3">
      <c r="E19852"/>
    </row>
    <row r="19853" spans="5:5" x14ac:dyDescent="0.3">
      <c r="E19853"/>
    </row>
    <row r="19854" spans="5:5" x14ac:dyDescent="0.3">
      <c r="E19854"/>
    </row>
    <row r="19855" spans="5:5" x14ac:dyDescent="0.3">
      <c r="E19855"/>
    </row>
    <row r="19856" spans="5:5" x14ac:dyDescent="0.3">
      <c r="E19856"/>
    </row>
    <row r="19857" spans="5:5" x14ac:dyDescent="0.3">
      <c r="E19857"/>
    </row>
    <row r="19858" spans="5:5" x14ac:dyDescent="0.3">
      <c r="E19858"/>
    </row>
    <row r="19859" spans="5:5" x14ac:dyDescent="0.3">
      <c r="E19859"/>
    </row>
    <row r="19860" spans="5:5" x14ac:dyDescent="0.3">
      <c r="E19860"/>
    </row>
    <row r="19861" spans="5:5" x14ac:dyDescent="0.3">
      <c r="E19861"/>
    </row>
    <row r="19862" spans="5:5" x14ac:dyDescent="0.3">
      <c r="E19862"/>
    </row>
    <row r="19863" spans="5:5" x14ac:dyDescent="0.3">
      <c r="E19863"/>
    </row>
    <row r="19864" spans="5:5" x14ac:dyDescent="0.3">
      <c r="E19864"/>
    </row>
    <row r="19865" spans="5:5" x14ac:dyDescent="0.3">
      <c r="E19865"/>
    </row>
    <row r="19866" spans="5:5" x14ac:dyDescent="0.3">
      <c r="E19866"/>
    </row>
    <row r="19867" spans="5:5" x14ac:dyDescent="0.3">
      <c r="E19867"/>
    </row>
    <row r="19868" spans="5:5" x14ac:dyDescent="0.3">
      <c r="E19868"/>
    </row>
    <row r="19869" spans="5:5" x14ac:dyDescent="0.3">
      <c r="E19869"/>
    </row>
    <row r="19870" spans="5:5" x14ac:dyDescent="0.3">
      <c r="E19870"/>
    </row>
    <row r="19871" spans="5:5" x14ac:dyDescent="0.3">
      <c r="E19871"/>
    </row>
    <row r="19872" spans="5:5" x14ac:dyDescent="0.3">
      <c r="E19872"/>
    </row>
    <row r="19873" spans="5:5" x14ac:dyDescent="0.3">
      <c r="E19873"/>
    </row>
    <row r="19874" spans="5:5" x14ac:dyDescent="0.3">
      <c r="E19874"/>
    </row>
    <row r="19875" spans="5:5" x14ac:dyDescent="0.3">
      <c r="E19875"/>
    </row>
    <row r="19876" spans="5:5" x14ac:dyDescent="0.3">
      <c r="E19876"/>
    </row>
    <row r="19877" spans="5:5" x14ac:dyDescent="0.3">
      <c r="E19877"/>
    </row>
    <row r="19878" spans="5:5" x14ac:dyDescent="0.3">
      <c r="E19878"/>
    </row>
    <row r="19879" spans="5:5" x14ac:dyDescent="0.3">
      <c r="E19879"/>
    </row>
    <row r="19880" spans="5:5" x14ac:dyDescent="0.3">
      <c r="E19880"/>
    </row>
    <row r="19881" spans="5:5" x14ac:dyDescent="0.3">
      <c r="E19881"/>
    </row>
    <row r="19882" spans="5:5" x14ac:dyDescent="0.3">
      <c r="E19882"/>
    </row>
    <row r="19883" spans="5:5" x14ac:dyDescent="0.3">
      <c r="E19883"/>
    </row>
    <row r="19884" spans="5:5" x14ac:dyDescent="0.3">
      <c r="E19884"/>
    </row>
    <row r="19885" spans="5:5" x14ac:dyDescent="0.3">
      <c r="E19885"/>
    </row>
    <row r="19886" spans="5:5" x14ac:dyDescent="0.3">
      <c r="E19886"/>
    </row>
    <row r="19887" spans="5:5" x14ac:dyDescent="0.3">
      <c r="E19887"/>
    </row>
    <row r="19888" spans="5:5" x14ac:dyDescent="0.3">
      <c r="E19888"/>
    </row>
    <row r="19889" spans="5:5" x14ac:dyDescent="0.3">
      <c r="E19889"/>
    </row>
    <row r="19890" spans="5:5" x14ac:dyDescent="0.3">
      <c r="E19890"/>
    </row>
    <row r="19891" spans="5:5" x14ac:dyDescent="0.3">
      <c r="E19891"/>
    </row>
    <row r="19892" spans="5:5" x14ac:dyDescent="0.3">
      <c r="E19892"/>
    </row>
    <row r="19893" spans="5:5" x14ac:dyDescent="0.3">
      <c r="E19893"/>
    </row>
    <row r="19894" spans="5:5" x14ac:dyDescent="0.3">
      <c r="E19894"/>
    </row>
    <row r="19895" spans="5:5" x14ac:dyDescent="0.3">
      <c r="E19895"/>
    </row>
    <row r="19896" spans="5:5" x14ac:dyDescent="0.3">
      <c r="E19896"/>
    </row>
    <row r="19897" spans="5:5" x14ac:dyDescent="0.3">
      <c r="E19897"/>
    </row>
    <row r="19898" spans="5:5" x14ac:dyDescent="0.3">
      <c r="E19898"/>
    </row>
    <row r="19899" spans="5:5" x14ac:dyDescent="0.3">
      <c r="E19899"/>
    </row>
    <row r="19900" spans="5:5" x14ac:dyDescent="0.3">
      <c r="E19900"/>
    </row>
    <row r="19901" spans="5:5" x14ac:dyDescent="0.3">
      <c r="E19901"/>
    </row>
    <row r="19902" spans="5:5" x14ac:dyDescent="0.3">
      <c r="E19902"/>
    </row>
    <row r="19903" spans="5:5" x14ac:dyDescent="0.3">
      <c r="E19903"/>
    </row>
    <row r="19904" spans="5:5" x14ac:dyDescent="0.3">
      <c r="E19904"/>
    </row>
    <row r="19905" spans="5:5" x14ac:dyDescent="0.3">
      <c r="E19905"/>
    </row>
    <row r="19906" spans="5:5" x14ac:dyDescent="0.3">
      <c r="E19906"/>
    </row>
    <row r="19907" spans="5:5" x14ac:dyDescent="0.3">
      <c r="E19907"/>
    </row>
    <row r="19908" spans="5:5" x14ac:dyDescent="0.3">
      <c r="E19908"/>
    </row>
    <row r="19909" spans="5:5" x14ac:dyDescent="0.3">
      <c r="E19909"/>
    </row>
    <row r="19910" spans="5:5" x14ac:dyDescent="0.3">
      <c r="E19910"/>
    </row>
    <row r="19911" spans="5:5" x14ac:dyDescent="0.3">
      <c r="E19911"/>
    </row>
    <row r="19912" spans="5:5" x14ac:dyDescent="0.3">
      <c r="E19912"/>
    </row>
    <row r="19913" spans="5:5" x14ac:dyDescent="0.3">
      <c r="E19913"/>
    </row>
    <row r="19914" spans="5:5" x14ac:dyDescent="0.3">
      <c r="E19914"/>
    </row>
    <row r="19915" spans="5:5" x14ac:dyDescent="0.3">
      <c r="E19915"/>
    </row>
    <row r="19916" spans="5:5" x14ac:dyDescent="0.3">
      <c r="E19916"/>
    </row>
    <row r="19917" spans="5:5" x14ac:dyDescent="0.3">
      <c r="E19917"/>
    </row>
    <row r="19918" spans="5:5" x14ac:dyDescent="0.3">
      <c r="E19918"/>
    </row>
    <row r="19919" spans="5:5" x14ac:dyDescent="0.3">
      <c r="E19919"/>
    </row>
    <row r="19920" spans="5:5" x14ac:dyDescent="0.3">
      <c r="E19920"/>
    </row>
    <row r="19921" spans="5:5" x14ac:dyDescent="0.3">
      <c r="E19921"/>
    </row>
    <row r="19922" spans="5:5" x14ac:dyDescent="0.3">
      <c r="E19922"/>
    </row>
    <row r="19923" spans="5:5" x14ac:dyDescent="0.3">
      <c r="E19923"/>
    </row>
    <row r="19924" spans="5:5" x14ac:dyDescent="0.3">
      <c r="E19924"/>
    </row>
    <row r="19925" spans="5:5" x14ac:dyDescent="0.3">
      <c r="E19925"/>
    </row>
    <row r="19926" spans="5:5" x14ac:dyDescent="0.3">
      <c r="E19926"/>
    </row>
    <row r="19927" spans="5:5" x14ac:dyDescent="0.3">
      <c r="E19927"/>
    </row>
    <row r="19928" spans="5:5" x14ac:dyDescent="0.3">
      <c r="E19928"/>
    </row>
    <row r="19929" spans="5:5" x14ac:dyDescent="0.3">
      <c r="E19929"/>
    </row>
    <row r="19930" spans="5:5" x14ac:dyDescent="0.3">
      <c r="E19930"/>
    </row>
    <row r="19931" spans="5:5" x14ac:dyDescent="0.3">
      <c r="E19931"/>
    </row>
    <row r="19932" spans="5:5" x14ac:dyDescent="0.3">
      <c r="E19932"/>
    </row>
    <row r="19933" spans="5:5" x14ac:dyDescent="0.3">
      <c r="E19933"/>
    </row>
    <row r="19934" spans="5:5" x14ac:dyDescent="0.3">
      <c r="E19934"/>
    </row>
    <row r="19935" spans="5:5" x14ac:dyDescent="0.3">
      <c r="E19935"/>
    </row>
    <row r="19936" spans="5:5" x14ac:dyDescent="0.3">
      <c r="E19936"/>
    </row>
    <row r="19937" spans="5:5" x14ac:dyDescent="0.3">
      <c r="E19937"/>
    </row>
    <row r="19938" spans="5:5" x14ac:dyDescent="0.3">
      <c r="E19938"/>
    </row>
    <row r="19939" spans="5:5" x14ac:dyDescent="0.3">
      <c r="E19939"/>
    </row>
    <row r="19940" spans="5:5" x14ac:dyDescent="0.3">
      <c r="E19940"/>
    </row>
    <row r="19941" spans="5:5" x14ac:dyDescent="0.3">
      <c r="E19941"/>
    </row>
    <row r="19942" spans="5:5" x14ac:dyDescent="0.3">
      <c r="E19942"/>
    </row>
    <row r="19943" spans="5:5" x14ac:dyDescent="0.3">
      <c r="E19943"/>
    </row>
    <row r="19944" spans="5:5" x14ac:dyDescent="0.3">
      <c r="E19944"/>
    </row>
    <row r="19945" spans="5:5" x14ac:dyDescent="0.3">
      <c r="E19945"/>
    </row>
    <row r="19946" spans="5:5" x14ac:dyDescent="0.3">
      <c r="E19946"/>
    </row>
    <row r="19947" spans="5:5" x14ac:dyDescent="0.3">
      <c r="E19947"/>
    </row>
    <row r="19948" spans="5:5" x14ac:dyDescent="0.3">
      <c r="E19948"/>
    </row>
    <row r="19949" spans="5:5" x14ac:dyDescent="0.3">
      <c r="E19949"/>
    </row>
    <row r="19950" spans="5:5" x14ac:dyDescent="0.3">
      <c r="E19950"/>
    </row>
    <row r="19951" spans="5:5" x14ac:dyDescent="0.3">
      <c r="E19951"/>
    </row>
    <row r="19952" spans="5:5" x14ac:dyDescent="0.3">
      <c r="E19952"/>
    </row>
    <row r="19953" spans="5:5" x14ac:dyDescent="0.3">
      <c r="E19953"/>
    </row>
    <row r="19954" spans="5:5" x14ac:dyDescent="0.3">
      <c r="E19954"/>
    </row>
    <row r="19955" spans="5:5" x14ac:dyDescent="0.3">
      <c r="E19955"/>
    </row>
    <row r="19956" spans="5:5" x14ac:dyDescent="0.3">
      <c r="E19956"/>
    </row>
    <row r="19957" spans="5:5" x14ac:dyDescent="0.3">
      <c r="E19957"/>
    </row>
    <row r="19958" spans="5:5" x14ac:dyDescent="0.3">
      <c r="E19958"/>
    </row>
    <row r="19959" spans="5:5" x14ac:dyDescent="0.3">
      <c r="E19959"/>
    </row>
    <row r="19960" spans="5:5" x14ac:dyDescent="0.3">
      <c r="E19960"/>
    </row>
    <row r="19961" spans="5:5" x14ac:dyDescent="0.3">
      <c r="E19961"/>
    </row>
    <row r="19962" spans="5:5" x14ac:dyDescent="0.3">
      <c r="E19962"/>
    </row>
    <row r="19963" spans="5:5" x14ac:dyDescent="0.3">
      <c r="E19963"/>
    </row>
    <row r="19964" spans="5:5" x14ac:dyDescent="0.3">
      <c r="E19964"/>
    </row>
    <row r="19965" spans="5:5" x14ac:dyDescent="0.3">
      <c r="E19965"/>
    </row>
    <row r="19966" spans="5:5" x14ac:dyDescent="0.3">
      <c r="E19966"/>
    </row>
    <row r="19967" spans="5:5" x14ac:dyDescent="0.3">
      <c r="E19967"/>
    </row>
    <row r="19968" spans="5:5" x14ac:dyDescent="0.3">
      <c r="E19968"/>
    </row>
    <row r="19969" spans="5:5" x14ac:dyDescent="0.3">
      <c r="E19969"/>
    </row>
    <row r="19970" spans="5:5" x14ac:dyDescent="0.3">
      <c r="E19970"/>
    </row>
    <row r="19971" spans="5:5" x14ac:dyDescent="0.3">
      <c r="E19971"/>
    </row>
    <row r="19972" spans="5:5" x14ac:dyDescent="0.3">
      <c r="E19972"/>
    </row>
    <row r="19973" spans="5:5" x14ac:dyDescent="0.3">
      <c r="E19973"/>
    </row>
    <row r="19974" spans="5:5" x14ac:dyDescent="0.3">
      <c r="E19974"/>
    </row>
    <row r="19975" spans="5:5" x14ac:dyDescent="0.3">
      <c r="E19975"/>
    </row>
    <row r="19976" spans="5:5" x14ac:dyDescent="0.3">
      <c r="E19976"/>
    </row>
    <row r="19977" spans="5:5" x14ac:dyDescent="0.3">
      <c r="E19977"/>
    </row>
    <row r="19978" spans="5:5" x14ac:dyDescent="0.3">
      <c r="E19978"/>
    </row>
    <row r="19979" spans="5:5" x14ac:dyDescent="0.3">
      <c r="E19979"/>
    </row>
    <row r="19980" spans="5:5" x14ac:dyDescent="0.3">
      <c r="E19980"/>
    </row>
    <row r="19981" spans="5:5" x14ac:dyDescent="0.3">
      <c r="E19981"/>
    </row>
    <row r="19982" spans="5:5" x14ac:dyDescent="0.3">
      <c r="E19982"/>
    </row>
    <row r="19983" spans="5:5" x14ac:dyDescent="0.3">
      <c r="E19983"/>
    </row>
    <row r="19984" spans="5:5" x14ac:dyDescent="0.3">
      <c r="E19984"/>
    </row>
    <row r="19985" spans="5:5" x14ac:dyDescent="0.3">
      <c r="E19985"/>
    </row>
    <row r="19986" spans="5:5" x14ac:dyDescent="0.3">
      <c r="E19986"/>
    </row>
    <row r="19987" spans="5:5" x14ac:dyDescent="0.3">
      <c r="E19987"/>
    </row>
    <row r="19988" spans="5:5" x14ac:dyDescent="0.3">
      <c r="E19988"/>
    </row>
    <row r="19989" spans="5:5" x14ac:dyDescent="0.3">
      <c r="E19989"/>
    </row>
    <row r="19990" spans="5:5" x14ac:dyDescent="0.3">
      <c r="E19990"/>
    </row>
    <row r="19991" spans="5:5" x14ac:dyDescent="0.3">
      <c r="E19991"/>
    </row>
    <row r="19992" spans="5:5" x14ac:dyDescent="0.3">
      <c r="E19992"/>
    </row>
    <row r="19993" spans="5:5" x14ac:dyDescent="0.3">
      <c r="E19993"/>
    </row>
    <row r="19994" spans="5:5" x14ac:dyDescent="0.3">
      <c r="E19994"/>
    </row>
    <row r="19995" spans="5:5" x14ac:dyDescent="0.3">
      <c r="E19995"/>
    </row>
    <row r="19996" spans="5:5" x14ac:dyDescent="0.3">
      <c r="E19996"/>
    </row>
    <row r="19997" spans="5:5" x14ac:dyDescent="0.3">
      <c r="E19997"/>
    </row>
    <row r="19998" spans="5:5" x14ac:dyDescent="0.3">
      <c r="E19998"/>
    </row>
    <row r="19999" spans="5:5" x14ac:dyDescent="0.3">
      <c r="E19999"/>
    </row>
    <row r="20000" spans="5:5" x14ac:dyDescent="0.3">
      <c r="E20000"/>
    </row>
    <row r="20001" spans="5:5" x14ac:dyDescent="0.3">
      <c r="E20001"/>
    </row>
    <row r="20002" spans="5:5" x14ac:dyDescent="0.3">
      <c r="E20002"/>
    </row>
    <row r="20003" spans="5:5" x14ac:dyDescent="0.3">
      <c r="E20003"/>
    </row>
    <row r="20004" spans="5:5" x14ac:dyDescent="0.3">
      <c r="E20004"/>
    </row>
    <row r="20005" spans="5:5" x14ac:dyDescent="0.3">
      <c r="E20005"/>
    </row>
    <row r="20006" spans="5:5" x14ac:dyDescent="0.3">
      <c r="E20006"/>
    </row>
    <row r="20007" spans="5:5" x14ac:dyDescent="0.3">
      <c r="E20007"/>
    </row>
    <row r="20008" spans="5:5" x14ac:dyDescent="0.3">
      <c r="E20008"/>
    </row>
    <row r="20009" spans="5:5" x14ac:dyDescent="0.3">
      <c r="E20009"/>
    </row>
    <row r="20010" spans="5:5" x14ac:dyDescent="0.3">
      <c r="E20010"/>
    </row>
    <row r="20011" spans="5:5" x14ac:dyDescent="0.3">
      <c r="E20011"/>
    </row>
    <row r="20012" spans="5:5" x14ac:dyDescent="0.3">
      <c r="E20012"/>
    </row>
    <row r="20013" spans="5:5" x14ac:dyDescent="0.3">
      <c r="E20013"/>
    </row>
    <row r="20014" spans="5:5" x14ac:dyDescent="0.3">
      <c r="E20014"/>
    </row>
    <row r="20015" spans="5:5" x14ac:dyDescent="0.3">
      <c r="E20015"/>
    </row>
    <row r="20016" spans="5:5" x14ac:dyDescent="0.3">
      <c r="E20016"/>
    </row>
    <row r="20017" spans="5:5" x14ac:dyDescent="0.3">
      <c r="E20017"/>
    </row>
    <row r="20018" spans="5:5" x14ac:dyDescent="0.3">
      <c r="E20018"/>
    </row>
    <row r="20019" spans="5:5" x14ac:dyDescent="0.3">
      <c r="E20019"/>
    </row>
    <row r="20020" spans="5:5" x14ac:dyDescent="0.3">
      <c r="E20020"/>
    </row>
    <row r="20021" spans="5:5" x14ac:dyDescent="0.3">
      <c r="E20021"/>
    </row>
    <row r="20022" spans="5:5" x14ac:dyDescent="0.3">
      <c r="E20022"/>
    </row>
    <row r="20023" spans="5:5" x14ac:dyDescent="0.3">
      <c r="E20023"/>
    </row>
    <row r="20024" spans="5:5" x14ac:dyDescent="0.3">
      <c r="E20024"/>
    </row>
    <row r="20025" spans="5:5" x14ac:dyDescent="0.3">
      <c r="E20025"/>
    </row>
    <row r="20026" spans="5:5" x14ac:dyDescent="0.3">
      <c r="E20026"/>
    </row>
    <row r="20027" spans="5:5" x14ac:dyDescent="0.3">
      <c r="E20027"/>
    </row>
    <row r="20028" spans="5:5" x14ac:dyDescent="0.3">
      <c r="E20028"/>
    </row>
    <row r="20029" spans="5:5" x14ac:dyDescent="0.3">
      <c r="E20029"/>
    </row>
    <row r="20030" spans="5:5" x14ac:dyDescent="0.3">
      <c r="E20030"/>
    </row>
    <row r="20031" spans="5:5" x14ac:dyDescent="0.3">
      <c r="E20031"/>
    </row>
    <row r="20032" spans="5:5" x14ac:dyDescent="0.3">
      <c r="E20032"/>
    </row>
    <row r="20033" spans="5:5" x14ac:dyDescent="0.3">
      <c r="E20033"/>
    </row>
    <row r="20034" spans="5:5" x14ac:dyDescent="0.3">
      <c r="E20034"/>
    </row>
    <row r="20035" spans="5:5" x14ac:dyDescent="0.3">
      <c r="E20035"/>
    </row>
    <row r="20036" spans="5:5" x14ac:dyDescent="0.3">
      <c r="E20036"/>
    </row>
    <row r="20037" spans="5:5" x14ac:dyDescent="0.3">
      <c r="E20037"/>
    </row>
    <row r="20038" spans="5:5" x14ac:dyDescent="0.3">
      <c r="E20038"/>
    </row>
    <row r="20039" spans="5:5" x14ac:dyDescent="0.3">
      <c r="E20039"/>
    </row>
    <row r="20040" spans="5:5" x14ac:dyDescent="0.3">
      <c r="E20040"/>
    </row>
    <row r="20041" spans="5:5" x14ac:dyDescent="0.3">
      <c r="E20041"/>
    </row>
    <row r="20042" spans="5:5" x14ac:dyDescent="0.3">
      <c r="E20042"/>
    </row>
    <row r="20043" spans="5:5" x14ac:dyDescent="0.3">
      <c r="E20043"/>
    </row>
    <row r="20044" spans="5:5" x14ac:dyDescent="0.3">
      <c r="E20044"/>
    </row>
    <row r="20045" spans="5:5" x14ac:dyDescent="0.3">
      <c r="E20045"/>
    </row>
    <row r="20046" spans="5:5" x14ac:dyDescent="0.3">
      <c r="E20046"/>
    </row>
    <row r="20047" spans="5:5" x14ac:dyDescent="0.3">
      <c r="E20047"/>
    </row>
    <row r="20048" spans="5:5" x14ac:dyDescent="0.3">
      <c r="E20048"/>
    </row>
    <row r="20049" spans="5:5" x14ac:dyDescent="0.3">
      <c r="E20049"/>
    </row>
    <row r="20050" spans="5:5" x14ac:dyDescent="0.3">
      <c r="E20050"/>
    </row>
    <row r="20051" spans="5:5" x14ac:dyDescent="0.3">
      <c r="E20051"/>
    </row>
    <row r="20052" spans="5:5" x14ac:dyDescent="0.3">
      <c r="E20052"/>
    </row>
    <row r="20053" spans="5:5" x14ac:dyDescent="0.3">
      <c r="E20053"/>
    </row>
    <row r="20054" spans="5:5" x14ac:dyDescent="0.3">
      <c r="E20054"/>
    </row>
    <row r="20055" spans="5:5" x14ac:dyDescent="0.3">
      <c r="E20055"/>
    </row>
    <row r="20056" spans="5:5" x14ac:dyDescent="0.3">
      <c r="E20056"/>
    </row>
    <row r="20057" spans="5:5" x14ac:dyDescent="0.3">
      <c r="E20057"/>
    </row>
    <row r="20058" spans="5:5" x14ac:dyDescent="0.3">
      <c r="E20058"/>
    </row>
    <row r="20059" spans="5:5" x14ac:dyDescent="0.3">
      <c r="E20059"/>
    </row>
    <row r="20060" spans="5:5" x14ac:dyDescent="0.3">
      <c r="E20060"/>
    </row>
    <row r="20061" spans="5:5" x14ac:dyDescent="0.3">
      <c r="E20061"/>
    </row>
    <row r="20062" spans="5:5" x14ac:dyDescent="0.3">
      <c r="E20062"/>
    </row>
    <row r="20063" spans="5:5" x14ac:dyDescent="0.3">
      <c r="E20063"/>
    </row>
    <row r="20064" spans="5:5" x14ac:dyDescent="0.3">
      <c r="E20064"/>
    </row>
    <row r="20065" spans="5:5" x14ac:dyDescent="0.3">
      <c r="E20065"/>
    </row>
    <row r="20066" spans="5:5" x14ac:dyDescent="0.3">
      <c r="E20066"/>
    </row>
    <row r="20067" spans="5:5" x14ac:dyDescent="0.3">
      <c r="E20067"/>
    </row>
    <row r="20068" spans="5:5" x14ac:dyDescent="0.3">
      <c r="E20068"/>
    </row>
    <row r="20069" spans="5:5" x14ac:dyDescent="0.3">
      <c r="E20069"/>
    </row>
    <row r="20070" spans="5:5" x14ac:dyDescent="0.3">
      <c r="E20070"/>
    </row>
    <row r="20071" spans="5:5" x14ac:dyDescent="0.3">
      <c r="E20071"/>
    </row>
    <row r="20072" spans="5:5" x14ac:dyDescent="0.3">
      <c r="E20072"/>
    </row>
    <row r="20073" spans="5:5" x14ac:dyDescent="0.3">
      <c r="E20073"/>
    </row>
    <row r="20074" spans="5:5" x14ac:dyDescent="0.3">
      <c r="E20074"/>
    </row>
    <row r="20075" spans="5:5" x14ac:dyDescent="0.3">
      <c r="E20075"/>
    </row>
    <row r="20076" spans="5:5" x14ac:dyDescent="0.3">
      <c r="E20076"/>
    </row>
    <row r="20077" spans="5:5" x14ac:dyDescent="0.3">
      <c r="E20077"/>
    </row>
    <row r="20078" spans="5:5" x14ac:dyDescent="0.3">
      <c r="E20078"/>
    </row>
    <row r="20079" spans="5:5" x14ac:dyDescent="0.3">
      <c r="E20079"/>
    </row>
    <row r="20080" spans="5:5" x14ac:dyDescent="0.3">
      <c r="E20080"/>
    </row>
    <row r="20081" spans="5:5" x14ac:dyDescent="0.3">
      <c r="E20081"/>
    </row>
    <row r="20082" spans="5:5" x14ac:dyDescent="0.3">
      <c r="E20082"/>
    </row>
    <row r="20083" spans="5:5" x14ac:dyDescent="0.3">
      <c r="E20083"/>
    </row>
    <row r="20084" spans="5:5" x14ac:dyDescent="0.3">
      <c r="E20084"/>
    </row>
    <row r="20085" spans="5:5" x14ac:dyDescent="0.3">
      <c r="E20085"/>
    </row>
    <row r="20086" spans="5:5" x14ac:dyDescent="0.3">
      <c r="E20086"/>
    </row>
    <row r="20087" spans="5:5" x14ac:dyDescent="0.3">
      <c r="E20087"/>
    </row>
    <row r="20088" spans="5:5" x14ac:dyDescent="0.3">
      <c r="E20088"/>
    </row>
    <row r="20089" spans="5:5" x14ac:dyDescent="0.3">
      <c r="E20089"/>
    </row>
    <row r="20090" spans="5:5" x14ac:dyDescent="0.3">
      <c r="E20090"/>
    </row>
    <row r="20091" spans="5:5" x14ac:dyDescent="0.3">
      <c r="E20091"/>
    </row>
    <row r="20092" spans="5:5" x14ac:dyDescent="0.3">
      <c r="E20092"/>
    </row>
    <row r="20093" spans="5:5" x14ac:dyDescent="0.3">
      <c r="E20093"/>
    </row>
    <row r="20094" spans="5:5" x14ac:dyDescent="0.3">
      <c r="E20094"/>
    </row>
    <row r="20095" spans="5:5" x14ac:dyDescent="0.3">
      <c r="E20095"/>
    </row>
    <row r="20096" spans="5:5" x14ac:dyDescent="0.3">
      <c r="E20096"/>
    </row>
    <row r="20097" spans="5:5" x14ac:dyDescent="0.3">
      <c r="E20097"/>
    </row>
    <row r="20098" spans="5:5" x14ac:dyDescent="0.3">
      <c r="E20098"/>
    </row>
    <row r="20099" spans="5:5" x14ac:dyDescent="0.3">
      <c r="E20099"/>
    </row>
    <row r="20100" spans="5:5" x14ac:dyDescent="0.3">
      <c r="E20100"/>
    </row>
    <row r="20101" spans="5:5" x14ac:dyDescent="0.3">
      <c r="E20101"/>
    </row>
    <row r="20102" spans="5:5" x14ac:dyDescent="0.3">
      <c r="E20102"/>
    </row>
    <row r="20103" spans="5:5" x14ac:dyDescent="0.3">
      <c r="E20103"/>
    </row>
    <row r="20104" spans="5:5" x14ac:dyDescent="0.3">
      <c r="E20104"/>
    </row>
    <row r="20105" spans="5:5" x14ac:dyDescent="0.3">
      <c r="E20105"/>
    </row>
    <row r="20106" spans="5:5" x14ac:dyDescent="0.3">
      <c r="E20106"/>
    </row>
    <row r="20107" spans="5:5" x14ac:dyDescent="0.3">
      <c r="E20107"/>
    </row>
    <row r="20108" spans="5:5" x14ac:dyDescent="0.3">
      <c r="E20108"/>
    </row>
    <row r="20109" spans="5:5" x14ac:dyDescent="0.3">
      <c r="E20109"/>
    </row>
    <row r="20110" spans="5:5" x14ac:dyDescent="0.3">
      <c r="E20110"/>
    </row>
    <row r="20111" spans="5:5" x14ac:dyDescent="0.3">
      <c r="E20111"/>
    </row>
    <row r="20112" spans="5:5" x14ac:dyDescent="0.3">
      <c r="E20112"/>
    </row>
    <row r="20113" spans="5:5" x14ac:dyDescent="0.3">
      <c r="E20113"/>
    </row>
    <row r="20114" spans="5:5" x14ac:dyDescent="0.3">
      <c r="E20114"/>
    </row>
    <row r="20115" spans="5:5" x14ac:dyDescent="0.3">
      <c r="E20115"/>
    </row>
    <row r="20116" spans="5:5" x14ac:dyDescent="0.3">
      <c r="E20116"/>
    </row>
    <row r="20117" spans="5:5" x14ac:dyDescent="0.3">
      <c r="E20117"/>
    </row>
    <row r="20118" spans="5:5" x14ac:dyDescent="0.3">
      <c r="E20118"/>
    </row>
    <row r="20119" spans="5:5" x14ac:dyDescent="0.3">
      <c r="E20119"/>
    </row>
    <row r="20120" spans="5:5" x14ac:dyDescent="0.3">
      <c r="E20120"/>
    </row>
    <row r="20121" spans="5:5" x14ac:dyDescent="0.3">
      <c r="E20121"/>
    </row>
    <row r="20122" spans="5:5" x14ac:dyDescent="0.3">
      <c r="E20122"/>
    </row>
    <row r="20123" spans="5:5" x14ac:dyDescent="0.3">
      <c r="E20123"/>
    </row>
    <row r="20124" spans="5:5" x14ac:dyDescent="0.3">
      <c r="E20124"/>
    </row>
    <row r="20125" spans="5:5" x14ac:dyDescent="0.3">
      <c r="E20125"/>
    </row>
    <row r="20126" spans="5:5" x14ac:dyDescent="0.3">
      <c r="E20126"/>
    </row>
    <row r="20127" spans="5:5" x14ac:dyDescent="0.3">
      <c r="E20127"/>
    </row>
    <row r="20128" spans="5:5" x14ac:dyDescent="0.3">
      <c r="E20128"/>
    </row>
    <row r="20129" spans="5:5" x14ac:dyDescent="0.3">
      <c r="E20129"/>
    </row>
    <row r="20130" spans="5:5" x14ac:dyDescent="0.3">
      <c r="E20130"/>
    </row>
    <row r="20131" spans="5:5" x14ac:dyDescent="0.3">
      <c r="E20131"/>
    </row>
    <row r="20132" spans="5:5" x14ac:dyDescent="0.3">
      <c r="E20132"/>
    </row>
    <row r="20133" spans="5:5" x14ac:dyDescent="0.3">
      <c r="E20133"/>
    </row>
    <row r="20134" spans="5:5" x14ac:dyDescent="0.3">
      <c r="E20134"/>
    </row>
    <row r="20135" spans="5:5" x14ac:dyDescent="0.3">
      <c r="E20135"/>
    </row>
    <row r="20136" spans="5:5" x14ac:dyDescent="0.3">
      <c r="E20136"/>
    </row>
    <row r="20137" spans="5:5" x14ac:dyDescent="0.3">
      <c r="E20137"/>
    </row>
    <row r="20138" spans="5:5" x14ac:dyDescent="0.3">
      <c r="E20138"/>
    </row>
    <row r="20139" spans="5:5" x14ac:dyDescent="0.3">
      <c r="E20139"/>
    </row>
    <row r="20140" spans="5:5" x14ac:dyDescent="0.3">
      <c r="E20140"/>
    </row>
    <row r="20141" spans="5:5" x14ac:dyDescent="0.3">
      <c r="E20141"/>
    </row>
    <row r="20142" spans="5:5" x14ac:dyDescent="0.3">
      <c r="E20142"/>
    </row>
    <row r="20143" spans="5:5" x14ac:dyDescent="0.3">
      <c r="E20143"/>
    </row>
    <row r="20144" spans="5:5" x14ac:dyDescent="0.3">
      <c r="E20144"/>
    </row>
    <row r="20145" spans="5:5" x14ac:dyDescent="0.3">
      <c r="E20145"/>
    </row>
    <row r="20146" spans="5:5" x14ac:dyDescent="0.3">
      <c r="E20146"/>
    </row>
    <row r="20147" spans="5:5" x14ac:dyDescent="0.3">
      <c r="E20147"/>
    </row>
    <row r="20148" spans="5:5" x14ac:dyDescent="0.3">
      <c r="E20148"/>
    </row>
    <row r="20149" spans="5:5" x14ac:dyDescent="0.3">
      <c r="E20149"/>
    </row>
    <row r="20150" spans="5:5" x14ac:dyDescent="0.3">
      <c r="E20150"/>
    </row>
    <row r="20151" spans="5:5" x14ac:dyDescent="0.3">
      <c r="E20151"/>
    </row>
    <row r="20152" spans="5:5" x14ac:dyDescent="0.3">
      <c r="E20152"/>
    </row>
    <row r="20153" spans="5:5" x14ac:dyDescent="0.3">
      <c r="E20153"/>
    </row>
    <row r="20154" spans="5:5" x14ac:dyDescent="0.3">
      <c r="E20154"/>
    </row>
    <row r="20155" spans="5:5" x14ac:dyDescent="0.3">
      <c r="E20155"/>
    </row>
    <row r="20156" spans="5:5" x14ac:dyDescent="0.3">
      <c r="E20156"/>
    </row>
    <row r="20157" spans="5:5" x14ac:dyDescent="0.3">
      <c r="E20157"/>
    </row>
    <row r="20158" spans="5:5" x14ac:dyDescent="0.3">
      <c r="E20158"/>
    </row>
    <row r="20159" spans="5:5" x14ac:dyDescent="0.3">
      <c r="E20159"/>
    </row>
    <row r="20160" spans="5:5" x14ac:dyDescent="0.3">
      <c r="E20160"/>
    </row>
    <row r="20161" spans="5:5" x14ac:dyDescent="0.3">
      <c r="E20161"/>
    </row>
    <row r="20162" spans="5:5" x14ac:dyDescent="0.3">
      <c r="E20162"/>
    </row>
    <row r="20163" spans="5:5" x14ac:dyDescent="0.3">
      <c r="E20163"/>
    </row>
    <row r="20164" spans="5:5" x14ac:dyDescent="0.3">
      <c r="E20164"/>
    </row>
    <row r="20165" spans="5:5" x14ac:dyDescent="0.3">
      <c r="E20165"/>
    </row>
    <row r="20166" spans="5:5" x14ac:dyDescent="0.3">
      <c r="E20166"/>
    </row>
    <row r="20167" spans="5:5" x14ac:dyDescent="0.3">
      <c r="E20167"/>
    </row>
    <row r="20168" spans="5:5" x14ac:dyDescent="0.3">
      <c r="E20168"/>
    </row>
    <row r="20169" spans="5:5" x14ac:dyDescent="0.3">
      <c r="E20169"/>
    </row>
    <row r="20170" spans="5:5" x14ac:dyDescent="0.3">
      <c r="E20170"/>
    </row>
    <row r="20171" spans="5:5" x14ac:dyDescent="0.3">
      <c r="E20171"/>
    </row>
    <row r="20172" spans="5:5" x14ac:dyDescent="0.3">
      <c r="E20172"/>
    </row>
    <row r="20173" spans="5:5" x14ac:dyDescent="0.3">
      <c r="E20173"/>
    </row>
    <row r="20174" spans="5:5" x14ac:dyDescent="0.3">
      <c r="E20174"/>
    </row>
    <row r="20175" spans="5:5" x14ac:dyDescent="0.3">
      <c r="E20175"/>
    </row>
    <row r="20176" spans="5:5" x14ac:dyDescent="0.3">
      <c r="E20176"/>
    </row>
    <row r="20177" spans="5:5" x14ac:dyDescent="0.3">
      <c r="E20177"/>
    </row>
    <row r="20178" spans="5:5" x14ac:dyDescent="0.3">
      <c r="E20178"/>
    </row>
    <row r="20179" spans="5:5" x14ac:dyDescent="0.3">
      <c r="E20179"/>
    </row>
    <row r="20180" spans="5:5" x14ac:dyDescent="0.3">
      <c r="E20180"/>
    </row>
    <row r="20181" spans="5:5" x14ac:dyDescent="0.3">
      <c r="E20181"/>
    </row>
    <row r="20182" spans="5:5" x14ac:dyDescent="0.3">
      <c r="E20182"/>
    </row>
    <row r="20183" spans="5:5" x14ac:dyDescent="0.3">
      <c r="E20183"/>
    </row>
    <row r="20184" spans="5:5" x14ac:dyDescent="0.3">
      <c r="E20184"/>
    </row>
    <row r="20185" spans="5:5" x14ac:dyDescent="0.3">
      <c r="E20185"/>
    </row>
    <row r="20186" spans="5:5" x14ac:dyDescent="0.3">
      <c r="E20186"/>
    </row>
    <row r="20187" spans="5:5" x14ac:dyDescent="0.3">
      <c r="E20187"/>
    </row>
    <row r="20188" spans="5:5" x14ac:dyDescent="0.3">
      <c r="E20188"/>
    </row>
    <row r="20189" spans="5:5" x14ac:dyDescent="0.3">
      <c r="E20189"/>
    </row>
    <row r="20190" spans="5:5" x14ac:dyDescent="0.3">
      <c r="E20190"/>
    </row>
    <row r="20191" spans="5:5" x14ac:dyDescent="0.3">
      <c r="E20191"/>
    </row>
    <row r="20192" spans="5:5" x14ac:dyDescent="0.3">
      <c r="E20192"/>
    </row>
    <row r="20193" spans="5:5" x14ac:dyDescent="0.3">
      <c r="E20193"/>
    </row>
    <row r="20194" spans="5:5" x14ac:dyDescent="0.3">
      <c r="E20194"/>
    </row>
    <row r="20195" spans="5:5" x14ac:dyDescent="0.3">
      <c r="E20195"/>
    </row>
    <row r="20196" spans="5:5" x14ac:dyDescent="0.3">
      <c r="E20196"/>
    </row>
    <row r="20197" spans="5:5" x14ac:dyDescent="0.3">
      <c r="E20197"/>
    </row>
    <row r="20198" spans="5:5" x14ac:dyDescent="0.3">
      <c r="E20198"/>
    </row>
    <row r="20199" spans="5:5" x14ac:dyDescent="0.3">
      <c r="E20199"/>
    </row>
    <row r="20200" spans="5:5" x14ac:dyDescent="0.3">
      <c r="E20200"/>
    </row>
    <row r="20201" spans="5:5" x14ac:dyDescent="0.3">
      <c r="E20201"/>
    </row>
    <row r="20202" spans="5:5" x14ac:dyDescent="0.3">
      <c r="E20202"/>
    </row>
    <row r="20203" spans="5:5" x14ac:dyDescent="0.3">
      <c r="E20203"/>
    </row>
    <row r="20204" spans="5:5" x14ac:dyDescent="0.3">
      <c r="E20204"/>
    </row>
    <row r="20205" spans="5:5" x14ac:dyDescent="0.3">
      <c r="E20205"/>
    </row>
    <row r="20206" spans="5:5" x14ac:dyDescent="0.3">
      <c r="E20206"/>
    </row>
    <row r="20207" spans="5:5" x14ac:dyDescent="0.3">
      <c r="E20207"/>
    </row>
    <row r="20208" spans="5:5" x14ac:dyDescent="0.3">
      <c r="E20208"/>
    </row>
    <row r="20209" spans="5:5" x14ac:dyDescent="0.3">
      <c r="E20209"/>
    </row>
    <row r="20210" spans="5:5" x14ac:dyDescent="0.3">
      <c r="E20210"/>
    </row>
    <row r="20211" spans="5:5" x14ac:dyDescent="0.3">
      <c r="E20211"/>
    </row>
    <row r="20212" spans="5:5" x14ac:dyDescent="0.3">
      <c r="E20212"/>
    </row>
    <row r="20213" spans="5:5" x14ac:dyDescent="0.3">
      <c r="E20213"/>
    </row>
    <row r="20214" spans="5:5" x14ac:dyDescent="0.3">
      <c r="E20214"/>
    </row>
    <row r="20215" spans="5:5" x14ac:dyDescent="0.3">
      <c r="E20215"/>
    </row>
    <row r="20216" spans="5:5" x14ac:dyDescent="0.3">
      <c r="E20216"/>
    </row>
    <row r="20217" spans="5:5" x14ac:dyDescent="0.3">
      <c r="E20217"/>
    </row>
    <row r="20218" spans="5:5" x14ac:dyDescent="0.3">
      <c r="E20218"/>
    </row>
    <row r="20219" spans="5:5" x14ac:dyDescent="0.3">
      <c r="E20219"/>
    </row>
    <row r="20220" spans="5:5" x14ac:dyDescent="0.3">
      <c r="E20220"/>
    </row>
    <row r="20221" spans="5:5" x14ac:dyDescent="0.3">
      <c r="E20221"/>
    </row>
    <row r="20222" spans="5:5" x14ac:dyDescent="0.3">
      <c r="E20222"/>
    </row>
    <row r="20223" spans="5:5" x14ac:dyDescent="0.3">
      <c r="E20223"/>
    </row>
    <row r="20224" spans="5:5" x14ac:dyDescent="0.3">
      <c r="E20224"/>
    </row>
    <row r="20225" spans="5:5" x14ac:dyDescent="0.3">
      <c r="E20225"/>
    </row>
    <row r="20226" spans="5:5" x14ac:dyDescent="0.3">
      <c r="E20226"/>
    </row>
    <row r="20227" spans="5:5" x14ac:dyDescent="0.3">
      <c r="E20227"/>
    </row>
    <row r="20228" spans="5:5" x14ac:dyDescent="0.3">
      <c r="E20228"/>
    </row>
    <row r="20229" spans="5:5" x14ac:dyDescent="0.3">
      <c r="E20229"/>
    </row>
    <row r="20230" spans="5:5" x14ac:dyDescent="0.3">
      <c r="E20230"/>
    </row>
    <row r="20231" spans="5:5" x14ac:dyDescent="0.3">
      <c r="E20231"/>
    </row>
    <row r="20232" spans="5:5" x14ac:dyDescent="0.3">
      <c r="E20232"/>
    </row>
    <row r="20233" spans="5:5" x14ac:dyDescent="0.3">
      <c r="E20233"/>
    </row>
    <row r="20234" spans="5:5" x14ac:dyDescent="0.3">
      <c r="E20234"/>
    </row>
    <row r="20235" spans="5:5" x14ac:dyDescent="0.3">
      <c r="E20235"/>
    </row>
    <row r="20236" spans="5:5" x14ac:dyDescent="0.3">
      <c r="E20236"/>
    </row>
    <row r="20237" spans="5:5" x14ac:dyDescent="0.3">
      <c r="E20237"/>
    </row>
    <row r="20238" spans="5:5" x14ac:dyDescent="0.3">
      <c r="E20238"/>
    </row>
    <row r="20239" spans="5:5" x14ac:dyDescent="0.3">
      <c r="E20239"/>
    </row>
    <row r="20240" spans="5:5" x14ac:dyDescent="0.3">
      <c r="E20240"/>
    </row>
    <row r="20241" spans="5:5" x14ac:dyDescent="0.3">
      <c r="E20241"/>
    </row>
    <row r="20242" spans="5:5" x14ac:dyDescent="0.3">
      <c r="E20242"/>
    </row>
    <row r="20243" spans="5:5" x14ac:dyDescent="0.3">
      <c r="E20243"/>
    </row>
    <row r="20244" spans="5:5" x14ac:dyDescent="0.3">
      <c r="E20244"/>
    </row>
    <row r="20245" spans="5:5" x14ac:dyDescent="0.3">
      <c r="E20245"/>
    </row>
    <row r="20246" spans="5:5" x14ac:dyDescent="0.3">
      <c r="E20246"/>
    </row>
    <row r="20247" spans="5:5" x14ac:dyDescent="0.3">
      <c r="E20247"/>
    </row>
    <row r="20248" spans="5:5" x14ac:dyDescent="0.3">
      <c r="E20248"/>
    </row>
    <row r="20249" spans="5:5" x14ac:dyDescent="0.3">
      <c r="E20249"/>
    </row>
    <row r="20250" spans="5:5" x14ac:dyDescent="0.3">
      <c r="E20250"/>
    </row>
    <row r="20251" spans="5:5" x14ac:dyDescent="0.3">
      <c r="E20251"/>
    </row>
    <row r="20252" spans="5:5" x14ac:dyDescent="0.3">
      <c r="E20252"/>
    </row>
    <row r="20253" spans="5:5" x14ac:dyDescent="0.3">
      <c r="E20253"/>
    </row>
    <row r="20254" spans="5:5" x14ac:dyDescent="0.3">
      <c r="E20254"/>
    </row>
    <row r="20255" spans="5:5" x14ac:dyDescent="0.3">
      <c r="E20255"/>
    </row>
    <row r="20256" spans="5:5" x14ac:dyDescent="0.3">
      <c r="E20256"/>
    </row>
    <row r="20257" spans="5:5" x14ac:dyDescent="0.3">
      <c r="E20257"/>
    </row>
    <row r="20258" spans="5:5" x14ac:dyDescent="0.3">
      <c r="E20258"/>
    </row>
    <row r="20259" spans="5:5" x14ac:dyDescent="0.3">
      <c r="E20259"/>
    </row>
    <row r="20260" spans="5:5" x14ac:dyDescent="0.3">
      <c r="E20260"/>
    </row>
    <row r="20261" spans="5:5" x14ac:dyDescent="0.3">
      <c r="E20261"/>
    </row>
    <row r="20262" spans="5:5" x14ac:dyDescent="0.3">
      <c r="E20262"/>
    </row>
    <row r="20263" spans="5:5" x14ac:dyDescent="0.3">
      <c r="E20263"/>
    </row>
    <row r="20264" spans="5:5" x14ac:dyDescent="0.3">
      <c r="E20264"/>
    </row>
    <row r="20265" spans="5:5" x14ac:dyDescent="0.3">
      <c r="E20265"/>
    </row>
    <row r="20266" spans="5:5" x14ac:dyDescent="0.3">
      <c r="E20266"/>
    </row>
    <row r="20267" spans="5:5" x14ac:dyDescent="0.3">
      <c r="E20267"/>
    </row>
    <row r="20268" spans="5:5" x14ac:dyDescent="0.3">
      <c r="E20268"/>
    </row>
    <row r="20269" spans="5:5" x14ac:dyDescent="0.3">
      <c r="E20269"/>
    </row>
    <row r="20270" spans="5:5" x14ac:dyDescent="0.3">
      <c r="E20270"/>
    </row>
    <row r="20271" spans="5:5" x14ac:dyDescent="0.3">
      <c r="E20271"/>
    </row>
    <row r="20272" spans="5:5" x14ac:dyDescent="0.3">
      <c r="E20272"/>
    </row>
    <row r="20273" spans="5:5" x14ac:dyDescent="0.3">
      <c r="E20273"/>
    </row>
    <row r="20274" spans="5:5" x14ac:dyDescent="0.3">
      <c r="E20274"/>
    </row>
    <row r="20275" spans="5:5" x14ac:dyDescent="0.3">
      <c r="E20275"/>
    </row>
    <row r="20276" spans="5:5" x14ac:dyDescent="0.3">
      <c r="E20276"/>
    </row>
    <row r="20277" spans="5:5" x14ac:dyDescent="0.3">
      <c r="E20277"/>
    </row>
    <row r="20278" spans="5:5" x14ac:dyDescent="0.3">
      <c r="E20278"/>
    </row>
    <row r="20279" spans="5:5" x14ac:dyDescent="0.3">
      <c r="E20279"/>
    </row>
    <row r="20280" spans="5:5" x14ac:dyDescent="0.3">
      <c r="E20280"/>
    </row>
    <row r="20281" spans="5:5" x14ac:dyDescent="0.3">
      <c r="E20281"/>
    </row>
    <row r="20282" spans="5:5" x14ac:dyDescent="0.3">
      <c r="E20282"/>
    </row>
    <row r="20283" spans="5:5" x14ac:dyDescent="0.3">
      <c r="E20283"/>
    </row>
    <row r="20284" spans="5:5" x14ac:dyDescent="0.3">
      <c r="E20284"/>
    </row>
    <row r="20285" spans="5:5" x14ac:dyDescent="0.3">
      <c r="E20285"/>
    </row>
    <row r="20286" spans="5:5" x14ac:dyDescent="0.3">
      <c r="E20286"/>
    </row>
    <row r="20287" spans="5:5" x14ac:dyDescent="0.3">
      <c r="E20287"/>
    </row>
    <row r="20288" spans="5:5" x14ac:dyDescent="0.3">
      <c r="E20288"/>
    </row>
    <row r="20289" spans="5:5" x14ac:dyDescent="0.3">
      <c r="E20289"/>
    </row>
    <row r="20290" spans="5:5" x14ac:dyDescent="0.3">
      <c r="E20290"/>
    </row>
    <row r="20291" spans="5:5" x14ac:dyDescent="0.3">
      <c r="E20291"/>
    </row>
    <row r="20292" spans="5:5" x14ac:dyDescent="0.3">
      <c r="E20292"/>
    </row>
    <row r="20293" spans="5:5" x14ac:dyDescent="0.3">
      <c r="E20293"/>
    </row>
    <row r="20294" spans="5:5" x14ac:dyDescent="0.3">
      <c r="E20294"/>
    </row>
    <row r="20295" spans="5:5" x14ac:dyDescent="0.3">
      <c r="E20295"/>
    </row>
    <row r="20296" spans="5:5" x14ac:dyDescent="0.3">
      <c r="E20296"/>
    </row>
    <row r="20297" spans="5:5" x14ac:dyDescent="0.3">
      <c r="E20297"/>
    </row>
    <row r="20298" spans="5:5" x14ac:dyDescent="0.3">
      <c r="E20298"/>
    </row>
    <row r="20299" spans="5:5" x14ac:dyDescent="0.3">
      <c r="E20299"/>
    </row>
    <row r="20300" spans="5:5" x14ac:dyDescent="0.3">
      <c r="E20300"/>
    </row>
    <row r="20301" spans="5:5" x14ac:dyDescent="0.3">
      <c r="E20301"/>
    </row>
    <row r="20302" spans="5:5" x14ac:dyDescent="0.3">
      <c r="E20302"/>
    </row>
    <row r="20303" spans="5:5" x14ac:dyDescent="0.3">
      <c r="E20303"/>
    </row>
    <row r="20304" spans="5:5" x14ac:dyDescent="0.3">
      <c r="E20304"/>
    </row>
    <row r="20305" spans="5:5" x14ac:dyDescent="0.3">
      <c r="E20305"/>
    </row>
    <row r="20306" spans="5:5" x14ac:dyDescent="0.3">
      <c r="E20306"/>
    </row>
    <row r="20307" spans="5:5" x14ac:dyDescent="0.3">
      <c r="E20307"/>
    </row>
    <row r="20308" spans="5:5" x14ac:dyDescent="0.3">
      <c r="E20308"/>
    </row>
    <row r="20309" spans="5:5" x14ac:dyDescent="0.3">
      <c r="E20309"/>
    </row>
    <row r="20310" spans="5:5" x14ac:dyDescent="0.3">
      <c r="E20310"/>
    </row>
    <row r="20311" spans="5:5" x14ac:dyDescent="0.3">
      <c r="E20311"/>
    </row>
    <row r="20312" spans="5:5" x14ac:dyDescent="0.3">
      <c r="E20312"/>
    </row>
    <row r="20313" spans="5:5" x14ac:dyDescent="0.3">
      <c r="E20313"/>
    </row>
    <row r="20314" spans="5:5" x14ac:dyDescent="0.3">
      <c r="E20314"/>
    </row>
    <row r="20315" spans="5:5" x14ac:dyDescent="0.3">
      <c r="E20315"/>
    </row>
    <row r="20316" spans="5:5" x14ac:dyDescent="0.3">
      <c r="E20316"/>
    </row>
    <row r="20317" spans="5:5" x14ac:dyDescent="0.3">
      <c r="E20317"/>
    </row>
    <row r="20318" spans="5:5" x14ac:dyDescent="0.3">
      <c r="E20318"/>
    </row>
    <row r="20319" spans="5:5" x14ac:dyDescent="0.3">
      <c r="E20319"/>
    </row>
    <row r="20320" spans="5:5" x14ac:dyDescent="0.3">
      <c r="E20320"/>
    </row>
    <row r="20321" spans="5:5" x14ac:dyDescent="0.3">
      <c r="E20321"/>
    </row>
    <row r="20322" spans="5:5" x14ac:dyDescent="0.3">
      <c r="E20322"/>
    </row>
    <row r="20323" spans="5:5" x14ac:dyDescent="0.3">
      <c r="E20323"/>
    </row>
    <row r="20324" spans="5:5" x14ac:dyDescent="0.3">
      <c r="E20324"/>
    </row>
    <row r="20325" spans="5:5" x14ac:dyDescent="0.3">
      <c r="E20325"/>
    </row>
    <row r="20326" spans="5:5" x14ac:dyDescent="0.3">
      <c r="E20326"/>
    </row>
    <row r="20327" spans="5:5" x14ac:dyDescent="0.3">
      <c r="E20327"/>
    </row>
    <row r="20328" spans="5:5" x14ac:dyDescent="0.3">
      <c r="E20328"/>
    </row>
    <row r="20329" spans="5:5" x14ac:dyDescent="0.3">
      <c r="E20329"/>
    </row>
    <row r="20330" spans="5:5" x14ac:dyDescent="0.3">
      <c r="E20330"/>
    </row>
    <row r="20331" spans="5:5" x14ac:dyDescent="0.3">
      <c r="E20331"/>
    </row>
    <row r="20332" spans="5:5" x14ac:dyDescent="0.3">
      <c r="E20332"/>
    </row>
    <row r="20333" spans="5:5" x14ac:dyDescent="0.3">
      <c r="E20333"/>
    </row>
    <row r="20334" spans="5:5" x14ac:dyDescent="0.3">
      <c r="E20334"/>
    </row>
    <row r="20335" spans="5:5" x14ac:dyDescent="0.3">
      <c r="E20335"/>
    </row>
    <row r="20336" spans="5:5" x14ac:dyDescent="0.3">
      <c r="E20336"/>
    </row>
    <row r="20337" spans="5:5" x14ac:dyDescent="0.3">
      <c r="E20337"/>
    </row>
    <row r="20338" spans="5:5" x14ac:dyDescent="0.3">
      <c r="E20338"/>
    </row>
    <row r="20339" spans="5:5" x14ac:dyDescent="0.3">
      <c r="E20339"/>
    </row>
    <row r="20340" spans="5:5" x14ac:dyDescent="0.3">
      <c r="E20340"/>
    </row>
    <row r="20341" spans="5:5" x14ac:dyDescent="0.3">
      <c r="E20341"/>
    </row>
    <row r="20342" spans="5:5" x14ac:dyDescent="0.3">
      <c r="E20342"/>
    </row>
    <row r="20343" spans="5:5" x14ac:dyDescent="0.3">
      <c r="E20343"/>
    </row>
    <row r="20344" spans="5:5" x14ac:dyDescent="0.3">
      <c r="E20344"/>
    </row>
    <row r="20345" spans="5:5" x14ac:dyDescent="0.3">
      <c r="E20345"/>
    </row>
    <row r="20346" spans="5:5" x14ac:dyDescent="0.3">
      <c r="E20346"/>
    </row>
    <row r="20347" spans="5:5" x14ac:dyDescent="0.3">
      <c r="E20347"/>
    </row>
    <row r="20348" spans="5:5" x14ac:dyDescent="0.3">
      <c r="E20348"/>
    </row>
    <row r="20349" spans="5:5" x14ac:dyDescent="0.3">
      <c r="E20349"/>
    </row>
    <row r="20350" spans="5:5" x14ac:dyDescent="0.3">
      <c r="E20350"/>
    </row>
    <row r="20351" spans="5:5" x14ac:dyDescent="0.3">
      <c r="E20351"/>
    </row>
    <row r="20352" spans="5:5" x14ac:dyDescent="0.3">
      <c r="E20352"/>
    </row>
    <row r="20353" spans="5:5" x14ac:dyDescent="0.3">
      <c r="E20353"/>
    </row>
    <row r="20354" spans="5:5" x14ac:dyDescent="0.3">
      <c r="E20354"/>
    </row>
    <row r="20355" spans="5:5" x14ac:dyDescent="0.3">
      <c r="E20355"/>
    </row>
    <row r="20356" spans="5:5" x14ac:dyDescent="0.3">
      <c r="E20356"/>
    </row>
    <row r="20357" spans="5:5" x14ac:dyDescent="0.3">
      <c r="E20357"/>
    </row>
    <row r="20358" spans="5:5" x14ac:dyDescent="0.3">
      <c r="E20358"/>
    </row>
    <row r="20359" spans="5:5" x14ac:dyDescent="0.3">
      <c r="E20359"/>
    </row>
    <row r="20360" spans="5:5" x14ac:dyDescent="0.3">
      <c r="E20360"/>
    </row>
    <row r="20361" spans="5:5" x14ac:dyDescent="0.3">
      <c r="E20361"/>
    </row>
    <row r="20362" spans="5:5" x14ac:dyDescent="0.3">
      <c r="E20362"/>
    </row>
    <row r="20363" spans="5:5" x14ac:dyDescent="0.3">
      <c r="E20363"/>
    </row>
    <row r="20364" spans="5:5" x14ac:dyDescent="0.3">
      <c r="E20364"/>
    </row>
    <row r="20365" spans="5:5" x14ac:dyDescent="0.3">
      <c r="E20365"/>
    </row>
    <row r="20366" spans="5:5" x14ac:dyDescent="0.3">
      <c r="E20366"/>
    </row>
    <row r="20367" spans="5:5" x14ac:dyDescent="0.3">
      <c r="E20367"/>
    </row>
    <row r="20368" spans="5:5" x14ac:dyDescent="0.3">
      <c r="E20368"/>
    </row>
    <row r="20369" spans="5:5" x14ac:dyDescent="0.3">
      <c r="E20369"/>
    </row>
    <row r="20370" spans="5:5" x14ac:dyDescent="0.3">
      <c r="E20370"/>
    </row>
    <row r="20371" spans="5:5" x14ac:dyDescent="0.3">
      <c r="E20371"/>
    </row>
    <row r="20372" spans="5:5" x14ac:dyDescent="0.3">
      <c r="E20372"/>
    </row>
    <row r="20373" spans="5:5" x14ac:dyDescent="0.3">
      <c r="E20373"/>
    </row>
    <row r="20374" spans="5:5" x14ac:dyDescent="0.3">
      <c r="E20374"/>
    </row>
    <row r="20375" spans="5:5" x14ac:dyDescent="0.3">
      <c r="E20375"/>
    </row>
    <row r="20376" spans="5:5" x14ac:dyDescent="0.3">
      <c r="E20376"/>
    </row>
    <row r="20377" spans="5:5" x14ac:dyDescent="0.3">
      <c r="E20377"/>
    </row>
    <row r="20378" spans="5:5" x14ac:dyDescent="0.3">
      <c r="E20378"/>
    </row>
    <row r="20379" spans="5:5" x14ac:dyDescent="0.3">
      <c r="E20379"/>
    </row>
    <row r="20380" spans="5:5" x14ac:dyDescent="0.3">
      <c r="E20380"/>
    </row>
    <row r="20381" spans="5:5" x14ac:dyDescent="0.3">
      <c r="E20381"/>
    </row>
    <row r="20382" spans="5:5" x14ac:dyDescent="0.3">
      <c r="E20382"/>
    </row>
    <row r="20383" spans="5:5" x14ac:dyDescent="0.3">
      <c r="E20383"/>
    </row>
    <row r="20384" spans="5:5" x14ac:dyDescent="0.3">
      <c r="E20384"/>
    </row>
    <row r="20385" spans="5:5" x14ac:dyDescent="0.3">
      <c r="E20385"/>
    </row>
    <row r="20386" spans="5:5" x14ac:dyDescent="0.3">
      <c r="E20386"/>
    </row>
    <row r="20387" spans="5:5" x14ac:dyDescent="0.3">
      <c r="E20387"/>
    </row>
    <row r="20388" spans="5:5" x14ac:dyDescent="0.3">
      <c r="E20388"/>
    </row>
    <row r="20389" spans="5:5" x14ac:dyDescent="0.3">
      <c r="E20389"/>
    </row>
    <row r="20390" spans="5:5" x14ac:dyDescent="0.3">
      <c r="E20390"/>
    </row>
    <row r="20391" spans="5:5" x14ac:dyDescent="0.3">
      <c r="E20391"/>
    </row>
    <row r="20392" spans="5:5" x14ac:dyDescent="0.3">
      <c r="E20392"/>
    </row>
    <row r="20393" spans="5:5" x14ac:dyDescent="0.3">
      <c r="E20393"/>
    </row>
    <row r="20394" spans="5:5" x14ac:dyDescent="0.3">
      <c r="E20394"/>
    </row>
    <row r="20395" spans="5:5" x14ac:dyDescent="0.3">
      <c r="E20395"/>
    </row>
    <row r="20396" spans="5:5" x14ac:dyDescent="0.3">
      <c r="E20396"/>
    </row>
    <row r="20397" spans="5:5" x14ac:dyDescent="0.3">
      <c r="E20397"/>
    </row>
    <row r="20398" spans="5:5" x14ac:dyDescent="0.3">
      <c r="E20398"/>
    </row>
    <row r="20399" spans="5:5" x14ac:dyDescent="0.3">
      <c r="E20399"/>
    </row>
    <row r="20400" spans="5:5" x14ac:dyDescent="0.3">
      <c r="E20400"/>
    </row>
    <row r="20401" spans="5:5" x14ac:dyDescent="0.3">
      <c r="E20401"/>
    </row>
    <row r="20402" spans="5:5" x14ac:dyDescent="0.3">
      <c r="E20402"/>
    </row>
    <row r="20403" spans="5:5" x14ac:dyDescent="0.3">
      <c r="E20403"/>
    </row>
    <row r="20404" spans="5:5" x14ac:dyDescent="0.3">
      <c r="E20404"/>
    </row>
    <row r="20405" spans="5:5" x14ac:dyDescent="0.3">
      <c r="E20405"/>
    </row>
    <row r="20406" spans="5:5" x14ac:dyDescent="0.3">
      <c r="E20406"/>
    </row>
    <row r="20407" spans="5:5" x14ac:dyDescent="0.3">
      <c r="E20407"/>
    </row>
    <row r="20408" spans="5:5" x14ac:dyDescent="0.3">
      <c r="E20408"/>
    </row>
    <row r="20409" spans="5:5" x14ac:dyDescent="0.3">
      <c r="E20409"/>
    </row>
    <row r="20410" spans="5:5" x14ac:dyDescent="0.3">
      <c r="E20410"/>
    </row>
    <row r="20411" spans="5:5" x14ac:dyDescent="0.3">
      <c r="E20411"/>
    </row>
    <row r="20412" spans="5:5" x14ac:dyDescent="0.3">
      <c r="E20412"/>
    </row>
    <row r="20413" spans="5:5" x14ac:dyDescent="0.3">
      <c r="E20413"/>
    </row>
    <row r="20414" spans="5:5" x14ac:dyDescent="0.3">
      <c r="E20414"/>
    </row>
    <row r="20415" spans="5:5" x14ac:dyDescent="0.3">
      <c r="E20415"/>
    </row>
    <row r="20416" spans="5:5" x14ac:dyDescent="0.3">
      <c r="E20416"/>
    </row>
    <row r="20417" spans="5:5" x14ac:dyDescent="0.3">
      <c r="E20417"/>
    </row>
    <row r="20418" spans="5:5" x14ac:dyDescent="0.3">
      <c r="E20418"/>
    </row>
    <row r="20419" spans="5:5" x14ac:dyDescent="0.3">
      <c r="E20419"/>
    </row>
    <row r="20420" spans="5:5" x14ac:dyDescent="0.3">
      <c r="E20420"/>
    </row>
    <row r="20421" spans="5:5" x14ac:dyDescent="0.3">
      <c r="E20421"/>
    </row>
    <row r="20422" spans="5:5" x14ac:dyDescent="0.3">
      <c r="E20422"/>
    </row>
    <row r="20423" spans="5:5" x14ac:dyDescent="0.3">
      <c r="E20423"/>
    </row>
    <row r="20424" spans="5:5" x14ac:dyDescent="0.3">
      <c r="E20424"/>
    </row>
    <row r="20425" spans="5:5" x14ac:dyDescent="0.3">
      <c r="E20425"/>
    </row>
    <row r="20426" spans="5:5" x14ac:dyDescent="0.3">
      <c r="E20426"/>
    </row>
    <row r="20427" spans="5:5" x14ac:dyDescent="0.3">
      <c r="E20427"/>
    </row>
    <row r="20428" spans="5:5" x14ac:dyDescent="0.3">
      <c r="E20428"/>
    </row>
    <row r="20429" spans="5:5" x14ac:dyDescent="0.3">
      <c r="E20429"/>
    </row>
    <row r="20430" spans="5:5" x14ac:dyDescent="0.3">
      <c r="E20430"/>
    </row>
    <row r="20431" spans="5:5" x14ac:dyDescent="0.3">
      <c r="E20431"/>
    </row>
    <row r="20432" spans="5:5" x14ac:dyDescent="0.3">
      <c r="E20432"/>
    </row>
    <row r="20433" spans="5:5" x14ac:dyDescent="0.3">
      <c r="E20433"/>
    </row>
    <row r="20434" spans="5:5" x14ac:dyDescent="0.3">
      <c r="E20434"/>
    </row>
    <row r="20435" spans="5:5" x14ac:dyDescent="0.3">
      <c r="E20435"/>
    </row>
    <row r="20436" spans="5:5" x14ac:dyDescent="0.3">
      <c r="E20436"/>
    </row>
    <row r="20437" spans="5:5" x14ac:dyDescent="0.3">
      <c r="E20437"/>
    </row>
    <row r="20438" spans="5:5" x14ac:dyDescent="0.3">
      <c r="E20438"/>
    </row>
    <row r="20439" spans="5:5" x14ac:dyDescent="0.3">
      <c r="E20439"/>
    </row>
    <row r="20440" spans="5:5" x14ac:dyDescent="0.3">
      <c r="E20440"/>
    </row>
    <row r="20441" spans="5:5" x14ac:dyDescent="0.3">
      <c r="E20441"/>
    </row>
    <row r="20442" spans="5:5" x14ac:dyDescent="0.3">
      <c r="E20442"/>
    </row>
    <row r="20443" spans="5:5" x14ac:dyDescent="0.3">
      <c r="E20443"/>
    </row>
    <row r="20444" spans="5:5" x14ac:dyDescent="0.3">
      <c r="E20444"/>
    </row>
    <row r="20445" spans="5:5" x14ac:dyDescent="0.3">
      <c r="E20445"/>
    </row>
    <row r="20446" spans="5:5" x14ac:dyDescent="0.3">
      <c r="E20446"/>
    </row>
    <row r="20447" spans="5:5" x14ac:dyDescent="0.3">
      <c r="E20447"/>
    </row>
    <row r="20448" spans="5:5" x14ac:dyDescent="0.3">
      <c r="E20448"/>
    </row>
    <row r="20449" spans="5:5" x14ac:dyDescent="0.3">
      <c r="E20449"/>
    </row>
    <row r="20450" spans="5:5" x14ac:dyDescent="0.3">
      <c r="E20450"/>
    </row>
    <row r="20451" spans="5:5" x14ac:dyDescent="0.3">
      <c r="E20451"/>
    </row>
    <row r="20452" spans="5:5" x14ac:dyDescent="0.3">
      <c r="E20452"/>
    </row>
    <row r="20453" spans="5:5" x14ac:dyDescent="0.3">
      <c r="E20453"/>
    </row>
    <row r="20454" spans="5:5" x14ac:dyDescent="0.3">
      <c r="E20454"/>
    </row>
    <row r="20455" spans="5:5" x14ac:dyDescent="0.3">
      <c r="E20455"/>
    </row>
    <row r="20456" spans="5:5" x14ac:dyDescent="0.3">
      <c r="E20456"/>
    </row>
    <row r="20457" spans="5:5" x14ac:dyDescent="0.3">
      <c r="E20457"/>
    </row>
    <row r="20458" spans="5:5" x14ac:dyDescent="0.3">
      <c r="E20458"/>
    </row>
    <row r="20459" spans="5:5" x14ac:dyDescent="0.3">
      <c r="E20459"/>
    </row>
    <row r="20460" spans="5:5" x14ac:dyDescent="0.3">
      <c r="E20460"/>
    </row>
    <row r="20461" spans="5:5" x14ac:dyDescent="0.3">
      <c r="E20461"/>
    </row>
    <row r="20462" spans="5:5" x14ac:dyDescent="0.3">
      <c r="E20462"/>
    </row>
    <row r="20463" spans="5:5" x14ac:dyDescent="0.3">
      <c r="E20463"/>
    </row>
    <row r="20464" spans="5:5" x14ac:dyDescent="0.3">
      <c r="E20464"/>
    </row>
    <row r="20465" spans="5:5" x14ac:dyDescent="0.3">
      <c r="E20465"/>
    </row>
    <row r="20466" spans="5:5" x14ac:dyDescent="0.3">
      <c r="E20466"/>
    </row>
    <row r="20467" spans="5:5" x14ac:dyDescent="0.3">
      <c r="E20467"/>
    </row>
    <row r="20468" spans="5:5" x14ac:dyDescent="0.3">
      <c r="E20468"/>
    </row>
    <row r="20469" spans="5:5" x14ac:dyDescent="0.3">
      <c r="E20469"/>
    </row>
    <row r="20470" spans="5:5" x14ac:dyDescent="0.3">
      <c r="E20470"/>
    </row>
    <row r="20471" spans="5:5" x14ac:dyDescent="0.3">
      <c r="E20471"/>
    </row>
    <row r="20472" spans="5:5" x14ac:dyDescent="0.3">
      <c r="E20472"/>
    </row>
    <row r="20473" spans="5:5" x14ac:dyDescent="0.3">
      <c r="E20473"/>
    </row>
    <row r="20474" spans="5:5" x14ac:dyDescent="0.3">
      <c r="E20474"/>
    </row>
    <row r="20475" spans="5:5" x14ac:dyDescent="0.3">
      <c r="E20475"/>
    </row>
    <row r="20476" spans="5:5" x14ac:dyDescent="0.3">
      <c r="E20476"/>
    </row>
    <row r="20477" spans="5:5" x14ac:dyDescent="0.3">
      <c r="E20477"/>
    </row>
    <row r="20478" spans="5:5" x14ac:dyDescent="0.3">
      <c r="E20478"/>
    </row>
    <row r="20479" spans="5:5" x14ac:dyDescent="0.3">
      <c r="E20479"/>
    </row>
    <row r="20480" spans="5:5" x14ac:dyDescent="0.3">
      <c r="E20480"/>
    </row>
    <row r="20481" spans="5:5" x14ac:dyDescent="0.3">
      <c r="E20481"/>
    </row>
    <row r="20482" spans="5:5" x14ac:dyDescent="0.3">
      <c r="E20482"/>
    </row>
    <row r="20483" spans="5:5" x14ac:dyDescent="0.3">
      <c r="E20483"/>
    </row>
    <row r="20484" spans="5:5" x14ac:dyDescent="0.3">
      <c r="E20484"/>
    </row>
    <row r="20485" spans="5:5" x14ac:dyDescent="0.3">
      <c r="E20485"/>
    </row>
    <row r="20486" spans="5:5" x14ac:dyDescent="0.3">
      <c r="E20486"/>
    </row>
    <row r="20487" spans="5:5" x14ac:dyDescent="0.3">
      <c r="E20487"/>
    </row>
    <row r="20488" spans="5:5" x14ac:dyDescent="0.3">
      <c r="E20488"/>
    </row>
    <row r="20489" spans="5:5" x14ac:dyDescent="0.3">
      <c r="E20489"/>
    </row>
    <row r="20490" spans="5:5" x14ac:dyDescent="0.3">
      <c r="E20490"/>
    </row>
    <row r="20491" spans="5:5" x14ac:dyDescent="0.3">
      <c r="E20491"/>
    </row>
    <row r="20492" spans="5:5" x14ac:dyDescent="0.3">
      <c r="E20492"/>
    </row>
    <row r="20493" spans="5:5" x14ac:dyDescent="0.3">
      <c r="E20493"/>
    </row>
    <row r="20494" spans="5:5" x14ac:dyDescent="0.3">
      <c r="E20494"/>
    </row>
    <row r="20495" spans="5:5" x14ac:dyDescent="0.3">
      <c r="E20495"/>
    </row>
    <row r="20496" spans="5:5" x14ac:dyDescent="0.3">
      <c r="E20496"/>
    </row>
    <row r="20497" spans="5:5" x14ac:dyDescent="0.3">
      <c r="E20497"/>
    </row>
    <row r="20498" spans="5:5" x14ac:dyDescent="0.3">
      <c r="E20498"/>
    </row>
    <row r="20499" spans="5:5" x14ac:dyDescent="0.3">
      <c r="E20499"/>
    </row>
    <row r="20500" spans="5:5" x14ac:dyDescent="0.3">
      <c r="E20500"/>
    </row>
    <row r="20501" spans="5:5" x14ac:dyDescent="0.3">
      <c r="E20501"/>
    </row>
    <row r="20502" spans="5:5" x14ac:dyDescent="0.3">
      <c r="E20502"/>
    </row>
    <row r="20503" spans="5:5" x14ac:dyDescent="0.3">
      <c r="E20503"/>
    </row>
    <row r="20504" spans="5:5" x14ac:dyDescent="0.3">
      <c r="E20504"/>
    </row>
    <row r="20505" spans="5:5" x14ac:dyDescent="0.3">
      <c r="E20505"/>
    </row>
    <row r="20506" spans="5:5" x14ac:dyDescent="0.3">
      <c r="E20506"/>
    </row>
    <row r="20507" spans="5:5" x14ac:dyDescent="0.3">
      <c r="E20507"/>
    </row>
    <row r="20508" spans="5:5" x14ac:dyDescent="0.3">
      <c r="E20508"/>
    </row>
    <row r="20509" spans="5:5" x14ac:dyDescent="0.3">
      <c r="E20509"/>
    </row>
    <row r="20510" spans="5:5" x14ac:dyDescent="0.3">
      <c r="E20510"/>
    </row>
    <row r="20511" spans="5:5" x14ac:dyDescent="0.3">
      <c r="E20511"/>
    </row>
    <row r="20512" spans="5:5" x14ac:dyDescent="0.3">
      <c r="E20512"/>
    </row>
    <row r="20513" spans="5:5" x14ac:dyDescent="0.3">
      <c r="E20513"/>
    </row>
    <row r="20514" spans="5:5" x14ac:dyDescent="0.3">
      <c r="E20514"/>
    </row>
    <row r="20515" spans="5:5" x14ac:dyDescent="0.3">
      <c r="E20515"/>
    </row>
    <row r="20516" spans="5:5" x14ac:dyDescent="0.3">
      <c r="E20516"/>
    </row>
    <row r="20517" spans="5:5" x14ac:dyDescent="0.3">
      <c r="E20517"/>
    </row>
    <row r="20518" spans="5:5" x14ac:dyDescent="0.3">
      <c r="E20518"/>
    </row>
    <row r="20519" spans="5:5" x14ac:dyDescent="0.3">
      <c r="E20519"/>
    </row>
    <row r="20520" spans="5:5" x14ac:dyDescent="0.3">
      <c r="E20520"/>
    </row>
    <row r="20521" spans="5:5" x14ac:dyDescent="0.3">
      <c r="E20521"/>
    </row>
    <row r="20522" spans="5:5" x14ac:dyDescent="0.3">
      <c r="E20522"/>
    </row>
    <row r="20523" spans="5:5" x14ac:dyDescent="0.3">
      <c r="E20523"/>
    </row>
    <row r="20524" spans="5:5" x14ac:dyDescent="0.3">
      <c r="E20524"/>
    </row>
    <row r="20525" spans="5:5" x14ac:dyDescent="0.3">
      <c r="E20525"/>
    </row>
    <row r="20526" spans="5:5" x14ac:dyDescent="0.3">
      <c r="E20526"/>
    </row>
    <row r="20527" spans="5:5" x14ac:dyDescent="0.3">
      <c r="E20527"/>
    </row>
    <row r="20528" spans="5:5" x14ac:dyDescent="0.3">
      <c r="E20528"/>
    </row>
    <row r="20529" spans="5:5" x14ac:dyDescent="0.3">
      <c r="E20529"/>
    </row>
    <row r="20530" spans="5:5" x14ac:dyDescent="0.3">
      <c r="E20530"/>
    </row>
    <row r="20531" spans="5:5" x14ac:dyDescent="0.3">
      <c r="E20531"/>
    </row>
    <row r="20532" spans="5:5" x14ac:dyDescent="0.3">
      <c r="E20532"/>
    </row>
    <row r="20533" spans="5:5" x14ac:dyDescent="0.3">
      <c r="E20533"/>
    </row>
    <row r="20534" spans="5:5" x14ac:dyDescent="0.3">
      <c r="E20534"/>
    </row>
    <row r="20535" spans="5:5" x14ac:dyDescent="0.3">
      <c r="E20535"/>
    </row>
    <row r="20536" spans="5:5" x14ac:dyDescent="0.3">
      <c r="E20536"/>
    </row>
    <row r="20537" spans="5:5" x14ac:dyDescent="0.3">
      <c r="E20537"/>
    </row>
    <row r="20538" spans="5:5" x14ac:dyDescent="0.3">
      <c r="E20538"/>
    </row>
    <row r="20539" spans="5:5" x14ac:dyDescent="0.3">
      <c r="E20539"/>
    </row>
    <row r="20540" spans="5:5" x14ac:dyDescent="0.3">
      <c r="E20540"/>
    </row>
    <row r="20541" spans="5:5" x14ac:dyDescent="0.3">
      <c r="E20541"/>
    </row>
    <row r="20542" spans="5:5" x14ac:dyDescent="0.3">
      <c r="E20542"/>
    </row>
    <row r="20543" spans="5:5" x14ac:dyDescent="0.3">
      <c r="E20543"/>
    </row>
    <row r="20544" spans="5:5" x14ac:dyDescent="0.3">
      <c r="E20544"/>
    </row>
    <row r="20545" spans="5:5" x14ac:dyDescent="0.3">
      <c r="E20545"/>
    </row>
    <row r="20546" spans="5:5" x14ac:dyDescent="0.3">
      <c r="E20546"/>
    </row>
    <row r="20547" spans="5:5" x14ac:dyDescent="0.3">
      <c r="E20547"/>
    </row>
    <row r="20548" spans="5:5" x14ac:dyDescent="0.3">
      <c r="E20548"/>
    </row>
    <row r="20549" spans="5:5" x14ac:dyDescent="0.3">
      <c r="E20549"/>
    </row>
    <row r="20550" spans="5:5" x14ac:dyDescent="0.3">
      <c r="E20550"/>
    </row>
    <row r="20551" spans="5:5" x14ac:dyDescent="0.3">
      <c r="E20551"/>
    </row>
    <row r="20552" spans="5:5" x14ac:dyDescent="0.3">
      <c r="E20552"/>
    </row>
    <row r="20553" spans="5:5" x14ac:dyDescent="0.3">
      <c r="E20553"/>
    </row>
    <row r="20554" spans="5:5" x14ac:dyDescent="0.3">
      <c r="E20554"/>
    </row>
    <row r="20555" spans="5:5" x14ac:dyDescent="0.3">
      <c r="E20555"/>
    </row>
    <row r="20556" spans="5:5" x14ac:dyDescent="0.3">
      <c r="E20556"/>
    </row>
    <row r="20557" spans="5:5" x14ac:dyDescent="0.3">
      <c r="E20557"/>
    </row>
    <row r="20558" spans="5:5" x14ac:dyDescent="0.3">
      <c r="E20558"/>
    </row>
    <row r="20559" spans="5:5" x14ac:dyDescent="0.3">
      <c r="E20559"/>
    </row>
    <row r="20560" spans="5:5" x14ac:dyDescent="0.3">
      <c r="E20560"/>
    </row>
    <row r="20561" spans="5:5" x14ac:dyDescent="0.3">
      <c r="E20561"/>
    </row>
    <row r="20562" spans="5:5" x14ac:dyDescent="0.3">
      <c r="E20562"/>
    </row>
    <row r="20563" spans="5:5" x14ac:dyDescent="0.3">
      <c r="E20563"/>
    </row>
    <row r="20564" spans="5:5" x14ac:dyDescent="0.3">
      <c r="E20564"/>
    </row>
    <row r="20565" spans="5:5" x14ac:dyDescent="0.3">
      <c r="E20565"/>
    </row>
    <row r="20566" spans="5:5" x14ac:dyDescent="0.3">
      <c r="E20566"/>
    </row>
    <row r="20567" spans="5:5" x14ac:dyDescent="0.3">
      <c r="E20567"/>
    </row>
    <row r="20568" spans="5:5" x14ac:dyDescent="0.3">
      <c r="E20568"/>
    </row>
    <row r="20569" spans="5:5" x14ac:dyDescent="0.3">
      <c r="E20569"/>
    </row>
    <row r="20570" spans="5:5" x14ac:dyDescent="0.3">
      <c r="E20570"/>
    </row>
    <row r="20571" spans="5:5" x14ac:dyDescent="0.3">
      <c r="E20571"/>
    </row>
    <row r="20572" spans="5:5" x14ac:dyDescent="0.3">
      <c r="E20572"/>
    </row>
    <row r="20573" spans="5:5" x14ac:dyDescent="0.3">
      <c r="E20573"/>
    </row>
    <row r="20574" spans="5:5" x14ac:dyDescent="0.3">
      <c r="E20574"/>
    </row>
    <row r="20575" spans="5:5" x14ac:dyDescent="0.3">
      <c r="E20575"/>
    </row>
    <row r="20576" spans="5:5" x14ac:dyDescent="0.3">
      <c r="E20576"/>
    </row>
    <row r="20577" spans="5:5" x14ac:dyDescent="0.3">
      <c r="E20577"/>
    </row>
    <row r="20578" spans="5:5" x14ac:dyDescent="0.3">
      <c r="E20578"/>
    </row>
    <row r="20579" spans="5:5" x14ac:dyDescent="0.3">
      <c r="E20579"/>
    </row>
    <row r="20580" spans="5:5" x14ac:dyDescent="0.3">
      <c r="E20580"/>
    </row>
    <row r="20581" spans="5:5" x14ac:dyDescent="0.3">
      <c r="E20581"/>
    </row>
    <row r="20582" spans="5:5" x14ac:dyDescent="0.3">
      <c r="E20582"/>
    </row>
    <row r="20583" spans="5:5" x14ac:dyDescent="0.3">
      <c r="E20583"/>
    </row>
    <row r="20584" spans="5:5" x14ac:dyDescent="0.3">
      <c r="E20584"/>
    </row>
    <row r="20585" spans="5:5" x14ac:dyDescent="0.3">
      <c r="E20585"/>
    </row>
    <row r="20586" spans="5:5" x14ac:dyDescent="0.3">
      <c r="E20586"/>
    </row>
    <row r="20587" spans="5:5" x14ac:dyDescent="0.3">
      <c r="E20587"/>
    </row>
    <row r="20588" spans="5:5" x14ac:dyDescent="0.3">
      <c r="E20588"/>
    </row>
    <row r="20589" spans="5:5" x14ac:dyDescent="0.3">
      <c r="E20589"/>
    </row>
    <row r="20590" spans="5:5" x14ac:dyDescent="0.3">
      <c r="E20590"/>
    </row>
    <row r="20591" spans="5:5" x14ac:dyDescent="0.3">
      <c r="E20591"/>
    </row>
    <row r="20592" spans="5:5" x14ac:dyDescent="0.3">
      <c r="E20592"/>
    </row>
    <row r="20593" spans="5:5" x14ac:dyDescent="0.3">
      <c r="E20593"/>
    </row>
    <row r="20594" spans="5:5" x14ac:dyDescent="0.3">
      <c r="E20594"/>
    </row>
    <row r="20595" spans="5:5" x14ac:dyDescent="0.3">
      <c r="E20595"/>
    </row>
    <row r="20596" spans="5:5" x14ac:dyDescent="0.3">
      <c r="E20596"/>
    </row>
    <row r="20597" spans="5:5" x14ac:dyDescent="0.3">
      <c r="E20597"/>
    </row>
    <row r="20598" spans="5:5" x14ac:dyDescent="0.3">
      <c r="E20598"/>
    </row>
    <row r="20599" spans="5:5" x14ac:dyDescent="0.3">
      <c r="E20599"/>
    </row>
    <row r="20600" spans="5:5" x14ac:dyDescent="0.3">
      <c r="E20600"/>
    </row>
    <row r="20601" spans="5:5" x14ac:dyDescent="0.3">
      <c r="E20601"/>
    </row>
    <row r="20602" spans="5:5" x14ac:dyDescent="0.3">
      <c r="E20602"/>
    </row>
    <row r="20603" spans="5:5" x14ac:dyDescent="0.3">
      <c r="E20603"/>
    </row>
    <row r="20604" spans="5:5" x14ac:dyDescent="0.3">
      <c r="E20604"/>
    </row>
    <row r="20605" spans="5:5" x14ac:dyDescent="0.3">
      <c r="E20605"/>
    </row>
    <row r="20606" spans="5:5" x14ac:dyDescent="0.3">
      <c r="E20606"/>
    </row>
    <row r="20607" spans="5:5" x14ac:dyDescent="0.3">
      <c r="E20607"/>
    </row>
    <row r="20608" spans="5:5" x14ac:dyDescent="0.3">
      <c r="E20608"/>
    </row>
    <row r="20609" spans="5:5" x14ac:dyDescent="0.3">
      <c r="E20609"/>
    </row>
    <row r="20610" spans="5:5" x14ac:dyDescent="0.3">
      <c r="E20610"/>
    </row>
    <row r="20611" spans="5:5" x14ac:dyDescent="0.3">
      <c r="E20611"/>
    </row>
    <row r="20612" spans="5:5" x14ac:dyDescent="0.3">
      <c r="E20612"/>
    </row>
    <row r="20613" spans="5:5" x14ac:dyDescent="0.3">
      <c r="E20613"/>
    </row>
    <row r="20614" spans="5:5" x14ac:dyDescent="0.3">
      <c r="E20614"/>
    </row>
    <row r="20615" spans="5:5" x14ac:dyDescent="0.3">
      <c r="E20615"/>
    </row>
    <row r="20616" spans="5:5" x14ac:dyDescent="0.3">
      <c r="E20616"/>
    </row>
    <row r="20617" spans="5:5" x14ac:dyDescent="0.3">
      <c r="E20617"/>
    </row>
    <row r="20618" spans="5:5" x14ac:dyDescent="0.3">
      <c r="E20618"/>
    </row>
    <row r="20619" spans="5:5" x14ac:dyDescent="0.3">
      <c r="E20619"/>
    </row>
    <row r="20620" spans="5:5" x14ac:dyDescent="0.3">
      <c r="E20620"/>
    </row>
    <row r="20621" spans="5:5" x14ac:dyDescent="0.3">
      <c r="E20621"/>
    </row>
    <row r="20622" spans="5:5" x14ac:dyDescent="0.3">
      <c r="E20622"/>
    </row>
    <row r="20623" spans="5:5" x14ac:dyDescent="0.3">
      <c r="E20623"/>
    </row>
    <row r="20624" spans="5:5" x14ac:dyDescent="0.3">
      <c r="E20624"/>
    </row>
    <row r="20625" spans="5:5" x14ac:dyDescent="0.3">
      <c r="E20625"/>
    </row>
    <row r="20626" spans="5:5" x14ac:dyDescent="0.3">
      <c r="E20626"/>
    </row>
    <row r="20627" spans="5:5" x14ac:dyDescent="0.3">
      <c r="E20627"/>
    </row>
    <row r="20628" spans="5:5" x14ac:dyDescent="0.3">
      <c r="E20628"/>
    </row>
    <row r="20629" spans="5:5" x14ac:dyDescent="0.3">
      <c r="E20629"/>
    </row>
    <row r="20630" spans="5:5" x14ac:dyDescent="0.3">
      <c r="E20630"/>
    </row>
    <row r="20631" spans="5:5" x14ac:dyDescent="0.3">
      <c r="E20631"/>
    </row>
    <row r="20632" spans="5:5" x14ac:dyDescent="0.3">
      <c r="E20632"/>
    </row>
    <row r="20633" spans="5:5" x14ac:dyDescent="0.3">
      <c r="E20633"/>
    </row>
    <row r="20634" spans="5:5" x14ac:dyDescent="0.3">
      <c r="E20634"/>
    </row>
    <row r="20635" spans="5:5" x14ac:dyDescent="0.3">
      <c r="E20635"/>
    </row>
    <row r="20636" spans="5:5" x14ac:dyDescent="0.3">
      <c r="E20636"/>
    </row>
    <row r="20637" spans="5:5" x14ac:dyDescent="0.3">
      <c r="E20637"/>
    </row>
    <row r="20638" spans="5:5" x14ac:dyDescent="0.3">
      <c r="E20638"/>
    </row>
    <row r="20639" spans="5:5" x14ac:dyDescent="0.3">
      <c r="E20639"/>
    </row>
    <row r="20640" spans="5:5" x14ac:dyDescent="0.3">
      <c r="E20640"/>
    </row>
    <row r="20641" spans="5:5" x14ac:dyDescent="0.3">
      <c r="E20641"/>
    </row>
    <row r="20642" spans="5:5" x14ac:dyDescent="0.3">
      <c r="E20642"/>
    </row>
    <row r="20643" spans="5:5" x14ac:dyDescent="0.3">
      <c r="E20643"/>
    </row>
    <row r="20644" spans="5:5" x14ac:dyDescent="0.3">
      <c r="E20644"/>
    </row>
    <row r="20645" spans="5:5" x14ac:dyDescent="0.3">
      <c r="E20645"/>
    </row>
    <row r="20646" spans="5:5" x14ac:dyDescent="0.3">
      <c r="E20646"/>
    </row>
    <row r="20647" spans="5:5" x14ac:dyDescent="0.3">
      <c r="E20647"/>
    </row>
    <row r="20648" spans="5:5" x14ac:dyDescent="0.3">
      <c r="E20648"/>
    </row>
    <row r="20649" spans="5:5" x14ac:dyDescent="0.3">
      <c r="E20649"/>
    </row>
    <row r="20650" spans="5:5" x14ac:dyDescent="0.3">
      <c r="E20650"/>
    </row>
    <row r="20651" spans="5:5" x14ac:dyDescent="0.3">
      <c r="E20651"/>
    </row>
    <row r="20652" spans="5:5" x14ac:dyDescent="0.3">
      <c r="E20652"/>
    </row>
    <row r="20653" spans="5:5" x14ac:dyDescent="0.3">
      <c r="E20653"/>
    </row>
    <row r="20654" spans="5:5" x14ac:dyDescent="0.3">
      <c r="E20654"/>
    </row>
    <row r="20655" spans="5:5" x14ac:dyDescent="0.3">
      <c r="E20655"/>
    </row>
    <row r="20656" spans="5:5" x14ac:dyDescent="0.3">
      <c r="E20656"/>
    </row>
    <row r="20657" spans="5:5" x14ac:dyDescent="0.3">
      <c r="E20657"/>
    </row>
    <row r="20658" spans="5:5" x14ac:dyDescent="0.3">
      <c r="E20658"/>
    </row>
    <row r="20659" spans="5:5" x14ac:dyDescent="0.3">
      <c r="E20659"/>
    </row>
    <row r="20660" spans="5:5" x14ac:dyDescent="0.3">
      <c r="E20660"/>
    </row>
    <row r="20661" spans="5:5" x14ac:dyDescent="0.3">
      <c r="E20661"/>
    </row>
    <row r="20662" spans="5:5" x14ac:dyDescent="0.3">
      <c r="E20662"/>
    </row>
    <row r="20663" spans="5:5" x14ac:dyDescent="0.3">
      <c r="E20663"/>
    </row>
    <row r="20664" spans="5:5" x14ac:dyDescent="0.3">
      <c r="E20664"/>
    </row>
    <row r="20665" spans="5:5" x14ac:dyDescent="0.3">
      <c r="E20665"/>
    </row>
    <row r="20666" spans="5:5" x14ac:dyDescent="0.3">
      <c r="E20666"/>
    </row>
    <row r="20667" spans="5:5" x14ac:dyDescent="0.3">
      <c r="E20667"/>
    </row>
    <row r="20668" spans="5:5" x14ac:dyDescent="0.3">
      <c r="E20668"/>
    </row>
    <row r="20669" spans="5:5" x14ac:dyDescent="0.3">
      <c r="E20669"/>
    </row>
    <row r="20670" spans="5:5" x14ac:dyDescent="0.3">
      <c r="E20670"/>
    </row>
    <row r="20671" spans="5:5" x14ac:dyDescent="0.3">
      <c r="E20671"/>
    </row>
    <row r="20672" spans="5:5" x14ac:dyDescent="0.3">
      <c r="E20672"/>
    </row>
    <row r="20673" spans="5:5" x14ac:dyDescent="0.3">
      <c r="E20673"/>
    </row>
    <row r="20674" spans="5:5" x14ac:dyDescent="0.3">
      <c r="E20674"/>
    </row>
    <row r="20675" spans="5:5" x14ac:dyDescent="0.3">
      <c r="E20675"/>
    </row>
    <row r="20676" spans="5:5" x14ac:dyDescent="0.3">
      <c r="E20676"/>
    </row>
    <row r="20677" spans="5:5" x14ac:dyDescent="0.3">
      <c r="E20677"/>
    </row>
    <row r="20678" spans="5:5" x14ac:dyDescent="0.3">
      <c r="E20678"/>
    </row>
    <row r="20679" spans="5:5" x14ac:dyDescent="0.3">
      <c r="E20679"/>
    </row>
    <row r="20680" spans="5:5" x14ac:dyDescent="0.3">
      <c r="E20680"/>
    </row>
    <row r="20681" spans="5:5" x14ac:dyDescent="0.3">
      <c r="E20681"/>
    </row>
    <row r="20682" spans="5:5" x14ac:dyDescent="0.3">
      <c r="E20682"/>
    </row>
    <row r="20683" spans="5:5" x14ac:dyDescent="0.3">
      <c r="E20683"/>
    </row>
    <row r="20684" spans="5:5" x14ac:dyDescent="0.3">
      <c r="E20684"/>
    </row>
    <row r="20685" spans="5:5" x14ac:dyDescent="0.3">
      <c r="E20685"/>
    </row>
    <row r="20686" spans="5:5" x14ac:dyDescent="0.3">
      <c r="E20686"/>
    </row>
    <row r="20687" spans="5:5" x14ac:dyDescent="0.3">
      <c r="E20687"/>
    </row>
    <row r="20688" spans="5:5" x14ac:dyDescent="0.3">
      <c r="E20688"/>
    </row>
    <row r="20689" spans="5:5" x14ac:dyDescent="0.3">
      <c r="E20689"/>
    </row>
    <row r="20690" spans="5:5" x14ac:dyDescent="0.3">
      <c r="E20690"/>
    </row>
    <row r="20691" spans="5:5" x14ac:dyDescent="0.3">
      <c r="E20691"/>
    </row>
    <row r="20692" spans="5:5" x14ac:dyDescent="0.3">
      <c r="E20692"/>
    </row>
    <row r="20693" spans="5:5" x14ac:dyDescent="0.3">
      <c r="E20693"/>
    </row>
    <row r="20694" spans="5:5" x14ac:dyDescent="0.3">
      <c r="E20694"/>
    </row>
    <row r="20695" spans="5:5" x14ac:dyDescent="0.3">
      <c r="E20695"/>
    </row>
    <row r="20696" spans="5:5" x14ac:dyDescent="0.3">
      <c r="E20696"/>
    </row>
    <row r="20697" spans="5:5" x14ac:dyDescent="0.3">
      <c r="E20697"/>
    </row>
    <row r="20698" spans="5:5" x14ac:dyDescent="0.3">
      <c r="E20698"/>
    </row>
    <row r="20699" spans="5:5" x14ac:dyDescent="0.3">
      <c r="E20699"/>
    </row>
    <row r="20700" spans="5:5" x14ac:dyDescent="0.3">
      <c r="E20700"/>
    </row>
    <row r="20701" spans="5:5" x14ac:dyDescent="0.3">
      <c r="E20701"/>
    </row>
    <row r="20702" spans="5:5" x14ac:dyDescent="0.3">
      <c r="E20702"/>
    </row>
    <row r="20703" spans="5:5" x14ac:dyDescent="0.3">
      <c r="E20703"/>
    </row>
    <row r="20704" spans="5:5" x14ac:dyDescent="0.3">
      <c r="E20704"/>
    </row>
    <row r="20705" spans="5:5" x14ac:dyDescent="0.3">
      <c r="E20705"/>
    </row>
    <row r="20706" spans="5:5" x14ac:dyDescent="0.3">
      <c r="E20706"/>
    </row>
    <row r="20707" spans="5:5" x14ac:dyDescent="0.3">
      <c r="E20707"/>
    </row>
    <row r="20708" spans="5:5" x14ac:dyDescent="0.3">
      <c r="E20708"/>
    </row>
    <row r="20709" spans="5:5" x14ac:dyDescent="0.3">
      <c r="E20709"/>
    </row>
    <row r="20710" spans="5:5" x14ac:dyDescent="0.3">
      <c r="E20710"/>
    </row>
    <row r="20711" spans="5:5" x14ac:dyDescent="0.3">
      <c r="E20711"/>
    </row>
    <row r="20712" spans="5:5" x14ac:dyDescent="0.3">
      <c r="E20712"/>
    </row>
    <row r="20713" spans="5:5" x14ac:dyDescent="0.3">
      <c r="E20713"/>
    </row>
    <row r="20714" spans="5:5" x14ac:dyDescent="0.3">
      <c r="E20714"/>
    </row>
    <row r="20715" spans="5:5" x14ac:dyDescent="0.3">
      <c r="E20715"/>
    </row>
    <row r="20716" spans="5:5" x14ac:dyDescent="0.3">
      <c r="E20716"/>
    </row>
    <row r="20717" spans="5:5" x14ac:dyDescent="0.3">
      <c r="E20717"/>
    </row>
    <row r="20718" spans="5:5" x14ac:dyDescent="0.3">
      <c r="E20718"/>
    </row>
    <row r="20719" spans="5:5" x14ac:dyDescent="0.3">
      <c r="E20719"/>
    </row>
    <row r="20720" spans="5:5" x14ac:dyDescent="0.3">
      <c r="E20720"/>
    </row>
    <row r="20721" spans="5:5" x14ac:dyDescent="0.3">
      <c r="E20721"/>
    </row>
    <row r="20722" spans="5:5" x14ac:dyDescent="0.3">
      <c r="E20722"/>
    </row>
    <row r="20723" spans="5:5" x14ac:dyDescent="0.3">
      <c r="E20723"/>
    </row>
    <row r="20724" spans="5:5" x14ac:dyDescent="0.3">
      <c r="E20724"/>
    </row>
    <row r="20725" spans="5:5" x14ac:dyDescent="0.3">
      <c r="E20725"/>
    </row>
    <row r="20726" spans="5:5" x14ac:dyDescent="0.3">
      <c r="E20726"/>
    </row>
    <row r="20727" spans="5:5" x14ac:dyDescent="0.3">
      <c r="E20727"/>
    </row>
    <row r="20728" spans="5:5" x14ac:dyDescent="0.3">
      <c r="E20728"/>
    </row>
    <row r="20729" spans="5:5" x14ac:dyDescent="0.3">
      <c r="E20729"/>
    </row>
    <row r="20730" spans="5:5" x14ac:dyDescent="0.3">
      <c r="E20730"/>
    </row>
    <row r="20731" spans="5:5" x14ac:dyDescent="0.3">
      <c r="E20731"/>
    </row>
    <row r="20732" spans="5:5" x14ac:dyDescent="0.3">
      <c r="E20732"/>
    </row>
    <row r="20733" spans="5:5" x14ac:dyDescent="0.3">
      <c r="E20733"/>
    </row>
    <row r="20734" spans="5:5" x14ac:dyDescent="0.3">
      <c r="E20734"/>
    </row>
    <row r="20735" spans="5:5" x14ac:dyDescent="0.3">
      <c r="E20735"/>
    </row>
    <row r="20736" spans="5:5" x14ac:dyDescent="0.3">
      <c r="E20736"/>
    </row>
    <row r="20737" spans="5:5" x14ac:dyDescent="0.3">
      <c r="E20737"/>
    </row>
    <row r="20738" spans="5:5" x14ac:dyDescent="0.3">
      <c r="E20738"/>
    </row>
    <row r="20739" spans="5:5" x14ac:dyDescent="0.3">
      <c r="E20739"/>
    </row>
    <row r="20740" spans="5:5" x14ac:dyDescent="0.3">
      <c r="E20740"/>
    </row>
    <row r="20741" spans="5:5" x14ac:dyDescent="0.3">
      <c r="E20741"/>
    </row>
    <row r="20742" spans="5:5" x14ac:dyDescent="0.3">
      <c r="E20742"/>
    </row>
    <row r="20743" spans="5:5" x14ac:dyDescent="0.3">
      <c r="E20743"/>
    </row>
    <row r="20744" spans="5:5" x14ac:dyDescent="0.3">
      <c r="E20744"/>
    </row>
    <row r="20745" spans="5:5" x14ac:dyDescent="0.3">
      <c r="E20745"/>
    </row>
    <row r="20746" spans="5:5" x14ac:dyDescent="0.3">
      <c r="E20746"/>
    </row>
    <row r="20747" spans="5:5" x14ac:dyDescent="0.3">
      <c r="E20747"/>
    </row>
    <row r="20748" spans="5:5" x14ac:dyDescent="0.3">
      <c r="E20748"/>
    </row>
    <row r="20749" spans="5:5" x14ac:dyDescent="0.3">
      <c r="E20749"/>
    </row>
    <row r="20750" spans="5:5" x14ac:dyDescent="0.3">
      <c r="E20750"/>
    </row>
    <row r="20751" spans="5:5" x14ac:dyDescent="0.3">
      <c r="E20751"/>
    </row>
    <row r="20752" spans="5:5" x14ac:dyDescent="0.3">
      <c r="E20752"/>
    </row>
    <row r="20753" spans="5:5" x14ac:dyDescent="0.3">
      <c r="E20753"/>
    </row>
    <row r="20754" spans="5:5" x14ac:dyDescent="0.3">
      <c r="E20754"/>
    </row>
    <row r="20755" spans="5:5" x14ac:dyDescent="0.3">
      <c r="E20755"/>
    </row>
    <row r="20756" spans="5:5" x14ac:dyDescent="0.3">
      <c r="E20756"/>
    </row>
    <row r="20757" spans="5:5" x14ac:dyDescent="0.3">
      <c r="E20757"/>
    </row>
    <row r="20758" spans="5:5" x14ac:dyDescent="0.3">
      <c r="E20758"/>
    </row>
    <row r="20759" spans="5:5" x14ac:dyDescent="0.3">
      <c r="E20759"/>
    </row>
    <row r="20760" spans="5:5" x14ac:dyDescent="0.3">
      <c r="E20760"/>
    </row>
    <row r="20761" spans="5:5" x14ac:dyDescent="0.3">
      <c r="E20761"/>
    </row>
    <row r="20762" spans="5:5" x14ac:dyDescent="0.3">
      <c r="E20762"/>
    </row>
    <row r="20763" spans="5:5" x14ac:dyDescent="0.3">
      <c r="E20763"/>
    </row>
    <row r="20764" spans="5:5" x14ac:dyDescent="0.3">
      <c r="E20764"/>
    </row>
    <row r="20765" spans="5:5" x14ac:dyDescent="0.3">
      <c r="E20765"/>
    </row>
    <row r="20766" spans="5:5" x14ac:dyDescent="0.3">
      <c r="E20766"/>
    </row>
    <row r="20767" spans="5:5" x14ac:dyDescent="0.3">
      <c r="E20767"/>
    </row>
    <row r="20768" spans="5:5" x14ac:dyDescent="0.3">
      <c r="E20768"/>
    </row>
    <row r="20769" spans="5:5" x14ac:dyDescent="0.3">
      <c r="E20769"/>
    </row>
    <row r="20770" spans="5:5" x14ac:dyDescent="0.3">
      <c r="E20770"/>
    </row>
    <row r="20771" spans="5:5" x14ac:dyDescent="0.3">
      <c r="E20771"/>
    </row>
    <row r="20772" spans="5:5" x14ac:dyDescent="0.3">
      <c r="E20772"/>
    </row>
    <row r="20773" spans="5:5" x14ac:dyDescent="0.3">
      <c r="E20773"/>
    </row>
    <row r="20774" spans="5:5" x14ac:dyDescent="0.3">
      <c r="E20774"/>
    </row>
    <row r="20775" spans="5:5" x14ac:dyDescent="0.3">
      <c r="E20775"/>
    </row>
    <row r="20776" spans="5:5" x14ac:dyDescent="0.3">
      <c r="E20776"/>
    </row>
    <row r="20777" spans="5:5" x14ac:dyDescent="0.3">
      <c r="E20777"/>
    </row>
    <row r="20778" spans="5:5" x14ac:dyDescent="0.3">
      <c r="E20778"/>
    </row>
    <row r="20779" spans="5:5" x14ac:dyDescent="0.3">
      <c r="E20779"/>
    </row>
    <row r="20780" spans="5:5" x14ac:dyDescent="0.3">
      <c r="E20780"/>
    </row>
    <row r="20781" spans="5:5" x14ac:dyDescent="0.3">
      <c r="E20781"/>
    </row>
    <row r="20782" spans="5:5" x14ac:dyDescent="0.3">
      <c r="E20782"/>
    </row>
    <row r="20783" spans="5:5" x14ac:dyDescent="0.3">
      <c r="E20783"/>
    </row>
    <row r="20784" spans="5:5" x14ac:dyDescent="0.3">
      <c r="E20784"/>
    </row>
    <row r="20785" spans="5:5" x14ac:dyDescent="0.3">
      <c r="E20785"/>
    </row>
    <row r="20786" spans="5:5" x14ac:dyDescent="0.3">
      <c r="E20786"/>
    </row>
    <row r="20787" spans="5:5" x14ac:dyDescent="0.3">
      <c r="E20787"/>
    </row>
    <row r="20788" spans="5:5" x14ac:dyDescent="0.3">
      <c r="E20788"/>
    </row>
    <row r="20789" spans="5:5" x14ac:dyDescent="0.3">
      <c r="E20789"/>
    </row>
    <row r="20790" spans="5:5" x14ac:dyDescent="0.3">
      <c r="E20790"/>
    </row>
    <row r="20791" spans="5:5" x14ac:dyDescent="0.3">
      <c r="E20791"/>
    </row>
    <row r="20792" spans="5:5" x14ac:dyDescent="0.3">
      <c r="E20792"/>
    </row>
    <row r="20793" spans="5:5" x14ac:dyDescent="0.3">
      <c r="E20793"/>
    </row>
    <row r="20794" spans="5:5" x14ac:dyDescent="0.3">
      <c r="E20794"/>
    </row>
    <row r="20795" spans="5:5" x14ac:dyDescent="0.3">
      <c r="E20795"/>
    </row>
    <row r="20796" spans="5:5" x14ac:dyDescent="0.3">
      <c r="E20796"/>
    </row>
    <row r="20797" spans="5:5" x14ac:dyDescent="0.3">
      <c r="E20797"/>
    </row>
    <row r="20798" spans="5:5" x14ac:dyDescent="0.3">
      <c r="E20798"/>
    </row>
    <row r="20799" spans="5:5" x14ac:dyDescent="0.3">
      <c r="E20799"/>
    </row>
    <row r="20800" spans="5:5" x14ac:dyDescent="0.3">
      <c r="E20800"/>
    </row>
    <row r="20801" spans="5:5" x14ac:dyDescent="0.3">
      <c r="E20801"/>
    </row>
    <row r="20802" spans="5:5" x14ac:dyDescent="0.3">
      <c r="E20802"/>
    </row>
    <row r="20803" spans="5:5" x14ac:dyDescent="0.3">
      <c r="E20803"/>
    </row>
    <row r="20804" spans="5:5" x14ac:dyDescent="0.3">
      <c r="E20804"/>
    </row>
    <row r="20805" spans="5:5" x14ac:dyDescent="0.3">
      <c r="E20805"/>
    </row>
    <row r="20806" spans="5:5" x14ac:dyDescent="0.3">
      <c r="E20806"/>
    </row>
    <row r="20807" spans="5:5" x14ac:dyDescent="0.3">
      <c r="E20807"/>
    </row>
    <row r="20808" spans="5:5" x14ac:dyDescent="0.3">
      <c r="E20808"/>
    </row>
    <row r="20809" spans="5:5" x14ac:dyDescent="0.3">
      <c r="E20809"/>
    </row>
    <row r="20810" spans="5:5" x14ac:dyDescent="0.3">
      <c r="E20810"/>
    </row>
    <row r="20811" spans="5:5" x14ac:dyDescent="0.3">
      <c r="E20811"/>
    </row>
    <row r="20812" spans="5:5" x14ac:dyDescent="0.3">
      <c r="E20812"/>
    </row>
    <row r="20813" spans="5:5" x14ac:dyDescent="0.3">
      <c r="E20813"/>
    </row>
    <row r="20814" spans="5:5" x14ac:dyDescent="0.3">
      <c r="E20814"/>
    </row>
    <row r="20815" spans="5:5" x14ac:dyDescent="0.3">
      <c r="E20815"/>
    </row>
    <row r="20816" spans="5:5" x14ac:dyDescent="0.3">
      <c r="E20816"/>
    </row>
    <row r="20817" spans="5:5" x14ac:dyDescent="0.3">
      <c r="E20817"/>
    </row>
    <row r="20818" spans="5:5" x14ac:dyDescent="0.3">
      <c r="E20818"/>
    </row>
    <row r="20819" spans="5:5" x14ac:dyDescent="0.3">
      <c r="E20819"/>
    </row>
    <row r="20820" spans="5:5" x14ac:dyDescent="0.3">
      <c r="E20820"/>
    </row>
    <row r="20821" spans="5:5" x14ac:dyDescent="0.3">
      <c r="E20821"/>
    </row>
    <row r="20822" spans="5:5" x14ac:dyDescent="0.3">
      <c r="E20822"/>
    </row>
    <row r="20823" spans="5:5" x14ac:dyDescent="0.3">
      <c r="E20823"/>
    </row>
    <row r="20824" spans="5:5" x14ac:dyDescent="0.3">
      <c r="E20824"/>
    </row>
    <row r="20825" spans="5:5" x14ac:dyDescent="0.3">
      <c r="E20825"/>
    </row>
    <row r="20826" spans="5:5" x14ac:dyDescent="0.3">
      <c r="E20826"/>
    </row>
    <row r="20827" spans="5:5" x14ac:dyDescent="0.3">
      <c r="E20827"/>
    </row>
    <row r="20828" spans="5:5" x14ac:dyDescent="0.3">
      <c r="E20828"/>
    </row>
    <row r="20829" spans="5:5" x14ac:dyDescent="0.3">
      <c r="E20829"/>
    </row>
    <row r="20830" spans="5:5" x14ac:dyDescent="0.3">
      <c r="E20830"/>
    </row>
    <row r="20831" spans="5:5" x14ac:dyDescent="0.3">
      <c r="E20831"/>
    </row>
    <row r="20832" spans="5:5" x14ac:dyDescent="0.3">
      <c r="E20832"/>
    </row>
    <row r="20833" spans="5:5" x14ac:dyDescent="0.3">
      <c r="E20833"/>
    </row>
    <row r="20834" spans="5:5" x14ac:dyDescent="0.3">
      <c r="E20834"/>
    </row>
    <row r="20835" spans="5:5" x14ac:dyDescent="0.3">
      <c r="E20835"/>
    </row>
    <row r="20836" spans="5:5" x14ac:dyDescent="0.3">
      <c r="E20836"/>
    </row>
    <row r="20837" spans="5:5" x14ac:dyDescent="0.3">
      <c r="E20837"/>
    </row>
    <row r="20838" spans="5:5" x14ac:dyDescent="0.3">
      <c r="E20838"/>
    </row>
    <row r="20839" spans="5:5" x14ac:dyDescent="0.3">
      <c r="E20839"/>
    </row>
    <row r="20840" spans="5:5" x14ac:dyDescent="0.3">
      <c r="E20840"/>
    </row>
    <row r="20841" spans="5:5" x14ac:dyDescent="0.3">
      <c r="E20841"/>
    </row>
    <row r="20842" spans="5:5" x14ac:dyDescent="0.3">
      <c r="E20842"/>
    </row>
    <row r="20843" spans="5:5" x14ac:dyDescent="0.3">
      <c r="E20843"/>
    </row>
    <row r="20844" spans="5:5" x14ac:dyDescent="0.3">
      <c r="E20844"/>
    </row>
    <row r="20845" spans="5:5" x14ac:dyDescent="0.3">
      <c r="E20845"/>
    </row>
    <row r="20846" spans="5:5" x14ac:dyDescent="0.3">
      <c r="E20846"/>
    </row>
    <row r="20847" spans="5:5" x14ac:dyDescent="0.3">
      <c r="E20847"/>
    </row>
    <row r="20848" spans="5:5" x14ac:dyDescent="0.3">
      <c r="E20848"/>
    </row>
    <row r="20849" spans="5:5" x14ac:dyDescent="0.3">
      <c r="E20849"/>
    </row>
    <row r="20850" spans="5:5" x14ac:dyDescent="0.3">
      <c r="E20850"/>
    </row>
    <row r="20851" spans="5:5" x14ac:dyDescent="0.3">
      <c r="E20851"/>
    </row>
    <row r="20852" spans="5:5" x14ac:dyDescent="0.3">
      <c r="E20852"/>
    </row>
    <row r="20853" spans="5:5" x14ac:dyDescent="0.3">
      <c r="E20853"/>
    </row>
    <row r="20854" spans="5:5" x14ac:dyDescent="0.3">
      <c r="E20854"/>
    </row>
    <row r="20855" spans="5:5" x14ac:dyDescent="0.3">
      <c r="E20855"/>
    </row>
    <row r="20856" spans="5:5" x14ac:dyDescent="0.3">
      <c r="E20856"/>
    </row>
    <row r="20857" spans="5:5" x14ac:dyDescent="0.3">
      <c r="E20857"/>
    </row>
    <row r="20858" spans="5:5" x14ac:dyDescent="0.3">
      <c r="E20858"/>
    </row>
    <row r="20859" spans="5:5" x14ac:dyDescent="0.3">
      <c r="E20859"/>
    </row>
    <row r="20860" spans="5:5" x14ac:dyDescent="0.3">
      <c r="E20860"/>
    </row>
    <row r="20861" spans="5:5" x14ac:dyDescent="0.3">
      <c r="E20861"/>
    </row>
    <row r="20862" spans="5:5" x14ac:dyDescent="0.3">
      <c r="E20862"/>
    </row>
    <row r="20863" spans="5:5" x14ac:dyDescent="0.3">
      <c r="E20863"/>
    </row>
    <row r="20864" spans="5:5" x14ac:dyDescent="0.3">
      <c r="E20864"/>
    </row>
    <row r="20865" spans="5:5" x14ac:dyDescent="0.3">
      <c r="E20865"/>
    </row>
    <row r="20866" spans="5:5" x14ac:dyDescent="0.3">
      <c r="E20866"/>
    </row>
    <row r="20867" spans="5:5" x14ac:dyDescent="0.3">
      <c r="E20867"/>
    </row>
    <row r="20868" spans="5:5" x14ac:dyDescent="0.3">
      <c r="E20868"/>
    </row>
    <row r="20869" spans="5:5" x14ac:dyDescent="0.3">
      <c r="E20869"/>
    </row>
    <row r="20870" spans="5:5" x14ac:dyDescent="0.3">
      <c r="E20870"/>
    </row>
    <row r="20871" spans="5:5" x14ac:dyDescent="0.3">
      <c r="E20871"/>
    </row>
    <row r="20872" spans="5:5" x14ac:dyDescent="0.3">
      <c r="E20872"/>
    </row>
    <row r="20873" spans="5:5" x14ac:dyDescent="0.3">
      <c r="E20873"/>
    </row>
    <row r="20874" spans="5:5" x14ac:dyDescent="0.3">
      <c r="E20874"/>
    </row>
    <row r="20875" spans="5:5" x14ac:dyDescent="0.3">
      <c r="E20875"/>
    </row>
    <row r="20876" spans="5:5" x14ac:dyDescent="0.3">
      <c r="E20876"/>
    </row>
    <row r="20877" spans="5:5" x14ac:dyDescent="0.3">
      <c r="E20877"/>
    </row>
    <row r="20878" spans="5:5" x14ac:dyDescent="0.3">
      <c r="E20878"/>
    </row>
    <row r="20879" spans="5:5" x14ac:dyDescent="0.3">
      <c r="E20879"/>
    </row>
    <row r="20880" spans="5:5" x14ac:dyDescent="0.3">
      <c r="E20880"/>
    </row>
    <row r="20881" spans="5:5" x14ac:dyDescent="0.3">
      <c r="E20881"/>
    </row>
    <row r="20882" spans="5:5" x14ac:dyDescent="0.3">
      <c r="E20882"/>
    </row>
    <row r="20883" spans="5:5" x14ac:dyDescent="0.3">
      <c r="E20883"/>
    </row>
    <row r="20884" spans="5:5" x14ac:dyDescent="0.3">
      <c r="E20884"/>
    </row>
    <row r="20885" spans="5:5" x14ac:dyDescent="0.3">
      <c r="E20885"/>
    </row>
    <row r="20886" spans="5:5" x14ac:dyDescent="0.3">
      <c r="E20886"/>
    </row>
    <row r="20887" spans="5:5" x14ac:dyDescent="0.3">
      <c r="E20887"/>
    </row>
    <row r="20888" spans="5:5" x14ac:dyDescent="0.3">
      <c r="E20888"/>
    </row>
    <row r="20889" spans="5:5" x14ac:dyDescent="0.3">
      <c r="E20889"/>
    </row>
    <row r="20890" spans="5:5" x14ac:dyDescent="0.3">
      <c r="E20890"/>
    </row>
    <row r="20891" spans="5:5" x14ac:dyDescent="0.3">
      <c r="E20891"/>
    </row>
    <row r="20892" spans="5:5" x14ac:dyDescent="0.3">
      <c r="E20892"/>
    </row>
    <row r="20893" spans="5:5" x14ac:dyDescent="0.3">
      <c r="E20893"/>
    </row>
    <row r="20894" spans="5:5" x14ac:dyDescent="0.3">
      <c r="E20894"/>
    </row>
    <row r="20895" spans="5:5" x14ac:dyDescent="0.3">
      <c r="E20895"/>
    </row>
    <row r="20896" spans="5:5" x14ac:dyDescent="0.3">
      <c r="E20896"/>
    </row>
    <row r="20897" spans="5:5" x14ac:dyDescent="0.3">
      <c r="E20897"/>
    </row>
    <row r="20898" spans="5:5" x14ac:dyDescent="0.3">
      <c r="E20898"/>
    </row>
    <row r="20899" spans="5:5" x14ac:dyDescent="0.3">
      <c r="E20899"/>
    </row>
    <row r="20900" spans="5:5" x14ac:dyDescent="0.3">
      <c r="E20900"/>
    </row>
    <row r="20901" spans="5:5" x14ac:dyDescent="0.3">
      <c r="E20901"/>
    </row>
    <row r="20902" spans="5:5" x14ac:dyDescent="0.3">
      <c r="E20902"/>
    </row>
    <row r="20903" spans="5:5" x14ac:dyDescent="0.3">
      <c r="E20903"/>
    </row>
    <row r="20904" spans="5:5" x14ac:dyDescent="0.3">
      <c r="E20904"/>
    </row>
    <row r="20905" spans="5:5" x14ac:dyDescent="0.3">
      <c r="E20905"/>
    </row>
    <row r="20906" spans="5:5" x14ac:dyDescent="0.3">
      <c r="E20906"/>
    </row>
    <row r="20907" spans="5:5" x14ac:dyDescent="0.3">
      <c r="E20907"/>
    </row>
    <row r="20908" spans="5:5" x14ac:dyDescent="0.3">
      <c r="E20908"/>
    </row>
    <row r="20909" spans="5:5" x14ac:dyDescent="0.3">
      <c r="E20909"/>
    </row>
    <row r="20910" spans="5:5" x14ac:dyDescent="0.3">
      <c r="E20910"/>
    </row>
    <row r="20911" spans="5:5" x14ac:dyDescent="0.3">
      <c r="E20911"/>
    </row>
    <row r="20912" spans="5:5" x14ac:dyDescent="0.3">
      <c r="E20912"/>
    </row>
    <row r="20913" spans="5:5" x14ac:dyDescent="0.3">
      <c r="E20913"/>
    </row>
    <row r="20914" spans="5:5" x14ac:dyDescent="0.3">
      <c r="E20914"/>
    </row>
    <row r="20915" spans="5:5" x14ac:dyDescent="0.3">
      <c r="E20915"/>
    </row>
    <row r="20916" spans="5:5" x14ac:dyDescent="0.3">
      <c r="E20916"/>
    </row>
    <row r="20917" spans="5:5" x14ac:dyDescent="0.3">
      <c r="E20917"/>
    </row>
    <row r="20918" spans="5:5" x14ac:dyDescent="0.3">
      <c r="E20918"/>
    </row>
    <row r="20919" spans="5:5" x14ac:dyDescent="0.3">
      <c r="E20919"/>
    </row>
    <row r="20920" spans="5:5" x14ac:dyDescent="0.3">
      <c r="E20920"/>
    </row>
    <row r="20921" spans="5:5" x14ac:dyDescent="0.3">
      <c r="E20921"/>
    </row>
    <row r="20922" spans="5:5" x14ac:dyDescent="0.3">
      <c r="E20922"/>
    </row>
    <row r="20923" spans="5:5" x14ac:dyDescent="0.3">
      <c r="E20923"/>
    </row>
    <row r="20924" spans="5:5" x14ac:dyDescent="0.3">
      <c r="E20924"/>
    </row>
    <row r="20925" spans="5:5" x14ac:dyDescent="0.3">
      <c r="E20925"/>
    </row>
    <row r="20926" spans="5:5" x14ac:dyDescent="0.3">
      <c r="E20926"/>
    </row>
    <row r="20927" spans="5:5" x14ac:dyDescent="0.3">
      <c r="E20927"/>
    </row>
    <row r="20928" spans="5:5" x14ac:dyDescent="0.3">
      <c r="E20928"/>
    </row>
    <row r="20929" spans="5:5" x14ac:dyDescent="0.3">
      <c r="E20929"/>
    </row>
    <row r="20930" spans="5:5" x14ac:dyDescent="0.3">
      <c r="E20930"/>
    </row>
    <row r="20931" spans="5:5" x14ac:dyDescent="0.3">
      <c r="E20931"/>
    </row>
    <row r="20932" spans="5:5" x14ac:dyDescent="0.3">
      <c r="E20932"/>
    </row>
    <row r="20933" spans="5:5" x14ac:dyDescent="0.3">
      <c r="E20933"/>
    </row>
    <row r="20934" spans="5:5" x14ac:dyDescent="0.3">
      <c r="E20934"/>
    </row>
    <row r="20935" spans="5:5" x14ac:dyDescent="0.3">
      <c r="E20935"/>
    </row>
    <row r="20936" spans="5:5" x14ac:dyDescent="0.3">
      <c r="E20936"/>
    </row>
    <row r="20937" spans="5:5" x14ac:dyDescent="0.3">
      <c r="E20937"/>
    </row>
    <row r="20938" spans="5:5" x14ac:dyDescent="0.3">
      <c r="E20938"/>
    </row>
    <row r="20939" spans="5:5" x14ac:dyDescent="0.3">
      <c r="E20939"/>
    </row>
    <row r="20940" spans="5:5" x14ac:dyDescent="0.3">
      <c r="E20940"/>
    </row>
    <row r="20941" spans="5:5" x14ac:dyDescent="0.3">
      <c r="E20941"/>
    </row>
    <row r="20942" spans="5:5" x14ac:dyDescent="0.3">
      <c r="E20942"/>
    </row>
    <row r="20943" spans="5:5" x14ac:dyDescent="0.3">
      <c r="E20943"/>
    </row>
    <row r="20944" spans="5:5" x14ac:dyDescent="0.3">
      <c r="E20944"/>
    </row>
    <row r="20945" spans="5:5" x14ac:dyDescent="0.3">
      <c r="E20945"/>
    </row>
    <row r="20946" spans="5:5" x14ac:dyDescent="0.3">
      <c r="E20946"/>
    </row>
    <row r="20947" spans="5:5" x14ac:dyDescent="0.3">
      <c r="E20947"/>
    </row>
    <row r="20948" spans="5:5" x14ac:dyDescent="0.3">
      <c r="E20948"/>
    </row>
    <row r="20949" spans="5:5" x14ac:dyDescent="0.3">
      <c r="E20949"/>
    </row>
    <row r="20950" spans="5:5" x14ac:dyDescent="0.3">
      <c r="E20950"/>
    </row>
    <row r="20951" spans="5:5" x14ac:dyDescent="0.3">
      <c r="E20951"/>
    </row>
    <row r="20952" spans="5:5" x14ac:dyDescent="0.3">
      <c r="E20952"/>
    </row>
    <row r="20953" spans="5:5" x14ac:dyDescent="0.3">
      <c r="E20953"/>
    </row>
    <row r="20954" spans="5:5" x14ac:dyDescent="0.3">
      <c r="E20954"/>
    </row>
    <row r="20955" spans="5:5" x14ac:dyDescent="0.3">
      <c r="E20955"/>
    </row>
    <row r="20956" spans="5:5" x14ac:dyDescent="0.3">
      <c r="E20956"/>
    </row>
    <row r="20957" spans="5:5" x14ac:dyDescent="0.3">
      <c r="E20957"/>
    </row>
    <row r="20958" spans="5:5" x14ac:dyDescent="0.3">
      <c r="E20958"/>
    </row>
    <row r="20959" spans="5:5" x14ac:dyDescent="0.3">
      <c r="E20959"/>
    </row>
    <row r="20960" spans="5:5" x14ac:dyDescent="0.3">
      <c r="E20960"/>
    </row>
    <row r="20961" spans="5:5" x14ac:dyDescent="0.3">
      <c r="E20961"/>
    </row>
    <row r="20962" spans="5:5" x14ac:dyDescent="0.3">
      <c r="E20962"/>
    </row>
    <row r="20963" spans="5:5" x14ac:dyDescent="0.3">
      <c r="E20963"/>
    </row>
    <row r="20964" spans="5:5" x14ac:dyDescent="0.3">
      <c r="E20964"/>
    </row>
    <row r="20965" spans="5:5" x14ac:dyDescent="0.3">
      <c r="E20965"/>
    </row>
    <row r="20966" spans="5:5" x14ac:dyDescent="0.3">
      <c r="E20966"/>
    </row>
    <row r="20967" spans="5:5" x14ac:dyDescent="0.3">
      <c r="E20967"/>
    </row>
    <row r="20968" spans="5:5" x14ac:dyDescent="0.3">
      <c r="E20968"/>
    </row>
    <row r="20969" spans="5:5" x14ac:dyDescent="0.3">
      <c r="E20969"/>
    </row>
    <row r="20970" spans="5:5" x14ac:dyDescent="0.3">
      <c r="E20970"/>
    </row>
    <row r="20971" spans="5:5" x14ac:dyDescent="0.3">
      <c r="E20971"/>
    </row>
    <row r="20972" spans="5:5" x14ac:dyDescent="0.3">
      <c r="E20972"/>
    </row>
    <row r="20973" spans="5:5" x14ac:dyDescent="0.3">
      <c r="E20973"/>
    </row>
    <row r="20974" spans="5:5" x14ac:dyDescent="0.3">
      <c r="E20974"/>
    </row>
    <row r="20975" spans="5:5" x14ac:dyDescent="0.3">
      <c r="E20975"/>
    </row>
    <row r="20976" spans="5:5" x14ac:dyDescent="0.3">
      <c r="E20976"/>
    </row>
    <row r="20977" spans="5:5" x14ac:dyDescent="0.3">
      <c r="E20977"/>
    </row>
    <row r="20978" spans="5:5" x14ac:dyDescent="0.3">
      <c r="E20978"/>
    </row>
    <row r="20979" spans="5:5" x14ac:dyDescent="0.3">
      <c r="E20979"/>
    </row>
    <row r="20980" spans="5:5" x14ac:dyDescent="0.3">
      <c r="E20980"/>
    </row>
    <row r="20981" spans="5:5" x14ac:dyDescent="0.3">
      <c r="E20981"/>
    </row>
    <row r="20982" spans="5:5" x14ac:dyDescent="0.3">
      <c r="E20982"/>
    </row>
    <row r="20983" spans="5:5" x14ac:dyDescent="0.3">
      <c r="E20983"/>
    </row>
    <row r="20984" spans="5:5" x14ac:dyDescent="0.3">
      <c r="E20984"/>
    </row>
    <row r="20985" spans="5:5" x14ac:dyDescent="0.3">
      <c r="E20985"/>
    </row>
    <row r="20986" spans="5:5" x14ac:dyDescent="0.3">
      <c r="E20986"/>
    </row>
    <row r="20987" spans="5:5" x14ac:dyDescent="0.3">
      <c r="E20987"/>
    </row>
    <row r="20988" spans="5:5" x14ac:dyDescent="0.3">
      <c r="E20988"/>
    </row>
    <row r="20989" spans="5:5" x14ac:dyDescent="0.3">
      <c r="E20989"/>
    </row>
    <row r="20990" spans="5:5" x14ac:dyDescent="0.3">
      <c r="E20990"/>
    </row>
    <row r="20991" spans="5:5" x14ac:dyDescent="0.3">
      <c r="E20991"/>
    </row>
    <row r="20992" spans="5:5" x14ac:dyDescent="0.3">
      <c r="E20992"/>
    </row>
    <row r="20993" spans="5:5" x14ac:dyDescent="0.3">
      <c r="E20993"/>
    </row>
    <row r="20994" spans="5:5" x14ac:dyDescent="0.3">
      <c r="E20994"/>
    </row>
    <row r="20995" spans="5:5" x14ac:dyDescent="0.3">
      <c r="E20995"/>
    </row>
    <row r="20996" spans="5:5" x14ac:dyDescent="0.3">
      <c r="E20996"/>
    </row>
    <row r="20997" spans="5:5" x14ac:dyDescent="0.3">
      <c r="E20997"/>
    </row>
    <row r="20998" spans="5:5" x14ac:dyDescent="0.3">
      <c r="E20998"/>
    </row>
    <row r="20999" spans="5:5" x14ac:dyDescent="0.3">
      <c r="E20999"/>
    </row>
    <row r="21000" spans="5:5" x14ac:dyDescent="0.3">
      <c r="E21000"/>
    </row>
    <row r="21001" spans="5:5" x14ac:dyDescent="0.3">
      <c r="E21001"/>
    </row>
    <row r="21002" spans="5:5" x14ac:dyDescent="0.3">
      <c r="E21002"/>
    </row>
    <row r="21003" spans="5:5" x14ac:dyDescent="0.3">
      <c r="E21003"/>
    </row>
    <row r="21004" spans="5:5" x14ac:dyDescent="0.3">
      <c r="E21004"/>
    </row>
    <row r="21005" spans="5:5" x14ac:dyDescent="0.3">
      <c r="E21005"/>
    </row>
    <row r="21006" spans="5:5" x14ac:dyDescent="0.3">
      <c r="E21006"/>
    </row>
    <row r="21007" spans="5:5" x14ac:dyDescent="0.3">
      <c r="E21007"/>
    </row>
    <row r="21008" spans="5:5" x14ac:dyDescent="0.3">
      <c r="E21008"/>
    </row>
    <row r="21009" spans="5:5" x14ac:dyDescent="0.3">
      <c r="E21009"/>
    </row>
    <row r="21010" spans="5:5" x14ac:dyDescent="0.3">
      <c r="E21010"/>
    </row>
    <row r="21011" spans="5:5" x14ac:dyDescent="0.3">
      <c r="E21011"/>
    </row>
    <row r="21012" spans="5:5" x14ac:dyDescent="0.3">
      <c r="E21012"/>
    </row>
    <row r="21013" spans="5:5" x14ac:dyDescent="0.3">
      <c r="E21013"/>
    </row>
    <row r="21014" spans="5:5" x14ac:dyDescent="0.3">
      <c r="E21014"/>
    </row>
    <row r="21015" spans="5:5" x14ac:dyDescent="0.3">
      <c r="E21015"/>
    </row>
    <row r="21016" spans="5:5" x14ac:dyDescent="0.3">
      <c r="E21016"/>
    </row>
    <row r="21017" spans="5:5" x14ac:dyDescent="0.3">
      <c r="E21017"/>
    </row>
    <row r="21018" spans="5:5" x14ac:dyDescent="0.3">
      <c r="E21018"/>
    </row>
    <row r="21019" spans="5:5" x14ac:dyDescent="0.3">
      <c r="E21019"/>
    </row>
    <row r="21020" spans="5:5" x14ac:dyDescent="0.3">
      <c r="E21020"/>
    </row>
    <row r="21021" spans="5:5" x14ac:dyDescent="0.3">
      <c r="E21021"/>
    </row>
    <row r="21022" spans="5:5" x14ac:dyDescent="0.3">
      <c r="E21022"/>
    </row>
    <row r="21023" spans="5:5" x14ac:dyDescent="0.3">
      <c r="E21023"/>
    </row>
    <row r="21024" spans="5:5" x14ac:dyDescent="0.3">
      <c r="E21024"/>
    </row>
    <row r="21025" spans="5:5" x14ac:dyDescent="0.3">
      <c r="E21025"/>
    </row>
    <row r="21026" spans="5:5" x14ac:dyDescent="0.3">
      <c r="E21026"/>
    </row>
    <row r="21027" spans="5:5" x14ac:dyDescent="0.3">
      <c r="E21027"/>
    </row>
    <row r="21028" spans="5:5" x14ac:dyDescent="0.3">
      <c r="E21028"/>
    </row>
    <row r="21029" spans="5:5" x14ac:dyDescent="0.3">
      <c r="E21029"/>
    </row>
    <row r="21030" spans="5:5" x14ac:dyDescent="0.3">
      <c r="E21030"/>
    </row>
    <row r="21031" spans="5:5" x14ac:dyDescent="0.3">
      <c r="E21031"/>
    </row>
    <row r="21032" spans="5:5" x14ac:dyDescent="0.3">
      <c r="E21032"/>
    </row>
    <row r="21033" spans="5:5" x14ac:dyDescent="0.3">
      <c r="E21033"/>
    </row>
    <row r="21034" spans="5:5" x14ac:dyDescent="0.3">
      <c r="E21034"/>
    </row>
    <row r="21035" spans="5:5" x14ac:dyDescent="0.3">
      <c r="E21035"/>
    </row>
    <row r="21036" spans="5:5" x14ac:dyDescent="0.3">
      <c r="E21036"/>
    </row>
    <row r="21037" spans="5:5" x14ac:dyDescent="0.3">
      <c r="E21037"/>
    </row>
    <row r="21038" spans="5:5" x14ac:dyDescent="0.3">
      <c r="E21038"/>
    </row>
    <row r="21039" spans="5:5" x14ac:dyDescent="0.3">
      <c r="E21039"/>
    </row>
    <row r="21040" spans="5:5" x14ac:dyDescent="0.3">
      <c r="E21040"/>
    </row>
    <row r="21041" spans="5:5" x14ac:dyDescent="0.3">
      <c r="E21041"/>
    </row>
    <row r="21042" spans="5:5" x14ac:dyDescent="0.3">
      <c r="E21042"/>
    </row>
    <row r="21043" spans="5:5" x14ac:dyDescent="0.3">
      <c r="E21043"/>
    </row>
    <row r="21044" spans="5:5" x14ac:dyDescent="0.3">
      <c r="E21044"/>
    </row>
    <row r="21045" spans="5:5" x14ac:dyDescent="0.3">
      <c r="E21045"/>
    </row>
    <row r="21046" spans="5:5" x14ac:dyDescent="0.3">
      <c r="E21046"/>
    </row>
    <row r="21047" spans="5:5" x14ac:dyDescent="0.3">
      <c r="E21047"/>
    </row>
    <row r="21048" spans="5:5" x14ac:dyDescent="0.3">
      <c r="E21048"/>
    </row>
    <row r="21049" spans="5:5" x14ac:dyDescent="0.3">
      <c r="E21049"/>
    </row>
    <row r="21050" spans="5:5" x14ac:dyDescent="0.3">
      <c r="E21050"/>
    </row>
    <row r="21051" spans="5:5" x14ac:dyDescent="0.3">
      <c r="E21051"/>
    </row>
    <row r="21052" spans="5:5" x14ac:dyDescent="0.3">
      <c r="E21052"/>
    </row>
    <row r="21053" spans="5:5" x14ac:dyDescent="0.3">
      <c r="E21053"/>
    </row>
    <row r="21054" spans="5:5" x14ac:dyDescent="0.3">
      <c r="E21054"/>
    </row>
    <row r="21055" spans="5:5" x14ac:dyDescent="0.3">
      <c r="E21055"/>
    </row>
    <row r="21056" spans="5:5" x14ac:dyDescent="0.3">
      <c r="E21056"/>
    </row>
    <row r="21057" spans="5:5" x14ac:dyDescent="0.3">
      <c r="E21057"/>
    </row>
    <row r="21058" spans="5:5" x14ac:dyDescent="0.3">
      <c r="E21058"/>
    </row>
    <row r="21059" spans="5:5" x14ac:dyDescent="0.3">
      <c r="E21059"/>
    </row>
    <row r="21060" spans="5:5" x14ac:dyDescent="0.3">
      <c r="E21060"/>
    </row>
    <row r="21061" spans="5:5" x14ac:dyDescent="0.3">
      <c r="E21061"/>
    </row>
    <row r="21062" spans="5:5" x14ac:dyDescent="0.3">
      <c r="E21062"/>
    </row>
    <row r="21063" spans="5:5" x14ac:dyDescent="0.3">
      <c r="E21063"/>
    </row>
    <row r="21064" spans="5:5" x14ac:dyDescent="0.3">
      <c r="E21064"/>
    </row>
    <row r="21065" spans="5:5" x14ac:dyDescent="0.3">
      <c r="E21065"/>
    </row>
    <row r="21066" spans="5:5" x14ac:dyDescent="0.3">
      <c r="E21066"/>
    </row>
    <row r="21067" spans="5:5" x14ac:dyDescent="0.3">
      <c r="E21067"/>
    </row>
    <row r="21068" spans="5:5" x14ac:dyDescent="0.3">
      <c r="E21068"/>
    </row>
    <row r="21069" spans="5:5" x14ac:dyDescent="0.3">
      <c r="E21069"/>
    </row>
    <row r="21070" spans="5:5" x14ac:dyDescent="0.3">
      <c r="E21070"/>
    </row>
    <row r="21071" spans="5:5" x14ac:dyDescent="0.3">
      <c r="E21071"/>
    </row>
    <row r="21072" spans="5:5" x14ac:dyDescent="0.3">
      <c r="E21072"/>
    </row>
    <row r="21073" spans="5:5" x14ac:dyDescent="0.3">
      <c r="E21073"/>
    </row>
    <row r="21074" spans="5:5" x14ac:dyDescent="0.3">
      <c r="E21074"/>
    </row>
    <row r="21075" spans="5:5" x14ac:dyDescent="0.3">
      <c r="E21075"/>
    </row>
    <row r="21076" spans="5:5" x14ac:dyDescent="0.3">
      <c r="E21076"/>
    </row>
    <row r="21077" spans="5:5" x14ac:dyDescent="0.3">
      <c r="E21077"/>
    </row>
    <row r="21078" spans="5:5" x14ac:dyDescent="0.3">
      <c r="E21078"/>
    </row>
    <row r="21079" spans="5:5" x14ac:dyDescent="0.3">
      <c r="E21079"/>
    </row>
    <row r="21080" spans="5:5" x14ac:dyDescent="0.3">
      <c r="E21080"/>
    </row>
    <row r="21081" spans="5:5" x14ac:dyDescent="0.3">
      <c r="E21081"/>
    </row>
    <row r="21082" spans="5:5" x14ac:dyDescent="0.3">
      <c r="E21082"/>
    </row>
    <row r="21083" spans="5:5" x14ac:dyDescent="0.3">
      <c r="E21083"/>
    </row>
    <row r="21084" spans="5:5" x14ac:dyDescent="0.3">
      <c r="E21084"/>
    </row>
    <row r="21085" spans="5:5" x14ac:dyDescent="0.3">
      <c r="E21085"/>
    </row>
    <row r="21086" spans="5:5" x14ac:dyDescent="0.3">
      <c r="E21086"/>
    </row>
    <row r="21087" spans="5:5" x14ac:dyDescent="0.3">
      <c r="E21087"/>
    </row>
    <row r="21088" spans="5:5" x14ac:dyDescent="0.3">
      <c r="E21088"/>
    </row>
    <row r="21089" spans="5:5" x14ac:dyDescent="0.3">
      <c r="E21089"/>
    </row>
    <row r="21090" spans="5:5" x14ac:dyDescent="0.3">
      <c r="E21090"/>
    </row>
    <row r="21091" spans="5:5" x14ac:dyDescent="0.3">
      <c r="E21091"/>
    </row>
    <row r="21092" spans="5:5" x14ac:dyDescent="0.3">
      <c r="E21092"/>
    </row>
    <row r="21093" spans="5:5" x14ac:dyDescent="0.3">
      <c r="E21093"/>
    </row>
    <row r="21094" spans="5:5" x14ac:dyDescent="0.3">
      <c r="E21094"/>
    </row>
    <row r="21095" spans="5:5" x14ac:dyDescent="0.3">
      <c r="E21095"/>
    </row>
    <row r="21096" spans="5:5" x14ac:dyDescent="0.3">
      <c r="E21096"/>
    </row>
    <row r="21097" spans="5:5" x14ac:dyDescent="0.3">
      <c r="E21097"/>
    </row>
    <row r="21098" spans="5:5" x14ac:dyDescent="0.3">
      <c r="E21098"/>
    </row>
    <row r="21099" spans="5:5" x14ac:dyDescent="0.3">
      <c r="E21099"/>
    </row>
    <row r="21100" spans="5:5" x14ac:dyDescent="0.3">
      <c r="E21100"/>
    </row>
    <row r="21101" spans="5:5" x14ac:dyDescent="0.3">
      <c r="E21101"/>
    </row>
    <row r="21102" spans="5:5" x14ac:dyDescent="0.3">
      <c r="E21102"/>
    </row>
    <row r="21103" spans="5:5" x14ac:dyDescent="0.3">
      <c r="E21103"/>
    </row>
    <row r="21104" spans="5:5" x14ac:dyDescent="0.3">
      <c r="E21104"/>
    </row>
    <row r="21105" spans="5:5" x14ac:dyDescent="0.3">
      <c r="E21105"/>
    </row>
    <row r="21106" spans="5:5" x14ac:dyDescent="0.3">
      <c r="E21106"/>
    </row>
    <row r="21107" spans="5:5" x14ac:dyDescent="0.3">
      <c r="E21107"/>
    </row>
    <row r="21108" spans="5:5" x14ac:dyDescent="0.3">
      <c r="E21108"/>
    </row>
    <row r="21109" spans="5:5" x14ac:dyDescent="0.3">
      <c r="E21109"/>
    </row>
    <row r="21110" spans="5:5" x14ac:dyDescent="0.3">
      <c r="E21110"/>
    </row>
    <row r="21111" spans="5:5" x14ac:dyDescent="0.3">
      <c r="E21111"/>
    </row>
    <row r="21112" spans="5:5" x14ac:dyDescent="0.3">
      <c r="E21112"/>
    </row>
    <row r="21113" spans="5:5" x14ac:dyDescent="0.3">
      <c r="E21113"/>
    </row>
    <row r="21114" spans="5:5" x14ac:dyDescent="0.3">
      <c r="E21114"/>
    </row>
    <row r="21115" spans="5:5" x14ac:dyDescent="0.3">
      <c r="E21115"/>
    </row>
    <row r="21116" spans="5:5" x14ac:dyDescent="0.3">
      <c r="E21116"/>
    </row>
    <row r="21117" spans="5:5" x14ac:dyDescent="0.3">
      <c r="E21117"/>
    </row>
    <row r="21118" spans="5:5" x14ac:dyDescent="0.3">
      <c r="E21118"/>
    </row>
    <row r="21119" spans="5:5" x14ac:dyDescent="0.3">
      <c r="E21119"/>
    </row>
    <row r="21120" spans="5:5" x14ac:dyDescent="0.3">
      <c r="E21120"/>
    </row>
    <row r="21121" spans="5:5" x14ac:dyDescent="0.3">
      <c r="E21121"/>
    </row>
    <row r="21122" spans="5:5" x14ac:dyDescent="0.3">
      <c r="E21122"/>
    </row>
    <row r="21123" spans="5:5" x14ac:dyDescent="0.3">
      <c r="E21123"/>
    </row>
    <row r="21124" spans="5:5" x14ac:dyDescent="0.3">
      <c r="E21124"/>
    </row>
    <row r="21125" spans="5:5" x14ac:dyDescent="0.3">
      <c r="E21125"/>
    </row>
    <row r="21126" spans="5:5" x14ac:dyDescent="0.3">
      <c r="E21126"/>
    </row>
    <row r="21127" spans="5:5" x14ac:dyDescent="0.3">
      <c r="E21127"/>
    </row>
    <row r="21128" spans="5:5" x14ac:dyDescent="0.3">
      <c r="E21128"/>
    </row>
    <row r="21129" spans="5:5" x14ac:dyDescent="0.3">
      <c r="E21129"/>
    </row>
    <row r="21130" spans="5:5" x14ac:dyDescent="0.3">
      <c r="E21130"/>
    </row>
    <row r="21131" spans="5:5" x14ac:dyDescent="0.3">
      <c r="E21131"/>
    </row>
    <row r="21132" spans="5:5" x14ac:dyDescent="0.3">
      <c r="E21132"/>
    </row>
    <row r="21133" spans="5:5" x14ac:dyDescent="0.3">
      <c r="E21133"/>
    </row>
    <row r="21134" spans="5:5" x14ac:dyDescent="0.3">
      <c r="E21134"/>
    </row>
    <row r="21135" spans="5:5" x14ac:dyDescent="0.3">
      <c r="E21135"/>
    </row>
    <row r="21136" spans="5:5" x14ac:dyDescent="0.3">
      <c r="E21136"/>
    </row>
    <row r="21137" spans="5:5" x14ac:dyDescent="0.3">
      <c r="E21137"/>
    </row>
    <row r="21138" spans="5:5" x14ac:dyDescent="0.3">
      <c r="E21138"/>
    </row>
    <row r="21139" spans="5:5" x14ac:dyDescent="0.3">
      <c r="E21139"/>
    </row>
    <row r="21140" spans="5:5" x14ac:dyDescent="0.3">
      <c r="E21140"/>
    </row>
    <row r="21141" spans="5:5" x14ac:dyDescent="0.3">
      <c r="E21141"/>
    </row>
    <row r="21142" spans="5:5" x14ac:dyDescent="0.3">
      <c r="E21142"/>
    </row>
    <row r="21143" spans="5:5" x14ac:dyDescent="0.3">
      <c r="E21143"/>
    </row>
    <row r="21144" spans="5:5" x14ac:dyDescent="0.3">
      <c r="E21144"/>
    </row>
    <row r="21145" spans="5:5" x14ac:dyDescent="0.3">
      <c r="E21145"/>
    </row>
    <row r="21146" spans="5:5" x14ac:dyDescent="0.3">
      <c r="E21146"/>
    </row>
    <row r="21147" spans="5:5" x14ac:dyDescent="0.3">
      <c r="E21147"/>
    </row>
    <row r="21148" spans="5:5" x14ac:dyDescent="0.3">
      <c r="E21148"/>
    </row>
    <row r="21149" spans="5:5" x14ac:dyDescent="0.3">
      <c r="E21149"/>
    </row>
    <row r="21150" spans="5:5" x14ac:dyDescent="0.3">
      <c r="E21150"/>
    </row>
    <row r="21151" spans="5:5" x14ac:dyDescent="0.3">
      <c r="E21151"/>
    </row>
    <row r="21152" spans="5:5" x14ac:dyDescent="0.3">
      <c r="E21152"/>
    </row>
    <row r="21153" spans="5:5" x14ac:dyDescent="0.3">
      <c r="E21153"/>
    </row>
    <row r="21154" spans="5:5" x14ac:dyDescent="0.3">
      <c r="E21154"/>
    </row>
    <row r="21155" spans="5:5" x14ac:dyDescent="0.3">
      <c r="E21155"/>
    </row>
    <row r="21156" spans="5:5" x14ac:dyDescent="0.3">
      <c r="E21156"/>
    </row>
    <row r="21157" spans="5:5" x14ac:dyDescent="0.3">
      <c r="E21157"/>
    </row>
    <row r="21158" spans="5:5" x14ac:dyDescent="0.3">
      <c r="E21158"/>
    </row>
    <row r="21159" spans="5:5" x14ac:dyDescent="0.3">
      <c r="E21159"/>
    </row>
    <row r="21160" spans="5:5" x14ac:dyDescent="0.3">
      <c r="E21160"/>
    </row>
    <row r="21161" spans="5:5" x14ac:dyDescent="0.3">
      <c r="E21161"/>
    </row>
    <row r="21162" spans="5:5" x14ac:dyDescent="0.3">
      <c r="E21162"/>
    </row>
    <row r="21163" spans="5:5" x14ac:dyDescent="0.3">
      <c r="E21163"/>
    </row>
    <row r="21164" spans="5:5" x14ac:dyDescent="0.3">
      <c r="E21164"/>
    </row>
    <row r="21165" spans="5:5" x14ac:dyDescent="0.3">
      <c r="E21165"/>
    </row>
    <row r="21166" spans="5:5" x14ac:dyDescent="0.3">
      <c r="E21166"/>
    </row>
    <row r="21167" spans="5:5" x14ac:dyDescent="0.3">
      <c r="E21167"/>
    </row>
    <row r="21168" spans="5:5" x14ac:dyDescent="0.3">
      <c r="E21168"/>
    </row>
    <row r="21169" spans="5:5" x14ac:dyDescent="0.3">
      <c r="E21169"/>
    </row>
    <row r="21170" spans="5:5" x14ac:dyDescent="0.3">
      <c r="E21170"/>
    </row>
    <row r="21171" spans="5:5" x14ac:dyDescent="0.3">
      <c r="E21171"/>
    </row>
    <row r="21172" spans="5:5" x14ac:dyDescent="0.3">
      <c r="E21172"/>
    </row>
    <row r="21173" spans="5:5" x14ac:dyDescent="0.3">
      <c r="E21173"/>
    </row>
    <row r="21174" spans="5:5" x14ac:dyDescent="0.3">
      <c r="E21174"/>
    </row>
    <row r="21175" spans="5:5" x14ac:dyDescent="0.3">
      <c r="E21175"/>
    </row>
    <row r="21176" spans="5:5" x14ac:dyDescent="0.3">
      <c r="E21176"/>
    </row>
    <row r="21177" spans="5:5" x14ac:dyDescent="0.3">
      <c r="E21177"/>
    </row>
    <row r="21178" spans="5:5" x14ac:dyDescent="0.3">
      <c r="E21178"/>
    </row>
    <row r="21179" spans="5:5" x14ac:dyDescent="0.3">
      <c r="E21179"/>
    </row>
    <row r="21180" spans="5:5" x14ac:dyDescent="0.3">
      <c r="E21180"/>
    </row>
    <row r="21181" spans="5:5" x14ac:dyDescent="0.3">
      <c r="E21181"/>
    </row>
    <row r="21182" spans="5:5" x14ac:dyDescent="0.3">
      <c r="E21182"/>
    </row>
    <row r="21183" spans="5:5" x14ac:dyDescent="0.3">
      <c r="E21183"/>
    </row>
    <row r="21184" spans="5:5" x14ac:dyDescent="0.3">
      <c r="E21184"/>
    </row>
    <row r="21185" spans="5:5" x14ac:dyDescent="0.3">
      <c r="E21185"/>
    </row>
    <row r="21186" spans="5:5" x14ac:dyDescent="0.3">
      <c r="E21186"/>
    </row>
    <row r="21187" spans="5:5" x14ac:dyDescent="0.3">
      <c r="E21187"/>
    </row>
    <row r="21188" spans="5:5" x14ac:dyDescent="0.3">
      <c r="E21188"/>
    </row>
    <row r="21189" spans="5:5" x14ac:dyDescent="0.3">
      <c r="E21189"/>
    </row>
    <row r="21190" spans="5:5" x14ac:dyDescent="0.3">
      <c r="E21190"/>
    </row>
    <row r="21191" spans="5:5" x14ac:dyDescent="0.3">
      <c r="E21191"/>
    </row>
    <row r="21192" spans="5:5" x14ac:dyDescent="0.3">
      <c r="E21192"/>
    </row>
    <row r="21193" spans="5:5" x14ac:dyDescent="0.3">
      <c r="E21193"/>
    </row>
    <row r="21194" spans="5:5" x14ac:dyDescent="0.3">
      <c r="E21194"/>
    </row>
    <row r="21195" spans="5:5" x14ac:dyDescent="0.3">
      <c r="E21195"/>
    </row>
    <row r="21196" spans="5:5" x14ac:dyDescent="0.3">
      <c r="E21196"/>
    </row>
    <row r="21197" spans="5:5" x14ac:dyDescent="0.3">
      <c r="E21197"/>
    </row>
    <row r="21198" spans="5:5" x14ac:dyDescent="0.3">
      <c r="E21198"/>
    </row>
    <row r="21199" spans="5:5" x14ac:dyDescent="0.3">
      <c r="E21199"/>
    </row>
    <row r="21200" spans="5:5" x14ac:dyDescent="0.3">
      <c r="E21200"/>
    </row>
    <row r="21201" spans="5:5" x14ac:dyDescent="0.3">
      <c r="E21201"/>
    </row>
    <row r="21202" spans="5:5" x14ac:dyDescent="0.3">
      <c r="E21202"/>
    </row>
    <row r="21203" spans="5:5" x14ac:dyDescent="0.3">
      <c r="E21203"/>
    </row>
    <row r="21204" spans="5:5" x14ac:dyDescent="0.3">
      <c r="E21204"/>
    </row>
    <row r="21205" spans="5:5" x14ac:dyDescent="0.3">
      <c r="E21205"/>
    </row>
    <row r="21206" spans="5:5" x14ac:dyDescent="0.3">
      <c r="E21206"/>
    </row>
    <row r="21207" spans="5:5" x14ac:dyDescent="0.3">
      <c r="E21207"/>
    </row>
    <row r="21208" spans="5:5" x14ac:dyDescent="0.3">
      <c r="E21208"/>
    </row>
    <row r="21209" spans="5:5" x14ac:dyDescent="0.3">
      <c r="E21209"/>
    </row>
    <row r="21210" spans="5:5" x14ac:dyDescent="0.3">
      <c r="E21210"/>
    </row>
    <row r="21211" spans="5:5" x14ac:dyDescent="0.3">
      <c r="E21211"/>
    </row>
    <row r="21212" spans="5:5" x14ac:dyDescent="0.3">
      <c r="E21212"/>
    </row>
    <row r="21213" spans="5:5" x14ac:dyDescent="0.3">
      <c r="E21213"/>
    </row>
    <row r="21214" spans="5:5" x14ac:dyDescent="0.3">
      <c r="E21214"/>
    </row>
    <row r="21215" spans="5:5" x14ac:dyDescent="0.3">
      <c r="E21215"/>
    </row>
    <row r="21216" spans="5:5" x14ac:dyDescent="0.3">
      <c r="E21216"/>
    </row>
    <row r="21217" spans="5:5" x14ac:dyDescent="0.3">
      <c r="E21217"/>
    </row>
    <row r="21218" spans="5:5" x14ac:dyDescent="0.3">
      <c r="E21218"/>
    </row>
    <row r="21219" spans="5:5" x14ac:dyDescent="0.3">
      <c r="E21219"/>
    </row>
    <row r="21220" spans="5:5" x14ac:dyDescent="0.3">
      <c r="E21220"/>
    </row>
    <row r="21221" spans="5:5" x14ac:dyDescent="0.3">
      <c r="E21221"/>
    </row>
    <row r="21222" spans="5:5" x14ac:dyDescent="0.3">
      <c r="E21222"/>
    </row>
    <row r="21223" spans="5:5" x14ac:dyDescent="0.3">
      <c r="E21223"/>
    </row>
    <row r="21224" spans="5:5" x14ac:dyDescent="0.3">
      <c r="E21224"/>
    </row>
    <row r="21225" spans="5:5" x14ac:dyDescent="0.3">
      <c r="E21225"/>
    </row>
    <row r="21226" spans="5:5" x14ac:dyDescent="0.3">
      <c r="E21226"/>
    </row>
    <row r="21227" spans="5:5" x14ac:dyDescent="0.3">
      <c r="E21227"/>
    </row>
    <row r="21228" spans="5:5" x14ac:dyDescent="0.3">
      <c r="E21228"/>
    </row>
    <row r="21229" spans="5:5" x14ac:dyDescent="0.3">
      <c r="E21229"/>
    </row>
    <row r="21230" spans="5:5" x14ac:dyDescent="0.3">
      <c r="E21230"/>
    </row>
    <row r="21231" spans="5:5" x14ac:dyDescent="0.3">
      <c r="E21231"/>
    </row>
    <row r="21232" spans="5:5" x14ac:dyDescent="0.3">
      <c r="E21232"/>
    </row>
    <row r="21233" spans="5:5" x14ac:dyDescent="0.3">
      <c r="E21233"/>
    </row>
    <row r="21234" spans="5:5" x14ac:dyDescent="0.3">
      <c r="E21234"/>
    </row>
    <row r="21235" spans="5:5" x14ac:dyDescent="0.3">
      <c r="E21235"/>
    </row>
    <row r="21236" spans="5:5" x14ac:dyDescent="0.3">
      <c r="E21236"/>
    </row>
    <row r="21237" spans="5:5" x14ac:dyDescent="0.3">
      <c r="E21237"/>
    </row>
    <row r="21238" spans="5:5" x14ac:dyDescent="0.3">
      <c r="E21238"/>
    </row>
    <row r="21239" spans="5:5" x14ac:dyDescent="0.3">
      <c r="E21239"/>
    </row>
    <row r="21240" spans="5:5" x14ac:dyDescent="0.3">
      <c r="E21240"/>
    </row>
    <row r="21241" spans="5:5" x14ac:dyDescent="0.3">
      <c r="E21241"/>
    </row>
    <row r="21242" spans="5:5" x14ac:dyDescent="0.3">
      <c r="E21242"/>
    </row>
    <row r="21243" spans="5:5" x14ac:dyDescent="0.3">
      <c r="E21243"/>
    </row>
    <row r="21244" spans="5:5" x14ac:dyDescent="0.3">
      <c r="E21244"/>
    </row>
    <row r="21245" spans="5:5" x14ac:dyDescent="0.3">
      <c r="E21245"/>
    </row>
    <row r="21246" spans="5:5" x14ac:dyDescent="0.3">
      <c r="E21246"/>
    </row>
    <row r="21247" spans="5:5" x14ac:dyDescent="0.3">
      <c r="E21247"/>
    </row>
    <row r="21248" spans="5:5" x14ac:dyDescent="0.3">
      <c r="E21248"/>
    </row>
    <row r="21249" spans="5:5" x14ac:dyDescent="0.3">
      <c r="E21249"/>
    </row>
    <row r="21250" spans="5:5" x14ac:dyDescent="0.3">
      <c r="E21250"/>
    </row>
    <row r="21251" spans="5:5" x14ac:dyDescent="0.3">
      <c r="E21251"/>
    </row>
    <row r="21252" spans="5:5" x14ac:dyDescent="0.3">
      <c r="E21252"/>
    </row>
    <row r="21253" spans="5:5" x14ac:dyDescent="0.3">
      <c r="E21253"/>
    </row>
    <row r="21254" spans="5:5" x14ac:dyDescent="0.3">
      <c r="E21254"/>
    </row>
    <row r="21255" spans="5:5" x14ac:dyDescent="0.3">
      <c r="E21255"/>
    </row>
    <row r="21256" spans="5:5" x14ac:dyDescent="0.3">
      <c r="E21256"/>
    </row>
    <row r="21257" spans="5:5" x14ac:dyDescent="0.3">
      <c r="E21257"/>
    </row>
    <row r="21258" spans="5:5" x14ac:dyDescent="0.3">
      <c r="E21258"/>
    </row>
    <row r="21259" spans="5:5" x14ac:dyDescent="0.3">
      <c r="E21259"/>
    </row>
    <row r="21260" spans="5:5" x14ac:dyDescent="0.3">
      <c r="E21260"/>
    </row>
    <row r="21261" spans="5:5" x14ac:dyDescent="0.3">
      <c r="E21261"/>
    </row>
    <row r="21262" spans="5:5" x14ac:dyDescent="0.3">
      <c r="E21262"/>
    </row>
    <row r="21263" spans="5:5" x14ac:dyDescent="0.3">
      <c r="E21263"/>
    </row>
    <row r="21264" spans="5:5" x14ac:dyDescent="0.3">
      <c r="E21264"/>
    </row>
    <row r="21265" spans="5:5" x14ac:dyDescent="0.3">
      <c r="E21265"/>
    </row>
    <row r="21266" spans="5:5" x14ac:dyDescent="0.3">
      <c r="E21266"/>
    </row>
    <row r="21267" spans="5:5" x14ac:dyDescent="0.3">
      <c r="E21267"/>
    </row>
    <row r="21268" spans="5:5" x14ac:dyDescent="0.3">
      <c r="E21268"/>
    </row>
    <row r="21269" spans="5:5" x14ac:dyDescent="0.3">
      <c r="E21269"/>
    </row>
    <row r="21270" spans="5:5" x14ac:dyDescent="0.3">
      <c r="E21270"/>
    </row>
    <row r="21271" spans="5:5" x14ac:dyDescent="0.3">
      <c r="E21271"/>
    </row>
    <row r="21272" spans="5:5" x14ac:dyDescent="0.3">
      <c r="E21272"/>
    </row>
    <row r="21273" spans="5:5" x14ac:dyDescent="0.3">
      <c r="E21273"/>
    </row>
    <row r="21274" spans="5:5" x14ac:dyDescent="0.3">
      <c r="E21274"/>
    </row>
    <row r="21275" spans="5:5" x14ac:dyDescent="0.3">
      <c r="E21275"/>
    </row>
    <row r="21276" spans="5:5" x14ac:dyDescent="0.3">
      <c r="E21276"/>
    </row>
    <row r="21277" spans="5:5" x14ac:dyDescent="0.3">
      <c r="E21277"/>
    </row>
    <row r="21278" spans="5:5" x14ac:dyDescent="0.3">
      <c r="E21278"/>
    </row>
    <row r="21279" spans="5:5" x14ac:dyDescent="0.3">
      <c r="E21279"/>
    </row>
    <row r="21280" spans="5:5" x14ac:dyDescent="0.3">
      <c r="E21280"/>
    </row>
    <row r="21281" spans="5:5" x14ac:dyDescent="0.3">
      <c r="E21281"/>
    </row>
    <row r="21282" spans="5:5" x14ac:dyDescent="0.3">
      <c r="E21282"/>
    </row>
    <row r="21283" spans="5:5" x14ac:dyDescent="0.3">
      <c r="E21283"/>
    </row>
    <row r="21284" spans="5:5" x14ac:dyDescent="0.3">
      <c r="E21284"/>
    </row>
    <row r="21285" spans="5:5" x14ac:dyDescent="0.3">
      <c r="E21285"/>
    </row>
    <row r="21286" spans="5:5" x14ac:dyDescent="0.3">
      <c r="E21286"/>
    </row>
    <row r="21287" spans="5:5" x14ac:dyDescent="0.3">
      <c r="E21287"/>
    </row>
    <row r="21288" spans="5:5" x14ac:dyDescent="0.3">
      <c r="E21288"/>
    </row>
    <row r="21289" spans="5:5" x14ac:dyDescent="0.3">
      <c r="E21289"/>
    </row>
    <row r="21290" spans="5:5" x14ac:dyDescent="0.3">
      <c r="E21290"/>
    </row>
    <row r="21291" spans="5:5" x14ac:dyDescent="0.3">
      <c r="E21291"/>
    </row>
    <row r="21292" spans="5:5" x14ac:dyDescent="0.3">
      <c r="E21292"/>
    </row>
    <row r="21293" spans="5:5" x14ac:dyDescent="0.3">
      <c r="E21293"/>
    </row>
    <row r="21294" spans="5:5" x14ac:dyDescent="0.3">
      <c r="E21294"/>
    </row>
    <row r="21295" spans="5:5" x14ac:dyDescent="0.3">
      <c r="E21295"/>
    </row>
    <row r="21296" spans="5:5" x14ac:dyDescent="0.3">
      <c r="E21296"/>
    </row>
    <row r="21297" spans="5:5" x14ac:dyDescent="0.3">
      <c r="E21297"/>
    </row>
    <row r="21298" spans="5:5" x14ac:dyDescent="0.3">
      <c r="E21298"/>
    </row>
    <row r="21299" spans="5:5" x14ac:dyDescent="0.3">
      <c r="E21299"/>
    </row>
    <row r="21300" spans="5:5" x14ac:dyDescent="0.3">
      <c r="E21300"/>
    </row>
    <row r="21301" spans="5:5" x14ac:dyDescent="0.3">
      <c r="E21301"/>
    </row>
    <row r="21302" spans="5:5" x14ac:dyDescent="0.3">
      <c r="E21302"/>
    </row>
    <row r="21303" spans="5:5" x14ac:dyDescent="0.3">
      <c r="E21303"/>
    </row>
    <row r="21304" spans="5:5" x14ac:dyDescent="0.3">
      <c r="E21304"/>
    </row>
    <row r="21305" spans="5:5" x14ac:dyDescent="0.3">
      <c r="E21305"/>
    </row>
    <row r="21306" spans="5:5" x14ac:dyDescent="0.3">
      <c r="E21306"/>
    </row>
    <row r="21307" spans="5:5" x14ac:dyDescent="0.3">
      <c r="E21307"/>
    </row>
    <row r="21308" spans="5:5" x14ac:dyDescent="0.3">
      <c r="E21308"/>
    </row>
    <row r="21309" spans="5:5" x14ac:dyDescent="0.3">
      <c r="E21309"/>
    </row>
    <row r="21310" spans="5:5" x14ac:dyDescent="0.3">
      <c r="E21310"/>
    </row>
    <row r="21311" spans="5:5" x14ac:dyDescent="0.3">
      <c r="E21311"/>
    </row>
    <row r="21312" spans="5:5" x14ac:dyDescent="0.3">
      <c r="E21312"/>
    </row>
    <row r="21313" spans="5:5" x14ac:dyDescent="0.3">
      <c r="E21313"/>
    </row>
    <row r="21314" spans="5:5" x14ac:dyDescent="0.3">
      <c r="E21314"/>
    </row>
    <row r="21315" spans="5:5" x14ac:dyDescent="0.3">
      <c r="E21315"/>
    </row>
    <row r="21316" spans="5:5" x14ac:dyDescent="0.3">
      <c r="E21316"/>
    </row>
    <row r="21317" spans="5:5" x14ac:dyDescent="0.3">
      <c r="E21317"/>
    </row>
    <row r="21318" spans="5:5" x14ac:dyDescent="0.3">
      <c r="E21318"/>
    </row>
    <row r="21319" spans="5:5" x14ac:dyDescent="0.3">
      <c r="E21319"/>
    </row>
    <row r="21320" spans="5:5" x14ac:dyDescent="0.3">
      <c r="E21320"/>
    </row>
    <row r="21321" spans="5:5" x14ac:dyDescent="0.3">
      <c r="E21321"/>
    </row>
    <row r="21322" spans="5:5" x14ac:dyDescent="0.3">
      <c r="E21322"/>
    </row>
    <row r="21323" spans="5:5" x14ac:dyDescent="0.3">
      <c r="E21323"/>
    </row>
    <row r="21324" spans="5:5" x14ac:dyDescent="0.3">
      <c r="E21324"/>
    </row>
    <row r="21325" spans="5:5" x14ac:dyDescent="0.3">
      <c r="E21325"/>
    </row>
    <row r="21326" spans="5:5" x14ac:dyDescent="0.3">
      <c r="E21326"/>
    </row>
    <row r="21327" spans="5:5" x14ac:dyDescent="0.3">
      <c r="E21327"/>
    </row>
    <row r="21328" spans="5:5" x14ac:dyDescent="0.3">
      <c r="E21328"/>
    </row>
    <row r="21329" spans="5:5" x14ac:dyDescent="0.3">
      <c r="E21329"/>
    </row>
    <row r="21330" spans="5:5" x14ac:dyDescent="0.3">
      <c r="E21330"/>
    </row>
    <row r="21331" spans="5:5" x14ac:dyDescent="0.3">
      <c r="E21331"/>
    </row>
    <row r="21332" spans="5:5" x14ac:dyDescent="0.3">
      <c r="E21332"/>
    </row>
    <row r="21333" spans="5:5" x14ac:dyDescent="0.3">
      <c r="E21333"/>
    </row>
    <row r="21334" spans="5:5" x14ac:dyDescent="0.3">
      <c r="E21334"/>
    </row>
    <row r="21335" spans="5:5" x14ac:dyDescent="0.3">
      <c r="E21335"/>
    </row>
    <row r="21336" spans="5:5" x14ac:dyDescent="0.3">
      <c r="E21336"/>
    </row>
    <row r="21337" spans="5:5" x14ac:dyDescent="0.3">
      <c r="E21337"/>
    </row>
    <row r="21338" spans="5:5" x14ac:dyDescent="0.3">
      <c r="E21338"/>
    </row>
    <row r="21339" spans="5:5" x14ac:dyDescent="0.3">
      <c r="E21339"/>
    </row>
    <row r="21340" spans="5:5" x14ac:dyDescent="0.3">
      <c r="E21340"/>
    </row>
    <row r="21341" spans="5:5" x14ac:dyDescent="0.3">
      <c r="E21341"/>
    </row>
    <row r="21342" spans="5:5" x14ac:dyDescent="0.3">
      <c r="E21342"/>
    </row>
    <row r="21343" spans="5:5" x14ac:dyDescent="0.3">
      <c r="E21343"/>
    </row>
    <row r="21344" spans="5:5" x14ac:dyDescent="0.3">
      <c r="E21344"/>
    </row>
    <row r="21345" spans="5:5" x14ac:dyDescent="0.3">
      <c r="E21345"/>
    </row>
    <row r="21346" spans="5:5" x14ac:dyDescent="0.3">
      <c r="E21346"/>
    </row>
    <row r="21347" spans="5:5" x14ac:dyDescent="0.3">
      <c r="E21347"/>
    </row>
    <row r="21348" spans="5:5" x14ac:dyDescent="0.3">
      <c r="E21348"/>
    </row>
    <row r="21349" spans="5:5" x14ac:dyDescent="0.3">
      <c r="E21349"/>
    </row>
    <row r="21350" spans="5:5" x14ac:dyDescent="0.3">
      <c r="E21350"/>
    </row>
    <row r="21351" spans="5:5" x14ac:dyDescent="0.3">
      <c r="E21351"/>
    </row>
    <row r="21352" spans="5:5" x14ac:dyDescent="0.3">
      <c r="E21352"/>
    </row>
    <row r="21353" spans="5:5" x14ac:dyDescent="0.3">
      <c r="E21353"/>
    </row>
    <row r="21354" spans="5:5" x14ac:dyDescent="0.3">
      <c r="E21354"/>
    </row>
    <row r="21355" spans="5:5" x14ac:dyDescent="0.3">
      <c r="E21355"/>
    </row>
    <row r="21356" spans="5:5" x14ac:dyDescent="0.3">
      <c r="E21356"/>
    </row>
    <row r="21357" spans="5:5" x14ac:dyDescent="0.3">
      <c r="E21357"/>
    </row>
    <row r="21358" spans="5:5" x14ac:dyDescent="0.3">
      <c r="E21358"/>
    </row>
    <row r="21359" spans="5:5" x14ac:dyDescent="0.3">
      <c r="E21359"/>
    </row>
    <row r="21360" spans="5:5" x14ac:dyDescent="0.3">
      <c r="E21360"/>
    </row>
    <row r="21361" spans="5:5" x14ac:dyDescent="0.3">
      <c r="E21361"/>
    </row>
    <row r="21362" spans="5:5" x14ac:dyDescent="0.3">
      <c r="E21362"/>
    </row>
    <row r="21363" spans="5:5" x14ac:dyDescent="0.3">
      <c r="E21363"/>
    </row>
    <row r="21364" spans="5:5" x14ac:dyDescent="0.3">
      <c r="E21364"/>
    </row>
    <row r="21365" spans="5:5" x14ac:dyDescent="0.3">
      <c r="E21365"/>
    </row>
    <row r="21366" spans="5:5" x14ac:dyDescent="0.3">
      <c r="E21366"/>
    </row>
    <row r="21367" spans="5:5" x14ac:dyDescent="0.3">
      <c r="E21367"/>
    </row>
    <row r="21368" spans="5:5" x14ac:dyDescent="0.3">
      <c r="E21368"/>
    </row>
    <row r="21369" spans="5:5" x14ac:dyDescent="0.3">
      <c r="E21369"/>
    </row>
    <row r="21370" spans="5:5" x14ac:dyDescent="0.3">
      <c r="E21370"/>
    </row>
    <row r="21371" spans="5:5" x14ac:dyDescent="0.3">
      <c r="E21371"/>
    </row>
    <row r="21372" spans="5:5" x14ac:dyDescent="0.3">
      <c r="E21372"/>
    </row>
    <row r="21373" spans="5:5" x14ac:dyDescent="0.3">
      <c r="E21373"/>
    </row>
    <row r="21374" spans="5:5" x14ac:dyDescent="0.3">
      <c r="E21374"/>
    </row>
    <row r="21375" spans="5:5" x14ac:dyDescent="0.3">
      <c r="E21375"/>
    </row>
    <row r="21376" spans="5:5" x14ac:dyDescent="0.3">
      <c r="E21376"/>
    </row>
    <row r="21377" spans="5:5" x14ac:dyDescent="0.3">
      <c r="E21377"/>
    </row>
    <row r="21378" spans="5:5" x14ac:dyDescent="0.3">
      <c r="E21378"/>
    </row>
    <row r="21379" spans="5:5" x14ac:dyDescent="0.3">
      <c r="E21379"/>
    </row>
    <row r="21380" spans="5:5" x14ac:dyDescent="0.3">
      <c r="E21380"/>
    </row>
    <row r="21381" spans="5:5" x14ac:dyDescent="0.3">
      <c r="E21381"/>
    </row>
    <row r="21382" spans="5:5" x14ac:dyDescent="0.3">
      <c r="E21382"/>
    </row>
    <row r="21383" spans="5:5" x14ac:dyDescent="0.3">
      <c r="E21383"/>
    </row>
    <row r="21384" spans="5:5" x14ac:dyDescent="0.3">
      <c r="E21384"/>
    </row>
    <row r="21385" spans="5:5" x14ac:dyDescent="0.3">
      <c r="E21385"/>
    </row>
    <row r="21386" spans="5:5" x14ac:dyDescent="0.3">
      <c r="E21386"/>
    </row>
    <row r="21387" spans="5:5" x14ac:dyDescent="0.3">
      <c r="E21387"/>
    </row>
    <row r="21388" spans="5:5" x14ac:dyDescent="0.3">
      <c r="E21388"/>
    </row>
    <row r="21389" spans="5:5" x14ac:dyDescent="0.3">
      <c r="E21389"/>
    </row>
    <row r="21390" spans="5:5" x14ac:dyDescent="0.3">
      <c r="E21390"/>
    </row>
    <row r="21391" spans="5:5" x14ac:dyDescent="0.3">
      <c r="E21391"/>
    </row>
    <row r="21392" spans="5:5" x14ac:dyDescent="0.3">
      <c r="E21392"/>
    </row>
    <row r="21393" spans="5:5" x14ac:dyDescent="0.3">
      <c r="E21393"/>
    </row>
    <row r="21394" spans="5:5" x14ac:dyDescent="0.3">
      <c r="E21394"/>
    </row>
    <row r="21395" spans="5:5" x14ac:dyDescent="0.3">
      <c r="E21395"/>
    </row>
    <row r="21396" spans="5:5" x14ac:dyDescent="0.3">
      <c r="E21396"/>
    </row>
    <row r="21397" spans="5:5" x14ac:dyDescent="0.3">
      <c r="E21397"/>
    </row>
    <row r="21398" spans="5:5" x14ac:dyDescent="0.3">
      <c r="E21398"/>
    </row>
    <row r="21399" spans="5:5" x14ac:dyDescent="0.3">
      <c r="E21399"/>
    </row>
    <row r="21400" spans="5:5" x14ac:dyDescent="0.3">
      <c r="E21400"/>
    </row>
    <row r="21401" spans="5:5" x14ac:dyDescent="0.3">
      <c r="E21401"/>
    </row>
    <row r="21402" spans="5:5" x14ac:dyDescent="0.3">
      <c r="E21402"/>
    </row>
    <row r="21403" spans="5:5" x14ac:dyDescent="0.3">
      <c r="E21403"/>
    </row>
    <row r="21404" spans="5:5" x14ac:dyDescent="0.3">
      <c r="E21404"/>
    </row>
    <row r="21405" spans="5:5" x14ac:dyDescent="0.3">
      <c r="E21405"/>
    </row>
    <row r="21406" spans="5:5" x14ac:dyDescent="0.3">
      <c r="E21406"/>
    </row>
    <row r="21407" spans="5:5" x14ac:dyDescent="0.3">
      <c r="E21407"/>
    </row>
    <row r="21408" spans="5:5" x14ac:dyDescent="0.3">
      <c r="E21408"/>
    </row>
    <row r="21409" spans="5:5" x14ac:dyDescent="0.3">
      <c r="E21409"/>
    </row>
    <row r="21410" spans="5:5" x14ac:dyDescent="0.3">
      <c r="E21410"/>
    </row>
    <row r="21411" spans="5:5" x14ac:dyDescent="0.3">
      <c r="E21411"/>
    </row>
    <row r="21412" spans="5:5" x14ac:dyDescent="0.3">
      <c r="E21412"/>
    </row>
    <row r="21413" spans="5:5" x14ac:dyDescent="0.3">
      <c r="E21413"/>
    </row>
    <row r="21414" spans="5:5" x14ac:dyDescent="0.3">
      <c r="E21414"/>
    </row>
    <row r="21415" spans="5:5" x14ac:dyDescent="0.3">
      <c r="E21415"/>
    </row>
    <row r="21416" spans="5:5" x14ac:dyDescent="0.3">
      <c r="E21416"/>
    </row>
    <row r="21417" spans="5:5" x14ac:dyDescent="0.3">
      <c r="E21417"/>
    </row>
    <row r="21418" spans="5:5" x14ac:dyDescent="0.3">
      <c r="E21418"/>
    </row>
    <row r="21419" spans="5:5" x14ac:dyDescent="0.3">
      <c r="E21419"/>
    </row>
    <row r="21420" spans="5:5" x14ac:dyDescent="0.3">
      <c r="E21420"/>
    </row>
    <row r="21421" spans="5:5" x14ac:dyDescent="0.3">
      <c r="E21421"/>
    </row>
    <row r="21422" spans="5:5" x14ac:dyDescent="0.3">
      <c r="E21422"/>
    </row>
    <row r="21423" spans="5:5" x14ac:dyDescent="0.3">
      <c r="E21423"/>
    </row>
    <row r="21424" spans="5:5" x14ac:dyDescent="0.3">
      <c r="E21424"/>
    </row>
    <row r="21425" spans="5:5" x14ac:dyDescent="0.3">
      <c r="E21425"/>
    </row>
    <row r="21426" spans="5:5" x14ac:dyDescent="0.3">
      <c r="E21426"/>
    </row>
    <row r="21427" spans="5:5" x14ac:dyDescent="0.3">
      <c r="E21427"/>
    </row>
    <row r="21428" spans="5:5" x14ac:dyDescent="0.3">
      <c r="E21428"/>
    </row>
    <row r="21429" spans="5:5" x14ac:dyDescent="0.3">
      <c r="E21429"/>
    </row>
    <row r="21430" spans="5:5" x14ac:dyDescent="0.3">
      <c r="E21430"/>
    </row>
    <row r="21431" spans="5:5" x14ac:dyDescent="0.3">
      <c r="E21431"/>
    </row>
    <row r="21432" spans="5:5" x14ac:dyDescent="0.3">
      <c r="E21432"/>
    </row>
    <row r="21433" spans="5:5" x14ac:dyDescent="0.3">
      <c r="E21433"/>
    </row>
    <row r="21434" spans="5:5" x14ac:dyDescent="0.3">
      <c r="E21434"/>
    </row>
    <row r="21435" spans="5:5" x14ac:dyDescent="0.3">
      <c r="E21435"/>
    </row>
    <row r="21436" spans="5:5" x14ac:dyDescent="0.3">
      <c r="E21436"/>
    </row>
    <row r="21437" spans="5:5" x14ac:dyDescent="0.3">
      <c r="E21437"/>
    </row>
    <row r="21438" spans="5:5" x14ac:dyDescent="0.3">
      <c r="E21438"/>
    </row>
    <row r="21439" spans="5:5" x14ac:dyDescent="0.3">
      <c r="E21439"/>
    </row>
    <row r="21440" spans="5:5" x14ac:dyDescent="0.3">
      <c r="E21440"/>
    </row>
    <row r="21441" spans="5:5" x14ac:dyDescent="0.3">
      <c r="E21441"/>
    </row>
    <row r="21442" spans="5:5" x14ac:dyDescent="0.3">
      <c r="E21442"/>
    </row>
    <row r="21443" spans="5:5" x14ac:dyDescent="0.3">
      <c r="E21443"/>
    </row>
    <row r="21444" spans="5:5" x14ac:dyDescent="0.3">
      <c r="E21444"/>
    </row>
    <row r="21445" spans="5:5" x14ac:dyDescent="0.3">
      <c r="E21445"/>
    </row>
    <row r="21446" spans="5:5" x14ac:dyDescent="0.3">
      <c r="E21446"/>
    </row>
    <row r="21447" spans="5:5" x14ac:dyDescent="0.3">
      <c r="E21447"/>
    </row>
    <row r="21448" spans="5:5" x14ac:dyDescent="0.3">
      <c r="E21448"/>
    </row>
    <row r="21449" spans="5:5" x14ac:dyDescent="0.3">
      <c r="E21449"/>
    </row>
    <row r="21450" spans="5:5" x14ac:dyDescent="0.3">
      <c r="E21450"/>
    </row>
    <row r="21451" spans="5:5" x14ac:dyDescent="0.3">
      <c r="E21451"/>
    </row>
    <row r="21452" spans="5:5" x14ac:dyDescent="0.3">
      <c r="E21452"/>
    </row>
    <row r="21453" spans="5:5" x14ac:dyDescent="0.3">
      <c r="E21453"/>
    </row>
    <row r="21454" spans="5:5" x14ac:dyDescent="0.3">
      <c r="E21454"/>
    </row>
    <row r="21455" spans="5:5" x14ac:dyDescent="0.3">
      <c r="E21455"/>
    </row>
    <row r="21456" spans="5:5" x14ac:dyDescent="0.3">
      <c r="E21456"/>
    </row>
    <row r="21457" spans="5:5" x14ac:dyDescent="0.3">
      <c r="E21457"/>
    </row>
    <row r="21458" spans="5:5" x14ac:dyDescent="0.3">
      <c r="E21458"/>
    </row>
    <row r="21459" spans="5:5" x14ac:dyDescent="0.3">
      <c r="E21459"/>
    </row>
    <row r="21460" spans="5:5" x14ac:dyDescent="0.3">
      <c r="E21460"/>
    </row>
    <row r="21461" spans="5:5" x14ac:dyDescent="0.3">
      <c r="E21461"/>
    </row>
    <row r="21462" spans="5:5" x14ac:dyDescent="0.3">
      <c r="E21462"/>
    </row>
    <row r="21463" spans="5:5" x14ac:dyDescent="0.3">
      <c r="E21463"/>
    </row>
    <row r="21464" spans="5:5" x14ac:dyDescent="0.3">
      <c r="E21464"/>
    </row>
    <row r="21465" spans="5:5" x14ac:dyDescent="0.3">
      <c r="E21465"/>
    </row>
    <row r="21466" spans="5:5" x14ac:dyDescent="0.3">
      <c r="E21466"/>
    </row>
    <row r="21467" spans="5:5" x14ac:dyDescent="0.3">
      <c r="E21467"/>
    </row>
    <row r="21468" spans="5:5" x14ac:dyDescent="0.3">
      <c r="E21468"/>
    </row>
    <row r="21469" spans="5:5" x14ac:dyDescent="0.3">
      <c r="E21469"/>
    </row>
    <row r="21470" spans="5:5" x14ac:dyDescent="0.3">
      <c r="E21470"/>
    </row>
    <row r="21471" spans="5:5" x14ac:dyDescent="0.3">
      <c r="E21471"/>
    </row>
    <row r="21472" spans="5:5" x14ac:dyDescent="0.3">
      <c r="E21472"/>
    </row>
    <row r="21473" spans="5:5" x14ac:dyDescent="0.3">
      <c r="E21473"/>
    </row>
    <row r="21474" spans="5:5" x14ac:dyDescent="0.3">
      <c r="E21474"/>
    </row>
    <row r="21475" spans="5:5" x14ac:dyDescent="0.3">
      <c r="E21475"/>
    </row>
    <row r="21476" spans="5:5" x14ac:dyDescent="0.3">
      <c r="E21476"/>
    </row>
    <row r="21477" spans="5:5" x14ac:dyDescent="0.3">
      <c r="E21477"/>
    </row>
    <row r="21478" spans="5:5" x14ac:dyDescent="0.3">
      <c r="E21478"/>
    </row>
    <row r="21479" spans="5:5" x14ac:dyDescent="0.3">
      <c r="E21479"/>
    </row>
    <row r="21480" spans="5:5" x14ac:dyDescent="0.3">
      <c r="E21480"/>
    </row>
    <row r="21481" spans="5:5" x14ac:dyDescent="0.3">
      <c r="E21481"/>
    </row>
    <row r="21482" spans="5:5" x14ac:dyDescent="0.3">
      <c r="E21482"/>
    </row>
    <row r="21483" spans="5:5" x14ac:dyDescent="0.3">
      <c r="E21483"/>
    </row>
    <row r="21484" spans="5:5" x14ac:dyDescent="0.3">
      <c r="E21484"/>
    </row>
    <row r="21485" spans="5:5" x14ac:dyDescent="0.3">
      <c r="E21485"/>
    </row>
    <row r="21486" spans="5:5" x14ac:dyDescent="0.3">
      <c r="E21486"/>
    </row>
    <row r="21487" spans="5:5" x14ac:dyDescent="0.3">
      <c r="E21487"/>
    </row>
    <row r="21488" spans="5:5" x14ac:dyDescent="0.3">
      <c r="E21488"/>
    </row>
    <row r="21489" spans="5:5" x14ac:dyDescent="0.3">
      <c r="E21489"/>
    </row>
    <row r="21490" spans="5:5" x14ac:dyDescent="0.3">
      <c r="E21490"/>
    </row>
    <row r="21491" spans="5:5" x14ac:dyDescent="0.3">
      <c r="E21491"/>
    </row>
    <row r="21492" spans="5:5" x14ac:dyDescent="0.3">
      <c r="E21492"/>
    </row>
    <row r="21493" spans="5:5" x14ac:dyDescent="0.3">
      <c r="E21493"/>
    </row>
    <row r="21494" spans="5:5" x14ac:dyDescent="0.3">
      <c r="E21494"/>
    </row>
    <row r="21495" spans="5:5" x14ac:dyDescent="0.3">
      <c r="E21495"/>
    </row>
    <row r="21496" spans="5:5" x14ac:dyDescent="0.3">
      <c r="E21496"/>
    </row>
    <row r="21497" spans="5:5" x14ac:dyDescent="0.3">
      <c r="E21497"/>
    </row>
    <row r="21498" spans="5:5" x14ac:dyDescent="0.3">
      <c r="E21498"/>
    </row>
    <row r="21499" spans="5:5" x14ac:dyDescent="0.3">
      <c r="E21499"/>
    </row>
    <row r="21500" spans="5:5" x14ac:dyDescent="0.3">
      <c r="E21500"/>
    </row>
    <row r="21501" spans="5:5" x14ac:dyDescent="0.3">
      <c r="E21501"/>
    </row>
    <row r="21502" spans="5:5" x14ac:dyDescent="0.3">
      <c r="E21502"/>
    </row>
    <row r="21503" spans="5:5" x14ac:dyDescent="0.3">
      <c r="E21503"/>
    </row>
    <row r="21504" spans="5:5" x14ac:dyDescent="0.3">
      <c r="E21504"/>
    </row>
    <row r="21505" spans="5:5" x14ac:dyDescent="0.3">
      <c r="E21505"/>
    </row>
    <row r="21506" spans="5:5" x14ac:dyDescent="0.3">
      <c r="E21506"/>
    </row>
    <row r="21507" spans="5:5" x14ac:dyDescent="0.3">
      <c r="E21507"/>
    </row>
    <row r="21508" spans="5:5" x14ac:dyDescent="0.3">
      <c r="E21508"/>
    </row>
    <row r="21509" spans="5:5" x14ac:dyDescent="0.3">
      <c r="E21509"/>
    </row>
    <row r="21510" spans="5:5" x14ac:dyDescent="0.3">
      <c r="E21510"/>
    </row>
    <row r="21511" spans="5:5" x14ac:dyDescent="0.3">
      <c r="E21511"/>
    </row>
    <row r="21512" spans="5:5" x14ac:dyDescent="0.3">
      <c r="E21512"/>
    </row>
    <row r="21513" spans="5:5" x14ac:dyDescent="0.3">
      <c r="E21513"/>
    </row>
    <row r="21514" spans="5:5" x14ac:dyDescent="0.3">
      <c r="E21514"/>
    </row>
    <row r="21515" spans="5:5" x14ac:dyDescent="0.3">
      <c r="E21515"/>
    </row>
    <row r="21516" spans="5:5" x14ac:dyDescent="0.3">
      <c r="E21516"/>
    </row>
    <row r="21517" spans="5:5" x14ac:dyDescent="0.3">
      <c r="E21517"/>
    </row>
    <row r="21518" spans="5:5" x14ac:dyDescent="0.3">
      <c r="E21518"/>
    </row>
    <row r="21519" spans="5:5" x14ac:dyDescent="0.3">
      <c r="E21519"/>
    </row>
    <row r="21520" spans="5:5" x14ac:dyDescent="0.3">
      <c r="E21520"/>
    </row>
    <row r="21521" spans="5:5" x14ac:dyDescent="0.3">
      <c r="E21521"/>
    </row>
    <row r="21522" spans="5:5" x14ac:dyDescent="0.3">
      <c r="E21522"/>
    </row>
    <row r="21523" spans="5:5" x14ac:dyDescent="0.3">
      <c r="E21523"/>
    </row>
    <row r="21524" spans="5:5" x14ac:dyDescent="0.3">
      <c r="E21524"/>
    </row>
    <row r="21525" spans="5:5" x14ac:dyDescent="0.3">
      <c r="E21525"/>
    </row>
    <row r="21526" spans="5:5" x14ac:dyDescent="0.3">
      <c r="E21526"/>
    </row>
    <row r="21527" spans="5:5" x14ac:dyDescent="0.3">
      <c r="E21527"/>
    </row>
    <row r="21528" spans="5:5" x14ac:dyDescent="0.3">
      <c r="E21528"/>
    </row>
    <row r="21529" spans="5:5" x14ac:dyDescent="0.3">
      <c r="E21529"/>
    </row>
    <row r="21530" spans="5:5" x14ac:dyDescent="0.3">
      <c r="E21530"/>
    </row>
    <row r="21531" spans="5:5" x14ac:dyDescent="0.3">
      <c r="E21531"/>
    </row>
    <row r="21532" spans="5:5" x14ac:dyDescent="0.3">
      <c r="E21532"/>
    </row>
    <row r="21533" spans="5:5" x14ac:dyDescent="0.3">
      <c r="E21533"/>
    </row>
    <row r="21534" spans="5:5" x14ac:dyDescent="0.3">
      <c r="E21534"/>
    </row>
    <row r="21535" spans="5:5" x14ac:dyDescent="0.3">
      <c r="E21535"/>
    </row>
    <row r="21536" spans="5:5" x14ac:dyDescent="0.3">
      <c r="E21536"/>
    </row>
    <row r="21537" spans="5:5" x14ac:dyDescent="0.3">
      <c r="E21537"/>
    </row>
    <row r="21538" spans="5:5" x14ac:dyDescent="0.3">
      <c r="E21538"/>
    </row>
    <row r="21539" spans="5:5" x14ac:dyDescent="0.3">
      <c r="E21539"/>
    </row>
    <row r="21540" spans="5:5" x14ac:dyDescent="0.3">
      <c r="E21540"/>
    </row>
    <row r="21541" spans="5:5" x14ac:dyDescent="0.3">
      <c r="E21541"/>
    </row>
    <row r="21542" spans="5:5" x14ac:dyDescent="0.3">
      <c r="E21542"/>
    </row>
    <row r="21543" spans="5:5" x14ac:dyDescent="0.3">
      <c r="E21543"/>
    </row>
    <row r="21544" spans="5:5" x14ac:dyDescent="0.3">
      <c r="E21544"/>
    </row>
    <row r="21545" spans="5:5" x14ac:dyDescent="0.3">
      <c r="E21545"/>
    </row>
    <row r="21546" spans="5:5" x14ac:dyDescent="0.3">
      <c r="E21546"/>
    </row>
    <row r="21547" spans="5:5" x14ac:dyDescent="0.3">
      <c r="E21547"/>
    </row>
    <row r="21548" spans="5:5" x14ac:dyDescent="0.3">
      <c r="E21548"/>
    </row>
    <row r="21549" spans="5:5" x14ac:dyDescent="0.3">
      <c r="E21549"/>
    </row>
    <row r="21550" spans="5:5" x14ac:dyDescent="0.3">
      <c r="E21550"/>
    </row>
    <row r="21551" spans="5:5" x14ac:dyDescent="0.3">
      <c r="E21551"/>
    </row>
    <row r="21552" spans="5:5" x14ac:dyDescent="0.3">
      <c r="E21552"/>
    </row>
    <row r="21553" spans="5:5" x14ac:dyDescent="0.3">
      <c r="E21553"/>
    </row>
    <row r="21554" spans="5:5" x14ac:dyDescent="0.3">
      <c r="E21554"/>
    </row>
    <row r="21555" spans="5:5" x14ac:dyDescent="0.3">
      <c r="E21555"/>
    </row>
    <row r="21556" spans="5:5" x14ac:dyDescent="0.3">
      <c r="E21556"/>
    </row>
    <row r="21557" spans="5:5" x14ac:dyDescent="0.3">
      <c r="E21557"/>
    </row>
    <row r="21558" spans="5:5" x14ac:dyDescent="0.3">
      <c r="E21558"/>
    </row>
    <row r="21559" spans="5:5" x14ac:dyDescent="0.3">
      <c r="E21559"/>
    </row>
    <row r="21560" spans="5:5" x14ac:dyDescent="0.3">
      <c r="E21560"/>
    </row>
    <row r="21561" spans="5:5" x14ac:dyDescent="0.3">
      <c r="E21561"/>
    </row>
    <row r="21562" spans="5:5" x14ac:dyDescent="0.3">
      <c r="E21562"/>
    </row>
    <row r="21563" spans="5:5" x14ac:dyDescent="0.3">
      <c r="E21563"/>
    </row>
    <row r="21564" spans="5:5" x14ac:dyDescent="0.3">
      <c r="E21564"/>
    </row>
    <row r="21565" spans="5:5" x14ac:dyDescent="0.3">
      <c r="E21565"/>
    </row>
    <row r="21566" spans="5:5" x14ac:dyDescent="0.3">
      <c r="E21566"/>
    </row>
    <row r="21567" spans="5:5" x14ac:dyDescent="0.3">
      <c r="E21567"/>
    </row>
    <row r="21568" spans="5:5" x14ac:dyDescent="0.3">
      <c r="E21568"/>
    </row>
    <row r="21569" spans="5:5" x14ac:dyDescent="0.3">
      <c r="E21569"/>
    </row>
    <row r="21570" spans="5:5" x14ac:dyDescent="0.3">
      <c r="E21570"/>
    </row>
    <row r="21571" spans="5:5" x14ac:dyDescent="0.3">
      <c r="E21571"/>
    </row>
    <row r="21572" spans="5:5" x14ac:dyDescent="0.3">
      <c r="E21572"/>
    </row>
    <row r="21573" spans="5:5" x14ac:dyDescent="0.3">
      <c r="E21573"/>
    </row>
    <row r="21574" spans="5:5" x14ac:dyDescent="0.3">
      <c r="E21574"/>
    </row>
    <row r="21575" spans="5:5" x14ac:dyDescent="0.3">
      <c r="E21575"/>
    </row>
    <row r="21576" spans="5:5" x14ac:dyDescent="0.3">
      <c r="E21576"/>
    </row>
    <row r="21577" spans="5:5" x14ac:dyDescent="0.3">
      <c r="E21577"/>
    </row>
    <row r="21578" spans="5:5" x14ac:dyDescent="0.3">
      <c r="E21578"/>
    </row>
    <row r="21579" spans="5:5" x14ac:dyDescent="0.3">
      <c r="E21579"/>
    </row>
    <row r="21580" spans="5:5" x14ac:dyDescent="0.3">
      <c r="E21580"/>
    </row>
    <row r="21581" spans="5:5" x14ac:dyDescent="0.3">
      <c r="E21581"/>
    </row>
    <row r="21582" spans="5:5" x14ac:dyDescent="0.3">
      <c r="E21582"/>
    </row>
    <row r="21583" spans="5:5" x14ac:dyDescent="0.3">
      <c r="E21583"/>
    </row>
    <row r="21584" spans="5:5" x14ac:dyDescent="0.3">
      <c r="E21584"/>
    </row>
    <row r="21585" spans="5:5" x14ac:dyDescent="0.3">
      <c r="E21585"/>
    </row>
    <row r="21586" spans="5:5" x14ac:dyDescent="0.3">
      <c r="E21586"/>
    </row>
    <row r="21587" spans="5:5" x14ac:dyDescent="0.3">
      <c r="E21587"/>
    </row>
    <row r="21588" spans="5:5" x14ac:dyDescent="0.3">
      <c r="E21588"/>
    </row>
    <row r="21589" spans="5:5" x14ac:dyDescent="0.3">
      <c r="E21589"/>
    </row>
    <row r="21590" spans="5:5" x14ac:dyDescent="0.3">
      <c r="E21590"/>
    </row>
    <row r="21591" spans="5:5" x14ac:dyDescent="0.3">
      <c r="E21591"/>
    </row>
    <row r="21592" spans="5:5" x14ac:dyDescent="0.3">
      <c r="E21592"/>
    </row>
    <row r="21593" spans="5:5" x14ac:dyDescent="0.3">
      <c r="E21593"/>
    </row>
    <row r="21594" spans="5:5" x14ac:dyDescent="0.3">
      <c r="E21594"/>
    </row>
    <row r="21595" spans="5:5" x14ac:dyDescent="0.3">
      <c r="E21595"/>
    </row>
    <row r="21596" spans="5:5" x14ac:dyDescent="0.3">
      <c r="E21596"/>
    </row>
    <row r="21597" spans="5:5" x14ac:dyDescent="0.3">
      <c r="E21597"/>
    </row>
    <row r="21598" spans="5:5" x14ac:dyDescent="0.3">
      <c r="E21598"/>
    </row>
    <row r="21599" spans="5:5" x14ac:dyDescent="0.3">
      <c r="E21599"/>
    </row>
    <row r="21600" spans="5:5" x14ac:dyDescent="0.3">
      <c r="E21600"/>
    </row>
    <row r="21601" spans="5:5" x14ac:dyDescent="0.3">
      <c r="E21601"/>
    </row>
    <row r="21602" spans="5:5" x14ac:dyDescent="0.3">
      <c r="E21602"/>
    </row>
    <row r="21603" spans="5:5" x14ac:dyDescent="0.3">
      <c r="E21603"/>
    </row>
    <row r="21604" spans="5:5" x14ac:dyDescent="0.3">
      <c r="E21604"/>
    </row>
    <row r="21605" spans="5:5" x14ac:dyDescent="0.3">
      <c r="E21605"/>
    </row>
    <row r="21606" spans="5:5" x14ac:dyDescent="0.3">
      <c r="E21606"/>
    </row>
    <row r="21607" spans="5:5" x14ac:dyDescent="0.3">
      <c r="E21607"/>
    </row>
    <row r="21608" spans="5:5" x14ac:dyDescent="0.3">
      <c r="E21608"/>
    </row>
    <row r="21609" spans="5:5" x14ac:dyDescent="0.3">
      <c r="E21609"/>
    </row>
    <row r="21610" spans="5:5" x14ac:dyDescent="0.3">
      <c r="E21610"/>
    </row>
    <row r="21611" spans="5:5" x14ac:dyDescent="0.3">
      <c r="E21611"/>
    </row>
    <row r="21612" spans="5:5" x14ac:dyDescent="0.3">
      <c r="E21612"/>
    </row>
    <row r="21613" spans="5:5" x14ac:dyDescent="0.3">
      <c r="E21613"/>
    </row>
    <row r="21614" spans="5:5" x14ac:dyDescent="0.3">
      <c r="E21614"/>
    </row>
    <row r="21615" spans="5:5" x14ac:dyDescent="0.3">
      <c r="E21615"/>
    </row>
    <row r="21616" spans="5:5" x14ac:dyDescent="0.3">
      <c r="E21616"/>
    </row>
    <row r="21617" spans="5:5" x14ac:dyDescent="0.3">
      <c r="E21617"/>
    </row>
    <row r="21618" spans="5:5" x14ac:dyDescent="0.3">
      <c r="E21618"/>
    </row>
    <row r="21619" spans="5:5" x14ac:dyDescent="0.3">
      <c r="E21619"/>
    </row>
    <row r="21620" spans="5:5" x14ac:dyDescent="0.3">
      <c r="E21620"/>
    </row>
    <row r="21621" spans="5:5" x14ac:dyDescent="0.3">
      <c r="E21621"/>
    </row>
    <row r="21622" spans="5:5" x14ac:dyDescent="0.3">
      <c r="E21622"/>
    </row>
    <row r="21623" spans="5:5" x14ac:dyDescent="0.3">
      <c r="E21623"/>
    </row>
    <row r="21624" spans="5:5" x14ac:dyDescent="0.3">
      <c r="E21624"/>
    </row>
    <row r="21625" spans="5:5" x14ac:dyDescent="0.3">
      <c r="E21625"/>
    </row>
    <row r="21626" spans="5:5" x14ac:dyDescent="0.3">
      <c r="E21626"/>
    </row>
    <row r="21627" spans="5:5" x14ac:dyDescent="0.3">
      <c r="E21627"/>
    </row>
    <row r="21628" spans="5:5" x14ac:dyDescent="0.3">
      <c r="E21628"/>
    </row>
    <row r="21629" spans="5:5" x14ac:dyDescent="0.3">
      <c r="E21629"/>
    </row>
    <row r="21630" spans="5:5" x14ac:dyDescent="0.3">
      <c r="E21630"/>
    </row>
    <row r="21631" spans="5:5" x14ac:dyDescent="0.3">
      <c r="E21631"/>
    </row>
    <row r="21632" spans="5:5" x14ac:dyDescent="0.3">
      <c r="E21632"/>
    </row>
    <row r="21633" spans="5:5" x14ac:dyDescent="0.3">
      <c r="E21633"/>
    </row>
    <row r="21634" spans="5:5" x14ac:dyDescent="0.3">
      <c r="E21634"/>
    </row>
    <row r="21635" spans="5:5" x14ac:dyDescent="0.3">
      <c r="E21635"/>
    </row>
    <row r="21636" spans="5:5" x14ac:dyDescent="0.3">
      <c r="E21636"/>
    </row>
    <row r="21637" spans="5:5" x14ac:dyDescent="0.3">
      <c r="E21637"/>
    </row>
    <row r="21638" spans="5:5" x14ac:dyDescent="0.3">
      <c r="E21638"/>
    </row>
    <row r="21639" spans="5:5" x14ac:dyDescent="0.3">
      <c r="E21639"/>
    </row>
    <row r="21640" spans="5:5" x14ac:dyDescent="0.3">
      <c r="E21640"/>
    </row>
    <row r="21641" spans="5:5" x14ac:dyDescent="0.3">
      <c r="E21641"/>
    </row>
    <row r="21642" spans="5:5" x14ac:dyDescent="0.3">
      <c r="E21642"/>
    </row>
    <row r="21643" spans="5:5" x14ac:dyDescent="0.3">
      <c r="E21643"/>
    </row>
    <row r="21644" spans="5:5" x14ac:dyDescent="0.3">
      <c r="E21644"/>
    </row>
    <row r="21645" spans="5:5" x14ac:dyDescent="0.3">
      <c r="E21645"/>
    </row>
    <row r="21646" spans="5:5" x14ac:dyDescent="0.3">
      <c r="E21646"/>
    </row>
    <row r="21647" spans="5:5" x14ac:dyDescent="0.3">
      <c r="E21647"/>
    </row>
    <row r="21648" spans="5:5" x14ac:dyDescent="0.3">
      <c r="E21648"/>
    </row>
    <row r="21649" spans="5:5" x14ac:dyDescent="0.3">
      <c r="E21649"/>
    </row>
    <row r="21650" spans="5:5" x14ac:dyDescent="0.3">
      <c r="E21650"/>
    </row>
    <row r="21651" spans="5:5" x14ac:dyDescent="0.3">
      <c r="E21651"/>
    </row>
    <row r="21652" spans="5:5" x14ac:dyDescent="0.3">
      <c r="E21652"/>
    </row>
    <row r="21653" spans="5:5" x14ac:dyDescent="0.3">
      <c r="E21653"/>
    </row>
    <row r="21654" spans="5:5" x14ac:dyDescent="0.3">
      <c r="E21654"/>
    </row>
    <row r="21655" spans="5:5" x14ac:dyDescent="0.3">
      <c r="E21655"/>
    </row>
    <row r="21656" spans="5:5" x14ac:dyDescent="0.3">
      <c r="E21656"/>
    </row>
    <row r="21657" spans="5:5" x14ac:dyDescent="0.3">
      <c r="E21657"/>
    </row>
    <row r="21658" spans="5:5" x14ac:dyDescent="0.3">
      <c r="E21658"/>
    </row>
    <row r="21659" spans="5:5" x14ac:dyDescent="0.3">
      <c r="E21659"/>
    </row>
    <row r="21660" spans="5:5" x14ac:dyDescent="0.3">
      <c r="E21660"/>
    </row>
    <row r="21661" spans="5:5" x14ac:dyDescent="0.3">
      <c r="E21661"/>
    </row>
    <row r="21662" spans="5:5" x14ac:dyDescent="0.3">
      <c r="E21662"/>
    </row>
    <row r="21663" spans="5:5" x14ac:dyDescent="0.3">
      <c r="E21663"/>
    </row>
    <row r="21664" spans="5:5" x14ac:dyDescent="0.3">
      <c r="E21664"/>
    </row>
    <row r="21665" spans="5:5" x14ac:dyDescent="0.3">
      <c r="E21665"/>
    </row>
    <row r="21666" spans="5:5" x14ac:dyDescent="0.3">
      <c r="E21666"/>
    </row>
    <row r="21667" spans="5:5" x14ac:dyDescent="0.3">
      <c r="E21667"/>
    </row>
    <row r="21668" spans="5:5" x14ac:dyDescent="0.3">
      <c r="E21668"/>
    </row>
    <row r="21669" spans="5:5" x14ac:dyDescent="0.3">
      <c r="E21669"/>
    </row>
    <row r="21670" spans="5:5" x14ac:dyDescent="0.3">
      <c r="E21670"/>
    </row>
    <row r="21671" spans="5:5" x14ac:dyDescent="0.3">
      <c r="E21671"/>
    </row>
    <row r="21672" spans="5:5" x14ac:dyDescent="0.3">
      <c r="E21672"/>
    </row>
    <row r="21673" spans="5:5" x14ac:dyDescent="0.3">
      <c r="E21673"/>
    </row>
    <row r="21674" spans="5:5" x14ac:dyDescent="0.3">
      <c r="E21674"/>
    </row>
    <row r="21675" spans="5:5" x14ac:dyDescent="0.3">
      <c r="E21675"/>
    </row>
    <row r="21676" spans="5:5" x14ac:dyDescent="0.3">
      <c r="E21676"/>
    </row>
    <row r="21677" spans="5:5" x14ac:dyDescent="0.3">
      <c r="E21677"/>
    </row>
    <row r="21678" spans="5:5" x14ac:dyDescent="0.3">
      <c r="E21678"/>
    </row>
    <row r="21679" spans="5:5" x14ac:dyDescent="0.3">
      <c r="E21679"/>
    </row>
    <row r="21680" spans="5:5" x14ac:dyDescent="0.3">
      <c r="E21680"/>
    </row>
    <row r="21681" spans="5:5" x14ac:dyDescent="0.3">
      <c r="E21681"/>
    </row>
    <row r="21682" spans="5:5" x14ac:dyDescent="0.3">
      <c r="E21682"/>
    </row>
    <row r="21683" spans="5:5" x14ac:dyDescent="0.3">
      <c r="E21683"/>
    </row>
    <row r="21684" spans="5:5" x14ac:dyDescent="0.3">
      <c r="E21684"/>
    </row>
    <row r="21685" spans="5:5" x14ac:dyDescent="0.3">
      <c r="E21685"/>
    </row>
    <row r="21686" spans="5:5" x14ac:dyDescent="0.3">
      <c r="E21686"/>
    </row>
    <row r="21687" spans="5:5" x14ac:dyDescent="0.3">
      <c r="E21687"/>
    </row>
    <row r="21688" spans="5:5" x14ac:dyDescent="0.3">
      <c r="E21688"/>
    </row>
    <row r="21689" spans="5:5" x14ac:dyDescent="0.3">
      <c r="E21689"/>
    </row>
    <row r="21690" spans="5:5" x14ac:dyDescent="0.3">
      <c r="E21690"/>
    </row>
    <row r="21691" spans="5:5" x14ac:dyDescent="0.3">
      <c r="E21691"/>
    </row>
    <row r="21692" spans="5:5" x14ac:dyDescent="0.3">
      <c r="E21692"/>
    </row>
    <row r="21693" spans="5:5" x14ac:dyDescent="0.3">
      <c r="E21693"/>
    </row>
    <row r="21694" spans="5:5" x14ac:dyDescent="0.3">
      <c r="E21694"/>
    </row>
    <row r="21695" spans="5:5" x14ac:dyDescent="0.3">
      <c r="E21695"/>
    </row>
    <row r="21696" spans="5:5" x14ac:dyDescent="0.3">
      <c r="E21696"/>
    </row>
    <row r="21697" spans="5:5" x14ac:dyDescent="0.3">
      <c r="E21697"/>
    </row>
    <row r="21698" spans="5:5" x14ac:dyDescent="0.3">
      <c r="E21698"/>
    </row>
    <row r="21699" spans="5:5" x14ac:dyDescent="0.3">
      <c r="E21699"/>
    </row>
    <row r="21700" spans="5:5" x14ac:dyDescent="0.3">
      <c r="E21700"/>
    </row>
    <row r="21701" spans="5:5" x14ac:dyDescent="0.3">
      <c r="E21701"/>
    </row>
    <row r="21702" spans="5:5" x14ac:dyDescent="0.3">
      <c r="E21702"/>
    </row>
    <row r="21703" spans="5:5" x14ac:dyDescent="0.3">
      <c r="E21703"/>
    </row>
    <row r="21704" spans="5:5" x14ac:dyDescent="0.3">
      <c r="E21704"/>
    </row>
    <row r="21705" spans="5:5" x14ac:dyDescent="0.3">
      <c r="E21705"/>
    </row>
    <row r="21706" spans="5:5" x14ac:dyDescent="0.3">
      <c r="E21706"/>
    </row>
    <row r="21707" spans="5:5" x14ac:dyDescent="0.3">
      <c r="E21707"/>
    </row>
    <row r="21708" spans="5:5" x14ac:dyDescent="0.3">
      <c r="E21708"/>
    </row>
    <row r="21709" spans="5:5" x14ac:dyDescent="0.3">
      <c r="E21709"/>
    </row>
    <row r="21710" spans="5:5" x14ac:dyDescent="0.3">
      <c r="E21710"/>
    </row>
    <row r="21711" spans="5:5" x14ac:dyDescent="0.3">
      <c r="E21711"/>
    </row>
    <row r="21712" spans="5:5" x14ac:dyDescent="0.3">
      <c r="E21712"/>
    </row>
    <row r="21713" spans="5:5" x14ac:dyDescent="0.3">
      <c r="E21713"/>
    </row>
    <row r="21714" spans="5:5" x14ac:dyDescent="0.3">
      <c r="E21714"/>
    </row>
    <row r="21715" spans="5:5" x14ac:dyDescent="0.3">
      <c r="E21715"/>
    </row>
    <row r="21716" spans="5:5" x14ac:dyDescent="0.3">
      <c r="E21716"/>
    </row>
    <row r="21717" spans="5:5" x14ac:dyDescent="0.3">
      <c r="E21717"/>
    </row>
    <row r="21718" spans="5:5" x14ac:dyDescent="0.3">
      <c r="E21718"/>
    </row>
    <row r="21719" spans="5:5" x14ac:dyDescent="0.3">
      <c r="E21719"/>
    </row>
    <row r="21720" spans="5:5" x14ac:dyDescent="0.3">
      <c r="E21720"/>
    </row>
    <row r="21721" spans="5:5" x14ac:dyDescent="0.3">
      <c r="E21721"/>
    </row>
    <row r="21722" spans="5:5" x14ac:dyDescent="0.3">
      <c r="E21722"/>
    </row>
    <row r="21723" spans="5:5" x14ac:dyDescent="0.3">
      <c r="E21723"/>
    </row>
    <row r="21724" spans="5:5" x14ac:dyDescent="0.3">
      <c r="E21724"/>
    </row>
    <row r="21725" spans="5:5" x14ac:dyDescent="0.3">
      <c r="E21725"/>
    </row>
    <row r="21726" spans="5:5" x14ac:dyDescent="0.3">
      <c r="E21726"/>
    </row>
    <row r="21727" spans="5:5" x14ac:dyDescent="0.3">
      <c r="E21727"/>
    </row>
    <row r="21728" spans="5:5" x14ac:dyDescent="0.3">
      <c r="E21728"/>
    </row>
    <row r="21729" spans="5:5" x14ac:dyDescent="0.3">
      <c r="E21729"/>
    </row>
    <row r="21730" spans="5:5" x14ac:dyDescent="0.3">
      <c r="E21730"/>
    </row>
    <row r="21731" spans="5:5" x14ac:dyDescent="0.3">
      <c r="E21731"/>
    </row>
    <row r="21732" spans="5:5" x14ac:dyDescent="0.3">
      <c r="E21732"/>
    </row>
    <row r="21733" spans="5:5" x14ac:dyDescent="0.3">
      <c r="E21733"/>
    </row>
    <row r="21734" spans="5:5" x14ac:dyDescent="0.3">
      <c r="E21734"/>
    </row>
    <row r="21735" spans="5:5" x14ac:dyDescent="0.3">
      <c r="E21735"/>
    </row>
    <row r="21736" spans="5:5" x14ac:dyDescent="0.3">
      <c r="E21736"/>
    </row>
    <row r="21737" spans="5:5" x14ac:dyDescent="0.3">
      <c r="E21737"/>
    </row>
    <row r="21738" spans="5:5" x14ac:dyDescent="0.3">
      <c r="E21738"/>
    </row>
    <row r="21739" spans="5:5" x14ac:dyDescent="0.3">
      <c r="E21739"/>
    </row>
    <row r="21740" spans="5:5" x14ac:dyDescent="0.3">
      <c r="E21740"/>
    </row>
    <row r="21741" spans="5:5" x14ac:dyDescent="0.3">
      <c r="E21741"/>
    </row>
    <row r="21742" spans="5:5" x14ac:dyDescent="0.3">
      <c r="E21742"/>
    </row>
    <row r="21743" spans="5:5" x14ac:dyDescent="0.3">
      <c r="E21743"/>
    </row>
    <row r="21744" spans="5:5" x14ac:dyDescent="0.3">
      <c r="E21744"/>
    </row>
    <row r="21745" spans="5:5" x14ac:dyDescent="0.3">
      <c r="E21745"/>
    </row>
    <row r="21746" spans="5:5" x14ac:dyDescent="0.3">
      <c r="E21746"/>
    </row>
    <row r="21747" spans="5:5" x14ac:dyDescent="0.3">
      <c r="E21747"/>
    </row>
    <row r="21748" spans="5:5" x14ac:dyDescent="0.3">
      <c r="E21748"/>
    </row>
    <row r="21749" spans="5:5" x14ac:dyDescent="0.3">
      <c r="E21749"/>
    </row>
    <row r="21750" spans="5:5" x14ac:dyDescent="0.3">
      <c r="E21750"/>
    </row>
    <row r="21751" spans="5:5" x14ac:dyDescent="0.3">
      <c r="E21751"/>
    </row>
    <row r="21752" spans="5:5" x14ac:dyDescent="0.3">
      <c r="E21752"/>
    </row>
    <row r="21753" spans="5:5" x14ac:dyDescent="0.3">
      <c r="E21753"/>
    </row>
    <row r="21754" spans="5:5" x14ac:dyDescent="0.3">
      <c r="E21754"/>
    </row>
    <row r="21755" spans="5:5" x14ac:dyDescent="0.3">
      <c r="E21755"/>
    </row>
    <row r="21756" spans="5:5" x14ac:dyDescent="0.3">
      <c r="E21756"/>
    </row>
    <row r="21757" spans="5:5" x14ac:dyDescent="0.3">
      <c r="E21757"/>
    </row>
    <row r="21758" spans="5:5" x14ac:dyDescent="0.3">
      <c r="E21758"/>
    </row>
    <row r="21759" spans="5:5" x14ac:dyDescent="0.3">
      <c r="E21759"/>
    </row>
    <row r="21760" spans="5:5" x14ac:dyDescent="0.3">
      <c r="E21760"/>
    </row>
    <row r="21761" spans="5:5" x14ac:dyDescent="0.3">
      <c r="E21761"/>
    </row>
    <row r="21762" spans="5:5" x14ac:dyDescent="0.3">
      <c r="E21762"/>
    </row>
    <row r="21763" spans="5:5" x14ac:dyDescent="0.3">
      <c r="E21763"/>
    </row>
    <row r="21764" spans="5:5" x14ac:dyDescent="0.3">
      <c r="E21764"/>
    </row>
    <row r="21765" spans="5:5" x14ac:dyDescent="0.3">
      <c r="E21765"/>
    </row>
    <row r="21766" spans="5:5" x14ac:dyDescent="0.3">
      <c r="E21766"/>
    </row>
    <row r="21767" spans="5:5" x14ac:dyDescent="0.3">
      <c r="E21767"/>
    </row>
    <row r="21768" spans="5:5" x14ac:dyDescent="0.3">
      <c r="E21768"/>
    </row>
    <row r="21769" spans="5:5" x14ac:dyDescent="0.3">
      <c r="E21769"/>
    </row>
    <row r="21770" spans="5:5" x14ac:dyDescent="0.3">
      <c r="E21770"/>
    </row>
    <row r="21771" spans="5:5" x14ac:dyDescent="0.3">
      <c r="E21771"/>
    </row>
    <row r="21772" spans="5:5" x14ac:dyDescent="0.3">
      <c r="E21772"/>
    </row>
    <row r="21773" spans="5:5" x14ac:dyDescent="0.3">
      <c r="E21773"/>
    </row>
    <row r="21774" spans="5:5" x14ac:dyDescent="0.3">
      <c r="E21774"/>
    </row>
    <row r="21775" spans="5:5" x14ac:dyDescent="0.3">
      <c r="E21775"/>
    </row>
    <row r="21776" spans="5:5" x14ac:dyDescent="0.3">
      <c r="E21776"/>
    </row>
    <row r="21777" spans="5:5" x14ac:dyDescent="0.3">
      <c r="E21777"/>
    </row>
    <row r="21778" spans="5:5" x14ac:dyDescent="0.3">
      <c r="E21778"/>
    </row>
    <row r="21779" spans="5:5" x14ac:dyDescent="0.3">
      <c r="E21779"/>
    </row>
    <row r="21780" spans="5:5" x14ac:dyDescent="0.3">
      <c r="E21780"/>
    </row>
    <row r="21781" spans="5:5" x14ac:dyDescent="0.3">
      <c r="E21781"/>
    </row>
    <row r="21782" spans="5:5" x14ac:dyDescent="0.3">
      <c r="E21782"/>
    </row>
    <row r="21783" spans="5:5" x14ac:dyDescent="0.3">
      <c r="E21783"/>
    </row>
    <row r="21784" spans="5:5" x14ac:dyDescent="0.3">
      <c r="E21784"/>
    </row>
    <row r="21785" spans="5:5" x14ac:dyDescent="0.3">
      <c r="E21785"/>
    </row>
    <row r="21786" spans="5:5" x14ac:dyDescent="0.3">
      <c r="E21786"/>
    </row>
    <row r="21787" spans="5:5" x14ac:dyDescent="0.3">
      <c r="E21787"/>
    </row>
    <row r="21788" spans="5:5" x14ac:dyDescent="0.3">
      <c r="E21788"/>
    </row>
    <row r="21789" spans="5:5" x14ac:dyDescent="0.3">
      <c r="E21789"/>
    </row>
    <row r="21790" spans="5:5" x14ac:dyDescent="0.3">
      <c r="E21790"/>
    </row>
    <row r="21791" spans="5:5" x14ac:dyDescent="0.3">
      <c r="E21791"/>
    </row>
    <row r="21792" spans="5:5" x14ac:dyDescent="0.3">
      <c r="E21792"/>
    </row>
    <row r="21793" spans="5:5" x14ac:dyDescent="0.3">
      <c r="E21793"/>
    </row>
    <row r="21794" spans="5:5" x14ac:dyDescent="0.3">
      <c r="E21794"/>
    </row>
    <row r="21795" spans="5:5" x14ac:dyDescent="0.3">
      <c r="E21795"/>
    </row>
    <row r="21796" spans="5:5" x14ac:dyDescent="0.3">
      <c r="E21796"/>
    </row>
    <row r="21797" spans="5:5" x14ac:dyDescent="0.3">
      <c r="E21797"/>
    </row>
    <row r="21798" spans="5:5" x14ac:dyDescent="0.3">
      <c r="E21798"/>
    </row>
    <row r="21799" spans="5:5" x14ac:dyDescent="0.3">
      <c r="E21799"/>
    </row>
    <row r="21800" spans="5:5" x14ac:dyDescent="0.3">
      <c r="E21800"/>
    </row>
    <row r="21801" spans="5:5" x14ac:dyDescent="0.3">
      <c r="E21801"/>
    </row>
    <row r="21802" spans="5:5" x14ac:dyDescent="0.3">
      <c r="E21802"/>
    </row>
    <row r="21803" spans="5:5" x14ac:dyDescent="0.3">
      <c r="E21803"/>
    </row>
    <row r="21804" spans="5:5" x14ac:dyDescent="0.3">
      <c r="E21804"/>
    </row>
    <row r="21805" spans="5:5" x14ac:dyDescent="0.3">
      <c r="E21805"/>
    </row>
    <row r="21806" spans="5:5" x14ac:dyDescent="0.3">
      <c r="E21806"/>
    </row>
    <row r="21807" spans="5:5" x14ac:dyDescent="0.3">
      <c r="E21807"/>
    </row>
    <row r="21808" spans="5:5" x14ac:dyDescent="0.3">
      <c r="E21808"/>
    </row>
    <row r="21809" spans="5:5" x14ac:dyDescent="0.3">
      <c r="E21809"/>
    </row>
    <row r="21810" spans="5:5" x14ac:dyDescent="0.3">
      <c r="E21810"/>
    </row>
    <row r="21811" spans="5:5" x14ac:dyDescent="0.3">
      <c r="E21811"/>
    </row>
    <row r="21812" spans="5:5" x14ac:dyDescent="0.3">
      <c r="E21812"/>
    </row>
    <row r="21813" spans="5:5" x14ac:dyDescent="0.3">
      <c r="E21813"/>
    </row>
    <row r="21814" spans="5:5" x14ac:dyDescent="0.3">
      <c r="E21814"/>
    </row>
    <row r="21815" spans="5:5" x14ac:dyDescent="0.3">
      <c r="E21815"/>
    </row>
    <row r="21816" spans="5:5" x14ac:dyDescent="0.3">
      <c r="E21816"/>
    </row>
    <row r="21817" spans="5:5" x14ac:dyDescent="0.3">
      <c r="E21817"/>
    </row>
    <row r="21818" spans="5:5" x14ac:dyDescent="0.3">
      <c r="E21818"/>
    </row>
    <row r="21819" spans="5:5" x14ac:dyDescent="0.3">
      <c r="E21819"/>
    </row>
    <row r="21820" spans="5:5" x14ac:dyDescent="0.3">
      <c r="E21820"/>
    </row>
    <row r="21821" spans="5:5" x14ac:dyDescent="0.3">
      <c r="E21821"/>
    </row>
    <row r="21822" spans="5:5" x14ac:dyDescent="0.3">
      <c r="E21822"/>
    </row>
    <row r="21823" spans="5:5" x14ac:dyDescent="0.3">
      <c r="E21823"/>
    </row>
    <row r="21824" spans="5:5" x14ac:dyDescent="0.3">
      <c r="E21824"/>
    </row>
    <row r="21825" spans="5:5" x14ac:dyDescent="0.3">
      <c r="E21825"/>
    </row>
    <row r="21826" spans="5:5" x14ac:dyDescent="0.3">
      <c r="E21826"/>
    </row>
    <row r="21827" spans="5:5" x14ac:dyDescent="0.3">
      <c r="E21827"/>
    </row>
    <row r="21828" spans="5:5" x14ac:dyDescent="0.3">
      <c r="E21828"/>
    </row>
    <row r="21829" spans="5:5" x14ac:dyDescent="0.3">
      <c r="E21829"/>
    </row>
    <row r="21830" spans="5:5" x14ac:dyDescent="0.3">
      <c r="E21830"/>
    </row>
    <row r="21831" spans="5:5" x14ac:dyDescent="0.3">
      <c r="E21831"/>
    </row>
    <row r="21832" spans="5:5" x14ac:dyDescent="0.3">
      <c r="E21832"/>
    </row>
    <row r="21833" spans="5:5" x14ac:dyDescent="0.3">
      <c r="E21833"/>
    </row>
    <row r="21834" spans="5:5" x14ac:dyDescent="0.3">
      <c r="E21834"/>
    </row>
    <row r="21835" spans="5:5" x14ac:dyDescent="0.3">
      <c r="E21835"/>
    </row>
    <row r="21836" spans="5:5" x14ac:dyDescent="0.3">
      <c r="E21836"/>
    </row>
    <row r="21837" spans="5:5" x14ac:dyDescent="0.3">
      <c r="E21837"/>
    </row>
    <row r="21838" spans="5:5" x14ac:dyDescent="0.3">
      <c r="E21838"/>
    </row>
    <row r="21839" spans="5:5" x14ac:dyDescent="0.3">
      <c r="E21839"/>
    </row>
    <row r="21840" spans="5:5" x14ac:dyDescent="0.3">
      <c r="E21840"/>
    </row>
    <row r="21841" spans="5:5" x14ac:dyDescent="0.3">
      <c r="E21841"/>
    </row>
    <row r="21842" spans="5:5" x14ac:dyDescent="0.3">
      <c r="E21842"/>
    </row>
    <row r="21843" spans="5:5" x14ac:dyDescent="0.3">
      <c r="E21843"/>
    </row>
    <row r="21844" spans="5:5" x14ac:dyDescent="0.3">
      <c r="E21844"/>
    </row>
    <row r="21845" spans="5:5" x14ac:dyDescent="0.3">
      <c r="E21845"/>
    </row>
    <row r="21846" spans="5:5" x14ac:dyDescent="0.3">
      <c r="E21846"/>
    </row>
    <row r="21847" spans="5:5" x14ac:dyDescent="0.3">
      <c r="E21847"/>
    </row>
    <row r="21848" spans="5:5" x14ac:dyDescent="0.3">
      <c r="E21848"/>
    </row>
    <row r="21849" spans="5:5" x14ac:dyDescent="0.3">
      <c r="E21849"/>
    </row>
    <row r="21850" spans="5:5" x14ac:dyDescent="0.3">
      <c r="E21850"/>
    </row>
    <row r="21851" spans="5:5" x14ac:dyDescent="0.3">
      <c r="E21851"/>
    </row>
    <row r="21852" spans="5:5" x14ac:dyDescent="0.3">
      <c r="E21852"/>
    </row>
    <row r="21853" spans="5:5" x14ac:dyDescent="0.3">
      <c r="E21853"/>
    </row>
    <row r="21854" spans="5:5" x14ac:dyDescent="0.3">
      <c r="E21854"/>
    </row>
    <row r="21855" spans="5:5" x14ac:dyDescent="0.3">
      <c r="E21855"/>
    </row>
    <row r="21856" spans="5:5" x14ac:dyDescent="0.3">
      <c r="E21856"/>
    </row>
    <row r="21857" spans="5:5" x14ac:dyDescent="0.3">
      <c r="E21857"/>
    </row>
    <row r="21858" spans="5:5" x14ac:dyDescent="0.3">
      <c r="E21858"/>
    </row>
    <row r="21859" spans="5:5" x14ac:dyDescent="0.3">
      <c r="E21859"/>
    </row>
    <row r="21860" spans="5:5" x14ac:dyDescent="0.3">
      <c r="E21860"/>
    </row>
    <row r="21861" spans="5:5" x14ac:dyDescent="0.3">
      <c r="E21861"/>
    </row>
    <row r="21862" spans="5:5" x14ac:dyDescent="0.3">
      <c r="E21862"/>
    </row>
    <row r="21863" spans="5:5" x14ac:dyDescent="0.3">
      <c r="E21863"/>
    </row>
    <row r="21864" spans="5:5" x14ac:dyDescent="0.3">
      <c r="E21864"/>
    </row>
    <row r="21865" spans="5:5" x14ac:dyDescent="0.3">
      <c r="E21865"/>
    </row>
    <row r="21866" spans="5:5" x14ac:dyDescent="0.3">
      <c r="E21866"/>
    </row>
    <row r="21867" spans="5:5" x14ac:dyDescent="0.3">
      <c r="E21867"/>
    </row>
    <row r="21868" spans="5:5" x14ac:dyDescent="0.3">
      <c r="E21868"/>
    </row>
    <row r="21869" spans="5:5" x14ac:dyDescent="0.3">
      <c r="E21869"/>
    </row>
    <row r="21870" spans="5:5" x14ac:dyDescent="0.3">
      <c r="E21870"/>
    </row>
    <row r="21871" spans="5:5" x14ac:dyDescent="0.3">
      <c r="E21871"/>
    </row>
    <row r="21872" spans="5:5" x14ac:dyDescent="0.3">
      <c r="E21872"/>
    </row>
    <row r="21873" spans="5:5" x14ac:dyDescent="0.3">
      <c r="E21873"/>
    </row>
    <row r="21874" spans="5:5" x14ac:dyDescent="0.3">
      <c r="E21874"/>
    </row>
    <row r="21875" spans="5:5" x14ac:dyDescent="0.3">
      <c r="E21875"/>
    </row>
    <row r="21876" spans="5:5" x14ac:dyDescent="0.3">
      <c r="E21876"/>
    </row>
    <row r="21877" spans="5:5" x14ac:dyDescent="0.3">
      <c r="E21877"/>
    </row>
    <row r="21878" spans="5:5" x14ac:dyDescent="0.3">
      <c r="E21878"/>
    </row>
    <row r="21879" spans="5:5" x14ac:dyDescent="0.3">
      <c r="E21879"/>
    </row>
    <row r="21880" spans="5:5" x14ac:dyDescent="0.3">
      <c r="E21880"/>
    </row>
    <row r="21881" spans="5:5" x14ac:dyDescent="0.3">
      <c r="E21881"/>
    </row>
    <row r="21882" spans="5:5" x14ac:dyDescent="0.3">
      <c r="E21882"/>
    </row>
    <row r="21883" spans="5:5" x14ac:dyDescent="0.3">
      <c r="E21883"/>
    </row>
    <row r="21884" spans="5:5" x14ac:dyDescent="0.3">
      <c r="E21884"/>
    </row>
    <row r="21885" spans="5:5" x14ac:dyDescent="0.3">
      <c r="E21885"/>
    </row>
    <row r="21886" spans="5:5" x14ac:dyDescent="0.3">
      <c r="E21886"/>
    </row>
    <row r="21887" spans="5:5" x14ac:dyDescent="0.3">
      <c r="E21887"/>
    </row>
    <row r="21888" spans="5:5" x14ac:dyDescent="0.3">
      <c r="E21888"/>
    </row>
    <row r="21889" spans="5:5" x14ac:dyDescent="0.3">
      <c r="E21889"/>
    </row>
    <row r="21890" spans="5:5" x14ac:dyDescent="0.3">
      <c r="E21890"/>
    </row>
    <row r="21891" spans="5:5" x14ac:dyDescent="0.3">
      <c r="E21891"/>
    </row>
    <row r="21892" spans="5:5" x14ac:dyDescent="0.3">
      <c r="E21892"/>
    </row>
    <row r="21893" spans="5:5" x14ac:dyDescent="0.3">
      <c r="E21893"/>
    </row>
    <row r="21894" spans="5:5" x14ac:dyDescent="0.3">
      <c r="E21894"/>
    </row>
    <row r="21895" spans="5:5" x14ac:dyDescent="0.3">
      <c r="E21895"/>
    </row>
    <row r="21896" spans="5:5" x14ac:dyDescent="0.3">
      <c r="E21896"/>
    </row>
    <row r="21897" spans="5:5" x14ac:dyDescent="0.3">
      <c r="E21897"/>
    </row>
    <row r="21898" spans="5:5" x14ac:dyDescent="0.3">
      <c r="E21898"/>
    </row>
    <row r="21899" spans="5:5" x14ac:dyDescent="0.3">
      <c r="E21899"/>
    </row>
    <row r="21900" spans="5:5" x14ac:dyDescent="0.3">
      <c r="E21900"/>
    </row>
    <row r="21901" spans="5:5" x14ac:dyDescent="0.3">
      <c r="E21901"/>
    </row>
    <row r="21902" spans="5:5" x14ac:dyDescent="0.3">
      <c r="E21902"/>
    </row>
    <row r="21903" spans="5:5" x14ac:dyDescent="0.3">
      <c r="E21903"/>
    </row>
    <row r="21904" spans="5:5" x14ac:dyDescent="0.3">
      <c r="E21904"/>
    </row>
    <row r="21905" spans="5:5" x14ac:dyDescent="0.3">
      <c r="E21905"/>
    </row>
    <row r="21906" spans="5:5" x14ac:dyDescent="0.3">
      <c r="E21906"/>
    </row>
    <row r="21907" spans="5:5" x14ac:dyDescent="0.3">
      <c r="E21907"/>
    </row>
    <row r="21908" spans="5:5" x14ac:dyDescent="0.3">
      <c r="E21908"/>
    </row>
    <row r="21909" spans="5:5" x14ac:dyDescent="0.3">
      <c r="E21909"/>
    </row>
    <row r="21910" spans="5:5" x14ac:dyDescent="0.3">
      <c r="E21910"/>
    </row>
    <row r="21911" spans="5:5" x14ac:dyDescent="0.3">
      <c r="E21911"/>
    </row>
    <row r="21912" spans="5:5" x14ac:dyDescent="0.3">
      <c r="E21912"/>
    </row>
    <row r="21913" spans="5:5" x14ac:dyDescent="0.3">
      <c r="E21913"/>
    </row>
    <row r="21914" spans="5:5" x14ac:dyDescent="0.3">
      <c r="E21914"/>
    </row>
    <row r="21915" spans="5:5" x14ac:dyDescent="0.3">
      <c r="E21915"/>
    </row>
    <row r="21916" spans="5:5" x14ac:dyDescent="0.3">
      <c r="E21916"/>
    </row>
    <row r="21917" spans="5:5" x14ac:dyDescent="0.3">
      <c r="E21917"/>
    </row>
    <row r="21918" spans="5:5" x14ac:dyDescent="0.3">
      <c r="E21918"/>
    </row>
    <row r="21919" spans="5:5" x14ac:dyDescent="0.3">
      <c r="E21919"/>
    </row>
    <row r="21920" spans="5:5" x14ac:dyDescent="0.3">
      <c r="E21920"/>
    </row>
    <row r="21921" spans="5:5" x14ac:dyDescent="0.3">
      <c r="E21921"/>
    </row>
    <row r="21922" spans="5:5" x14ac:dyDescent="0.3">
      <c r="E21922"/>
    </row>
    <row r="21923" spans="5:5" x14ac:dyDescent="0.3">
      <c r="E21923"/>
    </row>
    <row r="21924" spans="5:5" x14ac:dyDescent="0.3">
      <c r="E21924"/>
    </row>
    <row r="21925" spans="5:5" x14ac:dyDescent="0.3">
      <c r="E21925"/>
    </row>
    <row r="21926" spans="5:5" x14ac:dyDescent="0.3">
      <c r="E21926"/>
    </row>
    <row r="21927" spans="5:5" x14ac:dyDescent="0.3">
      <c r="E21927"/>
    </row>
    <row r="21928" spans="5:5" x14ac:dyDescent="0.3">
      <c r="E21928"/>
    </row>
    <row r="21929" spans="5:5" x14ac:dyDescent="0.3">
      <c r="E21929"/>
    </row>
    <row r="21930" spans="5:5" x14ac:dyDescent="0.3">
      <c r="E21930"/>
    </row>
    <row r="21931" spans="5:5" x14ac:dyDescent="0.3">
      <c r="E21931"/>
    </row>
    <row r="21932" spans="5:5" x14ac:dyDescent="0.3">
      <c r="E21932"/>
    </row>
    <row r="21933" spans="5:5" x14ac:dyDescent="0.3">
      <c r="E21933"/>
    </row>
    <row r="21934" spans="5:5" x14ac:dyDescent="0.3">
      <c r="E21934"/>
    </row>
    <row r="21935" spans="5:5" x14ac:dyDescent="0.3">
      <c r="E21935"/>
    </row>
    <row r="21936" spans="5:5" x14ac:dyDescent="0.3">
      <c r="E21936"/>
    </row>
    <row r="21937" spans="5:5" x14ac:dyDescent="0.3">
      <c r="E21937"/>
    </row>
    <row r="21938" spans="5:5" x14ac:dyDescent="0.3">
      <c r="E21938"/>
    </row>
    <row r="21939" spans="5:5" x14ac:dyDescent="0.3">
      <c r="E21939"/>
    </row>
    <row r="21940" spans="5:5" x14ac:dyDescent="0.3">
      <c r="E21940"/>
    </row>
    <row r="21941" spans="5:5" x14ac:dyDescent="0.3">
      <c r="E21941"/>
    </row>
    <row r="21942" spans="5:5" x14ac:dyDescent="0.3">
      <c r="E21942"/>
    </row>
    <row r="21943" spans="5:5" x14ac:dyDescent="0.3">
      <c r="E21943"/>
    </row>
    <row r="21944" spans="5:5" x14ac:dyDescent="0.3">
      <c r="E21944"/>
    </row>
    <row r="21945" spans="5:5" x14ac:dyDescent="0.3">
      <c r="E21945"/>
    </row>
    <row r="21946" spans="5:5" x14ac:dyDescent="0.3">
      <c r="E21946"/>
    </row>
    <row r="21947" spans="5:5" x14ac:dyDescent="0.3">
      <c r="E21947"/>
    </row>
    <row r="21948" spans="5:5" x14ac:dyDescent="0.3">
      <c r="E21948"/>
    </row>
    <row r="21949" spans="5:5" x14ac:dyDescent="0.3">
      <c r="E21949"/>
    </row>
    <row r="21950" spans="5:5" x14ac:dyDescent="0.3">
      <c r="E21950"/>
    </row>
    <row r="21951" spans="5:5" x14ac:dyDescent="0.3">
      <c r="E21951"/>
    </row>
    <row r="21952" spans="5:5" x14ac:dyDescent="0.3">
      <c r="E21952"/>
    </row>
    <row r="21953" spans="5:5" x14ac:dyDescent="0.3">
      <c r="E21953"/>
    </row>
    <row r="21954" spans="5:5" x14ac:dyDescent="0.3">
      <c r="E21954"/>
    </row>
    <row r="21955" spans="5:5" x14ac:dyDescent="0.3">
      <c r="E21955"/>
    </row>
    <row r="21956" spans="5:5" x14ac:dyDescent="0.3">
      <c r="E21956"/>
    </row>
    <row r="21957" spans="5:5" x14ac:dyDescent="0.3">
      <c r="E21957"/>
    </row>
    <row r="21958" spans="5:5" x14ac:dyDescent="0.3">
      <c r="E21958"/>
    </row>
    <row r="21959" spans="5:5" x14ac:dyDescent="0.3">
      <c r="E21959"/>
    </row>
    <row r="21960" spans="5:5" x14ac:dyDescent="0.3">
      <c r="E21960"/>
    </row>
    <row r="21961" spans="5:5" x14ac:dyDescent="0.3">
      <c r="E21961"/>
    </row>
    <row r="21962" spans="5:5" x14ac:dyDescent="0.3">
      <c r="E21962"/>
    </row>
    <row r="21963" spans="5:5" x14ac:dyDescent="0.3">
      <c r="E21963"/>
    </row>
    <row r="21964" spans="5:5" x14ac:dyDescent="0.3">
      <c r="E21964"/>
    </row>
    <row r="21965" spans="5:5" x14ac:dyDescent="0.3">
      <c r="E21965"/>
    </row>
    <row r="21966" spans="5:5" x14ac:dyDescent="0.3">
      <c r="E21966"/>
    </row>
    <row r="21967" spans="5:5" x14ac:dyDescent="0.3">
      <c r="E21967"/>
    </row>
    <row r="21968" spans="5:5" x14ac:dyDescent="0.3">
      <c r="E21968"/>
    </row>
    <row r="21969" spans="5:5" x14ac:dyDescent="0.3">
      <c r="E21969"/>
    </row>
    <row r="21970" spans="5:5" x14ac:dyDescent="0.3">
      <c r="E21970"/>
    </row>
    <row r="21971" spans="5:5" x14ac:dyDescent="0.3">
      <c r="E21971"/>
    </row>
    <row r="21972" spans="5:5" x14ac:dyDescent="0.3">
      <c r="E21972"/>
    </row>
    <row r="21973" spans="5:5" x14ac:dyDescent="0.3">
      <c r="E21973"/>
    </row>
    <row r="21974" spans="5:5" x14ac:dyDescent="0.3">
      <c r="E21974"/>
    </row>
    <row r="21975" spans="5:5" x14ac:dyDescent="0.3">
      <c r="E21975"/>
    </row>
    <row r="21976" spans="5:5" x14ac:dyDescent="0.3">
      <c r="E21976"/>
    </row>
    <row r="21977" spans="5:5" x14ac:dyDescent="0.3">
      <c r="E21977"/>
    </row>
    <row r="21978" spans="5:5" x14ac:dyDescent="0.3">
      <c r="E21978"/>
    </row>
    <row r="21979" spans="5:5" x14ac:dyDescent="0.3">
      <c r="E21979"/>
    </row>
    <row r="21980" spans="5:5" x14ac:dyDescent="0.3">
      <c r="E21980"/>
    </row>
    <row r="21981" spans="5:5" x14ac:dyDescent="0.3">
      <c r="E21981"/>
    </row>
    <row r="21982" spans="5:5" x14ac:dyDescent="0.3">
      <c r="E21982"/>
    </row>
    <row r="21983" spans="5:5" x14ac:dyDescent="0.3">
      <c r="E21983"/>
    </row>
    <row r="21984" spans="5:5" x14ac:dyDescent="0.3">
      <c r="E21984"/>
    </row>
    <row r="21985" spans="5:5" x14ac:dyDescent="0.3">
      <c r="E21985"/>
    </row>
    <row r="21986" spans="5:5" x14ac:dyDescent="0.3">
      <c r="E21986"/>
    </row>
    <row r="21987" spans="5:5" x14ac:dyDescent="0.3">
      <c r="E21987"/>
    </row>
    <row r="21988" spans="5:5" x14ac:dyDescent="0.3">
      <c r="E21988"/>
    </row>
    <row r="21989" spans="5:5" x14ac:dyDescent="0.3">
      <c r="E21989"/>
    </row>
    <row r="21990" spans="5:5" x14ac:dyDescent="0.3">
      <c r="E21990"/>
    </row>
    <row r="21991" spans="5:5" x14ac:dyDescent="0.3">
      <c r="E21991"/>
    </row>
    <row r="21992" spans="5:5" x14ac:dyDescent="0.3">
      <c r="E21992"/>
    </row>
    <row r="21993" spans="5:5" x14ac:dyDescent="0.3">
      <c r="E21993"/>
    </row>
    <row r="21994" spans="5:5" x14ac:dyDescent="0.3">
      <c r="E21994"/>
    </row>
    <row r="21995" spans="5:5" x14ac:dyDescent="0.3">
      <c r="E21995"/>
    </row>
    <row r="21996" spans="5:5" x14ac:dyDescent="0.3">
      <c r="E21996"/>
    </row>
    <row r="21997" spans="5:5" x14ac:dyDescent="0.3">
      <c r="E21997"/>
    </row>
    <row r="21998" spans="5:5" x14ac:dyDescent="0.3">
      <c r="E21998"/>
    </row>
    <row r="21999" spans="5:5" x14ac:dyDescent="0.3">
      <c r="E21999"/>
    </row>
    <row r="22000" spans="5:5" x14ac:dyDescent="0.3">
      <c r="E22000"/>
    </row>
    <row r="22001" spans="5:5" x14ac:dyDescent="0.3">
      <c r="E22001"/>
    </row>
    <row r="22002" spans="5:5" x14ac:dyDescent="0.3">
      <c r="E22002"/>
    </row>
    <row r="22003" spans="5:5" x14ac:dyDescent="0.3">
      <c r="E22003"/>
    </row>
    <row r="22004" spans="5:5" x14ac:dyDescent="0.3">
      <c r="E22004"/>
    </row>
    <row r="22005" spans="5:5" x14ac:dyDescent="0.3">
      <c r="E22005"/>
    </row>
    <row r="22006" spans="5:5" x14ac:dyDescent="0.3">
      <c r="E22006"/>
    </row>
    <row r="22007" spans="5:5" x14ac:dyDescent="0.3">
      <c r="E22007"/>
    </row>
    <row r="22008" spans="5:5" x14ac:dyDescent="0.3">
      <c r="E22008"/>
    </row>
    <row r="22009" spans="5:5" x14ac:dyDescent="0.3">
      <c r="E22009"/>
    </row>
    <row r="22010" spans="5:5" x14ac:dyDescent="0.3">
      <c r="E22010"/>
    </row>
    <row r="22011" spans="5:5" x14ac:dyDescent="0.3">
      <c r="E22011"/>
    </row>
    <row r="22012" spans="5:5" x14ac:dyDescent="0.3">
      <c r="E22012"/>
    </row>
    <row r="22013" spans="5:5" x14ac:dyDescent="0.3">
      <c r="E22013"/>
    </row>
    <row r="22014" spans="5:5" x14ac:dyDescent="0.3">
      <c r="E22014"/>
    </row>
    <row r="22015" spans="5:5" x14ac:dyDescent="0.3">
      <c r="E22015"/>
    </row>
    <row r="22016" spans="5:5" x14ac:dyDescent="0.3">
      <c r="E22016"/>
    </row>
    <row r="22017" spans="5:5" x14ac:dyDescent="0.3">
      <c r="E22017"/>
    </row>
    <row r="22018" spans="5:5" x14ac:dyDescent="0.3">
      <c r="E22018"/>
    </row>
    <row r="22019" spans="5:5" x14ac:dyDescent="0.3">
      <c r="E22019"/>
    </row>
    <row r="22020" spans="5:5" x14ac:dyDescent="0.3">
      <c r="E22020"/>
    </row>
    <row r="22021" spans="5:5" x14ac:dyDescent="0.3">
      <c r="E22021"/>
    </row>
    <row r="22022" spans="5:5" x14ac:dyDescent="0.3">
      <c r="E22022"/>
    </row>
    <row r="22023" spans="5:5" x14ac:dyDescent="0.3">
      <c r="E22023"/>
    </row>
    <row r="22024" spans="5:5" x14ac:dyDescent="0.3">
      <c r="E22024"/>
    </row>
    <row r="22025" spans="5:5" x14ac:dyDescent="0.3">
      <c r="E22025"/>
    </row>
    <row r="22026" spans="5:5" x14ac:dyDescent="0.3">
      <c r="E22026"/>
    </row>
    <row r="22027" spans="5:5" x14ac:dyDescent="0.3">
      <c r="E22027"/>
    </row>
    <row r="22028" spans="5:5" x14ac:dyDescent="0.3">
      <c r="E22028"/>
    </row>
    <row r="22029" spans="5:5" x14ac:dyDescent="0.3">
      <c r="E22029"/>
    </row>
    <row r="22030" spans="5:5" x14ac:dyDescent="0.3">
      <c r="E22030"/>
    </row>
    <row r="22031" spans="5:5" x14ac:dyDescent="0.3">
      <c r="E22031"/>
    </row>
    <row r="22032" spans="5:5" x14ac:dyDescent="0.3">
      <c r="E22032"/>
    </row>
    <row r="22033" spans="5:5" x14ac:dyDescent="0.3">
      <c r="E22033"/>
    </row>
    <row r="22034" spans="5:5" x14ac:dyDescent="0.3">
      <c r="E22034"/>
    </row>
    <row r="22035" spans="5:5" x14ac:dyDescent="0.3">
      <c r="E22035"/>
    </row>
    <row r="22036" spans="5:5" x14ac:dyDescent="0.3">
      <c r="E22036"/>
    </row>
    <row r="22037" spans="5:5" x14ac:dyDescent="0.3">
      <c r="E22037"/>
    </row>
    <row r="22038" spans="5:5" x14ac:dyDescent="0.3">
      <c r="E22038"/>
    </row>
    <row r="22039" spans="5:5" x14ac:dyDescent="0.3">
      <c r="E22039"/>
    </row>
    <row r="22040" spans="5:5" x14ac:dyDescent="0.3">
      <c r="E22040"/>
    </row>
    <row r="22041" spans="5:5" x14ac:dyDescent="0.3">
      <c r="E22041"/>
    </row>
    <row r="22042" spans="5:5" x14ac:dyDescent="0.3">
      <c r="E22042"/>
    </row>
    <row r="22043" spans="5:5" x14ac:dyDescent="0.3">
      <c r="E22043"/>
    </row>
    <row r="22044" spans="5:5" x14ac:dyDescent="0.3">
      <c r="E22044"/>
    </row>
    <row r="22045" spans="5:5" x14ac:dyDescent="0.3">
      <c r="E22045"/>
    </row>
    <row r="22046" spans="5:5" x14ac:dyDescent="0.3">
      <c r="E22046"/>
    </row>
    <row r="22047" spans="5:5" x14ac:dyDescent="0.3">
      <c r="E22047"/>
    </row>
    <row r="22048" spans="5:5" x14ac:dyDescent="0.3">
      <c r="E22048"/>
    </row>
    <row r="22049" spans="5:5" x14ac:dyDescent="0.3">
      <c r="E22049"/>
    </row>
    <row r="22050" spans="5:5" x14ac:dyDescent="0.3">
      <c r="E22050"/>
    </row>
    <row r="22051" spans="5:5" x14ac:dyDescent="0.3">
      <c r="E22051"/>
    </row>
    <row r="22052" spans="5:5" x14ac:dyDescent="0.3">
      <c r="E22052"/>
    </row>
    <row r="22053" spans="5:5" x14ac:dyDescent="0.3">
      <c r="E22053"/>
    </row>
    <row r="22054" spans="5:5" x14ac:dyDescent="0.3">
      <c r="E22054"/>
    </row>
    <row r="22055" spans="5:5" x14ac:dyDescent="0.3">
      <c r="E22055"/>
    </row>
    <row r="22056" spans="5:5" x14ac:dyDescent="0.3">
      <c r="E22056"/>
    </row>
    <row r="22057" spans="5:5" x14ac:dyDescent="0.3">
      <c r="E22057"/>
    </row>
    <row r="22058" spans="5:5" x14ac:dyDescent="0.3">
      <c r="E22058"/>
    </row>
    <row r="22059" spans="5:5" x14ac:dyDescent="0.3">
      <c r="E22059"/>
    </row>
    <row r="22060" spans="5:5" x14ac:dyDescent="0.3">
      <c r="E22060"/>
    </row>
    <row r="22061" spans="5:5" x14ac:dyDescent="0.3">
      <c r="E22061"/>
    </row>
    <row r="22062" spans="5:5" x14ac:dyDescent="0.3">
      <c r="E22062"/>
    </row>
    <row r="22063" spans="5:5" x14ac:dyDescent="0.3">
      <c r="E22063"/>
    </row>
    <row r="22064" spans="5:5" x14ac:dyDescent="0.3">
      <c r="E22064"/>
    </row>
    <row r="22065" spans="5:5" x14ac:dyDescent="0.3">
      <c r="E22065"/>
    </row>
    <row r="22066" spans="5:5" x14ac:dyDescent="0.3">
      <c r="E22066"/>
    </row>
    <row r="22067" spans="5:5" x14ac:dyDescent="0.3">
      <c r="E22067"/>
    </row>
    <row r="22068" spans="5:5" x14ac:dyDescent="0.3">
      <c r="E22068"/>
    </row>
    <row r="22069" spans="5:5" x14ac:dyDescent="0.3">
      <c r="E22069"/>
    </row>
    <row r="22070" spans="5:5" x14ac:dyDescent="0.3">
      <c r="E22070"/>
    </row>
    <row r="22071" spans="5:5" x14ac:dyDescent="0.3">
      <c r="E22071"/>
    </row>
    <row r="22072" spans="5:5" x14ac:dyDescent="0.3">
      <c r="E22072"/>
    </row>
    <row r="22073" spans="5:5" x14ac:dyDescent="0.3">
      <c r="E22073"/>
    </row>
    <row r="22074" spans="5:5" x14ac:dyDescent="0.3">
      <c r="E22074"/>
    </row>
    <row r="22075" spans="5:5" x14ac:dyDescent="0.3">
      <c r="E22075"/>
    </row>
    <row r="22076" spans="5:5" x14ac:dyDescent="0.3">
      <c r="E22076"/>
    </row>
    <row r="22077" spans="5:5" x14ac:dyDescent="0.3">
      <c r="E22077"/>
    </row>
    <row r="22078" spans="5:5" x14ac:dyDescent="0.3">
      <c r="E22078"/>
    </row>
    <row r="22079" spans="5:5" x14ac:dyDescent="0.3">
      <c r="E22079"/>
    </row>
    <row r="22080" spans="5:5" x14ac:dyDescent="0.3">
      <c r="E22080"/>
    </row>
    <row r="22081" spans="5:5" x14ac:dyDescent="0.3">
      <c r="E22081"/>
    </row>
    <row r="22082" spans="5:5" x14ac:dyDescent="0.3">
      <c r="E22082"/>
    </row>
    <row r="22083" spans="5:5" x14ac:dyDescent="0.3">
      <c r="E22083"/>
    </row>
    <row r="22084" spans="5:5" x14ac:dyDescent="0.3">
      <c r="E22084"/>
    </row>
    <row r="22085" spans="5:5" x14ac:dyDescent="0.3">
      <c r="E22085"/>
    </row>
    <row r="22086" spans="5:5" x14ac:dyDescent="0.3">
      <c r="E22086"/>
    </row>
    <row r="22087" spans="5:5" x14ac:dyDescent="0.3">
      <c r="E22087"/>
    </row>
    <row r="22088" spans="5:5" x14ac:dyDescent="0.3">
      <c r="E22088"/>
    </row>
    <row r="22089" spans="5:5" x14ac:dyDescent="0.3">
      <c r="E22089"/>
    </row>
    <row r="22090" spans="5:5" x14ac:dyDescent="0.3">
      <c r="E22090"/>
    </row>
    <row r="22091" spans="5:5" x14ac:dyDescent="0.3">
      <c r="E22091"/>
    </row>
    <row r="22092" spans="5:5" x14ac:dyDescent="0.3">
      <c r="E22092"/>
    </row>
    <row r="22093" spans="5:5" x14ac:dyDescent="0.3">
      <c r="E22093"/>
    </row>
    <row r="22094" spans="5:5" x14ac:dyDescent="0.3">
      <c r="E22094"/>
    </row>
    <row r="22095" spans="5:5" x14ac:dyDescent="0.3">
      <c r="E22095"/>
    </row>
    <row r="22096" spans="5:5" x14ac:dyDescent="0.3">
      <c r="E22096"/>
    </row>
    <row r="22097" spans="5:5" x14ac:dyDescent="0.3">
      <c r="E22097"/>
    </row>
    <row r="22098" spans="5:5" x14ac:dyDescent="0.3">
      <c r="E22098"/>
    </row>
    <row r="22099" spans="5:5" x14ac:dyDescent="0.3">
      <c r="E22099"/>
    </row>
    <row r="22100" spans="5:5" x14ac:dyDescent="0.3">
      <c r="E22100"/>
    </row>
    <row r="22101" spans="5:5" x14ac:dyDescent="0.3">
      <c r="E22101"/>
    </row>
    <row r="22102" spans="5:5" x14ac:dyDescent="0.3">
      <c r="E22102"/>
    </row>
    <row r="22103" spans="5:5" x14ac:dyDescent="0.3">
      <c r="E22103"/>
    </row>
    <row r="22104" spans="5:5" x14ac:dyDescent="0.3">
      <c r="E22104"/>
    </row>
    <row r="22105" spans="5:5" x14ac:dyDescent="0.3">
      <c r="E22105"/>
    </row>
    <row r="22106" spans="5:5" x14ac:dyDescent="0.3">
      <c r="E22106"/>
    </row>
    <row r="22107" spans="5:5" x14ac:dyDescent="0.3">
      <c r="E22107"/>
    </row>
    <row r="22108" spans="5:5" x14ac:dyDescent="0.3">
      <c r="E22108"/>
    </row>
    <row r="22109" spans="5:5" x14ac:dyDescent="0.3">
      <c r="E22109"/>
    </row>
    <row r="22110" spans="5:5" x14ac:dyDescent="0.3">
      <c r="E22110"/>
    </row>
    <row r="22111" spans="5:5" x14ac:dyDescent="0.3">
      <c r="E22111"/>
    </row>
    <row r="22112" spans="5:5" x14ac:dyDescent="0.3">
      <c r="E22112"/>
    </row>
    <row r="22113" spans="5:5" x14ac:dyDescent="0.3">
      <c r="E22113"/>
    </row>
    <row r="22114" spans="5:5" x14ac:dyDescent="0.3">
      <c r="E22114"/>
    </row>
    <row r="22115" spans="5:5" x14ac:dyDescent="0.3">
      <c r="E22115"/>
    </row>
    <row r="22116" spans="5:5" x14ac:dyDescent="0.3">
      <c r="E22116"/>
    </row>
    <row r="22117" spans="5:5" x14ac:dyDescent="0.3">
      <c r="E22117"/>
    </row>
    <row r="22118" spans="5:5" x14ac:dyDescent="0.3">
      <c r="E22118"/>
    </row>
    <row r="22119" spans="5:5" x14ac:dyDescent="0.3">
      <c r="E22119"/>
    </row>
    <row r="22120" spans="5:5" x14ac:dyDescent="0.3">
      <c r="E22120"/>
    </row>
    <row r="22121" spans="5:5" x14ac:dyDescent="0.3">
      <c r="E22121"/>
    </row>
    <row r="22122" spans="5:5" x14ac:dyDescent="0.3">
      <c r="E22122"/>
    </row>
    <row r="22123" spans="5:5" x14ac:dyDescent="0.3">
      <c r="E22123"/>
    </row>
    <row r="22124" spans="5:5" x14ac:dyDescent="0.3">
      <c r="E22124"/>
    </row>
    <row r="22125" spans="5:5" x14ac:dyDescent="0.3">
      <c r="E22125"/>
    </row>
    <row r="22126" spans="5:5" x14ac:dyDescent="0.3">
      <c r="E22126"/>
    </row>
    <row r="22127" spans="5:5" x14ac:dyDescent="0.3">
      <c r="E22127"/>
    </row>
    <row r="22128" spans="5:5" x14ac:dyDescent="0.3">
      <c r="E22128"/>
    </row>
    <row r="22129" spans="5:5" x14ac:dyDescent="0.3">
      <c r="E22129"/>
    </row>
    <row r="22130" spans="5:5" x14ac:dyDescent="0.3">
      <c r="E22130"/>
    </row>
    <row r="22131" spans="5:5" x14ac:dyDescent="0.3">
      <c r="E22131"/>
    </row>
    <row r="22132" spans="5:5" x14ac:dyDescent="0.3">
      <c r="E22132"/>
    </row>
    <row r="22133" spans="5:5" x14ac:dyDescent="0.3">
      <c r="E22133"/>
    </row>
    <row r="22134" spans="5:5" x14ac:dyDescent="0.3">
      <c r="E22134"/>
    </row>
    <row r="22135" spans="5:5" x14ac:dyDescent="0.3">
      <c r="E22135"/>
    </row>
    <row r="22136" spans="5:5" x14ac:dyDescent="0.3">
      <c r="E22136"/>
    </row>
    <row r="22137" spans="5:5" x14ac:dyDescent="0.3">
      <c r="E22137"/>
    </row>
    <row r="22138" spans="5:5" x14ac:dyDescent="0.3">
      <c r="E22138"/>
    </row>
    <row r="22139" spans="5:5" x14ac:dyDescent="0.3">
      <c r="E22139"/>
    </row>
    <row r="22140" spans="5:5" x14ac:dyDescent="0.3">
      <c r="E22140"/>
    </row>
    <row r="22141" spans="5:5" x14ac:dyDescent="0.3">
      <c r="E22141"/>
    </row>
    <row r="22142" spans="5:5" x14ac:dyDescent="0.3">
      <c r="E22142"/>
    </row>
    <row r="22143" spans="5:5" x14ac:dyDescent="0.3">
      <c r="E22143"/>
    </row>
    <row r="22144" spans="5:5" x14ac:dyDescent="0.3">
      <c r="E22144"/>
    </row>
    <row r="22145" spans="5:5" x14ac:dyDescent="0.3">
      <c r="E22145"/>
    </row>
    <row r="22146" spans="5:5" x14ac:dyDescent="0.3">
      <c r="E22146"/>
    </row>
    <row r="22147" spans="5:5" x14ac:dyDescent="0.3">
      <c r="E22147"/>
    </row>
    <row r="22148" spans="5:5" x14ac:dyDescent="0.3">
      <c r="E22148"/>
    </row>
    <row r="22149" spans="5:5" x14ac:dyDescent="0.3">
      <c r="E22149"/>
    </row>
    <row r="22150" spans="5:5" x14ac:dyDescent="0.3">
      <c r="E22150"/>
    </row>
    <row r="22151" spans="5:5" x14ac:dyDescent="0.3">
      <c r="E22151"/>
    </row>
    <row r="22152" spans="5:5" x14ac:dyDescent="0.3">
      <c r="E22152"/>
    </row>
    <row r="22153" spans="5:5" x14ac:dyDescent="0.3">
      <c r="E22153"/>
    </row>
    <row r="22154" spans="5:5" x14ac:dyDescent="0.3">
      <c r="E22154"/>
    </row>
    <row r="22155" spans="5:5" x14ac:dyDescent="0.3">
      <c r="E22155"/>
    </row>
    <row r="22156" spans="5:5" x14ac:dyDescent="0.3">
      <c r="E22156"/>
    </row>
    <row r="22157" spans="5:5" x14ac:dyDescent="0.3">
      <c r="E22157"/>
    </row>
    <row r="22158" spans="5:5" x14ac:dyDescent="0.3">
      <c r="E22158"/>
    </row>
    <row r="22159" spans="5:5" x14ac:dyDescent="0.3">
      <c r="E22159"/>
    </row>
    <row r="22160" spans="5:5" x14ac:dyDescent="0.3">
      <c r="E22160"/>
    </row>
    <row r="22161" spans="5:5" x14ac:dyDescent="0.3">
      <c r="E22161"/>
    </row>
    <row r="22162" spans="5:5" x14ac:dyDescent="0.3">
      <c r="E22162"/>
    </row>
    <row r="22163" spans="5:5" x14ac:dyDescent="0.3">
      <c r="E22163"/>
    </row>
    <row r="22164" spans="5:5" x14ac:dyDescent="0.3">
      <c r="E22164"/>
    </row>
    <row r="22165" spans="5:5" x14ac:dyDescent="0.3">
      <c r="E22165"/>
    </row>
    <row r="22166" spans="5:5" x14ac:dyDescent="0.3">
      <c r="E22166"/>
    </row>
    <row r="22167" spans="5:5" x14ac:dyDescent="0.3">
      <c r="E22167"/>
    </row>
    <row r="22168" spans="5:5" x14ac:dyDescent="0.3">
      <c r="E22168"/>
    </row>
    <row r="22169" spans="5:5" x14ac:dyDescent="0.3">
      <c r="E22169"/>
    </row>
    <row r="22170" spans="5:5" x14ac:dyDescent="0.3">
      <c r="E22170"/>
    </row>
    <row r="22171" spans="5:5" x14ac:dyDescent="0.3">
      <c r="E22171"/>
    </row>
    <row r="22172" spans="5:5" x14ac:dyDescent="0.3">
      <c r="E22172"/>
    </row>
    <row r="22173" spans="5:5" x14ac:dyDescent="0.3">
      <c r="E22173"/>
    </row>
    <row r="22174" spans="5:5" x14ac:dyDescent="0.3">
      <c r="E22174"/>
    </row>
    <row r="22175" spans="5:5" x14ac:dyDescent="0.3">
      <c r="E22175"/>
    </row>
    <row r="22176" spans="5:5" x14ac:dyDescent="0.3">
      <c r="E22176"/>
    </row>
    <row r="22177" spans="5:5" x14ac:dyDescent="0.3">
      <c r="E22177"/>
    </row>
    <row r="22178" spans="5:5" x14ac:dyDescent="0.3">
      <c r="E22178"/>
    </row>
    <row r="22179" spans="5:5" x14ac:dyDescent="0.3">
      <c r="E22179"/>
    </row>
    <row r="22180" spans="5:5" x14ac:dyDescent="0.3">
      <c r="E22180"/>
    </row>
    <row r="22181" spans="5:5" x14ac:dyDescent="0.3">
      <c r="E22181"/>
    </row>
    <row r="22182" spans="5:5" x14ac:dyDescent="0.3">
      <c r="E22182"/>
    </row>
    <row r="22183" spans="5:5" x14ac:dyDescent="0.3">
      <c r="E22183"/>
    </row>
    <row r="22184" spans="5:5" x14ac:dyDescent="0.3">
      <c r="E22184"/>
    </row>
    <row r="22185" spans="5:5" x14ac:dyDescent="0.3">
      <c r="E22185"/>
    </row>
    <row r="22186" spans="5:5" x14ac:dyDescent="0.3">
      <c r="E22186"/>
    </row>
    <row r="22187" spans="5:5" x14ac:dyDescent="0.3">
      <c r="E22187"/>
    </row>
    <row r="22188" spans="5:5" x14ac:dyDescent="0.3">
      <c r="E22188"/>
    </row>
    <row r="22189" spans="5:5" x14ac:dyDescent="0.3">
      <c r="E22189"/>
    </row>
    <row r="22190" spans="5:5" x14ac:dyDescent="0.3">
      <c r="E22190"/>
    </row>
    <row r="22191" spans="5:5" x14ac:dyDescent="0.3">
      <c r="E22191"/>
    </row>
    <row r="22192" spans="5:5" x14ac:dyDescent="0.3">
      <c r="E22192"/>
    </row>
    <row r="22193" spans="5:5" x14ac:dyDescent="0.3">
      <c r="E22193"/>
    </row>
    <row r="22194" spans="5:5" x14ac:dyDescent="0.3">
      <c r="E22194"/>
    </row>
    <row r="22195" spans="5:5" x14ac:dyDescent="0.3">
      <c r="E22195"/>
    </row>
    <row r="22196" spans="5:5" x14ac:dyDescent="0.3">
      <c r="E22196"/>
    </row>
    <row r="22197" spans="5:5" x14ac:dyDescent="0.3">
      <c r="E22197"/>
    </row>
    <row r="22198" spans="5:5" x14ac:dyDescent="0.3">
      <c r="E22198"/>
    </row>
    <row r="22199" spans="5:5" x14ac:dyDescent="0.3">
      <c r="E22199"/>
    </row>
    <row r="22200" spans="5:5" x14ac:dyDescent="0.3">
      <c r="E22200"/>
    </row>
    <row r="22201" spans="5:5" x14ac:dyDescent="0.3">
      <c r="E22201"/>
    </row>
    <row r="22202" spans="5:5" x14ac:dyDescent="0.3">
      <c r="E22202"/>
    </row>
    <row r="22203" spans="5:5" x14ac:dyDescent="0.3">
      <c r="E22203"/>
    </row>
    <row r="22204" spans="5:5" x14ac:dyDescent="0.3">
      <c r="E22204"/>
    </row>
    <row r="22205" spans="5:5" x14ac:dyDescent="0.3">
      <c r="E22205"/>
    </row>
    <row r="22206" spans="5:5" x14ac:dyDescent="0.3">
      <c r="E22206"/>
    </row>
    <row r="22207" spans="5:5" x14ac:dyDescent="0.3">
      <c r="E22207"/>
    </row>
    <row r="22208" spans="5:5" x14ac:dyDescent="0.3">
      <c r="E22208"/>
    </row>
    <row r="22209" spans="5:5" x14ac:dyDescent="0.3">
      <c r="E22209"/>
    </row>
    <row r="22210" spans="5:5" x14ac:dyDescent="0.3">
      <c r="E22210"/>
    </row>
    <row r="22211" spans="5:5" x14ac:dyDescent="0.3">
      <c r="E22211"/>
    </row>
    <row r="22212" spans="5:5" x14ac:dyDescent="0.3">
      <c r="E22212"/>
    </row>
    <row r="22213" spans="5:5" x14ac:dyDescent="0.3">
      <c r="E22213"/>
    </row>
    <row r="22214" spans="5:5" x14ac:dyDescent="0.3">
      <c r="E22214"/>
    </row>
    <row r="22215" spans="5:5" x14ac:dyDescent="0.3">
      <c r="E22215"/>
    </row>
    <row r="22216" spans="5:5" x14ac:dyDescent="0.3">
      <c r="E22216"/>
    </row>
    <row r="22217" spans="5:5" x14ac:dyDescent="0.3">
      <c r="E22217"/>
    </row>
    <row r="22218" spans="5:5" x14ac:dyDescent="0.3">
      <c r="E22218"/>
    </row>
    <row r="22219" spans="5:5" x14ac:dyDescent="0.3">
      <c r="E22219"/>
    </row>
    <row r="22220" spans="5:5" x14ac:dyDescent="0.3">
      <c r="E22220"/>
    </row>
    <row r="22221" spans="5:5" x14ac:dyDescent="0.3">
      <c r="E22221"/>
    </row>
    <row r="22222" spans="5:5" x14ac:dyDescent="0.3">
      <c r="E22222"/>
    </row>
    <row r="22223" spans="5:5" x14ac:dyDescent="0.3">
      <c r="E22223"/>
    </row>
    <row r="22224" spans="5:5" x14ac:dyDescent="0.3">
      <c r="E22224"/>
    </row>
    <row r="22225" spans="5:5" x14ac:dyDescent="0.3">
      <c r="E22225"/>
    </row>
    <row r="22226" spans="5:5" x14ac:dyDescent="0.3">
      <c r="E22226"/>
    </row>
    <row r="22227" spans="5:5" x14ac:dyDescent="0.3">
      <c r="E22227"/>
    </row>
    <row r="22228" spans="5:5" x14ac:dyDescent="0.3">
      <c r="E22228"/>
    </row>
    <row r="22229" spans="5:5" x14ac:dyDescent="0.3">
      <c r="E22229"/>
    </row>
    <row r="22230" spans="5:5" x14ac:dyDescent="0.3">
      <c r="E22230"/>
    </row>
    <row r="22231" spans="5:5" x14ac:dyDescent="0.3">
      <c r="E22231"/>
    </row>
    <row r="22232" spans="5:5" x14ac:dyDescent="0.3">
      <c r="E22232"/>
    </row>
    <row r="22233" spans="5:5" x14ac:dyDescent="0.3">
      <c r="E22233"/>
    </row>
    <row r="22234" spans="5:5" x14ac:dyDescent="0.3">
      <c r="E22234"/>
    </row>
    <row r="22235" spans="5:5" x14ac:dyDescent="0.3">
      <c r="E22235"/>
    </row>
    <row r="22236" spans="5:5" x14ac:dyDescent="0.3">
      <c r="E22236"/>
    </row>
    <row r="22237" spans="5:5" x14ac:dyDescent="0.3">
      <c r="E22237"/>
    </row>
    <row r="22238" spans="5:5" x14ac:dyDescent="0.3">
      <c r="E22238"/>
    </row>
    <row r="22239" spans="5:5" x14ac:dyDescent="0.3">
      <c r="E22239"/>
    </row>
    <row r="22240" spans="5:5" x14ac:dyDescent="0.3">
      <c r="E22240"/>
    </row>
    <row r="22241" spans="5:5" x14ac:dyDescent="0.3">
      <c r="E22241"/>
    </row>
    <row r="22242" spans="5:5" x14ac:dyDescent="0.3">
      <c r="E22242"/>
    </row>
    <row r="22243" spans="5:5" x14ac:dyDescent="0.3">
      <c r="E22243"/>
    </row>
    <row r="22244" spans="5:5" x14ac:dyDescent="0.3">
      <c r="E22244"/>
    </row>
    <row r="22245" spans="5:5" x14ac:dyDescent="0.3">
      <c r="E22245"/>
    </row>
    <row r="22246" spans="5:5" x14ac:dyDescent="0.3">
      <c r="E22246"/>
    </row>
    <row r="22247" spans="5:5" x14ac:dyDescent="0.3">
      <c r="E22247"/>
    </row>
    <row r="22248" spans="5:5" x14ac:dyDescent="0.3">
      <c r="E22248"/>
    </row>
    <row r="22249" spans="5:5" x14ac:dyDescent="0.3">
      <c r="E22249"/>
    </row>
    <row r="22250" spans="5:5" x14ac:dyDescent="0.3">
      <c r="E22250"/>
    </row>
    <row r="22251" spans="5:5" x14ac:dyDescent="0.3">
      <c r="E22251"/>
    </row>
    <row r="22252" spans="5:5" x14ac:dyDescent="0.3">
      <c r="E22252"/>
    </row>
    <row r="22253" spans="5:5" x14ac:dyDescent="0.3">
      <c r="E22253"/>
    </row>
    <row r="22254" spans="5:5" x14ac:dyDescent="0.3">
      <c r="E22254"/>
    </row>
    <row r="22255" spans="5:5" x14ac:dyDescent="0.3">
      <c r="E22255"/>
    </row>
    <row r="22256" spans="5:5" x14ac:dyDescent="0.3">
      <c r="E22256"/>
    </row>
    <row r="22257" spans="5:5" x14ac:dyDescent="0.3">
      <c r="E22257"/>
    </row>
    <row r="22258" spans="5:5" x14ac:dyDescent="0.3">
      <c r="E22258"/>
    </row>
    <row r="22259" spans="5:5" x14ac:dyDescent="0.3">
      <c r="E22259"/>
    </row>
    <row r="22260" spans="5:5" x14ac:dyDescent="0.3">
      <c r="E22260"/>
    </row>
    <row r="22261" spans="5:5" x14ac:dyDescent="0.3">
      <c r="E22261"/>
    </row>
    <row r="22262" spans="5:5" x14ac:dyDescent="0.3">
      <c r="E22262"/>
    </row>
    <row r="22263" spans="5:5" x14ac:dyDescent="0.3">
      <c r="E22263"/>
    </row>
    <row r="22264" spans="5:5" x14ac:dyDescent="0.3">
      <c r="E22264"/>
    </row>
    <row r="22265" spans="5:5" x14ac:dyDescent="0.3">
      <c r="E22265"/>
    </row>
    <row r="22266" spans="5:5" x14ac:dyDescent="0.3">
      <c r="E22266"/>
    </row>
    <row r="22267" spans="5:5" x14ac:dyDescent="0.3">
      <c r="E22267"/>
    </row>
    <row r="22268" spans="5:5" x14ac:dyDescent="0.3">
      <c r="E22268"/>
    </row>
    <row r="22269" spans="5:5" x14ac:dyDescent="0.3">
      <c r="E22269"/>
    </row>
    <row r="22270" spans="5:5" x14ac:dyDescent="0.3">
      <c r="E22270"/>
    </row>
    <row r="22271" spans="5:5" x14ac:dyDescent="0.3">
      <c r="E22271"/>
    </row>
    <row r="22272" spans="5:5" x14ac:dyDescent="0.3">
      <c r="E22272"/>
    </row>
    <row r="22273" spans="5:5" x14ac:dyDescent="0.3">
      <c r="E22273"/>
    </row>
    <row r="22274" spans="5:5" x14ac:dyDescent="0.3">
      <c r="E22274"/>
    </row>
    <row r="22275" spans="5:5" x14ac:dyDescent="0.3">
      <c r="E22275"/>
    </row>
    <row r="22276" spans="5:5" x14ac:dyDescent="0.3">
      <c r="E22276"/>
    </row>
    <row r="22277" spans="5:5" x14ac:dyDescent="0.3">
      <c r="E22277"/>
    </row>
    <row r="22278" spans="5:5" x14ac:dyDescent="0.3">
      <c r="E22278"/>
    </row>
    <row r="22279" spans="5:5" x14ac:dyDescent="0.3">
      <c r="E22279"/>
    </row>
    <row r="22280" spans="5:5" x14ac:dyDescent="0.3">
      <c r="E22280"/>
    </row>
    <row r="22281" spans="5:5" x14ac:dyDescent="0.3">
      <c r="E22281"/>
    </row>
    <row r="22282" spans="5:5" x14ac:dyDescent="0.3">
      <c r="E22282"/>
    </row>
    <row r="22283" spans="5:5" x14ac:dyDescent="0.3">
      <c r="E22283"/>
    </row>
    <row r="22284" spans="5:5" x14ac:dyDescent="0.3">
      <c r="E22284"/>
    </row>
    <row r="22285" spans="5:5" x14ac:dyDescent="0.3">
      <c r="E22285"/>
    </row>
    <row r="22286" spans="5:5" x14ac:dyDescent="0.3">
      <c r="E22286"/>
    </row>
    <row r="22287" spans="5:5" x14ac:dyDescent="0.3">
      <c r="E22287"/>
    </row>
    <row r="22288" spans="5:5" x14ac:dyDescent="0.3">
      <c r="E22288"/>
    </row>
    <row r="22289" spans="5:5" x14ac:dyDescent="0.3">
      <c r="E22289"/>
    </row>
    <row r="22290" spans="5:5" x14ac:dyDescent="0.3">
      <c r="E22290"/>
    </row>
    <row r="22291" spans="5:5" x14ac:dyDescent="0.3">
      <c r="E22291"/>
    </row>
    <row r="22292" spans="5:5" x14ac:dyDescent="0.3">
      <c r="E22292"/>
    </row>
    <row r="22293" spans="5:5" x14ac:dyDescent="0.3">
      <c r="E22293"/>
    </row>
    <row r="22294" spans="5:5" x14ac:dyDescent="0.3">
      <c r="E22294"/>
    </row>
    <row r="22295" spans="5:5" x14ac:dyDescent="0.3">
      <c r="E22295"/>
    </row>
    <row r="22296" spans="5:5" x14ac:dyDescent="0.3">
      <c r="E22296"/>
    </row>
    <row r="22297" spans="5:5" x14ac:dyDescent="0.3">
      <c r="E22297"/>
    </row>
    <row r="22298" spans="5:5" x14ac:dyDescent="0.3">
      <c r="E22298"/>
    </row>
    <row r="22299" spans="5:5" x14ac:dyDescent="0.3">
      <c r="E22299"/>
    </row>
    <row r="22300" spans="5:5" x14ac:dyDescent="0.3">
      <c r="E22300"/>
    </row>
    <row r="22301" spans="5:5" x14ac:dyDescent="0.3">
      <c r="E22301"/>
    </row>
    <row r="22302" spans="5:5" x14ac:dyDescent="0.3">
      <c r="E22302"/>
    </row>
    <row r="22303" spans="5:5" x14ac:dyDescent="0.3">
      <c r="E22303"/>
    </row>
    <row r="22304" spans="5:5" x14ac:dyDescent="0.3">
      <c r="E22304"/>
    </row>
    <row r="22305" spans="5:5" x14ac:dyDescent="0.3">
      <c r="E22305"/>
    </row>
    <row r="22306" spans="5:5" x14ac:dyDescent="0.3">
      <c r="E22306"/>
    </row>
    <row r="22307" spans="5:5" x14ac:dyDescent="0.3">
      <c r="E22307"/>
    </row>
    <row r="22308" spans="5:5" x14ac:dyDescent="0.3">
      <c r="E22308"/>
    </row>
    <row r="22309" spans="5:5" x14ac:dyDescent="0.3">
      <c r="E22309"/>
    </row>
    <row r="22310" spans="5:5" x14ac:dyDescent="0.3">
      <c r="E22310"/>
    </row>
    <row r="22311" spans="5:5" x14ac:dyDescent="0.3">
      <c r="E22311"/>
    </row>
    <row r="22312" spans="5:5" x14ac:dyDescent="0.3">
      <c r="E22312"/>
    </row>
    <row r="22313" spans="5:5" x14ac:dyDescent="0.3">
      <c r="E22313"/>
    </row>
    <row r="22314" spans="5:5" x14ac:dyDescent="0.3">
      <c r="E22314"/>
    </row>
    <row r="22315" spans="5:5" x14ac:dyDescent="0.3">
      <c r="E22315"/>
    </row>
    <row r="22316" spans="5:5" x14ac:dyDescent="0.3">
      <c r="E22316"/>
    </row>
    <row r="22317" spans="5:5" x14ac:dyDescent="0.3">
      <c r="E22317"/>
    </row>
    <row r="22318" spans="5:5" x14ac:dyDescent="0.3">
      <c r="E22318"/>
    </row>
    <row r="22319" spans="5:5" x14ac:dyDescent="0.3">
      <c r="E22319"/>
    </row>
    <row r="22320" spans="5:5" x14ac:dyDescent="0.3">
      <c r="E22320"/>
    </row>
    <row r="22321" spans="5:5" x14ac:dyDescent="0.3">
      <c r="E22321"/>
    </row>
    <row r="22322" spans="5:5" x14ac:dyDescent="0.3">
      <c r="E22322"/>
    </row>
    <row r="22323" spans="5:5" x14ac:dyDescent="0.3">
      <c r="E22323"/>
    </row>
    <row r="22324" spans="5:5" x14ac:dyDescent="0.3">
      <c r="E22324"/>
    </row>
    <row r="22325" spans="5:5" x14ac:dyDescent="0.3">
      <c r="E22325"/>
    </row>
    <row r="22326" spans="5:5" x14ac:dyDescent="0.3">
      <c r="E22326"/>
    </row>
    <row r="22327" spans="5:5" x14ac:dyDescent="0.3">
      <c r="E22327"/>
    </row>
    <row r="22328" spans="5:5" x14ac:dyDescent="0.3">
      <c r="E22328"/>
    </row>
    <row r="22329" spans="5:5" x14ac:dyDescent="0.3">
      <c r="E22329"/>
    </row>
    <row r="22330" spans="5:5" x14ac:dyDescent="0.3">
      <c r="E22330"/>
    </row>
    <row r="22331" spans="5:5" x14ac:dyDescent="0.3">
      <c r="E22331"/>
    </row>
    <row r="22332" spans="5:5" x14ac:dyDescent="0.3">
      <c r="E22332"/>
    </row>
    <row r="22333" spans="5:5" x14ac:dyDescent="0.3">
      <c r="E22333"/>
    </row>
    <row r="22334" spans="5:5" x14ac:dyDescent="0.3">
      <c r="E22334"/>
    </row>
    <row r="22335" spans="5:5" x14ac:dyDescent="0.3">
      <c r="E22335"/>
    </row>
    <row r="22336" spans="5:5" x14ac:dyDescent="0.3">
      <c r="E22336"/>
    </row>
    <row r="22337" spans="5:5" x14ac:dyDescent="0.3">
      <c r="E22337"/>
    </row>
    <row r="22338" spans="5:5" x14ac:dyDescent="0.3">
      <c r="E22338"/>
    </row>
    <row r="22339" spans="5:5" x14ac:dyDescent="0.3">
      <c r="E22339"/>
    </row>
    <row r="22340" spans="5:5" x14ac:dyDescent="0.3">
      <c r="E22340"/>
    </row>
    <row r="22341" spans="5:5" x14ac:dyDescent="0.3">
      <c r="E22341"/>
    </row>
    <row r="22342" spans="5:5" x14ac:dyDescent="0.3">
      <c r="E22342"/>
    </row>
    <row r="22343" spans="5:5" x14ac:dyDescent="0.3">
      <c r="E22343"/>
    </row>
    <row r="22344" spans="5:5" x14ac:dyDescent="0.3">
      <c r="E22344"/>
    </row>
    <row r="22345" spans="5:5" x14ac:dyDescent="0.3">
      <c r="E22345"/>
    </row>
    <row r="22346" spans="5:5" x14ac:dyDescent="0.3">
      <c r="E22346"/>
    </row>
    <row r="22347" spans="5:5" x14ac:dyDescent="0.3">
      <c r="E22347"/>
    </row>
    <row r="22348" spans="5:5" x14ac:dyDescent="0.3">
      <c r="E22348"/>
    </row>
    <row r="22349" spans="5:5" x14ac:dyDescent="0.3">
      <c r="E22349"/>
    </row>
    <row r="22350" spans="5:5" x14ac:dyDescent="0.3">
      <c r="E22350"/>
    </row>
    <row r="22351" spans="5:5" x14ac:dyDescent="0.3">
      <c r="E22351"/>
    </row>
    <row r="22352" spans="5:5" x14ac:dyDescent="0.3">
      <c r="E22352"/>
    </row>
    <row r="22353" spans="5:5" x14ac:dyDescent="0.3">
      <c r="E22353"/>
    </row>
    <row r="22354" spans="5:5" x14ac:dyDescent="0.3">
      <c r="E22354"/>
    </row>
    <row r="22355" spans="5:5" x14ac:dyDescent="0.3">
      <c r="E22355"/>
    </row>
    <row r="22356" spans="5:5" x14ac:dyDescent="0.3">
      <c r="E22356"/>
    </row>
    <row r="22357" spans="5:5" x14ac:dyDescent="0.3">
      <c r="E22357"/>
    </row>
    <row r="22358" spans="5:5" x14ac:dyDescent="0.3">
      <c r="E22358"/>
    </row>
    <row r="22359" spans="5:5" x14ac:dyDescent="0.3">
      <c r="E22359"/>
    </row>
    <row r="22360" spans="5:5" x14ac:dyDescent="0.3">
      <c r="E22360"/>
    </row>
    <row r="22361" spans="5:5" x14ac:dyDescent="0.3">
      <c r="E22361"/>
    </row>
    <row r="22362" spans="5:5" x14ac:dyDescent="0.3">
      <c r="E22362"/>
    </row>
    <row r="22363" spans="5:5" x14ac:dyDescent="0.3">
      <c r="E22363"/>
    </row>
    <row r="22364" spans="5:5" x14ac:dyDescent="0.3">
      <c r="E22364"/>
    </row>
    <row r="22365" spans="5:5" x14ac:dyDescent="0.3">
      <c r="E22365"/>
    </row>
    <row r="22366" spans="5:5" x14ac:dyDescent="0.3">
      <c r="E22366"/>
    </row>
    <row r="22367" spans="5:5" x14ac:dyDescent="0.3">
      <c r="E22367"/>
    </row>
    <row r="22368" spans="5:5" x14ac:dyDescent="0.3">
      <c r="E22368"/>
    </row>
    <row r="22369" spans="5:5" x14ac:dyDescent="0.3">
      <c r="E22369"/>
    </row>
    <row r="22370" spans="5:5" x14ac:dyDescent="0.3">
      <c r="E22370"/>
    </row>
    <row r="22371" spans="5:5" x14ac:dyDescent="0.3">
      <c r="E22371"/>
    </row>
    <row r="22372" spans="5:5" x14ac:dyDescent="0.3">
      <c r="E22372"/>
    </row>
    <row r="22373" spans="5:5" x14ac:dyDescent="0.3">
      <c r="E22373"/>
    </row>
    <row r="22374" spans="5:5" x14ac:dyDescent="0.3">
      <c r="E22374"/>
    </row>
    <row r="22375" spans="5:5" x14ac:dyDescent="0.3">
      <c r="E22375"/>
    </row>
    <row r="22376" spans="5:5" x14ac:dyDescent="0.3">
      <c r="E22376"/>
    </row>
    <row r="22377" spans="5:5" x14ac:dyDescent="0.3">
      <c r="E22377"/>
    </row>
    <row r="22378" spans="5:5" x14ac:dyDescent="0.3">
      <c r="E22378"/>
    </row>
    <row r="22379" spans="5:5" x14ac:dyDescent="0.3">
      <c r="E22379"/>
    </row>
    <row r="22380" spans="5:5" x14ac:dyDescent="0.3">
      <c r="E22380"/>
    </row>
    <row r="22381" spans="5:5" x14ac:dyDescent="0.3">
      <c r="E22381"/>
    </row>
    <row r="22382" spans="5:5" x14ac:dyDescent="0.3">
      <c r="E22382"/>
    </row>
    <row r="22383" spans="5:5" x14ac:dyDescent="0.3">
      <c r="E22383"/>
    </row>
    <row r="22384" spans="5:5" x14ac:dyDescent="0.3">
      <c r="E22384"/>
    </row>
    <row r="22385" spans="5:5" x14ac:dyDescent="0.3">
      <c r="E22385"/>
    </row>
    <row r="22386" spans="5:5" x14ac:dyDescent="0.3">
      <c r="E22386"/>
    </row>
    <row r="22387" spans="5:5" x14ac:dyDescent="0.3">
      <c r="E22387"/>
    </row>
    <row r="22388" spans="5:5" x14ac:dyDescent="0.3">
      <c r="E22388"/>
    </row>
    <row r="22389" spans="5:5" x14ac:dyDescent="0.3">
      <c r="E22389"/>
    </row>
    <row r="22390" spans="5:5" x14ac:dyDescent="0.3">
      <c r="E22390"/>
    </row>
    <row r="22391" spans="5:5" x14ac:dyDescent="0.3">
      <c r="E22391"/>
    </row>
    <row r="22392" spans="5:5" x14ac:dyDescent="0.3">
      <c r="E22392"/>
    </row>
    <row r="22393" spans="5:5" x14ac:dyDescent="0.3">
      <c r="E22393"/>
    </row>
    <row r="22394" spans="5:5" x14ac:dyDescent="0.3">
      <c r="E22394"/>
    </row>
    <row r="22395" spans="5:5" x14ac:dyDescent="0.3">
      <c r="E22395"/>
    </row>
    <row r="22396" spans="5:5" x14ac:dyDescent="0.3">
      <c r="E22396"/>
    </row>
    <row r="22397" spans="5:5" x14ac:dyDescent="0.3">
      <c r="E22397"/>
    </row>
    <row r="22398" spans="5:5" x14ac:dyDescent="0.3">
      <c r="E22398"/>
    </row>
    <row r="22399" spans="5:5" x14ac:dyDescent="0.3">
      <c r="E22399"/>
    </row>
    <row r="22400" spans="5:5" x14ac:dyDescent="0.3">
      <c r="E22400"/>
    </row>
    <row r="22401" spans="5:5" x14ac:dyDescent="0.3">
      <c r="E22401"/>
    </row>
    <row r="22402" spans="5:5" x14ac:dyDescent="0.3">
      <c r="E22402"/>
    </row>
    <row r="22403" spans="5:5" x14ac:dyDescent="0.3">
      <c r="E22403"/>
    </row>
    <row r="22404" spans="5:5" x14ac:dyDescent="0.3">
      <c r="E22404"/>
    </row>
    <row r="22405" spans="5:5" x14ac:dyDescent="0.3">
      <c r="E22405"/>
    </row>
    <row r="22406" spans="5:5" x14ac:dyDescent="0.3">
      <c r="E22406"/>
    </row>
    <row r="22407" spans="5:5" x14ac:dyDescent="0.3">
      <c r="E22407"/>
    </row>
    <row r="22408" spans="5:5" x14ac:dyDescent="0.3">
      <c r="E22408"/>
    </row>
    <row r="22409" spans="5:5" x14ac:dyDescent="0.3">
      <c r="E22409"/>
    </row>
    <row r="22410" spans="5:5" x14ac:dyDescent="0.3">
      <c r="E22410"/>
    </row>
    <row r="22411" spans="5:5" x14ac:dyDescent="0.3">
      <c r="E22411"/>
    </row>
    <row r="22412" spans="5:5" x14ac:dyDescent="0.3">
      <c r="E22412"/>
    </row>
    <row r="22413" spans="5:5" x14ac:dyDescent="0.3">
      <c r="E22413"/>
    </row>
    <row r="22414" spans="5:5" x14ac:dyDescent="0.3">
      <c r="E22414"/>
    </row>
    <row r="22415" spans="5:5" x14ac:dyDescent="0.3">
      <c r="E22415"/>
    </row>
    <row r="22416" spans="5:5" x14ac:dyDescent="0.3">
      <c r="E22416"/>
    </row>
    <row r="22417" spans="5:5" x14ac:dyDescent="0.3">
      <c r="E22417"/>
    </row>
    <row r="22418" spans="5:5" x14ac:dyDescent="0.3">
      <c r="E22418"/>
    </row>
    <row r="22419" spans="5:5" x14ac:dyDescent="0.3">
      <c r="E22419"/>
    </row>
    <row r="22420" spans="5:5" x14ac:dyDescent="0.3">
      <c r="E22420"/>
    </row>
    <row r="22421" spans="5:5" x14ac:dyDescent="0.3">
      <c r="E22421"/>
    </row>
    <row r="22422" spans="5:5" x14ac:dyDescent="0.3">
      <c r="E22422"/>
    </row>
    <row r="22423" spans="5:5" x14ac:dyDescent="0.3">
      <c r="E22423"/>
    </row>
    <row r="22424" spans="5:5" x14ac:dyDescent="0.3">
      <c r="E22424"/>
    </row>
    <row r="22425" spans="5:5" x14ac:dyDescent="0.3">
      <c r="E22425"/>
    </row>
    <row r="22426" spans="5:5" x14ac:dyDescent="0.3">
      <c r="E22426"/>
    </row>
    <row r="22427" spans="5:5" x14ac:dyDescent="0.3">
      <c r="E22427"/>
    </row>
    <row r="22428" spans="5:5" x14ac:dyDescent="0.3">
      <c r="E22428"/>
    </row>
    <row r="22429" spans="5:5" x14ac:dyDescent="0.3">
      <c r="E22429"/>
    </row>
    <row r="22430" spans="5:5" x14ac:dyDescent="0.3">
      <c r="E22430"/>
    </row>
    <row r="22431" spans="5:5" x14ac:dyDescent="0.3">
      <c r="E22431"/>
    </row>
    <row r="22432" spans="5:5" x14ac:dyDescent="0.3">
      <c r="E22432"/>
    </row>
    <row r="22433" spans="5:5" x14ac:dyDescent="0.3">
      <c r="E22433"/>
    </row>
    <row r="22434" spans="5:5" x14ac:dyDescent="0.3">
      <c r="E22434"/>
    </row>
    <row r="22435" spans="5:5" x14ac:dyDescent="0.3">
      <c r="E22435"/>
    </row>
    <row r="22436" spans="5:5" x14ac:dyDescent="0.3">
      <c r="E22436"/>
    </row>
    <row r="22437" spans="5:5" x14ac:dyDescent="0.3">
      <c r="E22437"/>
    </row>
    <row r="22438" spans="5:5" x14ac:dyDescent="0.3">
      <c r="E22438"/>
    </row>
    <row r="22439" spans="5:5" x14ac:dyDescent="0.3">
      <c r="E22439"/>
    </row>
    <row r="22440" spans="5:5" x14ac:dyDescent="0.3">
      <c r="E22440"/>
    </row>
    <row r="22441" spans="5:5" x14ac:dyDescent="0.3">
      <c r="E22441"/>
    </row>
    <row r="22442" spans="5:5" x14ac:dyDescent="0.3">
      <c r="E22442"/>
    </row>
    <row r="22443" spans="5:5" x14ac:dyDescent="0.3">
      <c r="E22443"/>
    </row>
    <row r="22444" spans="5:5" x14ac:dyDescent="0.3">
      <c r="E22444"/>
    </row>
    <row r="22445" spans="5:5" x14ac:dyDescent="0.3">
      <c r="E22445"/>
    </row>
    <row r="22446" spans="5:5" x14ac:dyDescent="0.3">
      <c r="E22446"/>
    </row>
    <row r="22447" spans="5:5" x14ac:dyDescent="0.3">
      <c r="E22447"/>
    </row>
    <row r="22448" spans="5:5" x14ac:dyDescent="0.3">
      <c r="E22448"/>
    </row>
    <row r="22449" spans="5:5" x14ac:dyDescent="0.3">
      <c r="E22449"/>
    </row>
    <row r="22450" spans="5:5" x14ac:dyDescent="0.3">
      <c r="E22450"/>
    </row>
    <row r="22451" spans="5:5" x14ac:dyDescent="0.3">
      <c r="E22451"/>
    </row>
    <row r="22452" spans="5:5" x14ac:dyDescent="0.3">
      <c r="E22452"/>
    </row>
    <row r="22453" spans="5:5" x14ac:dyDescent="0.3">
      <c r="E22453"/>
    </row>
    <row r="22454" spans="5:5" x14ac:dyDescent="0.3">
      <c r="E22454"/>
    </row>
    <row r="22455" spans="5:5" x14ac:dyDescent="0.3">
      <c r="E22455"/>
    </row>
    <row r="22456" spans="5:5" x14ac:dyDescent="0.3">
      <c r="E22456"/>
    </row>
    <row r="22457" spans="5:5" x14ac:dyDescent="0.3">
      <c r="E22457"/>
    </row>
    <row r="22458" spans="5:5" x14ac:dyDescent="0.3">
      <c r="E22458"/>
    </row>
    <row r="22459" spans="5:5" x14ac:dyDescent="0.3">
      <c r="E22459"/>
    </row>
    <row r="22460" spans="5:5" x14ac:dyDescent="0.3">
      <c r="E22460"/>
    </row>
    <row r="22461" spans="5:5" x14ac:dyDescent="0.3">
      <c r="E22461"/>
    </row>
    <row r="22462" spans="5:5" x14ac:dyDescent="0.3">
      <c r="E22462"/>
    </row>
    <row r="22463" spans="5:5" x14ac:dyDescent="0.3">
      <c r="E22463"/>
    </row>
    <row r="22464" spans="5:5" x14ac:dyDescent="0.3">
      <c r="E22464"/>
    </row>
    <row r="22465" spans="5:5" x14ac:dyDescent="0.3">
      <c r="E22465"/>
    </row>
    <row r="22466" spans="5:5" x14ac:dyDescent="0.3">
      <c r="E22466"/>
    </row>
    <row r="22467" spans="5:5" x14ac:dyDescent="0.3">
      <c r="E22467"/>
    </row>
    <row r="22468" spans="5:5" x14ac:dyDescent="0.3">
      <c r="E22468"/>
    </row>
    <row r="22469" spans="5:5" x14ac:dyDescent="0.3">
      <c r="E22469"/>
    </row>
    <row r="22470" spans="5:5" x14ac:dyDescent="0.3">
      <c r="E22470"/>
    </row>
    <row r="22471" spans="5:5" x14ac:dyDescent="0.3">
      <c r="E22471"/>
    </row>
    <row r="22472" spans="5:5" x14ac:dyDescent="0.3">
      <c r="E22472"/>
    </row>
    <row r="22473" spans="5:5" x14ac:dyDescent="0.3">
      <c r="E22473"/>
    </row>
    <row r="22474" spans="5:5" x14ac:dyDescent="0.3">
      <c r="E22474"/>
    </row>
    <row r="22475" spans="5:5" x14ac:dyDescent="0.3">
      <c r="E22475"/>
    </row>
    <row r="22476" spans="5:5" x14ac:dyDescent="0.3">
      <c r="E22476"/>
    </row>
    <row r="22477" spans="5:5" x14ac:dyDescent="0.3">
      <c r="E22477"/>
    </row>
    <row r="22478" spans="5:5" x14ac:dyDescent="0.3">
      <c r="E22478"/>
    </row>
    <row r="22479" spans="5:5" x14ac:dyDescent="0.3">
      <c r="E22479"/>
    </row>
    <row r="22480" spans="5:5" x14ac:dyDescent="0.3">
      <c r="E22480"/>
    </row>
    <row r="22481" spans="5:5" x14ac:dyDescent="0.3">
      <c r="E22481"/>
    </row>
    <row r="22482" spans="5:5" x14ac:dyDescent="0.3">
      <c r="E22482"/>
    </row>
    <row r="22483" spans="5:5" x14ac:dyDescent="0.3">
      <c r="E22483"/>
    </row>
    <row r="22484" spans="5:5" x14ac:dyDescent="0.3">
      <c r="E22484"/>
    </row>
    <row r="22485" spans="5:5" x14ac:dyDescent="0.3">
      <c r="E22485"/>
    </row>
    <row r="22486" spans="5:5" x14ac:dyDescent="0.3">
      <c r="E22486"/>
    </row>
    <row r="22487" spans="5:5" x14ac:dyDescent="0.3">
      <c r="E22487"/>
    </row>
    <row r="22488" spans="5:5" x14ac:dyDescent="0.3">
      <c r="E22488"/>
    </row>
    <row r="22489" spans="5:5" x14ac:dyDescent="0.3">
      <c r="E22489"/>
    </row>
    <row r="22490" spans="5:5" x14ac:dyDescent="0.3">
      <c r="E22490"/>
    </row>
    <row r="22491" spans="5:5" x14ac:dyDescent="0.3">
      <c r="E22491"/>
    </row>
    <row r="22492" spans="5:5" x14ac:dyDescent="0.3">
      <c r="E22492"/>
    </row>
    <row r="22493" spans="5:5" x14ac:dyDescent="0.3">
      <c r="E22493"/>
    </row>
    <row r="22494" spans="5:5" x14ac:dyDescent="0.3">
      <c r="E22494"/>
    </row>
    <row r="22495" spans="5:5" x14ac:dyDescent="0.3">
      <c r="E22495"/>
    </row>
    <row r="22496" spans="5:5" x14ac:dyDescent="0.3">
      <c r="E22496"/>
    </row>
    <row r="22497" spans="5:5" x14ac:dyDescent="0.3">
      <c r="E22497"/>
    </row>
    <row r="22498" spans="5:5" x14ac:dyDescent="0.3">
      <c r="E22498"/>
    </row>
    <row r="22499" spans="5:5" x14ac:dyDescent="0.3">
      <c r="E22499"/>
    </row>
    <row r="22500" spans="5:5" x14ac:dyDescent="0.3">
      <c r="E22500"/>
    </row>
    <row r="22501" spans="5:5" x14ac:dyDescent="0.3">
      <c r="E22501"/>
    </row>
    <row r="22502" spans="5:5" x14ac:dyDescent="0.3">
      <c r="E22502"/>
    </row>
    <row r="22503" spans="5:5" x14ac:dyDescent="0.3">
      <c r="E22503"/>
    </row>
    <row r="22504" spans="5:5" x14ac:dyDescent="0.3">
      <c r="E22504"/>
    </row>
    <row r="22505" spans="5:5" x14ac:dyDescent="0.3">
      <c r="E22505"/>
    </row>
    <row r="22506" spans="5:5" x14ac:dyDescent="0.3">
      <c r="E22506"/>
    </row>
    <row r="22507" spans="5:5" x14ac:dyDescent="0.3">
      <c r="E22507"/>
    </row>
    <row r="22508" spans="5:5" x14ac:dyDescent="0.3">
      <c r="E22508"/>
    </row>
    <row r="22509" spans="5:5" x14ac:dyDescent="0.3">
      <c r="E22509"/>
    </row>
    <row r="22510" spans="5:5" x14ac:dyDescent="0.3">
      <c r="E22510"/>
    </row>
    <row r="22511" spans="5:5" x14ac:dyDescent="0.3">
      <c r="E22511"/>
    </row>
    <row r="22512" spans="5:5" x14ac:dyDescent="0.3">
      <c r="E22512"/>
    </row>
    <row r="22513" spans="5:5" x14ac:dyDescent="0.3">
      <c r="E22513"/>
    </row>
    <row r="22514" spans="5:5" x14ac:dyDescent="0.3">
      <c r="E22514"/>
    </row>
    <row r="22515" spans="5:5" x14ac:dyDescent="0.3">
      <c r="E22515"/>
    </row>
    <row r="22516" spans="5:5" x14ac:dyDescent="0.3">
      <c r="E22516"/>
    </row>
    <row r="22517" spans="5:5" x14ac:dyDescent="0.3">
      <c r="E22517"/>
    </row>
    <row r="22518" spans="5:5" x14ac:dyDescent="0.3">
      <c r="E22518"/>
    </row>
    <row r="22519" spans="5:5" x14ac:dyDescent="0.3">
      <c r="E22519"/>
    </row>
    <row r="22520" spans="5:5" x14ac:dyDescent="0.3">
      <c r="E22520"/>
    </row>
    <row r="22521" spans="5:5" x14ac:dyDescent="0.3">
      <c r="E22521"/>
    </row>
    <row r="22522" spans="5:5" x14ac:dyDescent="0.3">
      <c r="E22522"/>
    </row>
    <row r="22523" spans="5:5" x14ac:dyDescent="0.3">
      <c r="E22523"/>
    </row>
    <row r="22524" spans="5:5" x14ac:dyDescent="0.3">
      <c r="E22524"/>
    </row>
    <row r="22525" spans="5:5" x14ac:dyDescent="0.3">
      <c r="E22525"/>
    </row>
    <row r="22526" spans="5:5" x14ac:dyDescent="0.3">
      <c r="E22526"/>
    </row>
    <row r="22527" spans="5:5" x14ac:dyDescent="0.3">
      <c r="E22527"/>
    </row>
    <row r="22528" spans="5:5" x14ac:dyDescent="0.3">
      <c r="E22528"/>
    </row>
    <row r="22529" spans="5:5" x14ac:dyDescent="0.3">
      <c r="E22529"/>
    </row>
    <row r="22530" spans="5:5" x14ac:dyDescent="0.3">
      <c r="E22530"/>
    </row>
    <row r="22531" spans="5:5" x14ac:dyDescent="0.3">
      <c r="E22531"/>
    </row>
    <row r="22532" spans="5:5" x14ac:dyDescent="0.3">
      <c r="E22532"/>
    </row>
    <row r="22533" spans="5:5" x14ac:dyDescent="0.3">
      <c r="E22533"/>
    </row>
    <row r="22534" spans="5:5" x14ac:dyDescent="0.3">
      <c r="E22534"/>
    </row>
    <row r="22535" spans="5:5" x14ac:dyDescent="0.3">
      <c r="E22535"/>
    </row>
    <row r="22536" spans="5:5" x14ac:dyDescent="0.3">
      <c r="E22536"/>
    </row>
    <row r="22537" spans="5:5" x14ac:dyDescent="0.3">
      <c r="E22537"/>
    </row>
    <row r="22538" spans="5:5" x14ac:dyDescent="0.3">
      <c r="E22538"/>
    </row>
    <row r="22539" spans="5:5" x14ac:dyDescent="0.3">
      <c r="E22539"/>
    </row>
    <row r="22540" spans="5:5" x14ac:dyDescent="0.3">
      <c r="E22540"/>
    </row>
    <row r="22541" spans="5:5" x14ac:dyDescent="0.3">
      <c r="E22541"/>
    </row>
    <row r="22542" spans="5:5" x14ac:dyDescent="0.3">
      <c r="E22542"/>
    </row>
    <row r="22543" spans="5:5" x14ac:dyDescent="0.3">
      <c r="E22543"/>
    </row>
    <row r="22544" spans="5:5" x14ac:dyDescent="0.3">
      <c r="E22544"/>
    </row>
    <row r="22545" spans="5:5" x14ac:dyDescent="0.3">
      <c r="E22545"/>
    </row>
    <row r="22546" spans="5:5" x14ac:dyDescent="0.3">
      <c r="E22546"/>
    </row>
    <row r="22547" spans="5:5" x14ac:dyDescent="0.3">
      <c r="E22547"/>
    </row>
    <row r="22548" spans="5:5" x14ac:dyDescent="0.3">
      <c r="E22548"/>
    </row>
    <row r="22549" spans="5:5" x14ac:dyDescent="0.3">
      <c r="E22549"/>
    </row>
    <row r="22550" spans="5:5" x14ac:dyDescent="0.3">
      <c r="E22550"/>
    </row>
    <row r="22551" spans="5:5" x14ac:dyDescent="0.3">
      <c r="E22551"/>
    </row>
    <row r="22552" spans="5:5" x14ac:dyDescent="0.3">
      <c r="E22552"/>
    </row>
    <row r="22553" spans="5:5" x14ac:dyDescent="0.3">
      <c r="E22553"/>
    </row>
    <row r="22554" spans="5:5" x14ac:dyDescent="0.3">
      <c r="E22554"/>
    </row>
    <row r="22555" spans="5:5" x14ac:dyDescent="0.3">
      <c r="E22555"/>
    </row>
    <row r="22556" spans="5:5" x14ac:dyDescent="0.3">
      <c r="E22556"/>
    </row>
    <row r="22557" spans="5:5" x14ac:dyDescent="0.3">
      <c r="E22557"/>
    </row>
    <row r="22558" spans="5:5" x14ac:dyDescent="0.3">
      <c r="E22558"/>
    </row>
    <row r="22559" spans="5:5" x14ac:dyDescent="0.3">
      <c r="E22559"/>
    </row>
    <row r="22560" spans="5:5" x14ac:dyDescent="0.3">
      <c r="E22560"/>
    </row>
    <row r="22561" spans="5:5" x14ac:dyDescent="0.3">
      <c r="E22561"/>
    </row>
    <row r="22562" spans="5:5" x14ac:dyDescent="0.3">
      <c r="E22562"/>
    </row>
    <row r="22563" spans="5:5" x14ac:dyDescent="0.3">
      <c r="E22563"/>
    </row>
    <row r="22564" spans="5:5" x14ac:dyDescent="0.3">
      <c r="E22564"/>
    </row>
    <row r="22565" spans="5:5" x14ac:dyDescent="0.3">
      <c r="E22565"/>
    </row>
    <row r="22566" spans="5:5" x14ac:dyDescent="0.3">
      <c r="E22566"/>
    </row>
    <row r="22567" spans="5:5" x14ac:dyDescent="0.3">
      <c r="E22567"/>
    </row>
    <row r="22568" spans="5:5" x14ac:dyDescent="0.3">
      <c r="E22568"/>
    </row>
    <row r="22569" spans="5:5" x14ac:dyDescent="0.3">
      <c r="E22569"/>
    </row>
    <row r="22570" spans="5:5" x14ac:dyDescent="0.3">
      <c r="E22570"/>
    </row>
    <row r="22571" spans="5:5" x14ac:dyDescent="0.3">
      <c r="E22571"/>
    </row>
    <row r="22572" spans="5:5" x14ac:dyDescent="0.3">
      <c r="E22572"/>
    </row>
    <row r="22573" spans="5:5" x14ac:dyDescent="0.3">
      <c r="E22573"/>
    </row>
    <row r="22574" spans="5:5" x14ac:dyDescent="0.3">
      <c r="E22574"/>
    </row>
    <row r="22575" spans="5:5" x14ac:dyDescent="0.3">
      <c r="E22575"/>
    </row>
    <row r="22576" spans="5:5" x14ac:dyDescent="0.3">
      <c r="E22576"/>
    </row>
    <row r="22577" spans="5:5" x14ac:dyDescent="0.3">
      <c r="E22577"/>
    </row>
    <row r="22578" spans="5:5" x14ac:dyDescent="0.3">
      <c r="E22578"/>
    </row>
    <row r="22579" spans="5:5" x14ac:dyDescent="0.3">
      <c r="E22579"/>
    </row>
    <row r="22580" spans="5:5" x14ac:dyDescent="0.3">
      <c r="E22580"/>
    </row>
    <row r="22581" spans="5:5" x14ac:dyDescent="0.3">
      <c r="E22581"/>
    </row>
    <row r="22582" spans="5:5" x14ac:dyDescent="0.3">
      <c r="E22582"/>
    </row>
    <row r="22583" spans="5:5" x14ac:dyDescent="0.3">
      <c r="E22583"/>
    </row>
    <row r="22584" spans="5:5" x14ac:dyDescent="0.3">
      <c r="E22584"/>
    </row>
    <row r="22585" spans="5:5" x14ac:dyDescent="0.3">
      <c r="E22585"/>
    </row>
    <row r="22586" spans="5:5" x14ac:dyDescent="0.3">
      <c r="E22586"/>
    </row>
    <row r="22587" spans="5:5" x14ac:dyDescent="0.3">
      <c r="E22587"/>
    </row>
    <row r="22588" spans="5:5" x14ac:dyDescent="0.3">
      <c r="E22588"/>
    </row>
    <row r="22589" spans="5:5" x14ac:dyDescent="0.3">
      <c r="E22589"/>
    </row>
    <row r="22590" spans="5:5" x14ac:dyDescent="0.3">
      <c r="E22590"/>
    </row>
    <row r="22591" spans="5:5" x14ac:dyDescent="0.3">
      <c r="E22591"/>
    </row>
    <row r="22592" spans="5:5" x14ac:dyDescent="0.3">
      <c r="E22592"/>
    </row>
    <row r="22593" spans="5:5" x14ac:dyDescent="0.3">
      <c r="E22593"/>
    </row>
    <row r="22594" spans="5:5" x14ac:dyDescent="0.3">
      <c r="E22594"/>
    </row>
    <row r="22595" spans="5:5" x14ac:dyDescent="0.3">
      <c r="E22595"/>
    </row>
    <row r="22596" spans="5:5" x14ac:dyDescent="0.3">
      <c r="E22596"/>
    </row>
    <row r="22597" spans="5:5" x14ac:dyDescent="0.3">
      <c r="E22597"/>
    </row>
    <row r="22598" spans="5:5" x14ac:dyDescent="0.3">
      <c r="E22598"/>
    </row>
    <row r="22599" spans="5:5" x14ac:dyDescent="0.3">
      <c r="E22599"/>
    </row>
    <row r="22600" spans="5:5" x14ac:dyDescent="0.3">
      <c r="E22600"/>
    </row>
    <row r="22601" spans="5:5" x14ac:dyDescent="0.3">
      <c r="E22601"/>
    </row>
    <row r="22602" spans="5:5" x14ac:dyDescent="0.3">
      <c r="E22602"/>
    </row>
    <row r="22603" spans="5:5" x14ac:dyDescent="0.3">
      <c r="E22603"/>
    </row>
    <row r="22604" spans="5:5" x14ac:dyDescent="0.3">
      <c r="E22604"/>
    </row>
    <row r="22605" spans="5:5" x14ac:dyDescent="0.3">
      <c r="E22605"/>
    </row>
    <row r="22606" spans="5:5" x14ac:dyDescent="0.3">
      <c r="E22606"/>
    </row>
    <row r="22607" spans="5:5" x14ac:dyDescent="0.3">
      <c r="E22607"/>
    </row>
    <row r="22608" spans="5:5" x14ac:dyDescent="0.3">
      <c r="E22608"/>
    </row>
    <row r="22609" spans="5:5" x14ac:dyDescent="0.3">
      <c r="E22609"/>
    </row>
    <row r="22610" spans="5:5" x14ac:dyDescent="0.3">
      <c r="E22610"/>
    </row>
    <row r="22611" spans="5:5" x14ac:dyDescent="0.3">
      <c r="E22611"/>
    </row>
    <row r="22612" spans="5:5" x14ac:dyDescent="0.3">
      <c r="E22612"/>
    </row>
    <row r="22613" spans="5:5" x14ac:dyDescent="0.3">
      <c r="E22613"/>
    </row>
    <row r="22614" spans="5:5" x14ac:dyDescent="0.3">
      <c r="E22614"/>
    </row>
    <row r="22615" spans="5:5" x14ac:dyDescent="0.3">
      <c r="E22615"/>
    </row>
    <row r="22616" spans="5:5" x14ac:dyDescent="0.3">
      <c r="E22616"/>
    </row>
    <row r="22617" spans="5:5" x14ac:dyDescent="0.3">
      <c r="E22617"/>
    </row>
    <row r="22618" spans="5:5" x14ac:dyDescent="0.3">
      <c r="E22618"/>
    </row>
    <row r="22619" spans="5:5" x14ac:dyDescent="0.3">
      <c r="E22619"/>
    </row>
    <row r="22620" spans="5:5" x14ac:dyDescent="0.3">
      <c r="E22620"/>
    </row>
    <row r="22621" spans="5:5" x14ac:dyDescent="0.3">
      <c r="E22621"/>
    </row>
    <row r="22622" spans="5:5" x14ac:dyDescent="0.3">
      <c r="E22622"/>
    </row>
    <row r="22623" spans="5:5" x14ac:dyDescent="0.3">
      <c r="E22623"/>
    </row>
    <row r="22624" spans="5:5" x14ac:dyDescent="0.3">
      <c r="E22624"/>
    </row>
    <row r="22625" spans="5:5" x14ac:dyDescent="0.3">
      <c r="E22625"/>
    </row>
    <row r="22626" spans="5:5" x14ac:dyDescent="0.3">
      <c r="E22626"/>
    </row>
    <row r="22627" spans="5:5" x14ac:dyDescent="0.3">
      <c r="E22627"/>
    </row>
    <row r="22628" spans="5:5" x14ac:dyDescent="0.3">
      <c r="E22628"/>
    </row>
    <row r="22629" spans="5:5" x14ac:dyDescent="0.3">
      <c r="E22629"/>
    </row>
    <row r="22630" spans="5:5" x14ac:dyDescent="0.3">
      <c r="E22630"/>
    </row>
    <row r="22631" spans="5:5" x14ac:dyDescent="0.3">
      <c r="E22631"/>
    </row>
    <row r="22632" spans="5:5" x14ac:dyDescent="0.3">
      <c r="E22632"/>
    </row>
    <row r="22633" spans="5:5" x14ac:dyDescent="0.3">
      <c r="E22633"/>
    </row>
    <row r="22634" spans="5:5" x14ac:dyDescent="0.3">
      <c r="E22634"/>
    </row>
    <row r="22635" spans="5:5" x14ac:dyDescent="0.3">
      <c r="E22635"/>
    </row>
    <row r="22636" spans="5:5" x14ac:dyDescent="0.3">
      <c r="E22636"/>
    </row>
    <row r="22637" spans="5:5" x14ac:dyDescent="0.3">
      <c r="E22637"/>
    </row>
    <row r="22638" spans="5:5" x14ac:dyDescent="0.3">
      <c r="E22638"/>
    </row>
    <row r="22639" spans="5:5" x14ac:dyDescent="0.3">
      <c r="E22639"/>
    </row>
    <row r="22640" spans="5:5" x14ac:dyDescent="0.3">
      <c r="E22640"/>
    </row>
    <row r="22641" spans="5:5" x14ac:dyDescent="0.3">
      <c r="E22641"/>
    </row>
    <row r="22642" spans="5:5" x14ac:dyDescent="0.3">
      <c r="E22642"/>
    </row>
    <row r="22643" spans="5:5" x14ac:dyDescent="0.3">
      <c r="E22643"/>
    </row>
    <row r="22644" spans="5:5" x14ac:dyDescent="0.3">
      <c r="E22644"/>
    </row>
    <row r="22645" spans="5:5" x14ac:dyDescent="0.3">
      <c r="E22645"/>
    </row>
    <row r="22646" spans="5:5" x14ac:dyDescent="0.3">
      <c r="E22646"/>
    </row>
    <row r="22647" spans="5:5" x14ac:dyDescent="0.3">
      <c r="E22647"/>
    </row>
    <row r="22648" spans="5:5" x14ac:dyDescent="0.3">
      <c r="E22648"/>
    </row>
    <row r="22649" spans="5:5" x14ac:dyDescent="0.3">
      <c r="E22649"/>
    </row>
    <row r="22650" spans="5:5" x14ac:dyDescent="0.3">
      <c r="E22650"/>
    </row>
    <row r="22651" spans="5:5" x14ac:dyDescent="0.3">
      <c r="E22651"/>
    </row>
    <row r="22652" spans="5:5" x14ac:dyDescent="0.3">
      <c r="E22652"/>
    </row>
    <row r="22653" spans="5:5" x14ac:dyDescent="0.3">
      <c r="E22653"/>
    </row>
    <row r="22654" spans="5:5" x14ac:dyDescent="0.3">
      <c r="E22654"/>
    </row>
    <row r="22655" spans="5:5" x14ac:dyDescent="0.3">
      <c r="E22655"/>
    </row>
    <row r="22656" spans="5:5" x14ac:dyDescent="0.3">
      <c r="E22656"/>
    </row>
    <row r="22657" spans="5:5" x14ac:dyDescent="0.3">
      <c r="E22657"/>
    </row>
    <row r="22658" spans="5:5" x14ac:dyDescent="0.3">
      <c r="E22658"/>
    </row>
    <row r="22659" spans="5:5" x14ac:dyDescent="0.3">
      <c r="E22659"/>
    </row>
    <row r="22660" spans="5:5" x14ac:dyDescent="0.3">
      <c r="E22660"/>
    </row>
    <row r="22661" spans="5:5" x14ac:dyDescent="0.3">
      <c r="E22661"/>
    </row>
    <row r="22662" spans="5:5" x14ac:dyDescent="0.3">
      <c r="E22662"/>
    </row>
    <row r="22663" spans="5:5" x14ac:dyDescent="0.3">
      <c r="E22663"/>
    </row>
    <row r="22664" spans="5:5" x14ac:dyDescent="0.3">
      <c r="E22664"/>
    </row>
    <row r="22665" spans="5:5" x14ac:dyDescent="0.3">
      <c r="E22665"/>
    </row>
    <row r="22666" spans="5:5" x14ac:dyDescent="0.3">
      <c r="E22666"/>
    </row>
    <row r="22667" spans="5:5" x14ac:dyDescent="0.3">
      <c r="E22667"/>
    </row>
    <row r="22668" spans="5:5" x14ac:dyDescent="0.3">
      <c r="E22668"/>
    </row>
    <row r="22669" spans="5:5" x14ac:dyDescent="0.3">
      <c r="E22669"/>
    </row>
    <row r="22670" spans="5:5" x14ac:dyDescent="0.3">
      <c r="E22670"/>
    </row>
    <row r="22671" spans="5:5" x14ac:dyDescent="0.3">
      <c r="E22671"/>
    </row>
    <row r="22672" spans="5:5" x14ac:dyDescent="0.3">
      <c r="E22672"/>
    </row>
    <row r="22673" spans="5:5" x14ac:dyDescent="0.3">
      <c r="E22673"/>
    </row>
    <row r="22674" spans="5:5" x14ac:dyDescent="0.3">
      <c r="E22674"/>
    </row>
    <row r="22675" spans="5:5" x14ac:dyDescent="0.3">
      <c r="E22675"/>
    </row>
    <row r="22676" spans="5:5" x14ac:dyDescent="0.3">
      <c r="E22676"/>
    </row>
    <row r="22677" spans="5:5" x14ac:dyDescent="0.3">
      <c r="E22677"/>
    </row>
    <row r="22678" spans="5:5" x14ac:dyDescent="0.3">
      <c r="E22678"/>
    </row>
    <row r="22679" spans="5:5" x14ac:dyDescent="0.3">
      <c r="E22679"/>
    </row>
    <row r="22680" spans="5:5" x14ac:dyDescent="0.3">
      <c r="E22680"/>
    </row>
    <row r="22681" spans="5:5" x14ac:dyDescent="0.3">
      <c r="E22681"/>
    </row>
    <row r="22682" spans="5:5" x14ac:dyDescent="0.3">
      <c r="E22682"/>
    </row>
    <row r="22683" spans="5:5" x14ac:dyDescent="0.3">
      <c r="E22683"/>
    </row>
    <row r="22684" spans="5:5" x14ac:dyDescent="0.3">
      <c r="E22684"/>
    </row>
    <row r="22685" spans="5:5" x14ac:dyDescent="0.3">
      <c r="E22685"/>
    </row>
    <row r="22686" spans="5:5" x14ac:dyDescent="0.3">
      <c r="E22686"/>
    </row>
    <row r="22687" spans="5:5" x14ac:dyDescent="0.3">
      <c r="E22687"/>
    </row>
    <row r="22688" spans="5:5" x14ac:dyDescent="0.3">
      <c r="E22688"/>
    </row>
    <row r="22689" spans="5:5" x14ac:dyDescent="0.3">
      <c r="E22689"/>
    </row>
    <row r="22690" spans="5:5" x14ac:dyDescent="0.3">
      <c r="E22690"/>
    </row>
    <row r="22691" spans="5:5" x14ac:dyDescent="0.3">
      <c r="E22691"/>
    </row>
    <row r="22692" spans="5:5" x14ac:dyDescent="0.3">
      <c r="E22692"/>
    </row>
    <row r="22693" spans="5:5" x14ac:dyDescent="0.3">
      <c r="E22693"/>
    </row>
    <row r="22694" spans="5:5" x14ac:dyDescent="0.3">
      <c r="E22694"/>
    </row>
    <row r="22695" spans="5:5" x14ac:dyDescent="0.3">
      <c r="E22695"/>
    </row>
    <row r="22696" spans="5:5" x14ac:dyDescent="0.3">
      <c r="E22696"/>
    </row>
    <row r="22697" spans="5:5" x14ac:dyDescent="0.3">
      <c r="E22697"/>
    </row>
    <row r="22698" spans="5:5" x14ac:dyDescent="0.3">
      <c r="E22698"/>
    </row>
    <row r="22699" spans="5:5" x14ac:dyDescent="0.3">
      <c r="E22699"/>
    </row>
    <row r="22700" spans="5:5" x14ac:dyDescent="0.3">
      <c r="E22700"/>
    </row>
    <row r="22701" spans="5:5" x14ac:dyDescent="0.3">
      <c r="E22701"/>
    </row>
    <row r="22702" spans="5:5" x14ac:dyDescent="0.3">
      <c r="E22702"/>
    </row>
    <row r="22703" spans="5:5" x14ac:dyDescent="0.3">
      <c r="E22703"/>
    </row>
    <row r="22704" spans="5:5" x14ac:dyDescent="0.3">
      <c r="E22704"/>
    </row>
    <row r="22705" spans="5:5" x14ac:dyDescent="0.3">
      <c r="E22705"/>
    </row>
    <row r="22706" spans="5:5" x14ac:dyDescent="0.3">
      <c r="E22706"/>
    </row>
    <row r="22707" spans="5:5" x14ac:dyDescent="0.3">
      <c r="E22707"/>
    </row>
    <row r="22708" spans="5:5" x14ac:dyDescent="0.3">
      <c r="E22708"/>
    </row>
    <row r="22709" spans="5:5" x14ac:dyDescent="0.3">
      <c r="E22709"/>
    </row>
    <row r="22710" spans="5:5" x14ac:dyDescent="0.3">
      <c r="E22710"/>
    </row>
    <row r="22711" spans="5:5" x14ac:dyDescent="0.3">
      <c r="E22711"/>
    </row>
    <row r="22712" spans="5:5" x14ac:dyDescent="0.3">
      <c r="E22712"/>
    </row>
    <row r="22713" spans="5:5" x14ac:dyDescent="0.3">
      <c r="E22713"/>
    </row>
    <row r="22714" spans="5:5" x14ac:dyDescent="0.3">
      <c r="E22714"/>
    </row>
    <row r="22715" spans="5:5" x14ac:dyDescent="0.3">
      <c r="E22715"/>
    </row>
    <row r="22716" spans="5:5" x14ac:dyDescent="0.3">
      <c r="E22716"/>
    </row>
    <row r="22717" spans="5:5" x14ac:dyDescent="0.3">
      <c r="E22717"/>
    </row>
    <row r="22718" spans="5:5" x14ac:dyDescent="0.3">
      <c r="E22718"/>
    </row>
    <row r="22719" spans="5:5" x14ac:dyDescent="0.3">
      <c r="E22719"/>
    </row>
    <row r="22720" spans="5:5" x14ac:dyDescent="0.3">
      <c r="E22720"/>
    </row>
    <row r="22721" spans="5:5" x14ac:dyDescent="0.3">
      <c r="E22721"/>
    </row>
    <row r="22722" spans="5:5" x14ac:dyDescent="0.3">
      <c r="E22722"/>
    </row>
    <row r="22723" spans="5:5" x14ac:dyDescent="0.3">
      <c r="E22723"/>
    </row>
    <row r="22724" spans="5:5" x14ac:dyDescent="0.3">
      <c r="E22724"/>
    </row>
    <row r="22725" spans="5:5" x14ac:dyDescent="0.3">
      <c r="E22725"/>
    </row>
    <row r="22726" spans="5:5" x14ac:dyDescent="0.3">
      <c r="E22726"/>
    </row>
    <row r="22727" spans="5:5" x14ac:dyDescent="0.3">
      <c r="E22727"/>
    </row>
    <row r="22728" spans="5:5" x14ac:dyDescent="0.3">
      <c r="E22728"/>
    </row>
    <row r="22729" spans="5:5" x14ac:dyDescent="0.3">
      <c r="E22729"/>
    </row>
    <row r="22730" spans="5:5" x14ac:dyDescent="0.3">
      <c r="E22730"/>
    </row>
    <row r="22731" spans="5:5" x14ac:dyDescent="0.3">
      <c r="E22731"/>
    </row>
    <row r="22732" spans="5:5" x14ac:dyDescent="0.3">
      <c r="E22732"/>
    </row>
    <row r="22733" spans="5:5" x14ac:dyDescent="0.3">
      <c r="E22733"/>
    </row>
    <row r="22734" spans="5:5" x14ac:dyDescent="0.3">
      <c r="E22734"/>
    </row>
    <row r="22735" spans="5:5" x14ac:dyDescent="0.3">
      <c r="E22735"/>
    </row>
    <row r="22736" spans="5:5" x14ac:dyDescent="0.3">
      <c r="E22736"/>
    </row>
    <row r="22737" spans="5:5" x14ac:dyDescent="0.3">
      <c r="E22737"/>
    </row>
    <row r="22738" spans="5:5" x14ac:dyDescent="0.3">
      <c r="E22738"/>
    </row>
    <row r="22739" spans="5:5" x14ac:dyDescent="0.3">
      <c r="E22739"/>
    </row>
    <row r="22740" spans="5:5" x14ac:dyDescent="0.3">
      <c r="E22740"/>
    </row>
    <row r="22741" spans="5:5" x14ac:dyDescent="0.3">
      <c r="E22741"/>
    </row>
    <row r="22742" spans="5:5" x14ac:dyDescent="0.3">
      <c r="E22742"/>
    </row>
    <row r="22743" spans="5:5" x14ac:dyDescent="0.3">
      <c r="E22743"/>
    </row>
    <row r="22744" spans="5:5" x14ac:dyDescent="0.3">
      <c r="E22744"/>
    </row>
    <row r="22745" spans="5:5" x14ac:dyDescent="0.3">
      <c r="E22745"/>
    </row>
    <row r="22746" spans="5:5" x14ac:dyDescent="0.3">
      <c r="E22746"/>
    </row>
    <row r="22747" spans="5:5" x14ac:dyDescent="0.3">
      <c r="E22747"/>
    </row>
    <row r="22748" spans="5:5" x14ac:dyDescent="0.3">
      <c r="E22748"/>
    </row>
    <row r="22749" spans="5:5" x14ac:dyDescent="0.3">
      <c r="E22749"/>
    </row>
    <row r="22750" spans="5:5" x14ac:dyDescent="0.3">
      <c r="E22750"/>
    </row>
    <row r="22751" spans="5:5" x14ac:dyDescent="0.3">
      <c r="E22751"/>
    </row>
    <row r="22752" spans="5:5" x14ac:dyDescent="0.3">
      <c r="E22752"/>
    </row>
    <row r="22753" spans="5:5" x14ac:dyDescent="0.3">
      <c r="E22753"/>
    </row>
    <row r="22754" spans="5:5" x14ac:dyDescent="0.3">
      <c r="E22754"/>
    </row>
    <row r="22755" spans="5:5" x14ac:dyDescent="0.3">
      <c r="E22755"/>
    </row>
    <row r="22756" spans="5:5" x14ac:dyDescent="0.3">
      <c r="E22756"/>
    </row>
    <row r="22757" spans="5:5" x14ac:dyDescent="0.3">
      <c r="E22757"/>
    </row>
    <row r="22758" spans="5:5" x14ac:dyDescent="0.3">
      <c r="E22758"/>
    </row>
    <row r="22759" spans="5:5" x14ac:dyDescent="0.3">
      <c r="E22759"/>
    </row>
    <row r="22760" spans="5:5" x14ac:dyDescent="0.3">
      <c r="E22760"/>
    </row>
    <row r="22761" spans="5:5" x14ac:dyDescent="0.3">
      <c r="E22761"/>
    </row>
    <row r="22762" spans="5:5" x14ac:dyDescent="0.3">
      <c r="E22762"/>
    </row>
    <row r="22763" spans="5:5" x14ac:dyDescent="0.3">
      <c r="E22763"/>
    </row>
    <row r="22764" spans="5:5" x14ac:dyDescent="0.3">
      <c r="E22764"/>
    </row>
    <row r="22765" spans="5:5" x14ac:dyDescent="0.3">
      <c r="E22765"/>
    </row>
    <row r="22766" spans="5:5" x14ac:dyDescent="0.3">
      <c r="E22766"/>
    </row>
    <row r="22767" spans="5:5" x14ac:dyDescent="0.3">
      <c r="E22767"/>
    </row>
    <row r="22768" spans="5:5" x14ac:dyDescent="0.3">
      <c r="E22768"/>
    </row>
    <row r="22769" spans="5:5" x14ac:dyDescent="0.3">
      <c r="E22769"/>
    </row>
    <row r="22770" spans="5:5" x14ac:dyDescent="0.3">
      <c r="E22770"/>
    </row>
    <row r="22771" spans="5:5" x14ac:dyDescent="0.3">
      <c r="E22771"/>
    </row>
    <row r="22772" spans="5:5" x14ac:dyDescent="0.3">
      <c r="E22772"/>
    </row>
    <row r="22773" spans="5:5" x14ac:dyDescent="0.3">
      <c r="E22773"/>
    </row>
    <row r="22774" spans="5:5" x14ac:dyDescent="0.3">
      <c r="E22774"/>
    </row>
    <row r="22775" spans="5:5" x14ac:dyDescent="0.3">
      <c r="E22775"/>
    </row>
    <row r="22776" spans="5:5" x14ac:dyDescent="0.3">
      <c r="E22776"/>
    </row>
    <row r="22777" spans="5:5" x14ac:dyDescent="0.3">
      <c r="E22777"/>
    </row>
    <row r="22778" spans="5:5" x14ac:dyDescent="0.3">
      <c r="E22778"/>
    </row>
    <row r="22779" spans="5:5" x14ac:dyDescent="0.3">
      <c r="E22779"/>
    </row>
    <row r="22780" spans="5:5" x14ac:dyDescent="0.3">
      <c r="E22780"/>
    </row>
    <row r="22781" spans="5:5" x14ac:dyDescent="0.3">
      <c r="E22781"/>
    </row>
    <row r="22782" spans="5:5" x14ac:dyDescent="0.3">
      <c r="E22782"/>
    </row>
    <row r="22783" spans="5:5" x14ac:dyDescent="0.3">
      <c r="E22783"/>
    </row>
    <row r="22784" spans="5:5" x14ac:dyDescent="0.3">
      <c r="E22784"/>
    </row>
    <row r="22785" spans="5:5" x14ac:dyDescent="0.3">
      <c r="E22785"/>
    </row>
    <row r="22786" spans="5:5" x14ac:dyDescent="0.3">
      <c r="E22786"/>
    </row>
    <row r="22787" spans="5:5" x14ac:dyDescent="0.3">
      <c r="E22787"/>
    </row>
    <row r="22788" spans="5:5" x14ac:dyDescent="0.3">
      <c r="E22788"/>
    </row>
    <row r="22789" spans="5:5" x14ac:dyDescent="0.3">
      <c r="E22789"/>
    </row>
    <row r="22790" spans="5:5" x14ac:dyDescent="0.3">
      <c r="E22790"/>
    </row>
    <row r="22791" spans="5:5" x14ac:dyDescent="0.3">
      <c r="E22791"/>
    </row>
    <row r="22792" spans="5:5" x14ac:dyDescent="0.3">
      <c r="E22792"/>
    </row>
    <row r="22793" spans="5:5" x14ac:dyDescent="0.3">
      <c r="E22793"/>
    </row>
    <row r="22794" spans="5:5" x14ac:dyDescent="0.3">
      <c r="E22794"/>
    </row>
    <row r="22795" spans="5:5" x14ac:dyDescent="0.3">
      <c r="E22795"/>
    </row>
    <row r="22796" spans="5:5" x14ac:dyDescent="0.3">
      <c r="E22796"/>
    </row>
    <row r="22797" spans="5:5" x14ac:dyDescent="0.3">
      <c r="E22797"/>
    </row>
    <row r="22798" spans="5:5" x14ac:dyDescent="0.3">
      <c r="E22798"/>
    </row>
    <row r="22799" spans="5:5" x14ac:dyDescent="0.3">
      <c r="E22799"/>
    </row>
    <row r="22800" spans="5:5" x14ac:dyDescent="0.3">
      <c r="E22800"/>
    </row>
    <row r="22801" spans="5:5" x14ac:dyDescent="0.3">
      <c r="E22801"/>
    </row>
    <row r="22802" spans="5:5" x14ac:dyDescent="0.3">
      <c r="E22802"/>
    </row>
    <row r="22803" spans="5:5" x14ac:dyDescent="0.3">
      <c r="E22803"/>
    </row>
    <row r="22804" spans="5:5" x14ac:dyDescent="0.3">
      <c r="E22804"/>
    </row>
    <row r="22805" spans="5:5" x14ac:dyDescent="0.3">
      <c r="E22805"/>
    </row>
    <row r="22806" spans="5:5" x14ac:dyDescent="0.3">
      <c r="E22806"/>
    </row>
    <row r="22807" spans="5:5" x14ac:dyDescent="0.3">
      <c r="E22807"/>
    </row>
    <row r="22808" spans="5:5" x14ac:dyDescent="0.3">
      <c r="E22808"/>
    </row>
    <row r="22809" spans="5:5" x14ac:dyDescent="0.3">
      <c r="E22809"/>
    </row>
    <row r="22810" spans="5:5" x14ac:dyDescent="0.3">
      <c r="E22810"/>
    </row>
    <row r="22811" spans="5:5" x14ac:dyDescent="0.3">
      <c r="E22811"/>
    </row>
    <row r="22812" spans="5:5" x14ac:dyDescent="0.3">
      <c r="E22812"/>
    </row>
    <row r="22813" spans="5:5" x14ac:dyDescent="0.3">
      <c r="E22813"/>
    </row>
    <row r="22814" spans="5:5" x14ac:dyDescent="0.3">
      <c r="E22814"/>
    </row>
    <row r="22815" spans="5:5" x14ac:dyDescent="0.3">
      <c r="E22815"/>
    </row>
    <row r="22816" spans="5:5" x14ac:dyDescent="0.3">
      <c r="E22816"/>
    </row>
    <row r="22817" spans="5:5" x14ac:dyDescent="0.3">
      <c r="E22817"/>
    </row>
    <row r="22818" spans="5:5" x14ac:dyDescent="0.3">
      <c r="E22818"/>
    </row>
    <row r="22819" spans="5:5" x14ac:dyDescent="0.3">
      <c r="E22819"/>
    </row>
    <row r="22820" spans="5:5" x14ac:dyDescent="0.3">
      <c r="E22820"/>
    </row>
    <row r="22821" spans="5:5" x14ac:dyDescent="0.3">
      <c r="E22821"/>
    </row>
    <row r="22822" spans="5:5" x14ac:dyDescent="0.3">
      <c r="E22822"/>
    </row>
    <row r="22823" spans="5:5" x14ac:dyDescent="0.3">
      <c r="E22823"/>
    </row>
    <row r="22824" spans="5:5" x14ac:dyDescent="0.3">
      <c r="E22824"/>
    </row>
    <row r="22825" spans="5:5" x14ac:dyDescent="0.3">
      <c r="E22825"/>
    </row>
    <row r="22826" spans="5:5" x14ac:dyDescent="0.3">
      <c r="E22826"/>
    </row>
    <row r="22827" spans="5:5" x14ac:dyDescent="0.3">
      <c r="E22827"/>
    </row>
    <row r="22828" spans="5:5" x14ac:dyDescent="0.3">
      <c r="E22828"/>
    </row>
    <row r="22829" spans="5:5" x14ac:dyDescent="0.3">
      <c r="E22829"/>
    </row>
    <row r="22830" spans="5:5" x14ac:dyDescent="0.3">
      <c r="E22830"/>
    </row>
    <row r="22831" spans="5:5" x14ac:dyDescent="0.3">
      <c r="E22831"/>
    </row>
    <row r="22832" spans="5:5" x14ac:dyDescent="0.3">
      <c r="E22832"/>
    </row>
    <row r="22833" spans="5:5" x14ac:dyDescent="0.3">
      <c r="E22833"/>
    </row>
    <row r="22834" spans="5:5" x14ac:dyDescent="0.3">
      <c r="E22834"/>
    </row>
    <row r="22835" spans="5:5" x14ac:dyDescent="0.3">
      <c r="E22835"/>
    </row>
    <row r="22836" spans="5:5" x14ac:dyDescent="0.3">
      <c r="E22836"/>
    </row>
    <row r="22837" spans="5:5" x14ac:dyDescent="0.3">
      <c r="E22837"/>
    </row>
    <row r="22838" spans="5:5" x14ac:dyDescent="0.3">
      <c r="E22838"/>
    </row>
    <row r="22839" spans="5:5" x14ac:dyDescent="0.3">
      <c r="E22839"/>
    </row>
    <row r="22840" spans="5:5" x14ac:dyDescent="0.3">
      <c r="E22840"/>
    </row>
    <row r="22841" spans="5:5" x14ac:dyDescent="0.3">
      <c r="E22841"/>
    </row>
    <row r="22842" spans="5:5" x14ac:dyDescent="0.3">
      <c r="E22842"/>
    </row>
    <row r="22843" spans="5:5" x14ac:dyDescent="0.3">
      <c r="E22843"/>
    </row>
    <row r="22844" spans="5:5" x14ac:dyDescent="0.3">
      <c r="E22844"/>
    </row>
    <row r="22845" spans="5:5" x14ac:dyDescent="0.3">
      <c r="E22845"/>
    </row>
    <row r="22846" spans="5:5" x14ac:dyDescent="0.3">
      <c r="E22846"/>
    </row>
    <row r="22847" spans="5:5" x14ac:dyDescent="0.3">
      <c r="E22847"/>
    </row>
    <row r="22848" spans="5:5" x14ac:dyDescent="0.3">
      <c r="E22848"/>
    </row>
    <row r="22849" spans="5:5" x14ac:dyDescent="0.3">
      <c r="E22849"/>
    </row>
    <row r="22850" spans="5:5" x14ac:dyDescent="0.3">
      <c r="E22850"/>
    </row>
    <row r="22851" spans="5:5" x14ac:dyDescent="0.3">
      <c r="E22851"/>
    </row>
    <row r="22852" spans="5:5" x14ac:dyDescent="0.3">
      <c r="E22852"/>
    </row>
    <row r="22853" spans="5:5" x14ac:dyDescent="0.3">
      <c r="E22853"/>
    </row>
    <row r="22854" spans="5:5" x14ac:dyDescent="0.3">
      <c r="E22854"/>
    </row>
    <row r="22855" spans="5:5" x14ac:dyDescent="0.3">
      <c r="E22855"/>
    </row>
    <row r="22856" spans="5:5" x14ac:dyDescent="0.3">
      <c r="E22856"/>
    </row>
    <row r="22857" spans="5:5" x14ac:dyDescent="0.3">
      <c r="E22857"/>
    </row>
    <row r="22858" spans="5:5" x14ac:dyDescent="0.3">
      <c r="E22858"/>
    </row>
    <row r="22859" spans="5:5" x14ac:dyDescent="0.3">
      <c r="E22859"/>
    </row>
    <row r="22860" spans="5:5" x14ac:dyDescent="0.3">
      <c r="E22860"/>
    </row>
    <row r="22861" spans="5:5" x14ac:dyDescent="0.3">
      <c r="E22861"/>
    </row>
    <row r="22862" spans="5:5" x14ac:dyDescent="0.3">
      <c r="E22862"/>
    </row>
    <row r="22863" spans="5:5" x14ac:dyDescent="0.3">
      <c r="E22863"/>
    </row>
    <row r="22864" spans="5:5" x14ac:dyDescent="0.3">
      <c r="E22864"/>
    </row>
    <row r="22865" spans="5:5" x14ac:dyDescent="0.3">
      <c r="E22865"/>
    </row>
    <row r="22866" spans="5:5" x14ac:dyDescent="0.3">
      <c r="E22866"/>
    </row>
    <row r="22867" spans="5:5" x14ac:dyDescent="0.3">
      <c r="E22867"/>
    </row>
    <row r="22868" spans="5:5" x14ac:dyDescent="0.3">
      <c r="E22868"/>
    </row>
    <row r="22869" spans="5:5" x14ac:dyDescent="0.3">
      <c r="E22869"/>
    </row>
    <row r="22870" spans="5:5" x14ac:dyDescent="0.3">
      <c r="E22870"/>
    </row>
    <row r="22871" spans="5:5" x14ac:dyDescent="0.3">
      <c r="E22871"/>
    </row>
    <row r="22872" spans="5:5" x14ac:dyDescent="0.3">
      <c r="E22872"/>
    </row>
    <row r="22873" spans="5:5" x14ac:dyDescent="0.3">
      <c r="E22873"/>
    </row>
    <row r="22874" spans="5:5" x14ac:dyDescent="0.3">
      <c r="E22874"/>
    </row>
    <row r="22875" spans="5:5" x14ac:dyDescent="0.3">
      <c r="E22875"/>
    </row>
    <row r="22876" spans="5:5" x14ac:dyDescent="0.3">
      <c r="E22876"/>
    </row>
    <row r="22877" spans="5:5" x14ac:dyDescent="0.3">
      <c r="E22877"/>
    </row>
    <row r="22878" spans="5:5" x14ac:dyDescent="0.3">
      <c r="E22878"/>
    </row>
    <row r="22879" spans="5:5" x14ac:dyDescent="0.3">
      <c r="E22879"/>
    </row>
    <row r="22880" spans="5:5" x14ac:dyDescent="0.3">
      <c r="E22880"/>
    </row>
    <row r="22881" spans="5:5" x14ac:dyDescent="0.3">
      <c r="E22881"/>
    </row>
    <row r="22882" spans="5:5" x14ac:dyDescent="0.3">
      <c r="E22882"/>
    </row>
    <row r="22883" spans="5:5" x14ac:dyDescent="0.3">
      <c r="E22883"/>
    </row>
    <row r="22884" spans="5:5" x14ac:dyDescent="0.3">
      <c r="E22884"/>
    </row>
    <row r="22885" spans="5:5" x14ac:dyDescent="0.3">
      <c r="E22885"/>
    </row>
    <row r="22886" spans="5:5" x14ac:dyDescent="0.3">
      <c r="E22886"/>
    </row>
    <row r="22887" spans="5:5" x14ac:dyDescent="0.3">
      <c r="E22887"/>
    </row>
    <row r="22888" spans="5:5" x14ac:dyDescent="0.3">
      <c r="E22888"/>
    </row>
    <row r="22889" spans="5:5" x14ac:dyDescent="0.3">
      <c r="E22889"/>
    </row>
    <row r="22890" spans="5:5" x14ac:dyDescent="0.3">
      <c r="E22890"/>
    </row>
    <row r="22891" spans="5:5" x14ac:dyDescent="0.3">
      <c r="E22891"/>
    </row>
    <row r="22892" spans="5:5" x14ac:dyDescent="0.3">
      <c r="E22892"/>
    </row>
    <row r="22893" spans="5:5" x14ac:dyDescent="0.3">
      <c r="E22893"/>
    </row>
    <row r="22894" spans="5:5" x14ac:dyDescent="0.3">
      <c r="E22894"/>
    </row>
    <row r="22895" spans="5:5" x14ac:dyDescent="0.3">
      <c r="E22895"/>
    </row>
    <row r="22896" spans="5:5" x14ac:dyDescent="0.3">
      <c r="E22896"/>
    </row>
    <row r="22897" spans="5:5" x14ac:dyDescent="0.3">
      <c r="E22897"/>
    </row>
    <row r="22898" spans="5:5" x14ac:dyDescent="0.3">
      <c r="E22898"/>
    </row>
    <row r="22899" spans="5:5" x14ac:dyDescent="0.3">
      <c r="E22899"/>
    </row>
    <row r="22900" spans="5:5" x14ac:dyDescent="0.3">
      <c r="E22900"/>
    </row>
    <row r="22901" spans="5:5" x14ac:dyDescent="0.3">
      <c r="E22901"/>
    </row>
    <row r="22902" spans="5:5" x14ac:dyDescent="0.3">
      <c r="E22902"/>
    </row>
    <row r="22903" spans="5:5" x14ac:dyDescent="0.3">
      <c r="E22903"/>
    </row>
    <row r="22904" spans="5:5" x14ac:dyDescent="0.3">
      <c r="E22904"/>
    </row>
    <row r="22905" spans="5:5" x14ac:dyDescent="0.3">
      <c r="E22905"/>
    </row>
    <row r="22906" spans="5:5" x14ac:dyDescent="0.3">
      <c r="E22906"/>
    </row>
    <row r="22907" spans="5:5" x14ac:dyDescent="0.3">
      <c r="E22907"/>
    </row>
    <row r="22908" spans="5:5" x14ac:dyDescent="0.3">
      <c r="E22908"/>
    </row>
    <row r="22909" spans="5:5" x14ac:dyDescent="0.3">
      <c r="E22909"/>
    </row>
    <row r="22910" spans="5:5" x14ac:dyDescent="0.3">
      <c r="E22910"/>
    </row>
    <row r="22911" spans="5:5" x14ac:dyDescent="0.3">
      <c r="E22911"/>
    </row>
    <row r="22912" spans="5:5" x14ac:dyDescent="0.3">
      <c r="E22912"/>
    </row>
    <row r="22913" spans="5:5" x14ac:dyDescent="0.3">
      <c r="E22913"/>
    </row>
    <row r="22914" spans="5:5" x14ac:dyDescent="0.3">
      <c r="E22914"/>
    </row>
    <row r="22915" spans="5:5" x14ac:dyDescent="0.3">
      <c r="E22915"/>
    </row>
    <row r="22916" spans="5:5" x14ac:dyDescent="0.3">
      <c r="E22916"/>
    </row>
    <row r="22917" spans="5:5" x14ac:dyDescent="0.3">
      <c r="E22917"/>
    </row>
    <row r="22918" spans="5:5" x14ac:dyDescent="0.3">
      <c r="E22918"/>
    </row>
    <row r="22919" spans="5:5" x14ac:dyDescent="0.3">
      <c r="E22919"/>
    </row>
    <row r="22920" spans="5:5" x14ac:dyDescent="0.3">
      <c r="E22920"/>
    </row>
    <row r="22921" spans="5:5" x14ac:dyDescent="0.3">
      <c r="E22921"/>
    </row>
    <row r="22922" spans="5:5" x14ac:dyDescent="0.3">
      <c r="E22922"/>
    </row>
    <row r="22923" spans="5:5" x14ac:dyDescent="0.3">
      <c r="E22923"/>
    </row>
    <row r="22924" spans="5:5" x14ac:dyDescent="0.3">
      <c r="E22924"/>
    </row>
    <row r="22925" spans="5:5" x14ac:dyDescent="0.3">
      <c r="E22925"/>
    </row>
    <row r="22926" spans="5:5" x14ac:dyDescent="0.3">
      <c r="E22926"/>
    </row>
    <row r="22927" spans="5:5" x14ac:dyDescent="0.3">
      <c r="E22927"/>
    </row>
    <row r="22928" spans="5:5" x14ac:dyDescent="0.3">
      <c r="E22928"/>
    </row>
    <row r="22929" spans="5:5" x14ac:dyDescent="0.3">
      <c r="E22929"/>
    </row>
    <row r="22930" spans="5:5" x14ac:dyDescent="0.3">
      <c r="E22930"/>
    </row>
    <row r="22931" spans="5:5" x14ac:dyDescent="0.3">
      <c r="E22931"/>
    </row>
    <row r="22932" spans="5:5" x14ac:dyDescent="0.3">
      <c r="E22932"/>
    </row>
    <row r="22933" spans="5:5" x14ac:dyDescent="0.3">
      <c r="E22933"/>
    </row>
    <row r="22934" spans="5:5" x14ac:dyDescent="0.3">
      <c r="E22934"/>
    </row>
    <row r="22935" spans="5:5" x14ac:dyDescent="0.3">
      <c r="E22935"/>
    </row>
    <row r="22936" spans="5:5" x14ac:dyDescent="0.3">
      <c r="E22936"/>
    </row>
    <row r="22937" spans="5:5" x14ac:dyDescent="0.3">
      <c r="E22937"/>
    </row>
    <row r="22938" spans="5:5" x14ac:dyDescent="0.3">
      <c r="E22938"/>
    </row>
    <row r="22939" spans="5:5" x14ac:dyDescent="0.3">
      <c r="E22939"/>
    </row>
    <row r="22940" spans="5:5" x14ac:dyDescent="0.3">
      <c r="E22940"/>
    </row>
    <row r="22941" spans="5:5" x14ac:dyDescent="0.3">
      <c r="E22941"/>
    </row>
    <row r="22942" spans="5:5" x14ac:dyDescent="0.3">
      <c r="E22942"/>
    </row>
    <row r="22943" spans="5:5" x14ac:dyDescent="0.3">
      <c r="E22943"/>
    </row>
    <row r="22944" spans="5:5" x14ac:dyDescent="0.3">
      <c r="E22944"/>
    </row>
    <row r="22945" spans="5:5" x14ac:dyDescent="0.3">
      <c r="E22945"/>
    </row>
    <row r="22946" spans="5:5" x14ac:dyDescent="0.3">
      <c r="E22946"/>
    </row>
    <row r="22947" spans="5:5" x14ac:dyDescent="0.3">
      <c r="E22947"/>
    </row>
    <row r="22948" spans="5:5" x14ac:dyDescent="0.3">
      <c r="E22948"/>
    </row>
    <row r="22949" spans="5:5" x14ac:dyDescent="0.3">
      <c r="E22949"/>
    </row>
    <row r="22950" spans="5:5" x14ac:dyDescent="0.3">
      <c r="E22950"/>
    </row>
    <row r="22951" spans="5:5" x14ac:dyDescent="0.3">
      <c r="E22951"/>
    </row>
    <row r="22952" spans="5:5" x14ac:dyDescent="0.3">
      <c r="E22952"/>
    </row>
    <row r="22953" spans="5:5" x14ac:dyDescent="0.3">
      <c r="E22953"/>
    </row>
    <row r="22954" spans="5:5" x14ac:dyDescent="0.3">
      <c r="E22954"/>
    </row>
    <row r="22955" spans="5:5" x14ac:dyDescent="0.3">
      <c r="E22955"/>
    </row>
    <row r="22956" spans="5:5" x14ac:dyDescent="0.3">
      <c r="E22956"/>
    </row>
    <row r="22957" spans="5:5" x14ac:dyDescent="0.3">
      <c r="E22957"/>
    </row>
    <row r="22958" spans="5:5" x14ac:dyDescent="0.3">
      <c r="E22958"/>
    </row>
    <row r="22959" spans="5:5" x14ac:dyDescent="0.3">
      <c r="E22959"/>
    </row>
    <row r="22960" spans="5:5" x14ac:dyDescent="0.3">
      <c r="E22960"/>
    </row>
    <row r="22961" spans="5:5" x14ac:dyDescent="0.3">
      <c r="E22961"/>
    </row>
    <row r="22962" spans="5:5" x14ac:dyDescent="0.3">
      <c r="E22962"/>
    </row>
    <row r="22963" spans="5:5" x14ac:dyDescent="0.3">
      <c r="E22963"/>
    </row>
    <row r="22964" spans="5:5" x14ac:dyDescent="0.3">
      <c r="E22964"/>
    </row>
    <row r="22965" spans="5:5" x14ac:dyDescent="0.3">
      <c r="E22965"/>
    </row>
    <row r="22966" spans="5:5" x14ac:dyDescent="0.3">
      <c r="E22966"/>
    </row>
    <row r="22967" spans="5:5" x14ac:dyDescent="0.3">
      <c r="E22967"/>
    </row>
    <row r="22968" spans="5:5" x14ac:dyDescent="0.3">
      <c r="E22968"/>
    </row>
    <row r="22969" spans="5:5" x14ac:dyDescent="0.3">
      <c r="E22969"/>
    </row>
    <row r="22970" spans="5:5" x14ac:dyDescent="0.3">
      <c r="E22970"/>
    </row>
    <row r="22971" spans="5:5" x14ac:dyDescent="0.3">
      <c r="E22971"/>
    </row>
    <row r="22972" spans="5:5" x14ac:dyDescent="0.3">
      <c r="E22972"/>
    </row>
    <row r="22973" spans="5:5" x14ac:dyDescent="0.3">
      <c r="E22973"/>
    </row>
    <row r="22974" spans="5:5" x14ac:dyDescent="0.3">
      <c r="E22974"/>
    </row>
    <row r="22975" spans="5:5" x14ac:dyDescent="0.3">
      <c r="E22975"/>
    </row>
    <row r="22976" spans="5:5" x14ac:dyDescent="0.3">
      <c r="E22976"/>
    </row>
    <row r="22977" spans="5:5" x14ac:dyDescent="0.3">
      <c r="E22977"/>
    </row>
    <row r="22978" spans="5:5" x14ac:dyDescent="0.3">
      <c r="E22978"/>
    </row>
    <row r="22979" spans="5:5" x14ac:dyDescent="0.3">
      <c r="E22979"/>
    </row>
    <row r="22980" spans="5:5" x14ac:dyDescent="0.3">
      <c r="E22980"/>
    </row>
    <row r="22981" spans="5:5" x14ac:dyDescent="0.3">
      <c r="E22981"/>
    </row>
    <row r="22982" spans="5:5" x14ac:dyDescent="0.3">
      <c r="E22982"/>
    </row>
    <row r="22983" spans="5:5" x14ac:dyDescent="0.3">
      <c r="E22983"/>
    </row>
    <row r="22984" spans="5:5" x14ac:dyDescent="0.3">
      <c r="E22984"/>
    </row>
    <row r="22985" spans="5:5" x14ac:dyDescent="0.3">
      <c r="E22985"/>
    </row>
    <row r="22986" spans="5:5" x14ac:dyDescent="0.3">
      <c r="E22986"/>
    </row>
    <row r="22987" spans="5:5" x14ac:dyDescent="0.3">
      <c r="E22987"/>
    </row>
    <row r="22988" spans="5:5" x14ac:dyDescent="0.3">
      <c r="E22988"/>
    </row>
    <row r="22989" spans="5:5" x14ac:dyDescent="0.3">
      <c r="E22989"/>
    </row>
    <row r="22990" spans="5:5" x14ac:dyDescent="0.3">
      <c r="E22990"/>
    </row>
    <row r="22991" spans="5:5" x14ac:dyDescent="0.3">
      <c r="E22991"/>
    </row>
    <row r="22992" spans="5:5" x14ac:dyDescent="0.3">
      <c r="E22992"/>
    </row>
    <row r="22993" spans="5:5" x14ac:dyDescent="0.3">
      <c r="E22993"/>
    </row>
    <row r="22994" spans="5:5" x14ac:dyDescent="0.3">
      <c r="E22994"/>
    </row>
    <row r="22995" spans="5:5" x14ac:dyDescent="0.3">
      <c r="E22995"/>
    </row>
    <row r="22996" spans="5:5" x14ac:dyDescent="0.3">
      <c r="E22996"/>
    </row>
    <row r="22997" spans="5:5" x14ac:dyDescent="0.3">
      <c r="E22997"/>
    </row>
    <row r="22998" spans="5:5" x14ac:dyDescent="0.3">
      <c r="E22998"/>
    </row>
    <row r="22999" spans="5:5" x14ac:dyDescent="0.3">
      <c r="E22999"/>
    </row>
    <row r="23000" spans="5:5" x14ac:dyDescent="0.3">
      <c r="E23000"/>
    </row>
    <row r="23001" spans="5:5" x14ac:dyDescent="0.3">
      <c r="E23001"/>
    </row>
    <row r="23002" spans="5:5" x14ac:dyDescent="0.3">
      <c r="E23002"/>
    </row>
    <row r="23003" spans="5:5" x14ac:dyDescent="0.3">
      <c r="E23003"/>
    </row>
    <row r="23004" spans="5:5" x14ac:dyDescent="0.3">
      <c r="E23004"/>
    </row>
    <row r="23005" spans="5:5" x14ac:dyDescent="0.3">
      <c r="E23005"/>
    </row>
    <row r="23006" spans="5:5" x14ac:dyDescent="0.3">
      <c r="E23006"/>
    </row>
    <row r="23007" spans="5:5" x14ac:dyDescent="0.3">
      <c r="E23007"/>
    </row>
    <row r="23008" spans="5:5" x14ac:dyDescent="0.3">
      <c r="E23008"/>
    </row>
    <row r="23009" spans="5:5" x14ac:dyDescent="0.3">
      <c r="E23009"/>
    </row>
    <row r="23010" spans="5:5" x14ac:dyDescent="0.3">
      <c r="E23010"/>
    </row>
    <row r="23011" spans="5:5" x14ac:dyDescent="0.3">
      <c r="E23011"/>
    </row>
    <row r="23012" spans="5:5" x14ac:dyDescent="0.3">
      <c r="E23012"/>
    </row>
    <row r="23013" spans="5:5" x14ac:dyDescent="0.3">
      <c r="E23013"/>
    </row>
    <row r="23014" spans="5:5" x14ac:dyDescent="0.3">
      <c r="E23014"/>
    </row>
    <row r="23015" spans="5:5" x14ac:dyDescent="0.3">
      <c r="E23015"/>
    </row>
    <row r="23016" spans="5:5" x14ac:dyDescent="0.3">
      <c r="E23016"/>
    </row>
    <row r="23017" spans="5:5" x14ac:dyDescent="0.3">
      <c r="E23017"/>
    </row>
    <row r="23018" spans="5:5" x14ac:dyDescent="0.3">
      <c r="E23018"/>
    </row>
    <row r="23019" spans="5:5" x14ac:dyDescent="0.3">
      <c r="E23019"/>
    </row>
    <row r="23020" spans="5:5" x14ac:dyDescent="0.3">
      <c r="E23020"/>
    </row>
    <row r="23021" spans="5:5" x14ac:dyDescent="0.3">
      <c r="E23021"/>
    </row>
    <row r="23022" spans="5:5" x14ac:dyDescent="0.3">
      <c r="E23022"/>
    </row>
    <row r="23023" spans="5:5" x14ac:dyDescent="0.3">
      <c r="E23023"/>
    </row>
    <row r="23024" spans="5:5" x14ac:dyDescent="0.3">
      <c r="E23024"/>
    </row>
    <row r="23025" spans="5:5" x14ac:dyDescent="0.3">
      <c r="E23025"/>
    </row>
    <row r="23026" spans="5:5" x14ac:dyDescent="0.3">
      <c r="E23026"/>
    </row>
    <row r="23027" spans="5:5" x14ac:dyDescent="0.3">
      <c r="E23027"/>
    </row>
    <row r="23028" spans="5:5" x14ac:dyDescent="0.3">
      <c r="E23028"/>
    </row>
    <row r="23029" spans="5:5" x14ac:dyDescent="0.3">
      <c r="E23029"/>
    </row>
    <row r="23030" spans="5:5" x14ac:dyDescent="0.3">
      <c r="E23030"/>
    </row>
    <row r="23031" spans="5:5" x14ac:dyDescent="0.3">
      <c r="E23031"/>
    </row>
    <row r="23032" spans="5:5" x14ac:dyDescent="0.3">
      <c r="E23032"/>
    </row>
    <row r="23033" spans="5:5" x14ac:dyDescent="0.3">
      <c r="E23033"/>
    </row>
    <row r="23034" spans="5:5" x14ac:dyDescent="0.3">
      <c r="E23034"/>
    </row>
    <row r="23035" spans="5:5" x14ac:dyDescent="0.3">
      <c r="E23035"/>
    </row>
    <row r="23036" spans="5:5" x14ac:dyDescent="0.3">
      <c r="E23036"/>
    </row>
    <row r="23037" spans="5:5" x14ac:dyDescent="0.3">
      <c r="E23037"/>
    </row>
    <row r="23038" spans="5:5" x14ac:dyDescent="0.3">
      <c r="E23038"/>
    </row>
    <row r="23039" spans="5:5" x14ac:dyDescent="0.3">
      <c r="E23039"/>
    </row>
    <row r="23040" spans="5:5" x14ac:dyDescent="0.3">
      <c r="E23040"/>
    </row>
    <row r="23041" spans="5:5" x14ac:dyDescent="0.3">
      <c r="E23041"/>
    </row>
    <row r="23042" spans="5:5" x14ac:dyDescent="0.3">
      <c r="E23042"/>
    </row>
    <row r="23043" spans="5:5" x14ac:dyDescent="0.3">
      <c r="E23043"/>
    </row>
    <row r="23044" spans="5:5" x14ac:dyDescent="0.3">
      <c r="E23044"/>
    </row>
    <row r="23045" spans="5:5" x14ac:dyDescent="0.3">
      <c r="E23045"/>
    </row>
    <row r="23046" spans="5:5" x14ac:dyDescent="0.3">
      <c r="E23046"/>
    </row>
    <row r="23047" spans="5:5" x14ac:dyDescent="0.3">
      <c r="E23047"/>
    </row>
    <row r="23048" spans="5:5" x14ac:dyDescent="0.3">
      <c r="E23048"/>
    </row>
    <row r="23049" spans="5:5" x14ac:dyDescent="0.3">
      <c r="E23049"/>
    </row>
    <row r="23050" spans="5:5" x14ac:dyDescent="0.3">
      <c r="E23050"/>
    </row>
    <row r="23051" spans="5:5" x14ac:dyDescent="0.3">
      <c r="E23051"/>
    </row>
    <row r="23052" spans="5:5" x14ac:dyDescent="0.3">
      <c r="E23052"/>
    </row>
    <row r="23053" spans="5:5" x14ac:dyDescent="0.3">
      <c r="E23053"/>
    </row>
    <row r="23054" spans="5:5" x14ac:dyDescent="0.3">
      <c r="E23054"/>
    </row>
    <row r="23055" spans="5:5" x14ac:dyDescent="0.3">
      <c r="E23055"/>
    </row>
    <row r="23056" spans="5:5" x14ac:dyDescent="0.3">
      <c r="E23056"/>
    </row>
    <row r="23057" spans="5:5" x14ac:dyDescent="0.3">
      <c r="E23057"/>
    </row>
    <row r="23058" spans="5:5" x14ac:dyDescent="0.3">
      <c r="E23058"/>
    </row>
    <row r="23059" spans="5:5" x14ac:dyDescent="0.3">
      <c r="E23059"/>
    </row>
    <row r="23060" spans="5:5" x14ac:dyDescent="0.3">
      <c r="E23060"/>
    </row>
    <row r="23061" spans="5:5" x14ac:dyDescent="0.3">
      <c r="E23061"/>
    </row>
    <row r="23062" spans="5:5" x14ac:dyDescent="0.3">
      <c r="E23062"/>
    </row>
    <row r="23063" spans="5:5" x14ac:dyDescent="0.3">
      <c r="E23063"/>
    </row>
    <row r="23064" spans="5:5" x14ac:dyDescent="0.3">
      <c r="E23064"/>
    </row>
    <row r="23065" spans="5:5" x14ac:dyDescent="0.3">
      <c r="E23065"/>
    </row>
    <row r="23066" spans="5:5" x14ac:dyDescent="0.3">
      <c r="E23066"/>
    </row>
    <row r="23067" spans="5:5" x14ac:dyDescent="0.3">
      <c r="E23067"/>
    </row>
    <row r="23068" spans="5:5" x14ac:dyDescent="0.3">
      <c r="E23068"/>
    </row>
    <row r="23069" spans="5:5" x14ac:dyDescent="0.3">
      <c r="E23069"/>
    </row>
    <row r="23070" spans="5:5" x14ac:dyDescent="0.3">
      <c r="E23070"/>
    </row>
    <row r="23071" spans="5:5" x14ac:dyDescent="0.3">
      <c r="E23071"/>
    </row>
    <row r="23072" spans="5:5" x14ac:dyDescent="0.3">
      <c r="E23072"/>
    </row>
    <row r="23073" spans="5:5" x14ac:dyDescent="0.3">
      <c r="E23073"/>
    </row>
    <row r="23074" spans="5:5" x14ac:dyDescent="0.3">
      <c r="E23074"/>
    </row>
    <row r="23075" spans="5:5" x14ac:dyDescent="0.3">
      <c r="E23075"/>
    </row>
    <row r="23076" spans="5:5" x14ac:dyDescent="0.3">
      <c r="E23076"/>
    </row>
    <row r="23077" spans="5:5" x14ac:dyDescent="0.3">
      <c r="E23077"/>
    </row>
    <row r="23078" spans="5:5" x14ac:dyDescent="0.3">
      <c r="E23078"/>
    </row>
    <row r="23079" spans="5:5" x14ac:dyDescent="0.3">
      <c r="E23079"/>
    </row>
    <row r="23080" spans="5:5" x14ac:dyDescent="0.3">
      <c r="E23080"/>
    </row>
    <row r="23081" spans="5:5" x14ac:dyDescent="0.3">
      <c r="E23081"/>
    </row>
    <row r="23082" spans="5:5" x14ac:dyDescent="0.3">
      <c r="E23082"/>
    </row>
    <row r="23083" spans="5:5" x14ac:dyDescent="0.3">
      <c r="E23083"/>
    </row>
    <row r="23084" spans="5:5" x14ac:dyDescent="0.3">
      <c r="E23084"/>
    </row>
    <row r="23085" spans="5:5" x14ac:dyDescent="0.3">
      <c r="E23085"/>
    </row>
    <row r="23086" spans="5:5" x14ac:dyDescent="0.3">
      <c r="E23086"/>
    </row>
    <row r="23087" spans="5:5" x14ac:dyDescent="0.3">
      <c r="E23087"/>
    </row>
    <row r="23088" spans="5:5" x14ac:dyDescent="0.3">
      <c r="E23088"/>
    </row>
    <row r="23089" spans="5:5" x14ac:dyDescent="0.3">
      <c r="E23089"/>
    </row>
    <row r="23090" spans="5:5" x14ac:dyDescent="0.3">
      <c r="E23090"/>
    </row>
    <row r="23091" spans="5:5" x14ac:dyDescent="0.3">
      <c r="E23091"/>
    </row>
    <row r="23092" spans="5:5" x14ac:dyDescent="0.3">
      <c r="E23092"/>
    </row>
    <row r="23093" spans="5:5" x14ac:dyDescent="0.3">
      <c r="E23093"/>
    </row>
    <row r="23094" spans="5:5" x14ac:dyDescent="0.3">
      <c r="E23094"/>
    </row>
    <row r="23095" spans="5:5" x14ac:dyDescent="0.3">
      <c r="E23095"/>
    </row>
    <row r="23096" spans="5:5" x14ac:dyDescent="0.3">
      <c r="E23096"/>
    </row>
    <row r="23097" spans="5:5" x14ac:dyDescent="0.3">
      <c r="E23097"/>
    </row>
    <row r="23098" spans="5:5" x14ac:dyDescent="0.3">
      <c r="E23098"/>
    </row>
    <row r="23099" spans="5:5" x14ac:dyDescent="0.3">
      <c r="E23099"/>
    </row>
    <row r="23100" spans="5:5" x14ac:dyDescent="0.3">
      <c r="E23100"/>
    </row>
    <row r="23101" spans="5:5" x14ac:dyDescent="0.3">
      <c r="E23101"/>
    </row>
    <row r="23102" spans="5:5" x14ac:dyDescent="0.3">
      <c r="E23102"/>
    </row>
    <row r="23103" spans="5:5" x14ac:dyDescent="0.3">
      <c r="E23103"/>
    </row>
    <row r="23104" spans="5:5" x14ac:dyDescent="0.3">
      <c r="E23104"/>
    </row>
    <row r="23105" spans="5:5" x14ac:dyDescent="0.3">
      <c r="E23105"/>
    </row>
    <row r="23106" spans="5:5" x14ac:dyDescent="0.3">
      <c r="E23106"/>
    </row>
    <row r="23107" spans="5:5" x14ac:dyDescent="0.3">
      <c r="E23107"/>
    </row>
    <row r="23108" spans="5:5" x14ac:dyDescent="0.3">
      <c r="E23108"/>
    </row>
    <row r="23109" spans="5:5" x14ac:dyDescent="0.3">
      <c r="E23109"/>
    </row>
    <row r="23110" spans="5:5" x14ac:dyDescent="0.3">
      <c r="E23110"/>
    </row>
    <row r="23111" spans="5:5" x14ac:dyDescent="0.3">
      <c r="E23111"/>
    </row>
    <row r="23112" spans="5:5" x14ac:dyDescent="0.3">
      <c r="E23112"/>
    </row>
    <row r="23113" spans="5:5" x14ac:dyDescent="0.3">
      <c r="E23113"/>
    </row>
    <row r="23114" spans="5:5" x14ac:dyDescent="0.3">
      <c r="E23114"/>
    </row>
    <row r="23115" spans="5:5" x14ac:dyDescent="0.3">
      <c r="E23115"/>
    </row>
    <row r="23116" spans="5:5" x14ac:dyDescent="0.3">
      <c r="E23116"/>
    </row>
    <row r="23117" spans="5:5" x14ac:dyDescent="0.3">
      <c r="E23117"/>
    </row>
    <row r="23118" spans="5:5" x14ac:dyDescent="0.3">
      <c r="E23118"/>
    </row>
    <row r="23119" spans="5:5" x14ac:dyDescent="0.3">
      <c r="E23119"/>
    </row>
    <row r="23120" spans="5:5" x14ac:dyDescent="0.3">
      <c r="E23120"/>
    </row>
    <row r="23121" spans="5:5" x14ac:dyDescent="0.3">
      <c r="E23121"/>
    </row>
    <row r="23122" spans="5:5" x14ac:dyDescent="0.3">
      <c r="E23122"/>
    </row>
    <row r="23123" spans="5:5" x14ac:dyDescent="0.3">
      <c r="E23123"/>
    </row>
    <row r="23124" spans="5:5" x14ac:dyDescent="0.3">
      <c r="E23124"/>
    </row>
    <row r="23125" spans="5:5" x14ac:dyDescent="0.3">
      <c r="E23125"/>
    </row>
    <row r="23126" spans="5:5" x14ac:dyDescent="0.3">
      <c r="E23126"/>
    </row>
    <row r="23127" spans="5:5" x14ac:dyDescent="0.3">
      <c r="E23127"/>
    </row>
    <row r="23128" spans="5:5" x14ac:dyDescent="0.3">
      <c r="E23128"/>
    </row>
    <row r="23129" spans="5:5" x14ac:dyDescent="0.3">
      <c r="E23129"/>
    </row>
    <row r="23130" spans="5:5" x14ac:dyDescent="0.3">
      <c r="E23130"/>
    </row>
    <row r="23131" spans="5:5" x14ac:dyDescent="0.3">
      <c r="E23131"/>
    </row>
    <row r="23132" spans="5:5" x14ac:dyDescent="0.3">
      <c r="E23132"/>
    </row>
    <row r="23133" spans="5:5" x14ac:dyDescent="0.3">
      <c r="E23133"/>
    </row>
    <row r="23134" spans="5:5" x14ac:dyDescent="0.3">
      <c r="E23134"/>
    </row>
    <row r="23135" spans="5:5" x14ac:dyDescent="0.3">
      <c r="E23135"/>
    </row>
    <row r="23136" spans="5:5" x14ac:dyDescent="0.3">
      <c r="E23136"/>
    </row>
    <row r="23137" spans="5:5" x14ac:dyDescent="0.3">
      <c r="E23137"/>
    </row>
    <row r="23138" spans="5:5" x14ac:dyDescent="0.3">
      <c r="E23138"/>
    </row>
    <row r="23139" spans="5:5" x14ac:dyDescent="0.3">
      <c r="E23139"/>
    </row>
    <row r="23140" spans="5:5" x14ac:dyDescent="0.3">
      <c r="E23140"/>
    </row>
    <row r="23141" spans="5:5" x14ac:dyDescent="0.3">
      <c r="E23141"/>
    </row>
    <row r="23142" spans="5:5" x14ac:dyDescent="0.3">
      <c r="E23142"/>
    </row>
    <row r="23143" spans="5:5" x14ac:dyDescent="0.3">
      <c r="E23143"/>
    </row>
    <row r="23144" spans="5:5" x14ac:dyDescent="0.3">
      <c r="E23144"/>
    </row>
    <row r="23145" spans="5:5" x14ac:dyDescent="0.3">
      <c r="E23145"/>
    </row>
    <row r="23146" spans="5:5" x14ac:dyDescent="0.3">
      <c r="E23146"/>
    </row>
    <row r="23147" spans="5:5" x14ac:dyDescent="0.3">
      <c r="E23147"/>
    </row>
    <row r="23148" spans="5:5" x14ac:dyDescent="0.3">
      <c r="E23148"/>
    </row>
    <row r="23149" spans="5:5" x14ac:dyDescent="0.3">
      <c r="E23149"/>
    </row>
    <row r="23150" spans="5:5" x14ac:dyDescent="0.3">
      <c r="E23150"/>
    </row>
    <row r="23151" spans="5:5" x14ac:dyDescent="0.3">
      <c r="E23151"/>
    </row>
    <row r="23152" spans="5:5" x14ac:dyDescent="0.3">
      <c r="E23152"/>
    </row>
    <row r="23153" spans="5:5" x14ac:dyDescent="0.3">
      <c r="E23153"/>
    </row>
    <row r="23154" spans="5:5" x14ac:dyDescent="0.3">
      <c r="E23154"/>
    </row>
    <row r="23155" spans="5:5" x14ac:dyDescent="0.3">
      <c r="E23155"/>
    </row>
    <row r="23156" spans="5:5" x14ac:dyDescent="0.3">
      <c r="E23156"/>
    </row>
    <row r="23157" spans="5:5" x14ac:dyDescent="0.3">
      <c r="E23157"/>
    </row>
    <row r="23158" spans="5:5" x14ac:dyDescent="0.3">
      <c r="E23158"/>
    </row>
    <row r="23159" spans="5:5" x14ac:dyDescent="0.3">
      <c r="E23159"/>
    </row>
    <row r="23160" spans="5:5" x14ac:dyDescent="0.3">
      <c r="E23160"/>
    </row>
    <row r="23161" spans="5:5" x14ac:dyDescent="0.3">
      <c r="E23161"/>
    </row>
    <row r="23162" spans="5:5" x14ac:dyDescent="0.3">
      <c r="E23162"/>
    </row>
    <row r="23163" spans="5:5" x14ac:dyDescent="0.3">
      <c r="E23163"/>
    </row>
    <row r="23164" spans="5:5" x14ac:dyDescent="0.3">
      <c r="E23164"/>
    </row>
    <row r="23165" spans="5:5" x14ac:dyDescent="0.3">
      <c r="E23165"/>
    </row>
    <row r="23166" spans="5:5" x14ac:dyDescent="0.3">
      <c r="E23166"/>
    </row>
    <row r="23167" spans="5:5" x14ac:dyDescent="0.3">
      <c r="E23167"/>
    </row>
    <row r="23168" spans="5:5" x14ac:dyDescent="0.3">
      <c r="E23168"/>
    </row>
    <row r="23169" spans="5:5" x14ac:dyDescent="0.3">
      <c r="E23169"/>
    </row>
    <row r="23170" spans="5:5" x14ac:dyDescent="0.3">
      <c r="E23170"/>
    </row>
    <row r="23171" spans="5:5" x14ac:dyDescent="0.3">
      <c r="E23171"/>
    </row>
    <row r="23172" spans="5:5" x14ac:dyDescent="0.3">
      <c r="E23172"/>
    </row>
    <row r="23173" spans="5:5" x14ac:dyDescent="0.3">
      <c r="E23173"/>
    </row>
    <row r="23174" spans="5:5" x14ac:dyDescent="0.3">
      <c r="E23174"/>
    </row>
    <row r="23175" spans="5:5" x14ac:dyDescent="0.3">
      <c r="E23175"/>
    </row>
    <row r="23176" spans="5:5" x14ac:dyDescent="0.3">
      <c r="E23176"/>
    </row>
    <row r="23177" spans="5:5" x14ac:dyDescent="0.3">
      <c r="E23177"/>
    </row>
    <row r="23178" spans="5:5" x14ac:dyDescent="0.3">
      <c r="E23178"/>
    </row>
    <row r="23179" spans="5:5" x14ac:dyDescent="0.3">
      <c r="E23179"/>
    </row>
    <row r="23180" spans="5:5" x14ac:dyDescent="0.3">
      <c r="E23180"/>
    </row>
    <row r="23181" spans="5:5" x14ac:dyDescent="0.3">
      <c r="E23181"/>
    </row>
    <row r="23182" spans="5:5" x14ac:dyDescent="0.3">
      <c r="E23182"/>
    </row>
    <row r="23183" spans="5:5" x14ac:dyDescent="0.3">
      <c r="E23183"/>
    </row>
    <row r="23184" spans="5:5" x14ac:dyDescent="0.3">
      <c r="E23184"/>
    </row>
    <row r="23185" spans="5:5" x14ac:dyDescent="0.3">
      <c r="E23185"/>
    </row>
    <row r="23186" spans="5:5" x14ac:dyDescent="0.3">
      <c r="E23186"/>
    </row>
    <row r="23187" spans="5:5" x14ac:dyDescent="0.3">
      <c r="E23187"/>
    </row>
    <row r="23188" spans="5:5" x14ac:dyDescent="0.3">
      <c r="E23188"/>
    </row>
    <row r="23189" spans="5:5" x14ac:dyDescent="0.3">
      <c r="E23189"/>
    </row>
    <row r="23190" spans="5:5" x14ac:dyDescent="0.3">
      <c r="E23190"/>
    </row>
    <row r="23191" spans="5:5" x14ac:dyDescent="0.3">
      <c r="E23191"/>
    </row>
    <row r="23192" spans="5:5" x14ac:dyDescent="0.3">
      <c r="E23192"/>
    </row>
    <row r="23193" spans="5:5" x14ac:dyDescent="0.3">
      <c r="E23193"/>
    </row>
    <row r="23194" spans="5:5" x14ac:dyDescent="0.3">
      <c r="E23194"/>
    </row>
    <row r="23195" spans="5:5" x14ac:dyDescent="0.3">
      <c r="E23195"/>
    </row>
    <row r="23196" spans="5:5" x14ac:dyDescent="0.3">
      <c r="E23196"/>
    </row>
    <row r="23197" spans="5:5" x14ac:dyDescent="0.3">
      <c r="E23197"/>
    </row>
    <row r="23198" spans="5:5" x14ac:dyDescent="0.3">
      <c r="E23198"/>
    </row>
    <row r="23199" spans="5:5" x14ac:dyDescent="0.3">
      <c r="E23199"/>
    </row>
    <row r="23200" spans="5:5" x14ac:dyDescent="0.3">
      <c r="E23200"/>
    </row>
    <row r="23201" spans="5:5" x14ac:dyDescent="0.3">
      <c r="E23201"/>
    </row>
    <row r="23202" spans="5:5" x14ac:dyDescent="0.3">
      <c r="E23202"/>
    </row>
    <row r="23203" spans="5:5" x14ac:dyDescent="0.3">
      <c r="E23203"/>
    </row>
    <row r="23204" spans="5:5" x14ac:dyDescent="0.3">
      <c r="E23204"/>
    </row>
    <row r="23205" spans="5:5" x14ac:dyDescent="0.3">
      <c r="E23205"/>
    </row>
    <row r="23206" spans="5:5" x14ac:dyDescent="0.3">
      <c r="E23206"/>
    </row>
    <row r="23207" spans="5:5" x14ac:dyDescent="0.3">
      <c r="E23207"/>
    </row>
    <row r="23208" spans="5:5" x14ac:dyDescent="0.3">
      <c r="E23208"/>
    </row>
    <row r="23209" spans="5:5" x14ac:dyDescent="0.3">
      <c r="E23209"/>
    </row>
    <row r="23210" spans="5:5" x14ac:dyDescent="0.3">
      <c r="E23210"/>
    </row>
    <row r="23211" spans="5:5" x14ac:dyDescent="0.3">
      <c r="E23211"/>
    </row>
    <row r="23212" spans="5:5" x14ac:dyDescent="0.3">
      <c r="E23212"/>
    </row>
    <row r="23213" spans="5:5" x14ac:dyDescent="0.3">
      <c r="E23213"/>
    </row>
    <row r="23214" spans="5:5" x14ac:dyDescent="0.3">
      <c r="E23214"/>
    </row>
    <row r="23215" spans="5:5" x14ac:dyDescent="0.3">
      <c r="E23215"/>
    </row>
    <row r="23216" spans="5:5" x14ac:dyDescent="0.3">
      <c r="E23216"/>
    </row>
    <row r="23217" spans="5:5" x14ac:dyDescent="0.3">
      <c r="E23217"/>
    </row>
    <row r="23218" spans="5:5" x14ac:dyDescent="0.3">
      <c r="E23218"/>
    </row>
    <row r="23219" spans="5:5" x14ac:dyDescent="0.3">
      <c r="E23219"/>
    </row>
    <row r="23220" spans="5:5" x14ac:dyDescent="0.3">
      <c r="E23220"/>
    </row>
    <row r="23221" spans="5:5" x14ac:dyDescent="0.3">
      <c r="E23221"/>
    </row>
    <row r="23222" spans="5:5" x14ac:dyDescent="0.3">
      <c r="E23222"/>
    </row>
    <row r="23223" spans="5:5" x14ac:dyDescent="0.3">
      <c r="E23223"/>
    </row>
    <row r="23224" spans="5:5" x14ac:dyDescent="0.3">
      <c r="E23224"/>
    </row>
    <row r="23225" spans="5:5" x14ac:dyDescent="0.3">
      <c r="E23225"/>
    </row>
    <row r="23226" spans="5:5" x14ac:dyDescent="0.3">
      <c r="E23226"/>
    </row>
    <row r="23227" spans="5:5" x14ac:dyDescent="0.3">
      <c r="E23227"/>
    </row>
    <row r="23228" spans="5:5" x14ac:dyDescent="0.3">
      <c r="E23228"/>
    </row>
    <row r="23229" spans="5:5" x14ac:dyDescent="0.3">
      <c r="E23229"/>
    </row>
    <row r="23230" spans="5:5" x14ac:dyDescent="0.3">
      <c r="E23230"/>
    </row>
    <row r="23231" spans="5:5" x14ac:dyDescent="0.3">
      <c r="E23231"/>
    </row>
    <row r="23232" spans="5:5" x14ac:dyDescent="0.3">
      <c r="E23232"/>
    </row>
    <row r="23233" spans="5:5" x14ac:dyDescent="0.3">
      <c r="E23233"/>
    </row>
    <row r="23234" spans="5:5" x14ac:dyDescent="0.3">
      <c r="E23234"/>
    </row>
    <row r="23235" spans="5:5" x14ac:dyDescent="0.3">
      <c r="E23235"/>
    </row>
    <row r="23236" spans="5:5" x14ac:dyDescent="0.3">
      <c r="E23236"/>
    </row>
    <row r="23237" spans="5:5" x14ac:dyDescent="0.3">
      <c r="E23237"/>
    </row>
    <row r="23238" spans="5:5" x14ac:dyDescent="0.3">
      <c r="E23238"/>
    </row>
    <row r="23239" spans="5:5" x14ac:dyDescent="0.3">
      <c r="E23239"/>
    </row>
    <row r="23240" spans="5:5" x14ac:dyDescent="0.3">
      <c r="E23240"/>
    </row>
    <row r="23241" spans="5:5" x14ac:dyDescent="0.3">
      <c r="E23241"/>
    </row>
    <row r="23242" spans="5:5" x14ac:dyDescent="0.3">
      <c r="E23242"/>
    </row>
    <row r="23243" spans="5:5" x14ac:dyDescent="0.3">
      <c r="E23243"/>
    </row>
    <row r="23244" spans="5:5" x14ac:dyDescent="0.3">
      <c r="E23244"/>
    </row>
    <row r="23245" spans="5:5" x14ac:dyDescent="0.3">
      <c r="E23245"/>
    </row>
    <row r="23246" spans="5:5" x14ac:dyDescent="0.3">
      <c r="E23246"/>
    </row>
    <row r="23247" spans="5:5" x14ac:dyDescent="0.3">
      <c r="E23247"/>
    </row>
    <row r="23248" spans="5:5" x14ac:dyDescent="0.3">
      <c r="E23248"/>
    </row>
    <row r="23249" spans="5:5" x14ac:dyDescent="0.3">
      <c r="E23249"/>
    </row>
    <row r="23250" spans="5:5" x14ac:dyDescent="0.3">
      <c r="E23250"/>
    </row>
    <row r="23251" spans="5:5" x14ac:dyDescent="0.3">
      <c r="E23251"/>
    </row>
    <row r="23252" spans="5:5" x14ac:dyDescent="0.3">
      <c r="E23252"/>
    </row>
    <row r="23253" spans="5:5" x14ac:dyDescent="0.3">
      <c r="E23253"/>
    </row>
    <row r="23254" spans="5:5" x14ac:dyDescent="0.3">
      <c r="E23254"/>
    </row>
    <row r="23255" spans="5:5" x14ac:dyDescent="0.3">
      <c r="E23255"/>
    </row>
    <row r="23256" spans="5:5" x14ac:dyDescent="0.3">
      <c r="E23256"/>
    </row>
    <row r="23257" spans="5:5" x14ac:dyDescent="0.3">
      <c r="E23257"/>
    </row>
    <row r="23258" spans="5:5" x14ac:dyDescent="0.3">
      <c r="E23258"/>
    </row>
    <row r="23259" spans="5:5" x14ac:dyDescent="0.3">
      <c r="E23259"/>
    </row>
    <row r="23260" spans="5:5" x14ac:dyDescent="0.3">
      <c r="E23260"/>
    </row>
    <row r="23261" spans="5:5" x14ac:dyDescent="0.3">
      <c r="E23261"/>
    </row>
    <row r="23262" spans="5:5" x14ac:dyDescent="0.3">
      <c r="E23262"/>
    </row>
    <row r="23263" spans="5:5" x14ac:dyDescent="0.3">
      <c r="E23263"/>
    </row>
    <row r="23264" spans="5:5" x14ac:dyDescent="0.3">
      <c r="E23264"/>
    </row>
    <row r="23265" spans="5:5" x14ac:dyDescent="0.3">
      <c r="E23265"/>
    </row>
    <row r="23266" spans="5:5" x14ac:dyDescent="0.3">
      <c r="E23266"/>
    </row>
    <row r="23267" spans="5:5" x14ac:dyDescent="0.3">
      <c r="E23267"/>
    </row>
    <row r="23268" spans="5:5" x14ac:dyDescent="0.3">
      <c r="E23268"/>
    </row>
    <row r="23269" spans="5:5" x14ac:dyDescent="0.3">
      <c r="E23269"/>
    </row>
    <row r="23270" spans="5:5" x14ac:dyDescent="0.3">
      <c r="E23270"/>
    </row>
    <row r="23271" spans="5:5" x14ac:dyDescent="0.3">
      <c r="E23271"/>
    </row>
    <row r="23272" spans="5:5" x14ac:dyDescent="0.3">
      <c r="E23272"/>
    </row>
    <row r="23273" spans="5:5" x14ac:dyDescent="0.3">
      <c r="E23273"/>
    </row>
    <row r="23274" spans="5:5" x14ac:dyDescent="0.3">
      <c r="E23274"/>
    </row>
    <row r="23275" spans="5:5" x14ac:dyDescent="0.3">
      <c r="E23275"/>
    </row>
    <row r="23276" spans="5:5" x14ac:dyDescent="0.3">
      <c r="E23276"/>
    </row>
    <row r="23277" spans="5:5" x14ac:dyDescent="0.3">
      <c r="E23277"/>
    </row>
    <row r="23278" spans="5:5" x14ac:dyDescent="0.3">
      <c r="E23278"/>
    </row>
    <row r="23279" spans="5:5" x14ac:dyDescent="0.3">
      <c r="E23279"/>
    </row>
    <row r="23280" spans="5:5" x14ac:dyDescent="0.3">
      <c r="E23280"/>
    </row>
    <row r="23281" spans="5:5" x14ac:dyDescent="0.3">
      <c r="E23281"/>
    </row>
    <row r="23282" spans="5:5" x14ac:dyDescent="0.3">
      <c r="E23282"/>
    </row>
    <row r="23283" spans="5:5" x14ac:dyDescent="0.3">
      <c r="E23283"/>
    </row>
    <row r="23284" spans="5:5" x14ac:dyDescent="0.3">
      <c r="E23284"/>
    </row>
    <row r="23285" spans="5:5" x14ac:dyDescent="0.3">
      <c r="E23285"/>
    </row>
    <row r="23286" spans="5:5" x14ac:dyDescent="0.3">
      <c r="E23286"/>
    </row>
    <row r="23287" spans="5:5" x14ac:dyDescent="0.3">
      <c r="E23287"/>
    </row>
    <row r="23288" spans="5:5" x14ac:dyDescent="0.3">
      <c r="E23288"/>
    </row>
    <row r="23289" spans="5:5" x14ac:dyDescent="0.3">
      <c r="E23289"/>
    </row>
    <row r="23290" spans="5:5" x14ac:dyDescent="0.3">
      <c r="E23290"/>
    </row>
    <row r="23291" spans="5:5" x14ac:dyDescent="0.3">
      <c r="E23291"/>
    </row>
    <row r="23292" spans="5:5" x14ac:dyDescent="0.3">
      <c r="E23292"/>
    </row>
    <row r="23293" spans="5:5" x14ac:dyDescent="0.3">
      <c r="E23293"/>
    </row>
    <row r="23294" spans="5:5" x14ac:dyDescent="0.3">
      <c r="E23294"/>
    </row>
    <row r="23295" spans="5:5" x14ac:dyDescent="0.3">
      <c r="E23295"/>
    </row>
    <row r="23296" spans="5:5" x14ac:dyDescent="0.3">
      <c r="E23296"/>
    </row>
    <row r="23297" spans="5:5" x14ac:dyDescent="0.3">
      <c r="E23297"/>
    </row>
    <row r="23298" spans="5:5" x14ac:dyDescent="0.3">
      <c r="E23298"/>
    </row>
    <row r="23299" spans="5:5" x14ac:dyDescent="0.3">
      <c r="E23299"/>
    </row>
    <row r="23300" spans="5:5" x14ac:dyDescent="0.3">
      <c r="E23300"/>
    </row>
    <row r="23301" spans="5:5" x14ac:dyDescent="0.3">
      <c r="E23301"/>
    </row>
    <row r="23302" spans="5:5" x14ac:dyDescent="0.3">
      <c r="E23302"/>
    </row>
    <row r="23303" spans="5:5" x14ac:dyDescent="0.3">
      <c r="E23303"/>
    </row>
    <row r="23304" spans="5:5" x14ac:dyDescent="0.3">
      <c r="E23304"/>
    </row>
    <row r="23305" spans="5:5" x14ac:dyDescent="0.3">
      <c r="E23305"/>
    </row>
    <row r="23306" spans="5:5" x14ac:dyDescent="0.3">
      <c r="E23306"/>
    </row>
    <row r="23307" spans="5:5" x14ac:dyDescent="0.3">
      <c r="E23307"/>
    </row>
    <row r="23308" spans="5:5" x14ac:dyDescent="0.3">
      <c r="E23308"/>
    </row>
    <row r="23309" spans="5:5" x14ac:dyDescent="0.3">
      <c r="E23309"/>
    </row>
    <row r="23310" spans="5:5" x14ac:dyDescent="0.3">
      <c r="E23310"/>
    </row>
    <row r="23311" spans="5:5" x14ac:dyDescent="0.3">
      <c r="E23311"/>
    </row>
    <row r="23312" spans="5:5" x14ac:dyDescent="0.3">
      <c r="E23312"/>
    </row>
    <row r="23313" spans="5:5" x14ac:dyDescent="0.3">
      <c r="E23313"/>
    </row>
    <row r="23314" spans="5:5" x14ac:dyDescent="0.3">
      <c r="E23314"/>
    </row>
    <row r="23315" spans="5:5" x14ac:dyDescent="0.3">
      <c r="E23315"/>
    </row>
    <row r="23316" spans="5:5" x14ac:dyDescent="0.3">
      <c r="E23316"/>
    </row>
    <row r="23317" spans="5:5" x14ac:dyDescent="0.3">
      <c r="E23317"/>
    </row>
    <row r="23318" spans="5:5" x14ac:dyDescent="0.3">
      <c r="E23318"/>
    </row>
    <row r="23319" spans="5:5" x14ac:dyDescent="0.3">
      <c r="E23319"/>
    </row>
    <row r="23320" spans="5:5" x14ac:dyDescent="0.3">
      <c r="E23320"/>
    </row>
    <row r="23321" spans="5:5" x14ac:dyDescent="0.3">
      <c r="E23321"/>
    </row>
    <row r="23322" spans="5:5" x14ac:dyDescent="0.3">
      <c r="E23322"/>
    </row>
    <row r="23323" spans="5:5" x14ac:dyDescent="0.3">
      <c r="E23323"/>
    </row>
    <row r="23324" spans="5:5" x14ac:dyDescent="0.3">
      <c r="E23324"/>
    </row>
    <row r="23325" spans="5:5" x14ac:dyDescent="0.3">
      <c r="E23325"/>
    </row>
    <row r="23326" spans="5:5" x14ac:dyDescent="0.3">
      <c r="E23326"/>
    </row>
    <row r="23327" spans="5:5" x14ac:dyDescent="0.3">
      <c r="E23327"/>
    </row>
    <row r="23328" spans="5:5" x14ac:dyDescent="0.3">
      <c r="E23328"/>
    </row>
    <row r="23329" spans="5:5" x14ac:dyDescent="0.3">
      <c r="E23329"/>
    </row>
    <row r="23330" spans="5:5" x14ac:dyDescent="0.3">
      <c r="E23330"/>
    </row>
    <row r="23331" spans="5:5" x14ac:dyDescent="0.3">
      <c r="E23331"/>
    </row>
    <row r="23332" spans="5:5" x14ac:dyDescent="0.3">
      <c r="E23332"/>
    </row>
    <row r="23333" spans="5:5" x14ac:dyDescent="0.3">
      <c r="E23333"/>
    </row>
    <row r="23334" spans="5:5" x14ac:dyDescent="0.3">
      <c r="E23334"/>
    </row>
    <row r="23335" spans="5:5" x14ac:dyDescent="0.3">
      <c r="E23335"/>
    </row>
    <row r="23336" spans="5:5" x14ac:dyDescent="0.3">
      <c r="E23336"/>
    </row>
    <row r="23337" spans="5:5" x14ac:dyDescent="0.3">
      <c r="E23337"/>
    </row>
    <row r="23338" spans="5:5" x14ac:dyDescent="0.3">
      <c r="E23338"/>
    </row>
    <row r="23339" spans="5:5" x14ac:dyDescent="0.3">
      <c r="E23339"/>
    </row>
    <row r="23340" spans="5:5" x14ac:dyDescent="0.3">
      <c r="E23340"/>
    </row>
    <row r="23341" spans="5:5" x14ac:dyDescent="0.3">
      <c r="E23341"/>
    </row>
    <row r="23342" spans="5:5" x14ac:dyDescent="0.3">
      <c r="E23342"/>
    </row>
    <row r="23343" spans="5:5" x14ac:dyDescent="0.3">
      <c r="E23343"/>
    </row>
    <row r="23344" spans="5:5" x14ac:dyDescent="0.3">
      <c r="E23344"/>
    </row>
    <row r="23345" spans="5:5" x14ac:dyDescent="0.3">
      <c r="E23345"/>
    </row>
    <row r="23346" spans="5:5" x14ac:dyDescent="0.3">
      <c r="E23346"/>
    </row>
    <row r="23347" spans="5:5" x14ac:dyDescent="0.3">
      <c r="E23347"/>
    </row>
    <row r="23348" spans="5:5" x14ac:dyDescent="0.3">
      <c r="E23348"/>
    </row>
    <row r="23349" spans="5:5" x14ac:dyDescent="0.3">
      <c r="E23349"/>
    </row>
    <row r="23350" spans="5:5" x14ac:dyDescent="0.3">
      <c r="E23350"/>
    </row>
    <row r="23351" spans="5:5" x14ac:dyDescent="0.3">
      <c r="E23351"/>
    </row>
    <row r="23352" spans="5:5" x14ac:dyDescent="0.3">
      <c r="E23352"/>
    </row>
    <row r="23353" spans="5:5" x14ac:dyDescent="0.3">
      <c r="E23353"/>
    </row>
    <row r="23354" spans="5:5" x14ac:dyDescent="0.3">
      <c r="E23354"/>
    </row>
    <row r="23355" spans="5:5" x14ac:dyDescent="0.3">
      <c r="E23355"/>
    </row>
    <row r="23356" spans="5:5" x14ac:dyDescent="0.3">
      <c r="E23356"/>
    </row>
    <row r="23357" spans="5:5" x14ac:dyDescent="0.3">
      <c r="E23357"/>
    </row>
    <row r="23358" spans="5:5" x14ac:dyDescent="0.3">
      <c r="E23358"/>
    </row>
    <row r="23359" spans="5:5" x14ac:dyDescent="0.3">
      <c r="E23359"/>
    </row>
    <row r="23360" spans="5:5" x14ac:dyDescent="0.3">
      <c r="E23360"/>
    </row>
    <row r="23361" spans="5:5" x14ac:dyDescent="0.3">
      <c r="E23361"/>
    </row>
    <row r="23362" spans="5:5" x14ac:dyDescent="0.3">
      <c r="E23362"/>
    </row>
    <row r="23363" spans="5:5" x14ac:dyDescent="0.3">
      <c r="E23363"/>
    </row>
    <row r="23364" spans="5:5" x14ac:dyDescent="0.3">
      <c r="E23364"/>
    </row>
    <row r="23365" spans="5:5" x14ac:dyDescent="0.3">
      <c r="E23365"/>
    </row>
    <row r="23366" spans="5:5" x14ac:dyDescent="0.3">
      <c r="E23366"/>
    </row>
    <row r="23367" spans="5:5" x14ac:dyDescent="0.3">
      <c r="E23367"/>
    </row>
    <row r="23368" spans="5:5" x14ac:dyDescent="0.3">
      <c r="E23368"/>
    </row>
    <row r="23369" spans="5:5" x14ac:dyDescent="0.3">
      <c r="E23369"/>
    </row>
    <row r="23370" spans="5:5" x14ac:dyDescent="0.3">
      <c r="E23370"/>
    </row>
    <row r="23371" spans="5:5" x14ac:dyDescent="0.3">
      <c r="E23371"/>
    </row>
    <row r="23372" spans="5:5" x14ac:dyDescent="0.3">
      <c r="E23372"/>
    </row>
    <row r="23373" spans="5:5" x14ac:dyDescent="0.3">
      <c r="E23373"/>
    </row>
    <row r="23374" spans="5:5" x14ac:dyDescent="0.3">
      <c r="E23374"/>
    </row>
    <row r="23375" spans="5:5" x14ac:dyDescent="0.3">
      <c r="E23375"/>
    </row>
    <row r="23376" spans="5:5" x14ac:dyDescent="0.3">
      <c r="E23376"/>
    </row>
    <row r="23377" spans="5:5" x14ac:dyDescent="0.3">
      <c r="E23377"/>
    </row>
    <row r="23378" spans="5:5" x14ac:dyDescent="0.3">
      <c r="E23378"/>
    </row>
    <row r="23379" spans="5:5" x14ac:dyDescent="0.3">
      <c r="E23379"/>
    </row>
    <row r="23380" spans="5:5" x14ac:dyDescent="0.3">
      <c r="E23380"/>
    </row>
    <row r="23381" spans="5:5" x14ac:dyDescent="0.3">
      <c r="E23381"/>
    </row>
    <row r="23382" spans="5:5" x14ac:dyDescent="0.3">
      <c r="E23382"/>
    </row>
    <row r="23383" spans="5:5" x14ac:dyDescent="0.3">
      <c r="E23383"/>
    </row>
    <row r="23384" spans="5:5" x14ac:dyDescent="0.3">
      <c r="E23384"/>
    </row>
    <row r="23385" spans="5:5" x14ac:dyDescent="0.3">
      <c r="E23385"/>
    </row>
    <row r="23386" spans="5:5" x14ac:dyDescent="0.3">
      <c r="E23386"/>
    </row>
    <row r="23387" spans="5:5" x14ac:dyDescent="0.3">
      <c r="E23387"/>
    </row>
    <row r="23388" spans="5:5" x14ac:dyDescent="0.3">
      <c r="E23388"/>
    </row>
    <row r="23389" spans="5:5" x14ac:dyDescent="0.3">
      <c r="E23389"/>
    </row>
    <row r="23390" spans="5:5" x14ac:dyDescent="0.3">
      <c r="E23390"/>
    </row>
    <row r="23391" spans="5:5" x14ac:dyDescent="0.3">
      <c r="E23391"/>
    </row>
    <row r="23392" spans="5:5" x14ac:dyDescent="0.3">
      <c r="E23392"/>
    </row>
    <row r="23393" spans="5:5" x14ac:dyDescent="0.3">
      <c r="E23393"/>
    </row>
    <row r="23394" spans="5:5" x14ac:dyDescent="0.3">
      <c r="E23394"/>
    </row>
    <row r="23395" spans="5:5" x14ac:dyDescent="0.3">
      <c r="E23395"/>
    </row>
    <row r="23396" spans="5:5" x14ac:dyDescent="0.3">
      <c r="E23396"/>
    </row>
    <row r="23397" spans="5:5" x14ac:dyDescent="0.3">
      <c r="E23397"/>
    </row>
    <row r="23398" spans="5:5" x14ac:dyDescent="0.3">
      <c r="E23398"/>
    </row>
    <row r="23399" spans="5:5" x14ac:dyDescent="0.3">
      <c r="E23399"/>
    </row>
    <row r="23400" spans="5:5" x14ac:dyDescent="0.3">
      <c r="E23400"/>
    </row>
    <row r="23401" spans="5:5" x14ac:dyDescent="0.3">
      <c r="E23401"/>
    </row>
    <row r="23402" spans="5:5" x14ac:dyDescent="0.3">
      <c r="E23402"/>
    </row>
    <row r="23403" spans="5:5" x14ac:dyDescent="0.3">
      <c r="E23403"/>
    </row>
    <row r="23404" spans="5:5" x14ac:dyDescent="0.3">
      <c r="E23404"/>
    </row>
    <row r="23405" spans="5:5" x14ac:dyDescent="0.3">
      <c r="E23405"/>
    </row>
    <row r="23406" spans="5:5" x14ac:dyDescent="0.3">
      <c r="E23406"/>
    </row>
    <row r="23407" spans="5:5" x14ac:dyDescent="0.3">
      <c r="E23407"/>
    </row>
    <row r="23408" spans="5:5" x14ac:dyDescent="0.3">
      <c r="E23408"/>
    </row>
    <row r="23409" spans="5:5" x14ac:dyDescent="0.3">
      <c r="E23409"/>
    </row>
    <row r="23410" spans="5:5" x14ac:dyDescent="0.3">
      <c r="E23410"/>
    </row>
    <row r="23411" spans="5:5" x14ac:dyDescent="0.3">
      <c r="E23411"/>
    </row>
    <row r="23412" spans="5:5" x14ac:dyDescent="0.3">
      <c r="E23412"/>
    </row>
    <row r="23413" spans="5:5" x14ac:dyDescent="0.3">
      <c r="E23413"/>
    </row>
    <row r="23414" spans="5:5" x14ac:dyDescent="0.3">
      <c r="E23414"/>
    </row>
    <row r="23415" spans="5:5" x14ac:dyDescent="0.3">
      <c r="E23415"/>
    </row>
    <row r="23416" spans="5:5" x14ac:dyDescent="0.3">
      <c r="E23416"/>
    </row>
    <row r="23417" spans="5:5" x14ac:dyDescent="0.3">
      <c r="E23417"/>
    </row>
    <row r="23418" spans="5:5" x14ac:dyDescent="0.3">
      <c r="E23418"/>
    </row>
    <row r="23419" spans="5:5" x14ac:dyDescent="0.3">
      <c r="E23419"/>
    </row>
    <row r="23420" spans="5:5" x14ac:dyDescent="0.3">
      <c r="E23420"/>
    </row>
    <row r="23421" spans="5:5" x14ac:dyDescent="0.3">
      <c r="E23421"/>
    </row>
    <row r="23422" spans="5:5" x14ac:dyDescent="0.3">
      <c r="E23422"/>
    </row>
    <row r="23423" spans="5:5" x14ac:dyDescent="0.3">
      <c r="E23423"/>
    </row>
    <row r="23424" spans="5:5" x14ac:dyDescent="0.3">
      <c r="E23424"/>
    </row>
    <row r="23425" spans="5:5" x14ac:dyDescent="0.3">
      <c r="E23425"/>
    </row>
    <row r="23426" spans="5:5" x14ac:dyDescent="0.3">
      <c r="E23426"/>
    </row>
    <row r="23427" spans="5:5" x14ac:dyDescent="0.3">
      <c r="E23427"/>
    </row>
    <row r="23428" spans="5:5" x14ac:dyDescent="0.3">
      <c r="E23428"/>
    </row>
    <row r="23429" spans="5:5" x14ac:dyDescent="0.3">
      <c r="E23429"/>
    </row>
    <row r="23430" spans="5:5" x14ac:dyDescent="0.3">
      <c r="E23430"/>
    </row>
    <row r="23431" spans="5:5" x14ac:dyDescent="0.3">
      <c r="E23431"/>
    </row>
    <row r="23432" spans="5:5" x14ac:dyDescent="0.3">
      <c r="E23432"/>
    </row>
    <row r="23433" spans="5:5" x14ac:dyDescent="0.3">
      <c r="E23433"/>
    </row>
    <row r="23434" spans="5:5" x14ac:dyDescent="0.3">
      <c r="E23434"/>
    </row>
    <row r="23435" spans="5:5" x14ac:dyDescent="0.3">
      <c r="E23435"/>
    </row>
    <row r="23436" spans="5:5" x14ac:dyDescent="0.3">
      <c r="E23436"/>
    </row>
    <row r="23437" spans="5:5" x14ac:dyDescent="0.3">
      <c r="E23437"/>
    </row>
    <row r="23438" spans="5:5" x14ac:dyDescent="0.3">
      <c r="E23438"/>
    </row>
    <row r="23439" spans="5:5" x14ac:dyDescent="0.3">
      <c r="E23439"/>
    </row>
    <row r="23440" spans="5:5" x14ac:dyDescent="0.3">
      <c r="E23440"/>
    </row>
    <row r="23441" spans="5:5" x14ac:dyDescent="0.3">
      <c r="E23441"/>
    </row>
    <row r="23442" spans="5:5" x14ac:dyDescent="0.3">
      <c r="E23442"/>
    </row>
    <row r="23443" spans="5:5" x14ac:dyDescent="0.3">
      <c r="E23443"/>
    </row>
    <row r="23444" spans="5:5" x14ac:dyDescent="0.3">
      <c r="E23444"/>
    </row>
    <row r="23445" spans="5:5" x14ac:dyDescent="0.3">
      <c r="E23445"/>
    </row>
    <row r="23446" spans="5:5" x14ac:dyDescent="0.3">
      <c r="E23446"/>
    </row>
    <row r="23447" spans="5:5" x14ac:dyDescent="0.3">
      <c r="E23447"/>
    </row>
    <row r="23448" spans="5:5" x14ac:dyDescent="0.3">
      <c r="E23448"/>
    </row>
    <row r="23449" spans="5:5" x14ac:dyDescent="0.3">
      <c r="E23449"/>
    </row>
    <row r="23450" spans="5:5" x14ac:dyDescent="0.3">
      <c r="E23450"/>
    </row>
    <row r="23451" spans="5:5" x14ac:dyDescent="0.3">
      <c r="E23451"/>
    </row>
    <row r="23452" spans="5:5" x14ac:dyDescent="0.3">
      <c r="E23452"/>
    </row>
    <row r="23453" spans="5:5" x14ac:dyDescent="0.3">
      <c r="E23453"/>
    </row>
    <row r="23454" spans="5:5" x14ac:dyDescent="0.3">
      <c r="E23454"/>
    </row>
    <row r="23455" spans="5:5" x14ac:dyDescent="0.3">
      <c r="E23455"/>
    </row>
    <row r="23456" spans="5:5" x14ac:dyDescent="0.3">
      <c r="E23456"/>
    </row>
    <row r="23457" spans="5:5" x14ac:dyDescent="0.3">
      <c r="E23457"/>
    </row>
    <row r="23458" spans="5:5" x14ac:dyDescent="0.3">
      <c r="E23458"/>
    </row>
    <row r="23459" spans="5:5" x14ac:dyDescent="0.3">
      <c r="E23459"/>
    </row>
    <row r="23460" spans="5:5" x14ac:dyDescent="0.3">
      <c r="E23460"/>
    </row>
    <row r="23461" spans="5:5" x14ac:dyDescent="0.3">
      <c r="E23461"/>
    </row>
    <row r="23462" spans="5:5" x14ac:dyDescent="0.3">
      <c r="E23462"/>
    </row>
    <row r="23463" spans="5:5" x14ac:dyDescent="0.3">
      <c r="E23463"/>
    </row>
    <row r="23464" spans="5:5" x14ac:dyDescent="0.3">
      <c r="E23464"/>
    </row>
    <row r="23465" spans="5:5" x14ac:dyDescent="0.3">
      <c r="E23465"/>
    </row>
    <row r="23466" spans="5:5" x14ac:dyDescent="0.3">
      <c r="E23466"/>
    </row>
    <row r="23467" spans="5:5" x14ac:dyDescent="0.3">
      <c r="E23467"/>
    </row>
    <row r="23468" spans="5:5" x14ac:dyDescent="0.3">
      <c r="E23468"/>
    </row>
    <row r="23469" spans="5:5" x14ac:dyDescent="0.3">
      <c r="E23469"/>
    </row>
    <row r="23470" spans="5:5" x14ac:dyDescent="0.3">
      <c r="E23470"/>
    </row>
    <row r="23471" spans="5:5" x14ac:dyDescent="0.3">
      <c r="E23471"/>
    </row>
    <row r="23472" spans="5:5" x14ac:dyDescent="0.3">
      <c r="E23472"/>
    </row>
    <row r="23473" spans="5:5" x14ac:dyDescent="0.3">
      <c r="E23473"/>
    </row>
    <row r="23474" spans="5:5" x14ac:dyDescent="0.3">
      <c r="E23474"/>
    </row>
    <row r="23475" spans="5:5" x14ac:dyDescent="0.3">
      <c r="E23475"/>
    </row>
    <row r="23476" spans="5:5" x14ac:dyDescent="0.3">
      <c r="E23476"/>
    </row>
    <row r="23477" spans="5:5" x14ac:dyDescent="0.3">
      <c r="E23477"/>
    </row>
    <row r="23478" spans="5:5" x14ac:dyDescent="0.3">
      <c r="E23478"/>
    </row>
    <row r="23479" spans="5:5" x14ac:dyDescent="0.3">
      <c r="E23479"/>
    </row>
    <row r="23480" spans="5:5" x14ac:dyDescent="0.3">
      <c r="E23480"/>
    </row>
    <row r="23481" spans="5:5" x14ac:dyDescent="0.3">
      <c r="E23481"/>
    </row>
    <row r="23482" spans="5:5" x14ac:dyDescent="0.3">
      <c r="E23482"/>
    </row>
    <row r="23483" spans="5:5" x14ac:dyDescent="0.3">
      <c r="E23483"/>
    </row>
    <row r="23484" spans="5:5" x14ac:dyDescent="0.3">
      <c r="E23484"/>
    </row>
    <row r="23485" spans="5:5" x14ac:dyDescent="0.3">
      <c r="E23485"/>
    </row>
    <row r="23486" spans="5:5" x14ac:dyDescent="0.3">
      <c r="E23486"/>
    </row>
    <row r="23487" spans="5:5" x14ac:dyDescent="0.3">
      <c r="E23487"/>
    </row>
    <row r="23488" spans="5:5" x14ac:dyDescent="0.3">
      <c r="E23488"/>
    </row>
    <row r="23489" spans="5:5" x14ac:dyDescent="0.3">
      <c r="E23489"/>
    </row>
    <row r="23490" spans="5:5" x14ac:dyDescent="0.3">
      <c r="E23490"/>
    </row>
    <row r="23491" spans="5:5" x14ac:dyDescent="0.3">
      <c r="E23491"/>
    </row>
    <row r="23492" spans="5:5" x14ac:dyDescent="0.3">
      <c r="E23492"/>
    </row>
    <row r="23493" spans="5:5" x14ac:dyDescent="0.3">
      <c r="E23493"/>
    </row>
    <row r="23494" spans="5:5" x14ac:dyDescent="0.3">
      <c r="E23494"/>
    </row>
    <row r="23495" spans="5:5" x14ac:dyDescent="0.3">
      <c r="E23495"/>
    </row>
    <row r="23496" spans="5:5" x14ac:dyDescent="0.3">
      <c r="E23496"/>
    </row>
    <row r="23497" spans="5:5" x14ac:dyDescent="0.3">
      <c r="E23497"/>
    </row>
    <row r="23498" spans="5:5" x14ac:dyDescent="0.3">
      <c r="E23498"/>
    </row>
    <row r="23499" spans="5:5" x14ac:dyDescent="0.3">
      <c r="E23499"/>
    </row>
    <row r="23500" spans="5:5" x14ac:dyDescent="0.3">
      <c r="E23500"/>
    </row>
    <row r="23501" spans="5:5" x14ac:dyDescent="0.3">
      <c r="E23501"/>
    </row>
    <row r="23502" spans="5:5" x14ac:dyDescent="0.3">
      <c r="E23502"/>
    </row>
    <row r="23503" spans="5:5" x14ac:dyDescent="0.3">
      <c r="E23503"/>
    </row>
    <row r="23504" spans="5:5" x14ac:dyDescent="0.3">
      <c r="E23504"/>
    </row>
    <row r="23505" spans="5:5" x14ac:dyDescent="0.3">
      <c r="E23505"/>
    </row>
    <row r="23506" spans="5:5" x14ac:dyDescent="0.3">
      <c r="E23506"/>
    </row>
    <row r="23507" spans="5:5" x14ac:dyDescent="0.3">
      <c r="E23507"/>
    </row>
    <row r="23508" spans="5:5" x14ac:dyDescent="0.3">
      <c r="E23508"/>
    </row>
    <row r="23509" spans="5:5" x14ac:dyDescent="0.3">
      <c r="E23509"/>
    </row>
    <row r="23510" spans="5:5" x14ac:dyDescent="0.3">
      <c r="E23510"/>
    </row>
    <row r="23511" spans="5:5" x14ac:dyDescent="0.3">
      <c r="E23511"/>
    </row>
    <row r="23512" spans="5:5" x14ac:dyDescent="0.3">
      <c r="E23512"/>
    </row>
    <row r="23513" spans="5:5" x14ac:dyDescent="0.3">
      <c r="E23513"/>
    </row>
    <row r="23514" spans="5:5" x14ac:dyDescent="0.3">
      <c r="E23514"/>
    </row>
    <row r="23515" spans="5:5" x14ac:dyDescent="0.3">
      <c r="E23515"/>
    </row>
    <row r="23516" spans="5:5" x14ac:dyDescent="0.3">
      <c r="E23516"/>
    </row>
    <row r="23517" spans="5:5" x14ac:dyDescent="0.3">
      <c r="E23517"/>
    </row>
    <row r="23518" spans="5:5" x14ac:dyDescent="0.3">
      <c r="E23518"/>
    </row>
    <row r="23519" spans="5:5" x14ac:dyDescent="0.3">
      <c r="E23519"/>
    </row>
    <row r="23520" spans="5:5" x14ac:dyDescent="0.3">
      <c r="E23520"/>
    </row>
    <row r="23521" spans="5:5" x14ac:dyDescent="0.3">
      <c r="E23521"/>
    </row>
    <row r="23522" spans="5:5" x14ac:dyDescent="0.3">
      <c r="E23522"/>
    </row>
    <row r="23523" spans="5:5" x14ac:dyDescent="0.3">
      <c r="E23523"/>
    </row>
    <row r="23524" spans="5:5" x14ac:dyDescent="0.3">
      <c r="E23524"/>
    </row>
    <row r="23525" spans="5:5" x14ac:dyDescent="0.3">
      <c r="E23525"/>
    </row>
    <row r="23526" spans="5:5" x14ac:dyDescent="0.3">
      <c r="E23526"/>
    </row>
    <row r="23527" spans="5:5" x14ac:dyDescent="0.3">
      <c r="E23527"/>
    </row>
    <row r="23528" spans="5:5" x14ac:dyDescent="0.3">
      <c r="E23528"/>
    </row>
    <row r="23529" spans="5:5" x14ac:dyDescent="0.3">
      <c r="E23529"/>
    </row>
    <row r="23530" spans="5:5" x14ac:dyDescent="0.3">
      <c r="E23530"/>
    </row>
    <row r="23531" spans="5:5" x14ac:dyDescent="0.3">
      <c r="E23531"/>
    </row>
    <row r="23532" spans="5:5" x14ac:dyDescent="0.3">
      <c r="E23532"/>
    </row>
    <row r="23533" spans="5:5" x14ac:dyDescent="0.3">
      <c r="E23533"/>
    </row>
    <row r="23534" spans="5:5" x14ac:dyDescent="0.3">
      <c r="E23534"/>
    </row>
    <row r="23535" spans="5:5" x14ac:dyDescent="0.3">
      <c r="E23535"/>
    </row>
    <row r="23536" spans="5:5" x14ac:dyDescent="0.3">
      <c r="E23536"/>
    </row>
    <row r="23537" spans="5:5" x14ac:dyDescent="0.3">
      <c r="E23537"/>
    </row>
    <row r="23538" spans="5:5" x14ac:dyDescent="0.3">
      <c r="E23538"/>
    </row>
    <row r="23539" spans="5:5" x14ac:dyDescent="0.3">
      <c r="E23539"/>
    </row>
    <row r="23540" spans="5:5" x14ac:dyDescent="0.3">
      <c r="E23540"/>
    </row>
    <row r="23541" spans="5:5" x14ac:dyDescent="0.3">
      <c r="E23541"/>
    </row>
    <row r="23542" spans="5:5" x14ac:dyDescent="0.3">
      <c r="E23542"/>
    </row>
    <row r="23543" spans="5:5" x14ac:dyDescent="0.3">
      <c r="E23543"/>
    </row>
    <row r="23544" spans="5:5" x14ac:dyDescent="0.3">
      <c r="E23544"/>
    </row>
    <row r="23545" spans="5:5" x14ac:dyDescent="0.3">
      <c r="E23545"/>
    </row>
    <row r="23546" spans="5:5" x14ac:dyDescent="0.3">
      <c r="E23546"/>
    </row>
    <row r="23547" spans="5:5" x14ac:dyDescent="0.3">
      <c r="E23547"/>
    </row>
    <row r="23548" spans="5:5" x14ac:dyDescent="0.3">
      <c r="E23548"/>
    </row>
    <row r="23549" spans="5:5" x14ac:dyDescent="0.3">
      <c r="E23549"/>
    </row>
    <row r="23550" spans="5:5" x14ac:dyDescent="0.3">
      <c r="E23550"/>
    </row>
    <row r="23551" spans="5:5" x14ac:dyDescent="0.3">
      <c r="E23551"/>
    </row>
    <row r="23552" spans="5:5" x14ac:dyDescent="0.3">
      <c r="E23552"/>
    </row>
    <row r="23553" spans="5:5" x14ac:dyDescent="0.3">
      <c r="E23553"/>
    </row>
    <row r="23554" spans="5:5" x14ac:dyDescent="0.3">
      <c r="E23554"/>
    </row>
    <row r="23555" spans="5:5" x14ac:dyDescent="0.3">
      <c r="E23555"/>
    </row>
    <row r="23556" spans="5:5" x14ac:dyDescent="0.3">
      <c r="E23556"/>
    </row>
    <row r="23557" spans="5:5" x14ac:dyDescent="0.3">
      <c r="E23557"/>
    </row>
    <row r="23558" spans="5:5" x14ac:dyDescent="0.3">
      <c r="E23558"/>
    </row>
    <row r="23559" spans="5:5" x14ac:dyDescent="0.3">
      <c r="E23559"/>
    </row>
    <row r="23560" spans="5:5" x14ac:dyDescent="0.3">
      <c r="E23560"/>
    </row>
    <row r="23561" spans="5:5" x14ac:dyDescent="0.3">
      <c r="E23561"/>
    </row>
    <row r="23562" spans="5:5" x14ac:dyDescent="0.3">
      <c r="E23562"/>
    </row>
    <row r="23563" spans="5:5" x14ac:dyDescent="0.3">
      <c r="E23563"/>
    </row>
    <row r="23564" spans="5:5" x14ac:dyDescent="0.3">
      <c r="E23564"/>
    </row>
    <row r="23565" spans="5:5" x14ac:dyDescent="0.3">
      <c r="E23565"/>
    </row>
    <row r="23566" spans="5:5" x14ac:dyDescent="0.3">
      <c r="E23566"/>
    </row>
    <row r="23567" spans="5:5" x14ac:dyDescent="0.3">
      <c r="E23567"/>
    </row>
    <row r="23568" spans="5:5" x14ac:dyDescent="0.3">
      <c r="E23568"/>
    </row>
    <row r="23569" spans="5:5" x14ac:dyDescent="0.3">
      <c r="E23569"/>
    </row>
    <row r="23570" spans="5:5" x14ac:dyDescent="0.3">
      <c r="E23570"/>
    </row>
    <row r="23571" spans="5:5" x14ac:dyDescent="0.3">
      <c r="E23571"/>
    </row>
    <row r="23572" spans="5:5" x14ac:dyDescent="0.3">
      <c r="E23572"/>
    </row>
    <row r="23573" spans="5:5" x14ac:dyDescent="0.3">
      <c r="E23573"/>
    </row>
    <row r="23574" spans="5:5" x14ac:dyDescent="0.3">
      <c r="E23574"/>
    </row>
    <row r="23575" spans="5:5" x14ac:dyDescent="0.3">
      <c r="E23575"/>
    </row>
    <row r="23576" spans="5:5" x14ac:dyDescent="0.3">
      <c r="E23576"/>
    </row>
    <row r="23577" spans="5:5" x14ac:dyDescent="0.3">
      <c r="E23577"/>
    </row>
    <row r="23578" spans="5:5" x14ac:dyDescent="0.3">
      <c r="E23578"/>
    </row>
    <row r="23579" spans="5:5" x14ac:dyDescent="0.3">
      <c r="E23579"/>
    </row>
    <row r="23580" spans="5:5" x14ac:dyDescent="0.3">
      <c r="E23580"/>
    </row>
    <row r="23581" spans="5:5" x14ac:dyDescent="0.3">
      <c r="E23581"/>
    </row>
    <row r="23582" spans="5:5" x14ac:dyDescent="0.3">
      <c r="E23582"/>
    </row>
    <row r="23583" spans="5:5" x14ac:dyDescent="0.3">
      <c r="E23583"/>
    </row>
    <row r="23584" spans="5:5" x14ac:dyDescent="0.3">
      <c r="E23584"/>
    </row>
    <row r="23585" spans="5:5" x14ac:dyDescent="0.3">
      <c r="E23585"/>
    </row>
    <row r="23586" spans="5:5" x14ac:dyDescent="0.3">
      <c r="E23586"/>
    </row>
    <row r="23587" spans="5:5" x14ac:dyDescent="0.3">
      <c r="E23587"/>
    </row>
    <row r="23588" spans="5:5" x14ac:dyDescent="0.3">
      <c r="E23588"/>
    </row>
    <row r="23589" spans="5:5" x14ac:dyDescent="0.3">
      <c r="E23589"/>
    </row>
    <row r="23590" spans="5:5" x14ac:dyDescent="0.3">
      <c r="E23590"/>
    </row>
    <row r="23591" spans="5:5" x14ac:dyDescent="0.3">
      <c r="E23591"/>
    </row>
    <row r="23592" spans="5:5" x14ac:dyDescent="0.3">
      <c r="E23592"/>
    </row>
    <row r="23593" spans="5:5" x14ac:dyDescent="0.3">
      <c r="E23593"/>
    </row>
    <row r="23594" spans="5:5" x14ac:dyDescent="0.3">
      <c r="E23594"/>
    </row>
    <row r="23595" spans="5:5" x14ac:dyDescent="0.3">
      <c r="E23595"/>
    </row>
    <row r="23596" spans="5:5" x14ac:dyDescent="0.3">
      <c r="E23596"/>
    </row>
    <row r="23597" spans="5:5" x14ac:dyDescent="0.3">
      <c r="E23597"/>
    </row>
    <row r="23598" spans="5:5" x14ac:dyDescent="0.3">
      <c r="E23598"/>
    </row>
    <row r="23599" spans="5:5" x14ac:dyDescent="0.3">
      <c r="E23599"/>
    </row>
    <row r="23600" spans="5:5" x14ac:dyDescent="0.3">
      <c r="E23600"/>
    </row>
    <row r="23601" spans="5:5" x14ac:dyDescent="0.3">
      <c r="E23601"/>
    </row>
    <row r="23602" spans="5:5" x14ac:dyDescent="0.3">
      <c r="E23602"/>
    </row>
    <row r="23603" spans="5:5" x14ac:dyDescent="0.3">
      <c r="E23603"/>
    </row>
    <row r="23604" spans="5:5" x14ac:dyDescent="0.3">
      <c r="E23604"/>
    </row>
    <row r="23605" spans="5:5" x14ac:dyDescent="0.3">
      <c r="E23605"/>
    </row>
    <row r="23606" spans="5:5" x14ac:dyDescent="0.3">
      <c r="E23606"/>
    </row>
    <row r="23607" spans="5:5" x14ac:dyDescent="0.3">
      <c r="E23607"/>
    </row>
    <row r="23608" spans="5:5" x14ac:dyDescent="0.3">
      <c r="E23608"/>
    </row>
    <row r="23609" spans="5:5" x14ac:dyDescent="0.3">
      <c r="E23609"/>
    </row>
    <row r="23610" spans="5:5" x14ac:dyDescent="0.3">
      <c r="E23610"/>
    </row>
    <row r="23611" spans="5:5" x14ac:dyDescent="0.3">
      <c r="E23611"/>
    </row>
    <row r="23612" spans="5:5" x14ac:dyDescent="0.3">
      <c r="E23612"/>
    </row>
    <row r="23613" spans="5:5" x14ac:dyDescent="0.3">
      <c r="E23613"/>
    </row>
    <row r="23614" spans="5:5" x14ac:dyDescent="0.3">
      <c r="E23614"/>
    </row>
    <row r="23615" spans="5:5" x14ac:dyDescent="0.3">
      <c r="E23615"/>
    </row>
    <row r="23616" spans="5:5" x14ac:dyDescent="0.3">
      <c r="E23616"/>
    </row>
    <row r="23617" spans="5:5" x14ac:dyDescent="0.3">
      <c r="E23617"/>
    </row>
    <row r="23618" spans="5:5" x14ac:dyDescent="0.3">
      <c r="E23618"/>
    </row>
    <row r="23619" spans="5:5" x14ac:dyDescent="0.3">
      <c r="E23619"/>
    </row>
    <row r="23620" spans="5:5" x14ac:dyDescent="0.3">
      <c r="E23620"/>
    </row>
    <row r="23621" spans="5:5" x14ac:dyDescent="0.3">
      <c r="E23621"/>
    </row>
    <row r="23622" spans="5:5" x14ac:dyDescent="0.3">
      <c r="E23622"/>
    </row>
    <row r="23623" spans="5:5" x14ac:dyDescent="0.3">
      <c r="E23623"/>
    </row>
    <row r="23624" spans="5:5" x14ac:dyDescent="0.3">
      <c r="E23624"/>
    </row>
    <row r="23625" spans="5:5" x14ac:dyDescent="0.3">
      <c r="E23625"/>
    </row>
    <row r="23626" spans="5:5" x14ac:dyDescent="0.3">
      <c r="E23626"/>
    </row>
    <row r="23627" spans="5:5" x14ac:dyDescent="0.3">
      <c r="E23627"/>
    </row>
    <row r="23628" spans="5:5" x14ac:dyDescent="0.3">
      <c r="E23628"/>
    </row>
    <row r="23629" spans="5:5" x14ac:dyDescent="0.3">
      <c r="E23629"/>
    </row>
    <row r="23630" spans="5:5" x14ac:dyDescent="0.3">
      <c r="E23630"/>
    </row>
    <row r="23631" spans="5:5" x14ac:dyDescent="0.3">
      <c r="E23631"/>
    </row>
    <row r="23632" spans="5:5" x14ac:dyDescent="0.3">
      <c r="E23632"/>
    </row>
    <row r="23633" spans="5:5" x14ac:dyDescent="0.3">
      <c r="E23633"/>
    </row>
    <row r="23634" spans="5:5" x14ac:dyDescent="0.3">
      <c r="E23634"/>
    </row>
    <row r="23635" spans="5:5" x14ac:dyDescent="0.3">
      <c r="E23635"/>
    </row>
    <row r="23636" spans="5:5" x14ac:dyDescent="0.3">
      <c r="E23636"/>
    </row>
    <row r="23637" spans="5:5" x14ac:dyDescent="0.3">
      <c r="E23637"/>
    </row>
    <row r="23638" spans="5:5" x14ac:dyDescent="0.3">
      <c r="E23638"/>
    </row>
    <row r="23639" spans="5:5" x14ac:dyDescent="0.3">
      <c r="E23639"/>
    </row>
    <row r="23640" spans="5:5" x14ac:dyDescent="0.3">
      <c r="E23640"/>
    </row>
    <row r="23641" spans="5:5" x14ac:dyDescent="0.3">
      <c r="E23641"/>
    </row>
    <row r="23642" spans="5:5" x14ac:dyDescent="0.3">
      <c r="E23642"/>
    </row>
    <row r="23643" spans="5:5" x14ac:dyDescent="0.3">
      <c r="E23643"/>
    </row>
    <row r="23644" spans="5:5" x14ac:dyDescent="0.3">
      <c r="E23644"/>
    </row>
    <row r="23645" spans="5:5" x14ac:dyDescent="0.3">
      <c r="E23645"/>
    </row>
    <row r="23646" spans="5:5" x14ac:dyDescent="0.3">
      <c r="E23646"/>
    </row>
    <row r="23647" spans="5:5" x14ac:dyDescent="0.3">
      <c r="E23647"/>
    </row>
    <row r="23648" spans="5:5" x14ac:dyDescent="0.3">
      <c r="E23648"/>
    </row>
    <row r="23649" spans="5:5" x14ac:dyDescent="0.3">
      <c r="E23649"/>
    </row>
    <row r="23650" spans="5:5" x14ac:dyDescent="0.3">
      <c r="E23650"/>
    </row>
    <row r="23651" spans="5:5" x14ac:dyDescent="0.3">
      <c r="E23651"/>
    </row>
    <row r="23652" spans="5:5" x14ac:dyDescent="0.3">
      <c r="E23652"/>
    </row>
    <row r="23653" spans="5:5" x14ac:dyDescent="0.3">
      <c r="E23653"/>
    </row>
    <row r="23654" spans="5:5" x14ac:dyDescent="0.3">
      <c r="E23654"/>
    </row>
    <row r="23655" spans="5:5" x14ac:dyDescent="0.3">
      <c r="E23655"/>
    </row>
    <row r="23656" spans="5:5" x14ac:dyDescent="0.3">
      <c r="E23656"/>
    </row>
    <row r="23657" spans="5:5" x14ac:dyDescent="0.3">
      <c r="E23657"/>
    </row>
    <row r="23658" spans="5:5" x14ac:dyDescent="0.3">
      <c r="E23658"/>
    </row>
    <row r="23659" spans="5:5" x14ac:dyDescent="0.3">
      <c r="E23659"/>
    </row>
    <row r="23660" spans="5:5" x14ac:dyDescent="0.3">
      <c r="E23660"/>
    </row>
    <row r="23661" spans="5:5" x14ac:dyDescent="0.3">
      <c r="E23661"/>
    </row>
    <row r="23662" spans="5:5" x14ac:dyDescent="0.3">
      <c r="E23662"/>
    </row>
    <row r="23663" spans="5:5" x14ac:dyDescent="0.3">
      <c r="E23663"/>
    </row>
    <row r="23664" spans="5:5" x14ac:dyDescent="0.3">
      <c r="E23664"/>
    </row>
    <row r="23665" spans="5:5" x14ac:dyDescent="0.3">
      <c r="E23665"/>
    </row>
    <row r="23666" spans="5:5" x14ac:dyDescent="0.3">
      <c r="E23666"/>
    </row>
    <row r="23667" spans="5:5" x14ac:dyDescent="0.3">
      <c r="E23667"/>
    </row>
    <row r="23668" spans="5:5" x14ac:dyDescent="0.3">
      <c r="E23668"/>
    </row>
    <row r="23669" spans="5:5" x14ac:dyDescent="0.3">
      <c r="E23669"/>
    </row>
    <row r="23670" spans="5:5" x14ac:dyDescent="0.3">
      <c r="E23670"/>
    </row>
    <row r="23671" spans="5:5" x14ac:dyDescent="0.3">
      <c r="E23671"/>
    </row>
    <row r="23672" spans="5:5" x14ac:dyDescent="0.3">
      <c r="E23672"/>
    </row>
    <row r="23673" spans="5:5" x14ac:dyDescent="0.3">
      <c r="E23673"/>
    </row>
    <row r="23674" spans="5:5" x14ac:dyDescent="0.3">
      <c r="E23674"/>
    </row>
    <row r="23675" spans="5:5" x14ac:dyDescent="0.3">
      <c r="E23675"/>
    </row>
    <row r="23676" spans="5:5" x14ac:dyDescent="0.3">
      <c r="E23676"/>
    </row>
    <row r="23677" spans="5:5" x14ac:dyDescent="0.3">
      <c r="E23677"/>
    </row>
    <row r="23678" spans="5:5" x14ac:dyDescent="0.3">
      <c r="E23678"/>
    </row>
    <row r="23679" spans="5:5" x14ac:dyDescent="0.3">
      <c r="E23679"/>
    </row>
    <row r="23680" spans="5:5" x14ac:dyDescent="0.3">
      <c r="E23680"/>
    </row>
    <row r="23681" spans="5:5" x14ac:dyDescent="0.3">
      <c r="E23681"/>
    </row>
    <row r="23682" spans="5:5" x14ac:dyDescent="0.3">
      <c r="E23682"/>
    </row>
    <row r="23683" spans="5:5" x14ac:dyDescent="0.3">
      <c r="E23683"/>
    </row>
    <row r="23684" spans="5:5" x14ac:dyDescent="0.3">
      <c r="E23684"/>
    </row>
    <row r="23685" spans="5:5" x14ac:dyDescent="0.3">
      <c r="E23685"/>
    </row>
    <row r="23686" spans="5:5" x14ac:dyDescent="0.3">
      <c r="E23686"/>
    </row>
    <row r="23687" spans="5:5" x14ac:dyDescent="0.3">
      <c r="E23687"/>
    </row>
    <row r="23688" spans="5:5" x14ac:dyDescent="0.3">
      <c r="E23688"/>
    </row>
    <row r="23689" spans="5:5" x14ac:dyDescent="0.3">
      <c r="E23689"/>
    </row>
    <row r="23690" spans="5:5" x14ac:dyDescent="0.3">
      <c r="E23690"/>
    </row>
    <row r="23691" spans="5:5" x14ac:dyDescent="0.3">
      <c r="E23691"/>
    </row>
    <row r="23692" spans="5:5" x14ac:dyDescent="0.3">
      <c r="E23692"/>
    </row>
    <row r="23693" spans="5:5" x14ac:dyDescent="0.3">
      <c r="E23693"/>
    </row>
    <row r="23694" spans="5:5" x14ac:dyDescent="0.3">
      <c r="E23694"/>
    </row>
    <row r="23695" spans="5:5" x14ac:dyDescent="0.3">
      <c r="E23695"/>
    </row>
    <row r="23696" spans="5:5" x14ac:dyDescent="0.3">
      <c r="E23696"/>
    </row>
    <row r="23697" spans="5:5" x14ac:dyDescent="0.3">
      <c r="E23697"/>
    </row>
    <row r="23698" spans="5:5" x14ac:dyDescent="0.3">
      <c r="E23698"/>
    </row>
    <row r="23699" spans="5:5" x14ac:dyDescent="0.3">
      <c r="E23699"/>
    </row>
    <row r="23700" spans="5:5" x14ac:dyDescent="0.3">
      <c r="E23700"/>
    </row>
    <row r="23701" spans="5:5" x14ac:dyDescent="0.3">
      <c r="E23701"/>
    </row>
    <row r="23702" spans="5:5" x14ac:dyDescent="0.3">
      <c r="E23702"/>
    </row>
    <row r="23703" spans="5:5" x14ac:dyDescent="0.3">
      <c r="E23703"/>
    </row>
    <row r="23704" spans="5:5" x14ac:dyDescent="0.3">
      <c r="E23704"/>
    </row>
    <row r="23705" spans="5:5" x14ac:dyDescent="0.3">
      <c r="E23705"/>
    </row>
    <row r="23706" spans="5:5" x14ac:dyDescent="0.3">
      <c r="E23706"/>
    </row>
    <row r="23707" spans="5:5" x14ac:dyDescent="0.3">
      <c r="E23707"/>
    </row>
    <row r="23708" spans="5:5" x14ac:dyDescent="0.3">
      <c r="E23708"/>
    </row>
    <row r="23709" spans="5:5" x14ac:dyDescent="0.3">
      <c r="E23709"/>
    </row>
    <row r="23710" spans="5:5" x14ac:dyDescent="0.3">
      <c r="E23710"/>
    </row>
    <row r="23711" spans="5:5" x14ac:dyDescent="0.3">
      <c r="E23711"/>
    </row>
    <row r="23712" spans="5:5" x14ac:dyDescent="0.3">
      <c r="E23712"/>
    </row>
    <row r="23713" spans="5:5" x14ac:dyDescent="0.3">
      <c r="E23713"/>
    </row>
    <row r="23714" spans="5:5" x14ac:dyDescent="0.3">
      <c r="E23714"/>
    </row>
    <row r="23715" spans="5:5" x14ac:dyDescent="0.3">
      <c r="E23715"/>
    </row>
    <row r="23716" spans="5:5" x14ac:dyDescent="0.3">
      <c r="E23716"/>
    </row>
    <row r="23717" spans="5:5" x14ac:dyDescent="0.3">
      <c r="E23717"/>
    </row>
    <row r="23718" spans="5:5" x14ac:dyDescent="0.3">
      <c r="E23718"/>
    </row>
    <row r="23719" spans="5:5" x14ac:dyDescent="0.3">
      <c r="E23719"/>
    </row>
    <row r="23720" spans="5:5" x14ac:dyDescent="0.3">
      <c r="E23720"/>
    </row>
    <row r="23721" spans="5:5" x14ac:dyDescent="0.3">
      <c r="E23721"/>
    </row>
    <row r="23722" spans="5:5" x14ac:dyDescent="0.3">
      <c r="E23722"/>
    </row>
    <row r="23723" spans="5:5" x14ac:dyDescent="0.3">
      <c r="E23723"/>
    </row>
    <row r="23724" spans="5:5" x14ac:dyDescent="0.3">
      <c r="E23724"/>
    </row>
    <row r="23725" spans="5:5" x14ac:dyDescent="0.3">
      <c r="E23725"/>
    </row>
    <row r="23726" spans="5:5" x14ac:dyDescent="0.3">
      <c r="E23726"/>
    </row>
    <row r="23727" spans="5:5" x14ac:dyDescent="0.3">
      <c r="E23727"/>
    </row>
    <row r="23728" spans="5:5" x14ac:dyDescent="0.3">
      <c r="E23728"/>
    </row>
    <row r="23729" spans="5:5" x14ac:dyDescent="0.3">
      <c r="E23729"/>
    </row>
    <row r="23730" spans="5:5" x14ac:dyDescent="0.3">
      <c r="E23730"/>
    </row>
    <row r="23731" spans="5:5" x14ac:dyDescent="0.3">
      <c r="E23731"/>
    </row>
    <row r="23732" spans="5:5" x14ac:dyDescent="0.3">
      <c r="E23732"/>
    </row>
    <row r="23733" spans="5:5" x14ac:dyDescent="0.3">
      <c r="E23733"/>
    </row>
    <row r="23734" spans="5:5" x14ac:dyDescent="0.3">
      <c r="E23734"/>
    </row>
    <row r="23735" spans="5:5" x14ac:dyDescent="0.3">
      <c r="E23735"/>
    </row>
    <row r="23736" spans="5:5" x14ac:dyDescent="0.3">
      <c r="E23736"/>
    </row>
    <row r="23737" spans="5:5" x14ac:dyDescent="0.3">
      <c r="E23737"/>
    </row>
    <row r="23738" spans="5:5" x14ac:dyDescent="0.3">
      <c r="E23738"/>
    </row>
    <row r="23739" spans="5:5" x14ac:dyDescent="0.3">
      <c r="E23739"/>
    </row>
    <row r="23740" spans="5:5" x14ac:dyDescent="0.3">
      <c r="E23740"/>
    </row>
    <row r="23741" spans="5:5" x14ac:dyDescent="0.3">
      <c r="E23741"/>
    </row>
    <row r="23742" spans="5:5" x14ac:dyDescent="0.3">
      <c r="E23742"/>
    </row>
    <row r="23743" spans="5:5" x14ac:dyDescent="0.3">
      <c r="E23743"/>
    </row>
    <row r="23744" spans="5:5" x14ac:dyDescent="0.3">
      <c r="E23744"/>
    </row>
    <row r="23745" spans="5:5" x14ac:dyDescent="0.3">
      <c r="E23745"/>
    </row>
    <row r="23746" spans="5:5" x14ac:dyDescent="0.3">
      <c r="E23746"/>
    </row>
    <row r="23747" spans="5:5" x14ac:dyDescent="0.3">
      <c r="E23747"/>
    </row>
    <row r="23748" spans="5:5" x14ac:dyDescent="0.3">
      <c r="E23748"/>
    </row>
    <row r="23749" spans="5:5" x14ac:dyDescent="0.3">
      <c r="E23749"/>
    </row>
    <row r="23750" spans="5:5" x14ac:dyDescent="0.3">
      <c r="E23750"/>
    </row>
    <row r="23751" spans="5:5" x14ac:dyDescent="0.3">
      <c r="E23751"/>
    </row>
    <row r="23752" spans="5:5" x14ac:dyDescent="0.3">
      <c r="E23752"/>
    </row>
    <row r="23753" spans="5:5" x14ac:dyDescent="0.3">
      <c r="E23753"/>
    </row>
    <row r="23754" spans="5:5" x14ac:dyDescent="0.3">
      <c r="E23754"/>
    </row>
    <row r="23755" spans="5:5" x14ac:dyDescent="0.3">
      <c r="E23755"/>
    </row>
    <row r="23756" spans="5:5" x14ac:dyDescent="0.3">
      <c r="E23756"/>
    </row>
    <row r="23757" spans="5:5" x14ac:dyDescent="0.3">
      <c r="E23757"/>
    </row>
    <row r="23758" spans="5:5" x14ac:dyDescent="0.3">
      <c r="E23758"/>
    </row>
    <row r="23759" spans="5:5" x14ac:dyDescent="0.3">
      <c r="E23759"/>
    </row>
    <row r="23760" spans="5:5" x14ac:dyDescent="0.3">
      <c r="E23760"/>
    </row>
    <row r="23761" spans="5:5" x14ac:dyDescent="0.3">
      <c r="E23761"/>
    </row>
    <row r="23762" spans="5:5" x14ac:dyDescent="0.3">
      <c r="E23762"/>
    </row>
    <row r="23763" spans="5:5" x14ac:dyDescent="0.3">
      <c r="E23763"/>
    </row>
    <row r="23764" spans="5:5" x14ac:dyDescent="0.3">
      <c r="E23764"/>
    </row>
    <row r="23765" spans="5:5" x14ac:dyDescent="0.3">
      <c r="E23765"/>
    </row>
    <row r="23766" spans="5:5" x14ac:dyDescent="0.3">
      <c r="E23766"/>
    </row>
    <row r="23767" spans="5:5" x14ac:dyDescent="0.3">
      <c r="E23767"/>
    </row>
    <row r="23768" spans="5:5" x14ac:dyDescent="0.3">
      <c r="E23768"/>
    </row>
    <row r="23769" spans="5:5" x14ac:dyDescent="0.3">
      <c r="E23769"/>
    </row>
    <row r="23770" spans="5:5" x14ac:dyDescent="0.3">
      <c r="E23770"/>
    </row>
    <row r="23771" spans="5:5" x14ac:dyDescent="0.3">
      <c r="E23771"/>
    </row>
    <row r="23772" spans="5:5" x14ac:dyDescent="0.3">
      <c r="E23772"/>
    </row>
    <row r="23773" spans="5:5" x14ac:dyDescent="0.3">
      <c r="E23773"/>
    </row>
    <row r="23774" spans="5:5" x14ac:dyDescent="0.3">
      <c r="E23774"/>
    </row>
    <row r="23775" spans="5:5" x14ac:dyDescent="0.3">
      <c r="E23775"/>
    </row>
    <row r="23776" spans="5:5" x14ac:dyDescent="0.3">
      <c r="E23776"/>
    </row>
    <row r="23777" spans="5:5" x14ac:dyDescent="0.3">
      <c r="E23777"/>
    </row>
    <row r="23778" spans="5:5" x14ac:dyDescent="0.3">
      <c r="E23778"/>
    </row>
    <row r="23779" spans="5:5" x14ac:dyDescent="0.3">
      <c r="E23779"/>
    </row>
    <row r="23780" spans="5:5" x14ac:dyDescent="0.3">
      <c r="E23780"/>
    </row>
    <row r="23781" spans="5:5" x14ac:dyDescent="0.3">
      <c r="E23781"/>
    </row>
    <row r="23782" spans="5:5" x14ac:dyDescent="0.3">
      <c r="E23782"/>
    </row>
    <row r="23783" spans="5:5" x14ac:dyDescent="0.3">
      <c r="E23783"/>
    </row>
    <row r="23784" spans="5:5" x14ac:dyDescent="0.3">
      <c r="E23784"/>
    </row>
    <row r="23785" spans="5:5" x14ac:dyDescent="0.3">
      <c r="E23785"/>
    </row>
    <row r="23786" spans="5:5" x14ac:dyDescent="0.3">
      <c r="E23786"/>
    </row>
    <row r="23787" spans="5:5" x14ac:dyDescent="0.3">
      <c r="E23787"/>
    </row>
    <row r="23788" spans="5:5" x14ac:dyDescent="0.3">
      <c r="E23788"/>
    </row>
    <row r="23789" spans="5:5" x14ac:dyDescent="0.3">
      <c r="E23789"/>
    </row>
    <row r="23790" spans="5:5" x14ac:dyDescent="0.3">
      <c r="E23790"/>
    </row>
    <row r="23791" spans="5:5" x14ac:dyDescent="0.3">
      <c r="E23791"/>
    </row>
    <row r="23792" spans="5:5" x14ac:dyDescent="0.3">
      <c r="E23792"/>
    </row>
    <row r="23793" spans="5:5" x14ac:dyDescent="0.3">
      <c r="E23793"/>
    </row>
    <row r="23794" spans="5:5" x14ac:dyDescent="0.3">
      <c r="E23794"/>
    </row>
    <row r="23795" spans="5:5" x14ac:dyDescent="0.3">
      <c r="E23795"/>
    </row>
    <row r="23796" spans="5:5" x14ac:dyDescent="0.3">
      <c r="E23796"/>
    </row>
    <row r="23797" spans="5:5" x14ac:dyDescent="0.3">
      <c r="E23797"/>
    </row>
    <row r="23798" spans="5:5" x14ac:dyDescent="0.3">
      <c r="E23798"/>
    </row>
    <row r="23799" spans="5:5" x14ac:dyDescent="0.3">
      <c r="E23799"/>
    </row>
    <row r="23800" spans="5:5" x14ac:dyDescent="0.3">
      <c r="E23800"/>
    </row>
    <row r="23801" spans="5:5" x14ac:dyDescent="0.3">
      <c r="E23801"/>
    </row>
    <row r="23802" spans="5:5" x14ac:dyDescent="0.3">
      <c r="E23802"/>
    </row>
    <row r="23803" spans="5:5" x14ac:dyDescent="0.3">
      <c r="E23803"/>
    </row>
    <row r="23804" spans="5:5" x14ac:dyDescent="0.3">
      <c r="E23804"/>
    </row>
    <row r="23805" spans="5:5" x14ac:dyDescent="0.3">
      <c r="E23805"/>
    </row>
    <row r="23806" spans="5:5" x14ac:dyDescent="0.3">
      <c r="E23806"/>
    </row>
    <row r="23807" spans="5:5" x14ac:dyDescent="0.3">
      <c r="E23807"/>
    </row>
    <row r="23808" spans="5:5" x14ac:dyDescent="0.3">
      <c r="E23808"/>
    </row>
    <row r="23809" spans="5:5" x14ac:dyDescent="0.3">
      <c r="E23809"/>
    </row>
    <row r="23810" spans="5:5" x14ac:dyDescent="0.3">
      <c r="E23810"/>
    </row>
    <row r="23811" spans="5:5" x14ac:dyDescent="0.3">
      <c r="E23811"/>
    </row>
    <row r="23812" spans="5:5" x14ac:dyDescent="0.3">
      <c r="E23812"/>
    </row>
    <row r="23813" spans="5:5" x14ac:dyDescent="0.3">
      <c r="E23813"/>
    </row>
    <row r="23814" spans="5:5" x14ac:dyDescent="0.3">
      <c r="E23814"/>
    </row>
    <row r="23815" spans="5:5" x14ac:dyDescent="0.3">
      <c r="E23815"/>
    </row>
    <row r="23816" spans="5:5" x14ac:dyDescent="0.3">
      <c r="E23816"/>
    </row>
    <row r="23817" spans="5:5" x14ac:dyDescent="0.3">
      <c r="E23817"/>
    </row>
    <row r="23818" spans="5:5" x14ac:dyDescent="0.3">
      <c r="E23818"/>
    </row>
    <row r="23819" spans="5:5" x14ac:dyDescent="0.3">
      <c r="E23819"/>
    </row>
    <row r="23820" spans="5:5" x14ac:dyDescent="0.3">
      <c r="E23820"/>
    </row>
    <row r="23821" spans="5:5" x14ac:dyDescent="0.3">
      <c r="E23821"/>
    </row>
    <row r="23822" spans="5:5" x14ac:dyDescent="0.3">
      <c r="E23822"/>
    </row>
    <row r="23823" spans="5:5" x14ac:dyDescent="0.3">
      <c r="E23823"/>
    </row>
    <row r="23824" spans="5:5" x14ac:dyDescent="0.3">
      <c r="E23824"/>
    </row>
    <row r="23825" spans="5:5" x14ac:dyDescent="0.3">
      <c r="E23825"/>
    </row>
    <row r="23826" spans="5:5" x14ac:dyDescent="0.3">
      <c r="E23826"/>
    </row>
    <row r="23827" spans="5:5" x14ac:dyDescent="0.3">
      <c r="E23827"/>
    </row>
    <row r="23828" spans="5:5" x14ac:dyDescent="0.3">
      <c r="E23828"/>
    </row>
    <row r="23829" spans="5:5" x14ac:dyDescent="0.3">
      <c r="E23829"/>
    </row>
    <row r="23830" spans="5:5" x14ac:dyDescent="0.3">
      <c r="E23830"/>
    </row>
    <row r="23831" spans="5:5" x14ac:dyDescent="0.3">
      <c r="E23831"/>
    </row>
    <row r="23832" spans="5:5" x14ac:dyDescent="0.3">
      <c r="E23832"/>
    </row>
    <row r="23833" spans="5:5" x14ac:dyDescent="0.3">
      <c r="E23833"/>
    </row>
    <row r="23834" spans="5:5" x14ac:dyDescent="0.3">
      <c r="E23834"/>
    </row>
    <row r="23835" spans="5:5" x14ac:dyDescent="0.3">
      <c r="E23835"/>
    </row>
    <row r="23836" spans="5:5" x14ac:dyDescent="0.3">
      <c r="E23836"/>
    </row>
    <row r="23837" spans="5:5" x14ac:dyDescent="0.3">
      <c r="E23837"/>
    </row>
    <row r="23838" spans="5:5" x14ac:dyDescent="0.3">
      <c r="E23838"/>
    </row>
    <row r="23839" spans="5:5" x14ac:dyDescent="0.3">
      <c r="E23839"/>
    </row>
    <row r="23840" spans="5:5" x14ac:dyDescent="0.3">
      <c r="E23840"/>
    </row>
    <row r="23841" spans="5:5" x14ac:dyDescent="0.3">
      <c r="E23841"/>
    </row>
    <row r="23842" spans="5:5" x14ac:dyDescent="0.3">
      <c r="E23842"/>
    </row>
    <row r="23843" spans="5:5" x14ac:dyDescent="0.3">
      <c r="E23843"/>
    </row>
    <row r="23844" spans="5:5" x14ac:dyDescent="0.3">
      <c r="E23844"/>
    </row>
    <row r="23845" spans="5:5" x14ac:dyDescent="0.3">
      <c r="E23845"/>
    </row>
    <row r="23846" spans="5:5" x14ac:dyDescent="0.3">
      <c r="E23846"/>
    </row>
    <row r="23847" spans="5:5" x14ac:dyDescent="0.3">
      <c r="E23847"/>
    </row>
    <row r="23848" spans="5:5" x14ac:dyDescent="0.3">
      <c r="E23848"/>
    </row>
    <row r="23849" spans="5:5" x14ac:dyDescent="0.3">
      <c r="E23849"/>
    </row>
    <row r="23850" spans="5:5" x14ac:dyDescent="0.3">
      <c r="E23850"/>
    </row>
    <row r="23851" spans="5:5" x14ac:dyDescent="0.3">
      <c r="E23851"/>
    </row>
    <row r="23852" spans="5:5" x14ac:dyDescent="0.3">
      <c r="E23852"/>
    </row>
    <row r="23853" spans="5:5" x14ac:dyDescent="0.3">
      <c r="E23853"/>
    </row>
    <row r="23854" spans="5:5" x14ac:dyDescent="0.3">
      <c r="E23854"/>
    </row>
    <row r="23855" spans="5:5" x14ac:dyDescent="0.3">
      <c r="E23855"/>
    </row>
    <row r="23856" spans="5:5" x14ac:dyDescent="0.3">
      <c r="E23856"/>
    </row>
    <row r="23857" spans="5:5" x14ac:dyDescent="0.3">
      <c r="E23857"/>
    </row>
    <row r="23858" spans="5:5" x14ac:dyDescent="0.3">
      <c r="E23858"/>
    </row>
    <row r="23859" spans="5:5" x14ac:dyDescent="0.3">
      <c r="E23859"/>
    </row>
    <row r="23860" spans="5:5" x14ac:dyDescent="0.3">
      <c r="E23860"/>
    </row>
    <row r="23861" spans="5:5" x14ac:dyDescent="0.3">
      <c r="E23861"/>
    </row>
    <row r="23862" spans="5:5" x14ac:dyDescent="0.3">
      <c r="E23862"/>
    </row>
    <row r="23863" spans="5:5" x14ac:dyDescent="0.3">
      <c r="E23863"/>
    </row>
    <row r="23864" spans="5:5" x14ac:dyDescent="0.3">
      <c r="E23864"/>
    </row>
    <row r="23865" spans="5:5" x14ac:dyDescent="0.3">
      <c r="E23865"/>
    </row>
    <row r="23866" spans="5:5" x14ac:dyDescent="0.3">
      <c r="E23866"/>
    </row>
    <row r="23867" spans="5:5" x14ac:dyDescent="0.3">
      <c r="E23867"/>
    </row>
    <row r="23868" spans="5:5" x14ac:dyDescent="0.3">
      <c r="E23868"/>
    </row>
    <row r="23869" spans="5:5" x14ac:dyDescent="0.3">
      <c r="E23869"/>
    </row>
    <row r="23870" spans="5:5" x14ac:dyDescent="0.3">
      <c r="E23870"/>
    </row>
    <row r="23871" spans="5:5" x14ac:dyDescent="0.3">
      <c r="E23871"/>
    </row>
    <row r="23872" spans="5:5" x14ac:dyDescent="0.3">
      <c r="E23872"/>
    </row>
    <row r="23873" spans="5:5" x14ac:dyDescent="0.3">
      <c r="E23873"/>
    </row>
    <row r="23874" spans="5:5" x14ac:dyDescent="0.3">
      <c r="E23874"/>
    </row>
    <row r="23875" spans="5:5" x14ac:dyDescent="0.3">
      <c r="E23875"/>
    </row>
    <row r="23876" spans="5:5" x14ac:dyDescent="0.3">
      <c r="E23876"/>
    </row>
    <row r="23877" spans="5:5" x14ac:dyDescent="0.3">
      <c r="E23877"/>
    </row>
    <row r="23878" spans="5:5" x14ac:dyDescent="0.3">
      <c r="E23878"/>
    </row>
    <row r="23879" spans="5:5" x14ac:dyDescent="0.3">
      <c r="E23879"/>
    </row>
    <row r="23880" spans="5:5" x14ac:dyDescent="0.3">
      <c r="E23880"/>
    </row>
    <row r="23881" spans="5:5" x14ac:dyDescent="0.3">
      <c r="E23881"/>
    </row>
    <row r="23882" spans="5:5" x14ac:dyDescent="0.3">
      <c r="E23882"/>
    </row>
    <row r="23883" spans="5:5" x14ac:dyDescent="0.3">
      <c r="E23883"/>
    </row>
    <row r="23884" spans="5:5" x14ac:dyDescent="0.3">
      <c r="E23884"/>
    </row>
    <row r="23885" spans="5:5" x14ac:dyDescent="0.3">
      <c r="E23885"/>
    </row>
    <row r="23886" spans="5:5" x14ac:dyDescent="0.3">
      <c r="E23886"/>
    </row>
    <row r="23887" spans="5:5" x14ac:dyDescent="0.3">
      <c r="E23887"/>
    </row>
    <row r="23888" spans="5:5" x14ac:dyDescent="0.3">
      <c r="E23888"/>
    </row>
    <row r="23889" spans="5:5" x14ac:dyDescent="0.3">
      <c r="E23889"/>
    </row>
    <row r="23890" spans="5:5" x14ac:dyDescent="0.3">
      <c r="E23890"/>
    </row>
    <row r="23891" spans="5:5" x14ac:dyDescent="0.3">
      <c r="E23891"/>
    </row>
    <row r="23892" spans="5:5" x14ac:dyDescent="0.3">
      <c r="E23892"/>
    </row>
    <row r="23893" spans="5:5" x14ac:dyDescent="0.3">
      <c r="E23893"/>
    </row>
    <row r="23894" spans="5:5" x14ac:dyDescent="0.3">
      <c r="E23894"/>
    </row>
    <row r="23895" spans="5:5" x14ac:dyDescent="0.3">
      <c r="E23895"/>
    </row>
    <row r="23896" spans="5:5" x14ac:dyDescent="0.3">
      <c r="E23896"/>
    </row>
    <row r="23897" spans="5:5" x14ac:dyDescent="0.3">
      <c r="E23897"/>
    </row>
    <row r="23898" spans="5:5" x14ac:dyDescent="0.3">
      <c r="E23898"/>
    </row>
    <row r="23899" spans="5:5" x14ac:dyDescent="0.3">
      <c r="E23899"/>
    </row>
    <row r="23900" spans="5:5" x14ac:dyDescent="0.3">
      <c r="E23900"/>
    </row>
    <row r="23901" spans="5:5" x14ac:dyDescent="0.3">
      <c r="E23901"/>
    </row>
    <row r="23902" spans="5:5" x14ac:dyDescent="0.3">
      <c r="E23902"/>
    </row>
    <row r="23903" spans="5:5" x14ac:dyDescent="0.3">
      <c r="E23903"/>
    </row>
    <row r="23904" spans="5:5" x14ac:dyDescent="0.3">
      <c r="E23904"/>
    </row>
    <row r="23905" spans="5:5" x14ac:dyDescent="0.3">
      <c r="E23905"/>
    </row>
    <row r="23906" spans="5:5" x14ac:dyDescent="0.3">
      <c r="E23906"/>
    </row>
    <row r="23907" spans="5:5" x14ac:dyDescent="0.3">
      <c r="E23907"/>
    </row>
    <row r="23908" spans="5:5" x14ac:dyDescent="0.3">
      <c r="E23908"/>
    </row>
    <row r="23909" spans="5:5" x14ac:dyDescent="0.3">
      <c r="E23909"/>
    </row>
    <row r="23910" spans="5:5" x14ac:dyDescent="0.3">
      <c r="E23910"/>
    </row>
    <row r="23911" spans="5:5" x14ac:dyDescent="0.3">
      <c r="E23911"/>
    </row>
    <row r="23912" spans="5:5" x14ac:dyDescent="0.3">
      <c r="E23912"/>
    </row>
    <row r="23913" spans="5:5" x14ac:dyDescent="0.3">
      <c r="E23913"/>
    </row>
    <row r="23914" spans="5:5" x14ac:dyDescent="0.3">
      <c r="E23914"/>
    </row>
    <row r="23915" spans="5:5" x14ac:dyDescent="0.3">
      <c r="E23915"/>
    </row>
    <row r="23916" spans="5:5" x14ac:dyDescent="0.3">
      <c r="E23916"/>
    </row>
    <row r="23917" spans="5:5" x14ac:dyDescent="0.3">
      <c r="E23917"/>
    </row>
    <row r="23918" spans="5:5" x14ac:dyDescent="0.3">
      <c r="E23918"/>
    </row>
    <row r="23919" spans="5:5" x14ac:dyDescent="0.3">
      <c r="E23919"/>
    </row>
    <row r="23920" spans="5:5" x14ac:dyDescent="0.3">
      <c r="E23920"/>
    </row>
    <row r="23921" spans="5:5" x14ac:dyDescent="0.3">
      <c r="E23921"/>
    </row>
    <row r="23922" spans="5:5" x14ac:dyDescent="0.3">
      <c r="E23922"/>
    </row>
    <row r="23923" spans="5:5" x14ac:dyDescent="0.3">
      <c r="E23923"/>
    </row>
    <row r="23924" spans="5:5" x14ac:dyDescent="0.3">
      <c r="E23924"/>
    </row>
    <row r="23925" spans="5:5" x14ac:dyDescent="0.3">
      <c r="E23925"/>
    </row>
    <row r="23926" spans="5:5" x14ac:dyDescent="0.3">
      <c r="E23926"/>
    </row>
    <row r="23927" spans="5:5" x14ac:dyDescent="0.3">
      <c r="E23927"/>
    </row>
    <row r="23928" spans="5:5" x14ac:dyDescent="0.3">
      <c r="E23928"/>
    </row>
    <row r="23929" spans="5:5" x14ac:dyDescent="0.3">
      <c r="E23929"/>
    </row>
    <row r="23930" spans="5:5" x14ac:dyDescent="0.3">
      <c r="E23930"/>
    </row>
    <row r="23931" spans="5:5" x14ac:dyDescent="0.3">
      <c r="E23931"/>
    </row>
    <row r="23932" spans="5:5" x14ac:dyDescent="0.3">
      <c r="E23932"/>
    </row>
    <row r="23933" spans="5:5" x14ac:dyDescent="0.3">
      <c r="E23933"/>
    </row>
    <row r="23934" spans="5:5" x14ac:dyDescent="0.3">
      <c r="E23934"/>
    </row>
    <row r="23935" spans="5:5" x14ac:dyDescent="0.3">
      <c r="E23935"/>
    </row>
    <row r="23936" spans="5:5" x14ac:dyDescent="0.3">
      <c r="E23936"/>
    </row>
    <row r="23937" spans="5:5" x14ac:dyDescent="0.3">
      <c r="E23937"/>
    </row>
    <row r="23938" spans="5:5" x14ac:dyDescent="0.3">
      <c r="E23938"/>
    </row>
    <row r="23939" spans="5:5" x14ac:dyDescent="0.3">
      <c r="E23939"/>
    </row>
    <row r="23940" spans="5:5" x14ac:dyDescent="0.3">
      <c r="E23940"/>
    </row>
    <row r="23941" spans="5:5" x14ac:dyDescent="0.3">
      <c r="E23941"/>
    </row>
    <row r="23942" spans="5:5" x14ac:dyDescent="0.3">
      <c r="E23942"/>
    </row>
    <row r="23943" spans="5:5" x14ac:dyDescent="0.3">
      <c r="E23943"/>
    </row>
    <row r="23944" spans="5:5" x14ac:dyDescent="0.3">
      <c r="E23944"/>
    </row>
    <row r="23945" spans="5:5" x14ac:dyDescent="0.3">
      <c r="E23945"/>
    </row>
    <row r="23946" spans="5:5" x14ac:dyDescent="0.3">
      <c r="E23946"/>
    </row>
    <row r="23947" spans="5:5" x14ac:dyDescent="0.3">
      <c r="E23947"/>
    </row>
    <row r="23948" spans="5:5" x14ac:dyDescent="0.3">
      <c r="E23948"/>
    </row>
    <row r="23949" spans="5:5" x14ac:dyDescent="0.3">
      <c r="E23949"/>
    </row>
    <row r="23950" spans="5:5" x14ac:dyDescent="0.3">
      <c r="E23950"/>
    </row>
    <row r="23951" spans="5:5" x14ac:dyDescent="0.3">
      <c r="E23951"/>
    </row>
    <row r="23952" spans="5:5" x14ac:dyDescent="0.3">
      <c r="E23952"/>
    </row>
    <row r="23953" spans="5:5" x14ac:dyDescent="0.3">
      <c r="E23953"/>
    </row>
    <row r="23954" spans="5:5" x14ac:dyDescent="0.3">
      <c r="E23954"/>
    </row>
    <row r="23955" spans="5:5" x14ac:dyDescent="0.3">
      <c r="E23955"/>
    </row>
    <row r="23956" spans="5:5" x14ac:dyDescent="0.3">
      <c r="E23956"/>
    </row>
    <row r="23957" spans="5:5" x14ac:dyDescent="0.3">
      <c r="E23957"/>
    </row>
    <row r="23958" spans="5:5" x14ac:dyDescent="0.3">
      <c r="E23958"/>
    </row>
    <row r="23959" spans="5:5" x14ac:dyDescent="0.3">
      <c r="E23959"/>
    </row>
    <row r="23960" spans="5:5" x14ac:dyDescent="0.3">
      <c r="E23960"/>
    </row>
    <row r="23961" spans="5:5" x14ac:dyDescent="0.3">
      <c r="E23961"/>
    </row>
    <row r="23962" spans="5:5" x14ac:dyDescent="0.3">
      <c r="E23962"/>
    </row>
    <row r="23963" spans="5:5" x14ac:dyDescent="0.3">
      <c r="E23963"/>
    </row>
    <row r="23964" spans="5:5" x14ac:dyDescent="0.3">
      <c r="E23964"/>
    </row>
    <row r="23965" spans="5:5" x14ac:dyDescent="0.3">
      <c r="E23965"/>
    </row>
    <row r="23966" spans="5:5" x14ac:dyDescent="0.3">
      <c r="E23966"/>
    </row>
    <row r="23967" spans="5:5" x14ac:dyDescent="0.3">
      <c r="E23967"/>
    </row>
    <row r="23968" spans="5:5" x14ac:dyDescent="0.3">
      <c r="E23968"/>
    </row>
    <row r="23969" spans="5:5" x14ac:dyDescent="0.3">
      <c r="E23969"/>
    </row>
    <row r="23970" spans="5:5" x14ac:dyDescent="0.3">
      <c r="E23970"/>
    </row>
    <row r="23971" spans="5:5" x14ac:dyDescent="0.3">
      <c r="E23971"/>
    </row>
    <row r="23972" spans="5:5" x14ac:dyDescent="0.3">
      <c r="E23972"/>
    </row>
    <row r="23973" spans="5:5" x14ac:dyDescent="0.3">
      <c r="E23973"/>
    </row>
    <row r="23974" spans="5:5" x14ac:dyDescent="0.3">
      <c r="E23974"/>
    </row>
    <row r="23975" spans="5:5" x14ac:dyDescent="0.3">
      <c r="E23975"/>
    </row>
    <row r="23976" spans="5:5" x14ac:dyDescent="0.3">
      <c r="E23976"/>
    </row>
    <row r="23977" spans="5:5" x14ac:dyDescent="0.3">
      <c r="E23977"/>
    </row>
    <row r="23978" spans="5:5" x14ac:dyDescent="0.3">
      <c r="E23978"/>
    </row>
    <row r="23979" spans="5:5" x14ac:dyDescent="0.3">
      <c r="E23979"/>
    </row>
    <row r="23980" spans="5:5" x14ac:dyDescent="0.3">
      <c r="E23980"/>
    </row>
    <row r="23981" spans="5:5" x14ac:dyDescent="0.3">
      <c r="E23981"/>
    </row>
    <row r="23982" spans="5:5" x14ac:dyDescent="0.3">
      <c r="E23982"/>
    </row>
    <row r="23983" spans="5:5" x14ac:dyDescent="0.3">
      <c r="E23983"/>
    </row>
    <row r="23984" spans="5:5" x14ac:dyDescent="0.3">
      <c r="E23984"/>
    </row>
    <row r="23985" spans="5:5" x14ac:dyDescent="0.3">
      <c r="E23985"/>
    </row>
    <row r="23986" spans="5:5" x14ac:dyDescent="0.3">
      <c r="E23986"/>
    </row>
    <row r="23987" spans="5:5" x14ac:dyDescent="0.3">
      <c r="E23987"/>
    </row>
    <row r="23988" spans="5:5" x14ac:dyDescent="0.3">
      <c r="E23988"/>
    </row>
    <row r="23989" spans="5:5" x14ac:dyDescent="0.3">
      <c r="E23989"/>
    </row>
    <row r="23990" spans="5:5" x14ac:dyDescent="0.3">
      <c r="E23990"/>
    </row>
    <row r="23991" spans="5:5" x14ac:dyDescent="0.3">
      <c r="E23991"/>
    </row>
    <row r="23992" spans="5:5" x14ac:dyDescent="0.3">
      <c r="E23992"/>
    </row>
    <row r="23993" spans="5:5" x14ac:dyDescent="0.3">
      <c r="E23993"/>
    </row>
    <row r="23994" spans="5:5" x14ac:dyDescent="0.3">
      <c r="E23994"/>
    </row>
    <row r="23995" spans="5:5" x14ac:dyDescent="0.3">
      <c r="E23995"/>
    </row>
    <row r="23996" spans="5:5" x14ac:dyDescent="0.3">
      <c r="E23996"/>
    </row>
    <row r="23997" spans="5:5" x14ac:dyDescent="0.3">
      <c r="E23997"/>
    </row>
    <row r="23998" spans="5:5" x14ac:dyDescent="0.3">
      <c r="E23998"/>
    </row>
    <row r="23999" spans="5:5" x14ac:dyDescent="0.3">
      <c r="E23999"/>
    </row>
    <row r="24000" spans="5:5" x14ac:dyDescent="0.3">
      <c r="E24000"/>
    </row>
    <row r="24001" spans="5:5" x14ac:dyDescent="0.3">
      <c r="E24001"/>
    </row>
    <row r="24002" spans="5:5" x14ac:dyDescent="0.3">
      <c r="E24002"/>
    </row>
    <row r="24003" spans="5:5" x14ac:dyDescent="0.3">
      <c r="E24003"/>
    </row>
    <row r="24004" spans="5:5" x14ac:dyDescent="0.3">
      <c r="E24004"/>
    </row>
    <row r="24005" spans="5:5" x14ac:dyDescent="0.3">
      <c r="E24005"/>
    </row>
    <row r="24006" spans="5:5" x14ac:dyDescent="0.3">
      <c r="E24006"/>
    </row>
    <row r="24007" spans="5:5" x14ac:dyDescent="0.3">
      <c r="E24007"/>
    </row>
    <row r="24008" spans="5:5" x14ac:dyDescent="0.3">
      <c r="E24008"/>
    </row>
    <row r="24009" spans="5:5" x14ac:dyDescent="0.3">
      <c r="E24009"/>
    </row>
    <row r="24010" spans="5:5" x14ac:dyDescent="0.3">
      <c r="E24010"/>
    </row>
    <row r="24011" spans="5:5" x14ac:dyDescent="0.3">
      <c r="E24011"/>
    </row>
    <row r="24012" spans="5:5" x14ac:dyDescent="0.3">
      <c r="E24012"/>
    </row>
    <row r="24013" spans="5:5" x14ac:dyDescent="0.3">
      <c r="E24013"/>
    </row>
    <row r="24014" spans="5:5" x14ac:dyDescent="0.3">
      <c r="E24014"/>
    </row>
    <row r="24015" spans="5:5" x14ac:dyDescent="0.3">
      <c r="E24015"/>
    </row>
    <row r="24016" spans="5:5" x14ac:dyDescent="0.3">
      <c r="E24016"/>
    </row>
    <row r="24017" spans="5:5" x14ac:dyDescent="0.3">
      <c r="E24017"/>
    </row>
    <row r="24018" spans="5:5" x14ac:dyDescent="0.3">
      <c r="E24018"/>
    </row>
    <row r="24019" spans="5:5" x14ac:dyDescent="0.3">
      <c r="E24019"/>
    </row>
    <row r="24020" spans="5:5" x14ac:dyDescent="0.3">
      <c r="E24020"/>
    </row>
    <row r="24021" spans="5:5" x14ac:dyDescent="0.3">
      <c r="E24021"/>
    </row>
    <row r="24022" spans="5:5" x14ac:dyDescent="0.3">
      <c r="E24022"/>
    </row>
    <row r="24023" spans="5:5" x14ac:dyDescent="0.3">
      <c r="E24023"/>
    </row>
    <row r="24024" spans="5:5" x14ac:dyDescent="0.3">
      <c r="E24024"/>
    </row>
    <row r="24025" spans="5:5" x14ac:dyDescent="0.3">
      <c r="E24025"/>
    </row>
    <row r="24026" spans="5:5" x14ac:dyDescent="0.3">
      <c r="E24026"/>
    </row>
    <row r="24027" spans="5:5" x14ac:dyDescent="0.3">
      <c r="E24027"/>
    </row>
    <row r="24028" spans="5:5" x14ac:dyDescent="0.3">
      <c r="E24028"/>
    </row>
    <row r="24029" spans="5:5" x14ac:dyDescent="0.3">
      <c r="E24029"/>
    </row>
    <row r="24030" spans="5:5" x14ac:dyDescent="0.3">
      <c r="E24030"/>
    </row>
    <row r="24031" spans="5:5" x14ac:dyDescent="0.3">
      <c r="E24031"/>
    </row>
    <row r="24032" spans="5:5" x14ac:dyDescent="0.3">
      <c r="E24032"/>
    </row>
    <row r="24033" spans="5:5" x14ac:dyDescent="0.3">
      <c r="E24033"/>
    </row>
    <row r="24034" spans="5:5" x14ac:dyDescent="0.3">
      <c r="E24034"/>
    </row>
    <row r="24035" spans="5:5" x14ac:dyDescent="0.3">
      <c r="E24035"/>
    </row>
    <row r="24036" spans="5:5" x14ac:dyDescent="0.3">
      <c r="E24036"/>
    </row>
    <row r="24037" spans="5:5" x14ac:dyDescent="0.3">
      <c r="E24037"/>
    </row>
    <row r="24038" spans="5:5" x14ac:dyDescent="0.3">
      <c r="E24038"/>
    </row>
    <row r="24039" spans="5:5" x14ac:dyDescent="0.3">
      <c r="E24039"/>
    </row>
    <row r="24040" spans="5:5" x14ac:dyDescent="0.3">
      <c r="E24040"/>
    </row>
    <row r="24041" spans="5:5" x14ac:dyDescent="0.3">
      <c r="E24041"/>
    </row>
    <row r="24042" spans="5:5" x14ac:dyDescent="0.3">
      <c r="E24042"/>
    </row>
    <row r="24043" spans="5:5" x14ac:dyDescent="0.3">
      <c r="E24043"/>
    </row>
    <row r="24044" spans="5:5" x14ac:dyDescent="0.3">
      <c r="E24044"/>
    </row>
    <row r="24045" spans="5:5" x14ac:dyDescent="0.3">
      <c r="E24045"/>
    </row>
    <row r="24046" spans="5:5" x14ac:dyDescent="0.3">
      <c r="E24046"/>
    </row>
    <row r="24047" spans="5:5" x14ac:dyDescent="0.3">
      <c r="E24047"/>
    </row>
    <row r="24048" spans="5:5" x14ac:dyDescent="0.3">
      <c r="E24048"/>
    </row>
    <row r="24049" spans="5:5" x14ac:dyDescent="0.3">
      <c r="E24049"/>
    </row>
    <row r="24050" spans="5:5" x14ac:dyDescent="0.3">
      <c r="E24050"/>
    </row>
    <row r="24051" spans="5:5" x14ac:dyDescent="0.3">
      <c r="E24051"/>
    </row>
    <row r="24052" spans="5:5" x14ac:dyDescent="0.3">
      <c r="E24052"/>
    </row>
    <row r="24053" spans="5:5" x14ac:dyDescent="0.3">
      <c r="E24053"/>
    </row>
    <row r="24054" spans="5:5" x14ac:dyDescent="0.3">
      <c r="E24054"/>
    </row>
    <row r="24055" spans="5:5" x14ac:dyDescent="0.3">
      <c r="E24055"/>
    </row>
    <row r="24056" spans="5:5" x14ac:dyDescent="0.3">
      <c r="E24056"/>
    </row>
    <row r="24057" spans="5:5" x14ac:dyDescent="0.3">
      <c r="E24057"/>
    </row>
    <row r="24058" spans="5:5" x14ac:dyDescent="0.3">
      <c r="E24058"/>
    </row>
    <row r="24059" spans="5:5" x14ac:dyDescent="0.3">
      <c r="E24059"/>
    </row>
    <row r="24060" spans="5:5" x14ac:dyDescent="0.3">
      <c r="E24060"/>
    </row>
    <row r="24061" spans="5:5" x14ac:dyDescent="0.3">
      <c r="E24061"/>
    </row>
    <row r="24062" spans="5:5" x14ac:dyDescent="0.3">
      <c r="E24062"/>
    </row>
    <row r="24063" spans="5:5" x14ac:dyDescent="0.3">
      <c r="E24063"/>
    </row>
    <row r="24064" spans="5:5" x14ac:dyDescent="0.3">
      <c r="E24064"/>
    </row>
    <row r="24065" spans="5:5" x14ac:dyDescent="0.3">
      <c r="E24065"/>
    </row>
    <row r="24066" spans="5:5" x14ac:dyDescent="0.3">
      <c r="E24066"/>
    </row>
    <row r="24067" spans="5:5" x14ac:dyDescent="0.3">
      <c r="E24067"/>
    </row>
    <row r="24068" spans="5:5" x14ac:dyDescent="0.3">
      <c r="E24068"/>
    </row>
    <row r="24069" spans="5:5" x14ac:dyDescent="0.3">
      <c r="E24069"/>
    </row>
    <row r="24070" spans="5:5" x14ac:dyDescent="0.3">
      <c r="E24070"/>
    </row>
    <row r="24071" spans="5:5" x14ac:dyDescent="0.3">
      <c r="E24071"/>
    </row>
    <row r="24072" spans="5:5" x14ac:dyDescent="0.3">
      <c r="E24072"/>
    </row>
    <row r="24073" spans="5:5" x14ac:dyDescent="0.3">
      <c r="E24073"/>
    </row>
    <row r="24074" spans="5:5" x14ac:dyDescent="0.3">
      <c r="E24074"/>
    </row>
    <row r="24075" spans="5:5" x14ac:dyDescent="0.3">
      <c r="E24075"/>
    </row>
    <row r="24076" spans="5:5" x14ac:dyDescent="0.3">
      <c r="E24076"/>
    </row>
    <row r="24077" spans="5:5" x14ac:dyDescent="0.3">
      <c r="E24077"/>
    </row>
    <row r="24078" spans="5:5" x14ac:dyDescent="0.3">
      <c r="E24078"/>
    </row>
    <row r="24079" spans="5:5" x14ac:dyDescent="0.3">
      <c r="E24079"/>
    </row>
    <row r="24080" spans="5:5" x14ac:dyDescent="0.3">
      <c r="E24080"/>
    </row>
    <row r="24081" spans="5:5" x14ac:dyDescent="0.3">
      <c r="E24081"/>
    </row>
    <row r="24082" spans="5:5" x14ac:dyDescent="0.3">
      <c r="E24082"/>
    </row>
    <row r="24083" spans="5:5" x14ac:dyDescent="0.3">
      <c r="E24083"/>
    </row>
    <row r="24084" spans="5:5" x14ac:dyDescent="0.3">
      <c r="E24084"/>
    </row>
    <row r="24085" spans="5:5" x14ac:dyDescent="0.3">
      <c r="E24085"/>
    </row>
    <row r="24086" spans="5:5" x14ac:dyDescent="0.3">
      <c r="E24086"/>
    </row>
    <row r="24087" spans="5:5" x14ac:dyDescent="0.3">
      <c r="E24087"/>
    </row>
    <row r="24088" spans="5:5" x14ac:dyDescent="0.3">
      <c r="E24088"/>
    </row>
    <row r="24089" spans="5:5" x14ac:dyDescent="0.3">
      <c r="E24089"/>
    </row>
    <row r="24090" spans="5:5" x14ac:dyDescent="0.3">
      <c r="E24090"/>
    </row>
    <row r="24091" spans="5:5" x14ac:dyDescent="0.3">
      <c r="E24091"/>
    </row>
    <row r="24092" spans="5:5" x14ac:dyDescent="0.3">
      <c r="E24092"/>
    </row>
    <row r="24093" spans="5:5" x14ac:dyDescent="0.3">
      <c r="E24093"/>
    </row>
    <row r="24094" spans="5:5" x14ac:dyDescent="0.3">
      <c r="E24094"/>
    </row>
    <row r="24095" spans="5:5" x14ac:dyDescent="0.3">
      <c r="E24095"/>
    </row>
    <row r="24096" spans="5:5" x14ac:dyDescent="0.3">
      <c r="E24096"/>
    </row>
    <row r="24097" spans="5:5" x14ac:dyDescent="0.3">
      <c r="E24097"/>
    </row>
    <row r="24098" spans="5:5" x14ac:dyDescent="0.3">
      <c r="E24098"/>
    </row>
    <row r="24099" spans="5:5" x14ac:dyDescent="0.3">
      <c r="E24099"/>
    </row>
    <row r="24100" spans="5:5" x14ac:dyDescent="0.3">
      <c r="E24100"/>
    </row>
    <row r="24101" spans="5:5" x14ac:dyDescent="0.3">
      <c r="E24101"/>
    </row>
    <row r="24102" spans="5:5" x14ac:dyDescent="0.3">
      <c r="E24102"/>
    </row>
    <row r="24103" spans="5:5" x14ac:dyDescent="0.3">
      <c r="E24103"/>
    </row>
    <row r="24104" spans="5:5" x14ac:dyDescent="0.3">
      <c r="E24104"/>
    </row>
    <row r="24105" spans="5:5" x14ac:dyDescent="0.3">
      <c r="E24105"/>
    </row>
    <row r="24106" spans="5:5" x14ac:dyDescent="0.3">
      <c r="E24106"/>
    </row>
    <row r="24107" spans="5:5" x14ac:dyDescent="0.3">
      <c r="E24107"/>
    </row>
    <row r="24108" spans="5:5" x14ac:dyDescent="0.3">
      <c r="E24108"/>
    </row>
    <row r="24109" spans="5:5" x14ac:dyDescent="0.3">
      <c r="E24109"/>
    </row>
    <row r="24110" spans="5:5" x14ac:dyDescent="0.3">
      <c r="E24110"/>
    </row>
    <row r="24111" spans="5:5" x14ac:dyDescent="0.3">
      <c r="E24111"/>
    </row>
    <row r="24112" spans="5:5" x14ac:dyDescent="0.3">
      <c r="E24112"/>
    </row>
    <row r="24113" spans="5:5" x14ac:dyDescent="0.3">
      <c r="E24113"/>
    </row>
    <row r="24114" spans="5:5" x14ac:dyDescent="0.3">
      <c r="E24114"/>
    </row>
    <row r="24115" spans="5:5" x14ac:dyDescent="0.3">
      <c r="E24115"/>
    </row>
    <row r="24116" spans="5:5" x14ac:dyDescent="0.3">
      <c r="E24116"/>
    </row>
    <row r="24117" spans="5:5" x14ac:dyDescent="0.3">
      <c r="E24117"/>
    </row>
    <row r="24118" spans="5:5" x14ac:dyDescent="0.3">
      <c r="E24118"/>
    </row>
    <row r="24119" spans="5:5" x14ac:dyDescent="0.3">
      <c r="E24119"/>
    </row>
    <row r="24120" spans="5:5" x14ac:dyDescent="0.3">
      <c r="E24120"/>
    </row>
    <row r="24121" spans="5:5" x14ac:dyDescent="0.3">
      <c r="E24121"/>
    </row>
    <row r="24122" spans="5:5" x14ac:dyDescent="0.3">
      <c r="E24122"/>
    </row>
    <row r="24123" spans="5:5" x14ac:dyDescent="0.3">
      <c r="E24123"/>
    </row>
    <row r="24124" spans="5:5" x14ac:dyDescent="0.3">
      <c r="E24124"/>
    </row>
    <row r="24125" spans="5:5" x14ac:dyDescent="0.3">
      <c r="E24125"/>
    </row>
    <row r="24126" spans="5:5" x14ac:dyDescent="0.3">
      <c r="E24126"/>
    </row>
    <row r="24127" spans="5:5" x14ac:dyDescent="0.3">
      <c r="E24127"/>
    </row>
    <row r="24128" spans="5:5" x14ac:dyDescent="0.3">
      <c r="E24128"/>
    </row>
    <row r="24129" spans="5:5" x14ac:dyDescent="0.3">
      <c r="E24129"/>
    </row>
    <row r="24130" spans="5:5" x14ac:dyDescent="0.3">
      <c r="E24130"/>
    </row>
    <row r="24131" spans="5:5" x14ac:dyDescent="0.3">
      <c r="E24131"/>
    </row>
    <row r="24132" spans="5:5" x14ac:dyDescent="0.3">
      <c r="E24132"/>
    </row>
    <row r="24133" spans="5:5" x14ac:dyDescent="0.3">
      <c r="E24133"/>
    </row>
    <row r="24134" spans="5:5" x14ac:dyDescent="0.3">
      <c r="E24134"/>
    </row>
    <row r="24135" spans="5:5" x14ac:dyDescent="0.3">
      <c r="E24135"/>
    </row>
    <row r="24136" spans="5:5" x14ac:dyDescent="0.3">
      <c r="E24136"/>
    </row>
    <row r="24137" spans="5:5" x14ac:dyDescent="0.3">
      <c r="E24137"/>
    </row>
    <row r="24138" spans="5:5" x14ac:dyDescent="0.3">
      <c r="E24138"/>
    </row>
    <row r="24139" spans="5:5" x14ac:dyDescent="0.3">
      <c r="E24139"/>
    </row>
    <row r="24140" spans="5:5" x14ac:dyDescent="0.3">
      <c r="E24140"/>
    </row>
    <row r="24141" spans="5:5" x14ac:dyDescent="0.3">
      <c r="E24141"/>
    </row>
    <row r="24142" spans="5:5" x14ac:dyDescent="0.3">
      <c r="E24142"/>
    </row>
    <row r="24143" spans="5:5" x14ac:dyDescent="0.3">
      <c r="E24143"/>
    </row>
    <row r="24144" spans="5:5" x14ac:dyDescent="0.3">
      <c r="E24144"/>
    </row>
    <row r="24145" spans="5:5" x14ac:dyDescent="0.3">
      <c r="E24145"/>
    </row>
    <row r="24146" spans="5:5" x14ac:dyDescent="0.3">
      <c r="E24146"/>
    </row>
    <row r="24147" spans="5:5" x14ac:dyDescent="0.3">
      <c r="E24147"/>
    </row>
    <row r="24148" spans="5:5" x14ac:dyDescent="0.3">
      <c r="E24148"/>
    </row>
    <row r="24149" spans="5:5" x14ac:dyDescent="0.3">
      <c r="E24149"/>
    </row>
    <row r="24150" spans="5:5" x14ac:dyDescent="0.3">
      <c r="E24150"/>
    </row>
    <row r="24151" spans="5:5" x14ac:dyDescent="0.3">
      <c r="E24151"/>
    </row>
    <row r="24152" spans="5:5" x14ac:dyDescent="0.3">
      <c r="E24152"/>
    </row>
    <row r="24153" spans="5:5" x14ac:dyDescent="0.3">
      <c r="E24153"/>
    </row>
    <row r="24154" spans="5:5" x14ac:dyDescent="0.3">
      <c r="E24154"/>
    </row>
    <row r="24155" spans="5:5" x14ac:dyDescent="0.3">
      <c r="E24155"/>
    </row>
    <row r="24156" spans="5:5" x14ac:dyDescent="0.3">
      <c r="E24156"/>
    </row>
    <row r="24157" spans="5:5" x14ac:dyDescent="0.3">
      <c r="E24157"/>
    </row>
    <row r="24158" spans="5:5" x14ac:dyDescent="0.3">
      <c r="E24158"/>
    </row>
    <row r="24159" spans="5:5" x14ac:dyDescent="0.3">
      <c r="E24159"/>
    </row>
    <row r="24160" spans="5:5" x14ac:dyDescent="0.3">
      <c r="E24160"/>
    </row>
    <row r="24161" spans="5:5" x14ac:dyDescent="0.3">
      <c r="E24161"/>
    </row>
    <row r="24162" spans="5:5" x14ac:dyDescent="0.3">
      <c r="E24162"/>
    </row>
    <row r="24163" spans="5:5" x14ac:dyDescent="0.3">
      <c r="E24163"/>
    </row>
    <row r="24164" spans="5:5" x14ac:dyDescent="0.3">
      <c r="E24164"/>
    </row>
    <row r="24165" spans="5:5" x14ac:dyDescent="0.3">
      <c r="E24165"/>
    </row>
    <row r="24166" spans="5:5" x14ac:dyDescent="0.3">
      <c r="E24166"/>
    </row>
    <row r="24167" spans="5:5" x14ac:dyDescent="0.3">
      <c r="E24167"/>
    </row>
    <row r="24168" spans="5:5" x14ac:dyDescent="0.3">
      <c r="E24168"/>
    </row>
    <row r="24169" spans="5:5" x14ac:dyDescent="0.3">
      <c r="E24169"/>
    </row>
    <row r="24170" spans="5:5" x14ac:dyDescent="0.3">
      <c r="E24170"/>
    </row>
    <row r="24171" spans="5:5" x14ac:dyDescent="0.3">
      <c r="E24171"/>
    </row>
    <row r="24172" spans="5:5" x14ac:dyDescent="0.3">
      <c r="E24172"/>
    </row>
    <row r="24173" spans="5:5" x14ac:dyDescent="0.3">
      <c r="E24173"/>
    </row>
    <row r="24174" spans="5:5" x14ac:dyDescent="0.3">
      <c r="E24174"/>
    </row>
    <row r="24175" spans="5:5" x14ac:dyDescent="0.3">
      <c r="E24175"/>
    </row>
    <row r="24176" spans="5:5" x14ac:dyDescent="0.3">
      <c r="E24176"/>
    </row>
    <row r="24177" spans="5:5" x14ac:dyDescent="0.3">
      <c r="E24177"/>
    </row>
    <row r="24178" spans="5:5" x14ac:dyDescent="0.3">
      <c r="E24178"/>
    </row>
    <row r="24179" spans="5:5" x14ac:dyDescent="0.3">
      <c r="E24179"/>
    </row>
    <row r="24180" spans="5:5" x14ac:dyDescent="0.3">
      <c r="E24180"/>
    </row>
    <row r="24181" spans="5:5" x14ac:dyDescent="0.3">
      <c r="E24181"/>
    </row>
    <row r="24182" spans="5:5" x14ac:dyDescent="0.3">
      <c r="E24182"/>
    </row>
    <row r="24183" spans="5:5" x14ac:dyDescent="0.3">
      <c r="E24183"/>
    </row>
    <row r="24184" spans="5:5" x14ac:dyDescent="0.3">
      <c r="E24184"/>
    </row>
    <row r="24185" spans="5:5" x14ac:dyDescent="0.3">
      <c r="E24185"/>
    </row>
    <row r="24186" spans="5:5" x14ac:dyDescent="0.3">
      <c r="E24186"/>
    </row>
    <row r="24187" spans="5:5" x14ac:dyDescent="0.3">
      <c r="E24187"/>
    </row>
    <row r="24188" spans="5:5" x14ac:dyDescent="0.3">
      <c r="E24188"/>
    </row>
    <row r="24189" spans="5:5" x14ac:dyDescent="0.3">
      <c r="E24189"/>
    </row>
    <row r="24190" spans="5:5" x14ac:dyDescent="0.3">
      <c r="E24190"/>
    </row>
    <row r="24191" spans="5:5" x14ac:dyDescent="0.3">
      <c r="E24191"/>
    </row>
    <row r="24192" spans="5:5" x14ac:dyDescent="0.3">
      <c r="E24192"/>
    </row>
    <row r="24193" spans="5:5" x14ac:dyDescent="0.3">
      <c r="E24193"/>
    </row>
    <row r="24194" spans="5:5" x14ac:dyDescent="0.3">
      <c r="E24194"/>
    </row>
    <row r="24195" spans="5:5" x14ac:dyDescent="0.3">
      <c r="E24195"/>
    </row>
    <row r="24196" spans="5:5" x14ac:dyDescent="0.3">
      <c r="E24196"/>
    </row>
    <row r="24197" spans="5:5" x14ac:dyDescent="0.3">
      <c r="E24197"/>
    </row>
    <row r="24198" spans="5:5" x14ac:dyDescent="0.3">
      <c r="E24198"/>
    </row>
    <row r="24199" spans="5:5" x14ac:dyDescent="0.3">
      <c r="E24199"/>
    </row>
    <row r="24200" spans="5:5" x14ac:dyDescent="0.3">
      <c r="E24200"/>
    </row>
    <row r="24201" spans="5:5" x14ac:dyDescent="0.3">
      <c r="E24201"/>
    </row>
    <row r="24202" spans="5:5" x14ac:dyDescent="0.3">
      <c r="E24202"/>
    </row>
    <row r="24203" spans="5:5" x14ac:dyDescent="0.3">
      <c r="E24203"/>
    </row>
    <row r="24204" spans="5:5" x14ac:dyDescent="0.3">
      <c r="E24204"/>
    </row>
    <row r="24205" spans="5:5" x14ac:dyDescent="0.3">
      <c r="E24205"/>
    </row>
    <row r="24206" spans="5:5" x14ac:dyDescent="0.3">
      <c r="E24206"/>
    </row>
    <row r="24207" spans="5:5" x14ac:dyDescent="0.3">
      <c r="E24207"/>
    </row>
    <row r="24208" spans="5:5" x14ac:dyDescent="0.3">
      <c r="E24208"/>
    </row>
    <row r="24209" spans="5:5" x14ac:dyDescent="0.3">
      <c r="E24209"/>
    </row>
    <row r="24210" spans="5:5" x14ac:dyDescent="0.3">
      <c r="E24210"/>
    </row>
    <row r="24211" spans="5:5" x14ac:dyDescent="0.3">
      <c r="E24211"/>
    </row>
    <row r="24212" spans="5:5" x14ac:dyDescent="0.3">
      <c r="E24212"/>
    </row>
    <row r="24213" spans="5:5" x14ac:dyDescent="0.3">
      <c r="E24213"/>
    </row>
    <row r="24214" spans="5:5" x14ac:dyDescent="0.3">
      <c r="E24214"/>
    </row>
    <row r="24215" spans="5:5" x14ac:dyDescent="0.3">
      <c r="E24215"/>
    </row>
    <row r="24216" spans="5:5" x14ac:dyDescent="0.3">
      <c r="E24216"/>
    </row>
    <row r="24217" spans="5:5" x14ac:dyDescent="0.3">
      <c r="E24217"/>
    </row>
    <row r="24218" spans="5:5" x14ac:dyDescent="0.3">
      <c r="E24218"/>
    </row>
    <row r="24219" spans="5:5" x14ac:dyDescent="0.3">
      <c r="E24219"/>
    </row>
    <row r="24220" spans="5:5" x14ac:dyDescent="0.3">
      <c r="E24220"/>
    </row>
    <row r="24221" spans="5:5" x14ac:dyDescent="0.3">
      <c r="E24221"/>
    </row>
    <row r="24222" spans="5:5" x14ac:dyDescent="0.3">
      <c r="E24222"/>
    </row>
    <row r="24223" spans="5:5" x14ac:dyDescent="0.3">
      <c r="E24223"/>
    </row>
    <row r="24224" spans="5:5" x14ac:dyDescent="0.3">
      <c r="E24224"/>
    </row>
    <row r="24225" spans="5:5" x14ac:dyDescent="0.3">
      <c r="E24225"/>
    </row>
    <row r="24226" spans="5:5" x14ac:dyDescent="0.3">
      <c r="E24226"/>
    </row>
    <row r="24227" spans="5:5" x14ac:dyDescent="0.3">
      <c r="E24227"/>
    </row>
    <row r="24228" spans="5:5" x14ac:dyDescent="0.3">
      <c r="E24228"/>
    </row>
    <row r="24229" spans="5:5" x14ac:dyDescent="0.3">
      <c r="E24229"/>
    </row>
    <row r="24230" spans="5:5" x14ac:dyDescent="0.3">
      <c r="E24230"/>
    </row>
    <row r="24231" spans="5:5" x14ac:dyDescent="0.3">
      <c r="E24231"/>
    </row>
    <row r="24232" spans="5:5" x14ac:dyDescent="0.3">
      <c r="E24232"/>
    </row>
    <row r="24233" spans="5:5" x14ac:dyDescent="0.3">
      <c r="E24233"/>
    </row>
    <row r="24234" spans="5:5" x14ac:dyDescent="0.3">
      <c r="E24234"/>
    </row>
    <row r="24235" spans="5:5" x14ac:dyDescent="0.3">
      <c r="E24235"/>
    </row>
    <row r="24236" spans="5:5" x14ac:dyDescent="0.3">
      <c r="E24236"/>
    </row>
    <row r="24237" spans="5:5" x14ac:dyDescent="0.3">
      <c r="E24237"/>
    </row>
    <row r="24238" spans="5:5" x14ac:dyDescent="0.3">
      <c r="E24238"/>
    </row>
    <row r="24239" spans="5:5" x14ac:dyDescent="0.3">
      <c r="E24239"/>
    </row>
    <row r="24240" spans="5:5" x14ac:dyDescent="0.3">
      <c r="E24240"/>
    </row>
    <row r="24241" spans="5:5" x14ac:dyDescent="0.3">
      <c r="E24241"/>
    </row>
    <row r="24242" spans="5:5" x14ac:dyDescent="0.3">
      <c r="E24242"/>
    </row>
    <row r="24243" spans="5:5" x14ac:dyDescent="0.3">
      <c r="E24243"/>
    </row>
    <row r="24244" spans="5:5" x14ac:dyDescent="0.3">
      <c r="E24244"/>
    </row>
    <row r="24245" spans="5:5" x14ac:dyDescent="0.3">
      <c r="E24245"/>
    </row>
    <row r="24246" spans="5:5" x14ac:dyDescent="0.3">
      <c r="E24246"/>
    </row>
    <row r="24247" spans="5:5" x14ac:dyDescent="0.3">
      <c r="E24247"/>
    </row>
    <row r="24248" spans="5:5" x14ac:dyDescent="0.3">
      <c r="E24248"/>
    </row>
    <row r="24249" spans="5:5" x14ac:dyDescent="0.3">
      <c r="E24249"/>
    </row>
    <row r="24250" spans="5:5" x14ac:dyDescent="0.3">
      <c r="E24250"/>
    </row>
    <row r="24251" spans="5:5" x14ac:dyDescent="0.3">
      <c r="E24251"/>
    </row>
    <row r="24252" spans="5:5" x14ac:dyDescent="0.3">
      <c r="E24252"/>
    </row>
    <row r="24253" spans="5:5" x14ac:dyDescent="0.3">
      <c r="E24253"/>
    </row>
    <row r="24254" spans="5:5" x14ac:dyDescent="0.3">
      <c r="E24254"/>
    </row>
    <row r="24255" spans="5:5" x14ac:dyDescent="0.3">
      <c r="E24255"/>
    </row>
    <row r="24256" spans="5:5" x14ac:dyDescent="0.3">
      <c r="E24256"/>
    </row>
    <row r="24257" spans="5:5" x14ac:dyDescent="0.3">
      <c r="E24257"/>
    </row>
    <row r="24258" spans="5:5" x14ac:dyDescent="0.3">
      <c r="E24258"/>
    </row>
    <row r="24259" spans="5:5" x14ac:dyDescent="0.3">
      <c r="E24259"/>
    </row>
    <row r="24260" spans="5:5" x14ac:dyDescent="0.3">
      <c r="E24260"/>
    </row>
    <row r="24261" spans="5:5" x14ac:dyDescent="0.3">
      <c r="E24261"/>
    </row>
    <row r="24262" spans="5:5" x14ac:dyDescent="0.3">
      <c r="E24262"/>
    </row>
    <row r="24263" spans="5:5" x14ac:dyDescent="0.3">
      <c r="E24263"/>
    </row>
    <row r="24264" spans="5:5" x14ac:dyDescent="0.3">
      <c r="E24264"/>
    </row>
    <row r="24265" spans="5:5" x14ac:dyDescent="0.3">
      <c r="E24265"/>
    </row>
    <row r="24266" spans="5:5" x14ac:dyDescent="0.3">
      <c r="E24266"/>
    </row>
    <row r="24267" spans="5:5" x14ac:dyDescent="0.3">
      <c r="E24267"/>
    </row>
    <row r="24268" spans="5:5" x14ac:dyDescent="0.3">
      <c r="E24268"/>
    </row>
    <row r="24269" spans="5:5" x14ac:dyDescent="0.3">
      <c r="E24269"/>
    </row>
    <row r="24270" spans="5:5" x14ac:dyDescent="0.3">
      <c r="E24270"/>
    </row>
    <row r="24271" spans="5:5" x14ac:dyDescent="0.3">
      <c r="E24271"/>
    </row>
    <row r="24272" spans="5:5" x14ac:dyDescent="0.3">
      <c r="E24272"/>
    </row>
    <row r="24273" spans="5:5" x14ac:dyDescent="0.3">
      <c r="E24273"/>
    </row>
    <row r="24274" spans="5:5" x14ac:dyDescent="0.3">
      <c r="E24274"/>
    </row>
    <row r="24275" spans="5:5" x14ac:dyDescent="0.3">
      <c r="E24275"/>
    </row>
    <row r="24276" spans="5:5" x14ac:dyDescent="0.3">
      <c r="E24276"/>
    </row>
    <row r="24277" spans="5:5" x14ac:dyDescent="0.3">
      <c r="E24277"/>
    </row>
    <row r="24278" spans="5:5" x14ac:dyDescent="0.3">
      <c r="E24278"/>
    </row>
    <row r="24279" spans="5:5" x14ac:dyDescent="0.3">
      <c r="E24279"/>
    </row>
    <row r="24280" spans="5:5" x14ac:dyDescent="0.3">
      <c r="E24280"/>
    </row>
    <row r="24281" spans="5:5" x14ac:dyDescent="0.3">
      <c r="E24281"/>
    </row>
    <row r="24282" spans="5:5" x14ac:dyDescent="0.3">
      <c r="E24282"/>
    </row>
    <row r="24283" spans="5:5" x14ac:dyDescent="0.3">
      <c r="E24283"/>
    </row>
    <row r="24284" spans="5:5" x14ac:dyDescent="0.3">
      <c r="E24284"/>
    </row>
    <row r="24285" spans="5:5" x14ac:dyDescent="0.3">
      <c r="E24285"/>
    </row>
    <row r="24286" spans="5:5" x14ac:dyDescent="0.3">
      <c r="E24286"/>
    </row>
    <row r="24287" spans="5:5" x14ac:dyDescent="0.3">
      <c r="E24287"/>
    </row>
    <row r="24288" spans="5:5" x14ac:dyDescent="0.3">
      <c r="E24288"/>
    </row>
    <row r="24289" spans="5:5" x14ac:dyDescent="0.3">
      <c r="E24289"/>
    </row>
    <row r="24290" spans="5:5" x14ac:dyDescent="0.3">
      <c r="E24290"/>
    </row>
    <row r="24291" spans="5:5" x14ac:dyDescent="0.3">
      <c r="E24291"/>
    </row>
    <row r="24292" spans="5:5" x14ac:dyDescent="0.3">
      <c r="E24292"/>
    </row>
    <row r="24293" spans="5:5" x14ac:dyDescent="0.3">
      <c r="E24293"/>
    </row>
    <row r="24294" spans="5:5" x14ac:dyDescent="0.3">
      <c r="E24294"/>
    </row>
    <row r="24295" spans="5:5" x14ac:dyDescent="0.3">
      <c r="E24295"/>
    </row>
    <row r="24296" spans="5:5" x14ac:dyDescent="0.3">
      <c r="E24296"/>
    </row>
    <row r="24297" spans="5:5" x14ac:dyDescent="0.3">
      <c r="E24297"/>
    </row>
    <row r="24298" spans="5:5" x14ac:dyDescent="0.3">
      <c r="E24298"/>
    </row>
    <row r="24299" spans="5:5" x14ac:dyDescent="0.3">
      <c r="E24299"/>
    </row>
    <row r="24300" spans="5:5" x14ac:dyDescent="0.3">
      <c r="E24300"/>
    </row>
    <row r="24301" spans="5:5" x14ac:dyDescent="0.3">
      <c r="E24301"/>
    </row>
    <row r="24302" spans="5:5" x14ac:dyDescent="0.3">
      <c r="E24302"/>
    </row>
    <row r="24303" spans="5:5" x14ac:dyDescent="0.3">
      <c r="E24303"/>
    </row>
    <row r="24304" spans="5:5" x14ac:dyDescent="0.3">
      <c r="E24304"/>
    </row>
    <row r="24305" spans="5:5" x14ac:dyDescent="0.3">
      <c r="E24305"/>
    </row>
    <row r="24306" spans="5:5" x14ac:dyDescent="0.3">
      <c r="E24306"/>
    </row>
    <row r="24307" spans="5:5" x14ac:dyDescent="0.3">
      <c r="E24307"/>
    </row>
    <row r="24308" spans="5:5" x14ac:dyDescent="0.3">
      <c r="E24308"/>
    </row>
    <row r="24309" spans="5:5" x14ac:dyDescent="0.3">
      <c r="E24309"/>
    </row>
    <row r="24310" spans="5:5" x14ac:dyDescent="0.3">
      <c r="E24310"/>
    </row>
    <row r="24311" spans="5:5" x14ac:dyDescent="0.3">
      <c r="E24311"/>
    </row>
    <row r="24312" spans="5:5" x14ac:dyDescent="0.3">
      <c r="E24312"/>
    </row>
    <row r="24313" spans="5:5" x14ac:dyDescent="0.3">
      <c r="E24313"/>
    </row>
    <row r="24314" spans="5:5" x14ac:dyDescent="0.3">
      <c r="E24314"/>
    </row>
    <row r="24315" spans="5:5" x14ac:dyDescent="0.3">
      <c r="E24315"/>
    </row>
    <row r="24316" spans="5:5" x14ac:dyDescent="0.3">
      <c r="E24316"/>
    </row>
    <row r="24317" spans="5:5" x14ac:dyDescent="0.3">
      <c r="E24317"/>
    </row>
    <row r="24318" spans="5:5" x14ac:dyDescent="0.3">
      <c r="E24318"/>
    </row>
    <row r="24319" spans="5:5" x14ac:dyDescent="0.3">
      <c r="E24319"/>
    </row>
    <row r="24320" spans="5:5" x14ac:dyDescent="0.3">
      <c r="E24320"/>
    </row>
    <row r="24321" spans="5:5" x14ac:dyDescent="0.3">
      <c r="E24321"/>
    </row>
    <row r="24322" spans="5:5" x14ac:dyDescent="0.3">
      <c r="E24322"/>
    </row>
    <row r="24323" spans="5:5" x14ac:dyDescent="0.3">
      <c r="E24323"/>
    </row>
    <row r="24324" spans="5:5" x14ac:dyDescent="0.3">
      <c r="E24324"/>
    </row>
    <row r="24325" spans="5:5" x14ac:dyDescent="0.3">
      <c r="E24325"/>
    </row>
    <row r="24326" spans="5:5" x14ac:dyDescent="0.3">
      <c r="E24326"/>
    </row>
    <row r="24327" spans="5:5" x14ac:dyDescent="0.3">
      <c r="E24327"/>
    </row>
    <row r="24328" spans="5:5" x14ac:dyDescent="0.3">
      <c r="E24328"/>
    </row>
    <row r="24329" spans="5:5" x14ac:dyDescent="0.3">
      <c r="E24329"/>
    </row>
    <row r="24330" spans="5:5" x14ac:dyDescent="0.3">
      <c r="E24330"/>
    </row>
    <row r="24331" spans="5:5" x14ac:dyDescent="0.3">
      <c r="E24331"/>
    </row>
    <row r="24332" spans="5:5" x14ac:dyDescent="0.3">
      <c r="E24332"/>
    </row>
    <row r="24333" spans="5:5" x14ac:dyDescent="0.3">
      <c r="E24333"/>
    </row>
    <row r="24334" spans="5:5" x14ac:dyDescent="0.3">
      <c r="E24334"/>
    </row>
    <row r="24335" spans="5:5" x14ac:dyDescent="0.3">
      <c r="E24335"/>
    </row>
    <row r="24336" spans="5:5" x14ac:dyDescent="0.3">
      <c r="E24336"/>
    </row>
    <row r="24337" spans="5:5" x14ac:dyDescent="0.3">
      <c r="E24337"/>
    </row>
    <row r="24338" spans="5:5" x14ac:dyDescent="0.3">
      <c r="E24338"/>
    </row>
    <row r="24339" spans="5:5" x14ac:dyDescent="0.3">
      <c r="E24339"/>
    </row>
    <row r="24340" spans="5:5" x14ac:dyDescent="0.3">
      <c r="E24340"/>
    </row>
    <row r="24341" spans="5:5" x14ac:dyDescent="0.3">
      <c r="E24341"/>
    </row>
    <row r="24342" spans="5:5" x14ac:dyDescent="0.3">
      <c r="E24342"/>
    </row>
    <row r="24343" spans="5:5" x14ac:dyDescent="0.3">
      <c r="E24343"/>
    </row>
    <row r="24344" spans="5:5" x14ac:dyDescent="0.3">
      <c r="E24344"/>
    </row>
    <row r="24345" spans="5:5" x14ac:dyDescent="0.3">
      <c r="E24345"/>
    </row>
    <row r="24346" spans="5:5" x14ac:dyDescent="0.3">
      <c r="E24346"/>
    </row>
    <row r="24347" spans="5:5" x14ac:dyDescent="0.3">
      <c r="E24347"/>
    </row>
    <row r="24348" spans="5:5" x14ac:dyDescent="0.3">
      <c r="E24348"/>
    </row>
    <row r="24349" spans="5:5" x14ac:dyDescent="0.3">
      <c r="E24349"/>
    </row>
    <row r="24350" spans="5:5" x14ac:dyDescent="0.3">
      <c r="E24350"/>
    </row>
    <row r="24351" spans="5:5" x14ac:dyDescent="0.3">
      <c r="E24351"/>
    </row>
    <row r="24352" spans="5:5" x14ac:dyDescent="0.3">
      <c r="E24352"/>
    </row>
    <row r="24353" spans="5:5" x14ac:dyDescent="0.3">
      <c r="E24353"/>
    </row>
    <row r="24354" spans="5:5" x14ac:dyDescent="0.3">
      <c r="E24354"/>
    </row>
    <row r="24355" spans="5:5" x14ac:dyDescent="0.3">
      <c r="E24355"/>
    </row>
    <row r="24356" spans="5:5" x14ac:dyDescent="0.3">
      <c r="E24356"/>
    </row>
    <row r="24357" spans="5:5" x14ac:dyDescent="0.3">
      <c r="E24357"/>
    </row>
    <row r="24358" spans="5:5" x14ac:dyDescent="0.3">
      <c r="E24358"/>
    </row>
    <row r="24359" spans="5:5" x14ac:dyDescent="0.3">
      <c r="E24359"/>
    </row>
    <row r="24360" spans="5:5" x14ac:dyDescent="0.3">
      <c r="E24360"/>
    </row>
    <row r="24361" spans="5:5" x14ac:dyDescent="0.3">
      <c r="E24361"/>
    </row>
    <row r="24362" spans="5:5" x14ac:dyDescent="0.3">
      <c r="E24362"/>
    </row>
    <row r="24363" spans="5:5" x14ac:dyDescent="0.3">
      <c r="E24363"/>
    </row>
    <row r="24364" spans="5:5" x14ac:dyDescent="0.3">
      <c r="E24364"/>
    </row>
    <row r="24365" spans="5:5" x14ac:dyDescent="0.3">
      <c r="E24365"/>
    </row>
    <row r="24366" spans="5:5" x14ac:dyDescent="0.3">
      <c r="E24366"/>
    </row>
    <row r="24367" spans="5:5" x14ac:dyDescent="0.3">
      <c r="E24367"/>
    </row>
    <row r="24368" spans="5:5" x14ac:dyDescent="0.3">
      <c r="E24368"/>
    </row>
    <row r="24369" spans="5:5" x14ac:dyDescent="0.3">
      <c r="E24369"/>
    </row>
    <row r="24370" spans="5:5" x14ac:dyDescent="0.3">
      <c r="E24370"/>
    </row>
    <row r="24371" spans="5:5" x14ac:dyDescent="0.3">
      <c r="E24371"/>
    </row>
    <row r="24372" spans="5:5" x14ac:dyDescent="0.3">
      <c r="E24372"/>
    </row>
    <row r="24373" spans="5:5" x14ac:dyDescent="0.3">
      <c r="E24373"/>
    </row>
    <row r="24374" spans="5:5" x14ac:dyDescent="0.3">
      <c r="E24374"/>
    </row>
    <row r="24375" spans="5:5" x14ac:dyDescent="0.3">
      <c r="E24375"/>
    </row>
    <row r="24376" spans="5:5" x14ac:dyDescent="0.3">
      <c r="E24376"/>
    </row>
    <row r="24377" spans="5:5" x14ac:dyDescent="0.3">
      <c r="E24377"/>
    </row>
    <row r="24378" spans="5:5" x14ac:dyDescent="0.3">
      <c r="E24378"/>
    </row>
    <row r="24379" spans="5:5" x14ac:dyDescent="0.3">
      <c r="E24379"/>
    </row>
    <row r="24380" spans="5:5" x14ac:dyDescent="0.3">
      <c r="E24380"/>
    </row>
    <row r="24381" spans="5:5" x14ac:dyDescent="0.3">
      <c r="E24381"/>
    </row>
    <row r="24382" spans="5:5" x14ac:dyDescent="0.3">
      <c r="E24382"/>
    </row>
    <row r="24383" spans="5:5" x14ac:dyDescent="0.3">
      <c r="E24383"/>
    </row>
    <row r="24384" spans="5:5" x14ac:dyDescent="0.3">
      <c r="E24384"/>
    </row>
    <row r="24385" spans="5:5" x14ac:dyDescent="0.3">
      <c r="E24385"/>
    </row>
    <row r="24386" spans="5:5" x14ac:dyDescent="0.3">
      <c r="E24386"/>
    </row>
    <row r="24387" spans="5:5" x14ac:dyDescent="0.3">
      <c r="E24387"/>
    </row>
    <row r="24388" spans="5:5" x14ac:dyDescent="0.3">
      <c r="E24388"/>
    </row>
    <row r="24389" spans="5:5" x14ac:dyDescent="0.3">
      <c r="E24389"/>
    </row>
    <row r="24390" spans="5:5" x14ac:dyDescent="0.3">
      <c r="E24390"/>
    </row>
    <row r="24391" spans="5:5" x14ac:dyDescent="0.3">
      <c r="E24391"/>
    </row>
    <row r="24392" spans="5:5" x14ac:dyDescent="0.3">
      <c r="E24392"/>
    </row>
    <row r="24393" spans="5:5" x14ac:dyDescent="0.3">
      <c r="E24393"/>
    </row>
    <row r="24394" spans="5:5" x14ac:dyDescent="0.3">
      <c r="E24394"/>
    </row>
    <row r="24395" spans="5:5" x14ac:dyDescent="0.3">
      <c r="E24395"/>
    </row>
    <row r="24396" spans="5:5" x14ac:dyDescent="0.3">
      <c r="E24396"/>
    </row>
    <row r="24397" spans="5:5" x14ac:dyDescent="0.3">
      <c r="E24397"/>
    </row>
    <row r="24398" spans="5:5" x14ac:dyDescent="0.3">
      <c r="E24398"/>
    </row>
    <row r="24399" spans="5:5" x14ac:dyDescent="0.3">
      <c r="E24399"/>
    </row>
    <row r="24400" spans="5:5" x14ac:dyDescent="0.3">
      <c r="E24400"/>
    </row>
    <row r="24401" spans="5:5" x14ac:dyDescent="0.3">
      <c r="E24401"/>
    </row>
    <row r="24402" spans="5:5" x14ac:dyDescent="0.3">
      <c r="E24402"/>
    </row>
    <row r="24403" spans="5:5" x14ac:dyDescent="0.3">
      <c r="E24403"/>
    </row>
    <row r="24404" spans="5:5" x14ac:dyDescent="0.3">
      <c r="E24404"/>
    </row>
    <row r="24405" spans="5:5" x14ac:dyDescent="0.3">
      <c r="E24405"/>
    </row>
    <row r="24406" spans="5:5" x14ac:dyDescent="0.3">
      <c r="E24406"/>
    </row>
    <row r="24407" spans="5:5" x14ac:dyDescent="0.3">
      <c r="E24407"/>
    </row>
    <row r="24408" spans="5:5" x14ac:dyDescent="0.3">
      <c r="E24408"/>
    </row>
    <row r="24409" spans="5:5" x14ac:dyDescent="0.3">
      <c r="E24409"/>
    </row>
    <row r="24410" spans="5:5" x14ac:dyDescent="0.3">
      <c r="E24410"/>
    </row>
    <row r="24411" spans="5:5" x14ac:dyDescent="0.3">
      <c r="E24411"/>
    </row>
    <row r="24412" spans="5:5" x14ac:dyDescent="0.3">
      <c r="E24412"/>
    </row>
    <row r="24413" spans="5:5" x14ac:dyDescent="0.3">
      <c r="E24413"/>
    </row>
    <row r="24414" spans="5:5" x14ac:dyDescent="0.3">
      <c r="E24414"/>
    </row>
    <row r="24415" spans="5:5" x14ac:dyDescent="0.3">
      <c r="E24415"/>
    </row>
    <row r="24416" spans="5:5" x14ac:dyDescent="0.3">
      <c r="E24416"/>
    </row>
    <row r="24417" spans="5:5" x14ac:dyDescent="0.3">
      <c r="E24417"/>
    </row>
    <row r="24418" spans="5:5" x14ac:dyDescent="0.3">
      <c r="E24418"/>
    </row>
    <row r="24419" spans="5:5" x14ac:dyDescent="0.3">
      <c r="E24419"/>
    </row>
    <row r="24420" spans="5:5" x14ac:dyDescent="0.3">
      <c r="E24420"/>
    </row>
    <row r="24421" spans="5:5" x14ac:dyDescent="0.3">
      <c r="E24421"/>
    </row>
    <row r="24422" spans="5:5" x14ac:dyDescent="0.3">
      <c r="E24422"/>
    </row>
    <row r="24423" spans="5:5" x14ac:dyDescent="0.3">
      <c r="E24423"/>
    </row>
    <row r="24424" spans="5:5" x14ac:dyDescent="0.3">
      <c r="E24424"/>
    </row>
    <row r="24425" spans="5:5" x14ac:dyDescent="0.3">
      <c r="E24425"/>
    </row>
    <row r="24426" spans="5:5" x14ac:dyDescent="0.3">
      <c r="E24426"/>
    </row>
    <row r="24427" spans="5:5" x14ac:dyDescent="0.3">
      <c r="E24427"/>
    </row>
    <row r="24428" spans="5:5" x14ac:dyDescent="0.3">
      <c r="E24428"/>
    </row>
    <row r="24429" spans="5:5" x14ac:dyDescent="0.3">
      <c r="E24429"/>
    </row>
    <row r="24430" spans="5:5" x14ac:dyDescent="0.3">
      <c r="E24430"/>
    </row>
    <row r="24431" spans="5:5" x14ac:dyDescent="0.3">
      <c r="E24431"/>
    </row>
    <row r="24432" spans="5:5" x14ac:dyDescent="0.3">
      <c r="E24432"/>
    </row>
    <row r="24433" spans="5:5" x14ac:dyDescent="0.3">
      <c r="E24433"/>
    </row>
    <row r="24434" spans="5:5" x14ac:dyDescent="0.3">
      <c r="E24434"/>
    </row>
    <row r="24435" spans="5:5" x14ac:dyDescent="0.3">
      <c r="E24435"/>
    </row>
    <row r="24436" spans="5:5" x14ac:dyDescent="0.3">
      <c r="E24436"/>
    </row>
    <row r="24437" spans="5:5" x14ac:dyDescent="0.3">
      <c r="E24437"/>
    </row>
    <row r="24438" spans="5:5" x14ac:dyDescent="0.3">
      <c r="E24438"/>
    </row>
    <row r="24439" spans="5:5" x14ac:dyDescent="0.3">
      <c r="E24439"/>
    </row>
    <row r="24440" spans="5:5" x14ac:dyDescent="0.3">
      <c r="E24440"/>
    </row>
    <row r="24441" spans="5:5" x14ac:dyDescent="0.3">
      <c r="E24441"/>
    </row>
    <row r="24442" spans="5:5" x14ac:dyDescent="0.3">
      <c r="E24442"/>
    </row>
    <row r="24443" spans="5:5" x14ac:dyDescent="0.3">
      <c r="E24443"/>
    </row>
    <row r="24444" spans="5:5" x14ac:dyDescent="0.3">
      <c r="E24444"/>
    </row>
    <row r="24445" spans="5:5" x14ac:dyDescent="0.3">
      <c r="E24445"/>
    </row>
    <row r="24446" spans="5:5" x14ac:dyDescent="0.3">
      <c r="E24446"/>
    </row>
    <row r="24447" spans="5:5" x14ac:dyDescent="0.3">
      <c r="E24447"/>
    </row>
    <row r="24448" spans="5:5" x14ac:dyDescent="0.3">
      <c r="E24448"/>
    </row>
    <row r="24449" spans="5:5" x14ac:dyDescent="0.3">
      <c r="E24449"/>
    </row>
    <row r="24450" spans="5:5" x14ac:dyDescent="0.3">
      <c r="E24450"/>
    </row>
    <row r="24451" spans="5:5" x14ac:dyDescent="0.3">
      <c r="E24451"/>
    </row>
    <row r="24452" spans="5:5" x14ac:dyDescent="0.3">
      <c r="E24452"/>
    </row>
    <row r="24453" spans="5:5" x14ac:dyDescent="0.3">
      <c r="E24453"/>
    </row>
    <row r="24454" spans="5:5" x14ac:dyDescent="0.3">
      <c r="E24454"/>
    </row>
    <row r="24455" spans="5:5" x14ac:dyDescent="0.3">
      <c r="E24455"/>
    </row>
    <row r="24456" spans="5:5" x14ac:dyDescent="0.3">
      <c r="E24456"/>
    </row>
    <row r="24457" spans="5:5" x14ac:dyDescent="0.3">
      <c r="E24457"/>
    </row>
    <row r="24458" spans="5:5" x14ac:dyDescent="0.3">
      <c r="E24458"/>
    </row>
    <row r="24459" spans="5:5" x14ac:dyDescent="0.3">
      <c r="E24459"/>
    </row>
    <row r="24460" spans="5:5" x14ac:dyDescent="0.3">
      <c r="E24460"/>
    </row>
    <row r="24461" spans="5:5" x14ac:dyDescent="0.3">
      <c r="E24461"/>
    </row>
    <row r="24462" spans="5:5" x14ac:dyDescent="0.3">
      <c r="E24462"/>
    </row>
    <row r="24463" spans="5:5" x14ac:dyDescent="0.3">
      <c r="E24463"/>
    </row>
    <row r="24464" spans="5:5" x14ac:dyDescent="0.3">
      <c r="E24464"/>
    </row>
    <row r="24465" spans="5:5" x14ac:dyDescent="0.3">
      <c r="E24465"/>
    </row>
    <row r="24466" spans="5:5" x14ac:dyDescent="0.3">
      <c r="E24466"/>
    </row>
    <row r="24467" spans="5:5" x14ac:dyDescent="0.3">
      <c r="E24467"/>
    </row>
    <row r="24468" spans="5:5" x14ac:dyDescent="0.3">
      <c r="E24468"/>
    </row>
    <row r="24469" spans="5:5" x14ac:dyDescent="0.3">
      <c r="E24469"/>
    </row>
    <row r="24470" spans="5:5" x14ac:dyDescent="0.3">
      <c r="E24470"/>
    </row>
    <row r="24471" spans="5:5" x14ac:dyDescent="0.3">
      <c r="E24471"/>
    </row>
    <row r="24472" spans="5:5" x14ac:dyDescent="0.3">
      <c r="E24472"/>
    </row>
    <row r="24473" spans="5:5" x14ac:dyDescent="0.3">
      <c r="E24473"/>
    </row>
    <row r="24474" spans="5:5" x14ac:dyDescent="0.3">
      <c r="E24474"/>
    </row>
    <row r="24475" spans="5:5" x14ac:dyDescent="0.3">
      <c r="E24475"/>
    </row>
    <row r="24476" spans="5:5" x14ac:dyDescent="0.3">
      <c r="E24476"/>
    </row>
    <row r="24477" spans="5:5" x14ac:dyDescent="0.3">
      <c r="E24477"/>
    </row>
    <row r="24478" spans="5:5" x14ac:dyDescent="0.3">
      <c r="E24478"/>
    </row>
    <row r="24479" spans="5:5" x14ac:dyDescent="0.3">
      <c r="E24479"/>
    </row>
    <row r="24480" spans="5:5" x14ac:dyDescent="0.3">
      <c r="E24480"/>
    </row>
    <row r="24481" spans="5:5" x14ac:dyDescent="0.3">
      <c r="E24481"/>
    </row>
    <row r="24482" spans="5:5" x14ac:dyDescent="0.3">
      <c r="E24482"/>
    </row>
    <row r="24483" spans="5:5" x14ac:dyDescent="0.3">
      <c r="E24483"/>
    </row>
    <row r="24484" spans="5:5" x14ac:dyDescent="0.3">
      <c r="E24484"/>
    </row>
    <row r="24485" spans="5:5" x14ac:dyDescent="0.3">
      <c r="E24485"/>
    </row>
    <row r="24486" spans="5:5" x14ac:dyDescent="0.3">
      <c r="E24486"/>
    </row>
    <row r="24487" spans="5:5" x14ac:dyDescent="0.3">
      <c r="E24487"/>
    </row>
    <row r="24488" spans="5:5" x14ac:dyDescent="0.3">
      <c r="E24488"/>
    </row>
    <row r="24489" spans="5:5" x14ac:dyDescent="0.3">
      <c r="E24489"/>
    </row>
    <row r="24490" spans="5:5" x14ac:dyDescent="0.3">
      <c r="E24490"/>
    </row>
    <row r="24491" spans="5:5" x14ac:dyDescent="0.3">
      <c r="E24491"/>
    </row>
    <row r="24492" spans="5:5" x14ac:dyDescent="0.3">
      <c r="E24492"/>
    </row>
    <row r="24493" spans="5:5" x14ac:dyDescent="0.3">
      <c r="E24493"/>
    </row>
    <row r="24494" spans="5:5" x14ac:dyDescent="0.3">
      <c r="E24494"/>
    </row>
    <row r="24495" spans="5:5" x14ac:dyDescent="0.3">
      <c r="E24495"/>
    </row>
    <row r="24496" spans="5:5" x14ac:dyDescent="0.3">
      <c r="E24496"/>
    </row>
    <row r="24497" spans="5:5" x14ac:dyDescent="0.3">
      <c r="E24497"/>
    </row>
    <row r="24498" spans="5:5" x14ac:dyDescent="0.3">
      <c r="E24498"/>
    </row>
    <row r="24499" spans="5:5" x14ac:dyDescent="0.3">
      <c r="E24499"/>
    </row>
    <row r="24500" spans="5:5" x14ac:dyDescent="0.3">
      <c r="E24500"/>
    </row>
    <row r="24501" spans="5:5" x14ac:dyDescent="0.3">
      <c r="E24501"/>
    </row>
    <row r="24502" spans="5:5" x14ac:dyDescent="0.3">
      <c r="E24502"/>
    </row>
    <row r="24503" spans="5:5" x14ac:dyDescent="0.3">
      <c r="E24503"/>
    </row>
    <row r="24504" spans="5:5" x14ac:dyDescent="0.3">
      <c r="E24504"/>
    </row>
    <row r="24505" spans="5:5" x14ac:dyDescent="0.3">
      <c r="E24505"/>
    </row>
    <row r="24506" spans="5:5" x14ac:dyDescent="0.3">
      <c r="E24506"/>
    </row>
    <row r="24507" spans="5:5" x14ac:dyDescent="0.3">
      <c r="E24507"/>
    </row>
    <row r="24508" spans="5:5" x14ac:dyDescent="0.3">
      <c r="E24508"/>
    </row>
    <row r="24509" spans="5:5" x14ac:dyDescent="0.3">
      <c r="E24509"/>
    </row>
    <row r="24510" spans="5:5" x14ac:dyDescent="0.3">
      <c r="E24510"/>
    </row>
    <row r="24511" spans="5:5" x14ac:dyDescent="0.3">
      <c r="E24511"/>
    </row>
    <row r="24512" spans="5:5" x14ac:dyDescent="0.3">
      <c r="E24512"/>
    </row>
    <row r="24513" spans="5:5" x14ac:dyDescent="0.3">
      <c r="E24513"/>
    </row>
    <row r="24514" spans="5:5" x14ac:dyDescent="0.3">
      <c r="E24514"/>
    </row>
    <row r="24515" spans="5:5" x14ac:dyDescent="0.3">
      <c r="E24515"/>
    </row>
    <row r="24516" spans="5:5" x14ac:dyDescent="0.3">
      <c r="E24516"/>
    </row>
    <row r="24517" spans="5:5" x14ac:dyDescent="0.3">
      <c r="E24517"/>
    </row>
    <row r="24518" spans="5:5" x14ac:dyDescent="0.3">
      <c r="E24518"/>
    </row>
    <row r="24519" spans="5:5" x14ac:dyDescent="0.3">
      <c r="E24519"/>
    </row>
    <row r="24520" spans="5:5" x14ac:dyDescent="0.3">
      <c r="E24520"/>
    </row>
    <row r="24521" spans="5:5" x14ac:dyDescent="0.3">
      <c r="E24521"/>
    </row>
    <row r="24522" spans="5:5" x14ac:dyDescent="0.3">
      <c r="E24522"/>
    </row>
    <row r="24523" spans="5:5" x14ac:dyDescent="0.3">
      <c r="E24523"/>
    </row>
    <row r="24524" spans="5:5" x14ac:dyDescent="0.3">
      <c r="E24524"/>
    </row>
    <row r="24525" spans="5:5" x14ac:dyDescent="0.3">
      <c r="E24525"/>
    </row>
    <row r="24526" spans="5:5" x14ac:dyDescent="0.3">
      <c r="E24526"/>
    </row>
    <row r="24527" spans="5:5" x14ac:dyDescent="0.3">
      <c r="E24527"/>
    </row>
    <row r="24528" spans="5:5" x14ac:dyDescent="0.3">
      <c r="E24528"/>
    </row>
    <row r="24529" spans="5:5" x14ac:dyDescent="0.3">
      <c r="E24529"/>
    </row>
    <row r="24530" spans="5:5" x14ac:dyDescent="0.3">
      <c r="E24530"/>
    </row>
    <row r="24531" spans="5:5" x14ac:dyDescent="0.3">
      <c r="E24531"/>
    </row>
    <row r="24532" spans="5:5" x14ac:dyDescent="0.3">
      <c r="E24532"/>
    </row>
    <row r="24533" spans="5:5" x14ac:dyDescent="0.3">
      <c r="E24533"/>
    </row>
    <row r="24534" spans="5:5" x14ac:dyDescent="0.3">
      <c r="E24534"/>
    </row>
    <row r="24535" spans="5:5" x14ac:dyDescent="0.3">
      <c r="E24535"/>
    </row>
    <row r="24536" spans="5:5" x14ac:dyDescent="0.3">
      <c r="E24536"/>
    </row>
    <row r="24537" spans="5:5" x14ac:dyDescent="0.3">
      <c r="E24537"/>
    </row>
    <row r="24538" spans="5:5" x14ac:dyDescent="0.3">
      <c r="E24538"/>
    </row>
    <row r="24539" spans="5:5" x14ac:dyDescent="0.3">
      <c r="E24539"/>
    </row>
    <row r="24540" spans="5:5" x14ac:dyDescent="0.3">
      <c r="E24540"/>
    </row>
    <row r="24541" spans="5:5" x14ac:dyDescent="0.3">
      <c r="E24541"/>
    </row>
    <row r="24542" spans="5:5" x14ac:dyDescent="0.3">
      <c r="E24542"/>
    </row>
    <row r="24543" spans="5:5" x14ac:dyDescent="0.3">
      <c r="E24543"/>
    </row>
    <row r="24544" spans="5:5" x14ac:dyDescent="0.3">
      <c r="E24544"/>
    </row>
    <row r="24545" spans="5:5" x14ac:dyDescent="0.3">
      <c r="E24545"/>
    </row>
    <row r="24546" spans="5:5" x14ac:dyDescent="0.3">
      <c r="E24546"/>
    </row>
    <row r="24547" spans="5:5" x14ac:dyDescent="0.3">
      <c r="E24547"/>
    </row>
    <row r="24548" spans="5:5" x14ac:dyDescent="0.3">
      <c r="E24548"/>
    </row>
    <row r="24549" spans="5:5" x14ac:dyDescent="0.3">
      <c r="E24549"/>
    </row>
    <row r="24550" spans="5:5" x14ac:dyDescent="0.3">
      <c r="E24550"/>
    </row>
    <row r="24551" spans="5:5" x14ac:dyDescent="0.3">
      <c r="E24551"/>
    </row>
    <row r="24552" spans="5:5" x14ac:dyDescent="0.3">
      <c r="E24552"/>
    </row>
    <row r="24553" spans="5:5" x14ac:dyDescent="0.3">
      <c r="E24553"/>
    </row>
    <row r="24554" spans="5:5" x14ac:dyDescent="0.3">
      <c r="E24554"/>
    </row>
    <row r="24555" spans="5:5" x14ac:dyDescent="0.3">
      <c r="E24555"/>
    </row>
    <row r="24556" spans="5:5" x14ac:dyDescent="0.3">
      <c r="E24556"/>
    </row>
    <row r="24557" spans="5:5" x14ac:dyDescent="0.3">
      <c r="E24557"/>
    </row>
    <row r="24558" spans="5:5" x14ac:dyDescent="0.3">
      <c r="E24558"/>
    </row>
    <row r="24559" spans="5:5" x14ac:dyDescent="0.3">
      <c r="E24559"/>
    </row>
    <row r="24560" spans="5:5" x14ac:dyDescent="0.3">
      <c r="E24560"/>
    </row>
    <row r="24561" spans="5:5" x14ac:dyDescent="0.3">
      <c r="E24561"/>
    </row>
    <row r="24562" spans="5:5" x14ac:dyDescent="0.3">
      <c r="E24562"/>
    </row>
    <row r="24563" spans="5:5" x14ac:dyDescent="0.3">
      <c r="E24563"/>
    </row>
    <row r="24564" spans="5:5" x14ac:dyDescent="0.3">
      <c r="E24564"/>
    </row>
    <row r="24565" spans="5:5" x14ac:dyDescent="0.3">
      <c r="E24565"/>
    </row>
    <row r="24566" spans="5:5" x14ac:dyDescent="0.3">
      <c r="E24566"/>
    </row>
    <row r="24567" spans="5:5" x14ac:dyDescent="0.3">
      <c r="E24567"/>
    </row>
    <row r="24568" spans="5:5" x14ac:dyDescent="0.3">
      <c r="E24568"/>
    </row>
    <row r="24569" spans="5:5" x14ac:dyDescent="0.3">
      <c r="E24569"/>
    </row>
    <row r="24570" spans="5:5" x14ac:dyDescent="0.3">
      <c r="E24570"/>
    </row>
    <row r="24571" spans="5:5" x14ac:dyDescent="0.3">
      <c r="E24571"/>
    </row>
    <row r="24572" spans="5:5" x14ac:dyDescent="0.3">
      <c r="E24572"/>
    </row>
    <row r="24573" spans="5:5" x14ac:dyDescent="0.3">
      <c r="E24573"/>
    </row>
    <row r="24574" spans="5:5" x14ac:dyDescent="0.3">
      <c r="E24574"/>
    </row>
    <row r="24575" spans="5:5" x14ac:dyDescent="0.3">
      <c r="E24575"/>
    </row>
    <row r="24576" spans="5:5" x14ac:dyDescent="0.3">
      <c r="E24576"/>
    </row>
    <row r="24577" spans="5:5" x14ac:dyDescent="0.3">
      <c r="E24577"/>
    </row>
    <row r="24578" spans="5:5" x14ac:dyDescent="0.3">
      <c r="E24578"/>
    </row>
    <row r="24579" spans="5:5" x14ac:dyDescent="0.3">
      <c r="E24579"/>
    </row>
    <row r="24580" spans="5:5" x14ac:dyDescent="0.3">
      <c r="E24580"/>
    </row>
    <row r="24581" spans="5:5" x14ac:dyDescent="0.3">
      <c r="E24581"/>
    </row>
    <row r="24582" spans="5:5" x14ac:dyDescent="0.3">
      <c r="E24582"/>
    </row>
    <row r="24583" spans="5:5" x14ac:dyDescent="0.3">
      <c r="E24583"/>
    </row>
    <row r="24584" spans="5:5" x14ac:dyDescent="0.3">
      <c r="E24584"/>
    </row>
    <row r="24585" spans="5:5" x14ac:dyDescent="0.3">
      <c r="E24585"/>
    </row>
    <row r="24586" spans="5:5" x14ac:dyDescent="0.3">
      <c r="E24586"/>
    </row>
    <row r="24587" spans="5:5" x14ac:dyDescent="0.3">
      <c r="E24587"/>
    </row>
    <row r="24588" spans="5:5" x14ac:dyDescent="0.3">
      <c r="E24588"/>
    </row>
    <row r="24589" spans="5:5" x14ac:dyDescent="0.3">
      <c r="E24589"/>
    </row>
    <row r="24590" spans="5:5" x14ac:dyDescent="0.3">
      <c r="E24590"/>
    </row>
    <row r="24591" spans="5:5" x14ac:dyDescent="0.3">
      <c r="E24591"/>
    </row>
    <row r="24592" spans="5:5" x14ac:dyDescent="0.3">
      <c r="E24592"/>
    </row>
    <row r="24593" spans="5:5" x14ac:dyDescent="0.3">
      <c r="E24593"/>
    </row>
    <row r="24594" spans="5:5" x14ac:dyDescent="0.3">
      <c r="E24594"/>
    </row>
    <row r="24595" spans="5:5" x14ac:dyDescent="0.3">
      <c r="E24595"/>
    </row>
    <row r="24596" spans="5:5" x14ac:dyDescent="0.3">
      <c r="E24596"/>
    </row>
    <row r="24597" spans="5:5" x14ac:dyDescent="0.3">
      <c r="E24597"/>
    </row>
    <row r="24598" spans="5:5" x14ac:dyDescent="0.3">
      <c r="E24598"/>
    </row>
    <row r="24599" spans="5:5" x14ac:dyDescent="0.3">
      <c r="E24599"/>
    </row>
    <row r="24600" spans="5:5" x14ac:dyDescent="0.3">
      <c r="E24600"/>
    </row>
    <row r="24601" spans="5:5" x14ac:dyDescent="0.3">
      <c r="E24601"/>
    </row>
    <row r="24602" spans="5:5" x14ac:dyDescent="0.3">
      <c r="E24602"/>
    </row>
    <row r="24603" spans="5:5" x14ac:dyDescent="0.3">
      <c r="E24603"/>
    </row>
    <row r="24604" spans="5:5" x14ac:dyDescent="0.3">
      <c r="E24604"/>
    </row>
    <row r="24605" spans="5:5" x14ac:dyDescent="0.3">
      <c r="E24605"/>
    </row>
    <row r="24606" spans="5:5" x14ac:dyDescent="0.3">
      <c r="E24606"/>
    </row>
    <row r="24607" spans="5:5" x14ac:dyDescent="0.3">
      <c r="E24607"/>
    </row>
    <row r="24608" spans="5:5" x14ac:dyDescent="0.3">
      <c r="E24608"/>
    </row>
    <row r="24609" spans="5:5" x14ac:dyDescent="0.3">
      <c r="E24609"/>
    </row>
    <row r="24610" spans="5:5" x14ac:dyDescent="0.3">
      <c r="E24610"/>
    </row>
    <row r="24611" spans="5:5" x14ac:dyDescent="0.3">
      <c r="E24611"/>
    </row>
    <row r="24612" spans="5:5" x14ac:dyDescent="0.3">
      <c r="E24612"/>
    </row>
    <row r="24613" spans="5:5" x14ac:dyDescent="0.3">
      <c r="E24613"/>
    </row>
    <row r="24614" spans="5:5" x14ac:dyDescent="0.3">
      <c r="E24614"/>
    </row>
    <row r="24615" spans="5:5" x14ac:dyDescent="0.3">
      <c r="E24615"/>
    </row>
    <row r="24616" spans="5:5" x14ac:dyDescent="0.3">
      <c r="E24616"/>
    </row>
    <row r="24617" spans="5:5" x14ac:dyDescent="0.3">
      <c r="E24617"/>
    </row>
    <row r="24618" spans="5:5" x14ac:dyDescent="0.3">
      <c r="E24618"/>
    </row>
    <row r="24619" spans="5:5" x14ac:dyDescent="0.3">
      <c r="E24619"/>
    </row>
    <row r="24620" spans="5:5" x14ac:dyDescent="0.3">
      <c r="E24620"/>
    </row>
    <row r="24621" spans="5:5" x14ac:dyDescent="0.3">
      <c r="E24621"/>
    </row>
    <row r="24622" spans="5:5" x14ac:dyDescent="0.3">
      <c r="E24622"/>
    </row>
    <row r="24623" spans="5:5" x14ac:dyDescent="0.3">
      <c r="E24623"/>
    </row>
    <row r="24624" spans="5:5" x14ac:dyDescent="0.3">
      <c r="E24624"/>
    </row>
    <row r="24625" spans="5:5" x14ac:dyDescent="0.3">
      <c r="E24625"/>
    </row>
    <row r="24626" spans="5:5" x14ac:dyDescent="0.3">
      <c r="E24626"/>
    </row>
    <row r="24627" spans="5:5" x14ac:dyDescent="0.3">
      <c r="E24627"/>
    </row>
    <row r="24628" spans="5:5" x14ac:dyDescent="0.3">
      <c r="E24628"/>
    </row>
    <row r="24629" spans="5:5" x14ac:dyDescent="0.3">
      <c r="E24629"/>
    </row>
    <row r="24630" spans="5:5" x14ac:dyDescent="0.3">
      <c r="E24630"/>
    </row>
    <row r="24631" spans="5:5" x14ac:dyDescent="0.3">
      <c r="E24631"/>
    </row>
    <row r="24632" spans="5:5" x14ac:dyDescent="0.3">
      <c r="E24632"/>
    </row>
    <row r="24633" spans="5:5" x14ac:dyDescent="0.3">
      <c r="E24633"/>
    </row>
    <row r="24634" spans="5:5" x14ac:dyDescent="0.3">
      <c r="E24634"/>
    </row>
    <row r="24635" spans="5:5" x14ac:dyDescent="0.3">
      <c r="E24635"/>
    </row>
    <row r="24636" spans="5:5" x14ac:dyDescent="0.3">
      <c r="E24636"/>
    </row>
    <row r="24637" spans="5:5" x14ac:dyDescent="0.3">
      <c r="E24637"/>
    </row>
    <row r="24638" spans="5:5" x14ac:dyDescent="0.3">
      <c r="E24638"/>
    </row>
    <row r="24639" spans="5:5" x14ac:dyDescent="0.3">
      <c r="E24639"/>
    </row>
    <row r="24640" spans="5:5" x14ac:dyDescent="0.3">
      <c r="E24640"/>
    </row>
    <row r="24641" spans="5:5" x14ac:dyDescent="0.3">
      <c r="E24641"/>
    </row>
    <row r="24642" spans="5:5" x14ac:dyDescent="0.3">
      <c r="E24642"/>
    </row>
    <row r="24643" spans="5:5" x14ac:dyDescent="0.3">
      <c r="E24643"/>
    </row>
    <row r="24644" spans="5:5" x14ac:dyDescent="0.3">
      <c r="E24644"/>
    </row>
    <row r="24645" spans="5:5" x14ac:dyDescent="0.3">
      <c r="E24645"/>
    </row>
    <row r="24646" spans="5:5" x14ac:dyDescent="0.3">
      <c r="E24646"/>
    </row>
    <row r="24647" spans="5:5" x14ac:dyDescent="0.3">
      <c r="E24647"/>
    </row>
    <row r="24648" spans="5:5" x14ac:dyDescent="0.3">
      <c r="E24648"/>
    </row>
    <row r="24649" spans="5:5" x14ac:dyDescent="0.3">
      <c r="E24649"/>
    </row>
    <row r="24650" spans="5:5" x14ac:dyDescent="0.3">
      <c r="E24650"/>
    </row>
    <row r="24651" spans="5:5" x14ac:dyDescent="0.3">
      <c r="E24651"/>
    </row>
    <row r="24652" spans="5:5" x14ac:dyDescent="0.3">
      <c r="E24652"/>
    </row>
    <row r="24653" spans="5:5" x14ac:dyDescent="0.3">
      <c r="E24653"/>
    </row>
    <row r="24654" spans="5:5" x14ac:dyDescent="0.3">
      <c r="E24654"/>
    </row>
    <row r="24655" spans="5:5" x14ac:dyDescent="0.3">
      <c r="E24655"/>
    </row>
    <row r="24656" spans="5:5" x14ac:dyDescent="0.3">
      <c r="E24656"/>
    </row>
    <row r="24657" spans="5:5" x14ac:dyDescent="0.3">
      <c r="E24657"/>
    </row>
    <row r="24658" spans="5:5" x14ac:dyDescent="0.3">
      <c r="E24658"/>
    </row>
    <row r="24659" spans="5:5" x14ac:dyDescent="0.3">
      <c r="E24659"/>
    </row>
    <row r="24660" spans="5:5" x14ac:dyDescent="0.3">
      <c r="E24660"/>
    </row>
    <row r="24661" spans="5:5" x14ac:dyDescent="0.3">
      <c r="E24661"/>
    </row>
    <row r="24662" spans="5:5" x14ac:dyDescent="0.3">
      <c r="E24662"/>
    </row>
    <row r="24663" spans="5:5" x14ac:dyDescent="0.3">
      <c r="E24663"/>
    </row>
    <row r="24664" spans="5:5" x14ac:dyDescent="0.3">
      <c r="E24664"/>
    </row>
    <row r="24665" spans="5:5" x14ac:dyDescent="0.3">
      <c r="E24665"/>
    </row>
    <row r="24666" spans="5:5" x14ac:dyDescent="0.3">
      <c r="E24666"/>
    </row>
    <row r="24667" spans="5:5" x14ac:dyDescent="0.3">
      <c r="E24667"/>
    </row>
    <row r="24668" spans="5:5" x14ac:dyDescent="0.3">
      <c r="E24668"/>
    </row>
    <row r="24669" spans="5:5" x14ac:dyDescent="0.3">
      <c r="E24669"/>
    </row>
    <row r="24670" spans="5:5" x14ac:dyDescent="0.3">
      <c r="E24670"/>
    </row>
    <row r="24671" spans="5:5" x14ac:dyDescent="0.3">
      <c r="E24671"/>
    </row>
    <row r="24672" spans="5:5" x14ac:dyDescent="0.3">
      <c r="E24672"/>
    </row>
    <row r="24673" spans="5:5" x14ac:dyDescent="0.3">
      <c r="E24673"/>
    </row>
    <row r="24674" spans="5:5" x14ac:dyDescent="0.3">
      <c r="E24674"/>
    </row>
    <row r="24675" spans="5:5" x14ac:dyDescent="0.3">
      <c r="E24675"/>
    </row>
    <row r="24676" spans="5:5" x14ac:dyDescent="0.3">
      <c r="E24676"/>
    </row>
    <row r="24677" spans="5:5" x14ac:dyDescent="0.3">
      <c r="E24677"/>
    </row>
    <row r="24678" spans="5:5" x14ac:dyDescent="0.3">
      <c r="E24678"/>
    </row>
    <row r="24679" spans="5:5" x14ac:dyDescent="0.3">
      <c r="E24679"/>
    </row>
    <row r="24680" spans="5:5" x14ac:dyDescent="0.3">
      <c r="E24680"/>
    </row>
    <row r="24681" spans="5:5" x14ac:dyDescent="0.3">
      <c r="E24681"/>
    </row>
    <row r="24682" spans="5:5" x14ac:dyDescent="0.3">
      <c r="E24682"/>
    </row>
    <row r="24683" spans="5:5" x14ac:dyDescent="0.3">
      <c r="E24683"/>
    </row>
    <row r="24684" spans="5:5" x14ac:dyDescent="0.3">
      <c r="E24684"/>
    </row>
    <row r="24685" spans="5:5" x14ac:dyDescent="0.3">
      <c r="E24685"/>
    </row>
    <row r="24686" spans="5:5" x14ac:dyDescent="0.3">
      <c r="E24686"/>
    </row>
    <row r="24687" spans="5:5" x14ac:dyDescent="0.3">
      <c r="E24687"/>
    </row>
    <row r="24688" spans="5:5" x14ac:dyDescent="0.3">
      <c r="E24688"/>
    </row>
    <row r="24689" spans="5:5" x14ac:dyDescent="0.3">
      <c r="E24689"/>
    </row>
    <row r="24690" spans="5:5" x14ac:dyDescent="0.3">
      <c r="E24690"/>
    </row>
    <row r="24691" spans="5:5" x14ac:dyDescent="0.3">
      <c r="E24691"/>
    </row>
    <row r="24692" spans="5:5" x14ac:dyDescent="0.3">
      <c r="E24692"/>
    </row>
    <row r="24693" spans="5:5" x14ac:dyDescent="0.3">
      <c r="E24693"/>
    </row>
    <row r="24694" spans="5:5" x14ac:dyDescent="0.3">
      <c r="E24694"/>
    </row>
    <row r="24695" spans="5:5" x14ac:dyDescent="0.3">
      <c r="E24695"/>
    </row>
    <row r="24696" spans="5:5" x14ac:dyDescent="0.3">
      <c r="E24696"/>
    </row>
    <row r="24697" spans="5:5" x14ac:dyDescent="0.3">
      <c r="E24697"/>
    </row>
    <row r="24698" spans="5:5" x14ac:dyDescent="0.3">
      <c r="E24698"/>
    </row>
    <row r="24699" spans="5:5" x14ac:dyDescent="0.3">
      <c r="E24699"/>
    </row>
    <row r="24700" spans="5:5" x14ac:dyDescent="0.3">
      <c r="E24700"/>
    </row>
    <row r="24701" spans="5:5" x14ac:dyDescent="0.3">
      <c r="E24701"/>
    </row>
    <row r="24702" spans="5:5" x14ac:dyDescent="0.3">
      <c r="E24702"/>
    </row>
    <row r="24703" spans="5:5" x14ac:dyDescent="0.3">
      <c r="E24703"/>
    </row>
    <row r="24704" spans="5:5" x14ac:dyDescent="0.3">
      <c r="E24704"/>
    </row>
    <row r="24705" spans="5:5" x14ac:dyDescent="0.3">
      <c r="E24705"/>
    </row>
    <row r="24706" spans="5:5" x14ac:dyDescent="0.3">
      <c r="E24706"/>
    </row>
    <row r="24707" spans="5:5" x14ac:dyDescent="0.3">
      <c r="E24707"/>
    </row>
    <row r="24708" spans="5:5" x14ac:dyDescent="0.3">
      <c r="E24708"/>
    </row>
    <row r="24709" spans="5:5" x14ac:dyDescent="0.3">
      <c r="E24709"/>
    </row>
    <row r="24710" spans="5:5" x14ac:dyDescent="0.3">
      <c r="E24710"/>
    </row>
    <row r="24711" spans="5:5" x14ac:dyDescent="0.3">
      <c r="E24711"/>
    </row>
    <row r="24712" spans="5:5" x14ac:dyDescent="0.3">
      <c r="E24712"/>
    </row>
    <row r="24713" spans="5:5" x14ac:dyDescent="0.3">
      <c r="E24713"/>
    </row>
    <row r="24714" spans="5:5" x14ac:dyDescent="0.3">
      <c r="E24714"/>
    </row>
    <row r="24715" spans="5:5" x14ac:dyDescent="0.3">
      <c r="E24715"/>
    </row>
    <row r="24716" spans="5:5" x14ac:dyDescent="0.3">
      <c r="E24716"/>
    </row>
    <row r="24717" spans="5:5" x14ac:dyDescent="0.3">
      <c r="E24717"/>
    </row>
    <row r="24718" spans="5:5" x14ac:dyDescent="0.3">
      <c r="E24718"/>
    </row>
    <row r="24719" spans="5:5" x14ac:dyDescent="0.3">
      <c r="E24719"/>
    </row>
    <row r="24720" spans="5:5" x14ac:dyDescent="0.3">
      <c r="E24720"/>
    </row>
    <row r="24721" spans="5:5" x14ac:dyDescent="0.3">
      <c r="E24721"/>
    </row>
    <row r="24722" spans="5:5" x14ac:dyDescent="0.3">
      <c r="E24722"/>
    </row>
    <row r="24723" spans="5:5" x14ac:dyDescent="0.3">
      <c r="E24723"/>
    </row>
    <row r="24724" spans="5:5" x14ac:dyDescent="0.3">
      <c r="E24724"/>
    </row>
    <row r="24725" spans="5:5" x14ac:dyDescent="0.3">
      <c r="E24725"/>
    </row>
    <row r="24726" spans="5:5" x14ac:dyDescent="0.3">
      <c r="E24726"/>
    </row>
    <row r="24727" spans="5:5" x14ac:dyDescent="0.3">
      <c r="E24727"/>
    </row>
    <row r="24728" spans="5:5" x14ac:dyDescent="0.3">
      <c r="E24728"/>
    </row>
    <row r="24729" spans="5:5" x14ac:dyDescent="0.3">
      <c r="E24729"/>
    </row>
    <row r="24730" spans="5:5" x14ac:dyDescent="0.3">
      <c r="E24730"/>
    </row>
    <row r="24731" spans="5:5" x14ac:dyDescent="0.3">
      <c r="E24731"/>
    </row>
    <row r="24732" spans="5:5" x14ac:dyDescent="0.3">
      <c r="E24732"/>
    </row>
    <row r="24733" spans="5:5" x14ac:dyDescent="0.3">
      <c r="E24733"/>
    </row>
    <row r="24734" spans="5:5" x14ac:dyDescent="0.3">
      <c r="E24734"/>
    </row>
    <row r="24735" spans="5:5" x14ac:dyDescent="0.3">
      <c r="E24735"/>
    </row>
    <row r="24736" spans="5:5" x14ac:dyDescent="0.3">
      <c r="E24736"/>
    </row>
    <row r="24737" spans="5:5" x14ac:dyDescent="0.3">
      <c r="E24737"/>
    </row>
    <row r="24738" spans="5:5" x14ac:dyDescent="0.3">
      <c r="E24738"/>
    </row>
    <row r="24739" spans="5:5" x14ac:dyDescent="0.3">
      <c r="E24739"/>
    </row>
    <row r="24740" spans="5:5" x14ac:dyDescent="0.3">
      <c r="E24740"/>
    </row>
    <row r="24741" spans="5:5" x14ac:dyDescent="0.3">
      <c r="E24741"/>
    </row>
    <row r="24742" spans="5:5" x14ac:dyDescent="0.3">
      <c r="E24742"/>
    </row>
    <row r="24743" spans="5:5" x14ac:dyDescent="0.3">
      <c r="E24743"/>
    </row>
    <row r="24744" spans="5:5" x14ac:dyDescent="0.3">
      <c r="E24744"/>
    </row>
    <row r="24745" spans="5:5" x14ac:dyDescent="0.3">
      <c r="E24745"/>
    </row>
    <row r="24746" spans="5:5" x14ac:dyDescent="0.3">
      <c r="E24746"/>
    </row>
    <row r="24747" spans="5:5" x14ac:dyDescent="0.3">
      <c r="E24747"/>
    </row>
    <row r="24748" spans="5:5" x14ac:dyDescent="0.3">
      <c r="E24748"/>
    </row>
    <row r="24749" spans="5:5" x14ac:dyDescent="0.3">
      <c r="E24749"/>
    </row>
    <row r="24750" spans="5:5" x14ac:dyDescent="0.3">
      <c r="E24750"/>
    </row>
    <row r="24751" spans="5:5" x14ac:dyDescent="0.3">
      <c r="E24751"/>
    </row>
    <row r="24752" spans="5:5" x14ac:dyDescent="0.3">
      <c r="E24752"/>
    </row>
    <row r="24753" spans="5:5" x14ac:dyDescent="0.3">
      <c r="E24753"/>
    </row>
    <row r="24754" spans="5:5" x14ac:dyDescent="0.3">
      <c r="E24754"/>
    </row>
    <row r="24755" spans="5:5" x14ac:dyDescent="0.3">
      <c r="E24755"/>
    </row>
    <row r="24756" spans="5:5" x14ac:dyDescent="0.3">
      <c r="E24756"/>
    </row>
    <row r="24757" spans="5:5" x14ac:dyDescent="0.3">
      <c r="E24757"/>
    </row>
    <row r="24758" spans="5:5" x14ac:dyDescent="0.3">
      <c r="E24758"/>
    </row>
    <row r="24759" spans="5:5" x14ac:dyDescent="0.3">
      <c r="E24759"/>
    </row>
    <row r="24760" spans="5:5" x14ac:dyDescent="0.3">
      <c r="E24760"/>
    </row>
    <row r="24761" spans="5:5" x14ac:dyDescent="0.3">
      <c r="E24761"/>
    </row>
    <row r="24762" spans="5:5" x14ac:dyDescent="0.3">
      <c r="E24762"/>
    </row>
    <row r="24763" spans="5:5" x14ac:dyDescent="0.3">
      <c r="E24763"/>
    </row>
    <row r="24764" spans="5:5" x14ac:dyDescent="0.3">
      <c r="E24764"/>
    </row>
    <row r="24765" spans="5:5" x14ac:dyDescent="0.3">
      <c r="E24765"/>
    </row>
    <row r="24766" spans="5:5" x14ac:dyDescent="0.3">
      <c r="E24766"/>
    </row>
    <row r="24767" spans="5:5" x14ac:dyDescent="0.3">
      <c r="E24767"/>
    </row>
    <row r="24768" spans="5:5" x14ac:dyDescent="0.3">
      <c r="E24768"/>
    </row>
    <row r="24769" spans="5:5" x14ac:dyDescent="0.3">
      <c r="E24769"/>
    </row>
    <row r="24770" spans="5:5" x14ac:dyDescent="0.3">
      <c r="E24770"/>
    </row>
    <row r="24771" spans="5:5" x14ac:dyDescent="0.3">
      <c r="E24771"/>
    </row>
    <row r="24772" spans="5:5" x14ac:dyDescent="0.3">
      <c r="E24772"/>
    </row>
    <row r="24773" spans="5:5" x14ac:dyDescent="0.3">
      <c r="E24773"/>
    </row>
    <row r="24774" spans="5:5" x14ac:dyDescent="0.3">
      <c r="E24774"/>
    </row>
    <row r="24775" spans="5:5" x14ac:dyDescent="0.3">
      <c r="E24775"/>
    </row>
    <row r="24776" spans="5:5" x14ac:dyDescent="0.3">
      <c r="E24776"/>
    </row>
    <row r="24777" spans="5:5" x14ac:dyDescent="0.3">
      <c r="E24777"/>
    </row>
    <row r="24778" spans="5:5" x14ac:dyDescent="0.3">
      <c r="E24778"/>
    </row>
    <row r="24779" spans="5:5" x14ac:dyDescent="0.3">
      <c r="E24779"/>
    </row>
    <row r="24780" spans="5:5" x14ac:dyDescent="0.3">
      <c r="E24780"/>
    </row>
    <row r="24781" spans="5:5" x14ac:dyDescent="0.3">
      <c r="E24781"/>
    </row>
    <row r="24782" spans="5:5" x14ac:dyDescent="0.3">
      <c r="E24782"/>
    </row>
    <row r="24783" spans="5:5" x14ac:dyDescent="0.3">
      <c r="E24783"/>
    </row>
    <row r="24784" spans="5:5" x14ac:dyDescent="0.3">
      <c r="E24784"/>
    </row>
    <row r="24785" spans="5:5" x14ac:dyDescent="0.3">
      <c r="E24785"/>
    </row>
    <row r="24786" spans="5:5" x14ac:dyDescent="0.3">
      <c r="E24786"/>
    </row>
    <row r="24787" spans="5:5" x14ac:dyDescent="0.3">
      <c r="E24787"/>
    </row>
    <row r="24788" spans="5:5" x14ac:dyDescent="0.3">
      <c r="E24788"/>
    </row>
    <row r="24789" spans="5:5" x14ac:dyDescent="0.3">
      <c r="E24789"/>
    </row>
    <row r="24790" spans="5:5" x14ac:dyDescent="0.3">
      <c r="E24790"/>
    </row>
    <row r="24791" spans="5:5" x14ac:dyDescent="0.3">
      <c r="E24791"/>
    </row>
    <row r="24792" spans="5:5" x14ac:dyDescent="0.3">
      <c r="E24792"/>
    </row>
    <row r="24793" spans="5:5" x14ac:dyDescent="0.3">
      <c r="E24793"/>
    </row>
    <row r="24794" spans="5:5" x14ac:dyDescent="0.3">
      <c r="E24794"/>
    </row>
    <row r="24795" spans="5:5" x14ac:dyDescent="0.3">
      <c r="E24795"/>
    </row>
    <row r="24796" spans="5:5" x14ac:dyDescent="0.3">
      <c r="E24796"/>
    </row>
    <row r="24797" spans="5:5" x14ac:dyDescent="0.3">
      <c r="E24797"/>
    </row>
    <row r="24798" spans="5:5" x14ac:dyDescent="0.3">
      <c r="E24798"/>
    </row>
    <row r="24799" spans="5:5" x14ac:dyDescent="0.3">
      <c r="E24799"/>
    </row>
    <row r="24800" spans="5:5" x14ac:dyDescent="0.3">
      <c r="E24800"/>
    </row>
    <row r="24801" spans="5:5" x14ac:dyDescent="0.3">
      <c r="E24801"/>
    </row>
    <row r="24802" spans="5:5" x14ac:dyDescent="0.3">
      <c r="E24802"/>
    </row>
    <row r="24803" spans="5:5" x14ac:dyDescent="0.3">
      <c r="E24803"/>
    </row>
    <row r="24804" spans="5:5" x14ac:dyDescent="0.3">
      <c r="E24804"/>
    </row>
    <row r="24805" spans="5:5" x14ac:dyDescent="0.3">
      <c r="E24805"/>
    </row>
    <row r="24806" spans="5:5" x14ac:dyDescent="0.3">
      <c r="E24806"/>
    </row>
    <row r="24807" spans="5:5" x14ac:dyDescent="0.3">
      <c r="E24807"/>
    </row>
    <row r="24808" spans="5:5" x14ac:dyDescent="0.3">
      <c r="E24808"/>
    </row>
    <row r="24809" spans="5:5" x14ac:dyDescent="0.3">
      <c r="E24809"/>
    </row>
    <row r="24810" spans="5:5" x14ac:dyDescent="0.3">
      <c r="E24810"/>
    </row>
    <row r="24811" spans="5:5" x14ac:dyDescent="0.3">
      <c r="E24811"/>
    </row>
    <row r="24812" spans="5:5" x14ac:dyDescent="0.3">
      <c r="E24812"/>
    </row>
    <row r="24813" spans="5:5" x14ac:dyDescent="0.3">
      <c r="E24813"/>
    </row>
    <row r="24814" spans="5:5" x14ac:dyDescent="0.3">
      <c r="E24814"/>
    </row>
    <row r="24815" spans="5:5" x14ac:dyDescent="0.3">
      <c r="E24815"/>
    </row>
    <row r="24816" spans="5:5" x14ac:dyDescent="0.3">
      <c r="E24816"/>
    </row>
    <row r="24817" spans="5:5" x14ac:dyDescent="0.3">
      <c r="E24817"/>
    </row>
    <row r="24818" spans="5:5" x14ac:dyDescent="0.3">
      <c r="E24818"/>
    </row>
    <row r="24819" spans="5:5" x14ac:dyDescent="0.3">
      <c r="E24819"/>
    </row>
    <row r="24820" spans="5:5" x14ac:dyDescent="0.3">
      <c r="E24820"/>
    </row>
    <row r="24821" spans="5:5" x14ac:dyDescent="0.3">
      <c r="E24821"/>
    </row>
    <row r="24822" spans="5:5" x14ac:dyDescent="0.3">
      <c r="E24822"/>
    </row>
    <row r="24823" spans="5:5" x14ac:dyDescent="0.3">
      <c r="E24823"/>
    </row>
    <row r="24824" spans="5:5" x14ac:dyDescent="0.3">
      <c r="E24824"/>
    </row>
    <row r="24825" spans="5:5" x14ac:dyDescent="0.3">
      <c r="E24825"/>
    </row>
    <row r="24826" spans="5:5" x14ac:dyDescent="0.3">
      <c r="E24826"/>
    </row>
    <row r="24827" spans="5:5" x14ac:dyDescent="0.3">
      <c r="E24827"/>
    </row>
    <row r="24828" spans="5:5" x14ac:dyDescent="0.3">
      <c r="E24828"/>
    </row>
    <row r="24829" spans="5:5" x14ac:dyDescent="0.3">
      <c r="E24829"/>
    </row>
    <row r="24830" spans="5:5" x14ac:dyDescent="0.3">
      <c r="E24830"/>
    </row>
    <row r="24831" spans="5:5" x14ac:dyDescent="0.3">
      <c r="E24831"/>
    </row>
    <row r="24832" spans="5:5" x14ac:dyDescent="0.3">
      <c r="E24832"/>
    </row>
    <row r="24833" spans="5:5" x14ac:dyDescent="0.3">
      <c r="E24833"/>
    </row>
    <row r="24834" spans="5:5" x14ac:dyDescent="0.3">
      <c r="E24834"/>
    </row>
    <row r="24835" spans="5:5" x14ac:dyDescent="0.3">
      <c r="E24835"/>
    </row>
    <row r="24836" spans="5:5" x14ac:dyDescent="0.3">
      <c r="E24836"/>
    </row>
    <row r="24837" spans="5:5" x14ac:dyDescent="0.3">
      <c r="E24837"/>
    </row>
    <row r="24838" spans="5:5" x14ac:dyDescent="0.3">
      <c r="E24838"/>
    </row>
    <row r="24839" spans="5:5" x14ac:dyDescent="0.3">
      <c r="E24839"/>
    </row>
    <row r="24840" spans="5:5" x14ac:dyDescent="0.3">
      <c r="E24840"/>
    </row>
    <row r="24841" spans="5:5" x14ac:dyDescent="0.3">
      <c r="E24841"/>
    </row>
    <row r="24842" spans="5:5" x14ac:dyDescent="0.3">
      <c r="E24842"/>
    </row>
    <row r="24843" spans="5:5" x14ac:dyDescent="0.3">
      <c r="E24843"/>
    </row>
    <row r="24844" spans="5:5" x14ac:dyDescent="0.3">
      <c r="E24844"/>
    </row>
    <row r="24845" spans="5:5" x14ac:dyDescent="0.3">
      <c r="E24845"/>
    </row>
    <row r="24846" spans="5:5" x14ac:dyDescent="0.3">
      <c r="E24846"/>
    </row>
    <row r="24847" spans="5:5" x14ac:dyDescent="0.3">
      <c r="E24847"/>
    </row>
    <row r="24848" spans="5:5" x14ac:dyDescent="0.3">
      <c r="E24848"/>
    </row>
    <row r="24849" spans="5:5" x14ac:dyDescent="0.3">
      <c r="E24849"/>
    </row>
    <row r="24850" spans="5:5" x14ac:dyDescent="0.3">
      <c r="E24850"/>
    </row>
    <row r="24851" spans="5:5" x14ac:dyDescent="0.3">
      <c r="E24851"/>
    </row>
    <row r="24852" spans="5:5" x14ac:dyDescent="0.3">
      <c r="E24852"/>
    </row>
    <row r="24853" spans="5:5" x14ac:dyDescent="0.3">
      <c r="E24853"/>
    </row>
    <row r="24854" spans="5:5" x14ac:dyDescent="0.3">
      <c r="E24854"/>
    </row>
    <row r="24855" spans="5:5" x14ac:dyDescent="0.3">
      <c r="E24855"/>
    </row>
    <row r="24856" spans="5:5" x14ac:dyDescent="0.3">
      <c r="E24856"/>
    </row>
    <row r="24857" spans="5:5" x14ac:dyDescent="0.3">
      <c r="E24857"/>
    </row>
    <row r="24858" spans="5:5" x14ac:dyDescent="0.3">
      <c r="E24858"/>
    </row>
    <row r="24859" spans="5:5" x14ac:dyDescent="0.3">
      <c r="E24859"/>
    </row>
    <row r="24860" spans="5:5" x14ac:dyDescent="0.3">
      <c r="E24860"/>
    </row>
    <row r="24861" spans="5:5" x14ac:dyDescent="0.3">
      <c r="E24861"/>
    </row>
    <row r="24862" spans="5:5" x14ac:dyDescent="0.3">
      <c r="E24862"/>
    </row>
    <row r="24863" spans="5:5" x14ac:dyDescent="0.3">
      <c r="E24863"/>
    </row>
    <row r="24864" spans="5:5" x14ac:dyDescent="0.3">
      <c r="E24864"/>
    </row>
    <row r="24865" spans="5:5" x14ac:dyDescent="0.3">
      <c r="E24865"/>
    </row>
    <row r="24866" spans="5:5" x14ac:dyDescent="0.3">
      <c r="E24866"/>
    </row>
    <row r="24867" spans="5:5" x14ac:dyDescent="0.3">
      <c r="E24867"/>
    </row>
    <row r="24868" spans="5:5" x14ac:dyDescent="0.3">
      <c r="E24868"/>
    </row>
    <row r="24869" spans="5:5" x14ac:dyDescent="0.3">
      <c r="E24869"/>
    </row>
    <row r="24870" spans="5:5" x14ac:dyDescent="0.3">
      <c r="E24870"/>
    </row>
    <row r="24871" spans="5:5" x14ac:dyDescent="0.3">
      <c r="E24871"/>
    </row>
    <row r="24872" spans="5:5" x14ac:dyDescent="0.3">
      <c r="E24872"/>
    </row>
    <row r="24873" spans="5:5" x14ac:dyDescent="0.3">
      <c r="E24873"/>
    </row>
    <row r="24874" spans="5:5" x14ac:dyDescent="0.3">
      <c r="E24874"/>
    </row>
    <row r="24875" spans="5:5" x14ac:dyDescent="0.3">
      <c r="E24875"/>
    </row>
    <row r="24876" spans="5:5" x14ac:dyDescent="0.3">
      <c r="E24876"/>
    </row>
    <row r="24877" spans="5:5" x14ac:dyDescent="0.3">
      <c r="E24877"/>
    </row>
    <row r="24878" spans="5:5" x14ac:dyDescent="0.3">
      <c r="E24878"/>
    </row>
    <row r="24879" spans="5:5" x14ac:dyDescent="0.3">
      <c r="E24879"/>
    </row>
    <row r="24880" spans="5:5" x14ac:dyDescent="0.3">
      <c r="E24880"/>
    </row>
    <row r="24881" spans="5:5" x14ac:dyDescent="0.3">
      <c r="E24881"/>
    </row>
    <row r="24882" spans="5:5" x14ac:dyDescent="0.3">
      <c r="E24882"/>
    </row>
    <row r="24883" spans="5:5" x14ac:dyDescent="0.3">
      <c r="E24883"/>
    </row>
    <row r="24884" spans="5:5" x14ac:dyDescent="0.3">
      <c r="E24884"/>
    </row>
    <row r="24885" spans="5:5" x14ac:dyDescent="0.3">
      <c r="E24885"/>
    </row>
    <row r="24886" spans="5:5" x14ac:dyDescent="0.3">
      <c r="E24886"/>
    </row>
    <row r="24887" spans="5:5" x14ac:dyDescent="0.3">
      <c r="E24887"/>
    </row>
    <row r="24888" spans="5:5" x14ac:dyDescent="0.3">
      <c r="E24888"/>
    </row>
    <row r="24889" spans="5:5" x14ac:dyDescent="0.3">
      <c r="E24889"/>
    </row>
    <row r="24890" spans="5:5" x14ac:dyDescent="0.3">
      <c r="E24890"/>
    </row>
    <row r="24891" spans="5:5" x14ac:dyDescent="0.3">
      <c r="E24891"/>
    </row>
    <row r="24892" spans="5:5" x14ac:dyDescent="0.3">
      <c r="E24892"/>
    </row>
    <row r="24893" spans="5:5" x14ac:dyDescent="0.3">
      <c r="E24893"/>
    </row>
    <row r="24894" spans="5:5" x14ac:dyDescent="0.3">
      <c r="E24894"/>
    </row>
    <row r="24895" spans="5:5" x14ac:dyDescent="0.3">
      <c r="E24895"/>
    </row>
    <row r="24896" spans="5:5" x14ac:dyDescent="0.3">
      <c r="E24896"/>
    </row>
    <row r="24897" spans="5:5" x14ac:dyDescent="0.3">
      <c r="E24897"/>
    </row>
    <row r="24898" spans="5:5" x14ac:dyDescent="0.3">
      <c r="E24898"/>
    </row>
    <row r="24899" spans="5:5" x14ac:dyDescent="0.3">
      <c r="E24899"/>
    </row>
    <row r="24900" spans="5:5" x14ac:dyDescent="0.3">
      <c r="E24900"/>
    </row>
    <row r="24901" spans="5:5" x14ac:dyDescent="0.3">
      <c r="E24901"/>
    </row>
    <row r="24902" spans="5:5" x14ac:dyDescent="0.3">
      <c r="E24902"/>
    </row>
    <row r="24903" spans="5:5" x14ac:dyDescent="0.3">
      <c r="E24903"/>
    </row>
    <row r="24904" spans="5:5" x14ac:dyDescent="0.3">
      <c r="E24904"/>
    </row>
    <row r="24905" spans="5:5" x14ac:dyDescent="0.3">
      <c r="E24905"/>
    </row>
    <row r="24906" spans="5:5" x14ac:dyDescent="0.3">
      <c r="E24906"/>
    </row>
    <row r="24907" spans="5:5" x14ac:dyDescent="0.3">
      <c r="E24907"/>
    </row>
    <row r="24908" spans="5:5" x14ac:dyDescent="0.3">
      <c r="E24908"/>
    </row>
    <row r="24909" spans="5:5" x14ac:dyDescent="0.3">
      <c r="E24909"/>
    </row>
    <row r="24910" spans="5:5" x14ac:dyDescent="0.3">
      <c r="E24910"/>
    </row>
    <row r="24911" spans="5:5" x14ac:dyDescent="0.3">
      <c r="E24911"/>
    </row>
    <row r="24912" spans="5:5" x14ac:dyDescent="0.3">
      <c r="E24912"/>
    </row>
    <row r="24913" spans="5:5" x14ac:dyDescent="0.3">
      <c r="E24913"/>
    </row>
    <row r="24914" spans="5:5" x14ac:dyDescent="0.3">
      <c r="E24914"/>
    </row>
    <row r="24915" spans="5:5" x14ac:dyDescent="0.3">
      <c r="E24915"/>
    </row>
    <row r="24916" spans="5:5" x14ac:dyDescent="0.3">
      <c r="E24916"/>
    </row>
    <row r="24917" spans="5:5" x14ac:dyDescent="0.3">
      <c r="E24917"/>
    </row>
    <row r="24918" spans="5:5" x14ac:dyDescent="0.3">
      <c r="E24918"/>
    </row>
    <row r="24919" spans="5:5" x14ac:dyDescent="0.3">
      <c r="E24919"/>
    </row>
    <row r="24920" spans="5:5" x14ac:dyDescent="0.3">
      <c r="E24920"/>
    </row>
    <row r="24921" spans="5:5" x14ac:dyDescent="0.3">
      <c r="E24921"/>
    </row>
    <row r="24922" spans="5:5" x14ac:dyDescent="0.3">
      <c r="E24922"/>
    </row>
    <row r="24923" spans="5:5" x14ac:dyDescent="0.3">
      <c r="E24923"/>
    </row>
    <row r="24924" spans="5:5" x14ac:dyDescent="0.3">
      <c r="E24924"/>
    </row>
    <row r="24925" spans="5:5" x14ac:dyDescent="0.3">
      <c r="E24925"/>
    </row>
    <row r="24926" spans="5:5" x14ac:dyDescent="0.3">
      <c r="E24926"/>
    </row>
    <row r="24927" spans="5:5" x14ac:dyDescent="0.3">
      <c r="E24927"/>
    </row>
    <row r="24928" spans="5:5" x14ac:dyDescent="0.3">
      <c r="E24928"/>
    </row>
    <row r="24929" spans="5:5" x14ac:dyDescent="0.3">
      <c r="E24929"/>
    </row>
    <row r="24930" spans="5:5" x14ac:dyDescent="0.3">
      <c r="E24930"/>
    </row>
    <row r="24931" spans="5:5" x14ac:dyDescent="0.3">
      <c r="E24931"/>
    </row>
    <row r="24932" spans="5:5" x14ac:dyDescent="0.3">
      <c r="E24932"/>
    </row>
    <row r="24933" spans="5:5" x14ac:dyDescent="0.3">
      <c r="E24933"/>
    </row>
    <row r="24934" spans="5:5" x14ac:dyDescent="0.3">
      <c r="E24934"/>
    </row>
    <row r="24935" spans="5:5" x14ac:dyDescent="0.3">
      <c r="E24935"/>
    </row>
    <row r="24936" spans="5:5" x14ac:dyDescent="0.3">
      <c r="E24936"/>
    </row>
    <row r="24937" spans="5:5" x14ac:dyDescent="0.3">
      <c r="E24937"/>
    </row>
    <row r="24938" spans="5:5" x14ac:dyDescent="0.3">
      <c r="E24938"/>
    </row>
    <row r="24939" spans="5:5" x14ac:dyDescent="0.3">
      <c r="E24939"/>
    </row>
    <row r="24940" spans="5:5" x14ac:dyDescent="0.3">
      <c r="E24940"/>
    </row>
    <row r="24941" spans="5:5" x14ac:dyDescent="0.3">
      <c r="E24941"/>
    </row>
    <row r="24942" spans="5:5" x14ac:dyDescent="0.3">
      <c r="E24942"/>
    </row>
    <row r="24943" spans="5:5" x14ac:dyDescent="0.3">
      <c r="E24943"/>
    </row>
    <row r="24944" spans="5:5" x14ac:dyDescent="0.3">
      <c r="E24944"/>
    </row>
    <row r="24945" spans="5:5" x14ac:dyDescent="0.3">
      <c r="E24945"/>
    </row>
    <row r="24946" spans="5:5" x14ac:dyDescent="0.3">
      <c r="E24946"/>
    </row>
    <row r="24947" spans="5:5" x14ac:dyDescent="0.3">
      <c r="E24947"/>
    </row>
    <row r="24948" spans="5:5" x14ac:dyDescent="0.3">
      <c r="E24948"/>
    </row>
    <row r="24949" spans="5:5" x14ac:dyDescent="0.3">
      <c r="E24949"/>
    </row>
    <row r="24950" spans="5:5" x14ac:dyDescent="0.3">
      <c r="E24950"/>
    </row>
    <row r="24951" spans="5:5" x14ac:dyDescent="0.3">
      <c r="E24951"/>
    </row>
    <row r="24952" spans="5:5" x14ac:dyDescent="0.3">
      <c r="E24952"/>
    </row>
    <row r="24953" spans="5:5" x14ac:dyDescent="0.3">
      <c r="E24953"/>
    </row>
    <row r="24954" spans="5:5" x14ac:dyDescent="0.3">
      <c r="E24954"/>
    </row>
    <row r="24955" spans="5:5" x14ac:dyDescent="0.3">
      <c r="E24955"/>
    </row>
    <row r="24956" spans="5:5" x14ac:dyDescent="0.3">
      <c r="E24956"/>
    </row>
    <row r="24957" spans="5:5" x14ac:dyDescent="0.3">
      <c r="E24957"/>
    </row>
    <row r="24958" spans="5:5" x14ac:dyDescent="0.3">
      <c r="E24958"/>
    </row>
    <row r="24959" spans="5:5" x14ac:dyDescent="0.3">
      <c r="E24959"/>
    </row>
    <row r="24960" spans="5:5" x14ac:dyDescent="0.3">
      <c r="E24960"/>
    </row>
    <row r="24961" spans="5:5" x14ac:dyDescent="0.3">
      <c r="E24961"/>
    </row>
    <row r="24962" spans="5:5" x14ac:dyDescent="0.3">
      <c r="E24962"/>
    </row>
    <row r="24963" spans="5:5" x14ac:dyDescent="0.3">
      <c r="E24963"/>
    </row>
    <row r="24964" spans="5:5" x14ac:dyDescent="0.3">
      <c r="E24964"/>
    </row>
    <row r="24965" spans="5:5" x14ac:dyDescent="0.3">
      <c r="E24965"/>
    </row>
    <row r="24966" spans="5:5" x14ac:dyDescent="0.3">
      <c r="E24966"/>
    </row>
    <row r="24967" spans="5:5" x14ac:dyDescent="0.3">
      <c r="E24967"/>
    </row>
    <row r="24968" spans="5:5" x14ac:dyDescent="0.3">
      <c r="E24968"/>
    </row>
    <row r="24969" spans="5:5" x14ac:dyDescent="0.3">
      <c r="E24969"/>
    </row>
    <row r="24970" spans="5:5" x14ac:dyDescent="0.3">
      <c r="E24970"/>
    </row>
    <row r="24971" spans="5:5" x14ac:dyDescent="0.3">
      <c r="E24971"/>
    </row>
    <row r="24972" spans="5:5" x14ac:dyDescent="0.3">
      <c r="E24972"/>
    </row>
    <row r="24973" spans="5:5" x14ac:dyDescent="0.3">
      <c r="E24973"/>
    </row>
    <row r="24974" spans="5:5" x14ac:dyDescent="0.3">
      <c r="E24974"/>
    </row>
    <row r="24975" spans="5:5" x14ac:dyDescent="0.3">
      <c r="E24975"/>
    </row>
    <row r="24976" spans="5:5" x14ac:dyDescent="0.3">
      <c r="E24976"/>
    </row>
    <row r="24977" spans="5:5" x14ac:dyDescent="0.3">
      <c r="E24977"/>
    </row>
    <row r="24978" spans="5:5" x14ac:dyDescent="0.3">
      <c r="E24978"/>
    </row>
    <row r="24979" spans="5:5" x14ac:dyDescent="0.3">
      <c r="E24979"/>
    </row>
    <row r="24980" spans="5:5" x14ac:dyDescent="0.3">
      <c r="E24980"/>
    </row>
    <row r="24981" spans="5:5" x14ac:dyDescent="0.3">
      <c r="E24981"/>
    </row>
    <row r="24982" spans="5:5" x14ac:dyDescent="0.3">
      <c r="E24982"/>
    </row>
    <row r="24983" spans="5:5" x14ac:dyDescent="0.3">
      <c r="E24983"/>
    </row>
    <row r="24984" spans="5:5" x14ac:dyDescent="0.3">
      <c r="E24984"/>
    </row>
    <row r="24985" spans="5:5" x14ac:dyDescent="0.3">
      <c r="E24985"/>
    </row>
    <row r="24986" spans="5:5" x14ac:dyDescent="0.3">
      <c r="E24986"/>
    </row>
    <row r="24987" spans="5:5" x14ac:dyDescent="0.3">
      <c r="E24987"/>
    </row>
    <row r="24988" spans="5:5" x14ac:dyDescent="0.3">
      <c r="E24988"/>
    </row>
    <row r="24989" spans="5:5" x14ac:dyDescent="0.3">
      <c r="E24989"/>
    </row>
    <row r="24990" spans="5:5" x14ac:dyDescent="0.3">
      <c r="E24990"/>
    </row>
    <row r="24991" spans="5:5" x14ac:dyDescent="0.3">
      <c r="E24991"/>
    </row>
    <row r="24992" spans="5:5" x14ac:dyDescent="0.3">
      <c r="E24992"/>
    </row>
    <row r="24993" spans="5:5" x14ac:dyDescent="0.3">
      <c r="E24993"/>
    </row>
    <row r="24994" spans="5:5" x14ac:dyDescent="0.3">
      <c r="E24994"/>
    </row>
    <row r="24995" spans="5:5" x14ac:dyDescent="0.3">
      <c r="E24995"/>
    </row>
    <row r="24996" spans="5:5" x14ac:dyDescent="0.3">
      <c r="E24996"/>
    </row>
    <row r="24997" spans="5:5" x14ac:dyDescent="0.3">
      <c r="E24997"/>
    </row>
    <row r="24998" spans="5:5" x14ac:dyDescent="0.3">
      <c r="E24998"/>
    </row>
    <row r="24999" spans="5:5" x14ac:dyDescent="0.3">
      <c r="E24999"/>
    </row>
    <row r="25000" spans="5:5" x14ac:dyDescent="0.3">
      <c r="E25000"/>
    </row>
    <row r="25001" spans="5:5" x14ac:dyDescent="0.3">
      <c r="E25001"/>
    </row>
    <row r="25002" spans="5:5" x14ac:dyDescent="0.3">
      <c r="E25002"/>
    </row>
    <row r="25003" spans="5:5" x14ac:dyDescent="0.3">
      <c r="E25003"/>
    </row>
    <row r="25004" spans="5:5" x14ac:dyDescent="0.3">
      <c r="E25004"/>
    </row>
    <row r="25005" spans="5:5" x14ac:dyDescent="0.3">
      <c r="E25005"/>
    </row>
    <row r="25006" spans="5:5" x14ac:dyDescent="0.3">
      <c r="E25006"/>
    </row>
    <row r="25007" spans="5:5" x14ac:dyDescent="0.3">
      <c r="E25007"/>
    </row>
    <row r="25008" spans="5:5" x14ac:dyDescent="0.3">
      <c r="E25008"/>
    </row>
    <row r="25009" spans="5:5" x14ac:dyDescent="0.3">
      <c r="E25009"/>
    </row>
    <row r="25010" spans="5:5" x14ac:dyDescent="0.3">
      <c r="E25010"/>
    </row>
    <row r="25011" spans="5:5" x14ac:dyDescent="0.3">
      <c r="E25011"/>
    </row>
    <row r="25012" spans="5:5" x14ac:dyDescent="0.3">
      <c r="E25012"/>
    </row>
    <row r="25013" spans="5:5" x14ac:dyDescent="0.3">
      <c r="E25013"/>
    </row>
    <row r="25014" spans="5:5" x14ac:dyDescent="0.3">
      <c r="E25014"/>
    </row>
    <row r="25015" spans="5:5" x14ac:dyDescent="0.3">
      <c r="E25015"/>
    </row>
    <row r="25016" spans="5:5" x14ac:dyDescent="0.3">
      <c r="E25016"/>
    </row>
    <row r="25017" spans="5:5" x14ac:dyDescent="0.3">
      <c r="E25017"/>
    </row>
    <row r="25018" spans="5:5" x14ac:dyDescent="0.3">
      <c r="E25018"/>
    </row>
    <row r="25019" spans="5:5" x14ac:dyDescent="0.3">
      <c r="E25019"/>
    </row>
    <row r="25020" spans="5:5" x14ac:dyDescent="0.3">
      <c r="E25020"/>
    </row>
    <row r="25021" spans="5:5" x14ac:dyDescent="0.3">
      <c r="E25021"/>
    </row>
    <row r="25022" spans="5:5" x14ac:dyDescent="0.3">
      <c r="E25022"/>
    </row>
    <row r="25023" spans="5:5" x14ac:dyDescent="0.3">
      <c r="E25023"/>
    </row>
    <row r="25024" spans="5:5" x14ac:dyDescent="0.3">
      <c r="E25024"/>
    </row>
    <row r="25025" spans="5:5" x14ac:dyDescent="0.3">
      <c r="E25025"/>
    </row>
    <row r="25026" spans="5:5" x14ac:dyDescent="0.3">
      <c r="E25026"/>
    </row>
    <row r="25027" spans="5:5" x14ac:dyDescent="0.3">
      <c r="E25027"/>
    </row>
    <row r="25028" spans="5:5" x14ac:dyDescent="0.3">
      <c r="E25028"/>
    </row>
    <row r="25029" spans="5:5" x14ac:dyDescent="0.3">
      <c r="E25029"/>
    </row>
    <row r="25030" spans="5:5" x14ac:dyDescent="0.3">
      <c r="E25030"/>
    </row>
    <row r="25031" spans="5:5" x14ac:dyDescent="0.3">
      <c r="E25031"/>
    </row>
    <row r="25032" spans="5:5" x14ac:dyDescent="0.3">
      <c r="E25032"/>
    </row>
    <row r="25033" spans="5:5" x14ac:dyDescent="0.3">
      <c r="E25033"/>
    </row>
    <row r="25034" spans="5:5" x14ac:dyDescent="0.3">
      <c r="E25034"/>
    </row>
    <row r="25035" spans="5:5" x14ac:dyDescent="0.3">
      <c r="E25035"/>
    </row>
    <row r="25036" spans="5:5" x14ac:dyDescent="0.3">
      <c r="E25036"/>
    </row>
    <row r="25037" spans="5:5" x14ac:dyDescent="0.3">
      <c r="E25037"/>
    </row>
    <row r="25038" spans="5:5" x14ac:dyDescent="0.3">
      <c r="E25038"/>
    </row>
    <row r="25039" spans="5:5" x14ac:dyDescent="0.3">
      <c r="E25039"/>
    </row>
    <row r="25040" spans="5:5" x14ac:dyDescent="0.3">
      <c r="E25040"/>
    </row>
    <row r="25041" spans="5:5" x14ac:dyDescent="0.3">
      <c r="E25041"/>
    </row>
    <row r="25042" spans="5:5" x14ac:dyDescent="0.3">
      <c r="E25042"/>
    </row>
    <row r="25043" spans="5:5" x14ac:dyDescent="0.3">
      <c r="E25043"/>
    </row>
    <row r="25044" spans="5:5" x14ac:dyDescent="0.3">
      <c r="E25044"/>
    </row>
    <row r="25045" spans="5:5" x14ac:dyDescent="0.3">
      <c r="E25045"/>
    </row>
    <row r="25046" spans="5:5" x14ac:dyDescent="0.3">
      <c r="E25046"/>
    </row>
    <row r="25047" spans="5:5" x14ac:dyDescent="0.3">
      <c r="E25047"/>
    </row>
    <row r="25048" spans="5:5" x14ac:dyDescent="0.3">
      <c r="E25048"/>
    </row>
    <row r="25049" spans="5:5" x14ac:dyDescent="0.3">
      <c r="E25049"/>
    </row>
    <row r="25050" spans="5:5" x14ac:dyDescent="0.3">
      <c r="E25050"/>
    </row>
    <row r="25051" spans="5:5" x14ac:dyDescent="0.3">
      <c r="E25051"/>
    </row>
    <row r="25052" spans="5:5" x14ac:dyDescent="0.3">
      <c r="E25052"/>
    </row>
    <row r="25053" spans="5:5" x14ac:dyDescent="0.3">
      <c r="E25053"/>
    </row>
    <row r="25054" spans="5:5" x14ac:dyDescent="0.3">
      <c r="E25054"/>
    </row>
    <row r="25055" spans="5:5" x14ac:dyDescent="0.3">
      <c r="E25055"/>
    </row>
    <row r="25056" spans="5:5" x14ac:dyDescent="0.3">
      <c r="E25056"/>
    </row>
    <row r="25057" spans="5:5" x14ac:dyDescent="0.3">
      <c r="E25057"/>
    </row>
    <row r="25058" spans="5:5" x14ac:dyDescent="0.3">
      <c r="E25058"/>
    </row>
    <row r="25059" spans="5:5" x14ac:dyDescent="0.3">
      <c r="E25059"/>
    </row>
    <row r="25060" spans="5:5" x14ac:dyDescent="0.3">
      <c r="E25060"/>
    </row>
    <row r="25061" spans="5:5" x14ac:dyDescent="0.3">
      <c r="E25061"/>
    </row>
    <row r="25062" spans="5:5" x14ac:dyDescent="0.3">
      <c r="E25062"/>
    </row>
    <row r="25063" spans="5:5" x14ac:dyDescent="0.3">
      <c r="E25063"/>
    </row>
    <row r="25064" spans="5:5" x14ac:dyDescent="0.3">
      <c r="E25064"/>
    </row>
    <row r="25065" spans="5:5" x14ac:dyDescent="0.3">
      <c r="E25065"/>
    </row>
    <row r="25066" spans="5:5" x14ac:dyDescent="0.3">
      <c r="E25066"/>
    </row>
    <row r="25067" spans="5:5" x14ac:dyDescent="0.3">
      <c r="E25067"/>
    </row>
    <row r="25068" spans="5:5" x14ac:dyDescent="0.3">
      <c r="E25068"/>
    </row>
    <row r="25069" spans="5:5" x14ac:dyDescent="0.3">
      <c r="E25069"/>
    </row>
    <row r="25070" spans="5:5" x14ac:dyDescent="0.3">
      <c r="E25070"/>
    </row>
    <row r="25071" spans="5:5" x14ac:dyDescent="0.3">
      <c r="E25071"/>
    </row>
    <row r="25072" spans="5:5" x14ac:dyDescent="0.3">
      <c r="E25072"/>
    </row>
    <row r="25073" spans="5:5" x14ac:dyDescent="0.3">
      <c r="E25073"/>
    </row>
    <row r="25074" spans="5:5" x14ac:dyDescent="0.3">
      <c r="E25074"/>
    </row>
    <row r="25075" spans="5:5" x14ac:dyDescent="0.3">
      <c r="E25075"/>
    </row>
    <row r="25076" spans="5:5" x14ac:dyDescent="0.3">
      <c r="E25076"/>
    </row>
    <row r="25077" spans="5:5" x14ac:dyDescent="0.3">
      <c r="E25077"/>
    </row>
    <row r="25078" spans="5:5" x14ac:dyDescent="0.3">
      <c r="E25078"/>
    </row>
    <row r="25079" spans="5:5" x14ac:dyDescent="0.3">
      <c r="E25079"/>
    </row>
    <row r="25080" spans="5:5" x14ac:dyDescent="0.3">
      <c r="E25080"/>
    </row>
    <row r="25081" spans="5:5" x14ac:dyDescent="0.3">
      <c r="E25081"/>
    </row>
    <row r="25082" spans="5:5" x14ac:dyDescent="0.3">
      <c r="E25082"/>
    </row>
    <row r="25083" spans="5:5" x14ac:dyDescent="0.3">
      <c r="E25083"/>
    </row>
    <row r="25084" spans="5:5" x14ac:dyDescent="0.3">
      <c r="E25084"/>
    </row>
    <row r="25085" spans="5:5" x14ac:dyDescent="0.3">
      <c r="E25085"/>
    </row>
    <row r="25086" spans="5:5" x14ac:dyDescent="0.3">
      <c r="E25086"/>
    </row>
    <row r="25087" spans="5:5" x14ac:dyDescent="0.3">
      <c r="E25087"/>
    </row>
    <row r="25088" spans="5:5" x14ac:dyDescent="0.3">
      <c r="E25088"/>
    </row>
    <row r="25089" spans="5:5" x14ac:dyDescent="0.3">
      <c r="E25089"/>
    </row>
    <row r="25090" spans="5:5" x14ac:dyDescent="0.3">
      <c r="E25090"/>
    </row>
    <row r="25091" spans="5:5" x14ac:dyDescent="0.3">
      <c r="E25091"/>
    </row>
    <row r="25092" spans="5:5" x14ac:dyDescent="0.3">
      <c r="E25092"/>
    </row>
    <row r="25093" spans="5:5" x14ac:dyDescent="0.3">
      <c r="E25093"/>
    </row>
    <row r="25094" spans="5:5" x14ac:dyDescent="0.3">
      <c r="E25094"/>
    </row>
    <row r="25095" spans="5:5" x14ac:dyDescent="0.3">
      <c r="E25095"/>
    </row>
    <row r="25096" spans="5:5" x14ac:dyDescent="0.3">
      <c r="E25096"/>
    </row>
    <row r="25097" spans="5:5" x14ac:dyDescent="0.3">
      <c r="E25097"/>
    </row>
    <row r="25098" spans="5:5" x14ac:dyDescent="0.3">
      <c r="E25098"/>
    </row>
    <row r="25099" spans="5:5" x14ac:dyDescent="0.3">
      <c r="E25099"/>
    </row>
    <row r="25100" spans="5:5" x14ac:dyDescent="0.3">
      <c r="E25100"/>
    </row>
    <row r="25101" spans="5:5" x14ac:dyDescent="0.3">
      <c r="E25101"/>
    </row>
    <row r="25102" spans="5:5" x14ac:dyDescent="0.3">
      <c r="E25102"/>
    </row>
    <row r="25103" spans="5:5" x14ac:dyDescent="0.3">
      <c r="E25103"/>
    </row>
    <row r="25104" spans="5:5" x14ac:dyDescent="0.3">
      <c r="E25104"/>
    </row>
    <row r="25105" spans="5:5" x14ac:dyDescent="0.3">
      <c r="E25105"/>
    </row>
    <row r="25106" spans="5:5" x14ac:dyDescent="0.3">
      <c r="E25106"/>
    </row>
    <row r="25107" spans="5:5" x14ac:dyDescent="0.3">
      <c r="E25107"/>
    </row>
    <row r="25108" spans="5:5" x14ac:dyDescent="0.3">
      <c r="E25108"/>
    </row>
    <row r="25109" spans="5:5" x14ac:dyDescent="0.3">
      <c r="E25109"/>
    </row>
    <row r="25110" spans="5:5" x14ac:dyDescent="0.3">
      <c r="E25110"/>
    </row>
    <row r="25111" spans="5:5" x14ac:dyDescent="0.3">
      <c r="E25111"/>
    </row>
    <row r="25112" spans="5:5" x14ac:dyDescent="0.3">
      <c r="E25112"/>
    </row>
    <row r="25113" spans="5:5" x14ac:dyDescent="0.3">
      <c r="E25113"/>
    </row>
    <row r="25114" spans="5:5" x14ac:dyDescent="0.3">
      <c r="E25114"/>
    </row>
    <row r="25115" spans="5:5" x14ac:dyDescent="0.3">
      <c r="E25115"/>
    </row>
    <row r="25116" spans="5:5" x14ac:dyDescent="0.3">
      <c r="E25116"/>
    </row>
    <row r="25117" spans="5:5" x14ac:dyDescent="0.3">
      <c r="E25117"/>
    </row>
    <row r="25118" spans="5:5" x14ac:dyDescent="0.3">
      <c r="E25118"/>
    </row>
    <row r="25119" spans="5:5" x14ac:dyDescent="0.3">
      <c r="E25119"/>
    </row>
    <row r="25120" spans="5:5" x14ac:dyDescent="0.3">
      <c r="E25120"/>
    </row>
    <row r="25121" spans="5:5" x14ac:dyDescent="0.3">
      <c r="E25121"/>
    </row>
    <row r="25122" spans="5:5" x14ac:dyDescent="0.3">
      <c r="E25122"/>
    </row>
    <row r="25123" spans="5:5" x14ac:dyDescent="0.3">
      <c r="E25123"/>
    </row>
    <row r="25124" spans="5:5" x14ac:dyDescent="0.3">
      <c r="E25124"/>
    </row>
    <row r="25125" spans="5:5" x14ac:dyDescent="0.3">
      <c r="E25125"/>
    </row>
    <row r="25126" spans="5:5" x14ac:dyDescent="0.3">
      <c r="E25126"/>
    </row>
    <row r="25127" spans="5:5" x14ac:dyDescent="0.3">
      <c r="E25127"/>
    </row>
    <row r="25128" spans="5:5" x14ac:dyDescent="0.3">
      <c r="E25128"/>
    </row>
    <row r="25129" spans="5:5" x14ac:dyDescent="0.3">
      <c r="E25129"/>
    </row>
    <row r="25130" spans="5:5" x14ac:dyDescent="0.3">
      <c r="E25130"/>
    </row>
    <row r="25131" spans="5:5" x14ac:dyDescent="0.3">
      <c r="E25131"/>
    </row>
    <row r="25132" spans="5:5" x14ac:dyDescent="0.3">
      <c r="E25132"/>
    </row>
    <row r="25133" spans="5:5" x14ac:dyDescent="0.3">
      <c r="E25133"/>
    </row>
    <row r="25134" spans="5:5" x14ac:dyDescent="0.3">
      <c r="E25134"/>
    </row>
    <row r="25135" spans="5:5" x14ac:dyDescent="0.3">
      <c r="E25135"/>
    </row>
    <row r="25136" spans="5:5" x14ac:dyDescent="0.3">
      <c r="E25136"/>
    </row>
    <row r="25137" spans="5:5" x14ac:dyDescent="0.3">
      <c r="E25137"/>
    </row>
    <row r="25138" spans="5:5" x14ac:dyDescent="0.3">
      <c r="E25138"/>
    </row>
    <row r="25139" spans="5:5" x14ac:dyDescent="0.3">
      <c r="E25139"/>
    </row>
    <row r="25140" spans="5:5" x14ac:dyDescent="0.3">
      <c r="E25140"/>
    </row>
    <row r="25141" spans="5:5" x14ac:dyDescent="0.3">
      <c r="E25141"/>
    </row>
    <row r="25142" spans="5:5" x14ac:dyDescent="0.3">
      <c r="E25142"/>
    </row>
    <row r="25143" spans="5:5" x14ac:dyDescent="0.3">
      <c r="E25143"/>
    </row>
    <row r="25144" spans="5:5" x14ac:dyDescent="0.3">
      <c r="E25144"/>
    </row>
    <row r="25145" spans="5:5" x14ac:dyDescent="0.3">
      <c r="E25145"/>
    </row>
    <row r="25146" spans="5:5" x14ac:dyDescent="0.3">
      <c r="E25146"/>
    </row>
    <row r="25147" spans="5:5" x14ac:dyDescent="0.3">
      <c r="E25147"/>
    </row>
    <row r="25148" spans="5:5" x14ac:dyDescent="0.3">
      <c r="E25148"/>
    </row>
    <row r="25149" spans="5:5" x14ac:dyDescent="0.3">
      <c r="E25149"/>
    </row>
    <row r="25150" spans="5:5" x14ac:dyDescent="0.3">
      <c r="E25150"/>
    </row>
    <row r="25151" spans="5:5" x14ac:dyDescent="0.3">
      <c r="E25151"/>
    </row>
    <row r="25152" spans="5:5" x14ac:dyDescent="0.3">
      <c r="E25152"/>
    </row>
    <row r="25153" spans="5:5" x14ac:dyDescent="0.3">
      <c r="E25153"/>
    </row>
    <row r="25154" spans="5:5" x14ac:dyDescent="0.3">
      <c r="E25154"/>
    </row>
    <row r="25155" spans="5:5" x14ac:dyDescent="0.3">
      <c r="E25155"/>
    </row>
    <row r="25156" spans="5:5" x14ac:dyDescent="0.3">
      <c r="E25156"/>
    </row>
    <row r="25157" spans="5:5" x14ac:dyDescent="0.3">
      <c r="E25157"/>
    </row>
    <row r="25158" spans="5:5" x14ac:dyDescent="0.3">
      <c r="E25158"/>
    </row>
    <row r="25159" spans="5:5" x14ac:dyDescent="0.3">
      <c r="E25159"/>
    </row>
    <row r="25160" spans="5:5" x14ac:dyDescent="0.3">
      <c r="E25160"/>
    </row>
    <row r="25161" spans="5:5" x14ac:dyDescent="0.3">
      <c r="E25161"/>
    </row>
    <row r="25162" spans="5:5" x14ac:dyDescent="0.3">
      <c r="E25162"/>
    </row>
    <row r="25163" spans="5:5" x14ac:dyDescent="0.3">
      <c r="E25163"/>
    </row>
    <row r="25164" spans="5:5" x14ac:dyDescent="0.3">
      <c r="E25164"/>
    </row>
    <row r="25165" spans="5:5" x14ac:dyDescent="0.3">
      <c r="E25165"/>
    </row>
    <row r="25166" spans="5:5" x14ac:dyDescent="0.3">
      <c r="E25166"/>
    </row>
    <row r="25167" spans="5:5" x14ac:dyDescent="0.3">
      <c r="E25167"/>
    </row>
    <row r="25168" spans="5:5" x14ac:dyDescent="0.3">
      <c r="E25168"/>
    </row>
    <row r="25169" spans="5:5" x14ac:dyDescent="0.3">
      <c r="E25169"/>
    </row>
    <row r="25170" spans="5:5" x14ac:dyDescent="0.3">
      <c r="E25170"/>
    </row>
    <row r="25171" spans="5:5" x14ac:dyDescent="0.3">
      <c r="E25171"/>
    </row>
    <row r="25172" spans="5:5" x14ac:dyDescent="0.3">
      <c r="E25172"/>
    </row>
    <row r="25173" spans="5:5" x14ac:dyDescent="0.3">
      <c r="E25173"/>
    </row>
    <row r="25174" spans="5:5" x14ac:dyDescent="0.3">
      <c r="E25174"/>
    </row>
    <row r="25175" spans="5:5" x14ac:dyDescent="0.3">
      <c r="E25175"/>
    </row>
    <row r="25176" spans="5:5" x14ac:dyDescent="0.3">
      <c r="E25176"/>
    </row>
    <row r="25177" spans="5:5" x14ac:dyDescent="0.3">
      <c r="E25177"/>
    </row>
    <row r="25178" spans="5:5" x14ac:dyDescent="0.3">
      <c r="E25178"/>
    </row>
    <row r="25179" spans="5:5" x14ac:dyDescent="0.3">
      <c r="E25179"/>
    </row>
    <row r="25180" spans="5:5" x14ac:dyDescent="0.3">
      <c r="E25180"/>
    </row>
    <row r="25181" spans="5:5" x14ac:dyDescent="0.3">
      <c r="E25181"/>
    </row>
    <row r="25182" spans="5:5" x14ac:dyDescent="0.3">
      <c r="E25182"/>
    </row>
    <row r="25183" spans="5:5" x14ac:dyDescent="0.3">
      <c r="E25183"/>
    </row>
    <row r="25184" spans="5:5" x14ac:dyDescent="0.3">
      <c r="E25184"/>
    </row>
    <row r="25185" spans="5:5" x14ac:dyDescent="0.3">
      <c r="E25185"/>
    </row>
    <row r="25186" spans="5:5" x14ac:dyDescent="0.3">
      <c r="E25186"/>
    </row>
    <row r="25187" spans="5:5" x14ac:dyDescent="0.3">
      <c r="E25187"/>
    </row>
    <row r="25188" spans="5:5" x14ac:dyDescent="0.3">
      <c r="E25188"/>
    </row>
    <row r="25189" spans="5:5" x14ac:dyDescent="0.3">
      <c r="E25189"/>
    </row>
    <row r="25190" spans="5:5" x14ac:dyDescent="0.3">
      <c r="E25190"/>
    </row>
    <row r="25191" spans="5:5" x14ac:dyDescent="0.3">
      <c r="E25191"/>
    </row>
    <row r="25192" spans="5:5" x14ac:dyDescent="0.3">
      <c r="E25192"/>
    </row>
    <row r="25193" spans="5:5" x14ac:dyDescent="0.3">
      <c r="E25193"/>
    </row>
    <row r="25194" spans="5:5" x14ac:dyDescent="0.3">
      <c r="E25194"/>
    </row>
    <row r="25195" spans="5:5" x14ac:dyDescent="0.3">
      <c r="E25195"/>
    </row>
    <row r="25196" spans="5:5" x14ac:dyDescent="0.3">
      <c r="E25196"/>
    </row>
    <row r="25197" spans="5:5" x14ac:dyDescent="0.3">
      <c r="E25197"/>
    </row>
    <row r="25198" spans="5:5" x14ac:dyDescent="0.3">
      <c r="E25198"/>
    </row>
    <row r="25199" spans="5:5" x14ac:dyDescent="0.3">
      <c r="E25199"/>
    </row>
    <row r="25200" spans="5:5" x14ac:dyDescent="0.3">
      <c r="E25200"/>
    </row>
    <row r="25201" spans="5:5" x14ac:dyDescent="0.3">
      <c r="E25201"/>
    </row>
    <row r="25202" spans="5:5" x14ac:dyDescent="0.3">
      <c r="E25202"/>
    </row>
    <row r="25203" spans="5:5" x14ac:dyDescent="0.3">
      <c r="E25203"/>
    </row>
    <row r="25204" spans="5:5" x14ac:dyDescent="0.3">
      <c r="E25204"/>
    </row>
    <row r="25205" spans="5:5" x14ac:dyDescent="0.3">
      <c r="E25205"/>
    </row>
    <row r="25206" spans="5:5" x14ac:dyDescent="0.3">
      <c r="E25206"/>
    </row>
    <row r="25207" spans="5:5" x14ac:dyDescent="0.3">
      <c r="E25207"/>
    </row>
    <row r="25208" spans="5:5" x14ac:dyDescent="0.3">
      <c r="E25208"/>
    </row>
    <row r="25209" spans="5:5" x14ac:dyDescent="0.3">
      <c r="E25209"/>
    </row>
    <row r="25210" spans="5:5" x14ac:dyDescent="0.3">
      <c r="E25210"/>
    </row>
    <row r="25211" spans="5:5" x14ac:dyDescent="0.3">
      <c r="E25211"/>
    </row>
    <row r="25212" spans="5:5" x14ac:dyDescent="0.3">
      <c r="E25212"/>
    </row>
    <row r="25213" spans="5:5" x14ac:dyDescent="0.3">
      <c r="E25213"/>
    </row>
    <row r="25214" spans="5:5" x14ac:dyDescent="0.3">
      <c r="E25214"/>
    </row>
    <row r="25215" spans="5:5" x14ac:dyDescent="0.3">
      <c r="E25215"/>
    </row>
    <row r="25216" spans="5:5" x14ac:dyDescent="0.3">
      <c r="E25216"/>
    </row>
    <row r="25217" spans="5:5" x14ac:dyDescent="0.3">
      <c r="E25217"/>
    </row>
    <row r="25218" spans="5:5" x14ac:dyDescent="0.3">
      <c r="E25218"/>
    </row>
    <row r="25219" spans="5:5" x14ac:dyDescent="0.3">
      <c r="E25219"/>
    </row>
    <row r="25220" spans="5:5" x14ac:dyDescent="0.3">
      <c r="E25220"/>
    </row>
    <row r="25221" spans="5:5" x14ac:dyDescent="0.3">
      <c r="E25221"/>
    </row>
    <row r="25222" spans="5:5" x14ac:dyDescent="0.3">
      <c r="E25222"/>
    </row>
    <row r="25223" spans="5:5" x14ac:dyDescent="0.3">
      <c r="E25223"/>
    </row>
    <row r="25224" spans="5:5" x14ac:dyDescent="0.3">
      <c r="E25224"/>
    </row>
    <row r="25225" spans="5:5" x14ac:dyDescent="0.3">
      <c r="E25225"/>
    </row>
    <row r="25226" spans="5:5" x14ac:dyDescent="0.3">
      <c r="E25226"/>
    </row>
    <row r="25227" spans="5:5" x14ac:dyDescent="0.3">
      <c r="E25227"/>
    </row>
    <row r="25228" spans="5:5" x14ac:dyDescent="0.3">
      <c r="E25228"/>
    </row>
    <row r="25229" spans="5:5" x14ac:dyDescent="0.3">
      <c r="E25229"/>
    </row>
    <row r="25230" spans="5:5" x14ac:dyDescent="0.3">
      <c r="E25230"/>
    </row>
    <row r="25231" spans="5:5" x14ac:dyDescent="0.3">
      <c r="E25231"/>
    </row>
    <row r="25232" spans="5:5" x14ac:dyDescent="0.3">
      <c r="E25232"/>
    </row>
    <row r="25233" spans="5:5" x14ac:dyDescent="0.3">
      <c r="E25233"/>
    </row>
    <row r="25234" spans="5:5" x14ac:dyDescent="0.3">
      <c r="E25234"/>
    </row>
    <row r="25235" spans="5:5" x14ac:dyDescent="0.3">
      <c r="E25235"/>
    </row>
    <row r="25236" spans="5:5" x14ac:dyDescent="0.3">
      <c r="E25236"/>
    </row>
    <row r="25237" spans="5:5" x14ac:dyDescent="0.3">
      <c r="E25237"/>
    </row>
    <row r="25238" spans="5:5" x14ac:dyDescent="0.3">
      <c r="E25238"/>
    </row>
    <row r="25239" spans="5:5" x14ac:dyDescent="0.3">
      <c r="E25239"/>
    </row>
    <row r="25240" spans="5:5" x14ac:dyDescent="0.3">
      <c r="E25240"/>
    </row>
    <row r="25241" spans="5:5" x14ac:dyDescent="0.3">
      <c r="E25241"/>
    </row>
    <row r="25242" spans="5:5" x14ac:dyDescent="0.3">
      <c r="E25242"/>
    </row>
    <row r="25243" spans="5:5" x14ac:dyDescent="0.3">
      <c r="E25243"/>
    </row>
    <row r="25244" spans="5:5" x14ac:dyDescent="0.3">
      <c r="E25244"/>
    </row>
    <row r="25245" spans="5:5" x14ac:dyDescent="0.3">
      <c r="E25245"/>
    </row>
    <row r="25246" spans="5:5" x14ac:dyDescent="0.3">
      <c r="E25246"/>
    </row>
    <row r="25247" spans="5:5" x14ac:dyDescent="0.3">
      <c r="E25247"/>
    </row>
    <row r="25248" spans="5:5" x14ac:dyDescent="0.3">
      <c r="E25248"/>
    </row>
    <row r="25249" spans="5:5" x14ac:dyDescent="0.3">
      <c r="E25249"/>
    </row>
    <row r="25250" spans="5:5" x14ac:dyDescent="0.3">
      <c r="E25250"/>
    </row>
    <row r="25251" spans="5:5" x14ac:dyDescent="0.3">
      <c r="E25251"/>
    </row>
    <row r="25252" spans="5:5" x14ac:dyDescent="0.3">
      <c r="E25252"/>
    </row>
    <row r="25253" spans="5:5" x14ac:dyDescent="0.3">
      <c r="E25253"/>
    </row>
    <row r="25254" spans="5:5" x14ac:dyDescent="0.3">
      <c r="E25254"/>
    </row>
    <row r="25255" spans="5:5" x14ac:dyDescent="0.3">
      <c r="E25255"/>
    </row>
    <row r="25256" spans="5:5" x14ac:dyDescent="0.3">
      <c r="E25256"/>
    </row>
    <row r="25257" spans="5:5" x14ac:dyDescent="0.3">
      <c r="E25257"/>
    </row>
    <row r="25258" spans="5:5" x14ac:dyDescent="0.3">
      <c r="E25258"/>
    </row>
    <row r="25259" spans="5:5" x14ac:dyDescent="0.3">
      <c r="E25259"/>
    </row>
    <row r="25260" spans="5:5" x14ac:dyDescent="0.3">
      <c r="E25260"/>
    </row>
    <row r="25261" spans="5:5" x14ac:dyDescent="0.3">
      <c r="E25261"/>
    </row>
    <row r="25262" spans="5:5" x14ac:dyDescent="0.3">
      <c r="E25262"/>
    </row>
    <row r="25263" spans="5:5" x14ac:dyDescent="0.3">
      <c r="E25263"/>
    </row>
    <row r="25264" spans="5:5" x14ac:dyDescent="0.3">
      <c r="E25264"/>
    </row>
    <row r="25265" spans="5:5" x14ac:dyDescent="0.3">
      <c r="E25265"/>
    </row>
    <row r="25266" spans="5:5" x14ac:dyDescent="0.3">
      <c r="E25266"/>
    </row>
    <row r="25267" spans="5:5" x14ac:dyDescent="0.3">
      <c r="E25267"/>
    </row>
    <row r="25268" spans="5:5" x14ac:dyDescent="0.3">
      <c r="E25268"/>
    </row>
    <row r="25269" spans="5:5" x14ac:dyDescent="0.3">
      <c r="E25269"/>
    </row>
    <row r="25270" spans="5:5" x14ac:dyDescent="0.3">
      <c r="E25270"/>
    </row>
    <row r="25271" spans="5:5" x14ac:dyDescent="0.3">
      <c r="E25271"/>
    </row>
    <row r="25272" spans="5:5" x14ac:dyDescent="0.3">
      <c r="E25272"/>
    </row>
    <row r="25273" spans="5:5" x14ac:dyDescent="0.3">
      <c r="E25273"/>
    </row>
    <row r="25274" spans="5:5" x14ac:dyDescent="0.3">
      <c r="E25274"/>
    </row>
    <row r="25275" spans="5:5" x14ac:dyDescent="0.3">
      <c r="E25275"/>
    </row>
    <row r="25276" spans="5:5" x14ac:dyDescent="0.3">
      <c r="E25276"/>
    </row>
    <row r="25277" spans="5:5" x14ac:dyDescent="0.3">
      <c r="E25277"/>
    </row>
    <row r="25278" spans="5:5" x14ac:dyDescent="0.3">
      <c r="E25278"/>
    </row>
    <row r="25279" spans="5:5" x14ac:dyDescent="0.3">
      <c r="E25279"/>
    </row>
    <row r="25280" spans="5:5" x14ac:dyDescent="0.3">
      <c r="E25280"/>
    </row>
    <row r="25281" spans="5:5" x14ac:dyDescent="0.3">
      <c r="E25281"/>
    </row>
    <row r="25282" spans="5:5" x14ac:dyDescent="0.3">
      <c r="E25282"/>
    </row>
    <row r="25283" spans="5:5" x14ac:dyDescent="0.3">
      <c r="E25283"/>
    </row>
    <row r="25284" spans="5:5" x14ac:dyDescent="0.3">
      <c r="E25284"/>
    </row>
    <row r="25285" spans="5:5" x14ac:dyDescent="0.3">
      <c r="E25285"/>
    </row>
    <row r="25286" spans="5:5" x14ac:dyDescent="0.3">
      <c r="E25286"/>
    </row>
    <row r="25287" spans="5:5" x14ac:dyDescent="0.3">
      <c r="E25287"/>
    </row>
    <row r="25288" spans="5:5" x14ac:dyDescent="0.3">
      <c r="E25288"/>
    </row>
    <row r="25289" spans="5:5" x14ac:dyDescent="0.3">
      <c r="E25289"/>
    </row>
    <row r="25290" spans="5:5" x14ac:dyDescent="0.3">
      <c r="E25290"/>
    </row>
    <row r="25291" spans="5:5" x14ac:dyDescent="0.3">
      <c r="E25291"/>
    </row>
    <row r="25292" spans="5:5" x14ac:dyDescent="0.3">
      <c r="E25292"/>
    </row>
    <row r="25293" spans="5:5" x14ac:dyDescent="0.3">
      <c r="E25293"/>
    </row>
    <row r="25294" spans="5:5" x14ac:dyDescent="0.3">
      <c r="E25294"/>
    </row>
    <row r="25295" spans="5:5" x14ac:dyDescent="0.3">
      <c r="E25295"/>
    </row>
    <row r="25296" spans="5:5" x14ac:dyDescent="0.3">
      <c r="E25296"/>
    </row>
    <row r="25297" spans="5:5" x14ac:dyDescent="0.3">
      <c r="E25297"/>
    </row>
    <row r="25298" spans="5:5" x14ac:dyDescent="0.3">
      <c r="E25298"/>
    </row>
    <row r="25299" spans="5:5" x14ac:dyDescent="0.3">
      <c r="E25299"/>
    </row>
    <row r="25300" spans="5:5" x14ac:dyDescent="0.3">
      <c r="E25300"/>
    </row>
    <row r="25301" spans="5:5" x14ac:dyDescent="0.3">
      <c r="E25301"/>
    </row>
    <row r="25302" spans="5:5" x14ac:dyDescent="0.3">
      <c r="E25302"/>
    </row>
    <row r="25303" spans="5:5" x14ac:dyDescent="0.3">
      <c r="E25303"/>
    </row>
    <row r="25304" spans="5:5" x14ac:dyDescent="0.3">
      <c r="E25304"/>
    </row>
    <row r="25305" spans="5:5" x14ac:dyDescent="0.3">
      <c r="E25305"/>
    </row>
    <row r="25306" spans="5:5" x14ac:dyDescent="0.3">
      <c r="E25306"/>
    </row>
    <row r="25307" spans="5:5" x14ac:dyDescent="0.3">
      <c r="E25307"/>
    </row>
    <row r="25308" spans="5:5" x14ac:dyDescent="0.3">
      <c r="E25308"/>
    </row>
    <row r="25309" spans="5:5" x14ac:dyDescent="0.3">
      <c r="E25309"/>
    </row>
    <row r="25310" spans="5:5" x14ac:dyDescent="0.3">
      <c r="E25310"/>
    </row>
    <row r="25311" spans="5:5" x14ac:dyDescent="0.3">
      <c r="E25311"/>
    </row>
    <row r="25312" spans="5:5" x14ac:dyDescent="0.3">
      <c r="E25312"/>
    </row>
    <row r="25313" spans="5:5" x14ac:dyDescent="0.3">
      <c r="E25313"/>
    </row>
    <row r="25314" spans="5:5" x14ac:dyDescent="0.3">
      <c r="E25314"/>
    </row>
    <row r="25315" spans="5:5" x14ac:dyDescent="0.3">
      <c r="E25315"/>
    </row>
    <row r="25316" spans="5:5" x14ac:dyDescent="0.3">
      <c r="E25316"/>
    </row>
    <row r="25317" spans="5:5" x14ac:dyDescent="0.3">
      <c r="E25317"/>
    </row>
    <row r="25318" spans="5:5" x14ac:dyDescent="0.3">
      <c r="E25318"/>
    </row>
    <row r="25319" spans="5:5" x14ac:dyDescent="0.3">
      <c r="E25319"/>
    </row>
    <row r="25320" spans="5:5" x14ac:dyDescent="0.3">
      <c r="E25320"/>
    </row>
    <row r="25321" spans="5:5" x14ac:dyDescent="0.3">
      <c r="E25321"/>
    </row>
    <row r="25322" spans="5:5" x14ac:dyDescent="0.3">
      <c r="E25322"/>
    </row>
    <row r="25323" spans="5:5" x14ac:dyDescent="0.3">
      <c r="E25323"/>
    </row>
    <row r="25324" spans="5:5" x14ac:dyDescent="0.3">
      <c r="E25324"/>
    </row>
    <row r="25325" spans="5:5" x14ac:dyDescent="0.3">
      <c r="E25325"/>
    </row>
    <row r="25326" spans="5:5" x14ac:dyDescent="0.3">
      <c r="E25326"/>
    </row>
    <row r="25327" spans="5:5" x14ac:dyDescent="0.3">
      <c r="E25327"/>
    </row>
    <row r="25328" spans="5:5" x14ac:dyDescent="0.3">
      <c r="E25328"/>
    </row>
    <row r="25329" spans="5:5" x14ac:dyDescent="0.3">
      <c r="E25329"/>
    </row>
    <row r="25330" spans="5:5" x14ac:dyDescent="0.3">
      <c r="E25330"/>
    </row>
    <row r="25331" spans="5:5" x14ac:dyDescent="0.3">
      <c r="E25331"/>
    </row>
    <row r="25332" spans="5:5" x14ac:dyDescent="0.3">
      <c r="E25332"/>
    </row>
    <row r="25333" spans="5:5" x14ac:dyDescent="0.3">
      <c r="E25333"/>
    </row>
    <row r="25334" spans="5:5" x14ac:dyDescent="0.3">
      <c r="E25334"/>
    </row>
    <row r="25335" spans="5:5" x14ac:dyDescent="0.3">
      <c r="E25335"/>
    </row>
    <row r="25336" spans="5:5" x14ac:dyDescent="0.3">
      <c r="E25336"/>
    </row>
    <row r="25337" spans="5:5" x14ac:dyDescent="0.3">
      <c r="E25337"/>
    </row>
    <row r="25338" spans="5:5" x14ac:dyDescent="0.3">
      <c r="E25338"/>
    </row>
    <row r="25339" spans="5:5" x14ac:dyDescent="0.3">
      <c r="E25339"/>
    </row>
    <row r="25340" spans="5:5" x14ac:dyDescent="0.3">
      <c r="E25340"/>
    </row>
    <row r="25341" spans="5:5" x14ac:dyDescent="0.3">
      <c r="E25341"/>
    </row>
    <row r="25342" spans="5:5" x14ac:dyDescent="0.3">
      <c r="E25342"/>
    </row>
    <row r="25343" spans="5:5" x14ac:dyDescent="0.3">
      <c r="E25343"/>
    </row>
    <row r="25344" spans="5:5" x14ac:dyDescent="0.3">
      <c r="E25344"/>
    </row>
    <row r="25345" spans="5:5" x14ac:dyDescent="0.3">
      <c r="E25345"/>
    </row>
    <row r="25346" spans="5:5" x14ac:dyDescent="0.3">
      <c r="E25346"/>
    </row>
    <row r="25347" spans="5:5" x14ac:dyDescent="0.3">
      <c r="E25347"/>
    </row>
    <row r="25348" spans="5:5" x14ac:dyDescent="0.3">
      <c r="E25348"/>
    </row>
    <row r="25349" spans="5:5" x14ac:dyDescent="0.3">
      <c r="E25349"/>
    </row>
    <row r="25350" spans="5:5" x14ac:dyDescent="0.3">
      <c r="E25350"/>
    </row>
    <row r="25351" spans="5:5" x14ac:dyDescent="0.3">
      <c r="E25351"/>
    </row>
    <row r="25352" spans="5:5" x14ac:dyDescent="0.3">
      <c r="E25352"/>
    </row>
    <row r="25353" spans="5:5" x14ac:dyDescent="0.3">
      <c r="E25353"/>
    </row>
    <row r="25354" spans="5:5" x14ac:dyDescent="0.3">
      <c r="E25354"/>
    </row>
    <row r="25355" spans="5:5" x14ac:dyDescent="0.3">
      <c r="E25355"/>
    </row>
    <row r="25356" spans="5:5" x14ac:dyDescent="0.3">
      <c r="E25356"/>
    </row>
    <row r="25357" spans="5:5" x14ac:dyDescent="0.3">
      <c r="E25357"/>
    </row>
    <row r="25358" spans="5:5" x14ac:dyDescent="0.3">
      <c r="E25358"/>
    </row>
    <row r="25359" spans="5:5" x14ac:dyDescent="0.3">
      <c r="E25359"/>
    </row>
    <row r="25360" spans="5:5" x14ac:dyDescent="0.3">
      <c r="E25360"/>
    </row>
    <row r="25361" spans="5:5" x14ac:dyDescent="0.3">
      <c r="E25361"/>
    </row>
    <row r="25362" spans="5:5" x14ac:dyDescent="0.3">
      <c r="E25362"/>
    </row>
    <row r="25363" spans="5:5" x14ac:dyDescent="0.3">
      <c r="E25363"/>
    </row>
    <row r="25364" spans="5:5" x14ac:dyDescent="0.3">
      <c r="E25364"/>
    </row>
    <row r="25365" spans="5:5" x14ac:dyDescent="0.3">
      <c r="E25365"/>
    </row>
    <row r="25366" spans="5:5" x14ac:dyDescent="0.3">
      <c r="E25366"/>
    </row>
    <row r="25367" spans="5:5" x14ac:dyDescent="0.3">
      <c r="E25367"/>
    </row>
    <row r="25368" spans="5:5" x14ac:dyDescent="0.3">
      <c r="E25368"/>
    </row>
    <row r="25369" spans="5:5" x14ac:dyDescent="0.3">
      <c r="E25369"/>
    </row>
    <row r="25370" spans="5:5" x14ac:dyDescent="0.3">
      <c r="E25370"/>
    </row>
    <row r="25371" spans="5:5" x14ac:dyDescent="0.3">
      <c r="E25371"/>
    </row>
    <row r="25372" spans="5:5" x14ac:dyDescent="0.3">
      <c r="E25372"/>
    </row>
    <row r="25373" spans="5:5" x14ac:dyDescent="0.3">
      <c r="E25373"/>
    </row>
    <row r="25374" spans="5:5" x14ac:dyDescent="0.3">
      <c r="E25374"/>
    </row>
    <row r="25375" spans="5:5" x14ac:dyDescent="0.3">
      <c r="E25375"/>
    </row>
    <row r="25376" spans="5:5" x14ac:dyDescent="0.3">
      <c r="E25376"/>
    </row>
    <row r="25377" spans="5:5" x14ac:dyDescent="0.3">
      <c r="E25377"/>
    </row>
    <row r="25378" spans="5:5" x14ac:dyDescent="0.3">
      <c r="E25378"/>
    </row>
    <row r="25379" spans="5:5" x14ac:dyDescent="0.3">
      <c r="E25379"/>
    </row>
    <row r="25380" spans="5:5" x14ac:dyDescent="0.3">
      <c r="E25380"/>
    </row>
    <row r="25381" spans="5:5" x14ac:dyDescent="0.3">
      <c r="E25381"/>
    </row>
    <row r="25382" spans="5:5" x14ac:dyDescent="0.3">
      <c r="E25382"/>
    </row>
    <row r="25383" spans="5:5" x14ac:dyDescent="0.3">
      <c r="E25383"/>
    </row>
    <row r="25384" spans="5:5" x14ac:dyDescent="0.3">
      <c r="E25384"/>
    </row>
    <row r="25385" spans="5:5" x14ac:dyDescent="0.3">
      <c r="E25385"/>
    </row>
    <row r="25386" spans="5:5" x14ac:dyDescent="0.3">
      <c r="E25386"/>
    </row>
    <row r="25387" spans="5:5" x14ac:dyDescent="0.3">
      <c r="E25387"/>
    </row>
    <row r="25388" spans="5:5" x14ac:dyDescent="0.3">
      <c r="E25388"/>
    </row>
    <row r="25389" spans="5:5" x14ac:dyDescent="0.3">
      <c r="E25389"/>
    </row>
    <row r="25390" spans="5:5" x14ac:dyDescent="0.3">
      <c r="E25390"/>
    </row>
    <row r="25391" spans="5:5" x14ac:dyDescent="0.3">
      <c r="E25391"/>
    </row>
    <row r="25392" spans="5:5" x14ac:dyDescent="0.3">
      <c r="E25392"/>
    </row>
    <row r="25393" spans="5:5" x14ac:dyDescent="0.3">
      <c r="E25393"/>
    </row>
    <row r="25394" spans="5:5" x14ac:dyDescent="0.3">
      <c r="E25394"/>
    </row>
    <row r="25395" spans="5:5" x14ac:dyDescent="0.3">
      <c r="E25395"/>
    </row>
    <row r="25396" spans="5:5" x14ac:dyDescent="0.3">
      <c r="E25396"/>
    </row>
    <row r="25397" spans="5:5" x14ac:dyDescent="0.3">
      <c r="E25397"/>
    </row>
    <row r="25398" spans="5:5" x14ac:dyDescent="0.3">
      <c r="E25398"/>
    </row>
    <row r="25399" spans="5:5" x14ac:dyDescent="0.3">
      <c r="E25399"/>
    </row>
    <row r="25400" spans="5:5" x14ac:dyDescent="0.3">
      <c r="E25400"/>
    </row>
    <row r="25401" spans="5:5" x14ac:dyDescent="0.3">
      <c r="E25401"/>
    </row>
    <row r="25402" spans="5:5" x14ac:dyDescent="0.3">
      <c r="E25402"/>
    </row>
    <row r="25403" spans="5:5" x14ac:dyDescent="0.3">
      <c r="E25403"/>
    </row>
    <row r="25404" spans="5:5" x14ac:dyDescent="0.3">
      <c r="E25404"/>
    </row>
    <row r="25405" spans="5:5" x14ac:dyDescent="0.3">
      <c r="E25405"/>
    </row>
    <row r="25406" spans="5:5" x14ac:dyDescent="0.3">
      <c r="E25406"/>
    </row>
    <row r="25407" spans="5:5" x14ac:dyDescent="0.3">
      <c r="E25407"/>
    </row>
    <row r="25408" spans="5:5" x14ac:dyDescent="0.3">
      <c r="E25408"/>
    </row>
    <row r="25409" spans="5:5" x14ac:dyDescent="0.3">
      <c r="E25409"/>
    </row>
    <row r="25410" spans="5:5" x14ac:dyDescent="0.3">
      <c r="E25410"/>
    </row>
    <row r="25411" spans="5:5" x14ac:dyDescent="0.3">
      <c r="E25411"/>
    </row>
    <row r="25412" spans="5:5" x14ac:dyDescent="0.3">
      <c r="E25412"/>
    </row>
    <row r="25413" spans="5:5" x14ac:dyDescent="0.3">
      <c r="E25413"/>
    </row>
    <row r="25414" spans="5:5" x14ac:dyDescent="0.3">
      <c r="E25414"/>
    </row>
    <row r="25415" spans="5:5" x14ac:dyDescent="0.3">
      <c r="E25415"/>
    </row>
    <row r="25416" spans="5:5" x14ac:dyDescent="0.3">
      <c r="E25416"/>
    </row>
    <row r="25417" spans="5:5" x14ac:dyDescent="0.3">
      <c r="E25417"/>
    </row>
    <row r="25418" spans="5:5" x14ac:dyDescent="0.3">
      <c r="E25418"/>
    </row>
    <row r="25419" spans="5:5" x14ac:dyDescent="0.3">
      <c r="E25419"/>
    </row>
    <row r="25420" spans="5:5" x14ac:dyDescent="0.3">
      <c r="E25420"/>
    </row>
    <row r="25421" spans="5:5" x14ac:dyDescent="0.3">
      <c r="E25421"/>
    </row>
    <row r="25422" spans="5:5" x14ac:dyDescent="0.3">
      <c r="E25422"/>
    </row>
    <row r="25423" spans="5:5" x14ac:dyDescent="0.3">
      <c r="E25423"/>
    </row>
    <row r="25424" spans="5:5" x14ac:dyDescent="0.3">
      <c r="E25424"/>
    </row>
    <row r="25425" spans="5:5" x14ac:dyDescent="0.3">
      <c r="E25425"/>
    </row>
    <row r="25426" spans="5:5" x14ac:dyDescent="0.3">
      <c r="E25426"/>
    </row>
    <row r="25427" spans="5:5" x14ac:dyDescent="0.3">
      <c r="E25427"/>
    </row>
    <row r="25428" spans="5:5" x14ac:dyDescent="0.3">
      <c r="E25428"/>
    </row>
    <row r="25429" spans="5:5" x14ac:dyDescent="0.3">
      <c r="E25429"/>
    </row>
    <row r="25430" spans="5:5" x14ac:dyDescent="0.3">
      <c r="E25430"/>
    </row>
    <row r="25431" spans="5:5" x14ac:dyDescent="0.3">
      <c r="E25431"/>
    </row>
    <row r="25432" spans="5:5" x14ac:dyDescent="0.3">
      <c r="E25432"/>
    </row>
    <row r="25433" spans="5:5" x14ac:dyDescent="0.3">
      <c r="E25433"/>
    </row>
    <row r="25434" spans="5:5" x14ac:dyDescent="0.3">
      <c r="E25434"/>
    </row>
    <row r="25435" spans="5:5" x14ac:dyDescent="0.3">
      <c r="E25435"/>
    </row>
    <row r="25436" spans="5:5" x14ac:dyDescent="0.3">
      <c r="E25436"/>
    </row>
    <row r="25437" spans="5:5" x14ac:dyDescent="0.3">
      <c r="E25437"/>
    </row>
    <row r="25438" spans="5:5" x14ac:dyDescent="0.3">
      <c r="E25438"/>
    </row>
    <row r="25439" spans="5:5" x14ac:dyDescent="0.3">
      <c r="E25439"/>
    </row>
    <row r="25440" spans="5:5" x14ac:dyDescent="0.3">
      <c r="E25440"/>
    </row>
    <row r="25441" spans="5:5" x14ac:dyDescent="0.3">
      <c r="E25441"/>
    </row>
    <row r="25442" spans="5:5" x14ac:dyDescent="0.3">
      <c r="E25442"/>
    </row>
    <row r="25443" spans="5:5" x14ac:dyDescent="0.3">
      <c r="E25443"/>
    </row>
    <row r="25444" spans="5:5" x14ac:dyDescent="0.3">
      <c r="E25444"/>
    </row>
    <row r="25445" spans="5:5" x14ac:dyDescent="0.3">
      <c r="E25445"/>
    </row>
    <row r="25446" spans="5:5" x14ac:dyDescent="0.3">
      <c r="E25446"/>
    </row>
    <row r="25447" spans="5:5" x14ac:dyDescent="0.3">
      <c r="E25447"/>
    </row>
    <row r="25448" spans="5:5" x14ac:dyDescent="0.3">
      <c r="E25448"/>
    </row>
    <row r="25449" spans="5:5" x14ac:dyDescent="0.3">
      <c r="E25449"/>
    </row>
    <row r="25450" spans="5:5" x14ac:dyDescent="0.3">
      <c r="E25450"/>
    </row>
    <row r="25451" spans="5:5" x14ac:dyDescent="0.3">
      <c r="E25451"/>
    </row>
    <row r="25452" spans="5:5" x14ac:dyDescent="0.3">
      <c r="E25452"/>
    </row>
    <row r="25453" spans="5:5" x14ac:dyDescent="0.3">
      <c r="E25453"/>
    </row>
    <row r="25454" spans="5:5" x14ac:dyDescent="0.3">
      <c r="E25454"/>
    </row>
    <row r="25455" spans="5:5" x14ac:dyDescent="0.3">
      <c r="E25455"/>
    </row>
    <row r="25456" spans="5:5" x14ac:dyDescent="0.3">
      <c r="E25456"/>
    </row>
    <row r="25457" spans="5:5" x14ac:dyDescent="0.3">
      <c r="E25457"/>
    </row>
    <row r="25458" spans="5:5" x14ac:dyDescent="0.3">
      <c r="E25458"/>
    </row>
    <row r="25459" spans="5:5" x14ac:dyDescent="0.3">
      <c r="E25459"/>
    </row>
    <row r="25460" spans="5:5" x14ac:dyDescent="0.3">
      <c r="E25460"/>
    </row>
    <row r="25461" spans="5:5" x14ac:dyDescent="0.3">
      <c r="E25461"/>
    </row>
    <row r="25462" spans="5:5" x14ac:dyDescent="0.3">
      <c r="E25462"/>
    </row>
    <row r="25463" spans="5:5" x14ac:dyDescent="0.3">
      <c r="E25463"/>
    </row>
    <row r="25464" spans="5:5" x14ac:dyDescent="0.3">
      <c r="E25464"/>
    </row>
    <row r="25465" spans="5:5" x14ac:dyDescent="0.3">
      <c r="E25465"/>
    </row>
    <row r="25466" spans="5:5" x14ac:dyDescent="0.3">
      <c r="E25466"/>
    </row>
    <row r="25467" spans="5:5" x14ac:dyDescent="0.3">
      <c r="E25467"/>
    </row>
    <row r="25468" spans="5:5" x14ac:dyDescent="0.3">
      <c r="E25468"/>
    </row>
    <row r="25469" spans="5:5" x14ac:dyDescent="0.3">
      <c r="E25469"/>
    </row>
    <row r="25470" spans="5:5" x14ac:dyDescent="0.3">
      <c r="E25470"/>
    </row>
    <row r="25471" spans="5:5" x14ac:dyDescent="0.3">
      <c r="E25471"/>
    </row>
    <row r="25472" spans="5:5" x14ac:dyDescent="0.3">
      <c r="E25472"/>
    </row>
    <row r="25473" spans="5:5" x14ac:dyDescent="0.3">
      <c r="E25473"/>
    </row>
    <row r="25474" spans="5:5" x14ac:dyDescent="0.3">
      <c r="E25474"/>
    </row>
    <row r="25475" spans="5:5" x14ac:dyDescent="0.3">
      <c r="E25475"/>
    </row>
    <row r="25476" spans="5:5" x14ac:dyDescent="0.3">
      <c r="E25476"/>
    </row>
    <row r="25477" spans="5:5" x14ac:dyDescent="0.3">
      <c r="E25477"/>
    </row>
    <row r="25478" spans="5:5" x14ac:dyDescent="0.3">
      <c r="E25478"/>
    </row>
    <row r="25479" spans="5:5" x14ac:dyDescent="0.3">
      <c r="E25479"/>
    </row>
    <row r="25480" spans="5:5" x14ac:dyDescent="0.3">
      <c r="E25480"/>
    </row>
    <row r="25481" spans="5:5" x14ac:dyDescent="0.3">
      <c r="E25481"/>
    </row>
    <row r="25482" spans="5:5" x14ac:dyDescent="0.3">
      <c r="E25482"/>
    </row>
    <row r="25483" spans="5:5" x14ac:dyDescent="0.3">
      <c r="E25483"/>
    </row>
    <row r="25484" spans="5:5" x14ac:dyDescent="0.3">
      <c r="E25484"/>
    </row>
    <row r="25485" spans="5:5" x14ac:dyDescent="0.3">
      <c r="E25485"/>
    </row>
    <row r="25486" spans="5:5" x14ac:dyDescent="0.3">
      <c r="E25486"/>
    </row>
    <row r="25487" spans="5:5" x14ac:dyDescent="0.3">
      <c r="E25487"/>
    </row>
    <row r="25488" spans="5:5" x14ac:dyDescent="0.3">
      <c r="E25488"/>
    </row>
    <row r="25489" spans="5:5" x14ac:dyDescent="0.3">
      <c r="E25489"/>
    </row>
    <row r="25490" spans="5:5" x14ac:dyDescent="0.3">
      <c r="E25490"/>
    </row>
    <row r="25491" spans="5:5" x14ac:dyDescent="0.3">
      <c r="E25491"/>
    </row>
    <row r="25492" spans="5:5" x14ac:dyDescent="0.3">
      <c r="E25492"/>
    </row>
    <row r="25493" spans="5:5" x14ac:dyDescent="0.3">
      <c r="E25493"/>
    </row>
    <row r="25494" spans="5:5" x14ac:dyDescent="0.3">
      <c r="E25494"/>
    </row>
    <row r="25495" spans="5:5" x14ac:dyDescent="0.3">
      <c r="E25495"/>
    </row>
    <row r="25496" spans="5:5" x14ac:dyDescent="0.3">
      <c r="E25496"/>
    </row>
    <row r="25497" spans="5:5" x14ac:dyDescent="0.3">
      <c r="E25497"/>
    </row>
    <row r="25498" spans="5:5" x14ac:dyDescent="0.3">
      <c r="E25498"/>
    </row>
    <row r="25499" spans="5:5" x14ac:dyDescent="0.3">
      <c r="E25499"/>
    </row>
    <row r="25500" spans="5:5" x14ac:dyDescent="0.3">
      <c r="E25500"/>
    </row>
    <row r="25501" spans="5:5" x14ac:dyDescent="0.3">
      <c r="E25501"/>
    </row>
    <row r="25502" spans="5:5" x14ac:dyDescent="0.3">
      <c r="E25502"/>
    </row>
    <row r="25503" spans="5:5" x14ac:dyDescent="0.3">
      <c r="E25503"/>
    </row>
    <row r="25504" spans="5:5" x14ac:dyDescent="0.3">
      <c r="E25504"/>
    </row>
    <row r="25505" spans="5:5" x14ac:dyDescent="0.3">
      <c r="E25505"/>
    </row>
    <row r="25506" spans="5:5" x14ac:dyDescent="0.3">
      <c r="E25506"/>
    </row>
    <row r="25507" spans="5:5" x14ac:dyDescent="0.3">
      <c r="E25507"/>
    </row>
    <row r="25508" spans="5:5" x14ac:dyDescent="0.3">
      <c r="E25508"/>
    </row>
    <row r="25509" spans="5:5" x14ac:dyDescent="0.3">
      <c r="E25509"/>
    </row>
    <row r="25510" spans="5:5" x14ac:dyDescent="0.3">
      <c r="E25510"/>
    </row>
    <row r="25511" spans="5:5" x14ac:dyDescent="0.3">
      <c r="E25511"/>
    </row>
    <row r="25512" spans="5:5" x14ac:dyDescent="0.3">
      <c r="E25512"/>
    </row>
    <row r="25513" spans="5:5" x14ac:dyDescent="0.3">
      <c r="E25513"/>
    </row>
    <row r="25514" spans="5:5" x14ac:dyDescent="0.3">
      <c r="E25514"/>
    </row>
    <row r="25515" spans="5:5" x14ac:dyDescent="0.3">
      <c r="E25515"/>
    </row>
    <row r="25516" spans="5:5" x14ac:dyDescent="0.3">
      <c r="E25516"/>
    </row>
    <row r="25517" spans="5:5" x14ac:dyDescent="0.3">
      <c r="E25517"/>
    </row>
    <row r="25518" spans="5:5" x14ac:dyDescent="0.3">
      <c r="E25518"/>
    </row>
    <row r="25519" spans="5:5" x14ac:dyDescent="0.3">
      <c r="E25519"/>
    </row>
    <row r="25520" spans="5:5" x14ac:dyDescent="0.3">
      <c r="E25520"/>
    </row>
    <row r="25521" spans="5:5" x14ac:dyDescent="0.3">
      <c r="E25521"/>
    </row>
    <row r="25522" spans="5:5" x14ac:dyDescent="0.3">
      <c r="E25522"/>
    </row>
    <row r="25523" spans="5:5" x14ac:dyDescent="0.3">
      <c r="E25523"/>
    </row>
    <row r="25524" spans="5:5" x14ac:dyDescent="0.3">
      <c r="E25524"/>
    </row>
    <row r="25525" spans="5:5" x14ac:dyDescent="0.3">
      <c r="E25525"/>
    </row>
    <row r="25526" spans="5:5" x14ac:dyDescent="0.3">
      <c r="E25526"/>
    </row>
    <row r="25527" spans="5:5" x14ac:dyDescent="0.3">
      <c r="E25527"/>
    </row>
    <row r="25528" spans="5:5" x14ac:dyDescent="0.3">
      <c r="E25528"/>
    </row>
    <row r="25529" spans="5:5" x14ac:dyDescent="0.3">
      <c r="E25529"/>
    </row>
    <row r="25530" spans="5:5" x14ac:dyDescent="0.3">
      <c r="E25530"/>
    </row>
    <row r="25531" spans="5:5" x14ac:dyDescent="0.3">
      <c r="E25531"/>
    </row>
    <row r="25532" spans="5:5" x14ac:dyDescent="0.3">
      <c r="E25532"/>
    </row>
    <row r="25533" spans="5:5" x14ac:dyDescent="0.3">
      <c r="E25533"/>
    </row>
    <row r="25534" spans="5:5" x14ac:dyDescent="0.3">
      <c r="E25534"/>
    </row>
    <row r="25535" spans="5:5" x14ac:dyDescent="0.3">
      <c r="E25535"/>
    </row>
    <row r="25536" spans="5:5" x14ac:dyDescent="0.3">
      <c r="E25536"/>
    </row>
    <row r="25537" spans="5:5" x14ac:dyDescent="0.3">
      <c r="E25537"/>
    </row>
    <row r="25538" spans="5:5" x14ac:dyDescent="0.3">
      <c r="E25538"/>
    </row>
    <row r="25539" spans="5:5" x14ac:dyDescent="0.3">
      <c r="E25539"/>
    </row>
    <row r="25540" spans="5:5" x14ac:dyDescent="0.3">
      <c r="E25540"/>
    </row>
    <row r="25541" spans="5:5" x14ac:dyDescent="0.3">
      <c r="E25541"/>
    </row>
    <row r="25542" spans="5:5" x14ac:dyDescent="0.3">
      <c r="E25542"/>
    </row>
    <row r="25543" spans="5:5" x14ac:dyDescent="0.3">
      <c r="E25543"/>
    </row>
    <row r="25544" spans="5:5" x14ac:dyDescent="0.3">
      <c r="E25544"/>
    </row>
    <row r="25545" spans="5:5" x14ac:dyDescent="0.3">
      <c r="E25545"/>
    </row>
    <row r="25546" spans="5:5" x14ac:dyDescent="0.3">
      <c r="E25546"/>
    </row>
    <row r="25547" spans="5:5" x14ac:dyDescent="0.3">
      <c r="E25547"/>
    </row>
    <row r="25548" spans="5:5" x14ac:dyDescent="0.3">
      <c r="E25548"/>
    </row>
    <row r="25549" spans="5:5" x14ac:dyDescent="0.3">
      <c r="E25549"/>
    </row>
    <row r="25550" spans="5:5" x14ac:dyDescent="0.3">
      <c r="E25550"/>
    </row>
    <row r="25551" spans="5:5" x14ac:dyDescent="0.3">
      <c r="E25551"/>
    </row>
    <row r="25552" spans="5:5" x14ac:dyDescent="0.3">
      <c r="E25552"/>
    </row>
    <row r="25553" spans="5:5" x14ac:dyDescent="0.3">
      <c r="E25553"/>
    </row>
    <row r="25554" spans="5:5" x14ac:dyDescent="0.3">
      <c r="E25554"/>
    </row>
    <row r="25555" spans="5:5" x14ac:dyDescent="0.3">
      <c r="E25555"/>
    </row>
    <row r="25556" spans="5:5" x14ac:dyDescent="0.3">
      <c r="E25556"/>
    </row>
    <row r="25557" spans="5:5" x14ac:dyDescent="0.3">
      <c r="E25557"/>
    </row>
    <row r="25558" spans="5:5" x14ac:dyDescent="0.3">
      <c r="E25558"/>
    </row>
    <row r="25559" spans="5:5" x14ac:dyDescent="0.3">
      <c r="E25559"/>
    </row>
    <row r="25560" spans="5:5" x14ac:dyDescent="0.3">
      <c r="E25560"/>
    </row>
    <row r="25561" spans="5:5" x14ac:dyDescent="0.3">
      <c r="E25561"/>
    </row>
    <row r="25562" spans="5:5" x14ac:dyDescent="0.3">
      <c r="E25562"/>
    </row>
    <row r="25563" spans="5:5" x14ac:dyDescent="0.3">
      <c r="E25563"/>
    </row>
    <row r="25564" spans="5:5" x14ac:dyDescent="0.3">
      <c r="E25564"/>
    </row>
    <row r="25565" spans="5:5" x14ac:dyDescent="0.3">
      <c r="E25565"/>
    </row>
    <row r="25566" spans="5:5" x14ac:dyDescent="0.3">
      <c r="E25566"/>
    </row>
    <row r="25567" spans="5:5" x14ac:dyDescent="0.3">
      <c r="E25567"/>
    </row>
    <row r="25568" spans="5:5" x14ac:dyDescent="0.3">
      <c r="E25568"/>
    </row>
    <row r="25569" spans="5:5" x14ac:dyDescent="0.3">
      <c r="E25569"/>
    </row>
    <row r="25570" spans="5:5" x14ac:dyDescent="0.3">
      <c r="E25570"/>
    </row>
    <row r="25571" spans="5:5" x14ac:dyDescent="0.3">
      <c r="E25571"/>
    </row>
    <row r="25572" spans="5:5" x14ac:dyDescent="0.3">
      <c r="E25572"/>
    </row>
    <row r="25573" spans="5:5" x14ac:dyDescent="0.3">
      <c r="E25573"/>
    </row>
    <row r="25574" spans="5:5" x14ac:dyDescent="0.3">
      <c r="E25574"/>
    </row>
    <row r="25575" spans="5:5" x14ac:dyDescent="0.3">
      <c r="E25575"/>
    </row>
    <row r="25576" spans="5:5" x14ac:dyDescent="0.3">
      <c r="E25576"/>
    </row>
    <row r="25577" spans="5:5" x14ac:dyDescent="0.3">
      <c r="E25577"/>
    </row>
    <row r="25578" spans="5:5" x14ac:dyDescent="0.3">
      <c r="E25578"/>
    </row>
    <row r="25579" spans="5:5" x14ac:dyDescent="0.3">
      <c r="E25579"/>
    </row>
    <row r="25580" spans="5:5" x14ac:dyDescent="0.3">
      <c r="E25580"/>
    </row>
    <row r="25581" spans="5:5" x14ac:dyDescent="0.3">
      <c r="E25581"/>
    </row>
    <row r="25582" spans="5:5" x14ac:dyDescent="0.3">
      <c r="E25582"/>
    </row>
    <row r="25583" spans="5:5" x14ac:dyDescent="0.3">
      <c r="E25583"/>
    </row>
    <row r="25584" spans="5:5" x14ac:dyDescent="0.3">
      <c r="E25584"/>
    </row>
    <row r="25585" spans="5:5" x14ac:dyDescent="0.3">
      <c r="E25585"/>
    </row>
    <row r="25586" spans="5:5" x14ac:dyDescent="0.3">
      <c r="E25586"/>
    </row>
    <row r="25587" spans="5:5" x14ac:dyDescent="0.3">
      <c r="E25587"/>
    </row>
    <row r="25588" spans="5:5" x14ac:dyDescent="0.3">
      <c r="E25588"/>
    </row>
    <row r="25589" spans="5:5" x14ac:dyDescent="0.3">
      <c r="E25589"/>
    </row>
    <row r="25590" spans="5:5" x14ac:dyDescent="0.3">
      <c r="E25590"/>
    </row>
    <row r="25591" spans="5:5" x14ac:dyDescent="0.3">
      <c r="E25591"/>
    </row>
    <row r="25592" spans="5:5" x14ac:dyDescent="0.3">
      <c r="E25592"/>
    </row>
    <row r="25593" spans="5:5" x14ac:dyDescent="0.3">
      <c r="E25593"/>
    </row>
    <row r="25594" spans="5:5" x14ac:dyDescent="0.3">
      <c r="E25594"/>
    </row>
    <row r="25595" spans="5:5" x14ac:dyDescent="0.3">
      <c r="E25595"/>
    </row>
    <row r="25596" spans="5:5" x14ac:dyDescent="0.3">
      <c r="E25596"/>
    </row>
    <row r="25597" spans="5:5" x14ac:dyDescent="0.3">
      <c r="E25597"/>
    </row>
    <row r="25598" spans="5:5" x14ac:dyDescent="0.3">
      <c r="E25598"/>
    </row>
    <row r="25599" spans="5:5" x14ac:dyDescent="0.3">
      <c r="E25599"/>
    </row>
    <row r="25600" spans="5:5" x14ac:dyDescent="0.3">
      <c r="E25600"/>
    </row>
    <row r="25601" spans="5:5" x14ac:dyDescent="0.3">
      <c r="E25601"/>
    </row>
    <row r="25602" spans="5:5" x14ac:dyDescent="0.3">
      <c r="E25602"/>
    </row>
    <row r="25603" spans="5:5" x14ac:dyDescent="0.3">
      <c r="E25603"/>
    </row>
    <row r="25604" spans="5:5" x14ac:dyDescent="0.3">
      <c r="E25604"/>
    </row>
    <row r="25605" spans="5:5" x14ac:dyDescent="0.3">
      <c r="E25605"/>
    </row>
    <row r="25606" spans="5:5" x14ac:dyDescent="0.3">
      <c r="E25606"/>
    </row>
    <row r="25607" spans="5:5" x14ac:dyDescent="0.3">
      <c r="E25607"/>
    </row>
    <row r="25608" spans="5:5" x14ac:dyDescent="0.3">
      <c r="E25608"/>
    </row>
    <row r="25609" spans="5:5" x14ac:dyDescent="0.3">
      <c r="E25609"/>
    </row>
    <row r="25610" spans="5:5" x14ac:dyDescent="0.3">
      <c r="E25610"/>
    </row>
    <row r="25611" spans="5:5" x14ac:dyDescent="0.3">
      <c r="E25611"/>
    </row>
    <row r="25612" spans="5:5" x14ac:dyDescent="0.3">
      <c r="E25612"/>
    </row>
    <row r="25613" spans="5:5" x14ac:dyDescent="0.3">
      <c r="E25613"/>
    </row>
    <row r="25614" spans="5:5" x14ac:dyDescent="0.3">
      <c r="E25614"/>
    </row>
    <row r="25615" spans="5:5" x14ac:dyDescent="0.3">
      <c r="E25615"/>
    </row>
    <row r="25616" spans="5:5" x14ac:dyDescent="0.3">
      <c r="E25616"/>
    </row>
    <row r="25617" spans="5:5" x14ac:dyDescent="0.3">
      <c r="E25617"/>
    </row>
    <row r="25618" spans="5:5" x14ac:dyDescent="0.3">
      <c r="E25618"/>
    </row>
    <row r="25619" spans="5:5" x14ac:dyDescent="0.3">
      <c r="E25619"/>
    </row>
    <row r="25620" spans="5:5" x14ac:dyDescent="0.3">
      <c r="E25620"/>
    </row>
    <row r="25621" spans="5:5" x14ac:dyDescent="0.3">
      <c r="E25621"/>
    </row>
    <row r="25622" spans="5:5" x14ac:dyDescent="0.3">
      <c r="E25622"/>
    </row>
    <row r="25623" spans="5:5" x14ac:dyDescent="0.3">
      <c r="E25623"/>
    </row>
    <row r="25624" spans="5:5" x14ac:dyDescent="0.3">
      <c r="E25624"/>
    </row>
    <row r="25625" spans="5:5" x14ac:dyDescent="0.3">
      <c r="E25625"/>
    </row>
    <row r="25626" spans="5:5" x14ac:dyDescent="0.3">
      <c r="E25626"/>
    </row>
    <row r="25627" spans="5:5" x14ac:dyDescent="0.3">
      <c r="E25627"/>
    </row>
    <row r="25628" spans="5:5" x14ac:dyDescent="0.3">
      <c r="E25628"/>
    </row>
    <row r="25629" spans="5:5" x14ac:dyDescent="0.3">
      <c r="E25629"/>
    </row>
    <row r="25630" spans="5:5" x14ac:dyDescent="0.3">
      <c r="E25630"/>
    </row>
    <row r="25631" spans="5:5" x14ac:dyDescent="0.3">
      <c r="E25631"/>
    </row>
    <row r="25632" spans="5:5" x14ac:dyDescent="0.3">
      <c r="E25632"/>
    </row>
    <row r="25633" spans="5:5" x14ac:dyDescent="0.3">
      <c r="E25633"/>
    </row>
    <row r="25634" spans="5:5" x14ac:dyDescent="0.3">
      <c r="E25634"/>
    </row>
    <row r="25635" spans="5:5" x14ac:dyDescent="0.3">
      <c r="E25635"/>
    </row>
    <row r="25636" spans="5:5" x14ac:dyDescent="0.3">
      <c r="E25636"/>
    </row>
    <row r="25637" spans="5:5" x14ac:dyDescent="0.3">
      <c r="E25637"/>
    </row>
    <row r="25638" spans="5:5" x14ac:dyDescent="0.3">
      <c r="E25638"/>
    </row>
    <row r="25639" spans="5:5" x14ac:dyDescent="0.3">
      <c r="E25639"/>
    </row>
    <row r="25640" spans="5:5" x14ac:dyDescent="0.3">
      <c r="E25640"/>
    </row>
    <row r="25641" spans="5:5" x14ac:dyDescent="0.3">
      <c r="E25641"/>
    </row>
    <row r="25642" spans="5:5" x14ac:dyDescent="0.3">
      <c r="E25642"/>
    </row>
    <row r="25643" spans="5:5" x14ac:dyDescent="0.3">
      <c r="E25643"/>
    </row>
    <row r="25644" spans="5:5" x14ac:dyDescent="0.3">
      <c r="E25644"/>
    </row>
    <row r="25645" spans="5:5" x14ac:dyDescent="0.3">
      <c r="E25645"/>
    </row>
    <row r="25646" spans="5:5" x14ac:dyDescent="0.3">
      <c r="E25646"/>
    </row>
    <row r="25647" spans="5:5" x14ac:dyDescent="0.3">
      <c r="E25647"/>
    </row>
    <row r="25648" spans="5:5" x14ac:dyDescent="0.3">
      <c r="E25648"/>
    </row>
    <row r="25649" spans="5:5" x14ac:dyDescent="0.3">
      <c r="E25649"/>
    </row>
    <row r="25650" spans="5:5" x14ac:dyDescent="0.3">
      <c r="E25650"/>
    </row>
    <row r="25651" spans="5:5" x14ac:dyDescent="0.3">
      <c r="E25651"/>
    </row>
    <row r="25652" spans="5:5" x14ac:dyDescent="0.3">
      <c r="E25652"/>
    </row>
    <row r="25653" spans="5:5" x14ac:dyDescent="0.3">
      <c r="E25653"/>
    </row>
    <row r="25654" spans="5:5" x14ac:dyDescent="0.3">
      <c r="E25654"/>
    </row>
    <row r="25655" spans="5:5" x14ac:dyDescent="0.3">
      <c r="E25655"/>
    </row>
    <row r="25656" spans="5:5" x14ac:dyDescent="0.3">
      <c r="E25656"/>
    </row>
    <row r="25657" spans="5:5" x14ac:dyDescent="0.3">
      <c r="E25657"/>
    </row>
    <row r="25658" spans="5:5" x14ac:dyDescent="0.3">
      <c r="E25658"/>
    </row>
    <row r="25659" spans="5:5" x14ac:dyDescent="0.3">
      <c r="E25659"/>
    </row>
    <row r="25660" spans="5:5" x14ac:dyDescent="0.3">
      <c r="E25660"/>
    </row>
    <row r="25661" spans="5:5" x14ac:dyDescent="0.3">
      <c r="E25661"/>
    </row>
    <row r="25662" spans="5:5" x14ac:dyDescent="0.3">
      <c r="E25662"/>
    </row>
    <row r="25663" spans="5:5" x14ac:dyDescent="0.3">
      <c r="E25663"/>
    </row>
    <row r="25664" spans="5:5" x14ac:dyDescent="0.3">
      <c r="E25664"/>
    </row>
    <row r="25665" spans="5:5" x14ac:dyDescent="0.3">
      <c r="E25665"/>
    </row>
    <row r="25666" spans="5:5" x14ac:dyDescent="0.3">
      <c r="E25666"/>
    </row>
    <row r="25667" spans="5:5" x14ac:dyDescent="0.3">
      <c r="E25667"/>
    </row>
    <row r="25668" spans="5:5" x14ac:dyDescent="0.3">
      <c r="E25668"/>
    </row>
    <row r="25669" spans="5:5" x14ac:dyDescent="0.3">
      <c r="E25669"/>
    </row>
    <row r="25670" spans="5:5" x14ac:dyDescent="0.3">
      <c r="E25670"/>
    </row>
    <row r="25671" spans="5:5" x14ac:dyDescent="0.3">
      <c r="E25671"/>
    </row>
    <row r="25672" spans="5:5" x14ac:dyDescent="0.3">
      <c r="E25672"/>
    </row>
    <row r="25673" spans="5:5" x14ac:dyDescent="0.3">
      <c r="E25673"/>
    </row>
    <row r="25674" spans="5:5" x14ac:dyDescent="0.3">
      <c r="E25674"/>
    </row>
    <row r="25675" spans="5:5" x14ac:dyDescent="0.3">
      <c r="E25675"/>
    </row>
    <row r="25676" spans="5:5" x14ac:dyDescent="0.3">
      <c r="E25676"/>
    </row>
    <row r="25677" spans="5:5" x14ac:dyDescent="0.3">
      <c r="E25677"/>
    </row>
    <row r="25678" spans="5:5" x14ac:dyDescent="0.3">
      <c r="E25678"/>
    </row>
    <row r="25679" spans="5:5" x14ac:dyDescent="0.3">
      <c r="E25679"/>
    </row>
    <row r="25680" spans="5:5" x14ac:dyDescent="0.3">
      <c r="E25680"/>
    </row>
    <row r="25681" spans="5:5" x14ac:dyDescent="0.3">
      <c r="E25681"/>
    </row>
    <row r="25682" spans="5:5" x14ac:dyDescent="0.3">
      <c r="E25682"/>
    </row>
    <row r="25683" spans="5:5" x14ac:dyDescent="0.3">
      <c r="E25683"/>
    </row>
    <row r="25684" spans="5:5" x14ac:dyDescent="0.3">
      <c r="E25684"/>
    </row>
    <row r="25685" spans="5:5" x14ac:dyDescent="0.3">
      <c r="E25685"/>
    </row>
    <row r="25686" spans="5:5" x14ac:dyDescent="0.3">
      <c r="E25686"/>
    </row>
    <row r="25687" spans="5:5" x14ac:dyDescent="0.3">
      <c r="E25687"/>
    </row>
    <row r="25688" spans="5:5" x14ac:dyDescent="0.3">
      <c r="E25688"/>
    </row>
    <row r="25689" spans="5:5" x14ac:dyDescent="0.3">
      <c r="E25689"/>
    </row>
    <row r="25690" spans="5:5" x14ac:dyDescent="0.3">
      <c r="E25690"/>
    </row>
    <row r="25691" spans="5:5" x14ac:dyDescent="0.3">
      <c r="E25691"/>
    </row>
    <row r="25692" spans="5:5" x14ac:dyDescent="0.3">
      <c r="E25692"/>
    </row>
    <row r="25693" spans="5:5" x14ac:dyDescent="0.3">
      <c r="E25693"/>
    </row>
    <row r="25694" spans="5:5" x14ac:dyDescent="0.3">
      <c r="E25694"/>
    </row>
    <row r="25695" spans="5:5" x14ac:dyDescent="0.3">
      <c r="E25695"/>
    </row>
    <row r="25696" spans="5:5" x14ac:dyDescent="0.3">
      <c r="E25696"/>
    </row>
    <row r="25697" spans="5:5" x14ac:dyDescent="0.3">
      <c r="E25697"/>
    </row>
    <row r="25698" spans="5:5" x14ac:dyDescent="0.3">
      <c r="E25698"/>
    </row>
    <row r="25699" spans="5:5" x14ac:dyDescent="0.3">
      <c r="E25699"/>
    </row>
    <row r="25700" spans="5:5" x14ac:dyDescent="0.3">
      <c r="E25700"/>
    </row>
    <row r="25701" spans="5:5" x14ac:dyDescent="0.3">
      <c r="E25701"/>
    </row>
    <row r="25702" spans="5:5" x14ac:dyDescent="0.3">
      <c r="E25702"/>
    </row>
    <row r="25703" spans="5:5" x14ac:dyDescent="0.3">
      <c r="E25703"/>
    </row>
    <row r="25704" spans="5:5" x14ac:dyDescent="0.3">
      <c r="E25704"/>
    </row>
    <row r="25705" spans="5:5" x14ac:dyDescent="0.3">
      <c r="E25705"/>
    </row>
    <row r="25706" spans="5:5" x14ac:dyDescent="0.3">
      <c r="E25706"/>
    </row>
    <row r="25707" spans="5:5" x14ac:dyDescent="0.3">
      <c r="E25707"/>
    </row>
    <row r="25708" spans="5:5" x14ac:dyDescent="0.3">
      <c r="E25708"/>
    </row>
    <row r="25709" spans="5:5" x14ac:dyDescent="0.3">
      <c r="E25709"/>
    </row>
    <row r="25710" spans="5:5" x14ac:dyDescent="0.3">
      <c r="E25710"/>
    </row>
    <row r="25711" spans="5:5" x14ac:dyDescent="0.3">
      <c r="E25711"/>
    </row>
    <row r="25712" spans="5:5" x14ac:dyDescent="0.3">
      <c r="E25712"/>
    </row>
    <row r="25713" spans="5:5" x14ac:dyDescent="0.3">
      <c r="E25713"/>
    </row>
    <row r="25714" spans="5:5" x14ac:dyDescent="0.3">
      <c r="E25714"/>
    </row>
    <row r="25715" spans="5:5" x14ac:dyDescent="0.3">
      <c r="E25715"/>
    </row>
    <row r="25716" spans="5:5" x14ac:dyDescent="0.3">
      <c r="E25716"/>
    </row>
    <row r="25717" spans="5:5" x14ac:dyDescent="0.3">
      <c r="E25717"/>
    </row>
    <row r="25718" spans="5:5" x14ac:dyDescent="0.3">
      <c r="E25718"/>
    </row>
    <row r="25719" spans="5:5" x14ac:dyDescent="0.3">
      <c r="E25719"/>
    </row>
    <row r="25720" spans="5:5" x14ac:dyDescent="0.3">
      <c r="E25720"/>
    </row>
    <row r="25721" spans="5:5" x14ac:dyDescent="0.3">
      <c r="E25721"/>
    </row>
    <row r="25722" spans="5:5" x14ac:dyDescent="0.3">
      <c r="E25722"/>
    </row>
    <row r="25723" spans="5:5" x14ac:dyDescent="0.3">
      <c r="E25723"/>
    </row>
    <row r="25724" spans="5:5" x14ac:dyDescent="0.3">
      <c r="E25724"/>
    </row>
    <row r="25725" spans="5:5" x14ac:dyDescent="0.3">
      <c r="E25725"/>
    </row>
    <row r="25726" spans="5:5" x14ac:dyDescent="0.3">
      <c r="E25726"/>
    </row>
    <row r="25727" spans="5:5" x14ac:dyDescent="0.3">
      <c r="E25727"/>
    </row>
    <row r="25728" spans="5:5" x14ac:dyDescent="0.3">
      <c r="E25728"/>
    </row>
    <row r="25729" spans="5:5" x14ac:dyDescent="0.3">
      <c r="E25729"/>
    </row>
    <row r="25730" spans="5:5" x14ac:dyDescent="0.3">
      <c r="E25730"/>
    </row>
    <row r="25731" spans="5:5" x14ac:dyDescent="0.3">
      <c r="E25731"/>
    </row>
    <row r="25732" spans="5:5" x14ac:dyDescent="0.3">
      <c r="E25732"/>
    </row>
    <row r="25733" spans="5:5" x14ac:dyDescent="0.3">
      <c r="E25733"/>
    </row>
    <row r="25734" spans="5:5" x14ac:dyDescent="0.3">
      <c r="E25734"/>
    </row>
    <row r="25735" spans="5:5" x14ac:dyDescent="0.3">
      <c r="E25735"/>
    </row>
    <row r="25736" spans="5:5" x14ac:dyDescent="0.3">
      <c r="E25736"/>
    </row>
    <row r="25737" spans="5:5" x14ac:dyDescent="0.3">
      <c r="E25737"/>
    </row>
    <row r="25738" spans="5:5" x14ac:dyDescent="0.3">
      <c r="E25738"/>
    </row>
    <row r="25739" spans="5:5" x14ac:dyDescent="0.3">
      <c r="E25739"/>
    </row>
    <row r="25740" spans="5:5" x14ac:dyDescent="0.3">
      <c r="E25740"/>
    </row>
    <row r="25741" spans="5:5" x14ac:dyDescent="0.3">
      <c r="E25741"/>
    </row>
    <row r="25742" spans="5:5" x14ac:dyDescent="0.3">
      <c r="E25742"/>
    </row>
    <row r="25743" spans="5:5" x14ac:dyDescent="0.3">
      <c r="E25743"/>
    </row>
    <row r="25744" spans="5:5" x14ac:dyDescent="0.3">
      <c r="E25744"/>
    </row>
    <row r="25745" spans="5:5" x14ac:dyDescent="0.3">
      <c r="E25745"/>
    </row>
    <row r="25746" spans="5:5" x14ac:dyDescent="0.3">
      <c r="E25746"/>
    </row>
    <row r="25747" spans="5:5" x14ac:dyDescent="0.3">
      <c r="E25747"/>
    </row>
    <row r="25748" spans="5:5" x14ac:dyDescent="0.3">
      <c r="E25748"/>
    </row>
    <row r="25749" spans="5:5" x14ac:dyDescent="0.3">
      <c r="E25749"/>
    </row>
    <row r="25750" spans="5:5" x14ac:dyDescent="0.3">
      <c r="E25750"/>
    </row>
    <row r="25751" spans="5:5" x14ac:dyDescent="0.3">
      <c r="E25751"/>
    </row>
    <row r="25752" spans="5:5" x14ac:dyDescent="0.3">
      <c r="E25752"/>
    </row>
    <row r="25753" spans="5:5" x14ac:dyDescent="0.3">
      <c r="E25753"/>
    </row>
    <row r="25754" spans="5:5" x14ac:dyDescent="0.3">
      <c r="E25754"/>
    </row>
    <row r="25755" spans="5:5" x14ac:dyDescent="0.3">
      <c r="E25755"/>
    </row>
    <row r="25756" spans="5:5" x14ac:dyDescent="0.3">
      <c r="E25756"/>
    </row>
    <row r="25757" spans="5:5" x14ac:dyDescent="0.3">
      <c r="E25757"/>
    </row>
    <row r="25758" spans="5:5" x14ac:dyDescent="0.3">
      <c r="E25758"/>
    </row>
    <row r="25759" spans="5:5" x14ac:dyDescent="0.3">
      <c r="E25759"/>
    </row>
    <row r="25760" spans="5:5" x14ac:dyDescent="0.3">
      <c r="E25760"/>
    </row>
    <row r="25761" spans="5:5" x14ac:dyDescent="0.3">
      <c r="E25761"/>
    </row>
    <row r="25762" spans="5:5" x14ac:dyDescent="0.3">
      <c r="E25762"/>
    </row>
    <row r="25763" spans="5:5" x14ac:dyDescent="0.3">
      <c r="E25763"/>
    </row>
    <row r="25764" spans="5:5" x14ac:dyDescent="0.3">
      <c r="E25764"/>
    </row>
    <row r="25765" spans="5:5" x14ac:dyDescent="0.3">
      <c r="E25765"/>
    </row>
    <row r="25766" spans="5:5" x14ac:dyDescent="0.3">
      <c r="E25766"/>
    </row>
    <row r="25767" spans="5:5" x14ac:dyDescent="0.3">
      <c r="E25767"/>
    </row>
    <row r="25768" spans="5:5" x14ac:dyDescent="0.3">
      <c r="E25768"/>
    </row>
    <row r="25769" spans="5:5" x14ac:dyDescent="0.3">
      <c r="E25769"/>
    </row>
    <row r="25770" spans="5:5" x14ac:dyDescent="0.3">
      <c r="E25770"/>
    </row>
    <row r="25771" spans="5:5" x14ac:dyDescent="0.3">
      <c r="E25771"/>
    </row>
    <row r="25772" spans="5:5" x14ac:dyDescent="0.3">
      <c r="E25772"/>
    </row>
    <row r="25773" spans="5:5" x14ac:dyDescent="0.3">
      <c r="E25773"/>
    </row>
    <row r="25774" spans="5:5" x14ac:dyDescent="0.3">
      <c r="E25774"/>
    </row>
    <row r="25775" spans="5:5" x14ac:dyDescent="0.3">
      <c r="E25775"/>
    </row>
    <row r="25776" spans="5:5" x14ac:dyDescent="0.3">
      <c r="E25776"/>
    </row>
    <row r="25777" spans="5:5" x14ac:dyDescent="0.3">
      <c r="E25777"/>
    </row>
    <row r="25778" spans="5:5" x14ac:dyDescent="0.3">
      <c r="E25778"/>
    </row>
    <row r="25779" spans="5:5" x14ac:dyDescent="0.3">
      <c r="E25779"/>
    </row>
    <row r="25780" spans="5:5" x14ac:dyDescent="0.3">
      <c r="E25780"/>
    </row>
    <row r="25781" spans="5:5" x14ac:dyDescent="0.3">
      <c r="E25781"/>
    </row>
    <row r="25782" spans="5:5" x14ac:dyDescent="0.3">
      <c r="E25782"/>
    </row>
    <row r="25783" spans="5:5" x14ac:dyDescent="0.3">
      <c r="E25783"/>
    </row>
    <row r="25784" spans="5:5" x14ac:dyDescent="0.3">
      <c r="E25784"/>
    </row>
    <row r="25785" spans="5:5" x14ac:dyDescent="0.3">
      <c r="E25785"/>
    </row>
    <row r="25786" spans="5:5" x14ac:dyDescent="0.3">
      <c r="E25786"/>
    </row>
    <row r="25787" spans="5:5" x14ac:dyDescent="0.3">
      <c r="E25787"/>
    </row>
    <row r="25788" spans="5:5" x14ac:dyDescent="0.3">
      <c r="E25788"/>
    </row>
    <row r="25789" spans="5:5" x14ac:dyDescent="0.3">
      <c r="E25789"/>
    </row>
    <row r="25790" spans="5:5" x14ac:dyDescent="0.3">
      <c r="E25790"/>
    </row>
    <row r="25791" spans="5:5" x14ac:dyDescent="0.3">
      <c r="E25791"/>
    </row>
    <row r="25792" spans="5:5" x14ac:dyDescent="0.3">
      <c r="E25792"/>
    </row>
    <row r="25793" spans="5:5" x14ac:dyDescent="0.3">
      <c r="E25793"/>
    </row>
    <row r="25794" spans="5:5" x14ac:dyDescent="0.3">
      <c r="E25794"/>
    </row>
    <row r="25795" spans="5:5" x14ac:dyDescent="0.3">
      <c r="E25795"/>
    </row>
    <row r="25796" spans="5:5" x14ac:dyDescent="0.3">
      <c r="E25796"/>
    </row>
    <row r="25797" spans="5:5" x14ac:dyDescent="0.3">
      <c r="E25797"/>
    </row>
    <row r="25798" spans="5:5" x14ac:dyDescent="0.3">
      <c r="E25798"/>
    </row>
    <row r="25799" spans="5:5" x14ac:dyDescent="0.3">
      <c r="E25799"/>
    </row>
    <row r="25800" spans="5:5" x14ac:dyDescent="0.3">
      <c r="E25800"/>
    </row>
    <row r="25801" spans="5:5" x14ac:dyDescent="0.3">
      <c r="E25801"/>
    </row>
    <row r="25802" spans="5:5" x14ac:dyDescent="0.3">
      <c r="E25802"/>
    </row>
    <row r="25803" spans="5:5" x14ac:dyDescent="0.3">
      <c r="E25803"/>
    </row>
    <row r="25804" spans="5:5" x14ac:dyDescent="0.3">
      <c r="E25804"/>
    </row>
    <row r="25805" spans="5:5" x14ac:dyDescent="0.3">
      <c r="E25805"/>
    </row>
    <row r="25806" spans="5:5" x14ac:dyDescent="0.3">
      <c r="E25806"/>
    </row>
    <row r="25807" spans="5:5" x14ac:dyDescent="0.3">
      <c r="E25807"/>
    </row>
    <row r="25808" spans="5:5" x14ac:dyDescent="0.3">
      <c r="E25808"/>
    </row>
    <row r="25809" spans="5:5" x14ac:dyDescent="0.3">
      <c r="E25809"/>
    </row>
    <row r="25810" spans="5:5" x14ac:dyDescent="0.3">
      <c r="E25810"/>
    </row>
    <row r="25811" spans="5:5" x14ac:dyDescent="0.3">
      <c r="E25811"/>
    </row>
    <row r="25812" spans="5:5" x14ac:dyDescent="0.3">
      <c r="E25812"/>
    </row>
    <row r="25813" spans="5:5" x14ac:dyDescent="0.3">
      <c r="E25813"/>
    </row>
    <row r="25814" spans="5:5" x14ac:dyDescent="0.3">
      <c r="E25814"/>
    </row>
    <row r="25815" spans="5:5" x14ac:dyDescent="0.3">
      <c r="E25815"/>
    </row>
    <row r="25816" spans="5:5" x14ac:dyDescent="0.3">
      <c r="E25816"/>
    </row>
    <row r="25817" spans="5:5" x14ac:dyDescent="0.3">
      <c r="E25817"/>
    </row>
    <row r="25818" spans="5:5" x14ac:dyDescent="0.3">
      <c r="E25818"/>
    </row>
    <row r="25819" spans="5:5" x14ac:dyDescent="0.3">
      <c r="E25819"/>
    </row>
    <row r="25820" spans="5:5" x14ac:dyDescent="0.3">
      <c r="E25820"/>
    </row>
    <row r="25821" spans="5:5" x14ac:dyDescent="0.3">
      <c r="E25821"/>
    </row>
    <row r="25822" spans="5:5" x14ac:dyDescent="0.3">
      <c r="E25822"/>
    </row>
    <row r="25823" spans="5:5" x14ac:dyDescent="0.3">
      <c r="E25823"/>
    </row>
    <row r="25824" spans="5:5" x14ac:dyDescent="0.3">
      <c r="E25824"/>
    </row>
    <row r="25825" spans="5:5" x14ac:dyDescent="0.3">
      <c r="E25825"/>
    </row>
    <row r="25826" spans="5:5" x14ac:dyDescent="0.3">
      <c r="E25826"/>
    </row>
    <row r="25827" spans="5:5" x14ac:dyDescent="0.3">
      <c r="E25827"/>
    </row>
    <row r="25828" spans="5:5" x14ac:dyDescent="0.3">
      <c r="E25828"/>
    </row>
    <row r="25829" spans="5:5" x14ac:dyDescent="0.3">
      <c r="E25829"/>
    </row>
    <row r="25830" spans="5:5" x14ac:dyDescent="0.3">
      <c r="E25830"/>
    </row>
    <row r="25831" spans="5:5" x14ac:dyDescent="0.3">
      <c r="E25831"/>
    </row>
    <row r="25832" spans="5:5" x14ac:dyDescent="0.3">
      <c r="E25832"/>
    </row>
    <row r="25833" spans="5:5" x14ac:dyDescent="0.3">
      <c r="E25833"/>
    </row>
    <row r="25834" spans="5:5" x14ac:dyDescent="0.3">
      <c r="E25834"/>
    </row>
    <row r="25835" spans="5:5" x14ac:dyDescent="0.3">
      <c r="E25835"/>
    </row>
    <row r="25836" spans="5:5" x14ac:dyDescent="0.3">
      <c r="E25836"/>
    </row>
    <row r="25837" spans="5:5" x14ac:dyDescent="0.3">
      <c r="E25837"/>
    </row>
    <row r="25838" spans="5:5" x14ac:dyDescent="0.3">
      <c r="E25838"/>
    </row>
    <row r="25839" spans="5:5" x14ac:dyDescent="0.3">
      <c r="E25839"/>
    </row>
    <row r="25840" spans="5:5" x14ac:dyDescent="0.3">
      <c r="E25840"/>
    </row>
    <row r="25841" spans="5:5" x14ac:dyDescent="0.3">
      <c r="E25841"/>
    </row>
    <row r="25842" spans="5:5" x14ac:dyDescent="0.3">
      <c r="E25842"/>
    </row>
    <row r="25843" spans="5:5" x14ac:dyDescent="0.3">
      <c r="E25843"/>
    </row>
    <row r="25844" spans="5:5" x14ac:dyDescent="0.3">
      <c r="E25844"/>
    </row>
    <row r="25845" spans="5:5" x14ac:dyDescent="0.3">
      <c r="E25845"/>
    </row>
    <row r="25846" spans="5:5" x14ac:dyDescent="0.3">
      <c r="E25846"/>
    </row>
    <row r="25847" spans="5:5" x14ac:dyDescent="0.3">
      <c r="E25847"/>
    </row>
    <row r="25848" spans="5:5" x14ac:dyDescent="0.3">
      <c r="E25848"/>
    </row>
    <row r="25849" spans="5:5" x14ac:dyDescent="0.3">
      <c r="E25849"/>
    </row>
    <row r="25850" spans="5:5" x14ac:dyDescent="0.3">
      <c r="E25850"/>
    </row>
    <row r="25851" spans="5:5" x14ac:dyDescent="0.3">
      <c r="E25851"/>
    </row>
    <row r="25852" spans="5:5" x14ac:dyDescent="0.3">
      <c r="E25852"/>
    </row>
    <row r="25853" spans="5:5" x14ac:dyDescent="0.3">
      <c r="E25853"/>
    </row>
    <row r="25854" spans="5:5" x14ac:dyDescent="0.3">
      <c r="E25854"/>
    </row>
    <row r="25855" spans="5:5" x14ac:dyDescent="0.3">
      <c r="E25855"/>
    </row>
    <row r="25856" spans="5:5" x14ac:dyDescent="0.3">
      <c r="E25856"/>
    </row>
    <row r="25857" spans="5:5" x14ac:dyDescent="0.3">
      <c r="E25857"/>
    </row>
    <row r="25858" spans="5:5" x14ac:dyDescent="0.3">
      <c r="E25858"/>
    </row>
    <row r="25859" spans="5:5" x14ac:dyDescent="0.3">
      <c r="E25859"/>
    </row>
    <row r="25860" spans="5:5" x14ac:dyDescent="0.3">
      <c r="E25860"/>
    </row>
    <row r="25861" spans="5:5" x14ac:dyDescent="0.3">
      <c r="E25861"/>
    </row>
    <row r="25862" spans="5:5" x14ac:dyDescent="0.3">
      <c r="E25862"/>
    </row>
    <row r="25863" spans="5:5" x14ac:dyDescent="0.3">
      <c r="E25863"/>
    </row>
    <row r="25864" spans="5:5" x14ac:dyDescent="0.3">
      <c r="E25864"/>
    </row>
    <row r="25865" spans="5:5" x14ac:dyDescent="0.3">
      <c r="E25865"/>
    </row>
    <row r="25866" spans="5:5" x14ac:dyDescent="0.3">
      <c r="E25866"/>
    </row>
    <row r="25867" spans="5:5" x14ac:dyDescent="0.3">
      <c r="E25867"/>
    </row>
    <row r="25868" spans="5:5" x14ac:dyDescent="0.3">
      <c r="E25868"/>
    </row>
    <row r="25869" spans="5:5" x14ac:dyDescent="0.3">
      <c r="E25869"/>
    </row>
    <row r="25870" spans="5:5" x14ac:dyDescent="0.3">
      <c r="E25870"/>
    </row>
    <row r="25871" spans="5:5" x14ac:dyDescent="0.3">
      <c r="E25871"/>
    </row>
    <row r="25872" spans="5:5" x14ac:dyDescent="0.3">
      <c r="E25872"/>
    </row>
    <row r="25873" spans="5:5" x14ac:dyDescent="0.3">
      <c r="E25873"/>
    </row>
    <row r="25874" spans="5:5" x14ac:dyDescent="0.3">
      <c r="E25874"/>
    </row>
    <row r="25875" spans="5:5" x14ac:dyDescent="0.3">
      <c r="E25875"/>
    </row>
    <row r="25876" spans="5:5" x14ac:dyDescent="0.3">
      <c r="E25876"/>
    </row>
    <row r="25877" spans="5:5" x14ac:dyDescent="0.3">
      <c r="E25877"/>
    </row>
    <row r="25878" spans="5:5" x14ac:dyDescent="0.3">
      <c r="E25878"/>
    </row>
    <row r="25879" spans="5:5" x14ac:dyDescent="0.3">
      <c r="E25879"/>
    </row>
    <row r="25880" spans="5:5" x14ac:dyDescent="0.3">
      <c r="E25880"/>
    </row>
    <row r="25881" spans="5:5" x14ac:dyDescent="0.3">
      <c r="E25881"/>
    </row>
    <row r="25882" spans="5:5" x14ac:dyDescent="0.3">
      <c r="E25882"/>
    </row>
    <row r="25883" spans="5:5" x14ac:dyDescent="0.3">
      <c r="E25883"/>
    </row>
    <row r="25884" spans="5:5" x14ac:dyDescent="0.3">
      <c r="E25884"/>
    </row>
    <row r="25885" spans="5:5" x14ac:dyDescent="0.3">
      <c r="E25885"/>
    </row>
    <row r="25886" spans="5:5" x14ac:dyDescent="0.3">
      <c r="E25886"/>
    </row>
    <row r="25887" spans="5:5" x14ac:dyDescent="0.3">
      <c r="E25887"/>
    </row>
    <row r="25888" spans="5:5" x14ac:dyDescent="0.3">
      <c r="E25888"/>
    </row>
    <row r="25889" spans="5:5" x14ac:dyDescent="0.3">
      <c r="E25889"/>
    </row>
    <row r="25890" spans="5:5" x14ac:dyDescent="0.3">
      <c r="E25890"/>
    </row>
    <row r="25891" spans="5:5" x14ac:dyDescent="0.3">
      <c r="E25891"/>
    </row>
    <row r="25892" spans="5:5" x14ac:dyDescent="0.3">
      <c r="E25892"/>
    </row>
    <row r="25893" spans="5:5" x14ac:dyDescent="0.3">
      <c r="E25893"/>
    </row>
    <row r="25894" spans="5:5" x14ac:dyDescent="0.3">
      <c r="E25894"/>
    </row>
    <row r="25895" spans="5:5" x14ac:dyDescent="0.3">
      <c r="E25895"/>
    </row>
    <row r="25896" spans="5:5" x14ac:dyDescent="0.3">
      <c r="E25896"/>
    </row>
    <row r="25897" spans="5:5" x14ac:dyDescent="0.3">
      <c r="E25897"/>
    </row>
    <row r="25898" spans="5:5" x14ac:dyDescent="0.3">
      <c r="E25898"/>
    </row>
    <row r="25899" spans="5:5" x14ac:dyDescent="0.3">
      <c r="E25899"/>
    </row>
    <row r="25900" spans="5:5" x14ac:dyDescent="0.3">
      <c r="E25900"/>
    </row>
    <row r="25901" spans="5:5" x14ac:dyDescent="0.3">
      <c r="E25901"/>
    </row>
    <row r="25902" spans="5:5" x14ac:dyDescent="0.3">
      <c r="E25902"/>
    </row>
    <row r="25903" spans="5:5" x14ac:dyDescent="0.3">
      <c r="E25903"/>
    </row>
    <row r="25904" spans="5:5" x14ac:dyDescent="0.3">
      <c r="E25904"/>
    </row>
    <row r="25905" spans="5:5" x14ac:dyDescent="0.3">
      <c r="E25905"/>
    </row>
    <row r="25906" spans="5:5" x14ac:dyDescent="0.3">
      <c r="E25906"/>
    </row>
    <row r="25907" spans="5:5" x14ac:dyDescent="0.3">
      <c r="E25907"/>
    </row>
    <row r="25908" spans="5:5" x14ac:dyDescent="0.3">
      <c r="E25908"/>
    </row>
    <row r="25909" spans="5:5" x14ac:dyDescent="0.3">
      <c r="E25909"/>
    </row>
    <row r="25910" spans="5:5" x14ac:dyDescent="0.3">
      <c r="E25910"/>
    </row>
    <row r="25911" spans="5:5" x14ac:dyDescent="0.3">
      <c r="E25911"/>
    </row>
    <row r="25912" spans="5:5" x14ac:dyDescent="0.3">
      <c r="E25912"/>
    </row>
    <row r="25913" spans="5:5" x14ac:dyDescent="0.3">
      <c r="E25913"/>
    </row>
    <row r="25914" spans="5:5" x14ac:dyDescent="0.3">
      <c r="E25914"/>
    </row>
    <row r="25915" spans="5:5" x14ac:dyDescent="0.3">
      <c r="E25915"/>
    </row>
    <row r="25916" spans="5:5" x14ac:dyDescent="0.3">
      <c r="E25916"/>
    </row>
    <row r="25917" spans="5:5" x14ac:dyDescent="0.3">
      <c r="E25917"/>
    </row>
    <row r="25918" spans="5:5" x14ac:dyDescent="0.3">
      <c r="E25918"/>
    </row>
    <row r="25919" spans="5:5" x14ac:dyDescent="0.3">
      <c r="E25919"/>
    </row>
    <row r="25920" spans="5:5" x14ac:dyDescent="0.3">
      <c r="E25920"/>
    </row>
    <row r="25921" spans="5:5" x14ac:dyDescent="0.3">
      <c r="E25921"/>
    </row>
    <row r="25922" spans="5:5" x14ac:dyDescent="0.3">
      <c r="E25922"/>
    </row>
    <row r="25923" spans="5:5" x14ac:dyDescent="0.3">
      <c r="E25923"/>
    </row>
    <row r="25924" spans="5:5" x14ac:dyDescent="0.3">
      <c r="E25924"/>
    </row>
    <row r="25925" spans="5:5" x14ac:dyDescent="0.3">
      <c r="E25925"/>
    </row>
    <row r="25926" spans="5:5" x14ac:dyDescent="0.3">
      <c r="E25926"/>
    </row>
    <row r="25927" spans="5:5" x14ac:dyDescent="0.3">
      <c r="E25927"/>
    </row>
    <row r="25928" spans="5:5" x14ac:dyDescent="0.3">
      <c r="E25928"/>
    </row>
    <row r="25929" spans="5:5" x14ac:dyDescent="0.3">
      <c r="E25929"/>
    </row>
    <row r="25930" spans="5:5" x14ac:dyDescent="0.3">
      <c r="E25930"/>
    </row>
    <row r="25931" spans="5:5" x14ac:dyDescent="0.3">
      <c r="E25931"/>
    </row>
    <row r="25932" spans="5:5" x14ac:dyDescent="0.3">
      <c r="E25932"/>
    </row>
    <row r="25933" spans="5:5" x14ac:dyDescent="0.3">
      <c r="E25933"/>
    </row>
    <row r="25934" spans="5:5" x14ac:dyDescent="0.3">
      <c r="E25934"/>
    </row>
    <row r="25935" spans="5:5" x14ac:dyDescent="0.3">
      <c r="E25935"/>
    </row>
    <row r="25936" spans="5:5" x14ac:dyDescent="0.3">
      <c r="E25936"/>
    </row>
    <row r="25937" spans="5:5" x14ac:dyDescent="0.3">
      <c r="E25937"/>
    </row>
    <row r="25938" spans="5:5" x14ac:dyDescent="0.3">
      <c r="E25938"/>
    </row>
    <row r="25939" spans="5:5" x14ac:dyDescent="0.3">
      <c r="E25939"/>
    </row>
    <row r="25940" spans="5:5" x14ac:dyDescent="0.3">
      <c r="E25940"/>
    </row>
    <row r="25941" spans="5:5" x14ac:dyDescent="0.3">
      <c r="E25941"/>
    </row>
    <row r="25942" spans="5:5" x14ac:dyDescent="0.3">
      <c r="E25942"/>
    </row>
    <row r="25943" spans="5:5" x14ac:dyDescent="0.3">
      <c r="E25943"/>
    </row>
    <row r="25944" spans="5:5" x14ac:dyDescent="0.3">
      <c r="E25944"/>
    </row>
    <row r="25945" spans="5:5" x14ac:dyDescent="0.3">
      <c r="E25945"/>
    </row>
    <row r="25946" spans="5:5" x14ac:dyDescent="0.3">
      <c r="E25946"/>
    </row>
    <row r="25947" spans="5:5" x14ac:dyDescent="0.3">
      <c r="E25947"/>
    </row>
    <row r="25948" spans="5:5" x14ac:dyDescent="0.3">
      <c r="E25948"/>
    </row>
    <row r="25949" spans="5:5" x14ac:dyDescent="0.3">
      <c r="E25949"/>
    </row>
    <row r="25950" spans="5:5" x14ac:dyDescent="0.3">
      <c r="E25950"/>
    </row>
    <row r="25951" spans="5:5" x14ac:dyDescent="0.3">
      <c r="E25951"/>
    </row>
    <row r="25952" spans="5:5" x14ac:dyDescent="0.3">
      <c r="E25952"/>
    </row>
    <row r="25953" spans="5:5" x14ac:dyDescent="0.3">
      <c r="E25953"/>
    </row>
    <row r="25954" spans="5:5" x14ac:dyDescent="0.3">
      <c r="E25954"/>
    </row>
    <row r="25955" spans="5:5" x14ac:dyDescent="0.3">
      <c r="E25955"/>
    </row>
    <row r="25956" spans="5:5" x14ac:dyDescent="0.3">
      <c r="E25956"/>
    </row>
    <row r="25957" spans="5:5" x14ac:dyDescent="0.3">
      <c r="E25957"/>
    </row>
    <row r="25958" spans="5:5" x14ac:dyDescent="0.3">
      <c r="E25958"/>
    </row>
    <row r="25959" spans="5:5" x14ac:dyDescent="0.3">
      <c r="E25959"/>
    </row>
    <row r="25960" spans="5:5" x14ac:dyDescent="0.3">
      <c r="E25960"/>
    </row>
    <row r="25961" spans="5:5" x14ac:dyDescent="0.3">
      <c r="E25961"/>
    </row>
    <row r="25962" spans="5:5" x14ac:dyDescent="0.3">
      <c r="E25962"/>
    </row>
    <row r="25963" spans="5:5" x14ac:dyDescent="0.3">
      <c r="E25963"/>
    </row>
    <row r="25964" spans="5:5" x14ac:dyDescent="0.3">
      <c r="E25964"/>
    </row>
    <row r="25965" spans="5:5" x14ac:dyDescent="0.3">
      <c r="E25965"/>
    </row>
    <row r="25966" spans="5:5" x14ac:dyDescent="0.3">
      <c r="E25966"/>
    </row>
    <row r="25967" spans="5:5" x14ac:dyDescent="0.3">
      <c r="E25967"/>
    </row>
    <row r="25968" spans="5:5" x14ac:dyDescent="0.3">
      <c r="E25968"/>
    </row>
    <row r="25969" spans="5:5" x14ac:dyDescent="0.3">
      <c r="E25969"/>
    </row>
    <row r="25970" spans="5:5" x14ac:dyDescent="0.3">
      <c r="E25970"/>
    </row>
    <row r="25971" spans="5:5" x14ac:dyDescent="0.3">
      <c r="E25971"/>
    </row>
    <row r="25972" spans="5:5" x14ac:dyDescent="0.3">
      <c r="E25972"/>
    </row>
    <row r="25973" spans="5:5" x14ac:dyDescent="0.3">
      <c r="E25973"/>
    </row>
    <row r="25974" spans="5:5" x14ac:dyDescent="0.3">
      <c r="E25974"/>
    </row>
    <row r="25975" spans="5:5" x14ac:dyDescent="0.3">
      <c r="E25975"/>
    </row>
    <row r="25976" spans="5:5" x14ac:dyDescent="0.3">
      <c r="E25976"/>
    </row>
    <row r="25977" spans="5:5" x14ac:dyDescent="0.3">
      <c r="E25977"/>
    </row>
    <row r="25978" spans="5:5" x14ac:dyDescent="0.3">
      <c r="E25978"/>
    </row>
    <row r="25979" spans="5:5" x14ac:dyDescent="0.3">
      <c r="E25979"/>
    </row>
    <row r="25980" spans="5:5" x14ac:dyDescent="0.3">
      <c r="E25980"/>
    </row>
    <row r="25981" spans="5:5" x14ac:dyDescent="0.3">
      <c r="E25981"/>
    </row>
    <row r="25982" spans="5:5" x14ac:dyDescent="0.3">
      <c r="E25982"/>
    </row>
    <row r="25983" spans="5:5" x14ac:dyDescent="0.3">
      <c r="E25983"/>
    </row>
    <row r="25984" spans="5:5" x14ac:dyDescent="0.3">
      <c r="E25984"/>
    </row>
    <row r="25985" spans="5:5" x14ac:dyDescent="0.3">
      <c r="E25985"/>
    </row>
    <row r="25986" spans="5:5" x14ac:dyDescent="0.3">
      <c r="E25986"/>
    </row>
    <row r="25987" spans="5:5" x14ac:dyDescent="0.3">
      <c r="E25987"/>
    </row>
    <row r="25988" spans="5:5" x14ac:dyDescent="0.3">
      <c r="E25988"/>
    </row>
    <row r="25989" spans="5:5" x14ac:dyDescent="0.3">
      <c r="E25989"/>
    </row>
    <row r="25990" spans="5:5" x14ac:dyDescent="0.3">
      <c r="E25990"/>
    </row>
    <row r="25991" spans="5:5" x14ac:dyDescent="0.3">
      <c r="E25991"/>
    </row>
    <row r="25992" spans="5:5" x14ac:dyDescent="0.3">
      <c r="E25992"/>
    </row>
    <row r="25993" spans="5:5" x14ac:dyDescent="0.3">
      <c r="E25993"/>
    </row>
    <row r="25994" spans="5:5" x14ac:dyDescent="0.3">
      <c r="E25994"/>
    </row>
    <row r="25995" spans="5:5" x14ac:dyDescent="0.3">
      <c r="E25995"/>
    </row>
    <row r="25996" spans="5:5" x14ac:dyDescent="0.3">
      <c r="E25996"/>
    </row>
    <row r="25997" spans="5:5" x14ac:dyDescent="0.3">
      <c r="E25997"/>
    </row>
    <row r="25998" spans="5:5" x14ac:dyDescent="0.3">
      <c r="E25998"/>
    </row>
    <row r="25999" spans="5:5" x14ac:dyDescent="0.3">
      <c r="E25999"/>
    </row>
    <row r="26000" spans="5:5" x14ac:dyDescent="0.3">
      <c r="E26000"/>
    </row>
    <row r="26001" spans="5:5" x14ac:dyDescent="0.3">
      <c r="E26001"/>
    </row>
    <row r="26002" spans="5:5" x14ac:dyDescent="0.3">
      <c r="E26002"/>
    </row>
    <row r="26003" spans="5:5" x14ac:dyDescent="0.3">
      <c r="E26003"/>
    </row>
    <row r="26004" spans="5:5" x14ac:dyDescent="0.3">
      <c r="E26004"/>
    </row>
    <row r="26005" spans="5:5" x14ac:dyDescent="0.3">
      <c r="E26005"/>
    </row>
    <row r="26006" spans="5:5" x14ac:dyDescent="0.3">
      <c r="E26006"/>
    </row>
    <row r="26007" spans="5:5" x14ac:dyDescent="0.3">
      <c r="E26007"/>
    </row>
    <row r="26008" spans="5:5" x14ac:dyDescent="0.3">
      <c r="E26008"/>
    </row>
    <row r="26009" spans="5:5" x14ac:dyDescent="0.3">
      <c r="E26009"/>
    </row>
    <row r="26010" spans="5:5" x14ac:dyDescent="0.3">
      <c r="E26010"/>
    </row>
    <row r="26011" spans="5:5" x14ac:dyDescent="0.3">
      <c r="E26011"/>
    </row>
    <row r="26012" spans="5:5" x14ac:dyDescent="0.3">
      <c r="E26012"/>
    </row>
    <row r="26013" spans="5:5" x14ac:dyDescent="0.3">
      <c r="E26013"/>
    </row>
    <row r="26014" spans="5:5" x14ac:dyDescent="0.3">
      <c r="E26014"/>
    </row>
    <row r="26015" spans="5:5" x14ac:dyDescent="0.3">
      <c r="E26015"/>
    </row>
    <row r="26016" spans="5:5" x14ac:dyDescent="0.3">
      <c r="E26016"/>
    </row>
    <row r="26017" spans="5:5" x14ac:dyDescent="0.3">
      <c r="E26017"/>
    </row>
    <row r="26018" spans="5:5" x14ac:dyDescent="0.3">
      <c r="E26018"/>
    </row>
    <row r="26019" spans="5:5" x14ac:dyDescent="0.3">
      <c r="E26019"/>
    </row>
    <row r="26020" spans="5:5" x14ac:dyDescent="0.3">
      <c r="E26020"/>
    </row>
    <row r="26021" spans="5:5" x14ac:dyDescent="0.3">
      <c r="E26021"/>
    </row>
    <row r="26022" spans="5:5" x14ac:dyDescent="0.3">
      <c r="E26022"/>
    </row>
    <row r="26023" spans="5:5" x14ac:dyDescent="0.3">
      <c r="E26023"/>
    </row>
    <row r="26024" spans="5:5" x14ac:dyDescent="0.3">
      <c r="E26024"/>
    </row>
    <row r="26025" spans="5:5" x14ac:dyDescent="0.3">
      <c r="E26025"/>
    </row>
    <row r="26026" spans="5:5" x14ac:dyDescent="0.3">
      <c r="E26026"/>
    </row>
    <row r="26027" spans="5:5" x14ac:dyDescent="0.3">
      <c r="E26027"/>
    </row>
    <row r="26028" spans="5:5" x14ac:dyDescent="0.3">
      <c r="E26028"/>
    </row>
    <row r="26029" spans="5:5" x14ac:dyDescent="0.3">
      <c r="E26029"/>
    </row>
    <row r="26030" spans="5:5" x14ac:dyDescent="0.3">
      <c r="E26030"/>
    </row>
    <row r="26031" spans="5:5" x14ac:dyDescent="0.3">
      <c r="E26031"/>
    </row>
    <row r="26032" spans="5:5" x14ac:dyDescent="0.3">
      <c r="E26032"/>
    </row>
    <row r="26033" spans="5:5" x14ac:dyDescent="0.3">
      <c r="E26033"/>
    </row>
    <row r="26034" spans="5:5" x14ac:dyDescent="0.3">
      <c r="E26034"/>
    </row>
    <row r="26035" spans="5:5" x14ac:dyDescent="0.3">
      <c r="E26035"/>
    </row>
    <row r="26036" spans="5:5" x14ac:dyDescent="0.3">
      <c r="E26036"/>
    </row>
    <row r="26037" spans="5:5" x14ac:dyDescent="0.3">
      <c r="E26037"/>
    </row>
    <row r="26038" spans="5:5" x14ac:dyDescent="0.3">
      <c r="E26038"/>
    </row>
    <row r="26039" spans="5:5" x14ac:dyDescent="0.3">
      <c r="E26039"/>
    </row>
    <row r="26040" spans="5:5" x14ac:dyDescent="0.3">
      <c r="E26040"/>
    </row>
    <row r="26041" spans="5:5" x14ac:dyDescent="0.3">
      <c r="E26041"/>
    </row>
    <row r="26042" spans="5:5" x14ac:dyDescent="0.3">
      <c r="E26042"/>
    </row>
    <row r="26043" spans="5:5" x14ac:dyDescent="0.3">
      <c r="E26043"/>
    </row>
    <row r="26044" spans="5:5" x14ac:dyDescent="0.3">
      <c r="E26044"/>
    </row>
    <row r="26045" spans="5:5" x14ac:dyDescent="0.3">
      <c r="E26045"/>
    </row>
    <row r="26046" spans="5:5" x14ac:dyDescent="0.3">
      <c r="E26046"/>
    </row>
    <row r="26047" spans="5:5" x14ac:dyDescent="0.3">
      <c r="E26047"/>
    </row>
    <row r="26048" spans="5:5" x14ac:dyDescent="0.3">
      <c r="E26048"/>
    </row>
    <row r="26049" spans="5:5" x14ac:dyDescent="0.3">
      <c r="E26049"/>
    </row>
    <row r="26050" spans="5:5" x14ac:dyDescent="0.3">
      <c r="E26050"/>
    </row>
    <row r="26051" spans="5:5" x14ac:dyDescent="0.3">
      <c r="E26051"/>
    </row>
    <row r="26052" spans="5:5" x14ac:dyDescent="0.3">
      <c r="E26052"/>
    </row>
    <row r="26053" spans="5:5" x14ac:dyDescent="0.3">
      <c r="E26053"/>
    </row>
    <row r="26054" spans="5:5" x14ac:dyDescent="0.3">
      <c r="E26054"/>
    </row>
    <row r="26055" spans="5:5" x14ac:dyDescent="0.3">
      <c r="E26055"/>
    </row>
    <row r="26056" spans="5:5" x14ac:dyDescent="0.3">
      <c r="E26056"/>
    </row>
    <row r="26057" spans="5:5" x14ac:dyDescent="0.3">
      <c r="E26057"/>
    </row>
    <row r="26058" spans="5:5" x14ac:dyDescent="0.3">
      <c r="E26058"/>
    </row>
    <row r="26059" spans="5:5" x14ac:dyDescent="0.3">
      <c r="E26059"/>
    </row>
    <row r="26060" spans="5:5" x14ac:dyDescent="0.3">
      <c r="E26060"/>
    </row>
    <row r="26061" spans="5:5" x14ac:dyDescent="0.3">
      <c r="E26061"/>
    </row>
    <row r="26062" spans="5:5" x14ac:dyDescent="0.3">
      <c r="E26062"/>
    </row>
    <row r="26063" spans="5:5" x14ac:dyDescent="0.3">
      <c r="E26063"/>
    </row>
    <row r="26064" spans="5:5" x14ac:dyDescent="0.3">
      <c r="E26064"/>
    </row>
    <row r="26065" spans="5:5" x14ac:dyDescent="0.3">
      <c r="E26065"/>
    </row>
    <row r="26066" spans="5:5" x14ac:dyDescent="0.3">
      <c r="E26066"/>
    </row>
    <row r="26067" spans="5:5" x14ac:dyDescent="0.3">
      <c r="E26067"/>
    </row>
    <row r="26068" spans="5:5" x14ac:dyDescent="0.3">
      <c r="E26068"/>
    </row>
    <row r="26069" spans="5:5" x14ac:dyDescent="0.3">
      <c r="E26069"/>
    </row>
    <row r="26070" spans="5:5" x14ac:dyDescent="0.3">
      <c r="E26070"/>
    </row>
    <row r="26071" spans="5:5" x14ac:dyDescent="0.3">
      <c r="E26071"/>
    </row>
    <row r="26072" spans="5:5" x14ac:dyDescent="0.3">
      <c r="E26072"/>
    </row>
    <row r="26073" spans="5:5" x14ac:dyDescent="0.3">
      <c r="E26073"/>
    </row>
    <row r="26074" spans="5:5" x14ac:dyDescent="0.3">
      <c r="E26074"/>
    </row>
    <row r="26075" spans="5:5" x14ac:dyDescent="0.3">
      <c r="E26075"/>
    </row>
    <row r="26076" spans="5:5" x14ac:dyDescent="0.3">
      <c r="E26076"/>
    </row>
    <row r="26077" spans="5:5" x14ac:dyDescent="0.3">
      <c r="E26077"/>
    </row>
    <row r="26078" spans="5:5" x14ac:dyDescent="0.3">
      <c r="E26078"/>
    </row>
    <row r="26079" spans="5:5" x14ac:dyDescent="0.3">
      <c r="E26079"/>
    </row>
    <row r="26080" spans="5:5" x14ac:dyDescent="0.3">
      <c r="E26080"/>
    </row>
    <row r="26081" spans="5:5" x14ac:dyDescent="0.3">
      <c r="E26081"/>
    </row>
    <row r="26082" spans="5:5" x14ac:dyDescent="0.3">
      <c r="E26082"/>
    </row>
    <row r="26083" spans="5:5" x14ac:dyDescent="0.3">
      <c r="E26083"/>
    </row>
    <row r="26084" spans="5:5" x14ac:dyDescent="0.3">
      <c r="E26084"/>
    </row>
    <row r="26085" spans="5:5" x14ac:dyDescent="0.3">
      <c r="E26085"/>
    </row>
    <row r="26086" spans="5:5" x14ac:dyDescent="0.3">
      <c r="E26086"/>
    </row>
    <row r="26087" spans="5:5" x14ac:dyDescent="0.3">
      <c r="E26087"/>
    </row>
    <row r="26088" spans="5:5" x14ac:dyDescent="0.3">
      <c r="E26088"/>
    </row>
    <row r="26089" spans="5:5" x14ac:dyDescent="0.3">
      <c r="E26089"/>
    </row>
    <row r="26090" spans="5:5" x14ac:dyDescent="0.3">
      <c r="E26090"/>
    </row>
    <row r="26091" spans="5:5" x14ac:dyDescent="0.3">
      <c r="E26091"/>
    </row>
    <row r="26092" spans="5:5" x14ac:dyDescent="0.3">
      <c r="E26092"/>
    </row>
    <row r="26093" spans="5:5" x14ac:dyDescent="0.3">
      <c r="E26093"/>
    </row>
    <row r="26094" spans="5:5" x14ac:dyDescent="0.3">
      <c r="E26094"/>
    </row>
    <row r="26095" spans="5:5" x14ac:dyDescent="0.3">
      <c r="E26095"/>
    </row>
    <row r="26096" spans="5:5" x14ac:dyDescent="0.3">
      <c r="E26096"/>
    </row>
    <row r="26097" spans="5:5" x14ac:dyDescent="0.3">
      <c r="E26097"/>
    </row>
    <row r="26098" spans="5:5" x14ac:dyDescent="0.3">
      <c r="E26098"/>
    </row>
    <row r="26099" spans="5:5" x14ac:dyDescent="0.3">
      <c r="E26099"/>
    </row>
    <row r="26100" spans="5:5" x14ac:dyDescent="0.3">
      <c r="E26100"/>
    </row>
    <row r="26101" spans="5:5" x14ac:dyDescent="0.3">
      <c r="E26101"/>
    </row>
    <row r="26102" spans="5:5" x14ac:dyDescent="0.3">
      <c r="E26102"/>
    </row>
    <row r="26103" spans="5:5" x14ac:dyDescent="0.3">
      <c r="E26103"/>
    </row>
    <row r="26104" spans="5:5" x14ac:dyDescent="0.3">
      <c r="E26104"/>
    </row>
    <row r="26105" spans="5:5" x14ac:dyDescent="0.3">
      <c r="E26105"/>
    </row>
    <row r="26106" spans="5:5" x14ac:dyDescent="0.3">
      <c r="E26106"/>
    </row>
    <row r="26107" spans="5:5" x14ac:dyDescent="0.3">
      <c r="E26107"/>
    </row>
    <row r="26108" spans="5:5" x14ac:dyDescent="0.3">
      <c r="E26108"/>
    </row>
    <row r="26109" spans="5:5" x14ac:dyDescent="0.3">
      <c r="E26109"/>
    </row>
    <row r="26110" spans="5:5" x14ac:dyDescent="0.3">
      <c r="E26110"/>
    </row>
    <row r="26111" spans="5:5" x14ac:dyDescent="0.3">
      <c r="E26111"/>
    </row>
    <row r="26112" spans="5:5" x14ac:dyDescent="0.3">
      <c r="E26112"/>
    </row>
    <row r="26113" spans="5:5" x14ac:dyDescent="0.3">
      <c r="E26113"/>
    </row>
    <row r="26114" spans="5:5" x14ac:dyDescent="0.3">
      <c r="E26114"/>
    </row>
    <row r="26115" spans="5:5" x14ac:dyDescent="0.3">
      <c r="E26115"/>
    </row>
    <row r="26116" spans="5:5" x14ac:dyDescent="0.3">
      <c r="E26116"/>
    </row>
    <row r="26117" spans="5:5" x14ac:dyDescent="0.3">
      <c r="E26117"/>
    </row>
    <row r="26118" spans="5:5" x14ac:dyDescent="0.3">
      <c r="E26118"/>
    </row>
    <row r="26119" spans="5:5" x14ac:dyDescent="0.3">
      <c r="E26119"/>
    </row>
    <row r="26120" spans="5:5" x14ac:dyDescent="0.3">
      <c r="E26120"/>
    </row>
    <row r="26121" spans="5:5" x14ac:dyDescent="0.3">
      <c r="E26121"/>
    </row>
    <row r="26122" spans="5:5" x14ac:dyDescent="0.3">
      <c r="E26122"/>
    </row>
    <row r="26123" spans="5:5" x14ac:dyDescent="0.3">
      <c r="E26123"/>
    </row>
    <row r="26124" spans="5:5" x14ac:dyDescent="0.3">
      <c r="E26124"/>
    </row>
    <row r="26125" spans="5:5" x14ac:dyDescent="0.3">
      <c r="E26125"/>
    </row>
    <row r="26126" spans="5:5" x14ac:dyDescent="0.3">
      <c r="E26126"/>
    </row>
    <row r="26127" spans="5:5" x14ac:dyDescent="0.3">
      <c r="E26127"/>
    </row>
    <row r="26128" spans="5:5" x14ac:dyDescent="0.3">
      <c r="E26128"/>
    </row>
    <row r="26129" spans="5:5" x14ac:dyDescent="0.3">
      <c r="E26129"/>
    </row>
    <row r="26130" spans="5:5" x14ac:dyDescent="0.3">
      <c r="E26130"/>
    </row>
    <row r="26131" spans="5:5" x14ac:dyDescent="0.3">
      <c r="E26131"/>
    </row>
    <row r="26132" spans="5:5" x14ac:dyDescent="0.3">
      <c r="E26132"/>
    </row>
    <row r="26133" spans="5:5" x14ac:dyDescent="0.3">
      <c r="E26133"/>
    </row>
    <row r="26134" spans="5:5" x14ac:dyDescent="0.3">
      <c r="E26134"/>
    </row>
    <row r="26135" spans="5:5" x14ac:dyDescent="0.3">
      <c r="E26135"/>
    </row>
    <row r="26136" spans="5:5" x14ac:dyDescent="0.3">
      <c r="E26136"/>
    </row>
    <row r="26137" spans="5:5" x14ac:dyDescent="0.3">
      <c r="E26137"/>
    </row>
    <row r="26138" spans="5:5" x14ac:dyDescent="0.3">
      <c r="E26138"/>
    </row>
    <row r="26139" spans="5:5" x14ac:dyDescent="0.3">
      <c r="E26139"/>
    </row>
    <row r="26140" spans="5:5" x14ac:dyDescent="0.3">
      <c r="E26140"/>
    </row>
    <row r="26141" spans="5:5" x14ac:dyDescent="0.3">
      <c r="E26141"/>
    </row>
    <row r="26142" spans="5:5" x14ac:dyDescent="0.3">
      <c r="E26142"/>
    </row>
    <row r="26143" spans="5:5" x14ac:dyDescent="0.3">
      <c r="E26143"/>
    </row>
    <row r="26144" spans="5:5" x14ac:dyDescent="0.3">
      <c r="E26144"/>
    </row>
    <row r="26145" spans="5:5" x14ac:dyDescent="0.3">
      <c r="E26145"/>
    </row>
    <row r="26146" spans="5:5" x14ac:dyDescent="0.3">
      <c r="E26146"/>
    </row>
    <row r="26147" spans="5:5" x14ac:dyDescent="0.3">
      <c r="E26147"/>
    </row>
    <row r="26148" spans="5:5" x14ac:dyDescent="0.3">
      <c r="E26148"/>
    </row>
    <row r="26149" spans="5:5" x14ac:dyDescent="0.3">
      <c r="E26149"/>
    </row>
    <row r="26150" spans="5:5" x14ac:dyDescent="0.3">
      <c r="E26150"/>
    </row>
    <row r="26151" spans="5:5" x14ac:dyDescent="0.3">
      <c r="E26151"/>
    </row>
    <row r="26152" spans="5:5" x14ac:dyDescent="0.3">
      <c r="E26152"/>
    </row>
    <row r="26153" spans="5:5" x14ac:dyDescent="0.3">
      <c r="E26153"/>
    </row>
    <row r="26154" spans="5:5" x14ac:dyDescent="0.3">
      <c r="E26154"/>
    </row>
    <row r="26155" spans="5:5" x14ac:dyDescent="0.3">
      <c r="E26155"/>
    </row>
    <row r="26156" spans="5:5" x14ac:dyDescent="0.3">
      <c r="E26156"/>
    </row>
    <row r="26157" spans="5:5" x14ac:dyDescent="0.3">
      <c r="E26157"/>
    </row>
    <row r="26158" spans="5:5" x14ac:dyDescent="0.3">
      <c r="E26158"/>
    </row>
    <row r="26159" spans="5:5" x14ac:dyDescent="0.3">
      <c r="E26159"/>
    </row>
    <row r="26160" spans="5:5" x14ac:dyDescent="0.3">
      <c r="E26160"/>
    </row>
    <row r="26161" spans="5:5" x14ac:dyDescent="0.3">
      <c r="E26161"/>
    </row>
    <row r="26162" spans="5:5" x14ac:dyDescent="0.3">
      <c r="E26162"/>
    </row>
    <row r="26163" spans="5:5" x14ac:dyDescent="0.3">
      <c r="E26163"/>
    </row>
    <row r="26164" spans="5:5" x14ac:dyDescent="0.3">
      <c r="E26164"/>
    </row>
    <row r="26165" spans="5:5" x14ac:dyDescent="0.3">
      <c r="E26165"/>
    </row>
    <row r="26166" spans="5:5" x14ac:dyDescent="0.3">
      <c r="E26166"/>
    </row>
    <row r="26167" spans="5:5" x14ac:dyDescent="0.3">
      <c r="E26167"/>
    </row>
    <row r="26168" spans="5:5" x14ac:dyDescent="0.3">
      <c r="E26168"/>
    </row>
    <row r="26169" spans="5:5" x14ac:dyDescent="0.3">
      <c r="E26169"/>
    </row>
    <row r="26170" spans="5:5" x14ac:dyDescent="0.3">
      <c r="E26170"/>
    </row>
    <row r="26171" spans="5:5" x14ac:dyDescent="0.3">
      <c r="E26171"/>
    </row>
    <row r="26172" spans="5:5" x14ac:dyDescent="0.3">
      <c r="E26172"/>
    </row>
    <row r="26173" spans="5:5" x14ac:dyDescent="0.3">
      <c r="E26173"/>
    </row>
    <row r="26174" spans="5:5" x14ac:dyDescent="0.3">
      <c r="E26174"/>
    </row>
    <row r="26175" spans="5:5" x14ac:dyDescent="0.3">
      <c r="E26175"/>
    </row>
    <row r="26176" spans="5:5" x14ac:dyDescent="0.3">
      <c r="E26176"/>
    </row>
    <row r="26177" spans="5:5" x14ac:dyDescent="0.3">
      <c r="E26177"/>
    </row>
    <row r="26178" spans="5:5" x14ac:dyDescent="0.3">
      <c r="E26178"/>
    </row>
    <row r="26179" spans="5:5" x14ac:dyDescent="0.3">
      <c r="E26179"/>
    </row>
    <row r="26180" spans="5:5" x14ac:dyDescent="0.3">
      <c r="E26180"/>
    </row>
    <row r="26181" spans="5:5" x14ac:dyDescent="0.3">
      <c r="E26181"/>
    </row>
    <row r="26182" spans="5:5" x14ac:dyDescent="0.3">
      <c r="E26182"/>
    </row>
    <row r="26183" spans="5:5" x14ac:dyDescent="0.3">
      <c r="E26183"/>
    </row>
    <row r="26184" spans="5:5" x14ac:dyDescent="0.3">
      <c r="E26184"/>
    </row>
    <row r="26185" spans="5:5" x14ac:dyDescent="0.3">
      <c r="E26185"/>
    </row>
    <row r="26186" spans="5:5" x14ac:dyDescent="0.3">
      <c r="E26186"/>
    </row>
    <row r="26187" spans="5:5" x14ac:dyDescent="0.3">
      <c r="E26187"/>
    </row>
    <row r="26188" spans="5:5" x14ac:dyDescent="0.3">
      <c r="E26188"/>
    </row>
    <row r="26189" spans="5:5" x14ac:dyDescent="0.3">
      <c r="E26189"/>
    </row>
    <row r="26190" spans="5:5" x14ac:dyDescent="0.3">
      <c r="E26190"/>
    </row>
    <row r="26191" spans="5:5" x14ac:dyDescent="0.3">
      <c r="E26191"/>
    </row>
    <row r="26192" spans="5:5" x14ac:dyDescent="0.3">
      <c r="E26192"/>
    </row>
    <row r="26193" spans="5:5" x14ac:dyDescent="0.3">
      <c r="E26193"/>
    </row>
    <row r="26194" spans="5:5" x14ac:dyDescent="0.3">
      <c r="E26194"/>
    </row>
    <row r="26195" spans="5:5" x14ac:dyDescent="0.3">
      <c r="E26195"/>
    </row>
    <row r="26196" spans="5:5" x14ac:dyDescent="0.3">
      <c r="E26196"/>
    </row>
    <row r="26197" spans="5:5" x14ac:dyDescent="0.3">
      <c r="E26197"/>
    </row>
    <row r="26198" spans="5:5" x14ac:dyDescent="0.3">
      <c r="E26198"/>
    </row>
    <row r="26199" spans="5:5" x14ac:dyDescent="0.3">
      <c r="E26199"/>
    </row>
    <row r="26200" spans="5:5" x14ac:dyDescent="0.3">
      <c r="E26200"/>
    </row>
    <row r="26201" spans="5:5" x14ac:dyDescent="0.3">
      <c r="E26201"/>
    </row>
    <row r="26202" spans="5:5" x14ac:dyDescent="0.3">
      <c r="E26202"/>
    </row>
    <row r="26203" spans="5:5" x14ac:dyDescent="0.3">
      <c r="E26203"/>
    </row>
    <row r="26204" spans="5:5" x14ac:dyDescent="0.3">
      <c r="E26204"/>
    </row>
    <row r="26205" spans="5:5" x14ac:dyDescent="0.3">
      <c r="E26205"/>
    </row>
    <row r="26206" spans="5:5" x14ac:dyDescent="0.3">
      <c r="E26206"/>
    </row>
    <row r="26207" spans="5:5" x14ac:dyDescent="0.3">
      <c r="E26207"/>
    </row>
    <row r="26208" spans="5:5" x14ac:dyDescent="0.3">
      <c r="E26208"/>
    </row>
    <row r="26209" spans="5:5" x14ac:dyDescent="0.3">
      <c r="E26209"/>
    </row>
    <row r="26210" spans="5:5" x14ac:dyDescent="0.3">
      <c r="E26210"/>
    </row>
  </sheetData>
  <sheetProtection algorithmName="SHA-512" hashValue="C8BHHVMq9fDiCDWn8Rt9brka+ggYl0h/9rUJcDvXEwTTTzcIVnhoUP2OiltjJo+wqMJDkJcBOCrAwvikhxGX2Q==" saltValue="dZi0DnXNRPww2mcOxKnlpg==" spinCount="100000" sheet="1" sort="0" autoFilter="0" pivotTables="0"/>
  <mergeCells count="4">
    <mergeCell ref="G36:I40"/>
    <mergeCell ref="G42:I46"/>
    <mergeCell ref="G30:I34"/>
    <mergeCell ref="G25:I28"/>
  </mergeCells>
  <pageMargins left="0" right="0" top="0.25" bottom="0.25" header="0.3" footer="0.3"/>
  <pageSetup paperSize="5" scale="73" fitToHeight="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69"/>
  <sheetViews>
    <sheetView showGridLines="0" topLeftCell="A34" zoomScaleNormal="100" workbookViewId="0">
      <selection activeCell="O59" sqref="O59"/>
    </sheetView>
  </sheetViews>
  <sheetFormatPr defaultColWidth="8.5546875" defaultRowHeight="14.4" x14ac:dyDescent="0.3"/>
  <cols>
    <col min="2" max="2" width="3.44140625" customWidth="1"/>
    <col min="3" max="3" width="18.44140625" customWidth="1"/>
    <col min="4" max="4" width="12.44140625" customWidth="1"/>
    <col min="5" max="5" width="18.44140625" style="2" customWidth="1"/>
    <col min="6" max="6" width="5" customWidth="1"/>
    <col min="7" max="7" width="16.44140625" customWidth="1"/>
    <col min="8" max="8" width="2.44140625" customWidth="1"/>
    <col min="9" max="9" width="45.21875" style="2" customWidth="1"/>
    <col min="10" max="10" width="4.21875" style="2" customWidth="1"/>
  </cols>
  <sheetData>
    <row r="1" spans="2:12" ht="15" thickBot="1" x14ac:dyDescent="0.35"/>
    <row r="2" spans="2:12" x14ac:dyDescent="0.3">
      <c r="B2" s="16"/>
      <c r="C2" s="107"/>
      <c r="D2" s="107"/>
      <c r="E2" s="108"/>
      <c r="F2" s="107"/>
      <c r="G2" s="107"/>
      <c r="H2" s="107"/>
      <c r="I2" s="108"/>
      <c r="J2" s="109"/>
    </row>
    <row r="3" spans="2:12" ht="15.6" x14ac:dyDescent="0.3">
      <c r="B3" s="9"/>
      <c r="C3" s="18" t="s">
        <v>32</v>
      </c>
      <c r="D3" s="18"/>
      <c r="E3" s="18"/>
      <c r="F3" s="18"/>
      <c r="G3" s="18"/>
      <c r="H3" s="18"/>
      <c r="I3" s="18"/>
      <c r="J3" s="110"/>
    </row>
    <row r="4" spans="2:12" ht="3.75" customHeight="1" x14ac:dyDescent="0.3">
      <c r="B4" s="9"/>
      <c r="C4" s="111"/>
      <c r="D4" s="112"/>
      <c r="E4" s="112"/>
      <c r="F4" s="11"/>
      <c r="G4" s="11"/>
      <c r="H4" s="11"/>
      <c r="I4" s="11"/>
      <c r="J4" s="113"/>
    </row>
    <row r="5" spans="2:12" ht="15.6" x14ac:dyDescent="0.3">
      <c r="B5" s="114"/>
      <c r="C5" s="36" t="str">
        <f>IF(Instructions!$E$7="","Enter Property Name on Instructions Tab",CONCATENATE("Property Name: ",Instructions!$E$7))</f>
        <v>Enter Property Name on Instructions Tab</v>
      </c>
      <c r="D5" s="115"/>
      <c r="E5" s="115"/>
      <c r="F5" s="116"/>
      <c r="G5" s="117"/>
      <c r="H5" s="11"/>
      <c r="I5" s="11"/>
      <c r="J5" s="113"/>
    </row>
    <row r="6" spans="2:12" ht="3.75" customHeight="1" x14ac:dyDescent="0.3">
      <c r="B6" s="9"/>
      <c r="C6" s="19"/>
      <c r="D6" s="38"/>
      <c r="E6" s="10"/>
      <c r="F6" s="11"/>
      <c r="G6" s="11"/>
      <c r="H6" s="11"/>
      <c r="I6" s="11"/>
      <c r="J6" s="113"/>
    </row>
    <row r="7" spans="2:12" ht="15.6" x14ac:dyDescent="0.3">
      <c r="B7" s="9"/>
      <c r="C7" s="118" t="str">
        <f>IF(Instructions!$E$9="","Enter Property Address on Instructions Tab",CONCATENATE("Property Address: ",Instructions!$E$9))</f>
        <v>Enter Property Address on Instructions Tab</v>
      </c>
      <c r="D7" s="115"/>
      <c r="E7" s="37"/>
      <c r="F7" s="116"/>
      <c r="G7" s="117"/>
      <c r="H7" s="11"/>
      <c r="I7" s="11"/>
      <c r="J7" s="113"/>
    </row>
    <row r="8" spans="2:12" ht="3.75" customHeight="1" x14ac:dyDescent="0.3">
      <c r="B8" s="9"/>
      <c r="C8" s="39"/>
      <c r="D8" s="10"/>
      <c r="E8" s="10"/>
      <c r="F8" s="11"/>
      <c r="G8" s="11"/>
      <c r="H8" s="11"/>
      <c r="I8" s="11"/>
      <c r="J8" s="113"/>
    </row>
    <row r="9" spans="2:12" ht="15.6" x14ac:dyDescent="0.3">
      <c r="B9" s="9"/>
      <c r="C9" s="36" t="str">
        <f>IF(Instructions!$E$11="","Enter Unit Count on Instructions Tab",CONCATENATE("Total Units: ",Instructions!$E$11))</f>
        <v>Enter Unit Count on Instructions Tab</v>
      </c>
      <c r="D9" s="115"/>
      <c r="E9" s="37"/>
      <c r="F9" s="11"/>
      <c r="G9" s="11"/>
      <c r="H9" s="11"/>
      <c r="I9" s="11"/>
      <c r="J9" s="113"/>
    </row>
    <row r="10" spans="2:12" ht="15.6" x14ac:dyDescent="0.3">
      <c r="B10" s="9"/>
      <c r="C10" s="20"/>
      <c r="D10" s="10"/>
      <c r="E10" s="10"/>
      <c r="F10" s="11"/>
      <c r="G10" s="11"/>
      <c r="H10" s="11"/>
      <c r="I10" s="11"/>
      <c r="J10" s="113"/>
    </row>
    <row r="11" spans="2:12" ht="15.6" x14ac:dyDescent="0.3">
      <c r="B11" s="9"/>
      <c r="C11" s="20"/>
      <c r="D11" s="10"/>
      <c r="E11" s="10"/>
      <c r="F11" s="11"/>
      <c r="G11" s="11"/>
      <c r="H11" s="11"/>
      <c r="I11" s="11"/>
      <c r="J11" s="113"/>
      <c r="L11" s="32"/>
    </row>
    <row r="12" spans="2:12" ht="15.6" x14ac:dyDescent="0.3">
      <c r="B12" s="9"/>
      <c r="C12" s="20"/>
      <c r="D12" s="10"/>
      <c r="E12" s="10"/>
      <c r="F12" s="11"/>
      <c r="G12" s="11"/>
      <c r="H12" s="11"/>
      <c r="I12" s="11"/>
      <c r="J12" s="113"/>
    </row>
    <row r="13" spans="2:12" ht="15.6" x14ac:dyDescent="0.3">
      <c r="B13" s="9"/>
      <c r="C13" s="20"/>
      <c r="D13" s="10"/>
      <c r="E13" s="10"/>
      <c r="F13" s="11"/>
      <c r="G13" s="11"/>
      <c r="H13" s="11"/>
      <c r="I13" s="11"/>
      <c r="J13" s="113"/>
    </row>
    <row r="14" spans="2:12" ht="15.6" x14ac:dyDescent="0.3">
      <c r="B14" s="9"/>
      <c r="C14" s="20"/>
      <c r="D14" s="10"/>
      <c r="E14" s="10"/>
      <c r="F14" s="11"/>
      <c r="G14" s="11"/>
      <c r="H14" s="11"/>
      <c r="I14" s="11"/>
      <c r="J14" s="113"/>
    </row>
    <row r="15" spans="2:12" ht="15.6" x14ac:dyDescent="0.3">
      <c r="B15" s="9"/>
      <c r="C15" s="20"/>
      <c r="D15" s="10"/>
      <c r="E15" s="10"/>
      <c r="F15" s="11"/>
      <c r="G15" s="11"/>
      <c r="H15" s="11"/>
      <c r="I15" s="11"/>
      <c r="J15" s="113"/>
    </row>
    <row r="16" spans="2:12" ht="15.6" x14ac:dyDescent="0.3">
      <c r="B16" s="9"/>
      <c r="C16" s="20"/>
      <c r="D16" s="10"/>
      <c r="E16" s="10"/>
      <c r="F16" s="11"/>
      <c r="G16" s="11"/>
      <c r="H16" s="11"/>
      <c r="I16" s="11"/>
      <c r="J16" s="113"/>
    </row>
    <row r="17" spans="2:11" ht="15.6" x14ac:dyDescent="0.3">
      <c r="B17" s="9"/>
      <c r="C17" s="20"/>
      <c r="D17" s="10"/>
      <c r="E17" s="10"/>
      <c r="F17" s="11"/>
      <c r="G17" s="11"/>
      <c r="H17" s="11"/>
      <c r="I17" s="11"/>
      <c r="J17" s="113"/>
    </row>
    <row r="18" spans="2:11" ht="15.6" x14ac:dyDescent="0.3">
      <c r="B18" s="9"/>
      <c r="C18" s="20"/>
      <c r="D18" s="10"/>
      <c r="E18" s="10"/>
      <c r="F18" s="11"/>
      <c r="G18" s="11"/>
      <c r="H18" s="11"/>
      <c r="I18" s="11"/>
      <c r="J18" s="113"/>
    </row>
    <row r="19" spans="2:11" ht="15.6" x14ac:dyDescent="0.3">
      <c r="B19" s="9"/>
      <c r="C19" s="20"/>
      <c r="D19" s="10"/>
      <c r="E19" s="10"/>
      <c r="F19" s="11"/>
      <c r="G19" s="11"/>
      <c r="H19" s="11"/>
      <c r="I19" s="11"/>
      <c r="J19" s="113"/>
    </row>
    <row r="20" spans="2:11" ht="15.6" x14ac:dyDescent="0.3">
      <c r="B20" s="9"/>
      <c r="C20" s="119"/>
      <c r="E20" s="120"/>
      <c r="I20" s="120"/>
      <c r="J20" s="121"/>
    </row>
    <row r="21" spans="2:11" x14ac:dyDescent="0.3">
      <c r="B21" s="9"/>
      <c r="C21" s="122" t="s">
        <v>33</v>
      </c>
      <c r="D21" s="123"/>
      <c r="E21" s="124"/>
      <c r="F21" s="123"/>
      <c r="G21" s="123"/>
      <c r="H21" s="123"/>
      <c r="I21" s="124"/>
      <c r="J21" s="121"/>
    </row>
    <row r="22" spans="2:11" ht="5.55" customHeight="1" x14ac:dyDescent="0.3">
      <c r="B22" s="9"/>
      <c r="C22" s="125"/>
      <c r="E22" s="126"/>
      <c r="I22" s="120"/>
      <c r="J22" s="121"/>
    </row>
    <row r="23" spans="2:11" ht="24" customHeight="1" x14ac:dyDescent="0.3">
      <c r="B23" s="9"/>
      <c r="C23" s="125" t="s">
        <v>34</v>
      </c>
      <c r="E23" s="219" t="str">
        <f>CONCATENATE('1. Determine Area HCC'!D27,", ",'1. Determine Area HCC'!D28)</f>
        <v>ALBANY, NEW YORK</v>
      </c>
      <c r="F23" s="219"/>
      <c r="G23" s="219"/>
      <c r="I23" s="220" t="str">
        <f>IF(G67&lt;&gt;Instructions!E11,"Reconcile Unit Count Discrepancy Between Instructions Tab and Unit Mix","")</f>
        <v/>
      </c>
      <c r="J23" s="121"/>
    </row>
    <row r="24" spans="2:11" x14ac:dyDescent="0.3">
      <c r="B24" s="9"/>
      <c r="C24" s="125"/>
      <c r="E24" s="120"/>
      <c r="I24" s="220"/>
      <c r="J24" s="121"/>
      <c r="K24" s="34"/>
    </row>
    <row r="25" spans="2:11" x14ac:dyDescent="0.3">
      <c r="B25" s="9"/>
      <c r="C25" s="125"/>
      <c r="E25" s="120"/>
      <c r="I25" s="127"/>
      <c r="J25" s="121"/>
    </row>
    <row r="26" spans="2:11" x14ac:dyDescent="0.3">
      <c r="B26" s="9"/>
      <c r="C26" s="128"/>
      <c r="D26" s="129"/>
      <c r="E26" s="130" t="s">
        <v>35</v>
      </c>
      <c r="F26" s="131"/>
      <c r="G26" s="131" t="s">
        <v>36</v>
      </c>
      <c r="H26" s="131"/>
      <c r="I26" s="132" t="s">
        <v>37</v>
      </c>
      <c r="J26" s="133"/>
    </row>
    <row r="27" spans="2:11" ht="15.6" x14ac:dyDescent="0.3">
      <c r="B27" s="9"/>
      <c r="C27" s="134" t="s">
        <v>38</v>
      </c>
      <c r="E27" s="135"/>
      <c r="F27" s="136"/>
      <c r="G27" s="136"/>
      <c r="H27" s="136"/>
      <c r="I27" s="137"/>
      <c r="J27" s="138"/>
      <c r="K27" s="34"/>
    </row>
    <row r="28" spans="2:11" x14ac:dyDescent="0.3">
      <c r="B28" s="9"/>
      <c r="C28" s="139" t="s">
        <v>600</v>
      </c>
      <c r="E28" s="120">
        <f>GETPIVOTDATA("Sum of 0 Bedrooms, HCC",'1. Determine Area HCC'!$C$30,"Type","Detached/Semi-Detached")</f>
        <v>119128.18</v>
      </c>
      <c r="G28" s="30">
        <v>0</v>
      </c>
      <c r="I28" s="140">
        <f>SUM(E28*G28)</f>
        <v>0</v>
      </c>
      <c r="J28" s="121"/>
    </row>
    <row r="29" spans="2:11" x14ac:dyDescent="0.3">
      <c r="B29" s="9"/>
      <c r="C29" s="139" t="s">
        <v>599</v>
      </c>
      <c r="E29" s="120">
        <f>GETPIVOTDATA("Sum of 1 Bedrooms, HCC",'1. Determine Area HCC'!$C$30,"Type","Detached/Semi-Detached")</f>
        <v>154472.62</v>
      </c>
      <c r="G29" s="30">
        <v>0</v>
      </c>
      <c r="I29" s="140">
        <f t="shared" ref="I29:I34" si="0">SUM(E29*G29)</f>
        <v>0</v>
      </c>
      <c r="J29" s="121"/>
      <c r="K29" s="34"/>
    </row>
    <row r="30" spans="2:11" x14ac:dyDescent="0.3">
      <c r="B30" s="9"/>
      <c r="C30" s="139" t="s">
        <v>601</v>
      </c>
      <c r="E30" s="120">
        <f>GETPIVOTDATA("Sum of 2 Bedrooms, HCC",'1. Determine Area HCC'!$C$30,"Type","Detached/Semi-Detached")</f>
        <v>184549.54</v>
      </c>
      <c r="G30" s="30">
        <v>0</v>
      </c>
      <c r="I30" s="140">
        <f t="shared" si="0"/>
        <v>0</v>
      </c>
      <c r="J30" s="121"/>
    </row>
    <row r="31" spans="2:11" x14ac:dyDescent="0.3">
      <c r="B31" s="9"/>
      <c r="C31" s="139" t="s">
        <v>602</v>
      </c>
      <c r="E31" s="120">
        <f>GETPIVOTDATA("Sum of 3 Bedrooms, HCC",'1. Determine Area HCC'!$C$30,"Type","Detached/Semi-Detached")</f>
        <v>219889.08</v>
      </c>
      <c r="G31" s="30">
        <v>0</v>
      </c>
      <c r="I31" s="140">
        <f t="shared" si="0"/>
        <v>0</v>
      </c>
      <c r="J31" s="121"/>
    </row>
    <row r="32" spans="2:11" x14ac:dyDescent="0.3">
      <c r="B32" s="9"/>
      <c r="C32" s="139" t="s">
        <v>603</v>
      </c>
      <c r="E32" s="120">
        <f>GETPIVOTDATA("Sum of 4 Bedrooms, HCC",'1. Determine Area HCC'!$C$30,"Type","Detached/Semi-Detached")</f>
        <v>258752.05</v>
      </c>
      <c r="G32" s="30">
        <v>0</v>
      </c>
      <c r="I32" s="140">
        <f t="shared" si="0"/>
        <v>0</v>
      </c>
      <c r="J32" s="121"/>
    </row>
    <row r="33" spans="2:10" x14ac:dyDescent="0.3">
      <c r="B33" s="9"/>
      <c r="C33" s="139" t="s">
        <v>604</v>
      </c>
      <c r="E33" s="120">
        <f>GETPIVOTDATA("Sum of 5 Bedrooms, HCC",'1. Determine Area HCC'!$C$30,"Type","Detached/Semi-Detached")</f>
        <v>283689.21000000002</v>
      </c>
      <c r="G33" s="30">
        <v>0</v>
      </c>
      <c r="I33" s="140">
        <f t="shared" si="0"/>
        <v>0</v>
      </c>
      <c r="J33" s="121"/>
    </row>
    <row r="34" spans="2:10" ht="15" thickBot="1" x14ac:dyDescent="0.35">
      <c r="B34" s="9"/>
      <c r="C34" s="141" t="s">
        <v>605</v>
      </c>
      <c r="D34" s="5"/>
      <c r="E34" s="142">
        <f>GETPIVOTDATA("Sum of 6 Bedrooms, HCC",'1. Determine Area HCC'!$C$30,"Type","Detached/Semi-Detached")</f>
        <v>307779.40000000002</v>
      </c>
      <c r="F34" s="5"/>
      <c r="G34" s="31">
        <v>0</v>
      </c>
      <c r="I34" s="143">
        <f t="shared" si="0"/>
        <v>0</v>
      </c>
      <c r="J34" s="121"/>
    </row>
    <row r="35" spans="2:10" x14ac:dyDescent="0.3">
      <c r="B35" s="9"/>
      <c r="C35" s="144" t="s">
        <v>39</v>
      </c>
      <c r="E35" s="120"/>
      <c r="G35">
        <f>SUM(G28:G34)</f>
        <v>0</v>
      </c>
      <c r="I35" s="140">
        <f>SUM(I27:I34)</f>
        <v>0</v>
      </c>
      <c r="J35" s="121"/>
    </row>
    <row r="36" spans="2:10" x14ac:dyDescent="0.3">
      <c r="B36" s="9"/>
      <c r="C36" s="139"/>
      <c r="E36" s="120"/>
      <c r="I36" s="140"/>
      <c r="J36" s="121"/>
    </row>
    <row r="37" spans="2:10" ht="15.6" x14ac:dyDescent="0.3">
      <c r="B37" s="9"/>
      <c r="C37" s="134" t="s">
        <v>40</v>
      </c>
      <c r="E37" s="120"/>
      <c r="I37" s="140"/>
      <c r="J37" s="121"/>
    </row>
    <row r="38" spans="2:10" x14ac:dyDescent="0.3">
      <c r="B38" s="9"/>
      <c r="C38" s="139" t="s">
        <v>600</v>
      </c>
      <c r="E38" s="120">
        <f>GETPIVOTDATA("Sum of 0 Bedrooms, HCC",'1. Determine Area HCC'!$C$30,"Type","Elevator")</f>
        <v>96155.9</v>
      </c>
      <c r="G38" s="30">
        <v>0</v>
      </c>
      <c r="I38" s="140">
        <f t="shared" ref="I38:I44" si="1">SUM(E38*G38)</f>
        <v>0</v>
      </c>
      <c r="J38" s="121"/>
    </row>
    <row r="39" spans="2:10" x14ac:dyDescent="0.3">
      <c r="B39" s="9"/>
      <c r="C39" s="139" t="s">
        <v>599</v>
      </c>
      <c r="E39" s="120">
        <f>GETPIVOTDATA("Sum of 1 Bedrooms, HCC",'1. Determine Area HCC'!$C$30,"Type","Elevator")</f>
        <v>134618.26</v>
      </c>
      <c r="G39" s="30"/>
      <c r="I39" s="140">
        <f t="shared" si="1"/>
        <v>0</v>
      </c>
      <c r="J39" s="121"/>
    </row>
    <row r="40" spans="2:10" x14ac:dyDescent="0.3">
      <c r="B40" s="9"/>
      <c r="C40" s="139" t="s">
        <v>601</v>
      </c>
      <c r="E40" s="120">
        <f>GETPIVOTDATA("Sum of 2 Bedrooms, HCC",'1. Determine Area HCC'!$C$30,"Type","Elevator")</f>
        <v>173080.63</v>
      </c>
      <c r="G40" s="30"/>
      <c r="I40" s="140">
        <f t="shared" si="1"/>
        <v>0</v>
      </c>
      <c r="J40" s="121"/>
    </row>
    <row r="41" spans="2:10" x14ac:dyDescent="0.3">
      <c r="B41" s="9"/>
      <c r="C41" s="139" t="s">
        <v>602</v>
      </c>
      <c r="E41" s="120">
        <f>GETPIVOTDATA("Sum of 3 Bedrooms, HCC",'1. Determine Area HCC'!$C$30,"Type","Elevator")</f>
        <v>230774.17</v>
      </c>
      <c r="G41" s="30"/>
      <c r="I41" s="140">
        <f t="shared" si="1"/>
        <v>0</v>
      </c>
      <c r="J41" s="121"/>
    </row>
    <row r="42" spans="2:10" x14ac:dyDescent="0.3">
      <c r="B42" s="9"/>
      <c r="C42" s="139" t="s">
        <v>603</v>
      </c>
      <c r="E42" s="120">
        <f>GETPIVOTDATA("Sum of 4 Bedrooms, HCC",'1. Determine Area HCC'!$C$30,"Type","Elevator")</f>
        <v>288467.71000000002</v>
      </c>
      <c r="G42" s="30">
        <v>0</v>
      </c>
      <c r="I42" s="140">
        <f t="shared" si="1"/>
        <v>0</v>
      </c>
      <c r="J42" s="121"/>
    </row>
    <row r="43" spans="2:10" x14ac:dyDescent="0.3">
      <c r="B43" s="9"/>
      <c r="C43" s="139" t="s">
        <v>604</v>
      </c>
      <c r="E43" s="120">
        <f>GETPIVOTDATA("Sum of 5 Bedrooms, HCC",'1. Determine Area HCC'!$C$30,"Type","Elevator")</f>
        <v>326930.07</v>
      </c>
      <c r="G43" s="30">
        <v>0</v>
      </c>
      <c r="I43" s="140">
        <f t="shared" si="1"/>
        <v>0</v>
      </c>
      <c r="J43" s="121"/>
    </row>
    <row r="44" spans="2:10" ht="15" thickBot="1" x14ac:dyDescent="0.35">
      <c r="B44" s="9"/>
      <c r="C44" s="141" t="s">
        <v>605</v>
      </c>
      <c r="D44" s="5"/>
      <c r="E44" s="142">
        <f>GETPIVOTDATA("Sum of 6 Bedrooms, HCC",'1. Determine Area HCC'!$C$30,"Type","Elevator")</f>
        <v>365392.43</v>
      </c>
      <c r="F44" s="5"/>
      <c r="G44" s="31">
        <v>0</v>
      </c>
      <c r="I44" s="143">
        <f t="shared" si="1"/>
        <v>0</v>
      </c>
      <c r="J44" s="121"/>
    </row>
    <row r="45" spans="2:10" x14ac:dyDescent="0.3">
      <c r="B45" s="9"/>
      <c r="C45" s="144" t="s">
        <v>39</v>
      </c>
      <c r="E45" s="120"/>
      <c r="G45">
        <f>SUM(G38:G44)</f>
        <v>0</v>
      </c>
      <c r="I45" s="140">
        <f>SUM(I37:I44)</f>
        <v>0</v>
      </c>
      <c r="J45" s="121"/>
    </row>
    <row r="46" spans="2:10" x14ac:dyDescent="0.3">
      <c r="B46" s="9"/>
      <c r="C46" s="139"/>
      <c r="E46" s="120"/>
      <c r="I46" s="140"/>
      <c r="J46" s="121"/>
    </row>
    <row r="47" spans="2:10" ht="15.6" x14ac:dyDescent="0.3">
      <c r="B47" s="9"/>
      <c r="C47" s="134" t="s">
        <v>41</v>
      </c>
      <c r="E47" s="120"/>
      <c r="I47" s="140"/>
      <c r="J47" s="121"/>
    </row>
    <row r="48" spans="2:10" x14ac:dyDescent="0.3">
      <c r="B48" s="9"/>
      <c r="C48" s="139" t="s">
        <v>600</v>
      </c>
      <c r="E48" s="120">
        <f>GETPIVOTDATA("Sum of 0 Bedrooms, HCC",'1. Determine Area HCC'!$C$30,"Type","Row House")</f>
        <v>93897.59</v>
      </c>
      <c r="G48" s="30">
        <v>0</v>
      </c>
      <c r="I48" s="140">
        <f t="shared" ref="I48:I54" si="2">SUM(E48*G48)</f>
        <v>0</v>
      </c>
      <c r="J48" s="121"/>
    </row>
    <row r="49" spans="2:10" x14ac:dyDescent="0.3">
      <c r="B49" s="9"/>
      <c r="C49" s="139" t="s">
        <v>599</v>
      </c>
      <c r="E49" s="120">
        <f>GETPIVOTDATA("Sum of 1 Bedrooms, HCC",'1. Determine Area HCC'!$C$30,"Type","Row House")</f>
        <v>122903.93</v>
      </c>
      <c r="G49" s="30">
        <v>0</v>
      </c>
      <c r="I49" s="140">
        <f t="shared" si="2"/>
        <v>0</v>
      </c>
      <c r="J49" s="121"/>
    </row>
    <row r="50" spans="2:10" x14ac:dyDescent="0.3">
      <c r="B50" s="9"/>
      <c r="C50" s="139" t="s">
        <v>601</v>
      </c>
      <c r="E50" s="120">
        <f>GETPIVOTDATA("Sum of 2 Bedrooms, HCC",'1. Determine Area HCC'!$C$30,"Type","Row House")</f>
        <v>148787.97</v>
      </c>
      <c r="G50" s="30">
        <v>0</v>
      </c>
      <c r="I50" s="140">
        <f t="shared" si="2"/>
        <v>0</v>
      </c>
      <c r="J50" s="121"/>
    </row>
    <row r="51" spans="2:10" x14ac:dyDescent="0.3">
      <c r="B51" s="9"/>
      <c r="C51" s="139" t="s">
        <v>602</v>
      </c>
      <c r="E51" s="120">
        <f>GETPIVOTDATA("Sum of 3 Bedrooms, HCC",'1. Determine Area HCC'!$C$30,"Type","Row House")</f>
        <v>181857.24</v>
      </c>
      <c r="G51" s="30">
        <v>0</v>
      </c>
      <c r="I51" s="140">
        <f t="shared" si="2"/>
        <v>0</v>
      </c>
      <c r="J51" s="121"/>
    </row>
    <row r="52" spans="2:10" x14ac:dyDescent="0.3">
      <c r="B52" s="9"/>
      <c r="C52" s="139" t="s">
        <v>603</v>
      </c>
      <c r="E52" s="120">
        <f>GETPIVOTDATA("Sum of 4 Bedrooms, HCC",'1. Determine Area HCC'!$C$30,"Type","Row House")</f>
        <v>215638.79</v>
      </c>
      <c r="G52" s="30">
        <v>0</v>
      </c>
      <c r="I52" s="140">
        <f t="shared" si="2"/>
        <v>0</v>
      </c>
      <c r="J52" s="121"/>
    </row>
    <row r="53" spans="2:10" x14ac:dyDescent="0.3">
      <c r="B53" s="9"/>
      <c r="C53" s="139" t="s">
        <v>604</v>
      </c>
      <c r="E53" s="120">
        <f>GETPIVOTDATA("Sum of 5 Bedrooms, HCC",'1. Determine Area HCC'!$C$30,"Type","Row House")</f>
        <v>237567.25</v>
      </c>
      <c r="G53" s="30">
        <v>0</v>
      </c>
      <c r="I53" s="140">
        <f t="shared" si="2"/>
        <v>0</v>
      </c>
      <c r="J53" s="121"/>
    </row>
    <row r="54" spans="2:10" ht="15" thickBot="1" x14ac:dyDescent="0.35">
      <c r="B54" s="9"/>
      <c r="C54" s="141" t="s">
        <v>605</v>
      </c>
      <c r="D54" s="5"/>
      <c r="E54" s="142">
        <f>GETPIVOTDATA("Sum of 6 Bedrooms, HCC",'1. Determine Area HCC'!$C$30,"Type","Row House")</f>
        <v>258043.98</v>
      </c>
      <c r="F54" s="5"/>
      <c r="G54" s="31">
        <v>0</v>
      </c>
      <c r="I54" s="143">
        <f t="shared" si="2"/>
        <v>0</v>
      </c>
      <c r="J54" s="121"/>
    </row>
    <row r="55" spans="2:10" x14ac:dyDescent="0.3">
      <c r="B55" s="9"/>
      <c r="C55" s="144" t="s">
        <v>39</v>
      </c>
      <c r="E55" s="120"/>
      <c r="G55">
        <f>SUM(G48:G54)</f>
        <v>0</v>
      </c>
      <c r="I55" s="140">
        <f>SUM(I47:I54)</f>
        <v>0</v>
      </c>
      <c r="J55" s="121"/>
    </row>
    <row r="56" spans="2:10" x14ac:dyDescent="0.3">
      <c r="B56" s="9"/>
      <c r="C56" s="139"/>
      <c r="E56" s="120"/>
      <c r="I56" s="140"/>
      <c r="J56" s="121"/>
    </row>
    <row r="57" spans="2:10" ht="15.6" x14ac:dyDescent="0.3">
      <c r="B57" s="9"/>
      <c r="C57" s="134" t="s">
        <v>42</v>
      </c>
      <c r="E57" s="120"/>
      <c r="I57" s="140"/>
      <c r="J57" s="121"/>
    </row>
    <row r="58" spans="2:10" x14ac:dyDescent="0.3">
      <c r="B58" s="9"/>
      <c r="C58" s="139" t="s">
        <v>600</v>
      </c>
      <c r="E58" s="120">
        <f>GETPIVOTDATA("Sum of 0 Bedrooms, HCC",'1. Determine Area HCC'!$C$30,"Type","Walkup")</f>
        <v>89965.04</v>
      </c>
      <c r="G58" s="30">
        <v>0</v>
      </c>
      <c r="I58" s="140">
        <f t="shared" ref="I58:I64" si="3">SUM(E58*G58)</f>
        <v>0</v>
      </c>
      <c r="J58" s="121"/>
    </row>
    <row r="59" spans="2:10" x14ac:dyDescent="0.3">
      <c r="B59" s="9"/>
      <c r="C59" s="139" t="s">
        <v>599</v>
      </c>
      <c r="E59" s="120">
        <f>GETPIVOTDATA("Sum of 1 Bedrooms, HCC",'1. Determine Area HCC'!$C$30,"Type","Walkup")</f>
        <v>122736.45</v>
      </c>
      <c r="G59" s="30">
        <v>0</v>
      </c>
      <c r="I59" s="140">
        <f t="shared" si="3"/>
        <v>0</v>
      </c>
      <c r="J59" s="121"/>
    </row>
    <row r="60" spans="2:10" x14ac:dyDescent="0.3">
      <c r="B60" s="9"/>
      <c r="C60" s="139" t="s">
        <v>601</v>
      </c>
      <c r="E60" s="120">
        <f>GETPIVOTDATA("Sum of 2 Bedrooms, HCC",'1. Determine Area HCC'!$C$30,"Type","Walkup")</f>
        <v>155460.98000000001</v>
      </c>
      <c r="G60" s="30">
        <v>0</v>
      </c>
      <c r="I60" s="140">
        <f t="shared" si="3"/>
        <v>0</v>
      </c>
      <c r="J60" s="121"/>
    </row>
    <row r="61" spans="2:10" x14ac:dyDescent="0.3">
      <c r="B61" s="9"/>
      <c r="C61" s="139" t="s">
        <v>602</v>
      </c>
      <c r="E61" s="120">
        <f>GETPIVOTDATA("Sum of 3 Bedrooms, HCC",'1. Determine Area HCC'!$C$30,"Type","Walkup")</f>
        <v>204952.83</v>
      </c>
      <c r="G61" s="30">
        <v>0</v>
      </c>
      <c r="I61" s="140">
        <f t="shared" si="3"/>
        <v>0</v>
      </c>
      <c r="J61" s="121"/>
    </row>
    <row r="62" spans="2:10" x14ac:dyDescent="0.3">
      <c r="B62" s="9"/>
      <c r="C62" s="139" t="s">
        <v>603</v>
      </c>
      <c r="E62" s="120">
        <f>GETPIVOTDATA("Sum of 4 Bedrooms, HCC",'1. Determine Area HCC'!$C$30,"Type","Walkup")</f>
        <v>254008.08</v>
      </c>
      <c r="G62" s="30">
        <v>0</v>
      </c>
      <c r="I62" s="140">
        <f t="shared" si="3"/>
        <v>0</v>
      </c>
      <c r="J62" s="121"/>
    </row>
    <row r="63" spans="2:10" x14ac:dyDescent="0.3">
      <c r="B63" s="9"/>
      <c r="C63" s="139" t="s">
        <v>604</v>
      </c>
      <c r="E63" s="120">
        <f>GETPIVOTDATA("Sum of 5 Bedrooms, HCC",'1. Determine Area HCC'!$C$30,"Type","Walkup")</f>
        <v>286226.49</v>
      </c>
      <c r="G63" s="30">
        <v>0</v>
      </c>
      <c r="I63" s="140">
        <f t="shared" si="3"/>
        <v>0</v>
      </c>
      <c r="J63" s="121"/>
    </row>
    <row r="64" spans="2:10" ht="15" thickBot="1" x14ac:dyDescent="0.35">
      <c r="B64" s="9"/>
      <c r="C64" s="141" t="s">
        <v>605</v>
      </c>
      <c r="D64" s="5"/>
      <c r="E64" s="142">
        <f>GETPIVOTDATA("Sum of 6 Bedrooms, HCC",'1. Determine Area HCC'!$C$30,"Type","Walkup")</f>
        <v>318056.81</v>
      </c>
      <c r="F64" s="5"/>
      <c r="G64" s="31">
        <v>0</v>
      </c>
      <c r="I64" s="143">
        <f t="shared" si="3"/>
        <v>0</v>
      </c>
      <c r="J64" s="121"/>
    </row>
    <row r="65" spans="2:10" x14ac:dyDescent="0.3">
      <c r="B65" s="9"/>
      <c r="C65" s="144" t="s">
        <v>39</v>
      </c>
      <c r="E65" s="120"/>
      <c r="G65">
        <f>SUM(G58:G64)</f>
        <v>0</v>
      </c>
      <c r="I65" s="140">
        <f>SUM(I58:I64)</f>
        <v>0</v>
      </c>
      <c r="J65" s="121"/>
    </row>
    <row r="66" spans="2:10" ht="15" thickBot="1" x14ac:dyDescent="0.35">
      <c r="B66" s="9"/>
      <c r="C66" s="145"/>
      <c r="D66" s="146"/>
      <c r="E66" s="147"/>
      <c r="F66" s="146"/>
      <c r="G66" s="146"/>
      <c r="H66" s="146"/>
      <c r="I66" s="148"/>
      <c r="J66" s="121"/>
    </row>
    <row r="67" spans="2:10" ht="16.2" thickTop="1" x14ac:dyDescent="0.3">
      <c r="B67" s="9"/>
      <c r="C67" s="149" t="s">
        <v>43</v>
      </c>
      <c r="D67" s="125"/>
      <c r="E67" s="150"/>
      <c r="F67" s="125"/>
      <c r="G67" s="151">
        <f>SUM(G35+G45+G55+G65)</f>
        <v>0</v>
      </c>
      <c r="H67" s="125"/>
      <c r="I67" s="152">
        <f>SUM(I35+I45+I55+I65)</f>
        <v>0</v>
      </c>
      <c r="J67" s="153"/>
    </row>
    <row r="68" spans="2:10" ht="15.6" x14ac:dyDescent="0.3">
      <c r="B68" s="9"/>
      <c r="C68" s="154" t="s">
        <v>593</v>
      </c>
      <c r="D68" s="155"/>
      <c r="E68" s="156"/>
      <c r="F68" s="155"/>
      <c r="G68" s="155"/>
      <c r="H68" s="155"/>
      <c r="I68" s="157" t="e">
        <f>I67/G67</f>
        <v>#DIV/0!</v>
      </c>
      <c r="J68" s="121"/>
    </row>
    <row r="69" spans="2:10" ht="15" thickBot="1" x14ac:dyDescent="0.35">
      <c r="B69" s="17"/>
      <c r="C69" s="5"/>
      <c r="D69" s="5"/>
      <c r="E69" s="142"/>
      <c r="F69" s="5"/>
      <c r="G69" s="5"/>
      <c r="H69" s="5"/>
      <c r="I69" s="142"/>
      <c r="J69" s="158"/>
    </row>
  </sheetData>
  <sheetProtection algorithmName="SHA-512" hashValue="XcByQI1VWCVNcuQSU4+wIfIm+RF3gvX9LBJ54aRq3XvjOFIj6zjKhI9oJ1nQ4OflC7fmtPCmFTFPJzZyYMr7MQ==" saltValue="VczoHUb/xyWX0C5rSVkAEg==" spinCount="100000" sheet="1" objects="1" scenarios="1" autoFilter="0" pivotTables="0"/>
  <mergeCells count="2">
    <mergeCell ref="E23:G23"/>
    <mergeCell ref="I23:I24"/>
  </mergeCells>
  <conditionalFormatting sqref="I23:I24">
    <cfRule type="expression" dxfId="7" priority="1">
      <formula>$I$23&lt;&gt;""</formula>
    </cfRule>
  </conditionalFormatting>
  <printOptions gridLines="1"/>
  <pageMargins left="0.7" right="0.2" top="0.25" bottom="0" header="0.3" footer="0.05"/>
  <pageSetup orientation="portrait" r:id="rId1"/>
  <ignoredErrors>
    <ignoredError sqref="I45"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325"/>
  <sheetViews>
    <sheetView showGridLines="0" topLeftCell="A15" zoomScale="87" zoomScaleNormal="70" workbookViewId="0">
      <selection activeCell="P58" sqref="P58"/>
    </sheetView>
  </sheetViews>
  <sheetFormatPr defaultColWidth="8.5546875" defaultRowHeight="14.4" x14ac:dyDescent="0.3"/>
  <cols>
    <col min="1" max="1" width="3.5546875" style="40" customWidth="1"/>
    <col min="2" max="2" width="2.5546875" style="40" customWidth="1"/>
    <col min="3" max="3" width="53.21875" style="40" customWidth="1"/>
    <col min="4" max="4" width="3.21875" style="40" customWidth="1"/>
    <col min="5" max="5" width="29.21875" style="40" customWidth="1"/>
    <col min="6" max="6" width="6.5546875" style="40" customWidth="1"/>
    <col min="7" max="8" width="9.21875" style="40" hidden="1" customWidth="1"/>
    <col min="9" max="9" width="11.44140625" style="40" customWidth="1"/>
    <col min="10" max="10" width="5.44140625" style="40" customWidth="1"/>
    <col min="11" max="11" width="35.44140625" style="40" customWidth="1"/>
    <col min="12" max="12" width="27.5546875" style="40" customWidth="1"/>
    <col min="13" max="13" width="0.77734375" style="40" customWidth="1"/>
    <col min="14" max="14" width="29.44140625" style="40" customWidth="1"/>
    <col min="15" max="15" width="5.21875" style="40" customWidth="1"/>
    <col min="16" max="16" width="17.5546875" style="40" customWidth="1"/>
    <col min="17" max="17" width="37.44140625" style="53" customWidth="1"/>
    <col min="18" max="16384" width="8.5546875" style="40"/>
  </cols>
  <sheetData>
    <row r="1" spans="2:18" ht="15" thickBot="1" x14ac:dyDescent="0.35">
      <c r="Q1" s="40"/>
    </row>
    <row r="2" spans="2:18" x14ac:dyDescent="0.3">
      <c r="B2" s="60"/>
      <c r="C2" s="61"/>
      <c r="D2" s="61"/>
      <c r="E2" s="61"/>
      <c r="F2" s="61"/>
      <c r="G2" s="61"/>
      <c r="H2" s="61"/>
      <c r="I2" s="61"/>
      <c r="J2" s="61"/>
      <c r="K2" s="61"/>
      <c r="L2" s="61"/>
      <c r="M2" s="61"/>
      <c r="N2" s="61"/>
      <c r="O2" s="61"/>
      <c r="P2" s="61"/>
      <c r="Q2" s="62"/>
    </row>
    <row r="3" spans="2:18" x14ac:dyDescent="0.3">
      <c r="B3" s="35"/>
      <c r="C3" s="221" t="s">
        <v>44</v>
      </c>
      <c r="D3" s="221"/>
      <c r="E3" s="221"/>
      <c r="F3" s="221"/>
      <c r="G3" s="221"/>
      <c r="H3" s="221"/>
      <c r="I3" s="221"/>
      <c r="J3" s="221"/>
      <c r="K3" s="221"/>
      <c r="L3" s="221"/>
      <c r="M3" s="221"/>
      <c r="N3" s="221"/>
      <c r="O3" s="221"/>
      <c r="P3" s="221"/>
      <c r="Q3" s="41"/>
    </row>
    <row r="4" spans="2:18" ht="3.75" customHeight="1" x14ac:dyDescent="0.3">
      <c r="B4" s="35"/>
      <c r="Q4" s="41"/>
    </row>
    <row r="5" spans="2:18" ht="15.6" x14ac:dyDescent="0.3">
      <c r="B5" s="35"/>
      <c r="C5" s="63" t="str">
        <f>IF(Instructions!$E$7="","Enter Property Name on Instructions Tab",CONCATENATE("Property Name: ",Instructions!$E$7))</f>
        <v>Enter Property Name on Instructions Tab</v>
      </c>
      <c r="Q5" s="41"/>
    </row>
    <row r="6" spans="2:18" ht="3.75" customHeight="1" x14ac:dyDescent="0.3">
      <c r="B6" s="35"/>
      <c r="C6" s="225"/>
      <c r="D6" s="225"/>
      <c r="E6" s="225"/>
      <c r="F6" s="225"/>
      <c r="G6" s="225"/>
      <c r="H6" s="225"/>
      <c r="I6" s="225"/>
      <c r="J6" s="225"/>
      <c r="K6" s="225"/>
      <c r="L6" s="225"/>
      <c r="M6" s="225"/>
      <c r="N6" s="225"/>
      <c r="O6" s="225"/>
      <c r="P6" s="225"/>
      <c r="Q6" s="226"/>
    </row>
    <row r="7" spans="2:18" ht="15.6" x14ac:dyDescent="0.3">
      <c r="B7" s="35"/>
      <c r="C7" s="66" t="str">
        <f>IF(Instructions!$E$9="","Enter Property Address on Instructions Tab",CONCATENATE("Property Address: ",Instructions!$E$9))</f>
        <v>Enter Property Address on Instructions Tab</v>
      </c>
      <c r="D7" s="67"/>
      <c r="E7" s="67"/>
      <c r="F7" s="67"/>
      <c r="G7" s="67"/>
      <c r="H7" s="67"/>
      <c r="I7" s="67"/>
      <c r="J7" s="67"/>
      <c r="K7" s="67"/>
      <c r="L7" s="67"/>
      <c r="M7" s="67"/>
      <c r="N7" s="67"/>
      <c r="O7" s="67"/>
      <c r="P7" s="67"/>
      <c r="Q7" s="68"/>
    </row>
    <row r="8" spans="2:18" ht="3.75" customHeight="1" x14ac:dyDescent="0.3">
      <c r="B8" s="35"/>
      <c r="C8" s="64"/>
      <c r="D8" s="64"/>
      <c r="E8" s="64"/>
      <c r="F8" s="64"/>
      <c r="G8" s="64"/>
      <c r="H8" s="64"/>
      <c r="I8" s="64"/>
      <c r="J8" s="64"/>
      <c r="K8" s="64"/>
      <c r="L8" s="64"/>
      <c r="M8" s="64"/>
      <c r="N8" s="64"/>
      <c r="O8" s="64"/>
      <c r="P8" s="64"/>
      <c r="Q8" s="65"/>
    </row>
    <row r="9" spans="2:18" ht="15.6" x14ac:dyDescent="0.3">
      <c r="B9" s="35"/>
      <c r="C9" s="66" t="str">
        <f>IF(Instructions!$E$11="","Enter Unit Count on Instructions Tab",CONCATENATE("Total Units: ",Instructions!$E$11))</f>
        <v>Enter Unit Count on Instructions Tab</v>
      </c>
      <c r="D9" s="69"/>
      <c r="E9" s="69"/>
      <c r="F9" s="69"/>
      <c r="G9" s="69"/>
      <c r="H9" s="69"/>
      <c r="I9" s="69"/>
      <c r="J9" s="69"/>
      <c r="K9" s="69"/>
      <c r="L9" s="69"/>
      <c r="M9" s="69"/>
      <c r="N9" s="69"/>
      <c r="O9" s="69"/>
      <c r="P9" s="69"/>
      <c r="Q9" s="70"/>
    </row>
    <row r="10" spans="2:18" ht="15.6" x14ac:dyDescent="0.3">
      <c r="B10" s="35"/>
      <c r="C10" s="227"/>
      <c r="D10" s="227"/>
      <c r="E10" s="227"/>
      <c r="F10" s="227"/>
      <c r="G10" s="227"/>
      <c r="H10" s="227"/>
      <c r="I10" s="227"/>
      <c r="J10" s="227"/>
      <c r="K10" s="227"/>
      <c r="L10" s="227"/>
      <c r="M10" s="227"/>
      <c r="N10" s="227"/>
      <c r="O10" s="227"/>
      <c r="P10" s="227"/>
      <c r="Q10" s="228"/>
    </row>
    <row r="11" spans="2:18" ht="15.6" x14ac:dyDescent="0.3">
      <c r="B11" s="35"/>
      <c r="C11" s="225"/>
      <c r="D11" s="225"/>
      <c r="E11" s="225"/>
      <c r="F11" s="225"/>
      <c r="G11" s="225"/>
      <c r="H11" s="225"/>
      <c r="I11" s="225"/>
      <c r="J11" s="225"/>
      <c r="K11" s="225"/>
      <c r="L11" s="225"/>
      <c r="M11" s="225"/>
      <c r="N11" s="225"/>
      <c r="O11" s="225"/>
      <c r="P11" s="225"/>
      <c r="Q11" s="226"/>
    </row>
    <row r="12" spans="2:18" ht="36" customHeight="1" x14ac:dyDescent="0.3">
      <c r="B12" s="35"/>
      <c r="C12" s="225"/>
      <c r="D12" s="225"/>
      <c r="E12" s="225"/>
      <c r="F12" s="225"/>
      <c r="G12" s="225"/>
      <c r="H12" s="225"/>
      <c r="I12" s="225"/>
      <c r="J12" s="225"/>
      <c r="K12" s="225"/>
      <c r="L12" s="225"/>
      <c r="M12" s="225"/>
      <c r="N12" s="225"/>
      <c r="O12" s="225"/>
      <c r="P12" s="225"/>
      <c r="Q12" s="226"/>
    </row>
    <row r="13" spans="2:18" ht="15.6" x14ac:dyDescent="0.3">
      <c r="B13" s="35"/>
      <c r="C13" s="225"/>
      <c r="D13" s="225"/>
      <c r="E13" s="225"/>
      <c r="F13" s="225"/>
      <c r="G13" s="225"/>
      <c r="H13" s="225"/>
      <c r="I13" s="225"/>
      <c r="J13" s="225"/>
      <c r="K13" s="225"/>
      <c r="L13" s="225"/>
      <c r="M13" s="225"/>
      <c r="N13" s="225"/>
      <c r="O13" s="225"/>
      <c r="P13" s="225"/>
      <c r="Q13" s="226"/>
    </row>
    <row r="14" spans="2:18" ht="31.5" customHeight="1" x14ac:dyDescent="0.3">
      <c r="B14" s="35"/>
      <c r="C14" s="225"/>
      <c r="D14" s="225"/>
      <c r="E14" s="225"/>
      <c r="F14" s="225"/>
      <c r="G14" s="225"/>
      <c r="H14" s="225"/>
      <c r="I14" s="225"/>
      <c r="J14" s="225"/>
      <c r="K14" s="225"/>
      <c r="L14" s="225"/>
      <c r="M14" s="225"/>
      <c r="N14" s="225"/>
      <c r="O14" s="225"/>
      <c r="P14" s="225"/>
      <c r="Q14" s="226"/>
    </row>
    <row r="15" spans="2:18" ht="9" customHeight="1" x14ac:dyDescent="0.3">
      <c r="B15" s="35"/>
      <c r="C15" s="64"/>
      <c r="D15" s="64"/>
      <c r="E15" s="64"/>
      <c r="F15" s="64"/>
      <c r="G15" s="64"/>
      <c r="H15" s="64"/>
      <c r="I15" s="64"/>
      <c r="J15" s="64"/>
      <c r="K15" s="64"/>
      <c r="L15" s="64"/>
      <c r="M15" s="64"/>
      <c r="N15" s="64"/>
      <c r="O15" s="64"/>
      <c r="P15" s="64"/>
      <c r="Q15" s="65"/>
    </row>
    <row r="16" spans="2:18" x14ac:dyDescent="0.3">
      <c r="B16" s="35"/>
      <c r="C16" s="71"/>
      <c r="D16" s="72"/>
      <c r="E16" s="230"/>
      <c r="F16" s="230"/>
      <c r="G16" s="230"/>
      <c r="H16" s="230"/>
      <c r="I16" s="230"/>
      <c r="J16" s="230"/>
      <c r="K16" s="230"/>
      <c r="L16" s="230"/>
      <c r="Q16" s="40"/>
      <c r="R16" s="35"/>
    </row>
    <row r="17" spans="2:17" x14ac:dyDescent="0.3">
      <c r="B17" s="35"/>
      <c r="C17" s="71"/>
      <c r="D17" s="72"/>
      <c r="E17" s="230"/>
      <c r="F17" s="230"/>
      <c r="G17" s="230"/>
      <c r="H17" s="230"/>
      <c r="I17" s="230"/>
      <c r="J17" s="230"/>
      <c r="K17" s="230"/>
      <c r="L17" s="230"/>
      <c r="Q17" s="41"/>
    </row>
    <row r="18" spans="2:17" x14ac:dyDescent="0.3">
      <c r="B18" s="35"/>
      <c r="C18" s="71"/>
      <c r="E18" s="229"/>
      <c r="F18" s="229"/>
      <c r="G18" s="229"/>
      <c r="H18" s="229"/>
      <c r="I18" s="229"/>
      <c r="J18" s="229"/>
      <c r="Q18" s="41"/>
    </row>
    <row r="19" spans="2:17" x14ac:dyDescent="0.3">
      <c r="B19" s="35"/>
      <c r="Q19" s="41"/>
    </row>
    <row r="20" spans="2:17" x14ac:dyDescent="0.3">
      <c r="B20" s="35"/>
      <c r="C20" s="71"/>
      <c r="Q20" s="41"/>
    </row>
    <row r="21" spans="2:17" x14ac:dyDescent="0.3">
      <c r="B21" s="35"/>
      <c r="C21" s="71"/>
      <c r="Q21" s="41"/>
    </row>
    <row r="22" spans="2:17" x14ac:dyDescent="0.3">
      <c r="B22" s="35"/>
      <c r="C22" s="71"/>
      <c r="Q22" s="41"/>
    </row>
    <row r="23" spans="2:17" x14ac:dyDescent="0.3">
      <c r="B23" s="35"/>
      <c r="C23" s="71"/>
      <c r="Q23" s="41"/>
    </row>
    <row r="24" spans="2:17" x14ac:dyDescent="0.3">
      <c r="B24" s="35"/>
      <c r="C24" s="71"/>
      <c r="Q24" s="41"/>
    </row>
    <row r="25" spans="2:17" x14ac:dyDescent="0.3">
      <c r="B25" s="35"/>
      <c r="C25" s="71"/>
      <c r="Q25" s="41"/>
    </row>
    <row r="26" spans="2:17" x14ac:dyDescent="0.3">
      <c r="B26" s="35"/>
      <c r="C26" s="71"/>
      <c r="Q26" s="41"/>
    </row>
    <row r="27" spans="2:17" x14ac:dyDescent="0.3">
      <c r="B27" s="35"/>
      <c r="C27" s="71"/>
      <c r="Q27" s="41"/>
    </row>
    <row r="28" spans="2:17" x14ac:dyDescent="0.3">
      <c r="B28" s="35"/>
      <c r="Q28" s="41"/>
    </row>
    <row r="29" spans="2:17" x14ac:dyDescent="0.3">
      <c r="B29" s="35"/>
      <c r="Q29" s="41"/>
    </row>
    <row r="30" spans="2:17" x14ac:dyDescent="0.3">
      <c r="B30" s="35"/>
      <c r="Q30" s="41"/>
    </row>
    <row r="31" spans="2:17" x14ac:dyDescent="0.3">
      <c r="B31" s="35"/>
      <c r="Q31" s="41"/>
    </row>
    <row r="32" spans="2:17" x14ac:dyDescent="0.3">
      <c r="B32" s="35"/>
      <c r="Q32" s="41"/>
    </row>
    <row r="33" spans="1:29" x14ac:dyDescent="0.3">
      <c r="B33" s="35"/>
      <c r="Q33" s="41"/>
    </row>
    <row r="34" spans="1:29" x14ac:dyDescent="0.3">
      <c r="B34" s="35"/>
      <c r="Q34" s="41"/>
    </row>
    <row r="35" spans="1:29" x14ac:dyDescent="0.3">
      <c r="B35" s="35"/>
      <c r="Q35" s="41"/>
    </row>
    <row r="36" spans="1:29" x14ac:dyDescent="0.3">
      <c r="B36" s="35"/>
      <c r="Q36" s="41"/>
    </row>
    <row r="37" spans="1:29" x14ac:dyDescent="0.3">
      <c r="B37" s="35"/>
      <c r="Q37" s="41"/>
    </row>
    <row r="38" spans="1:29" x14ac:dyDescent="0.3">
      <c r="B38" s="35"/>
      <c r="Q38" s="41"/>
    </row>
    <row r="39" spans="1:29" ht="15.75" customHeight="1" x14ac:dyDescent="0.3">
      <c r="B39" s="35"/>
      <c r="C39" s="221" t="s">
        <v>45</v>
      </c>
      <c r="D39" s="221"/>
      <c r="E39" s="221"/>
      <c r="K39" s="222" t="s">
        <v>46</v>
      </c>
      <c r="L39" s="223"/>
      <c r="M39" s="223"/>
      <c r="N39" s="223"/>
      <c r="Q39" s="41"/>
    </row>
    <row r="40" spans="1:29" ht="3.75" customHeight="1" x14ac:dyDescent="0.3">
      <c r="B40" s="35"/>
      <c r="Q40" s="41"/>
    </row>
    <row r="41" spans="1:29" ht="15.75" customHeight="1" x14ac:dyDescent="0.3">
      <c r="B41" s="35"/>
      <c r="C41" s="40" t="s">
        <v>590</v>
      </c>
      <c r="E41" s="42"/>
      <c r="K41" s="73" t="s">
        <v>47</v>
      </c>
      <c r="L41" s="74" t="s">
        <v>48</v>
      </c>
      <c r="N41" s="75" t="s">
        <v>49</v>
      </c>
      <c r="Q41" s="41"/>
    </row>
    <row r="42" spans="1:29" ht="3.75" customHeight="1" x14ac:dyDescent="0.3">
      <c r="B42" s="35"/>
      <c r="E42" s="76"/>
      <c r="K42" s="77"/>
      <c r="L42" s="77"/>
      <c r="Q42" s="41"/>
    </row>
    <row r="43" spans="1:29" ht="15" customHeight="1" x14ac:dyDescent="0.3">
      <c r="B43" s="35"/>
      <c r="C43" s="40" t="s">
        <v>50</v>
      </c>
      <c r="E43" s="78">
        <f>E41*0.1</f>
        <v>0</v>
      </c>
      <c r="K43" s="79" t="s">
        <v>51</v>
      </c>
      <c r="L43" s="80">
        <v>0.14000000000000001</v>
      </c>
      <c r="M43" s="81"/>
      <c r="N43" s="82" t="str">
        <f>IF(E41&gt;5000000,0.14*E41,"")</f>
        <v/>
      </c>
      <c r="Q43" s="41"/>
      <c r="T43" s="43"/>
      <c r="U43" s="44"/>
      <c r="V43" s="45"/>
      <c r="W43" s="46"/>
      <c r="AA43" s="47"/>
    </row>
    <row r="44" spans="1:29" ht="3.75" customHeight="1" x14ac:dyDescent="0.3">
      <c r="B44" s="35"/>
      <c r="E44" s="76"/>
      <c r="K44" s="83"/>
      <c r="L44" s="84"/>
      <c r="M44" s="81"/>
      <c r="Q44" s="41"/>
      <c r="T44" s="43"/>
      <c r="U44" s="44"/>
      <c r="V44" s="45"/>
      <c r="W44" s="46"/>
      <c r="AA44" s="47"/>
    </row>
    <row r="45" spans="1:29" x14ac:dyDescent="0.3">
      <c r="B45" s="35"/>
      <c r="C45" s="40" t="s">
        <v>52</v>
      </c>
      <c r="E45" s="42"/>
      <c r="K45" s="79" t="s">
        <v>53</v>
      </c>
      <c r="L45" s="85">
        <v>0.15</v>
      </c>
      <c r="M45" s="86"/>
      <c r="N45" s="82" t="str">
        <f>IF(AND(E41&gt;2500000,E41&lt;=5000000),0.15*E41,"")</f>
        <v/>
      </c>
      <c r="Q45" s="41"/>
      <c r="T45" s="43"/>
      <c r="U45" s="48"/>
      <c r="V45" s="49"/>
      <c r="W45" s="46"/>
      <c r="AA45" s="50"/>
      <c r="AB45" s="51"/>
      <c r="AC45" s="51"/>
    </row>
    <row r="46" spans="1:29" ht="3.75" customHeight="1" x14ac:dyDescent="0.3">
      <c r="A46" s="41"/>
      <c r="E46" s="87"/>
      <c r="K46" s="43"/>
      <c r="L46" s="88"/>
      <c r="M46" s="86"/>
      <c r="N46" s="47"/>
      <c r="Q46" s="41"/>
      <c r="T46" s="43"/>
      <c r="U46" s="48"/>
      <c r="V46" s="49"/>
      <c r="W46" s="46"/>
      <c r="AA46" s="50"/>
      <c r="AB46" s="51"/>
      <c r="AC46" s="51"/>
    </row>
    <row r="47" spans="1:29" x14ac:dyDescent="0.3">
      <c r="B47" s="35"/>
      <c r="C47" s="40" t="s">
        <v>54</v>
      </c>
      <c r="E47" s="42"/>
      <c r="K47" s="89" t="s">
        <v>55</v>
      </c>
      <c r="L47" s="85">
        <v>0.16</v>
      </c>
      <c r="M47" s="86"/>
      <c r="N47" s="82" t="str">
        <f>IF(AND(E41&gt;1000000,E41&lt;=2500000),0.16*E41,"")</f>
        <v/>
      </c>
      <c r="O47" s="51"/>
      <c r="P47" s="51"/>
      <c r="Q47" s="41"/>
      <c r="T47" s="43"/>
      <c r="U47" s="48"/>
      <c r="V47" s="49"/>
      <c r="W47" s="46"/>
      <c r="AA47" s="50"/>
      <c r="AB47" s="51"/>
      <c r="AC47" s="51"/>
    </row>
    <row r="48" spans="1:29" ht="3.75" customHeight="1" x14ac:dyDescent="0.3">
      <c r="B48" s="35"/>
      <c r="E48" s="87"/>
      <c r="K48" s="43"/>
      <c r="L48" s="90"/>
      <c r="M48" s="86"/>
      <c r="N48" s="50"/>
      <c r="O48" s="51"/>
      <c r="P48" s="51"/>
      <c r="Q48" s="41"/>
      <c r="T48" s="43"/>
      <c r="U48" s="48"/>
      <c r="V48" s="49"/>
      <c r="W48" s="46"/>
      <c r="AA48" s="50"/>
      <c r="AB48" s="51"/>
      <c r="AC48" s="51"/>
    </row>
    <row r="49" spans="2:29" x14ac:dyDescent="0.3">
      <c r="B49" s="35"/>
      <c r="C49" s="40" t="s">
        <v>56</v>
      </c>
      <c r="E49" s="42"/>
      <c r="K49" s="79" t="s">
        <v>57</v>
      </c>
      <c r="L49" s="85">
        <v>0.17</v>
      </c>
      <c r="M49" s="86"/>
      <c r="N49" s="82" t="str">
        <f>IF(AND(E41&gt;500000,E41&lt;=1000000),0.17*E41,"")</f>
        <v/>
      </c>
      <c r="O49" s="51"/>
      <c r="P49" s="51"/>
      <c r="Q49" s="41"/>
      <c r="T49" s="43"/>
      <c r="U49" s="48"/>
      <c r="V49" s="49"/>
      <c r="W49" s="46"/>
      <c r="AA49" s="50"/>
      <c r="AB49" s="51"/>
      <c r="AC49" s="51"/>
    </row>
    <row r="50" spans="2:29" ht="3.75" customHeight="1" thickBot="1" x14ac:dyDescent="0.35">
      <c r="B50" s="35"/>
      <c r="C50" s="91"/>
      <c r="D50" s="91"/>
      <c r="E50" s="92"/>
      <c r="K50" s="44"/>
      <c r="L50" s="90"/>
      <c r="M50" s="86"/>
      <c r="N50" s="50"/>
      <c r="O50" s="51"/>
      <c r="P50" s="51"/>
      <c r="Q50" s="41"/>
      <c r="T50" s="43"/>
      <c r="U50" s="48"/>
      <c r="V50" s="49"/>
      <c r="W50" s="46"/>
      <c r="AA50" s="50"/>
      <c r="AB50" s="51"/>
      <c r="AC50" s="51"/>
    </row>
    <row r="51" spans="2:29" x14ac:dyDescent="0.3">
      <c r="B51" s="35"/>
      <c r="C51" s="40" t="s">
        <v>591</v>
      </c>
      <c r="E51" s="93">
        <f>SUM(E41:E49)</f>
        <v>0</v>
      </c>
      <c r="K51" s="79" t="s">
        <v>58</v>
      </c>
      <c r="L51" s="85">
        <v>0.18</v>
      </c>
      <c r="M51" s="86"/>
      <c r="N51" s="82">
        <f>IF(E41&lt;=500000,0.18*E41,"")</f>
        <v>0</v>
      </c>
      <c r="O51" s="51"/>
      <c r="P51" s="51"/>
      <c r="Q51" s="41"/>
      <c r="T51" s="43"/>
      <c r="U51" s="48"/>
      <c r="V51" s="52"/>
      <c r="W51" s="44"/>
      <c r="AA51" s="50"/>
      <c r="AB51" s="51"/>
      <c r="AC51" s="51"/>
    </row>
    <row r="52" spans="2:29" x14ac:dyDescent="0.3">
      <c r="B52" s="35"/>
      <c r="C52" s="40" t="s">
        <v>597</v>
      </c>
      <c r="E52" s="93">
        <f>IFERROR(E51/'2. Input Unit Mix'!G67,0)</f>
        <v>0</v>
      </c>
      <c r="K52" s="43"/>
      <c r="L52" s="90"/>
      <c r="M52" s="86"/>
      <c r="N52" s="50"/>
      <c r="O52" s="51"/>
      <c r="P52" s="51"/>
      <c r="Q52" s="41"/>
      <c r="AA52" s="50"/>
      <c r="AB52" s="51"/>
      <c r="AC52" s="51"/>
    </row>
    <row r="53" spans="2:29" x14ac:dyDescent="0.3">
      <c r="B53" s="35"/>
      <c r="E53" s="93"/>
      <c r="K53" s="94" t="s">
        <v>59</v>
      </c>
      <c r="L53" s="95">
        <f>SUM(E45,E47)</f>
        <v>0</v>
      </c>
      <c r="M53" s="86"/>
      <c r="N53" s="224" t="str">
        <f>IF(AND(E41&gt;5000000,SUM(E45:E47)&gt;N43),"Note: Sum of General Requirements and Overhead &amp; Profit must be below the listed dollar cap.",IF(AND(E41&gt;2500001=5000000,SUM(E45:E47)&gt;N45),"Note: Sum of General Requirements and Overhead &amp; Profit must be below the listed dollar cap.",IF(AND(E41&gt;1000001=2500000,SUM(E45:E47)&gt;N47),"Note: Sum of General Requirements and Overhead &amp; Profit must be below the listed dollar cap.",IF(AND(E41&gt;500001=1000000,SUM(E45:E47)&gt;N49),"Note: Sum of General Requirements and Overhead &amp; Profit must be below the listed dollar cap.",IF(AND(E41&lt;=500000,SUM(E45:E47)&gt;N51),"Note: Sum of General Requirements and Overhead &amp; Profit must be below the listed dollar cap.","")))))</f>
        <v/>
      </c>
      <c r="O53" s="224"/>
      <c r="P53" s="224"/>
      <c r="Q53" s="41"/>
      <c r="AA53" s="50"/>
      <c r="AB53" s="51"/>
      <c r="AC53" s="51"/>
    </row>
    <row r="54" spans="2:29" x14ac:dyDescent="0.3">
      <c r="B54" s="35"/>
      <c r="E54" s="93"/>
      <c r="K54" s="94"/>
      <c r="L54" s="96"/>
      <c r="M54" s="86"/>
      <c r="N54" s="224"/>
      <c r="O54" s="224"/>
      <c r="P54" s="224"/>
      <c r="Q54" s="41"/>
      <c r="AA54" s="50"/>
      <c r="AB54" s="51"/>
      <c r="AC54" s="51"/>
    </row>
    <row r="55" spans="2:29" x14ac:dyDescent="0.3">
      <c r="B55" s="35"/>
      <c r="C55" s="221" t="s">
        <v>60</v>
      </c>
      <c r="D55" s="221"/>
      <c r="E55" s="221"/>
      <c r="K55" s="43"/>
      <c r="L55" s="90"/>
      <c r="M55" s="86"/>
      <c r="N55" s="224"/>
      <c r="O55" s="224"/>
      <c r="P55" s="224"/>
      <c r="Q55" s="41"/>
      <c r="AA55" s="50"/>
      <c r="AB55" s="51"/>
      <c r="AC55" s="51"/>
    </row>
    <row r="56" spans="2:29" x14ac:dyDescent="0.3">
      <c r="B56" s="35"/>
      <c r="C56" s="40" t="s">
        <v>61</v>
      </c>
      <c r="E56" s="93">
        <f>'2. Input Unit Mix'!I67</f>
        <v>0</v>
      </c>
      <c r="K56" s="43"/>
      <c r="L56" s="90"/>
      <c r="M56" s="50"/>
      <c r="N56" s="50"/>
      <c r="O56" s="51"/>
      <c r="P56" s="97"/>
      <c r="Q56" s="41"/>
    </row>
    <row r="57" spans="2:29" x14ac:dyDescent="0.3">
      <c r="B57" s="35"/>
      <c r="C57" s="98" t="s">
        <v>62</v>
      </c>
      <c r="E57" s="93">
        <f>SUM(E56*0.3)</f>
        <v>0</v>
      </c>
      <c r="K57" s="43"/>
      <c r="L57" s="48"/>
      <c r="N57" s="50"/>
      <c r="O57" s="51"/>
      <c r="P57" s="99"/>
      <c r="Q57" s="41"/>
    </row>
    <row r="58" spans="2:29" x14ac:dyDescent="0.3">
      <c r="B58" s="35"/>
      <c r="C58" s="98" t="s">
        <v>63</v>
      </c>
      <c r="E58" s="93">
        <f>SUM(E56*0.6)</f>
        <v>0</v>
      </c>
      <c r="Q58" s="41"/>
    </row>
    <row r="59" spans="2:29" x14ac:dyDescent="0.3">
      <c r="B59" s="35"/>
      <c r="C59" s="98" t="s">
        <v>64</v>
      </c>
      <c r="E59" s="93">
        <f>SUM(E56*0.9)</f>
        <v>0</v>
      </c>
      <c r="P59" s="50"/>
      <c r="Q59" s="41"/>
    </row>
    <row r="60" spans="2:29" x14ac:dyDescent="0.3">
      <c r="B60" s="35"/>
      <c r="C60" s="98"/>
      <c r="E60" s="93"/>
      <c r="P60" s="50"/>
      <c r="Q60" s="41"/>
    </row>
    <row r="61" spans="2:29" x14ac:dyDescent="0.3">
      <c r="B61" s="35"/>
      <c r="C61" s="98" t="s">
        <v>594</v>
      </c>
      <c r="E61" s="93">
        <f>IFERROR(E57/'2. Input Unit Mix'!G67,0)</f>
        <v>0</v>
      </c>
      <c r="P61" s="50"/>
      <c r="Q61" s="41"/>
    </row>
    <row r="62" spans="2:29" x14ac:dyDescent="0.3">
      <c r="B62" s="35"/>
      <c r="C62" s="98" t="s">
        <v>595</v>
      </c>
      <c r="E62" s="93">
        <f>IFERROR(E58/'2. Input Unit Mix'!G67,0)</f>
        <v>0</v>
      </c>
      <c r="P62" s="50"/>
      <c r="Q62" s="41"/>
    </row>
    <row r="63" spans="2:29" x14ac:dyDescent="0.3">
      <c r="B63" s="35"/>
      <c r="C63" s="98" t="s">
        <v>596</v>
      </c>
      <c r="E63" s="93">
        <f>IFERROR(E59/'2. Input Unit Mix'!G67,0)</f>
        <v>0</v>
      </c>
      <c r="P63" s="50"/>
      <c r="Q63" s="41"/>
    </row>
    <row r="64" spans="2:29" ht="8.5500000000000007" customHeight="1" x14ac:dyDescent="0.3">
      <c r="B64" s="35"/>
      <c r="C64" s="98"/>
      <c r="E64" s="93"/>
      <c r="P64" s="50"/>
      <c r="Q64" s="41"/>
    </row>
    <row r="65" spans="2:17" hidden="1" x14ac:dyDescent="0.3">
      <c r="B65" s="35"/>
      <c r="E65" s="93"/>
      <c r="Q65" s="41"/>
    </row>
    <row r="66" spans="2:17" hidden="1" x14ac:dyDescent="0.3">
      <c r="B66" s="35"/>
      <c r="C66" s="98"/>
      <c r="E66" s="93"/>
      <c r="Q66" s="41"/>
    </row>
    <row r="67" spans="2:17" hidden="1" x14ac:dyDescent="0.3">
      <c r="B67" s="35"/>
      <c r="C67" s="98"/>
      <c r="E67" s="93"/>
      <c r="Q67" s="41"/>
    </row>
    <row r="68" spans="2:17" hidden="1" x14ac:dyDescent="0.3">
      <c r="B68" s="35"/>
      <c r="C68" s="98"/>
      <c r="E68" s="93"/>
      <c r="Q68" s="41"/>
    </row>
    <row r="69" spans="2:17" x14ac:dyDescent="0.3">
      <c r="B69" s="35"/>
      <c r="C69" s="221" t="s">
        <v>65</v>
      </c>
      <c r="D69" s="221"/>
      <c r="E69" s="221"/>
      <c r="K69" s="40" t="s">
        <v>606</v>
      </c>
      <c r="Q69" s="41"/>
    </row>
    <row r="70" spans="2:17" x14ac:dyDescent="0.3">
      <c r="B70" s="35"/>
      <c r="E70" s="93"/>
      <c r="Q70" s="41"/>
    </row>
    <row r="71" spans="2:17" x14ac:dyDescent="0.3">
      <c r="B71" s="35"/>
      <c r="C71" s="40" t="s">
        <v>607</v>
      </c>
      <c r="E71" s="100" t="str">
        <f>IF(E51&gt;E59,"Your project is eligible for at least 10% RAD/up to 90% Section 18 (Rehab exceeds 90% HCC)",IF(E51&gt;E58,"Your project is eligible for at least 40% RAD/up to 60% Section 18 (Rehab exceeds 60% HCC)",IF(E51&gt;E57,"Your project is eligible for at least 70% RAD/ up to 30% Section 18 (Rehab exceeds 30% HCC)","Rehab costs are below the 30% HCC threshold; project is ineligible for a blend")))</f>
        <v>Rehab costs are below the 30% HCC threshold; project is ineligible for a blend</v>
      </c>
      <c r="Q71" s="41"/>
    </row>
    <row r="72" spans="2:17" ht="3" customHeight="1" x14ac:dyDescent="0.3">
      <c r="B72" s="35"/>
      <c r="E72" s="93"/>
      <c r="Q72" s="41"/>
    </row>
    <row r="73" spans="2:17" hidden="1" x14ac:dyDescent="0.3">
      <c r="B73" s="35"/>
      <c r="E73" s="101"/>
      <c r="Q73" s="41"/>
    </row>
    <row r="74" spans="2:17" hidden="1" x14ac:dyDescent="0.3">
      <c r="B74" s="35"/>
      <c r="Q74" s="41"/>
    </row>
    <row r="75" spans="2:17" hidden="1" x14ac:dyDescent="0.3">
      <c r="B75" s="35"/>
      <c r="E75" s="71"/>
      <c r="J75" s="102"/>
      <c r="Q75" s="41"/>
    </row>
    <row r="76" spans="2:17" hidden="1" x14ac:dyDescent="0.3">
      <c r="B76" s="35"/>
      <c r="L76" s="50"/>
      <c r="Q76" s="41"/>
    </row>
    <row r="77" spans="2:17" x14ac:dyDescent="0.3">
      <c r="B77" s="35"/>
      <c r="C77" s="103" t="s">
        <v>66</v>
      </c>
      <c r="E77" s="104" t="str">
        <f>IF(E51&gt;E58,"YES (Total rehab exceeds 60% HCC; confirm project is in OZ)","NO (Total rehab is less than 60% HCC)")</f>
        <v>NO (Total rehab is less than 60% HCC)</v>
      </c>
      <c r="Q77" s="41"/>
    </row>
    <row r="78" spans="2:17" ht="15" thickBot="1" x14ac:dyDescent="0.35">
      <c r="B78" s="105"/>
      <c r="C78" s="91"/>
      <c r="D78" s="91"/>
      <c r="E78" s="91"/>
      <c r="F78" s="91"/>
      <c r="G78" s="91"/>
      <c r="H78" s="91"/>
      <c r="I78" s="91"/>
      <c r="J78" s="91"/>
      <c r="K78" s="91"/>
      <c r="L78" s="91"/>
      <c r="M78" s="91"/>
      <c r="N78" s="91"/>
      <c r="O78" s="91"/>
      <c r="P78" s="91"/>
      <c r="Q78" s="106"/>
    </row>
    <row r="79" spans="2:17" x14ac:dyDescent="0.3">
      <c r="Q79" s="40"/>
    </row>
    <row r="80" spans="2:17" x14ac:dyDescent="0.3">
      <c r="Q80" s="40"/>
    </row>
    <row r="81" spans="17:17" x14ac:dyDescent="0.3">
      <c r="Q81" s="40"/>
    </row>
    <row r="82" spans="17:17" x14ac:dyDescent="0.3">
      <c r="Q82" s="40"/>
    </row>
    <row r="83" spans="17:17" x14ac:dyDescent="0.3">
      <c r="Q83" s="40"/>
    </row>
    <row r="84" spans="17:17" x14ac:dyDescent="0.3">
      <c r="Q84" s="40"/>
    </row>
    <row r="85" spans="17:17" x14ac:dyDescent="0.3">
      <c r="Q85" s="40"/>
    </row>
    <row r="86" spans="17:17" x14ac:dyDescent="0.3">
      <c r="Q86" s="40"/>
    </row>
    <row r="87" spans="17:17" x14ac:dyDescent="0.3">
      <c r="Q87" s="40"/>
    </row>
    <row r="88" spans="17:17" x14ac:dyDescent="0.3">
      <c r="Q88" s="40"/>
    </row>
    <row r="89" spans="17:17" x14ac:dyDescent="0.3">
      <c r="Q89" s="40"/>
    </row>
    <row r="90" spans="17:17" x14ac:dyDescent="0.3">
      <c r="Q90" s="40"/>
    </row>
    <row r="91" spans="17:17" x14ac:dyDescent="0.3">
      <c r="Q91" s="40"/>
    </row>
    <row r="92" spans="17:17" x14ac:dyDescent="0.3">
      <c r="Q92" s="40"/>
    </row>
    <row r="93" spans="17:17" x14ac:dyDescent="0.3">
      <c r="Q93" s="40"/>
    </row>
    <row r="94" spans="17:17" x14ac:dyDescent="0.3">
      <c r="Q94" s="40"/>
    </row>
    <row r="95" spans="17:17" x14ac:dyDescent="0.3">
      <c r="Q95" s="40"/>
    </row>
    <row r="96" spans="17:17" x14ac:dyDescent="0.3">
      <c r="Q96" s="40"/>
    </row>
    <row r="97" spans="17:17" x14ac:dyDescent="0.3">
      <c r="Q97" s="40"/>
    </row>
    <row r="98" spans="17:17" x14ac:dyDescent="0.3">
      <c r="Q98" s="40"/>
    </row>
    <row r="99" spans="17:17" x14ac:dyDescent="0.3">
      <c r="Q99" s="40"/>
    </row>
    <row r="100" spans="17:17" x14ac:dyDescent="0.3">
      <c r="Q100" s="40"/>
    </row>
    <row r="101" spans="17:17" x14ac:dyDescent="0.3">
      <c r="Q101" s="40"/>
    </row>
    <row r="102" spans="17:17" x14ac:dyDescent="0.3">
      <c r="Q102" s="40"/>
    </row>
    <row r="103" spans="17:17" x14ac:dyDescent="0.3">
      <c r="Q103" s="40"/>
    </row>
    <row r="104" spans="17:17" x14ac:dyDescent="0.3">
      <c r="Q104" s="40"/>
    </row>
    <row r="105" spans="17:17" x14ac:dyDescent="0.3">
      <c r="Q105" s="40"/>
    </row>
    <row r="106" spans="17:17" x14ac:dyDescent="0.3">
      <c r="Q106" s="40"/>
    </row>
    <row r="107" spans="17:17" x14ac:dyDescent="0.3">
      <c r="Q107" s="40"/>
    </row>
    <row r="108" spans="17:17" x14ac:dyDescent="0.3">
      <c r="Q108" s="40"/>
    </row>
    <row r="109" spans="17:17" x14ac:dyDescent="0.3">
      <c r="Q109" s="40"/>
    </row>
    <row r="110" spans="17:17" x14ac:dyDescent="0.3">
      <c r="Q110" s="40"/>
    </row>
    <row r="111" spans="17:17" x14ac:dyDescent="0.3">
      <c r="Q111" s="40"/>
    </row>
    <row r="112" spans="17:17" x14ac:dyDescent="0.3">
      <c r="Q112" s="40"/>
    </row>
    <row r="113" spans="17:17" x14ac:dyDescent="0.3">
      <c r="Q113" s="40"/>
    </row>
    <row r="114" spans="17:17" x14ac:dyDescent="0.3">
      <c r="Q114" s="40"/>
    </row>
    <row r="115" spans="17:17" x14ac:dyDescent="0.3">
      <c r="Q115" s="40"/>
    </row>
    <row r="116" spans="17:17" x14ac:dyDescent="0.3">
      <c r="Q116" s="40"/>
    </row>
    <row r="117" spans="17:17" x14ac:dyDescent="0.3">
      <c r="Q117" s="40"/>
    </row>
    <row r="118" spans="17:17" x14ac:dyDescent="0.3">
      <c r="Q118" s="40"/>
    </row>
    <row r="119" spans="17:17" x14ac:dyDescent="0.3">
      <c r="Q119" s="40"/>
    </row>
    <row r="120" spans="17:17" x14ac:dyDescent="0.3">
      <c r="Q120" s="40"/>
    </row>
    <row r="121" spans="17:17" x14ac:dyDescent="0.3">
      <c r="Q121" s="40"/>
    </row>
    <row r="122" spans="17:17" x14ac:dyDescent="0.3">
      <c r="Q122" s="40"/>
    </row>
    <row r="123" spans="17:17" x14ac:dyDescent="0.3">
      <c r="Q123" s="40"/>
    </row>
    <row r="124" spans="17:17" x14ac:dyDescent="0.3">
      <c r="Q124" s="40"/>
    </row>
    <row r="125" spans="17:17" x14ac:dyDescent="0.3">
      <c r="Q125" s="40"/>
    </row>
    <row r="126" spans="17:17" x14ac:dyDescent="0.3">
      <c r="Q126" s="40"/>
    </row>
    <row r="127" spans="17:17" x14ac:dyDescent="0.3">
      <c r="Q127" s="40"/>
    </row>
    <row r="128" spans="17:17" x14ac:dyDescent="0.3">
      <c r="Q128" s="40"/>
    </row>
    <row r="129" spans="17:17" x14ac:dyDescent="0.3">
      <c r="Q129" s="40"/>
    </row>
    <row r="130" spans="17:17" x14ac:dyDescent="0.3">
      <c r="Q130" s="40"/>
    </row>
    <row r="131" spans="17:17" x14ac:dyDescent="0.3">
      <c r="Q131" s="40"/>
    </row>
    <row r="132" spans="17:17" x14ac:dyDescent="0.3">
      <c r="Q132" s="40"/>
    </row>
    <row r="133" spans="17:17" x14ac:dyDescent="0.3">
      <c r="Q133" s="40"/>
    </row>
    <row r="134" spans="17:17" x14ac:dyDescent="0.3">
      <c r="Q134" s="40"/>
    </row>
    <row r="135" spans="17:17" x14ac:dyDescent="0.3">
      <c r="Q135" s="40"/>
    </row>
    <row r="136" spans="17:17" x14ac:dyDescent="0.3">
      <c r="Q136" s="40"/>
    </row>
    <row r="137" spans="17:17" x14ac:dyDescent="0.3">
      <c r="Q137" s="40"/>
    </row>
    <row r="138" spans="17:17" x14ac:dyDescent="0.3">
      <c r="Q138" s="40"/>
    </row>
    <row r="139" spans="17:17" x14ac:dyDescent="0.3">
      <c r="Q139" s="40"/>
    </row>
    <row r="140" spans="17:17" x14ac:dyDescent="0.3">
      <c r="Q140" s="40"/>
    </row>
    <row r="141" spans="17:17" x14ac:dyDescent="0.3">
      <c r="Q141" s="40"/>
    </row>
    <row r="142" spans="17:17" x14ac:dyDescent="0.3">
      <c r="Q142" s="40"/>
    </row>
    <row r="143" spans="17:17" x14ac:dyDescent="0.3">
      <c r="Q143" s="40"/>
    </row>
    <row r="144" spans="17:17" x14ac:dyDescent="0.3">
      <c r="Q144" s="40"/>
    </row>
    <row r="145" spans="17:17" x14ac:dyDescent="0.3">
      <c r="Q145" s="40"/>
    </row>
    <row r="146" spans="17:17" x14ac:dyDescent="0.3">
      <c r="Q146" s="40"/>
    </row>
    <row r="147" spans="17:17" x14ac:dyDescent="0.3">
      <c r="Q147" s="40"/>
    </row>
    <row r="148" spans="17:17" x14ac:dyDescent="0.3">
      <c r="Q148" s="40"/>
    </row>
    <row r="149" spans="17:17" x14ac:dyDescent="0.3">
      <c r="Q149" s="40"/>
    </row>
    <row r="150" spans="17:17" x14ac:dyDescent="0.3">
      <c r="Q150" s="40"/>
    </row>
    <row r="151" spans="17:17" x14ac:dyDescent="0.3">
      <c r="Q151" s="40"/>
    </row>
    <row r="152" spans="17:17" x14ac:dyDescent="0.3">
      <c r="Q152" s="40"/>
    </row>
    <row r="153" spans="17:17" x14ac:dyDescent="0.3">
      <c r="Q153" s="40"/>
    </row>
    <row r="154" spans="17:17" x14ac:dyDescent="0.3">
      <c r="Q154" s="40"/>
    </row>
    <row r="155" spans="17:17" x14ac:dyDescent="0.3">
      <c r="Q155" s="40"/>
    </row>
    <row r="156" spans="17:17" x14ac:dyDescent="0.3">
      <c r="Q156" s="40"/>
    </row>
    <row r="157" spans="17:17" x14ac:dyDescent="0.3">
      <c r="Q157" s="40"/>
    </row>
    <row r="158" spans="17:17" x14ac:dyDescent="0.3">
      <c r="Q158" s="40"/>
    </row>
    <row r="159" spans="17:17" x14ac:dyDescent="0.3">
      <c r="Q159" s="40"/>
    </row>
    <row r="160" spans="17:17" x14ac:dyDescent="0.3">
      <c r="Q160" s="40"/>
    </row>
    <row r="161" spans="17:17" x14ac:dyDescent="0.3">
      <c r="Q161" s="40"/>
    </row>
    <row r="162" spans="17:17" x14ac:dyDescent="0.3">
      <c r="Q162" s="40"/>
    </row>
    <row r="163" spans="17:17" x14ac:dyDescent="0.3">
      <c r="Q163" s="40"/>
    </row>
    <row r="164" spans="17:17" x14ac:dyDescent="0.3">
      <c r="Q164" s="40"/>
    </row>
    <row r="165" spans="17:17" x14ac:dyDescent="0.3">
      <c r="Q165" s="40"/>
    </row>
    <row r="166" spans="17:17" x14ac:dyDescent="0.3">
      <c r="Q166" s="40"/>
    </row>
    <row r="167" spans="17:17" x14ac:dyDescent="0.3">
      <c r="Q167" s="40"/>
    </row>
    <row r="168" spans="17:17" x14ac:dyDescent="0.3">
      <c r="Q168" s="40"/>
    </row>
    <row r="169" spans="17:17" x14ac:dyDescent="0.3">
      <c r="Q169" s="40"/>
    </row>
    <row r="170" spans="17:17" x14ac:dyDescent="0.3">
      <c r="Q170" s="40"/>
    </row>
    <row r="171" spans="17:17" x14ac:dyDescent="0.3">
      <c r="Q171" s="40"/>
    </row>
    <row r="172" spans="17:17" x14ac:dyDescent="0.3">
      <c r="Q172" s="40"/>
    </row>
    <row r="173" spans="17:17" x14ac:dyDescent="0.3">
      <c r="Q173" s="40"/>
    </row>
    <row r="174" spans="17:17" x14ac:dyDescent="0.3">
      <c r="Q174" s="40"/>
    </row>
    <row r="175" spans="17:17" x14ac:dyDescent="0.3">
      <c r="Q175" s="40"/>
    </row>
    <row r="176" spans="17:17" x14ac:dyDescent="0.3">
      <c r="Q176" s="40"/>
    </row>
    <row r="177" spans="17:17" x14ac:dyDescent="0.3">
      <c r="Q177" s="40"/>
    </row>
    <row r="178" spans="17:17" x14ac:dyDescent="0.3">
      <c r="Q178" s="40"/>
    </row>
    <row r="179" spans="17:17" x14ac:dyDescent="0.3">
      <c r="Q179" s="40"/>
    </row>
    <row r="180" spans="17:17" x14ac:dyDescent="0.3">
      <c r="Q180" s="40"/>
    </row>
    <row r="181" spans="17:17" x14ac:dyDescent="0.3">
      <c r="Q181" s="40"/>
    </row>
    <row r="182" spans="17:17" x14ac:dyDescent="0.3">
      <c r="Q182" s="40"/>
    </row>
    <row r="183" spans="17:17" x14ac:dyDescent="0.3">
      <c r="Q183" s="40"/>
    </row>
    <row r="184" spans="17:17" x14ac:dyDescent="0.3">
      <c r="Q184" s="40"/>
    </row>
    <row r="185" spans="17:17" x14ac:dyDescent="0.3">
      <c r="Q185" s="40"/>
    </row>
    <row r="186" spans="17:17" x14ac:dyDescent="0.3">
      <c r="Q186" s="40"/>
    </row>
    <row r="187" spans="17:17" x14ac:dyDescent="0.3">
      <c r="Q187" s="40"/>
    </row>
    <row r="188" spans="17:17" x14ac:dyDescent="0.3">
      <c r="Q188" s="40"/>
    </row>
    <row r="189" spans="17:17" x14ac:dyDescent="0.3">
      <c r="Q189" s="40"/>
    </row>
    <row r="190" spans="17:17" x14ac:dyDescent="0.3">
      <c r="Q190" s="40"/>
    </row>
    <row r="191" spans="17:17" x14ac:dyDescent="0.3">
      <c r="Q191" s="40"/>
    </row>
    <row r="192" spans="17:17" x14ac:dyDescent="0.3">
      <c r="Q192" s="40"/>
    </row>
    <row r="193" spans="17:17" x14ac:dyDescent="0.3">
      <c r="Q193" s="40"/>
    </row>
    <row r="194" spans="17:17" x14ac:dyDescent="0.3">
      <c r="Q194" s="40"/>
    </row>
    <row r="195" spans="17:17" x14ac:dyDescent="0.3">
      <c r="Q195" s="40"/>
    </row>
    <row r="196" spans="17:17" x14ac:dyDescent="0.3">
      <c r="Q196" s="40"/>
    </row>
    <row r="197" spans="17:17" x14ac:dyDescent="0.3">
      <c r="Q197" s="40"/>
    </row>
    <row r="198" spans="17:17" x14ac:dyDescent="0.3">
      <c r="Q198" s="40"/>
    </row>
    <row r="199" spans="17:17" x14ac:dyDescent="0.3">
      <c r="Q199" s="40"/>
    </row>
    <row r="200" spans="17:17" x14ac:dyDescent="0.3">
      <c r="Q200" s="40"/>
    </row>
    <row r="201" spans="17:17" x14ac:dyDescent="0.3">
      <c r="Q201" s="40"/>
    </row>
    <row r="202" spans="17:17" x14ac:dyDescent="0.3">
      <c r="Q202" s="40"/>
    </row>
    <row r="203" spans="17:17" x14ac:dyDescent="0.3">
      <c r="Q203" s="40"/>
    </row>
    <row r="204" spans="17:17" x14ac:dyDescent="0.3">
      <c r="Q204" s="40"/>
    </row>
    <row r="205" spans="17:17" x14ac:dyDescent="0.3">
      <c r="Q205" s="40"/>
    </row>
    <row r="206" spans="17:17" x14ac:dyDescent="0.3">
      <c r="Q206" s="40"/>
    </row>
    <row r="207" spans="17:17" x14ac:dyDescent="0.3">
      <c r="Q207" s="40"/>
    </row>
    <row r="208" spans="17:17" x14ac:dyDescent="0.3">
      <c r="Q208" s="40"/>
    </row>
    <row r="209" spans="17:17" x14ac:dyDescent="0.3">
      <c r="Q209" s="40"/>
    </row>
    <row r="210" spans="17:17" x14ac:dyDescent="0.3">
      <c r="Q210" s="40"/>
    </row>
    <row r="211" spans="17:17" x14ac:dyDescent="0.3">
      <c r="Q211" s="40"/>
    </row>
    <row r="212" spans="17:17" x14ac:dyDescent="0.3">
      <c r="Q212" s="40"/>
    </row>
    <row r="213" spans="17:17" x14ac:dyDescent="0.3">
      <c r="Q213" s="40"/>
    </row>
    <row r="214" spans="17:17" x14ac:dyDescent="0.3">
      <c r="Q214" s="40"/>
    </row>
    <row r="215" spans="17:17" x14ac:dyDescent="0.3">
      <c r="Q215" s="40"/>
    </row>
    <row r="216" spans="17:17" x14ac:dyDescent="0.3">
      <c r="Q216" s="40"/>
    </row>
    <row r="217" spans="17:17" x14ac:dyDescent="0.3">
      <c r="Q217" s="40"/>
    </row>
    <row r="218" spans="17:17" x14ac:dyDescent="0.3">
      <c r="Q218" s="40"/>
    </row>
    <row r="219" spans="17:17" x14ac:dyDescent="0.3">
      <c r="Q219" s="40"/>
    </row>
    <row r="220" spans="17:17" x14ac:dyDescent="0.3">
      <c r="Q220" s="40"/>
    </row>
    <row r="221" spans="17:17" x14ac:dyDescent="0.3">
      <c r="Q221" s="40"/>
    </row>
    <row r="222" spans="17:17" x14ac:dyDescent="0.3">
      <c r="Q222" s="40"/>
    </row>
    <row r="223" spans="17:17" x14ac:dyDescent="0.3">
      <c r="Q223" s="40"/>
    </row>
    <row r="224" spans="17:17" x14ac:dyDescent="0.3">
      <c r="Q224" s="40"/>
    </row>
    <row r="225" spans="17:17" x14ac:dyDescent="0.3">
      <c r="Q225" s="40"/>
    </row>
    <row r="226" spans="17:17" x14ac:dyDescent="0.3">
      <c r="Q226" s="40"/>
    </row>
    <row r="227" spans="17:17" x14ac:dyDescent="0.3">
      <c r="Q227" s="40"/>
    </row>
    <row r="228" spans="17:17" x14ac:dyDescent="0.3">
      <c r="Q228" s="40"/>
    </row>
    <row r="229" spans="17:17" x14ac:dyDescent="0.3">
      <c r="Q229" s="40"/>
    </row>
    <row r="230" spans="17:17" x14ac:dyDescent="0.3">
      <c r="Q230" s="40"/>
    </row>
    <row r="231" spans="17:17" x14ac:dyDescent="0.3">
      <c r="Q231" s="40"/>
    </row>
    <row r="232" spans="17:17" x14ac:dyDescent="0.3">
      <c r="Q232" s="40"/>
    </row>
    <row r="233" spans="17:17" x14ac:dyDescent="0.3">
      <c r="Q233" s="40"/>
    </row>
    <row r="234" spans="17:17" x14ac:dyDescent="0.3">
      <c r="Q234" s="40"/>
    </row>
    <row r="235" spans="17:17" x14ac:dyDescent="0.3">
      <c r="Q235" s="40"/>
    </row>
    <row r="236" spans="17:17" x14ac:dyDescent="0.3">
      <c r="Q236" s="40"/>
    </row>
    <row r="237" spans="17:17" x14ac:dyDescent="0.3">
      <c r="Q237" s="40"/>
    </row>
    <row r="238" spans="17:17" x14ac:dyDescent="0.3">
      <c r="Q238" s="40"/>
    </row>
    <row r="239" spans="17:17" x14ac:dyDescent="0.3">
      <c r="Q239" s="40"/>
    </row>
    <row r="240" spans="17:17" x14ac:dyDescent="0.3">
      <c r="Q240" s="40"/>
    </row>
    <row r="241" spans="17:17" x14ac:dyDescent="0.3">
      <c r="Q241" s="40"/>
    </row>
    <row r="242" spans="17:17" x14ac:dyDescent="0.3">
      <c r="Q242" s="40"/>
    </row>
    <row r="243" spans="17:17" x14ac:dyDescent="0.3">
      <c r="Q243" s="40"/>
    </row>
    <row r="244" spans="17:17" x14ac:dyDescent="0.3">
      <c r="Q244" s="40"/>
    </row>
    <row r="245" spans="17:17" x14ac:dyDescent="0.3">
      <c r="Q245" s="40"/>
    </row>
    <row r="246" spans="17:17" x14ac:dyDescent="0.3">
      <c r="Q246" s="40"/>
    </row>
    <row r="247" spans="17:17" x14ac:dyDescent="0.3">
      <c r="Q247" s="40"/>
    </row>
    <row r="248" spans="17:17" x14ac:dyDescent="0.3">
      <c r="Q248" s="40"/>
    </row>
    <row r="249" spans="17:17" x14ac:dyDescent="0.3">
      <c r="Q249" s="40"/>
    </row>
    <row r="250" spans="17:17" x14ac:dyDescent="0.3">
      <c r="Q250" s="40"/>
    </row>
    <row r="251" spans="17:17" x14ac:dyDescent="0.3">
      <c r="Q251" s="40"/>
    </row>
    <row r="252" spans="17:17" x14ac:dyDescent="0.3">
      <c r="Q252" s="40"/>
    </row>
    <row r="253" spans="17:17" x14ac:dyDescent="0.3">
      <c r="Q253" s="40"/>
    </row>
    <row r="254" spans="17:17" x14ac:dyDescent="0.3">
      <c r="Q254" s="40"/>
    </row>
    <row r="255" spans="17:17" x14ac:dyDescent="0.3">
      <c r="Q255" s="40"/>
    </row>
    <row r="256" spans="17:17" x14ac:dyDescent="0.3">
      <c r="Q256" s="40"/>
    </row>
    <row r="257" spans="17:17" x14ac:dyDescent="0.3">
      <c r="Q257" s="40"/>
    </row>
    <row r="258" spans="17:17" x14ac:dyDescent="0.3">
      <c r="Q258" s="40"/>
    </row>
    <row r="259" spans="17:17" x14ac:dyDescent="0.3">
      <c r="Q259" s="40"/>
    </row>
    <row r="260" spans="17:17" x14ac:dyDescent="0.3">
      <c r="Q260" s="40"/>
    </row>
    <row r="261" spans="17:17" x14ac:dyDescent="0.3">
      <c r="Q261" s="40"/>
    </row>
    <row r="262" spans="17:17" x14ac:dyDescent="0.3">
      <c r="Q262" s="40"/>
    </row>
    <row r="263" spans="17:17" x14ac:dyDescent="0.3">
      <c r="Q263" s="40"/>
    </row>
    <row r="264" spans="17:17" x14ac:dyDescent="0.3">
      <c r="Q264" s="40"/>
    </row>
    <row r="265" spans="17:17" x14ac:dyDescent="0.3">
      <c r="Q265" s="40"/>
    </row>
    <row r="266" spans="17:17" x14ac:dyDescent="0.3">
      <c r="Q266" s="40"/>
    </row>
    <row r="267" spans="17:17" x14ac:dyDescent="0.3">
      <c r="Q267" s="40"/>
    </row>
    <row r="268" spans="17:17" x14ac:dyDescent="0.3">
      <c r="Q268" s="40"/>
    </row>
    <row r="269" spans="17:17" x14ac:dyDescent="0.3">
      <c r="Q269" s="40"/>
    </row>
    <row r="270" spans="17:17" x14ac:dyDescent="0.3">
      <c r="Q270" s="40"/>
    </row>
    <row r="271" spans="17:17" x14ac:dyDescent="0.3">
      <c r="Q271" s="40"/>
    </row>
    <row r="272" spans="17:17" x14ac:dyDescent="0.3">
      <c r="Q272" s="40"/>
    </row>
    <row r="273" spans="17:17" x14ac:dyDescent="0.3">
      <c r="Q273" s="40"/>
    </row>
    <row r="274" spans="17:17" x14ac:dyDescent="0.3">
      <c r="Q274" s="40"/>
    </row>
    <row r="275" spans="17:17" x14ac:dyDescent="0.3">
      <c r="Q275" s="40"/>
    </row>
    <row r="276" spans="17:17" x14ac:dyDescent="0.3">
      <c r="Q276" s="40"/>
    </row>
    <row r="277" spans="17:17" x14ac:dyDescent="0.3">
      <c r="Q277" s="40"/>
    </row>
    <row r="278" spans="17:17" x14ac:dyDescent="0.3">
      <c r="Q278" s="40"/>
    </row>
    <row r="279" spans="17:17" x14ac:dyDescent="0.3">
      <c r="Q279" s="40"/>
    </row>
    <row r="280" spans="17:17" x14ac:dyDescent="0.3">
      <c r="Q280" s="40"/>
    </row>
    <row r="281" spans="17:17" x14ac:dyDescent="0.3">
      <c r="Q281" s="40"/>
    </row>
    <row r="282" spans="17:17" x14ac:dyDescent="0.3">
      <c r="Q282" s="40"/>
    </row>
    <row r="283" spans="17:17" x14ac:dyDescent="0.3">
      <c r="Q283" s="40"/>
    </row>
    <row r="284" spans="17:17" x14ac:dyDescent="0.3">
      <c r="Q284" s="40"/>
    </row>
    <row r="285" spans="17:17" x14ac:dyDescent="0.3">
      <c r="Q285" s="40"/>
    </row>
    <row r="286" spans="17:17" x14ac:dyDescent="0.3">
      <c r="Q286" s="40"/>
    </row>
    <row r="287" spans="17:17" x14ac:dyDescent="0.3">
      <c r="Q287" s="40"/>
    </row>
    <row r="288" spans="17:17" x14ac:dyDescent="0.3">
      <c r="Q288" s="40"/>
    </row>
    <row r="289" spans="17:17" x14ac:dyDescent="0.3">
      <c r="Q289" s="40"/>
    </row>
    <row r="290" spans="17:17" x14ac:dyDescent="0.3">
      <c r="Q290" s="40"/>
    </row>
    <row r="291" spans="17:17" x14ac:dyDescent="0.3">
      <c r="Q291" s="40"/>
    </row>
    <row r="292" spans="17:17" x14ac:dyDescent="0.3">
      <c r="Q292" s="40"/>
    </row>
    <row r="293" spans="17:17" x14ac:dyDescent="0.3">
      <c r="Q293" s="40"/>
    </row>
    <row r="294" spans="17:17" x14ac:dyDescent="0.3">
      <c r="Q294" s="40"/>
    </row>
    <row r="295" spans="17:17" x14ac:dyDescent="0.3">
      <c r="Q295" s="40"/>
    </row>
    <row r="296" spans="17:17" x14ac:dyDescent="0.3">
      <c r="Q296" s="40"/>
    </row>
    <row r="297" spans="17:17" x14ac:dyDescent="0.3">
      <c r="Q297" s="40"/>
    </row>
    <row r="298" spans="17:17" x14ac:dyDescent="0.3">
      <c r="Q298" s="40"/>
    </row>
    <row r="299" spans="17:17" x14ac:dyDescent="0.3">
      <c r="Q299" s="40"/>
    </row>
    <row r="300" spans="17:17" x14ac:dyDescent="0.3">
      <c r="Q300" s="40"/>
    </row>
    <row r="301" spans="17:17" x14ac:dyDescent="0.3">
      <c r="Q301" s="40"/>
    </row>
    <row r="302" spans="17:17" x14ac:dyDescent="0.3">
      <c r="Q302" s="40"/>
    </row>
    <row r="303" spans="17:17" x14ac:dyDescent="0.3">
      <c r="Q303" s="40"/>
    </row>
    <row r="304" spans="17:17" x14ac:dyDescent="0.3">
      <c r="Q304" s="40"/>
    </row>
    <row r="305" spans="17:17" x14ac:dyDescent="0.3">
      <c r="Q305" s="40"/>
    </row>
    <row r="306" spans="17:17" x14ac:dyDescent="0.3">
      <c r="Q306" s="40"/>
    </row>
    <row r="307" spans="17:17" x14ac:dyDescent="0.3">
      <c r="Q307" s="40"/>
    </row>
    <row r="308" spans="17:17" x14ac:dyDescent="0.3">
      <c r="Q308" s="40"/>
    </row>
    <row r="309" spans="17:17" x14ac:dyDescent="0.3">
      <c r="Q309" s="40"/>
    </row>
    <row r="310" spans="17:17" x14ac:dyDescent="0.3">
      <c r="Q310" s="40"/>
    </row>
    <row r="311" spans="17:17" x14ac:dyDescent="0.3">
      <c r="Q311" s="40"/>
    </row>
    <row r="312" spans="17:17" x14ac:dyDescent="0.3">
      <c r="Q312" s="40"/>
    </row>
    <row r="313" spans="17:17" x14ac:dyDescent="0.3">
      <c r="Q313" s="40"/>
    </row>
    <row r="314" spans="17:17" x14ac:dyDescent="0.3">
      <c r="Q314" s="40"/>
    </row>
    <row r="315" spans="17:17" x14ac:dyDescent="0.3">
      <c r="Q315" s="40"/>
    </row>
    <row r="316" spans="17:17" x14ac:dyDescent="0.3">
      <c r="Q316" s="40"/>
    </row>
    <row r="317" spans="17:17" x14ac:dyDescent="0.3">
      <c r="Q317" s="40"/>
    </row>
    <row r="318" spans="17:17" x14ac:dyDescent="0.3">
      <c r="Q318" s="40"/>
    </row>
    <row r="319" spans="17:17" x14ac:dyDescent="0.3">
      <c r="Q319" s="40"/>
    </row>
    <row r="320" spans="17:17" x14ac:dyDescent="0.3">
      <c r="Q320" s="40"/>
    </row>
    <row r="321" spans="17:17" x14ac:dyDescent="0.3">
      <c r="Q321" s="40"/>
    </row>
    <row r="322" spans="17:17" x14ac:dyDescent="0.3">
      <c r="Q322" s="40"/>
    </row>
    <row r="323" spans="17:17" x14ac:dyDescent="0.3">
      <c r="Q323" s="40"/>
    </row>
    <row r="324" spans="17:17" x14ac:dyDescent="0.3">
      <c r="Q324" s="40"/>
    </row>
    <row r="325" spans="17:17" x14ac:dyDescent="0.3">
      <c r="Q325" s="40"/>
    </row>
    <row r="326" spans="17:17" x14ac:dyDescent="0.3">
      <c r="Q326" s="40"/>
    </row>
    <row r="327" spans="17:17" x14ac:dyDescent="0.3">
      <c r="Q327" s="40"/>
    </row>
    <row r="328" spans="17:17" x14ac:dyDescent="0.3">
      <c r="Q328" s="40"/>
    </row>
    <row r="329" spans="17:17" x14ac:dyDescent="0.3">
      <c r="Q329" s="40"/>
    </row>
    <row r="330" spans="17:17" x14ac:dyDescent="0.3">
      <c r="Q330" s="40"/>
    </row>
    <row r="331" spans="17:17" x14ac:dyDescent="0.3">
      <c r="Q331" s="40"/>
    </row>
    <row r="332" spans="17:17" x14ac:dyDescent="0.3">
      <c r="Q332" s="40"/>
    </row>
    <row r="333" spans="17:17" x14ac:dyDescent="0.3">
      <c r="Q333" s="40"/>
    </row>
    <row r="334" spans="17:17" x14ac:dyDescent="0.3">
      <c r="Q334" s="40"/>
    </row>
    <row r="335" spans="17:17" x14ac:dyDescent="0.3">
      <c r="Q335" s="40"/>
    </row>
    <row r="336" spans="17:17" x14ac:dyDescent="0.3">
      <c r="Q336" s="40"/>
    </row>
    <row r="337" spans="17:17" x14ac:dyDescent="0.3">
      <c r="Q337" s="40"/>
    </row>
    <row r="338" spans="17:17" x14ac:dyDescent="0.3">
      <c r="Q338" s="40"/>
    </row>
    <row r="339" spans="17:17" x14ac:dyDescent="0.3">
      <c r="Q339" s="40"/>
    </row>
    <row r="340" spans="17:17" x14ac:dyDescent="0.3">
      <c r="Q340" s="40"/>
    </row>
    <row r="341" spans="17:17" x14ac:dyDescent="0.3">
      <c r="Q341" s="40"/>
    </row>
    <row r="342" spans="17:17" x14ac:dyDescent="0.3">
      <c r="Q342" s="40"/>
    </row>
    <row r="343" spans="17:17" x14ac:dyDescent="0.3">
      <c r="Q343" s="40"/>
    </row>
    <row r="344" spans="17:17" x14ac:dyDescent="0.3">
      <c r="Q344" s="40"/>
    </row>
    <row r="345" spans="17:17" x14ac:dyDescent="0.3">
      <c r="Q345" s="40"/>
    </row>
    <row r="346" spans="17:17" x14ac:dyDescent="0.3">
      <c r="Q346" s="40"/>
    </row>
    <row r="347" spans="17:17" x14ac:dyDescent="0.3">
      <c r="Q347" s="40"/>
    </row>
    <row r="348" spans="17:17" x14ac:dyDescent="0.3">
      <c r="Q348" s="40"/>
    </row>
    <row r="349" spans="17:17" x14ac:dyDescent="0.3">
      <c r="Q349" s="40"/>
    </row>
    <row r="350" spans="17:17" x14ac:dyDescent="0.3">
      <c r="Q350" s="40"/>
    </row>
    <row r="351" spans="17:17" x14ac:dyDescent="0.3">
      <c r="Q351" s="40"/>
    </row>
    <row r="352" spans="17:17" x14ac:dyDescent="0.3">
      <c r="Q352" s="40"/>
    </row>
    <row r="353" spans="17:17" x14ac:dyDescent="0.3">
      <c r="Q353" s="40"/>
    </row>
    <row r="354" spans="17:17" x14ac:dyDescent="0.3">
      <c r="Q354" s="40"/>
    </row>
    <row r="355" spans="17:17" x14ac:dyDescent="0.3">
      <c r="Q355" s="40"/>
    </row>
    <row r="356" spans="17:17" x14ac:dyDescent="0.3">
      <c r="Q356" s="40"/>
    </row>
    <row r="357" spans="17:17" x14ac:dyDescent="0.3">
      <c r="Q357" s="40"/>
    </row>
    <row r="358" spans="17:17" x14ac:dyDescent="0.3">
      <c r="Q358" s="40"/>
    </row>
    <row r="359" spans="17:17" x14ac:dyDescent="0.3">
      <c r="Q359" s="40"/>
    </row>
    <row r="360" spans="17:17" x14ac:dyDescent="0.3">
      <c r="Q360" s="40"/>
    </row>
    <row r="361" spans="17:17" x14ac:dyDescent="0.3">
      <c r="Q361" s="40"/>
    </row>
    <row r="362" spans="17:17" x14ac:dyDescent="0.3">
      <c r="Q362" s="40"/>
    </row>
    <row r="363" spans="17:17" x14ac:dyDescent="0.3">
      <c r="Q363" s="40"/>
    </row>
    <row r="364" spans="17:17" x14ac:dyDescent="0.3">
      <c r="Q364" s="40"/>
    </row>
    <row r="365" spans="17:17" x14ac:dyDescent="0.3">
      <c r="Q365" s="40"/>
    </row>
    <row r="366" spans="17:17" x14ac:dyDescent="0.3">
      <c r="Q366" s="40"/>
    </row>
    <row r="367" spans="17:17" x14ac:dyDescent="0.3">
      <c r="Q367" s="40"/>
    </row>
    <row r="368" spans="17:17" x14ac:dyDescent="0.3">
      <c r="Q368" s="40"/>
    </row>
    <row r="369" spans="17:17" x14ac:dyDescent="0.3">
      <c r="Q369" s="40"/>
    </row>
    <row r="370" spans="17:17" x14ac:dyDescent="0.3">
      <c r="Q370" s="40"/>
    </row>
    <row r="371" spans="17:17" x14ac:dyDescent="0.3">
      <c r="Q371" s="40"/>
    </row>
    <row r="372" spans="17:17" x14ac:dyDescent="0.3">
      <c r="Q372" s="40"/>
    </row>
    <row r="373" spans="17:17" x14ac:dyDescent="0.3">
      <c r="Q373" s="40"/>
    </row>
    <row r="374" spans="17:17" x14ac:dyDescent="0.3">
      <c r="Q374" s="40"/>
    </row>
    <row r="375" spans="17:17" x14ac:dyDescent="0.3">
      <c r="Q375" s="40"/>
    </row>
    <row r="376" spans="17:17" x14ac:dyDescent="0.3">
      <c r="Q376" s="40"/>
    </row>
    <row r="377" spans="17:17" x14ac:dyDescent="0.3">
      <c r="Q377" s="40"/>
    </row>
    <row r="378" spans="17:17" x14ac:dyDescent="0.3">
      <c r="Q378" s="40"/>
    </row>
    <row r="379" spans="17:17" x14ac:dyDescent="0.3">
      <c r="Q379" s="40"/>
    </row>
    <row r="380" spans="17:17" x14ac:dyDescent="0.3">
      <c r="Q380" s="40"/>
    </row>
    <row r="381" spans="17:17" x14ac:dyDescent="0.3">
      <c r="Q381" s="40"/>
    </row>
    <row r="382" spans="17:17" x14ac:dyDescent="0.3">
      <c r="Q382" s="40"/>
    </row>
    <row r="383" spans="17:17" x14ac:dyDescent="0.3">
      <c r="Q383" s="40"/>
    </row>
    <row r="384" spans="17:17" x14ac:dyDescent="0.3">
      <c r="Q384" s="40"/>
    </row>
    <row r="385" spans="17:17" x14ac:dyDescent="0.3">
      <c r="Q385" s="40"/>
    </row>
    <row r="386" spans="17:17" x14ac:dyDescent="0.3">
      <c r="Q386" s="40"/>
    </row>
    <row r="387" spans="17:17" x14ac:dyDescent="0.3">
      <c r="Q387" s="40"/>
    </row>
    <row r="388" spans="17:17" x14ac:dyDescent="0.3">
      <c r="Q388" s="40"/>
    </row>
    <row r="389" spans="17:17" x14ac:dyDescent="0.3">
      <c r="Q389" s="40"/>
    </row>
    <row r="390" spans="17:17" x14ac:dyDescent="0.3">
      <c r="Q390" s="40"/>
    </row>
    <row r="391" spans="17:17" x14ac:dyDescent="0.3">
      <c r="Q391" s="40"/>
    </row>
    <row r="392" spans="17:17" x14ac:dyDescent="0.3">
      <c r="Q392" s="40"/>
    </row>
    <row r="393" spans="17:17" x14ac:dyDescent="0.3">
      <c r="Q393" s="40"/>
    </row>
    <row r="394" spans="17:17" x14ac:dyDescent="0.3">
      <c r="Q394" s="40"/>
    </row>
    <row r="395" spans="17:17" x14ac:dyDescent="0.3">
      <c r="Q395" s="40"/>
    </row>
    <row r="396" spans="17:17" x14ac:dyDescent="0.3">
      <c r="Q396" s="40"/>
    </row>
    <row r="397" spans="17:17" x14ac:dyDescent="0.3">
      <c r="Q397" s="40"/>
    </row>
    <row r="398" spans="17:17" x14ac:dyDescent="0.3">
      <c r="Q398" s="40"/>
    </row>
    <row r="399" spans="17:17" x14ac:dyDescent="0.3">
      <c r="Q399" s="40"/>
    </row>
    <row r="400" spans="17:17" x14ac:dyDescent="0.3">
      <c r="Q400" s="40"/>
    </row>
    <row r="401" spans="17:17" x14ac:dyDescent="0.3">
      <c r="Q401" s="40"/>
    </row>
    <row r="402" spans="17:17" x14ac:dyDescent="0.3">
      <c r="Q402" s="40"/>
    </row>
    <row r="403" spans="17:17" x14ac:dyDescent="0.3">
      <c r="Q403" s="40"/>
    </row>
    <row r="404" spans="17:17" x14ac:dyDescent="0.3">
      <c r="Q404" s="40"/>
    </row>
    <row r="405" spans="17:17" x14ac:dyDescent="0.3">
      <c r="Q405" s="40"/>
    </row>
    <row r="406" spans="17:17" x14ac:dyDescent="0.3">
      <c r="Q406" s="40"/>
    </row>
    <row r="407" spans="17:17" x14ac:dyDescent="0.3">
      <c r="Q407" s="40"/>
    </row>
    <row r="408" spans="17:17" x14ac:dyDescent="0.3">
      <c r="Q408" s="40"/>
    </row>
    <row r="409" spans="17:17" x14ac:dyDescent="0.3">
      <c r="Q409" s="40"/>
    </row>
    <row r="410" spans="17:17" x14ac:dyDescent="0.3">
      <c r="Q410" s="40"/>
    </row>
    <row r="411" spans="17:17" x14ac:dyDescent="0.3">
      <c r="Q411" s="40"/>
    </row>
    <row r="412" spans="17:17" x14ac:dyDescent="0.3">
      <c r="Q412" s="40"/>
    </row>
    <row r="413" spans="17:17" x14ac:dyDescent="0.3">
      <c r="Q413" s="40"/>
    </row>
    <row r="414" spans="17:17" x14ac:dyDescent="0.3">
      <c r="Q414" s="40"/>
    </row>
    <row r="415" spans="17:17" x14ac:dyDescent="0.3">
      <c r="Q415" s="40"/>
    </row>
    <row r="416" spans="17:17" x14ac:dyDescent="0.3">
      <c r="Q416" s="40"/>
    </row>
    <row r="417" spans="17:17" x14ac:dyDescent="0.3">
      <c r="Q417" s="40"/>
    </row>
    <row r="418" spans="17:17" x14ac:dyDescent="0.3">
      <c r="Q418" s="40"/>
    </row>
    <row r="419" spans="17:17" x14ac:dyDescent="0.3">
      <c r="Q419" s="40"/>
    </row>
    <row r="420" spans="17:17" x14ac:dyDescent="0.3">
      <c r="Q420" s="40"/>
    </row>
    <row r="421" spans="17:17" x14ac:dyDescent="0.3">
      <c r="Q421" s="40"/>
    </row>
    <row r="422" spans="17:17" x14ac:dyDescent="0.3">
      <c r="Q422" s="40"/>
    </row>
    <row r="423" spans="17:17" x14ac:dyDescent="0.3">
      <c r="Q423" s="40"/>
    </row>
    <row r="424" spans="17:17" x14ac:dyDescent="0.3">
      <c r="Q424" s="40"/>
    </row>
    <row r="425" spans="17:17" x14ac:dyDescent="0.3">
      <c r="Q425" s="40"/>
    </row>
    <row r="426" spans="17:17" x14ac:dyDescent="0.3">
      <c r="Q426" s="40"/>
    </row>
    <row r="427" spans="17:17" x14ac:dyDescent="0.3">
      <c r="Q427" s="40"/>
    </row>
    <row r="428" spans="17:17" x14ac:dyDescent="0.3">
      <c r="Q428" s="40"/>
    </row>
    <row r="429" spans="17:17" x14ac:dyDescent="0.3">
      <c r="Q429" s="40"/>
    </row>
    <row r="430" spans="17:17" x14ac:dyDescent="0.3">
      <c r="Q430" s="40"/>
    </row>
    <row r="431" spans="17:17" x14ac:dyDescent="0.3">
      <c r="Q431" s="40"/>
    </row>
    <row r="432" spans="17:17" x14ac:dyDescent="0.3">
      <c r="Q432" s="40"/>
    </row>
    <row r="433" spans="17:17" x14ac:dyDescent="0.3">
      <c r="Q433" s="40"/>
    </row>
    <row r="434" spans="17:17" x14ac:dyDescent="0.3">
      <c r="Q434" s="40"/>
    </row>
    <row r="435" spans="17:17" x14ac:dyDescent="0.3">
      <c r="Q435" s="40"/>
    </row>
    <row r="436" spans="17:17" x14ac:dyDescent="0.3">
      <c r="Q436" s="40"/>
    </row>
    <row r="437" spans="17:17" x14ac:dyDescent="0.3">
      <c r="Q437" s="40"/>
    </row>
    <row r="438" spans="17:17" x14ac:dyDescent="0.3">
      <c r="Q438" s="40"/>
    </row>
    <row r="439" spans="17:17" x14ac:dyDescent="0.3">
      <c r="Q439" s="40"/>
    </row>
    <row r="440" spans="17:17" x14ac:dyDescent="0.3">
      <c r="Q440" s="40"/>
    </row>
    <row r="441" spans="17:17" x14ac:dyDescent="0.3">
      <c r="Q441" s="40"/>
    </row>
    <row r="442" spans="17:17" x14ac:dyDescent="0.3">
      <c r="Q442" s="40"/>
    </row>
    <row r="443" spans="17:17" x14ac:dyDescent="0.3">
      <c r="Q443" s="40"/>
    </row>
    <row r="444" spans="17:17" x14ac:dyDescent="0.3">
      <c r="Q444" s="40"/>
    </row>
    <row r="445" spans="17:17" x14ac:dyDescent="0.3">
      <c r="Q445" s="40"/>
    </row>
    <row r="446" spans="17:17" x14ac:dyDescent="0.3">
      <c r="Q446" s="40"/>
    </row>
    <row r="447" spans="17:17" x14ac:dyDescent="0.3">
      <c r="Q447" s="40"/>
    </row>
    <row r="448" spans="17:17" x14ac:dyDescent="0.3">
      <c r="Q448" s="40"/>
    </row>
    <row r="449" spans="17:17" x14ac:dyDescent="0.3">
      <c r="Q449" s="40"/>
    </row>
    <row r="450" spans="17:17" x14ac:dyDescent="0.3">
      <c r="Q450" s="40"/>
    </row>
    <row r="451" spans="17:17" x14ac:dyDescent="0.3">
      <c r="Q451" s="40"/>
    </row>
    <row r="452" spans="17:17" x14ac:dyDescent="0.3">
      <c r="Q452" s="40"/>
    </row>
    <row r="453" spans="17:17" x14ac:dyDescent="0.3">
      <c r="Q453" s="40"/>
    </row>
    <row r="454" spans="17:17" x14ac:dyDescent="0.3">
      <c r="Q454" s="40"/>
    </row>
    <row r="455" spans="17:17" x14ac:dyDescent="0.3">
      <c r="Q455" s="40"/>
    </row>
    <row r="456" spans="17:17" x14ac:dyDescent="0.3">
      <c r="Q456" s="40"/>
    </row>
    <row r="457" spans="17:17" x14ac:dyDescent="0.3">
      <c r="Q457" s="40"/>
    </row>
    <row r="458" spans="17:17" x14ac:dyDescent="0.3">
      <c r="Q458" s="40"/>
    </row>
    <row r="459" spans="17:17" x14ac:dyDescent="0.3">
      <c r="Q459" s="40"/>
    </row>
    <row r="460" spans="17:17" x14ac:dyDescent="0.3">
      <c r="Q460" s="40"/>
    </row>
    <row r="461" spans="17:17" x14ac:dyDescent="0.3">
      <c r="Q461" s="40"/>
    </row>
    <row r="462" spans="17:17" x14ac:dyDescent="0.3">
      <c r="Q462" s="40"/>
    </row>
    <row r="463" spans="17:17" x14ac:dyDescent="0.3">
      <c r="Q463" s="40"/>
    </row>
    <row r="464" spans="17:17" x14ac:dyDescent="0.3">
      <c r="Q464" s="40"/>
    </row>
    <row r="465" spans="17:17" x14ac:dyDescent="0.3">
      <c r="Q465" s="40"/>
    </row>
    <row r="466" spans="17:17" x14ac:dyDescent="0.3">
      <c r="Q466" s="40"/>
    </row>
    <row r="467" spans="17:17" x14ac:dyDescent="0.3">
      <c r="Q467" s="40"/>
    </row>
    <row r="468" spans="17:17" x14ac:dyDescent="0.3">
      <c r="Q468" s="40"/>
    </row>
    <row r="469" spans="17:17" x14ac:dyDescent="0.3">
      <c r="Q469" s="40"/>
    </row>
    <row r="470" spans="17:17" x14ac:dyDescent="0.3">
      <c r="Q470" s="40"/>
    </row>
    <row r="471" spans="17:17" x14ac:dyDescent="0.3">
      <c r="Q471" s="40"/>
    </row>
    <row r="472" spans="17:17" x14ac:dyDescent="0.3">
      <c r="Q472" s="40"/>
    </row>
    <row r="473" spans="17:17" x14ac:dyDescent="0.3">
      <c r="Q473" s="40"/>
    </row>
    <row r="474" spans="17:17" x14ac:dyDescent="0.3">
      <c r="Q474" s="40"/>
    </row>
    <row r="475" spans="17:17" x14ac:dyDescent="0.3">
      <c r="Q475" s="40"/>
    </row>
    <row r="476" spans="17:17" x14ac:dyDescent="0.3">
      <c r="Q476" s="40"/>
    </row>
    <row r="477" spans="17:17" x14ac:dyDescent="0.3">
      <c r="Q477" s="40"/>
    </row>
    <row r="478" spans="17:17" x14ac:dyDescent="0.3">
      <c r="Q478" s="40"/>
    </row>
    <row r="479" spans="17:17" x14ac:dyDescent="0.3">
      <c r="Q479" s="40"/>
    </row>
    <row r="480" spans="17:17" x14ac:dyDescent="0.3">
      <c r="Q480" s="40"/>
    </row>
    <row r="481" spans="17:17" x14ac:dyDescent="0.3">
      <c r="Q481" s="40"/>
    </row>
    <row r="482" spans="17:17" x14ac:dyDescent="0.3">
      <c r="Q482" s="40"/>
    </row>
    <row r="483" spans="17:17" x14ac:dyDescent="0.3">
      <c r="Q483" s="40"/>
    </row>
    <row r="484" spans="17:17" x14ac:dyDescent="0.3">
      <c r="Q484" s="40"/>
    </row>
    <row r="485" spans="17:17" x14ac:dyDescent="0.3">
      <c r="Q485" s="40"/>
    </row>
    <row r="486" spans="17:17" x14ac:dyDescent="0.3">
      <c r="Q486" s="40"/>
    </row>
    <row r="487" spans="17:17" x14ac:dyDescent="0.3">
      <c r="Q487" s="40"/>
    </row>
    <row r="488" spans="17:17" x14ac:dyDescent="0.3">
      <c r="Q488" s="40"/>
    </row>
    <row r="489" spans="17:17" x14ac:dyDescent="0.3">
      <c r="Q489" s="40"/>
    </row>
    <row r="490" spans="17:17" x14ac:dyDescent="0.3">
      <c r="Q490" s="40"/>
    </row>
    <row r="491" spans="17:17" x14ac:dyDescent="0.3">
      <c r="Q491" s="40"/>
    </row>
    <row r="492" spans="17:17" x14ac:dyDescent="0.3">
      <c r="Q492" s="40"/>
    </row>
    <row r="493" spans="17:17" x14ac:dyDescent="0.3">
      <c r="Q493" s="40"/>
    </row>
    <row r="494" spans="17:17" x14ac:dyDescent="0.3">
      <c r="Q494" s="40"/>
    </row>
    <row r="495" spans="17:17" x14ac:dyDescent="0.3">
      <c r="Q495" s="40"/>
    </row>
    <row r="496" spans="17:17" x14ac:dyDescent="0.3">
      <c r="Q496" s="40"/>
    </row>
    <row r="497" spans="17:17" x14ac:dyDescent="0.3">
      <c r="Q497" s="40"/>
    </row>
    <row r="498" spans="17:17" x14ac:dyDescent="0.3">
      <c r="Q498" s="40"/>
    </row>
    <row r="499" spans="17:17" x14ac:dyDescent="0.3">
      <c r="Q499" s="40"/>
    </row>
    <row r="500" spans="17:17" x14ac:dyDescent="0.3">
      <c r="Q500" s="40"/>
    </row>
    <row r="501" spans="17:17" x14ac:dyDescent="0.3">
      <c r="Q501" s="40"/>
    </row>
    <row r="502" spans="17:17" x14ac:dyDescent="0.3">
      <c r="Q502" s="40"/>
    </row>
    <row r="503" spans="17:17" x14ac:dyDescent="0.3">
      <c r="Q503" s="40"/>
    </row>
    <row r="504" spans="17:17" x14ac:dyDescent="0.3">
      <c r="Q504" s="40"/>
    </row>
    <row r="505" spans="17:17" x14ac:dyDescent="0.3">
      <c r="Q505" s="40"/>
    </row>
    <row r="506" spans="17:17" x14ac:dyDescent="0.3">
      <c r="Q506" s="40"/>
    </row>
    <row r="507" spans="17:17" x14ac:dyDescent="0.3">
      <c r="Q507" s="40"/>
    </row>
    <row r="508" spans="17:17" x14ac:dyDescent="0.3">
      <c r="Q508" s="40"/>
    </row>
    <row r="509" spans="17:17" x14ac:dyDescent="0.3">
      <c r="Q509" s="40"/>
    </row>
    <row r="510" spans="17:17" x14ac:dyDescent="0.3">
      <c r="Q510" s="40"/>
    </row>
    <row r="511" spans="17:17" x14ac:dyDescent="0.3">
      <c r="Q511" s="40"/>
    </row>
    <row r="512" spans="17:17" x14ac:dyDescent="0.3">
      <c r="Q512" s="40"/>
    </row>
    <row r="513" spans="17:17" x14ac:dyDescent="0.3">
      <c r="Q513" s="40"/>
    </row>
    <row r="514" spans="17:17" x14ac:dyDescent="0.3">
      <c r="Q514" s="40"/>
    </row>
    <row r="515" spans="17:17" x14ac:dyDescent="0.3">
      <c r="Q515" s="40"/>
    </row>
    <row r="516" spans="17:17" x14ac:dyDescent="0.3">
      <c r="Q516" s="40"/>
    </row>
    <row r="517" spans="17:17" x14ac:dyDescent="0.3">
      <c r="Q517" s="40"/>
    </row>
    <row r="518" spans="17:17" x14ac:dyDescent="0.3">
      <c r="Q518" s="40"/>
    </row>
    <row r="519" spans="17:17" x14ac:dyDescent="0.3">
      <c r="Q519" s="40"/>
    </row>
    <row r="520" spans="17:17" x14ac:dyDescent="0.3">
      <c r="Q520" s="40"/>
    </row>
    <row r="521" spans="17:17" x14ac:dyDescent="0.3">
      <c r="Q521" s="40"/>
    </row>
    <row r="522" spans="17:17" x14ac:dyDescent="0.3">
      <c r="Q522" s="40"/>
    </row>
    <row r="523" spans="17:17" x14ac:dyDescent="0.3">
      <c r="Q523" s="40"/>
    </row>
    <row r="524" spans="17:17" x14ac:dyDescent="0.3">
      <c r="Q524" s="40"/>
    </row>
    <row r="525" spans="17:17" x14ac:dyDescent="0.3">
      <c r="Q525" s="40"/>
    </row>
    <row r="526" spans="17:17" x14ac:dyDescent="0.3">
      <c r="Q526" s="40"/>
    </row>
    <row r="527" spans="17:17" x14ac:dyDescent="0.3">
      <c r="Q527" s="40"/>
    </row>
    <row r="528" spans="17:17" x14ac:dyDescent="0.3">
      <c r="Q528" s="40"/>
    </row>
    <row r="529" spans="17:17" x14ac:dyDescent="0.3">
      <c r="Q529" s="40"/>
    </row>
    <row r="530" spans="17:17" x14ac:dyDescent="0.3">
      <c r="Q530" s="40"/>
    </row>
    <row r="531" spans="17:17" x14ac:dyDescent="0.3">
      <c r="Q531" s="40"/>
    </row>
    <row r="532" spans="17:17" x14ac:dyDescent="0.3">
      <c r="Q532" s="40"/>
    </row>
    <row r="533" spans="17:17" x14ac:dyDescent="0.3">
      <c r="Q533" s="40"/>
    </row>
    <row r="534" spans="17:17" x14ac:dyDescent="0.3">
      <c r="Q534" s="40"/>
    </row>
    <row r="535" spans="17:17" x14ac:dyDescent="0.3">
      <c r="Q535" s="40"/>
    </row>
    <row r="536" spans="17:17" x14ac:dyDescent="0.3">
      <c r="Q536" s="40"/>
    </row>
    <row r="537" spans="17:17" x14ac:dyDescent="0.3">
      <c r="Q537" s="40"/>
    </row>
    <row r="538" spans="17:17" x14ac:dyDescent="0.3">
      <c r="Q538" s="40"/>
    </row>
    <row r="539" spans="17:17" x14ac:dyDescent="0.3">
      <c r="Q539" s="40"/>
    </row>
    <row r="540" spans="17:17" x14ac:dyDescent="0.3">
      <c r="Q540" s="40"/>
    </row>
    <row r="541" spans="17:17" x14ac:dyDescent="0.3">
      <c r="Q541" s="40"/>
    </row>
    <row r="542" spans="17:17" x14ac:dyDescent="0.3">
      <c r="Q542" s="40"/>
    </row>
    <row r="543" spans="17:17" x14ac:dyDescent="0.3">
      <c r="Q543" s="40"/>
    </row>
    <row r="544" spans="17:17" x14ac:dyDescent="0.3">
      <c r="Q544" s="40"/>
    </row>
    <row r="545" spans="17:17" x14ac:dyDescent="0.3">
      <c r="Q545" s="40"/>
    </row>
    <row r="546" spans="17:17" x14ac:dyDescent="0.3">
      <c r="Q546" s="40"/>
    </row>
    <row r="547" spans="17:17" x14ac:dyDescent="0.3">
      <c r="Q547" s="40"/>
    </row>
    <row r="548" spans="17:17" x14ac:dyDescent="0.3">
      <c r="Q548" s="40"/>
    </row>
    <row r="549" spans="17:17" x14ac:dyDescent="0.3">
      <c r="Q549" s="40"/>
    </row>
    <row r="550" spans="17:17" x14ac:dyDescent="0.3">
      <c r="Q550" s="40"/>
    </row>
    <row r="551" spans="17:17" x14ac:dyDescent="0.3">
      <c r="Q551" s="40"/>
    </row>
    <row r="552" spans="17:17" x14ac:dyDescent="0.3">
      <c r="Q552" s="40"/>
    </row>
    <row r="553" spans="17:17" x14ac:dyDescent="0.3">
      <c r="Q553" s="40"/>
    </row>
    <row r="554" spans="17:17" x14ac:dyDescent="0.3">
      <c r="Q554" s="40"/>
    </row>
    <row r="555" spans="17:17" x14ac:dyDescent="0.3">
      <c r="Q555" s="40"/>
    </row>
    <row r="556" spans="17:17" x14ac:dyDescent="0.3">
      <c r="Q556" s="40"/>
    </row>
    <row r="557" spans="17:17" x14ac:dyDescent="0.3">
      <c r="Q557" s="40"/>
    </row>
    <row r="558" spans="17:17" x14ac:dyDescent="0.3">
      <c r="Q558" s="40"/>
    </row>
    <row r="559" spans="17:17" x14ac:dyDescent="0.3">
      <c r="Q559" s="40"/>
    </row>
    <row r="560" spans="17:17" x14ac:dyDescent="0.3">
      <c r="Q560" s="40"/>
    </row>
    <row r="561" spans="17:17" x14ac:dyDescent="0.3">
      <c r="Q561" s="40"/>
    </row>
    <row r="562" spans="17:17" x14ac:dyDescent="0.3">
      <c r="Q562" s="40"/>
    </row>
    <row r="563" spans="17:17" x14ac:dyDescent="0.3">
      <c r="Q563" s="40"/>
    </row>
    <row r="564" spans="17:17" x14ac:dyDescent="0.3">
      <c r="Q564" s="40"/>
    </row>
    <row r="565" spans="17:17" x14ac:dyDescent="0.3">
      <c r="Q565" s="40"/>
    </row>
    <row r="566" spans="17:17" x14ac:dyDescent="0.3">
      <c r="Q566" s="40"/>
    </row>
    <row r="567" spans="17:17" x14ac:dyDescent="0.3">
      <c r="Q567" s="40"/>
    </row>
    <row r="568" spans="17:17" x14ac:dyDescent="0.3">
      <c r="Q568" s="40"/>
    </row>
    <row r="569" spans="17:17" x14ac:dyDescent="0.3">
      <c r="Q569" s="40"/>
    </row>
    <row r="570" spans="17:17" x14ac:dyDescent="0.3">
      <c r="Q570" s="40"/>
    </row>
    <row r="571" spans="17:17" x14ac:dyDescent="0.3">
      <c r="Q571" s="40"/>
    </row>
    <row r="572" spans="17:17" x14ac:dyDescent="0.3">
      <c r="Q572" s="40"/>
    </row>
    <row r="573" spans="17:17" x14ac:dyDescent="0.3">
      <c r="Q573" s="40"/>
    </row>
    <row r="574" spans="17:17" x14ac:dyDescent="0.3">
      <c r="Q574" s="40"/>
    </row>
    <row r="575" spans="17:17" x14ac:dyDescent="0.3">
      <c r="Q575" s="40"/>
    </row>
    <row r="576" spans="17:17" x14ac:dyDescent="0.3">
      <c r="Q576" s="40"/>
    </row>
    <row r="577" spans="17:17" x14ac:dyDescent="0.3">
      <c r="Q577" s="40"/>
    </row>
    <row r="578" spans="17:17" x14ac:dyDescent="0.3">
      <c r="Q578" s="40"/>
    </row>
    <row r="579" spans="17:17" x14ac:dyDescent="0.3">
      <c r="Q579" s="40"/>
    </row>
    <row r="580" spans="17:17" x14ac:dyDescent="0.3">
      <c r="Q580" s="40"/>
    </row>
    <row r="581" spans="17:17" x14ac:dyDescent="0.3">
      <c r="Q581" s="40"/>
    </row>
    <row r="582" spans="17:17" x14ac:dyDescent="0.3">
      <c r="Q582" s="40"/>
    </row>
    <row r="583" spans="17:17" x14ac:dyDescent="0.3">
      <c r="Q583" s="40"/>
    </row>
    <row r="584" spans="17:17" x14ac:dyDescent="0.3">
      <c r="Q584" s="40"/>
    </row>
    <row r="585" spans="17:17" x14ac:dyDescent="0.3">
      <c r="Q585" s="40"/>
    </row>
    <row r="586" spans="17:17" x14ac:dyDescent="0.3">
      <c r="Q586" s="40"/>
    </row>
    <row r="587" spans="17:17" x14ac:dyDescent="0.3">
      <c r="Q587" s="40"/>
    </row>
    <row r="588" spans="17:17" x14ac:dyDescent="0.3">
      <c r="Q588" s="40"/>
    </row>
    <row r="589" spans="17:17" x14ac:dyDescent="0.3">
      <c r="Q589" s="40"/>
    </row>
    <row r="590" spans="17:17" x14ac:dyDescent="0.3">
      <c r="Q590" s="40"/>
    </row>
    <row r="591" spans="17:17" x14ac:dyDescent="0.3">
      <c r="Q591" s="40"/>
    </row>
    <row r="592" spans="17:17" x14ac:dyDescent="0.3">
      <c r="Q592" s="40"/>
    </row>
    <row r="593" spans="17:17" x14ac:dyDescent="0.3">
      <c r="Q593" s="40"/>
    </row>
    <row r="594" spans="17:17" x14ac:dyDescent="0.3">
      <c r="Q594" s="40"/>
    </row>
    <row r="595" spans="17:17" x14ac:dyDescent="0.3">
      <c r="Q595" s="40"/>
    </row>
    <row r="596" spans="17:17" x14ac:dyDescent="0.3">
      <c r="Q596" s="40"/>
    </row>
    <row r="597" spans="17:17" x14ac:dyDescent="0.3">
      <c r="Q597" s="40"/>
    </row>
    <row r="598" spans="17:17" x14ac:dyDescent="0.3">
      <c r="Q598" s="40"/>
    </row>
    <row r="599" spans="17:17" x14ac:dyDescent="0.3">
      <c r="Q599" s="40"/>
    </row>
    <row r="600" spans="17:17" x14ac:dyDescent="0.3">
      <c r="Q600" s="40"/>
    </row>
    <row r="601" spans="17:17" x14ac:dyDescent="0.3">
      <c r="Q601" s="40"/>
    </row>
    <row r="602" spans="17:17" x14ac:dyDescent="0.3">
      <c r="Q602" s="40"/>
    </row>
    <row r="603" spans="17:17" x14ac:dyDescent="0.3">
      <c r="Q603" s="40"/>
    </row>
    <row r="604" spans="17:17" x14ac:dyDescent="0.3">
      <c r="Q604" s="40"/>
    </row>
    <row r="605" spans="17:17" x14ac:dyDescent="0.3">
      <c r="Q605" s="40"/>
    </row>
    <row r="606" spans="17:17" x14ac:dyDescent="0.3">
      <c r="Q606" s="40"/>
    </row>
    <row r="607" spans="17:17" x14ac:dyDescent="0.3">
      <c r="Q607" s="40"/>
    </row>
    <row r="608" spans="17:17" x14ac:dyDescent="0.3">
      <c r="Q608" s="40"/>
    </row>
    <row r="609" spans="17:17" x14ac:dyDescent="0.3">
      <c r="Q609" s="40"/>
    </row>
    <row r="610" spans="17:17" x14ac:dyDescent="0.3">
      <c r="Q610" s="40"/>
    </row>
    <row r="611" spans="17:17" x14ac:dyDescent="0.3">
      <c r="Q611" s="40"/>
    </row>
    <row r="612" spans="17:17" x14ac:dyDescent="0.3">
      <c r="Q612" s="40"/>
    </row>
    <row r="613" spans="17:17" x14ac:dyDescent="0.3">
      <c r="Q613" s="40"/>
    </row>
    <row r="614" spans="17:17" x14ac:dyDescent="0.3">
      <c r="Q614" s="40"/>
    </row>
    <row r="615" spans="17:17" x14ac:dyDescent="0.3">
      <c r="Q615" s="40"/>
    </row>
    <row r="616" spans="17:17" x14ac:dyDescent="0.3">
      <c r="Q616" s="40"/>
    </row>
    <row r="617" spans="17:17" x14ac:dyDescent="0.3">
      <c r="Q617" s="40"/>
    </row>
    <row r="618" spans="17:17" x14ac:dyDescent="0.3">
      <c r="Q618" s="40"/>
    </row>
    <row r="619" spans="17:17" x14ac:dyDescent="0.3">
      <c r="Q619" s="40"/>
    </row>
    <row r="620" spans="17:17" x14ac:dyDescent="0.3">
      <c r="Q620" s="40"/>
    </row>
    <row r="621" spans="17:17" x14ac:dyDescent="0.3">
      <c r="Q621" s="40"/>
    </row>
    <row r="622" spans="17:17" x14ac:dyDescent="0.3">
      <c r="Q622" s="40"/>
    </row>
    <row r="623" spans="17:17" x14ac:dyDescent="0.3">
      <c r="Q623" s="40"/>
    </row>
    <row r="624" spans="17:17" x14ac:dyDescent="0.3">
      <c r="Q624" s="40"/>
    </row>
    <row r="625" spans="17:17" x14ac:dyDescent="0.3">
      <c r="Q625" s="40"/>
    </row>
    <row r="626" spans="17:17" x14ac:dyDescent="0.3">
      <c r="Q626" s="40"/>
    </row>
    <row r="627" spans="17:17" x14ac:dyDescent="0.3">
      <c r="Q627" s="40"/>
    </row>
    <row r="628" spans="17:17" x14ac:dyDescent="0.3">
      <c r="Q628" s="40"/>
    </row>
    <row r="629" spans="17:17" x14ac:dyDescent="0.3">
      <c r="Q629" s="40"/>
    </row>
    <row r="630" spans="17:17" x14ac:dyDescent="0.3">
      <c r="Q630" s="40"/>
    </row>
    <row r="631" spans="17:17" x14ac:dyDescent="0.3">
      <c r="Q631" s="40"/>
    </row>
    <row r="632" spans="17:17" x14ac:dyDescent="0.3">
      <c r="Q632" s="40"/>
    </row>
    <row r="633" spans="17:17" x14ac:dyDescent="0.3">
      <c r="Q633" s="40"/>
    </row>
    <row r="634" spans="17:17" x14ac:dyDescent="0.3">
      <c r="Q634" s="40"/>
    </row>
    <row r="635" spans="17:17" x14ac:dyDescent="0.3">
      <c r="Q635" s="40"/>
    </row>
    <row r="636" spans="17:17" x14ac:dyDescent="0.3">
      <c r="Q636" s="40"/>
    </row>
    <row r="637" spans="17:17" x14ac:dyDescent="0.3">
      <c r="Q637" s="40"/>
    </row>
    <row r="638" spans="17:17" x14ac:dyDescent="0.3">
      <c r="Q638" s="40"/>
    </row>
    <row r="639" spans="17:17" x14ac:dyDescent="0.3">
      <c r="Q639" s="40"/>
    </row>
    <row r="640" spans="17:17" x14ac:dyDescent="0.3">
      <c r="Q640" s="40"/>
    </row>
    <row r="641" spans="17:17" x14ac:dyDescent="0.3">
      <c r="Q641" s="40"/>
    </row>
    <row r="642" spans="17:17" x14ac:dyDescent="0.3">
      <c r="Q642" s="40"/>
    </row>
    <row r="643" spans="17:17" x14ac:dyDescent="0.3">
      <c r="Q643" s="40"/>
    </row>
    <row r="644" spans="17:17" x14ac:dyDescent="0.3">
      <c r="Q644" s="40"/>
    </row>
    <row r="645" spans="17:17" x14ac:dyDescent="0.3">
      <c r="Q645" s="40"/>
    </row>
    <row r="646" spans="17:17" x14ac:dyDescent="0.3">
      <c r="Q646" s="40"/>
    </row>
    <row r="647" spans="17:17" x14ac:dyDescent="0.3">
      <c r="Q647" s="40"/>
    </row>
    <row r="648" spans="17:17" x14ac:dyDescent="0.3">
      <c r="Q648" s="40"/>
    </row>
    <row r="649" spans="17:17" x14ac:dyDescent="0.3">
      <c r="Q649" s="40"/>
    </row>
    <row r="650" spans="17:17" x14ac:dyDescent="0.3">
      <c r="Q650" s="40"/>
    </row>
    <row r="651" spans="17:17" x14ac:dyDescent="0.3">
      <c r="Q651" s="40"/>
    </row>
    <row r="652" spans="17:17" x14ac:dyDescent="0.3">
      <c r="Q652" s="40"/>
    </row>
    <row r="653" spans="17:17" x14ac:dyDescent="0.3">
      <c r="Q653" s="40"/>
    </row>
    <row r="654" spans="17:17" x14ac:dyDescent="0.3">
      <c r="Q654" s="40"/>
    </row>
    <row r="655" spans="17:17" x14ac:dyDescent="0.3">
      <c r="Q655" s="40"/>
    </row>
    <row r="656" spans="17:17" x14ac:dyDescent="0.3">
      <c r="Q656" s="40"/>
    </row>
    <row r="657" spans="17:17" x14ac:dyDescent="0.3">
      <c r="Q657" s="40"/>
    </row>
    <row r="658" spans="17:17" x14ac:dyDescent="0.3">
      <c r="Q658" s="40"/>
    </row>
    <row r="659" spans="17:17" x14ac:dyDescent="0.3">
      <c r="Q659" s="40"/>
    </row>
    <row r="660" spans="17:17" x14ac:dyDescent="0.3">
      <c r="Q660" s="40"/>
    </row>
    <row r="661" spans="17:17" x14ac:dyDescent="0.3">
      <c r="Q661" s="40"/>
    </row>
    <row r="662" spans="17:17" x14ac:dyDescent="0.3">
      <c r="Q662" s="40"/>
    </row>
    <row r="663" spans="17:17" x14ac:dyDescent="0.3">
      <c r="Q663" s="40"/>
    </row>
    <row r="664" spans="17:17" x14ac:dyDescent="0.3">
      <c r="Q664" s="40"/>
    </row>
    <row r="665" spans="17:17" x14ac:dyDescent="0.3">
      <c r="Q665" s="40"/>
    </row>
    <row r="666" spans="17:17" x14ac:dyDescent="0.3">
      <c r="Q666" s="40"/>
    </row>
    <row r="667" spans="17:17" x14ac:dyDescent="0.3">
      <c r="Q667" s="40"/>
    </row>
    <row r="668" spans="17:17" x14ac:dyDescent="0.3">
      <c r="Q668" s="40"/>
    </row>
    <row r="669" spans="17:17" x14ac:dyDescent="0.3">
      <c r="Q669" s="40"/>
    </row>
    <row r="670" spans="17:17" x14ac:dyDescent="0.3">
      <c r="Q670" s="40"/>
    </row>
    <row r="671" spans="17:17" x14ac:dyDescent="0.3">
      <c r="Q671" s="40"/>
    </row>
    <row r="672" spans="17:17" x14ac:dyDescent="0.3">
      <c r="Q672" s="40"/>
    </row>
    <row r="673" spans="17:17" x14ac:dyDescent="0.3">
      <c r="Q673" s="40"/>
    </row>
    <row r="674" spans="17:17" x14ac:dyDescent="0.3">
      <c r="Q674" s="40"/>
    </row>
    <row r="675" spans="17:17" x14ac:dyDescent="0.3">
      <c r="Q675" s="40"/>
    </row>
    <row r="676" spans="17:17" x14ac:dyDescent="0.3">
      <c r="Q676" s="40"/>
    </row>
    <row r="677" spans="17:17" x14ac:dyDescent="0.3">
      <c r="Q677" s="40"/>
    </row>
    <row r="678" spans="17:17" x14ac:dyDescent="0.3">
      <c r="Q678" s="40"/>
    </row>
    <row r="679" spans="17:17" x14ac:dyDescent="0.3">
      <c r="Q679" s="40"/>
    </row>
    <row r="680" spans="17:17" x14ac:dyDescent="0.3">
      <c r="Q680" s="40"/>
    </row>
    <row r="681" spans="17:17" x14ac:dyDescent="0.3">
      <c r="Q681" s="40"/>
    </row>
    <row r="682" spans="17:17" x14ac:dyDescent="0.3">
      <c r="Q682" s="40"/>
    </row>
    <row r="683" spans="17:17" x14ac:dyDescent="0.3">
      <c r="Q683" s="40"/>
    </row>
    <row r="684" spans="17:17" x14ac:dyDescent="0.3">
      <c r="Q684" s="40"/>
    </row>
    <row r="685" spans="17:17" x14ac:dyDescent="0.3">
      <c r="Q685" s="40"/>
    </row>
    <row r="686" spans="17:17" x14ac:dyDescent="0.3">
      <c r="Q686" s="40"/>
    </row>
    <row r="687" spans="17:17" x14ac:dyDescent="0.3">
      <c r="Q687" s="40"/>
    </row>
    <row r="688" spans="17:17" x14ac:dyDescent="0.3">
      <c r="Q688" s="40"/>
    </row>
    <row r="689" spans="17:17" x14ac:dyDescent="0.3">
      <c r="Q689" s="40"/>
    </row>
    <row r="690" spans="17:17" x14ac:dyDescent="0.3">
      <c r="Q690" s="40"/>
    </row>
    <row r="691" spans="17:17" x14ac:dyDescent="0.3">
      <c r="Q691" s="40"/>
    </row>
    <row r="692" spans="17:17" x14ac:dyDescent="0.3">
      <c r="Q692" s="40"/>
    </row>
    <row r="693" spans="17:17" x14ac:dyDescent="0.3">
      <c r="Q693" s="40"/>
    </row>
    <row r="694" spans="17:17" x14ac:dyDescent="0.3">
      <c r="Q694" s="40"/>
    </row>
    <row r="695" spans="17:17" x14ac:dyDescent="0.3">
      <c r="Q695" s="40"/>
    </row>
    <row r="696" spans="17:17" x14ac:dyDescent="0.3">
      <c r="Q696" s="40"/>
    </row>
    <row r="697" spans="17:17" x14ac:dyDescent="0.3">
      <c r="Q697" s="40"/>
    </row>
    <row r="698" spans="17:17" x14ac:dyDescent="0.3">
      <c r="Q698" s="40"/>
    </row>
    <row r="699" spans="17:17" x14ac:dyDescent="0.3">
      <c r="Q699" s="40"/>
    </row>
    <row r="700" spans="17:17" x14ac:dyDescent="0.3">
      <c r="Q700" s="40"/>
    </row>
    <row r="701" spans="17:17" x14ac:dyDescent="0.3">
      <c r="Q701" s="40"/>
    </row>
    <row r="702" spans="17:17" x14ac:dyDescent="0.3">
      <c r="Q702" s="40"/>
    </row>
    <row r="703" spans="17:17" x14ac:dyDescent="0.3">
      <c r="Q703" s="40"/>
    </row>
    <row r="704" spans="17:17" x14ac:dyDescent="0.3">
      <c r="Q704" s="40"/>
    </row>
    <row r="705" spans="17:17" x14ac:dyDescent="0.3">
      <c r="Q705" s="40"/>
    </row>
    <row r="706" spans="17:17" x14ac:dyDescent="0.3">
      <c r="Q706" s="40"/>
    </row>
    <row r="707" spans="17:17" x14ac:dyDescent="0.3">
      <c r="Q707" s="40"/>
    </row>
    <row r="708" spans="17:17" x14ac:dyDescent="0.3">
      <c r="Q708" s="40"/>
    </row>
    <row r="709" spans="17:17" x14ac:dyDescent="0.3">
      <c r="Q709" s="40"/>
    </row>
    <row r="710" spans="17:17" x14ac:dyDescent="0.3">
      <c r="Q710" s="40"/>
    </row>
    <row r="711" spans="17:17" x14ac:dyDescent="0.3">
      <c r="Q711" s="40"/>
    </row>
    <row r="712" spans="17:17" x14ac:dyDescent="0.3">
      <c r="Q712" s="40"/>
    </row>
    <row r="713" spans="17:17" x14ac:dyDescent="0.3">
      <c r="Q713" s="40"/>
    </row>
    <row r="714" spans="17:17" x14ac:dyDescent="0.3">
      <c r="Q714" s="40"/>
    </row>
    <row r="715" spans="17:17" x14ac:dyDescent="0.3">
      <c r="Q715" s="40"/>
    </row>
    <row r="716" spans="17:17" x14ac:dyDescent="0.3">
      <c r="Q716" s="40"/>
    </row>
    <row r="717" spans="17:17" x14ac:dyDescent="0.3">
      <c r="Q717" s="40"/>
    </row>
    <row r="718" spans="17:17" x14ac:dyDescent="0.3">
      <c r="Q718" s="40"/>
    </row>
    <row r="719" spans="17:17" x14ac:dyDescent="0.3">
      <c r="Q719" s="40"/>
    </row>
    <row r="720" spans="17:17" x14ac:dyDescent="0.3">
      <c r="Q720" s="40"/>
    </row>
    <row r="721" spans="17:17" x14ac:dyDescent="0.3">
      <c r="Q721" s="40"/>
    </row>
    <row r="722" spans="17:17" x14ac:dyDescent="0.3">
      <c r="Q722" s="40"/>
    </row>
    <row r="723" spans="17:17" x14ac:dyDescent="0.3">
      <c r="Q723" s="40"/>
    </row>
    <row r="724" spans="17:17" x14ac:dyDescent="0.3">
      <c r="Q724" s="40"/>
    </row>
    <row r="725" spans="17:17" x14ac:dyDescent="0.3">
      <c r="Q725" s="40"/>
    </row>
    <row r="726" spans="17:17" x14ac:dyDescent="0.3">
      <c r="Q726" s="40"/>
    </row>
    <row r="727" spans="17:17" x14ac:dyDescent="0.3">
      <c r="Q727" s="40"/>
    </row>
    <row r="728" spans="17:17" x14ac:dyDescent="0.3">
      <c r="Q728" s="40"/>
    </row>
    <row r="729" spans="17:17" x14ac:dyDescent="0.3">
      <c r="Q729" s="40"/>
    </row>
    <row r="730" spans="17:17" x14ac:dyDescent="0.3">
      <c r="Q730" s="40"/>
    </row>
    <row r="731" spans="17:17" x14ac:dyDescent="0.3">
      <c r="Q731" s="40"/>
    </row>
    <row r="732" spans="17:17" x14ac:dyDescent="0.3">
      <c r="Q732" s="40"/>
    </row>
    <row r="733" spans="17:17" x14ac:dyDescent="0.3">
      <c r="Q733" s="40"/>
    </row>
    <row r="734" spans="17:17" x14ac:dyDescent="0.3">
      <c r="Q734" s="40"/>
    </row>
    <row r="735" spans="17:17" x14ac:dyDescent="0.3">
      <c r="Q735" s="40"/>
    </row>
    <row r="736" spans="17:17" x14ac:dyDescent="0.3">
      <c r="Q736" s="40"/>
    </row>
    <row r="737" spans="17:17" x14ac:dyDescent="0.3">
      <c r="Q737" s="40"/>
    </row>
    <row r="738" spans="17:17" x14ac:dyDescent="0.3">
      <c r="Q738" s="40"/>
    </row>
    <row r="739" spans="17:17" x14ac:dyDescent="0.3">
      <c r="Q739" s="40"/>
    </row>
    <row r="740" spans="17:17" x14ac:dyDescent="0.3">
      <c r="Q740" s="40"/>
    </row>
    <row r="741" spans="17:17" x14ac:dyDescent="0.3">
      <c r="Q741" s="40"/>
    </row>
    <row r="742" spans="17:17" x14ac:dyDescent="0.3">
      <c r="Q742" s="40"/>
    </row>
    <row r="743" spans="17:17" x14ac:dyDescent="0.3">
      <c r="Q743" s="40"/>
    </row>
    <row r="744" spans="17:17" x14ac:dyDescent="0.3">
      <c r="Q744" s="40"/>
    </row>
    <row r="745" spans="17:17" x14ac:dyDescent="0.3">
      <c r="Q745" s="40"/>
    </row>
    <row r="746" spans="17:17" x14ac:dyDescent="0.3">
      <c r="Q746" s="40"/>
    </row>
    <row r="747" spans="17:17" x14ac:dyDescent="0.3">
      <c r="Q747" s="40"/>
    </row>
    <row r="748" spans="17:17" x14ac:dyDescent="0.3">
      <c r="Q748" s="40"/>
    </row>
    <row r="749" spans="17:17" x14ac:dyDescent="0.3">
      <c r="Q749" s="40"/>
    </row>
    <row r="750" spans="17:17" x14ac:dyDescent="0.3">
      <c r="Q750" s="40"/>
    </row>
    <row r="751" spans="17:17" x14ac:dyDescent="0.3">
      <c r="Q751" s="40"/>
    </row>
    <row r="752" spans="17:17" x14ac:dyDescent="0.3">
      <c r="Q752" s="40"/>
    </row>
    <row r="753" spans="17:17" x14ac:dyDescent="0.3">
      <c r="Q753" s="40"/>
    </row>
    <row r="754" spans="17:17" x14ac:dyDescent="0.3">
      <c r="Q754" s="40"/>
    </row>
    <row r="755" spans="17:17" x14ac:dyDescent="0.3">
      <c r="Q755" s="40"/>
    </row>
    <row r="756" spans="17:17" x14ac:dyDescent="0.3">
      <c r="Q756" s="40"/>
    </row>
    <row r="757" spans="17:17" x14ac:dyDescent="0.3">
      <c r="Q757" s="40"/>
    </row>
    <row r="758" spans="17:17" x14ac:dyDescent="0.3">
      <c r="Q758" s="40"/>
    </row>
    <row r="759" spans="17:17" x14ac:dyDescent="0.3">
      <c r="Q759" s="40"/>
    </row>
    <row r="760" spans="17:17" x14ac:dyDescent="0.3">
      <c r="Q760" s="40"/>
    </row>
    <row r="761" spans="17:17" x14ac:dyDescent="0.3">
      <c r="Q761" s="40"/>
    </row>
    <row r="762" spans="17:17" x14ac:dyDescent="0.3">
      <c r="Q762" s="40"/>
    </row>
    <row r="763" spans="17:17" x14ac:dyDescent="0.3">
      <c r="Q763" s="40"/>
    </row>
    <row r="764" spans="17:17" x14ac:dyDescent="0.3">
      <c r="Q764" s="40"/>
    </row>
    <row r="765" spans="17:17" x14ac:dyDescent="0.3">
      <c r="Q765" s="40"/>
    </row>
    <row r="766" spans="17:17" x14ac:dyDescent="0.3">
      <c r="Q766" s="40"/>
    </row>
    <row r="767" spans="17:17" x14ac:dyDescent="0.3">
      <c r="Q767" s="40"/>
    </row>
    <row r="768" spans="17:17" x14ac:dyDescent="0.3">
      <c r="Q768" s="40"/>
    </row>
    <row r="769" spans="17:17" x14ac:dyDescent="0.3">
      <c r="Q769" s="40"/>
    </row>
    <row r="770" spans="17:17" x14ac:dyDescent="0.3">
      <c r="Q770" s="40"/>
    </row>
    <row r="771" spans="17:17" x14ac:dyDescent="0.3">
      <c r="Q771" s="40"/>
    </row>
    <row r="772" spans="17:17" x14ac:dyDescent="0.3">
      <c r="Q772" s="40"/>
    </row>
    <row r="773" spans="17:17" x14ac:dyDescent="0.3">
      <c r="Q773" s="40"/>
    </row>
    <row r="774" spans="17:17" x14ac:dyDescent="0.3">
      <c r="Q774" s="40"/>
    </row>
    <row r="775" spans="17:17" x14ac:dyDescent="0.3">
      <c r="Q775" s="40"/>
    </row>
    <row r="776" spans="17:17" x14ac:dyDescent="0.3">
      <c r="Q776" s="40"/>
    </row>
    <row r="777" spans="17:17" x14ac:dyDescent="0.3">
      <c r="Q777" s="40"/>
    </row>
    <row r="778" spans="17:17" x14ac:dyDescent="0.3">
      <c r="Q778" s="40"/>
    </row>
    <row r="779" spans="17:17" x14ac:dyDescent="0.3">
      <c r="Q779" s="40"/>
    </row>
    <row r="780" spans="17:17" x14ac:dyDescent="0.3">
      <c r="Q780" s="40"/>
    </row>
    <row r="781" spans="17:17" x14ac:dyDescent="0.3">
      <c r="Q781" s="40"/>
    </row>
    <row r="782" spans="17:17" x14ac:dyDescent="0.3">
      <c r="Q782" s="40"/>
    </row>
    <row r="783" spans="17:17" x14ac:dyDescent="0.3">
      <c r="Q783" s="40"/>
    </row>
    <row r="784" spans="17:17" x14ac:dyDescent="0.3">
      <c r="Q784" s="40"/>
    </row>
    <row r="785" spans="17:17" x14ac:dyDescent="0.3">
      <c r="Q785" s="40"/>
    </row>
    <row r="786" spans="17:17" x14ac:dyDescent="0.3">
      <c r="Q786" s="40"/>
    </row>
    <row r="787" spans="17:17" x14ac:dyDescent="0.3">
      <c r="Q787" s="40"/>
    </row>
    <row r="788" spans="17:17" x14ac:dyDescent="0.3">
      <c r="Q788" s="40"/>
    </row>
    <row r="789" spans="17:17" x14ac:dyDescent="0.3">
      <c r="Q789" s="40"/>
    </row>
    <row r="790" spans="17:17" x14ac:dyDescent="0.3">
      <c r="Q790" s="40"/>
    </row>
    <row r="791" spans="17:17" x14ac:dyDescent="0.3">
      <c r="Q791" s="40"/>
    </row>
    <row r="792" spans="17:17" x14ac:dyDescent="0.3">
      <c r="Q792" s="40"/>
    </row>
    <row r="793" spans="17:17" x14ac:dyDescent="0.3">
      <c r="Q793" s="40"/>
    </row>
    <row r="794" spans="17:17" x14ac:dyDescent="0.3">
      <c r="Q794" s="40"/>
    </row>
    <row r="795" spans="17:17" x14ac:dyDescent="0.3">
      <c r="Q795" s="40"/>
    </row>
    <row r="796" spans="17:17" x14ac:dyDescent="0.3">
      <c r="Q796" s="40"/>
    </row>
    <row r="797" spans="17:17" x14ac:dyDescent="0.3">
      <c r="Q797" s="40"/>
    </row>
    <row r="798" spans="17:17" x14ac:dyDescent="0.3">
      <c r="Q798" s="40"/>
    </row>
    <row r="799" spans="17:17" x14ac:dyDescent="0.3">
      <c r="Q799" s="40"/>
    </row>
    <row r="800" spans="17:17" x14ac:dyDescent="0.3">
      <c r="Q800" s="40"/>
    </row>
    <row r="801" spans="17:17" x14ac:dyDescent="0.3">
      <c r="Q801" s="40"/>
    </row>
    <row r="802" spans="17:17" x14ac:dyDescent="0.3">
      <c r="Q802" s="40"/>
    </row>
    <row r="803" spans="17:17" x14ac:dyDescent="0.3">
      <c r="Q803" s="40"/>
    </row>
    <row r="804" spans="17:17" x14ac:dyDescent="0.3">
      <c r="Q804" s="40"/>
    </row>
    <row r="805" spans="17:17" x14ac:dyDescent="0.3">
      <c r="Q805" s="40"/>
    </row>
    <row r="806" spans="17:17" x14ac:dyDescent="0.3">
      <c r="Q806" s="40"/>
    </row>
    <row r="807" spans="17:17" x14ac:dyDescent="0.3">
      <c r="Q807" s="40"/>
    </row>
    <row r="808" spans="17:17" x14ac:dyDescent="0.3">
      <c r="Q808" s="40"/>
    </row>
    <row r="809" spans="17:17" x14ac:dyDescent="0.3">
      <c r="Q809" s="40"/>
    </row>
    <row r="810" spans="17:17" x14ac:dyDescent="0.3">
      <c r="Q810" s="40"/>
    </row>
    <row r="811" spans="17:17" x14ac:dyDescent="0.3">
      <c r="Q811" s="40"/>
    </row>
    <row r="812" spans="17:17" x14ac:dyDescent="0.3">
      <c r="Q812" s="40"/>
    </row>
    <row r="813" spans="17:17" x14ac:dyDescent="0.3">
      <c r="Q813" s="40"/>
    </row>
    <row r="814" spans="17:17" x14ac:dyDescent="0.3">
      <c r="Q814" s="40"/>
    </row>
    <row r="815" spans="17:17" x14ac:dyDescent="0.3">
      <c r="Q815" s="40"/>
    </row>
    <row r="816" spans="17:17" x14ac:dyDescent="0.3">
      <c r="Q816" s="40"/>
    </row>
    <row r="817" spans="17:17" x14ac:dyDescent="0.3">
      <c r="Q817" s="40"/>
    </row>
    <row r="818" spans="17:17" x14ac:dyDescent="0.3">
      <c r="Q818" s="40"/>
    </row>
    <row r="819" spans="17:17" x14ac:dyDescent="0.3">
      <c r="Q819" s="40"/>
    </row>
    <row r="820" spans="17:17" x14ac:dyDescent="0.3">
      <c r="Q820" s="40"/>
    </row>
    <row r="821" spans="17:17" x14ac:dyDescent="0.3">
      <c r="Q821" s="40"/>
    </row>
    <row r="822" spans="17:17" x14ac:dyDescent="0.3">
      <c r="Q822" s="40"/>
    </row>
    <row r="823" spans="17:17" x14ac:dyDescent="0.3">
      <c r="Q823" s="40"/>
    </row>
    <row r="824" spans="17:17" x14ac:dyDescent="0.3">
      <c r="Q824" s="40"/>
    </row>
    <row r="825" spans="17:17" x14ac:dyDescent="0.3">
      <c r="Q825" s="40"/>
    </row>
    <row r="826" spans="17:17" x14ac:dyDescent="0.3">
      <c r="Q826" s="40"/>
    </row>
    <row r="827" spans="17:17" x14ac:dyDescent="0.3">
      <c r="Q827" s="40"/>
    </row>
    <row r="828" spans="17:17" x14ac:dyDescent="0.3">
      <c r="Q828" s="40"/>
    </row>
    <row r="829" spans="17:17" x14ac:dyDescent="0.3">
      <c r="Q829" s="40"/>
    </row>
    <row r="830" spans="17:17" x14ac:dyDescent="0.3">
      <c r="Q830" s="40"/>
    </row>
    <row r="831" spans="17:17" x14ac:dyDescent="0.3">
      <c r="Q831" s="40"/>
    </row>
    <row r="832" spans="17:17" x14ac:dyDescent="0.3">
      <c r="Q832" s="40"/>
    </row>
    <row r="833" spans="17:17" x14ac:dyDescent="0.3">
      <c r="Q833" s="40"/>
    </row>
    <row r="834" spans="17:17" x14ac:dyDescent="0.3">
      <c r="Q834" s="40"/>
    </row>
    <row r="835" spans="17:17" x14ac:dyDescent="0.3">
      <c r="Q835" s="40"/>
    </row>
    <row r="836" spans="17:17" x14ac:dyDescent="0.3">
      <c r="Q836" s="40"/>
    </row>
    <row r="837" spans="17:17" x14ac:dyDescent="0.3">
      <c r="Q837" s="40"/>
    </row>
    <row r="838" spans="17:17" x14ac:dyDescent="0.3">
      <c r="Q838" s="40"/>
    </row>
    <row r="839" spans="17:17" x14ac:dyDescent="0.3">
      <c r="Q839" s="40"/>
    </row>
    <row r="840" spans="17:17" x14ac:dyDescent="0.3">
      <c r="Q840" s="40"/>
    </row>
    <row r="841" spans="17:17" x14ac:dyDescent="0.3">
      <c r="Q841" s="40"/>
    </row>
    <row r="842" spans="17:17" x14ac:dyDescent="0.3">
      <c r="Q842" s="40"/>
    </row>
    <row r="843" spans="17:17" x14ac:dyDescent="0.3">
      <c r="Q843" s="40"/>
    </row>
    <row r="844" spans="17:17" x14ac:dyDescent="0.3">
      <c r="Q844" s="40"/>
    </row>
    <row r="845" spans="17:17" x14ac:dyDescent="0.3">
      <c r="Q845" s="40"/>
    </row>
    <row r="846" spans="17:17" x14ac:dyDescent="0.3">
      <c r="Q846" s="40"/>
    </row>
    <row r="847" spans="17:17" x14ac:dyDescent="0.3">
      <c r="Q847" s="40"/>
    </row>
    <row r="848" spans="17:17" x14ac:dyDescent="0.3">
      <c r="Q848" s="40"/>
    </row>
    <row r="849" spans="17:17" x14ac:dyDescent="0.3">
      <c r="Q849" s="40"/>
    </row>
    <row r="850" spans="17:17" x14ac:dyDescent="0.3">
      <c r="Q850" s="40"/>
    </row>
    <row r="851" spans="17:17" x14ac:dyDescent="0.3">
      <c r="Q851" s="40"/>
    </row>
    <row r="852" spans="17:17" x14ac:dyDescent="0.3">
      <c r="Q852" s="40"/>
    </row>
    <row r="853" spans="17:17" x14ac:dyDescent="0.3">
      <c r="Q853" s="40"/>
    </row>
    <row r="854" spans="17:17" x14ac:dyDescent="0.3">
      <c r="Q854" s="40"/>
    </row>
    <row r="855" spans="17:17" x14ac:dyDescent="0.3">
      <c r="Q855" s="40"/>
    </row>
    <row r="856" spans="17:17" x14ac:dyDescent="0.3">
      <c r="Q856" s="40"/>
    </row>
    <row r="857" spans="17:17" x14ac:dyDescent="0.3">
      <c r="Q857" s="40"/>
    </row>
    <row r="858" spans="17:17" x14ac:dyDescent="0.3">
      <c r="Q858" s="40"/>
    </row>
    <row r="859" spans="17:17" x14ac:dyDescent="0.3">
      <c r="Q859" s="40"/>
    </row>
    <row r="860" spans="17:17" x14ac:dyDescent="0.3">
      <c r="Q860" s="40"/>
    </row>
    <row r="861" spans="17:17" x14ac:dyDescent="0.3">
      <c r="Q861" s="40"/>
    </row>
    <row r="862" spans="17:17" x14ac:dyDescent="0.3">
      <c r="Q862" s="40"/>
    </row>
    <row r="863" spans="17:17" x14ac:dyDescent="0.3">
      <c r="Q863" s="40"/>
    </row>
    <row r="864" spans="17:17" x14ac:dyDescent="0.3">
      <c r="Q864" s="40"/>
    </row>
    <row r="865" spans="17:17" x14ac:dyDescent="0.3">
      <c r="Q865" s="40"/>
    </row>
    <row r="866" spans="17:17" x14ac:dyDescent="0.3">
      <c r="Q866" s="40"/>
    </row>
    <row r="867" spans="17:17" x14ac:dyDescent="0.3">
      <c r="Q867" s="40"/>
    </row>
    <row r="868" spans="17:17" x14ac:dyDescent="0.3">
      <c r="Q868" s="40"/>
    </row>
    <row r="869" spans="17:17" x14ac:dyDescent="0.3">
      <c r="Q869" s="40"/>
    </row>
    <row r="870" spans="17:17" x14ac:dyDescent="0.3">
      <c r="Q870" s="40"/>
    </row>
    <row r="871" spans="17:17" x14ac:dyDescent="0.3">
      <c r="Q871" s="40"/>
    </row>
    <row r="872" spans="17:17" x14ac:dyDescent="0.3">
      <c r="Q872" s="40"/>
    </row>
    <row r="873" spans="17:17" x14ac:dyDescent="0.3">
      <c r="Q873" s="40"/>
    </row>
    <row r="874" spans="17:17" x14ac:dyDescent="0.3">
      <c r="Q874" s="40"/>
    </row>
    <row r="875" spans="17:17" x14ac:dyDescent="0.3">
      <c r="Q875" s="40"/>
    </row>
    <row r="876" spans="17:17" x14ac:dyDescent="0.3">
      <c r="Q876" s="40"/>
    </row>
    <row r="877" spans="17:17" x14ac:dyDescent="0.3">
      <c r="Q877" s="40"/>
    </row>
    <row r="878" spans="17:17" x14ac:dyDescent="0.3">
      <c r="Q878" s="40"/>
    </row>
    <row r="879" spans="17:17" x14ac:dyDescent="0.3">
      <c r="Q879" s="40"/>
    </row>
    <row r="880" spans="17:17" x14ac:dyDescent="0.3">
      <c r="Q880" s="40"/>
    </row>
    <row r="881" spans="17:17" x14ac:dyDescent="0.3">
      <c r="Q881" s="40"/>
    </row>
    <row r="882" spans="17:17" x14ac:dyDescent="0.3">
      <c r="Q882" s="40"/>
    </row>
    <row r="883" spans="17:17" x14ac:dyDescent="0.3">
      <c r="Q883" s="40"/>
    </row>
    <row r="884" spans="17:17" x14ac:dyDescent="0.3">
      <c r="Q884" s="40"/>
    </row>
    <row r="885" spans="17:17" x14ac:dyDescent="0.3">
      <c r="Q885" s="40"/>
    </row>
    <row r="886" spans="17:17" x14ac:dyDescent="0.3">
      <c r="Q886" s="40"/>
    </row>
    <row r="887" spans="17:17" x14ac:dyDescent="0.3">
      <c r="Q887" s="40"/>
    </row>
    <row r="888" spans="17:17" x14ac:dyDescent="0.3">
      <c r="Q888" s="40"/>
    </row>
    <row r="889" spans="17:17" x14ac:dyDescent="0.3">
      <c r="Q889" s="40"/>
    </row>
    <row r="890" spans="17:17" x14ac:dyDescent="0.3">
      <c r="Q890" s="40"/>
    </row>
    <row r="891" spans="17:17" x14ac:dyDescent="0.3">
      <c r="Q891" s="40"/>
    </row>
    <row r="892" spans="17:17" x14ac:dyDescent="0.3">
      <c r="Q892" s="40"/>
    </row>
    <row r="893" spans="17:17" x14ac:dyDescent="0.3">
      <c r="Q893" s="40"/>
    </row>
    <row r="894" spans="17:17" x14ac:dyDescent="0.3">
      <c r="Q894" s="40"/>
    </row>
    <row r="895" spans="17:17" x14ac:dyDescent="0.3">
      <c r="Q895" s="40"/>
    </row>
    <row r="896" spans="17:17" x14ac:dyDescent="0.3">
      <c r="Q896" s="40"/>
    </row>
    <row r="897" spans="17:17" x14ac:dyDescent="0.3">
      <c r="Q897" s="40"/>
    </row>
    <row r="898" spans="17:17" x14ac:dyDescent="0.3">
      <c r="Q898" s="40"/>
    </row>
    <row r="899" spans="17:17" x14ac:dyDescent="0.3">
      <c r="Q899" s="40"/>
    </row>
    <row r="900" spans="17:17" x14ac:dyDescent="0.3">
      <c r="Q900" s="40"/>
    </row>
    <row r="901" spans="17:17" x14ac:dyDescent="0.3">
      <c r="Q901" s="40"/>
    </row>
    <row r="902" spans="17:17" x14ac:dyDescent="0.3">
      <c r="Q902" s="40"/>
    </row>
    <row r="903" spans="17:17" x14ac:dyDescent="0.3">
      <c r="Q903" s="40"/>
    </row>
    <row r="904" spans="17:17" x14ac:dyDescent="0.3">
      <c r="Q904" s="40"/>
    </row>
    <row r="905" spans="17:17" x14ac:dyDescent="0.3">
      <c r="Q905" s="40"/>
    </row>
    <row r="906" spans="17:17" x14ac:dyDescent="0.3">
      <c r="Q906" s="40"/>
    </row>
    <row r="907" spans="17:17" x14ac:dyDescent="0.3">
      <c r="Q907" s="40"/>
    </row>
    <row r="908" spans="17:17" x14ac:dyDescent="0.3">
      <c r="Q908" s="40"/>
    </row>
    <row r="909" spans="17:17" x14ac:dyDescent="0.3">
      <c r="Q909" s="40"/>
    </row>
    <row r="910" spans="17:17" x14ac:dyDescent="0.3">
      <c r="Q910" s="40"/>
    </row>
    <row r="911" spans="17:17" x14ac:dyDescent="0.3">
      <c r="Q911" s="40"/>
    </row>
    <row r="912" spans="17:17" x14ac:dyDescent="0.3">
      <c r="Q912" s="40"/>
    </row>
    <row r="913" spans="17:17" x14ac:dyDescent="0.3">
      <c r="Q913" s="40"/>
    </row>
    <row r="914" spans="17:17" x14ac:dyDescent="0.3">
      <c r="Q914" s="40"/>
    </row>
    <row r="915" spans="17:17" x14ac:dyDescent="0.3">
      <c r="Q915" s="40"/>
    </row>
    <row r="916" spans="17:17" x14ac:dyDescent="0.3">
      <c r="Q916" s="40"/>
    </row>
    <row r="917" spans="17:17" x14ac:dyDescent="0.3">
      <c r="Q917" s="40"/>
    </row>
    <row r="918" spans="17:17" x14ac:dyDescent="0.3">
      <c r="Q918" s="40"/>
    </row>
    <row r="919" spans="17:17" x14ac:dyDescent="0.3">
      <c r="Q919" s="40"/>
    </row>
    <row r="920" spans="17:17" x14ac:dyDescent="0.3">
      <c r="Q920" s="40"/>
    </row>
    <row r="921" spans="17:17" x14ac:dyDescent="0.3">
      <c r="Q921" s="40"/>
    </row>
    <row r="922" spans="17:17" x14ac:dyDescent="0.3">
      <c r="Q922" s="40"/>
    </row>
    <row r="923" spans="17:17" x14ac:dyDescent="0.3">
      <c r="Q923" s="40"/>
    </row>
    <row r="924" spans="17:17" x14ac:dyDescent="0.3">
      <c r="Q924" s="40"/>
    </row>
    <row r="925" spans="17:17" x14ac:dyDescent="0.3">
      <c r="Q925" s="40"/>
    </row>
    <row r="926" spans="17:17" x14ac:dyDescent="0.3">
      <c r="Q926" s="40"/>
    </row>
    <row r="927" spans="17:17" x14ac:dyDescent="0.3">
      <c r="Q927" s="40"/>
    </row>
    <row r="928" spans="17:17" x14ac:dyDescent="0.3">
      <c r="Q928" s="40"/>
    </row>
    <row r="929" spans="17:17" x14ac:dyDescent="0.3">
      <c r="Q929" s="40"/>
    </row>
    <row r="930" spans="17:17" x14ac:dyDescent="0.3">
      <c r="Q930" s="40"/>
    </row>
    <row r="931" spans="17:17" x14ac:dyDescent="0.3">
      <c r="Q931" s="40"/>
    </row>
    <row r="932" spans="17:17" x14ac:dyDescent="0.3">
      <c r="Q932" s="40"/>
    </row>
    <row r="933" spans="17:17" x14ac:dyDescent="0.3">
      <c r="Q933" s="40"/>
    </row>
    <row r="934" spans="17:17" x14ac:dyDescent="0.3">
      <c r="Q934" s="40"/>
    </row>
    <row r="935" spans="17:17" x14ac:dyDescent="0.3">
      <c r="Q935" s="40"/>
    </row>
    <row r="936" spans="17:17" x14ac:dyDescent="0.3">
      <c r="Q936" s="40"/>
    </row>
    <row r="937" spans="17:17" x14ac:dyDescent="0.3">
      <c r="Q937" s="40"/>
    </row>
    <row r="938" spans="17:17" x14ac:dyDescent="0.3">
      <c r="Q938" s="40"/>
    </row>
    <row r="939" spans="17:17" x14ac:dyDescent="0.3">
      <c r="Q939" s="40"/>
    </row>
    <row r="940" spans="17:17" x14ac:dyDescent="0.3">
      <c r="Q940" s="40"/>
    </row>
    <row r="941" spans="17:17" x14ac:dyDescent="0.3">
      <c r="Q941" s="40"/>
    </row>
    <row r="942" spans="17:17" x14ac:dyDescent="0.3">
      <c r="Q942" s="40"/>
    </row>
    <row r="943" spans="17:17" x14ac:dyDescent="0.3">
      <c r="Q943" s="40"/>
    </row>
    <row r="944" spans="17:17" x14ac:dyDescent="0.3">
      <c r="Q944" s="40"/>
    </row>
    <row r="945" spans="17:17" x14ac:dyDescent="0.3">
      <c r="Q945" s="40"/>
    </row>
    <row r="946" spans="17:17" x14ac:dyDescent="0.3">
      <c r="Q946" s="40"/>
    </row>
    <row r="947" spans="17:17" x14ac:dyDescent="0.3">
      <c r="Q947" s="40"/>
    </row>
    <row r="948" spans="17:17" x14ac:dyDescent="0.3">
      <c r="Q948" s="40"/>
    </row>
    <row r="949" spans="17:17" x14ac:dyDescent="0.3">
      <c r="Q949" s="40"/>
    </row>
    <row r="950" spans="17:17" x14ac:dyDescent="0.3">
      <c r="Q950" s="40"/>
    </row>
    <row r="951" spans="17:17" x14ac:dyDescent="0.3">
      <c r="Q951" s="40"/>
    </row>
    <row r="952" spans="17:17" x14ac:dyDescent="0.3">
      <c r="Q952" s="40"/>
    </row>
    <row r="953" spans="17:17" x14ac:dyDescent="0.3">
      <c r="Q953" s="40"/>
    </row>
    <row r="954" spans="17:17" x14ac:dyDescent="0.3">
      <c r="Q954" s="40"/>
    </row>
    <row r="955" spans="17:17" x14ac:dyDescent="0.3">
      <c r="Q955" s="40"/>
    </row>
    <row r="956" spans="17:17" x14ac:dyDescent="0.3">
      <c r="Q956" s="40"/>
    </row>
    <row r="957" spans="17:17" x14ac:dyDescent="0.3">
      <c r="Q957" s="40"/>
    </row>
    <row r="958" spans="17:17" x14ac:dyDescent="0.3">
      <c r="Q958" s="40"/>
    </row>
    <row r="959" spans="17:17" x14ac:dyDescent="0.3">
      <c r="Q959" s="40"/>
    </row>
    <row r="960" spans="17:17" x14ac:dyDescent="0.3">
      <c r="Q960" s="40"/>
    </row>
    <row r="961" spans="17:17" x14ac:dyDescent="0.3">
      <c r="Q961" s="40"/>
    </row>
    <row r="962" spans="17:17" x14ac:dyDescent="0.3">
      <c r="Q962" s="40"/>
    </row>
    <row r="963" spans="17:17" x14ac:dyDescent="0.3">
      <c r="Q963" s="40"/>
    </row>
    <row r="964" spans="17:17" x14ac:dyDescent="0.3">
      <c r="Q964" s="40"/>
    </row>
    <row r="965" spans="17:17" x14ac:dyDescent="0.3">
      <c r="Q965" s="40"/>
    </row>
    <row r="966" spans="17:17" x14ac:dyDescent="0.3">
      <c r="Q966" s="40"/>
    </row>
    <row r="967" spans="17:17" x14ac:dyDescent="0.3">
      <c r="Q967" s="40"/>
    </row>
    <row r="968" spans="17:17" x14ac:dyDescent="0.3">
      <c r="Q968" s="40"/>
    </row>
    <row r="969" spans="17:17" x14ac:dyDescent="0.3">
      <c r="Q969" s="40"/>
    </row>
    <row r="970" spans="17:17" x14ac:dyDescent="0.3">
      <c r="Q970" s="40"/>
    </row>
    <row r="971" spans="17:17" x14ac:dyDescent="0.3">
      <c r="Q971" s="40"/>
    </row>
    <row r="972" spans="17:17" x14ac:dyDescent="0.3">
      <c r="Q972" s="40"/>
    </row>
    <row r="973" spans="17:17" x14ac:dyDescent="0.3">
      <c r="Q973" s="40"/>
    </row>
    <row r="974" spans="17:17" x14ac:dyDescent="0.3">
      <c r="Q974" s="40"/>
    </row>
    <row r="975" spans="17:17" x14ac:dyDescent="0.3">
      <c r="Q975" s="40"/>
    </row>
    <row r="976" spans="17:17" x14ac:dyDescent="0.3">
      <c r="Q976" s="40"/>
    </row>
    <row r="977" spans="17:17" x14ac:dyDescent="0.3">
      <c r="Q977" s="40"/>
    </row>
    <row r="978" spans="17:17" x14ac:dyDescent="0.3">
      <c r="Q978" s="40"/>
    </row>
    <row r="979" spans="17:17" x14ac:dyDescent="0.3">
      <c r="Q979" s="40"/>
    </row>
    <row r="980" spans="17:17" x14ac:dyDescent="0.3">
      <c r="Q980" s="40"/>
    </row>
    <row r="981" spans="17:17" x14ac:dyDescent="0.3">
      <c r="Q981" s="40"/>
    </row>
    <row r="982" spans="17:17" x14ac:dyDescent="0.3">
      <c r="Q982" s="40"/>
    </row>
    <row r="983" spans="17:17" x14ac:dyDescent="0.3">
      <c r="Q983" s="40"/>
    </row>
    <row r="984" spans="17:17" x14ac:dyDescent="0.3">
      <c r="Q984" s="40"/>
    </row>
    <row r="985" spans="17:17" x14ac:dyDescent="0.3">
      <c r="Q985" s="40"/>
    </row>
    <row r="986" spans="17:17" x14ac:dyDescent="0.3">
      <c r="Q986" s="40"/>
    </row>
    <row r="987" spans="17:17" x14ac:dyDescent="0.3">
      <c r="Q987" s="40"/>
    </row>
    <row r="988" spans="17:17" x14ac:dyDescent="0.3">
      <c r="Q988" s="40"/>
    </row>
    <row r="989" spans="17:17" x14ac:dyDescent="0.3">
      <c r="Q989" s="40"/>
    </row>
    <row r="990" spans="17:17" x14ac:dyDescent="0.3">
      <c r="Q990" s="40"/>
    </row>
    <row r="991" spans="17:17" x14ac:dyDescent="0.3">
      <c r="Q991" s="40"/>
    </row>
    <row r="992" spans="17:17" x14ac:dyDescent="0.3">
      <c r="Q992" s="40"/>
    </row>
    <row r="993" spans="17:17" x14ac:dyDescent="0.3">
      <c r="Q993" s="40"/>
    </row>
    <row r="994" spans="17:17" x14ac:dyDescent="0.3">
      <c r="Q994" s="40"/>
    </row>
    <row r="995" spans="17:17" x14ac:dyDescent="0.3">
      <c r="Q995" s="40"/>
    </row>
    <row r="996" spans="17:17" x14ac:dyDescent="0.3">
      <c r="Q996" s="40"/>
    </row>
    <row r="997" spans="17:17" x14ac:dyDescent="0.3">
      <c r="Q997" s="40"/>
    </row>
    <row r="998" spans="17:17" x14ac:dyDescent="0.3">
      <c r="Q998" s="40"/>
    </row>
    <row r="999" spans="17:17" x14ac:dyDescent="0.3">
      <c r="Q999" s="40"/>
    </row>
    <row r="1000" spans="17:17" x14ac:dyDescent="0.3">
      <c r="Q1000" s="40"/>
    </row>
    <row r="1001" spans="17:17" x14ac:dyDescent="0.3">
      <c r="Q1001" s="40"/>
    </row>
    <row r="1002" spans="17:17" x14ac:dyDescent="0.3">
      <c r="Q1002" s="40"/>
    </row>
    <row r="1003" spans="17:17" x14ac:dyDescent="0.3">
      <c r="Q1003" s="40"/>
    </row>
    <row r="1004" spans="17:17" x14ac:dyDescent="0.3">
      <c r="Q1004" s="40"/>
    </row>
    <row r="1005" spans="17:17" x14ac:dyDescent="0.3">
      <c r="Q1005" s="40"/>
    </row>
    <row r="1006" spans="17:17" x14ac:dyDescent="0.3">
      <c r="Q1006" s="40"/>
    </row>
    <row r="1007" spans="17:17" x14ac:dyDescent="0.3">
      <c r="Q1007" s="40"/>
    </row>
    <row r="1008" spans="17:17" x14ac:dyDescent="0.3">
      <c r="Q1008" s="40"/>
    </row>
    <row r="1009" spans="17:17" x14ac:dyDescent="0.3">
      <c r="Q1009" s="40"/>
    </row>
    <row r="1010" spans="17:17" x14ac:dyDescent="0.3">
      <c r="Q1010" s="40"/>
    </row>
    <row r="1011" spans="17:17" x14ac:dyDescent="0.3">
      <c r="Q1011" s="40"/>
    </row>
    <row r="1012" spans="17:17" x14ac:dyDescent="0.3">
      <c r="Q1012" s="40"/>
    </row>
    <row r="1013" spans="17:17" x14ac:dyDescent="0.3">
      <c r="Q1013" s="40"/>
    </row>
    <row r="1014" spans="17:17" x14ac:dyDescent="0.3">
      <c r="Q1014" s="40"/>
    </row>
    <row r="1015" spans="17:17" x14ac:dyDescent="0.3">
      <c r="Q1015" s="40"/>
    </row>
    <row r="1016" spans="17:17" x14ac:dyDescent="0.3">
      <c r="Q1016" s="40"/>
    </row>
    <row r="1017" spans="17:17" x14ac:dyDescent="0.3">
      <c r="Q1017" s="40"/>
    </row>
    <row r="1018" spans="17:17" x14ac:dyDescent="0.3">
      <c r="Q1018" s="40"/>
    </row>
    <row r="1019" spans="17:17" x14ac:dyDescent="0.3">
      <c r="Q1019" s="40"/>
    </row>
    <row r="1020" spans="17:17" x14ac:dyDescent="0.3">
      <c r="Q1020" s="40"/>
    </row>
    <row r="1021" spans="17:17" x14ac:dyDescent="0.3">
      <c r="Q1021" s="40"/>
    </row>
    <row r="1022" spans="17:17" x14ac:dyDescent="0.3">
      <c r="Q1022" s="40"/>
    </row>
    <row r="1023" spans="17:17" x14ac:dyDescent="0.3">
      <c r="Q1023" s="40"/>
    </row>
    <row r="1024" spans="17:17" x14ac:dyDescent="0.3">
      <c r="Q1024" s="40"/>
    </row>
    <row r="1025" spans="17:17" x14ac:dyDescent="0.3">
      <c r="Q1025" s="40"/>
    </row>
    <row r="1026" spans="17:17" x14ac:dyDescent="0.3">
      <c r="Q1026" s="40"/>
    </row>
    <row r="1027" spans="17:17" x14ac:dyDescent="0.3">
      <c r="Q1027" s="40"/>
    </row>
    <row r="1028" spans="17:17" x14ac:dyDescent="0.3">
      <c r="Q1028" s="40"/>
    </row>
    <row r="1029" spans="17:17" x14ac:dyDescent="0.3">
      <c r="Q1029" s="40"/>
    </row>
    <row r="1030" spans="17:17" x14ac:dyDescent="0.3">
      <c r="Q1030" s="40"/>
    </row>
    <row r="1031" spans="17:17" x14ac:dyDescent="0.3">
      <c r="Q1031" s="40"/>
    </row>
    <row r="1032" spans="17:17" x14ac:dyDescent="0.3">
      <c r="Q1032" s="40"/>
    </row>
    <row r="1033" spans="17:17" x14ac:dyDescent="0.3">
      <c r="Q1033" s="40"/>
    </row>
    <row r="1034" spans="17:17" x14ac:dyDescent="0.3">
      <c r="Q1034" s="40"/>
    </row>
    <row r="1035" spans="17:17" x14ac:dyDescent="0.3">
      <c r="Q1035" s="40"/>
    </row>
    <row r="1036" spans="17:17" x14ac:dyDescent="0.3">
      <c r="Q1036" s="40"/>
    </row>
    <row r="1037" spans="17:17" x14ac:dyDescent="0.3">
      <c r="Q1037" s="40"/>
    </row>
    <row r="1038" spans="17:17" x14ac:dyDescent="0.3">
      <c r="Q1038" s="40"/>
    </row>
    <row r="1039" spans="17:17" x14ac:dyDescent="0.3">
      <c r="Q1039" s="40"/>
    </row>
    <row r="1040" spans="17:17" x14ac:dyDescent="0.3">
      <c r="Q1040" s="40"/>
    </row>
    <row r="1041" spans="17:17" x14ac:dyDescent="0.3">
      <c r="Q1041" s="40"/>
    </row>
    <row r="1042" spans="17:17" x14ac:dyDescent="0.3">
      <c r="Q1042" s="40"/>
    </row>
    <row r="1043" spans="17:17" x14ac:dyDescent="0.3">
      <c r="Q1043" s="40"/>
    </row>
    <row r="1044" spans="17:17" x14ac:dyDescent="0.3">
      <c r="Q1044" s="40"/>
    </row>
    <row r="1045" spans="17:17" x14ac:dyDescent="0.3">
      <c r="Q1045" s="40"/>
    </row>
    <row r="1046" spans="17:17" x14ac:dyDescent="0.3">
      <c r="Q1046" s="40"/>
    </row>
    <row r="1047" spans="17:17" x14ac:dyDescent="0.3">
      <c r="Q1047" s="40"/>
    </row>
    <row r="1048" spans="17:17" x14ac:dyDescent="0.3">
      <c r="Q1048" s="40"/>
    </row>
    <row r="1049" spans="17:17" x14ac:dyDescent="0.3">
      <c r="Q1049" s="40"/>
    </row>
    <row r="1050" spans="17:17" x14ac:dyDescent="0.3">
      <c r="Q1050" s="40"/>
    </row>
    <row r="1051" spans="17:17" x14ac:dyDescent="0.3">
      <c r="Q1051" s="40"/>
    </row>
    <row r="1052" spans="17:17" x14ac:dyDescent="0.3">
      <c r="Q1052" s="40"/>
    </row>
    <row r="1053" spans="17:17" x14ac:dyDescent="0.3">
      <c r="Q1053" s="40"/>
    </row>
    <row r="1054" spans="17:17" x14ac:dyDescent="0.3">
      <c r="Q1054" s="40"/>
    </row>
    <row r="1055" spans="17:17" x14ac:dyDescent="0.3">
      <c r="Q1055" s="40"/>
    </row>
    <row r="1056" spans="17:17" x14ac:dyDescent="0.3">
      <c r="Q1056" s="40"/>
    </row>
    <row r="1057" spans="17:17" x14ac:dyDescent="0.3">
      <c r="Q1057" s="40"/>
    </row>
    <row r="1058" spans="17:17" x14ac:dyDescent="0.3">
      <c r="Q1058" s="40"/>
    </row>
    <row r="1059" spans="17:17" x14ac:dyDescent="0.3">
      <c r="Q1059" s="40"/>
    </row>
    <row r="1060" spans="17:17" x14ac:dyDescent="0.3">
      <c r="Q1060" s="40"/>
    </row>
    <row r="1061" spans="17:17" x14ac:dyDescent="0.3">
      <c r="Q1061" s="40"/>
    </row>
    <row r="1062" spans="17:17" x14ac:dyDescent="0.3">
      <c r="Q1062" s="40"/>
    </row>
    <row r="1063" spans="17:17" x14ac:dyDescent="0.3">
      <c r="Q1063" s="40"/>
    </row>
    <row r="1064" spans="17:17" x14ac:dyDescent="0.3">
      <c r="Q1064" s="40"/>
    </row>
    <row r="1065" spans="17:17" x14ac:dyDescent="0.3">
      <c r="Q1065" s="40"/>
    </row>
    <row r="1066" spans="17:17" x14ac:dyDescent="0.3">
      <c r="Q1066" s="40"/>
    </row>
    <row r="1067" spans="17:17" x14ac:dyDescent="0.3">
      <c r="Q1067" s="40"/>
    </row>
    <row r="1068" spans="17:17" x14ac:dyDescent="0.3">
      <c r="Q1068" s="40"/>
    </row>
    <row r="1069" spans="17:17" x14ac:dyDescent="0.3">
      <c r="Q1069" s="40"/>
    </row>
    <row r="1070" spans="17:17" x14ac:dyDescent="0.3">
      <c r="Q1070" s="40"/>
    </row>
    <row r="1071" spans="17:17" x14ac:dyDescent="0.3">
      <c r="Q1071" s="40"/>
    </row>
    <row r="1072" spans="17:17" x14ac:dyDescent="0.3">
      <c r="Q1072" s="40"/>
    </row>
    <row r="1073" spans="17:17" x14ac:dyDescent="0.3">
      <c r="Q1073" s="40"/>
    </row>
    <row r="1074" spans="17:17" x14ac:dyDescent="0.3">
      <c r="Q1074" s="40"/>
    </row>
    <row r="1075" spans="17:17" x14ac:dyDescent="0.3">
      <c r="Q1075" s="40"/>
    </row>
    <row r="1076" spans="17:17" x14ac:dyDescent="0.3">
      <c r="Q1076" s="40"/>
    </row>
    <row r="1077" spans="17:17" x14ac:dyDescent="0.3">
      <c r="Q1077" s="40"/>
    </row>
    <row r="1078" spans="17:17" x14ac:dyDescent="0.3">
      <c r="Q1078" s="40"/>
    </row>
    <row r="1079" spans="17:17" x14ac:dyDescent="0.3">
      <c r="Q1079" s="40"/>
    </row>
    <row r="1080" spans="17:17" x14ac:dyDescent="0.3">
      <c r="Q1080" s="40"/>
    </row>
    <row r="1081" spans="17:17" x14ac:dyDescent="0.3">
      <c r="Q1081" s="40"/>
    </row>
    <row r="1082" spans="17:17" x14ac:dyDescent="0.3">
      <c r="Q1082" s="40"/>
    </row>
    <row r="1083" spans="17:17" x14ac:dyDescent="0.3">
      <c r="Q1083" s="40"/>
    </row>
    <row r="1084" spans="17:17" x14ac:dyDescent="0.3">
      <c r="Q1084" s="40"/>
    </row>
    <row r="1085" spans="17:17" x14ac:dyDescent="0.3">
      <c r="Q1085" s="40"/>
    </row>
    <row r="1086" spans="17:17" x14ac:dyDescent="0.3">
      <c r="Q1086" s="40"/>
    </row>
    <row r="1087" spans="17:17" x14ac:dyDescent="0.3">
      <c r="Q1087" s="40"/>
    </row>
    <row r="1088" spans="17:17" x14ac:dyDescent="0.3">
      <c r="Q1088" s="40"/>
    </row>
    <row r="1089" spans="17:17" x14ac:dyDescent="0.3">
      <c r="Q1089" s="40"/>
    </row>
    <row r="1090" spans="17:17" x14ac:dyDescent="0.3">
      <c r="Q1090" s="40"/>
    </row>
    <row r="1091" spans="17:17" x14ac:dyDescent="0.3">
      <c r="Q1091" s="40"/>
    </row>
    <row r="1092" spans="17:17" x14ac:dyDescent="0.3">
      <c r="Q1092" s="40"/>
    </row>
    <row r="1093" spans="17:17" x14ac:dyDescent="0.3">
      <c r="Q1093" s="40"/>
    </row>
    <row r="1094" spans="17:17" x14ac:dyDescent="0.3">
      <c r="Q1094" s="40"/>
    </row>
    <row r="1095" spans="17:17" x14ac:dyDescent="0.3">
      <c r="Q1095" s="40"/>
    </row>
    <row r="1096" spans="17:17" x14ac:dyDescent="0.3">
      <c r="Q1096" s="40"/>
    </row>
    <row r="1097" spans="17:17" x14ac:dyDescent="0.3">
      <c r="Q1097" s="40"/>
    </row>
    <row r="1098" spans="17:17" x14ac:dyDescent="0.3">
      <c r="Q1098" s="40"/>
    </row>
    <row r="1099" spans="17:17" x14ac:dyDescent="0.3">
      <c r="Q1099" s="40"/>
    </row>
    <row r="1100" spans="17:17" x14ac:dyDescent="0.3">
      <c r="Q1100" s="40"/>
    </row>
    <row r="1101" spans="17:17" x14ac:dyDescent="0.3">
      <c r="Q1101" s="40"/>
    </row>
    <row r="1102" spans="17:17" x14ac:dyDescent="0.3">
      <c r="Q1102" s="40"/>
    </row>
    <row r="1103" spans="17:17" x14ac:dyDescent="0.3">
      <c r="Q1103" s="40"/>
    </row>
    <row r="1104" spans="17:17" x14ac:dyDescent="0.3">
      <c r="Q1104" s="40"/>
    </row>
    <row r="1105" spans="17:17" x14ac:dyDescent="0.3">
      <c r="Q1105" s="40"/>
    </row>
    <row r="1106" spans="17:17" x14ac:dyDescent="0.3">
      <c r="Q1106" s="40"/>
    </row>
    <row r="1107" spans="17:17" x14ac:dyDescent="0.3">
      <c r="Q1107" s="40"/>
    </row>
    <row r="1108" spans="17:17" x14ac:dyDescent="0.3">
      <c r="Q1108" s="40"/>
    </row>
    <row r="1109" spans="17:17" x14ac:dyDescent="0.3">
      <c r="Q1109" s="40"/>
    </row>
    <row r="1110" spans="17:17" x14ac:dyDescent="0.3">
      <c r="Q1110" s="40"/>
    </row>
    <row r="1111" spans="17:17" x14ac:dyDescent="0.3">
      <c r="Q1111" s="40"/>
    </row>
    <row r="1112" spans="17:17" x14ac:dyDescent="0.3">
      <c r="Q1112" s="40"/>
    </row>
    <row r="1113" spans="17:17" x14ac:dyDescent="0.3">
      <c r="Q1113" s="40"/>
    </row>
    <row r="1114" spans="17:17" x14ac:dyDescent="0.3">
      <c r="Q1114" s="40"/>
    </row>
    <row r="1115" spans="17:17" x14ac:dyDescent="0.3">
      <c r="Q1115" s="40"/>
    </row>
    <row r="1116" spans="17:17" x14ac:dyDescent="0.3">
      <c r="Q1116" s="40"/>
    </row>
    <row r="1117" spans="17:17" x14ac:dyDescent="0.3">
      <c r="Q1117" s="40"/>
    </row>
    <row r="1118" spans="17:17" x14ac:dyDescent="0.3">
      <c r="Q1118" s="40"/>
    </row>
    <row r="1119" spans="17:17" x14ac:dyDescent="0.3">
      <c r="Q1119" s="40"/>
    </row>
    <row r="1120" spans="17:17" x14ac:dyDescent="0.3">
      <c r="Q1120" s="40"/>
    </row>
    <row r="1121" spans="17:17" x14ac:dyDescent="0.3">
      <c r="Q1121" s="40"/>
    </row>
    <row r="1122" spans="17:17" x14ac:dyDescent="0.3">
      <c r="Q1122" s="40"/>
    </row>
    <row r="1123" spans="17:17" x14ac:dyDescent="0.3">
      <c r="Q1123" s="40"/>
    </row>
    <row r="1124" spans="17:17" x14ac:dyDescent="0.3">
      <c r="Q1124" s="40"/>
    </row>
    <row r="1125" spans="17:17" x14ac:dyDescent="0.3">
      <c r="Q1125" s="40"/>
    </row>
    <row r="1126" spans="17:17" x14ac:dyDescent="0.3">
      <c r="Q1126" s="40"/>
    </row>
    <row r="1127" spans="17:17" x14ac:dyDescent="0.3">
      <c r="Q1127" s="40"/>
    </row>
    <row r="1128" spans="17:17" x14ac:dyDescent="0.3">
      <c r="Q1128" s="40"/>
    </row>
    <row r="1129" spans="17:17" x14ac:dyDescent="0.3">
      <c r="Q1129" s="40"/>
    </row>
    <row r="1130" spans="17:17" x14ac:dyDescent="0.3">
      <c r="Q1130" s="40"/>
    </row>
    <row r="1131" spans="17:17" x14ac:dyDescent="0.3">
      <c r="Q1131" s="40"/>
    </row>
    <row r="1132" spans="17:17" x14ac:dyDescent="0.3">
      <c r="Q1132" s="40"/>
    </row>
    <row r="1133" spans="17:17" x14ac:dyDescent="0.3">
      <c r="Q1133" s="40"/>
    </row>
    <row r="1134" spans="17:17" x14ac:dyDescent="0.3">
      <c r="Q1134" s="40"/>
    </row>
    <row r="1135" spans="17:17" x14ac:dyDescent="0.3">
      <c r="Q1135" s="40"/>
    </row>
    <row r="1136" spans="17:17" x14ac:dyDescent="0.3">
      <c r="Q1136" s="40"/>
    </row>
    <row r="1137" spans="17:17" x14ac:dyDescent="0.3">
      <c r="Q1137" s="40"/>
    </row>
    <row r="1138" spans="17:17" x14ac:dyDescent="0.3">
      <c r="Q1138" s="40"/>
    </row>
    <row r="1139" spans="17:17" x14ac:dyDescent="0.3">
      <c r="Q1139" s="40"/>
    </row>
    <row r="1140" spans="17:17" x14ac:dyDescent="0.3">
      <c r="Q1140" s="40"/>
    </row>
    <row r="1141" spans="17:17" x14ac:dyDescent="0.3">
      <c r="Q1141" s="40"/>
    </row>
    <row r="1142" spans="17:17" x14ac:dyDescent="0.3">
      <c r="Q1142" s="40"/>
    </row>
    <row r="1143" spans="17:17" x14ac:dyDescent="0.3">
      <c r="Q1143" s="40"/>
    </row>
    <row r="1144" spans="17:17" x14ac:dyDescent="0.3">
      <c r="Q1144" s="40"/>
    </row>
    <row r="1145" spans="17:17" x14ac:dyDescent="0.3">
      <c r="Q1145" s="40"/>
    </row>
    <row r="1146" spans="17:17" x14ac:dyDescent="0.3">
      <c r="Q1146" s="40"/>
    </row>
    <row r="1147" spans="17:17" x14ac:dyDescent="0.3">
      <c r="Q1147" s="40"/>
    </row>
    <row r="1148" spans="17:17" x14ac:dyDescent="0.3">
      <c r="Q1148" s="40"/>
    </row>
    <row r="1149" spans="17:17" x14ac:dyDescent="0.3">
      <c r="Q1149" s="40"/>
    </row>
    <row r="1150" spans="17:17" x14ac:dyDescent="0.3">
      <c r="Q1150" s="40"/>
    </row>
    <row r="1151" spans="17:17" x14ac:dyDescent="0.3">
      <c r="Q1151" s="40"/>
    </row>
    <row r="1152" spans="17:17" x14ac:dyDescent="0.3">
      <c r="Q1152" s="40"/>
    </row>
    <row r="1153" spans="17:17" x14ac:dyDescent="0.3">
      <c r="Q1153" s="40"/>
    </row>
    <row r="1154" spans="17:17" x14ac:dyDescent="0.3">
      <c r="Q1154" s="40"/>
    </row>
    <row r="1155" spans="17:17" x14ac:dyDescent="0.3">
      <c r="Q1155" s="40"/>
    </row>
    <row r="1156" spans="17:17" x14ac:dyDescent="0.3">
      <c r="Q1156" s="40"/>
    </row>
    <row r="1157" spans="17:17" x14ac:dyDescent="0.3">
      <c r="Q1157" s="40"/>
    </row>
    <row r="1158" spans="17:17" x14ac:dyDescent="0.3">
      <c r="Q1158" s="40"/>
    </row>
    <row r="1159" spans="17:17" x14ac:dyDescent="0.3">
      <c r="Q1159" s="40"/>
    </row>
    <row r="1160" spans="17:17" x14ac:dyDescent="0.3">
      <c r="Q1160" s="40"/>
    </row>
    <row r="1161" spans="17:17" x14ac:dyDescent="0.3">
      <c r="Q1161" s="40"/>
    </row>
    <row r="1162" spans="17:17" x14ac:dyDescent="0.3">
      <c r="Q1162" s="40"/>
    </row>
    <row r="1163" spans="17:17" x14ac:dyDescent="0.3">
      <c r="Q1163" s="40"/>
    </row>
    <row r="1164" spans="17:17" x14ac:dyDescent="0.3">
      <c r="Q1164" s="40"/>
    </row>
    <row r="1165" spans="17:17" x14ac:dyDescent="0.3">
      <c r="Q1165" s="40"/>
    </row>
    <row r="1166" spans="17:17" x14ac:dyDescent="0.3">
      <c r="Q1166" s="40"/>
    </row>
    <row r="1167" spans="17:17" x14ac:dyDescent="0.3">
      <c r="Q1167" s="40"/>
    </row>
    <row r="1168" spans="17:17" x14ac:dyDescent="0.3">
      <c r="Q1168" s="40"/>
    </row>
    <row r="1169" spans="17:17" x14ac:dyDescent="0.3">
      <c r="Q1169" s="40"/>
    </row>
    <row r="1170" spans="17:17" x14ac:dyDescent="0.3">
      <c r="Q1170" s="40"/>
    </row>
    <row r="1171" spans="17:17" x14ac:dyDescent="0.3">
      <c r="Q1171" s="40"/>
    </row>
    <row r="1172" spans="17:17" x14ac:dyDescent="0.3">
      <c r="Q1172" s="40"/>
    </row>
    <row r="1173" spans="17:17" x14ac:dyDescent="0.3">
      <c r="Q1173" s="40"/>
    </row>
    <row r="1174" spans="17:17" x14ac:dyDescent="0.3">
      <c r="Q1174" s="40"/>
    </row>
    <row r="1175" spans="17:17" x14ac:dyDescent="0.3">
      <c r="Q1175" s="40"/>
    </row>
    <row r="1176" spans="17:17" x14ac:dyDescent="0.3">
      <c r="Q1176" s="40"/>
    </row>
    <row r="1177" spans="17:17" x14ac:dyDescent="0.3">
      <c r="Q1177" s="40"/>
    </row>
    <row r="1178" spans="17:17" x14ac:dyDescent="0.3">
      <c r="Q1178" s="40"/>
    </row>
    <row r="1179" spans="17:17" x14ac:dyDescent="0.3">
      <c r="Q1179" s="40"/>
    </row>
    <row r="1180" spans="17:17" x14ac:dyDescent="0.3">
      <c r="Q1180" s="40"/>
    </row>
    <row r="1181" spans="17:17" x14ac:dyDescent="0.3">
      <c r="Q1181" s="40"/>
    </row>
    <row r="1182" spans="17:17" x14ac:dyDescent="0.3">
      <c r="Q1182" s="40"/>
    </row>
    <row r="1183" spans="17:17" x14ac:dyDescent="0.3">
      <c r="Q1183" s="40"/>
    </row>
    <row r="1184" spans="17:17" x14ac:dyDescent="0.3">
      <c r="Q1184" s="40"/>
    </row>
    <row r="1185" spans="17:17" x14ac:dyDescent="0.3">
      <c r="Q1185" s="40"/>
    </row>
    <row r="1186" spans="17:17" x14ac:dyDescent="0.3">
      <c r="Q1186" s="40"/>
    </row>
    <row r="1187" spans="17:17" x14ac:dyDescent="0.3">
      <c r="Q1187" s="40"/>
    </row>
    <row r="1188" spans="17:17" x14ac:dyDescent="0.3">
      <c r="Q1188" s="40"/>
    </row>
    <row r="1189" spans="17:17" x14ac:dyDescent="0.3">
      <c r="Q1189" s="40"/>
    </row>
    <row r="1190" spans="17:17" x14ac:dyDescent="0.3">
      <c r="Q1190" s="40"/>
    </row>
    <row r="1191" spans="17:17" x14ac:dyDescent="0.3">
      <c r="Q1191" s="40"/>
    </row>
    <row r="1192" spans="17:17" x14ac:dyDescent="0.3">
      <c r="Q1192" s="40"/>
    </row>
    <row r="1193" spans="17:17" x14ac:dyDescent="0.3">
      <c r="Q1193" s="40"/>
    </row>
    <row r="1194" spans="17:17" x14ac:dyDescent="0.3">
      <c r="Q1194" s="40"/>
    </row>
    <row r="1195" spans="17:17" x14ac:dyDescent="0.3">
      <c r="Q1195" s="40"/>
    </row>
    <row r="1196" spans="17:17" x14ac:dyDescent="0.3">
      <c r="Q1196" s="40"/>
    </row>
    <row r="1197" spans="17:17" x14ac:dyDescent="0.3">
      <c r="Q1197" s="40"/>
    </row>
    <row r="1198" spans="17:17" x14ac:dyDescent="0.3">
      <c r="Q1198" s="40"/>
    </row>
    <row r="1199" spans="17:17" x14ac:dyDescent="0.3">
      <c r="Q1199" s="40"/>
    </row>
    <row r="1200" spans="17:17" x14ac:dyDescent="0.3">
      <c r="Q1200" s="40"/>
    </row>
    <row r="1201" spans="17:17" x14ac:dyDescent="0.3">
      <c r="Q1201" s="40"/>
    </row>
    <row r="1202" spans="17:17" x14ac:dyDescent="0.3">
      <c r="Q1202" s="40"/>
    </row>
    <row r="1203" spans="17:17" x14ac:dyDescent="0.3">
      <c r="Q1203" s="40"/>
    </row>
    <row r="1204" spans="17:17" x14ac:dyDescent="0.3">
      <c r="Q1204" s="40"/>
    </row>
    <row r="1205" spans="17:17" x14ac:dyDescent="0.3">
      <c r="Q1205" s="40"/>
    </row>
    <row r="1206" spans="17:17" x14ac:dyDescent="0.3">
      <c r="Q1206" s="40"/>
    </row>
    <row r="1207" spans="17:17" x14ac:dyDescent="0.3">
      <c r="Q1207" s="40"/>
    </row>
    <row r="1208" spans="17:17" x14ac:dyDescent="0.3">
      <c r="Q1208" s="40"/>
    </row>
    <row r="1209" spans="17:17" x14ac:dyDescent="0.3">
      <c r="Q1209" s="40"/>
    </row>
    <row r="1210" spans="17:17" x14ac:dyDescent="0.3">
      <c r="Q1210" s="40"/>
    </row>
    <row r="1211" spans="17:17" x14ac:dyDescent="0.3">
      <c r="Q1211" s="40"/>
    </row>
    <row r="1212" spans="17:17" x14ac:dyDescent="0.3">
      <c r="Q1212" s="40"/>
    </row>
    <row r="1213" spans="17:17" x14ac:dyDescent="0.3">
      <c r="Q1213" s="40"/>
    </row>
    <row r="1214" spans="17:17" x14ac:dyDescent="0.3">
      <c r="Q1214" s="40"/>
    </row>
    <row r="1215" spans="17:17" x14ac:dyDescent="0.3">
      <c r="Q1215" s="40"/>
    </row>
    <row r="1216" spans="17:17" x14ac:dyDescent="0.3">
      <c r="Q1216" s="40"/>
    </row>
    <row r="1217" spans="17:17" x14ac:dyDescent="0.3">
      <c r="Q1217" s="40"/>
    </row>
    <row r="1218" spans="17:17" x14ac:dyDescent="0.3">
      <c r="Q1218" s="40"/>
    </row>
    <row r="1219" spans="17:17" x14ac:dyDescent="0.3">
      <c r="Q1219" s="40"/>
    </row>
    <row r="1220" spans="17:17" x14ac:dyDescent="0.3">
      <c r="Q1220" s="40"/>
    </row>
    <row r="1221" spans="17:17" x14ac:dyDescent="0.3">
      <c r="Q1221" s="40"/>
    </row>
    <row r="1222" spans="17:17" x14ac:dyDescent="0.3">
      <c r="Q1222" s="40"/>
    </row>
    <row r="1223" spans="17:17" x14ac:dyDescent="0.3">
      <c r="Q1223" s="40"/>
    </row>
    <row r="1224" spans="17:17" x14ac:dyDescent="0.3">
      <c r="Q1224" s="40"/>
    </row>
    <row r="1225" spans="17:17" x14ac:dyDescent="0.3">
      <c r="Q1225" s="40"/>
    </row>
    <row r="1226" spans="17:17" x14ac:dyDescent="0.3">
      <c r="Q1226" s="40"/>
    </row>
    <row r="1227" spans="17:17" x14ac:dyDescent="0.3">
      <c r="Q1227" s="40"/>
    </row>
    <row r="1228" spans="17:17" x14ac:dyDescent="0.3">
      <c r="Q1228" s="40"/>
    </row>
    <row r="1229" spans="17:17" x14ac:dyDescent="0.3">
      <c r="Q1229" s="40"/>
    </row>
    <row r="1230" spans="17:17" x14ac:dyDescent="0.3">
      <c r="Q1230" s="40"/>
    </row>
    <row r="1231" spans="17:17" x14ac:dyDescent="0.3">
      <c r="Q1231" s="40"/>
    </row>
    <row r="1232" spans="17:17" x14ac:dyDescent="0.3">
      <c r="Q1232" s="40"/>
    </row>
    <row r="1233" spans="17:17" x14ac:dyDescent="0.3">
      <c r="Q1233" s="40"/>
    </row>
    <row r="1234" spans="17:17" x14ac:dyDescent="0.3">
      <c r="Q1234" s="40"/>
    </row>
    <row r="1235" spans="17:17" x14ac:dyDescent="0.3">
      <c r="Q1235" s="40"/>
    </row>
    <row r="1236" spans="17:17" x14ac:dyDescent="0.3">
      <c r="Q1236" s="40"/>
    </row>
    <row r="1237" spans="17:17" x14ac:dyDescent="0.3">
      <c r="Q1237" s="40"/>
    </row>
    <row r="1238" spans="17:17" x14ac:dyDescent="0.3">
      <c r="Q1238" s="40"/>
    </row>
    <row r="1239" spans="17:17" x14ac:dyDescent="0.3">
      <c r="Q1239" s="40"/>
    </row>
    <row r="1240" spans="17:17" x14ac:dyDescent="0.3">
      <c r="Q1240" s="40"/>
    </row>
    <row r="1241" spans="17:17" x14ac:dyDescent="0.3">
      <c r="Q1241" s="40"/>
    </row>
    <row r="1242" spans="17:17" x14ac:dyDescent="0.3">
      <c r="Q1242" s="40"/>
    </row>
    <row r="1243" spans="17:17" x14ac:dyDescent="0.3">
      <c r="Q1243" s="40"/>
    </row>
    <row r="1244" spans="17:17" x14ac:dyDescent="0.3">
      <c r="Q1244" s="40"/>
    </row>
    <row r="1245" spans="17:17" x14ac:dyDescent="0.3">
      <c r="Q1245" s="40"/>
    </row>
    <row r="1246" spans="17:17" x14ac:dyDescent="0.3">
      <c r="Q1246" s="40"/>
    </row>
    <row r="1247" spans="17:17" x14ac:dyDescent="0.3">
      <c r="Q1247" s="40"/>
    </row>
    <row r="1248" spans="17:17" x14ac:dyDescent="0.3">
      <c r="Q1248" s="40"/>
    </row>
    <row r="1249" spans="17:17" x14ac:dyDescent="0.3">
      <c r="Q1249" s="40"/>
    </row>
    <row r="1250" spans="17:17" x14ac:dyDescent="0.3">
      <c r="Q1250" s="40"/>
    </row>
    <row r="1251" spans="17:17" x14ac:dyDescent="0.3">
      <c r="Q1251" s="40"/>
    </row>
    <row r="1252" spans="17:17" x14ac:dyDescent="0.3">
      <c r="Q1252" s="40"/>
    </row>
    <row r="1253" spans="17:17" x14ac:dyDescent="0.3">
      <c r="Q1253" s="40"/>
    </row>
    <row r="1254" spans="17:17" x14ac:dyDescent="0.3">
      <c r="Q1254" s="40"/>
    </row>
    <row r="1255" spans="17:17" x14ac:dyDescent="0.3">
      <c r="Q1255" s="40"/>
    </row>
    <row r="1256" spans="17:17" x14ac:dyDescent="0.3">
      <c r="Q1256" s="40"/>
    </row>
    <row r="1257" spans="17:17" x14ac:dyDescent="0.3">
      <c r="Q1257" s="40"/>
    </row>
    <row r="1258" spans="17:17" x14ac:dyDescent="0.3">
      <c r="Q1258" s="40"/>
    </row>
    <row r="1259" spans="17:17" x14ac:dyDescent="0.3">
      <c r="Q1259" s="40"/>
    </row>
    <row r="1260" spans="17:17" x14ac:dyDescent="0.3">
      <c r="Q1260" s="40"/>
    </row>
    <row r="1261" spans="17:17" x14ac:dyDescent="0.3">
      <c r="Q1261" s="40"/>
    </row>
    <row r="1262" spans="17:17" x14ac:dyDescent="0.3">
      <c r="Q1262" s="40"/>
    </row>
    <row r="1263" spans="17:17" x14ac:dyDescent="0.3">
      <c r="Q1263" s="40"/>
    </row>
    <row r="1264" spans="17:17" x14ac:dyDescent="0.3">
      <c r="Q1264" s="40"/>
    </row>
    <row r="1265" spans="17:17" x14ac:dyDescent="0.3">
      <c r="Q1265" s="40"/>
    </row>
    <row r="1266" spans="17:17" x14ac:dyDescent="0.3">
      <c r="Q1266" s="40"/>
    </row>
    <row r="1267" spans="17:17" x14ac:dyDescent="0.3">
      <c r="Q1267" s="40"/>
    </row>
    <row r="1268" spans="17:17" x14ac:dyDescent="0.3">
      <c r="Q1268" s="40"/>
    </row>
    <row r="1269" spans="17:17" x14ac:dyDescent="0.3">
      <c r="Q1269" s="40"/>
    </row>
    <row r="1270" spans="17:17" x14ac:dyDescent="0.3">
      <c r="Q1270" s="40"/>
    </row>
    <row r="1271" spans="17:17" x14ac:dyDescent="0.3">
      <c r="Q1271" s="40"/>
    </row>
    <row r="1272" spans="17:17" x14ac:dyDescent="0.3">
      <c r="Q1272" s="40"/>
    </row>
    <row r="1273" spans="17:17" x14ac:dyDescent="0.3">
      <c r="Q1273" s="40"/>
    </row>
    <row r="1274" spans="17:17" x14ac:dyDescent="0.3">
      <c r="Q1274" s="40"/>
    </row>
    <row r="1275" spans="17:17" x14ac:dyDescent="0.3">
      <c r="Q1275" s="40"/>
    </row>
    <row r="1276" spans="17:17" x14ac:dyDescent="0.3">
      <c r="Q1276" s="40"/>
    </row>
    <row r="1277" spans="17:17" x14ac:dyDescent="0.3">
      <c r="Q1277" s="40"/>
    </row>
    <row r="1278" spans="17:17" x14ac:dyDescent="0.3">
      <c r="Q1278" s="40"/>
    </row>
    <row r="1279" spans="17:17" x14ac:dyDescent="0.3">
      <c r="Q1279" s="40"/>
    </row>
    <row r="1280" spans="17:17" x14ac:dyDescent="0.3">
      <c r="Q1280" s="40"/>
    </row>
    <row r="1281" spans="17:17" x14ac:dyDescent="0.3">
      <c r="Q1281" s="40"/>
    </row>
    <row r="1282" spans="17:17" x14ac:dyDescent="0.3">
      <c r="Q1282" s="40"/>
    </row>
    <row r="1283" spans="17:17" x14ac:dyDescent="0.3">
      <c r="Q1283" s="40"/>
    </row>
    <row r="1284" spans="17:17" x14ac:dyDescent="0.3">
      <c r="Q1284" s="40"/>
    </row>
    <row r="1285" spans="17:17" x14ac:dyDescent="0.3">
      <c r="Q1285" s="40"/>
    </row>
    <row r="1286" spans="17:17" x14ac:dyDescent="0.3">
      <c r="Q1286" s="40"/>
    </row>
    <row r="1287" spans="17:17" x14ac:dyDescent="0.3">
      <c r="Q1287" s="40"/>
    </row>
    <row r="1288" spans="17:17" x14ac:dyDescent="0.3">
      <c r="Q1288" s="40"/>
    </row>
    <row r="1289" spans="17:17" x14ac:dyDescent="0.3">
      <c r="Q1289" s="40"/>
    </row>
    <row r="1290" spans="17:17" x14ac:dyDescent="0.3">
      <c r="Q1290" s="40"/>
    </row>
    <row r="1291" spans="17:17" x14ac:dyDescent="0.3">
      <c r="Q1291" s="40"/>
    </row>
    <row r="1292" spans="17:17" x14ac:dyDescent="0.3">
      <c r="Q1292" s="40"/>
    </row>
    <row r="1293" spans="17:17" x14ac:dyDescent="0.3">
      <c r="Q1293" s="40"/>
    </row>
    <row r="1294" spans="17:17" x14ac:dyDescent="0.3">
      <c r="Q1294" s="40"/>
    </row>
    <row r="1295" spans="17:17" x14ac:dyDescent="0.3">
      <c r="Q1295" s="40"/>
    </row>
    <row r="1296" spans="17:17" x14ac:dyDescent="0.3">
      <c r="Q1296" s="40"/>
    </row>
    <row r="1297" spans="17:17" x14ac:dyDescent="0.3">
      <c r="Q1297" s="40"/>
    </row>
    <row r="1298" spans="17:17" x14ac:dyDescent="0.3">
      <c r="Q1298" s="40"/>
    </row>
    <row r="1299" spans="17:17" x14ac:dyDescent="0.3">
      <c r="Q1299" s="40"/>
    </row>
    <row r="1300" spans="17:17" x14ac:dyDescent="0.3">
      <c r="Q1300" s="40"/>
    </row>
    <row r="1301" spans="17:17" x14ac:dyDescent="0.3">
      <c r="Q1301" s="40"/>
    </row>
    <row r="1302" spans="17:17" x14ac:dyDescent="0.3">
      <c r="Q1302" s="40"/>
    </row>
    <row r="1303" spans="17:17" x14ac:dyDescent="0.3">
      <c r="Q1303" s="40"/>
    </row>
    <row r="1304" spans="17:17" x14ac:dyDescent="0.3">
      <c r="Q1304" s="40"/>
    </row>
    <row r="1305" spans="17:17" x14ac:dyDescent="0.3">
      <c r="Q1305" s="40"/>
    </row>
    <row r="1306" spans="17:17" x14ac:dyDescent="0.3">
      <c r="Q1306" s="40"/>
    </row>
    <row r="1307" spans="17:17" x14ac:dyDescent="0.3">
      <c r="Q1307" s="40"/>
    </row>
    <row r="1308" spans="17:17" x14ac:dyDescent="0.3">
      <c r="Q1308" s="40"/>
    </row>
    <row r="1309" spans="17:17" x14ac:dyDescent="0.3">
      <c r="Q1309" s="40"/>
    </row>
    <row r="1310" spans="17:17" x14ac:dyDescent="0.3">
      <c r="Q1310" s="40"/>
    </row>
    <row r="1311" spans="17:17" x14ac:dyDescent="0.3">
      <c r="Q1311" s="40"/>
    </row>
    <row r="1312" spans="17:17" x14ac:dyDescent="0.3">
      <c r="Q1312" s="40"/>
    </row>
    <row r="1313" spans="17:17" x14ac:dyDescent="0.3">
      <c r="Q1313" s="40"/>
    </row>
    <row r="1314" spans="17:17" x14ac:dyDescent="0.3">
      <c r="Q1314" s="40"/>
    </row>
    <row r="1315" spans="17:17" x14ac:dyDescent="0.3">
      <c r="Q1315" s="40"/>
    </row>
    <row r="1316" spans="17:17" x14ac:dyDescent="0.3">
      <c r="Q1316" s="40"/>
    </row>
    <row r="1317" spans="17:17" x14ac:dyDescent="0.3">
      <c r="Q1317" s="40"/>
    </row>
    <row r="1318" spans="17:17" x14ac:dyDescent="0.3">
      <c r="Q1318" s="40"/>
    </row>
    <row r="1319" spans="17:17" x14ac:dyDescent="0.3">
      <c r="Q1319" s="40"/>
    </row>
    <row r="1320" spans="17:17" x14ac:dyDescent="0.3">
      <c r="Q1320" s="40"/>
    </row>
    <row r="1321" spans="17:17" x14ac:dyDescent="0.3">
      <c r="Q1321" s="40"/>
    </row>
    <row r="1322" spans="17:17" x14ac:dyDescent="0.3">
      <c r="Q1322" s="40"/>
    </row>
    <row r="1323" spans="17:17" x14ac:dyDescent="0.3">
      <c r="Q1323" s="40"/>
    </row>
    <row r="1324" spans="17:17" x14ac:dyDescent="0.3">
      <c r="Q1324" s="40"/>
    </row>
    <row r="1325" spans="17:17" x14ac:dyDescent="0.3">
      <c r="Q1325" s="40"/>
    </row>
    <row r="1326" spans="17:17" x14ac:dyDescent="0.3">
      <c r="Q1326" s="40"/>
    </row>
    <row r="1327" spans="17:17" x14ac:dyDescent="0.3">
      <c r="Q1327" s="40"/>
    </row>
    <row r="1328" spans="17:17" x14ac:dyDescent="0.3">
      <c r="Q1328" s="40"/>
    </row>
    <row r="1329" spans="17:17" x14ac:dyDescent="0.3">
      <c r="Q1329" s="40"/>
    </row>
    <row r="1330" spans="17:17" x14ac:dyDescent="0.3">
      <c r="Q1330" s="40"/>
    </row>
    <row r="1331" spans="17:17" x14ac:dyDescent="0.3">
      <c r="Q1331" s="40"/>
    </row>
    <row r="1332" spans="17:17" x14ac:dyDescent="0.3">
      <c r="Q1332" s="40"/>
    </row>
    <row r="1333" spans="17:17" x14ac:dyDescent="0.3">
      <c r="Q1333" s="40"/>
    </row>
    <row r="1334" spans="17:17" x14ac:dyDescent="0.3">
      <c r="Q1334" s="40"/>
    </row>
    <row r="1335" spans="17:17" x14ac:dyDescent="0.3">
      <c r="Q1335" s="40"/>
    </row>
    <row r="1336" spans="17:17" x14ac:dyDescent="0.3">
      <c r="Q1336" s="40"/>
    </row>
    <row r="1337" spans="17:17" x14ac:dyDescent="0.3">
      <c r="Q1337" s="40"/>
    </row>
    <row r="1338" spans="17:17" x14ac:dyDescent="0.3">
      <c r="Q1338" s="40"/>
    </row>
    <row r="1339" spans="17:17" x14ac:dyDescent="0.3">
      <c r="Q1339" s="40"/>
    </row>
    <row r="1340" spans="17:17" x14ac:dyDescent="0.3">
      <c r="Q1340" s="40"/>
    </row>
    <row r="1341" spans="17:17" x14ac:dyDescent="0.3">
      <c r="Q1341" s="40"/>
    </row>
    <row r="1342" spans="17:17" x14ac:dyDescent="0.3">
      <c r="Q1342" s="40"/>
    </row>
    <row r="1343" spans="17:17" x14ac:dyDescent="0.3">
      <c r="Q1343" s="40"/>
    </row>
    <row r="1344" spans="17:17" x14ac:dyDescent="0.3">
      <c r="Q1344" s="40"/>
    </row>
    <row r="1345" spans="17:17" x14ac:dyDescent="0.3">
      <c r="Q1345" s="40"/>
    </row>
    <row r="1346" spans="17:17" x14ac:dyDescent="0.3">
      <c r="Q1346" s="40"/>
    </row>
    <row r="1347" spans="17:17" x14ac:dyDescent="0.3">
      <c r="Q1347" s="40"/>
    </row>
    <row r="1348" spans="17:17" x14ac:dyDescent="0.3">
      <c r="Q1348" s="40"/>
    </row>
    <row r="1349" spans="17:17" x14ac:dyDescent="0.3">
      <c r="Q1349" s="40"/>
    </row>
    <row r="1350" spans="17:17" x14ac:dyDescent="0.3">
      <c r="Q1350" s="40"/>
    </row>
    <row r="1351" spans="17:17" x14ac:dyDescent="0.3">
      <c r="Q1351" s="40"/>
    </row>
    <row r="1352" spans="17:17" x14ac:dyDescent="0.3">
      <c r="Q1352" s="40"/>
    </row>
    <row r="1353" spans="17:17" x14ac:dyDescent="0.3">
      <c r="Q1353" s="40"/>
    </row>
    <row r="1354" spans="17:17" x14ac:dyDescent="0.3">
      <c r="Q1354" s="40"/>
    </row>
    <row r="1355" spans="17:17" x14ac:dyDescent="0.3">
      <c r="Q1355" s="40"/>
    </row>
    <row r="1356" spans="17:17" x14ac:dyDescent="0.3">
      <c r="Q1356" s="40"/>
    </row>
    <row r="1357" spans="17:17" x14ac:dyDescent="0.3">
      <c r="Q1357" s="40"/>
    </row>
    <row r="1358" spans="17:17" x14ac:dyDescent="0.3">
      <c r="Q1358" s="40"/>
    </row>
    <row r="1359" spans="17:17" x14ac:dyDescent="0.3">
      <c r="Q1359" s="40"/>
    </row>
    <row r="1360" spans="17:17" x14ac:dyDescent="0.3">
      <c r="Q1360" s="40"/>
    </row>
    <row r="1361" spans="17:17" x14ac:dyDescent="0.3">
      <c r="Q1361" s="40"/>
    </row>
    <row r="1362" spans="17:17" x14ac:dyDescent="0.3">
      <c r="Q1362" s="40"/>
    </row>
    <row r="1363" spans="17:17" x14ac:dyDescent="0.3">
      <c r="Q1363" s="40"/>
    </row>
    <row r="1364" spans="17:17" x14ac:dyDescent="0.3">
      <c r="Q1364" s="40"/>
    </row>
    <row r="1365" spans="17:17" x14ac:dyDescent="0.3">
      <c r="Q1365" s="40"/>
    </row>
    <row r="1366" spans="17:17" x14ac:dyDescent="0.3">
      <c r="Q1366" s="40"/>
    </row>
    <row r="1367" spans="17:17" x14ac:dyDescent="0.3">
      <c r="Q1367" s="40"/>
    </row>
    <row r="1368" spans="17:17" x14ac:dyDescent="0.3">
      <c r="Q1368" s="40"/>
    </row>
    <row r="1369" spans="17:17" x14ac:dyDescent="0.3">
      <c r="Q1369" s="40"/>
    </row>
    <row r="1370" spans="17:17" x14ac:dyDescent="0.3">
      <c r="Q1370" s="40"/>
    </row>
    <row r="1371" spans="17:17" x14ac:dyDescent="0.3">
      <c r="Q1371" s="40"/>
    </row>
    <row r="1372" spans="17:17" x14ac:dyDescent="0.3">
      <c r="Q1372" s="40"/>
    </row>
    <row r="1373" spans="17:17" x14ac:dyDescent="0.3">
      <c r="Q1373" s="40"/>
    </row>
    <row r="1374" spans="17:17" x14ac:dyDescent="0.3">
      <c r="Q1374" s="40"/>
    </row>
    <row r="1375" spans="17:17" x14ac:dyDescent="0.3">
      <c r="Q1375" s="40"/>
    </row>
    <row r="1376" spans="17:17" x14ac:dyDescent="0.3">
      <c r="Q1376" s="40"/>
    </row>
    <row r="1377" spans="17:17" x14ac:dyDescent="0.3">
      <c r="Q1377" s="40"/>
    </row>
    <row r="1378" spans="17:17" x14ac:dyDescent="0.3">
      <c r="Q1378" s="40"/>
    </row>
    <row r="1379" spans="17:17" x14ac:dyDescent="0.3">
      <c r="Q1379" s="40"/>
    </row>
    <row r="1380" spans="17:17" x14ac:dyDescent="0.3">
      <c r="Q1380" s="40"/>
    </row>
    <row r="1381" spans="17:17" x14ac:dyDescent="0.3">
      <c r="Q1381" s="40"/>
    </row>
    <row r="1382" spans="17:17" x14ac:dyDescent="0.3">
      <c r="Q1382" s="40"/>
    </row>
    <row r="1383" spans="17:17" x14ac:dyDescent="0.3">
      <c r="Q1383" s="40"/>
    </row>
    <row r="1384" spans="17:17" x14ac:dyDescent="0.3">
      <c r="Q1384" s="40"/>
    </row>
    <row r="1385" spans="17:17" x14ac:dyDescent="0.3">
      <c r="Q1385" s="40"/>
    </row>
    <row r="1386" spans="17:17" x14ac:dyDescent="0.3">
      <c r="Q1386" s="40"/>
    </row>
    <row r="1387" spans="17:17" x14ac:dyDescent="0.3">
      <c r="Q1387" s="40"/>
    </row>
    <row r="1388" spans="17:17" x14ac:dyDescent="0.3">
      <c r="Q1388" s="40"/>
    </row>
    <row r="1389" spans="17:17" x14ac:dyDescent="0.3">
      <c r="Q1389" s="40"/>
    </row>
    <row r="1390" spans="17:17" x14ac:dyDescent="0.3">
      <c r="Q1390" s="40"/>
    </row>
    <row r="1391" spans="17:17" x14ac:dyDescent="0.3">
      <c r="Q1391" s="40"/>
    </row>
    <row r="1392" spans="17:17" x14ac:dyDescent="0.3">
      <c r="Q1392" s="40"/>
    </row>
    <row r="1393" spans="17:17" x14ac:dyDescent="0.3">
      <c r="Q1393" s="40"/>
    </row>
    <row r="1394" spans="17:17" x14ac:dyDescent="0.3">
      <c r="Q1394" s="40"/>
    </row>
    <row r="1395" spans="17:17" x14ac:dyDescent="0.3">
      <c r="Q1395" s="40"/>
    </row>
    <row r="1396" spans="17:17" x14ac:dyDescent="0.3">
      <c r="Q1396" s="40"/>
    </row>
    <row r="1397" spans="17:17" x14ac:dyDescent="0.3">
      <c r="Q1397" s="40"/>
    </row>
    <row r="1398" spans="17:17" x14ac:dyDescent="0.3">
      <c r="Q1398" s="40"/>
    </row>
    <row r="1399" spans="17:17" x14ac:dyDescent="0.3">
      <c r="Q1399" s="40"/>
    </row>
    <row r="1400" spans="17:17" x14ac:dyDescent="0.3">
      <c r="Q1400" s="40"/>
    </row>
    <row r="1401" spans="17:17" x14ac:dyDescent="0.3">
      <c r="Q1401" s="40"/>
    </row>
    <row r="1402" spans="17:17" x14ac:dyDescent="0.3">
      <c r="Q1402" s="40"/>
    </row>
    <row r="1403" spans="17:17" x14ac:dyDescent="0.3">
      <c r="Q1403" s="40"/>
    </row>
    <row r="1404" spans="17:17" x14ac:dyDescent="0.3">
      <c r="Q1404" s="40"/>
    </row>
    <row r="1405" spans="17:17" x14ac:dyDescent="0.3">
      <c r="Q1405" s="40"/>
    </row>
    <row r="1406" spans="17:17" x14ac:dyDescent="0.3">
      <c r="Q1406" s="40"/>
    </row>
    <row r="1407" spans="17:17" x14ac:dyDescent="0.3">
      <c r="Q1407" s="40"/>
    </row>
    <row r="1408" spans="17:17" x14ac:dyDescent="0.3">
      <c r="Q1408" s="40"/>
    </row>
    <row r="1409" spans="17:17" x14ac:dyDescent="0.3">
      <c r="Q1409" s="40"/>
    </row>
    <row r="1410" spans="17:17" x14ac:dyDescent="0.3">
      <c r="Q1410" s="40"/>
    </row>
    <row r="1411" spans="17:17" x14ac:dyDescent="0.3">
      <c r="Q1411" s="40"/>
    </row>
    <row r="1412" spans="17:17" x14ac:dyDescent="0.3">
      <c r="Q1412" s="40"/>
    </row>
    <row r="1413" spans="17:17" x14ac:dyDescent="0.3">
      <c r="Q1413" s="40"/>
    </row>
    <row r="1414" spans="17:17" x14ac:dyDescent="0.3">
      <c r="Q1414" s="40"/>
    </row>
    <row r="1415" spans="17:17" x14ac:dyDescent="0.3">
      <c r="Q1415" s="40"/>
    </row>
    <row r="1416" spans="17:17" x14ac:dyDescent="0.3">
      <c r="Q1416" s="40"/>
    </row>
    <row r="1417" spans="17:17" x14ac:dyDescent="0.3">
      <c r="Q1417" s="40"/>
    </row>
    <row r="1418" spans="17:17" x14ac:dyDescent="0.3">
      <c r="Q1418" s="40"/>
    </row>
    <row r="1419" spans="17:17" x14ac:dyDescent="0.3">
      <c r="Q1419" s="40"/>
    </row>
    <row r="1420" spans="17:17" x14ac:dyDescent="0.3">
      <c r="Q1420" s="40"/>
    </row>
    <row r="1421" spans="17:17" x14ac:dyDescent="0.3">
      <c r="Q1421" s="40"/>
    </row>
    <row r="1422" spans="17:17" x14ac:dyDescent="0.3">
      <c r="Q1422" s="40"/>
    </row>
    <row r="1423" spans="17:17" x14ac:dyDescent="0.3">
      <c r="Q1423" s="40"/>
    </row>
    <row r="1424" spans="17:17" x14ac:dyDescent="0.3">
      <c r="Q1424" s="40"/>
    </row>
    <row r="1425" spans="17:17" x14ac:dyDescent="0.3">
      <c r="Q1425" s="40"/>
    </row>
    <row r="1426" spans="17:17" x14ac:dyDescent="0.3">
      <c r="Q1426" s="40"/>
    </row>
    <row r="1427" spans="17:17" x14ac:dyDescent="0.3">
      <c r="Q1427" s="40"/>
    </row>
    <row r="1428" spans="17:17" x14ac:dyDescent="0.3">
      <c r="Q1428" s="40"/>
    </row>
    <row r="1429" spans="17:17" x14ac:dyDescent="0.3">
      <c r="Q1429" s="40"/>
    </row>
    <row r="1430" spans="17:17" x14ac:dyDescent="0.3">
      <c r="Q1430" s="40"/>
    </row>
    <row r="1431" spans="17:17" x14ac:dyDescent="0.3">
      <c r="Q1431" s="40"/>
    </row>
    <row r="1432" spans="17:17" x14ac:dyDescent="0.3">
      <c r="Q1432" s="40"/>
    </row>
    <row r="1433" spans="17:17" x14ac:dyDescent="0.3">
      <c r="Q1433" s="40"/>
    </row>
    <row r="1434" spans="17:17" x14ac:dyDescent="0.3">
      <c r="Q1434" s="40"/>
    </row>
    <row r="1435" spans="17:17" x14ac:dyDescent="0.3">
      <c r="Q1435" s="40"/>
    </row>
    <row r="1436" spans="17:17" x14ac:dyDescent="0.3">
      <c r="Q1436" s="40"/>
    </row>
    <row r="1437" spans="17:17" x14ac:dyDescent="0.3">
      <c r="Q1437" s="40"/>
    </row>
    <row r="1438" spans="17:17" x14ac:dyDescent="0.3">
      <c r="Q1438" s="40"/>
    </row>
    <row r="1439" spans="17:17" x14ac:dyDescent="0.3">
      <c r="Q1439" s="40"/>
    </row>
    <row r="1440" spans="17:17" x14ac:dyDescent="0.3">
      <c r="Q1440" s="40"/>
    </row>
    <row r="1441" spans="17:17" x14ac:dyDescent="0.3">
      <c r="Q1441" s="40"/>
    </row>
    <row r="1442" spans="17:17" x14ac:dyDescent="0.3">
      <c r="Q1442" s="40"/>
    </row>
    <row r="1443" spans="17:17" x14ac:dyDescent="0.3">
      <c r="Q1443" s="40"/>
    </row>
    <row r="1444" spans="17:17" x14ac:dyDescent="0.3">
      <c r="Q1444" s="40"/>
    </row>
    <row r="1445" spans="17:17" x14ac:dyDescent="0.3">
      <c r="Q1445" s="40"/>
    </row>
    <row r="1446" spans="17:17" x14ac:dyDescent="0.3">
      <c r="Q1446" s="40"/>
    </row>
    <row r="1447" spans="17:17" x14ac:dyDescent="0.3">
      <c r="Q1447" s="40"/>
    </row>
    <row r="1448" spans="17:17" x14ac:dyDescent="0.3">
      <c r="Q1448" s="40"/>
    </row>
    <row r="1449" spans="17:17" x14ac:dyDescent="0.3">
      <c r="Q1449" s="40"/>
    </row>
    <row r="1450" spans="17:17" x14ac:dyDescent="0.3">
      <c r="Q1450" s="40"/>
    </row>
    <row r="1451" spans="17:17" x14ac:dyDescent="0.3">
      <c r="Q1451" s="40"/>
    </row>
    <row r="1452" spans="17:17" x14ac:dyDescent="0.3">
      <c r="Q1452" s="40"/>
    </row>
    <row r="1453" spans="17:17" x14ac:dyDescent="0.3">
      <c r="Q1453" s="40"/>
    </row>
    <row r="1454" spans="17:17" x14ac:dyDescent="0.3">
      <c r="Q1454" s="40"/>
    </row>
    <row r="1455" spans="17:17" x14ac:dyDescent="0.3">
      <c r="Q1455" s="40"/>
    </row>
    <row r="1456" spans="17:17" x14ac:dyDescent="0.3">
      <c r="Q1456" s="40"/>
    </row>
    <row r="1457" spans="17:17" x14ac:dyDescent="0.3">
      <c r="Q1457" s="40"/>
    </row>
    <row r="1458" spans="17:17" x14ac:dyDescent="0.3">
      <c r="Q1458" s="40"/>
    </row>
    <row r="1459" spans="17:17" x14ac:dyDescent="0.3">
      <c r="Q1459" s="40"/>
    </row>
    <row r="1460" spans="17:17" x14ac:dyDescent="0.3">
      <c r="Q1460" s="40"/>
    </row>
    <row r="1461" spans="17:17" x14ac:dyDescent="0.3">
      <c r="Q1461" s="40"/>
    </row>
    <row r="1462" spans="17:17" x14ac:dyDescent="0.3">
      <c r="Q1462" s="40"/>
    </row>
    <row r="1463" spans="17:17" x14ac:dyDescent="0.3">
      <c r="Q1463" s="40"/>
    </row>
    <row r="1464" spans="17:17" x14ac:dyDescent="0.3">
      <c r="Q1464" s="40"/>
    </row>
    <row r="1465" spans="17:17" x14ac:dyDescent="0.3">
      <c r="Q1465" s="40"/>
    </row>
    <row r="1466" spans="17:17" x14ac:dyDescent="0.3">
      <c r="Q1466" s="40"/>
    </row>
    <row r="1467" spans="17:17" x14ac:dyDescent="0.3">
      <c r="Q1467" s="40"/>
    </row>
    <row r="1468" spans="17:17" x14ac:dyDescent="0.3">
      <c r="Q1468" s="40"/>
    </row>
    <row r="1469" spans="17:17" x14ac:dyDescent="0.3">
      <c r="Q1469" s="40"/>
    </row>
    <row r="1470" spans="17:17" x14ac:dyDescent="0.3">
      <c r="Q1470" s="40"/>
    </row>
    <row r="1471" spans="17:17" x14ac:dyDescent="0.3">
      <c r="Q1471" s="40"/>
    </row>
    <row r="1472" spans="17:17" x14ac:dyDescent="0.3">
      <c r="Q1472" s="40"/>
    </row>
    <row r="1473" spans="17:17" x14ac:dyDescent="0.3">
      <c r="Q1473" s="40"/>
    </row>
    <row r="1474" spans="17:17" x14ac:dyDescent="0.3">
      <c r="Q1474" s="40"/>
    </row>
    <row r="1475" spans="17:17" x14ac:dyDescent="0.3">
      <c r="Q1475" s="40"/>
    </row>
    <row r="1476" spans="17:17" x14ac:dyDescent="0.3">
      <c r="Q1476" s="40"/>
    </row>
    <row r="1477" spans="17:17" x14ac:dyDescent="0.3">
      <c r="Q1477" s="40"/>
    </row>
    <row r="1478" spans="17:17" x14ac:dyDescent="0.3">
      <c r="Q1478" s="40"/>
    </row>
    <row r="1479" spans="17:17" x14ac:dyDescent="0.3">
      <c r="Q1479" s="40"/>
    </row>
    <row r="1480" spans="17:17" x14ac:dyDescent="0.3">
      <c r="Q1480" s="40"/>
    </row>
    <row r="1481" spans="17:17" x14ac:dyDescent="0.3">
      <c r="Q1481" s="40"/>
    </row>
    <row r="1482" spans="17:17" x14ac:dyDescent="0.3">
      <c r="Q1482" s="40"/>
    </row>
    <row r="1483" spans="17:17" x14ac:dyDescent="0.3">
      <c r="Q1483" s="40"/>
    </row>
    <row r="1484" spans="17:17" x14ac:dyDescent="0.3">
      <c r="Q1484" s="40"/>
    </row>
    <row r="1485" spans="17:17" x14ac:dyDescent="0.3">
      <c r="Q1485" s="40"/>
    </row>
    <row r="1486" spans="17:17" x14ac:dyDescent="0.3">
      <c r="Q1486" s="40"/>
    </row>
    <row r="1487" spans="17:17" x14ac:dyDescent="0.3">
      <c r="Q1487" s="40"/>
    </row>
    <row r="1488" spans="17:17" x14ac:dyDescent="0.3">
      <c r="Q1488" s="40"/>
    </row>
    <row r="1489" spans="17:17" x14ac:dyDescent="0.3">
      <c r="Q1489" s="40"/>
    </row>
    <row r="1490" spans="17:17" x14ac:dyDescent="0.3">
      <c r="Q1490" s="40"/>
    </row>
    <row r="1491" spans="17:17" x14ac:dyDescent="0.3">
      <c r="Q1491" s="40"/>
    </row>
    <row r="1492" spans="17:17" x14ac:dyDescent="0.3">
      <c r="Q1492" s="40"/>
    </row>
    <row r="1493" spans="17:17" x14ac:dyDescent="0.3">
      <c r="Q1493" s="40"/>
    </row>
    <row r="1494" spans="17:17" x14ac:dyDescent="0.3">
      <c r="Q1494" s="40"/>
    </row>
    <row r="1495" spans="17:17" x14ac:dyDescent="0.3">
      <c r="Q1495" s="40"/>
    </row>
    <row r="1496" spans="17:17" x14ac:dyDescent="0.3">
      <c r="Q1496" s="40"/>
    </row>
    <row r="1497" spans="17:17" x14ac:dyDescent="0.3">
      <c r="Q1497" s="40"/>
    </row>
    <row r="1498" spans="17:17" x14ac:dyDescent="0.3">
      <c r="Q1498" s="40"/>
    </row>
    <row r="1499" spans="17:17" x14ac:dyDescent="0.3">
      <c r="Q1499" s="40"/>
    </row>
    <row r="1500" spans="17:17" x14ac:dyDescent="0.3">
      <c r="Q1500" s="40"/>
    </row>
    <row r="1501" spans="17:17" x14ac:dyDescent="0.3">
      <c r="Q1501" s="40"/>
    </row>
    <row r="1502" spans="17:17" x14ac:dyDescent="0.3">
      <c r="Q1502" s="40"/>
    </row>
    <row r="1503" spans="17:17" x14ac:dyDescent="0.3">
      <c r="Q1503" s="40"/>
    </row>
    <row r="1504" spans="17:17" x14ac:dyDescent="0.3">
      <c r="Q1504" s="40"/>
    </row>
    <row r="1505" spans="17:17" x14ac:dyDescent="0.3">
      <c r="Q1505" s="40"/>
    </row>
    <row r="1506" spans="17:17" x14ac:dyDescent="0.3">
      <c r="Q1506" s="40"/>
    </row>
    <row r="1507" spans="17:17" x14ac:dyDescent="0.3">
      <c r="Q1507" s="40"/>
    </row>
    <row r="1508" spans="17:17" x14ac:dyDescent="0.3">
      <c r="Q1508" s="40"/>
    </row>
    <row r="1509" spans="17:17" x14ac:dyDescent="0.3">
      <c r="Q1509" s="40"/>
    </row>
    <row r="1510" spans="17:17" x14ac:dyDescent="0.3">
      <c r="Q1510" s="40"/>
    </row>
    <row r="1511" spans="17:17" x14ac:dyDescent="0.3">
      <c r="Q1511" s="40"/>
    </row>
    <row r="1512" spans="17:17" x14ac:dyDescent="0.3">
      <c r="Q1512" s="40"/>
    </row>
    <row r="1513" spans="17:17" x14ac:dyDescent="0.3">
      <c r="Q1513" s="40"/>
    </row>
    <row r="1514" spans="17:17" x14ac:dyDescent="0.3">
      <c r="Q1514" s="40"/>
    </row>
    <row r="1515" spans="17:17" x14ac:dyDescent="0.3">
      <c r="Q1515" s="40"/>
    </row>
    <row r="1516" spans="17:17" x14ac:dyDescent="0.3">
      <c r="Q1516" s="40"/>
    </row>
    <row r="1517" spans="17:17" x14ac:dyDescent="0.3">
      <c r="Q1517" s="40"/>
    </row>
    <row r="1518" spans="17:17" x14ac:dyDescent="0.3">
      <c r="Q1518" s="40"/>
    </row>
    <row r="1519" spans="17:17" x14ac:dyDescent="0.3">
      <c r="Q1519" s="40"/>
    </row>
    <row r="1520" spans="17:17" x14ac:dyDescent="0.3">
      <c r="Q1520" s="40"/>
    </row>
    <row r="1521" spans="17:17" x14ac:dyDescent="0.3">
      <c r="Q1521" s="40"/>
    </row>
    <row r="1522" spans="17:17" x14ac:dyDescent="0.3">
      <c r="Q1522" s="40"/>
    </row>
    <row r="1523" spans="17:17" x14ac:dyDescent="0.3">
      <c r="Q1523" s="40"/>
    </row>
    <row r="1524" spans="17:17" x14ac:dyDescent="0.3">
      <c r="Q1524" s="40"/>
    </row>
    <row r="1525" spans="17:17" x14ac:dyDescent="0.3">
      <c r="Q1525" s="40"/>
    </row>
    <row r="1526" spans="17:17" x14ac:dyDescent="0.3">
      <c r="Q1526" s="40"/>
    </row>
    <row r="1527" spans="17:17" x14ac:dyDescent="0.3">
      <c r="Q1527" s="40"/>
    </row>
    <row r="1528" spans="17:17" x14ac:dyDescent="0.3">
      <c r="Q1528" s="40"/>
    </row>
    <row r="1529" spans="17:17" x14ac:dyDescent="0.3">
      <c r="Q1529" s="40"/>
    </row>
    <row r="1530" spans="17:17" x14ac:dyDescent="0.3">
      <c r="Q1530" s="40"/>
    </row>
    <row r="1531" spans="17:17" x14ac:dyDescent="0.3">
      <c r="Q1531" s="40"/>
    </row>
    <row r="1532" spans="17:17" x14ac:dyDescent="0.3">
      <c r="Q1532" s="40"/>
    </row>
    <row r="1533" spans="17:17" x14ac:dyDescent="0.3">
      <c r="Q1533" s="40"/>
    </row>
    <row r="1534" spans="17:17" x14ac:dyDescent="0.3">
      <c r="Q1534" s="40"/>
    </row>
    <row r="1535" spans="17:17" x14ac:dyDescent="0.3">
      <c r="Q1535" s="40"/>
    </row>
    <row r="1536" spans="17:17" x14ac:dyDescent="0.3">
      <c r="Q1536" s="40"/>
    </row>
    <row r="1537" spans="17:17" x14ac:dyDescent="0.3">
      <c r="Q1537" s="40"/>
    </row>
    <row r="1538" spans="17:17" x14ac:dyDescent="0.3">
      <c r="Q1538" s="40"/>
    </row>
    <row r="1539" spans="17:17" x14ac:dyDescent="0.3">
      <c r="Q1539" s="40"/>
    </row>
    <row r="1540" spans="17:17" x14ac:dyDescent="0.3">
      <c r="Q1540" s="40"/>
    </row>
    <row r="1541" spans="17:17" x14ac:dyDescent="0.3">
      <c r="Q1541" s="40"/>
    </row>
    <row r="1542" spans="17:17" x14ac:dyDescent="0.3">
      <c r="Q1542" s="40"/>
    </row>
    <row r="1543" spans="17:17" x14ac:dyDescent="0.3">
      <c r="Q1543" s="40"/>
    </row>
    <row r="1544" spans="17:17" x14ac:dyDescent="0.3">
      <c r="Q1544" s="40"/>
    </row>
    <row r="1545" spans="17:17" x14ac:dyDescent="0.3">
      <c r="Q1545" s="40"/>
    </row>
    <row r="1546" spans="17:17" x14ac:dyDescent="0.3">
      <c r="Q1546" s="40"/>
    </row>
    <row r="1547" spans="17:17" x14ac:dyDescent="0.3">
      <c r="Q1547" s="40"/>
    </row>
    <row r="1548" spans="17:17" x14ac:dyDescent="0.3">
      <c r="Q1548" s="40"/>
    </row>
    <row r="1549" spans="17:17" x14ac:dyDescent="0.3">
      <c r="Q1549" s="40"/>
    </row>
    <row r="1550" spans="17:17" x14ac:dyDescent="0.3">
      <c r="Q1550" s="40"/>
    </row>
    <row r="1551" spans="17:17" x14ac:dyDescent="0.3">
      <c r="Q1551" s="40"/>
    </row>
    <row r="1552" spans="17:17" x14ac:dyDescent="0.3">
      <c r="Q1552" s="40"/>
    </row>
    <row r="1553" spans="17:17" x14ac:dyDescent="0.3">
      <c r="Q1553" s="40"/>
    </row>
    <row r="1554" spans="17:17" x14ac:dyDescent="0.3">
      <c r="Q1554" s="40"/>
    </row>
    <row r="1555" spans="17:17" x14ac:dyDescent="0.3">
      <c r="Q1555" s="40"/>
    </row>
    <row r="1556" spans="17:17" x14ac:dyDescent="0.3">
      <c r="Q1556" s="40"/>
    </row>
    <row r="1557" spans="17:17" x14ac:dyDescent="0.3">
      <c r="Q1557" s="40"/>
    </row>
    <row r="1558" spans="17:17" x14ac:dyDescent="0.3">
      <c r="Q1558" s="40"/>
    </row>
    <row r="1559" spans="17:17" x14ac:dyDescent="0.3">
      <c r="Q1559" s="40"/>
    </row>
    <row r="1560" spans="17:17" x14ac:dyDescent="0.3">
      <c r="Q1560" s="40"/>
    </row>
    <row r="1561" spans="17:17" x14ac:dyDescent="0.3">
      <c r="Q1561" s="40"/>
    </row>
    <row r="1562" spans="17:17" x14ac:dyDescent="0.3">
      <c r="Q1562" s="40"/>
    </row>
    <row r="1563" spans="17:17" x14ac:dyDescent="0.3">
      <c r="Q1563" s="40"/>
    </row>
    <row r="1564" spans="17:17" x14ac:dyDescent="0.3">
      <c r="Q1564" s="40"/>
    </row>
    <row r="1565" spans="17:17" x14ac:dyDescent="0.3">
      <c r="Q1565" s="40"/>
    </row>
    <row r="1566" spans="17:17" x14ac:dyDescent="0.3">
      <c r="Q1566" s="40"/>
    </row>
    <row r="1567" spans="17:17" x14ac:dyDescent="0.3">
      <c r="Q1567" s="40"/>
    </row>
    <row r="1568" spans="17:17" x14ac:dyDescent="0.3">
      <c r="Q1568" s="40"/>
    </row>
    <row r="1569" spans="17:17" x14ac:dyDescent="0.3">
      <c r="Q1569" s="40"/>
    </row>
    <row r="1570" spans="17:17" x14ac:dyDescent="0.3">
      <c r="Q1570" s="40"/>
    </row>
    <row r="1571" spans="17:17" x14ac:dyDescent="0.3">
      <c r="Q1571" s="40"/>
    </row>
    <row r="1572" spans="17:17" x14ac:dyDescent="0.3">
      <c r="Q1572" s="40"/>
    </row>
    <row r="1573" spans="17:17" x14ac:dyDescent="0.3">
      <c r="Q1573" s="40"/>
    </row>
    <row r="1574" spans="17:17" x14ac:dyDescent="0.3">
      <c r="Q1574" s="40"/>
    </row>
    <row r="1575" spans="17:17" x14ac:dyDescent="0.3">
      <c r="Q1575" s="40"/>
    </row>
    <row r="1576" spans="17:17" x14ac:dyDescent="0.3">
      <c r="Q1576" s="40"/>
    </row>
    <row r="1577" spans="17:17" x14ac:dyDescent="0.3">
      <c r="Q1577" s="40"/>
    </row>
    <row r="1578" spans="17:17" x14ac:dyDescent="0.3">
      <c r="Q1578" s="40"/>
    </row>
    <row r="1579" spans="17:17" x14ac:dyDescent="0.3">
      <c r="Q1579" s="40"/>
    </row>
    <row r="1580" spans="17:17" x14ac:dyDescent="0.3">
      <c r="Q1580" s="40"/>
    </row>
    <row r="1581" spans="17:17" x14ac:dyDescent="0.3">
      <c r="Q1581" s="40"/>
    </row>
    <row r="1582" spans="17:17" x14ac:dyDescent="0.3">
      <c r="Q1582" s="40"/>
    </row>
    <row r="1583" spans="17:17" x14ac:dyDescent="0.3">
      <c r="Q1583" s="40"/>
    </row>
    <row r="1584" spans="17:17" x14ac:dyDescent="0.3">
      <c r="Q1584" s="40"/>
    </row>
    <row r="1585" spans="17:17" x14ac:dyDescent="0.3">
      <c r="Q1585" s="40"/>
    </row>
    <row r="1586" spans="17:17" x14ac:dyDescent="0.3">
      <c r="Q1586" s="40"/>
    </row>
    <row r="1587" spans="17:17" x14ac:dyDescent="0.3">
      <c r="Q1587" s="40"/>
    </row>
    <row r="1588" spans="17:17" x14ac:dyDescent="0.3">
      <c r="Q1588" s="40"/>
    </row>
    <row r="1589" spans="17:17" x14ac:dyDescent="0.3">
      <c r="Q1589" s="40"/>
    </row>
    <row r="1590" spans="17:17" x14ac:dyDescent="0.3">
      <c r="Q1590" s="40"/>
    </row>
    <row r="1591" spans="17:17" x14ac:dyDescent="0.3">
      <c r="Q1591" s="40"/>
    </row>
    <row r="1592" spans="17:17" x14ac:dyDescent="0.3">
      <c r="Q1592" s="40"/>
    </row>
    <row r="1593" spans="17:17" x14ac:dyDescent="0.3">
      <c r="Q1593" s="40"/>
    </row>
    <row r="1594" spans="17:17" x14ac:dyDescent="0.3">
      <c r="Q1594" s="40"/>
    </row>
    <row r="1595" spans="17:17" x14ac:dyDescent="0.3">
      <c r="Q1595" s="40"/>
    </row>
    <row r="1596" spans="17:17" x14ac:dyDescent="0.3">
      <c r="Q1596" s="40"/>
    </row>
    <row r="1597" spans="17:17" x14ac:dyDescent="0.3">
      <c r="Q1597" s="40"/>
    </row>
    <row r="1598" spans="17:17" x14ac:dyDescent="0.3">
      <c r="Q1598" s="40"/>
    </row>
    <row r="1599" spans="17:17" x14ac:dyDescent="0.3">
      <c r="Q1599" s="40"/>
    </row>
    <row r="1600" spans="17:17" x14ac:dyDescent="0.3">
      <c r="Q1600" s="40"/>
    </row>
    <row r="1601" spans="17:17" x14ac:dyDescent="0.3">
      <c r="Q1601" s="40"/>
    </row>
    <row r="1602" spans="17:17" x14ac:dyDescent="0.3">
      <c r="Q1602" s="40"/>
    </row>
    <row r="1603" spans="17:17" x14ac:dyDescent="0.3">
      <c r="Q1603" s="40"/>
    </row>
    <row r="1604" spans="17:17" x14ac:dyDescent="0.3">
      <c r="Q1604" s="40"/>
    </row>
    <row r="1605" spans="17:17" x14ac:dyDescent="0.3">
      <c r="Q1605" s="40"/>
    </row>
    <row r="1606" spans="17:17" x14ac:dyDescent="0.3">
      <c r="Q1606" s="40"/>
    </row>
    <row r="1607" spans="17:17" x14ac:dyDescent="0.3">
      <c r="Q1607" s="40"/>
    </row>
    <row r="1608" spans="17:17" x14ac:dyDescent="0.3">
      <c r="Q1608" s="40"/>
    </row>
    <row r="1609" spans="17:17" x14ac:dyDescent="0.3">
      <c r="Q1609" s="40"/>
    </row>
    <row r="1610" spans="17:17" x14ac:dyDescent="0.3">
      <c r="Q1610" s="40"/>
    </row>
    <row r="1611" spans="17:17" x14ac:dyDescent="0.3">
      <c r="Q1611" s="40"/>
    </row>
    <row r="1612" spans="17:17" x14ac:dyDescent="0.3">
      <c r="Q1612" s="40"/>
    </row>
    <row r="1613" spans="17:17" x14ac:dyDescent="0.3">
      <c r="Q1613" s="40"/>
    </row>
    <row r="1614" spans="17:17" x14ac:dyDescent="0.3">
      <c r="Q1614" s="40"/>
    </row>
    <row r="1615" spans="17:17" x14ac:dyDescent="0.3">
      <c r="Q1615" s="40"/>
    </row>
    <row r="1616" spans="17:17" x14ac:dyDescent="0.3">
      <c r="Q1616" s="40"/>
    </row>
    <row r="1617" spans="17:17" x14ac:dyDescent="0.3">
      <c r="Q1617" s="40"/>
    </row>
    <row r="1618" spans="17:17" x14ac:dyDescent="0.3">
      <c r="Q1618" s="40"/>
    </row>
    <row r="1619" spans="17:17" x14ac:dyDescent="0.3">
      <c r="Q1619" s="40"/>
    </row>
    <row r="1620" spans="17:17" x14ac:dyDescent="0.3">
      <c r="Q1620" s="40"/>
    </row>
    <row r="1621" spans="17:17" x14ac:dyDescent="0.3">
      <c r="Q1621" s="40"/>
    </row>
    <row r="1622" spans="17:17" x14ac:dyDescent="0.3">
      <c r="Q1622" s="40"/>
    </row>
    <row r="1623" spans="17:17" x14ac:dyDescent="0.3">
      <c r="Q1623" s="40"/>
    </row>
    <row r="1624" spans="17:17" x14ac:dyDescent="0.3">
      <c r="Q1624" s="40"/>
    </row>
    <row r="1625" spans="17:17" x14ac:dyDescent="0.3">
      <c r="Q1625" s="40"/>
    </row>
    <row r="1626" spans="17:17" x14ac:dyDescent="0.3">
      <c r="Q1626" s="40"/>
    </row>
    <row r="1627" spans="17:17" x14ac:dyDescent="0.3">
      <c r="Q1627" s="40"/>
    </row>
    <row r="1628" spans="17:17" x14ac:dyDescent="0.3">
      <c r="Q1628" s="40"/>
    </row>
    <row r="1629" spans="17:17" x14ac:dyDescent="0.3">
      <c r="Q1629" s="40"/>
    </row>
    <row r="1630" spans="17:17" x14ac:dyDescent="0.3">
      <c r="Q1630" s="40"/>
    </row>
    <row r="1631" spans="17:17" x14ac:dyDescent="0.3">
      <c r="Q1631" s="40"/>
    </row>
    <row r="1632" spans="17:17" x14ac:dyDescent="0.3">
      <c r="Q1632" s="40"/>
    </row>
    <row r="1633" spans="17:17" x14ac:dyDescent="0.3">
      <c r="Q1633" s="40"/>
    </row>
    <row r="1634" spans="17:17" x14ac:dyDescent="0.3">
      <c r="Q1634" s="40"/>
    </row>
    <row r="1635" spans="17:17" x14ac:dyDescent="0.3">
      <c r="Q1635" s="40"/>
    </row>
    <row r="1636" spans="17:17" x14ac:dyDescent="0.3">
      <c r="Q1636" s="40"/>
    </row>
    <row r="1637" spans="17:17" x14ac:dyDescent="0.3">
      <c r="Q1637" s="40"/>
    </row>
    <row r="1638" spans="17:17" x14ac:dyDescent="0.3">
      <c r="Q1638" s="40"/>
    </row>
    <row r="1639" spans="17:17" x14ac:dyDescent="0.3">
      <c r="Q1639" s="40"/>
    </row>
    <row r="1640" spans="17:17" x14ac:dyDescent="0.3">
      <c r="Q1640" s="40"/>
    </row>
    <row r="1641" spans="17:17" x14ac:dyDescent="0.3">
      <c r="Q1641" s="40"/>
    </row>
    <row r="1642" spans="17:17" x14ac:dyDescent="0.3">
      <c r="Q1642" s="40"/>
    </row>
    <row r="1643" spans="17:17" x14ac:dyDescent="0.3">
      <c r="Q1643" s="40"/>
    </row>
    <row r="1644" spans="17:17" x14ac:dyDescent="0.3">
      <c r="Q1644" s="40"/>
    </row>
    <row r="1645" spans="17:17" x14ac:dyDescent="0.3">
      <c r="Q1645" s="40"/>
    </row>
    <row r="1646" spans="17:17" x14ac:dyDescent="0.3">
      <c r="Q1646" s="40"/>
    </row>
    <row r="1647" spans="17:17" x14ac:dyDescent="0.3">
      <c r="Q1647" s="40"/>
    </row>
    <row r="1648" spans="17:17" x14ac:dyDescent="0.3">
      <c r="Q1648" s="40"/>
    </row>
    <row r="1649" spans="17:17" x14ac:dyDescent="0.3">
      <c r="Q1649" s="40"/>
    </row>
    <row r="1650" spans="17:17" x14ac:dyDescent="0.3">
      <c r="Q1650" s="40"/>
    </row>
    <row r="1651" spans="17:17" x14ac:dyDescent="0.3">
      <c r="Q1651" s="40"/>
    </row>
    <row r="1652" spans="17:17" x14ac:dyDescent="0.3">
      <c r="Q1652" s="40"/>
    </row>
    <row r="1653" spans="17:17" x14ac:dyDescent="0.3">
      <c r="Q1653" s="40"/>
    </row>
    <row r="1654" spans="17:17" x14ac:dyDescent="0.3">
      <c r="Q1654" s="40"/>
    </row>
    <row r="1655" spans="17:17" x14ac:dyDescent="0.3">
      <c r="Q1655" s="40"/>
    </row>
    <row r="1656" spans="17:17" x14ac:dyDescent="0.3">
      <c r="Q1656" s="40"/>
    </row>
    <row r="1657" spans="17:17" x14ac:dyDescent="0.3">
      <c r="Q1657" s="40"/>
    </row>
    <row r="1658" spans="17:17" x14ac:dyDescent="0.3">
      <c r="Q1658" s="40"/>
    </row>
    <row r="1659" spans="17:17" x14ac:dyDescent="0.3">
      <c r="Q1659" s="40"/>
    </row>
    <row r="1660" spans="17:17" x14ac:dyDescent="0.3">
      <c r="Q1660" s="40"/>
    </row>
    <row r="1661" spans="17:17" x14ac:dyDescent="0.3">
      <c r="Q1661" s="40"/>
    </row>
    <row r="1662" spans="17:17" x14ac:dyDescent="0.3">
      <c r="Q1662" s="40"/>
    </row>
    <row r="1663" spans="17:17" x14ac:dyDescent="0.3">
      <c r="Q1663" s="40"/>
    </row>
    <row r="1664" spans="17:17" x14ac:dyDescent="0.3">
      <c r="Q1664" s="40"/>
    </row>
    <row r="1665" spans="17:17" x14ac:dyDescent="0.3">
      <c r="Q1665" s="40"/>
    </row>
    <row r="1666" spans="17:17" x14ac:dyDescent="0.3">
      <c r="Q1666" s="40"/>
    </row>
    <row r="1667" spans="17:17" x14ac:dyDescent="0.3">
      <c r="Q1667" s="40"/>
    </row>
    <row r="1668" spans="17:17" x14ac:dyDescent="0.3">
      <c r="Q1668" s="40"/>
    </row>
    <row r="1669" spans="17:17" x14ac:dyDescent="0.3">
      <c r="Q1669" s="40"/>
    </row>
    <row r="1670" spans="17:17" x14ac:dyDescent="0.3">
      <c r="Q1670" s="40"/>
    </row>
    <row r="1671" spans="17:17" x14ac:dyDescent="0.3">
      <c r="Q1671" s="40"/>
    </row>
    <row r="1672" spans="17:17" x14ac:dyDescent="0.3">
      <c r="Q1672" s="40"/>
    </row>
    <row r="1673" spans="17:17" x14ac:dyDescent="0.3">
      <c r="Q1673" s="40"/>
    </row>
    <row r="1674" spans="17:17" x14ac:dyDescent="0.3">
      <c r="Q1674" s="40"/>
    </row>
    <row r="1675" spans="17:17" x14ac:dyDescent="0.3">
      <c r="Q1675" s="40"/>
    </row>
    <row r="1676" spans="17:17" x14ac:dyDescent="0.3">
      <c r="Q1676" s="40"/>
    </row>
    <row r="1677" spans="17:17" x14ac:dyDescent="0.3">
      <c r="Q1677" s="40"/>
    </row>
    <row r="1678" spans="17:17" x14ac:dyDescent="0.3">
      <c r="Q1678" s="40"/>
    </row>
    <row r="1679" spans="17:17" x14ac:dyDescent="0.3">
      <c r="Q1679" s="40"/>
    </row>
    <row r="1680" spans="17:17" x14ac:dyDescent="0.3">
      <c r="Q1680" s="40"/>
    </row>
    <row r="1681" spans="17:17" x14ac:dyDescent="0.3">
      <c r="Q1681" s="40"/>
    </row>
    <row r="1682" spans="17:17" x14ac:dyDescent="0.3">
      <c r="Q1682" s="40"/>
    </row>
    <row r="1683" spans="17:17" x14ac:dyDescent="0.3">
      <c r="Q1683" s="40"/>
    </row>
    <row r="1684" spans="17:17" x14ac:dyDescent="0.3">
      <c r="Q1684" s="40"/>
    </row>
    <row r="1685" spans="17:17" x14ac:dyDescent="0.3">
      <c r="Q1685" s="40"/>
    </row>
    <row r="1686" spans="17:17" x14ac:dyDescent="0.3">
      <c r="Q1686" s="40"/>
    </row>
    <row r="1687" spans="17:17" x14ac:dyDescent="0.3">
      <c r="Q1687" s="40"/>
    </row>
    <row r="1688" spans="17:17" x14ac:dyDescent="0.3">
      <c r="Q1688" s="40"/>
    </row>
    <row r="1689" spans="17:17" x14ac:dyDescent="0.3">
      <c r="Q1689" s="40"/>
    </row>
    <row r="1690" spans="17:17" x14ac:dyDescent="0.3">
      <c r="Q1690" s="40"/>
    </row>
    <row r="1691" spans="17:17" x14ac:dyDescent="0.3">
      <c r="Q1691" s="40"/>
    </row>
    <row r="1692" spans="17:17" x14ac:dyDescent="0.3">
      <c r="Q1692" s="40"/>
    </row>
    <row r="1693" spans="17:17" x14ac:dyDescent="0.3">
      <c r="Q1693" s="40"/>
    </row>
    <row r="1694" spans="17:17" x14ac:dyDescent="0.3">
      <c r="Q1694" s="40"/>
    </row>
    <row r="1695" spans="17:17" x14ac:dyDescent="0.3">
      <c r="Q1695" s="40"/>
    </row>
    <row r="1696" spans="17:17" x14ac:dyDescent="0.3">
      <c r="Q1696" s="40"/>
    </row>
    <row r="1697" spans="17:17" x14ac:dyDescent="0.3">
      <c r="Q1697" s="40"/>
    </row>
    <row r="1698" spans="17:17" x14ac:dyDescent="0.3">
      <c r="Q1698" s="40"/>
    </row>
    <row r="1699" spans="17:17" x14ac:dyDescent="0.3">
      <c r="Q1699" s="40"/>
    </row>
    <row r="1700" spans="17:17" x14ac:dyDescent="0.3">
      <c r="Q1700" s="40"/>
    </row>
    <row r="1701" spans="17:17" x14ac:dyDescent="0.3">
      <c r="Q1701" s="40"/>
    </row>
    <row r="1702" spans="17:17" x14ac:dyDescent="0.3">
      <c r="Q1702" s="40"/>
    </row>
    <row r="1703" spans="17:17" x14ac:dyDescent="0.3">
      <c r="Q1703" s="40"/>
    </row>
    <row r="1704" spans="17:17" x14ac:dyDescent="0.3">
      <c r="Q1704" s="40"/>
    </row>
    <row r="1705" spans="17:17" x14ac:dyDescent="0.3">
      <c r="Q1705" s="40"/>
    </row>
    <row r="1706" spans="17:17" x14ac:dyDescent="0.3">
      <c r="Q1706" s="40"/>
    </row>
    <row r="1707" spans="17:17" x14ac:dyDescent="0.3">
      <c r="Q1707" s="40"/>
    </row>
    <row r="1708" spans="17:17" x14ac:dyDescent="0.3">
      <c r="Q1708" s="40"/>
    </row>
    <row r="1709" spans="17:17" x14ac:dyDescent="0.3">
      <c r="Q1709" s="40"/>
    </row>
    <row r="1710" spans="17:17" x14ac:dyDescent="0.3">
      <c r="Q1710" s="40"/>
    </row>
    <row r="1711" spans="17:17" x14ac:dyDescent="0.3">
      <c r="Q1711" s="40"/>
    </row>
    <row r="1712" spans="17:17" x14ac:dyDescent="0.3">
      <c r="Q1712" s="40"/>
    </row>
    <row r="1713" spans="17:17" x14ac:dyDescent="0.3">
      <c r="Q1713" s="40"/>
    </row>
    <row r="1714" spans="17:17" x14ac:dyDescent="0.3">
      <c r="Q1714" s="40"/>
    </row>
    <row r="1715" spans="17:17" x14ac:dyDescent="0.3">
      <c r="Q1715" s="40"/>
    </row>
    <row r="1716" spans="17:17" x14ac:dyDescent="0.3">
      <c r="Q1716" s="40"/>
    </row>
    <row r="1717" spans="17:17" x14ac:dyDescent="0.3">
      <c r="Q1717" s="40"/>
    </row>
    <row r="1718" spans="17:17" x14ac:dyDescent="0.3">
      <c r="Q1718" s="40"/>
    </row>
    <row r="1719" spans="17:17" x14ac:dyDescent="0.3">
      <c r="Q1719" s="40"/>
    </row>
    <row r="1720" spans="17:17" x14ac:dyDescent="0.3">
      <c r="Q1720" s="40"/>
    </row>
    <row r="1721" spans="17:17" x14ac:dyDescent="0.3">
      <c r="Q1721" s="40"/>
    </row>
    <row r="1722" spans="17:17" x14ac:dyDescent="0.3">
      <c r="Q1722" s="40"/>
    </row>
    <row r="1723" spans="17:17" x14ac:dyDescent="0.3">
      <c r="Q1723" s="40"/>
    </row>
    <row r="1724" spans="17:17" x14ac:dyDescent="0.3">
      <c r="Q1724" s="40"/>
    </row>
    <row r="1725" spans="17:17" x14ac:dyDescent="0.3">
      <c r="Q1725" s="40"/>
    </row>
    <row r="1726" spans="17:17" x14ac:dyDescent="0.3">
      <c r="Q1726" s="40"/>
    </row>
    <row r="1727" spans="17:17" x14ac:dyDescent="0.3">
      <c r="Q1727" s="40"/>
    </row>
    <row r="1728" spans="17:17" x14ac:dyDescent="0.3">
      <c r="Q1728" s="40"/>
    </row>
    <row r="1729" spans="17:17" x14ac:dyDescent="0.3">
      <c r="Q1729" s="40"/>
    </row>
    <row r="1730" spans="17:17" x14ac:dyDescent="0.3">
      <c r="Q1730" s="40"/>
    </row>
    <row r="1731" spans="17:17" x14ac:dyDescent="0.3">
      <c r="Q1731" s="40"/>
    </row>
    <row r="1732" spans="17:17" x14ac:dyDescent="0.3">
      <c r="Q1732" s="40"/>
    </row>
    <row r="1733" spans="17:17" x14ac:dyDescent="0.3">
      <c r="Q1733" s="40"/>
    </row>
    <row r="1734" spans="17:17" x14ac:dyDescent="0.3">
      <c r="Q1734" s="40"/>
    </row>
    <row r="1735" spans="17:17" x14ac:dyDescent="0.3">
      <c r="Q1735" s="40"/>
    </row>
    <row r="1736" spans="17:17" x14ac:dyDescent="0.3">
      <c r="Q1736" s="40"/>
    </row>
    <row r="1737" spans="17:17" x14ac:dyDescent="0.3">
      <c r="Q1737" s="40"/>
    </row>
    <row r="1738" spans="17:17" x14ac:dyDescent="0.3">
      <c r="Q1738" s="40"/>
    </row>
    <row r="1739" spans="17:17" x14ac:dyDescent="0.3">
      <c r="Q1739" s="40"/>
    </row>
    <row r="1740" spans="17:17" x14ac:dyDescent="0.3">
      <c r="Q1740" s="40"/>
    </row>
    <row r="1741" spans="17:17" x14ac:dyDescent="0.3">
      <c r="Q1741" s="40"/>
    </row>
    <row r="1742" spans="17:17" x14ac:dyDescent="0.3">
      <c r="Q1742" s="40"/>
    </row>
    <row r="1743" spans="17:17" x14ac:dyDescent="0.3">
      <c r="Q1743" s="40"/>
    </row>
    <row r="1744" spans="17:17" x14ac:dyDescent="0.3">
      <c r="Q1744" s="40"/>
    </row>
    <row r="1745" spans="17:17" x14ac:dyDescent="0.3">
      <c r="Q1745" s="40"/>
    </row>
    <row r="1746" spans="17:17" x14ac:dyDescent="0.3">
      <c r="Q1746" s="40"/>
    </row>
    <row r="1747" spans="17:17" x14ac:dyDescent="0.3">
      <c r="Q1747" s="40"/>
    </row>
    <row r="1748" spans="17:17" x14ac:dyDescent="0.3">
      <c r="Q1748" s="40"/>
    </row>
    <row r="1749" spans="17:17" x14ac:dyDescent="0.3">
      <c r="Q1749" s="40"/>
    </row>
    <row r="1750" spans="17:17" x14ac:dyDescent="0.3">
      <c r="Q1750" s="40"/>
    </row>
    <row r="1751" spans="17:17" x14ac:dyDescent="0.3">
      <c r="Q1751" s="40"/>
    </row>
    <row r="1752" spans="17:17" x14ac:dyDescent="0.3">
      <c r="Q1752" s="40"/>
    </row>
    <row r="1753" spans="17:17" x14ac:dyDescent="0.3">
      <c r="Q1753" s="40"/>
    </row>
    <row r="1754" spans="17:17" x14ac:dyDescent="0.3">
      <c r="Q1754" s="40"/>
    </row>
    <row r="1755" spans="17:17" x14ac:dyDescent="0.3">
      <c r="Q1755" s="40"/>
    </row>
    <row r="1756" spans="17:17" x14ac:dyDescent="0.3">
      <c r="Q1756" s="40"/>
    </row>
    <row r="1757" spans="17:17" x14ac:dyDescent="0.3">
      <c r="Q1757" s="40"/>
    </row>
    <row r="1758" spans="17:17" x14ac:dyDescent="0.3">
      <c r="Q1758" s="40"/>
    </row>
    <row r="1759" spans="17:17" x14ac:dyDescent="0.3">
      <c r="Q1759" s="40"/>
    </row>
    <row r="1760" spans="17:17" x14ac:dyDescent="0.3">
      <c r="Q1760" s="40"/>
    </row>
    <row r="1761" spans="17:17" x14ac:dyDescent="0.3">
      <c r="Q1761" s="40"/>
    </row>
    <row r="1762" spans="17:17" x14ac:dyDescent="0.3">
      <c r="Q1762" s="40"/>
    </row>
    <row r="1763" spans="17:17" x14ac:dyDescent="0.3">
      <c r="Q1763" s="40"/>
    </row>
    <row r="1764" spans="17:17" x14ac:dyDescent="0.3">
      <c r="Q1764" s="40"/>
    </row>
    <row r="1765" spans="17:17" x14ac:dyDescent="0.3">
      <c r="Q1765" s="40"/>
    </row>
    <row r="1766" spans="17:17" x14ac:dyDescent="0.3">
      <c r="Q1766" s="40"/>
    </row>
    <row r="1767" spans="17:17" x14ac:dyDescent="0.3">
      <c r="Q1767" s="40"/>
    </row>
    <row r="1768" spans="17:17" x14ac:dyDescent="0.3">
      <c r="Q1768" s="40"/>
    </row>
    <row r="1769" spans="17:17" x14ac:dyDescent="0.3">
      <c r="Q1769" s="40"/>
    </row>
    <row r="1770" spans="17:17" x14ac:dyDescent="0.3">
      <c r="Q1770" s="40"/>
    </row>
    <row r="1771" spans="17:17" x14ac:dyDescent="0.3">
      <c r="Q1771" s="40"/>
    </row>
    <row r="1772" spans="17:17" x14ac:dyDescent="0.3">
      <c r="Q1772" s="40"/>
    </row>
    <row r="1773" spans="17:17" x14ac:dyDescent="0.3">
      <c r="Q1773" s="40"/>
    </row>
    <row r="1774" spans="17:17" x14ac:dyDescent="0.3">
      <c r="Q1774" s="40"/>
    </row>
    <row r="1775" spans="17:17" x14ac:dyDescent="0.3">
      <c r="Q1775" s="40"/>
    </row>
    <row r="1776" spans="17:17" x14ac:dyDescent="0.3">
      <c r="Q1776" s="40"/>
    </row>
    <row r="1777" spans="17:17" x14ac:dyDescent="0.3">
      <c r="Q1777" s="40"/>
    </row>
    <row r="1778" spans="17:17" x14ac:dyDescent="0.3">
      <c r="Q1778" s="40"/>
    </row>
    <row r="1779" spans="17:17" x14ac:dyDescent="0.3">
      <c r="Q1779" s="40"/>
    </row>
    <row r="1780" spans="17:17" x14ac:dyDescent="0.3">
      <c r="Q1780" s="40"/>
    </row>
    <row r="1781" spans="17:17" x14ac:dyDescent="0.3">
      <c r="Q1781" s="40"/>
    </row>
    <row r="1782" spans="17:17" x14ac:dyDescent="0.3">
      <c r="Q1782" s="40"/>
    </row>
    <row r="1783" spans="17:17" x14ac:dyDescent="0.3">
      <c r="Q1783" s="40"/>
    </row>
    <row r="1784" spans="17:17" x14ac:dyDescent="0.3">
      <c r="Q1784" s="40"/>
    </row>
    <row r="1785" spans="17:17" x14ac:dyDescent="0.3">
      <c r="Q1785" s="40"/>
    </row>
    <row r="1786" spans="17:17" x14ac:dyDescent="0.3">
      <c r="Q1786" s="40"/>
    </row>
    <row r="1787" spans="17:17" x14ac:dyDescent="0.3">
      <c r="Q1787" s="40"/>
    </row>
    <row r="1788" spans="17:17" x14ac:dyDescent="0.3">
      <c r="Q1788" s="40"/>
    </row>
    <row r="1789" spans="17:17" x14ac:dyDescent="0.3">
      <c r="Q1789" s="40"/>
    </row>
    <row r="1790" spans="17:17" x14ac:dyDescent="0.3">
      <c r="Q1790" s="40"/>
    </row>
    <row r="1791" spans="17:17" x14ac:dyDescent="0.3">
      <c r="Q1791" s="40"/>
    </row>
    <row r="1792" spans="17:17" x14ac:dyDescent="0.3">
      <c r="Q1792" s="40"/>
    </row>
    <row r="1793" spans="17:17" x14ac:dyDescent="0.3">
      <c r="Q1793" s="40"/>
    </row>
    <row r="1794" spans="17:17" x14ac:dyDescent="0.3">
      <c r="Q1794" s="40"/>
    </row>
    <row r="1795" spans="17:17" x14ac:dyDescent="0.3">
      <c r="Q1795" s="40"/>
    </row>
    <row r="1796" spans="17:17" x14ac:dyDescent="0.3">
      <c r="Q1796" s="40"/>
    </row>
    <row r="1797" spans="17:17" x14ac:dyDescent="0.3">
      <c r="Q1797" s="40"/>
    </row>
    <row r="1798" spans="17:17" x14ac:dyDescent="0.3">
      <c r="Q1798" s="40"/>
    </row>
    <row r="1799" spans="17:17" x14ac:dyDescent="0.3">
      <c r="Q1799" s="40"/>
    </row>
    <row r="1800" spans="17:17" x14ac:dyDescent="0.3">
      <c r="Q1800" s="40"/>
    </row>
    <row r="1801" spans="17:17" x14ac:dyDescent="0.3">
      <c r="Q1801" s="40"/>
    </row>
    <row r="1802" spans="17:17" x14ac:dyDescent="0.3">
      <c r="Q1802" s="40"/>
    </row>
    <row r="1803" spans="17:17" x14ac:dyDescent="0.3">
      <c r="Q1803" s="40"/>
    </row>
    <row r="1804" spans="17:17" x14ac:dyDescent="0.3">
      <c r="Q1804" s="40"/>
    </row>
    <row r="1805" spans="17:17" x14ac:dyDescent="0.3">
      <c r="Q1805" s="40"/>
    </row>
    <row r="1806" spans="17:17" x14ac:dyDescent="0.3">
      <c r="Q1806" s="40"/>
    </row>
    <row r="1807" spans="17:17" x14ac:dyDescent="0.3">
      <c r="Q1807" s="40"/>
    </row>
    <row r="1808" spans="17:17" x14ac:dyDescent="0.3">
      <c r="Q1808" s="40"/>
    </row>
    <row r="1809" spans="17:17" x14ac:dyDescent="0.3">
      <c r="Q1809" s="40"/>
    </row>
    <row r="1810" spans="17:17" x14ac:dyDescent="0.3">
      <c r="Q1810" s="40"/>
    </row>
    <row r="1811" spans="17:17" x14ac:dyDescent="0.3">
      <c r="Q1811" s="40"/>
    </row>
    <row r="1812" spans="17:17" x14ac:dyDescent="0.3">
      <c r="Q1812" s="40"/>
    </row>
    <row r="1813" spans="17:17" x14ac:dyDescent="0.3">
      <c r="Q1813" s="40"/>
    </row>
    <row r="1814" spans="17:17" x14ac:dyDescent="0.3">
      <c r="Q1814" s="40"/>
    </row>
    <row r="1815" spans="17:17" x14ac:dyDescent="0.3">
      <c r="Q1815" s="40"/>
    </row>
    <row r="1816" spans="17:17" x14ac:dyDescent="0.3">
      <c r="Q1816" s="40"/>
    </row>
    <row r="1817" spans="17:17" x14ac:dyDescent="0.3">
      <c r="Q1817" s="40"/>
    </row>
    <row r="1818" spans="17:17" x14ac:dyDescent="0.3">
      <c r="Q1818" s="40"/>
    </row>
    <row r="1819" spans="17:17" x14ac:dyDescent="0.3">
      <c r="Q1819" s="40"/>
    </row>
    <row r="1820" spans="17:17" x14ac:dyDescent="0.3">
      <c r="Q1820" s="40"/>
    </row>
    <row r="1821" spans="17:17" x14ac:dyDescent="0.3">
      <c r="Q1821" s="40"/>
    </row>
    <row r="1822" spans="17:17" x14ac:dyDescent="0.3">
      <c r="Q1822" s="40"/>
    </row>
    <row r="1823" spans="17:17" x14ac:dyDescent="0.3">
      <c r="Q1823" s="40"/>
    </row>
    <row r="1824" spans="17:17" x14ac:dyDescent="0.3">
      <c r="Q1824" s="40"/>
    </row>
    <row r="1825" spans="17:17" x14ac:dyDescent="0.3">
      <c r="Q1825" s="40"/>
    </row>
    <row r="1826" spans="17:17" x14ac:dyDescent="0.3">
      <c r="Q1826" s="40"/>
    </row>
    <row r="1827" spans="17:17" x14ac:dyDescent="0.3">
      <c r="Q1827" s="40"/>
    </row>
    <row r="1828" spans="17:17" x14ac:dyDescent="0.3">
      <c r="Q1828" s="40"/>
    </row>
    <row r="1829" spans="17:17" x14ac:dyDescent="0.3">
      <c r="Q1829" s="40"/>
    </row>
    <row r="1830" spans="17:17" x14ac:dyDescent="0.3">
      <c r="Q1830" s="40"/>
    </row>
    <row r="1831" spans="17:17" x14ac:dyDescent="0.3">
      <c r="Q1831" s="40"/>
    </row>
    <row r="1832" spans="17:17" x14ac:dyDescent="0.3">
      <c r="Q1832" s="40"/>
    </row>
    <row r="1833" spans="17:17" x14ac:dyDescent="0.3">
      <c r="Q1833" s="40"/>
    </row>
    <row r="1834" spans="17:17" x14ac:dyDescent="0.3">
      <c r="Q1834" s="40"/>
    </row>
    <row r="1835" spans="17:17" x14ac:dyDescent="0.3">
      <c r="Q1835" s="40"/>
    </row>
    <row r="1836" spans="17:17" x14ac:dyDescent="0.3">
      <c r="Q1836" s="40"/>
    </row>
    <row r="1837" spans="17:17" x14ac:dyDescent="0.3">
      <c r="Q1837" s="40"/>
    </row>
    <row r="1838" spans="17:17" x14ac:dyDescent="0.3">
      <c r="Q1838" s="40"/>
    </row>
    <row r="1839" spans="17:17" x14ac:dyDescent="0.3">
      <c r="Q1839" s="40"/>
    </row>
    <row r="1840" spans="17:17" x14ac:dyDescent="0.3">
      <c r="Q1840" s="40"/>
    </row>
    <row r="1841" spans="17:17" x14ac:dyDescent="0.3">
      <c r="Q1841" s="40"/>
    </row>
    <row r="1842" spans="17:17" x14ac:dyDescent="0.3">
      <c r="Q1842" s="40"/>
    </row>
    <row r="1843" spans="17:17" x14ac:dyDescent="0.3">
      <c r="Q1843" s="40"/>
    </row>
    <row r="1844" spans="17:17" x14ac:dyDescent="0.3">
      <c r="Q1844" s="40"/>
    </row>
    <row r="1845" spans="17:17" x14ac:dyDescent="0.3">
      <c r="Q1845" s="40"/>
    </row>
    <row r="1846" spans="17:17" x14ac:dyDescent="0.3">
      <c r="Q1846" s="40"/>
    </row>
    <row r="1847" spans="17:17" x14ac:dyDescent="0.3">
      <c r="Q1847" s="40"/>
    </row>
    <row r="1848" spans="17:17" x14ac:dyDescent="0.3">
      <c r="Q1848" s="40"/>
    </row>
    <row r="1849" spans="17:17" x14ac:dyDescent="0.3">
      <c r="Q1849" s="40"/>
    </row>
    <row r="1850" spans="17:17" x14ac:dyDescent="0.3">
      <c r="Q1850" s="40"/>
    </row>
    <row r="1851" spans="17:17" x14ac:dyDescent="0.3">
      <c r="Q1851" s="40"/>
    </row>
    <row r="1852" spans="17:17" x14ac:dyDescent="0.3">
      <c r="Q1852" s="40"/>
    </row>
    <row r="1853" spans="17:17" x14ac:dyDescent="0.3">
      <c r="Q1853" s="40"/>
    </row>
    <row r="1854" spans="17:17" x14ac:dyDescent="0.3">
      <c r="Q1854" s="40"/>
    </row>
    <row r="1855" spans="17:17" x14ac:dyDescent="0.3">
      <c r="Q1855" s="40"/>
    </row>
    <row r="1856" spans="17:17" x14ac:dyDescent="0.3">
      <c r="Q1856" s="40"/>
    </row>
    <row r="1857" spans="17:17" x14ac:dyDescent="0.3">
      <c r="Q1857" s="40"/>
    </row>
    <row r="1858" spans="17:17" x14ac:dyDescent="0.3">
      <c r="Q1858" s="40"/>
    </row>
    <row r="1859" spans="17:17" x14ac:dyDescent="0.3">
      <c r="Q1859" s="40"/>
    </row>
    <row r="1860" spans="17:17" x14ac:dyDescent="0.3">
      <c r="Q1860" s="40"/>
    </row>
    <row r="1861" spans="17:17" x14ac:dyDescent="0.3">
      <c r="Q1861" s="40"/>
    </row>
    <row r="1862" spans="17:17" x14ac:dyDescent="0.3">
      <c r="Q1862" s="40"/>
    </row>
    <row r="1863" spans="17:17" x14ac:dyDescent="0.3">
      <c r="Q1863" s="40"/>
    </row>
    <row r="1864" spans="17:17" x14ac:dyDescent="0.3">
      <c r="Q1864" s="40"/>
    </row>
    <row r="1865" spans="17:17" x14ac:dyDescent="0.3">
      <c r="Q1865" s="40"/>
    </row>
    <row r="1866" spans="17:17" x14ac:dyDescent="0.3">
      <c r="Q1866" s="40"/>
    </row>
    <row r="1867" spans="17:17" x14ac:dyDescent="0.3">
      <c r="Q1867" s="40"/>
    </row>
    <row r="1868" spans="17:17" x14ac:dyDescent="0.3">
      <c r="Q1868" s="40"/>
    </row>
    <row r="1869" spans="17:17" x14ac:dyDescent="0.3">
      <c r="Q1869" s="40"/>
    </row>
    <row r="1870" spans="17:17" x14ac:dyDescent="0.3">
      <c r="Q1870" s="40"/>
    </row>
    <row r="1871" spans="17:17" x14ac:dyDescent="0.3">
      <c r="Q1871" s="40"/>
    </row>
    <row r="1872" spans="17:17" x14ac:dyDescent="0.3">
      <c r="Q1872" s="40"/>
    </row>
    <row r="1873" spans="17:17" x14ac:dyDescent="0.3">
      <c r="Q1873" s="40"/>
    </row>
    <row r="1874" spans="17:17" x14ac:dyDescent="0.3">
      <c r="Q1874" s="40"/>
    </row>
    <row r="1875" spans="17:17" x14ac:dyDescent="0.3">
      <c r="Q1875" s="40"/>
    </row>
    <row r="1876" spans="17:17" x14ac:dyDescent="0.3">
      <c r="Q1876" s="40"/>
    </row>
    <row r="1877" spans="17:17" x14ac:dyDescent="0.3">
      <c r="Q1877" s="40"/>
    </row>
    <row r="1878" spans="17:17" x14ac:dyDescent="0.3">
      <c r="Q1878" s="40"/>
    </row>
    <row r="1879" spans="17:17" x14ac:dyDescent="0.3">
      <c r="Q1879" s="40"/>
    </row>
    <row r="1880" spans="17:17" x14ac:dyDescent="0.3">
      <c r="Q1880" s="40"/>
    </row>
    <row r="1881" spans="17:17" x14ac:dyDescent="0.3">
      <c r="Q1881" s="40"/>
    </row>
    <row r="1882" spans="17:17" x14ac:dyDescent="0.3">
      <c r="Q1882" s="40"/>
    </row>
    <row r="1883" spans="17:17" x14ac:dyDescent="0.3">
      <c r="Q1883" s="40"/>
    </row>
    <row r="1884" spans="17:17" x14ac:dyDescent="0.3">
      <c r="Q1884" s="40"/>
    </row>
    <row r="1885" spans="17:17" x14ac:dyDescent="0.3">
      <c r="Q1885" s="40"/>
    </row>
    <row r="1886" spans="17:17" x14ac:dyDescent="0.3">
      <c r="Q1886" s="40"/>
    </row>
    <row r="1887" spans="17:17" x14ac:dyDescent="0.3">
      <c r="Q1887" s="40"/>
    </row>
    <row r="1888" spans="17:17" x14ac:dyDescent="0.3">
      <c r="Q1888" s="40"/>
    </row>
    <row r="1889" spans="17:17" x14ac:dyDescent="0.3">
      <c r="Q1889" s="40"/>
    </row>
    <row r="1890" spans="17:17" x14ac:dyDescent="0.3">
      <c r="Q1890" s="40"/>
    </row>
    <row r="1891" spans="17:17" x14ac:dyDescent="0.3">
      <c r="Q1891" s="40"/>
    </row>
    <row r="1892" spans="17:17" x14ac:dyDescent="0.3">
      <c r="Q1892" s="40"/>
    </row>
    <row r="1893" spans="17:17" x14ac:dyDescent="0.3">
      <c r="Q1893" s="40"/>
    </row>
    <row r="1894" spans="17:17" x14ac:dyDescent="0.3">
      <c r="Q1894" s="40"/>
    </row>
    <row r="1895" spans="17:17" x14ac:dyDescent="0.3">
      <c r="Q1895" s="40"/>
    </row>
    <row r="1896" spans="17:17" x14ac:dyDescent="0.3">
      <c r="Q1896" s="40"/>
    </row>
    <row r="1897" spans="17:17" x14ac:dyDescent="0.3">
      <c r="Q1897" s="40"/>
    </row>
    <row r="1898" spans="17:17" x14ac:dyDescent="0.3">
      <c r="Q1898" s="40"/>
    </row>
    <row r="1899" spans="17:17" x14ac:dyDescent="0.3">
      <c r="Q1899" s="40"/>
    </row>
    <row r="1900" spans="17:17" x14ac:dyDescent="0.3">
      <c r="Q1900" s="40"/>
    </row>
    <row r="1901" spans="17:17" x14ac:dyDescent="0.3">
      <c r="Q1901" s="40"/>
    </row>
    <row r="1902" spans="17:17" x14ac:dyDescent="0.3">
      <c r="Q1902" s="40"/>
    </row>
    <row r="1903" spans="17:17" x14ac:dyDescent="0.3">
      <c r="Q1903" s="40"/>
    </row>
    <row r="1904" spans="17:17" x14ac:dyDescent="0.3">
      <c r="Q1904" s="40"/>
    </row>
    <row r="1905" spans="17:17" x14ac:dyDescent="0.3">
      <c r="Q1905" s="40"/>
    </row>
    <row r="1906" spans="17:17" x14ac:dyDescent="0.3">
      <c r="Q1906" s="40"/>
    </row>
    <row r="1907" spans="17:17" x14ac:dyDescent="0.3">
      <c r="Q1907" s="40"/>
    </row>
    <row r="1908" spans="17:17" x14ac:dyDescent="0.3">
      <c r="Q1908" s="40"/>
    </row>
    <row r="1909" spans="17:17" x14ac:dyDescent="0.3">
      <c r="Q1909" s="40"/>
    </row>
    <row r="1910" spans="17:17" x14ac:dyDescent="0.3">
      <c r="Q1910" s="40"/>
    </row>
    <row r="1911" spans="17:17" x14ac:dyDescent="0.3">
      <c r="Q1911" s="40"/>
    </row>
    <row r="1912" spans="17:17" x14ac:dyDescent="0.3">
      <c r="Q1912" s="40"/>
    </row>
    <row r="1913" spans="17:17" x14ac:dyDescent="0.3">
      <c r="Q1913" s="40"/>
    </row>
    <row r="1914" spans="17:17" x14ac:dyDescent="0.3">
      <c r="Q1914" s="40"/>
    </row>
    <row r="1915" spans="17:17" x14ac:dyDescent="0.3">
      <c r="Q1915" s="40"/>
    </row>
    <row r="1916" spans="17:17" x14ac:dyDescent="0.3">
      <c r="Q1916" s="40"/>
    </row>
    <row r="1917" spans="17:17" x14ac:dyDescent="0.3">
      <c r="Q1917" s="40"/>
    </row>
    <row r="1918" spans="17:17" x14ac:dyDescent="0.3">
      <c r="Q1918" s="40"/>
    </row>
    <row r="1919" spans="17:17" x14ac:dyDescent="0.3">
      <c r="Q1919" s="40"/>
    </row>
    <row r="1920" spans="17:17" x14ac:dyDescent="0.3">
      <c r="Q1920" s="40"/>
    </row>
    <row r="1921" spans="17:17" x14ac:dyDescent="0.3">
      <c r="Q1921" s="40"/>
    </row>
    <row r="1922" spans="17:17" x14ac:dyDescent="0.3">
      <c r="Q1922" s="40"/>
    </row>
    <row r="1923" spans="17:17" x14ac:dyDescent="0.3">
      <c r="Q1923" s="40"/>
    </row>
    <row r="1924" spans="17:17" x14ac:dyDescent="0.3">
      <c r="Q1924" s="40"/>
    </row>
    <row r="1925" spans="17:17" x14ac:dyDescent="0.3">
      <c r="Q1925" s="40"/>
    </row>
    <row r="1926" spans="17:17" x14ac:dyDescent="0.3">
      <c r="Q1926" s="40"/>
    </row>
    <row r="1927" spans="17:17" x14ac:dyDescent="0.3">
      <c r="Q1927" s="40"/>
    </row>
    <row r="1928" spans="17:17" x14ac:dyDescent="0.3">
      <c r="Q1928" s="40"/>
    </row>
    <row r="1929" spans="17:17" x14ac:dyDescent="0.3">
      <c r="Q1929" s="40"/>
    </row>
    <row r="1930" spans="17:17" x14ac:dyDescent="0.3">
      <c r="Q1930" s="40"/>
    </row>
    <row r="1931" spans="17:17" x14ac:dyDescent="0.3">
      <c r="Q1931" s="40"/>
    </row>
    <row r="1932" spans="17:17" x14ac:dyDescent="0.3">
      <c r="Q1932" s="40"/>
    </row>
    <row r="1933" spans="17:17" x14ac:dyDescent="0.3">
      <c r="Q1933" s="40"/>
    </row>
    <row r="1934" spans="17:17" x14ac:dyDescent="0.3">
      <c r="Q1934" s="40"/>
    </row>
    <row r="1935" spans="17:17" x14ac:dyDescent="0.3">
      <c r="Q1935" s="40"/>
    </row>
    <row r="1936" spans="17:17" x14ac:dyDescent="0.3">
      <c r="Q1936" s="40"/>
    </row>
    <row r="1937" spans="17:17" x14ac:dyDescent="0.3">
      <c r="Q1937" s="40"/>
    </row>
    <row r="1938" spans="17:17" x14ac:dyDescent="0.3">
      <c r="Q1938" s="40"/>
    </row>
    <row r="1939" spans="17:17" x14ac:dyDescent="0.3">
      <c r="Q1939" s="40"/>
    </row>
    <row r="1940" spans="17:17" x14ac:dyDescent="0.3">
      <c r="Q1940" s="40"/>
    </row>
    <row r="1941" spans="17:17" x14ac:dyDescent="0.3">
      <c r="Q1941" s="40"/>
    </row>
    <row r="1942" spans="17:17" x14ac:dyDescent="0.3">
      <c r="Q1942" s="40"/>
    </row>
    <row r="1943" spans="17:17" x14ac:dyDescent="0.3">
      <c r="Q1943" s="40"/>
    </row>
    <row r="1944" spans="17:17" x14ac:dyDescent="0.3">
      <c r="Q1944" s="40"/>
    </row>
    <row r="1945" spans="17:17" x14ac:dyDescent="0.3">
      <c r="Q1945" s="40"/>
    </row>
    <row r="1946" spans="17:17" x14ac:dyDescent="0.3">
      <c r="Q1946" s="40"/>
    </row>
    <row r="1947" spans="17:17" x14ac:dyDescent="0.3">
      <c r="Q1947" s="40"/>
    </row>
    <row r="1948" spans="17:17" x14ac:dyDescent="0.3">
      <c r="Q1948" s="40"/>
    </row>
    <row r="1949" spans="17:17" x14ac:dyDescent="0.3">
      <c r="Q1949" s="40"/>
    </row>
    <row r="1950" spans="17:17" x14ac:dyDescent="0.3">
      <c r="Q1950" s="40"/>
    </row>
    <row r="1951" spans="17:17" x14ac:dyDescent="0.3">
      <c r="Q1951" s="40"/>
    </row>
    <row r="1952" spans="17:17" x14ac:dyDescent="0.3">
      <c r="Q1952" s="40"/>
    </row>
    <row r="1953" spans="17:17" x14ac:dyDescent="0.3">
      <c r="Q1953" s="40"/>
    </row>
    <row r="1954" spans="17:17" x14ac:dyDescent="0.3">
      <c r="Q1954" s="40"/>
    </row>
    <row r="1955" spans="17:17" x14ac:dyDescent="0.3">
      <c r="Q1955" s="40"/>
    </row>
    <row r="1956" spans="17:17" x14ac:dyDescent="0.3">
      <c r="Q1956" s="40"/>
    </row>
    <row r="1957" spans="17:17" x14ac:dyDescent="0.3">
      <c r="Q1957" s="40"/>
    </row>
    <row r="1958" spans="17:17" x14ac:dyDescent="0.3">
      <c r="Q1958" s="40"/>
    </row>
    <row r="1959" spans="17:17" x14ac:dyDescent="0.3">
      <c r="Q1959" s="40"/>
    </row>
    <row r="1960" spans="17:17" x14ac:dyDescent="0.3">
      <c r="Q1960" s="40"/>
    </row>
    <row r="1961" spans="17:17" x14ac:dyDescent="0.3">
      <c r="Q1961" s="40"/>
    </row>
    <row r="1962" spans="17:17" x14ac:dyDescent="0.3">
      <c r="Q1962" s="40"/>
    </row>
    <row r="1963" spans="17:17" x14ac:dyDescent="0.3">
      <c r="Q1963" s="40"/>
    </row>
    <row r="1964" spans="17:17" x14ac:dyDescent="0.3">
      <c r="Q1964" s="40"/>
    </row>
    <row r="1965" spans="17:17" x14ac:dyDescent="0.3">
      <c r="Q1965" s="40"/>
    </row>
    <row r="1966" spans="17:17" x14ac:dyDescent="0.3">
      <c r="Q1966" s="40"/>
    </row>
    <row r="1967" spans="17:17" x14ac:dyDescent="0.3">
      <c r="Q1967" s="40"/>
    </row>
    <row r="1968" spans="17:17" x14ac:dyDescent="0.3">
      <c r="Q1968" s="40"/>
    </row>
    <row r="1969" spans="17:17" x14ac:dyDescent="0.3">
      <c r="Q1969" s="40"/>
    </row>
    <row r="1970" spans="17:17" x14ac:dyDescent="0.3">
      <c r="Q1970" s="40"/>
    </row>
    <row r="1971" spans="17:17" x14ac:dyDescent="0.3">
      <c r="Q1971" s="40"/>
    </row>
    <row r="1972" spans="17:17" x14ac:dyDescent="0.3">
      <c r="Q1972" s="40"/>
    </row>
    <row r="1973" spans="17:17" x14ac:dyDescent="0.3">
      <c r="Q1973" s="40"/>
    </row>
    <row r="1974" spans="17:17" x14ac:dyDescent="0.3">
      <c r="Q1974" s="40"/>
    </row>
    <row r="1975" spans="17:17" x14ac:dyDescent="0.3">
      <c r="Q1975" s="40"/>
    </row>
    <row r="1976" spans="17:17" x14ac:dyDescent="0.3">
      <c r="Q1976" s="40"/>
    </row>
    <row r="1977" spans="17:17" x14ac:dyDescent="0.3">
      <c r="Q1977" s="40"/>
    </row>
    <row r="1978" spans="17:17" x14ac:dyDescent="0.3">
      <c r="Q1978" s="40"/>
    </row>
    <row r="1979" spans="17:17" x14ac:dyDescent="0.3">
      <c r="Q1979" s="40"/>
    </row>
    <row r="1980" spans="17:17" x14ac:dyDescent="0.3">
      <c r="Q1980" s="40"/>
    </row>
    <row r="1981" spans="17:17" x14ac:dyDescent="0.3">
      <c r="Q1981" s="40"/>
    </row>
    <row r="1982" spans="17:17" x14ac:dyDescent="0.3">
      <c r="Q1982" s="40"/>
    </row>
    <row r="1983" spans="17:17" x14ac:dyDescent="0.3">
      <c r="Q1983" s="40"/>
    </row>
    <row r="1984" spans="17:17" x14ac:dyDescent="0.3">
      <c r="Q1984" s="40"/>
    </row>
    <row r="1985" spans="17:17" x14ac:dyDescent="0.3">
      <c r="Q1985" s="40"/>
    </row>
    <row r="1986" spans="17:17" x14ac:dyDescent="0.3">
      <c r="Q1986" s="40"/>
    </row>
    <row r="1987" spans="17:17" x14ac:dyDescent="0.3">
      <c r="Q1987" s="40"/>
    </row>
    <row r="1988" spans="17:17" x14ac:dyDescent="0.3">
      <c r="Q1988" s="40"/>
    </row>
    <row r="1989" spans="17:17" x14ac:dyDescent="0.3">
      <c r="Q1989" s="40"/>
    </row>
    <row r="1990" spans="17:17" x14ac:dyDescent="0.3">
      <c r="Q1990" s="40"/>
    </row>
    <row r="1991" spans="17:17" x14ac:dyDescent="0.3">
      <c r="Q1991" s="40"/>
    </row>
    <row r="1992" spans="17:17" x14ac:dyDescent="0.3">
      <c r="Q1992" s="40"/>
    </row>
    <row r="1993" spans="17:17" x14ac:dyDescent="0.3">
      <c r="Q1993" s="40"/>
    </row>
    <row r="1994" spans="17:17" x14ac:dyDescent="0.3">
      <c r="Q1994" s="40"/>
    </row>
    <row r="1995" spans="17:17" x14ac:dyDescent="0.3">
      <c r="Q1995" s="40"/>
    </row>
    <row r="1996" spans="17:17" x14ac:dyDescent="0.3">
      <c r="Q1996" s="40"/>
    </row>
    <row r="1997" spans="17:17" x14ac:dyDescent="0.3">
      <c r="Q1997" s="40"/>
    </row>
    <row r="1998" spans="17:17" x14ac:dyDescent="0.3">
      <c r="Q1998" s="40"/>
    </row>
    <row r="1999" spans="17:17" x14ac:dyDescent="0.3">
      <c r="Q1999" s="40"/>
    </row>
    <row r="2000" spans="17:17" x14ac:dyDescent="0.3">
      <c r="Q2000" s="40"/>
    </row>
    <row r="2001" spans="17:17" x14ac:dyDescent="0.3">
      <c r="Q2001" s="40"/>
    </row>
    <row r="2002" spans="17:17" x14ac:dyDescent="0.3">
      <c r="Q2002" s="40"/>
    </row>
    <row r="2003" spans="17:17" x14ac:dyDescent="0.3">
      <c r="Q2003" s="40"/>
    </row>
    <row r="2004" spans="17:17" x14ac:dyDescent="0.3">
      <c r="Q2004" s="40"/>
    </row>
    <row r="2005" spans="17:17" x14ac:dyDescent="0.3">
      <c r="Q2005" s="40"/>
    </row>
    <row r="2006" spans="17:17" x14ac:dyDescent="0.3">
      <c r="Q2006" s="40"/>
    </row>
    <row r="2007" spans="17:17" x14ac:dyDescent="0.3">
      <c r="Q2007" s="40"/>
    </row>
    <row r="2008" spans="17:17" x14ac:dyDescent="0.3">
      <c r="Q2008" s="40"/>
    </row>
    <row r="2009" spans="17:17" x14ac:dyDescent="0.3">
      <c r="Q2009" s="40"/>
    </row>
    <row r="2010" spans="17:17" x14ac:dyDescent="0.3">
      <c r="Q2010" s="40"/>
    </row>
    <row r="2011" spans="17:17" x14ac:dyDescent="0.3">
      <c r="Q2011" s="40"/>
    </row>
    <row r="2012" spans="17:17" x14ac:dyDescent="0.3">
      <c r="Q2012" s="40"/>
    </row>
    <row r="2013" spans="17:17" x14ac:dyDescent="0.3">
      <c r="Q2013" s="40"/>
    </row>
    <row r="2014" spans="17:17" x14ac:dyDescent="0.3">
      <c r="Q2014" s="40"/>
    </row>
    <row r="2015" spans="17:17" x14ac:dyDescent="0.3">
      <c r="Q2015" s="40"/>
    </row>
    <row r="2016" spans="17:17" x14ac:dyDescent="0.3">
      <c r="Q2016" s="40"/>
    </row>
    <row r="2017" spans="17:17" x14ac:dyDescent="0.3">
      <c r="Q2017" s="40"/>
    </row>
    <row r="2018" spans="17:17" x14ac:dyDescent="0.3">
      <c r="Q2018" s="40"/>
    </row>
    <row r="2019" spans="17:17" x14ac:dyDescent="0.3">
      <c r="Q2019" s="40"/>
    </row>
    <row r="2020" spans="17:17" x14ac:dyDescent="0.3">
      <c r="Q2020" s="40"/>
    </row>
    <row r="2021" spans="17:17" x14ac:dyDescent="0.3">
      <c r="Q2021" s="40"/>
    </row>
    <row r="2022" spans="17:17" x14ac:dyDescent="0.3">
      <c r="Q2022" s="40"/>
    </row>
    <row r="2023" spans="17:17" x14ac:dyDescent="0.3">
      <c r="Q2023" s="40"/>
    </row>
    <row r="2024" spans="17:17" x14ac:dyDescent="0.3">
      <c r="Q2024" s="40"/>
    </row>
    <row r="2025" spans="17:17" x14ac:dyDescent="0.3">
      <c r="Q2025" s="40"/>
    </row>
    <row r="2026" spans="17:17" x14ac:dyDescent="0.3">
      <c r="Q2026" s="40"/>
    </row>
    <row r="2027" spans="17:17" x14ac:dyDescent="0.3">
      <c r="Q2027" s="40"/>
    </row>
    <row r="2028" spans="17:17" x14ac:dyDescent="0.3">
      <c r="Q2028" s="40"/>
    </row>
    <row r="2029" spans="17:17" x14ac:dyDescent="0.3">
      <c r="Q2029" s="40"/>
    </row>
    <row r="2030" spans="17:17" x14ac:dyDescent="0.3">
      <c r="Q2030" s="40"/>
    </row>
    <row r="2031" spans="17:17" x14ac:dyDescent="0.3">
      <c r="Q2031" s="40"/>
    </row>
    <row r="2032" spans="17:17" x14ac:dyDescent="0.3">
      <c r="Q2032" s="40"/>
    </row>
    <row r="2033" spans="17:17" x14ac:dyDescent="0.3">
      <c r="Q2033" s="40"/>
    </row>
    <row r="2034" spans="17:17" x14ac:dyDescent="0.3">
      <c r="Q2034" s="40"/>
    </row>
    <row r="2035" spans="17:17" x14ac:dyDescent="0.3">
      <c r="Q2035" s="40"/>
    </row>
    <row r="2036" spans="17:17" x14ac:dyDescent="0.3">
      <c r="Q2036" s="40"/>
    </row>
    <row r="2037" spans="17:17" x14ac:dyDescent="0.3">
      <c r="Q2037" s="40"/>
    </row>
    <row r="2038" spans="17:17" x14ac:dyDescent="0.3">
      <c r="Q2038" s="40"/>
    </row>
    <row r="2039" spans="17:17" x14ac:dyDescent="0.3">
      <c r="Q2039" s="40"/>
    </row>
    <row r="2040" spans="17:17" x14ac:dyDescent="0.3">
      <c r="Q2040" s="40"/>
    </row>
    <row r="2041" spans="17:17" x14ac:dyDescent="0.3">
      <c r="Q2041" s="40"/>
    </row>
    <row r="2042" spans="17:17" x14ac:dyDescent="0.3">
      <c r="Q2042" s="40"/>
    </row>
    <row r="2043" spans="17:17" x14ac:dyDescent="0.3">
      <c r="Q2043" s="40"/>
    </row>
    <row r="2044" spans="17:17" x14ac:dyDescent="0.3">
      <c r="Q2044" s="40"/>
    </row>
    <row r="2045" spans="17:17" x14ac:dyDescent="0.3">
      <c r="Q2045" s="40"/>
    </row>
    <row r="2046" spans="17:17" x14ac:dyDescent="0.3">
      <c r="Q2046" s="40"/>
    </row>
    <row r="2047" spans="17:17" x14ac:dyDescent="0.3">
      <c r="Q2047" s="40"/>
    </row>
    <row r="2048" spans="17:17" x14ac:dyDescent="0.3">
      <c r="Q2048" s="40"/>
    </row>
    <row r="2049" spans="17:17" x14ac:dyDescent="0.3">
      <c r="Q2049" s="40"/>
    </row>
    <row r="2050" spans="17:17" x14ac:dyDescent="0.3">
      <c r="Q2050" s="40"/>
    </row>
    <row r="2051" spans="17:17" x14ac:dyDescent="0.3">
      <c r="Q2051" s="40"/>
    </row>
    <row r="2052" spans="17:17" x14ac:dyDescent="0.3">
      <c r="Q2052" s="40"/>
    </row>
    <row r="2053" spans="17:17" x14ac:dyDescent="0.3">
      <c r="Q2053" s="40"/>
    </row>
    <row r="2054" spans="17:17" x14ac:dyDescent="0.3">
      <c r="Q2054" s="40"/>
    </row>
    <row r="2055" spans="17:17" x14ac:dyDescent="0.3">
      <c r="Q2055" s="40"/>
    </row>
    <row r="2056" spans="17:17" x14ac:dyDescent="0.3">
      <c r="Q2056" s="40"/>
    </row>
    <row r="2057" spans="17:17" x14ac:dyDescent="0.3">
      <c r="Q2057" s="40"/>
    </row>
    <row r="2058" spans="17:17" x14ac:dyDescent="0.3">
      <c r="Q2058" s="40"/>
    </row>
    <row r="2059" spans="17:17" x14ac:dyDescent="0.3">
      <c r="Q2059" s="40"/>
    </row>
    <row r="2060" spans="17:17" x14ac:dyDescent="0.3">
      <c r="Q2060" s="40"/>
    </row>
    <row r="2061" spans="17:17" x14ac:dyDescent="0.3">
      <c r="Q2061" s="40"/>
    </row>
    <row r="2062" spans="17:17" x14ac:dyDescent="0.3">
      <c r="Q2062" s="40"/>
    </row>
    <row r="2063" spans="17:17" x14ac:dyDescent="0.3">
      <c r="Q2063" s="40"/>
    </row>
    <row r="2064" spans="17:17" x14ac:dyDescent="0.3">
      <c r="Q2064" s="40"/>
    </row>
    <row r="2065" spans="17:17" x14ac:dyDescent="0.3">
      <c r="Q2065" s="40"/>
    </row>
    <row r="2066" spans="17:17" x14ac:dyDescent="0.3">
      <c r="Q2066" s="40"/>
    </row>
    <row r="2067" spans="17:17" x14ac:dyDescent="0.3">
      <c r="Q2067" s="40"/>
    </row>
    <row r="2068" spans="17:17" x14ac:dyDescent="0.3">
      <c r="Q2068" s="40"/>
    </row>
    <row r="2069" spans="17:17" x14ac:dyDescent="0.3">
      <c r="Q2069" s="40"/>
    </row>
    <row r="2070" spans="17:17" x14ac:dyDescent="0.3">
      <c r="Q2070" s="40"/>
    </row>
    <row r="2071" spans="17:17" x14ac:dyDescent="0.3">
      <c r="Q2071" s="40"/>
    </row>
    <row r="2072" spans="17:17" x14ac:dyDescent="0.3">
      <c r="Q2072" s="40"/>
    </row>
    <row r="2073" spans="17:17" x14ac:dyDescent="0.3">
      <c r="Q2073" s="40"/>
    </row>
    <row r="2074" spans="17:17" x14ac:dyDescent="0.3">
      <c r="Q2074" s="40"/>
    </row>
    <row r="2075" spans="17:17" x14ac:dyDescent="0.3">
      <c r="Q2075" s="40"/>
    </row>
    <row r="2076" spans="17:17" x14ac:dyDescent="0.3">
      <c r="Q2076" s="40"/>
    </row>
    <row r="2077" spans="17:17" x14ac:dyDescent="0.3">
      <c r="Q2077" s="40"/>
    </row>
    <row r="2078" spans="17:17" x14ac:dyDescent="0.3">
      <c r="Q2078" s="40"/>
    </row>
    <row r="2079" spans="17:17" x14ac:dyDescent="0.3">
      <c r="Q2079" s="40"/>
    </row>
    <row r="2080" spans="17:17" x14ac:dyDescent="0.3">
      <c r="Q2080" s="40"/>
    </row>
    <row r="2081" spans="17:17" x14ac:dyDescent="0.3">
      <c r="Q2081" s="40"/>
    </row>
    <row r="2082" spans="17:17" x14ac:dyDescent="0.3">
      <c r="Q2082" s="40"/>
    </row>
    <row r="2083" spans="17:17" x14ac:dyDescent="0.3">
      <c r="Q2083" s="40"/>
    </row>
    <row r="2084" spans="17:17" x14ac:dyDescent="0.3">
      <c r="Q2084" s="40"/>
    </row>
    <row r="2085" spans="17:17" x14ac:dyDescent="0.3">
      <c r="Q2085" s="40"/>
    </row>
    <row r="2086" spans="17:17" x14ac:dyDescent="0.3">
      <c r="Q2086" s="40"/>
    </row>
    <row r="2087" spans="17:17" x14ac:dyDescent="0.3">
      <c r="Q2087" s="40"/>
    </row>
    <row r="2088" spans="17:17" x14ac:dyDescent="0.3">
      <c r="Q2088" s="40"/>
    </row>
    <row r="2089" spans="17:17" x14ac:dyDescent="0.3">
      <c r="Q2089" s="40"/>
    </row>
    <row r="2090" spans="17:17" x14ac:dyDescent="0.3">
      <c r="Q2090" s="40"/>
    </row>
    <row r="2091" spans="17:17" x14ac:dyDescent="0.3">
      <c r="Q2091" s="40"/>
    </row>
    <row r="2092" spans="17:17" x14ac:dyDescent="0.3">
      <c r="Q2092" s="40"/>
    </row>
    <row r="2093" spans="17:17" x14ac:dyDescent="0.3">
      <c r="Q2093" s="40"/>
    </row>
    <row r="2094" spans="17:17" x14ac:dyDescent="0.3">
      <c r="Q2094" s="40"/>
    </row>
    <row r="2095" spans="17:17" x14ac:dyDescent="0.3">
      <c r="Q2095" s="40"/>
    </row>
    <row r="2096" spans="17:17" x14ac:dyDescent="0.3">
      <c r="Q2096" s="40"/>
    </row>
    <row r="2097" spans="17:17" x14ac:dyDescent="0.3">
      <c r="Q2097" s="40"/>
    </row>
    <row r="2098" spans="17:17" x14ac:dyDescent="0.3">
      <c r="Q2098" s="40"/>
    </row>
    <row r="2099" spans="17:17" x14ac:dyDescent="0.3">
      <c r="Q2099" s="40"/>
    </row>
    <row r="2100" spans="17:17" x14ac:dyDescent="0.3">
      <c r="Q2100" s="40"/>
    </row>
    <row r="2101" spans="17:17" x14ac:dyDescent="0.3">
      <c r="Q2101" s="40"/>
    </row>
    <row r="2102" spans="17:17" x14ac:dyDescent="0.3">
      <c r="Q2102" s="40"/>
    </row>
    <row r="2103" spans="17:17" x14ac:dyDescent="0.3">
      <c r="Q2103" s="40"/>
    </row>
    <row r="2104" spans="17:17" x14ac:dyDescent="0.3">
      <c r="Q2104" s="40"/>
    </row>
    <row r="2105" spans="17:17" x14ac:dyDescent="0.3">
      <c r="Q2105" s="40"/>
    </row>
    <row r="2106" spans="17:17" x14ac:dyDescent="0.3">
      <c r="Q2106" s="40"/>
    </row>
    <row r="2107" spans="17:17" x14ac:dyDescent="0.3">
      <c r="Q2107" s="40"/>
    </row>
    <row r="2108" spans="17:17" x14ac:dyDescent="0.3">
      <c r="Q2108" s="40"/>
    </row>
    <row r="2109" spans="17:17" x14ac:dyDescent="0.3">
      <c r="Q2109" s="40"/>
    </row>
    <row r="2110" spans="17:17" x14ac:dyDescent="0.3">
      <c r="Q2110" s="40"/>
    </row>
    <row r="2111" spans="17:17" x14ac:dyDescent="0.3">
      <c r="Q2111" s="40"/>
    </row>
    <row r="2112" spans="17:17" x14ac:dyDescent="0.3">
      <c r="Q2112" s="40"/>
    </row>
    <row r="2113" spans="17:17" x14ac:dyDescent="0.3">
      <c r="Q2113" s="40"/>
    </row>
    <row r="2114" spans="17:17" x14ac:dyDescent="0.3">
      <c r="Q2114" s="40"/>
    </row>
    <row r="2115" spans="17:17" x14ac:dyDescent="0.3">
      <c r="Q2115" s="40"/>
    </row>
    <row r="2116" spans="17:17" x14ac:dyDescent="0.3">
      <c r="Q2116" s="40"/>
    </row>
    <row r="2117" spans="17:17" x14ac:dyDescent="0.3">
      <c r="Q2117" s="40"/>
    </row>
    <row r="2118" spans="17:17" x14ac:dyDescent="0.3">
      <c r="Q2118" s="40"/>
    </row>
    <row r="2119" spans="17:17" x14ac:dyDescent="0.3">
      <c r="Q2119" s="40"/>
    </row>
    <row r="2120" spans="17:17" x14ac:dyDescent="0.3">
      <c r="Q2120" s="40"/>
    </row>
    <row r="2121" spans="17:17" x14ac:dyDescent="0.3">
      <c r="Q2121" s="40"/>
    </row>
    <row r="2122" spans="17:17" x14ac:dyDescent="0.3">
      <c r="Q2122" s="40"/>
    </row>
    <row r="2123" spans="17:17" x14ac:dyDescent="0.3">
      <c r="Q2123" s="40"/>
    </row>
    <row r="2124" spans="17:17" x14ac:dyDescent="0.3">
      <c r="Q2124" s="40"/>
    </row>
    <row r="2125" spans="17:17" x14ac:dyDescent="0.3">
      <c r="Q2125" s="40"/>
    </row>
    <row r="2126" spans="17:17" x14ac:dyDescent="0.3">
      <c r="Q2126" s="40"/>
    </row>
    <row r="2127" spans="17:17" x14ac:dyDescent="0.3">
      <c r="Q2127" s="40"/>
    </row>
    <row r="2128" spans="17:17" x14ac:dyDescent="0.3">
      <c r="Q2128" s="40"/>
    </row>
    <row r="2129" spans="17:17" x14ac:dyDescent="0.3">
      <c r="Q2129" s="40"/>
    </row>
    <row r="2130" spans="17:17" x14ac:dyDescent="0.3">
      <c r="Q2130" s="40"/>
    </row>
    <row r="2131" spans="17:17" x14ac:dyDescent="0.3">
      <c r="Q2131" s="40"/>
    </row>
    <row r="2132" spans="17:17" x14ac:dyDescent="0.3">
      <c r="Q2132" s="40"/>
    </row>
    <row r="2133" spans="17:17" x14ac:dyDescent="0.3">
      <c r="Q2133" s="40"/>
    </row>
    <row r="2134" spans="17:17" x14ac:dyDescent="0.3">
      <c r="Q2134" s="40"/>
    </row>
    <row r="2135" spans="17:17" x14ac:dyDescent="0.3">
      <c r="Q2135" s="40"/>
    </row>
    <row r="2136" spans="17:17" x14ac:dyDescent="0.3">
      <c r="Q2136" s="40"/>
    </row>
    <row r="2137" spans="17:17" x14ac:dyDescent="0.3">
      <c r="Q2137" s="40"/>
    </row>
    <row r="2138" spans="17:17" x14ac:dyDescent="0.3">
      <c r="Q2138" s="40"/>
    </row>
    <row r="2139" spans="17:17" x14ac:dyDescent="0.3">
      <c r="Q2139" s="40"/>
    </row>
    <row r="2140" spans="17:17" x14ac:dyDescent="0.3">
      <c r="Q2140" s="40"/>
    </row>
    <row r="2141" spans="17:17" x14ac:dyDescent="0.3">
      <c r="Q2141" s="40"/>
    </row>
    <row r="2142" spans="17:17" x14ac:dyDescent="0.3">
      <c r="Q2142" s="40"/>
    </row>
    <row r="2143" spans="17:17" x14ac:dyDescent="0.3">
      <c r="Q2143" s="40"/>
    </row>
    <row r="2144" spans="17:17" x14ac:dyDescent="0.3">
      <c r="Q2144" s="40"/>
    </row>
    <row r="2145" spans="17:17" x14ac:dyDescent="0.3">
      <c r="Q2145" s="40"/>
    </row>
    <row r="2146" spans="17:17" x14ac:dyDescent="0.3">
      <c r="Q2146" s="40"/>
    </row>
    <row r="2147" spans="17:17" x14ac:dyDescent="0.3">
      <c r="Q2147" s="40"/>
    </row>
    <row r="2148" spans="17:17" x14ac:dyDescent="0.3">
      <c r="Q2148" s="40"/>
    </row>
    <row r="2149" spans="17:17" x14ac:dyDescent="0.3">
      <c r="Q2149" s="40"/>
    </row>
    <row r="2150" spans="17:17" x14ac:dyDescent="0.3">
      <c r="Q2150" s="40"/>
    </row>
    <row r="2151" spans="17:17" x14ac:dyDescent="0.3">
      <c r="Q2151" s="40"/>
    </row>
    <row r="2152" spans="17:17" x14ac:dyDescent="0.3">
      <c r="Q2152" s="40"/>
    </row>
    <row r="2153" spans="17:17" x14ac:dyDescent="0.3">
      <c r="Q2153" s="40"/>
    </row>
    <row r="2154" spans="17:17" x14ac:dyDescent="0.3">
      <c r="Q2154" s="40"/>
    </row>
    <row r="2155" spans="17:17" x14ac:dyDescent="0.3">
      <c r="Q2155" s="40"/>
    </row>
    <row r="2156" spans="17:17" x14ac:dyDescent="0.3">
      <c r="Q2156" s="40"/>
    </row>
    <row r="2157" spans="17:17" x14ac:dyDescent="0.3">
      <c r="Q2157" s="40"/>
    </row>
    <row r="2158" spans="17:17" x14ac:dyDescent="0.3">
      <c r="Q2158" s="40"/>
    </row>
    <row r="2159" spans="17:17" x14ac:dyDescent="0.3">
      <c r="Q2159" s="40"/>
    </row>
    <row r="2160" spans="17:17" x14ac:dyDescent="0.3">
      <c r="Q2160" s="40"/>
    </row>
    <row r="2161" spans="17:17" x14ac:dyDescent="0.3">
      <c r="Q2161" s="40"/>
    </row>
    <row r="2162" spans="17:17" x14ac:dyDescent="0.3">
      <c r="Q2162" s="40"/>
    </row>
    <row r="2163" spans="17:17" x14ac:dyDescent="0.3">
      <c r="Q2163" s="40"/>
    </row>
    <row r="2164" spans="17:17" x14ac:dyDescent="0.3">
      <c r="Q2164" s="40"/>
    </row>
    <row r="2165" spans="17:17" x14ac:dyDescent="0.3">
      <c r="Q2165" s="40"/>
    </row>
    <row r="2166" spans="17:17" x14ac:dyDescent="0.3">
      <c r="Q2166" s="40"/>
    </row>
    <row r="2167" spans="17:17" x14ac:dyDescent="0.3">
      <c r="Q2167" s="40"/>
    </row>
    <row r="2168" spans="17:17" x14ac:dyDescent="0.3">
      <c r="Q2168" s="40"/>
    </row>
    <row r="2169" spans="17:17" x14ac:dyDescent="0.3">
      <c r="Q2169" s="40"/>
    </row>
    <row r="2170" spans="17:17" x14ac:dyDescent="0.3">
      <c r="Q2170" s="40"/>
    </row>
    <row r="2171" spans="17:17" x14ac:dyDescent="0.3">
      <c r="Q2171" s="40"/>
    </row>
    <row r="2172" spans="17:17" x14ac:dyDescent="0.3">
      <c r="Q2172" s="40"/>
    </row>
    <row r="2173" spans="17:17" x14ac:dyDescent="0.3">
      <c r="Q2173" s="40"/>
    </row>
    <row r="2174" spans="17:17" x14ac:dyDescent="0.3">
      <c r="Q2174" s="40"/>
    </row>
    <row r="2175" spans="17:17" x14ac:dyDescent="0.3">
      <c r="Q2175" s="40"/>
    </row>
    <row r="2176" spans="17:17" x14ac:dyDescent="0.3">
      <c r="Q2176" s="40"/>
    </row>
    <row r="2177" spans="17:17" x14ac:dyDescent="0.3">
      <c r="Q2177" s="40"/>
    </row>
    <row r="2178" spans="17:17" x14ac:dyDescent="0.3">
      <c r="Q2178" s="40"/>
    </row>
    <row r="2179" spans="17:17" x14ac:dyDescent="0.3">
      <c r="Q2179" s="40"/>
    </row>
    <row r="2180" spans="17:17" x14ac:dyDescent="0.3">
      <c r="Q2180" s="40"/>
    </row>
    <row r="2181" spans="17:17" x14ac:dyDescent="0.3">
      <c r="Q2181" s="40"/>
    </row>
    <row r="2182" spans="17:17" x14ac:dyDescent="0.3">
      <c r="Q2182" s="40"/>
    </row>
    <row r="2183" spans="17:17" x14ac:dyDescent="0.3">
      <c r="Q2183" s="40"/>
    </row>
    <row r="2184" spans="17:17" x14ac:dyDescent="0.3">
      <c r="Q2184" s="40"/>
    </row>
    <row r="2185" spans="17:17" x14ac:dyDescent="0.3">
      <c r="Q2185" s="40"/>
    </row>
    <row r="2186" spans="17:17" x14ac:dyDescent="0.3">
      <c r="Q2186" s="40"/>
    </row>
    <row r="2187" spans="17:17" x14ac:dyDescent="0.3">
      <c r="Q2187" s="40"/>
    </row>
    <row r="2188" spans="17:17" x14ac:dyDescent="0.3">
      <c r="Q2188" s="40"/>
    </row>
    <row r="2189" spans="17:17" x14ac:dyDescent="0.3">
      <c r="Q2189" s="40"/>
    </row>
    <row r="2190" spans="17:17" x14ac:dyDescent="0.3">
      <c r="Q2190" s="40"/>
    </row>
    <row r="2191" spans="17:17" x14ac:dyDescent="0.3">
      <c r="Q2191" s="40"/>
    </row>
    <row r="2192" spans="17:17" x14ac:dyDescent="0.3">
      <c r="Q2192" s="40"/>
    </row>
    <row r="2193" spans="17:17" x14ac:dyDescent="0.3">
      <c r="Q2193" s="40"/>
    </row>
    <row r="2194" spans="17:17" x14ac:dyDescent="0.3">
      <c r="Q2194" s="40"/>
    </row>
    <row r="2195" spans="17:17" x14ac:dyDescent="0.3">
      <c r="Q2195" s="40"/>
    </row>
    <row r="2196" spans="17:17" x14ac:dyDescent="0.3">
      <c r="Q2196" s="40"/>
    </row>
    <row r="2197" spans="17:17" x14ac:dyDescent="0.3">
      <c r="Q2197" s="40"/>
    </row>
    <row r="2198" spans="17:17" x14ac:dyDescent="0.3">
      <c r="Q2198" s="40"/>
    </row>
    <row r="2199" spans="17:17" x14ac:dyDescent="0.3">
      <c r="Q2199" s="40"/>
    </row>
    <row r="2200" spans="17:17" x14ac:dyDescent="0.3">
      <c r="Q2200" s="40"/>
    </row>
    <row r="2201" spans="17:17" x14ac:dyDescent="0.3">
      <c r="Q2201" s="40"/>
    </row>
    <row r="2202" spans="17:17" x14ac:dyDescent="0.3">
      <c r="Q2202" s="40"/>
    </row>
    <row r="2203" spans="17:17" x14ac:dyDescent="0.3">
      <c r="Q2203" s="40"/>
    </row>
    <row r="2204" spans="17:17" x14ac:dyDescent="0.3">
      <c r="Q2204" s="40"/>
    </row>
    <row r="2205" spans="17:17" x14ac:dyDescent="0.3">
      <c r="Q2205" s="40"/>
    </row>
    <row r="2206" spans="17:17" x14ac:dyDescent="0.3">
      <c r="Q2206" s="40"/>
    </row>
    <row r="2207" spans="17:17" x14ac:dyDescent="0.3">
      <c r="Q2207" s="40"/>
    </row>
    <row r="2208" spans="17:17" x14ac:dyDescent="0.3">
      <c r="Q2208" s="40"/>
    </row>
    <row r="2209" spans="17:17" x14ac:dyDescent="0.3">
      <c r="Q2209" s="40"/>
    </row>
    <row r="2210" spans="17:17" x14ac:dyDescent="0.3">
      <c r="Q2210" s="40"/>
    </row>
    <row r="2211" spans="17:17" x14ac:dyDescent="0.3">
      <c r="Q2211" s="40"/>
    </row>
    <row r="2212" spans="17:17" x14ac:dyDescent="0.3">
      <c r="Q2212" s="40"/>
    </row>
    <row r="2213" spans="17:17" x14ac:dyDescent="0.3">
      <c r="Q2213" s="40"/>
    </row>
    <row r="2214" spans="17:17" x14ac:dyDescent="0.3">
      <c r="Q2214" s="40"/>
    </row>
    <row r="2215" spans="17:17" x14ac:dyDescent="0.3">
      <c r="Q2215" s="40"/>
    </row>
    <row r="2216" spans="17:17" x14ac:dyDescent="0.3">
      <c r="Q2216" s="40"/>
    </row>
    <row r="2217" spans="17:17" x14ac:dyDescent="0.3">
      <c r="Q2217" s="40"/>
    </row>
    <row r="2218" spans="17:17" x14ac:dyDescent="0.3">
      <c r="Q2218" s="40"/>
    </row>
    <row r="2219" spans="17:17" x14ac:dyDescent="0.3">
      <c r="Q2219" s="40"/>
    </row>
    <row r="2220" spans="17:17" x14ac:dyDescent="0.3">
      <c r="Q2220" s="40"/>
    </row>
    <row r="2221" spans="17:17" x14ac:dyDescent="0.3">
      <c r="Q2221" s="40"/>
    </row>
    <row r="2222" spans="17:17" x14ac:dyDescent="0.3">
      <c r="Q2222" s="40"/>
    </row>
    <row r="2223" spans="17:17" x14ac:dyDescent="0.3">
      <c r="Q2223" s="40"/>
    </row>
    <row r="2224" spans="17:17" x14ac:dyDescent="0.3">
      <c r="Q2224" s="40"/>
    </row>
    <row r="2225" spans="17:17" x14ac:dyDescent="0.3">
      <c r="Q2225" s="40"/>
    </row>
    <row r="2226" spans="17:17" x14ac:dyDescent="0.3">
      <c r="Q2226" s="40"/>
    </row>
    <row r="2227" spans="17:17" x14ac:dyDescent="0.3">
      <c r="Q2227" s="40"/>
    </row>
    <row r="2228" spans="17:17" x14ac:dyDescent="0.3">
      <c r="Q2228" s="40"/>
    </row>
    <row r="2229" spans="17:17" x14ac:dyDescent="0.3">
      <c r="Q2229" s="40"/>
    </row>
    <row r="2230" spans="17:17" x14ac:dyDescent="0.3">
      <c r="Q2230" s="40"/>
    </row>
    <row r="2231" spans="17:17" x14ac:dyDescent="0.3">
      <c r="Q2231" s="40"/>
    </row>
    <row r="2232" spans="17:17" x14ac:dyDescent="0.3">
      <c r="Q2232" s="40"/>
    </row>
    <row r="2233" spans="17:17" x14ac:dyDescent="0.3">
      <c r="Q2233" s="40"/>
    </row>
    <row r="2234" spans="17:17" x14ac:dyDescent="0.3">
      <c r="Q2234" s="40"/>
    </row>
    <row r="2235" spans="17:17" x14ac:dyDescent="0.3">
      <c r="Q2235" s="40"/>
    </row>
    <row r="2236" spans="17:17" x14ac:dyDescent="0.3">
      <c r="Q2236" s="40"/>
    </row>
    <row r="2237" spans="17:17" x14ac:dyDescent="0.3">
      <c r="Q2237" s="40"/>
    </row>
    <row r="2238" spans="17:17" x14ac:dyDescent="0.3">
      <c r="Q2238" s="40"/>
    </row>
    <row r="2239" spans="17:17" x14ac:dyDescent="0.3">
      <c r="Q2239" s="40"/>
    </row>
    <row r="2240" spans="17:17" x14ac:dyDescent="0.3">
      <c r="Q2240" s="40"/>
    </row>
    <row r="2241" spans="17:17" x14ac:dyDescent="0.3">
      <c r="Q2241" s="40"/>
    </row>
    <row r="2242" spans="17:17" x14ac:dyDescent="0.3">
      <c r="Q2242" s="40"/>
    </row>
    <row r="2243" spans="17:17" x14ac:dyDescent="0.3">
      <c r="Q2243" s="40"/>
    </row>
    <row r="2244" spans="17:17" x14ac:dyDescent="0.3">
      <c r="Q2244" s="40"/>
    </row>
    <row r="2245" spans="17:17" x14ac:dyDescent="0.3">
      <c r="Q2245" s="40"/>
    </row>
    <row r="2246" spans="17:17" x14ac:dyDescent="0.3">
      <c r="Q2246" s="40"/>
    </row>
    <row r="2247" spans="17:17" x14ac:dyDescent="0.3">
      <c r="Q2247" s="40"/>
    </row>
    <row r="2248" spans="17:17" x14ac:dyDescent="0.3">
      <c r="Q2248" s="40"/>
    </row>
    <row r="2249" spans="17:17" x14ac:dyDescent="0.3">
      <c r="Q2249" s="40"/>
    </row>
    <row r="2250" spans="17:17" x14ac:dyDescent="0.3">
      <c r="Q2250" s="40"/>
    </row>
    <row r="2251" spans="17:17" x14ac:dyDescent="0.3">
      <c r="Q2251" s="40"/>
    </row>
    <row r="2252" spans="17:17" x14ac:dyDescent="0.3">
      <c r="Q2252" s="40"/>
    </row>
    <row r="2253" spans="17:17" x14ac:dyDescent="0.3">
      <c r="Q2253" s="40"/>
    </row>
    <row r="2254" spans="17:17" x14ac:dyDescent="0.3">
      <c r="Q2254" s="40"/>
    </row>
    <row r="2255" spans="17:17" x14ac:dyDescent="0.3">
      <c r="Q2255" s="40"/>
    </row>
    <row r="2256" spans="17:17" x14ac:dyDescent="0.3">
      <c r="Q2256" s="40"/>
    </row>
    <row r="2257" spans="17:17" x14ac:dyDescent="0.3">
      <c r="Q2257" s="40"/>
    </row>
    <row r="2258" spans="17:17" x14ac:dyDescent="0.3">
      <c r="Q2258" s="40"/>
    </row>
    <row r="2259" spans="17:17" x14ac:dyDescent="0.3">
      <c r="Q2259" s="40"/>
    </row>
    <row r="2260" spans="17:17" x14ac:dyDescent="0.3">
      <c r="Q2260" s="40"/>
    </row>
    <row r="2261" spans="17:17" x14ac:dyDescent="0.3">
      <c r="Q2261" s="40"/>
    </row>
    <row r="2262" spans="17:17" x14ac:dyDescent="0.3">
      <c r="Q2262" s="40"/>
    </row>
    <row r="2263" spans="17:17" x14ac:dyDescent="0.3">
      <c r="Q2263" s="40"/>
    </row>
    <row r="2264" spans="17:17" x14ac:dyDescent="0.3">
      <c r="Q2264" s="40"/>
    </row>
    <row r="2265" spans="17:17" x14ac:dyDescent="0.3">
      <c r="Q2265" s="40"/>
    </row>
    <row r="2266" spans="17:17" x14ac:dyDescent="0.3">
      <c r="Q2266" s="40"/>
    </row>
    <row r="2267" spans="17:17" x14ac:dyDescent="0.3">
      <c r="Q2267" s="40"/>
    </row>
    <row r="2268" spans="17:17" x14ac:dyDescent="0.3">
      <c r="Q2268" s="40"/>
    </row>
    <row r="2269" spans="17:17" x14ac:dyDescent="0.3">
      <c r="Q2269" s="40"/>
    </row>
    <row r="2270" spans="17:17" x14ac:dyDescent="0.3">
      <c r="Q2270" s="40"/>
    </row>
    <row r="2271" spans="17:17" x14ac:dyDescent="0.3">
      <c r="Q2271" s="40"/>
    </row>
    <row r="2272" spans="17:17" x14ac:dyDescent="0.3">
      <c r="Q2272" s="40"/>
    </row>
    <row r="2273" spans="17:17" x14ac:dyDescent="0.3">
      <c r="Q2273" s="40"/>
    </row>
    <row r="2274" spans="17:17" x14ac:dyDescent="0.3">
      <c r="Q2274" s="40"/>
    </row>
    <row r="2275" spans="17:17" x14ac:dyDescent="0.3">
      <c r="Q2275" s="40"/>
    </row>
    <row r="2276" spans="17:17" x14ac:dyDescent="0.3">
      <c r="Q2276" s="40"/>
    </row>
    <row r="2277" spans="17:17" x14ac:dyDescent="0.3">
      <c r="Q2277" s="40"/>
    </row>
    <row r="2278" spans="17:17" x14ac:dyDescent="0.3">
      <c r="Q2278" s="40"/>
    </row>
    <row r="2279" spans="17:17" x14ac:dyDescent="0.3">
      <c r="Q2279" s="40"/>
    </row>
    <row r="2280" spans="17:17" x14ac:dyDescent="0.3">
      <c r="Q2280" s="40"/>
    </row>
    <row r="2281" spans="17:17" x14ac:dyDescent="0.3">
      <c r="Q2281" s="40"/>
    </row>
    <row r="2282" spans="17:17" x14ac:dyDescent="0.3">
      <c r="Q2282" s="40"/>
    </row>
    <row r="2283" spans="17:17" x14ac:dyDescent="0.3">
      <c r="Q2283" s="40"/>
    </row>
    <row r="2284" spans="17:17" x14ac:dyDescent="0.3">
      <c r="Q2284" s="40"/>
    </row>
    <row r="2285" spans="17:17" x14ac:dyDescent="0.3">
      <c r="Q2285" s="40"/>
    </row>
    <row r="2286" spans="17:17" x14ac:dyDescent="0.3">
      <c r="Q2286" s="40"/>
    </row>
    <row r="2287" spans="17:17" x14ac:dyDescent="0.3">
      <c r="Q2287" s="40"/>
    </row>
    <row r="2288" spans="17:17" x14ac:dyDescent="0.3">
      <c r="Q2288" s="40"/>
    </row>
    <row r="2289" spans="17:17" x14ac:dyDescent="0.3">
      <c r="Q2289" s="40"/>
    </row>
    <row r="2290" spans="17:17" x14ac:dyDescent="0.3">
      <c r="Q2290" s="40"/>
    </row>
    <row r="2291" spans="17:17" x14ac:dyDescent="0.3">
      <c r="Q2291" s="40"/>
    </row>
    <row r="2292" spans="17:17" x14ac:dyDescent="0.3">
      <c r="Q2292" s="40"/>
    </row>
    <row r="2293" spans="17:17" x14ac:dyDescent="0.3">
      <c r="Q2293" s="40"/>
    </row>
    <row r="2294" spans="17:17" x14ac:dyDescent="0.3">
      <c r="Q2294" s="40"/>
    </row>
    <row r="2295" spans="17:17" x14ac:dyDescent="0.3">
      <c r="Q2295" s="40"/>
    </row>
    <row r="2296" spans="17:17" x14ac:dyDescent="0.3">
      <c r="Q2296" s="40"/>
    </row>
    <row r="2297" spans="17:17" x14ac:dyDescent="0.3">
      <c r="Q2297" s="40"/>
    </row>
    <row r="2298" spans="17:17" x14ac:dyDescent="0.3">
      <c r="Q2298" s="40"/>
    </row>
    <row r="2299" spans="17:17" x14ac:dyDescent="0.3">
      <c r="Q2299" s="40"/>
    </row>
    <row r="2300" spans="17:17" x14ac:dyDescent="0.3">
      <c r="Q2300" s="40"/>
    </row>
    <row r="2301" spans="17:17" x14ac:dyDescent="0.3">
      <c r="Q2301" s="40"/>
    </row>
    <row r="2302" spans="17:17" x14ac:dyDescent="0.3">
      <c r="Q2302" s="40"/>
    </row>
    <row r="2303" spans="17:17" x14ac:dyDescent="0.3">
      <c r="Q2303" s="40"/>
    </row>
    <row r="2304" spans="17:17" x14ac:dyDescent="0.3">
      <c r="Q2304" s="40"/>
    </row>
    <row r="2305" spans="17:17" x14ac:dyDescent="0.3">
      <c r="Q2305" s="40"/>
    </row>
    <row r="2306" spans="17:17" x14ac:dyDescent="0.3">
      <c r="Q2306" s="40"/>
    </row>
    <row r="2307" spans="17:17" x14ac:dyDescent="0.3">
      <c r="Q2307" s="40"/>
    </row>
    <row r="2308" spans="17:17" x14ac:dyDescent="0.3">
      <c r="Q2308" s="40"/>
    </row>
    <row r="2309" spans="17:17" x14ac:dyDescent="0.3">
      <c r="Q2309" s="40"/>
    </row>
    <row r="2310" spans="17:17" x14ac:dyDescent="0.3">
      <c r="Q2310" s="40"/>
    </row>
    <row r="2311" spans="17:17" x14ac:dyDescent="0.3">
      <c r="Q2311" s="40"/>
    </row>
    <row r="2312" spans="17:17" x14ac:dyDescent="0.3">
      <c r="Q2312" s="40"/>
    </row>
    <row r="2313" spans="17:17" x14ac:dyDescent="0.3">
      <c r="Q2313" s="40"/>
    </row>
    <row r="2314" spans="17:17" x14ac:dyDescent="0.3">
      <c r="Q2314" s="40"/>
    </row>
    <row r="2315" spans="17:17" x14ac:dyDescent="0.3">
      <c r="Q2315" s="40"/>
    </row>
    <row r="2316" spans="17:17" x14ac:dyDescent="0.3">
      <c r="Q2316" s="40"/>
    </row>
    <row r="2317" spans="17:17" x14ac:dyDescent="0.3">
      <c r="Q2317" s="40"/>
    </row>
    <row r="2318" spans="17:17" x14ac:dyDescent="0.3">
      <c r="Q2318" s="40"/>
    </row>
    <row r="2319" spans="17:17" x14ac:dyDescent="0.3">
      <c r="Q2319" s="40"/>
    </row>
    <row r="2320" spans="17:17" x14ac:dyDescent="0.3">
      <c r="Q2320" s="40"/>
    </row>
    <row r="2321" spans="17:17" x14ac:dyDescent="0.3">
      <c r="Q2321" s="40"/>
    </row>
    <row r="2322" spans="17:17" x14ac:dyDescent="0.3">
      <c r="Q2322" s="40"/>
    </row>
    <row r="2323" spans="17:17" x14ac:dyDescent="0.3">
      <c r="Q2323" s="40"/>
    </row>
    <row r="2324" spans="17:17" x14ac:dyDescent="0.3">
      <c r="Q2324" s="40"/>
    </row>
    <row r="2325" spans="17:17" x14ac:dyDescent="0.3">
      <c r="Q2325" s="40"/>
    </row>
    <row r="2326" spans="17:17" x14ac:dyDescent="0.3">
      <c r="Q2326" s="40"/>
    </row>
    <row r="2327" spans="17:17" x14ac:dyDescent="0.3">
      <c r="Q2327" s="40"/>
    </row>
    <row r="2328" spans="17:17" x14ac:dyDescent="0.3">
      <c r="Q2328" s="40"/>
    </row>
    <row r="2329" spans="17:17" x14ac:dyDescent="0.3">
      <c r="Q2329" s="40"/>
    </row>
    <row r="2330" spans="17:17" x14ac:dyDescent="0.3">
      <c r="Q2330" s="40"/>
    </row>
    <row r="2331" spans="17:17" x14ac:dyDescent="0.3">
      <c r="Q2331" s="40"/>
    </row>
    <row r="2332" spans="17:17" x14ac:dyDescent="0.3">
      <c r="Q2332" s="40"/>
    </row>
    <row r="2333" spans="17:17" x14ac:dyDescent="0.3">
      <c r="Q2333" s="40"/>
    </row>
    <row r="2334" spans="17:17" x14ac:dyDescent="0.3">
      <c r="Q2334" s="40"/>
    </row>
    <row r="2335" spans="17:17" x14ac:dyDescent="0.3">
      <c r="Q2335" s="40"/>
    </row>
    <row r="2336" spans="17:17" x14ac:dyDescent="0.3">
      <c r="Q2336" s="40"/>
    </row>
    <row r="2337" spans="17:17" x14ac:dyDescent="0.3">
      <c r="Q2337" s="40"/>
    </row>
    <row r="2338" spans="17:17" x14ac:dyDescent="0.3">
      <c r="Q2338" s="40"/>
    </row>
    <row r="2339" spans="17:17" x14ac:dyDescent="0.3">
      <c r="Q2339" s="40"/>
    </row>
    <row r="2340" spans="17:17" x14ac:dyDescent="0.3">
      <c r="Q2340" s="40"/>
    </row>
    <row r="2341" spans="17:17" x14ac:dyDescent="0.3">
      <c r="Q2341" s="40"/>
    </row>
    <row r="2342" spans="17:17" x14ac:dyDescent="0.3">
      <c r="Q2342" s="40"/>
    </row>
    <row r="2343" spans="17:17" x14ac:dyDescent="0.3">
      <c r="Q2343" s="40"/>
    </row>
    <row r="2344" spans="17:17" x14ac:dyDescent="0.3">
      <c r="Q2344" s="40"/>
    </row>
    <row r="2345" spans="17:17" x14ac:dyDescent="0.3">
      <c r="Q2345" s="40"/>
    </row>
    <row r="2346" spans="17:17" x14ac:dyDescent="0.3">
      <c r="Q2346" s="40"/>
    </row>
    <row r="2347" spans="17:17" x14ac:dyDescent="0.3">
      <c r="Q2347" s="40"/>
    </row>
    <row r="2348" spans="17:17" x14ac:dyDescent="0.3">
      <c r="Q2348" s="40"/>
    </row>
    <row r="2349" spans="17:17" x14ac:dyDescent="0.3">
      <c r="Q2349" s="40"/>
    </row>
    <row r="2350" spans="17:17" x14ac:dyDescent="0.3">
      <c r="Q2350" s="40"/>
    </row>
    <row r="2351" spans="17:17" x14ac:dyDescent="0.3">
      <c r="Q2351" s="40"/>
    </row>
    <row r="2352" spans="17:17" x14ac:dyDescent="0.3">
      <c r="Q2352" s="40"/>
    </row>
    <row r="2353" spans="17:17" x14ac:dyDescent="0.3">
      <c r="Q2353" s="40"/>
    </row>
    <row r="2354" spans="17:17" x14ac:dyDescent="0.3">
      <c r="Q2354" s="40"/>
    </row>
    <row r="2355" spans="17:17" x14ac:dyDescent="0.3">
      <c r="Q2355" s="40"/>
    </row>
    <row r="2356" spans="17:17" x14ac:dyDescent="0.3">
      <c r="Q2356" s="40"/>
    </row>
    <row r="2357" spans="17:17" x14ac:dyDescent="0.3">
      <c r="Q2357" s="40"/>
    </row>
    <row r="2358" spans="17:17" x14ac:dyDescent="0.3">
      <c r="Q2358" s="40"/>
    </row>
    <row r="2359" spans="17:17" x14ac:dyDescent="0.3">
      <c r="Q2359" s="40"/>
    </row>
    <row r="2360" spans="17:17" x14ac:dyDescent="0.3">
      <c r="Q2360" s="40"/>
    </row>
    <row r="2361" spans="17:17" x14ac:dyDescent="0.3">
      <c r="Q2361" s="40"/>
    </row>
    <row r="2362" spans="17:17" x14ac:dyDescent="0.3">
      <c r="Q2362" s="40"/>
    </row>
    <row r="2363" spans="17:17" x14ac:dyDescent="0.3">
      <c r="Q2363" s="40"/>
    </row>
    <row r="2364" spans="17:17" x14ac:dyDescent="0.3">
      <c r="Q2364" s="40"/>
    </row>
    <row r="2365" spans="17:17" x14ac:dyDescent="0.3">
      <c r="Q2365" s="40"/>
    </row>
    <row r="2366" spans="17:17" x14ac:dyDescent="0.3">
      <c r="Q2366" s="40"/>
    </row>
    <row r="2367" spans="17:17" x14ac:dyDescent="0.3">
      <c r="Q2367" s="40"/>
    </row>
    <row r="2368" spans="17:17" x14ac:dyDescent="0.3">
      <c r="Q2368" s="40"/>
    </row>
    <row r="2369" spans="17:17" x14ac:dyDescent="0.3">
      <c r="Q2369" s="40"/>
    </row>
    <row r="2370" spans="17:17" x14ac:dyDescent="0.3">
      <c r="Q2370" s="40"/>
    </row>
    <row r="2371" spans="17:17" x14ac:dyDescent="0.3">
      <c r="Q2371" s="40"/>
    </row>
    <row r="2372" spans="17:17" x14ac:dyDescent="0.3">
      <c r="Q2372" s="40"/>
    </row>
    <row r="2373" spans="17:17" x14ac:dyDescent="0.3">
      <c r="Q2373" s="40"/>
    </row>
    <row r="2374" spans="17:17" x14ac:dyDescent="0.3">
      <c r="Q2374" s="40"/>
    </row>
    <row r="2375" spans="17:17" x14ac:dyDescent="0.3">
      <c r="Q2375" s="40"/>
    </row>
    <row r="2376" spans="17:17" x14ac:dyDescent="0.3">
      <c r="Q2376" s="40"/>
    </row>
    <row r="2377" spans="17:17" x14ac:dyDescent="0.3">
      <c r="Q2377" s="40"/>
    </row>
    <row r="2378" spans="17:17" x14ac:dyDescent="0.3">
      <c r="Q2378" s="40"/>
    </row>
    <row r="2379" spans="17:17" x14ac:dyDescent="0.3">
      <c r="Q2379" s="40"/>
    </row>
    <row r="2380" spans="17:17" x14ac:dyDescent="0.3">
      <c r="Q2380" s="40"/>
    </row>
    <row r="2381" spans="17:17" x14ac:dyDescent="0.3">
      <c r="Q2381" s="40"/>
    </row>
    <row r="2382" spans="17:17" x14ac:dyDescent="0.3">
      <c r="Q2382" s="40"/>
    </row>
    <row r="2383" spans="17:17" x14ac:dyDescent="0.3">
      <c r="Q2383" s="40"/>
    </row>
    <row r="2384" spans="17:17" x14ac:dyDescent="0.3">
      <c r="Q2384" s="40"/>
    </row>
    <row r="2385" spans="17:17" x14ac:dyDescent="0.3">
      <c r="Q2385" s="40"/>
    </row>
    <row r="2386" spans="17:17" x14ac:dyDescent="0.3">
      <c r="Q2386" s="40"/>
    </row>
    <row r="2387" spans="17:17" x14ac:dyDescent="0.3">
      <c r="Q2387" s="40"/>
    </row>
    <row r="2388" spans="17:17" x14ac:dyDescent="0.3">
      <c r="Q2388" s="40"/>
    </row>
    <row r="2389" spans="17:17" x14ac:dyDescent="0.3">
      <c r="Q2389" s="40"/>
    </row>
    <row r="2390" spans="17:17" x14ac:dyDescent="0.3">
      <c r="Q2390" s="40"/>
    </row>
    <row r="2391" spans="17:17" x14ac:dyDescent="0.3">
      <c r="Q2391" s="40"/>
    </row>
    <row r="2392" spans="17:17" x14ac:dyDescent="0.3">
      <c r="Q2392" s="40"/>
    </row>
    <row r="2393" spans="17:17" x14ac:dyDescent="0.3">
      <c r="Q2393" s="40"/>
    </row>
    <row r="2394" spans="17:17" x14ac:dyDescent="0.3">
      <c r="Q2394" s="40"/>
    </row>
    <row r="2395" spans="17:17" x14ac:dyDescent="0.3">
      <c r="Q2395" s="40"/>
    </row>
    <row r="2396" spans="17:17" x14ac:dyDescent="0.3">
      <c r="Q2396" s="40"/>
    </row>
    <row r="2397" spans="17:17" x14ac:dyDescent="0.3">
      <c r="Q2397" s="40"/>
    </row>
    <row r="2398" spans="17:17" x14ac:dyDescent="0.3">
      <c r="Q2398" s="40"/>
    </row>
    <row r="2399" spans="17:17" x14ac:dyDescent="0.3">
      <c r="Q2399" s="40"/>
    </row>
    <row r="2400" spans="17:17" x14ac:dyDescent="0.3">
      <c r="Q2400" s="40"/>
    </row>
    <row r="2401" spans="17:17" x14ac:dyDescent="0.3">
      <c r="Q2401" s="40"/>
    </row>
    <row r="2402" spans="17:17" x14ac:dyDescent="0.3">
      <c r="Q2402" s="40"/>
    </row>
    <row r="2403" spans="17:17" x14ac:dyDescent="0.3">
      <c r="Q2403" s="40"/>
    </row>
    <row r="2404" spans="17:17" x14ac:dyDescent="0.3">
      <c r="Q2404" s="40"/>
    </row>
    <row r="2405" spans="17:17" x14ac:dyDescent="0.3">
      <c r="Q2405" s="40"/>
    </row>
    <row r="2406" spans="17:17" x14ac:dyDescent="0.3">
      <c r="Q2406" s="40"/>
    </row>
    <row r="2407" spans="17:17" x14ac:dyDescent="0.3">
      <c r="Q2407" s="40"/>
    </row>
    <row r="2408" spans="17:17" x14ac:dyDescent="0.3">
      <c r="Q2408" s="40"/>
    </row>
    <row r="2409" spans="17:17" x14ac:dyDescent="0.3">
      <c r="Q2409" s="40"/>
    </row>
    <row r="2410" spans="17:17" x14ac:dyDescent="0.3">
      <c r="Q2410" s="40"/>
    </row>
    <row r="2411" spans="17:17" x14ac:dyDescent="0.3">
      <c r="Q2411" s="40"/>
    </row>
    <row r="2412" spans="17:17" x14ac:dyDescent="0.3">
      <c r="Q2412" s="40"/>
    </row>
    <row r="2413" spans="17:17" x14ac:dyDescent="0.3">
      <c r="Q2413" s="40"/>
    </row>
    <row r="2414" spans="17:17" x14ac:dyDescent="0.3">
      <c r="Q2414" s="40"/>
    </row>
    <row r="2415" spans="17:17" x14ac:dyDescent="0.3">
      <c r="Q2415" s="40"/>
    </row>
    <row r="2416" spans="17:17" x14ac:dyDescent="0.3">
      <c r="Q2416" s="40"/>
    </row>
    <row r="2417" spans="17:17" x14ac:dyDescent="0.3">
      <c r="Q2417" s="40"/>
    </row>
    <row r="2418" spans="17:17" x14ac:dyDescent="0.3">
      <c r="Q2418" s="40"/>
    </row>
    <row r="2419" spans="17:17" x14ac:dyDescent="0.3">
      <c r="Q2419" s="40"/>
    </row>
    <row r="2420" spans="17:17" x14ac:dyDescent="0.3">
      <c r="Q2420" s="40"/>
    </row>
    <row r="2421" spans="17:17" x14ac:dyDescent="0.3">
      <c r="Q2421" s="40"/>
    </row>
    <row r="2422" spans="17:17" x14ac:dyDescent="0.3">
      <c r="Q2422" s="40"/>
    </row>
    <row r="2423" spans="17:17" x14ac:dyDescent="0.3">
      <c r="Q2423" s="40"/>
    </row>
    <row r="2424" spans="17:17" x14ac:dyDescent="0.3">
      <c r="Q2424" s="40"/>
    </row>
    <row r="2425" spans="17:17" x14ac:dyDescent="0.3">
      <c r="Q2425" s="40"/>
    </row>
    <row r="2426" spans="17:17" x14ac:dyDescent="0.3">
      <c r="Q2426" s="40"/>
    </row>
    <row r="2427" spans="17:17" x14ac:dyDescent="0.3">
      <c r="Q2427" s="40"/>
    </row>
    <row r="2428" spans="17:17" x14ac:dyDescent="0.3">
      <c r="Q2428" s="40"/>
    </row>
    <row r="2429" spans="17:17" x14ac:dyDescent="0.3">
      <c r="Q2429" s="40"/>
    </row>
    <row r="2430" spans="17:17" x14ac:dyDescent="0.3">
      <c r="Q2430" s="40"/>
    </row>
    <row r="2431" spans="17:17" x14ac:dyDescent="0.3">
      <c r="Q2431" s="40"/>
    </row>
    <row r="2432" spans="17:17" x14ac:dyDescent="0.3">
      <c r="Q2432" s="40"/>
    </row>
    <row r="2433" spans="17:17" x14ac:dyDescent="0.3">
      <c r="Q2433" s="40"/>
    </row>
    <row r="2434" spans="17:17" x14ac:dyDescent="0.3">
      <c r="Q2434" s="40"/>
    </row>
    <row r="2435" spans="17:17" x14ac:dyDescent="0.3">
      <c r="Q2435" s="40"/>
    </row>
    <row r="2436" spans="17:17" x14ac:dyDescent="0.3">
      <c r="Q2436" s="40"/>
    </row>
    <row r="2437" spans="17:17" x14ac:dyDescent="0.3">
      <c r="Q2437" s="40"/>
    </row>
    <row r="2438" spans="17:17" x14ac:dyDescent="0.3">
      <c r="Q2438" s="40"/>
    </row>
    <row r="2439" spans="17:17" x14ac:dyDescent="0.3">
      <c r="Q2439" s="40"/>
    </row>
    <row r="2440" spans="17:17" x14ac:dyDescent="0.3">
      <c r="Q2440" s="40"/>
    </row>
    <row r="2441" spans="17:17" x14ac:dyDescent="0.3">
      <c r="Q2441" s="40"/>
    </row>
    <row r="2442" spans="17:17" x14ac:dyDescent="0.3">
      <c r="Q2442" s="40"/>
    </row>
    <row r="2443" spans="17:17" x14ac:dyDescent="0.3">
      <c r="Q2443" s="40"/>
    </row>
    <row r="2444" spans="17:17" x14ac:dyDescent="0.3">
      <c r="Q2444" s="40"/>
    </row>
    <row r="2445" spans="17:17" x14ac:dyDescent="0.3">
      <c r="Q2445" s="40"/>
    </row>
    <row r="2446" spans="17:17" x14ac:dyDescent="0.3">
      <c r="Q2446" s="40"/>
    </row>
    <row r="2447" spans="17:17" x14ac:dyDescent="0.3">
      <c r="Q2447" s="40"/>
    </row>
    <row r="2448" spans="17:17" x14ac:dyDescent="0.3">
      <c r="Q2448" s="40"/>
    </row>
    <row r="2449" spans="17:17" x14ac:dyDescent="0.3">
      <c r="Q2449" s="40"/>
    </row>
    <row r="2450" spans="17:17" x14ac:dyDescent="0.3">
      <c r="Q2450" s="40"/>
    </row>
    <row r="2451" spans="17:17" x14ac:dyDescent="0.3">
      <c r="Q2451" s="40"/>
    </row>
    <row r="2452" spans="17:17" x14ac:dyDescent="0.3">
      <c r="Q2452" s="40"/>
    </row>
    <row r="2453" spans="17:17" x14ac:dyDescent="0.3">
      <c r="Q2453" s="40"/>
    </row>
    <row r="2454" spans="17:17" x14ac:dyDescent="0.3">
      <c r="Q2454" s="40"/>
    </row>
    <row r="2455" spans="17:17" x14ac:dyDescent="0.3">
      <c r="Q2455" s="40"/>
    </row>
    <row r="2456" spans="17:17" x14ac:dyDescent="0.3">
      <c r="Q2456" s="40"/>
    </row>
    <row r="2457" spans="17:17" x14ac:dyDescent="0.3">
      <c r="Q2457" s="40"/>
    </row>
    <row r="2458" spans="17:17" x14ac:dyDescent="0.3">
      <c r="Q2458" s="40"/>
    </row>
    <row r="2459" spans="17:17" x14ac:dyDescent="0.3">
      <c r="Q2459" s="40"/>
    </row>
    <row r="2460" spans="17:17" x14ac:dyDescent="0.3">
      <c r="Q2460" s="40"/>
    </row>
    <row r="2461" spans="17:17" x14ac:dyDescent="0.3">
      <c r="Q2461" s="40"/>
    </row>
    <row r="2462" spans="17:17" x14ac:dyDescent="0.3">
      <c r="Q2462" s="40"/>
    </row>
    <row r="2463" spans="17:17" x14ac:dyDescent="0.3">
      <c r="Q2463" s="40"/>
    </row>
    <row r="2464" spans="17:17" x14ac:dyDescent="0.3">
      <c r="Q2464" s="40"/>
    </row>
    <row r="2465" spans="17:17" x14ac:dyDescent="0.3">
      <c r="Q2465" s="40"/>
    </row>
    <row r="2466" spans="17:17" x14ac:dyDescent="0.3">
      <c r="Q2466" s="40"/>
    </row>
    <row r="2467" spans="17:17" x14ac:dyDescent="0.3">
      <c r="Q2467" s="40"/>
    </row>
    <row r="2468" spans="17:17" x14ac:dyDescent="0.3">
      <c r="Q2468" s="40"/>
    </row>
    <row r="2469" spans="17:17" x14ac:dyDescent="0.3">
      <c r="Q2469" s="40"/>
    </row>
    <row r="2470" spans="17:17" x14ac:dyDescent="0.3">
      <c r="Q2470" s="40"/>
    </row>
    <row r="2471" spans="17:17" x14ac:dyDescent="0.3">
      <c r="Q2471" s="40"/>
    </row>
    <row r="2472" spans="17:17" x14ac:dyDescent="0.3">
      <c r="Q2472" s="40"/>
    </row>
    <row r="2473" spans="17:17" x14ac:dyDescent="0.3">
      <c r="Q2473" s="40"/>
    </row>
    <row r="2474" spans="17:17" x14ac:dyDescent="0.3">
      <c r="Q2474" s="40"/>
    </row>
    <row r="2475" spans="17:17" x14ac:dyDescent="0.3">
      <c r="Q2475" s="40"/>
    </row>
    <row r="2476" spans="17:17" x14ac:dyDescent="0.3">
      <c r="Q2476" s="40"/>
    </row>
    <row r="2477" spans="17:17" x14ac:dyDescent="0.3">
      <c r="Q2477" s="40"/>
    </row>
    <row r="2478" spans="17:17" x14ac:dyDescent="0.3">
      <c r="Q2478" s="40"/>
    </row>
    <row r="2479" spans="17:17" x14ac:dyDescent="0.3">
      <c r="Q2479" s="40"/>
    </row>
    <row r="2480" spans="17:17" x14ac:dyDescent="0.3">
      <c r="Q2480" s="40"/>
    </row>
    <row r="2481" spans="17:17" x14ac:dyDescent="0.3">
      <c r="Q2481" s="40"/>
    </row>
    <row r="2482" spans="17:17" x14ac:dyDescent="0.3">
      <c r="Q2482" s="40"/>
    </row>
    <row r="2483" spans="17:17" x14ac:dyDescent="0.3">
      <c r="Q2483" s="40"/>
    </row>
    <row r="2484" spans="17:17" x14ac:dyDescent="0.3">
      <c r="Q2484" s="40"/>
    </row>
    <row r="2485" spans="17:17" x14ac:dyDescent="0.3">
      <c r="Q2485" s="40"/>
    </row>
    <row r="2486" spans="17:17" x14ac:dyDescent="0.3">
      <c r="Q2486" s="40"/>
    </row>
    <row r="2487" spans="17:17" x14ac:dyDescent="0.3">
      <c r="Q2487" s="40"/>
    </row>
    <row r="2488" spans="17:17" x14ac:dyDescent="0.3">
      <c r="Q2488" s="40"/>
    </row>
    <row r="2489" spans="17:17" x14ac:dyDescent="0.3">
      <c r="Q2489" s="40"/>
    </row>
    <row r="2490" spans="17:17" x14ac:dyDescent="0.3">
      <c r="Q2490" s="40"/>
    </row>
    <row r="2491" spans="17:17" x14ac:dyDescent="0.3">
      <c r="Q2491" s="40"/>
    </row>
    <row r="2492" spans="17:17" x14ac:dyDescent="0.3">
      <c r="Q2492" s="40"/>
    </row>
    <row r="2493" spans="17:17" x14ac:dyDescent="0.3">
      <c r="Q2493" s="40"/>
    </row>
    <row r="2494" spans="17:17" x14ac:dyDescent="0.3">
      <c r="Q2494" s="40"/>
    </row>
    <row r="2495" spans="17:17" x14ac:dyDescent="0.3">
      <c r="Q2495" s="40"/>
    </row>
    <row r="2496" spans="17:17" x14ac:dyDescent="0.3">
      <c r="Q2496" s="40"/>
    </row>
    <row r="2497" spans="17:17" x14ac:dyDescent="0.3">
      <c r="Q2497" s="40"/>
    </row>
    <row r="2498" spans="17:17" x14ac:dyDescent="0.3">
      <c r="Q2498" s="40"/>
    </row>
    <row r="2499" spans="17:17" x14ac:dyDescent="0.3">
      <c r="Q2499" s="40"/>
    </row>
    <row r="2500" spans="17:17" x14ac:dyDescent="0.3">
      <c r="Q2500" s="40"/>
    </row>
    <row r="2501" spans="17:17" x14ac:dyDescent="0.3">
      <c r="Q2501" s="40"/>
    </row>
    <row r="2502" spans="17:17" x14ac:dyDescent="0.3">
      <c r="Q2502" s="40"/>
    </row>
    <row r="2503" spans="17:17" x14ac:dyDescent="0.3">
      <c r="Q2503" s="40"/>
    </row>
    <row r="2504" spans="17:17" x14ac:dyDescent="0.3">
      <c r="Q2504" s="40"/>
    </row>
    <row r="2505" spans="17:17" x14ac:dyDescent="0.3">
      <c r="Q2505" s="40"/>
    </row>
    <row r="2506" spans="17:17" x14ac:dyDescent="0.3">
      <c r="Q2506" s="40"/>
    </row>
    <row r="2507" spans="17:17" x14ac:dyDescent="0.3">
      <c r="Q2507" s="40"/>
    </row>
    <row r="2508" spans="17:17" x14ac:dyDescent="0.3">
      <c r="Q2508" s="40"/>
    </row>
    <row r="2509" spans="17:17" x14ac:dyDescent="0.3">
      <c r="Q2509" s="40"/>
    </row>
    <row r="2510" spans="17:17" x14ac:dyDescent="0.3">
      <c r="Q2510" s="40"/>
    </row>
    <row r="2511" spans="17:17" x14ac:dyDescent="0.3">
      <c r="Q2511" s="40"/>
    </row>
    <row r="2512" spans="17:17" x14ac:dyDescent="0.3">
      <c r="Q2512" s="40"/>
    </row>
    <row r="2513" spans="17:17" x14ac:dyDescent="0.3">
      <c r="Q2513" s="40"/>
    </row>
    <row r="2514" spans="17:17" x14ac:dyDescent="0.3">
      <c r="Q2514" s="40"/>
    </row>
    <row r="2515" spans="17:17" x14ac:dyDescent="0.3">
      <c r="Q2515" s="40"/>
    </row>
    <row r="2516" spans="17:17" x14ac:dyDescent="0.3">
      <c r="Q2516" s="40"/>
    </row>
    <row r="2517" spans="17:17" x14ac:dyDescent="0.3">
      <c r="Q2517" s="40"/>
    </row>
    <row r="2518" spans="17:17" x14ac:dyDescent="0.3">
      <c r="Q2518" s="40"/>
    </row>
    <row r="2519" spans="17:17" x14ac:dyDescent="0.3">
      <c r="Q2519" s="40"/>
    </row>
    <row r="2520" spans="17:17" x14ac:dyDescent="0.3">
      <c r="Q2520" s="40"/>
    </row>
    <row r="2521" spans="17:17" x14ac:dyDescent="0.3">
      <c r="Q2521" s="40"/>
    </row>
    <row r="2522" spans="17:17" x14ac:dyDescent="0.3">
      <c r="Q2522" s="40"/>
    </row>
    <row r="2523" spans="17:17" x14ac:dyDescent="0.3">
      <c r="Q2523" s="40"/>
    </row>
    <row r="2524" spans="17:17" x14ac:dyDescent="0.3">
      <c r="Q2524" s="40"/>
    </row>
    <row r="2525" spans="17:17" x14ac:dyDescent="0.3">
      <c r="Q2525" s="40"/>
    </row>
    <row r="2526" spans="17:17" x14ac:dyDescent="0.3">
      <c r="Q2526" s="40"/>
    </row>
    <row r="2527" spans="17:17" x14ac:dyDescent="0.3">
      <c r="Q2527" s="40"/>
    </row>
    <row r="2528" spans="17:17" x14ac:dyDescent="0.3">
      <c r="Q2528" s="40"/>
    </row>
    <row r="2529" spans="17:17" x14ac:dyDescent="0.3">
      <c r="Q2529" s="40"/>
    </row>
    <row r="2530" spans="17:17" x14ac:dyDescent="0.3">
      <c r="Q2530" s="40"/>
    </row>
    <row r="2531" spans="17:17" x14ac:dyDescent="0.3">
      <c r="Q2531" s="40"/>
    </row>
    <row r="2532" spans="17:17" x14ac:dyDescent="0.3">
      <c r="Q2532" s="40"/>
    </row>
    <row r="2533" spans="17:17" x14ac:dyDescent="0.3">
      <c r="Q2533" s="40"/>
    </row>
    <row r="2534" spans="17:17" x14ac:dyDescent="0.3">
      <c r="Q2534" s="40"/>
    </row>
    <row r="2535" spans="17:17" x14ac:dyDescent="0.3">
      <c r="Q2535" s="40"/>
    </row>
    <row r="2536" spans="17:17" x14ac:dyDescent="0.3">
      <c r="Q2536" s="40"/>
    </row>
    <row r="2537" spans="17:17" x14ac:dyDescent="0.3">
      <c r="Q2537" s="40"/>
    </row>
    <row r="2538" spans="17:17" x14ac:dyDescent="0.3">
      <c r="Q2538" s="40"/>
    </row>
    <row r="2539" spans="17:17" x14ac:dyDescent="0.3">
      <c r="Q2539" s="40"/>
    </row>
    <row r="2540" spans="17:17" x14ac:dyDescent="0.3">
      <c r="Q2540" s="40"/>
    </row>
    <row r="2541" spans="17:17" x14ac:dyDescent="0.3">
      <c r="Q2541" s="40"/>
    </row>
    <row r="2542" spans="17:17" x14ac:dyDescent="0.3">
      <c r="Q2542" s="40"/>
    </row>
    <row r="2543" spans="17:17" x14ac:dyDescent="0.3">
      <c r="Q2543" s="40"/>
    </row>
    <row r="2544" spans="17:17" x14ac:dyDescent="0.3">
      <c r="Q2544" s="40"/>
    </row>
    <row r="2545" spans="17:17" x14ac:dyDescent="0.3">
      <c r="Q2545" s="40"/>
    </row>
    <row r="2546" spans="17:17" x14ac:dyDescent="0.3">
      <c r="Q2546" s="40"/>
    </row>
    <row r="2547" spans="17:17" x14ac:dyDescent="0.3">
      <c r="Q2547" s="40"/>
    </row>
    <row r="2548" spans="17:17" x14ac:dyDescent="0.3">
      <c r="Q2548" s="40"/>
    </row>
    <row r="2549" spans="17:17" x14ac:dyDescent="0.3">
      <c r="Q2549" s="40"/>
    </row>
    <row r="2550" spans="17:17" x14ac:dyDescent="0.3">
      <c r="Q2550" s="40"/>
    </row>
    <row r="2551" spans="17:17" x14ac:dyDescent="0.3">
      <c r="Q2551" s="40"/>
    </row>
    <row r="2552" spans="17:17" x14ac:dyDescent="0.3">
      <c r="Q2552" s="40"/>
    </row>
    <row r="2553" spans="17:17" x14ac:dyDescent="0.3">
      <c r="Q2553" s="40"/>
    </row>
    <row r="2554" spans="17:17" x14ac:dyDescent="0.3">
      <c r="Q2554" s="40"/>
    </row>
    <row r="2555" spans="17:17" x14ac:dyDescent="0.3">
      <c r="Q2555" s="40"/>
    </row>
    <row r="2556" spans="17:17" x14ac:dyDescent="0.3">
      <c r="Q2556" s="40"/>
    </row>
    <row r="2557" spans="17:17" x14ac:dyDescent="0.3">
      <c r="Q2557" s="40"/>
    </row>
    <row r="2558" spans="17:17" x14ac:dyDescent="0.3">
      <c r="Q2558" s="40"/>
    </row>
    <row r="2559" spans="17:17" x14ac:dyDescent="0.3">
      <c r="Q2559" s="40"/>
    </row>
    <row r="2560" spans="17:17" x14ac:dyDescent="0.3">
      <c r="Q2560" s="40"/>
    </row>
    <row r="2561" spans="17:17" x14ac:dyDescent="0.3">
      <c r="Q2561" s="40"/>
    </row>
    <row r="2562" spans="17:17" x14ac:dyDescent="0.3">
      <c r="Q2562" s="40"/>
    </row>
    <row r="2563" spans="17:17" x14ac:dyDescent="0.3">
      <c r="Q2563" s="40"/>
    </row>
    <row r="2564" spans="17:17" x14ac:dyDescent="0.3">
      <c r="Q2564" s="40"/>
    </row>
    <row r="2565" spans="17:17" x14ac:dyDescent="0.3">
      <c r="Q2565" s="40"/>
    </row>
    <row r="2566" spans="17:17" x14ac:dyDescent="0.3">
      <c r="Q2566" s="40"/>
    </row>
    <row r="2567" spans="17:17" x14ac:dyDescent="0.3">
      <c r="Q2567" s="40"/>
    </row>
    <row r="2568" spans="17:17" x14ac:dyDescent="0.3">
      <c r="Q2568" s="40"/>
    </row>
    <row r="2569" spans="17:17" x14ac:dyDescent="0.3">
      <c r="Q2569" s="40"/>
    </row>
    <row r="2570" spans="17:17" x14ac:dyDescent="0.3">
      <c r="Q2570" s="40"/>
    </row>
    <row r="2571" spans="17:17" x14ac:dyDescent="0.3">
      <c r="Q2571" s="40"/>
    </row>
    <row r="2572" spans="17:17" x14ac:dyDescent="0.3">
      <c r="Q2572" s="40"/>
    </row>
    <row r="2573" spans="17:17" x14ac:dyDescent="0.3">
      <c r="Q2573" s="40"/>
    </row>
    <row r="2574" spans="17:17" x14ac:dyDescent="0.3">
      <c r="Q2574" s="40"/>
    </row>
    <row r="2575" spans="17:17" x14ac:dyDescent="0.3">
      <c r="Q2575" s="40"/>
    </row>
    <row r="2576" spans="17:17" x14ac:dyDescent="0.3">
      <c r="Q2576" s="40"/>
    </row>
    <row r="2577" spans="17:17" x14ac:dyDescent="0.3">
      <c r="Q2577" s="40"/>
    </row>
    <row r="2578" spans="17:17" x14ac:dyDescent="0.3">
      <c r="Q2578" s="40"/>
    </row>
    <row r="2579" spans="17:17" x14ac:dyDescent="0.3">
      <c r="Q2579" s="40"/>
    </row>
    <row r="2580" spans="17:17" x14ac:dyDescent="0.3">
      <c r="Q2580" s="40"/>
    </row>
    <row r="2581" spans="17:17" x14ac:dyDescent="0.3">
      <c r="Q2581" s="40"/>
    </row>
    <row r="2582" spans="17:17" x14ac:dyDescent="0.3">
      <c r="Q2582" s="40"/>
    </row>
    <row r="2583" spans="17:17" x14ac:dyDescent="0.3">
      <c r="Q2583" s="40"/>
    </row>
    <row r="2584" spans="17:17" x14ac:dyDescent="0.3">
      <c r="Q2584" s="40"/>
    </row>
    <row r="2585" spans="17:17" x14ac:dyDescent="0.3">
      <c r="Q2585" s="40"/>
    </row>
    <row r="2586" spans="17:17" x14ac:dyDescent="0.3">
      <c r="Q2586" s="40"/>
    </row>
    <row r="2587" spans="17:17" x14ac:dyDescent="0.3">
      <c r="Q2587" s="40"/>
    </row>
    <row r="2588" spans="17:17" x14ac:dyDescent="0.3">
      <c r="Q2588" s="40"/>
    </row>
    <row r="2589" spans="17:17" x14ac:dyDescent="0.3">
      <c r="Q2589" s="40"/>
    </row>
    <row r="2590" spans="17:17" x14ac:dyDescent="0.3">
      <c r="Q2590" s="40"/>
    </row>
    <row r="2591" spans="17:17" x14ac:dyDescent="0.3">
      <c r="Q2591" s="40"/>
    </row>
    <row r="2592" spans="17:17" x14ac:dyDescent="0.3">
      <c r="Q2592" s="40"/>
    </row>
    <row r="2593" spans="17:17" x14ac:dyDescent="0.3">
      <c r="Q2593" s="40"/>
    </row>
    <row r="2594" spans="17:17" x14ac:dyDescent="0.3">
      <c r="Q2594" s="40"/>
    </row>
    <row r="2595" spans="17:17" x14ac:dyDescent="0.3">
      <c r="Q2595" s="40"/>
    </row>
    <row r="2596" spans="17:17" x14ac:dyDescent="0.3">
      <c r="Q2596" s="40"/>
    </row>
    <row r="2597" spans="17:17" x14ac:dyDescent="0.3">
      <c r="Q2597" s="40"/>
    </row>
    <row r="2598" spans="17:17" x14ac:dyDescent="0.3">
      <c r="Q2598" s="40"/>
    </row>
    <row r="2599" spans="17:17" x14ac:dyDescent="0.3">
      <c r="Q2599" s="40"/>
    </row>
    <row r="2600" spans="17:17" x14ac:dyDescent="0.3">
      <c r="Q2600" s="40"/>
    </row>
    <row r="2601" spans="17:17" x14ac:dyDescent="0.3">
      <c r="Q2601" s="40"/>
    </row>
    <row r="2602" spans="17:17" x14ac:dyDescent="0.3">
      <c r="Q2602" s="40"/>
    </row>
    <row r="2603" spans="17:17" x14ac:dyDescent="0.3">
      <c r="Q2603" s="40"/>
    </row>
    <row r="2604" spans="17:17" x14ac:dyDescent="0.3">
      <c r="Q2604" s="40"/>
    </row>
    <row r="2605" spans="17:17" x14ac:dyDescent="0.3">
      <c r="Q2605" s="40"/>
    </row>
    <row r="2606" spans="17:17" x14ac:dyDescent="0.3">
      <c r="Q2606" s="40"/>
    </row>
    <row r="2607" spans="17:17" x14ac:dyDescent="0.3">
      <c r="Q2607" s="40"/>
    </row>
    <row r="2608" spans="17:17" x14ac:dyDescent="0.3">
      <c r="Q2608" s="40"/>
    </row>
    <row r="2609" spans="17:17" x14ac:dyDescent="0.3">
      <c r="Q2609" s="40"/>
    </row>
    <row r="2610" spans="17:17" x14ac:dyDescent="0.3">
      <c r="Q2610" s="40"/>
    </row>
    <row r="2611" spans="17:17" x14ac:dyDescent="0.3">
      <c r="Q2611" s="40"/>
    </row>
    <row r="2612" spans="17:17" x14ac:dyDescent="0.3">
      <c r="Q2612" s="40"/>
    </row>
    <row r="2613" spans="17:17" x14ac:dyDescent="0.3">
      <c r="Q2613" s="40"/>
    </row>
    <row r="2614" spans="17:17" x14ac:dyDescent="0.3">
      <c r="Q2614" s="40"/>
    </row>
    <row r="2615" spans="17:17" x14ac:dyDescent="0.3">
      <c r="Q2615" s="40"/>
    </row>
    <row r="2616" spans="17:17" x14ac:dyDescent="0.3">
      <c r="Q2616" s="40"/>
    </row>
    <row r="2617" spans="17:17" x14ac:dyDescent="0.3">
      <c r="Q2617" s="40"/>
    </row>
    <row r="2618" spans="17:17" x14ac:dyDescent="0.3">
      <c r="Q2618" s="40"/>
    </row>
    <row r="2619" spans="17:17" x14ac:dyDescent="0.3">
      <c r="Q2619" s="40"/>
    </row>
    <row r="2620" spans="17:17" x14ac:dyDescent="0.3">
      <c r="Q2620" s="40"/>
    </row>
    <row r="2621" spans="17:17" x14ac:dyDescent="0.3">
      <c r="Q2621" s="40"/>
    </row>
    <row r="2622" spans="17:17" x14ac:dyDescent="0.3">
      <c r="Q2622" s="40"/>
    </row>
    <row r="2623" spans="17:17" x14ac:dyDescent="0.3">
      <c r="Q2623" s="40"/>
    </row>
    <row r="2624" spans="17:17" x14ac:dyDescent="0.3">
      <c r="Q2624" s="40"/>
    </row>
    <row r="2625" spans="17:17" x14ac:dyDescent="0.3">
      <c r="Q2625" s="40"/>
    </row>
    <row r="2626" spans="17:17" x14ac:dyDescent="0.3">
      <c r="Q2626" s="40"/>
    </row>
    <row r="2627" spans="17:17" x14ac:dyDescent="0.3">
      <c r="Q2627" s="40"/>
    </row>
    <row r="2628" spans="17:17" x14ac:dyDescent="0.3">
      <c r="Q2628" s="40"/>
    </row>
    <row r="2629" spans="17:17" x14ac:dyDescent="0.3">
      <c r="Q2629" s="40"/>
    </row>
    <row r="2630" spans="17:17" x14ac:dyDescent="0.3">
      <c r="Q2630" s="40"/>
    </row>
    <row r="2631" spans="17:17" x14ac:dyDescent="0.3">
      <c r="Q2631" s="40"/>
    </row>
    <row r="2632" spans="17:17" x14ac:dyDescent="0.3">
      <c r="Q2632" s="40"/>
    </row>
    <row r="2633" spans="17:17" x14ac:dyDescent="0.3">
      <c r="Q2633" s="40"/>
    </row>
    <row r="2634" spans="17:17" x14ac:dyDescent="0.3">
      <c r="Q2634" s="40"/>
    </row>
    <row r="2635" spans="17:17" x14ac:dyDescent="0.3">
      <c r="Q2635" s="40"/>
    </row>
    <row r="2636" spans="17:17" x14ac:dyDescent="0.3">
      <c r="Q2636" s="40"/>
    </row>
    <row r="2637" spans="17:17" x14ac:dyDescent="0.3">
      <c r="Q2637" s="40"/>
    </row>
    <row r="2638" spans="17:17" x14ac:dyDescent="0.3">
      <c r="Q2638" s="40"/>
    </row>
    <row r="2639" spans="17:17" x14ac:dyDescent="0.3">
      <c r="Q2639" s="40"/>
    </row>
    <row r="2640" spans="17:17" x14ac:dyDescent="0.3">
      <c r="Q2640" s="40"/>
    </row>
    <row r="2641" spans="17:17" x14ac:dyDescent="0.3">
      <c r="Q2641" s="40"/>
    </row>
    <row r="2642" spans="17:17" x14ac:dyDescent="0.3">
      <c r="Q2642" s="40"/>
    </row>
    <row r="2643" spans="17:17" x14ac:dyDescent="0.3">
      <c r="Q2643" s="40"/>
    </row>
    <row r="2644" spans="17:17" x14ac:dyDescent="0.3">
      <c r="Q2644" s="40"/>
    </row>
    <row r="2645" spans="17:17" x14ac:dyDescent="0.3">
      <c r="Q2645" s="40"/>
    </row>
    <row r="2646" spans="17:17" x14ac:dyDescent="0.3">
      <c r="Q2646" s="40"/>
    </row>
    <row r="2647" spans="17:17" x14ac:dyDescent="0.3">
      <c r="Q2647" s="40"/>
    </row>
    <row r="2648" spans="17:17" x14ac:dyDescent="0.3">
      <c r="Q2648" s="40"/>
    </row>
    <row r="2649" spans="17:17" x14ac:dyDescent="0.3">
      <c r="Q2649" s="40"/>
    </row>
    <row r="2650" spans="17:17" x14ac:dyDescent="0.3">
      <c r="Q2650" s="40"/>
    </row>
    <row r="2651" spans="17:17" x14ac:dyDescent="0.3">
      <c r="Q2651" s="40"/>
    </row>
    <row r="2652" spans="17:17" x14ac:dyDescent="0.3">
      <c r="Q2652" s="40"/>
    </row>
    <row r="2653" spans="17:17" x14ac:dyDescent="0.3">
      <c r="Q2653" s="40"/>
    </row>
    <row r="2654" spans="17:17" x14ac:dyDescent="0.3">
      <c r="Q2654" s="40"/>
    </row>
    <row r="2655" spans="17:17" x14ac:dyDescent="0.3">
      <c r="Q2655" s="40"/>
    </row>
    <row r="2656" spans="17:17" x14ac:dyDescent="0.3">
      <c r="Q2656" s="40"/>
    </row>
    <row r="2657" spans="17:17" x14ac:dyDescent="0.3">
      <c r="Q2657" s="40"/>
    </row>
    <row r="2658" spans="17:17" x14ac:dyDescent="0.3">
      <c r="Q2658" s="40"/>
    </row>
    <row r="2659" spans="17:17" x14ac:dyDescent="0.3">
      <c r="Q2659" s="40"/>
    </row>
    <row r="2660" spans="17:17" x14ac:dyDescent="0.3">
      <c r="Q2660" s="40"/>
    </row>
    <row r="2661" spans="17:17" x14ac:dyDescent="0.3">
      <c r="Q2661" s="40"/>
    </row>
    <row r="2662" spans="17:17" x14ac:dyDescent="0.3">
      <c r="Q2662" s="40"/>
    </row>
    <row r="2663" spans="17:17" x14ac:dyDescent="0.3">
      <c r="Q2663" s="40"/>
    </row>
    <row r="2664" spans="17:17" x14ac:dyDescent="0.3">
      <c r="Q2664" s="40"/>
    </row>
    <row r="2665" spans="17:17" x14ac:dyDescent="0.3">
      <c r="Q2665" s="40"/>
    </row>
    <row r="2666" spans="17:17" x14ac:dyDescent="0.3">
      <c r="Q2666" s="40"/>
    </row>
    <row r="2667" spans="17:17" x14ac:dyDescent="0.3">
      <c r="Q2667" s="40"/>
    </row>
    <row r="2668" spans="17:17" x14ac:dyDescent="0.3">
      <c r="Q2668" s="40"/>
    </row>
    <row r="2669" spans="17:17" x14ac:dyDescent="0.3">
      <c r="Q2669" s="40"/>
    </row>
    <row r="2670" spans="17:17" x14ac:dyDescent="0.3">
      <c r="Q2670" s="40"/>
    </row>
    <row r="2671" spans="17:17" x14ac:dyDescent="0.3">
      <c r="Q2671" s="40"/>
    </row>
    <row r="2672" spans="17:17" x14ac:dyDescent="0.3">
      <c r="Q2672" s="40"/>
    </row>
    <row r="2673" spans="17:17" x14ac:dyDescent="0.3">
      <c r="Q2673" s="40"/>
    </row>
    <row r="2674" spans="17:17" x14ac:dyDescent="0.3">
      <c r="Q2674" s="40"/>
    </row>
    <row r="2675" spans="17:17" x14ac:dyDescent="0.3">
      <c r="Q2675" s="40"/>
    </row>
    <row r="2676" spans="17:17" x14ac:dyDescent="0.3">
      <c r="Q2676" s="40"/>
    </row>
    <row r="2677" spans="17:17" x14ac:dyDescent="0.3">
      <c r="Q2677" s="40"/>
    </row>
    <row r="2678" spans="17:17" x14ac:dyDescent="0.3">
      <c r="Q2678" s="40"/>
    </row>
    <row r="2679" spans="17:17" x14ac:dyDescent="0.3">
      <c r="Q2679" s="40"/>
    </row>
    <row r="2680" spans="17:17" x14ac:dyDescent="0.3">
      <c r="Q2680" s="40"/>
    </row>
    <row r="2681" spans="17:17" x14ac:dyDescent="0.3">
      <c r="Q2681" s="40"/>
    </row>
    <row r="2682" spans="17:17" x14ac:dyDescent="0.3">
      <c r="Q2682" s="40"/>
    </row>
    <row r="2683" spans="17:17" x14ac:dyDescent="0.3">
      <c r="Q2683" s="40"/>
    </row>
    <row r="2684" spans="17:17" x14ac:dyDescent="0.3">
      <c r="Q2684" s="40"/>
    </row>
    <row r="2685" spans="17:17" x14ac:dyDescent="0.3">
      <c r="Q2685" s="40"/>
    </row>
    <row r="2686" spans="17:17" x14ac:dyDescent="0.3">
      <c r="Q2686" s="40"/>
    </row>
    <row r="2687" spans="17:17" x14ac:dyDescent="0.3">
      <c r="Q2687" s="40"/>
    </row>
    <row r="2688" spans="17:17" x14ac:dyDescent="0.3">
      <c r="Q2688" s="40"/>
    </row>
    <row r="2689" spans="17:17" x14ac:dyDescent="0.3">
      <c r="Q2689" s="40"/>
    </row>
    <row r="2690" spans="17:17" x14ac:dyDescent="0.3">
      <c r="Q2690" s="40"/>
    </row>
    <row r="2691" spans="17:17" x14ac:dyDescent="0.3">
      <c r="Q2691" s="40"/>
    </row>
    <row r="2692" spans="17:17" x14ac:dyDescent="0.3">
      <c r="Q2692" s="40"/>
    </row>
    <row r="2693" spans="17:17" x14ac:dyDescent="0.3">
      <c r="Q2693" s="40"/>
    </row>
    <row r="2694" spans="17:17" x14ac:dyDescent="0.3">
      <c r="Q2694" s="40"/>
    </row>
    <row r="2695" spans="17:17" x14ac:dyDescent="0.3">
      <c r="Q2695" s="40"/>
    </row>
    <row r="2696" spans="17:17" x14ac:dyDescent="0.3">
      <c r="Q2696" s="40"/>
    </row>
    <row r="2697" spans="17:17" x14ac:dyDescent="0.3">
      <c r="Q2697" s="40"/>
    </row>
    <row r="2698" spans="17:17" x14ac:dyDescent="0.3">
      <c r="Q2698" s="40"/>
    </row>
    <row r="2699" spans="17:17" x14ac:dyDescent="0.3">
      <c r="Q2699" s="40"/>
    </row>
    <row r="2700" spans="17:17" x14ac:dyDescent="0.3">
      <c r="Q2700" s="40"/>
    </row>
    <row r="2701" spans="17:17" x14ac:dyDescent="0.3">
      <c r="Q2701" s="40"/>
    </row>
    <row r="2702" spans="17:17" x14ac:dyDescent="0.3">
      <c r="Q2702" s="40"/>
    </row>
    <row r="2703" spans="17:17" x14ac:dyDescent="0.3">
      <c r="Q2703" s="40"/>
    </row>
    <row r="2704" spans="17:17" x14ac:dyDescent="0.3">
      <c r="Q2704" s="40"/>
    </row>
    <row r="2705" spans="17:17" x14ac:dyDescent="0.3">
      <c r="Q2705" s="40"/>
    </row>
    <row r="2706" spans="17:17" x14ac:dyDescent="0.3">
      <c r="Q2706" s="40"/>
    </row>
    <row r="2707" spans="17:17" x14ac:dyDescent="0.3">
      <c r="Q2707" s="40"/>
    </row>
    <row r="2708" spans="17:17" x14ac:dyDescent="0.3">
      <c r="Q2708" s="40"/>
    </row>
    <row r="2709" spans="17:17" x14ac:dyDescent="0.3">
      <c r="Q2709" s="40"/>
    </row>
    <row r="2710" spans="17:17" x14ac:dyDescent="0.3">
      <c r="Q2710" s="40"/>
    </row>
    <row r="2711" spans="17:17" x14ac:dyDescent="0.3">
      <c r="Q2711" s="40"/>
    </row>
    <row r="2712" spans="17:17" x14ac:dyDescent="0.3">
      <c r="Q2712" s="40"/>
    </row>
    <row r="2713" spans="17:17" x14ac:dyDescent="0.3">
      <c r="Q2713" s="40"/>
    </row>
    <row r="2714" spans="17:17" x14ac:dyDescent="0.3">
      <c r="Q2714" s="40"/>
    </row>
    <row r="2715" spans="17:17" x14ac:dyDescent="0.3">
      <c r="Q2715" s="40"/>
    </row>
    <row r="2716" spans="17:17" x14ac:dyDescent="0.3">
      <c r="Q2716" s="40"/>
    </row>
    <row r="2717" spans="17:17" x14ac:dyDescent="0.3">
      <c r="Q2717" s="40"/>
    </row>
    <row r="2718" spans="17:17" x14ac:dyDescent="0.3">
      <c r="Q2718" s="40"/>
    </row>
    <row r="2719" spans="17:17" x14ac:dyDescent="0.3">
      <c r="Q2719" s="40"/>
    </row>
    <row r="2720" spans="17:17" x14ac:dyDescent="0.3">
      <c r="Q2720" s="40"/>
    </row>
    <row r="2721" spans="17:17" x14ac:dyDescent="0.3">
      <c r="Q2721" s="40"/>
    </row>
    <row r="2722" spans="17:17" x14ac:dyDescent="0.3">
      <c r="Q2722" s="40"/>
    </row>
    <row r="2723" spans="17:17" x14ac:dyDescent="0.3">
      <c r="Q2723" s="40"/>
    </row>
    <row r="2724" spans="17:17" x14ac:dyDescent="0.3">
      <c r="Q2724" s="40"/>
    </row>
    <row r="2725" spans="17:17" x14ac:dyDescent="0.3">
      <c r="Q2725" s="40"/>
    </row>
    <row r="2726" spans="17:17" x14ac:dyDescent="0.3">
      <c r="Q2726" s="40"/>
    </row>
    <row r="2727" spans="17:17" x14ac:dyDescent="0.3">
      <c r="Q2727" s="40"/>
    </row>
    <row r="2728" spans="17:17" x14ac:dyDescent="0.3">
      <c r="Q2728" s="40"/>
    </row>
    <row r="2729" spans="17:17" x14ac:dyDescent="0.3">
      <c r="Q2729" s="40"/>
    </row>
    <row r="2730" spans="17:17" x14ac:dyDescent="0.3">
      <c r="Q2730" s="40"/>
    </row>
    <row r="2731" spans="17:17" x14ac:dyDescent="0.3">
      <c r="Q2731" s="40"/>
    </row>
    <row r="2732" spans="17:17" x14ac:dyDescent="0.3">
      <c r="Q2732" s="40"/>
    </row>
    <row r="2733" spans="17:17" x14ac:dyDescent="0.3">
      <c r="Q2733" s="40"/>
    </row>
    <row r="2734" spans="17:17" x14ac:dyDescent="0.3">
      <c r="Q2734" s="40"/>
    </row>
    <row r="2735" spans="17:17" x14ac:dyDescent="0.3">
      <c r="Q2735" s="40"/>
    </row>
    <row r="2736" spans="17:17" x14ac:dyDescent="0.3">
      <c r="Q2736" s="40"/>
    </row>
    <row r="2737" spans="17:17" x14ac:dyDescent="0.3">
      <c r="Q2737" s="40"/>
    </row>
    <row r="2738" spans="17:17" x14ac:dyDescent="0.3">
      <c r="Q2738" s="40"/>
    </row>
    <row r="2739" spans="17:17" x14ac:dyDescent="0.3">
      <c r="Q2739" s="40"/>
    </row>
    <row r="2740" spans="17:17" x14ac:dyDescent="0.3">
      <c r="Q2740" s="40"/>
    </row>
    <row r="2741" spans="17:17" x14ac:dyDescent="0.3">
      <c r="Q2741" s="40"/>
    </row>
    <row r="2742" spans="17:17" x14ac:dyDescent="0.3">
      <c r="Q2742" s="40"/>
    </row>
    <row r="2743" spans="17:17" x14ac:dyDescent="0.3">
      <c r="Q2743" s="40"/>
    </row>
    <row r="2744" spans="17:17" x14ac:dyDescent="0.3">
      <c r="Q2744" s="40"/>
    </row>
    <row r="2745" spans="17:17" x14ac:dyDescent="0.3">
      <c r="Q2745" s="40"/>
    </row>
    <row r="2746" spans="17:17" x14ac:dyDescent="0.3">
      <c r="Q2746" s="40"/>
    </row>
    <row r="2747" spans="17:17" x14ac:dyDescent="0.3">
      <c r="Q2747" s="40"/>
    </row>
    <row r="2748" spans="17:17" x14ac:dyDescent="0.3">
      <c r="Q2748" s="40"/>
    </row>
    <row r="2749" spans="17:17" x14ac:dyDescent="0.3">
      <c r="Q2749" s="40"/>
    </row>
    <row r="2750" spans="17:17" x14ac:dyDescent="0.3">
      <c r="Q2750" s="40"/>
    </row>
    <row r="2751" spans="17:17" x14ac:dyDescent="0.3">
      <c r="Q2751" s="40"/>
    </row>
    <row r="2752" spans="17:17" x14ac:dyDescent="0.3">
      <c r="Q2752" s="40"/>
    </row>
    <row r="2753" spans="17:17" x14ac:dyDescent="0.3">
      <c r="Q2753" s="40"/>
    </row>
    <row r="2754" spans="17:17" x14ac:dyDescent="0.3">
      <c r="Q2754" s="40"/>
    </row>
    <row r="2755" spans="17:17" x14ac:dyDescent="0.3">
      <c r="Q2755" s="40"/>
    </row>
    <row r="2756" spans="17:17" x14ac:dyDescent="0.3">
      <c r="Q2756" s="40"/>
    </row>
    <row r="2757" spans="17:17" x14ac:dyDescent="0.3">
      <c r="Q2757" s="40"/>
    </row>
    <row r="2758" spans="17:17" x14ac:dyDescent="0.3">
      <c r="Q2758" s="40"/>
    </row>
    <row r="2759" spans="17:17" x14ac:dyDescent="0.3">
      <c r="Q2759" s="40"/>
    </row>
    <row r="2760" spans="17:17" x14ac:dyDescent="0.3">
      <c r="Q2760" s="40"/>
    </row>
    <row r="2761" spans="17:17" x14ac:dyDescent="0.3">
      <c r="Q2761" s="40"/>
    </row>
    <row r="2762" spans="17:17" x14ac:dyDescent="0.3">
      <c r="Q2762" s="40"/>
    </row>
    <row r="2763" spans="17:17" x14ac:dyDescent="0.3">
      <c r="Q2763" s="40"/>
    </row>
    <row r="2764" spans="17:17" x14ac:dyDescent="0.3">
      <c r="Q2764" s="40"/>
    </row>
    <row r="2765" spans="17:17" x14ac:dyDescent="0.3">
      <c r="Q2765" s="40"/>
    </row>
    <row r="2766" spans="17:17" x14ac:dyDescent="0.3">
      <c r="Q2766" s="40"/>
    </row>
    <row r="2767" spans="17:17" x14ac:dyDescent="0.3">
      <c r="Q2767" s="40"/>
    </row>
    <row r="2768" spans="17:17" x14ac:dyDescent="0.3">
      <c r="Q2768" s="40"/>
    </row>
    <row r="2769" spans="17:17" x14ac:dyDescent="0.3">
      <c r="Q2769" s="40"/>
    </row>
    <row r="2770" spans="17:17" x14ac:dyDescent="0.3">
      <c r="Q2770" s="40"/>
    </row>
    <row r="2771" spans="17:17" x14ac:dyDescent="0.3">
      <c r="Q2771" s="40"/>
    </row>
    <row r="2772" spans="17:17" x14ac:dyDescent="0.3">
      <c r="Q2772" s="40"/>
    </row>
    <row r="2773" spans="17:17" x14ac:dyDescent="0.3">
      <c r="Q2773" s="40"/>
    </row>
    <row r="2774" spans="17:17" x14ac:dyDescent="0.3">
      <c r="Q2774" s="40"/>
    </row>
    <row r="2775" spans="17:17" x14ac:dyDescent="0.3">
      <c r="Q2775" s="40"/>
    </row>
    <row r="2776" spans="17:17" x14ac:dyDescent="0.3">
      <c r="Q2776" s="40"/>
    </row>
    <row r="2777" spans="17:17" x14ac:dyDescent="0.3">
      <c r="Q2777" s="40"/>
    </row>
    <row r="2778" spans="17:17" x14ac:dyDescent="0.3">
      <c r="Q2778" s="40"/>
    </row>
    <row r="2779" spans="17:17" x14ac:dyDescent="0.3">
      <c r="Q2779" s="40"/>
    </row>
    <row r="2780" spans="17:17" x14ac:dyDescent="0.3">
      <c r="Q2780" s="40"/>
    </row>
    <row r="2781" spans="17:17" x14ac:dyDescent="0.3">
      <c r="Q2781" s="40"/>
    </row>
    <row r="2782" spans="17:17" x14ac:dyDescent="0.3">
      <c r="Q2782" s="40"/>
    </row>
    <row r="2783" spans="17:17" x14ac:dyDescent="0.3">
      <c r="Q2783" s="40"/>
    </row>
    <row r="2784" spans="17:17" x14ac:dyDescent="0.3">
      <c r="Q2784" s="40"/>
    </row>
    <row r="2785" spans="17:17" x14ac:dyDescent="0.3">
      <c r="Q2785" s="40"/>
    </row>
    <row r="2786" spans="17:17" x14ac:dyDescent="0.3">
      <c r="Q2786" s="40"/>
    </row>
    <row r="2787" spans="17:17" x14ac:dyDescent="0.3">
      <c r="Q2787" s="40"/>
    </row>
    <row r="2788" spans="17:17" x14ac:dyDescent="0.3">
      <c r="Q2788" s="40"/>
    </row>
    <row r="2789" spans="17:17" x14ac:dyDescent="0.3">
      <c r="Q2789" s="40"/>
    </row>
    <row r="2790" spans="17:17" x14ac:dyDescent="0.3">
      <c r="Q2790" s="40"/>
    </row>
    <row r="2791" spans="17:17" x14ac:dyDescent="0.3">
      <c r="Q2791" s="40"/>
    </row>
    <row r="2792" spans="17:17" x14ac:dyDescent="0.3">
      <c r="Q2792" s="40"/>
    </row>
    <row r="2793" spans="17:17" x14ac:dyDescent="0.3">
      <c r="Q2793" s="40"/>
    </row>
    <row r="2794" spans="17:17" x14ac:dyDescent="0.3">
      <c r="Q2794" s="40"/>
    </row>
    <row r="2795" spans="17:17" x14ac:dyDescent="0.3">
      <c r="Q2795" s="40"/>
    </row>
    <row r="2796" spans="17:17" x14ac:dyDescent="0.3">
      <c r="Q2796" s="40"/>
    </row>
    <row r="2797" spans="17:17" x14ac:dyDescent="0.3">
      <c r="Q2797" s="40"/>
    </row>
    <row r="2798" spans="17:17" x14ac:dyDescent="0.3">
      <c r="Q2798" s="40"/>
    </row>
    <row r="2799" spans="17:17" x14ac:dyDescent="0.3">
      <c r="Q2799" s="40"/>
    </row>
    <row r="2800" spans="17:17" x14ac:dyDescent="0.3">
      <c r="Q2800" s="40"/>
    </row>
    <row r="2801" spans="17:17" x14ac:dyDescent="0.3">
      <c r="Q2801" s="40"/>
    </row>
    <row r="2802" spans="17:17" x14ac:dyDescent="0.3">
      <c r="Q2802" s="40"/>
    </row>
    <row r="2803" spans="17:17" x14ac:dyDescent="0.3">
      <c r="Q2803" s="40"/>
    </row>
    <row r="2804" spans="17:17" x14ac:dyDescent="0.3">
      <c r="Q2804" s="40"/>
    </row>
    <row r="2805" spans="17:17" x14ac:dyDescent="0.3">
      <c r="Q2805" s="40"/>
    </row>
    <row r="2806" spans="17:17" x14ac:dyDescent="0.3">
      <c r="Q2806" s="40"/>
    </row>
    <row r="2807" spans="17:17" x14ac:dyDescent="0.3">
      <c r="Q2807" s="40"/>
    </row>
    <row r="2808" spans="17:17" x14ac:dyDescent="0.3">
      <c r="Q2808" s="40"/>
    </row>
    <row r="2809" spans="17:17" x14ac:dyDescent="0.3">
      <c r="Q2809" s="40"/>
    </row>
    <row r="2810" spans="17:17" x14ac:dyDescent="0.3">
      <c r="Q2810" s="40"/>
    </row>
    <row r="2811" spans="17:17" x14ac:dyDescent="0.3">
      <c r="Q2811" s="40"/>
    </row>
    <row r="2812" spans="17:17" x14ac:dyDescent="0.3">
      <c r="Q2812" s="40"/>
    </row>
    <row r="2813" spans="17:17" x14ac:dyDescent="0.3">
      <c r="Q2813" s="40"/>
    </row>
    <row r="2814" spans="17:17" x14ac:dyDescent="0.3">
      <c r="Q2814" s="40"/>
    </row>
    <row r="2815" spans="17:17" x14ac:dyDescent="0.3">
      <c r="Q2815" s="40"/>
    </row>
    <row r="2816" spans="17:17" x14ac:dyDescent="0.3">
      <c r="Q2816" s="40"/>
    </row>
    <row r="2817" spans="17:17" x14ac:dyDescent="0.3">
      <c r="Q2817" s="40"/>
    </row>
    <row r="2818" spans="17:17" x14ac:dyDescent="0.3">
      <c r="Q2818" s="40"/>
    </row>
    <row r="2819" spans="17:17" x14ac:dyDescent="0.3">
      <c r="Q2819" s="40"/>
    </row>
    <row r="2820" spans="17:17" x14ac:dyDescent="0.3">
      <c r="Q2820" s="40"/>
    </row>
    <row r="2821" spans="17:17" x14ac:dyDescent="0.3">
      <c r="Q2821" s="40"/>
    </row>
    <row r="2822" spans="17:17" x14ac:dyDescent="0.3">
      <c r="Q2822" s="40"/>
    </row>
    <row r="2823" spans="17:17" x14ac:dyDescent="0.3">
      <c r="Q2823" s="40"/>
    </row>
    <row r="2824" spans="17:17" x14ac:dyDescent="0.3">
      <c r="Q2824" s="40"/>
    </row>
    <row r="2825" spans="17:17" x14ac:dyDescent="0.3">
      <c r="Q2825" s="40"/>
    </row>
    <row r="2826" spans="17:17" x14ac:dyDescent="0.3">
      <c r="Q2826" s="40"/>
    </row>
    <row r="2827" spans="17:17" x14ac:dyDescent="0.3">
      <c r="Q2827" s="40"/>
    </row>
    <row r="2828" spans="17:17" x14ac:dyDescent="0.3">
      <c r="Q2828" s="40"/>
    </row>
    <row r="2829" spans="17:17" x14ac:dyDescent="0.3">
      <c r="Q2829" s="40"/>
    </row>
    <row r="2830" spans="17:17" x14ac:dyDescent="0.3">
      <c r="Q2830" s="40"/>
    </row>
    <row r="2831" spans="17:17" x14ac:dyDescent="0.3">
      <c r="Q2831" s="40"/>
    </row>
    <row r="2832" spans="17:17" x14ac:dyDescent="0.3">
      <c r="Q2832" s="40"/>
    </row>
    <row r="2833" spans="17:17" x14ac:dyDescent="0.3">
      <c r="Q2833" s="40"/>
    </row>
    <row r="2834" spans="17:17" x14ac:dyDescent="0.3">
      <c r="Q2834" s="40"/>
    </row>
    <row r="2835" spans="17:17" x14ac:dyDescent="0.3">
      <c r="Q2835" s="40"/>
    </row>
    <row r="2836" spans="17:17" x14ac:dyDescent="0.3">
      <c r="Q2836" s="40"/>
    </row>
    <row r="2837" spans="17:17" x14ac:dyDescent="0.3">
      <c r="Q2837" s="40"/>
    </row>
    <row r="2838" spans="17:17" x14ac:dyDescent="0.3">
      <c r="Q2838" s="40"/>
    </row>
    <row r="2839" spans="17:17" x14ac:dyDescent="0.3">
      <c r="Q2839" s="40"/>
    </row>
    <row r="2840" spans="17:17" x14ac:dyDescent="0.3">
      <c r="Q2840" s="40"/>
    </row>
    <row r="2841" spans="17:17" x14ac:dyDescent="0.3">
      <c r="Q2841" s="40"/>
    </row>
    <row r="2842" spans="17:17" x14ac:dyDescent="0.3">
      <c r="Q2842" s="40"/>
    </row>
    <row r="2843" spans="17:17" x14ac:dyDescent="0.3">
      <c r="Q2843" s="40"/>
    </row>
    <row r="2844" spans="17:17" x14ac:dyDescent="0.3">
      <c r="Q2844" s="40"/>
    </row>
    <row r="2845" spans="17:17" x14ac:dyDescent="0.3">
      <c r="Q2845" s="40"/>
    </row>
    <row r="2846" spans="17:17" x14ac:dyDescent="0.3">
      <c r="Q2846" s="40"/>
    </row>
    <row r="2847" spans="17:17" x14ac:dyDescent="0.3">
      <c r="Q2847" s="40"/>
    </row>
    <row r="2848" spans="17:17" x14ac:dyDescent="0.3">
      <c r="Q2848" s="40"/>
    </row>
    <row r="2849" spans="17:17" x14ac:dyDescent="0.3">
      <c r="Q2849" s="40"/>
    </row>
    <row r="2850" spans="17:17" x14ac:dyDescent="0.3">
      <c r="Q2850" s="40"/>
    </row>
    <row r="2851" spans="17:17" x14ac:dyDescent="0.3">
      <c r="Q2851" s="40"/>
    </row>
    <row r="2852" spans="17:17" x14ac:dyDescent="0.3">
      <c r="Q2852" s="40"/>
    </row>
    <row r="2853" spans="17:17" x14ac:dyDescent="0.3">
      <c r="Q2853" s="40"/>
    </row>
    <row r="2854" spans="17:17" x14ac:dyDescent="0.3">
      <c r="Q2854" s="40"/>
    </row>
    <row r="2855" spans="17:17" x14ac:dyDescent="0.3">
      <c r="Q2855" s="40"/>
    </row>
    <row r="2856" spans="17:17" x14ac:dyDescent="0.3">
      <c r="Q2856" s="40"/>
    </row>
    <row r="2857" spans="17:17" x14ac:dyDescent="0.3">
      <c r="Q2857" s="40"/>
    </row>
    <row r="2858" spans="17:17" x14ac:dyDescent="0.3">
      <c r="Q2858" s="40"/>
    </row>
    <row r="2859" spans="17:17" x14ac:dyDescent="0.3">
      <c r="Q2859" s="40"/>
    </row>
    <row r="2860" spans="17:17" x14ac:dyDescent="0.3">
      <c r="Q2860" s="40"/>
    </row>
    <row r="2861" spans="17:17" x14ac:dyDescent="0.3">
      <c r="Q2861" s="40"/>
    </row>
    <row r="2862" spans="17:17" x14ac:dyDescent="0.3">
      <c r="Q2862" s="40"/>
    </row>
    <row r="2863" spans="17:17" x14ac:dyDescent="0.3">
      <c r="Q2863" s="40"/>
    </row>
    <row r="2864" spans="17:17" x14ac:dyDescent="0.3">
      <c r="Q2864" s="40"/>
    </row>
    <row r="2865" spans="17:17" x14ac:dyDescent="0.3">
      <c r="Q2865" s="40"/>
    </row>
    <row r="2866" spans="17:17" x14ac:dyDescent="0.3">
      <c r="Q2866" s="40"/>
    </row>
    <row r="2867" spans="17:17" x14ac:dyDescent="0.3">
      <c r="Q2867" s="40"/>
    </row>
    <row r="2868" spans="17:17" x14ac:dyDescent="0.3">
      <c r="Q2868" s="40"/>
    </row>
    <row r="2869" spans="17:17" x14ac:dyDescent="0.3">
      <c r="Q2869" s="40"/>
    </row>
    <row r="2870" spans="17:17" x14ac:dyDescent="0.3">
      <c r="Q2870" s="40"/>
    </row>
    <row r="2871" spans="17:17" x14ac:dyDescent="0.3">
      <c r="Q2871" s="40"/>
    </row>
    <row r="2872" spans="17:17" x14ac:dyDescent="0.3">
      <c r="Q2872" s="40"/>
    </row>
    <row r="2873" spans="17:17" x14ac:dyDescent="0.3">
      <c r="Q2873" s="40"/>
    </row>
    <row r="2874" spans="17:17" x14ac:dyDescent="0.3">
      <c r="Q2874" s="40"/>
    </row>
    <row r="2875" spans="17:17" x14ac:dyDescent="0.3">
      <c r="Q2875" s="40"/>
    </row>
    <row r="2876" spans="17:17" x14ac:dyDescent="0.3">
      <c r="Q2876" s="40"/>
    </row>
    <row r="2877" spans="17:17" x14ac:dyDescent="0.3">
      <c r="Q2877" s="40"/>
    </row>
    <row r="2878" spans="17:17" x14ac:dyDescent="0.3">
      <c r="Q2878" s="40"/>
    </row>
    <row r="2879" spans="17:17" x14ac:dyDescent="0.3">
      <c r="Q2879" s="40"/>
    </row>
    <row r="2880" spans="17:17" x14ac:dyDescent="0.3">
      <c r="Q2880" s="40"/>
    </row>
    <row r="2881" spans="17:17" x14ac:dyDescent="0.3">
      <c r="Q2881" s="40"/>
    </row>
    <row r="2882" spans="17:17" x14ac:dyDescent="0.3">
      <c r="Q2882" s="40"/>
    </row>
    <row r="2883" spans="17:17" x14ac:dyDescent="0.3">
      <c r="Q2883" s="40"/>
    </row>
    <row r="2884" spans="17:17" x14ac:dyDescent="0.3">
      <c r="Q2884" s="40"/>
    </row>
    <row r="2885" spans="17:17" x14ac:dyDescent="0.3">
      <c r="Q2885" s="40"/>
    </row>
    <row r="2886" spans="17:17" x14ac:dyDescent="0.3">
      <c r="Q2886" s="40"/>
    </row>
    <row r="2887" spans="17:17" x14ac:dyDescent="0.3">
      <c r="Q2887" s="40"/>
    </row>
    <row r="2888" spans="17:17" x14ac:dyDescent="0.3">
      <c r="Q2888" s="40"/>
    </row>
    <row r="2889" spans="17:17" x14ac:dyDescent="0.3">
      <c r="Q2889" s="40"/>
    </row>
    <row r="2890" spans="17:17" x14ac:dyDescent="0.3">
      <c r="Q2890" s="40"/>
    </row>
    <row r="2891" spans="17:17" x14ac:dyDescent="0.3">
      <c r="Q2891" s="40"/>
    </row>
    <row r="2892" spans="17:17" x14ac:dyDescent="0.3">
      <c r="Q2892" s="40"/>
    </row>
    <row r="2893" spans="17:17" x14ac:dyDescent="0.3">
      <c r="Q2893" s="40"/>
    </row>
    <row r="2894" spans="17:17" x14ac:dyDescent="0.3">
      <c r="Q2894" s="40"/>
    </row>
    <row r="2895" spans="17:17" x14ac:dyDescent="0.3">
      <c r="Q2895" s="40"/>
    </row>
    <row r="2896" spans="17:17" x14ac:dyDescent="0.3">
      <c r="Q2896" s="40"/>
    </row>
    <row r="2897" spans="17:17" x14ac:dyDescent="0.3">
      <c r="Q2897" s="40"/>
    </row>
    <row r="2898" spans="17:17" x14ac:dyDescent="0.3">
      <c r="Q2898" s="40"/>
    </row>
    <row r="2899" spans="17:17" x14ac:dyDescent="0.3">
      <c r="Q2899" s="40"/>
    </row>
    <row r="2900" spans="17:17" x14ac:dyDescent="0.3">
      <c r="Q2900" s="40"/>
    </row>
    <row r="2901" spans="17:17" x14ac:dyDescent="0.3">
      <c r="Q2901" s="40"/>
    </row>
    <row r="2902" spans="17:17" x14ac:dyDescent="0.3">
      <c r="Q2902" s="40"/>
    </row>
    <row r="2903" spans="17:17" x14ac:dyDescent="0.3">
      <c r="Q2903" s="40"/>
    </row>
    <row r="2904" spans="17:17" x14ac:dyDescent="0.3">
      <c r="Q2904" s="40"/>
    </row>
    <row r="2905" spans="17:17" x14ac:dyDescent="0.3">
      <c r="Q2905" s="40"/>
    </row>
    <row r="2906" spans="17:17" x14ac:dyDescent="0.3">
      <c r="Q2906" s="40"/>
    </row>
    <row r="2907" spans="17:17" x14ac:dyDescent="0.3">
      <c r="Q2907" s="40"/>
    </row>
    <row r="2908" spans="17:17" x14ac:dyDescent="0.3">
      <c r="Q2908" s="40"/>
    </row>
    <row r="2909" spans="17:17" x14ac:dyDescent="0.3">
      <c r="Q2909" s="40"/>
    </row>
    <row r="2910" spans="17:17" x14ac:dyDescent="0.3">
      <c r="Q2910" s="40"/>
    </row>
    <row r="2911" spans="17:17" x14ac:dyDescent="0.3">
      <c r="Q2911" s="40"/>
    </row>
    <row r="2912" spans="17:17" x14ac:dyDescent="0.3">
      <c r="Q2912" s="40"/>
    </row>
    <row r="2913" spans="17:17" x14ac:dyDescent="0.3">
      <c r="Q2913" s="40"/>
    </row>
    <row r="2914" spans="17:17" x14ac:dyDescent="0.3">
      <c r="Q2914" s="40"/>
    </row>
    <row r="2915" spans="17:17" x14ac:dyDescent="0.3">
      <c r="Q2915" s="40"/>
    </row>
    <row r="2916" spans="17:17" x14ac:dyDescent="0.3">
      <c r="Q2916" s="40"/>
    </row>
    <row r="2917" spans="17:17" x14ac:dyDescent="0.3">
      <c r="Q2917" s="40"/>
    </row>
    <row r="2918" spans="17:17" x14ac:dyDescent="0.3">
      <c r="Q2918" s="40"/>
    </row>
    <row r="2919" spans="17:17" x14ac:dyDescent="0.3">
      <c r="Q2919" s="40"/>
    </row>
    <row r="2920" spans="17:17" x14ac:dyDescent="0.3">
      <c r="Q2920" s="40"/>
    </row>
    <row r="2921" spans="17:17" x14ac:dyDescent="0.3">
      <c r="Q2921" s="40"/>
    </row>
    <row r="2922" spans="17:17" x14ac:dyDescent="0.3">
      <c r="Q2922" s="40"/>
    </row>
    <row r="2923" spans="17:17" x14ac:dyDescent="0.3">
      <c r="Q2923" s="40"/>
    </row>
    <row r="2924" spans="17:17" x14ac:dyDescent="0.3">
      <c r="Q2924" s="40"/>
    </row>
    <row r="2925" spans="17:17" x14ac:dyDescent="0.3">
      <c r="Q2925" s="40"/>
    </row>
    <row r="2926" spans="17:17" x14ac:dyDescent="0.3">
      <c r="Q2926" s="40"/>
    </row>
    <row r="2927" spans="17:17" x14ac:dyDescent="0.3">
      <c r="Q2927" s="40"/>
    </row>
    <row r="2928" spans="17:17" x14ac:dyDescent="0.3">
      <c r="Q2928" s="40"/>
    </row>
    <row r="2929" spans="17:17" x14ac:dyDescent="0.3">
      <c r="Q2929" s="40"/>
    </row>
    <row r="2930" spans="17:17" x14ac:dyDescent="0.3">
      <c r="Q2930" s="40"/>
    </row>
    <row r="2931" spans="17:17" x14ac:dyDescent="0.3">
      <c r="Q2931" s="40"/>
    </row>
    <row r="2932" spans="17:17" x14ac:dyDescent="0.3">
      <c r="Q2932" s="40"/>
    </row>
    <row r="2933" spans="17:17" x14ac:dyDescent="0.3">
      <c r="Q2933" s="40"/>
    </row>
    <row r="2934" spans="17:17" x14ac:dyDescent="0.3">
      <c r="Q2934" s="40"/>
    </row>
    <row r="2935" spans="17:17" x14ac:dyDescent="0.3">
      <c r="Q2935" s="40"/>
    </row>
    <row r="2936" spans="17:17" x14ac:dyDescent="0.3">
      <c r="Q2936" s="40"/>
    </row>
    <row r="2937" spans="17:17" x14ac:dyDescent="0.3">
      <c r="Q2937" s="40"/>
    </row>
    <row r="2938" spans="17:17" x14ac:dyDescent="0.3">
      <c r="Q2938" s="40"/>
    </row>
    <row r="2939" spans="17:17" x14ac:dyDescent="0.3">
      <c r="Q2939" s="40"/>
    </row>
    <row r="2940" spans="17:17" x14ac:dyDescent="0.3">
      <c r="Q2940" s="40"/>
    </row>
    <row r="2941" spans="17:17" x14ac:dyDescent="0.3">
      <c r="Q2941" s="40"/>
    </row>
    <row r="2942" spans="17:17" x14ac:dyDescent="0.3">
      <c r="Q2942" s="40"/>
    </row>
    <row r="2943" spans="17:17" x14ac:dyDescent="0.3">
      <c r="Q2943" s="40"/>
    </row>
    <row r="2944" spans="17:17" x14ac:dyDescent="0.3">
      <c r="Q2944" s="40"/>
    </row>
    <row r="2945" spans="17:17" x14ac:dyDescent="0.3">
      <c r="Q2945" s="40"/>
    </row>
    <row r="2946" spans="17:17" x14ac:dyDescent="0.3">
      <c r="Q2946" s="40"/>
    </row>
    <row r="2947" spans="17:17" x14ac:dyDescent="0.3">
      <c r="Q2947" s="40"/>
    </row>
    <row r="2948" spans="17:17" x14ac:dyDescent="0.3">
      <c r="Q2948" s="40"/>
    </row>
    <row r="2949" spans="17:17" x14ac:dyDescent="0.3">
      <c r="Q2949" s="40"/>
    </row>
    <row r="2950" spans="17:17" x14ac:dyDescent="0.3">
      <c r="Q2950" s="40"/>
    </row>
    <row r="2951" spans="17:17" x14ac:dyDescent="0.3">
      <c r="Q2951" s="40"/>
    </row>
    <row r="2952" spans="17:17" x14ac:dyDescent="0.3">
      <c r="Q2952" s="40"/>
    </row>
    <row r="2953" spans="17:17" x14ac:dyDescent="0.3">
      <c r="Q2953" s="40"/>
    </row>
    <row r="2954" spans="17:17" x14ac:dyDescent="0.3">
      <c r="Q2954" s="40"/>
    </row>
    <row r="2955" spans="17:17" x14ac:dyDescent="0.3">
      <c r="Q2955" s="40"/>
    </row>
    <row r="2956" spans="17:17" x14ac:dyDescent="0.3">
      <c r="Q2956" s="40"/>
    </row>
    <row r="2957" spans="17:17" x14ac:dyDescent="0.3">
      <c r="Q2957" s="40"/>
    </row>
    <row r="2958" spans="17:17" x14ac:dyDescent="0.3">
      <c r="Q2958" s="40"/>
    </row>
    <row r="2959" spans="17:17" x14ac:dyDescent="0.3">
      <c r="Q2959" s="40"/>
    </row>
    <row r="2960" spans="17:17" x14ac:dyDescent="0.3">
      <c r="Q2960" s="40"/>
    </row>
    <row r="2961" spans="17:17" x14ac:dyDescent="0.3">
      <c r="Q2961" s="40"/>
    </row>
    <row r="2962" spans="17:17" x14ac:dyDescent="0.3">
      <c r="Q2962" s="40"/>
    </row>
    <row r="2963" spans="17:17" x14ac:dyDescent="0.3">
      <c r="Q2963" s="40"/>
    </row>
    <row r="2964" spans="17:17" x14ac:dyDescent="0.3">
      <c r="Q2964" s="40"/>
    </row>
    <row r="2965" spans="17:17" x14ac:dyDescent="0.3">
      <c r="Q2965" s="40"/>
    </row>
    <row r="2966" spans="17:17" x14ac:dyDescent="0.3">
      <c r="Q2966" s="40"/>
    </row>
    <row r="2967" spans="17:17" x14ac:dyDescent="0.3">
      <c r="Q2967" s="40"/>
    </row>
    <row r="2968" spans="17:17" x14ac:dyDescent="0.3">
      <c r="Q2968" s="40"/>
    </row>
    <row r="2969" spans="17:17" x14ac:dyDescent="0.3">
      <c r="Q2969" s="40"/>
    </row>
    <row r="2970" spans="17:17" x14ac:dyDescent="0.3">
      <c r="Q2970" s="40"/>
    </row>
    <row r="2971" spans="17:17" x14ac:dyDescent="0.3">
      <c r="Q2971" s="40"/>
    </row>
    <row r="2972" spans="17:17" x14ac:dyDescent="0.3">
      <c r="Q2972" s="40"/>
    </row>
    <row r="2973" spans="17:17" x14ac:dyDescent="0.3">
      <c r="Q2973" s="40"/>
    </row>
    <row r="2974" spans="17:17" x14ac:dyDescent="0.3">
      <c r="Q2974" s="40"/>
    </row>
    <row r="2975" spans="17:17" x14ac:dyDescent="0.3">
      <c r="Q2975" s="40"/>
    </row>
    <row r="2976" spans="17:17" x14ac:dyDescent="0.3">
      <c r="Q2976" s="40"/>
    </row>
    <row r="2977" spans="17:17" x14ac:dyDescent="0.3">
      <c r="Q2977" s="40"/>
    </row>
    <row r="2978" spans="17:17" x14ac:dyDescent="0.3">
      <c r="Q2978" s="40"/>
    </row>
    <row r="2979" spans="17:17" x14ac:dyDescent="0.3">
      <c r="Q2979" s="40"/>
    </row>
    <row r="2980" spans="17:17" x14ac:dyDescent="0.3">
      <c r="Q2980" s="40"/>
    </row>
    <row r="2981" spans="17:17" x14ac:dyDescent="0.3">
      <c r="Q2981" s="40"/>
    </row>
    <row r="2982" spans="17:17" x14ac:dyDescent="0.3">
      <c r="Q2982" s="40"/>
    </row>
    <row r="2983" spans="17:17" x14ac:dyDescent="0.3">
      <c r="Q2983" s="40"/>
    </row>
    <row r="2984" spans="17:17" x14ac:dyDescent="0.3">
      <c r="Q2984" s="40"/>
    </row>
    <row r="2985" spans="17:17" x14ac:dyDescent="0.3">
      <c r="Q2985" s="40"/>
    </row>
    <row r="2986" spans="17:17" x14ac:dyDescent="0.3">
      <c r="Q2986" s="40"/>
    </row>
    <row r="2987" spans="17:17" x14ac:dyDescent="0.3">
      <c r="Q2987" s="40"/>
    </row>
    <row r="2988" spans="17:17" x14ac:dyDescent="0.3">
      <c r="Q2988" s="40"/>
    </row>
    <row r="2989" spans="17:17" x14ac:dyDescent="0.3">
      <c r="Q2989" s="40"/>
    </row>
    <row r="2990" spans="17:17" x14ac:dyDescent="0.3">
      <c r="Q2990" s="40"/>
    </row>
    <row r="2991" spans="17:17" x14ac:dyDescent="0.3">
      <c r="Q2991" s="40"/>
    </row>
    <row r="2992" spans="17:17" x14ac:dyDescent="0.3">
      <c r="Q2992" s="40"/>
    </row>
    <row r="2993" spans="17:17" x14ac:dyDescent="0.3">
      <c r="Q2993" s="40"/>
    </row>
    <row r="2994" spans="17:17" x14ac:dyDescent="0.3">
      <c r="Q2994" s="40"/>
    </row>
    <row r="2995" spans="17:17" x14ac:dyDescent="0.3">
      <c r="Q2995" s="40"/>
    </row>
    <row r="2996" spans="17:17" x14ac:dyDescent="0.3">
      <c r="Q2996" s="40"/>
    </row>
    <row r="2997" spans="17:17" x14ac:dyDescent="0.3">
      <c r="Q2997" s="40"/>
    </row>
    <row r="2998" spans="17:17" x14ac:dyDescent="0.3">
      <c r="Q2998" s="40"/>
    </row>
    <row r="2999" spans="17:17" x14ac:dyDescent="0.3">
      <c r="Q2999" s="40"/>
    </row>
    <row r="3000" spans="17:17" x14ac:dyDescent="0.3">
      <c r="Q3000" s="40"/>
    </row>
    <row r="3001" spans="17:17" x14ac:dyDescent="0.3">
      <c r="Q3001" s="40"/>
    </row>
    <row r="3002" spans="17:17" x14ac:dyDescent="0.3">
      <c r="Q3002" s="40"/>
    </row>
    <row r="3003" spans="17:17" x14ac:dyDescent="0.3">
      <c r="Q3003" s="40"/>
    </row>
    <row r="3004" spans="17:17" x14ac:dyDescent="0.3">
      <c r="Q3004" s="40"/>
    </row>
    <row r="3005" spans="17:17" x14ac:dyDescent="0.3">
      <c r="Q3005" s="40"/>
    </row>
    <row r="3006" spans="17:17" x14ac:dyDescent="0.3">
      <c r="Q3006" s="40"/>
    </row>
    <row r="3007" spans="17:17" x14ac:dyDescent="0.3">
      <c r="Q3007" s="40"/>
    </row>
    <row r="3008" spans="17:17" x14ac:dyDescent="0.3">
      <c r="Q3008" s="40"/>
    </row>
    <row r="3009" spans="17:17" x14ac:dyDescent="0.3">
      <c r="Q3009" s="40"/>
    </row>
    <row r="3010" spans="17:17" x14ac:dyDescent="0.3">
      <c r="Q3010" s="40"/>
    </row>
    <row r="3011" spans="17:17" x14ac:dyDescent="0.3">
      <c r="Q3011" s="40"/>
    </row>
    <row r="3012" spans="17:17" x14ac:dyDescent="0.3">
      <c r="Q3012" s="40"/>
    </row>
    <row r="3013" spans="17:17" x14ac:dyDescent="0.3">
      <c r="Q3013" s="40"/>
    </row>
    <row r="3014" spans="17:17" x14ac:dyDescent="0.3">
      <c r="Q3014" s="40"/>
    </row>
    <row r="3015" spans="17:17" x14ac:dyDescent="0.3">
      <c r="Q3015" s="40"/>
    </row>
    <row r="3016" spans="17:17" x14ac:dyDescent="0.3">
      <c r="Q3016" s="40"/>
    </row>
    <row r="3017" spans="17:17" x14ac:dyDescent="0.3">
      <c r="Q3017" s="40"/>
    </row>
    <row r="3018" spans="17:17" x14ac:dyDescent="0.3">
      <c r="Q3018" s="40"/>
    </row>
    <row r="3019" spans="17:17" x14ac:dyDescent="0.3">
      <c r="Q3019" s="40"/>
    </row>
    <row r="3020" spans="17:17" x14ac:dyDescent="0.3">
      <c r="Q3020" s="40"/>
    </row>
    <row r="3021" spans="17:17" x14ac:dyDescent="0.3">
      <c r="Q3021" s="40"/>
    </row>
    <row r="3022" spans="17:17" x14ac:dyDescent="0.3">
      <c r="Q3022" s="40"/>
    </row>
    <row r="3023" spans="17:17" x14ac:dyDescent="0.3">
      <c r="Q3023" s="40"/>
    </row>
    <row r="3024" spans="17:17" x14ac:dyDescent="0.3">
      <c r="Q3024" s="40"/>
    </row>
    <row r="3025" spans="17:17" x14ac:dyDescent="0.3">
      <c r="Q3025" s="40"/>
    </row>
    <row r="3026" spans="17:17" x14ac:dyDescent="0.3">
      <c r="Q3026" s="40"/>
    </row>
    <row r="3027" spans="17:17" x14ac:dyDescent="0.3">
      <c r="Q3027" s="40"/>
    </row>
    <row r="3028" spans="17:17" x14ac:dyDescent="0.3">
      <c r="Q3028" s="40"/>
    </row>
    <row r="3029" spans="17:17" x14ac:dyDescent="0.3">
      <c r="Q3029" s="40"/>
    </row>
    <row r="3030" spans="17:17" x14ac:dyDescent="0.3">
      <c r="Q3030" s="40"/>
    </row>
    <row r="3031" spans="17:17" x14ac:dyDescent="0.3">
      <c r="Q3031" s="40"/>
    </row>
    <row r="3032" spans="17:17" x14ac:dyDescent="0.3">
      <c r="Q3032" s="40"/>
    </row>
    <row r="3033" spans="17:17" x14ac:dyDescent="0.3">
      <c r="Q3033" s="40"/>
    </row>
    <row r="3034" spans="17:17" x14ac:dyDescent="0.3">
      <c r="Q3034" s="40"/>
    </row>
    <row r="3035" spans="17:17" x14ac:dyDescent="0.3">
      <c r="Q3035" s="40"/>
    </row>
    <row r="3036" spans="17:17" x14ac:dyDescent="0.3">
      <c r="Q3036" s="40"/>
    </row>
    <row r="3037" spans="17:17" x14ac:dyDescent="0.3">
      <c r="Q3037" s="40"/>
    </row>
    <row r="3038" spans="17:17" x14ac:dyDescent="0.3">
      <c r="Q3038" s="40"/>
    </row>
    <row r="3039" spans="17:17" x14ac:dyDescent="0.3">
      <c r="Q3039" s="40"/>
    </row>
    <row r="3040" spans="17:17" x14ac:dyDescent="0.3">
      <c r="Q3040" s="40"/>
    </row>
    <row r="3041" spans="17:17" x14ac:dyDescent="0.3">
      <c r="Q3041" s="40"/>
    </row>
    <row r="3042" spans="17:17" x14ac:dyDescent="0.3">
      <c r="Q3042" s="40"/>
    </row>
    <row r="3043" spans="17:17" x14ac:dyDescent="0.3">
      <c r="Q3043" s="40"/>
    </row>
    <row r="3044" spans="17:17" x14ac:dyDescent="0.3">
      <c r="Q3044" s="40"/>
    </row>
    <row r="3045" spans="17:17" x14ac:dyDescent="0.3">
      <c r="Q3045" s="40"/>
    </row>
    <row r="3046" spans="17:17" x14ac:dyDescent="0.3">
      <c r="Q3046" s="40"/>
    </row>
    <row r="3047" spans="17:17" x14ac:dyDescent="0.3">
      <c r="Q3047" s="40"/>
    </row>
    <row r="3048" spans="17:17" x14ac:dyDescent="0.3">
      <c r="Q3048" s="40"/>
    </row>
    <row r="3049" spans="17:17" x14ac:dyDescent="0.3">
      <c r="Q3049" s="40"/>
    </row>
    <row r="3050" spans="17:17" x14ac:dyDescent="0.3">
      <c r="Q3050" s="40"/>
    </row>
    <row r="3051" spans="17:17" x14ac:dyDescent="0.3">
      <c r="Q3051" s="40"/>
    </row>
    <row r="3052" spans="17:17" x14ac:dyDescent="0.3">
      <c r="Q3052" s="40"/>
    </row>
    <row r="3053" spans="17:17" x14ac:dyDescent="0.3">
      <c r="Q3053" s="40"/>
    </row>
    <row r="3054" spans="17:17" x14ac:dyDescent="0.3">
      <c r="Q3054" s="40"/>
    </row>
    <row r="3055" spans="17:17" x14ac:dyDescent="0.3">
      <c r="Q3055" s="40"/>
    </row>
    <row r="3056" spans="17:17" x14ac:dyDescent="0.3">
      <c r="Q3056" s="40"/>
    </row>
    <row r="3057" spans="17:17" x14ac:dyDescent="0.3">
      <c r="Q3057" s="40"/>
    </row>
    <row r="3058" spans="17:17" x14ac:dyDescent="0.3">
      <c r="Q3058" s="40"/>
    </row>
    <row r="3059" spans="17:17" x14ac:dyDescent="0.3">
      <c r="Q3059" s="40"/>
    </row>
    <row r="3060" spans="17:17" x14ac:dyDescent="0.3">
      <c r="Q3060" s="40"/>
    </row>
    <row r="3061" spans="17:17" x14ac:dyDescent="0.3">
      <c r="Q3061" s="40"/>
    </row>
    <row r="3062" spans="17:17" x14ac:dyDescent="0.3">
      <c r="Q3062" s="40"/>
    </row>
    <row r="3063" spans="17:17" x14ac:dyDescent="0.3">
      <c r="Q3063" s="40"/>
    </row>
    <row r="3064" spans="17:17" x14ac:dyDescent="0.3">
      <c r="Q3064" s="40"/>
    </row>
    <row r="3065" spans="17:17" x14ac:dyDescent="0.3">
      <c r="Q3065" s="40"/>
    </row>
    <row r="3066" spans="17:17" x14ac:dyDescent="0.3">
      <c r="Q3066" s="40"/>
    </row>
    <row r="3067" spans="17:17" x14ac:dyDescent="0.3">
      <c r="Q3067" s="40"/>
    </row>
    <row r="3068" spans="17:17" x14ac:dyDescent="0.3">
      <c r="Q3068" s="40"/>
    </row>
    <row r="3069" spans="17:17" x14ac:dyDescent="0.3">
      <c r="Q3069" s="40"/>
    </row>
    <row r="3070" spans="17:17" x14ac:dyDescent="0.3">
      <c r="Q3070" s="40"/>
    </row>
    <row r="3071" spans="17:17" x14ac:dyDescent="0.3">
      <c r="Q3071" s="40"/>
    </row>
    <row r="3072" spans="17:17" x14ac:dyDescent="0.3">
      <c r="Q3072" s="40"/>
    </row>
    <row r="3073" spans="17:17" x14ac:dyDescent="0.3">
      <c r="Q3073" s="40"/>
    </row>
    <row r="3074" spans="17:17" x14ac:dyDescent="0.3">
      <c r="Q3074" s="40"/>
    </row>
    <row r="3075" spans="17:17" x14ac:dyDescent="0.3">
      <c r="Q3075" s="40"/>
    </row>
    <row r="3076" spans="17:17" x14ac:dyDescent="0.3">
      <c r="Q3076" s="40"/>
    </row>
    <row r="3077" spans="17:17" x14ac:dyDescent="0.3">
      <c r="Q3077" s="40"/>
    </row>
    <row r="3078" spans="17:17" x14ac:dyDescent="0.3">
      <c r="Q3078" s="40"/>
    </row>
    <row r="3079" spans="17:17" x14ac:dyDescent="0.3">
      <c r="Q3079" s="40"/>
    </row>
    <row r="3080" spans="17:17" x14ac:dyDescent="0.3">
      <c r="Q3080" s="40"/>
    </row>
    <row r="3081" spans="17:17" x14ac:dyDescent="0.3">
      <c r="Q3081" s="40"/>
    </row>
    <row r="3082" spans="17:17" x14ac:dyDescent="0.3">
      <c r="Q3082" s="40"/>
    </row>
    <row r="3083" spans="17:17" x14ac:dyDescent="0.3">
      <c r="Q3083" s="40"/>
    </row>
    <row r="3084" spans="17:17" x14ac:dyDescent="0.3">
      <c r="Q3084" s="40"/>
    </row>
    <row r="3085" spans="17:17" x14ac:dyDescent="0.3">
      <c r="Q3085" s="40"/>
    </row>
    <row r="3086" spans="17:17" x14ac:dyDescent="0.3">
      <c r="Q3086" s="40"/>
    </row>
    <row r="3087" spans="17:17" x14ac:dyDescent="0.3">
      <c r="Q3087" s="40"/>
    </row>
    <row r="3088" spans="17:17" x14ac:dyDescent="0.3">
      <c r="Q3088" s="40"/>
    </row>
    <row r="3089" spans="17:17" x14ac:dyDescent="0.3">
      <c r="Q3089" s="40"/>
    </row>
    <row r="3090" spans="17:17" x14ac:dyDescent="0.3">
      <c r="Q3090" s="40"/>
    </row>
    <row r="3091" spans="17:17" x14ac:dyDescent="0.3">
      <c r="Q3091" s="40"/>
    </row>
    <row r="3092" spans="17:17" x14ac:dyDescent="0.3">
      <c r="Q3092" s="40"/>
    </row>
    <row r="3093" spans="17:17" x14ac:dyDescent="0.3">
      <c r="Q3093" s="40"/>
    </row>
    <row r="3094" spans="17:17" x14ac:dyDescent="0.3">
      <c r="Q3094" s="40"/>
    </row>
    <row r="3095" spans="17:17" x14ac:dyDescent="0.3">
      <c r="Q3095" s="40"/>
    </row>
    <row r="3096" spans="17:17" x14ac:dyDescent="0.3">
      <c r="Q3096" s="40"/>
    </row>
    <row r="3097" spans="17:17" x14ac:dyDescent="0.3">
      <c r="Q3097" s="40"/>
    </row>
    <row r="3098" spans="17:17" x14ac:dyDescent="0.3">
      <c r="Q3098" s="40"/>
    </row>
    <row r="3099" spans="17:17" x14ac:dyDescent="0.3">
      <c r="Q3099" s="40"/>
    </row>
    <row r="3100" spans="17:17" x14ac:dyDescent="0.3">
      <c r="Q3100" s="40"/>
    </row>
    <row r="3101" spans="17:17" x14ac:dyDescent="0.3">
      <c r="Q3101" s="40"/>
    </row>
    <row r="3102" spans="17:17" x14ac:dyDescent="0.3">
      <c r="Q3102" s="40"/>
    </row>
    <row r="3103" spans="17:17" x14ac:dyDescent="0.3">
      <c r="Q3103" s="40"/>
    </row>
    <row r="3104" spans="17:17" x14ac:dyDescent="0.3">
      <c r="Q3104" s="40"/>
    </row>
    <row r="3105" spans="17:17" x14ac:dyDescent="0.3">
      <c r="Q3105" s="40"/>
    </row>
    <row r="3106" spans="17:17" x14ac:dyDescent="0.3">
      <c r="Q3106" s="40"/>
    </row>
    <row r="3107" spans="17:17" x14ac:dyDescent="0.3">
      <c r="Q3107" s="40"/>
    </row>
    <row r="3108" spans="17:17" x14ac:dyDescent="0.3">
      <c r="Q3108" s="40"/>
    </row>
    <row r="3109" spans="17:17" x14ac:dyDescent="0.3">
      <c r="Q3109" s="40"/>
    </row>
    <row r="3110" spans="17:17" x14ac:dyDescent="0.3">
      <c r="Q3110" s="40"/>
    </row>
    <row r="3111" spans="17:17" x14ac:dyDescent="0.3">
      <c r="Q3111" s="40"/>
    </row>
    <row r="3112" spans="17:17" x14ac:dyDescent="0.3">
      <c r="Q3112" s="40"/>
    </row>
    <row r="3113" spans="17:17" x14ac:dyDescent="0.3">
      <c r="Q3113" s="40"/>
    </row>
    <row r="3114" spans="17:17" x14ac:dyDescent="0.3">
      <c r="Q3114" s="40"/>
    </row>
    <row r="3115" spans="17:17" x14ac:dyDescent="0.3">
      <c r="Q3115" s="40"/>
    </row>
    <row r="3116" spans="17:17" x14ac:dyDescent="0.3">
      <c r="Q3116" s="40"/>
    </row>
    <row r="3117" spans="17:17" x14ac:dyDescent="0.3">
      <c r="Q3117" s="40"/>
    </row>
    <row r="3118" spans="17:17" x14ac:dyDescent="0.3">
      <c r="Q3118" s="40"/>
    </row>
    <row r="3119" spans="17:17" x14ac:dyDescent="0.3">
      <c r="Q3119" s="40"/>
    </row>
    <row r="3120" spans="17:17" x14ac:dyDescent="0.3">
      <c r="Q3120" s="40"/>
    </row>
    <row r="3121" spans="17:17" x14ac:dyDescent="0.3">
      <c r="Q3121" s="40"/>
    </row>
    <row r="3122" spans="17:17" x14ac:dyDescent="0.3">
      <c r="Q3122" s="40"/>
    </row>
    <row r="3123" spans="17:17" x14ac:dyDescent="0.3">
      <c r="Q3123" s="40"/>
    </row>
    <row r="3124" spans="17:17" x14ac:dyDescent="0.3">
      <c r="Q3124" s="40"/>
    </row>
    <row r="3125" spans="17:17" x14ac:dyDescent="0.3">
      <c r="Q3125" s="40"/>
    </row>
    <row r="3126" spans="17:17" x14ac:dyDescent="0.3">
      <c r="Q3126" s="40"/>
    </row>
    <row r="3127" spans="17:17" x14ac:dyDescent="0.3">
      <c r="Q3127" s="40"/>
    </row>
    <row r="3128" spans="17:17" x14ac:dyDescent="0.3">
      <c r="Q3128" s="40"/>
    </row>
    <row r="3129" spans="17:17" x14ac:dyDescent="0.3">
      <c r="Q3129" s="40"/>
    </row>
    <row r="3130" spans="17:17" x14ac:dyDescent="0.3">
      <c r="Q3130" s="40"/>
    </row>
    <row r="3131" spans="17:17" x14ac:dyDescent="0.3">
      <c r="Q3131" s="40"/>
    </row>
    <row r="3132" spans="17:17" x14ac:dyDescent="0.3">
      <c r="Q3132" s="40"/>
    </row>
    <row r="3133" spans="17:17" x14ac:dyDescent="0.3">
      <c r="Q3133" s="40"/>
    </row>
    <row r="3134" spans="17:17" x14ac:dyDescent="0.3">
      <c r="Q3134" s="40"/>
    </row>
    <row r="3135" spans="17:17" x14ac:dyDescent="0.3">
      <c r="Q3135" s="40"/>
    </row>
    <row r="3136" spans="17:17" x14ac:dyDescent="0.3">
      <c r="Q3136" s="40"/>
    </row>
    <row r="3137" spans="17:17" x14ac:dyDescent="0.3">
      <c r="Q3137" s="40"/>
    </row>
    <row r="3138" spans="17:17" x14ac:dyDescent="0.3">
      <c r="Q3138" s="40"/>
    </row>
    <row r="3139" spans="17:17" x14ac:dyDescent="0.3">
      <c r="Q3139" s="40"/>
    </row>
    <row r="3140" spans="17:17" x14ac:dyDescent="0.3">
      <c r="Q3140" s="40"/>
    </row>
    <row r="3141" spans="17:17" x14ac:dyDescent="0.3">
      <c r="Q3141" s="40"/>
    </row>
    <row r="3142" spans="17:17" x14ac:dyDescent="0.3">
      <c r="Q3142" s="40"/>
    </row>
    <row r="3143" spans="17:17" x14ac:dyDescent="0.3">
      <c r="Q3143" s="40"/>
    </row>
    <row r="3144" spans="17:17" x14ac:dyDescent="0.3">
      <c r="Q3144" s="40"/>
    </row>
    <row r="3145" spans="17:17" x14ac:dyDescent="0.3">
      <c r="Q3145" s="40"/>
    </row>
    <row r="3146" spans="17:17" x14ac:dyDescent="0.3">
      <c r="Q3146" s="40"/>
    </row>
    <row r="3147" spans="17:17" x14ac:dyDescent="0.3">
      <c r="Q3147" s="40"/>
    </row>
    <row r="3148" spans="17:17" x14ac:dyDescent="0.3">
      <c r="Q3148" s="40"/>
    </row>
    <row r="3149" spans="17:17" x14ac:dyDescent="0.3">
      <c r="Q3149" s="40"/>
    </row>
    <row r="3150" spans="17:17" x14ac:dyDescent="0.3">
      <c r="Q3150" s="40"/>
    </row>
    <row r="3151" spans="17:17" x14ac:dyDescent="0.3">
      <c r="Q3151" s="40"/>
    </row>
    <row r="3152" spans="17:17" x14ac:dyDescent="0.3">
      <c r="Q3152" s="40"/>
    </row>
    <row r="3153" spans="17:17" x14ac:dyDescent="0.3">
      <c r="Q3153" s="40"/>
    </row>
    <row r="3154" spans="17:17" x14ac:dyDescent="0.3">
      <c r="Q3154" s="40"/>
    </row>
    <row r="3155" spans="17:17" x14ac:dyDescent="0.3">
      <c r="Q3155" s="40"/>
    </row>
    <row r="3156" spans="17:17" x14ac:dyDescent="0.3">
      <c r="Q3156" s="40"/>
    </row>
    <row r="3157" spans="17:17" x14ac:dyDescent="0.3">
      <c r="Q3157" s="40"/>
    </row>
    <row r="3158" spans="17:17" x14ac:dyDescent="0.3">
      <c r="Q3158" s="40"/>
    </row>
    <row r="3159" spans="17:17" x14ac:dyDescent="0.3">
      <c r="Q3159" s="40"/>
    </row>
    <row r="3160" spans="17:17" x14ac:dyDescent="0.3">
      <c r="Q3160" s="40"/>
    </row>
    <row r="3161" spans="17:17" x14ac:dyDescent="0.3">
      <c r="Q3161" s="40"/>
    </row>
    <row r="3162" spans="17:17" x14ac:dyDescent="0.3">
      <c r="Q3162" s="40"/>
    </row>
    <row r="3163" spans="17:17" x14ac:dyDescent="0.3">
      <c r="Q3163" s="40"/>
    </row>
    <row r="3164" spans="17:17" x14ac:dyDescent="0.3">
      <c r="Q3164" s="40"/>
    </row>
    <row r="3165" spans="17:17" x14ac:dyDescent="0.3">
      <c r="Q3165" s="40"/>
    </row>
    <row r="3166" spans="17:17" x14ac:dyDescent="0.3">
      <c r="Q3166" s="40"/>
    </row>
    <row r="3167" spans="17:17" x14ac:dyDescent="0.3">
      <c r="Q3167" s="40"/>
    </row>
    <row r="3168" spans="17:17" x14ac:dyDescent="0.3">
      <c r="Q3168" s="40"/>
    </row>
    <row r="3169" spans="17:17" x14ac:dyDescent="0.3">
      <c r="Q3169" s="40"/>
    </row>
    <row r="3170" spans="17:17" x14ac:dyDescent="0.3">
      <c r="Q3170" s="40"/>
    </row>
    <row r="3171" spans="17:17" x14ac:dyDescent="0.3">
      <c r="Q3171" s="40"/>
    </row>
    <row r="3172" spans="17:17" x14ac:dyDescent="0.3">
      <c r="Q3172" s="40"/>
    </row>
    <row r="3173" spans="17:17" x14ac:dyDescent="0.3">
      <c r="Q3173" s="40"/>
    </row>
    <row r="3174" spans="17:17" x14ac:dyDescent="0.3">
      <c r="Q3174" s="40"/>
    </row>
    <row r="3175" spans="17:17" x14ac:dyDescent="0.3">
      <c r="Q3175" s="40"/>
    </row>
    <row r="3176" spans="17:17" x14ac:dyDescent="0.3">
      <c r="Q3176" s="40"/>
    </row>
    <row r="3177" spans="17:17" x14ac:dyDescent="0.3">
      <c r="Q3177" s="40"/>
    </row>
    <row r="3178" spans="17:17" x14ac:dyDescent="0.3">
      <c r="Q3178" s="40"/>
    </row>
    <row r="3179" spans="17:17" x14ac:dyDescent="0.3">
      <c r="Q3179" s="40"/>
    </row>
    <row r="3180" spans="17:17" x14ac:dyDescent="0.3">
      <c r="Q3180" s="40"/>
    </row>
    <row r="3181" spans="17:17" x14ac:dyDescent="0.3">
      <c r="Q3181" s="40"/>
    </row>
    <row r="3182" spans="17:17" x14ac:dyDescent="0.3">
      <c r="Q3182" s="40"/>
    </row>
    <row r="3183" spans="17:17" x14ac:dyDescent="0.3">
      <c r="Q3183" s="40"/>
    </row>
    <row r="3184" spans="17:17" x14ac:dyDescent="0.3">
      <c r="Q3184" s="40"/>
    </row>
    <row r="3185" spans="17:17" x14ac:dyDescent="0.3">
      <c r="Q3185" s="40"/>
    </row>
    <row r="3186" spans="17:17" x14ac:dyDescent="0.3">
      <c r="Q3186" s="40"/>
    </row>
    <row r="3187" spans="17:17" x14ac:dyDescent="0.3">
      <c r="Q3187" s="40"/>
    </row>
    <row r="3188" spans="17:17" x14ac:dyDescent="0.3">
      <c r="Q3188" s="40"/>
    </row>
    <row r="3189" spans="17:17" x14ac:dyDescent="0.3">
      <c r="Q3189" s="40"/>
    </row>
    <row r="3190" spans="17:17" x14ac:dyDescent="0.3">
      <c r="Q3190" s="40"/>
    </row>
    <row r="3191" spans="17:17" x14ac:dyDescent="0.3">
      <c r="Q3191" s="40"/>
    </row>
    <row r="3192" spans="17:17" x14ac:dyDescent="0.3">
      <c r="Q3192" s="40"/>
    </row>
    <row r="3193" spans="17:17" x14ac:dyDescent="0.3">
      <c r="Q3193" s="40"/>
    </row>
    <row r="3194" spans="17:17" x14ac:dyDescent="0.3">
      <c r="Q3194" s="40"/>
    </row>
    <row r="3195" spans="17:17" x14ac:dyDescent="0.3">
      <c r="Q3195" s="40"/>
    </row>
    <row r="3196" spans="17:17" x14ac:dyDescent="0.3">
      <c r="Q3196" s="40"/>
    </row>
    <row r="3197" spans="17:17" x14ac:dyDescent="0.3">
      <c r="Q3197" s="40"/>
    </row>
    <row r="3198" spans="17:17" x14ac:dyDescent="0.3">
      <c r="Q3198" s="40"/>
    </row>
    <row r="3199" spans="17:17" x14ac:dyDescent="0.3">
      <c r="Q3199" s="40"/>
    </row>
    <row r="3200" spans="17:17" x14ac:dyDescent="0.3">
      <c r="Q3200" s="40"/>
    </row>
    <row r="3201" spans="17:17" x14ac:dyDescent="0.3">
      <c r="Q3201" s="40"/>
    </row>
    <row r="3202" spans="17:17" x14ac:dyDescent="0.3">
      <c r="Q3202" s="40"/>
    </row>
    <row r="3203" spans="17:17" x14ac:dyDescent="0.3">
      <c r="Q3203" s="40"/>
    </row>
    <row r="3204" spans="17:17" x14ac:dyDescent="0.3">
      <c r="Q3204" s="40"/>
    </row>
    <row r="3205" spans="17:17" x14ac:dyDescent="0.3">
      <c r="Q3205" s="40"/>
    </row>
    <row r="3206" spans="17:17" x14ac:dyDescent="0.3">
      <c r="Q3206" s="40"/>
    </row>
    <row r="3207" spans="17:17" x14ac:dyDescent="0.3">
      <c r="Q3207" s="40"/>
    </row>
    <row r="3208" spans="17:17" x14ac:dyDescent="0.3">
      <c r="Q3208" s="40"/>
    </row>
    <row r="3209" spans="17:17" x14ac:dyDescent="0.3">
      <c r="Q3209" s="40"/>
    </row>
    <row r="3210" spans="17:17" x14ac:dyDescent="0.3">
      <c r="Q3210" s="40"/>
    </row>
    <row r="3211" spans="17:17" x14ac:dyDescent="0.3">
      <c r="Q3211" s="40"/>
    </row>
    <row r="3212" spans="17:17" x14ac:dyDescent="0.3">
      <c r="Q3212" s="40"/>
    </row>
    <row r="3213" spans="17:17" x14ac:dyDescent="0.3">
      <c r="Q3213" s="40"/>
    </row>
    <row r="3214" spans="17:17" x14ac:dyDescent="0.3">
      <c r="Q3214" s="40"/>
    </row>
    <row r="3215" spans="17:17" x14ac:dyDescent="0.3">
      <c r="Q3215" s="40"/>
    </row>
    <row r="3216" spans="17:17" x14ac:dyDescent="0.3">
      <c r="Q3216" s="40"/>
    </row>
    <row r="3217" spans="17:17" x14ac:dyDescent="0.3">
      <c r="Q3217" s="40"/>
    </row>
    <row r="3218" spans="17:17" x14ac:dyDescent="0.3">
      <c r="Q3218" s="40"/>
    </row>
    <row r="3219" spans="17:17" x14ac:dyDescent="0.3">
      <c r="Q3219" s="40"/>
    </row>
    <row r="3220" spans="17:17" x14ac:dyDescent="0.3">
      <c r="Q3220" s="40"/>
    </row>
    <row r="3221" spans="17:17" x14ac:dyDescent="0.3">
      <c r="Q3221" s="40"/>
    </row>
    <row r="3222" spans="17:17" x14ac:dyDescent="0.3">
      <c r="Q3222" s="40"/>
    </row>
    <row r="3223" spans="17:17" x14ac:dyDescent="0.3">
      <c r="Q3223" s="40"/>
    </row>
    <row r="3224" spans="17:17" x14ac:dyDescent="0.3">
      <c r="Q3224" s="40"/>
    </row>
    <row r="3225" spans="17:17" x14ac:dyDescent="0.3">
      <c r="Q3225" s="40"/>
    </row>
    <row r="3226" spans="17:17" x14ac:dyDescent="0.3">
      <c r="Q3226" s="40"/>
    </row>
    <row r="3227" spans="17:17" x14ac:dyDescent="0.3">
      <c r="Q3227" s="40"/>
    </row>
    <row r="3228" spans="17:17" x14ac:dyDescent="0.3">
      <c r="Q3228" s="40"/>
    </row>
    <row r="3229" spans="17:17" x14ac:dyDescent="0.3">
      <c r="Q3229" s="40"/>
    </row>
    <row r="3230" spans="17:17" x14ac:dyDescent="0.3">
      <c r="Q3230" s="40"/>
    </row>
    <row r="3231" spans="17:17" x14ac:dyDescent="0.3">
      <c r="Q3231" s="40"/>
    </row>
    <row r="3232" spans="17:17" x14ac:dyDescent="0.3">
      <c r="Q3232" s="40"/>
    </row>
    <row r="3233" spans="17:17" x14ac:dyDescent="0.3">
      <c r="Q3233" s="40"/>
    </row>
    <row r="3234" spans="17:17" x14ac:dyDescent="0.3">
      <c r="Q3234" s="40"/>
    </row>
    <row r="3235" spans="17:17" x14ac:dyDescent="0.3">
      <c r="Q3235" s="40"/>
    </row>
    <row r="3236" spans="17:17" x14ac:dyDescent="0.3">
      <c r="Q3236" s="40"/>
    </row>
    <row r="3237" spans="17:17" x14ac:dyDescent="0.3">
      <c r="Q3237" s="40"/>
    </row>
    <row r="3238" spans="17:17" x14ac:dyDescent="0.3">
      <c r="Q3238" s="40"/>
    </row>
    <row r="3239" spans="17:17" x14ac:dyDescent="0.3">
      <c r="Q3239" s="40"/>
    </row>
    <row r="3240" spans="17:17" x14ac:dyDescent="0.3">
      <c r="Q3240" s="40"/>
    </row>
    <row r="3241" spans="17:17" x14ac:dyDescent="0.3">
      <c r="Q3241" s="40"/>
    </row>
    <row r="3242" spans="17:17" x14ac:dyDescent="0.3">
      <c r="Q3242" s="40"/>
    </row>
    <row r="3243" spans="17:17" x14ac:dyDescent="0.3">
      <c r="Q3243" s="40"/>
    </row>
    <row r="3244" spans="17:17" x14ac:dyDescent="0.3">
      <c r="Q3244" s="40"/>
    </row>
    <row r="3245" spans="17:17" x14ac:dyDescent="0.3">
      <c r="Q3245" s="40"/>
    </row>
    <row r="3246" spans="17:17" x14ac:dyDescent="0.3">
      <c r="Q3246" s="40"/>
    </row>
    <row r="3247" spans="17:17" x14ac:dyDescent="0.3">
      <c r="Q3247" s="40"/>
    </row>
    <row r="3248" spans="17:17" x14ac:dyDescent="0.3">
      <c r="Q3248" s="40"/>
    </row>
    <row r="3249" spans="17:17" x14ac:dyDescent="0.3">
      <c r="Q3249" s="40"/>
    </row>
    <row r="3250" spans="17:17" x14ac:dyDescent="0.3">
      <c r="Q3250" s="40"/>
    </row>
    <row r="3251" spans="17:17" x14ac:dyDescent="0.3">
      <c r="Q3251" s="40"/>
    </row>
    <row r="3252" spans="17:17" x14ac:dyDescent="0.3">
      <c r="Q3252" s="40"/>
    </row>
    <row r="3253" spans="17:17" x14ac:dyDescent="0.3">
      <c r="Q3253" s="40"/>
    </row>
    <row r="3254" spans="17:17" x14ac:dyDescent="0.3">
      <c r="Q3254" s="40"/>
    </row>
    <row r="3255" spans="17:17" x14ac:dyDescent="0.3">
      <c r="Q3255" s="40"/>
    </row>
    <row r="3256" spans="17:17" x14ac:dyDescent="0.3">
      <c r="Q3256" s="40"/>
    </row>
    <row r="3257" spans="17:17" x14ac:dyDescent="0.3">
      <c r="Q3257" s="40"/>
    </row>
    <row r="3258" spans="17:17" x14ac:dyDescent="0.3">
      <c r="Q3258" s="40"/>
    </row>
    <row r="3259" spans="17:17" x14ac:dyDescent="0.3">
      <c r="Q3259" s="40"/>
    </row>
    <row r="3260" spans="17:17" x14ac:dyDescent="0.3">
      <c r="Q3260" s="40"/>
    </row>
    <row r="3261" spans="17:17" x14ac:dyDescent="0.3">
      <c r="Q3261" s="40"/>
    </row>
    <row r="3262" spans="17:17" x14ac:dyDescent="0.3">
      <c r="Q3262" s="40"/>
    </row>
    <row r="3263" spans="17:17" x14ac:dyDescent="0.3">
      <c r="Q3263" s="40"/>
    </row>
    <row r="3264" spans="17:17" x14ac:dyDescent="0.3">
      <c r="Q3264" s="40"/>
    </row>
    <row r="3265" spans="17:17" x14ac:dyDescent="0.3">
      <c r="Q3265" s="40"/>
    </row>
    <row r="3266" spans="17:17" x14ac:dyDescent="0.3">
      <c r="Q3266" s="40"/>
    </row>
    <row r="3267" spans="17:17" x14ac:dyDescent="0.3">
      <c r="Q3267" s="40"/>
    </row>
    <row r="3268" spans="17:17" x14ac:dyDescent="0.3">
      <c r="Q3268" s="40"/>
    </row>
    <row r="3269" spans="17:17" x14ac:dyDescent="0.3">
      <c r="Q3269" s="40"/>
    </row>
    <row r="3270" spans="17:17" x14ac:dyDescent="0.3">
      <c r="Q3270" s="40"/>
    </row>
    <row r="3271" spans="17:17" x14ac:dyDescent="0.3">
      <c r="Q3271" s="40"/>
    </row>
    <row r="3272" spans="17:17" x14ac:dyDescent="0.3">
      <c r="Q3272" s="40"/>
    </row>
    <row r="3273" spans="17:17" x14ac:dyDescent="0.3">
      <c r="Q3273" s="40"/>
    </row>
    <row r="3274" spans="17:17" x14ac:dyDescent="0.3">
      <c r="Q3274" s="40"/>
    </row>
    <row r="3275" spans="17:17" x14ac:dyDescent="0.3">
      <c r="Q3275" s="40"/>
    </row>
    <row r="3276" spans="17:17" x14ac:dyDescent="0.3">
      <c r="Q3276" s="40"/>
    </row>
    <row r="3277" spans="17:17" x14ac:dyDescent="0.3">
      <c r="Q3277" s="40"/>
    </row>
    <row r="3278" spans="17:17" x14ac:dyDescent="0.3">
      <c r="Q3278" s="40"/>
    </row>
    <row r="3279" spans="17:17" x14ac:dyDescent="0.3">
      <c r="Q3279" s="40"/>
    </row>
    <row r="3280" spans="17:17" x14ac:dyDescent="0.3">
      <c r="Q3280" s="40"/>
    </row>
    <row r="3281" spans="17:17" x14ac:dyDescent="0.3">
      <c r="Q3281" s="40"/>
    </row>
    <row r="3282" spans="17:17" x14ac:dyDescent="0.3">
      <c r="Q3282" s="40"/>
    </row>
    <row r="3283" spans="17:17" x14ac:dyDescent="0.3">
      <c r="Q3283" s="40"/>
    </row>
    <row r="3284" spans="17:17" x14ac:dyDescent="0.3">
      <c r="Q3284" s="40"/>
    </row>
    <row r="3285" spans="17:17" x14ac:dyDescent="0.3">
      <c r="Q3285" s="40"/>
    </row>
    <row r="3286" spans="17:17" x14ac:dyDescent="0.3">
      <c r="Q3286" s="40"/>
    </row>
    <row r="3287" spans="17:17" x14ac:dyDescent="0.3">
      <c r="Q3287" s="40"/>
    </row>
    <row r="3288" spans="17:17" x14ac:dyDescent="0.3">
      <c r="Q3288" s="40"/>
    </row>
    <row r="3289" spans="17:17" x14ac:dyDescent="0.3">
      <c r="Q3289" s="40"/>
    </row>
    <row r="3290" spans="17:17" x14ac:dyDescent="0.3">
      <c r="Q3290" s="40"/>
    </row>
    <row r="3291" spans="17:17" x14ac:dyDescent="0.3">
      <c r="Q3291" s="40"/>
    </row>
    <row r="3292" spans="17:17" x14ac:dyDescent="0.3">
      <c r="Q3292" s="40"/>
    </row>
    <row r="3293" spans="17:17" x14ac:dyDescent="0.3">
      <c r="Q3293" s="40"/>
    </row>
    <row r="3294" spans="17:17" x14ac:dyDescent="0.3">
      <c r="Q3294" s="40"/>
    </row>
    <row r="3295" spans="17:17" x14ac:dyDescent="0.3">
      <c r="Q3295" s="40"/>
    </row>
    <row r="3296" spans="17:17" x14ac:dyDescent="0.3">
      <c r="Q3296" s="40"/>
    </row>
    <row r="3297" spans="17:17" x14ac:dyDescent="0.3">
      <c r="Q3297" s="40"/>
    </row>
    <row r="3298" spans="17:17" x14ac:dyDescent="0.3">
      <c r="Q3298" s="40"/>
    </row>
    <row r="3299" spans="17:17" x14ac:dyDescent="0.3">
      <c r="Q3299" s="40"/>
    </row>
    <row r="3300" spans="17:17" x14ac:dyDescent="0.3">
      <c r="Q3300" s="40"/>
    </row>
    <row r="3301" spans="17:17" x14ac:dyDescent="0.3">
      <c r="Q3301" s="40"/>
    </row>
    <row r="3302" spans="17:17" x14ac:dyDescent="0.3">
      <c r="Q3302" s="40"/>
    </row>
    <row r="3303" spans="17:17" x14ac:dyDescent="0.3">
      <c r="Q3303" s="40"/>
    </row>
    <row r="3304" spans="17:17" x14ac:dyDescent="0.3">
      <c r="Q3304" s="40"/>
    </row>
    <row r="3305" spans="17:17" x14ac:dyDescent="0.3">
      <c r="Q3305" s="40"/>
    </row>
    <row r="3306" spans="17:17" x14ac:dyDescent="0.3">
      <c r="Q3306" s="40"/>
    </row>
    <row r="3307" spans="17:17" x14ac:dyDescent="0.3">
      <c r="Q3307" s="40"/>
    </row>
    <row r="3308" spans="17:17" x14ac:dyDescent="0.3">
      <c r="Q3308" s="40"/>
    </row>
    <row r="3309" spans="17:17" x14ac:dyDescent="0.3">
      <c r="Q3309" s="40"/>
    </row>
    <row r="3310" spans="17:17" x14ac:dyDescent="0.3">
      <c r="Q3310" s="40"/>
    </row>
    <row r="3311" spans="17:17" x14ac:dyDescent="0.3">
      <c r="Q3311" s="40"/>
    </row>
    <row r="3312" spans="17:17" x14ac:dyDescent="0.3">
      <c r="Q3312" s="40"/>
    </row>
    <row r="3313" spans="17:17" x14ac:dyDescent="0.3">
      <c r="Q3313" s="40"/>
    </row>
    <row r="3314" spans="17:17" x14ac:dyDescent="0.3">
      <c r="Q3314" s="40"/>
    </row>
    <row r="3315" spans="17:17" x14ac:dyDescent="0.3">
      <c r="Q3315" s="40"/>
    </row>
    <row r="3316" spans="17:17" x14ac:dyDescent="0.3">
      <c r="Q3316" s="40"/>
    </row>
    <row r="3317" spans="17:17" x14ac:dyDescent="0.3">
      <c r="Q3317" s="40"/>
    </row>
    <row r="3318" spans="17:17" x14ac:dyDescent="0.3">
      <c r="Q3318" s="40"/>
    </row>
    <row r="3319" spans="17:17" x14ac:dyDescent="0.3">
      <c r="Q3319" s="40"/>
    </row>
    <row r="3320" spans="17:17" x14ac:dyDescent="0.3">
      <c r="Q3320" s="40"/>
    </row>
    <row r="3321" spans="17:17" x14ac:dyDescent="0.3">
      <c r="Q3321" s="40"/>
    </row>
    <row r="3322" spans="17:17" x14ac:dyDescent="0.3">
      <c r="Q3322" s="40"/>
    </row>
    <row r="3323" spans="17:17" x14ac:dyDescent="0.3">
      <c r="Q3323" s="40"/>
    </row>
    <row r="3324" spans="17:17" x14ac:dyDescent="0.3">
      <c r="Q3324" s="40"/>
    </row>
    <row r="3325" spans="17:17" x14ac:dyDescent="0.3">
      <c r="Q3325" s="40"/>
    </row>
    <row r="3326" spans="17:17" x14ac:dyDescent="0.3">
      <c r="Q3326" s="40"/>
    </row>
    <row r="3327" spans="17:17" x14ac:dyDescent="0.3">
      <c r="Q3327" s="40"/>
    </row>
    <row r="3328" spans="17:17" x14ac:dyDescent="0.3">
      <c r="Q3328" s="40"/>
    </row>
    <row r="3329" spans="17:17" x14ac:dyDescent="0.3">
      <c r="Q3329" s="40"/>
    </row>
    <row r="3330" spans="17:17" x14ac:dyDescent="0.3">
      <c r="Q3330" s="40"/>
    </row>
    <row r="3331" spans="17:17" x14ac:dyDescent="0.3">
      <c r="Q3331" s="40"/>
    </row>
    <row r="3332" spans="17:17" x14ac:dyDescent="0.3">
      <c r="Q3332" s="40"/>
    </row>
    <row r="3333" spans="17:17" x14ac:dyDescent="0.3">
      <c r="Q3333" s="40"/>
    </row>
    <row r="3334" spans="17:17" x14ac:dyDescent="0.3">
      <c r="Q3334" s="40"/>
    </row>
    <row r="3335" spans="17:17" x14ac:dyDescent="0.3">
      <c r="Q3335" s="40"/>
    </row>
    <row r="3336" spans="17:17" x14ac:dyDescent="0.3">
      <c r="Q3336" s="40"/>
    </row>
    <row r="3337" spans="17:17" x14ac:dyDescent="0.3">
      <c r="Q3337" s="40"/>
    </row>
    <row r="3338" spans="17:17" x14ac:dyDescent="0.3">
      <c r="Q3338" s="40"/>
    </row>
    <row r="3339" spans="17:17" x14ac:dyDescent="0.3">
      <c r="Q3339" s="40"/>
    </row>
    <row r="3340" spans="17:17" x14ac:dyDescent="0.3">
      <c r="Q3340" s="40"/>
    </row>
    <row r="3341" spans="17:17" x14ac:dyDescent="0.3">
      <c r="Q3341" s="40"/>
    </row>
    <row r="3342" spans="17:17" x14ac:dyDescent="0.3">
      <c r="Q3342" s="40"/>
    </row>
    <row r="3343" spans="17:17" x14ac:dyDescent="0.3">
      <c r="Q3343" s="40"/>
    </row>
    <row r="3344" spans="17:17" x14ac:dyDescent="0.3">
      <c r="Q3344" s="40"/>
    </row>
    <row r="3345" spans="17:17" x14ac:dyDescent="0.3">
      <c r="Q3345" s="40"/>
    </row>
    <row r="3346" spans="17:17" x14ac:dyDescent="0.3">
      <c r="Q3346" s="40"/>
    </row>
    <row r="3347" spans="17:17" x14ac:dyDescent="0.3">
      <c r="Q3347" s="40"/>
    </row>
    <row r="3348" spans="17:17" x14ac:dyDescent="0.3">
      <c r="Q3348" s="40"/>
    </row>
    <row r="3349" spans="17:17" x14ac:dyDescent="0.3">
      <c r="Q3349" s="40"/>
    </row>
    <row r="3350" spans="17:17" x14ac:dyDescent="0.3">
      <c r="Q3350" s="40"/>
    </row>
    <row r="3351" spans="17:17" x14ac:dyDescent="0.3">
      <c r="Q3351" s="40"/>
    </row>
    <row r="3352" spans="17:17" x14ac:dyDescent="0.3">
      <c r="Q3352" s="40"/>
    </row>
    <row r="3353" spans="17:17" x14ac:dyDescent="0.3">
      <c r="Q3353" s="40"/>
    </row>
    <row r="3354" spans="17:17" x14ac:dyDescent="0.3">
      <c r="Q3354" s="40"/>
    </row>
    <row r="3355" spans="17:17" x14ac:dyDescent="0.3">
      <c r="Q3355" s="40"/>
    </row>
    <row r="3356" spans="17:17" x14ac:dyDescent="0.3">
      <c r="Q3356" s="40"/>
    </row>
    <row r="3357" spans="17:17" x14ac:dyDescent="0.3">
      <c r="Q3357" s="40"/>
    </row>
    <row r="3358" spans="17:17" x14ac:dyDescent="0.3">
      <c r="Q3358" s="40"/>
    </row>
    <row r="3359" spans="17:17" x14ac:dyDescent="0.3">
      <c r="Q3359" s="40"/>
    </row>
    <row r="3360" spans="17:17" x14ac:dyDescent="0.3">
      <c r="Q3360" s="40"/>
    </row>
    <row r="3361" spans="17:17" x14ac:dyDescent="0.3">
      <c r="Q3361" s="40"/>
    </row>
    <row r="3362" spans="17:17" x14ac:dyDescent="0.3">
      <c r="Q3362" s="40"/>
    </row>
    <row r="3363" spans="17:17" x14ac:dyDescent="0.3">
      <c r="Q3363" s="40"/>
    </row>
    <row r="3364" spans="17:17" x14ac:dyDescent="0.3">
      <c r="Q3364" s="40"/>
    </row>
    <row r="3365" spans="17:17" x14ac:dyDescent="0.3">
      <c r="Q3365" s="40"/>
    </row>
    <row r="3366" spans="17:17" x14ac:dyDescent="0.3">
      <c r="Q3366" s="40"/>
    </row>
    <row r="3367" spans="17:17" x14ac:dyDescent="0.3">
      <c r="Q3367" s="40"/>
    </row>
    <row r="3368" spans="17:17" x14ac:dyDescent="0.3">
      <c r="Q3368" s="40"/>
    </row>
    <row r="3369" spans="17:17" x14ac:dyDescent="0.3">
      <c r="Q3369" s="40"/>
    </row>
    <row r="3370" spans="17:17" x14ac:dyDescent="0.3">
      <c r="Q3370" s="40"/>
    </row>
    <row r="3371" spans="17:17" x14ac:dyDescent="0.3">
      <c r="Q3371" s="40"/>
    </row>
    <row r="3372" spans="17:17" x14ac:dyDescent="0.3">
      <c r="Q3372" s="40"/>
    </row>
    <row r="3373" spans="17:17" x14ac:dyDescent="0.3">
      <c r="Q3373" s="40"/>
    </row>
    <row r="3374" spans="17:17" x14ac:dyDescent="0.3">
      <c r="Q3374" s="40"/>
    </row>
    <row r="3375" spans="17:17" x14ac:dyDescent="0.3">
      <c r="Q3375" s="40"/>
    </row>
    <row r="3376" spans="17:17" x14ac:dyDescent="0.3">
      <c r="Q3376" s="40"/>
    </row>
    <row r="3377" spans="17:17" x14ac:dyDescent="0.3">
      <c r="Q3377" s="40"/>
    </row>
    <row r="3378" spans="17:17" x14ac:dyDescent="0.3">
      <c r="Q3378" s="40"/>
    </row>
    <row r="3379" spans="17:17" x14ac:dyDescent="0.3">
      <c r="Q3379" s="40"/>
    </row>
    <row r="3380" spans="17:17" x14ac:dyDescent="0.3">
      <c r="Q3380" s="40"/>
    </row>
    <row r="3381" spans="17:17" x14ac:dyDescent="0.3">
      <c r="Q3381" s="40"/>
    </row>
    <row r="3382" spans="17:17" x14ac:dyDescent="0.3">
      <c r="Q3382" s="40"/>
    </row>
    <row r="3383" spans="17:17" x14ac:dyDescent="0.3">
      <c r="Q3383" s="40"/>
    </row>
    <row r="3384" spans="17:17" x14ac:dyDescent="0.3">
      <c r="Q3384" s="40"/>
    </row>
    <row r="3385" spans="17:17" x14ac:dyDescent="0.3">
      <c r="Q3385" s="40"/>
    </row>
    <row r="3386" spans="17:17" x14ac:dyDescent="0.3">
      <c r="Q3386" s="40"/>
    </row>
    <row r="3387" spans="17:17" x14ac:dyDescent="0.3">
      <c r="Q3387" s="40"/>
    </row>
    <row r="3388" spans="17:17" x14ac:dyDescent="0.3">
      <c r="Q3388" s="40"/>
    </row>
    <row r="3389" spans="17:17" x14ac:dyDescent="0.3">
      <c r="Q3389" s="40"/>
    </row>
    <row r="3390" spans="17:17" x14ac:dyDescent="0.3">
      <c r="Q3390" s="40"/>
    </row>
    <row r="3391" spans="17:17" x14ac:dyDescent="0.3">
      <c r="Q3391" s="40"/>
    </row>
    <row r="3392" spans="17:17" x14ac:dyDescent="0.3">
      <c r="Q3392" s="40"/>
    </row>
    <row r="3393" spans="17:17" x14ac:dyDescent="0.3">
      <c r="Q3393" s="40"/>
    </row>
    <row r="3394" spans="17:17" x14ac:dyDescent="0.3">
      <c r="Q3394" s="40"/>
    </row>
    <row r="3395" spans="17:17" x14ac:dyDescent="0.3">
      <c r="Q3395" s="40"/>
    </row>
    <row r="3396" spans="17:17" x14ac:dyDescent="0.3">
      <c r="Q3396" s="40"/>
    </row>
    <row r="3397" spans="17:17" x14ac:dyDescent="0.3">
      <c r="Q3397" s="40"/>
    </row>
    <row r="3398" spans="17:17" x14ac:dyDescent="0.3">
      <c r="Q3398" s="40"/>
    </row>
    <row r="3399" spans="17:17" x14ac:dyDescent="0.3">
      <c r="Q3399" s="40"/>
    </row>
    <row r="3400" spans="17:17" x14ac:dyDescent="0.3">
      <c r="Q3400" s="40"/>
    </row>
    <row r="3401" spans="17:17" x14ac:dyDescent="0.3">
      <c r="Q3401" s="40"/>
    </row>
    <row r="3402" spans="17:17" x14ac:dyDescent="0.3">
      <c r="Q3402" s="40"/>
    </row>
    <row r="3403" spans="17:17" x14ac:dyDescent="0.3">
      <c r="Q3403" s="40"/>
    </row>
    <row r="3404" spans="17:17" x14ac:dyDescent="0.3">
      <c r="Q3404" s="40"/>
    </row>
    <row r="3405" spans="17:17" x14ac:dyDescent="0.3">
      <c r="Q3405" s="40"/>
    </row>
    <row r="3406" spans="17:17" x14ac:dyDescent="0.3">
      <c r="Q3406" s="40"/>
    </row>
    <row r="3407" spans="17:17" x14ac:dyDescent="0.3">
      <c r="Q3407" s="40"/>
    </row>
    <row r="3408" spans="17:17" x14ac:dyDescent="0.3">
      <c r="Q3408" s="40"/>
    </row>
    <row r="3409" spans="17:17" x14ac:dyDescent="0.3">
      <c r="Q3409" s="40"/>
    </row>
    <row r="3410" spans="17:17" x14ac:dyDescent="0.3">
      <c r="Q3410" s="40"/>
    </row>
    <row r="3411" spans="17:17" x14ac:dyDescent="0.3">
      <c r="Q3411" s="40"/>
    </row>
    <row r="3412" spans="17:17" x14ac:dyDescent="0.3">
      <c r="Q3412" s="40"/>
    </row>
    <row r="3413" spans="17:17" x14ac:dyDescent="0.3">
      <c r="Q3413" s="40"/>
    </row>
    <row r="3414" spans="17:17" x14ac:dyDescent="0.3">
      <c r="Q3414" s="40"/>
    </row>
    <row r="3415" spans="17:17" x14ac:dyDescent="0.3">
      <c r="Q3415" s="40"/>
    </row>
    <row r="3416" spans="17:17" x14ac:dyDescent="0.3">
      <c r="Q3416" s="40"/>
    </row>
    <row r="3417" spans="17:17" x14ac:dyDescent="0.3">
      <c r="Q3417" s="40"/>
    </row>
    <row r="3418" spans="17:17" x14ac:dyDescent="0.3">
      <c r="Q3418" s="40"/>
    </row>
    <row r="3419" spans="17:17" x14ac:dyDescent="0.3">
      <c r="Q3419" s="40"/>
    </row>
    <row r="3420" spans="17:17" x14ac:dyDescent="0.3">
      <c r="Q3420" s="40"/>
    </row>
    <row r="3421" spans="17:17" x14ac:dyDescent="0.3">
      <c r="Q3421" s="40"/>
    </row>
    <row r="3422" spans="17:17" x14ac:dyDescent="0.3">
      <c r="Q3422" s="40"/>
    </row>
    <row r="3423" spans="17:17" x14ac:dyDescent="0.3">
      <c r="Q3423" s="40"/>
    </row>
    <row r="3424" spans="17:17" x14ac:dyDescent="0.3">
      <c r="Q3424" s="40"/>
    </row>
    <row r="3425" spans="17:17" x14ac:dyDescent="0.3">
      <c r="Q3425" s="40"/>
    </row>
    <row r="3426" spans="17:17" x14ac:dyDescent="0.3">
      <c r="Q3426" s="40"/>
    </row>
    <row r="3427" spans="17:17" x14ac:dyDescent="0.3">
      <c r="Q3427" s="40"/>
    </row>
    <row r="3428" spans="17:17" x14ac:dyDescent="0.3">
      <c r="Q3428" s="40"/>
    </row>
    <row r="3429" spans="17:17" x14ac:dyDescent="0.3">
      <c r="Q3429" s="40"/>
    </row>
    <row r="3430" spans="17:17" x14ac:dyDescent="0.3">
      <c r="Q3430" s="40"/>
    </row>
    <row r="3431" spans="17:17" x14ac:dyDescent="0.3">
      <c r="Q3431" s="40"/>
    </row>
    <row r="3432" spans="17:17" x14ac:dyDescent="0.3">
      <c r="Q3432" s="40"/>
    </row>
    <row r="3433" spans="17:17" x14ac:dyDescent="0.3">
      <c r="Q3433" s="40"/>
    </row>
    <row r="3434" spans="17:17" x14ac:dyDescent="0.3">
      <c r="Q3434" s="40"/>
    </row>
    <row r="3435" spans="17:17" x14ac:dyDescent="0.3">
      <c r="Q3435" s="40"/>
    </row>
    <row r="3436" spans="17:17" x14ac:dyDescent="0.3">
      <c r="Q3436" s="40"/>
    </row>
    <row r="3437" spans="17:17" x14ac:dyDescent="0.3">
      <c r="Q3437" s="40"/>
    </row>
    <row r="3438" spans="17:17" x14ac:dyDescent="0.3">
      <c r="Q3438" s="40"/>
    </row>
    <row r="3439" spans="17:17" x14ac:dyDescent="0.3">
      <c r="Q3439" s="40"/>
    </row>
    <row r="3440" spans="17:17" x14ac:dyDescent="0.3">
      <c r="Q3440" s="40"/>
    </row>
    <row r="3441" spans="17:17" x14ac:dyDescent="0.3">
      <c r="Q3441" s="40"/>
    </row>
    <row r="3442" spans="17:17" x14ac:dyDescent="0.3">
      <c r="Q3442" s="40"/>
    </row>
    <row r="3443" spans="17:17" x14ac:dyDescent="0.3">
      <c r="Q3443" s="40"/>
    </row>
    <row r="3444" spans="17:17" x14ac:dyDescent="0.3">
      <c r="Q3444" s="40"/>
    </row>
    <row r="3445" spans="17:17" x14ac:dyDescent="0.3">
      <c r="Q3445" s="40"/>
    </row>
    <row r="3446" spans="17:17" x14ac:dyDescent="0.3">
      <c r="Q3446" s="40"/>
    </row>
    <row r="3447" spans="17:17" x14ac:dyDescent="0.3">
      <c r="Q3447" s="40"/>
    </row>
    <row r="3448" spans="17:17" x14ac:dyDescent="0.3">
      <c r="Q3448" s="40"/>
    </row>
    <row r="3449" spans="17:17" x14ac:dyDescent="0.3">
      <c r="Q3449" s="40"/>
    </row>
    <row r="3450" spans="17:17" x14ac:dyDescent="0.3">
      <c r="Q3450" s="40"/>
    </row>
    <row r="3451" spans="17:17" x14ac:dyDescent="0.3">
      <c r="Q3451" s="40"/>
    </row>
    <row r="3452" spans="17:17" x14ac:dyDescent="0.3">
      <c r="Q3452" s="40"/>
    </row>
    <row r="3453" spans="17:17" x14ac:dyDescent="0.3">
      <c r="Q3453" s="40"/>
    </row>
    <row r="3454" spans="17:17" x14ac:dyDescent="0.3">
      <c r="Q3454" s="40"/>
    </row>
    <row r="3455" spans="17:17" x14ac:dyDescent="0.3">
      <c r="Q3455" s="40"/>
    </row>
    <row r="3456" spans="17:17" x14ac:dyDescent="0.3">
      <c r="Q3456" s="40"/>
    </row>
    <row r="3457" spans="17:17" x14ac:dyDescent="0.3">
      <c r="Q3457" s="40"/>
    </row>
    <row r="3458" spans="17:17" x14ac:dyDescent="0.3">
      <c r="Q3458" s="40"/>
    </row>
    <row r="3459" spans="17:17" x14ac:dyDescent="0.3">
      <c r="Q3459" s="40"/>
    </row>
    <row r="3460" spans="17:17" x14ac:dyDescent="0.3">
      <c r="Q3460" s="40"/>
    </row>
    <row r="3461" spans="17:17" x14ac:dyDescent="0.3">
      <c r="Q3461" s="40"/>
    </row>
    <row r="3462" spans="17:17" x14ac:dyDescent="0.3">
      <c r="Q3462" s="40"/>
    </row>
    <row r="3463" spans="17:17" x14ac:dyDescent="0.3">
      <c r="Q3463" s="40"/>
    </row>
    <row r="3464" spans="17:17" x14ac:dyDescent="0.3">
      <c r="Q3464" s="40"/>
    </row>
    <row r="3465" spans="17:17" x14ac:dyDescent="0.3">
      <c r="Q3465" s="40"/>
    </row>
    <row r="3466" spans="17:17" x14ac:dyDescent="0.3">
      <c r="Q3466" s="40"/>
    </row>
    <row r="3467" spans="17:17" x14ac:dyDescent="0.3">
      <c r="Q3467" s="40"/>
    </row>
    <row r="3468" spans="17:17" x14ac:dyDescent="0.3">
      <c r="Q3468" s="40"/>
    </row>
    <row r="3469" spans="17:17" x14ac:dyDescent="0.3">
      <c r="Q3469" s="40"/>
    </row>
    <row r="3470" spans="17:17" x14ac:dyDescent="0.3">
      <c r="Q3470" s="40"/>
    </row>
    <row r="3471" spans="17:17" x14ac:dyDescent="0.3">
      <c r="Q3471" s="40"/>
    </row>
    <row r="3472" spans="17:17" x14ac:dyDescent="0.3">
      <c r="Q3472" s="40"/>
    </row>
    <row r="3473" spans="17:17" x14ac:dyDescent="0.3">
      <c r="Q3473" s="40"/>
    </row>
    <row r="3474" spans="17:17" x14ac:dyDescent="0.3">
      <c r="Q3474" s="40"/>
    </row>
    <row r="3475" spans="17:17" x14ac:dyDescent="0.3">
      <c r="Q3475" s="40"/>
    </row>
    <row r="3476" spans="17:17" x14ac:dyDescent="0.3">
      <c r="Q3476" s="40"/>
    </row>
    <row r="3477" spans="17:17" x14ac:dyDescent="0.3">
      <c r="Q3477" s="40"/>
    </row>
    <row r="3478" spans="17:17" x14ac:dyDescent="0.3">
      <c r="Q3478" s="40"/>
    </row>
    <row r="3479" spans="17:17" x14ac:dyDescent="0.3">
      <c r="Q3479" s="40"/>
    </row>
    <row r="3480" spans="17:17" x14ac:dyDescent="0.3">
      <c r="Q3480" s="40"/>
    </row>
    <row r="3481" spans="17:17" x14ac:dyDescent="0.3">
      <c r="Q3481" s="40"/>
    </row>
    <row r="3482" spans="17:17" x14ac:dyDescent="0.3">
      <c r="Q3482" s="40"/>
    </row>
    <row r="3483" spans="17:17" x14ac:dyDescent="0.3">
      <c r="Q3483" s="40"/>
    </row>
    <row r="3484" spans="17:17" x14ac:dyDescent="0.3">
      <c r="Q3484" s="40"/>
    </row>
    <row r="3485" spans="17:17" x14ac:dyDescent="0.3">
      <c r="Q3485" s="40"/>
    </row>
    <row r="3486" spans="17:17" x14ac:dyDescent="0.3">
      <c r="Q3486" s="40"/>
    </row>
    <row r="3487" spans="17:17" x14ac:dyDescent="0.3">
      <c r="Q3487" s="40"/>
    </row>
    <row r="3488" spans="17:17" x14ac:dyDescent="0.3">
      <c r="Q3488" s="40"/>
    </row>
    <row r="3489" spans="17:17" x14ac:dyDescent="0.3">
      <c r="Q3489" s="40"/>
    </row>
    <row r="3490" spans="17:17" x14ac:dyDescent="0.3">
      <c r="Q3490" s="40"/>
    </row>
    <row r="3491" spans="17:17" x14ac:dyDescent="0.3">
      <c r="Q3491" s="40"/>
    </row>
    <row r="3492" spans="17:17" x14ac:dyDescent="0.3">
      <c r="Q3492" s="40"/>
    </row>
    <row r="3493" spans="17:17" x14ac:dyDescent="0.3">
      <c r="Q3493" s="40"/>
    </row>
    <row r="3494" spans="17:17" x14ac:dyDescent="0.3">
      <c r="Q3494" s="40"/>
    </row>
    <row r="3495" spans="17:17" x14ac:dyDescent="0.3">
      <c r="Q3495" s="40"/>
    </row>
    <row r="3496" spans="17:17" x14ac:dyDescent="0.3">
      <c r="Q3496" s="40"/>
    </row>
    <row r="3497" spans="17:17" x14ac:dyDescent="0.3">
      <c r="Q3497" s="40"/>
    </row>
    <row r="3498" spans="17:17" x14ac:dyDescent="0.3">
      <c r="Q3498" s="40"/>
    </row>
    <row r="3499" spans="17:17" x14ac:dyDescent="0.3">
      <c r="Q3499" s="40"/>
    </row>
    <row r="3500" spans="17:17" x14ac:dyDescent="0.3">
      <c r="Q3500" s="40"/>
    </row>
    <row r="3501" spans="17:17" x14ac:dyDescent="0.3">
      <c r="Q3501" s="40"/>
    </row>
    <row r="3502" spans="17:17" x14ac:dyDescent="0.3">
      <c r="Q3502" s="40"/>
    </row>
    <row r="3503" spans="17:17" x14ac:dyDescent="0.3">
      <c r="Q3503" s="40"/>
    </row>
    <row r="3504" spans="17:17" x14ac:dyDescent="0.3">
      <c r="Q3504" s="40"/>
    </row>
    <row r="3505" spans="17:17" x14ac:dyDescent="0.3">
      <c r="Q3505" s="40"/>
    </row>
    <row r="3506" spans="17:17" x14ac:dyDescent="0.3">
      <c r="Q3506" s="40"/>
    </row>
    <row r="3507" spans="17:17" x14ac:dyDescent="0.3">
      <c r="Q3507" s="40"/>
    </row>
    <row r="3508" spans="17:17" x14ac:dyDescent="0.3">
      <c r="Q3508" s="40"/>
    </row>
    <row r="3509" spans="17:17" x14ac:dyDescent="0.3">
      <c r="Q3509" s="40"/>
    </row>
    <row r="3510" spans="17:17" x14ac:dyDescent="0.3">
      <c r="Q3510" s="40"/>
    </row>
    <row r="3511" spans="17:17" x14ac:dyDescent="0.3">
      <c r="Q3511" s="40"/>
    </row>
    <row r="3512" spans="17:17" x14ac:dyDescent="0.3">
      <c r="Q3512" s="40"/>
    </row>
    <row r="3513" spans="17:17" x14ac:dyDescent="0.3">
      <c r="Q3513" s="40"/>
    </row>
    <row r="3514" spans="17:17" x14ac:dyDescent="0.3">
      <c r="Q3514" s="40"/>
    </row>
    <row r="3515" spans="17:17" x14ac:dyDescent="0.3">
      <c r="Q3515" s="40"/>
    </row>
    <row r="3516" spans="17:17" x14ac:dyDescent="0.3">
      <c r="Q3516" s="40"/>
    </row>
    <row r="3517" spans="17:17" x14ac:dyDescent="0.3">
      <c r="Q3517" s="40"/>
    </row>
    <row r="3518" spans="17:17" x14ac:dyDescent="0.3">
      <c r="Q3518" s="40"/>
    </row>
    <row r="3519" spans="17:17" x14ac:dyDescent="0.3">
      <c r="Q3519" s="40"/>
    </row>
    <row r="3520" spans="17:17" x14ac:dyDescent="0.3">
      <c r="Q3520" s="40"/>
    </row>
    <row r="3521" spans="17:17" x14ac:dyDescent="0.3">
      <c r="Q3521" s="40"/>
    </row>
    <row r="3522" spans="17:17" x14ac:dyDescent="0.3">
      <c r="Q3522" s="40"/>
    </row>
    <row r="3523" spans="17:17" x14ac:dyDescent="0.3">
      <c r="Q3523" s="40"/>
    </row>
    <row r="3524" spans="17:17" x14ac:dyDescent="0.3">
      <c r="Q3524" s="40"/>
    </row>
    <row r="3525" spans="17:17" x14ac:dyDescent="0.3">
      <c r="Q3525" s="40"/>
    </row>
    <row r="3526" spans="17:17" x14ac:dyDescent="0.3">
      <c r="Q3526" s="40"/>
    </row>
    <row r="3527" spans="17:17" x14ac:dyDescent="0.3">
      <c r="Q3527" s="40"/>
    </row>
    <row r="3528" spans="17:17" x14ac:dyDescent="0.3">
      <c r="Q3528" s="40"/>
    </row>
    <row r="3529" spans="17:17" x14ac:dyDescent="0.3">
      <c r="Q3529" s="40"/>
    </row>
    <row r="3530" spans="17:17" x14ac:dyDescent="0.3">
      <c r="Q3530" s="40"/>
    </row>
    <row r="3531" spans="17:17" x14ac:dyDescent="0.3">
      <c r="Q3531" s="40"/>
    </row>
    <row r="3532" spans="17:17" x14ac:dyDescent="0.3">
      <c r="Q3532" s="40"/>
    </row>
    <row r="3533" spans="17:17" x14ac:dyDescent="0.3">
      <c r="Q3533" s="40"/>
    </row>
    <row r="3534" spans="17:17" x14ac:dyDescent="0.3">
      <c r="Q3534" s="40"/>
    </row>
    <row r="3535" spans="17:17" x14ac:dyDescent="0.3">
      <c r="Q3535" s="40"/>
    </row>
    <row r="3536" spans="17:17" x14ac:dyDescent="0.3">
      <c r="Q3536" s="40"/>
    </row>
    <row r="3537" spans="17:17" x14ac:dyDescent="0.3">
      <c r="Q3537" s="40"/>
    </row>
    <row r="3538" spans="17:17" x14ac:dyDescent="0.3">
      <c r="Q3538" s="40"/>
    </row>
    <row r="3539" spans="17:17" x14ac:dyDescent="0.3">
      <c r="Q3539" s="40"/>
    </row>
    <row r="3540" spans="17:17" x14ac:dyDescent="0.3">
      <c r="Q3540" s="40"/>
    </row>
    <row r="3541" spans="17:17" x14ac:dyDescent="0.3">
      <c r="Q3541" s="40"/>
    </row>
    <row r="3542" spans="17:17" x14ac:dyDescent="0.3">
      <c r="Q3542" s="40"/>
    </row>
    <row r="3543" spans="17:17" x14ac:dyDescent="0.3">
      <c r="Q3543" s="40"/>
    </row>
    <row r="3544" spans="17:17" x14ac:dyDescent="0.3">
      <c r="Q3544" s="40"/>
    </row>
    <row r="3545" spans="17:17" x14ac:dyDescent="0.3">
      <c r="Q3545" s="40"/>
    </row>
    <row r="3546" spans="17:17" x14ac:dyDescent="0.3">
      <c r="Q3546" s="40"/>
    </row>
    <row r="3547" spans="17:17" x14ac:dyDescent="0.3">
      <c r="Q3547" s="40"/>
    </row>
    <row r="3548" spans="17:17" x14ac:dyDescent="0.3">
      <c r="Q3548" s="40"/>
    </row>
    <row r="3549" spans="17:17" x14ac:dyDescent="0.3">
      <c r="Q3549" s="40"/>
    </row>
    <row r="3550" spans="17:17" x14ac:dyDescent="0.3">
      <c r="Q3550" s="40"/>
    </row>
    <row r="3551" spans="17:17" x14ac:dyDescent="0.3">
      <c r="Q3551" s="40"/>
    </row>
    <row r="3552" spans="17:17" x14ac:dyDescent="0.3">
      <c r="Q3552" s="40"/>
    </row>
    <row r="3553" spans="17:17" x14ac:dyDescent="0.3">
      <c r="Q3553" s="40"/>
    </row>
    <row r="3554" spans="17:17" x14ac:dyDescent="0.3">
      <c r="Q3554" s="40"/>
    </row>
    <row r="3555" spans="17:17" x14ac:dyDescent="0.3">
      <c r="Q3555" s="40"/>
    </row>
    <row r="3556" spans="17:17" x14ac:dyDescent="0.3">
      <c r="Q3556" s="40"/>
    </row>
    <row r="3557" spans="17:17" x14ac:dyDescent="0.3">
      <c r="Q3557" s="40"/>
    </row>
    <row r="3558" spans="17:17" x14ac:dyDescent="0.3">
      <c r="Q3558" s="40"/>
    </row>
    <row r="3559" spans="17:17" x14ac:dyDescent="0.3">
      <c r="Q3559" s="40"/>
    </row>
    <row r="3560" spans="17:17" x14ac:dyDescent="0.3">
      <c r="Q3560" s="40"/>
    </row>
    <row r="3561" spans="17:17" x14ac:dyDescent="0.3">
      <c r="Q3561" s="40"/>
    </row>
    <row r="3562" spans="17:17" x14ac:dyDescent="0.3">
      <c r="Q3562" s="40"/>
    </row>
    <row r="3563" spans="17:17" x14ac:dyDescent="0.3">
      <c r="Q3563" s="40"/>
    </row>
    <row r="3564" spans="17:17" x14ac:dyDescent="0.3">
      <c r="Q3564" s="40"/>
    </row>
    <row r="3565" spans="17:17" x14ac:dyDescent="0.3">
      <c r="Q3565" s="40"/>
    </row>
    <row r="3566" spans="17:17" x14ac:dyDescent="0.3">
      <c r="Q3566" s="40"/>
    </row>
    <row r="3567" spans="17:17" x14ac:dyDescent="0.3">
      <c r="Q3567" s="40"/>
    </row>
    <row r="3568" spans="17:17" x14ac:dyDescent="0.3">
      <c r="Q3568" s="40"/>
    </row>
    <row r="3569" spans="17:17" x14ac:dyDescent="0.3">
      <c r="Q3569" s="40"/>
    </row>
    <row r="3570" spans="17:17" x14ac:dyDescent="0.3">
      <c r="Q3570" s="40"/>
    </row>
    <row r="3571" spans="17:17" x14ac:dyDescent="0.3">
      <c r="Q3571" s="40"/>
    </row>
    <row r="3572" spans="17:17" x14ac:dyDescent="0.3">
      <c r="Q3572" s="40"/>
    </row>
    <row r="3573" spans="17:17" x14ac:dyDescent="0.3">
      <c r="Q3573" s="40"/>
    </row>
    <row r="3574" spans="17:17" x14ac:dyDescent="0.3">
      <c r="Q3574" s="40"/>
    </row>
    <row r="3575" spans="17:17" x14ac:dyDescent="0.3">
      <c r="Q3575" s="40"/>
    </row>
    <row r="3576" spans="17:17" x14ac:dyDescent="0.3">
      <c r="Q3576" s="40"/>
    </row>
    <row r="3577" spans="17:17" x14ac:dyDescent="0.3">
      <c r="Q3577" s="40"/>
    </row>
    <row r="3578" spans="17:17" x14ac:dyDescent="0.3">
      <c r="Q3578" s="40"/>
    </row>
    <row r="3579" spans="17:17" x14ac:dyDescent="0.3">
      <c r="Q3579" s="40"/>
    </row>
    <row r="3580" spans="17:17" x14ac:dyDescent="0.3">
      <c r="Q3580" s="40"/>
    </row>
    <row r="3581" spans="17:17" x14ac:dyDescent="0.3">
      <c r="Q3581" s="40"/>
    </row>
    <row r="3582" spans="17:17" x14ac:dyDescent="0.3">
      <c r="Q3582" s="40"/>
    </row>
    <row r="3583" spans="17:17" x14ac:dyDescent="0.3">
      <c r="Q3583" s="40"/>
    </row>
    <row r="3584" spans="17:17" x14ac:dyDescent="0.3">
      <c r="Q3584" s="40"/>
    </row>
    <row r="3585" spans="17:17" x14ac:dyDescent="0.3">
      <c r="Q3585" s="40"/>
    </row>
    <row r="3586" spans="17:17" x14ac:dyDescent="0.3">
      <c r="Q3586" s="40"/>
    </row>
    <row r="3587" spans="17:17" x14ac:dyDescent="0.3">
      <c r="Q3587" s="40"/>
    </row>
    <row r="3588" spans="17:17" x14ac:dyDescent="0.3">
      <c r="Q3588" s="40"/>
    </row>
    <row r="3589" spans="17:17" x14ac:dyDescent="0.3">
      <c r="Q3589" s="40"/>
    </row>
    <row r="3590" spans="17:17" x14ac:dyDescent="0.3">
      <c r="Q3590" s="40"/>
    </row>
    <row r="3591" spans="17:17" x14ac:dyDescent="0.3">
      <c r="Q3591" s="40"/>
    </row>
    <row r="3592" spans="17:17" x14ac:dyDescent="0.3">
      <c r="Q3592" s="40"/>
    </row>
    <row r="3593" spans="17:17" x14ac:dyDescent="0.3">
      <c r="Q3593" s="40"/>
    </row>
    <row r="3594" spans="17:17" x14ac:dyDescent="0.3">
      <c r="Q3594" s="40"/>
    </row>
    <row r="3595" spans="17:17" x14ac:dyDescent="0.3">
      <c r="Q3595" s="40"/>
    </row>
    <row r="3596" spans="17:17" x14ac:dyDescent="0.3">
      <c r="Q3596" s="40"/>
    </row>
    <row r="3597" spans="17:17" x14ac:dyDescent="0.3">
      <c r="Q3597" s="40"/>
    </row>
    <row r="3598" spans="17:17" x14ac:dyDescent="0.3">
      <c r="Q3598" s="40"/>
    </row>
    <row r="3599" spans="17:17" x14ac:dyDescent="0.3">
      <c r="Q3599" s="40"/>
    </row>
    <row r="3600" spans="17:17" x14ac:dyDescent="0.3">
      <c r="Q3600" s="40"/>
    </row>
    <row r="3601" spans="17:17" x14ac:dyDescent="0.3">
      <c r="Q3601" s="40"/>
    </row>
    <row r="3602" spans="17:17" x14ac:dyDescent="0.3">
      <c r="Q3602" s="40"/>
    </row>
    <row r="3603" spans="17:17" x14ac:dyDescent="0.3">
      <c r="Q3603" s="40"/>
    </row>
    <row r="3604" spans="17:17" x14ac:dyDescent="0.3">
      <c r="Q3604" s="40"/>
    </row>
    <row r="3605" spans="17:17" x14ac:dyDescent="0.3">
      <c r="Q3605" s="40"/>
    </row>
    <row r="3606" spans="17:17" x14ac:dyDescent="0.3">
      <c r="Q3606" s="40"/>
    </row>
    <row r="3607" spans="17:17" x14ac:dyDescent="0.3">
      <c r="Q3607" s="40"/>
    </row>
    <row r="3608" spans="17:17" x14ac:dyDescent="0.3">
      <c r="Q3608" s="40"/>
    </row>
    <row r="3609" spans="17:17" x14ac:dyDescent="0.3">
      <c r="Q3609" s="40"/>
    </row>
    <row r="3610" spans="17:17" x14ac:dyDescent="0.3">
      <c r="Q3610" s="40"/>
    </row>
    <row r="3611" spans="17:17" x14ac:dyDescent="0.3">
      <c r="Q3611" s="40"/>
    </row>
    <row r="3612" spans="17:17" x14ac:dyDescent="0.3">
      <c r="Q3612" s="40"/>
    </row>
    <row r="3613" spans="17:17" x14ac:dyDescent="0.3">
      <c r="Q3613" s="40"/>
    </row>
    <row r="3614" spans="17:17" x14ac:dyDescent="0.3">
      <c r="Q3614" s="40"/>
    </row>
    <row r="3615" spans="17:17" x14ac:dyDescent="0.3">
      <c r="Q3615" s="40"/>
    </row>
    <row r="3616" spans="17:17" x14ac:dyDescent="0.3">
      <c r="Q3616" s="40"/>
    </row>
    <row r="3617" spans="17:17" x14ac:dyDescent="0.3">
      <c r="Q3617" s="40"/>
    </row>
    <row r="3618" spans="17:17" x14ac:dyDescent="0.3">
      <c r="Q3618" s="40"/>
    </row>
    <row r="3619" spans="17:17" x14ac:dyDescent="0.3">
      <c r="Q3619" s="40"/>
    </row>
    <row r="3620" spans="17:17" x14ac:dyDescent="0.3">
      <c r="Q3620" s="40"/>
    </row>
    <row r="3621" spans="17:17" x14ac:dyDescent="0.3">
      <c r="Q3621" s="40"/>
    </row>
    <row r="3622" spans="17:17" x14ac:dyDescent="0.3">
      <c r="Q3622" s="40"/>
    </row>
    <row r="3623" spans="17:17" x14ac:dyDescent="0.3">
      <c r="Q3623" s="40"/>
    </row>
    <row r="3624" spans="17:17" x14ac:dyDescent="0.3">
      <c r="Q3624" s="40"/>
    </row>
    <row r="3625" spans="17:17" x14ac:dyDescent="0.3">
      <c r="Q3625" s="40"/>
    </row>
    <row r="3626" spans="17:17" x14ac:dyDescent="0.3">
      <c r="Q3626" s="40"/>
    </row>
    <row r="3627" spans="17:17" x14ac:dyDescent="0.3">
      <c r="Q3627" s="40"/>
    </row>
    <row r="3628" spans="17:17" x14ac:dyDescent="0.3">
      <c r="Q3628" s="40"/>
    </row>
    <row r="3629" spans="17:17" x14ac:dyDescent="0.3">
      <c r="Q3629" s="40"/>
    </row>
    <row r="3630" spans="17:17" x14ac:dyDescent="0.3">
      <c r="Q3630" s="40"/>
    </row>
    <row r="3631" spans="17:17" x14ac:dyDescent="0.3">
      <c r="Q3631" s="40"/>
    </row>
    <row r="3632" spans="17:17" x14ac:dyDescent="0.3">
      <c r="Q3632" s="40"/>
    </row>
    <row r="3633" spans="17:17" x14ac:dyDescent="0.3">
      <c r="Q3633" s="40"/>
    </row>
    <row r="3634" spans="17:17" x14ac:dyDescent="0.3">
      <c r="Q3634" s="40"/>
    </row>
    <row r="3635" spans="17:17" x14ac:dyDescent="0.3">
      <c r="Q3635" s="40"/>
    </row>
    <row r="3636" spans="17:17" x14ac:dyDescent="0.3">
      <c r="Q3636" s="40"/>
    </row>
    <row r="3637" spans="17:17" x14ac:dyDescent="0.3">
      <c r="Q3637" s="40"/>
    </row>
    <row r="3638" spans="17:17" x14ac:dyDescent="0.3">
      <c r="Q3638" s="40"/>
    </row>
    <row r="3639" spans="17:17" x14ac:dyDescent="0.3">
      <c r="Q3639" s="40"/>
    </row>
    <row r="3640" spans="17:17" x14ac:dyDescent="0.3">
      <c r="Q3640" s="40"/>
    </row>
    <row r="3641" spans="17:17" x14ac:dyDescent="0.3">
      <c r="Q3641" s="40"/>
    </row>
    <row r="3642" spans="17:17" x14ac:dyDescent="0.3">
      <c r="Q3642" s="40"/>
    </row>
    <row r="3643" spans="17:17" x14ac:dyDescent="0.3">
      <c r="Q3643" s="40"/>
    </row>
    <row r="3644" spans="17:17" x14ac:dyDescent="0.3">
      <c r="Q3644" s="40"/>
    </row>
    <row r="3645" spans="17:17" x14ac:dyDescent="0.3">
      <c r="Q3645" s="40"/>
    </row>
    <row r="3646" spans="17:17" x14ac:dyDescent="0.3">
      <c r="Q3646" s="40"/>
    </row>
    <row r="3647" spans="17:17" x14ac:dyDescent="0.3">
      <c r="Q3647" s="40"/>
    </row>
    <row r="3648" spans="17:17" x14ac:dyDescent="0.3">
      <c r="Q3648" s="40"/>
    </row>
    <row r="3649" spans="17:17" x14ac:dyDescent="0.3">
      <c r="Q3649" s="40"/>
    </row>
    <row r="3650" spans="17:17" x14ac:dyDescent="0.3">
      <c r="Q3650" s="40"/>
    </row>
    <row r="3651" spans="17:17" x14ac:dyDescent="0.3">
      <c r="Q3651" s="40"/>
    </row>
    <row r="3652" spans="17:17" x14ac:dyDescent="0.3">
      <c r="Q3652" s="40"/>
    </row>
    <row r="3653" spans="17:17" x14ac:dyDescent="0.3">
      <c r="Q3653" s="40"/>
    </row>
    <row r="3654" spans="17:17" x14ac:dyDescent="0.3">
      <c r="Q3654" s="40"/>
    </row>
    <row r="3655" spans="17:17" x14ac:dyDescent="0.3">
      <c r="Q3655" s="40"/>
    </row>
    <row r="3656" spans="17:17" x14ac:dyDescent="0.3">
      <c r="Q3656" s="40"/>
    </row>
    <row r="3657" spans="17:17" x14ac:dyDescent="0.3">
      <c r="Q3657" s="40"/>
    </row>
    <row r="3658" spans="17:17" x14ac:dyDescent="0.3">
      <c r="Q3658" s="40"/>
    </row>
    <row r="3659" spans="17:17" x14ac:dyDescent="0.3">
      <c r="Q3659" s="40"/>
    </row>
    <row r="3660" spans="17:17" x14ac:dyDescent="0.3">
      <c r="Q3660" s="40"/>
    </row>
    <row r="3661" spans="17:17" x14ac:dyDescent="0.3">
      <c r="Q3661" s="40"/>
    </row>
    <row r="3662" spans="17:17" x14ac:dyDescent="0.3">
      <c r="Q3662" s="40"/>
    </row>
    <row r="3663" spans="17:17" x14ac:dyDescent="0.3">
      <c r="Q3663" s="40"/>
    </row>
    <row r="3664" spans="17:17" x14ac:dyDescent="0.3">
      <c r="Q3664" s="40"/>
    </row>
    <row r="3665" spans="17:17" x14ac:dyDescent="0.3">
      <c r="Q3665" s="40"/>
    </row>
    <row r="3666" spans="17:17" x14ac:dyDescent="0.3">
      <c r="Q3666" s="40"/>
    </row>
    <row r="3667" spans="17:17" x14ac:dyDescent="0.3">
      <c r="Q3667" s="40"/>
    </row>
    <row r="3668" spans="17:17" x14ac:dyDescent="0.3">
      <c r="Q3668" s="40"/>
    </row>
    <row r="3669" spans="17:17" x14ac:dyDescent="0.3">
      <c r="Q3669" s="40"/>
    </row>
    <row r="3670" spans="17:17" x14ac:dyDescent="0.3">
      <c r="Q3670" s="40"/>
    </row>
    <row r="3671" spans="17:17" x14ac:dyDescent="0.3">
      <c r="Q3671" s="40"/>
    </row>
    <row r="3672" spans="17:17" x14ac:dyDescent="0.3">
      <c r="Q3672" s="40"/>
    </row>
    <row r="3673" spans="17:17" x14ac:dyDescent="0.3">
      <c r="Q3673" s="40"/>
    </row>
    <row r="3674" spans="17:17" x14ac:dyDescent="0.3">
      <c r="Q3674" s="40"/>
    </row>
    <row r="3675" spans="17:17" x14ac:dyDescent="0.3">
      <c r="Q3675" s="40"/>
    </row>
    <row r="3676" spans="17:17" x14ac:dyDescent="0.3">
      <c r="Q3676" s="40"/>
    </row>
    <row r="3677" spans="17:17" x14ac:dyDescent="0.3">
      <c r="Q3677" s="40"/>
    </row>
    <row r="3678" spans="17:17" x14ac:dyDescent="0.3">
      <c r="Q3678" s="40"/>
    </row>
    <row r="3679" spans="17:17" x14ac:dyDescent="0.3">
      <c r="Q3679" s="40"/>
    </row>
    <row r="3680" spans="17:17" x14ac:dyDescent="0.3">
      <c r="Q3680" s="40"/>
    </row>
    <row r="3681" spans="17:17" x14ac:dyDescent="0.3">
      <c r="Q3681" s="40"/>
    </row>
    <row r="3682" spans="17:17" x14ac:dyDescent="0.3">
      <c r="Q3682" s="40"/>
    </row>
    <row r="3683" spans="17:17" x14ac:dyDescent="0.3">
      <c r="Q3683" s="40"/>
    </row>
    <row r="3684" spans="17:17" x14ac:dyDescent="0.3">
      <c r="Q3684" s="40"/>
    </row>
    <row r="3685" spans="17:17" x14ac:dyDescent="0.3">
      <c r="Q3685" s="40"/>
    </row>
    <row r="3686" spans="17:17" x14ac:dyDescent="0.3">
      <c r="Q3686" s="40"/>
    </row>
    <row r="3687" spans="17:17" x14ac:dyDescent="0.3">
      <c r="Q3687" s="40"/>
    </row>
    <row r="3688" spans="17:17" x14ac:dyDescent="0.3">
      <c r="Q3688" s="40"/>
    </row>
    <row r="3689" spans="17:17" x14ac:dyDescent="0.3">
      <c r="Q3689" s="40"/>
    </row>
    <row r="3690" spans="17:17" x14ac:dyDescent="0.3">
      <c r="Q3690" s="40"/>
    </row>
    <row r="3691" spans="17:17" x14ac:dyDescent="0.3">
      <c r="Q3691" s="40"/>
    </row>
    <row r="3692" spans="17:17" x14ac:dyDescent="0.3">
      <c r="Q3692" s="40"/>
    </row>
    <row r="3693" spans="17:17" x14ac:dyDescent="0.3">
      <c r="Q3693" s="40"/>
    </row>
    <row r="3694" spans="17:17" x14ac:dyDescent="0.3">
      <c r="Q3694" s="40"/>
    </row>
    <row r="3695" spans="17:17" x14ac:dyDescent="0.3">
      <c r="Q3695" s="40"/>
    </row>
    <row r="3696" spans="17:17" x14ac:dyDescent="0.3">
      <c r="Q3696" s="40"/>
    </row>
    <row r="3697" spans="17:17" x14ac:dyDescent="0.3">
      <c r="Q3697" s="40"/>
    </row>
    <row r="3698" spans="17:17" x14ac:dyDescent="0.3">
      <c r="Q3698" s="40"/>
    </row>
    <row r="3699" spans="17:17" x14ac:dyDescent="0.3">
      <c r="Q3699" s="40"/>
    </row>
    <row r="3700" spans="17:17" x14ac:dyDescent="0.3">
      <c r="Q3700" s="40"/>
    </row>
    <row r="3701" spans="17:17" x14ac:dyDescent="0.3">
      <c r="Q3701" s="40"/>
    </row>
    <row r="3702" spans="17:17" x14ac:dyDescent="0.3">
      <c r="Q3702" s="40"/>
    </row>
    <row r="3703" spans="17:17" x14ac:dyDescent="0.3">
      <c r="Q3703" s="40"/>
    </row>
    <row r="3704" spans="17:17" x14ac:dyDescent="0.3">
      <c r="Q3704" s="40"/>
    </row>
    <row r="3705" spans="17:17" x14ac:dyDescent="0.3">
      <c r="Q3705" s="40"/>
    </row>
    <row r="3706" spans="17:17" x14ac:dyDescent="0.3">
      <c r="Q3706" s="40"/>
    </row>
    <row r="3707" spans="17:17" x14ac:dyDescent="0.3">
      <c r="Q3707" s="40"/>
    </row>
    <row r="3708" spans="17:17" x14ac:dyDescent="0.3">
      <c r="Q3708" s="40"/>
    </row>
    <row r="3709" spans="17:17" x14ac:dyDescent="0.3">
      <c r="Q3709" s="40"/>
    </row>
    <row r="3710" spans="17:17" x14ac:dyDescent="0.3">
      <c r="Q3710" s="40"/>
    </row>
    <row r="3711" spans="17:17" x14ac:dyDescent="0.3">
      <c r="Q3711" s="40"/>
    </row>
    <row r="3712" spans="17:17" x14ac:dyDescent="0.3">
      <c r="Q3712" s="40"/>
    </row>
    <row r="3713" spans="17:17" x14ac:dyDescent="0.3">
      <c r="Q3713" s="40"/>
    </row>
    <row r="3714" spans="17:17" x14ac:dyDescent="0.3">
      <c r="Q3714" s="40"/>
    </row>
    <row r="3715" spans="17:17" x14ac:dyDescent="0.3">
      <c r="Q3715" s="40"/>
    </row>
    <row r="3716" spans="17:17" x14ac:dyDescent="0.3">
      <c r="Q3716" s="40"/>
    </row>
    <row r="3717" spans="17:17" x14ac:dyDescent="0.3">
      <c r="Q3717" s="40"/>
    </row>
    <row r="3718" spans="17:17" x14ac:dyDescent="0.3">
      <c r="Q3718" s="40"/>
    </row>
    <row r="3719" spans="17:17" x14ac:dyDescent="0.3">
      <c r="Q3719" s="40"/>
    </row>
    <row r="3720" spans="17:17" x14ac:dyDescent="0.3">
      <c r="Q3720" s="40"/>
    </row>
    <row r="3721" spans="17:17" x14ac:dyDescent="0.3">
      <c r="Q3721" s="40"/>
    </row>
    <row r="3722" spans="17:17" x14ac:dyDescent="0.3">
      <c r="Q3722" s="40"/>
    </row>
    <row r="3723" spans="17:17" x14ac:dyDescent="0.3">
      <c r="Q3723" s="40"/>
    </row>
    <row r="3724" spans="17:17" x14ac:dyDescent="0.3">
      <c r="Q3724" s="40"/>
    </row>
    <row r="3725" spans="17:17" x14ac:dyDescent="0.3">
      <c r="Q3725" s="40"/>
    </row>
    <row r="3726" spans="17:17" x14ac:dyDescent="0.3">
      <c r="Q3726" s="40"/>
    </row>
    <row r="3727" spans="17:17" x14ac:dyDescent="0.3">
      <c r="Q3727" s="40"/>
    </row>
    <row r="3728" spans="17:17" x14ac:dyDescent="0.3">
      <c r="Q3728" s="40"/>
    </row>
    <row r="3729" spans="17:17" x14ac:dyDescent="0.3">
      <c r="Q3729" s="40"/>
    </row>
    <row r="3730" spans="17:17" x14ac:dyDescent="0.3">
      <c r="Q3730" s="40"/>
    </row>
    <row r="3731" spans="17:17" x14ac:dyDescent="0.3">
      <c r="Q3731" s="40"/>
    </row>
    <row r="3732" spans="17:17" x14ac:dyDescent="0.3">
      <c r="Q3732" s="40"/>
    </row>
    <row r="3733" spans="17:17" x14ac:dyDescent="0.3">
      <c r="Q3733" s="40"/>
    </row>
    <row r="3734" spans="17:17" x14ac:dyDescent="0.3">
      <c r="Q3734" s="40"/>
    </row>
    <row r="3735" spans="17:17" x14ac:dyDescent="0.3">
      <c r="Q3735" s="40"/>
    </row>
    <row r="3736" spans="17:17" x14ac:dyDescent="0.3">
      <c r="Q3736" s="40"/>
    </row>
    <row r="3737" spans="17:17" x14ac:dyDescent="0.3">
      <c r="Q3737" s="40"/>
    </row>
    <row r="3738" spans="17:17" x14ac:dyDescent="0.3">
      <c r="Q3738" s="40"/>
    </row>
    <row r="3739" spans="17:17" x14ac:dyDescent="0.3">
      <c r="Q3739" s="40"/>
    </row>
    <row r="3740" spans="17:17" x14ac:dyDescent="0.3">
      <c r="Q3740" s="40"/>
    </row>
    <row r="3741" spans="17:17" x14ac:dyDescent="0.3">
      <c r="Q3741" s="40"/>
    </row>
    <row r="3742" spans="17:17" x14ac:dyDescent="0.3">
      <c r="Q3742" s="40"/>
    </row>
    <row r="3743" spans="17:17" x14ac:dyDescent="0.3">
      <c r="Q3743" s="40"/>
    </row>
    <row r="3744" spans="17:17" x14ac:dyDescent="0.3">
      <c r="Q3744" s="40"/>
    </row>
    <row r="3745" spans="17:17" x14ac:dyDescent="0.3">
      <c r="Q3745" s="40"/>
    </row>
    <row r="3746" spans="17:17" x14ac:dyDescent="0.3">
      <c r="Q3746" s="40"/>
    </row>
    <row r="3747" spans="17:17" x14ac:dyDescent="0.3">
      <c r="Q3747" s="40"/>
    </row>
    <row r="3748" spans="17:17" x14ac:dyDescent="0.3">
      <c r="Q3748" s="40"/>
    </row>
    <row r="3749" spans="17:17" x14ac:dyDescent="0.3">
      <c r="Q3749" s="40"/>
    </row>
    <row r="3750" spans="17:17" x14ac:dyDescent="0.3">
      <c r="Q3750" s="40"/>
    </row>
    <row r="3751" spans="17:17" x14ac:dyDescent="0.3">
      <c r="Q3751" s="40"/>
    </row>
    <row r="3752" spans="17:17" x14ac:dyDescent="0.3">
      <c r="Q3752" s="40"/>
    </row>
    <row r="3753" spans="17:17" x14ac:dyDescent="0.3">
      <c r="Q3753" s="40"/>
    </row>
    <row r="3754" spans="17:17" x14ac:dyDescent="0.3">
      <c r="Q3754" s="40"/>
    </row>
    <row r="3755" spans="17:17" x14ac:dyDescent="0.3">
      <c r="Q3755" s="40"/>
    </row>
    <row r="3756" spans="17:17" x14ac:dyDescent="0.3">
      <c r="Q3756" s="40"/>
    </row>
    <row r="3757" spans="17:17" x14ac:dyDescent="0.3">
      <c r="Q3757" s="40"/>
    </row>
    <row r="3758" spans="17:17" x14ac:dyDescent="0.3">
      <c r="Q3758" s="40"/>
    </row>
    <row r="3759" spans="17:17" x14ac:dyDescent="0.3">
      <c r="Q3759" s="40"/>
    </row>
    <row r="3760" spans="17:17" x14ac:dyDescent="0.3">
      <c r="Q3760" s="40"/>
    </row>
    <row r="3761" spans="17:17" x14ac:dyDescent="0.3">
      <c r="Q3761" s="40"/>
    </row>
    <row r="3762" spans="17:17" x14ac:dyDescent="0.3">
      <c r="Q3762" s="40"/>
    </row>
    <row r="3763" spans="17:17" x14ac:dyDescent="0.3">
      <c r="Q3763" s="40"/>
    </row>
    <row r="3764" spans="17:17" x14ac:dyDescent="0.3">
      <c r="Q3764" s="40"/>
    </row>
    <row r="3765" spans="17:17" x14ac:dyDescent="0.3">
      <c r="Q3765" s="40"/>
    </row>
    <row r="3766" spans="17:17" x14ac:dyDescent="0.3">
      <c r="Q3766" s="40"/>
    </row>
    <row r="3767" spans="17:17" x14ac:dyDescent="0.3">
      <c r="Q3767" s="40"/>
    </row>
    <row r="3768" spans="17:17" x14ac:dyDescent="0.3">
      <c r="Q3768" s="40"/>
    </row>
    <row r="3769" spans="17:17" x14ac:dyDescent="0.3">
      <c r="Q3769" s="40"/>
    </row>
    <row r="3770" spans="17:17" x14ac:dyDescent="0.3">
      <c r="Q3770" s="40"/>
    </row>
    <row r="3771" spans="17:17" x14ac:dyDescent="0.3">
      <c r="Q3771" s="40"/>
    </row>
    <row r="3772" spans="17:17" x14ac:dyDescent="0.3">
      <c r="Q3772" s="40"/>
    </row>
    <row r="3773" spans="17:17" x14ac:dyDescent="0.3">
      <c r="Q3773" s="40"/>
    </row>
    <row r="3774" spans="17:17" x14ac:dyDescent="0.3">
      <c r="Q3774" s="40"/>
    </row>
    <row r="3775" spans="17:17" x14ac:dyDescent="0.3">
      <c r="Q3775" s="40"/>
    </row>
    <row r="3776" spans="17:17" x14ac:dyDescent="0.3">
      <c r="Q3776" s="40"/>
    </row>
    <row r="3777" spans="17:17" x14ac:dyDescent="0.3">
      <c r="Q3777" s="40"/>
    </row>
    <row r="3778" spans="17:17" x14ac:dyDescent="0.3">
      <c r="Q3778" s="40"/>
    </row>
    <row r="3779" spans="17:17" x14ac:dyDescent="0.3">
      <c r="Q3779" s="40"/>
    </row>
    <row r="3780" spans="17:17" x14ac:dyDescent="0.3">
      <c r="Q3780" s="40"/>
    </row>
    <row r="3781" spans="17:17" x14ac:dyDescent="0.3">
      <c r="Q3781" s="40"/>
    </row>
    <row r="3782" spans="17:17" x14ac:dyDescent="0.3">
      <c r="Q3782" s="40"/>
    </row>
    <row r="3783" spans="17:17" x14ac:dyDescent="0.3">
      <c r="Q3783" s="40"/>
    </row>
    <row r="3784" spans="17:17" x14ac:dyDescent="0.3">
      <c r="Q3784" s="40"/>
    </row>
    <row r="3785" spans="17:17" x14ac:dyDescent="0.3">
      <c r="Q3785" s="40"/>
    </row>
    <row r="3786" spans="17:17" x14ac:dyDescent="0.3">
      <c r="Q3786" s="40"/>
    </row>
    <row r="3787" spans="17:17" x14ac:dyDescent="0.3">
      <c r="Q3787" s="40"/>
    </row>
    <row r="3788" spans="17:17" x14ac:dyDescent="0.3">
      <c r="Q3788" s="40"/>
    </row>
    <row r="3789" spans="17:17" x14ac:dyDescent="0.3">
      <c r="Q3789" s="40"/>
    </row>
    <row r="3790" spans="17:17" x14ac:dyDescent="0.3">
      <c r="Q3790" s="40"/>
    </row>
    <row r="3791" spans="17:17" x14ac:dyDescent="0.3">
      <c r="Q3791" s="40"/>
    </row>
    <row r="3792" spans="17:17" x14ac:dyDescent="0.3">
      <c r="Q3792" s="40"/>
    </row>
    <row r="3793" spans="17:17" x14ac:dyDescent="0.3">
      <c r="Q3793" s="40"/>
    </row>
    <row r="3794" spans="17:17" x14ac:dyDescent="0.3">
      <c r="Q3794" s="40"/>
    </row>
    <row r="3795" spans="17:17" x14ac:dyDescent="0.3">
      <c r="Q3795" s="40"/>
    </row>
    <row r="3796" spans="17:17" x14ac:dyDescent="0.3">
      <c r="Q3796" s="40"/>
    </row>
    <row r="3797" spans="17:17" x14ac:dyDescent="0.3">
      <c r="Q3797" s="40"/>
    </row>
    <row r="3798" spans="17:17" x14ac:dyDescent="0.3">
      <c r="Q3798" s="40"/>
    </row>
    <row r="3799" spans="17:17" x14ac:dyDescent="0.3">
      <c r="Q3799" s="40"/>
    </row>
    <row r="3800" spans="17:17" x14ac:dyDescent="0.3">
      <c r="Q3800" s="40"/>
    </row>
    <row r="3801" spans="17:17" x14ac:dyDescent="0.3">
      <c r="Q3801" s="40"/>
    </row>
    <row r="3802" spans="17:17" x14ac:dyDescent="0.3">
      <c r="Q3802" s="40"/>
    </row>
    <row r="3803" spans="17:17" x14ac:dyDescent="0.3">
      <c r="Q3803" s="40"/>
    </row>
    <row r="3804" spans="17:17" x14ac:dyDescent="0.3">
      <c r="Q3804" s="40"/>
    </row>
    <row r="3805" spans="17:17" x14ac:dyDescent="0.3">
      <c r="Q3805" s="40"/>
    </row>
    <row r="3806" spans="17:17" x14ac:dyDescent="0.3">
      <c r="Q3806" s="40"/>
    </row>
    <row r="3807" spans="17:17" x14ac:dyDescent="0.3">
      <c r="Q3807" s="40"/>
    </row>
    <row r="3808" spans="17:17" x14ac:dyDescent="0.3">
      <c r="Q3808" s="40"/>
    </row>
    <row r="3809" spans="17:17" x14ac:dyDescent="0.3">
      <c r="Q3809" s="40"/>
    </row>
    <row r="3810" spans="17:17" x14ac:dyDescent="0.3">
      <c r="Q3810" s="40"/>
    </row>
    <row r="3811" spans="17:17" x14ac:dyDescent="0.3">
      <c r="Q3811" s="40"/>
    </row>
    <row r="3812" spans="17:17" x14ac:dyDescent="0.3">
      <c r="Q3812" s="40"/>
    </row>
    <row r="3813" spans="17:17" x14ac:dyDescent="0.3">
      <c r="Q3813" s="40"/>
    </row>
    <row r="3814" spans="17:17" x14ac:dyDescent="0.3">
      <c r="Q3814" s="40"/>
    </row>
    <row r="3815" spans="17:17" x14ac:dyDescent="0.3">
      <c r="Q3815" s="40"/>
    </row>
    <row r="3816" spans="17:17" x14ac:dyDescent="0.3">
      <c r="Q3816" s="40"/>
    </row>
    <row r="3817" spans="17:17" x14ac:dyDescent="0.3">
      <c r="Q3817" s="40"/>
    </row>
    <row r="3818" spans="17:17" x14ac:dyDescent="0.3">
      <c r="Q3818" s="40"/>
    </row>
    <row r="3819" spans="17:17" x14ac:dyDescent="0.3">
      <c r="Q3819" s="40"/>
    </row>
    <row r="3820" spans="17:17" x14ac:dyDescent="0.3">
      <c r="Q3820" s="40"/>
    </row>
    <row r="3821" spans="17:17" x14ac:dyDescent="0.3">
      <c r="Q3821" s="40"/>
    </row>
    <row r="3822" spans="17:17" x14ac:dyDescent="0.3">
      <c r="Q3822" s="40"/>
    </row>
    <row r="3823" spans="17:17" x14ac:dyDescent="0.3">
      <c r="Q3823" s="40"/>
    </row>
    <row r="3824" spans="17:17" x14ac:dyDescent="0.3">
      <c r="Q3824" s="40"/>
    </row>
    <row r="3825" spans="17:17" x14ac:dyDescent="0.3">
      <c r="Q3825" s="40"/>
    </row>
    <row r="3826" spans="17:17" x14ac:dyDescent="0.3">
      <c r="Q3826" s="40"/>
    </row>
    <row r="3827" spans="17:17" x14ac:dyDescent="0.3">
      <c r="Q3827" s="40"/>
    </row>
    <row r="3828" spans="17:17" x14ac:dyDescent="0.3">
      <c r="Q3828" s="40"/>
    </row>
    <row r="3829" spans="17:17" x14ac:dyDescent="0.3">
      <c r="Q3829" s="40"/>
    </row>
    <row r="3830" spans="17:17" x14ac:dyDescent="0.3">
      <c r="Q3830" s="40"/>
    </row>
    <row r="3831" spans="17:17" x14ac:dyDescent="0.3">
      <c r="Q3831" s="40"/>
    </row>
    <row r="3832" spans="17:17" x14ac:dyDescent="0.3">
      <c r="Q3832" s="40"/>
    </row>
    <row r="3833" spans="17:17" x14ac:dyDescent="0.3">
      <c r="Q3833" s="40"/>
    </row>
    <row r="3834" spans="17:17" x14ac:dyDescent="0.3">
      <c r="Q3834" s="40"/>
    </row>
    <row r="3835" spans="17:17" x14ac:dyDescent="0.3">
      <c r="Q3835" s="40"/>
    </row>
    <row r="3836" spans="17:17" x14ac:dyDescent="0.3">
      <c r="Q3836" s="40"/>
    </row>
    <row r="3837" spans="17:17" x14ac:dyDescent="0.3">
      <c r="Q3837" s="40"/>
    </row>
    <row r="3838" spans="17:17" x14ac:dyDescent="0.3">
      <c r="Q3838" s="40"/>
    </row>
    <row r="3839" spans="17:17" x14ac:dyDescent="0.3">
      <c r="Q3839" s="40"/>
    </row>
    <row r="3840" spans="17:17" x14ac:dyDescent="0.3">
      <c r="Q3840" s="40"/>
    </row>
    <row r="3841" spans="17:17" x14ac:dyDescent="0.3">
      <c r="Q3841" s="40"/>
    </row>
    <row r="3842" spans="17:17" x14ac:dyDescent="0.3">
      <c r="Q3842" s="40"/>
    </row>
    <row r="3843" spans="17:17" x14ac:dyDescent="0.3">
      <c r="Q3843" s="40"/>
    </row>
    <row r="3844" spans="17:17" x14ac:dyDescent="0.3">
      <c r="Q3844" s="40"/>
    </row>
    <row r="3845" spans="17:17" x14ac:dyDescent="0.3">
      <c r="Q3845" s="40"/>
    </row>
    <row r="3846" spans="17:17" x14ac:dyDescent="0.3">
      <c r="Q3846" s="40"/>
    </row>
    <row r="3847" spans="17:17" x14ac:dyDescent="0.3">
      <c r="Q3847" s="40"/>
    </row>
    <row r="3848" spans="17:17" x14ac:dyDescent="0.3">
      <c r="Q3848" s="40"/>
    </row>
    <row r="3849" spans="17:17" x14ac:dyDescent="0.3">
      <c r="Q3849" s="40"/>
    </row>
    <row r="3850" spans="17:17" x14ac:dyDescent="0.3">
      <c r="Q3850" s="40"/>
    </row>
    <row r="3851" spans="17:17" x14ac:dyDescent="0.3">
      <c r="Q3851" s="40"/>
    </row>
    <row r="3852" spans="17:17" x14ac:dyDescent="0.3">
      <c r="Q3852" s="40"/>
    </row>
    <row r="3853" spans="17:17" x14ac:dyDescent="0.3">
      <c r="Q3853" s="40"/>
    </row>
    <row r="3854" spans="17:17" x14ac:dyDescent="0.3">
      <c r="Q3854" s="40"/>
    </row>
    <row r="3855" spans="17:17" x14ac:dyDescent="0.3">
      <c r="Q3855" s="40"/>
    </row>
    <row r="3856" spans="17:17" x14ac:dyDescent="0.3">
      <c r="Q3856" s="40"/>
    </row>
    <row r="3857" spans="17:17" x14ac:dyDescent="0.3">
      <c r="Q3857" s="40"/>
    </row>
    <row r="3858" spans="17:17" x14ac:dyDescent="0.3">
      <c r="Q3858" s="40"/>
    </row>
    <row r="3859" spans="17:17" x14ac:dyDescent="0.3">
      <c r="Q3859" s="40"/>
    </row>
    <row r="3860" spans="17:17" x14ac:dyDescent="0.3">
      <c r="Q3860" s="40"/>
    </row>
    <row r="3861" spans="17:17" x14ac:dyDescent="0.3">
      <c r="Q3861" s="40"/>
    </row>
    <row r="3862" spans="17:17" x14ac:dyDescent="0.3">
      <c r="Q3862" s="40"/>
    </row>
    <row r="3863" spans="17:17" x14ac:dyDescent="0.3">
      <c r="Q3863" s="40"/>
    </row>
    <row r="3864" spans="17:17" x14ac:dyDescent="0.3">
      <c r="Q3864" s="40"/>
    </row>
    <row r="3865" spans="17:17" x14ac:dyDescent="0.3">
      <c r="Q3865" s="40"/>
    </row>
    <row r="3866" spans="17:17" x14ac:dyDescent="0.3">
      <c r="Q3866" s="40"/>
    </row>
    <row r="3867" spans="17:17" x14ac:dyDescent="0.3">
      <c r="Q3867" s="40"/>
    </row>
    <row r="3868" spans="17:17" x14ac:dyDescent="0.3">
      <c r="Q3868" s="40"/>
    </row>
    <row r="3869" spans="17:17" x14ac:dyDescent="0.3">
      <c r="Q3869" s="40"/>
    </row>
    <row r="3870" spans="17:17" x14ac:dyDescent="0.3">
      <c r="Q3870" s="40"/>
    </row>
    <row r="3871" spans="17:17" x14ac:dyDescent="0.3">
      <c r="Q3871" s="40"/>
    </row>
    <row r="3872" spans="17:17" x14ac:dyDescent="0.3">
      <c r="Q3872" s="40"/>
    </row>
    <row r="3873" spans="17:17" x14ac:dyDescent="0.3">
      <c r="Q3873" s="40"/>
    </row>
    <row r="3874" spans="17:17" x14ac:dyDescent="0.3">
      <c r="Q3874" s="40"/>
    </row>
    <row r="3875" spans="17:17" x14ac:dyDescent="0.3">
      <c r="Q3875" s="40"/>
    </row>
    <row r="3876" spans="17:17" x14ac:dyDescent="0.3">
      <c r="Q3876" s="40"/>
    </row>
    <row r="3877" spans="17:17" x14ac:dyDescent="0.3">
      <c r="Q3877" s="40"/>
    </row>
    <row r="3878" spans="17:17" x14ac:dyDescent="0.3">
      <c r="Q3878" s="40"/>
    </row>
    <row r="3879" spans="17:17" x14ac:dyDescent="0.3">
      <c r="Q3879" s="40"/>
    </row>
    <row r="3880" spans="17:17" x14ac:dyDescent="0.3">
      <c r="Q3880" s="40"/>
    </row>
    <row r="3881" spans="17:17" x14ac:dyDescent="0.3">
      <c r="Q3881" s="40"/>
    </row>
    <row r="3882" spans="17:17" x14ac:dyDescent="0.3">
      <c r="Q3882" s="40"/>
    </row>
    <row r="3883" spans="17:17" x14ac:dyDescent="0.3">
      <c r="Q3883" s="40"/>
    </row>
    <row r="3884" spans="17:17" x14ac:dyDescent="0.3">
      <c r="Q3884" s="40"/>
    </row>
    <row r="3885" spans="17:17" x14ac:dyDescent="0.3">
      <c r="Q3885" s="40"/>
    </row>
    <row r="3886" spans="17:17" x14ac:dyDescent="0.3">
      <c r="Q3886" s="40"/>
    </row>
    <row r="3887" spans="17:17" x14ac:dyDescent="0.3">
      <c r="Q3887" s="40"/>
    </row>
    <row r="3888" spans="17:17" x14ac:dyDescent="0.3">
      <c r="Q3888" s="40"/>
    </row>
    <row r="3889" spans="17:17" x14ac:dyDescent="0.3">
      <c r="Q3889" s="40"/>
    </row>
    <row r="3890" spans="17:17" x14ac:dyDescent="0.3">
      <c r="Q3890" s="40"/>
    </row>
    <row r="3891" spans="17:17" x14ac:dyDescent="0.3">
      <c r="Q3891" s="40"/>
    </row>
    <row r="3892" spans="17:17" x14ac:dyDescent="0.3">
      <c r="Q3892" s="40"/>
    </row>
    <row r="3893" spans="17:17" x14ac:dyDescent="0.3">
      <c r="Q3893" s="40"/>
    </row>
    <row r="3894" spans="17:17" x14ac:dyDescent="0.3">
      <c r="Q3894" s="40"/>
    </row>
    <row r="3895" spans="17:17" x14ac:dyDescent="0.3">
      <c r="Q3895" s="40"/>
    </row>
    <row r="3896" spans="17:17" x14ac:dyDescent="0.3">
      <c r="Q3896" s="40"/>
    </row>
    <row r="3897" spans="17:17" x14ac:dyDescent="0.3">
      <c r="Q3897" s="40"/>
    </row>
    <row r="3898" spans="17:17" x14ac:dyDescent="0.3">
      <c r="Q3898" s="40"/>
    </row>
    <row r="3899" spans="17:17" x14ac:dyDescent="0.3">
      <c r="Q3899" s="40"/>
    </row>
    <row r="3900" spans="17:17" x14ac:dyDescent="0.3">
      <c r="Q3900" s="40"/>
    </row>
    <row r="3901" spans="17:17" x14ac:dyDescent="0.3">
      <c r="Q3901" s="40"/>
    </row>
    <row r="3902" spans="17:17" x14ac:dyDescent="0.3">
      <c r="Q3902" s="40"/>
    </row>
    <row r="3903" spans="17:17" x14ac:dyDescent="0.3">
      <c r="Q3903" s="40"/>
    </row>
    <row r="3904" spans="17:17" x14ac:dyDescent="0.3">
      <c r="Q3904" s="40"/>
    </row>
    <row r="3905" spans="17:17" x14ac:dyDescent="0.3">
      <c r="Q3905" s="40"/>
    </row>
    <row r="3906" spans="17:17" x14ac:dyDescent="0.3">
      <c r="Q3906" s="40"/>
    </row>
    <row r="3907" spans="17:17" x14ac:dyDescent="0.3">
      <c r="Q3907" s="40"/>
    </row>
    <row r="3908" spans="17:17" x14ac:dyDescent="0.3">
      <c r="Q3908" s="40"/>
    </row>
    <row r="3909" spans="17:17" x14ac:dyDescent="0.3">
      <c r="Q3909" s="40"/>
    </row>
    <row r="3910" spans="17:17" x14ac:dyDescent="0.3">
      <c r="Q3910" s="40"/>
    </row>
    <row r="3911" spans="17:17" x14ac:dyDescent="0.3">
      <c r="Q3911" s="40"/>
    </row>
    <row r="3912" spans="17:17" x14ac:dyDescent="0.3">
      <c r="Q3912" s="40"/>
    </row>
    <row r="3913" spans="17:17" x14ac:dyDescent="0.3">
      <c r="Q3913" s="40"/>
    </row>
    <row r="3914" spans="17:17" x14ac:dyDescent="0.3">
      <c r="Q3914" s="40"/>
    </row>
    <row r="3915" spans="17:17" x14ac:dyDescent="0.3">
      <c r="Q3915" s="40"/>
    </row>
    <row r="3916" spans="17:17" x14ac:dyDescent="0.3">
      <c r="Q3916" s="40"/>
    </row>
    <row r="3917" spans="17:17" x14ac:dyDescent="0.3">
      <c r="Q3917" s="40"/>
    </row>
    <row r="3918" spans="17:17" x14ac:dyDescent="0.3">
      <c r="Q3918" s="40"/>
    </row>
    <row r="3919" spans="17:17" x14ac:dyDescent="0.3">
      <c r="Q3919" s="40"/>
    </row>
    <row r="3920" spans="17:17" x14ac:dyDescent="0.3">
      <c r="Q3920" s="40"/>
    </row>
    <row r="3921" spans="17:17" x14ac:dyDescent="0.3">
      <c r="Q3921" s="40"/>
    </row>
    <row r="3922" spans="17:17" x14ac:dyDescent="0.3">
      <c r="Q3922" s="40"/>
    </row>
    <row r="3923" spans="17:17" x14ac:dyDescent="0.3">
      <c r="Q3923" s="40"/>
    </row>
    <row r="3924" spans="17:17" x14ac:dyDescent="0.3">
      <c r="Q3924" s="40"/>
    </row>
    <row r="3925" spans="17:17" x14ac:dyDescent="0.3">
      <c r="Q3925" s="40"/>
    </row>
    <row r="3926" spans="17:17" x14ac:dyDescent="0.3">
      <c r="Q3926" s="40"/>
    </row>
    <row r="3927" spans="17:17" x14ac:dyDescent="0.3">
      <c r="Q3927" s="40"/>
    </row>
    <row r="3928" spans="17:17" x14ac:dyDescent="0.3">
      <c r="Q3928" s="40"/>
    </row>
    <row r="3929" spans="17:17" x14ac:dyDescent="0.3">
      <c r="Q3929" s="40"/>
    </row>
    <row r="3930" spans="17:17" x14ac:dyDescent="0.3">
      <c r="Q3930" s="40"/>
    </row>
    <row r="3931" spans="17:17" x14ac:dyDescent="0.3">
      <c r="Q3931" s="40"/>
    </row>
    <row r="3932" spans="17:17" x14ac:dyDescent="0.3">
      <c r="Q3932" s="40"/>
    </row>
    <row r="3933" spans="17:17" x14ac:dyDescent="0.3">
      <c r="Q3933" s="40"/>
    </row>
    <row r="3934" spans="17:17" x14ac:dyDescent="0.3">
      <c r="Q3934" s="40"/>
    </row>
    <row r="3935" spans="17:17" x14ac:dyDescent="0.3">
      <c r="Q3935" s="40"/>
    </row>
    <row r="3936" spans="17:17" x14ac:dyDescent="0.3">
      <c r="Q3936" s="40"/>
    </row>
    <row r="3937" spans="17:17" x14ac:dyDescent="0.3">
      <c r="Q3937" s="40"/>
    </row>
    <row r="3938" spans="17:17" x14ac:dyDescent="0.3">
      <c r="Q3938" s="40"/>
    </row>
    <row r="3939" spans="17:17" x14ac:dyDescent="0.3">
      <c r="Q3939" s="40"/>
    </row>
    <row r="3940" spans="17:17" x14ac:dyDescent="0.3">
      <c r="Q3940" s="40"/>
    </row>
    <row r="3941" spans="17:17" x14ac:dyDescent="0.3">
      <c r="Q3941" s="40"/>
    </row>
    <row r="3942" spans="17:17" x14ac:dyDescent="0.3">
      <c r="Q3942" s="40"/>
    </row>
    <row r="3943" spans="17:17" x14ac:dyDescent="0.3">
      <c r="Q3943" s="40"/>
    </row>
    <row r="3944" spans="17:17" x14ac:dyDescent="0.3">
      <c r="Q3944" s="40"/>
    </row>
    <row r="3945" spans="17:17" x14ac:dyDescent="0.3">
      <c r="Q3945" s="40"/>
    </row>
    <row r="3946" spans="17:17" x14ac:dyDescent="0.3">
      <c r="Q3946" s="40"/>
    </row>
    <row r="3947" spans="17:17" x14ac:dyDescent="0.3">
      <c r="Q3947" s="40"/>
    </row>
    <row r="3948" spans="17:17" x14ac:dyDescent="0.3">
      <c r="Q3948" s="40"/>
    </row>
    <row r="3949" spans="17:17" x14ac:dyDescent="0.3">
      <c r="Q3949" s="40"/>
    </row>
    <row r="3950" spans="17:17" x14ac:dyDescent="0.3">
      <c r="Q3950" s="40"/>
    </row>
    <row r="3951" spans="17:17" x14ac:dyDescent="0.3">
      <c r="Q3951" s="40"/>
    </row>
    <row r="3952" spans="17:17" x14ac:dyDescent="0.3">
      <c r="Q3952" s="40"/>
    </row>
    <row r="3953" spans="17:17" x14ac:dyDescent="0.3">
      <c r="Q3953" s="40"/>
    </row>
    <row r="3954" spans="17:17" x14ac:dyDescent="0.3">
      <c r="Q3954" s="40"/>
    </row>
    <row r="3955" spans="17:17" x14ac:dyDescent="0.3">
      <c r="Q3955" s="40"/>
    </row>
    <row r="3956" spans="17:17" x14ac:dyDescent="0.3">
      <c r="Q3956" s="40"/>
    </row>
    <row r="3957" spans="17:17" x14ac:dyDescent="0.3">
      <c r="Q3957" s="40"/>
    </row>
    <row r="3958" spans="17:17" x14ac:dyDescent="0.3">
      <c r="Q3958" s="40"/>
    </row>
    <row r="3959" spans="17:17" x14ac:dyDescent="0.3">
      <c r="Q3959" s="40"/>
    </row>
    <row r="3960" spans="17:17" x14ac:dyDescent="0.3">
      <c r="Q3960" s="40"/>
    </row>
    <row r="3961" spans="17:17" x14ac:dyDescent="0.3">
      <c r="Q3961" s="40"/>
    </row>
    <row r="3962" spans="17:17" x14ac:dyDescent="0.3">
      <c r="Q3962" s="40"/>
    </row>
    <row r="3963" spans="17:17" x14ac:dyDescent="0.3">
      <c r="Q3963" s="40"/>
    </row>
    <row r="3964" spans="17:17" x14ac:dyDescent="0.3">
      <c r="Q3964" s="40"/>
    </row>
    <row r="3965" spans="17:17" x14ac:dyDescent="0.3">
      <c r="Q3965" s="40"/>
    </row>
    <row r="3966" spans="17:17" x14ac:dyDescent="0.3">
      <c r="Q3966" s="40"/>
    </row>
    <row r="3967" spans="17:17" x14ac:dyDescent="0.3">
      <c r="Q3967" s="40"/>
    </row>
    <row r="3968" spans="17:17" x14ac:dyDescent="0.3">
      <c r="Q3968" s="40"/>
    </row>
    <row r="3969" spans="17:17" x14ac:dyDescent="0.3">
      <c r="Q3969" s="40"/>
    </row>
    <row r="3970" spans="17:17" x14ac:dyDescent="0.3">
      <c r="Q3970" s="40"/>
    </row>
    <row r="3971" spans="17:17" x14ac:dyDescent="0.3">
      <c r="Q3971" s="40"/>
    </row>
    <row r="3972" spans="17:17" x14ac:dyDescent="0.3">
      <c r="Q3972" s="40"/>
    </row>
    <row r="3973" spans="17:17" x14ac:dyDescent="0.3">
      <c r="Q3973" s="40"/>
    </row>
    <row r="3974" spans="17:17" x14ac:dyDescent="0.3">
      <c r="Q3974" s="40"/>
    </row>
    <row r="3975" spans="17:17" x14ac:dyDescent="0.3">
      <c r="Q3975" s="40"/>
    </row>
    <row r="3976" spans="17:17" x14ac:dyDescent="0.3">
      <c r="Q3976" s="40"/>
    </row>
    <row r="3977" spans="17:17" x14ac:dyDescent="0.3">
      <c r="Q3977" s="40"/>
    </row>
    <row r="3978" spans="17:17" x14ac:dyDescent="0.3">
      <c r="Q3978" s="40"/>
    </row>
    <row r="3979" spans="17:17" x14ac:dyDescent="0.3">
      <c r="Q3979" s="40"/>
    </row>
    <row r="3980" spans="17:17" x14ac:dyDescent="0.3">
      <c r="Q3980" s="40"/>
    </row>
    <row r="3981" spans="17:17" x14ac:dyDescent="0.3">
      <c r="Q3981" s="40"/>
    </row>
    <row r="3982" spans="17:17" x14ac:dyDescent="0.3">
      <c r="Q3982" s="40"/>
    </row>
    <row r="3983" spans="17:17" x14ac:dyDescent="0.3">
      <c r="Q3983" s="40"/>
    </row>
    <row r="3984" spans="17:17" x14ac:dyDescent="0.3">
      <c r="Q3984" s="40"/>
    </row>
    <row r="3985" spans="17:17" x14ac:dyDescent="0.3">
      <c r="Q3985" s="40"/>
    </row>
    <row r="3986" spans="17:17" x14ac:dyDescent="0.3">
      <c r="Q3986" s="40"/>
    </row>
    <row r="3987" spans="17:17" x14ac:dyDescent="0.3">
      <c r="Q3987" s="40"/>
    </row>
    <row r="3988" spans="17:17" x14ac:dyDescent="0.3">
      <c r="Q3988" s="40"/>
    </row>
    <row r="3989" spans="17:17" x14ac:dyDescent="0.3">
      <c r="Q3989" s="40"/>
    </row>
    <row r="3990" spans="17:17" x14ac:dyDescent="0.3">
      <c r="Q3990" s="40"/>
    </row>
    <row r="3991" spans="17:17" x14ac:dyDescent="0.3">
      <c r="Q3991" s="40"/>
    </row>
    <row r="3992" spans="17:17" x14ac:dyDescent="0.3">
      <c r="Q3992" s="40"/>
    </row>
    <row r="3993" spans="17:17" x14ac:dyDescent="0.3">
      <c r="Q3993" s="40"/>
    </row>
    <row r="3994" spans="17:17" x14ac:dyDescent="0.3">
      <c r="Q3994" s="40"/>
    </row>
    <row r="3995" spans="17:17" x14ac:dyDescent="0.3">
      <c r="Q3995" s="40"/>
    </row>
    <row r="3996" spans="17:17" x14ac:dyDescent="0.3">
      <c r="Q3996" s="40"/>
    </row>
    <row r="3997" spans="17:17" x14ac:dyDescent="0.3">
      <c r="Q3997" s="40"/>
    </row>
    <row r="3998" spans="17:17" x14ac:dyDescent="0.3">
      <c r="Q3998" s="40"/>
    </row>
    <row r="3999" spans="17:17" x14ac:dyDescent="0.3">
      <c r="Q3999" s="40"/>
    </row>
    <row r="4000" spans="17:17" x14ac:dyDescent="0.3">
      <c r="Q4000" s="40"/>
    </row>
    <row r="4001" spans="17:17" x14ac:dyDescent="0.3">
      <c r="Q4001" s="40"/>
    </row>
    <row r="4002" spans="17:17" x14ac:dyDescent="0.3">
      <c r="Q4002" s="40"/>
    </row>
    <row r="4003" spans="17:17" x14ac:dyDescent="0.3">
      <c r="Q4003" s="40"/>
    </row>
    <row r="4004" spans="17:17" x14ac:dyDescent="0.3">
      <c r="Q4004" s="40"/>
    </row>
    <row r="4005" spans="17:17" x14ac:dyDescent="0.3">
      <c r="Q4005" s="40"/>
    </row>
    <row r="4006" spans="17:17" x14ac:dyDescent="0.3">
      <c r="Q4006" s="40"/>
    </row>
    <row r="4007" spans="17:17" x14ac:dyDescent="0.3">
      <c r="Q4007" s="40"/>
    </row>
    <row r="4008" spans="17:17" x14ac:dyDescent="0.3">
      <c r="Q4008" s="40"/>
    </row>
    <row r="4009" spans="17:17" x14ac:dyDescent="0.3">
      <c r="Q4009" s="40"/>
    </row>
    <row r="4010" spans="17:17" x14ac:dyDescent="0.3">
      <c r="Q4010" s="40"/>
    </row>
    <row r="4011" spans="17:17" x14ac:dyDescent="0.3">
      <c r="Q4011" s="40"/>
    </row>
    <row r="4012" spans="17:17" x14ac:dyDescent="0.3">
      <c r="Q4012" s="40"/>
    </row>
    <row r="4013" spans="17:17" x14ac:dyDescent="0.3">
      <c r="Q4013" s="40"/>
    </row>
    <row r="4014" spans="17:17" x14ac:dyDescent="0.3">
      <c r="Q4014" s="40"/>
    </row>
    <row r="4015" spans="17:17" x14ac:dyDescent="0.3">
      <c r="Q4015" s="40"/>
    </row>
    <row r="4016" spans="17:17" x14ac:dyDescent="0.3">
      <c r="Q4016" s="40"/>
    </row>
    <row r="4017" spans="17:17" x14ac:dyDescent="0.3">
      <c r="Q4017" s="40"/>
    </row>
    <row r="4018" spans="17:17" x14ac:dyDescent="0.3">
      <c r="Q4018" s="40"/>
    </row>
    <row r="4019" spans="17:17" x14ac:dyDescent="0.3">
      <c r="Q4019" s="40"/>
    </row>
    <row r="4020" spans="17:17" x14ac:dyDescent="0.3">
      <c r="Q4020" s="40"/>
    </row>
    <row r="4021" spans="17:17" x14ac:dyDescent="0.3">
      <c r="Q4021" s="40"/>
    </row>
    <row r="4022" spans="17:17" x14ac:dyDescent="0.3">
      <c r="Q4022" s="40"/>
    </row>
    <row r="4023" spans="17:17" x14ac:dyDescent="0.3">
      <c r="Q4023" s="40"/>
    </row>
    <row r="4024" spans="17:17" x14ac:dyDescent="0.3">
      <c r="Q4024" s="40"/>
    </row>
    <row r="4025" spans="17:17" x14ac:dyDescent="0.3">
      <c r="Q4025" s="40"/>
    </row>
    <row r="4026" spans="17:17" x14ac:dyDescent="0.3">
      <c r="Q4026" s="40"/>
    </row>
    <row r="4027" spans="17:17" x14ac:dyDescent="0.3">
      <c r="Q4027" s="40"/>
    </row>
    <row r="4028" spans="17:17" x14ac:dyDescent="0.3">
      <c r="Q4028" s="40"/>
    </row>
    <row r="4029" spans="17:17" x14ac:dyDescent="0.3">
      <c r="Q4029" s="40"/>
    </row>
    <row r="4030" spans="17:17" x14ac:dyDescent="0.3">
      <c r="Q4030" s="40"/>
    </row>
    <row r="4031" spans="17:17" x14ac:dyDescent="0.3">
      <c r="Q4031" s="40"/>
    </row>
    <row r="4032" spans="17:17" x14ac:dyDescent="0.3">
      <c r="Q4032" s="40"/>
    </row>
    <row r="4033" spans="17:17" x14ac:dyDescent="0.3">
      <c r="Q4033" s="40"/>
    </row>
    <row r="4034" spans="17:17" x14ac:dyDescent="0.3">
      <c r="Q4034" s="40"/>
    </row>
    <row r="4035" spans="17:17" x14ac:dyDescent="0.3">
      <c r="Q4035" s="40"/>
    </row>
    <row r="4036" spans="17:17" x14ac:dyDescent="0.3">
      <c r="Q4036" s="40"/>
    </row>
    <row r="4037" spans="17:17" x14ac:dyDescent="0.3">
      <c r="Q4037" s="40"/>
    </row>
    <row r="4038" spans="17:17" x14ac:dyDescent="0.3">
      <c r="Q4038" s="40"/>
    </row>
    <row r="4039" spans="17:17" x14ac:dyDescent="0.3">
      <c r="Q4039" s="40"/>
    </row>
    <row r="4040" spans="17:17" x14ac:dyDescent="0.3">
      <c r="Q4040" s="40"/>
    </row>
    <row r="4041" spans="17:17" x14ac:dyDescent="0.3">
      <c r="Q4041" s="40"/>
    </row>
    <row r="4042" spans="17:17" x14ac:dyDescent="0.3">
      <c r="Q4042" s="40"/>
    </row>
    <row r="4043" spans="17:17" x14ac:dyDescent="0.3">
      <c r="Q4043" s="40"/>
    </row>
    <row r="4044" spans="17:17" x14ac:dyDescent="0.3">
      <c r="Q4044" s="40"/>
    </row>
    <row r="4045" spans="17:17" x14ac:dyDescent="0.3">
      <c r="Q4045" s="40"/>
    </row>
    <row r="4046" spans="17:17" x14ac:dyDescent="0.3">
      <c r="Q4046" s="40"/>
    </row>
    <row r="4047" spans="17:17" x14ac:dyDescent="0.3">
      <c r="Q4047" s="40"/>
    </row>
    <row r="4048" spans="17:17" x14ac:dyDescent="0.3">
      <c r="Q4048" s="40"/>
    </row>
    <row r="4049" spans="17:17" x14ac:dyDescent="0.3">
      <c r="Q4049" s="40"/>
    </row>
    <row r="4050" spans="17:17" x14ac:dyDescent="0.3">
      <c r="Q4050" s="40"/>
    </row>
    <row r="4051" spans="17:17" x14ac:dyDescent="0.3">
      <c r="Q4051" s="40"/>
    </row>
    <row r="4052" spans="17:17" x14ac:dyDescent="0.3">
      <c r="Q4052" s="40"/>
    </row>
    <row r="4053" spans="17:17" x14ac:dyDescent="0.3">
      <c r="Q4053" s="40"/>
    </row>
    <row r="4054" spans="17:17" x14ac:dyDescent="0.3">
      <c r="Q4054" s="40"/>
    </row>
    <row r="4055" spans="17:17" x14ac:dyDescent="0.3">
      <c r="Q4055" s="40"/>
    </row>
    <row r="4056" spans="17:17" x14ac:dyDescent="0.3">
      <c r="Q4056" s="40"/>
    </row>
    <row r="4057" spans="17:17" x14ac:dyDescent="0.3">
      <c r="Q4057" s="40"/>
    </row>
    <row r="4058" spans="17:17" x14ac:dyDescent="0.3">
      <c r="Q4058" s="40"/>
    </row>
    <row r="4059" spans="17:17" x14ac:dyDescent="0.3">
      <c r="Q4059" s="40"/>
    </row>
    <row r="4060" spans="17:17" x14ac:dyDescent="0.3">
      <c r="Q4060" s="40"/>
    </row>
    <row r="4061" spans="17:17" x14ac:dyDescent="0.3">
      <c r="Q4061" s="40"/>
    </row>
    <row r="4062" spans="17:17" x14ac:dyDescent="0.3">
      <c r="Q4062" s="40"/>
    </row>
    <row r="4063" spans="17:17" x14ac:dyDescent="0.3">
      <c r="Q4063" s="40"/>
    </row>
    <row r="4064" spans="17:17" x14ac:dyDescent="0.3">
      <c r="Q4064" s="40"/>
    </row>
    <row r="4065" spans="17:17" x14ac:dyDescent="0.3">
      <c r="Q4065" s="40"/>
    </row>
    <row r="4066" spans="17:17" x14ac:dyDescent="0.3">
      <c r="Q4066" s="40"/>
    </row>
    <row r="4067" spans="17:17" x14ac:dyDescent="0.3">
      <c r="Q4067" s="40"/>
    </row>
    <row r="4068" spans="17:17" x14ac:dyDescent="0.3">
      <c r="Q4068" s="40"/>
    </row>
    <row r="4069" spans="17:17" x14ac:dyDescent="0.3">
      <c r="Q4069" s="40"/>
    </row>
    <row r="4070" spans="17:17" x14ac:dyDescent="0.3">
      <c r="Q4070" s="40"/>
    </row>
    <row r="4071" spans="17:17" x14ac:dyDescent="0.3">
      <c r="Q4071" s="40"/>
    </row>
    <row r="4072" spans="17:17" x14ac:dyDescent="0.3">
      <c r="Q4072" s="40"/>
    </row>
    <row r="4073" spans="17:17" x14ac:dyDescent="0.3">
      <c r="Q4073" s="40"/>
    </row>
    <row r="4074" spans="17:17" x14ac:dyDescent="0.3">
      <c r="Q4074" s="40"/>
    </row>
    <row r="4075" spans="17:17" x14ac:dyDescent="0.3">
      <c r="Q4075" s="40"/>
    </row>
    <row r="4076" spans="17:17" x14ac:dyDescent="0.3">
      <c r="Q4076" s="40"/>
    </row>
    <row r="4077" spans="17:17" x14ac:dyDescent="0.3">
      <c r="Q4077" s="40"/>
    </row>
    <row r="4078" spans="17:17" x14ac:dyDescent="0.3">
      <c r="Q4078" s="40"/>
    </row>
    <row r="4079" spans="17:17" x14ac:dyDescent="0.3">
      <c r="Q4079" s="40"/>
    </row>
    <row r="4080" spans="17:17" x14ac:dyDescent="0.3">
      <c r="Q4080" s="40"/>
    </row>
    <row r="4081" spans="17:17" x14ac:dyDescent="0.3">
      <c r="Q4081" s="40"/>
    </row>
    <row r="4082" spans="17:17" x14ac:dyDescent="0.3">
      <c r="Q4082" s="40"/>
    </row>
    <row r="4083" spans="17:17" x14ac:dyDescent="0.3">
      <c r="Q4083" s="40"/>
    </row>
    <row r="4084" spans="17:17" x14ac:dyDescent="0.3">
      <c r="Q4084" s="40"/>
    </row>
    <row r="4085" spans="17:17" x14ac:dyDescent="0.3">
      <c r="Q4085" s="40"/>
    </row>
    <row r="4086" spans="17:17" x14ac:dyDescent="0.3">
      <c r="Q4086" s="40"/>
    </row>
    <row r="4087" spans="17:17" x14ac:dyDescent="0.3">
      <c r="Q4087" s="40"/>
    </row>
    <row r="4088" spans="17:17" x14ac:dyDescent="0.3">
      <c r="Q4088" s="40"/>
    </row>
    <row r="4089" spans="17:17" x14ac:dyDescent="0.3">
      <c r="Q4089" s="40"/>
    </row>
    <row r="4090" spans="17:17" x14ac:dyDescent="0.3">
      <c r="Q4090" s="40"/>
    </row>
    <row r="4091" spans="17:17" x14ac:dyDescent="0.3">
      <c r="Q4091" s="40"/>
    </row>
    <row r="4092" spans="17:17" x14ac:dyDescent="0.3">
      <c r="Q4092" s="40"/>
    </row>
    <row r="4093" spans="17:17" x14ac:dyDescent="0.3">
      <c r="Q4093" s="40"/>
    </row>
    <row r="4094" spans="17:17" x14ac:dyDescent="0.3">
      <c r="Q4094" s="40"/>
    </row>
    <row r="4095" spans="17:17" x14ac:dyDescent="0.3">
      <c r="Q4095" s="40"/>
    </row>
    <row r="4096" spans="17:17" x14ac:dyDescent="0.3">
      <c r="Q4096" s="40"/>
    </row>
    <row r="4097" spans="17:17" x14ac:dyDescent="0.3">
      <c r="Q4097" s="40"/>
    </row>
    <row r="4098" spans="17:17" x14ac:dyDescent="0.3">
      <c r="Q4098" s="40"/>
    </row>
    <row r="4099" spans="17:17" x14ac:dyDescent="0.3">
      <c r="Q4099" s="40"/>
    </row>
    <row r="4100" spans="17:17" x14ac:dyDescent="0.3">
      <c r="Q4100" s="40"/>
    </row>
    <row r="4101" spans="17:17" x14ac:dyDescent="0.3">
      <c r="Q4101" s="40"/>
    </row>
    <row r="4102" spans="17:17" x14ac:dyDescent="0.3">
      <c r="Q4102" s="40"/>
    </row>
    <row r="4103" spans="17:17" x14ac:dyDescent="0.3">
      <c r="Q4103" s="40"/>
    </row>
    <row r="4104" spans="17:17" x14ac:dyDescent="0.3">
      <c r="Q4104" s="40"/>
    </row>
    <row r="4105" spans="17:17" x14ac:dyDescent="0.3">
      <c r="Q4105" s="40"/>
    </row>
    <row r="4106" spans="17:17" x14ac:dyDescent="0.3">
      <c r="Q4106" s="40"/>
    </row>
    <row r="4107" spans="17:17" x14ac:dyDescent="0.3">
      <c r="Q4107" s="40"/>
    </row>
    <row r="4108" spans="17:17" x14ac:dyDescent="0.3">
      <c r="Q4108" s="40"/>
    </row>
    <row r="4109" spans="17:17" x14ac:dyDescent="0.3">
      <c r="Q4109" s="40"/>
    </row>
    <row r="4110" spans="17:17" x14ac:dyDescent="0.3">
      <c r="Q4110" s="40"/>
    </row>
    <row r="4111" spans="17:17" x14ac:dyDescent="0.3">
      <c r="Q4111" s="40"/>
    </row>
    <row r="4112" spans="17:17" x14ac:dyDescent="0.3">
      <c r="Q4112" s="40"/>
    </row>
    <row r="4113" spans="17:17" x14ac:dyDescent="0.3">
      <c r="Q4113" s="40"/>
    </row>
    <row r="4114" spans="17:17" x14ac:dyDescent="0.3">
      <c r="Q4114" s="40"/>
    </row>
    <row r="4115" spans="17:17" x14ac:dyDescent="0.3">
      <c r="Q4115" s="40"/>
    </row>
    <row r="4116" spans="17:17" x14ac:dyDescent="0.3">
      <c r="Q4116" s="40"/>
    </row>
    <row r="4117" spans="17:17" x14ac:dyDescent="0.3">
      <c r="Q4117" s="40"/>
    </row>
    <row r="4118" spans="17:17" x14ac:dyDescent="0.3">
      <c r="Q4118" s="40"/>
    </row>
    <row r="4119" spans="17:17" x14ac:dyDescent="0.3">
      <c r="Q4119" s="40"/>
    </row>
    <row r="4120" spans="17:17" x14ac:dyDescent="0.3">
      <c r="Q4120" s="40"/>
    </row>
    <row r="4121" spans="17:17" x14ac:dyDescent="0.3">
      <c r="Q4121" s="40"/>
    </row>
    <row r="4122" spans="17:17" x14ac:dyDescent="0.3">
      <c r="Q4122" s="40"/>
    </row>
    <row r="4123" spans="17:17" x14ac:dyDescent="0.3">
      <c r="Q4123" s="40"/>
    </row>
    <row r="4124" spans="17:17" x14ac:dyDescent="0.3">
      <c r="Q4124" s="40"/>
    </row>
    <row r="4125" spans="17:17" x14ac:dyDescent="0.3">
      <c r="Q4125" s="40"/>
    </row>
    <row r="4126" spans="17:17" x14ac:dyDescent="0.3">
      <c r="Q4126" s="40"/>
    </row>
    <row r="4127" spans="17:17" x14ac:dyDescent="0.3">
      <c r="Q4127" s="40"/>
    </row>
    <row r="4128" spans="17:17" x14ac:dyDescent="0.3">
      <c r="Q4128" s="40"/>
    </row>
    <row r="4129" spans="17:17" x14ac:dyDescent="0.3">
      <c r="Q4129" s="40"/>
    </row>
    <row r="4130" spans="17:17" x14ac:dyDescent="0.3">
      <c r="Q4130" s="40"/>
    </row>
    <row r="4131" spans="17:17" x14ac:dyDescent="0.3">
      <c r="Q4131" s="40"/>
    </row>
    <row r="4132" spans="17:17" x14ac:dyDescent="0.3">
      <c r="Q4132" s="40"/>
    </row>
    <row r="4133" spans="17:17" x14ac:dyDescent="0.3">
      <c r="Q4133" s="40"/>
    </row>
    <row r="4134" spans="17:17" x14ac:dyDescent="0.3">
      <c r="Q4134" s="40"/>
    </row>
    <row r="4135" spans="17:17" x14ac:dyDescent="0.3">
      <c r="Q4135" s="40"/>
    </row>
    <row r="4136" spans="17:17" x14ac:dyDescent="0.3">
      <c r="Q4136" s="40"/>
    </row>
    <row r="4137" spans="17:17" x14ac:dyDescent="0.3">
      <c r="Q4137" s="40"/>
    </row>
    <row r="4138" spans="17:17" x14ac:dyDescent="0.3">
      <c r="Q4138" s="40"/>
    </row>
    <row r="4139" spans="17:17" x14ac:dyDescent="0.3">
      <c r="Q4139" s="40"/>
    </row>
    <row r="4140" spans="17:17" x14ac:dyDescent="0.3">
      <c r="Q4140" s="40"/>
    </row>
    <row r="4141" spans="17:17" x14ac:dyDescent="0.3">
      <c r="Q4141" s="40"/>
    </row>
    <row r="4142" spans="17:17" x14ac:dyDescent="0.3">
      <c r="Q4142" s="40"/>
    </row>
    <row r="4143" spans="17:17" x14ac:dyDescent="0.3">
      <c r="Q4143" s="40"/>
    </row>
    <row r="4144" spans="17:17" x14ac:dyDescent="0.3">
      <c r="Q4144" s="40"/>
    </row>
    <row r="4145" spans="17:17" x14ac:dyDescent="0.3">
      <c r="Q4145" s="40"/>
    </row>
    <row r="4146" spans="17:17" x14ac:dyDescent="0.3">
      <c r="Q4146" s="40"/>
    </row>
    <row r="4147" spans="17:17" x14ac:dyDescent="0.3">
      <c r="Q4147" s="40"/>
    </row>
    <row r="4148" spans="17:17" x14ac:dyDescent="0.3">
      <c r="Q4148" s="40"/>
    </row>
    <row r="4149" spans="17:17" x14ac:dyDescent="0.3">
      <c r="Q4149" s="40"/>
    </row>
    <row r="4150" spans="17:17" x14ac:dyDescent="0.3">
      <c r="Q4150" s="40"/>
    </row>
    <row r="4151" spans="17:17" x14ac:dyDescent="0.3">
      <c r="Q4151" s="40"/>
    </row>
    <row r="4152" spans="17:17" x14ac:dyDescent="0.3">
      <c r="Q4152" s="40"/>
    </row>
    <row r="4153" spans="17:17" x14ac:dyDescent="0.3">
      <c r="Q4153" s="40"/>
    </row>
    <row r="4154" spans="17:17" x14ac:dyDescent="0.3">
      <c r="Q4154" s="40"/>
    </row>
    <row r="4155" spans="17:17" x14ac:dyDescent="0.3">
      <c r="Q4155" s="40"/>
    </row>
    <row r="4156" spans="17:17" x14ac:dyDescent="0.3">
      <c r="Q4156" s="40"/>
    </row>
    <row r="4157" spans="17:17" x14ac:dyDescent="0.3">
      <c r="Q4157" s="40"/>
    </row>
    <row r="4158" spans="17:17" x14ac:dyDescent="0.3">
      <c r="Q4158" s="40"/>
    </row>
    <row r="4159" spans="17:17" x14ac:dyDescent="0.3">
      <c r="Q4159" s="40"/>
    </row>
    <row r="4160" spans="17:17" x14ac:dyDescent="0.3">
      <c r="Q4160" s="40"/>
    </row>
    <row r="4161" spans="17:17" x14ac:dyDescent="0.3">
      <c r="Q4161" s="40"/>
    </row>
    <row r="4162" spans="17:17" x14ac:dyDescent="0.3">
      <c r="Q4162" s="40"/>
    </row>
    <row r="4163" spans="17:17" x14ac:dyDescent="0.3">
      <c r="Q4163" s="40"/>
    </row>
    <row r="4164" spans="17:17" x14ac:dyDescent="0.3">
      <c r="Q4164" s="40"/>
    </row>
    <row r="4165" spans="17:17" x14ac:dyDescent="0.3">
      <c r="Q4165" s="40"/>
    </row>
    <row r="4166" spans="17:17" x14ac:dyDescent="0.3">
      <c r="Q4166" s="40"/>
    </row>
    <row r="4167" spans="17:17" x14ac:dyDescent="0.3">
      <c r="Q4167" s="40"/>
    </row>
    <row r="4168" spans="17:17" x14ac:dyDescent="0.3">
      <c r="Q4168" s="40"/>
    </row>
    <row r="4169" spans="17:17" x14ac:dyDescent="0.3">
      <c r="Q4169" s="40"/>
    </row>
    <row r="4170" spans="17:17" x14ac:dyDescent="0.3">
      <c r="Q4170" s="40"/>
    </row>
    <row r="4171" spans="17:17" x14ac:dyDescent="0.3">
      <c r="Q4171" s="40"/>
    </row>
    <row r="4172" spans="17:17" x14ac:dyDescent="0.3">
      <c r="Q4172" s="40"/>
    </row>
    <row r="4173" spans="17:17" x14ac:dyDescent="0.3">
      <c r="Q4173" s="40"/>
    </row>
    <row r="4174" spans="17:17" x14ac:dyDescent="0.3">
      <c r="Q4174" s="40"/>
    </row>
    <row r="4175" spans="17:17" x14ac:dyDescent="0.3">
      <c r="Q4175" s="40"/>
    </row>
    <row r="4176" spans="17:17" x14ac:dyDescent="0.3">
      <c r="Q4176" s="40"/>
    </row>
    <row r="4177" spans="17:17" x14ac:dyDescent="0.3">
      <c r="Q4177" s="40"/>
    </row>
    <row r="4178" spans="17:17" x14ac:dyDescent="0.3">
      <c r="Q4178" s="40"/>
    </row>
    <row r="4179" spans="17:17" x14ac:dyDescent="0.3">
      <c r="Q4179" s="40"/>
    </row>
    <row r="4180" spans="17:17" x14ac:dyDescent="0.3">
      <c r="Q4180" s="40"/>
    </row>
    <row r="4181" spans="17:17" x14ac:dyDescent="0.3">
      <c r="Q4181" s="40"/>
    </row>
    <row r="4182" spans="17:17" x14ac:dyDescent="0.3">
      <c r="Q4182" s="40"/>
    </row>
    <row r="4183" spans="17:17" x14ac:dyDescent="0.3">
      <c r="Q4183" s="40"/>
    </row>
    <row r="4184" spans="17:17" x14ac:dyDescent="0.3">
      <c r="Q4184" s="40"/>
    </row>
    <row r="4185" spans="17:17" x14ac:dyDescent="0.3">
      <c r="Q4185" s="40"/>
    </row>
    <row r="4186" spans="17:17" x14ac:dyDescent="0.3">
      <c r="Q4186" s="40"/>
    </row>
    <row r="4187" spans="17:17" x14ac:dyDescent="0.3">
      <c r="Q4187" s="40"/>
    </row>
    <row r="4188" spans="17:17" x14ac:dyDescent="0.3">
      <c r="Q4188" s="40"/>
    </row>
    <row r="4189" spans="17:17" x14ac:dyDescent="0.3">
      <c r="Q4189" s="40"/>
    </row>
    <row r="4190" spans="17:17" x14ac:dyDescent="0.3">
      <c r="Q4190" s="40"/>
    </row>
    <row r="4191" spans="17:17" x14ac:dyDescent="0.3">
      <c r="Q4191" s="40"/>
    </row>
    <row r="4192" spans="17:17" x14ac:dyDescent="0.3">
      <c r="Q4192" s="40"/>
    </row>
    <row r="4193" spans="17:17" x14ac:dyDescent="0.3">
      <c r="Q4193" s="40"/>
    </row>
    <row r="4194" spans="17:17" x14ac:dyDescent="0.3">
      <c r="Q4194" s="40"/>
    </row>
    <row r="4195" spans="17:17" x14ac:dyDescent="0.3">
      <c r="Q4195" s="40"/>
    </row>
    <row r="4196" spans="17:17" x14ac:dyDescent="0.3">
      <c r="Q4196" s="40"/>
    </row>
    <row r="4197" spans="17:17" x14ac:dyDescent="0.3">
      <c r="Q4197" s="40"/>
    </row>
    <row r="4198" spans="17:17" x14ac:dyDescent="0.3">
      <c r="Q4198" s="40"/>
    </row>
    <row r="4199" spans="17:17" x14ac:dyDescent="0.3">
      <c r="Q4199" s="40"/>
    </row>
    <row r="4200" spans="17:17" x14ac:dyDescent="0.3">
      <c r="Q4200" s="40"/>
    </row>
    <row r="4201" spans="17:17" x14ac:dyDescent="0.3">
      <c r="Q4201" s="40"/>
    </row>
    <row r="4202" spans="17:17" x14ac:dyDescent="0.3">
      <c r="Q4202" s="40"/>
    </row>
    <row r="4203" spans="17:17" x14ac:dyDescent="0.3">
      <c r="Q4203" s="40"/>
    </row>
    <row r="4204" spans="17:17" x14ac:dyDescent="0.3">
      <c r="Q4204" s="40"/>
    </row>
    <row r="4205" spans="17:17" x14ac:dyDescent="0.3">
      <c r="Q4205" s="40"/>
    </row>
    <row r="4206" spans="17:17" x14ac:dyDescent="0.3">
      <c r="Q4206" s="40"/>
    </row>
    <row r="4207" spans="17:17" x14ac:dyDescent="0.3">
      <c r="Q4207" s="40"/>
    </row>
    <row r="4208" spans="17:17" x14ac:dyDescent="0.3">
      <c r="Q4208" s="40"/>
    </row>
    <row r="4209" spans="17:17" x14ac:dyDescent="0.3">
      <c r="Q4209" s="40"/>
    </row>
    <row r="4210" spans="17:17" x14ac:dyDescent="0.3">
      <c r="Q4210" s="40"/>
    </row>
    <row r="4211" spans="17:17" x14ac:dyDescent="0.3">
      <c r="Q4211" s="40"/>
    </row>
    <row r="4212" spans="17:17" x14ac:dyDescent="0.3">
      <c r="Q4212" s="40"/>
    </row>
    <row r="4213" spans="17:17" x14ac:dyDescent="0.3">
      <c r="Q4213" s="40"/>
    </row>
    <row r="4214" spans="17:17" x14ac:dyDescent="0.3">
      <c r="Q4214" s="40"/>
    </row>
    <row r="4215" spans="17:17" x14ac:dyDescent="0.3">
      <c r="Q4215" s="40"/>
    </row>
    <row r="4216" spans="17:17" x14ac:dyDescent="0.3">
      <c r="Q4216" s="40"/>
    </row>
    <row r="4217" spans="17:17" x14ac:dyDescent="0.3">
      <c r="Q4217" s="40"/>
    </row>
    <row r="4218" spans="17:17" x14ac:dyDescent="0.3">
      <c r="Q4218" s="40"/>
    </row>
    <row r="4219" spans="17:17" x14ac:dyDescent="0.3">
      <c r="Q4219" s="40"/>
    </row>
    <row r="4220" spans="17:17" x14ac:dyDescent="0.3">
      <c r="Q4220" s="40"/>
    </row>
    <row r="4221" spans="17:17" x14ac:dyDescent="0.3">
      <c r="Q4221" s="40"/>
    </row>
    <row r="4222" spans="17:17" x14ac:dyDescent="0.3">
      <c r="Q4222" s="40"/>
    </row>
    <row r="4223" spans="17:17" x14ac:dyDescent="0.3">
      <c r="Q4223" s="40"/>
    </row>
    <row r="4224" spans="17:17" x14ac:dyDescent="0.3">
      <c r="Q4224" s="40"/>
    </row>
    <row r="4225" spans="17:17" x14ac:dyDescent="0.3">
      <c r="Q4225" s="40"/>
    </row>
    <row r="4226" spans="17:17" x14ac:dyDescent="0.3">
      <c r="Q4226" s="40"/>
    </row>
    <row r="4227" spans="17:17" x14ac:dyDescent="0.3">
      <c r="Q4227" s="40"/>
    </row>
    <row r="4228" spans="17:17" x14ac:dyDescent="0.3">
      <c r="Q4228" s="40"/>
    </row>
    <row r="4229" spans="17:17" x14ac:dyDescent="0.3">
      <c r="Q4229" s="40"/>
    </row>
    <row r="4230" spans="17:17" x14ac:dyDescent="0.3">
      <c r="Q4230" s="40"/>
    </row>
    <row r="4231" spans="17:17" x14ac:dyDescent="0.3">
      <c r="Q4231" s="40"/>
    </row>
    <row r="4232" spans="17:17" x14ac:dyDescent="0.3">
      <c r="Q4232" s="40"/>
    </row>
    <row r="4233" spans="17:17" x14ac:dyDescent="0.3">
      <c r="Q4233" s="40"/>
    </row>
    <row r="4234" spans="17:17" x14ac:dyDescent="0.3">
      <c r="Q4234" s="40"/>
    </row>
    <row r="4235" spans="17:17" x14ac:dyDescent="0.3">
      <c r="Q4235" s="40"/>
    </row>
    <row r="4236" spans="17:17" x14ac:dyDescent="0.3">
      <c r="Q4236" s="40"/>
    </row>
    <row r="4237" spans="17:17" x14ac:dyDescent="0.3">
      <c r="Q4237" s="40"/>
    </row>
    <row r="4238" spans="17:17" x14ac:dyDescent="0.3">
      <c r="Q4238" s="40"/>
    </row>
    <row r="4239" spans="17:17" x14ac:dyDescent="0.3">
      <c r="Q4239" s="40"/>
    </row>
    <row r="4240" spans="17:17" x14ac:dyDescent="0.3">
      <c r="Q4240" s="40"/>
    </row>
    <row r="4241" spans="17:17" x14ac:dyDescent="0.3">
      <c r="Q4241" s="40"/>
    </row>
    <row r="4242" spans="17:17" x14ac:dyDescent="0.3">
      <c r="Q4242" s="40"/>
    </row>
    <row r="4243" spans="17:17" x14ac:dyDescent="0.3">
      <c r="Q4243" s="40"/>
    </row>
    <row r="4244" spans="17:17" x14ac:dyDescent="0.3">
      <c r="Q4244" s="40"/>
    </row>
    <row r="4245" spans="17:17" x14ac:dyDescent="0.3">
      <c r="Q4245" s="40"/>
    </row>
    <row r="4246" spans="17:17" x14ac:dyDescent="0.3">
      <c r="Q4246" s="40"/>
    </row>
    <row r="4247" spans="17:17" x14ac:dyDescent="0.3">
      <c r="Q4247" s="40"/>
    </row>
    <row r="4248" spans="17:17" x14ac:dyDescent="0.3">
      <c r="Q4248" s="40"/>
    </row>
    <row r="4249" spans="17:17" x14ac:dyDescent="0.3">
      <c r="Q4249" s="40"/>
    </row>
    <row r="4250" spans="17:17" x14ac:dyDescent="0.3">
      <c r="Q4250" s="40"/>
    </row>
    <row r="4251" spans="17:17" x14ac:dyDescent="0.3">
      <c r="Q4251" s="40"/>
    </row>
    <row r="4252" spans="17:17" x14ac:dyDescent="0.3">
      <c r="Q4252" s="40"/>
    </row>
    <row r="4253" spans="17:17" x14ac:dyDescent="0.3">
      <c r="Q4253" s="40"/>
    </row>
    <row r="4254" spans="17:17" x14ac:dyDescent="0.3">
      <c r="Q4254" s="40"/>
    </row>
    <row r="4255" spans="17:17" x14ac:dyDescent="0.3">
      <c r="Q4255" s="40"/>
    </row>
    <row r="4256" spans="17:17" x14ac:dyDescent="0.3">
      <c r="Q4256" s="40"/>
    </row>
    <row r="4257" spans="17:17" x14ac:dyDescent="0.3">
      <c r="Q4257" s="40"/>
    </row>
    <row r="4258" spans="17:17" x14ac:dyDescent="0.3">
      <c r="Q4258" s="40"/>
    </row>
    <row r="4259" spans="17:17" x14ac:dyDescent="0.3">
      <c r="Q4259" s="40"/>
    </row>
    <row r="4260" spans="17:17" x14ac:dyDescent="0.3">
      <c r="Q4260" s="40"/>
    </row>
    <row r="4261" spans="17:17" x14ac:dyDescent="0.3">
      <c r="Q4261" s="40"/>
    </row>
    <row r="4262" spans="17:17" x14ac:dyDescent="0.3">
      <c r="Q4262" s="40"/>
    </row>
    <row r="4263" spans="17:17" x14ac:dyDescent="0.3">
      <c r="Q4263" s="40"/>
    </row>
    <row r="4264" spans="17:17" x14ac:dyDescent="0.3">
      <c r="Q4264" s="40"/>
    </row>
    <row r="4265" spans="17:17" x14ac:dyDescent="0.3">
      <c r="Q4265" s="40"/>
    </row>
    <row r="4266" spans="17:17" x14ac:dyDescent="0.3">
      <c r="Q4266" s="40"/>
    </row>
    <row r="4267" spans="17:17" x14ac:dyDescent="0.3">
      <c r="Q4267" s="40"/>
    </row>
    <row r="4268" spans="17:17" x14ac:dyDescent="0.3">
      <c r="Q4268" s="40"/>
    </row>
    <row r="4269" spans="17:17" x14ac:dyDescent="0.3">
      <c r="Q4269" s="40"/>
    </row>
    <row r="4270" spans="17:17" x14ac:dyDescent="0.3">
      <c r="Q4270" s="40"/>
    </row>
    <row r="4271" spans="17:17" x14ac:dyDescent="0.3">
      <c r="Q4271" s="40"/>
    </row>
    <row r="4272" spans="17:17" x14ac:dyDescent="0.3">
      <c r="Q4272" s="40"/>
    </row>
    <row r="4273" spans="17:17" x14ac:dyDescent="0.3">
      <c r="Q4273" s="40"/>
    </row>
    <row r="4274" spans="17:17" x14ac:dyDescent="0.3">
      <c r="Q4274" s="40"/>
    </row>
    <row r="4275" spans="17:17" x14ac:dyDescent="0.3">
      <c r="Q4275" s="40"/>
    </row>
    <row r="4276" spans="17:17" x14ac:dyDescent="0.3">
      <c r="Q4276" s="40"/>
    </row>
    <row r="4277" spans="17:17" x14ac:dyDescent="0.3">
      <c r="Q4277" s="40"/>
    </row>
    <row r="4278" spans="17:17" x14ac:dyDescent="0.3">
      <c r="Q4278" s="40"/>
    </row>
    <row r="4279" spans="17:17" x14ac:dyDescent="0.3">
      <c r="Q4279" s="40"/>
    </row>
    <row r="4280" spans="17:17" x14ac:dyDescent="0.3">
      <c r="Q4280" s="40"/>
    </row>
    <row r="4281" spans="17:17" x14ac:dyDescent="0.3">
      <c r="Q4281" s="40"/>
    </row>
    <row r="4282" spans="17:17" x14ac:dyDescent="0.3">
      <c r="Q4282" s="40"/>
    </row>
    <row r="4283" spans="17:17" x14ac:dyDescent="0.3">
      <c r="Q4283" s="40"/>
    </row>
    <row r="4284" spans="17:17" x14ac:dyDescent="0.3">
      <c r="Q4284" s="40"/>
    </row>
    <row r="4285" spans="17:17" x14ac:dyDescent="0.3">
      <c r="Q4285" s="40"/>
    </row>
    <row r="4286" spans="17:17" x14ac:dyDescent="0.3">
      <c r="Q4286" s="40"/>
    </row>
    <row r="4287" spans="17:17" x14ac:dyDescent="0.3">
      <c r="Q4287" s="40"/>
    </row>
    <row r="4288" spans="17:17" x14ac:dyDescent="0.3">
      <c r="Q4288" s="40"/>
    </row>
    <row r="4289" spans="17:17" x14ac:dyDescent="0.3">
      <c r="Q4289" s="40"/>
    </row>
    <row r="4290" spans="17:17" x14ac:dyDescent="0.3">
      <c r="Q4290" s="40"/>
    </row>
    <row r="4291" spans="17:17" x14ac:dyDescent="0.3">
      <c r="Q4291" s="40"/>
    </row>
    <row r="4292" spans="17:17" x14ac:dyDescent="0.3">
      <c r="Q4292" s="40"/>
    </row>
    <row r="4293" spans="17:17" x14ac:dyDescent="0.3">
      <c r="Q4293" s="40"/>
    </row>
    <row r="4294" spans="17:17" x14ac:dyDescent="0.3">
      <c r="Q4294" s="40"/>
    </row>
    <row r="4295" spans="17:17" x14ac:dyDescent="0.3">
      <c r="Q4295" s="40"/>
    </row>
    <row r="4296" spans="17:17" x14ac:dyDescent="0.3">
      <c r="Q4296" s="40"/>
    </row>
    <row r="4297" spans="17:17" x14ac:dyDescent="0.3">
      <c r="Q4297" s="40"/>
    </row>
    <row r="4298" spans="17:17" x14ac:dyDescent="0.3">
      <c r="Q4298" s="40"/>
    </row>
    <row r="4299" spans="17:17" x14ac:dyDescent="0.3">
      <c r="Q4299" s="40"/>
    </row>
    <row r="4300" spans="17:17" x14ac:dyDescent="0.3">
      <c r="Q4300" s="40"/>
    </row>
    <row r="4301" spans="17:17" x14ac:dyDescent="0.3">
      <c r="Q4301" s="40"/>
    </row>
    <row r="4302" spans="17:17" x14ac:dyDescent="0.3">
      <c r="Q4302" s="40"/>
    </row>
    <row r="4303" spans="17:17" x14ac:dyDescent="0.3">
      <c r="Q4303" s="40"/>
    </row>
    <row r="4304" spans="17:17" x14ac:dyDescent="0.3">
      <c r="Q4304" s="40"/>
    </row>
    <row r="4305" spans="17:17" x14ac:dyDescent="0.3">
      <c r="Q4305" s="40"/>
    </row>
    <row r="4306" spans="17:17" x14ac:dyDescent="0.3">
      <c r="Q4306" s="40"/>
    </row>
    <row r="4307" spans="17:17" x14ac:dyDescent="0.3">
      <c r="Q4307" s="40"/>
    </row>
    <row r="4308" spans="17:17" x14ac:dyDescent="0.3">
      <c r="Q4308" s="40"/>
    </row>
    <row r="4309" spans="17:17" x14ac:dyDescent="0.3">
      <c r="Q4309" s="40"/>
    </row>
    <row r="4310" spans="17:17" x14ac:dyDescent="0.3">
      <c r="Q4310" s="40"/>
    </row>
    <row r="4311" spans="17:17" x14ac:dyDescent="0.3">
      <c r="Q4311" s="40"/>
    </row>
    <row r="4312" spans="17:17" x14ac:dyDescent="0.3">
      <c r="Q4312" s="40"/>
    </row>
    <row r="4313" spans="17:17" x14ac:dyDescent="0.3">
      <c r="Q4313" s="40"/>
    </row>
    <row r="4314" spans="17:17" x14ac:dyDescent="0.3">
      <c r="Q4314" s="40"/>
    </row>
    <row r="4315" spans="17:17" x14ac:dyDescent="0.3">
      <c r="Q4315" s="40"/>
    </row>
    <row r="4316" spans="17:17" x14ac:dyDescent="0.3">
      <c r="Q4316" s="40"/>
    </row>
    <row r="4317" spans="17:17" x14ac:dyDescent="0.3">
      <c r="Q4317" s="40"/>
    </row>
    <row r="4318" spans="17:17" x14ac:dyDescent="0.3">
      <c r="Q4318" s="40"/>
    </row>
    <row r="4319" spans="17:17" x14ac:dyDescent="0.3">
      <c r="Q4319" s="40"/>
    </row>
    <row r="4320" spans="17:17" x14ac:dyDescent="0.3">
      <c r="Q4320" s="40"/>
    </row>
    <row r="4321" spans="17:17" x14ac:dyDescent="0.3">
      <c r="Q4321" s="40"/>
    </row>
    <row r="4322" spans="17:17" x14ac:dyDescent="0.3">
      <c r="Q4322" s="40"/>
    </row>
    <row r="4323" spans="17:17" x14ac:dyDescent="0.3">
      <c r="Q4323" s="40"/>
    </row>
    <row r="4324" spans="17:17" x14ac:dyDescent="0.3">
      <c r="Q4324" s="40"/>
    </row>
    <row r="4325" spans="17:17" x14ac:dyDescent="0.3">
      <c r="Q4325" s="40"/>
    </row>
  </sheetData>
  <sheetProtection algorithmName="SHA-512" hashValue="kTIIK3OlM/lb9lwcppPdDNqbw3XZLvoETN9Qi2xYmiih9ABxpoMBrW9l5IPSNRGx1ehTu/rt19yBPngKHCxr7Q==" saltValue="gHbk3UQc5rA2lifKAdM0Jw==" spinCount="100000" sheet="1" objects="1" scenarios="1" autoFilter="0" pivotTables="0"/>
  <mergeCells count="15">
    <mergeCell ref="C13:Q13"/>
    <mergeCell ref="C14:Q14"/>
    <mergeCell ref="E18:J18"/>
    <mergeCell ref="E16:L16"/>
    <mergeCell ref="E17:L17"/>
    <mergeCell ref="C3:P3"/>
    <mergeCell ref="C12:Q12"/>
    <mergeCell ref="C6:Q6"/>
    <mergeCell ref="C10:Q10"/>
    <mergeCell ref="C11:Q11"/>
    <mergeCell ref="C39:E39"/>
    <mergeCell ref="C55:E55"/>
    <mergeCell ref="C69:E69"/>
    <mergeCell ref="K39:N39"/>
    <mergeCell ref="N53:P55"/>
  </mergeCells>
  <conditionalFormatting sqref="K43:N43">
    <cfRule type="expression" dxfId="6" priority="9">
      <formula>$E$41&gt;5000000</formula>
    </cfRule>
  </conditionalFormatting>
  <conditionalFormatting sqref="K45:N45">
    <cfRule type="expression" dxfId="5" priority="8">
      <formula>AND($E$41&gt;2500000,$E$41&lt;=5000000)</formula>
    </cfRule>
  </conditionalFormatting>
  <conditionalFormatting sqref="K47:N47">
    <cfRule type="expression" dxfId="4" priority="6">
      <formula>AND($E$41&gt;1000000,$E$41&lt;=2500000)</formula>
    </cfRule>
  </conditionalFormatting>
  <conditionalFormatting sqref="K49:N49">
    <cfRule type="expression" dxfId="3" priority="5">
      <formula>AND($E$41&gt;500000,$E$41&lt;=1000000)</formula>
    </cfRule>
  </conditionalFormatting>
  <conditionalFormatting sqref="K51:N51">
    <cfRule type="expression" dxfId="2" priority="4">
      <formula>AND($E$41&lt;=500000)</formula>
    </cfRule>
  </conditionalFormatting>
  <conditionalFormatting sqref="L53">
    <cfRule type="expression" dxfId="1" priority="2">
      <formula>$L$53&gt;SUM($N$43:$N$51)</formula>
    </cfRule>
  </conditionalFormatting>
  <conditionalFormatting sqref="N53:P55">
    <cfRule type="expression" dxfId="0" priority="1">
      <formula>$L$53&gt;SUM($N$43:$N$51)</formula>
    </cfRule>
  </conditionalFormatting>
  <dataValidations count="2">
    <dataValidation allowBlank="1" showInputMessage="1" showErrorMessage="1" prompt="Use number from eCNA Tool, reflecting the rehab costs as described in the instructions above." sqref="E41" xr:uid="{CCDA23A8-278F-2740-8E3B-330E014E27E9}"/>
    <dataValidation allowBlank="1" showInputMessage="1" showErrorMessage="1" prompt="This number is based on your inputs to the Unit Mix tab in this workbook and your area's HCC limits. " sqref="E56" xr:uid="{0CB6A05E-9221-4372-89AC-1E91FBF2BD3C}"/>
  </dataValidations>
  <pageMargins left="0" right="0" top="0.75" bottom="0.75" header="0.3" footer="0.3"/>
  <pageSetup orientation="landscape" r:id="rId1"/>
  <ignoredErrors>
    <ignoredError sqref="E51 N53" emptyCellReference="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7E3AB-5261-6D43-B707-37D2A894E591}">
  <dimension ref="A1:CA8321"/>
  <sheetViews>
    <sheetView zoomScale="86" workbookViewId="0">
      <selection activeCell="F5029" sqref="F5029"/>
    </sheetView>
  </sheetViews>
  <sheetFormatPr defaultColWidth="8.5546875" defaultRowHeight="14.4" x14ac:dyDescent="0.3"/>
  <cols>
    <col min="1" max="1" width="15.44140625" customWidth="1"/>
    <col min="2" max="2" width="12.5546875" customWidth="1"/>
    <col min="3" max="3" width="20.21875" bestFit="1" customWidth="1"/>
    <col min="4" max="4" width="21.5546875" bestFit="1" customWidth="1"/>
    <col min="5" max="5" width="19.44140625" bestFit="1" customWidth="1"/>
    <col min="6" max="6" width="24.44140625" style="56" bestFit="1" customWidth="1"/>
    <col min="7" max="7" width="24.44140625" style="56" customWidth="1"/>
    <col min="8" max="8" width="16.21875" style="15" bestFit="1" customWidth="1"/>
    <col min="9" max="9" width="16" style="15" bestFit="1" customWidth="1"/>
    <col min="10" max="21" width="18.5546875" style="15" customWidth="1"/>
    <col min="22" max="23" width="18.5546875" customWidth="1"/>
    <col min="31" max="32" width="14.44140625" customWidth="1"/>
    <col min="33" max="33" width="21.44140625" customWidth="1"/>
    <col min="34" max="34" width="15.44140625" customWidth="1"/>
    <col min="35" max="35" width="23.44140625" customWidth="1"/>
    <col min="36" max="36" width="26.5546875" customWidth="1"/>
    <col min="49" max="49" width="15.5546875" customWidth="1"/>
    <col min="50" max="50" width="27" customWidth="1"/>
    <col min="58" max="58" width="23.5546875" customWidth="1"/>
    <col min="62" max="62" width="23.21875" customWidth="1"/>
    <col min="63" max="63" width="26.21875" customWidth="1"/>
    <col min="67" max="67" width="23.5546875" customWidth="1"/>
    <col min="68" max="68" width="20.44140625" customWidth="1"/>
    <col min="69" max="69" width="27.44140625" customWidth="1"/>
    <col min="70" max="70" width="24.21875" customWidth="1"/>
    <col min="71" max="71" width="24.44140625" customWidth="1"/>
    <col min="76" max="76" width="22.44140625" customWidth="1"/>
    <col min="78" max="78" width="15.5546875" customWidth="1"/>
    <col min="79" max="79" width="16" customWidth="1"/>
  </cols>
  <sheetData>
    <row r="1" spans="1:79" ht="43.2" x14ac:dyDescent="0.3">
      <c r="A1" s="25" t="s">
        <v>121</v>
      </c>
      <c r="B1" s="25" t="s">
        <v>122</v>
      </c>
      <c r="C1" s="25" t="s">
        <v>123</v>
      </c>
      <c r="D1" s="25" t="s">
        <v>124</v>
      </c>
      <c r="E1" s="25" t="s">
        <v>125</v>
      </c>
      <c r="F1" s="25" t="s">
        <v>67</v>
      </c>
      <c r="G1" s="25" t="s">
        <v>126</v>
      </c>
      <c r="H1" s="25" t="s">
        <v>11</v>
      </c>
      <c r="I1" s="25" t="s">
        <v>127</v>
      </c>
      <c r="J1" s="25" t="s">
        <v>128</v>
      </c>
      <c r="K1" s="25" t="s">
        <v>129</v>
      </c>
      <c r="L1" s="25" t="s">
        <v>130</v>
      </c>
      <c r="M1" s="25" t="s">
        <v>131</v>
      </c>
      <c r="N1" s="25" t="s">
        <v>132</v>
      </c>
      <c r="O1" s="25" t="s">
        <v>133</v>
      </c>
      <c r="P1" s="25" t="s">
        <v>134</v>
      </c>
      <c r="Q1" s="25" t="s">
        <v>135</v>
      </c>
      <c r="R1" s="25" t="s">
        <v>136</v>
      </c>
      <c r="S1" s="25" t="s">
        <v>137</v>
      </c>
      <c r="T1" s="25" t="s">
        <v>138</v>
      </c>
      <c r="U1" s="25" t="s">
        <v>139</v>
      </c>
      <c r="V1" s="25" t="s">
        <v>140</v>
      </c>
      <c r="Z1" s="12" t="s">
        <v>141</v>
      </c>
      <c r="AA1" s="13" t="s">
        <v>69</v>
      </c>
      <c r="AB1" s="13" t="s">
        <v>142</v>
      </c>
      <c r="AC1" s="13" t="s">
        <v>143</v>
      </c>
      <c r="AD1" s="13" t="s">
        <v>74</v>
      </c>
      <c r="AE1" s="13" t="s">
        <v>144</v>
      </c>
      <c r="AF1" s="13" t="s">
        <v>91</v>
      </c>
      <c r="AG1" s="13" t="s">
        <v>145</v>
      </c>
      <c r="AH1" s="13" t="s">
        <v>146</v>
      </c>
      <c r="AI1" s="13" t="s">
        <v>147</v>
      </c>
      <c r="AJ1" s="13" t="s">
        <v>148</v>
      </c>
      <c r="AK1" s="13" t="s">
        <v>149</v>
      </c>
      <c r="AL1" s="13" t="s">
        <v>86</v>
      </c>
      <c r="AM1" s="13" t="s">
        <v>150</v>
      </c>
      <c r="AN1" s="13" t="s">
        <v>88</v>
      </c>
      <c r="AO1" s="13" t="s">
        <v>151</v>
      </c>
      <c r="AP1" s="13" t="s">
        <v>152</v>
      </c>
      <c r="AQ1" s="13" t="s">
        <v>153</v>
      </c>
      <c r="AR1" s="13" t="s">
        <v>154</v>
      </c>
      <c r="AS1" s="13" t="s">
        <v>155</v>
      </c>
      <c r="AT1" s="13" t="s">
        <v>156</v>
      </c>
      <c r="AU1" s="13" t="s">
        <v>157</v>
      </c>
      <c r="AV1" s="13" t="s">
        <v>93</v>
      </c>
      <c r="AW1" s="13" t="s">
        <v>158</v>
      </c>
      <c r="AX1" s="13" t="s">
        <v>159</v>
      </c>
      <c r="AY1" s="13" t="s">
        <v>160</v>
      </c>
      <c r="AZ1" s="13" t="s">
        <v>161</v>
      </c>
      <c r="BA1" s="13" t="s">
        <v>162</v>
      </c>
      <c r="BB1" s="13" t="s">
        <v>163</v>
      </c>
      <c r="BC1" s="13" t="s">
        <v>164</v>
      </c>
      <c r="BD1" s="13" t="s">
        <v>165</v>
      </c>
      <c r="BE1" s="13" t="s">
        <v>96</v>
      </c>
      <c r="BF1" s="13" t="s">
        <v>166</v>
      </c>
      <c r="BG1" s="13" t="s">
        <v>108</v>
      </c>
      <c r="BH1" s="13" t="s">
        <v>167</v>
      </c>
      <c r="BI1" s="13" t="s">
        <v>168</v>
      </c>
      <c r="BJ1" s="13" t="s">
        <v>10</v>
      </c>
      <c r="BK1" s="13" t="s">
        <v>169</v>
      </c>
      <c r="BL1" s="13" t="s">
        <v>170</v>
      </c>
      <c r="BM1" s="13" t="s">
        <v>114</v>
      </c>
      <c r="BN1" s="13" t="s">
        <v>171</v>
      </c>
      <c r="BO1" s="13" t="s">
        <v>172</v>
      </c>
      <c r="BP1" s="13" t="s">
        <v>173</v>
      </c>
      <c r="BQ1" s="13" t="s">
        <v>174</v>
      </c>
      <c r="BR1" s="13" t="s">
        <v>175</v>
      </c>
      <c r="BS1" s="13" t="s">
        <v>176</v>
      </c>
      <c r="BT1" s="13" t="s">
        <v>177</v>
      </c>
      <c r="BU1" s="13" t="s">
        <v>178</v>
      </c>
      <c r="BV1" s="13" t="s">
        <v>116</v>
      </c>
      <c r="BW1" s="13" t="s">
        <v>179</v>
      </c>
      <c r="BX1" s="13" t="s">
        <v>180</v>
      </c>
      <c r="BY1" s="13" t="s">
        <v>181</v>
      </c>
      <c r="BZ1" s="13" t="s">
        <v>182</v>
      </c>
      <c r="CA1" s="13" t="s">
        <v>183</v>
      </c>
    </row>
    <row r="2" spans="1:79" hidden="1" x14ac:dyDescent="0.3">
      <c r="A2" s="23">
        <v>1</v>
      </c>
      <c r="B2" s="23" t="s">
        <v>592</v>
      </c>
      <c r="C2" s="23" t="s">
        <v>184</v>
      </c>
      <c r="D2" t="s">
        <v>91</v>
      </c>
      <c r="E2" s="23" t="s">
        <v>185</v>
      </c>
      <c r="F2" s="23" t="s">
        <v>186</v>
      </c>
      <c r="G2" s="23">
        <v>1</v>
      </c>
      <c r="H2" s="23" t="s">
        <v>14</v>
      </c>
      <c r="I2" s="24">
        <v>113615.0045</v>
      </c>
      <c r="J2" s="24">
        <v>198826.2579</v>
      </c>
      <c r="K2" s="24">
        <v>147075.75640000001</v>
      </c>
      <c r="L2" s="24">
        <v>257382.57370000001</v>
      </c>
      <c r="M2" s="24">
        <v>176026.52059999999</v>
      </c>
      <c r="N2" s="24">
        <v>308046.41100000002</v>
      </c>
      <c r="O2" s="24">
        <v>209954.9486</v>
      </c>
      <c r="P2" s="24">
        <v>367421.16</v>
      </c>
      <c r="Q2" s="24">
        <v>247469.97270000001</v>
      </c>
      <c r="R2" s="24">
        <v>433072.45209999999</v>
      </c>
      <c r="S2" s="24">
        <v>271325.68910000002</v>
      </c>
      <c r="T2" s="24">
        <v>474819.95600000001</v>
      </c>
      <c r="U2" s="24">
        <v>293763.0306</v>
      </c>
      <c r="V2" s="24">
        <v>514085.30359999998</v>
      </c>
      <c r="Z2" s="14" t="s">
        <v>187</v>
      </c>
      <c r="AA2" s="14" t="s">
        <v>68</v>
      </c>
      <c r="AB2" s="14" t="s">
        <v>188</v>
      </c>
      <c r="AC2" s="14" t="s">
        <v>189</v>
      </c>
      <c r="AD2" s="14" t="s">
        <v>190</v>
      </c>
      <c r="AE2" s="14" t="s">
        <v>191</v>
      </c>
      <c r="AF2" s="14" t="s">
        <v>186</v>
      </c>
      <c r="AG2" s="14" t="s">
        <v>192</v>
      </c>
      <c r="AH2" s="14" t="s">
        <v>180</v>
      </c>
      <c r="AI2" s="14" t="s">
        <v>193</v>
      </c>
      <c r="AJ2" s="14" t="s">
        <v>194</v>
      </c>
      <c r="AK2" s="14" t="s">
        <v>149</v>
      </c>
      <c r="AL2" s="14" t="s">
        <v>85</v>
      </c>
      <c r="AM2" s="14" t="s">
        <v>195</v>
      </c>
      <c r="AN2" s="14" t="s">
        <v>196</v>
      </c>
      <c r="AO2" s="14" t="s">
        <v>197</v>
      </c>
      <c r="AP2" s="14" t="s">
        <v>198</v>
      </c>
      <c r="AQ2" s="14" t="s">
        <v>199</v>
      </c>
      <c r="AR2" s="14" t="s">
        <v>200</v>
      </c>
      <c r="AS2" s="14" t="s">
        <v>201</v>
      </c>
      <c r="AT2" s="14" t="s">
        <v>202</v>
      </c>
      <c r="AU2" s="14" t="s">
        <v>203</v>
      </c>
      <c r="AV2" s="14" t="s">
        <v>92</v>
      </c>
      <c r="AW2" s="14" t="s">
        <v>204</v>
      </c>
      <c r="AX2" s="14" t="s">
        <v>205</v>
      </c>
      <c r="AY2" s="14" t="s">
        <v>206</v>
      </c>
      <c r="AZ2" s="14" t="s">
        <v>207</v>
      </c>
      <c r="BA2" s="14" t="s">
        <v>208</v>
      </c>
      <c r="BB2" s="14" t="s">
        <v>209</v>
      </c>
      <c r="BC2" s="14" t="s">
        <v>210</v>
      </c>
      <c r="BD2" s="14" t="s">
        <v>211</v>
      </c>
      <c r="BE2" s="14" t="s">
        <v>95</v>
      </c>
      <c r="BF2" s="14" t="s">
        <v>212</v>
      </c>
      <c r="BG2" s="14" t="s">
        <v>194</v>
      </c>
      <c r="BH2" s="14" t="s">
        <v>213</v>
      </c>
      <c r="BI2" s="14" t="s">
        <v>214</v>
      </c>
      <c r="BJ2" s="14" t="s">
        <v>8</v>
      </c>
      <c r="BK2" s="14" t="s">
        <v>215</v>
      </c>
      <c r="BL2" s="14" t="s">
        <v>216</v>
      </c>
      <c r="BM2" s="14" t="s">
        <v>217</v>
      </c>
      <c r="BN2" s="14" t="s">
        <v>218</v>
      </c>
      <c r="BO2" s="14" t="s">
        <v>219</v>
      </c>
      <c r="BP2" s="14" t="s">
        <v>220</v>
      </c>
      <c r="BQ2" s="14" t="s">
        <v>221</v>
      </c>
      <c r="BR2" s="14" t="s">
        <v>222</v>
      </c>
      <c r="BS2" s="14" t="s">
        <v>223</v>
      </c>
      <c r="BT2" s="14" t="s">
        <v>224</v>
      </c>
      <c r="BU2" s="14" t="s">
        <v>225</v>
      </c>
      <c r="BV2" s="14" t="s">
        <v>115</v>
      </c>
      <c r="BW2" s="14" t="s">
        <v>201</v>
      </c>
      <c r="BX2" s="14" t="s">
        <v>226</v>
      </c>
      <c r="BY2" s="14" t="s">
        <v>227</v>
      </c>
      <c r="BZ2" s="14" t="s">
        <v>228</v>
      </c>
      <c r="CA2" s="14" t="s">
        <v>229</v>
      </c>
    </row>
    <row r="3" spans="1:79" hidden="1" x14ac:dyDescent="0.3">
      <c r="A3" s="23">
        <v>1</v>
      </c>
      <c r="B3" s="23" t="s">
        <v>592</v>
      </c>
      <c r="C3" s="23" t="s">
        <v>184</v>
      </c>
      <c r="D3" t="s">
        <v>91</v>
      </c>
      <c r="E3" s="23" t="s">
        <v>185</v>
      </c>
      <c r="F3" s="23" t="s">
        <v>186</v>
      </c>
      <c r="G3" s="23">
        <v>2</v>
      </c>
      <c r="H3" s="23" t="s">
        <v>30</v>
      </c>
      <c r="I3" s="24">
        <v>97333.283500000005</v>
      </c>
      <c r="J3" s="24">
        <v>170333.24619999999</v>
      </c>
      <c r="K3" s="24">
        <v>127224.28720000001</v>
      </c>
      <c r="L3" s="24">
        <v>222642.50270000001</v>
      </c>
      <c r="M3" s="24">
        <v>154286.98329999999</v>
      </c>
      <c r="N3" s="24">
        <v>270002.22070000001</v>
      </c>
      <c r="O3" s="24">
        <v>188539.98730000001</v>
      </c>
      <c r="P3" s="24">
        <v>329944.97779999999</v>
      </c>
      <c r="Q3" s="24">
        <v>223545.7213</v>
      </c>
      <c r="R3" s="24">
        <v>391205.01209999999</v>
      </c>
      <c r="S3" s="24">
        <v>246230.7297</v>
      </c>
      <c r="T3" s="24">
        <v>430903.777</v>
      </c>
      <c r="U3" s="24">
        <v>267307.73300000001</v>
      </c>
      <c r="V3" s="24">
        <v>467788.53289999999</v>
      </c>
      <c r="Z3" s="14" t="s">
        <v>230</v>
      </c>
      <c r="AA3" s="14" t="s">
        <v>70</v>
      </c>
      <c r="AB3" s="14" t="s">
        <v>231</v>
      </c>
      <c r="AC3" s="14" t="s">
        <v>232</v>
      </c>
      <c r="AD3" s="14" t="s">
        <v>73</v>
      </c>
      <c r="AE3" s="14" t="s">
        <v>233</v>
      </c>
      <c r="AF3" s="14" t="s">
        <v>234</v>
      </c>
      <c r="AG3" s="14" t="s">
        <v>235</v>
      </c>
      <c r="AH3" s="14"/>
      <c r="AI3" s="14" t="s">
        <v>236</v>
      </c>
      <c r="AJ3" s="14" t="s">
        <v>237</v>
      </c>
      <c r="AL3" s="14"/>
      <c r="AM3" s="14" t="s">
        <v>238</v>
      </c>
      <c r="AN3" s="14" t="s">
        <v>239</v>
      </c>
      <c r="AO3" s="14" t="s">
        <v>196</v>
      </c>
      <c r="AP3" s="14" t="s">
        <v>240</v>
      </c>
      <c r="AQ3" s="14" t="s">
        <v>241</v>
      </c>
      <c r="AR3" s="14" t="s">
        <v>242</v>
      </c>
      <c r="AS3" s="14" t="s">
        <v>243</v>
      </c>
      <c r="AT3" s="14" t="s">
        <v>244</v>
      </c>
      <c r="AU3" s="14" t="s">
        <v>245</v>
      </c>
      <c r="AV3" s="14" t="s">
        <v>246</v>
      </c>
      <c r="AW3" s="14" t="s">
        <v>247</v>
      </c>
      <c r="AX3" s="14" t="s">
        <v>248</v>
      </c>
      <c r="AY3" s="14" t="s">
        <v>249</v>
      </c>
      <c r="AZ3" s="14" t="s">
        <v>250</v>
      </c>
      <c r="BA3" s="14" t="s">
        <v>251</v>
      </c>
      <c r="BB3" s="14" t="s">
        <v>252</v>
      </c>
      <c r="BC3" s="14" t="s">
        <v>253</v>
      </c>
      <c r="BD3" s="14" t="s">
        <v>254</v>
      </c>
      <c r="BE3" s="14" t="s">
        <v>104</v>
      </c>
      <c r="BF3" s="14" t="s">
        <v>255</v>
      </c>
      <c r="BG3" s="14" t="s">
        <v>256</v>
      </c>
      <c r="BH3" s="14" t="s">
        <v>257</v>
      </c>
      <c r="BI3" s="14" t="s">
        <v>258</v>
      </c>
      <c r="BJ3" s="14" t="s">
        <v>259</v>
      </c>
      <c r="BK3" s="14" t="s">
        <v>260</v>
      </c>
      <c r="BL3" s="14" t="s">
        <v>261</v>
      </c>
      <c r="BM3" s="14" t="s">
        <v>262</v>
      </c>
      <c r="BN3" s="14"/>
      <c r="BO3" s="14" t="s">
        <v>263</v>
      </c>
      <c r="BP3" s="14" t="s">
        <v>250</v>
      </c>
      <c r="BQ3" s="14" t="s">
        <v>264</v>
      </c>
      <c r="BR3" s="14" t="s">
        <v>250</v>
      </c>
      <c r="BS3" s="14" t="s">
        <v>265</v>
      </c>
      <c r="BT3" s="14" t="s">
        <v>266</v>
      </c>
      <c r="BU3" s="14" t="s">
        <v>198</v>
      </c>
      <c r="BV3" s="14" t="s">
        <v>117</v>
      </c>
      <c r="BW3" s="14" t="s">
        <v>267</v>
      </c>
      <c r="BX3" s="14" t="s">
        <v>268</v>
      </c>
      <c r="BY3" s="14" t="s">
        <v>269</v>
      </c>
      <c r="BZ3" s="14" t="s">
        <v>270</v>
      </c>
      <c r="CA3" s="14" t="s">
        <v>271</v>
      </c>
    </row>
    <row r="4" spans="1:79" hidden="1" x14ac:dyDescent="0.3">
      <c r="A4" s="23">
        <v>1</v>
      </c>
      <c r="B4" s="23" t="s">
        <v>592</v>
      </c>
      <c r="C4" s="23" t="s">
        <v>184</v>
      </c>
      <c r="D4" t="s">
        <v>91</v>
      </c>
      <c r="E4" s="23" t="s">
        <v>185</v>
      </c>
      <c r="F4" s="23" t="s">
        <v>186</v>
      </c>
      <c r="G4" s="23">
        <v>3</v>
      </c>
      <c r="H4" s="23" t="s">
        <v>31</v>
      </c>
      <c r="I4" s="24">
        <v>86776.830700000006</v>
      </c>
      <c r="J4" s="24">
        <v>151859.45379999999</v>
      </c>
      <c r="K4" s="24">
        <v>118133.02280000001</v>
      </c>
      <c r="L4" s="24">
        <v>206732.79</v>
      </c>
      <c r="M4" s="24">
        <v>149376.90700000001</v>
      </c>
      <c r="N4" s="24">
        <v>261409.5871</v>
      </c>
      <c r="O4" s="24">
        <v>196629.0491</v>
      </c>
      <c r="P4" s="24">
        <v>344100.83590000001</v>
      </c>
      <c r="Q4" s="24">
        <v>243404.91130000001</v>
      </c>
      <c r="R4" s="24">
        <v>425958.59470000002</v>
      </c>
      <c r="S4" s="24">
        <v>274059.61930000002</v>
      </c>
      <c r="T4" s="24">
        <v>479604.33380000002</v>
      </c>
      <c r="U4" s="24">
        <v>304290.96730000002</v>
      </c>
      <c r="V4" s="24">
        <v>532509.19279999996</v>
      </c>
      <c r="Z4" s="14" t="s">
        <v>272</v>
      </c>
      <c r="AA4" s="14" t="s">
        <v>71</v>
      </c>
      <c r="AB4" s="14" t="s">
        <v>273</v>
      </c>
      <c r="AC4" s="14" t="s">
        <v>274</v>
      </c>
      <c r="AD4" s="14" t="s">
        <v>75</v>
      </c>
      <c r="AE4" s="14" t="s">
        <v>275</v>
      </c>
      <c r="AF4" s="14" t="s">
        <v>276</v>
      </c>
      <c r="AG4" s="14"/>
      <c r="AI4" s="14" t="s">
        <v>277</v>
      </c>
      <c r="AJ4" s="14" t="s">
        <v>278</v>
      </c>
      <c r="AM4" s="14" t="s">
        <v>279</v>
      </c>
      <c r="AN4" s="14" t="s">
        <v>280</v>
      </c>
      <c r="AO4" s="14" t="s">
        <v>249</v>
      </c>
      <c r="AP4" s="14" t="s">
        <v>281</v>
      </c>
      <c r="AQ4" s="14" t="s">
        <v>282</v>
      </c>
      <c r="AR4" s="14" t="s">
        <v>283</v>
      </c>
      <c r="AS4" s="14" t="s">
        <v>284</v>
      </c>
      <c r="AT4" s="14" t="s">
        <v>285</v>
      </c>
      <c r="AU4" s="14" t="s">
        <v>286</v>
      </c>
      <c r="AV4" s="14" t="s">
        <v>287</v>
      </c>
      <c r="AW4" s="14" t="s">
        <v>288</v>
      </c>
      <c r="AX4" s="14" t="s">
        <v>289</v>
      </c>
      <c r="AY4" s="14" t="s">
        <v>290</v>
      </c>
      <c r="AZ4" s="14" t="s">
        <v>291</v>
      </c>
      <c r="BA4" s="14" t="s">
        <v>292</v>
      </c>
      <c r="BB4" s="14" t="s">
        <v>293</v>
      </c>
      <c r="BC4" s="14" t="s">
        <v>294</v>
      </c>
      <c r="BD4" s="14" t="s">
        <v>295</v>
      </c>
      <c r="BE4" s="14" t="s">
        <v>98</v>
      </c>
      <c r="BF4" s="14" t="s">
        <v>296</v>
      </c>
      <c r="BG4" s="14" t="s">
        <v>107</v>
      </c>
      <c r="BH4" s="14" t="s">
        <v>297</v>
      </c>
      <c r="BI4" s="14" t="s">
        <v>298</v>
      </c>
      <c r="BJ4" s="14" t="s">
        <v>299</v>
      </c>
      <c r="BK4" s="14" t="s">
        <v>300</v>
      </c>
      <c r="BL4" s="14" t="s">
        <v>301</v>
      </c>
      <c r="BM4" s="14" t="s">
        <v>302</v>
      </c>
      <c r="BO4" s="14"/>
      <c r="BP4" s="14" t="s">
        <v>303</v>
      </c>
      <c r="BQ4" s="14" t="s">
        <v>304</v>
      </c>
      <c r="BR4" s="14" t="s">
        <v>305</v>
      </c>
      <c r="BS4" s="14" t="s">
        <v>306</v>
      </c>
      <c r="BT4" s="14" t="s">
        <v>307</v>
      </c>
      <c r="BU4" s="14" t="s">
        <v>308</v>
      </c>
      <c r="BV4" s="14" t="s">
        <v>120</v>
      </c>
      <c r="BW4" s="14" t="s">
        <v>309</v>
      </c>
      <c r="BX4" s="14" t="s">
        <v>310</v>
      </c>
      <c r="BY4" s="14" t="s">
        <v>220</v>
      </c>
      <c r="BZ4" s="14" t="s">
        <v>311</v>
      </c>
      <c r="CA4" s="14" t="s">
        <v>312</v>
      </c>
    </row>
    <row r="5" spans="1:79" hidden="1" x14ac:dyDescent="0.3">
      <c r="A5" s="23">
        <v>1</v>
      </c>
      <c r="B5" s="23" t="s">
        <v>592</v>
      </c>
      <c r="C5" s="23" t="s">
        <v>184</v>
      </c>
      <c r="D5" t="s">
        <v>91</v>
      </c>
      <c r="E5" s="23" t="s">
        <v>185</v>
      </c>
      <c r="F5" s="23" t="s">
        <v>186</v>
      </c>
      <c r="G5" s="23">
        <v>4</v>
      </c>
      <c r="H5" s="23" t="s">
        <v>29</v>
      </c>
      <c r="I5" s="24">
        <v>96830.446899999995</v>
      </c>
      <c r="J5" s="24">
        <v>154928.71739999999</v>
      </c>
      <c r="K5" s="24">
        <v>135562.6257</v>
      </c>
      <c r="L5" s="24">
        <v>216900.20439999999</v>
      </c>
      <c r="M5" s="24">
        <v>174294.8045</v>
      </c>
      <c r="N5" s="24">
        <v>278871.69130000001</v>
      </c>
      <c r="O5" s="24">
        <v>232393.07260000001</v>
      </c>
      <c r="P5" s="24">
        <v>371828.92180000001</v>
      </c>
      <c r="Q5" s="24">
        <v>290491.34080000001</v>
      </c>
      <c r="R5" s="24">
        <v>464786.15210000001</v>
      </c>
      <c r="S5" s="24">
        <v>329223.5196</v>
      </c>
      <c r="T5" s="24">
        <v>526757.63910000003</v>
      </c>
      <c r="U5" s="24">
        <v>367955.69839999999</v>
      </c>
      <c r="V5" s="24">
        <v>588729.12620000006</v>
      </c>
      <c r="Z5" s="14" t="s">
        <v>313</v>
      </c>
      <c r="AA5" s="14" t="s">
        <v>72</v>
      </c>
      <c r="AB5" s="14" t="s">
        <v>314</v>
      </c>
      <c r="AC5" s="14" t="s">
        <v>315</v>
      </c>
      <c r="AD5" s="14" t="s">
        <v>316</v>
      </c>
      <c r="AE5" s="14" t="s">
        <v>317</v>
      </c>
      <c r="AF5" s="14" t="s">
        <v>318</v>
      </c>
      <c r="AI5" s="14" t="s">
        <v>319</v>
      </c>
      <c r="AJ5" s="14" t="s">
        <v>202</v>
      </c>
      <c r="AM5" s="14" t="s">
        <v>285</v>
      </c>
      <c r="AN5" s="14" t="s">
        <v>320</v>
      </c>
      <c r="AO5" s="14" t="s">
        <v>321</v>
      </c>
      <c r="AP5" s="14" t="s">
        <v>322</v>
      </c>
      <c r="AQ5" s="14" t="s">
        <v>323</v>
      </c>
      <c r="AR5" s="14" t="s">
        <v>324</v>
      </c>
      <c r="AS5" s="14" t="s">
        <v>325</v>
      </c>
      <c r="AT5" s="14" t="s">
        <v>326</v>
      </c>
      <c r="AU5" s="14" t="s">
        <v>327</v>
      </c>
      <c r="AV5" s="14" t="s">
        <v>328</v>
      </c>
      <c r="AW5" s="14" t="s">
        <v>329</v>
      </c>
      <c r="AX5" s="14" t="s">
        <v>330</v>
      </c>
      <c r="AY5" s="14" t="s">
        <v>305</v>
      </c>
      <c r="AZ5" s="14" t="s">
        <v>331</v>
      </c>
      <c r="BA5" s="14" t="s">
        <v>332</v>
      </c>
      <c r="BB5" s="14" t="s">
        <v>333</v>
      </c>
      <c r="BC5" s="14" t="s">
        <v>334</v>
      </c>
      <c r="BD5" s="14" t="s">
        <v>335</v>
      </c>
      <c r="BE5" s="14" t="s">
        <v>99</v>
      </c>
      <c r="BF5" s="14" t="s">
        <v>336</v>
      </c>
      <c r="BG5" s="14" t="s">
        <v>109</v>
      </c>
      <c r="BH5" s="14" t="s">
        <v>189</v>
      </c>
      <c r="BI5" s="14" t="s">
        <v>337</v>
      </c>
      <c r="BJ5" s="14" t="s">
        <v>338</v>
      </c>
      <c r="BK5" s="14" t="s">
        <v>339</v>
      </c>
      <c r="BL5" s="14" t="s">
        <v>340</v>
      </c>
      <c r="BM5" s="14" t="s">
        <v>341</v>
      </c>
      <c r="BP5" s="14" t="s">
        <v>290</v>
      </c>
      <c r="BQ5" s="14" t="s">
        <v>342</v>
      </c>
      <c r="BR5" s="14" t="s">
        <v>343</v>
      </c>
      <c r="BS5" s="14" t="s">
        <v>344</v>
      </c>
      <c r="BT5" s="14" t="s">
        <v>345</v>
      </c>
      <c r="BU5" s="14" t="s">
        <v>346</v>
      </c>
      <c r="BV5" s="14" t="s">
        <v>345</v>
      </c>
      <c r="BW5" s="14" t="s">
        <v>347</v>
      </c>
      <c r="BX5" s="14" t="s">
        <v>348</v>
      </c>
      <c r="BY5" s="14" t="s">
        <v>349</v>
      </c>
      <c r="BZ5" s="14" t="s">
        <v>350</v>
      </c>
      <c r="CA5" s="14" t="s">
        <v>351</v>
      </c>
    </row>
    <row r="6" spans="1:79" hidden="1" x14ac:dyDescent="0.3">
      <c r="A6" s="23">
        <v>1</v>
      </c>
      <c r="B6" s="23" t="s">
        <v>592</v>
      </c>
      <c r="C6" s="23" t="s">
        <v>184</v>
      </c>
      <c r="D6" t="s">
        <v>91</v>
      </c>
      <c r="E6" s="23" t="s">
        <v>185</v>
      </c>
      <c r="F6" s="23" t="s">
        <v>234</v>
      </c>
      <c r="G6" s="23">
        <v>1</v>
      </c>
      <c r="H6" s="23" t="s">
        <v>14</v>
      </c>
      <c r="I6" s="24">
        <v>112118.9014</v>
      </c>
      <c r="J6" s="24">
        <v>196208.07750000001</v>
      </c>
      <c r="K6" s="24">
        <v>145155.95439999999</v>
      </c>
      <c r="L6" s="24">
        <v>254022.92009999999</v>
      </c>
      <c r="M6" s="24">
        <v>173740.35</v>
      </c>
      <c r="N6" s="24">
        <v>304045.61239999998</v>
      </c>
      <c r="O6" s="24">
        <v>207245.62109999999</v>
      </c>
      <c r="P6" s="24">
        <v>362679.837</v>
      </c>
      <c r="Q6" s="24">
        <v>244293.02059999999</v>
      </c>
      <c r="R6" s="24">
        <v>427512.78610000003</v>
      </c>
      <c r="S6" s="24">
        <v>267851.26309999998</v>
      </c>
      <c r="T6" s="24">
        <v>468739.71039999998</v>
      </c>
      <c r="U6" s="24">
        <v>290015.41330000001</v>
      </c>
      <c r="V6" s="24">
        <v>507526.97340000002</v>
      </c>
      <c r="Z6" s="14" t="s">
        <v>352</v>
      </c>
      <c r="AA6" s="14"/>
      <c r="AB6" s="14" t="s">
        <v>353</v>
      </c>
      <c r="AC6" s="14" t="s">
        <v>354</v>
      </c>
      <c r="AD6" s="14" t="s">
        <v>355</v>
      </c>
      <c r="AE6" s="14" t="s">
        <v>356</v>
      </c>
      <c r="AF6" s="14" t="s">
        <v>357</v>
      </c>
      <c r="AI6" s="14" t="s">
        <v>358</v>
      </c>
      <c r="AJ6" s="14" t="s">
        <v>249</v>
      </c>
      <c r="AM6" s="14" t="s">
        <v>359</v>
      </c>
      <c r="AN6" s="14" t="s">
        <v>87</v>
      </c>
      <c r="AO6" s="14" t="s">
        <v>360</v>
      </c>
      <c r="AP6" s="14" t="s">
        <v>361</v>
      </c>
      <c r="AQ6" s="14" t="s">
        <v>362</v>
      </c>
      <c r="AR6" s="14" t="s">
        <v>363</v>
      </c>
      <c r="AS6" s="14" t="s">
        <v>364</v>
      </c>
      <c r="AT6" s="14" t="s">
        <v>365</v>
      </c>
      <c r="AU6" s="14"/>
      <c r="AV6" s="14" t="s">
        <v>366</v>
      </c>
      <c r="AW6" s="14" t="s">
        <v>367</v>
      </c>
      <c r="AX6" s="14" t="s">
        <v>368</v>
      </c>
      <c r="AY6" s="14" t="s">
        <v>369</v>
      </c>
      <c r="AZ6" s="14" t="s">
        <v>323</v>
      </c>
      <c r="BA6" s="14" t="s">
        <v>370</v>
      </c>
      <c r="BB6" s="14" t="s">
        <v>371</v>
      </c>
      <c r="BC6" s="14"/>
      <c r="BD6" s="14" t="s">
        <v>372</v>
      </c>
      <c r="BE6" s="14" t="s">
        <v>101</v>
      </c>
      <c r="BF6" s="14" t="s">
        <v>373</v>
      </c>
      <c r="BG6" s="14" t="s">
        <v>374</v>
      </c>
      <c r="BH6" s="14" t="s">
        <v>375</v>
      </c>
      <c r="BI6" s="14" t="s">
        <v>376</v>
      </c>
      <c r="BJ6" s="14" t="s">
        <v>249</v>
      </c>
      <c r="BK6" s="14" t="s">
        <v>377</v>
      </c>
      <c r="BL6" s="14" t="s">
        <v>378</v>
      </c>
      <c r="BM6" s="14" t="s">
        <v>379</v>
      </c>
      <c r="BP6" s="14" t="s">
        <v>380</v>
      </c>
      <c r="BQ6" s="14" t="s">
        <v>381</v>
      </c>
      <c r="BR6" s="14" t="s">
        <v>382</v>
      </c>
      <c r="BS6" s="14" t="s">
        <v>383</v>
      </c>
      <c r="BT6" s="14" t="s">
        <v>345</v>
      </c>
      <c r="BU6" s="14"/>
      <c r="BV6" s="14" t="s">
        <v>345</v>
      </c>
      <c r="BW6" s="14" t="s">
        <v>384</v>
      </c>
      <c r="BX6" s="14" t="s">
        <v>385</v>
      </c>
      <c r="BY6" s="14" t="s">
        <v>386</v>
      </c>
      <c r="BZ6" s="14" t="s">
        <v>387</v>
      </c>
      <c r="CA6" s="14" t="s">
        <v>345</v>
      </c>
    </row>
    <row r="7" spans="1:79" hidden="1" x14ac:dyDescent="0.3">
      <c r="A7" s="23">
        <v>1</v>
      </c>
      <c r="B7" s="23" t="s">
        <v>592</v>
      </c>
      <c r="C7" s="23" t="s">
        <v>184</v>
      </c>
      <c r="D7" t="s">
        <v>91</v>
      </c>
      <c r="E7" s="23" t="s">
        <v>185</v>
      </c>
      <c r="F7" s="23" t="s">
        <v>234</v>
      </c>
      <c r="G7" s="23">
        <v>2</v>
      </c>
      <c r="H7" s="23" t="s">
        <v>30</v>
      </c>
      <c r="I7" s="24">
        <v>95972.861399999994</v>
      </c>
      <c r="J7" s="24">
        <v>167952.5074</v>
      </c>
      <c r="K7" s="24">
        <v>125469.9139</v>
      </c>
      <c r="L7" s="24">
        <v>219572.34940000001</v>
      </c>
      <c r="M7" s="24">
        <v>152181.97529999999</v>
      </c>
      <c r="N7" s="24">
        <v>266318.45679999999</v>
      </c>
      <c r="O7" s="24">
        <v>186009.1177</v>
      </c>
      <c r="P7" s="24">
        <v>325515.95600000001</v>
      </c>
      <c r="Q7" s="24">
        <v>220568.1378</v>
      </c>
      <c r="R7" s="24">
        <v>385994.24109999998</v>
      </c>
      <c r="S7" s="24">
        <v>242965.42800000001</v>
      </c>
      <c r="T7" s="24">
        <v>425189.49900000001</v>
      </c>
      <c r="U7" s="24">
        <v>263780.57630000002</v>
      </c>
      <c r="V7" s="24">
        <v>461616.00870000001</v>
      </c>
      <c r="Z7" s="14" t="s">
        <v>388</v>
      </c>
      <c r="AB7" s="14"/>
      <c r="AC7" s="14" t="s">
        <v>389</v>
      </c>
      <c r="AD7" s="14" t="s">
        <v>77</v>
      </c>
      <c r="AE7" s="14" t="s">
        <v>390</v>
      </c>
      <c r="AF7" s="14" t="s">
        <v>391</v>
      </c>
      <c r="AI7" s="14" t="s">
        <v>392</v>
      </c>
      <c r="AJ7" s="14" t="s">
        <v>393</v>
      </c>
      <c r="AM7" s="14" t="s">
        <v>394</v>
      </c>
      <c r="AN7" s="14" t="s">
        <v>395</v>
      </c>
      <c r="AO7" s="14" t="s">
        <v>396</v>
      </c>
      <c r="AP7" s="14" t="s">
        <v>397</v>
      </c>
      <c r="AQ7" s="14" t="s">
        <v>398</v>
      </c>
      <c r="AR7" s="14" t="s">
        <v>399</v>
      </c>
      <c r="AS7" s="14" t="s">
        <v>400</v>
      </c>
      <c r="AT7" s="14"/>
      <c r="AV7" s="14" t="s">
        <v>401</v>
      </c>
      <c r="AW7" s="14" t="s">
        <v>402</v>
      </c>
      <c r="AX7" s="14" t="s">
        <v>403</v>
      </c>
      <c r="AY7" s="14" t="s">
        <v>404</v>
      </c>
      <c r="AZ7" s="14" t="s">
        <v>405</v>
      </c>
      <c r="BA7" s="14"/>
      <c r="BB7" s="14"/>
      <c r="BD7" s="14" t="s">
        <v>406</v>
      </c>
      <c r="BE7" s="14" t="s">
        <v>102</v>
      </c>
      <c r="BF7" s="14" t="s">
        <v>407</v>
      </c>
      <c r="BG7" s="14" t="s">
        <v>408</v>
      </c>
      <c r="BH7" s="14" t="s">
        <v>409</v>
      </c>
      <c r="BI7" s="14" t="s">
        <v>410</v>
      </c>
      <c r="BJ7" s="14" t="s">
        <v>411</v>
      </c>
      <c r="BK7" s="14"/>
      <c r="BL7" s="14" t="s">
        <v>326</v>
      </c>
      <c r="BM7" s="14" t="s">
        <v>412</v>
      </c>
      <c r="BP7" s="14" t="s">
        <v>413</v>
      </c>
      <c r="BQ7" s="14" t="s">
        <v>414</v>
      </c>
      <c r="BR7" s="14" t="s">
        <v>415</v>
      </c>
      <c r="BS7" s="14" t="s">
        <v>416</v>
      </c>
      <c r="BT7" s="14" t="s">
        <v>345</v>
      </c>
      <c r="BU7" s="14" t="s">
        <v>345</v>
      </c>
      <c r="BV7" s="14" t="s">
        <v>345</v>
      </c>
      <c r="BW7" s="14" t="s">
        <v>417</v>
      </c>
      <c r="BX7" s="14" t="s">
        <v>418</v>
      </c>
      <c r="BY7" s="14" t="s">
        <v>419</v>
      </c>
      <c r="BZ7" s="14" t="s">
        <v>420</v>
      </c>
      <c r="CA7" s="14" t="s">
        <v>345</v>
      </c>
    </row>
    <row r="8" spans="1:79" hidden="1" x14ac:dyDescent="0.3">
      <c r="A8" s="23">
        <v>1</v>
      </c>
      <c r="B8" s="23" t="s">
        <v>592</v>
      </c>
      <c r="C8" s="23" t="s">
        <v>184</v>
      </c>
      <c r="D8" t="s">
        <v>91</v>
      </c>
      <c r="E8" s="23" t="s">
        <v>185</v>
      </c>
      <c r="F8" s="23" t="s">
        <v>234</v>
      </c>
      <c r="G8" s="23">
        <v>3</v>
      </c>
      <c r="H8" s="23" t="s">
        <v>31</v>
      </c>
      <c r="I8" s="24">
        <v>85509.435200000007</v>
      </c>
      <c r="J8" s="24">
        <v>149641.5117</v>
      </c>
      <c r="K8" s="24">
        <v>116386.62360000001</v>
      </c>
      <c r="L8" s="24">
        <v>203676.5913</v>
      </c>
      <c r="M8" s="24">
        <v>147152.43979999999</v>
      </c>
      <c r="N8" s="24">
        <v>257516.7697</v>
      </c>
      <c r="O8" s="24">
        <v>193684.26089999999</v>
      </c>
      <c r="P8" s="24">
        <v>338947.45669999998</v>
      </c>
      <c r="Q8" s="24">
        <v>239743.77110000001</v>
      </c>
      <c r="R8" s="24">
        <v>419551.5993</v>
      </c>
      <c r="S8" s="24">
        <v>269925.321</v>
      </c>
      <c r="T8" s="24">
        <v>472369.31180000002</v>
      </c>
      <c r="U8" s="24">
        <v>299687.03899999999</v>
      </c>
      <c r="V8" s="24">
        <v>524452.31830000004</v>
      </c>
      <c r="Z8" s="14" t="s">
        <v>421</v>
      </c>
      <c r="AC8" s="14" t="s">
        <v>422</v>
      </c>
      <c r="AD8" s="14" t="s">
        <v>423</v>
      </c>
      <c r="AE8" s="14" t="s">
        <v>424</v>
      </c>
      <c r="AF8" s="14" t="s">
        <v>90</v>
      </c>
      <c r="AI8" s="14" t="s">
        <v>425</v>
      </c>
      <c r="AJ8" s="14" t="s">
        <v>426</v>
      </c>
      <c r="AM8" s="14"/>
      <c r="AN8" s="14" t="s">
        <v>427</v>
      </c>
      <c r="AO8" s="14" t="s">
        <v>428</v>
      </c>
      <c r="AP8" s="14" t="s">
        <v>429</v>
      </c>
      <c r="AQ8" s="14" t="s">
        <v>430</v>
      </c>
      <c r="AR8" s="14" t="s">
        <v>431</v>
      </c>
      <c r="AS8" s="14" t="s">
        <v>432</v>
      </c>
      <c r="AV8" s="14" t="s">
        <v>433</v>
      </c>
      <c r="AW8" s="14" t="s">
        <v>305</v>
      </c>
      <c r="AX8" s="14" t="s">
        <v>434</v>
      </c>
      <c r="AY8" s="14" t="s">
        <v>435</v>
      </c>
      <c r="AZ8" s="14" t="s">
        <v>401</v>
      </c>
      <c r="BD8" s="14"/>
      <c r="BE8" s="14" t="s">
        <v>103</v>
      </c>
      <c r="BF8" s="14" t="s">
        <v>436</v>
      </c>
      <c r="BG8" s="14" t="s">
        <v>337</v>
      </c>
      <c r="BH8" s="14" t="s">
        <v>437</v>
      </c>
      <c r="BI8" s="14"/>
      <c r="BJ8" s="14" t="s">
        <v>438</v>
      </c>
      <c r="BL8" s="14" t="s">
        <v>439</v>
      </c>
      <c r="BM8" s="14" t="s">
        <v>440</v>
      </c>
      <c r="BP8" s="14"/>
      <c r="BQ8" s="14"/>
      <c r="BR8" s="14" t="s">
        <v>441</v>
      </c>
      <c r="BS8" s="14" t="s">
        <v>442</v>
      </c>
      <c r="BT8" s="14" t="s">
        <v>345</v>
      </c>
      <c r="BU8" s="14" t="s">
        <v>345</v>
      </c>
      <c r="BV8" s="14" t="s">
        <v>345</v>
      </c>
      <c r="BW8" s="14" t="s">
        <v>293</v>
      </c>
      <c r="BX8" s="14" t="s">
        <v>443</v>
      </c>
      <c r="BY8" s="14" t="s">
        <v>444</v>
      </c>
      <c r="BZ8" s="14" t="s">
        <v>445</v>
      </c>
      <c r="CA8" s="14" t="s">
        <v>345</v>
      </c>
    </row>
    <row r="9" spans="1:79" hidden="1" x14ac:dyDescent="0.3">
      <c r="A9" s="23">
        <v>1</v>
      </c>
      <c r="B9" s="23" t="s">
        <v>592</v>
      </c>
      <c r="C9" s="23" t="s">
        <v>184</v>
      </c>
      <c r="D9" t="s">
        <v>91</v>
      </c>
      <c r="E9" s="23" t="s">
        <v>185</v>
      </c>
      <c r="F9" s="23" t="s">
        <v>234</v>
      </c>
      <c r="G9" s="23">
        <v>4</v>
      </c>
      <c r="H9" s="23" t="s">
        <v>29</v>
      </c>
      <c r="I9" s="24">
        <v>95551.160600000003</v>
      </c>
      <c r="J9" s="24">
        <v>152881.85930000001</v>
      </c>
      <c r="K9" s="24">
        <v>133771.62479999999</v>
      </c>
      <c r="L9" s="24">
        <v>214034.6029</v>
      </c>
      <c r="M9" s="24">
        <v>171992.08910000001</v>
      </c>
      <c r="N9" s="24">
        <v>275187.34659999999</v>
      </c>
      <c r="O9" s="24">
        <v>229322.78539999999</v>
      </c>
      <c r="P9" s="24">
        <v>366916.4621</v>
      </c>
      <c r="Q9" s="24">
        <v>286653.4817</v>
      </c>
      <c r="R9" s="24">
        <v>458645.57760000002</v>
      </c>
      <c r="S9" s="24">
        <v>324873.946</v>
      </c>
      <c r="T9" s="24">
        <v>519798.32130000001</v>
      </c>
      <c r="U9" s="24">
        <v>363094.41019999998</v>
      </c>
      <c r="V9" s="24">
        <v>580951.06499999994</v>
      </c>
      <c r="Z9" s="14" t="s">
        <v>446</v>
      </c>
      <c r="AC9" s="14"/>
      <c r="AD9" s="14" t="s">
        <v>76</v>
      </c>
      <c r="AE9" s="14" t="s">
        <v>447</v>
      </c>
      <c r="AF9" s="14" t="s">
        <v>448</v>
      </c>
      <c r="AI9" s="14" t="s">
        <v>449</v>
      </c>
      <c r="AJ9" s="14" t="s">
        <v>450</v>
      </c>
      <c r="AN9" s="14" t="s">
        <v>451</v>
      </c>
      <c r="AO9" s="14" t="s">
        <v>452</v>
      </c>
      <c r="AP9" s="14" t="s">
        <v>453</v>
      </c>
      <c r="AQ9" s="14" t="s">
        <v>454</v>
      </c>
      <c r="AR9" s="14" t="s">
        <v>455</v>
      </c>
      <c r="AS9" s="14"/>
      <c r="AV9" s="14"/>
      <c r="AW9" s="14" t="s">
        <v>456</v>
      </c>
      <c r="AX9" s="14"/>
      <c r="AY9" s="14"/>
      <c r="AZ9" s="14" t="s">
        <v>457</v>
      </c>
      <c r="BE9" s="14" t="s">
        <v>105</v>
      </c>
      <c r="BF9" s="14"/>
      <c r="BG9" s="14" t="s">
        <v>458</v>
      </c>
      <c r="BH9" s="14" t="s">
        <v>459</v>
      </c>
      <c r="BJ9" s="14" t="s">
        <v>460</v>
      </c>
      <c r="BL9" s="14"/>
      <c r="BM9" s="14" t="s">
        <v>113</v>
      </c>
      <c r="BR9" s="14" t="s">
        <v>345</v>
      </c>
      <c r="BS9" s="14" t="s">
        <v>461</v>
      </c>
      <c r="BT9" s="14" t="s">
        <v>345</v>
      </c>
      <c r="BU9" s="14" t="s">
        <v>345</v>
      </c>
      <c r="BV9" s="14" t="s">
        <v>345</v>
      </c>
      <c r="BW9" s="14" t="s">
        <v>462</v>
      </c>
      <c r="BX9" s="14" t="s">
        <v>463</v>
      </c>
      <c r="BY9" s="14" t="s">
        <v>464</v>
      </c>
      <c r="BZ9" s="14" t="s">
        <v>465</v>
      </c>
      <c r="CA9" s="14" t="s">
        <v>345</v>
      </c>
    </row>
    <row r="10" spans="1:79" hidden="1" x14ac:dyDescent="0.3">
      <c r="A10" s="23">
        <v>1</v>
      </c>
      <c r="B10" s="23" t="s">
        <v>592</v>
      </c>
      <c r="C10" s="23" t="s">
        <v>184</v>
      </c>
      <c r="D10" t="s">
        <v>91</v>
      </c>
      <c r="E10" s="23" t="s">
        <v>185</v>
      </c>
      <c r="F10" s="23" t="s">
        <v>276</v>
      </c>
      <c r="G10" s="23">
        <v>1</v>
      </c>
      <c r="H10" s="23" t="s">
        <v>14</v>
      </c>
      <c r="I10" s="24">
        <v>110216.01300000001</v>
      </c>
      <c r="J10" s="24">
        <v>192878.0227</v>
      </c>
      <c r="K10" s="24">
        <v>142605.45189999999</v>
      </c>
      <c r="L10" s="24">
        <v>249559.54070000001</v>
      </c>
      <c r="M10" s="24">
        <v>170628.37530000001</v>
      </c>
      <c r="N10" s="24">
        <v>298599.6569</v>
      </c>
      <c r="O10" s="24">
        <v>203443.6655</v>
      </c>
      <c r="P10" s="24">
        <v>356026.41460000002</v>
      </c>
      <c r="Q10" s="24">
        <v>239726.78279999999</v>
      </c>
      <c r="R10" s="24">
        <v>419521.86989999999</v>
      </c>
      <c r="S10" s="24">
        <v>262799.60100000002</v>
      </c>
      <c r="T10" s="24">
        <v>459899.30180000002</v>
      </c>
      <c r="U10" s="24">
        <v>284473.19270000001</v>
      </c>
      <c r="V10" s="24">
        <v>497828.08720000001</v>
      </c>
      <c r="Z10" s="14" t="s">
        <v>466</v>
      </c>
      <c r="AD10" s="14" t="s">
        <v>467</v>
      </c>
      <c r="AE10" s="14" t="s">
        <v>468</v>
      </c>
      <c r="AF10" s="14" t="s">
        <v>345</v>
      </c>
      <c r="AI10" s="14" t="s">
        <v>469</v>
      </c>
      <c r="AJ10" s="14"/>
      <c r="AN10" s="14" t="s">
        <v>89</v>
      </c>
      <c r="AO10" s="14" t="s">
        <v>284</v>
      </c>
      <c r="AP10" s="14" t="s">
        <v>470</v>
      </c>
      <c r="AQ10" s="14"/>
      <c r="AR10" s="14"/>
      <c r="AW10" s="14" t="s">
        <v>471</v>
      </c>
      <c r="AZ10" s="14" t="s">
        <v>472</v>
      </c>
      <c r="BE10" s="14" t="s">
        <v>106</v>
      </c>
      <c r="BG10" s="14" t="s">
        <v>473</v>
      </c>
      <c r="BH10" s="14" t="s">
        <v>474</v>
      </c>
      <c r="BJ10" s="14" t="s">
        <v>475</v>
      </c>
      <c r="BM10" s="14" t="s">
        <v>476</v>
      </c>
      <c r="BR10" s="14" t="s">
        <v>345</v>
      </c>
      <c r="BS10" s="14" t="s">
        <v>477</v>
      </c>
      <c r="BT10" s="14" t="s">
        <v>345</v>
      </c>
      <c r="BU10" s="14" t="s">
        <v>345</v>
      </c>
      <c r="BV10" s="14" t="s">
        <v>345</v>
      </c>
      <c r="BW10" s="14" t="s">
        <v>406</v>
      </c>
      <c r="BX10" s="14"/>
      <c r="BY10" s="14" t="s">
        <v>345</v>
      </c>
      <c r="BZ10" s="14" t="s">
        <v>478</v>
      </c>
      <c r="CA10" s="14" t="s">
        <v>345</v>
      </c>
    </row>
    <row r="11" spans="1:79" hidden="1" x14ac:dyDescent="0.3">
      <c r="A11" s="23">
        <v>1</v>
      </c>
      <c r="B11" s="23" t="s">
        <v>592</v>
      </c>
      <c r="C11" s="23" t="s">
        <v>184</v>
      </c>
      <c r="D11" t="s">
        <v>91</v>
      </c>
      <c r="E11" s="23" t="s">
        <v>185</v>
      </c>
      <c r="F11" s="23" t="s">
        <v>276</v>
      </c>
      <c r="G11" s="23">
        <v>2</v>
      </c>
      <c r="H11" s="23" t="s">
        <v>30</v>
      </c>
      <c r="I11" s="24">
        <v>94748.378800000006</v>
      </c>
      <c r="J11" s="24">
        <v>165809.66310000001</v>
      </c>
      <c r="K11" s="24">
        <v>123746.55710000001</v>
      </c>
      <c r="L11" s="24">
        <v>216556.47500000001</v>
      </c>
      <c r="M11" s="24">
        <v>149975.81599999999</v>
      </c>
      <c r="N11" s="24">
        <v>262457.67800000001</v>
      </c>
      <c r="O11" s="24">
        <v>183099.45329999999</v>
      </c>
      <c r="P11" s="24">
        <v>320424.04330000002</v>
      </c>
      <c r="Q11" s="24">
        <v>216998.7451</v>
      </c>
      <c r="R11" s="24">
        <v>379747.804</v>
      </c>
      <c r="S11" s="24">
        <v>238959.39069999999</v>
      </c>
      <c r="T11" s="24">
        <v>418178.9338</v>
      </c>
      <c r="U11" s="24">
        <v>259340.66140000001</v>
      </c>
      <c r="V11" s="24">
        <v>453846.15730000002</v>
      </c>
      <c r="Z11" s="14"/>
      <c r="AD11" s="14" t="s">
        <v>80</v>
      </c>
      <c r="AE11" s="14"/>
      <c r="AF11" s="14" t="s">
        <v>345</v>
      </c>
      <c r="AI11" s="14" t="s">
        <v>479</v>
      </c>
      <c r="AN11" s="14" t="s">
        <v>100</v>
      </c>
      <c r="AO11" s="14" t="s">
        <v>480</v>
      </c>
      <c r="AP11" s="14" t="s">
        <v>481</v>
      </c>
      <c r="AW11" s="14" t="s">
        <v>482</v>
      </c>
      <c r="AZ11" s="14"/>
      <c r="BE11" s="14" t="s">
        <v>118</v>
      </c>
      <c r="BG11" s="14" t="s">
        <v>483</v>
      </c>
      <c r="BH11" s="14" t="s">
        <v>235</v>
      </c>
      <c r="BJ11" s="14" t="s">
        <v>484</v>
      </c>
      <c r="BM11" s="14" t="s">
        <v>485</v>
      </c>
      <c r="BR11" s="14" t="s">
        <v>345</v>
      </c>
      <c r="BS11" s="14" t="s">
        <v>486</v>
      </c>
      <c r="BT11" s="14" t="s">
        <v>345</v>
      </c>
      <c r="BU11" s="14" t="s">
        <v>345</v>
      </c>
      <c r="BV11" s="14" t="s">
        <v>345</v>
      </c>
      <c r="BW11" s="14" t="s">
        <v>487</v>
      </c>
      <c r="BX11" s="14"/>
      <c r="BY11" s="14" t="s">
        <v>345</v>
      </c>
      <c r="BZ11" s="14" t="s">
        <v>488</v>
      </c>
      <c r="CA11" s="14" t="s">
        <v>345</v>
      </c>
    </row>
    <row r="12" spans="1:79" hidden="1" x14ac:dyDescent="0.3">
      <c r="A12" s="23">
        <v>1</v>
      </c>
      <c r="B12" s="23" t="s">
        <v>592</v>
      </c>
      <c r="C12" s="23" t="s">
        <v>184</v>
      </c>
      <c r="D12" t="s">
        <v>91</v>
      </c>
      <c r="E12" s="23" t="s">
        <v>185</v>
      </c>
      <c r="F12" s="23" t="s">
        <v>276</v>
      </c>
      <c r="G12" s="23">
        <v>3</v>
      </c>
      <c r="H12" s="23" t="s">
        <v>31</v>
      </c>
      <c r="I12" s="24">
        <v>84698.745899999994</v>
      </c>
      <c r="J12" s="24">
        <v>148222.80549999999</v>
      </c>
      <c r="K12" s="24">
        <v>115391.4313</v>
      </c>
      <c r="L12" s="24">
        <v>201935.0048</v>
      </c>
      <c r="M12" s="24">
        <v>145977.4241</v>
      </c>
      <c r="N12" s="24">
        <v>255460.4921</v>
      </c>
      <c r="O12" s="24">
        <v>192223.41329999999</v>
      </c>
      <c r="P12" s="24">
        <v>336390.97340000002</v>
      </c>
      <c r="Q12" s="24">
        <v>238016.93669999999</v>
      </c>
      <c r="R12" s="24">
        <v>416529.63939999999</v>
      </c>
      <c r="S12" s="24">
        <v>268043.21230000001</v>
      </c>
      <c r="T12" s="24">
        <v>469075.62150000001</v>
      </c>
      <c r="U12" s="24">
        <v>297667.29580000002</v>
      </c>
      <c r="V12" s="24">
        <v>520917.76770000003</v>
      </c>
      <c r="AD12" s="14" t="s">
        <v>82</v>
      </c>
      <c r="AE12" s="14"/>
      <c r="AF12" s="14" t="s">
        <v>345</v>
      </c>
      <c r="AI12" s="14" t="s">
        <v>489</v>
      </c>
      <c r="AN12" s="14" t="s">
        <v>490</v>
      </c>
      <c r="AO12" s="14" t="s">
        <v>491</v>
      </c>
      <c r="AP12" s="14"/>
      <c r="AW12" s="14" t="s">
        <v>492</v>
      </c>
      <c r="BE12" s="14"/>
      <c r="BG12" s="14" t="s">
        <v>119</v>
      </c>
      <c r="BH12" s="14" t="s">
        <v>493</v>
      </c>
      <c r="BJ12" s="14" t="s">
        <v>494</v>
      </c>
      <c r="BM12" s="14" t="s">
        <v>495</v>
      </c>
      <c r="BR12" s="14" t="s">
        <v>345</v>
      </c>
      <c r="BS12" s="14" t="s">
        <v>496</v>
      </c>
      <c r="BT12" s="14" t="s">
        <v>345</v>
      </c>
      <c r="BU12" s="14" t="s">
        <v>345</v>
      </c>
      <c r="BV12" s="14" t="s">
        <v>345</v>
      </c>
      <c r="BW12" s="14" t="s">
        <v>497</v>
      </c>
      <c r="BX12" s="14"/>
      <c r="BY12" s="14" t="s">
        <v>345</v>
      </c>
      <c r="BZ12" s="14" t="s">
        <v>498</v>
      </c>
      <c r="CA12" s="14" t="s">
        <v>345</v>
      </c>
    </row>
    <row r="13" spans="1:79" hidden="1" x14ac:dyDescent="0.3">
      <c r="A13" s="23">
        <v>1</v>
      </c>
      <c r="B13" s="23" t="s">
        <v>592</v>
      </c>
      <c r="C13" s="23" t="s">
        <v>184</v>
      </c>
      <c r="D13" t="s">
        <v>91</v>
      </c>
      <c r="E13" s="23" t="s">
        <v>185</v>
      </c>
      <c r="F13" s="23" t="s">
        <v>276</v>
      </c>
      <c r="G13" s="23">
        <v>4</v>
      </c>
      <c r="H13" s="23" t="s">
        <v>29</v>
      </c>
      <c r="I13" s="24">
        <v>93951.063299999994</v>
      </c>
      <c r="J13" s="24">
        <v>150321.70360000001</v>
      </c>
      <c r="K13" s="24">
        <v>131531.48869999999</v>
      </c>
      <c r="L13" s="24">
        <v>210450.38500000001</v>
      </c>
      <c r="M13" s="24">
        <v>169111.91390000001</v>
      </c>
      <c r="N13" s="24">
        <v>270579.06640000001</v>
      </c>
      <c r="O13" s="24">
        <v>225482.55189999999</v>
      </c>
      <c r="P13" s="24">
        <v>360772.08850000001</v>
      </c>
      <c r="Q13" s="24">
        <v>281853.19</v>
      </c>
      <c r="R13" s="24">
        <v>450965.11060000001</v>
      </c>
      <c r="S13" s="24">
        <v>319433.6152</v>
      </c>
      <c r="T13" s="24">
        <v>511093.79190000001</v>
      </c>
      <c r="U13" s="24">
        <v>357014.04060000001</v>
      </c>
      <c r="V13" s="24">
        <v>571222.47340000002</v>
      </c>
      <c r="AD13" s="14" t="s">
        <v>499</v>
      </c>
      <c r="AE13" s="14"/>
      <c r="AF13" s="14" t="s">
        <v>345</v>
      </c>
      <c r="AI13" s="14" t="s">
        <v>500</v>
      </c>
      <c r="AN13" s="14" t="s">
        <v>501</v>
      </c>
      <c r="AO13" s="14" t="s">
        <v>502</v>
      </c>
      <c r="AW13" s="14" t="s">
        <v>503</v>
      </c>
      <c r="BG13" s="14" t="s">
        <v>110</v>
      </c>
      <c r="BH13" s="14"/>
      <c r="BJ13" s="14" t="s">
        <v>401</v>
      </c>
      <c r="BM13" s="14" t="s">
        <v>504</v>
      </c>
      <c r="BR13" s="14" t="s">
        <v>345</v>
      </c>
      <c r="BS13" s="14" t="s">
        <v>505</v>
      </c>
      <c r="BT13" s="14" t="s">
        <v>345</v>
      </c>
      <c r="BU13" s="14" t="s">
        <v>345</v>
      </c>
      <c r="BV13" s="14" t="s">
        <v>345</v>
      </c>
      <c r="BW13" s="14" t="s">
        <v>506</v>
      </c>
      <c r="BX13" s="14"/>
      <c r="BY13" s="14" t="s">
        <v>345</v>
      </c>
      <c r="BZ13" s="14" t="s">
        <v>345</v>
      </c>
      <c r="CA13" s="14" t="s">
        <v>345</v>
      </c>
    </row>
    <row r="14" spans="1:79" hidden="1" x14ac:dyDescent="0.3">
      <c r="A14" s="23">
        <v>1</v>
      </c>
      <c r="B14" s="23" t="s">
        <v>592</v>
      </c>
      <c r="C14" s="23" t="s">
        <v>184</v>
      </c>
      <c r="D14" t="s">
        <v>91</v>
      </c>
      <c r="E14" s="23" t="s">
        <v>185</v>
      </c>
      <c r="F14" s="23" t="s">
        <v>318</v>
      </c>
      <c r="G14" s="23">
        <v>1</v>
      </c>
      <c r="H14" s="23" t="s">
        <v>14</v>
      </c>
      <c r="I14" s="24">
        <v>110698.00109999999</v>
      </c>
      <c r="J14" s="24">
        <v>193721.5018</v>
      </c>
      <c r="K14" s="24">
        <v>143243.70559999999</v>
      </c>
      <c r="L14" s="24">
        <v>250676.48490000001</v>
      </c>
      <c r="M14" s="24">
        <v>171402.02100000001</v>
      </c>
      <c r="N14" s="24">
        <v>299953.5367</v>
      </c>
      <c r="O14" s="24">
        <v>204381.23060000001</v>
      </c>
      <c r="P14" s="24">
        <v>357667.15350000001</v>
      </c>
      <c r="Q14" s="24">
        <v>240845.8193</v>
      </c>
      <c r="R14" s="24">
        <v>421480.18369999999</v>
      </c>
      <c r="S14" s="24">
        <v>264033.93920000002</v>
      </c>
      <c r="T14" s="24">
        <v>462059.39370000002</v>
      </c>
      <c r="U14" s="24">
        <v>285821.5588</v>
      </c>
      <c r="V14" s="24">
        <v>500187.72779999999</v>
      </c>
      <c r="AD14" s="14" t="s">
        <v>507</v>
      </c>
      <c r="AE14" s="14"/>
      <c r="AF14" s="14" t="s">
        <v>345</v>
      </c>
      <c r="AI14" s="14"/>
      <c r="AN14" s="14" t="s">
        <v>508</v>
      </c>
      <c r="AO14" s="14"/>
      <c r="AW14" s="14"/>
      <c r="BG14" s="14" t="s">
        <v>368</v>
      </c>
      <c r="BJ14" s="14" t="s">
        <v>509</v>
      </c>
      <c r="BM14" s="14" t="s">
        <v>510</v>
      </c>
      <c r="BR14" s="14" t="s">
        <v>345</v>
      </c>
      <c r="BS14" s="14" t="s">
        <v>511</v>
      </c>
      <c r="BT14" s="14" t="s">
        <v>345</v>
      </c>
      <c r="BU14" s="14" t="s">
        <v>345</v>
      </c>
      <c r="BV14" s="14" t="s">
        <v>345</v>
      </c>
      <c r="BW14" s="14" t="s">
        <v>345</v>
      </c>
      <c r="BX14" s="14"/>
      <c r="BY14" s="14" t="s">
        <v>345</v>
      </c>
      <c r="BZ14" s="14" t="s">
        <v>345</v>
      </c>
      <c r="CA14" s="14" t="s">
        <v>345</v>
      </c>
    </row>
    <row r="15" spans="1:79" hidden="1" x14ac:dyDescent="0.3">
      <c r="A15" s="23">
        <v>1</v>
      </c>
      <c r="B15" s="23" t="s">
        <v>592</v>
      </c>
      <c r="C15" s="23" t="s">
        <v>184</v>
      </c>
      <c r="D15" t="s">
        <v>91</v>
      </c>
      <c r="E15" s="23" t="s">
        <v>185</v>
      </c>
      <c r="F15" s="23" t="s">
        <v>318</v>
      </c>
      <c r="G15" s="23">
        <v>2</v>
      </c>
      <c r="H15" s="23" t="s">
        <v>30</v>
      </c>
      <c r="I15" s="24">
        <v>95094.686100000006</v>
      </c>
      <c r="J15" s="24">
        <v>166415.70060000001</v>
      </c>
      <c r="K15" s="24">
        <v>124219.38219999999</v>
      </c>
      <c r="L15" s="24">
        <v>217383.91880000001</v>
      </c>
      <c r="M15" s="24">
        <v>150568.29889999999</v>
      </c>
      <c r="N15" s="24">
        <v>263494.5232</v>
      </c>
      <c r="O15" s="24">
        <v>183858.5606</v>
      </c>
      <c r="P15" s="24">
        <v>321752.48109999998</v>
      </c>
      <c r="Q15" s="24">
        <v>217918.413</v>
      </c>
      <c r="R15" s="24">
        <v>381357.22279999999</v>
      </c>
      <c r="S15" s="24">
        <v>239984.60449999999</v>
      </c>
      <c r="T15" s="24">
        <v>419973.05800000002</v>
      </c>
      <c r="U15" s="24">
        <v>260468.5668</v>
      </c>
      <c r="V15" s="24">
        <v>455819.99180000002</v>
      </c>
      <c r="AD15" s="14" t="s">
        <v>78</v>
      </c>
      <c r="AE15" s="14"/>
      <c r="AF15" s="14" t="s">
        <v>345</v>
      </c>
      <c r="AN15" s="14" t="s">
        <v>512</v>
      </c>
      <c r="BG15" s="14" t="s">
        <v>513</v>
      </c>
      <c r="BJ15" s="14" t="s">
        <v>514</v>
      </c>
      <c r="BM15" s="14" t="s">
        <v>515</v>
      </c>
      <c r="BR15" s="14" t="s">
        <v>345</v>
      </c>
      <c r="BS15" s="14" t="s">
        <v>516</v>
      </c>
      <c r="BT15" s="14" t="s">
        <v>345</v>
      </c>
      <c r="BU15" s="14" t="s">
        <v>345</v>
      </c>
      <c r="BV15" s="14"/>
      <c r="BW15" s="14" t="s">
        <v>345</v>
      </c>
      <c r="BX15" s="14" t="s">
        <v>345</v>
      </c>
      <c r="BY15" s="14" t="s">
        <v>345</v>
      </c>
      <c r="BZ15" s="14" t="s">
        <v>345</v>
      </c>
      <c r="CA15" s="14" t="s">
        <v>345</v>
      </c>
    </row>
    <row r="16" spans="1:79" hidden="1" x14ac:dyDescent="0.3">
      <c r="A16" s="23">
        <v>1</v>
      </c>
      <c r="B16" s="23" t="s">
        <v>592</v>
      </c>
      <c r="C16" s="23" t="s">
        <v>184</v>
      </c>
      <c r="D16" t="s">
        <v>91</v>
      </c>
      <c r="E16" s="23" t="s">
        <v>185</v>
      </c>
      <c r="F16" s="23" t="s">
        <v>318</v>
      </c>
      <c r="G16" s="23">
        <v>3</v>
      </c>
      <c r="H16" s="23" t="s">
        <v>31</v>
      </c>
      <c r="I16" s="24">
        <v>84961.361199999999</v>
      </c>
      <c r="J16" s="24">
        <v>148682.38209999999</v>
      </c>
      <c r="K16" s="24">
        <v>115731.1382</v>
      </c>
      <c r="L16" s="24">
        <v>202529.49179999999</v>
      </c>
      <c r="M16" s="24">
        <v>146393.2867</v>
      </c>
      <c r="N16" s="24">
        <v>256188.25159999999</v>
      </c>
      <c r="O16" s="24">
        <v>192756.72889999999</v>
      </c>
      <c r="P16" s="24">
        <v>337324.27559999999</v>
      </c>
      <c r="Q16" s="24">
        <v>238663.73620000001</v>
      </c>
      <c r="R16" s="24">
        <v>417661.53830000001</v>
      </c>
      <c r="S16" s="24">
        <v>268761.25760000001</v>
      </c>
      <c r="T16" s="24">
        <v>470332.2009</v>
      </c>
      <c r="U16" s="24">
        <v>298453.05910000001</v>
      </c>
      <c r="V16" s="24">
        <v>522292.85340000002</v>
      </c>
      <c r="AD16" s="14" t="s">
        <v>79</v>
      </c>
      <c r="AE16" s="14"/>
      <c r="AF16" s="14" t="s">
        <v>345</v>
      </c>
      <c r="AN16" s="14" t="s">
        <v>401</v>
      </c>
      <c r="BG16" s="14" t="s">
        <v>111</v>
      </c>
      <c r="BJ16" s="14"/>
      <c r="BM16" s="14" t="s">
        <v>517</v>
      </c>
      <c r="BR16" s="14" t="s">
        <v>345</v>
      </c>
      <c r="BS16" s="14" t="s">
        <v>518</v>
      </c>
      <c r="BT16" s="14" t="s">
        <v>345</v>
      </c>
      <c r="BU16" s="14" t="s">
        <v>345</v>
      </c>
      <c r="BV16" s="14"/>
      <c r="BW16" s="14" t="s">
        <v>345</v>
      </c>
      <c r="BX16" s="14" t="s">
        <v>345</v>
      </c>
      <c r="BY16" s="14" t="s">
        <v>345</v>
      </c>
      <c r="BZ16" s="14" t="s">
        <v>345</v>
      </c>
      <c r="CA16" s="14" t="s">
        <v>345</v>
      </c>
    </row>
    <row r="17" spans="1:79" hidden="1" x14ac:dyDescent="0.3">
      <c r="A17" s="23">
        <v>1</v>
      </c>
      <c r="B17" s="23" t="s">
        <v>592</v>
      </c>
      <c r="C17" s="23" t="s">
        <v>184</v>
      </c>
      <c r="D17" t="s">
        <v>91</v>
      </c>
      <c r="E17" s="23" t="s">
        <v>185</v>
      </c>
      <c r="F17" s="23" t="s">
        <v>318</v>
      </c>
      <c r="G17" s="23">
        <v>4</v>
      </c>
      <c r="H17" s="23" t="s">
        <v>29</v>
      </c>
      <c r="I17" s="24">
        <v>94358.287899999996</v>
      </c>
      <c r="J17" s="24">
        <v>150973.26300000001</v>
      </c>
      <c r="K17" s="24">
        <v>132101.60320000001</v>
      </c>
      <c r="L17" s="24">
        <v>211362.56820000001</v>
      </c>
      <c r="M17" s="24">
        <v>169844.91829999999</v>
      </c>
      <c r="N17" s="24">
        <v>271751.87339999998</v>
      </c>
      <c r="O17" s="24">
        <v>226459.89110000001</v>
      </c>
      <c r="P17" s="24">
        <v>362335.83120000002</v>
      </c>
      <c r="Q17" s="24">
        <v>283074.8639</v>
      </c>
      <c r="R17" s="24">
        <v>452919.78899999999</v>
      </c>
      <c r="S17" s="24">
        <v>320818.179</v>
      </c>
      <c r="T17" s="24">
        <v>513309.09409999999</v>
      </c>
      <c r="U17" s="24">
        <v>358561.49420000002</v>
      </c>
      <c r="V17" s="24">
        <v>573698.39930000005</v>
      </c>
      <c r="AD17" s="14" t="s">
        <v>519</v>
      </c>
      <c r="AE17" s="14"/>
      <c r="AF17" s="14" t="s">
        <v>345</v>
      </c>
      <c r="AN17" s="14"/>
      <c r="BG17" s="14" t="s">
        <v>520</v>
      </c>
      <c r="BM17" s="14"/>
      <c r="BR17" s="14" t="s">
        <v>345</v>
      </c>
      <c r="BS17" s="14" t="s">
        <v>521</v>
      </c>
      <c r="BT17" s="14" t="s">
        <v>345</v>
      </c>
      <c r="BU17" s="14" t="s">
        <v>345</v>
      </c>
      <c r="BV17" s="14"/>
      <c r="BW17" s="14" t="s">
        <v>345</v>
      </c>
      <c r="BX17" s="14" t="s">
        <v>345</v>
      </c>
      <c r="BY17" s="14" t="s">
        <v>345</v>
      </c>
      <c r="BZ17" s="14" t="s">
        <v>345</v>
      </c>
      <c r="CA17" s="14" t="s">
        <v>345</v>
      </c>
    </row>
    <row r="18" spans="1:79" hidden="1" x14ac:dyDescent="0.3">
      <c r="A18" s="23">
        <v>1</v>
      </c>
      <c r="B18" s="23" t="s">
        <v>592</v>
      </c>
      <c r="C18" s="23" t="s">
        <v>184</v>
      </c>
      <c r="D18" t="s">
        <v>91</v>
      </c>
      <c r="E18" s="23" t="s">
        <v>185</v>
      </c>
      <c r="F18" s="23" t="s">
        <v>357</v>
      </c>
      <c r="G18" s="23">
        <v>1</v>
      </c>
      <c r="H18" s="23" t="s">
        <v>14</v>
      </c>
      <c r="I18" s="24">
        <v>109734.02499999999</v>
      </c>
      <c r="J18" s="24">
        <v>192034.54370000001</v>
      </c>
      <c r="K18" s="24">
        <v>141967.19810000001</v>
      </c>
      <c r="L18" s="24">
        <v>248442.59650000001</v>
      </c>
      <c r="M18" s="24">
        <v>169854.7298</v>
      </c>
      <c r="N18" s="24">
        <v>297245.77710000001</v>
      </c>
      <c r="O18" s="24">
        <v>202506.10029999999</v>
      </c>
      <c r="P18" s="24">
        <v>354385.67560000002</v>
      </c>
      <c r="Q18" s="24">
        <v>238607.7464</v>
      </c>
      <c r="R18" s="24">
        <v>417563.55609999999</v>
      </c>
      <c r="S18" s="24">
        <v>261565.2628</v>
      </c>
      <c r="T18" s="24">
        <v>457739.20980000001</v>
      </c>
      <c r="U18" s="24">
        <v>283124.82669999998</v>
      </c>
      <c r="V18" s="24">
        <v>495468.44660000002</v>
      </c>
      <c r="AD18" s="14" t="s">
        <v>81</v>
      </c>
      <c r="AE18" s="14"/>
      <c r="AF18" s="14" t="s">
        <v>345</v>
      </c>
      <c r="BG18" s="14" t="s">
        <v>522</v>
      </c>
      <c r="BR18" s="14" t="s">
        <v>345</v>
      </c>
      <c r="BS18" s="14" t="s">
        <v>523</v>
      </c>
      <c r="BT18" s="14" t="s">
        <v>345</v>
      </c>
      <c r="BU18" s="14" t="s">
        <v>345</v>
      </c>
      <c r="BV18" s="14" t="s">
        <v>345</v>
      </c>
      <c r="BW18" s="14"/>
      <c r="BX18" s="14" t="s">
        <v>345</v>
      </c>
      <c r="BY18" s="14" t="s">
        <v>345</v>
      </c>
      <c r="BZ18" s="14" t="s">
        <v>345</v>
      </c>
      <c r="CA18" s="14" t="s">
        <v>345</v>
      </c>
    </row>
    <row r="19" spans="1:79" hidden="1" x14ac:dyDescent="0.3">
      <c r="A19" s="23">
        <v>1</v>
      </c>
      <c r="B19" s="23" t="s">
        <v>592</v>
      </c>
      <c r="C19" s="23" t="s">
        <v>184</v>
      </c>
      <c r="D19" t="s">
        <v>91</v>
      </c>
      <c r="E19" s="23" t="s">
        <v>185</v>
      </c>
      <c r="F19" s="23" t="s">
        <v>357</v>
      </c>
      <c r="G19" s="23">
        <v>2</v>
      </c>
      <c r="H19" s="23" t="s">
        <v>30</v>
      </c>
      <c r="I19" s="24">
        <v>94402.0717</v>
      </c>
      <c r="J19" s="24">
        <v>165203.62539999999</v>
      </c>
      <c r="K19" s="24">
        <v>123273.73209999999</v>
      </c>
      <c r="L19" s="24">
        <v>215729.03109999999</v>
      </c>
      <c r="M19" s="24">
        <v>149383.33300000001</v>
      </c>
      <c r="N19" s="24">
        <v>261420.83290000001</v>
      </c>
      <c r="O19" s="24">
        <v>182340.34599999999</v>
      </c>
      <c r="P19" s="24">
        <v>319095.60560000001</v>
      </c>
      <c r="Q19" s="24">
        <v>216079.0773</v>
      </c>
      <c r="R19" s="24">
        <v>378138.38520000002</v>
      </c>
      <c r="S19" s="24">
        <v>237934.17689999999</v>
      </c>
      <c r="T19" s="24">
        <v>416384.80969999998</v>
      </c>
      <c r="U19" s="24">
        <v>258212.75589999999</v>
      </c>
      <c r="V19" s="24">
        <v>451872.32270000002</v>
      </c>
      <c r="AD19" s="14" t="s">
        <v>524</v>
      </c>
      <c r="AE19" s="14"/>
      <c r="AF19" s="14" t="s">
        <v>345</v>
      </c>
      <c r="BG19" s="14" t="s">
        <v>414</v>
      </c>
      <c r="BR19" s="14" t="s">
        <v>345</v>
      </c>
      <c r="BS19" s="14" t="s">
        <v>525</v>
      </c>
      <c r="BT19" s="14" t="s">
        <v>345</v>
      </c>
      <c r="BU19" s="14" t="s">
        <v>345</v>
      </c>
      <c r="BV19" s="14" t="s">
        <v>345</v>
      </c>
      <c r="BW19" s="14"/>
      <c r="BX19" s="14" t="s">
        <v>345</v>
      </c>
      <c r="BY19" s="14" t="s">
        <v>345</v>
      </c>
      <c r="BZ19" s="14" t="s">
        <v>345</v>
      </c>
      <c r="CA19" s="14" t="s">
        <v>345</v>
      </c>
    </row>
    <row r="20" spans="1:79" hidden="1" x14ac:dyDescent="0.3">
      <c r="A20" s="23">
        <v>1</v>
      </c>
      <c r="B20" s="23" t="s">
        <v>592</v>
      </c>
      <c r="C20" s="23" t="s">
        <v>184</v>
      </c>
      <c r="D20" t="s">
        <v>91</v>
      </c>
      <c r="E20" s="23" t="s">
        <v>185</v>
      </c>
      <c r="F20" s="23" t="s">
        <v>357</v>
      </c>
      <c r="G20" s="23">
        <v>3</v>
      </c>
      <c r="H20" s="23" t="s">
        <v>31</v>
      </c>
      <c r="I20" s="24">
        <v>84436.130699999994</v>
      </c>
      <c r="J20" s="24">
        <v>147763.22880000001</v>
      </c>
      <c r="K20" s="24">
        <v>115051.72440000001</v>
      </c>
      <c r="L20" s="24">
        <v>201340.5177</v>
      </c>
      <c r="M20" s="24">
        <v>145561.56150000001</v>
      </c>
      <c r="N20" s="24">
        <v>254732.73250000001</v>
      </c>
      <c r="O20" s="24">
        <v>191690.09779999999</v>
      </c>
      <c r="P20" s="24">
        <v>335457.67129999999</v>
      </c>
      <c r="Q20" s="24">
        <v>237370.13740000001</v>
      </c>
      <c r="R20" s="24">
        <v>415397.74040000001</v>
      </c>
      <c r="S20" s="24">
        <v>267325.16700000002</v>
      </c>
      <c r="T20" s="24">
        <v>467819.04220000003</v>
      </c>
      <c r="U20" s="24">
        <v>296881.53259999998</v>
      </c>
      <c r="V20" s="24">
        <v>519542.68190000003</v>
      </c>
      <c r="AD20" s="14" t="s">
        <v>83</v>
      </c>
      <c r="BG20" s="14" t="s">
        <v>112</v>
      </c>
      <c r="BR20" s="14" t="s">
        <v>345</v>
      </c>
      <c r="BS20" s="14" t="s">
        <v>526</v>
      </c>
      <c r="BT20" s="14" t="s">
        <v>345</v>
      </c>
      <c r="BU20" s="14" t="s">
        <v>345</v>
      </c>
      <c r="BV20" s="14" t="s">
        <v>345</v>
      </c>
      <c r="BW20" s="14"/>
      <c r="BX20" s="14" t="s">
        <v>345</v>
      </c>
      <c r="BY20" s="14" t="s">
        <v>345</v>
      </c>
      <c r="BZ20" s="14" t="s">
        <v>345</v>
      </c>
      <c r="CA20" s="14" t="s">
        <v>345</v>
      </c>
    </row>
    <row r="21" spans="1:79" hidden="1" x14ac:dyDescent="0.3">
      <c r="A21" s="23">
        <v>1</v>
      </c>
      <c r="B21" s="23" t="s">
        <v>592</v>
      </c>
      <c r="C21" s="23" t="s">
        <v>184</v>
      </c>
      <c r="D21" t="s">
        <v>91</v>
      </c>
      <c r="E21" s="23" t="s">
        <v>185</v>
      </c>
      <c r="F21" s="23" t="s">
        <v>357</v>
      </c>
      <c r="G21" s="23">
        <v>4</v>
      </c>
      <c r="H21" s="23" t="s">
        <v>29</v>
      </c>
      <c r="I21" s="24">
        <v>93543.838699999993</v>
      </c>
      <c r="J21" s="24">
        <v>149670.1441</v>
      </c>
      <c r="K21" s="24">
        <v>130961.3741</v>
      </c>
      <c r="L21" s="24">
        <v>209538.20180000001</v>
      </c>
      <c r="M21" s="24">
        <v>168378.90960000001</v>
      </c>
      <c r="N21" s="24">
        <v>269406.25939999998</v>
      </c>
      <c r="O21" s="24">
        <v>224505.21280000001</v>
      </c>
      <c r="P21" s="24">
        <v>359208.34580000001</v>
      </c>
      <c r="Q21" s="24">
        <v>280631.5159</v>
      </c>
      <c r="R21" s="24">
        <v>449010.43219999998</v>
      </c>
      <c r="S21" s="24">
        <v>318049.0514</v>
      </c>
      <c r="T21" s="24">
        <v>508878.48979999998</v>
      </c>
      <c r="U21" s="24">
        <v>355466.58689999999</v>
      </c>
      <c r="V21" s="24">
        <v>568746.54740000004</v>
      </c>
      <c r="AD21" s="14" t="s">
        <v>84</v>
      </c>
      <c r="BG21" s="14"/>
      <c r="BR21" s="14" t="s">
        <v>345</v>
      </c>
      <c r="BS21" s="14" t="s">
        <v>527</v>
      </c>
      <c r="BT21" s="14" t="s">
        <v>345</v>
      </c>
      <c r="BU21" s="14" t="s">
        <v>345</v>
      </c>
      <c r="BV21" s="14" t="s">
        <v>345</v>
      </c>
      <c r="BW21" s="14"/>
      <c r="BX21" s="14" t="s">
        <v>345</v>
      </c>
      <c r="BY21" s="14" t="s">
        <v>345</v>
      </c>
      <c r="BZ21" s="14" t="s">
        <v>345</v>
      </c>
      <c r="CA21" s="14" t="s">
        <v>345</v>
      </c>
    </row>
    <row r="22" spans="1:79" hidden="1" x14ac:dyDescent="0.3">
      <c r="A22" s="23">
        <v>1</v>
      </c>
      <c r="B22" s="23" t="s">
        <v>592</v>
      </c>
      <c r="C22" s="23" t="s">
        <v>184</v>
      </c>
      <c r="D22" t="s">
        <v>91</v>
      </c>
      <c r="E22" s="23" t="s">
        <v>185</v>
      </c>
      <c r="F22" s="23" t="s">
        <v>391</v>
      </c>
      <c r="G22" s="23">
        <v>1</v>
      </c>
      <c r="H22" s="23" t="s">
        <v>14</v>
      </c>
      <c r="I22" s="24">
        <v>110190.94349999999</v>
      </c>
      <c r="J22" s="24">
        <v>192834.15109999999</v>
      </c>
      <c r="K22" s="24">
        <v>142602.93150000001</v>
      </c>
      <c r="L22" s="24">
        <v>249555.13020000001</v>
      </c>
      <c r="M22" s="24">
        <v>170645.75839999999</v>
      </c>
      <c r="N22" s="24">
        <v>298630.0772</v>
      </c>
      <c r="O22" s="24">
        <v>203495.34950000001</v>
      </c>
      <c r="P22" s="24">
        <v>356116.8615</v>
      </c>
      <c r="Q22" s="24">
        <v>239816.8615</v>
      </c>
      <c r="R22" s="24">
        <v>419679.50760000001</v>
      </c>
      <c r="S22" s="24">
        <v>262913.89539999998</v>
      </c>
      <c r="T22" s="24">
        <v>460099.31689999998</v>
      </c>
      <c r="U22" s="24">
        <v>284621.93310000002</v>
      </c>
      <c r="V22" s="24">
        <v>498088.38299999997</v>
      </c>
      <c r="AD22" s="14" t="s">
        <v>94</v>
      </c>
      <c r="BR22" s="14" t="s">
        <v>345</v>
      </c>
      <c r="BS22" s="14" t="s">
        <v>345</v>
      </c>
      <c r="BT22" s="14" t="s">
        <v>345</v>
      </c>
      <c r="BU22" s="14" t="s">
        <v>345</v>
      </c>
      <c r="BV22" s="14" t="s">
        <v>345</v>
      </c>
      <c r="BW22" s="14"/>
      <c r="BX22" s="14" t="s">
        <v>345</v>
      </c>
      <c r="BY22" s="14" t="s">
        <v>345</v>
      </c>
      <c r="BZ22" s="14" t="s">
        <v>345</v>
      </c>
      <c r="CA22" s="14" t="s">
        <v>345</v>
      </c>
    </row>
    <row r="23" spans="1:79" hidden="1" x14ac:dyDescent="0.3">
      <c r="A23" s="23">
        <v>1</v>
      </c>
      <c r="B23" s="23" t="s">
        <v>592</v>
      </c>
      <c r="C23" s="23" t="s">
        <v>184</v>
      </c>
      <c r="D23" t="s">
        <v>91</v>
      </c>
      <c r="E23" s="23" t="s">
        <v>185</v>
      </c>
      <c r="F23" s="23" t="s">
        <v>391</v>
      </c>
      <c r="G23" s="23">
        <v>2</v>
      </c>
      <c r="H23" s="23" t="s">
        <v>30</v>
      </c>
      <c r="I23" s="24">
        <v>94587.628500000006</v>
      </c>
      <c r="J23" s="24">
        <v>165528.35</v>
      </c>
      <c r="K23" s="24">
        <v>123578.60799999999</v>
      </c>
      <c r="L23" s="24">
        <v>216262.56400000001</v>
      </c>
      <c r="M23" s="24">
        <v>149812.03649999999</v>
      </c>
      <c r="N23" s="24">
        <v>262171.0637</v>
      </c>
      <c r="O23" s="24">
        <v>182972.6795</v>
      </c>
      <c r="P23" s="24">
        <v>320202.18910000002</v>
      </c>
      <c r="Q23" s="24">
        <v>216889.4552</v>
      </c>
      <c r="R23" s="24">
        <v>379556.54670000001</v>
      </c>
      <c r="S23" s="24">
        <v>238864.5606</v>
      </c>
      <c r="T23" s="24">
        <v>418012.98119999998</v>
      </c>
      <c r="U23" s="24">
        <v>259268.9411</v>
      </c>
      <c r="V23" s="24">
        <v>453720.6471</v>
      </c>
      <c r="AD23" s="14" t="s">
        <v>97</v>
      </c>
      <c r="BR23" s="14" t="s">
        <v>345</v>
      </c>
      <c r="BS23" s="14" t="s">
        <v>345</v>
      </c>
      <c r="BT23" s="14" t="s">
        <v>345</v>
      </c>
      <c r="BU23" s="14" t="s">
        <v>345</v>
      </c>
      <c r="BV23" s="14" t="s">
        <v>345</v>
      </c>
      <c r="BW23" s="14"/>
      <c r="BX23" s="14" t="s">
        <v>345</v>
      </c>
      <c r="BY23" s="14" t="s">
        <v>345</v>
      </c>
      <c r="BZ23" s="14" t="s">
        <v>345</v>
      </c>
      <c r="CA23" s="14" t="s">
        <v>345</v>
      </c>
    </row>
    <row r="24" spans="1:79" hidden="1" x14ac:dyDescent="0.3">
      <c r="A24" s="23">
        <v>1</v>
      </c>
      <c r="B24" s="23" t="s">
        <v>592</v>
      </c>
      <c r="C24" s="23" t="s">
        <v>184</v>
      </c>
      <c r="D24" t="s">
        <v>91</v>
      </c>
      <c r="E24" s="23" t="s">
        <v>185</v>
      </c>
      <c r="F24" s="23" t="s">
        <v>391</v>
      </c>
      <c r="G24" s="23">
        <v>3</v>
      </c>
      <c r="H24" s="23" t="s">
        <v>31</v>
      </c>
      <c r="I24" s="24">
        <v>84458.971099999995</v>
      </c>
      <c r="J24" s="24">
        <v>147803.19940000001</v>
      </c>
      <c r="K24" s="24">
        <v>115027.792</v>
      </c>
      <c r="L24" s="24">
        <v>201298.636</v>
      </c>
      <c r="M24" s="24">
        <v>145488.98439999999</v>
      </c>
      <c r="N24" s="24">
        <v>254605.72270000001</v>
      </c>
      <c r="O24" s="24">
        <v>191550.99249999999</v>
      </c>
      <c r="P24" s="24">
        <v>335214.23700000002</v>
      </c>
      <c r="Q24" s="24">
        <v>237156.56580000001</v>
      </c>
      <c r="R24" s="24">
        <v>415023.9901</v>
      </c>
      <c r="S24" s="24">
        <v>267053.1311</v>
      </c>
      <c r="T24" s="24">
        <v>467342.97950000002</v>
      </c>
      <c r="U24" s="24">
        <v>296543.97659999999</v>
      </c>
      <c r="V24" s="24">
        <v>518951.95899999997</v>
      </c>
      <c r="AD24" s="14"/>
      <c r="BR24" s="14" t="s">
        <v>345</v>
      </c>
      <c r="BS24" s="14" t="s">
        <v>345</v>
      </c>
      <c r="BT24" s="14" t="s">
        <v>345</v>
      </c>
      <c r="BU24" s="14" t="s">
        <v>345</v>
      </c>
      <c r="BV24" s="14" t="s">
        <v>345</v>
      </c>
      <c r="BW24" s="14"/>
      <c r="BX24" s="14" t="s">
        <v>345</v>
      </c>
      <c r="BY24" s="14" t="s">
        <v>345</v>
      </c>
      <c r="BZ24" s="14" t="s">
        <v>345</v>
      </c>
      <c r="CA24" s="14" t="s">
        <v>345</v>
      </c>
    </row>
    <row r="25" spans="1:79" hidden="1" x14ac:dyDescent="0.3">
      <c r="A25" s="23">
        <v>1</v>
      </c>
      <c r="B25" s="23" t="s">
        <v>592</v>
      </c>
      <c r="C25" s="23" t="s">
        <v>184</v>
      </c>
      <c r="D25" t="s">
        <v>91</v>
      </c>
      <c r="E25" s="23" t="s">
        <v>185</v>
      </c>
      <c r="F25" s="23" t="s">
        <v>391</v>
      </c>
      <c r="G25" s="23">
        <v>4</v>
      </c>
      <c r="H25" s="23" t="s">
        <v>29</v>
      </c>
      <c r="I25" s="24">
        <v>93922.257100000003</v>
      </c>
      <c r="J25" s="24">
        <v>150275.61369999999</v>
      </c>
      <c r="K25" s="24">
        <v>131491.16</v>
      </c>
      <c r="L25" s="24">
        <v>210385.859</v>
      </c>
      <c r="M25" s="24">
        <v>169060.06280000001</v>
      </c>
      <c r="N25" s="24">
        <v>270496.10450000002</v>
      </c>
      <c r="O25" s="24">
        <v>225413.41699999999</v>
      </c>
      <c r="P25" s="24">
        <v>360661.47279999999</v>
      </c>
      <c r="Q25" s="24">
        <v>281766.77130000002</v>
      </c>
      <c r="R25" s="24">
        <v>450826.84080000001</v>
      </c>
      <c r="S25" s="24">
        <v>319335.67420000001</v>
      </c>
      <c r="T25" s="24">
        <v>510937.08630000002</v>
      </c>
      <c r="U25" s="24">
        <v>356904.57699999999</v>
      </c>
      <c r="V25" s="24">
        <v>571047.33180000004</v>
      </c>
      <c r="BR25" s="14" t="s">
        <v>345</v>
      </c>
      <c r="BS25" s="14" t="s">
        <v>345</v>
      </c>
      <c r="BT25" s="14" t="s">
        <v>345</v>
      </c>
      <c r="BU25" s="14" t="s">
        <v>345</v>
      </c>
      <c r="BV25" s="14" t="s">
        <v>345</v>
      </c>
      <c r="BW25" s="14"/>
      <c r="BX25" s="14" t="s">
        <v>345</v>
      </c>
      <c r="BY25" s="14" t="s">
        <v>345</v>
      </c>
      <c r="BZ25" s="14" t="s">
        <v>345</v>
      </c>
      <c r="CA25" s="14" t="s">
        <v>345</v>
      </c>
    </row>
    <row r="26" spans="1:79" hidden="1" x14ac:dyDescent="0.3">
      <c r="A26" s="23">
        <v>1</v>
      </c>
      <c r="B26" s="23" t="s">
        <v>592</v>
      </c>
      <c r="C26" s="23" t="s">
        <v>184</v>
      </c>
      <c r="D26" t="s">
        <v>91</v>
      </c>
      <c r="E26" s="23" t="s">
        <v>185</v>
      </c>
      <c r="F26" s="23" t="s">
        <v>90</v>
      </c>
      <c r="G26" s="23">
        <v>1</v>
      </c>
      <c r="H26" s="23" t="s">
        <v>14</v>
      </c>
      <c r="I26" s="24">
        <v>117952.89690000001</v>
      </c>
      <c r="J26" s="24">
        <v>206417.56969999999</v>
      </c>
      <c r="K26" s="24">
        <v>152820.04060000001</v>
      </c>
      <c r="L26" s="24">
        <v>267435.0711</v>
      </c>
      <c r="M26" s="24">
        <v>182989.3308</v>
      </c>
      <c r="N26" s="24">
        <v>320231.32880000002</v>
      </c>
      <c r="O26" s="24">
        <v>218393.03469999999</v>
      </c>
      <c r="P26" s="24">
        <v>382187.81060000003</v>
      </c>
      <c r="Q26" s="24">
        <v>257541.30069999999</v>
      </c>
      <c r="R26" s="24">
        <v>450697.27620000002</v>
      </c>
      <c r="S26" s="24">
        <v>282434.73340000003</v>
      </c>
      <c r="T26" s="24">
        <v>494260.78340000001</v>
      </c>
      <c r="U26" s="24">
        <v>305898.32500000001</v>
      </c>
      <c r="V26" s="24">
        <v>535322.06869999995</v>
      </c>
      <c r="BR26" s="14" t="s">
        <v>345</v>
      </c>
      <c r="BS26" s="14" t="s">
        <v>345</v>
      </c>
      <c r="BT26" s="14" t="s">
        <v>345</v>
      </c>
      <c r="BU26" s="14" t="s">
        <v>345</v>
      </c>
      <c r="BV26" s="14" t="s">
        <v>345</v>
      </c>
      <c r="BW26" s="14"/>
      <c r="BX26" s="14" t="s">
        <v>345</v>
      </c>
      <c r="BY26" s="14" t="s">
        <v>345</v>
      </c>
      <c r="BZ26" s="14" t="s">
        <v>345</v>
      </c>
      <c r="CA26" s="14" t="s">
        <v>345</v>
      </c>
    </row>
    <row r="27" spans="1:79" hidden="1" x14ac:dyDescent="0.3">
      <c r="A27" s="23">
        <v>1</v>
      </c>
      <c r="B27" s="23" t="s">
        <v>592</v>
      </c>
      <c r="C27" s="23" t="s">
        <v>184</v>
      </c>
      <c r="D27" t="s">
        <v>91</v>
      </c>
      <c r="E27" s="23" t="s">
        <v>185</v>
      </c>
      <c r="F27" s="23" t="s">
        <v>90</v>
      </c>
      <c r="G27" s="23">
        <v>2</v>
      </c>
      <c r="H27" s="23" t="s">
        <v>30</v>
      </c>
      <c r="I27" s="24">
        <v>100450.0482</v>
      </c>
      <c r="J27" s="24">
        <v>175787.58429999999</v>
      </c>
      <c r="K27" s="24">
        <v>131479.71280000001</v>
      </c>
      <c r="L27" s="24">
        <v>230089.49729999999</v>
      </c>
      <c r="M27" s="24">
        <v>159619.32990000001</v>
      </c>
      <c r="N27" s="24">
        <v>279333.8272</v>
      </c>
      <c r="O27" s="24">
        <v>195371.9529</v>
      </c>
      <c r="P27" s="24">
        <v>341900.91759999999</v>
      </c>
      <c r="Q27" s="24">
        <v>231822.7323</v>
      </c>
      <c r="R27" s="24">
        <v>405689.78139999998</v>
      </c>
      <c r="S27" s="24">
        <v>255457.6538</v>
      </c>
      <c r="T27" s="24">
        <v>447050.89419999998</v>
      </c>
      <c r="U27" s="24">
        <v>277458.88209999999</v>
      </c>
      <c r="V27" s="24">
        <v>485553.04369999998</v>
      </c>
      <c r="BR27" s="14" t="s">
        <v>345</v>
      </c>
      <c r="BS27" s="14" t="s">
        <v>345</v>
      </c>
      <c r="BT27" s="14" t="s">
        <v>345</v>
      </c>
      <c r="BU27" s="14" t="s">
        <v>345</v>
      </c>
      <c r="BV27" s="14" t="s">
        <v>345</v>
      </c>
      <c r="BW27" s="14"/>
      <c r="BX27" s="14" t="s">
        <v>345</v>
      </c>
      <c r="BY27" s="14" t="s">
        <v>345</v>
      </c>
      <c r="BZ27" s="14" t="s">
        <v>345</v>
      </c>
      <c r="CA27" s="14" t="s">
        <v>345</v>
      </c>
    </row>
    <row r="28" spans="1:79" hidden="1" x14ac:dyDescent="0.3">
      <c r="A28" s="23">
        <v>1</v>
      </c>
      <c r="B28" s="23" t="s">
        <v>592</v>
      </c>
      <c r="C28" s="23" t="s">
        <v>184</v>
      </c>
      <c r="D28" t="s">
        <v>91</v>
      </c>
      <c r="E28" s="23" t="s">
        <v>185</v>
      </c>
      <c r="F28" s="23" t="s">
        <v>90</v>
      </c>
      <c r="G28" s="23">
        <v>3</v>
      </c>
      <c r="H28" s="23" t="s">
        <v>31</v>
      </c>
      <c r="I28" s="24">
        <v>89140.368100000007</v>
      </c>
      <c r="J28" s="24">
        <v>155995.6441</v>
      </c>
      <c r="K28" s="24">
        <v>121190.3848</v>
      </c>
      <c r="L28" s="24">
        <v>212083.17329999999</v>
      </c>
      <c r="M28" s="24">
        <v>153119.67050000001</v>
      </c>
      <c r="N28" s="24">
        <v>267959.42320000002</v>
      </c>
      <c r="O28" s="24">
        <v>201428.88860000001</v>
      </c>
      <c r="P28" s="24">
        <v>352500.5551</v>
      </c>
      <c r="Q28" s="24">
        <v>249226.10579999999</v>
      </c>
      <c r="R28" s="24">
        <v>436145.6851</v>
      </c>
      <c r="S28" s="24">
        <v>280522.02720000001</v>
      </c>
      <c r="T28" s="24">
        <v>490913.5477</v>
      </c>
      <c r="U28" s="24">
        <v>311362.83679999999</v>
      </c>
      <c r="V28" s="24">
        <v>544884.96420000005</v>
      </c>
      <c r="BR28" s="14" t="s">
        <v>345</v>
      </c>
      <c r="BS28" s="14" t="s">
        <v>345</v>
      </c>
      <c r="BT28" s="14" t="s">
        <v>345</v>
      </c>
      <c r="BU28" s="14" t="s">
        <v>345</v>
      </c>
      <c r="BV28" s="14" t="s">
        <v>345</v>
      </c>
      <c r="BW28" s="14"/>
      <c r="BX28" s="14" t="s">
        <v>345</v>
      </c>
      <c r="BY28" s="14" t="s">
        <v>345</v>
      </c>
      <c r="BZ28" s="14" t="s">
        <v>345</v>
      </c>
      <c r="CA28" s="14" t="s">
        <v>345</v>
      </c>
    </row>
    <row r="29" spans="1:79" hidden="1" x14ac:dyDescent="0.3">
      <c r="A29" s="23">
        <v>1</v>
      </c>
      <c r="B29" s="23" t="s">
        <v>592</v>
      </c>
      <c r="C29" s="23" t="s">
        <v>184</v>
      </c>
      <c r="D29" t="s">
        <v>91</v>
      </c>
      <c r="E29" s="23" t="s">
        <v>185</v>
      </c>
      <c r="F29" s="23" t="s">
        <v>90</v>
      </c>
      <c r="G29" s="23">
        <v>4</v>
      </c>
      <c r="H29" s="23" t="s">
        <v>29</v>
      </c>
      <c r="I29" s="24">
        <v>100495.46890000001</v>
      </c>
      <c r="J29" s="24">
        <v>160792.75260000001</v>
      </c>
      <c r="K29" s="24">
        <v>140693.65640000001</v>
      </c>
      <c r="L29" s="24">
        <v>225109.8535</v>
      </c>
      <c r="M29" s="24">
        <v>180891.84390000001</v>
      </c>
      <c r="N29" s="24">
        <v>289426.9546</v>
      </c>
      <c r="O29" s="24">
        <v>241189.12520000001</v>
      </c>
      <c r="P29" s="24">
        <v>385902.60609999998</v>
      </c>
      <c r="Q29" s="24">
        <v>301486.40649999998</v>
      </c>
      <c r="R29" s="24">
        <v>482378.25750000001</v>
      </c>
      <c r="S29" s="24">
        <v>341684.59399999998</v>
      </c>
      <c r="T29" s="24">
        <v>546695.35849999997</v>
      </c>
      <c r="U29" s="24">
        <v>381882.78159999999</v>
      </c>
      <c r="V29" s="24">
        <v>611012.45959999994</v>
      </c>
      <c r="BR29" s="14" t="s">
        <v>345</v>
      </c>
      <c r="BS29" s="14" t="s">
        <v>345</v>
      </c>
      <c r="BT29" s="14" t="s">
        <v>345</v>
      </c>
      <c r="BU29" s="14" t="s">
        <v>345</v>
      </c>
      <c r="BV29" s="14" t="s">
        <v>345</v>
      </c>
      <c r="BW29" s="14"/>
      <c r="BX29" s="14" t="s">
        <v>345</v>
      </c>
      <c r="BY29" s="14" t="s">
        <v>345</v>
      </c>
      <c r="BZ29" s="14" t="s">
        <v>345</v>
      </c>
      <c r="CA29" s="14" t="s">
        <v>345</v>
      </c>
    </row>
    <row r="30" spans="1:79" hidden="1" x14ac:dyDescent="0.3">
      <c r="A30" s="23">
        <v>1</v>
      </c>
      <c r="B30" s="23" t="s">
        <v>592</v>
      </c>
      <c r="C30" s="23" t="s">
        <v>184</v>
      </c>
      <c r="D30" t="s">
        <v>91</v>
      </c>
      <c r="E30" s="23" t="s">
        <v>185</v>
      </c>
      <c r="F30" s="23" t="s">
        <v>448</v>
      </c>
      <c r="G30" s="23">
        <v>1</v>
      </c>
      <c r="H30" s="23" t="s">
        <v>14</v>
      </c>
      <c r="I30" s="24">
        <v>108770.04889999999</v>
      </c>
      <c r="J30" s="24">
        <v>190347.58549999999</v>
      </c>
      <c r="K30" s="24">
        <v>140690.69039999999</v>
      </c>
      <c r="L30" s="24">
        <v>246208.70819999999</v>
      </c>
      <c r="M30" s="24">
        <v>168307.43859999999</v>
      </c>
      <c r="N30" s="24">
        <v>294538.01760000002</v>
      </c>
      <c r="O30" s="24">
        <v>200630.97010000001</v>
      </c>
      <c r="P30" s="24">
        <v>351104.19770000002</v>
      </c>
      <c r="Q30" s="24">
        <v>236369.6734</v>
      </c>
      <c r="R30" s="24">
        <v>413646.92849999998</v>
      </c>
      <c r="S30" s="24">
        <v>259096.5863</v>
      </c>
      <c r="T30" s="24">
        <v>453419.02600000001</v>
      </c>
      <c r="U30" s="24">
        <v>280428.09460000001</v>
      </c>
      <c r="V30" s="24">
        <v>490749.1655</v>
      </c>
      <c r="BR30" s="14" t="s">
        <v>345</v>
      </c>
      <c r="BS30" s="14" t="s">
        <v>345</v>
      </c>
      <c r="BT30" s="14" t="s">
        <v>345</v>
      </c>
      <c r="BU30" s="14" t="s">
        <v>345</v>
      </c>
      <c r="BV30" s="14" t="s">
        <v>345</v>
      </c>
      <c r="BW30" s="14" t="s">
        <v>345</v>
      </c>
      <c r="BX30" s="14" t="s">
        <v>345</v>
      </c>
      <c r="BY30" s="14"/>
      <c r="BZ30" s="14" t="s">
        <v>345</v>
      </c>
      <c r="CA30" s="14" t="s">
        <v>345</v>
      </c>
    </row>
    <row r="31" spans="1:79" hidden="1" x14ac:dyDescent="0.3">
      <c r="A31" s="23">
        <v>1</v>
      </c>
      <c r="B31" s="23" t="s">
        <v>592</v>
      </c>
      <c r="C31" s="23" t="s">
        <v>184</v>
      </c>
      <c r="D31" t="s">
        <v>91</v>
      </c>
      <c r="E31" s="23" t="s">
        <v>185</v>
      </c>
      <c r="F31" s="23" t="s">
        <v>448</v>
      </c>
      <c r="G31" s="23">
        <v>2</v>
      </c>
      <c r="H31" s="23" t="s">
        <v>30</v>
      </c>
      <c r="I31" s="24">
        <v>93709.457299999995</v>
      </c>
      <c r="J31" s="24">
        <v>163991.55040000001</v>
      </c>
      <c r="K31" s="24">
        <v>122328.08199999999</v>
      </c>
      <c r="L31" s="24">
        <v>214074.1434</v>
      </c>
      <c r="M31" s="24">
        <v>148198.36720000001</v>
      </c>
      <c r="N31" s="24">
        <v>259347.14249999999</v>
      </c>
      <c r="O31" s="24">
        <v>180822.13149999999</v>
      </c>
      <c r="P31" s="24">
        <v>316438.73009999999</v>
      </c>
      <c r="Q31" s="24">
        <v>214239.7415</v>
      </c>
      <c r="R31" s="24">
        <v>374919.54759999999</v>
      </c>
      <c r="S31" s="24">
        <v>235883.7494</v>
      </c>
      <c r="T31" s="24">
        <v>412796.56140000001</v>
      </c>
      <c r="U31" s="24">
        <v>255956.94500000001</v>
      </c>
      <c r="V31" s="24">
        <v>447924.65370000002</v>
      </c>
      <c r="BR31" s="14" t="s">
        <v>345</v>
      </c>
      <c r="BS31" s="14" t="s">
        <v>345</v>
      </c>
      <c r="BT31" s="14" t="s">
        <v>345</v>
      </c>
      <c r="BU31" s="14" t="s">
        <v>345</v>
      </c>
      <c r="BV31" s="14" t="s">
        <v>345</v>
      </c>
      <c r="BW31" s="14" t="s">
        <v>345</v>
      </c>
      <c r="BX31" s="14" t="s">
        <v>345</v>
      </c>
      <c r="BY31" s="14"/>
      <c r="BZ31" s="14" t="s">
        <v>345</v>
      </c>
      <c r="CA31" s="14" t="s">
        <v>345</v>
      </c>
    </row>
    <row r="32" spans="1:79" hidden="1" x14ac:dyDescent="0.3">
      <c r="A32" s="23">
        <v>1</v>
      </c>
      <c r="B32" s="23" t="s">
        <v>592</v>
      </c>
      <c r="C32" s="23" t="s">
        <v>184</v>
      </c>
      <c r="D32" t="s">
        <v>91</v>
      </c>
      <c r="E32" s="23" t="s">
        <v>185</v>
      </c>
      <c r="F32" s="23" t="s">
        <v>448</v>
      </c>
      <c r="G32" s="23">
        <v>3</v>
      </c>
      <c r="H32" s="23" t="s">
        <v>31</v>
      </c>
      <c r="I32" s="24">
        <v>83910.900200000004</v>
      </c>
      <c r="J32" s="24">
        <v>146844.0754</v>
      </c>
      <c r="K32" s="24">
        <v>114372.3106</v>
      </c>
      <c r="L32" s="24">
        <v>200151.54370000001</v>
      </c>
      <c r="M32" s="24">
        <v>144729.83619999999</v>
      </c>
      <c r="N32" s="24">
        <v>253277.21340000001</v>
      </c>
      <c r="O32" s="24">
        <v>190623.46679999999</v>
      </c>
      <c r="P32" s="24">
        <v>333591.06709999999</v>
      </c>
      <c r="Q32" s="24">
        <v>236076.5385</v>
      </c>
      <c r="R32" s="24">
        <v>413133.9425</v>
      </c>
      <c r="S32" s="24">
        <v>265889.07630000002</v>
      </c>
      <c r="T32" s="24">
        <v>465305.8836</v>
      </c>
      <c r="U32" s="24">
        <v>295310.00599999999</v>
      </c>
      <c r="V32" s="24">
        <v>516792.51059999998</v>
      </c>
      <c r="BR32" s="14" t="s">
        <v>345</v>
      </c>
      <c r="BS32" s="14" t="s">
        <v>345</v>
      </c>
      <c r="BT32" s="14" t="s">
        <v>345</v>
      </c>
      <c r="BU32" s="14" t="s">
        <v>345</v>
      </c>
      <c r="BV32" s="14" t="s">
        <v>345</v>
      </c>
      <c r="BW32" s="14" t="s">
        <v>345</v>
      </c>
      <c r="BX32" s="14" t="s">
        <v>345</v>
      </c>
      <c r="BY32" s="14"/>
      <c r="BZ32" s="14" t="s">
        <v>345</v>
      </c>
      <c r="CA32" s="14" t="s">
        <v>345</v>
      </c>
    </row>
    <row r="33" spans="1:79" hidden="1" x14ac:dyDescent="0.3">
      <c r="A33" s="23">
        <v>1</v>
      </c>
      <c r="B33" s="23" t="s">
        <v>592</v>
      </c>
      <c r="C33" s="23" t="s">
        <v>184</v>
      </c>
      <c r="D33" t="s">
        <v>91</v>
      </c>
      <c r="E33" s="23" t="s">
        <v>185</v>
      </c>
      <c r="F33" s="23" t="s">
        <v>448</v>
      </c>
      <c r="G33" s="23">
        <v>4</v>
      </c>
      <c r="H33" s="23" t="s">
        <v>29</v>
      </c>
      <c r="I33" s="24">
        <v>92729.389299999995</v>
      </c>
      <c r="J33" s="24">
        <v>148367.0252</v>
      </c>
      <c r="K33" s="24">
        <v>129821.14509999999</v>
      </c>
      <c r="L33" s="24">
        <v>207713.83530000001</v>
      </c>
      <c r="M33" s="24">
        <v>166912.90090000001</v>
      </c>
      <c r="N33" s="24">
        <v>267060.64529999997</v>
      </c>
      <c r="O33" s="24">
        <v>222550.53450000001</v>
      </c>
      <c r="P33" s="24">
        <v>356080.86040000001</v>
      </c>
      <c r="Q33" s="24">
        <v>278188.16800000001</v>
      </c>
      <c r="R33" s="24">
        <v>445101.07549999998</v>
      </c>
      <c r="S33" s="24">
        <v>315279.92379999999</v>
      </c>
      <c r="T33" s="24">
        <v>504447.88549999997</v>
      </c>
      <c r="U33" s="24">
        <v>352371.67950000003</v>
      </c>
      <c r="V33" s="24">
        <v>563794.69559999998</v>
      </c>
      <c r="BR33" s="14" t="s">
        <v>345</v>
      </c>
      <c r="BS33" s="14" t="s">
        <v>345</v>
      </c>
      <c r="BT33" s="14" t="s">
        <v>345</v>
      </c>
      <c r="BU33" s="14" t="s">
        <v>345</v>
      </c>
      <c r="BV33" s="14" t="s">
        <v>345</v>
      </c>
      <c r="BW33" s="14" t="s">
        <v>345</v>
      </c>
      <c r="BX33" s="14" t="s">
        <v>345</v>
      </c>
      <c r="BY33" s="14"/>
      <c r="BZ33" s="14" t="s">
        <v>345</v>
      </c>
      <c r="CA33" s="14" t="s">
        <v>345</v>
      </c>
    </row>
    <row r="34" spans="1:79" hidden="1" x14ac:dyDescent="0.3">
      <c r="A34" s="23">
        <v>1</v>
      </c>
      <c r="B34" s="23" t="s">
        <v>592</v>
      </c>
      <c r="C34" s="23" t="s">
        <v>184</v>
      </c>
      <c r="D34" t="s">
        <v>156</v>
      </c>
      <c r="E34" s="23" t="s">
        <v>528</v>
      </c>
      <c r="F34" s="23" t="s">
        <v>202</v>
      </c>
      <c r="G34" s="23">
        <v>1</v>
      </c>
      <c r="H34" s="23" t="s">
        <v>14</v>
      </c>
      <c r="I34" s="24">
        <v>97740.115999999995</v>
      </c>
      <c r="J34" s="24">
        <v>171045.20300000001</v>
      </c>
      <c r="K34" s="24">
        <v>126606.242</v>
      </c>
      <c r="L34" s="24">
        <v>221560.9235</v>
      </c>
      <c r="M34" s="24">
        <v>151582.72510000001</v>
      </c>
      <c r="N34" s="24">
        <v>265269.76880000002</v>
      </c>
      <c r="O34" s="24">
        <v>180883.1378</v>
      </c>
      <c r="P34" s="24">
        <v>316545.49129999999</v>
      </c>
      <c r="Q34" s="24">
        <v>213282.17739999999</v>
      </c>
      <c r="R34" s="24">
        <v>373243.81040000002</v>
      </c>
      <c r="S34" s="24">
        <v>233884.11360000001</v>
      </c>
      <c r="T34" s="24">
        <v>409297.1986</v>
      </c>
      <c r="U34" s="24">
        <v>253292.59160000001</v>
      </c>
      <c r="V34" s="24">
        <v>443262.03529999999</v>
      </c>
      <c r="BR34" s="14" t="s">
        <v>345</v>
      </c>
      <c r="BS34" s="14" t="s">
        <v>345</v>
      </c>
      <c r="BT34" s="14" t="s">
        <v>345</v>
      </c>
      <c r="BU34" s="14" t="s">
        <v>345</v>
      </c>
      <c r="BV34" s="14" t="s">
        <v>345</v>
      </c>
      <c r="BW34" s="14" t="s">
        <v>345</v>
      </c>
      <c r="BX34" s="14" t="s">
        <v>345</v>
      </c>
      <c r="BY34" s="14"/>
      <c r="BZ34" s="14" t="s">
        <v>345</v>
      </c>
      <c r="CA34" s="14" t="s">
        <v>345</v>
      </c>
    </row>
    <row r="35" spans="1:79" hidden="1" x14ac:dyDescent="0.3">
      <c r="A35" s="23">
        <v>1</v>
      </c>
      <c r="B35" s="23" t="s">
        <v>592</v>
      </c>
      <c r="C35" s="23" t="s">
        <v>184</v>
      </c>
      <c r="D35" t="s">
        <v>156</v>
      </c>
      <c r="E35" s="23" t="s">
        <v>528</v>
      </c>
      <c r="F35" s="23" t="s">
        <v>202</v>
      </c>
      <c r="G35" s="23">
        <v>2</v>
      </c>
      <c r="H35" s="23" t="s">
        <v>30</v>
      </c>
      <c r="I35" s="24">
        <v>83357.930500000002</v>
      </c>
      <c r="J35" s="24">
        <v>145876.37839999999</v>
      </c>
      <c r="K35" s="24">
        <v>109070.7792</v>
      </c>
      <c r="L35" s="24">
        <v>190873.86360000001</v>
      </c>
      <c r="M35" s="24">
        <v>132379.46900000001</v>
      </c>
      <c r="N35" s="24">
        <v>231664.07060000001</v>
      </c>
      <c r="O35" s="24">
        <v>161966.59049999999</v>
      </c>
      <c r="P35" s="24">
        <v>283441.53340000001</v>
      </c>
      <c r="Q35" s="24">
        <v>192149.0906</v>
      </c>
      <c r="R35" s="24">
        <v>336260.90860000002</v>
      </c>
      <c r="S35" s="24">
        <v>211716.9014</v>
      </c>
      <c r="T35" s="24">
        <v>370504.57740000001</v>
      </c>
      <c r="U35" s="24">
        <v>229923.7476</v>
      </c>
      <c r="V35" s="24">
        <v>402366.55839999998</v>
      </c>
      <c r="BR35" s="14" t="s">
        <v>345</v>
      </c>
      <c r="BS35" s="14" t="s">
        <v>345</v>
      </c>
      <c r="BT35" s="14" t="s">
        <v>345</v>
      </c>
      <c r="BU35" s="14" t="s">
        <v>345</v>
      </c>
      <c r="BV35" s="14" t="s">
        <v>345</v>
      </c>
      <c r="BW35" s="14" t="s">
        <v>345</v>
      </c>
      <c r="BX35" s="14" t="s">
        <v>345</v>
      </c>
      <c r="BY35" s="14"/>
      <c r="BZ35" s="14" t="s">
        <v>345</v>
      </c>
      <c r="CA35" s="14" t="s">
        <v>345</v>
      </c>
    </row>
    <row r="36" spans="1:79" hidden="1" x14ac:dyDescent="0.3">
      <c r="A36" s="23">
        <v>1</v>
      </c>
      <c r="B36" s="23" t="s">
        <v>592</v>
      </c>
      <c r="C36" s="23" t="s">
        <v>184</v>
      </c>
      <c r="D36" t="s">
        <v>156</v>
      </c>
      <c r="E36" s="23" t="s">
        <v>528</v>
      </c>
      <c r="F36" s="23" t="s">
        <v>202</v>
      </c>
      <c r="G36" s="23">
        <v>3</v>
      </c>
      <c r="H36" s="23" t="s">
        <v>31</v>
      </c>
      <c r="I36" s="24">
        <v>74057.179499999998</v>
      </c>
      <c r="J36" s="24">
        <v>129600.0641</v>
      </c>
      <c r="K36" s="24">
        <v>100716.8744</v>
      </c>
      <c r="L36" s="24">
        <v>176254.53020000001</v>
      </c>
      <c r="M36" s="24">
        <v>127277.3639</v>
      </c>
      <c r="N36" s="24">
        <v>222735.38680000001</v>
      </c>
      <c r="O36" s="24">
        <v>167459.34390000001</v>
      </c>
      <c r="P36" s="24">
        <v>293053.8518</v>
      </c>
      <c r="Q36" s="24">
        <v>207220.61</v>
      </c>
      <c r="R36" s="24">
        <v>362636.0674</v>
      </c>
      <c r="S36" s="24">
        <v>233260.66070000001</v>
      </c>
      <c r="T36" s="24">
        <v>408206.15620000003</v>
      </c>
      <c r="U36" s="24">
        <v>258926.74340000001</v>
      </c>
      <c r="V36" s="24">
        <v>453121.80099999998</v>
      </c>
      <c r="BR36" s="14" t="s">
        <v>345</v>
      </c>
      <c r="BS36" s="14" t="s">
        <v>345</v>
      </c>
      <c r="BT36" s="14" t="s">
        <v>345</v>
      </c>
      <c r="BU36" s="14" t="s">
        <v>345</v>
      </c>
      <c r="BV36" s="14" t="s">
        <v>345</v>
      </c>
      <c r="BW36" s="14" t="s">
        <v>345</v>
      </c>
      <c r="BX36" s="14" t="s">
        <v>345</v>
      </c>
      <c r="BY36" s="14"/>
      <c r="BZ36" s="14" t="s">
        <v>345</v>
      </c>
      <c r="CA36" s="14" t="s">
        <v>345</v>
      </c>
    </row>
    <row r="37" spans="1:79" hidden="1" x14ac:dyDescent="0.3">
      <c r="A37" s="23">
        <v>1</v>
      </c>
      <c r="B37" s="23" t="s">
        <v>592</v>
      </c>
      <c r="C37" s="23" t="s">
        <v>184</v>
      </c>
      <c r="D37" t="s">
        <v>156</v>
      </c>
      <c r="E37" s="23" t="s">
        <v>528</v>
      </c>
      <c r="F37" s="23" t="s">
        <v>202</v>
      </c>
      <c r="G37" s="23">
        <v>4</v>
      </c>
      <c r="H37" s="23" t="s">
        <v>29</v>
      </c>
      <c r="I37" s="24">
        <v>83280.729000000007</v>
      </c>
      <c r="J37" s="24">
        <v>133249.1685</v>
      </c>
      <c r="K37" s="24">
        <v>116593.02069999999</v>
      </c>
      <c r="L37" s="24">
        <v>186548.83590000001</v>
      </c>
      <c r="M37" s="24">
        <v>149905.31229999999</v>
      </c>
      <c r="N37" s="24">
        <v>239848.50320000001</v>
      </c>
      <c r="O37" s="24">
        <v>199873.74969999999</v>
      </c>
      <c r="P37" s="24">
        <v>319798.00429999997</v>
      </c>
      <c r="Q37" s="24">
        <v>249842.18710000001</v>
      </c>
      <c r="R37" s="24">
        <v>399747.50530000002</v>
      </c>
      <c r="S37" s="24">
        <v>283154.47869999998</v>
      </c>
      <c r="T37" s="24">
        <v>453047.1727</v>
      </c>
      <c r="U37" s="24">
        <v>316466.77039999998</v>
      </c>
      <c r="V37" s="24">
        <v>506346.84009999997</v>
      </c>
      <c r="BR37" s="14" t="s">
        <v>345</v>
      </c>
      <c r="BS37" s="14" t="s">
        <v>345</v>
      </c>
      <c r="BT37" s="14" t="s">
        <v>345</v>
      </c>
      <c r="BU37" s="14" t="s">
        <v>345</v>
      </c>
      <c r="BV37" s="14" t="s">
        <v>345</v>
      </c>
      <c r="BW37" s="14" t="s">
        <v>345</v>
      </c>
      <c r="BX37" s="14" t="s">
        <v>345</v>
      </c>
      <c r="BY37" s="14"/>
      <c r="BZ37" s="14" t="s">
        <v>345</v>
      </c>
      <c r="CA37" s="14" t="s">
        <v>345</v>
      </c>
    </row>
    <row r="38" spans="1:79" hidden="1" x14ac:dyDescent="0.3">
      <c r="A38" s="23">
        <v>1</v>
      </c>
      <c r="B38" s="23" t="s">
        <v>592</v>
      </c>
      <c r="C38" s="23" t="s">
        <v>184</v>
      </c>
      <c r="D38" t="s">
        <v>156</v>
      </c>
      <c r="E38" s="23" t="s">
        <v>528</v>
      </c>
      <c r="F38" s="23" t="s">
        <v>244</v>
      </c>
      <c r="G38" s="23">
        <v>1</v>
      </c>
      <c r="H38" s="23" t="s">
        <v>14</v>
      </c>
      <c r="I38" s="24">
        <v>94823.118199999997</v>
      </c>
      <c r="J38" s="24">
        <v>165940.45689999999</v>
      </c>
      <c r="K38" s="24">
        <v>122774.1989</v>
      </c>
      <c r="L38" s="24">
        <v>214854.848</v>
      </c>
      <c r="M38" s="24">
        <v>146958.2346</v>
      </c>
      <c r="N38" s="24">
        <v>257176.9106</v>
      </c>
      <c r="O38" s="24">
        <v>175309.43109999999</v>
      </c>
      <c r="P38" s="24">
        <v>306791.50439999998</v>
      </c>
      <c r="Q38" s="24">
        <v>206658.0373</v>
      </c>
      <c r="R38" s="24">
        <v>361651.56530000002</v>
      </c>
      <c r="S38" s="24">
        <v>226592.37839999999</v>
      </c>
      <c r="T38" s="24">
        <v>396536.66210000002</v>
      </c>
      <c r="U38" s="24">
        <v>245351.13570000001</v>
      </c>
      <c r="V38" s="24">
        <v>429364.4877</v>
      </c>
      <c r="BR38" s="14"/>
      <c r="BS38" s="14" t="s">
        <v>345</v>
      </c>
      <c r="BT38" s="14" t="s">
        <v>345</v>
      </c>
      <c r="BU38" s="14" t="s">
        <v>345</v>
      </c>
      <c r="BV38" s="14" t="s">
        <v>345</v>
      </c>
      <c r="BW38" s="14" t="s">
        <v>345</v>
      </c>
      <c r="BX38" s="14" t="s">
        <v>345</v>
      </c>
      <c r="BY38" s="14" t="s">
        <v>345</v>
      </c>
      <c r="BZ38" s="14" t="s">
        <v>345</v>
      </c>
      <c r="CA38" s="14" t="s">
        <v>345</v>
      </c>
    </row>
    <row r="39" spans="1:79" hidden="1" x14ac:dyDescent="0.3">
      <c r="A39" s="23">
        <v>1</v>
      </c>
      <c r="B39" s="23" t="s">
        <v>592</v>
      </c>
      <c r="C39" s="23" t="s">
        <v>184</v>
      </c>
      <c r="D39" t="s">
        <v>156</v>
      </c>
      <c r="E39" s="23" t="s">
        <v>528</v>
      </c>
      <c r="F39" s="23" t="s">
        <v>244</v>
      </c>
      <c r="G39" s="23">
        <v>2</v>
      </c>
      <c r="H39" s="23" t="s">
        <v>30</v>
      </c>
      <c r="I39" s="24">
        <v>81119.337100000004</v>
      </c>
      <c r="J39" s="24">
        <v>141958.83989999999</v>
      </c>
      <c r="K39" s="24">
        <v>106065.8798</v>
      </c>
      <c r="L39" s="24">
        <v>185615.28959999999</v>
      </c>
      <c r="M39" s="24">
        <v>128660.7916</v>
      </c>
      <c r="N39" s="24">
        <v>225156.38529999999</v>
      </c>
      <c r="O39" s="24">
        <v>157285.17290000001</v>
      </c>
      <c r="P39" s="24">
        <v>275249.0526</v>
      </c>
      <c r="Q39" s="24">
        <v>186521.7934</v>
      </c>
      <c r="R39" s="24">
        <v>326413.1385</v>
      </c>
      <c r="S39" s="24">
        <v>205470.7885</v>
      </c>
      <c r="T39" s="24">
        <v>359573.8799</v>
      </c>
      <c r="U39" s="24">
        <v>223084.59469999999</v>
      </c>
      <c r="V39" s="24">
        <v>390398.04080000002</v>
      </c>
      <c r="BR39" s="14"/>
      <c r="BS39" s="14" t="s">
        <v>345</v>
      </c>
      <c r="BT39" s="14" t="s">
        <v>345</v>
      </c>
      <c r="BU39" s="14" t="s">
        <v>345</v>
      </c>
      <c r="BV39" s="14" t="s">
        <v>345</v>
      </c>
      <c r="BW39" s="14" t="s">
        <v>345</v>
      </c>
      <c r="BX39" s="14" t="s">
        <v>345</v>
      </c>
      <c r="BY39" s="14" t="s">
        <v>345</v>
      </c>
      <c r="BZ39" s="14" t="s">
        <v>345</v>
      </c>
      <c r="CA39" s="14" t="s">
        <v>345</v>
      </c>
    </row>
    <row r="40" spans="1:79" hidden="1" x14ac:dyDescent="0.3">
      <c r="A40" s="23">
        <v>1</v>
      </c>
      <c r="B40" s="23" t="s">
        <v>592</v>
      </c>
      <c r="C40" s="23" t="s">
        <v>184</v>
      </c>
      <c r="D40" t="s">
        <v>156</v>
      </c>
      <c r="E40" s="23" t="s">
        <v>528</v>
      </c>
      <c r="F40" s="23" t="s">
        <v>244</v>
      </c>
      <c r="G40" s="23">
        <v>3</v>
      </c>
      <c r="H40" s="23" t="s">
        <v>31</v>
      </c>
      <c r="I40" s="24">
        <v>72241.713099999994</v>
      </c>
      <c r="J40" s="24">
        <v>126422.9979</v>
      </c>
      <c r="K40" s="24">
        <v>98314.993799999997</v>
      </c>
      <c r="L40" s="24">
        <v>172051.23910000001</v>
      </c>
      <c r="M40" s="24">
        <v>124293.74860000001</v>
      </c>
      <c r="N40" s="24">
        <v>217514.06</v>
      </c>
      <c r="O40" s="24">
        <v>163587.0301</v>
      </c>
      <c r="P40" s="24">
        <v>286277.3027</v>
      </c>
      <c r="Q40" s="24">
        <v>202479.44260000001</v>
      </c>
      <c r="R40" s="24">
        <v>354339.0245</v>
      </c>
      <c r="S40" s="24">
        <v>227962.3076</v>
      </c>
      <c r="T40" s="24">
        <v>398934.03820000001</v>
      </c>
      <c r="U40" s="24">
        <v>253088.84460000001</v>
      </c>
      <c r="V40" s="24">
        <v>442905.478</v>
      </c>
      <c r="BR40" s="14"/>
      <c r="BS40" s="14" t="s">
        <v>345</v>
      </c>
      <c r="BT40" s="14" t="s">
        <v>345</v>
      </c>
      <c r="BU40" s="14" t="s">
        <v>345</v>
      </c>
      <c r="BV40" s="14" t="s">
        <v>345</v>
      </c>
      <c r="BW40" s="14" t="s">
        <v>345</v>
      </c>
      <c r="BX40" s="14" t="s">
        <v>345</v>
      </c>
      <c r="BY40" s="14" t="s">
        <v>345</v>
      </c>
      <c r="BZ40" s="14" t="s">
        <v>345</v>
      </c>
      <c r="CA40" s="14" t="s">
        <v>345</v>
      </c>
    </row>
    <row r="41" spans="1:79" hidden="1" x14ac:dyDescent="0.3">
      <c r="A41" s="23">
        <v>1</v>
      </c>
      <c r="B41" s="23" t="s">
        <v>592</v>
      </c>
      <c r="C41" s="23" t="s">
        <v>184</v>
      </c>
      <c r="D41" t="s">
        <v>156</v>
      </c>
      <c r="E41" s="23" t="s">
        <v>528</v>
      </c>
      <c r="F41" s="23" t="s">
        <v>244</v>
      </c>
      <c r="G41" s="23">
        <v>4</v>
      </c>
      <c r="H41" s="23" t="s">
        <v>29</v>
      </c>
      <c r="I41" s="24">
        <v>80808.574900000007</v>
      </c>
      <c r="J41" s="24">
        <v>129293.7218</v>
      </c>
      <c r="K41" s="24">
        <v>113132.0049</v>
      </c>
      <c r="L41" s="24">
        <v>181011.21049999999</v>
      </c>
      <c r="M41" s="24">
        <v>145455.43479999999</v>
      </c>
      <c r="N41" s="24">
        <v>232728.69930000001</v>
      </c>
      <c r="O41" s="24">
        <v>193940.57980000001</v>
      </c>
      <c r="P41" s="24">
        <v>310304.93239999999</v>
      </c>
      <c r="Q41" s="24">
        <v>242425.72469999999</v>
      </c>
      <c r="R41" s="24">
        <v>387881.1654</v>
      </c>
      <c r="S41" s="24">
        <v>274749.15470000001</v>
      </c>
      <c r="T41" s="24">
        <v>439598.65409999999</v>
      </c>
      <c r="U41" s="24">
        <v>307072.58470000001</v>
      </c>
      <c r="V41" s="24">
        <v>491316.14279999997</v>
      </c>
      <c r="BR41" s="14"/>
      <c r="BS41" s="14" t="s">
        <v>345</v>
      </c>
      <c r="BT41" s="14" t="s">
        <v>345</v>
      </c>
      <c r="BU41" s="14" t="s">
        <v>345</v>
      </c>
      <c r="BV41" s="14" t="s">
        <v>345</v>
      </c>
      <c r="BW41" s="14" t="s">
        <v>345</v>
      </c>
      <c r="BX41" s="14" t="s">
        <v>345</v>
      </c>
      <c r="BY41" s="14" t="s">
        <v>345</v>
      </c>
      <c r="BZ41" s="14" t="s">
        <v>345</v>
      </c>
      <c r="CA41" s="14" t="s">
        <v>345</v>
      </c>
    </row>
    <row r="42" spans="1:79" hidden="1" x14ac:dyDescent="0.3">
      <c r="A42" s="23">
        <v>1</v>
      </c>
      <c r="B42" s="23" t="s">
        <v>592</v>
      </c>
      <c r="C42" s="23" t="s">
        <v>184</v>
      </c>
      <c r="D42" t="s">
        <v>156</v>
      </c>
      <c r="E42" s="23" t="s">
        <v>528</v>
      </c>
      <c r="F42" s="23" t="s">
        <v>285</v>
      </c>
      <c r="G42" s="23">
        <v>1</v>
      </c>
      <c r="H42" s="23" t="s">
        <v>14</v>
      </c>
      <c r="I42" s="24">
        <v>97258.127900000007</v>
      </c>
      <c r="J42" s="24">
        <v>170201.72399999999</v>
      </c>
      <c r="K42" s="24">
        <v>125967.98820000001</v>
      </c>
      <c r="L42" s="24">
        <v>220443.97940000001</v>
      </c>
      <c r="M42" s="24">
        <v>150809.07949999999</v>
      </c>
      <c r="N42" s="24">
        <v>263915.88909999997</v>
      </c>
      <c r="O42" s="24">
        <v>179945.57269999999</v>
      </c>
      <c r="P42" s="24">
        <v>314904.75229999999</v>
      </c>
      <c r="Q42" s="24">
        <v>212163.141</v>
      </c>
      <c r="R42" s="24">
        <v>371285.49660000001</v>
      </c>
      <c r="S42" s="24">
        <v>232649.77530000001</v>
      </c>
      <c r="T42" s="24">
        <v>407137.1067</v>
      </c>
      <c r="U42" s="24">
        <v>251944.22560000001</v>
      </c>
      <c r="V42" s="24">
        <v>440902.3947</v>
      </c>
      <c r="BR42" s="14"/>
      <c r="BS42" s="14" t="s">
        <v>345</v>
      </c>
      <c r="BT42" s="14" t="s">
        <v>345</v>
      </c>
      <c r="BU42" s="14" t="s">
        <v>345</v>
      </c>
      <c r="BV42" s="14" t="s">
        <v>345</v>
      </c>
      <c r="BW42" s="14" t="s">
        <v>345</v>
      </c>
      <c r="BX42" s="14" t="s">
        <v>345</v>
      </c>
      <c r="BY42" s="14" t="s">
        <v>345</v>
      </c>
      <c r="BZ42" s="14" t="s">
        <v>345</v>
      </c>
      <c r="CA42" s="14" t="s">
        <v>345</v>
      </c>
    </row>
    <row r="43" spans="1:79" hidden="1" x14ac:dyDescent="0.3">
      <c r="A43" s="23">
        <v>1</v>
      </c>
      <c r="B43" s="23" t="s">
        <v>592</v>
      </c>
      <c r="C43" s="23" t="s">
        <v>184</v>
      </c>
      <c r="D43" t="s">
        <v>156</v>
      </c>
      <c r="E43" s="23" t="s">
        <v>528</v>
      </c>
      <c r="F43" s="23" t="s">
        <v>285</v>
      </c>
      <c r="G43" s="23">
        <v>2</v>
      </c>
      <c r="H43" s="23" t="s">
        <v>30</v>
      </c>
      <c r="I43" s="24">
        <v>83011.623300000007</v>
      </c>
      <c r="J43" s="24">
        <v>145270.34080000001</v>
      </c>
      <c r="K43" s="24">
        <v>108597.95419999999</v>
      </c>
      <c r="L43" s="24">
        <v>190046.4198</v>
      </c>
      <c r="M43" s="24">
        <v>131786.986</v>
      </c>
      <c r="N43" s="24">
        <v>230627.2254</v>
      </c>
      <c r="O43" s="24">
        <v>161207.48319999999</v>
      </c>
      <c r="P43" s="24">
        <v>282113.0956</v>
      </c>
      <c r="Q43" s="24">
        <v>191229.4227</v>
      </c>
      <c r="R43" s="24">
        <v>334651.48979999998</v>
      </c>
      <c r="S43" s="24">
        <v>210691.6876</v>
      </c>
      <c r="T43" s="24">
        <v>368710.45329999999</v>
      </c>
      <c r="U43" s="24">
        <v>228795.84220000001</v>
      </c>
      <c r="V43" s="24">
        <v>400392.72379999998</v>
      </c>
      <c r="BR43" s="14"/>
      <c r="BS43" s="14" t="s">
        <v>345</v>
      </c>
      <c r="BT43" s="14" t="s">
        <v>345</v>
      </c>
      <c r="BU43" s="14" t="s">
        <v>345</v>
      </c>
      <c r="BV43" s="14" t="s">
        <v>345</v>
      </c>
      <c r="BW43" s="14" t="s">
        <v>345</v>
      </c>
      <c r="BX43" s="14" t="s">
        <v>345</v>
      </c>
      <c r="BY43" s="14" t="s">
        <v>345</v>
      </c>
      <c r="BZ43" s="14" t="s">
        <v>345</v>
      </c>
      <c r="CA43" s="14" t="s">
        <v>345</v>
      </c>
    </row>
    <row r="44" spans="1:79" hidden="1" x14ac:dyDescent="0.3">
      <c r="A44" s="23">
        <v>1</v>
      </c>
      <c r="B44" s="23" t="s">
        <v>592</v>
      </c>
      <c r="C44" s="23" t="s">
        <v>184</v>
      </c>
      <c r="D44" t="s">
        <v>156</v>
      </c>
      <c r="E44" s="23" t="s">
        <v>528</v>
      </c>
      <c r="F44" s="23" t="s">
        <v>285</v>
      </c>
      <c r="G44" s="23">
        <v>3</v>
      </c>
      <c r="H44" s="23" t="s">
        <v>31</v>
      </c>
      <c r="I44" s="24">
        <v>73794.564199999993</v>
      </c>
      <c r="J44" s="24">
        <v>129140.4874</v>
      </c>
      <c r="K44" s="24">
        <v>100377.1675</v>
      </c>
      <c r="L44" s="24">
        <v>175660.04319999999</v>
      </c>
      <c r="M44" s="24">
        <v>126861.5013</v>
      </c>
      <c r="N44" s="24">
        <v>222007.62719999999</v>
      </c>
      <c r="O44" s="24">
        <v>166926.02840000001</v>
      </c>
      <c r="P44" s="24">
        <v>292120.54969999997</v>
      </c>
      <c r="Q44" s="24">
        <v>206573.8106</v>
      </c>
      <c r="R44" s="24">
        <v>361504.16850000003</v>
      </c>
      <c r="S44" s="24">
        <v>232542.61540000001</v>
      </c>
      <c r="T44" s="24">
        <v>406949.57689999999</v>
      </c>
      <c r="U44" s="24">
        <v>258140.98009999999</v>
      </c>
      <c r="V44" s="24">
        <v>451746.71529999998</v>
      </c>
      <c r="BR44" s="14"/>
      <c r="BS44" s="14" t="s">
        <v>345</v>
      </c>
      <c r="BT44" s="14" t="s">
        <v>345</v>
      </c>
      <c r="BU44" s="14" t="s">
        <v>345</v>
      </c>
      <c r="BV44" s="14" t="s">
        <v>345</v>
      </c>
      <c r="BW44" s="14" t="s">
        <v>345</v>
      </c>
      <c r="BX44" s="14" t="s">
        <v>345</v>
      </c>
      <c r="BY44" s="14" t="s">
        <v>345</v>
      </c>
      <c r="BZ44" s="14" t="s">
        <v>345</v>
      </c>
      <c r="CA44" s="14" t="s">
        <v>345</v>
      </c>
    </row>
    <row r="45" spans="1:79" hidden="1" x14ac:dyDescent="0.3">
      <c r="A45" s="23">
        <v>1</v>
      </c>
      <c r="B45" s="23" t="s">
        <v>592</v>
      </c>
      <c r="C45" s="23" t="s">
        <v>184</v>
      </c>
      <c r="D45" t="s">
        <v>156</v>
      </c>
      <c r="E45" s="23" t="s">
        <v>528</v>
      </c>
      <c r="F45" s="23" t="s">
        <v>285</v>
      </c>
      <c r="G45" s="23">
        <v>4</v>
      </c>
      <c r="H45" s="23" t="s">
        <v>29</v>
      </c>
      <c r="I45" s="24">
        <v>82873.504400000005</v>
      </c>
      <c r="J45" s="24">
        <v>132597.609</v>
      </c>
      <c r="K45" s="24">
        <v>116022.90609999999</v>
      </c>
      <c r="L45" s="24">
        <v>185636.6526</v>
      </c>
      <c r="M45" s="24">
        <v>149172.30790000001</v>
      </c>
      <c r="N45" s="24">
        <v>238675.69620000001</v>
      </c>
      <c r="O45" s="24">
        <v>198896.4105</v>
      </c>
      <c r="P45" s="24">
        <v>318234.26160000003</v>
      </c>
      <c r="Q45" s="24">
        <v>248620.51319999999</v>
      </c>
      <c r="R45" s="24">
        <v>397792.82699999999</v>
      </c>
      <c r="S45" s="24">
        <v>281769.91489999997</v>
      </c>
      <c r="T45" s="24">
        <v>450831.87050000002</v>
      </c>
      <c r="U45" s="24">
        <v>314919.31660000002</v>
      </c>
      <c r="V45" s="24">
        <v>503870.9142</v>
      </c>
      <c r="BR45" s="14" t="s">
        <v>345</v>
      </c>
      <c r="BS45" s="14" t="s">
        <v>345</v>
      </c>
      <c r="BT45" s="14" t="s">
        <v>345</v>
      </c>
      <c r="BU45" s="14" t="s">
        <v>345</v>
      </c>
      <c r="BV45" s="14" t="s">
        <v>345</v>
      </c>
      <c r="BW45" s="14" t="s">
        <v>345</v>
      </c>
      <c r="BX45" s="14" t="s">
        <v>345</v>
      </c>
      <c r="BY45" s="14" t="s">
        <v>345</v>
      </c>
      <c r="BZ45" s="14"/>
      <c r="CA45" s="14" t="s">
        <v>345</v>
      </c>
    </row>
    <row r="46" spans="1:79" hidden="1" x14ac:dyDescent="0.3">
      <c r="A46" s="23">
        <v>1</v>
      </c>
      <c r="B46" s="23" t="s">
        <v>592</v>
      </c>
      <c r="C46" s="23" t="s">
        <v>184</v>
      </c>
      <c r="D46" t="s">
        <v>156</v>
      </c>
      <c r="E46" s="23" t="s">
        <v>528</v>
      </c>
      <c r="F46" s="23" t="s">
        <v>326</v>
      </c>
      <c r="G46" s="23">
        <v>1</v>
      </c>
      <c r="H46" s="23" t="s">
        <v>14</v>
      </c>
      <c r="I46" s="24">
        <v>96294.151800000007</v>
      </c>
      <c r="J46" s="24">
        <v>168514.76569999999</v>
      </c>
      <c r="K46" s="24">
        <v>124691.4806</v>
      </c>
      <c r="L46" s="24">
        <v>218210.09099999999</v>
      </c>
      <c r="M46" s="24">
        <v>149261.78829999999</v>
      </c>
      <c r="N46" s="24">
        <v>261208.12959999999</v>
      </c>
      <c r="O46" s="24">
        <v>178070.4425</v>
      </c>
      <c r="P46" s="24">
        <v>311623.27439999999</v>
      </c>
      <c r="Q46" s="24">
        <v>209925.0681</v>
      </c>
      <c r="R46" s="24">
        <v>367368.86900000001</v>
      </c>
      <c r="S46" s="24">
        <v>230181.09880000001</v>
      </c>
      <c r="T46" s="24">
        <v>402816.9228</v>
      </c>
      <c r="U46" s="24">
        <v>249247.49350000001</v>
      </c>
      <c r="V46" s="24">
        <v>436183.11359999998</v>
      </c>
      <c r="BR46" s="14" t="s">
        <v>345</v>
      </c>
      <c r="BS46" s="14" t="s">
        <v>345</v>
      </c>
      <c r="BT46" s="14" t="s">
        <v>345</v>
      </c>
      <c r="BU46" s="14" t="s">
        <v>345</v>
      </c>
      <c r="BV46" s="14" t="s">
        <v>345</v>
      </c>
      <c r="BW46" s="14" t="s">
        <v>345</v>
      </c>
      <c r="BX46" s="14" t="s">
        <v>345</v>
      </c>
      <c r="BY46" s="14" t="s">
        <v>345</v>
      </c>
      <c r="BZ46" s="14"/>
      <c r="CA46" s="14" t="s">
        <v>345</v>
      </c>
    </row>
    <row r="47" spans="1:79" hidden="1" x14ac:dyDescent="0.3">
      <c r="A47" s="23">
        <v>1</v>
      </c>
      <c r="B47" s="23" t="s">
        <v>592</v>
      </c>
      <c r="C47" s="23" t="s">
        <v>184</v>
      </c>
      <c r="D47" t="s">
        <v>156</v>
      </c>
      <c r="E47" s="23" t="s">
        <v>528</v>
      </c>
      <c r="F47" s="23" t="s">
        <v>326</v>
      </c>
      <c r="G47" s="23">
        <v>2</v>
      </c>
      <c r="H47" s="23" t="s">
        <v>30</v>
      </c>
      <c r="I47" s="24">
        <v>82319.009000000005</v>
      </c>
      <c r="J47" s="24">
        <v>144058.26569999999</v>
      </c>
      <c r="K47" s="24">
        <v>107652.30409999999</v>
      </c>
      <c r="L47" s="24">
        <v>188391.53210000001</v>
      </c>
      <c r="M47" s="24">
        <v>130602.02009999999</v>
      </c>
      <c r="N47" s="24">
        <v>228553.53520000001</v>
      </c>
      <c r="O47" s="24">
        <v>159689.26869999999</v>
      </c>
      <c r="P47" s="24">
        <v>279456.22009999998</v>
      </c>
      <c r="Q47" s="24">
        <v>189390.08689999999</v>
      </c>
      <c r="R47" s="24">
        <v>331432.65210000001</v>
      </c>
      <c r="S47" s="24">
        <v>208641.26</v>
      </c>
      <c r="T47" s="24">
        <v>365122.20500000002</v>
      </c>
      <c r="U47" s="24">
        <v>226540.0313</v>
      </c>
      <c r="V47" s="24">
        <v>396445.05479999998</v>
      </c>
      <c r="BR47" s="14" t="s">
        <v>345</v>
      </c>
      <c r="BS47" s="14" t="s">
        <v>345</v>
      </c>
      <c r="BT47" s="14" t="s">
        <v>345</v>
      </c>
      <c r="BU47" s="14" t="s">
        <v>345</v>
      </c>
      <c r="BV47" s="14" t="s">
        <v>345</v>
      </c>
      <c r="BW47" s="14" t="s">
        <v>345</v>
      </c>
      <c r="BX47" s="14" t="s">
        <v>345</v>
      </c>
      <c r="BY47" s="14" t="s">
        <v>345</v>
      </c>
      <c r="BZ47" s="14"/>
      <c r="CA47" s="14" t="s">
        <v>345</v>
      </c>
    </row>
    <row r="48" spans="1:79" hidden="1" x14ac:dyDescent="0.3">
      <c r="A48" s="23">
        <v>1</v>
      </c>
      <c r="B48" s="23" t="s">
        <v>592</v>
      </c>
      <c r="C48" s="23" t="s">
        <v>184</v>
      </c>
      <c r="D48" t="s">
        <v>156</v>
      </c>
      <c r="E48" s="23" t="s">
        <v>528</v>
      </c>
      <c r="F48" s="23" t="s">
        <v>326</v>
      </c>
      <c r="G48" s="23">
        <v>3</v>
      </c>
      <c r="H48" s="23" t="s">
        <v>31</v>
      </c>
      <c r="I48" s="24">
        <v>73269.333799999993</v>
      </c>
      <c r="J48" s="24">
        <v>128221.33409999999</v>
      </c>
      <c r="K48" s="24">
        <v>99697.753800000006</v>
      </c>
      <c r="L48" s="24">
        <v>174471.06899999999</v>
      </c>
      <c r="M48" s="24">
        <v>126029.7761</v>
      </c>
      <c r="N48" s="24">
        <v>220552.10810000001</v>
      </c>
      <c r="O48" s="24">
        <v>165859.39739999999</v>
      </c>
      <c r="P48" s="24">
        <v>290253.94540000003</v>
      </c>
      <c r="Q48" s="24">
        <v>205280.21179999999</v>
      </c>
      <c r="R48" s="24">
        <v>359240.37060000002</v>
      </c>
      <c r="S48" s="24">
        <v>231106.52470000001</v>
      </c>
      <c r="T48" s="24">
        <v>404436.41820000001</v>
      </c>
      <c r="U48" s="24">
        <v>256569.45370000001</v>
      </c>
      <c r="V48" s="24">
        <v>448996.54379999998</v>
      </c>
      <c r="BR48" s="14" t="s">
        <v>345</v>
      </c>
      <c r="BS48" s="14" t="s">
        <v>345</v>
      </c>
      <c r="BT48" s="14" t="s">
        <v>345</v>
      </c>
      <c r="BU48" s="14" t="s">
        <v>345</v>
      </c>
      <c r="BV48" s="14" t="s">
        <v>345</v>
      </c>
      <c r="BW48" s="14" t="s">
        <v>345</v>
      </c>
      <c r="BX48" s="14" t="s">
        <v>345</v>
      </c>
      <c r="BY48" s="14" t="s">
        <v>345</v>
      </c>
      <c r="BZ48" s="14"/>
      <c r="CA48" s="14" t="s">
        <v>345</v>
      </c>
    </row>
    <row r="49" spans="1:79" hidden="1" x14ac:dyDescent="0.3">
      <c r="A49" s="23">
        <v>1</v>
      </c>
      <c r="B49" s="23" t="s">
        <v>592</v>
      </c>
      <c r="C49" s="23" t="s">
        <v>184</v>
      </c>
      <c r="D49" t="s">
        <v>156</v>
      </c>
      <c r="E49" s="23" t="s">
        <v>528</v>
      </c>
      <c r="F49" s="23" t="s">
        <v>326</v>
      </c>
      <c r="G49" s="23">
        <v>4</v>
      </c>
      <c r="H49" s="23" t="s">
        <v>29</v>
      </c>
      <c r="I49" s="24">
        <v>82059.055099999998</v>
      </c>
      <c r="J49" s="24">
        <v>131294.4901</v>
      </c>
      <c r="K49" s="24">
        <v>114882.6771</v>
      </c>
      <c r="L49" s="24">
        <v>183812.2861</v>
      </c>
      <c r="M49" s="24">
        <v>147706.29920000001</v>
      </c>
      <c r="N49" s="24">
        <v>236330.0822</v>
      </c>
      <c r="O49" s="24">
        <v>196941.73209999999</v>
      </c>
      <c r="P49" s="24">
        <v>315106.77620000002</v>
      </c>
      <c r="Q49" s="24">
        <v>246177.16519999999</v>
      </c>
      <c r="R49" s="24">
        <v>393883.47019999998</v>
      </c>
      <c r="S49" s="24">
        <v>279000.78720000002</v>
      </c>
      <c r="T49" s="24">
        <v>446401.26620000001</v>
      </c>
      <c r="U49" s="24">
        <v>311824.4093</v>
      </c>
      <c r="V49" s="24">
        <v>498919.06229999999</v>
      </c>
      <c r="BR49" s="14" t="s">
        <v>345</v>
      </c>
      <c r="BS49" s="14" t="s">
        <v>345</v>
      </c>
      <c r="BT49" s="14" t="s">
        <v>345</v>
      </c>
      <c r="BU49" s="14" t="s">
        <v>345</v>
      </c>
      <c r="BV49" s="14" t="s">
        <v>345</v>
      </c>
      <c r="BW49" s="14" t="s">
        <v>345</v>
      </c>
      <c r="BX49" s="14" t="s">
        <v>345</v>
      </c>
      <c r="BY49" s="14" t="s">
        <v>345</v>
      </c>
      <c r="BZ49" s="14"/>
      <c r="CA49" s="14" t="s">
        <v>345</v>
      </c>
    </row>
    <row r="50" spans="1:79" hidden="1" x14ac:dyDescent="0.3">
      <c r="A50" s="23">
        <v>1</v>
      </c>
      <c r="B50" s="23" t="s">
        <v>592</v>
      </c>
      <c r="C50" s="23" t="s">
        <v>184</v>
      </c>
      <c r="D50" t="s">
        <v>156</v>
      </c>
      <c r="E50" s="23" t="s">
        <v>528</v>
      </c>
      <c r="F50" s="23" t="s">
        <v>365</v>
      </c>
      <c r="G50" s="23">
        <v>1</v>
      </c>
      <c r="H50" s="23" t="s">
        <v>14</v>
      </c>
      <c r="I50" s="24">
        <v>92870.093599999993</v>
      </c>
      <c r="J50" s="24">
        <v>162522.6637</v>
      </c>
      <c r="K50" s="24">
        <v>120218.65949999999</v>
      </c>
      <c r="L50" s="24">
        <v>210382.65410000001</v>
      </c>
      <c r="M50" s="24">
        <v>143881.03090000001</v>
      </c>
      <c r="N50" s="24">
        <v>251791.804</v>
      </c>
      <c r="O50" s="24">
        <v>171610.8493</v>
      </c>
      <c r="P50" s="24">
        <v>300318.98629999999</v>
      </c>
      <c r="Q50" s="24">
        <v>202271.96410000001</v>
      </c>
      <c r="R50" s="24">
        <v>353975.93719999999</v>
      </c>
      <c r="S50" s="24">
        <v>221769.31299999999</v>
      </c>
      <c r="T50" s="24">
        <v>388096.2978</v>
      </c>
      <c r="U50" s="24">
        <v>240106.40489999999</v>
      </c>
      <c r="V50" s="24">
        <v>420186.20860000001</v>
      </c>
      <c r="BR50" s="14" t="s">
        <v>345</v>
      </c>
      <c r="BS50" s="14" t="s">
        <v>345</v>
      </c>
      <c r="BT50" s="14" t="s">
        <v>345</v>
      </c>
      <c r="BU50" s="14" t="s">
        <v>345</v>
      </c>
      <c r="BV50" s="14" t="s">
        <v>345</v>
      </c>
      <c r="BW50" s="14" t="s">
        <v>345</v>
      </c>
      <c r="BX50" s="14" t="s">
        <v>345</v>
      </c>
      <c r="BY50" s="14" t="s">
        <v>345</v>
      </c>
      <c r="BZ50" s="14"/>
      <c r="CA50" s="14" t="s">
        <v>345</v>
      </c>
    </row>
    <row r="51" spans="1:79" hidden="1" x14ac:dyDescent="0.3">
      <c r="A51" s="23">
        <v>1</v>
      </c>
      <c r="B51" s="23" t="s">
        <v>592</v>
      </c>
      <c r="C51" s="23" t="s">
        <v>184</v>
      </c>
      <c r="D51" t="s">
        <v>156</v>
      </c>
      <c r="E51" s="23" t="s">
        <v>528</v>
      </c>
      <c r="F51" s="23" t="s">
        <v>365</v>
      </c>
      <c r="G51" s="23">
        <v>2</v>
      </c>
      <c r="H51" s="23" t="s">
        <v>30</v>
      </c>
      <c r="I51" s="24">
        <v>79573.354999999996</v>
      </c>
      <c r="J51" s="24">
        <v>139253.3713</v>
      </c>
      <c r="K51" s="24">
        <v>104006.62669999999</v>
      </c>
      <c r="L51" s="24">
        <v>182011.59659999999</v>
      </c>
      <c r="M51" s="24">
        <v>126127.07580000001</v>
      </c>
      <c r="N51" s="24">
        <v>220722.38260000001</v>
      </c>
      <c r="O51" s="24">
        <v>154121.96460000001</v>
      </c>
      <c r="P51" s="24">
        <v>269713.43800000002</v>
      </c>
      <c r="Q51" s="24">
        <v>182733.82579999999</v>
      </c>
      <c r="R51" s="24">
        <v>319784.19520000002</v>
      </c>
      <c r="S51" s="24">
        <v>201275.09650000001</v>
      </c>
      <c r="T51" s="24">
        <v>352231.41889999999</v>
      </c>
      <c r="U51" s="24">
        <v>218501.24559999999</v>
      </c>
      <c r="V51" s="24">
        <v>382377.18</v>
      </c>
      <c r="BR51" s="14" t="s">
        <v>345</v>
      </c>
      <c r="BS51" s="14" t="s">
        <v>345</v>
      </c>
      <c r="BT51" s="14" t="s">
        <v>345</v>
      </c>
      <c r="BU51" s="14" t="s">
        <v>345</v>
      </c>
      <c r="BV51" s="14" t="s">
        <v>345</v>
      </c>
      <c r="BW51" s="14" t="s">
        <v>345</v>
      </c>
      <c r="BX51" s="14" t="s">
        <v>345</v>
      </c>
      <c r="BY51" s="14" t="s">
        <v>345</v>
      </c>
      <c r="BZ51" s="14"/>
      <c r="CA51" s="14" t="s">
        <v>345</v>
      </c>
    </row>
    <row r="52" spans="1:79" hidden="1" x14ac:dyDescent="0.3">
      <c r="A52" s="23">
        <v>1</v>
      </c>
      <c r="B52" s="23" t="s">
        <v>592</v>
      </c>
      <c r="C52" s="23" t="s">
        <v>184</v>
      </c>
      <c r="D52" t="s">
        <v>156</v>
      </c>
      <c r="E52" s="23" t="s">
        <v>528</v>
      </c>
      <c r="F52" s="23" t="s">
        <v>365</v>
      </c>
      <c r="G52" s="23">
        <v>3</v>
      </c>
      <c r="H52" s="23" t="s">
        <v>31</v>
      </c>
      <c r="I52" s="24">
        <v>70951.474199999997</v>
      </c>
      <c r="J52" s="24">
        <v>124165.07980000001</v>
      </c>
      <c r="K52" s="24">
        <v>96592.522800000006</v>
      </c>
      <c r="L52" s="24">
        <v>169036.9148</v>
      </c>
      <c r="M52" s="24">
        <v>122141.85309999999</v>
      </c>
      <c r="N52" s="24">
        <v>213748.24299999999</v>
      </c>
      <c r="O52" s="24">
        <v>160781.34</v>
      </c>
      <c r="P52" s="24">
        <v>281367.34509999998</v>
      </c>
      <c r="Q52" s="24">
        <v>199031.86499999999</v>
      </c>
      <c r="R52" s="24">
        <v>348305.76370000001</v>
      </c>
      <c r="S52" s="24">
        <v>224100.035</v>
      </c>
      <c r="T52" s="24">
        <v>392175.0612</v>
      </c>
      <c r="U52" s="24">
        <v>248822.46090000001</v>
      </c>
      <c r="V52" s="24">
        <v>435439.30650000001</v>
      </c>
      <c r="BR52" s="14" t="s">
        <v>345</v>
      </c>
      <c r="BS52" s="14" t="s">
        <v>345</v>
      </c>
      <c r="BT52" s="14" t="s">
        <v>345</v>
      </c>
      <c r="BU52" s="14" t="s">
        <v>345</v>
      </c>
      <c r="BV52" s="14" t="s">
        <v>345</v>
      </c>
      <c r="BW52" s="14" t="s">
        <v>345</v>
      </c>
      <c r="BX52" s="14" t="s">
        <v>345</v>
      </c>
      <c r="BY52" s="14" t="s">
        <v>345</v>
      </c>
      <c r="BZ52" s="14"/>
      <c r="CA52" s="14" t="s">
        <v>345</v>
      </c>
    </row>
    <row r="53" spans="1:79" hidden="1" x14ac:dyDescent="0.3">
      <c r="A53" s="23">
        <v>1</v>
      </c>
      <c r="B53" s="23" t="s">
        <v>592</v>
      </c>
      <c r="C53" s="23" t="s">
        <v>184</v>
      </c>
      <c r="D53" t="s">
        <v>156</v>
      </c>
      <c r="E53" s="23" t="s">
        <v>528</v>
      </c>
      <c r="F53" s="23" t="s">
        <v>365</v>
      </c>
      <c r="G53" s="23">
        <v>4</v>
      </c>
      <c r="H53" s="23" t="s">
        <v>29</v>
      </c>
      <c r="I53" s="24">
        <v>79150.867499999993</v>
      </c>
      <c r="J53" s="24">
        <v>126641.38989999999</v>
      </c>
      <c r="K53" s="24">
        <v>110811.21460000001</v>
      </c>
      <c r="L53" s="24">
        <v>177297.94579999999</v>
      </c>
      <c r="M53" s="24">
        <v>142471.56150000001</v>
      </c>
      <c r="N53" s="24">
        <v>227954.5019</v>
      </c>
      <c r="O53" s="24">
        <v>189962.08199999999</v>
      </c>
      <c r="P53" s="24">
        <v>303939.3358</v>
      </c>
      <c r="Q53" s="24">
        <v>237452.60260000001</v>
      </c>
      <c r="R53" s="24">
        <v>379924.16970000003</v>
      </c>
      <c r="S53" s="24">
        <v>269112.94949999999</v>
      </c>
      <c r="T53" s="24">
        <v>430580.72560000001</v>
      </c>
      <c r="U53" s="24">
        <v>300773.2966</v>
      </c>
      <c r="V53" s="24">
        <v>481237.28159999999</v>
      </c>
      <c r="BR53" s="14" t="s">
        <v>345</v>
      </c>
      <c r="BS53" s="14" t="s">
        <v>345</v>
      </c>
      <c r="BT53" s="14" t="s">
        <v>345</v>
      </c>
      <c r="BU53" s="14" t="s">
        <v>345</v>
      </c>
      <c r="BV53" s="14" t="s">
        <v>345</v>
      </c>
      <c r="BW53" s="14" t="s">
        <v>345</v>
      </c>
      <c r="BX53" s="14" t="s">
        <v>345</v>
      </c>
      <c r="BY53" s="14" t="s">
        <v>345</v>
      </c>
      <c r="BZ53" s="14"/>
      <c r="CA53" s="14" t="s">
        <v>345</v>
      </c>
    </row>
    <row r="54" spans="1:79" hidden="1" x14ac:dyDescent="0.3">
      <c r="A54" s="23">
        <v>1</v>
      </c>
      <c r="B54" s="23" t="s">
        <v>592</v>
      </c>
      <c r="C54" s="23" t="s">
        <v>184</v>
      </c>
      <c r="D54" t="s">
        <v>93</v>
      </c>
      <c r="E54" s="23" t="s">
        <v>529</v>
      </c>
      <c r="F54" s="23" t="s">
        <v>92</v>
      </c>
      <c r="G54" s="23">
        <v>1</v>
      </c>
      <c r="H54" s="23" t="s">
        <v>14</v>
      </c>
      <c r="I54" s="24">
        <v>124444.3786</v>
      </c>
      <c r="J54" s="24">
        <v>217777.66260000001</v>
      </c>
      <c r="K54" s="24">
        <v>161140.03829999999</v>
      </c>
      <c r="L54" s="24">
        <v>281995.06709999999</v>
      </c>
      <c r="M54" s="24">
        <v>192890.29399999999</v>
      </c>
      <c r="N54" s="24">
        <v>337558.01459999999</v>
      </c>
      <c r="O54" s="24">
        <v>230116.24729999999</v>
      </c>
      <c r="P54" s="24">
        <v>402703.4327</v>
      </c>
      <c r="Q54" s="24">
        <v>271278.092</v>
      </c>
      <c r="R54" s="24">
        <v>474736.66100000002</v>
      </c>
      <c r="S54" s="24">
        <v>297452.5098</v>
      </c>
      <c r="T54" s="24">
        <v>520541.8922</v>
      </c>
      <c r="U54" s="24">
        <v>322088.44990000001</v>
      </c>
      <c r="V54" s="24">
        <v>563654.78740000003</v>
      </c>
      <c r="BR54" s="14" t="s">
        <v>345</v>
      </c>
      <c r="BS54" s="14" t="s">
        <v>345</v>
      </c>
      <c r="BT54" s="14" t="s">
        <v>345</v>
      </c>
      <c r="BU54" s="14" t="s">
        <v>345</v>
      </c>
      <c r="BV54" s="14" t="s">
        <v>345</v>
      </c>
      <c r="BW54" s="14" t="s">
        <v>345</v>
      </c>
      <c r="BX54" s="14" t="s">
        <v>345</v>
      </c>
      <c r="BY54" s="14" t="s">
        <v>345</v>
      </c>
      <c r="BZ54" s="14"/>
      <c r="CA54" s="14" t="s">
        <v>345</v>
      </c>
    </row>
    <row r="55" spans="1:79" hidden="1" x14ac:dyDescent="0.3">
      <c r="A55" s="23">
        <v>1</v>
      </c>
      <c r="B55" s="23" t="s">
        <v>592</v>
      </c>
      <c r="C55" s="23" t="s">
        <v>184</v>
      </c>
      <c r="D55" t="s">
        <v>93</v>
      </c>
      <c r="E55" s="23" t="s">
        <v>529</v>
      </c>
      <c r="F55" s="23" t="s">
        <v>92</v>
      </c>
      <c r="G55" s="23">
        <v>2</v>
      </c>
      <c r="H55" s="23" t="s">
        <v>30</v>
      </c>
      <c r="I55" s="24">
        <v>106398.80469999999</v>
      </c>
      <c r="J55" s="24">
        <v>186197.90820000001</v>
      </c>
      <c r="K55" s="24">
        <v>139137.99350000001</v>
      </c>
      <c r="L55" s="24">
        <v>243491.48860000001</v>
      </c>
      <c r="M55" s="24">
        <v>168795.64050000001</v>
      </c>
      <c r="N55" s="24">
        <v>295392.37070000003</v>
      </c>
      <c r="O55" s="24">
        <v>206381.33199999999</v>
      </c>
      <c r="P55" s="24">
        <v>361167.33110000001</v>
      </c>
      <c r="Q55" s="24">
        <v>244762.04689999999</v>
      </c>
      <c r="R55" s="24">
        <v>428333.5821</v>
      </c>
      <c r="S55" s="24">
        <v>269638.92989999999</v>
      </c>
      <c r="T55" s="24">
        <v>471868.1274</v>
      </c>
      <c r="U55" s="24">
        <v>292767.16200000001</v>
      </c>
      <c r="V55" s="24">
        <v>512342.53350000002</v>
      </c>
      <c r="BR55" s="14" t="s">
        <v>345</v>
      </c>
      <c r="BS55" s="14" t="s">
        <v>345</v>
      </c>
      <c r="BT55" s="14" t="s">
        <v>345</v>
      </c>
      <c r="BU55" s="14" t="s">
        <v>345</v>
      </c>
      <c r="BV55" s="14" t="s">
        <v>345</v>
      </c>
      <c r="BW55" s="14" t="s">
        <v>345</v>
      </c>
      <c r="BX55" s="14" t="s">
        <v>345</v>
      </c>
      <c r="BY55" s="14" t="s">
        <v>345</v>
      </c>
      <c r="BZ55" s="14"/>
      <c r="CA55" s="14" t="s">
        <v>345</v>
      </c>
    </row>
    <row r="56" spans="1:79" hidden="1" x14ac:dyDescent="0.3">
      <c r="A56" s="23">
        <v>1</v>
      </c>
      <c r="B56" s="23" t="s">
        <v>592</v>
      </c>
      <c r="C56" s="23" t="s">
        <v>184</v>
      </c>
      <c r="D56" t="s">
        <v>93</v>
      </c>
      <c r="E56" s="23" t="s">
        <v>529</v>
      </c>
      <c r="F56" s="23" t="s">
        <v>92</v>
      </c>
      <c r="G56" s="23">
        <v>3</v>
      </c>
      <c r="H56" s="23" t="s">
        <v>31</v>
      </c>
      <c r="I56" s="24">
        <v>94712.349400000006</v>
      </c>
      <c r="J56" s="24">
        <v>165746.6115</v>
      </c>
      <c r="K56" s="24">
        <v>128879.34050000001</v>
      </c>
      <c r="L56" s="24">
        <v>225538.84589999999</v>
      </c>
      <c r="M56" s="24">
        <v>162921.85680000001</v>
      </c>
      <c r="N56" s="24">
        <v>285113.24949999998</v>
      </c>
      <c r="O56" s="24">
        <v>214413.79819999999</v>
      </c>
      <c r="P56" s="24">
        <v>375224.147</v>
      </c>
      <c r="Q56" s="24">
        <v>265377.8627</v>
      </c>
      <c r="R56" s="24">
        <v>464411.2598</v>
      </c>
      <c r="S56" s="24">
        <v>298767.37569999998</v>
      </c>
      <c r="T56" s="24">
        <v>522842.90740000003</v>
      </c>
      <c r="U56" s="24">
        <v>331687.66450000001</v>
      </c>
      <c r="V56" s="24">
        <v>580453.41299999994</v>
      </c>
      <c r="BR56" s="14" t="s">
        <v>345</v>
      </c>
      <c r="BS56" s="14"/>
      <c r="BT56" s="14" t="s">
        <v>345</v>
      </c>
      <c r="BU56" s="14" t="s">
        <v>345</v>
      </c>
      <c r="BV56" s="14" t="s">
        <v>345</v>
      </c>
      <c r="BW56" s="14" t="s">
        <v>345</v>
      </c>
      <c r="BX56" s="14" t="s">
        <v>345</v>
      </c>
      <c r="BY56" s="14" t="s">
        <v>345</v>
      </c>
      <c r="BZ56" s="14" t="s">
        <v>345</v>
      </c>
      <c r="CA56" s="14" t="s">
        <v>345</v>
      </c>
    </row>
    <row r="57" spans="1:79" hidden="1" x14ac:dyDescent="0.3">
      <c r="A57" s="23">
        <v>1</v>
      </c>
      <c r="B57" s="23" t="s">
        <v>592</v>
      </c>
      <c r="C57" s="23" t="s">
        <v>184</v>
      </c>
      <c r="D57" t="s">
        <v>93</v>
      </c>
      <c r="E57" s="23" t="s">
        <v>529</v>
      </c>
      <c r="F57" s="23" t="s">
        <v>92</v>
      </c>
      <c r="G57" s="23">
        <v>4</v>
      </c>
      <c r="H57" s="23" t="s">
        <v>29</v>
      </c>
      <c r="I57" s="24">
        <v>106048.6551</v>
      </c>
      <c r="J57" s="24">
        <v>169677.85079999999</v>
      </c>
      <c r="K57" s="24">
        <v>148468.11720000001</v>
      </c>
      <c r="L57" s="24">
        <v>237548.99100000001</v>
      </c>
      <c r="M57" s="24">
        <v>190887.57920000001</v>
      </c>
      <c r="N57" s="24">
        <v>305420.13130000001</v>
      </c>
      <c r="O57" s="24">
        <v>254516.77230000001</v>
      </c>
      <c r="P57" s="24">
        <v>407226.84169999999</v>
      </c>
      <c r="Q57" s="24">
        <v>318145.96529999998</v>
      </c>
      <c r="R57" s="24">
        <v>509033.55209999997</v>
      </c>
      <c r="S57" s="24">
        <v>360565.42739999999</v>
      </c>
      <c r="T57" s="24">
        <v>576904.69240000006</v>
      </c>
      <c r="U57" s="24">
        <v>402984.88949999999</v>
      </c>
      <c r="V57" s="24">
        <v>644775.83259999997</v>
      </c>
      <c r="BR57" s="14" t="s">
        <v>345</v>
      </c>
      <c r="BS57" s="14"/>
      <c r="BT57" s="14" t="s">
        <v>345</v>
      </c>
      <c r="BU57" s="14" t="s">
        <v>345</v>
      </c>
      <c r="BV57" s="14" t="s">
        <v>345</v>
      </c>
      <c r="BW57" s="14" t="s">
        <v>345</v>
      </c>
      <c r="BX57" s="14" t="s">
        <v>345</v>
      </c>
      <c r="BY57" s="14" t="s">
        <v>345</v>
      </c>
      <c r="BZ57" s="14" t="s">
        <v>345</v>
      </c>
      <c r="CA57" s="14" t="s">
        <v>345</v>
      </c>
    </row>
    <row r="58" spans="1:79" hidden="1" x14ac:dyDescent="0.3">
      <c r="A58" s="23">
        <v>1</v>
      </c>
      <c r="B58" s="23" t="s">
        <v>592</v>
      </c>
      <c r="C58" s="23" t="s">
        <v>184</v>
      </c>
      <c r="D58" t="s">
        <v>93</v>
      </c>
      <c r="E58" s="23" t="s">
        <v>529</v>
      </c>
      <c r="F58" s="23" t="s">
        <v>246</v>
      </c>
      <c r="G58" s="23">
        <v>1</v>
      </c>
      <c r="H58" s="23" t="s">
        <v>14</v>
      </c>
      <c r="I58" s="24">
        <v>115086.03810000001</v>
      </c>
      <c r="J58" s="24">
        <v>201400.5667</v>
      </c>
      <c r="K58" s="24">
        <v>148993.03820000001</v>
      </c>
      <c r="L58" s="24">
        <v>260737.8167</v>
      </c>
      <c r="M58" s="24">
        <v>178330.07430000001</v>
      </c>
      <c r="N58" s="24">
        <v>312077.6299</v>
      </c>
      <c r="O58" s="24">
        <v>212715.95989999999</v>
      </c>
      <c r="P58" s="24">
        <v>372252.93</v>
      </c>
      <c r="Q58" s="24">
        <v>250737.00330000001</v>
      </c>
      <c r="R58" s="24">
        <v>438789.75579999998</v>
      </c>
      <c r="S58" s="24">
        <v>274914.40950000001</v>
      </c>
      <c r="T58" s="24">
        <v>481100.21679999999</v>
      </c>
      <c r="U58" s="24">
        <v>297659.38829999999</v>
      </c>
      <c r="V58" s="24">
        <v>520903.92959999997</v>
      </c>
      <c r="BR58" s="14" t="s">
        <v>345</v>
      </c>
      <c r="BS58" s="14"/>
      <c r="BT58" s="14" t="s">
        <v>345</v>
      </c>
      <c r="BU58" s="14" t="s">
        <v>345</v>
      </c>
      <c r="BV58" s="14" t="s">
        <v>345</v>
      </c>
      <c r="BW58" s="14" t="s">
        <v>345</v>
      </c>
      <c r="BX58" s="14" t="s">
        <v>345</v>
      </c>
      <c r="BY58" s="14" t="s">
        <v>345</v>
      </c>
      <c r="BZ58" s="14" t="s">
        <v>345</v>
      </c>
      <c r="CA58" s="14" t="s">
        <v>345</v>
      </c>
    </row>
    <row r="59" spans="1:79" hidden="1" x14ac:dyDescent="0.3">
      <c r="A59" s="23">
        <v>1</v>
      </c>
      <c r="B59" s="23" t="s">
        <v>592</v>
      </c>
      <c r="C59" s="23" t="s">
        <v>184</v>
      </c>
      <c r="D59" t="s">
        <v>93</v>
      </c>
      <c r="E59" s="23" t="s">
        <v>529</v>
      </c>
      <c r="F59" s="23" t="s">
        <v>246</v>
      </c>
      <c r="G59" s="23">
        <v>2</v>
      </c>
      <c r="H59" s="23" t="s">
        <v>30</v>
      </c>
      <c r="I59" s="24">
        <v>98532.955400000006</v>
      </c>
      <c r="J59" s="24">
        <v>172432.67199999999</v>
      </c>
      <c r="K59" s="24">
        <v>128810.7115</v>
      </c>
      <c r="L59" s="24">
        <v>225418.7451</v>
      </c>
      <c r="M59" s="24">
        <v>156228.21170000001</v>
      </c>
      <c r="N59" s="24">
        <v>273399.37050000002</v>
      </c>
      <c r="O59" s="24">
        <v>190944.08300000001</v>
      </c>
      <c r="P59" s="24">
        <v>334152.14529999997</v>
      </c>
      <c r="Q59" s="24">
        <v>226414.0148</v>
      </c>
      <c r="R59" s="24">
        <v>396224.5258</v>
      </c>
      <c r="S59" s="24">
        <v>249401.20120000001</v>
      </c>
      <c r="T59" s="24">
        <v>436452.10200000001</v>
      </c>
      <c r="U59" s="24">
        <v>270763.16950000002</v>
      </c>
      <c r="V59" s="24">
        <v>473835.54670000001</v>
      </c>
      <c r="BR59" s="14" t="s">
        <v>345</v>
      </c>
      <c r="BS59" s="14"/>
      <c r="BT59" s="14" t="s">
        <v>345</v>
      </c>
      <c r="BU59" s="14" t="s">
        <v>345</v>
      </c>
      <c r="BV59" s="14" t="s">
        <v>345</v>
      </c>
      <c r="BW59" s="14" t="s">
        <v>345</v>
      </c>
      <c r="BX59" s="14" t="s">
        <v>345</v>
      </c>
      <c r="BY59" s="14" t="s">
        <v>345</v>
      </c>
      <c r="BZ59" s="14" t="s">
        <v>345</v>
      </c>
      <c r="CA59" s="14" t="s">
        <v>345</v>
      </c>
    </row>
    <row r="60" spans="1:79" hidden="1" x14ac:dyDescent="0.3">
      <c r="A60" s="23">
        <v>1</v>
      </c>
      <c r="B60" s="23" t="s">
        <v>592</v>
      </c>
      <c r="C60" s="23" t="s">
        <v>184</v>
      </c>
      <c r="D60" t="s">
        <v>93</v>
      </c>
      <c r="E60" s="23" t="s">
        <v>529</v>
      </c>
      <c r="F60" s="23" t="s">
        <v>246</v>
      </c>
      <c r="G60" s="23">
        <v>3</v>
      </c>
      <c r="H60" s="23" t="s">
        <v>31</v>
      </c>
      <c r="I60" s="24">
        <v>87804.451400000005</v>
      </c>
      <c r="J60" s="24">
        <v>153657.79</v>
      </c>
      <c r="K60" s="24">
        <v>119515.78290000001</v>
      </c>
      <c r="L60" s="24">
        <v>209152.61989999999</v>
      </c>
      <c r="M60" s="24">
        <v>151112.9345</v>
      </c>
      <c r="N60" s="24">
        <v>264447.63520000002</v>
      </c>
      <c r="O60" s="24">
        <v>198901.41639999999</v>
      </c>
      <c r="P60" s="24">
        <v>348077.47879999998</v>
      </c>
      <c r="Q60" s="24">
        <v>246205.68049999999</v>
      </c>
      <c r="R60" s="24">
        <v>430859.94079999998</v>
      </c>
      <c r="S60" s="24">
        <v>277203.83639999997</v>
      </c>
      <c r="T60" s="24">
        <v>485106.71370000002</v>
      </c>
      <c r="U60" s="24">
        <v>307771.57630000002</v>
      </c>
      <c r="V60" s="24">
        <v>538600.25859999994</v>
      </c>
      <c r="BR60" s="14" t="s">
        <v>345</v>
      </c>
      <c r="BS60" s="14"/>
      <c r="BT60" s="14" t="s">
        <v>345</v>
      </c>
      <c r="BU60" s="14" t="s">
        <v>345</v>
      </c>
      <c r="BV60" s="14" t="s">
        <v>345</v>
      </c>
      <c r="BW60" s="14" t="s">
        <v>345</v>
      </c>
      <c r="BX60" s="14" t="s">
        <v>345</v>
      </c>
      <c r="BY60" s="14" t="s">
        <v>345</v>
      </c>
      <c r="BZ60" s="14" t="s">
        <v>345</v>
      </c>
      <c r="CA60" s="14" t="s">
        <v>345</v>
      </c>
    </row>
    <row r="61" spans="1:79" hidden="1" x14ac:dyDescent="0.3">
      <c r="A61" s="23">
        <v>1</v>
      </c>
      <c r="B61" s="23" t="s">
        <v>592</v>
      </c>
      <c r="C61" s="23" t="s">
        <v>184</v>
      </c>
      <c r="D61" t="s">
        <v>93</v>
      </c>
      <c r="E61" s="23" t="s">
        <v>529</v>
      </c>
      <c r="F61" s="23" t="s">
        <v>246</v>
      </c>
      <c r="G61" s="23">
        <v>4</v>
      </c>
      <c r="H61" s="23" t="s">
        <v>29</v>
      </c>
      <c r="I61" s="24">
        <v>98080.927100000001</v>
      </c>
      <c r="J61" s="24">
        <v>156929.48569999999</v>
      </c>
      <c r="K61" s="24">
        <v>137313.29790000001</v>
      </c>
      <c r="L61" s="24">
        <v>219701.27989999999</v>
      </c>
      <c r="M61" s="24">
        <v>176545.66880000001</v>
      </c>
      <c r="N61" s="24">
        <v>282473.07429999998</v>
      </c>
      <c r="O61" s="24">
        <v>235394.22500000001</v>
      </c>
      <c r="P61" s="24">
        <v>376630.76569999999</v>
      </c>
      <c r="Q61" s="24">
        <v>294242.78120000003</v>
      </c>
      <c r="R61" s="24">
        <v>470788.45699999999</v>
      </c>
      <c r="S61" s="24">
        <v>333475.152</v>
      </c>
      <c r="T61" s="24">
        <v>533560.2513</v>
      </c>
      <c r="U61" s="24">
        <v>372707.52299999999</v>
      </c>
      <c r="V61" s="24">
        <v>596332.04559999995</v>
      </c>
      <c r="BR61" s="14" t="s">
        <v>345</v>
      </c>
      <c r="BS61" s="14"/>
      <c r="BT61" s="14" t="s">
        <v>345</v>
      </c>
      <c r="BU61" s="14" t="s">
        <v>345</v>
      </c>
      <c r="BV61" s="14" t="s">
        <v>345</v>
      </c>
      <c r="BW61" s="14" t="s">
        <v>345</v>
      </c>
      <c r="BX61" s="14" t="s">
        <v>345</v>
      </c>
      <c r="BY61" s="14" t="s">
        <v>345</v>
      </c>
      <c r="BZ61" s="14" t="s">
        <v>345</v>
      </c>
      <c r="CA61" s="14" t="s">
        <v>345</v>
      </c>
    </row>
    <row r="62" spans="1:79" hidden="1" x14ac:dyDescent="0.3">
      <c r="A62" s="23">
        <v>1</v>
      </c>
      <c r="B62" s="23" t="s">
        <v>592</v>
      </c>
      <c r="C62" s="23" t="s">
        <v>184</v>
      </c>
      <c r="D62" t="s">
        <v>93</v>
      </c>
      <c r="E62" s="23" t="s">
        <v>529</v>
      </c>
      <c r="F62" s="23" t="s">
        <v>287</v>
      </c>
      <c r="G62" s="23">
        <v>1</v>
      </c>
      <c r="H62" s="23" t="s">
        <v>14</v>
      </c>
      <c r="I62" s="24">
        <v>115086.03810000001</v>
      </c>
      <c r="J62" s="24">
        <v>201400.5667</v>
      </c>
      <c r="K62" s="24">
        <v>148993.03820000001</v>
      </c>
      <c r="L62" s="24">
        <v>260737.8167</v>
      </c>
      <c r="M62" s="24">
        <v>178330.07430000001</v>
      </c>
      <c r="N62" s="24">
        <v>312077.6299</v>
      </c>
      <c r="O62" s="24">
        <v>212715.95989999999</v>
      </c>
      <c r="P62" s="24">
        <v>372252.93</v>
      </c>
      <c r="Q62" s="24">
        <v>250737.00330000001</v>
      </c>
      <c r="R62" s="24">
        <v>438789.75579999998</v>
      </c>
      <c r="S62" s="24">
        <v>274914.40950000001</v>
      </c>
      <c r="T62" s="24">
        <v>481100.21679999999</v>
      </c>
      <c r="U62" s="24">
        <v>297659.38829999999</v>
      </c>
      <c r="V62" s="24">
        <v>520903.92959999997</v>
      </c>
      <c r="BR62" s="14" t="s">
        <v>345</v>
      </c>
      <c r="BS62" s="14"/>
      <c r="BT62" s="14" t="s">
        <v>345</v>
      </c>
      <c r="BU62" s="14" t="s">
        <v>345</v>
      </c>
      <c r="BV62" s="14" t="s">
        <v>345</v>
      </c>
      <c r="BW62" s="14" t="s">
        <v>345</v>
      </c>
      <c r="BX62" s="14" t="s">
        <v>345</v>
      </c>
      <c r="BY62" s="14" t="s">
        <v>345</v>
      </c>
      <c r="BZ62" s="14" t="s">
        <v>345</v>
      </c>
      <c r="CA62" s="14" t="s">
        <v>345</v>
      </c>
    </row>
    <row r="63" spans="1:79" hidden="1" x14ac:dyDescent="0.3">
      <c r="A63" s="23">
        <v>1</v>
      </c>
      <c r="B63" s="23" t="s">
        <v>592</v>
      </c>
      <c r="C63" s="23" t="s">
        <v>184</v>
      </c>
      <c r="D63" t="s">
        <v>93</v>
      </c>
      <c r="E63" s="23" t="s">
        <v>529</v>
      </c>
      <c r="F63" s="23" t="s">
        <v>287</v>
      </c>
      <c r="G63" s="23">
        <v>2</v>
      </c>
      <c r="H63" s="23" t="s">
        <v>30</v>
      </c>
      <c r="I63" s="24">
        <v>98532.955400000006</v>
      </c>
      <c r="J63" s="24">
        <v>172432.67199999999</v>
      </c>
      <c r="K63" s="24">
        <v>128810.7115</v>
      </c>
      <c r="L63" s="24">
        <v>225418.7451</v>
      </c>
      <c r="M63" s="24">
        <v>156228.21170000001</v>
      </c>
      <c r="N63" s="24">
        <v>273399.37050000002</v>
      </c>
      <c r="O63" s="24">
        <v>190944.08300000001</v>
      </c>
      <c r="P63" s="24">
        <v>334152.14529999997</v>
      </c>
      <c r="Q63" s="24">
        <v>226414.0148</v>
      </c>
      <c r="R63" s="24">
        <v>396224.5258</v>
      </c>
      <c r="S63" s="24">
        <v>249401.20120000001</v>
      </c>
      <c r="T63" s="24">
        <v>436452.10200000001</v>
      </c>
      <c r="U63" s="24">
        <v>270763.16950000002</v>
      </c>
      <c r="V63" s="24">
        <v>473835.54670000001</v>
      </c>
      <c r="BR63" s="14" t="s">
        <v>345</v>
      </c>
      <c r="BS63" s="14"/>
      <c r="BT63" s="14" t="s">
        <v>345</v>
      </c>
      <c r="BU63" s="14" t="s">
        <v>345</v>
      </c>
      <c r="BV63" s="14" t="s">
        <v>345</v>
      </c>
      <c r="BW63" s="14" t="s">
        <v>345</v>
      </c>
      <c r="BX63" s="14" t="s">
        <v>345</v>
      </c>
      <c r="BY63" s="14" t="s">
        <v>345</v>
      </c>
      <c r="BZ63" s="14" t="s">
        <v>345</v>
      </c>
      <c r="CA63" s="14" t="s">
        <v>345</v>
      </c>
    </row>
    <row r="64" spans="1:79" hidden="1" x14ac:dyDescent="0.3">
      <c r="A64" s="23">
        <v>1</v>
      </c>
      <c r="B64" s="23" t="s">
        <v>592</v>
      </c>
      <c r="C64" s="23" t="s">
        <v>184</v>
      </c>
      <c r="D64" t="s">
        <v>93</v>
      </c>
      <c r="E64" s="23" t="s">
        <v>529</v>
      </c>
      <c r="F64" s="23" t="s">
        <v>287</v>
      </c>
      <c r="G64" s="23">
        <v>3</v>
      </c>
      <c r="H64" s="23" t="s">
        <v>31</v>
      </c>
      <c r="I64" s="24">
        <v>87804.451400000005</v>
      </c>
      <c r="J64" s="24">
        <v>153657.79</v>
      </c>
      <c r="K64" s="24">
        <v>119515.78290000001</v>
      </c>
      <c r="L64" s="24">
        <v>209152.61989999999</v>
      </c>
      <c r="M64" s="24">
        <v>151112.9345</v>
      </c>
      <c r="N64" s="24">
        <v>264447.63520000002</v>
      </c>
      <c r="O64" s="24">
        <v>198901.41639999999</v>
      </c>
      <c r="P64" s="24">
        <v>348077.47879999998</v>
      </c>
      <c r="Q64" s="24">
        <v>246205.68049999999</v>
      </c>
      <c r="R64" s="24">
        <v>430859.94079999998</v>
      </c>
      <c r="S64" s="24">
        <v>277203.83639999997</v>
      </c>
      <c r="T64" s="24">
        <v>485106.71370000002</v>
      </c>
      <c r="U64" s="24">
        <v>307771.57630000002</v>
      </c>
      <c r="V64" s="24">
        <v>538600.25859999994</v>
      </c>
      <c r="BR64" s="14" t="s">
        <v>345</v>
      </c>
      <c r="BS64" s="14"/>
      <c r="BT64" s="14" t="s">
        <v>345</v>
      </c>
      <c r="BU64" s="14" t="s">
        <v>345</v>
      </c>
      <c r="BV64" s="14" t="s">
        <v>345</v>
      </c>
      <c r="BW64" s="14" t="s">
        <v>345</v>
      </c>
      <c r="BX64" s="14" t="s">
        <v>345</v>
      </c>
      <c r="BY64" s="14" t="s">
        <v>345</v>
      </c>
      <c r="BZ64" s="14" t="s">
        <v>345</v>
      </c>
      <c r="CA64" s="14" t="s">
        <v>345</v>
      </c>
    </row>
    <row r="65" spans="1:79" hidden="1" x14ac:dyDescent="0.3">
      <c r="A65" s="23">
        <v>1</v>
      </c>
      <c r="B65" s="23" t="s">
        <v>592</v>
      </c>
      <c r="C65" s="23" t="s">
        <v>184</v>
      </c>
      <c r="D65" t="s">
        <v>93</v>
      </c>
      <c r="E65" s="23" t="s">
        <v>529</v>
      </c>
      <c r="F65" s="23" t="s">
        <v>287</v>
      </c>
      <c r="G65" s="23">
        <v>4</v>
      </c>
      <c r="H65" s="23" t="s">
        <v>29</v>
      </c>
      <c r="I65" s="24">
        <v>98080.927100000001</v>
      </c>
      <c r="J65" s="24">
        <v>156929.48569999999</v>
      </c>
      <c r="K65" s="24">
        <v>137313.29790000001</v>
      </c>
      <c r="L65" s="24">
        <v>219701.27989999999</v>
      </c>
      <c r="M65" s="24">
        <v>176545.66880000001</v>
      </c>
      <c r="N65" s="24">
        <v>282473.07429999998</v>
      </c>
      <c r="O65" s="24">
        <v>235394.22500000001</v>
      </c>
      <c r="P65" s="24">
        <v>376630.76569999999</v>
      </c>
      <c r="Q65" s="24">
        <v>294242.78120000003</v>
      </c>
      <c r="R65" s="24">
        <v>470788.45699999999</v>
      </c>
      <c r="S65" s="24">
        <v>333475.152</v>
      </c>
      <c r="T65" s="24">
        <v>533560.2513</v>
      </c>
      <c r="U65" s="24">
        <v>372707.52299999999</v>
      </c>
      <c r="V65" s="24">
        <v>596332.04559999995</v>
      </c>
      <c r="BR65" s="14" t="s">
        <v>345</v>
      </c>
      <c r="BS65" s="14"/>
      <c r="BT65" s="14" t="s">
        <v>345</v>
      </c>
      <c r="BU65" s="14" t="s">
        <v>345</v>
      </c>
      <c r="BV65" s="14" t="s">
        <v>345</v>
      </c>
      <c r="BW65" s="14" t="s">
        <v>345</v>
      </c>
      <c r="BX65" s="14" t="s">
        <v>345</v>
      </c>
      <c r="BY65" s="14" t="s">
        <v>345</v>
      </c>
      <c r="BZ65" s="14" t="s">
        <v>345</v>
      </c>
      <c r="CA65" s="14" t="s">
        <v>345</v>
      </c>
    </row>
    <row r="66" spans="1:79" hidden="1" x14ac:dyDescent="0.3">
      <c r="A66" s="23">
        <v>1</v>
      </c>
      <c r="B66" s="23" t="s">
        <v>592</v>
      </c>
      <c r="C66" s="23" t="s">
        <v>184</v>
      </c>
      <c r="D66" t="s">
        <v>93</v>
      </c>
      <c r="E66" s="23" t="s">
        <v>529</v>
      </c>
      <c r="F66" s="23" t="s">
        <v>328</v>
      </c>
      <c r="G66" s="23">
        <v>1</v>
      </c>
      <c r="H66" s="23" t="s">
        <v>14</v>
      </c>
      <c r="I66" s="24">
        <v>113589.9351</v>
      </c>
      <c r="J66" s="24">
        <v>198782.38639999999</v>
      </c>
      <c r="K66" s="24">
        <v>147073.23610000001</v>
      </c>
      <c r="L66" s="24">
        <v>257378.16320000001</v>
      </c>
      <c r="M66" s="24">
        <v>176043.90359999999</v>
      </c>
      <c r="N66" s="24">
        <v>308076.83130000002</v>
      </c>
      <c r="O66" s="24">
        <v>210006.63260000001</v>
      </c>
      <c r="P66" s="24">
        <v>367511.60690000001</v>
      </c>
      <c r="Q66" s="24">
        <v>247560.05129999999</v>
      </c>
      <c r="R66" s="24">
        <v>433230.08980000002</v>
      </c>
      <c r="S66" s="24">
        <v>271439.98340000003</v>
      </c>
      <c r="T66" s="24">
        <v>475019.97110000002</v>
      </c>
      <c r="U66" s="24">
        <v>293911.77100000001</v>
      </c>
      <c r="V66" s="24">
        <v>514345.5993</v>
      </c>
      <c r="BR66" s="14" t="s">
        <v>345</v>
      </c>
      <c r="BS66" s="14"/>
      <c r="BT66" s="14" t="s">
        <v>345</v>
      </c>
      <c r="BU66" s="14" t="s">
        <v>345</v>
      </c>
      <c r="BV66" s="14" t="s">
        <v>345</v>
      </c>
      <c r="BW66" s="14" t="s">
        <v>345</v>
      </c>
      <c r="BX66" s="14" t="s">
        <v>345</v>
      </c>
      <c r="BY66" s="14" t="s">
        <v>345</v>
      </c>
      <c r="BZ66" s="14" t="s">
        <v>345</v>
      </c>
      <c r="CA66" s="14" t="s">
        <v>345</v>
      </c>
    </row>
    <row r="67" spans="1:79" hidden="1" x14ac:dyDescent="0.3">
      <c r="A67" s="23">
        <v>1</v>
      </c>
      <c r="B67" s="23" t="s">
        <v>592</v>
      </c>
      <c r="C67" s="23" t="s">
        <v>184</v>
      </c>
      <c r="D67" t="s">
        <v>93</v>
      </c>
      <c r="E67" s="23" t="s">
        <v>529</v>
      </c>
      <c r="F67" s="23" t="s">
        <v>328</v>
      </c>
      <c r="G67" s="23">
        <v>2</v>
      </c>
      <c r="H67" s="23" t="s">
        <v>30</v>
      </c>
      <c r="I67" s="24">
        <v>97172.533200000005</v>
      </c>
      <c r="J67" s="24">
        <v>170051.93309999999</v>
      </c>
      <c r="K67" s="24">
        <v>127056.33809999999</v>
      </c>
      <c r="L67" s="24">
        <v>222348.59179999999</v>
      </c>
      <c r="M67" s="24">
        <v>154123.20370000001</v>
      </c>
      <c r="N67" s="24">
        <v>269715.60649999999</v>
      </c>
      <c r="O67" s="24">
        <v>188413.21350000001</v>
      </c>
      <c r="P67" s="24">
        <v>329723.12349999999</v>
      </c>
      <c r="Q67" s="24">
        <v>223436.4313</v>
      </c>
      <c r="R67" s="24">
        <v>391013.7549</v>
      </c>
      <c r="S67" s="24">
        <v>246135.8996</v>
      </c>
      <c r="T67" s="24">
        <v>430737.82419999997</v>
      </c>
      <c r="U67" s="24">
        <v>267236.01289999997</v>
      </c>
      <c r="V67" s="24">
        <v>467663.02250000002</v>
      </c>
      <c r="BR67" s="14" t="s">
        <v>345</v>
      </c>
      <c r="BS67" s="14"/>
      <c r="BT67" s="14" t="s">
        <v>345</v>
      </c>
      <c r="BU67" s="14" t="s">
        <v>345</v>
      </c>
      <c r="BV67" s="14" t="s">
        <v>345</v>
      </c>
      <c r="BW67" s="14" t="s">
        <v>345</v>
      </c>
      <c r="BX67" s="14" t="s">
        <v>345</v>
      </c>
      <c r="BY67" s="14" t="s">
        <v>345</v>
      </c>
      <c r="BZ67" s="14" t="s">
        <v>345</v>
      </c>
      <c r="CA67" s="14" t="s">
        <v>345</v>
      </c>
    </row>
    <row r="68" spans="1:79" hidden="1" x14ac:dyDescent="0.3">
      <c r="A68" s="23">
        <v>1</v>
      </c>
      <c r="B68" s="23" t="s">
        <v>592</v>
      </c>
      <c r="C68" s="23" t="s">
        <v>184</v>
      </c>
      <c r="D68" t="s">
        <v>93</v>
      </c>
      <c r="E68" s="23" t="s">
        <v>529</v>
      </c>
      <c r="F68" s="23" t="s">
        <v>328</v>
      </c>
      <c r="G68" s="23">
        <v>3</v>
      </c>
      <c r="H68" s="23" t="s">
        <v>31</v>
      </c>
      <c r="I68" s="24">
        <v>86537.055900000007</v>
      </c>
      <c r="J68" s="24">
        <v>151439.84779999999</v>
      </c>
      <c r="K68" s="24">
        <v>117769.3835</v>
      </c>
      <c r="L68" s="24">
        <v>206096.42120000001</v>
      </c>
      <c r="M68" s="24">
        <v>148888.46729999999</v>
      </c>
      <c r="N68" s="24">
        <v>260554.81770000001</v>
      </c>
      <c r="O68" s="24">
        <v>195956.62830000001</v>
      </c>
      <c r="P68" s="24">
        <v>342924.09940000001</v>
      </c>
      <c r="Q68" s="24">
        <v>242544.54019999999</v>
      </c>
      <c r="R68" s="24">
        <v>424452.94540000003</v>
      </c>
      <c r="S68" s="24">
        <v>273069.53820000001</v>
      </c>
      <c r="T68" s="24">
        <v>477871.69179999997</v>
      </c>
      <c r="U68" s="24">
        <v>303167.64809999999</v>
      </c>
      <c r="V68" s="24">
        <v>530543.38410000002</v>
      </c>
      <c r="BR68" s="14" t="s">
        <v>345</v>
      </c>
      <c r="BS68" s="14"/>
      <c r="BT68" s="14" t="s">
        <v>345</v>
      </c>
      <c r="BU68" s="14" t="s">
        <v>345</v>
      </c>
      <c r="BV68" s="14" t="s">
        <v>345</v>
      </c>
      <c r="BW68" s="14" t="s">
        <v>345</v>
      </c>
      <c r="BX68" s="14" t="s">
        <v>345</v>
      </c>
      <c r="BY68" s="14" t="s">
        <v>345</v>
      </c>
      <c r="BZ68" s="14" t="s">
        <v>345</v>
      </c>
      <c r="CA68" s="14" t="s">
        <v>345</v>
      </c>
    </row>
    <row r="69" spans="1:79" hidden="1" x14ac:dyDescent="0.3">
      <c r="A69" s="23">
        <v>1</v>
      </c>
      <c r="B69" s="23" t="s">
        <v>592</v>
      </c>
      <c r="C69" s="23" t="s">
        <v>184</v>
      </c>
      <c r="D69" t="s">
        <v>93</v>
      </c>
      <c r="E69" s="23" t="s">
        <v>529</v>
      </c>
      <c r="F69" s="23" t="s">
        <v>328</v>
      </c>
      <c r="G69" s="23">
        <v>4</v>
      </c>
      <c r="H69" s="23" t="s">
        <v>29</v>
      </c>
      <c r="I69" s="24">
        <v>96801.640799999994</v>
      </c>
      <c r="J69" s="24">
        <v>154882.62760000001</v>
      </c>
      <c r="K69" s="24">
        <v>135522.29699999999</v>
      </c>
      <c r="L69" s="24">
        <v>216835.67850000001</v>
      </c>
      <c r="M69" s="24">
        <v>174242.95329999999</v>
      </c>
      <c r="N69" s="24">
        <v>278788.72950000002</v>
      </c>
      <c r="O69" s="24">
        <v>232323.93780000001</v>
      </c>
      <c r="P69" s="24">
        <v>371718.30599999998</v>
      </c>
      <c r="Q69" s="24">
        <v>290404.92229999998</v>
      </c>
      <c r="R69" s="24">
        <v>464647.88250000001</v>
      </c>
      <c r="S69" s="24">
        <v>329125.5785</v>
      </c>
      <c r="T69" s="24">
        <v>526600.93350000004</v>
      </c>
      <c r="U69" s="24">
        <v>367846.23489999998</v>
      </c>
      <c r="V69" s="24">
        <v>588553.98439999996</v>
      </c>
      <c r="BR69" s="14" t="s">
        <v>345</v>
      </c>
      <c r="BS69" s="14"/>
      <c r="BT69" s="14" t="s">
        <v>345</v>
      </c>
      <c r="BU69" s="14" t="s">
        <v>345</v>
      </c>
      <c r="BV69" s="14" t="s">
        <v>345</v>
      </c>
      <c r="BW69" s="14" t="s">
        <v>345</v>
      </c>
      <c r="BX69" s="14" t="s">
        <v>345</v>
      </c>
      <c r="BY69" s="14" t="s">
        <v>345</v>
      </c>
      <c r="BZ69" s="14" t="s">
        <v>345</v>
      </c>
      <c r="CA69" s="14" t="s">
        <v>345</v>
      </c>
    </row>
    <row r="70" spans="1:79" hidden="1" x14ac:dyDescent="0.3">
      <c r="A70" s="23">
        <v>1</v>
      </c>
      <c r="B70" s="23" t="s">
        <v>592</v>
      </c>
      <c r="C70" s="23" t="s">
        <v>184</v>
      </c>
      <c r="D70" t="s">
        <v>93</v>
      </c>
      <c r="E70" s="23" t="s">
        <v>529</v>
      </c>
      <c r="F70" s="23" t="s">
        <v>366</v>
      </c>
      <c r="G70" s="23">
        <v>1</v>
      </c>
      <c r="H70" s="23" t="s">
        <v>14</v>
      </c>
      <c r="I70" s="24">
        <v>104738.65210000001</v>
      </c>
      <c r="J70" s="24">
        <v>183292.64120000001</v>
      </c>
      <c r="K70" s="24">
        <v>135567.01</v>
      </c>
      <c r="L70" s="24">
        <v>237242.26749999999</v>
      </c>
      <c r="M70" s="24">
        <v>162239.94639999999</v>
      </c>
      <c r="N70" s="24">
        <v>283919.90610000002</v>
      </c>
      <c r="O70" s="24">
        <v>193492.22640000001</v>
      </c>
      <c r="P70" s="24">
        <v>338611.39610000001</v>
      </c>
      <c r="Q70" s="24">
        <v>228047.9204</v>
      </c>
      <c r="R70" s="24">
        <v>399083.86060000001</v>
      </c>
      <c r="S70" s="24">
        <v>250021.92720000001</v>
      </c>
      <c r="T70" s="24">
        <v>437538.3725</v>
      </c>
      <c r="U70" s="24">
        <v>270682.33500000002</v>
      </c>
      <c r="V70" s="24">
        <v>473694.08630000002</v>
      </c>
      <c r="BR70" s="14" t="s">
        <v>345</v>
      </c>
      <c r="BS70" s="14"/>
      <c r="BT70" s="14" t="s">
        <v>345</v>
      </c>
      <c r="BU70" s="14" t="s">
        <v>345</v>
      </c>
      <c r="BV70" s="14" t="s">
        <v>345</v>
      </c>
      <c r="BW70" s="14" t="s">
        <v>345</v>
      </c>
      <c r="BX70" s="14" t="s">
        <v>345</v>
      </c>
      <c r="BY70" s="14" t="s">
        <v>345</v>
      </c>
      <c r="BZ70" s="14" t="s">
        <v>345</v>
      </c>
      <c r="CA70" s="14" t="s">
        <v>345</v>
      </c>
    </row>
    <row r="71" spans="1:79" hidden="1" x14ac:dyDescent="0.3">
      <c r="A71" s="23">
        <v>1</v>
      </c>
      <c r="B71" s="23" t="s">
        <v>592</v>
      </c>
      <c r="C71" s="23" t="s">
        <v>184</v>
      </c>
      <c r="D71" t="s">
        <v>93</v>
      </c>
      <c r="E71" s="23" t="s">
        <v>529</v>
      </c>
      <c r="F71" s="23" t="s">
        <v>366</v>
      </c>
      <c r="G71" s="23">
        <v>2</v>
      </c>
      <c r="H71" s="23" t="s">
        <v>30</v>
      </c>
      <c r="I71" s="24">
        <v>89813.741500000004</v>
      </c>
      <c r="J71" s="24">
        <v>157174.04759999999</v>
      </c>
      <c r="K71" s="24">
        <v>117369.8302</v>
      </c>
      <c r="L71" s="24">
        <v>205397.20300000001</v>
      </c>
      <c r="M71" s="24">
        <v>142312.03760000001</v>
      </c>
      <c r="N71" s="24">
        <v>249046.06570000001</v>
      </c>
      <c r="O71" s="24">
        <v>173861.8455</v>
      </c>
      <c r="P71" s="24">
        <v>304258.22970000003</v>
      </c>
      <c r="Q71" s="24">
        <v>206117.35690000001</v>
      </c>
      <c r="R71" s="24">
        <v>360705.37469999999</v>
      </c>
      <c r="S71" s="24">
        <v>227018.21479999999</v>
      </c>
      <c r="T71" s="24">
        <v>397281.87579999998</v>
      </c>
      <c r="U71" s="24">
        <v>246431.64600000001</v>
      </c>
      <c r="V71" s="24">
        <v>431255.38059999997</v>
      </c>
      <c r="BR71" s="14" t="s">
        <v>345</v>
      </c>
      <c r="BS71" s="14"/>
      <c r="BT71" s="14" t="s">
        <v>345</v>
      </c>
      <c r="BU71" s="14" t="s">
        <v>345</v>
      </c>
      <c r="BV71" s="14" t="s">
        <v>345</v>
      </c>
      <c r="BW71" s="14" t="s">
        <v>345</v>
      </c>
      <c r="BX71" s="14" t="s">
        <v>345</v>
      </c>
      <c r="BY71" s="14" t="s">
        <v>345</v>
      </c>
      <c r="BZ71" s="14" t="s">
        <v>345</v>
      </c>
      <c r="CA71" s="14" t="s">
        <v>345</v>
      </c>
    </row>
    <row r="72" spans="1:79" hidden="1" x14ac:dyDescent="0.3">
      <c r="A72" s="23">
        <v>1</v>
      </c>
      <c r="B72" s="23" t="s">
        <v>592</v>
      </c>
      <c r="C72" s="23" t="s">
        <v>184</v>
      </c>
      <c r="D72" t="s">
        <v>93</v>
      </c>
      <c r="E72" s="23" t="s">
        <v>529</v>
      </c>
      <c r="F72" s="23" t="s">
        <v>366</v>
      </c>
      <c r="G72" s="23">
        <v>3</v>
      </c>
      <c r="H72" s="23" t="s">
        <v>31</v>
      </c>
      <c r="I72" s="24">
        <v>80131.547999999995</v>
      </c>
      <c r="J72" s="24">
        <v>140230.20910000001</v>
      </c>
      <c r="K72" s="24">
        <v>109109.1721</v>
      </c>
      <c r="L72" s="24">
        <v>190941.05110000001</v>
      </c>
      <c r="M72" s="24">
        <v>137983.84710000001</v>
      </c>
      <c r="N72" s="24">
        <v>241471.73250000001</v>
      </c>
      <c r="O72" s="24">
        <v>181649.98269999999</v>
      </c>
      <c r="P72" s="24">
        <v>317887.46970000002</v>
      </c>
      <c r="Q72" s="24">
        <v>224879.52840000001</v>
      </c>
      <c r="R72" s="24">
        <v>393539.17460000003</v>
      </c>
      <c r="S72" s="24">
        <v>253214.12539999999</v>
      </c>
      <c r="T72" s="24">
        <v>443124.7194</v>
      </c>
      <c r="U72" s="24">
        <v>281160.64240000001</v>
      </c>
      <c r="V72" s="24">
        <v>492031.12410000002</v>
      </c>
      <c r="BR72" s="14" t="s">
        <v>345</v>
      </c>
      <c r="BS72" s="14"/>
      <c r="BT72" s="14" t="s">
        <v>345</v>
      </c>
      <c r="BU72" s="14" t="s">
        <v>345</v>
      </c>
      <c r="BV72" s="14" t="s">
        <v>345</v>
      </c>
      <c r="BW72" s="14" t="s">
        <v>345</v>
      </c>
      <c r="BX72" s="14" t="s">
        <v>345</v>
      </c>
      <c r="BY72" s="14" t="s">
        <v>345</v>
      </c>
      <c r="BZ72" s="14" t="s">
        <v>345</v>
      </c>
      <c r="CA72" s="14" t="s">
        <v>345</v>
      </c>
    </row>
    <row r="73" spans="1:79" hidden="1" x14ac:dyDescent="0.3">
      <c r="A73" s="23">
        <v>1</v>
      </c>
      <c r="B73" s="23" t="s">
        <v>592</v>
      </c>
      <c r="C73" s="23" t="s">
        <v>184</v>
      </c>
      <c r="D73" t="s">
        <v>93</v>
      </c>
      <c r="E73" s="23" t="s">
        <v>529</v>
      </c>
      <c r="F73" s="23" t="s">
        <v>366</v>
      </c>
      <c r="G73" s="23">
        <v>4</v>
      </c>
      <c r="H73" s="23" t="s">
        <v>29</v>
      </c>
      <c r="I73" s="24">
        <v>89269.943599999999</v>
      </c>
      <c r="J73" s="24">
        <v>142831.91190000001</v>
      </c>
      <c r="K73" s="24">
        <v>124977.9209</v>
      </c>
      <c r="L73" s="24">
        <v>199964.67660000001</v>
      </c>
      <c r="M73" s="24">
        <v>160685.89850000001</v>
      </c>
      <c r="N73" s="24">
        <v>257097.44140000001</v>
      </c>
      <c r="O73" s="24">
        <v>214247.8645</v>
      </c>
      <c r="P73" s="24">
        <v>342796.58840000001</v>
      </c>
      <c r="Q73" s="24">
        <v>267809.8308</v>
      </c>
      <c r="R73" s="24">
        <v>428495.73550000001</v>
      </c>
      <c r="S73" s="24">
        <v>303517.80810000002</v>
      </c>
      <c r="T73" s="24">
        <v>485628.50020000001</v>
      </c>
      <c r="U73" s="24">
        <v>339225.7856</v>
      </c>
      <c r="V73" s="24">
        <v>542761.26489999995</v>
      </c>
      <c r="BR73" s="14" t="s">
        <v>345</v>
      </c>
      <c r="BS73" s="14"/>
      <c r="BT73" s="14" t="s">
        <v>345</v>
      </c>
      <c r="BU73" s="14" t="s">
        <v>345</v>
      </c>
      <c r="BV73" s="14" t="s">
        <v>345</v>
      </c>
      <c r="BW73" s="14" t="s">
        <v>345</v>
      </c>
      <c r="BX73" s="14" t="s">
        <v>345</v>
      </c>
      <c r="BY73" s="14" t="s">
        <v>345</v>
      </c>
      <c r="BZ73" s="14" t="s">
        <v>345</v>
      </c>
      <c r="CA73" s="14" t="s">
        <v>345</v>
      </c>
    </row>
    <row r="74" spans="1:79" hidden="1" x14ac:dyDescent="0.3">
      <c r="A74" s="23">
        <v>1</v>
      </c>
      <c r="B74" s="23" t="s">
        <v>592</v>
      </c>
      <c r="C74" s="23" t="s">
        <v>184</v>
      </c>
      <c r="D74" t="s">
        <v>93</v>
      </c>
      <c r="E74" s="23" t="s">
        <v>529</v>
      </c>
      <c r="F74" s="23" t="s">
        <v>401</v>
      </c>
      <c r="G74" s="23">
        <v>1</v>
      </c>
      <c r="H74" s="23" t="s">
        <v>14</v>
      </c>
      <c r="I74" s="24">
        <v>110140.79859999999</v>
      </c>
      <c r="J74" s="24">
        <v>192746.39739999999</v>
      </c>
      <c r="K74" s="24">
        <v>142597.88320000001</v>
      </c>
      <c r="L74" s="24">
        <v>249546.29560000001</v>
      </c>
      <c r="M74" s="24">
        <v>170680.51550000001</v>
      </c>
      <c r="N74" s="24">
        <v>298690.90210000001</v>
      </c>
      <c r="O74" s="24">
        <v>203598.70680000001</v>
      </c>
      <c r="P74" s="24">
        <v>356297.73690000002</v>
      </c>
      <c r="Q74" s="24">
        <v>239997.00659999999</v>
      </c>
      <c r="R74" s="24">
        <v>419994.76150000002</v>
      </c>
      <c r="S74" s="24">
        <v>263142.4706</v>
      </c>
      <c r="T74" s="24">
        <v>460499.3236</v>
      </c>
      <c r="U74" s="24">
        <v>284919.39970000001</v>
      </c>
      <c r="V74" s="24">
        <v>498608.94949999999</v>
      </c>
      <c r="BR74" s="14" t="s">
        <v>345</v>
      </c>
      <c r="BS74" s="14"/>
      <c r="BT74" s="14" t="s">
        <v>345</v>
      </c>
      <c r="BU74" s="14" t="s">
        <v>345</v>
      </c>
      <c r="BV74" s="14" t="s">
        <v>345</v>
      </c>
      <c r="BW74" s="14" t="s">
        <v>345</v>
      </c>
      <c r="BX74" s="14" t="s">
        <v>345</v>
      </c>
      <c r="BY74" s="14" t="s">
        <v>345</v>
      </c>
      <c r="BZ74" s="14" t="s">
        <v>345</v>
      </c>
      <c r="CA74" s="14" t="s">
        <v>345</v>
      </c>
    </row>
    <row r="75" spans="1:79" hidden="1" x14ac:dyDescent="0.3">
      <c r="A75" s="23">
        <v>1</v>
      </c>
      <c r="B75" s="23" t="s">
        <v>592</v>
      </c>
      <c r="C75" s="23" t="s">
        <v>184</v>
      </c>
      <c r="D75" t="s">
        <v>93</v>
      </c>
      <c r="E75" s="23" t="s">
        <v>529</v>
      </c>
      <c r="F75" s="23" t="s">
        <v>401</v>
      </c>
      <c r="G75" s="23">
        <v>2</v>
      </c>
      <c r="H75" s="23" t="s">
        <v>30</v>
      </c>
      <c r="I75" s="24">
        <v>94266.121799999994</v>
      </c>
      <c r="J75" s="24">
        <v>164965.71309999999</v>
      </c>
      <c r="K75" s="24">
        <v>123242.7022</v>
      </c>
      <c r="L75" s="24">
        <v>215674.72889999999</v>
      </c>
      <c r="M75" s="24">
        <v>149484.46830000001</v>
      </c>
      <c r="N75" s="24">
        <v>261597.81950000001</v>
      </c>
      <c r="O75" s="24">
        <v>182719.12109999999</v>
      </c>
      <c r="P75" s="24">
        <v>319758.462</v>
      </c>
      <c r="Q75" s="24">
        <v>216670.86319999999</v>
      </c>
      <c r="R75" s="24">
        <v>379174.01069999998</v>
      </c>
      <c r="S75" s="24">
        <v>238674.88699999999</v>
      </c>
      <c r="T75" s="24">
        <v>417681.05229999998</v>
      </c>
      <c r="U75" s="24">
        <v>259125.4866</v>
      </c>
      <c r="V75" s="24">
        <v>453469.60149999999</v>
      </c>
      <c r="BR75" s="14" t="s">
        <v>345</v>
      </c>
      <c r="BS75" s="14"/>
      <c r="BT75" s="14" t="s">
        <v>345</v>
      </c>
      <c r="BU75" s="14" t="s">
        <v>345</v>
      </c>
      <c r="BV75" s="14" t="s">
        <v>345</v>
      </c>
      <c r="BW75" s="14" t="s">
        <v>345</v>
      </c>
      <c r="BX75" s="14" t="s">
        <v>345</v>
      </c>
      <c r="BY75" s="14" t="s">
        <v>345</v>
      </c>
      <c r="BZ75" s="14" t="s">
        <v>345</v>
      </c>
      <c r="CA75" s="14" t="s">
        <v>345</v>
      </c>
    </row>
    <row r="76" spans="1:79" hidden="1" x14ac:dyDescent="0.3">
      <c r="A76" s="23">
        <v>1</v>
      </c>
      <c r="B76" s="23" t="s">
        <v>592</v>
      </c>
      <c r="C76" s="23" t="s">
        <v>184</v>
      </c>
      <c r="D76" t="s">
        <v>93</v>
      </c>
      <c r="E76" s="23" t="s">
        <v>529</v>
      </c>
      <c r="F76" s="23" t="s">
        <v>401</v>
      </c>
      <c r="G76" s="23">
        <v>3</v>
      </c>
      <c r="H76" s="23" t="s">
        <v>31</v>
      </c>
      <c r="I76" s="24">
        <v>83979.415299999993</v>
      </c>
      <c r="J76" s="24">
        <v>146963.97690000001</v>
      </c>
      <c r="K76" s="24">
        <v>114300.505</v>
      </c>
      <c r="L76" s="24">
        <v>200025.88380000001</v>
      </c>
      <c r="M76" s="24">
        <v>144512.0943</v>
      </c>
      <c r="N76" s="24">
        <v>252896.16510000001</v>
      </c>
      <c r="O76" s="24">
        <v>190206.13649999999</v>
      </c>
      <c r="P76" s="24">
        <v>332860.739</v>
      </c>
      <c r="Q76" s="24">
        <v>235435.8057</v>
      </c>
      <c r="R76" s="24">
        <v>412012.66009999998</v>
      </c>
      <c r="S76" s="24">
        <v>265072.9485</v>
      </c>
      <c r="T76" s="24">
        <v>463877.65990000003</v>
      </c>
      <c r="U76" s="24">
        <v>294297.31530000002</v>
      </c>
      <c r="V76" s="24">
        <v>515020.30180000002</v>
      </c>
      <c r="BR76" s="14" t="s">
        <v>345</v>
      </c>
      <c r="BS76" s="14" t="s">
        <v>345</v>
      </c>
      <c r="BT76" s="14"/>
      <c r="BU76" s="14" t="s">
        <v>345</v>
      </c>
      <c r="BV76" s="14" t="s">
        <v>345</v>
      </c>
      <c r="BW76" s="14" t="s">
        <v>345</v>
      </c>
      <c r="BX76" s="14" t="s">
        <v>345</v>
      </c>
      <c r="BY76" s="14" t="s">
        <v>345</v>
      </c>
      <c r="BZ76" s="14" t="s">
        <v>345</v>
      </c>
      <c r="CA76" s="14" t="s">
        <v>345</v>
      </c>
    </row>
    <row r="77" spans="1:79" hidden="1" x14ac:dyDescent="0.3">
      <c r="A77" s="23">
        <v>1</v>
      </c>
      <c r="B77" s="23" t="s">
        <v>592</v>
      </c>
      <c r="C77" s="23" t="s">
        <v>184</v>
      </c>
      <c r="D77" t="s">
        <v>93</v>
      </c>
      <c r="E77" s="23" t="s">
        <v>529</v>
      </c>
      <c r="F77" s="23" t="s">
        <v>401</v>
      </c>
      <c r="G77" s="23">
        <v>4</v>
      </c>
      <c r="H77" s="23" t="s">
        <v>29</v>
      </c>
      <c r="I77" s="24">
        <v>93864.639599999995</v>
      </c>
      <c r="J77" s="24">
        <v>150183.42559999999</v>
      </c>
      <c r="K77" s="24">
        <v>131410.49540000001</v>
      </c>
      <c r="L77" s="24">
        <v>210256.79569999999</v>
      </c>
      <c r="M77" s="24">
        <v>168956.3512</v>
      </c>
      <c r="N77" s="24">
        <v>270330.16590000002</v>
      </c>
      <c r="O77" s="24">
        <v>225275.1349</v>
      </c>
      <c r="P77" s="24">
        <v>360440.22129999998</v>
      </c>
      <c r="Q77" s="24">
        <v>281593.91859999998</v>
      </c>
      <c r="R77" s="24">
        <v>450550.27649999998</v>
      </c>
      <c r="S77" s="24">
        <v>319139.77439999999</v>
      </c>
      <c r="T77" s="24">
        <v>510623.64659999998</v>
      </c>
      <c r="U77" s="24">
        <v>356685.63020000001</v>
      </c>
      <c r="V77" s="24">
        <v>570697.01690000005</v>
      </c>
      <c r="BR77" s="14" t="s">
        <v>345</v>
      </c>
      <c r="BS77" s="14" t="s">
        <v>345</v>
      </c>
      <c r="BT77" s="14"/>
      <c r="BU77" s="14" t="s">
        <v>345</v>
      </c>
      <c r="BV77" s="14" t="s">
        <v>345</v>
      </c>
      <c r="BW77" s="14" t="s">
        <v>345</v>
      </c>
      <c r="BX77" s="14" t="s">
        <v>345</v>
      </c>
      <c r="BY77" s="14" t="s">
        <v>345</v>
      </c>
      <c r="BZ77" s="14" t="s">
        <v>345</v>
      </c>
      <c r="CA77" s="14" t="s">
        <v>345</v>
      </c>
    </row>
    <row r="78" spans="1:79" hidden="1" x14ac:dyDescent="0.3">
      <c r="A78" s="23">
        <v>1</v>
      </c>
      <c r="B78" s="23" t="s">
        <v>592</v>
      </c>
      <c r="C78" s="23" t="s">
        <v>184</v>
      </c>
      <c r="D78" t="s">
        <v>93</v>
      </c>
      <c r="E78" s="23" t="s">
        <v>529</v>
      </c>
      <c r="F78" s="23" t="s">
        <v>433</v>
      </c>
      <c r="G78" s="23">
        <v>1</v>
      </c>
      <c r="H78" s="23" t="s">
        <v>14</v>
      </c>
      <c r="I78" s="24">
        <v>111179.98910000001</v>
      </c>
      <c r="J78" s="24">
        <v>194564.9809</v>
      </c>
      <c r="K78" s="24">
        <v>143881.95939999999</v>
      </c>
      <c r="L78" s="24">
        <v>251793.42910000001</v>
      </c>
      <c r="M78" s="24">
        <v>172175.66649999999</v>
      </c>
      <c r="N78" s="24">
        <v>301307.41639999999</v>
      </c>
      <c r="O78" s="24">
        <v>205318.79569999999</v>
      </c>
      <c r="P78" s="24">
        <v>359307.89250000002</v>
      </c>
      <c r="Q78" s="24">
        <v>241964.85569999999</v>
      </c>
      <c r="R78" s="24">
        <v>423438.4975</v>
      </c>
      <c r="S78" s="24">
        <v>265268.27750000003</v>
      </c>
      <c r="T78" s="24">
        <v>464219.48560000001</v>
      </c>
      <c r="U78" s="24">
        <v>287169.92479999998</v>
      </c>
      <c r="V78" s="24">
        <v>502547.36839999998</v>
      </c>
      <c r="BR78" s="14" t="s">
        <v>345</v>
      </c>
      <c r="BS78" s="14" t="s">
        <v>345</v>
      </c>
      <c r="BT78" s="14"/>
      <c r="BU78" s="14" t="s">
        <v>345</v>
      </c>
      <c r="BV78" s="14" t="s">
        <v>345</v>
      </c>
      <c r="BW78" s="14" t="s">
        <v>345</v>
      </c>
      <c r="BX78" s="14" t="s">
        <v>345</v>
      </c>
      <c r="BY78" s="14" t="s">
        <v>345</v>
      </c>
      <c r="BZ78" s="14" t="s">
        <v>345</v>
      </c>
      <c r="CA78" s="14" t="s">
        <v>345</v>
      </c>
    </row>
    <row r="79" spans="1:79" hidden="1" x14ac:dyDescent="0.3">
      <c r="A79" s="23">
        <v>1</v>
      </c>
      <c r="B79" s="23" t="s">
        <v>592</v>
      </c>
      <c r="C79" s="23" t="s">
        <v>184</v>
      </c>
      <c r="D79" t="s">
        <v>93</v>
      </c>
      <c r="E79" s="23" t="s">
        <v>529</v>
      </c>
      <c r="F79" s="23" t="s">
        <v>433</v>
      </c>
      <c r="G79" s="23">
        <v>2</v>
      </c>
      <c r="H79" s="23" t="s">
        <v>30</v>
      </c>
      <c r="I79" s="24">
        <v>95440.993199999997</v>
      </c>
      <c r="J79" s="24">
        <v>167021.73809999999</v>
      </c>
      <c r="K79" s="24">
        <v>124692.20729999999</v>
      </c>
      <c r="L79" s="24">
        <v>218211.36259999999</v>
      </c>
      <c r="M79" s="24">
        <v>151160.7819</v>
      </c>
      <c r="N79" s="24">
        <v>264531.36839999998</v>
      </c>
      <c r="O79" s="24">
        <v>184617.66800000001</v>
      </c>
      <c r="P79" s="24">
        <v>323080.91889999999</v>
      </c>
      <c r="Q79" s="24">
        <v>218838.0809</v>
      </c>
      <c r="R79" s="24">
        <v>382966.64159999997</v>
      </c>
      <c r="S79" s="24">
        <v>241009.81830000001</v>
      </c>
      <c r="T79" s="24">
        <v>421767.18209999998</v>
      </c>
      <c r="U79" s="24">
        <v>261596.47219999999</v>
      </c>
      <c r="V79" s="24">
        <v>457793.82630000002</v>
      </c>
      <c r="BR79" s="14" t="s">
        <v>345</v>
      </c>
      <c r="BS79" s="14" t="s">
        <v>345</v>
      </c>
      <c r="BT79" s="14"/>
      <c r="BU79" s="14" t="s">
        <v>345</v>
      </c>
      <c r="BV79" s="14" t="s">
        <v>345</v>
      </c>
      <c r="BW79" s="14" t="s">
        <v>345</v>
      </c>
      <c r="BX79" s="14" t="s">
        <v>345</v>
      </c>
      <c r="BY79" s="14" t="s">
        <v>345</v>
      </c>
      <c r="BZ79" s="14" t="s">
        <v>345</v>
      </c>
      <c r="CA79" s="14"/>
    </row>
    <row r="80" spans="1:79" hidden="1" x14ac:dyDescent="0.3">
      <c r="A80" s="23">
        <v>1</v>
      </c>
      <c r="B80" s="23" t="s">
        <v>592</v>
      </c>
      <c r="C80" s="23" t="s">
        <v>184</v>
      </c>
      <c r="D80" t="s">
        <v>93</v>
      </c>
      <c r="E80" s="23" t="s">
        <v>529</v>
      </c>
      <c r="F80" s="23" t="s">
        <v>433</v>
      </c>
      <c r="G80" s="23">
        <v>3</v>
      </c>
      <c r="H80" s="23" t="s">
        <v>31</v>
      </c>
      <c r="I80" s="24">
        <v>85223.976500000004</v>
      </c>
      <c r="J80" s="24">
        <v>149141.95879999999</v>
      </c>
      <c r="K80" s="24">
        <v>116070.84510000001</v>
      </c>
      <c r="L80" s="24">
        <v>203123.97889999999</v>
      </c>
      <c r="M80" s="24">
        <v>146809.14929999999</v>
      </c>
      <c r="N80" s="24">
        <v>256916.01120000001</v>
      </c>
      <c r="O80" s="24">
        <v>193290.04440000001</v>
      </c>
      <c r="P80" s="24">
        <v>338257.57770000002</v>
      </c>
      <c r="Q80" s="24">
        <v>239310.5356</v>
      </c>
      <c r="R80" s="24">
        <v>418793.43729999999</v>
      </c>
      <c r="S80" s="24">
        <v>269479.30290000001</v>
      </c>
      <c r="T80" s="24">
        <v>471588.78019999998</v>
      </c>
      <c r="U80" s="24">
        <v>299238.8223</v>
      </c>
      <c r="V80" s="24">
        <v>523667.93910000002</v>
      </c>
      <c r="BR80" s="14" t="s">
        <v>345</v>
      </c>
      <c r="BS80" s="14" t="s">
        <v>345</v>
      </c>
      <c r="BT80" s="14" t="s">
        <v>345</v>
      </c>
      <c r="BU80" s="14" t="s">
        <v>345</v>
      </c>
      <c r="BV80" s="14" t="s">
        <v>345</v>
      </c>
      <c r="BW80" s="14" t="s">
        <v>345</v>
      </c>
      <c r="BX80" s="14" t="s">
        <v>345</v>
      </c>
      <c r="BY80" s="14" t="s">
        <v>345</v>
      </c>
      <c r="BZ80" s="14" t="s">
        <v>345</v>
      </c>
      <c r="CA80" s="14"/>
    </row>
    <row r="81" spans="1:79" hidden="1" x14ac:dyDescent="0.3">
      <c r="A81" s="23">
        <v>1</v>
      </c>
      <c r="B81" s="23" t="s">
        <v>592</v>
      </c>
      <c r="C81" s="23" t="s">
        <v>184</v>
      </c>
      <c r="D81" t="s">
        <v>93</v>
      </c>
      <c r="E81" s="23" t="s">
        <v>529</v>
      </c>
      <c r="F81" s="23" t="s">
        <v>433</v>
      </c>
      <c r="G81" s="23">
        <v>4</v>
      </c>
      <c r="H81" s="23" t="s">
        <v>29</v>
      </c>
      <c r="I81" s="24">
        <v>94765.512600000002</v>
      </c>
      <c r="J81" s="24">
        <v>151624.82250000001</v>
      </c>
      <c r="K81" s="24">
        <v>132671.71770000001</v>
      </c>
      <c r="L81" s="24">
        <v>212274.75150000001</v>
      </c>
      <c r="M81" s="24">
        <v>170577.9227</v>
      </c>
      <c r="N81" s="24">
        <v>272924.68040000001</v>
      </c>
      <c r="O81" s="24">
        <v>227437.2303</v>
      </c>
      <c r="P81" s="24">
        <v>363899.57390000002</v>
      </c>
      <c r="Q81" s="24">
        <v>284296.5379</v>
      </c>
      <c r="R81" s="24">
        <v>454874.46730000002</v>
      </c>
      <c r="S81" s="24">
        <v>322202.74280000001</v>
      </c>
      <c r="T81" s="24">
        <v>515524.39620000002</v>
      </c>
      <c r="U81" s="24">
        <v>360108.94799999997</v>
      </c>
      <c r="V81" s="24">
        <v>576174.32519999996</v>
      </c>
      <c r="BR81" s="14" t="s">
        <v>345</v>
      </c>
      <c r="BS81" s="14" t="s">
        <v>345</v>
      </c>
      <c r="BT81" s="14" t="s">
        <v>345</v>
      </c>
      <c r="BU81" s="14" t="s">
        <v>345</v>
      </c>
      <c r="BV81" s="14" t="s">
        <v>345</v>
      </c>
      <c r="BW81" s="14" t="s">
        <v>345</v>
      </c>
      <c r="BX81" s="14" t="s">
        <v>345</v>
      </c>
      <c r="BY81" s="14" t="s">
        <v>345</v>
      </c>
      <c r="BZ81" s="14" t="s">
        <v>345</v>
      </c>
      <c r="CA81" s="14"/>
    </row>
    <row r="82" spans="1:79" hidden="1" x14ac:dyDescent="0.3">
      <c r="A82" s="23">
        <v>1</v>
      </c>
      <c r="B82" s="23" t="s">
        <v>592</v>
      </c>
      <c r="C82" s="23" t="s">
        <v>184</v>
      </c>
      <c r="D82" t="s">
        <v>165</v>
      </c>
      <c r="E82" s="23" t="s">
        <v>530</v>
      </c>
      <c r="F82" s="23" t="s">
        <v>211</v>
      </c>
      <c r="G82" s="23">
        <v>1</v>
      </c>
      <c r="H82" s="23" t="s">
        <v>14</v>
      </c>
      <c r="I82" s="24">
        <v>97865.466400000005</v>
      </c>
      <c r="J82" s="24">
        <v>171264.5661</v>
      </c>
      <c r="K82" s="24">
        <v>126618.8475</v>
      </c>
      <c r="L82" s="24">
        <v>221582.98310000001</v>
      </c>
      <c r="M82" s="24">
        <v>151495.8143</v>
      </c>
      <c r="N82" s="24">
        <v>265117.67509999999</v>
      </c>
      <c r="O82" s="24">
        <v>180624.72330000001</v>
      </c>
      <c r="P82" s="24">
        <v>316093.26579999999</v>
      </c>
      <c r="Q82" s="24">
        <v>212831.79010000001</v>
      </c>
      <c r="R82" s="24">
        <v>372455.63260000001</v>
      </c>
      <c r="S82" s="24">
        <v>233312.64859999999</v>
      </c>
      <c r="T82" s="24">
        <v>408297.13500000001</v>
      </c>
      <c r="U82" s="24">
        <v>252548.89660000001</v>
      </c>
      <c r="V82" s="24">
        <v>441960.56900000002</v>
      </c>
      <c r="BR82" s="14" t="s">
        <v>345</v>
      </c>
      <c r="BS82" s="14" t="s">
        <v>345</v>
      </c>
      <c r="BT82" s="14" t="s">
        <v>345</v>
      </c>
      <c r="BU82" s="14" t="s">
        <v>345</v>
      </c>
      <c r="BV82" s="14" t="s">
        <v>345</v>
      </c>
      <c r="BW82" s="14" t="s">
        <v>345</v>
      </c>
      <c r="BX82" s="14" t="s">
        <v>345</v>
      </c>
      <c r="BY82" s="14" t="s">
        <v>345</v>
      </c>
      <c r="BZ82" s="14" t="s">
        <v>345</v>
      </c>
      <c r="CA82" s="14"/>
    </row>
    <row r="83" spans="1:79" hidden="1" x14ac:dyDescent="0.3">
      <c r="A83" s="23">
        <v>1</v>
      </c>
      <c r="B83" s="23" t="s">
        <v>592</v>
      </c>
      <c r="C83" s="23" t="s">
        <v>184</v>
      </c>
      <c r="D83" t="s">
        <v>165</v>
      </c>
      <c r="E83" s="23" t="s">
        <v>530</v>
      </c>
      <c r="F83" s="23" t="s">
        <v>211</v>
      </c>
      <c r="G83" s="23">
        <v>2</v>
      </c>
      <c r="H83" s="23" t="s">
        <v>30</v>
      </c>
      <c r="I83" s="24">
        <v>84161.685200000007</v>
      </c>
      <c r="J83" s="24">
        <v>147282.9492</v>
      </c>
      <c r="K83" s="24">
        <v>109910.5284</v>
      </c>
      <c r="L83" s="24">
        <v>192343.42480000001</v>
      </c>
      <c r="M83" s="24">
        <v>133198.3713</v>
      </c>
      <c r="N83" s="24">
        <v>233097.14980000001</v>
      </c>
      <c r="O83" s="24">
        <v>162600.4651</v>
      </c>
      <c r="P83" s="24">
        <v>284550.81390000001</v>
      </c>
      <c r="Q83" s="24">
        <v>192695.54620000001</v>
      </c>
      <c r="R83" s="24">
        <v>337217.2058</v>
      </c>
      <c r="S83" s="24">
        <v>212191.05869999999</v>
      </c>
      <c r="T83" s="24">
        <v>371334.35279999999</v>
      </c>
      <c r="U83" s="24">
        <v>230282.35560000001</v>
      </c>
      <c r="V83" s="24">
        <v>402994.12219999998</v>
      </c>
    </row>
    <row r="84" spans="1:79" hidden="1" x14ac:dyDescent="0.3">
      <c r="A84" s="23">
        <v>1</v>
      </c>
      <c r="B84" s="23" t="s">
        <v>592</v>
      </c>
      <c r="C84" s="23" t="s">
        <v>184</v>
      </c>
      <c r="D84" t="s">
        <v>165</v>
      </c>
      <c r="E84" s="23" t="s">
        <v>530</v>
      </c>
      <c r="F84" s="23" t="s">
        <v>211</v>
      </c>
      <c r="G84" s="23">
        <v>3</v>
      </c>
      <c r="H84" s="23" t="s">
        <v>31</v>
      </c>
      <c r="I84" s="24">
        <v>75256.056899999996</v>
      </c>
      <c r="J84" s="24">
        <v>131698.09959999999</v>
      </c>
      <c r="K84" s="24">
        <v>102535.07520000001</v>
      </c>
      <c r="L84" s="24">
        <v>179436.38140000001</v>
      </c>
      <c r="M84" s="24">
        <v>129719.5674</v>
      </c>
      <c r="N84" s="24">
        <v>227009.24299999999</v>
      </c>
      <c r="O84" s="24">
        <v>170821.4552</v>
      </c>
      <c r="P84" s="24">
        <v>298937.5466</v>
      </c>
      <c r="Q84" s="24">
        <v>211522.47399999999</v>
      </c>
      <c r="R84" s="24">
        <v>370164.3296</v>
      </c>
      <c r="S84" s="24">
        <v>238211.0765</v>
      </c>
      <c r="T84" s="24">
        <v>416869.38390000002</v>
      </c>
      <c r="U84" s="24">
        <v>264543.35100000002</v>
      </c>
      <c r="V84" s="24">
        <v>462950.86430000002</v>
      </c>
    </row>
    <row r="85" spans="1:79" hidden="1" x14ac:dyDescent="0.3">
      <c r="A85" s="23">
        <v>1</v>
      </c>
      <c r="B85" s="23" t="s">
        <v>592</v>
      </c>
      <c r="C85" s="23" t="s">
        <v>184</v>
      </c>
      <c r="D85" t="s">
        <v>165</v>
      </c>
      <c r="E85" s="23" t="s">
        <v>530</v>
      </c>
      <c r="F85" s="23" t="s">
        <v>211</v>
      </c>
      <c r="G85" s="23">
        <v>4</v>
      </c>
      <c r="H85" s="23" t="s">
        <v>29</v>
      </c>
      <c r="I85" s="24">
        <v>83424.762600000002</v>
      </c>
      <c r="J85" s="24">
        <v>133479.62220000001</v>
      </c>
      <c r="K85" s="24">
        <v>116794.66770000001</v>
      </c>
      <c r="L85" s="24">
        <v>186871.47099999999</v>
      </c>
      <c r="M85" s="24">
        <v>150164.57269999999</v>
      </c>
      <c r="N85" s="24">
        <v>240263.3199</v>
      </c>
      <c r="O85" s="24">
        <v>200219.4302</v>
      </c>
      <c r="P85" s="24">
        <v>320351.0932</v>
      </c>
      <c r="Q85" s="24">
        <v>250274.28779999999</v>
      </c>
      <c r="R85" s="24">
        <v>400438.8664</v>
      </c>
      <c r="S85" s="24">
        <v>283644.19270000001</v>
      </c>
      <c r="T85" s="24">
        <v>453830.71529999998</v>
      </c>
      <c r="U85" s="24">
        <v>317014.09789999999</v>
      </c>
      <c r="V85" s="24">
        <v>507222.56410000002</v>
      </c>
    </row>
    <row r="86" spans="1:79" hidden="1" x14ac:dyDescent="0.3">
      <c r="A86" s="23">
        <v>1</v>
      </c>
      <c r="B86" s="23" t="s">
        <v>592</v>
      </c>
      <c r="C86" s="23" t="s">
        <v>184</v>
      </c>
      <c r="D86" t="s">
        <v>165</v>
      </c>
      <c r="E86" s="23" t="s">
        <v>530</v>
      </c>
      <c r="F86" s="23" t="s">
        <v>254</v>
      </c>
      <c r="G86" s="23">
        <v>1</v>
      </c>
      <c r="H86" s="23" t="s">
        <v>14</v>
      </c>
      <c r="I86" s="24">
        <v>95330.175700000007</v>
      </c>
      <c r="J86" s="24">
        <v>166827.8076</v>
      </c>
      <c r="K86" s="24">
        <v>123414.973</v>
      </c>
      <c r="L86" s="24">
        <v>215976.20269999999</v>
      </c>
      <c r="M86" s="24">
        <v>147714.49720000001</v>
      </c>
      <c r="N86" s="24">
        <v>258500.37</v>
      </c>
      <c r="O86" s="24">
        <v>176195.31219999999</v>
      </c>
      <c r="P86" s="24">
        <v>308341.79639999999</v>
      </c>
      <c r="Q86" s="24">
        <v>207686.9952</v>
      </c>
      <c r="R86" s="24">
        <v>363452.2414</v>
      </c>
      <c r="S86" s="24">
        <v>227712.42230000001</v>
      </c>
      <c r="T86" s="24">
        <v>398496.739</v>
      </c>
      <c r="U86" s="24">
        <v>246550.76139999999</v>
      </c>
      <c r="V86" s="24">
        <v>431463.83240000001</v>
      </c>
    </row>
    <row r="87" spans="1:79" hidden="1" x14ac:dyDescent="0.3">
      <c r="A87" s="23">
        <v>1</v>
      </c>
      <c r="B87" s="23" t="s">
        <v>592</v>
      </c>
      <c r="C87" s="23" t="s">
        <v>184</v>
      </c>
      <c r="D87" t="s">
        <v>165</v>
      </c>
      <c r="E87" s="23" t="s">
        <v>530</v>
      </c>
      <c r="F87" s="23" t="s">
        <v>254</v>
      </c>
      <c r="G87" s="23">
        <v>2</v>
      </c>
      <c r="H87" s="23" t="s">
        <v>30</v>
      </c>
      <c r="I87" s="24">
        <v>81626.3946</v>
      </c>
      <c r="J87" s="24">
        <v>142846.1906</v>
      </c>
      <c r="K87" s="24">
        <v>106706.65399999999</v>
      </c>
      <c r="L87" s="24">
        <v>186736.64430000001</v>
      </c>
      <c r="M87" s="24">
        <v>129417.0542</v>
      </c>
      <c r="N87" s="24">
        <v>226479.84479999999</v>
      </c>
      <c r="O87" s="24">
        <v>158171.05410000001</v>
      </c>
      <c r="P87" s="24">
        <v>276799.34460000001</v>
      </c>
      <c r="Q87" s="24">
        <v>187550.7512</v>
      </c>
      <c r="R87" s="24">
        <v>328213.81459999998</v>
      </c>
      <c r="S87" s="24">
        <v>206590.83240000001</v>
      </c>
      <c r="T87" s="24">
        <v>361533.95679999999</v>
      </c>
      <c r="U87" s="24">
        <v>224284.22039999999</v>
      </c>
      <c r="V87" s="24">
        <v>392497.38569999998</v>
      </c>
    </row>
    <row r="88" spans="1:79" hidden="1" x14ac:dyDescent="0.3">
      <c r="A88" s="23">
        <v>1</v>
      </c>
      <c r="B88" s="23" t="s">
        <v>592</v>
      </c>
      <c r="C88" s="23" t="s">
        <v>184</v>
      </c>
      <c r="D88" t="s">
        <v>165</v>
      </c>
      <c r="E88" s="23" t="s">
        <v>530</v>
      </c>
      <c r="F88" s="23" t="s">
        <v>254</v>
      </c>
      <c r="G88" s="23">
        <v>3</v>
      </c>
      <c r="H88" s="23" t="s">
        <v>31</v>
      </c>
      <c r="I88" s="24">
        <v>72744.103199999998</v>
      </c>
      <c r="J88" s="24">
        <v>127302.18060000001</v>
      </c>
      <c r="K88" s="24">
        <v>99018.34</v>
      </c>
      <c r="L88" s="24">
        <v>173282.0949</v>
      </c>
      <c r="M88" s="24">
        <v>125198.0508</v>
      </c>
      <c r="N88" s="24">
        <v>219096.58900000001</v>
      </c>
      <c r="O88" s="24">
        <v>164792.76639999999</v>
      </c>
      <c r="P88" s="24">
        <v>288387.34120000002</v>
      </c>
      <c r="Q88" s="24">
        <v>203986.61300000001</v>
      </c>
      <c r="R88" s="24">
        <v>356976.57270000002</v>
      </c>
      <c r="S88" s="24">
        <v>229670.43410000001</v>
      </c>
      <c r="T88" s="24">
        <v>401923.25959999999</v>
      </c>
      <c r="U88" s="24">
        <v>254997.9271</v>
      </c>
      <c r="V88" s="24">
        <v>446246.37239999999</v>
      </c>
    </row>
    <row r="89" spans="1:79" hidden="1" x14ac:dyDescent="0.3">
      <c r="A89" s="23">
        <v>1</v>
      </c>
      <c r="B89" s="23" t="s">
        <v>592</v>
      </c>
      <c r="C89" s="23" t="s">
        <v>184</v>
      </c>
      <c r="D89" t="s">
        <v>165</v>
      </c>
      <c r="E89" s="23" t="s">
        <v>530</v>
      </c>
      <c r="F89" s="23" t="s">
        <v>254</v>
      </c>
      <c r="G89" s="23">
        <v>4</v>
      </c>
      <c r="H89" s="23" t="s">
        <v>29</v>
      </c>
      <c r="I89" s="24">
        <v>81244.605800000005</v>
      </c>
      <c r="J89" s="24">
        <v>129991.37119999999</v>
      </c>
      <c r="K89" s="24">
        <v>113742.44809999999</v>
      </c>
      <c r="L89" s="24">
        <v>181987.91959999999</v>
      </c>
      <c r="M89" s="24">
        <v>146240.2904</v>
      </c>
      <c r="N89" s="24">
        <v>233984.4681</v>
      </c>
      <c r="O89" s="24">
        <v>194987.05379999999</v>
      </c>
      <c r="P89" s="24">
        <v>311979.29080000002</v>
      </c>
      <c r="Q89" s="24">
        <v>243733.8173</v>
      </c>
      <c r="R89" s="24">
        <v>389974.11349999998</v>
      </c>
      <c r="S89" s="24">
        <v>276231.65950000001</v>
      </c>
      <c r="T89" s="24">
        <v>441970.66190000001</v>
      </c>
      <c r="U89" s="24">
        <v>308729.50189999997</v>
      </c>
      <c r="V89" s="24">
        <v>493967.21039999998</v>
      </c>
    </row>
    <row r="90" spans="1:79" hidden="1" x14ac:dyDescent="0.3">
      <c r="A90" s="23">
        <v>1</v>
      </c>
      <c r="B90" s="23" t="s">
        <v>592</v>
      </c>
      <c r="C90" s="23" t="s">
        <v>184</v>
      </c>
      <c r="D90" t="s">
        <v>165</v>
      </c>
      <c r="E90" s="23" t="s">
        <v>530</v>
      </c>
      <c r="F90" s="23" t="s">
        <v>295</v>
      </c>
      <c r="G90" s="23">
        <v>1</v>
      </c>
      <c r="H90" s="23" t="s">
        <v>14</v>
      </c>
      <c r="I90" s="24">
        <v>92920.232600000003</v>
      </c>
      <c r="J90" s="24">
        <v>162610.40710000001</v>
      </c>
      <c r="K90" s="24">
        <v>120223.70020000001</v>
      </c>
      <c r="L90" s="24">
        <v>210391.47529999999</v>
      </c>
      <c r="M90" s="24">
        <v>143846.2647</v>
      </c>
      <c r="N90" s="24">
        <v>251730.96309999999</v>
      </c>
      <c r="O90" s="24">
        <v>171507.4811</v>
      </c>
      <c r="P90" s="24">
        <v>300138.09179999999</v>
      </c>
      <c r="Q90" s="24">
        <v>202091.80619999999</v>
      </c>
      <c r="R90" s="24">
        <v>353660.66080000001</v>
      </c>
      <c r="S90" s="24">
        <v>221540.7237</v>
      </c>
      <c r="T90" s="24">
        <v>387696.26640000002</v>
      </c>
      <c r="U90" s="24">
        <v>239808.92319999999</v>
      </c>
      <c r="V90" s="24">
        <v>419665.61550000001</v>
      </c>
    </row>
    <row r="91" spans="1:79" hidden="1" x14ac:dyDescent="0.3">
      <c r="A91" s="23">
        <v>1</v>
      </c>
      <c r="B91" s="23" t="s">
        <v>592</v>
      </c>
      <c r="C91" s="23" t="s">
        <v>184</v>
      </c>
      <c r="D91" t="s">
        <v>165</v>
      </c>
      <c r="E91" s="23" t="s">
        <v>530</v>
      </c>
      <c r="F91" s="23" t="s">
        <v>295</v>
      </c>
      <c r="G91" s="23">
        <v>2</v>
      </c>
      <c r="H91" s="23" t="s">
        <v>30</v>
      </c>
      <c r="I91" s="24">
        <v>79894.856700000004</v>
      </c>
      <c r="J91" s="24">
        <v>139815.99919999999</v>
      </c>
      <c r="K91" s="24">
        <v>104342.5258</v>
      </c>
      <c r="L91" s="24">
        <v>182599.42009999999</v>
      </c>
      <c r="M91" s="24">
        <v>126454.63589999999</v>
      </c>
      <c r="N91" s="24">
        <v>221295.61290000001</v>
      </c>
      <c r="O91" s="24">
        <v>154375.51310000001</v>
      </c>
      <c r="P91" s="24">
        <v>270157.14789999998</v>
      </c>
      <c r="Q91" s="24">
        <v>182952.4062</v>
      </c>
      <c r="R91" s="24">
        <v>320166.71090000001</v>
      </c>
      <c r="S91" s="24">
        <v>201464.7573</v>
      </c>
      <c r="T91" s="24">
        <v>352563.32530000003</v>
      </c>
      <c r="U91" s="24">
        <v>218644.68650000001</v>
      </c>
      <c r="V91" s="24">
        <v>382628.20120000001</v>
      </c>
    </row>
    <row r="92" spans="1:79" hidden="1" x14ac:dyDescent="0.3">
      <c r="A92" s="23">
        <v>1</v>
      </c>
      <c r="B92" s="23" t="s">
        <v>592</v>
      </c>
      <c r="C92" s="23" t="s">
        <v>184</v>
      </c>
      <c r="D92" t="s">
        <v>165</v>
      </c>
      <c r="E92" s="23" t="s">
        <v>530</v>
      </c>
      <c r="F92" s="23" t="s">
        <v>295</v>
      </c>
      <c r="G92" s="23">
        <v>3</v>
      </c>
      <c r="H92" s="23" t="s">
        <v>31</v>
      </c>
      <c r="I92" s="24">
        <v>71431.025399999999</v>
      </c>
      <c r="J92" s="24">
        <v>125004.2944</v>
      </c>
      <c r="K92" s="24">
        <v>97319.803499999995</v>
      </c>
      <c r="L92" s="24">
        <v>170309.6562</v>
      </c>
      <c r="M92" s="24">
        <v>123118.7353</v>
      </c>
      <c r="N92" s="24">
        <v>215457.7867</v>
      </c>
      <c r="O92" s="24">
        <v>162126.1857</v>
      </c>
      <c r="P92" s="24">
        <v>283720.82500000001</v>
      </c>
      <c r="Q92" s="24">
        <v>200752.6122</v>
      </c>
      <c r="R92" s="24">
        <v>351317.07130000001</v>
      </c>
      <c r="S92" s="24">
        <v>226080.20310000001</v>
      </c>
      <c r="T92" s="24">
        <v>395640.3554</v>
      </c>
      <c r="U92" s="24">
        <v>251069.1061</v>
      </c>
      <c r="V92" s="24">
        <v>439370.93560000003</v>
      </c>
    </row>
    <row r="93" spans="1:79" hidden="1" x14ac:dyDescent="0.3">
      <c r="A93" s="23">
        <v>1</v>
      </c>
      <c r="B93" s="23" t="s">
        <v>592</v>
      </c>
      <c r="C93" s="23" t="s">
        <v>184</v>
      </c>
      <c r="D93" t="s">
        <v>165</v>
      </c>
      <c r="E93" s="23" t="s">
        <v>530</v>
      </c>
      <c r="F93" s="23" t="s">
        <v>295</v>
      </c>
      <c r="G93" s="23">
        <v>4</v>
      </c>
      <c r="H93" s="23" t="s">
        <v>29</v>
      </c>
      <c r="I93" s="24">
        <v>79208.480100000001</v>
      </c>
      <c r="J93" s="24">
        <v>126733.57</v>
      </c>
      <c r="K93" s="24">
        <v>110891.87209999999</v>
      </c>
      <c r="L93" s="24">
        <v>177426.99799999999</v>
      </c>
      <c r="M93" s="24">
        <v>142575.26420000001</v>
      </c>
      <c r="N93" s="24">
        <v>228120.42600000001</v>
      </c>
      <c r="O93" s="24">
        <v>190100.35209999999</v>
      </c>
      <c r="P93" s="24">
        <v>304160.56809999997</v>
      </c>
      <c r="Q93" s="24">
        <v>237625.44020000001</v>
      </c>
      <c r="R93" s="24">
        <v>380200.70990000002</v>
      </c>
      <c r="S93" s="24">
        <v>269308.8322</v>
      </c>
      <c r="T93" s="24">
        <v>430894.13789999997</v>
      </c>
      <c r="U93" s="24">
        <v>300992.2243</v>
      </c>
      <c r="V93" s="24">
        <v>481587.56599999999</v>
      </c>
    </row>
    <row r="94" spans="1:79" hidden="1" x14ac:dyDescent="0.3">
      <c r="A94" s="23">
        <v>1</v>
      </c>
      <c r="B94" s="23" t="s">
        <v>592</v>
      </c>
      <c r="C94" s="23" t="s">
        <v>184</v>
      </c>
      <c r="D94" t="s">
        <v>165</v>
      </c>
      <c r="E94" s="23" t="s">
        <v>530</v>
      </c>
      <c r="F94" s="23" t="s">
        <v>335</v>
      </c>
      <c r="G94" s="23">
        <v>1</v>
      </c>
      <c r="H94" s="23" t="s">
        <v>14</v>
      </c>
      <c r="I94" s="24">
        <v>100757.4004</v>
      </c>
      <c r="J94" s="24">
        <v>176325.45069999999</v>
      </c>
      <c r="K94" s="24">
        <v>130448.37790000001</v>
      </c>
      <c r="L94" s="24">
        <v>228284.66140000001</v>
      </c>
      <c r="M94" s="24">
        <v>156137.69699999999</v>
      </c>
      <c r="N94" s="24">
        <v>273240.96970000002</v>
      </c>
      <c r="O94" s="24">
        <v>186250.12520000001</v>
      </c>
      <c r="P94" s="24">
        <v>325937.71909999999</v>
      </c>
      <c r="Q94" s="24">
        <v>219546.02220000001</v>
      </c>
      <c r="R94" s="24">
        <v>384205.53879999998</v>
      </c>
      <c r="S94" s="24">
        <v>240718.69279999999</v>
      </c>
      <c r="T94" s="24">
        <v>421257.71240000002</v>
      </c>
      <c r="U94" s="24">
        <v>260639.10889999999</v>
      </c>
      <c r="V94" s="24">
        <v>456118.44050000003</v>
      </c>
    </row>
    <row r="95" spans="1:79" hidden="1" x14ac:dyDescent="0.3">
      <c r="A95" s="23">
        <v>1</v>
      </c>
      <c r="B95" s="23" t="s">
        <v>592</v>
      </c>
      <c r="C95" s="23" t="s">
        <v>184</v>
      </c>
      <c r="D95" t="s">
        <v>165</v>
      </c>
      <c r="E95" s="23" t="s">
        <v>530</v>
      </c>
      <c r="F95" s="23" t="s">
        <v>335</v>
      </c>
      <c r="G95" s="23">
        <v>2</v>
      </c>
      <c r="H95" s="23" t="s">
        <v>30</v>
      </c>
      <c r="I95" s="24">
        <v>86239.532399999996</v>
      </c>
      <c r="J95" s="24">
        <v>150919.18169999999</v>
      </c>
      <c r="K95" s="24">
        <v>112747.4844</v>
      </c>
      <c r="L95" s="24">
        <v>197308.09770000001</v>
      </c>
      <c r="M95" s="24">
        <v>136753.27600000001</v>
      </c>
      <c r="N95" s="24">
        <v>239318.23310000001</v>
      </c>
      <c r="O95" s="24">
        <v>167155.11790000001</v>
      </c>
      <c r="P95" s="24">
        <v>292521.45630000002</v>
      </c>
      <c r="Q95" s="24">
        <v>198213.56450000001</v>
      </c>
      <c r="R95" s="24">
        <v>346873.7378</v>
      </c>
      <c r="S95" s="24">
        <v>218342.35370000001</v>
      </c>
      <c r="T95" s="24">
        <v>382099.11900000001</v>
      </c>
      <c r="U95" s="24">
        <v>237049.80170000001</v>
      </c>
      <c r="V95" s="24">
        <v>414837.15299999999</v>
      </c>
    </row>
    <row r="96" spans="1:79" hidden="1" x14ac:dyDescent="0.3">
      <c r="A96" s="23">
        <v>1</v>
      </c>
      <c r="B96" s="23" t="s">
        <v>592</v>
      </c>
      <c r="C96" s="23" t="s">
        <v>184</v>
      </c>
      <c r="D96" t="s">
        <v>165</v>
      </c>
      <c r="E96" s="23" t="s">
        <v>530</v>
      </c>
      <c r="F96" s="23" t="s">
        <v>335</v>
      </c>
      <c r="G96" s="23">
        <v>3</v>
      </c>
      <c r="H96" s="23" t="s">
        <v>31</v>
      </c>
      <c r="I96" s="24">
        <v>76831.751600000003</v>
      </c>
      <c r="J96" s="24">
        <v>134455.56529999999</v>
      </c>
      <c r="K96" s="24">
        <v>104573.3205</v>
      </c>
      <c r="L96" s="24">
        <v>183003.31080000001</v>
      </c>
      <c r="M96" s="24">
        <v>132214.74799999999</v>
      </c>
      <c r="N96" s="24">
        <v>231375.80910000001</v>
      </c>
      <c r="O96" s="24">
        <v>174021.35449999999</v>
      </c>
      <c r="P96" s="24">
        <v>304537.37050000002</v>
      </c>
      <c r="Q96" s="24">
        <v>215403.2781</v>
      </c>
      <c r="R96" s="24">
        <v>376955.73670000001</v>
      </c>
      <c r="S96" s="24">
        <v>242519.35699999999</v>
      </c>
      <c r="T96" s="24">
        <v>424408.8749</v>
      </c>
      <c r="U96" s="24">
        <v>269257.94</v>
      </c>
      <c r="V96" s="24">
        <v>471201.39500000002</v>
      </c>
    </row>
    <row r="97" spans="1:22" hidden="1" x14ac:dyDescent="0.3">
      <c r="A97" s="23">
        <v>1</v>
      </c>
      <c r="B97" s="23" t="s">
        <v>592</v>
      </c>
      <c r="C97" s="23" t="s">
        <v>184</v>
      </c>
      <c r="D97" t="s">
        <v>165</v>
      </c>
      <c r="E97" s="23" t="s">
        <v>530</v>
      </c>
      <c r="F97" s="23" t="s">
        <v>335</v>
      </c>
      <c r="G97" s="23">
        <v>4</v>
      </c>
      <c r="H97" s="23" t="s">
        <v>29</v>
      </c>
      <c r="I97" s="24">
        <v>85868.115399999995</v>
      </c>
      <c r="J97" s="24">
        <v>137388.98670000001</v>
      </c>
      <c r="K97" s="24">
        <v>120215.3615</v>
      </c>
      <c r="L97" s="24">
        <v>192344.58129999999</v>
      </c>
      <c r="M97" s="24">
        <v>154562.60769999999</v>
      </c>
      <c r="N97" s="24">
        <v>247300.17600000001</v>
      </c>
      <c r="O97" s="24">
        <v>206083.47690000001</v>
      </c>
      <c r="P97" s="24">
        <v>329733.56800000003</v>
      </c>
      <c r="Q97" s="24">
        <v>257604.3461</v>
      </c>
      <c r="R97" s="24">
        <v>412166.95990000002</v>
      </c>
      <c r="S97" s="24">
        <v>291951.59220000001</v>
      </c>
      <c r="T97" s="24">
        <v>467122.55459999997</v>
      </c>
      <c r="U97" s="24">
        <v>326298.83840000001</v>
      </c>
      <c r="V97" s="24">
        <v>522078.14929999999</v>
      </c>
    </row>
    <row r="98" spans="1:22" hidden="1" x14ac:dyDescent="0.3">
      <c r="A98" s="23">
        <v>1</v>
      </c>
      <c r="B98" s="23" t="s">
        <v>592</v>
      </c>
      <c r="C98" s="23" t="s">
        <v>184</v>
      </c>
      <c r="D98" t="s">
        <v>165</v>
      </c>
      <c r="E98" s="23" t="s">
        <v>530</v>
      </c>
      <c r="F98" s="23" t="s">
        <v>372</v>
      </c>
      <c r="G98" s="23">
        <v>1</v>
      </c>
      <c r="H98" s="23" t="s">
        <v>14</v>
      </c>
      <c r="I98" s="24">
        <v>106566.32640000001</v>
      </c>
      <c r="J98" s="24">
        <v>186491.07130000001</v>
      </c>
      <c r="K98" s="24">
        <v>138109.94390000001</v>
      </c>
      <c r="L98" s="24">
        <v>241692.40179999999</v>
      </c>
      <c r="M98" s="24">
        <v>165404.06090000001</v>
      </c>
      <c r="N98" s="24">
        <v>289457.10649999999</v>
      </c>
      <c r="O98" s="24">
        <v>197449.22270000001</v>
      </c>
      <c r="P98" s="24">
        <v>345536.1397</v>
      </c>
      <c r="Q98" s="24">
        <v>232884.38089999999</v>
      </c>
      <c r="R98" s="24">
        <v>407547.6666</v>
      </c>
      <c r="S98" s="24">
        <v>255416.45740000001</v>
      </c>
      <c r="T98" s="24">
        <v>446978.80050000001</v>
      </c>
      <c r="U98" s="24">
        <v>276670.76089999999</v>
      </c>
      <c r="V98" s="24">
        <v>484173.83169999998</v>
      </c>
    </row>
    <row r="99" spans="1:22" hidden="1" x14ac:dyDescent="0.3">
      <c r="A99" s="23">
        <v>1</v>
      </c>
      <c r="B99" s="23" t="s">
        <v>592</v>
      </c>
      <c r="C99" s="23" t="s">
        <v>184</v>
      </c>
      <c r="D99" t="s">
        <v>165</v>
      </c>
      <c r="E99" s="23" t="s">
        <v>530</v>
      </c>
      <c r="F99" s="23" t="s">
        <v>372</v>
      </c>
      <c r="G99" s="23">
        <v>2</v>
      </c>
      <c r="H99" s="23" t="s">
        <v>30</v>
      </c>
      <c r="I99" s="24">
        <v>90555.968900000007</v>
      </c>
      <c r="J99" s="24">
        <v>158472.9455</v>
      </c>
      <c r="K99" s="24">
        <v>118589.3342</v>
      </c>
      <c r="L99" s="24">
        <v>207531.33480000001</v>
      </c>
      <c r="M99" s="24">
        <v>144026.851</v>
      </c>
      <c r="N99" s="24">
        <v>252046.98929999999</v>
      </c>
      <c r="O99" s="24">
        <v>176391.17920000001</v>
      </c>
      <c r="P99" s="24">
        <v>308684.5637</v>
      </c>
      <c r="Q99" s="24">
        <v>209358.86900000001</v>
      </c>
      <c r="R99" s="24">
        <v>366378.0208</v>
      </c>
      <c r="S99" s="24">
        <v>230739.7494</v>
      </c>
      <c r="T99" s="24">
        <v>403794.56140000001</v>
      </c>
      <c r="U99" s="24">
        <v>250656.38709999999</v>
      </c>
      <c r="V99" s="24">
        <v>438648.6776</v>
      </c>
    </row>
    <row r="100" spans="1:22" hidden="1" x14ac:dyDescent="0.3">
      <c r="A100" s="23">
        <v>1</v>
      </c>
      <c r="B100" s="23" t="s">
        <v>592</v>
      </c>
      <c r="C100" s="23" t="s">
        <v>184</v>
      </c>
      <c r="D100" t="s">
        <v>165</v>
      </c>
      <c r="E100" s="23" t="s">
        <v>530</v>
      </c>
      <c r="F100" s="23" t="s">
        <v>372</v>
      </c>
      <c r="G100" s="23">
        <v>3</v>
      </c>
      <c r="H100" s="23" t="s">
        <v>31</v>
      </c>
      <c r="I100" s="24">
        <v>80222.909499999994</v>
      </c>
      <c r="J100" s="24">
        <v>140390.09160000001</v>
      </c>
      <c r="K100" s="24">
        <v>109013.4423</v>
      </c>
      <c r="L100" s="24">
        <v>190773.52420000001</v>
      </c>
      <c r="M100" s="24">
        <v>137693.53899999999</v>
      </c>
      <c r="N100" s="24">
        <v>240963.69330000001</v>
      </c>
      <c r="O100" s="24">
        <v>181093.56150000001</v>
      </c>
      <c r="P100" s="24">
        <v>316913.73249999998</v>
      </c>
      <c r="Q100" s="24">
        <v>224025.24189999999</v>
      </c>
      <c r="R100" s="24">
        <v>392044.17320000002</v>
      </c>
      <c r="S100" s="24">
        <v>252125.98209999999</v>
      </c>
      <c r="T100" s="24">
        <v>441220.46879999997</v>
      </c>
      <c r="U100" s="24">
        <v>279810.41840000002</v>
      </c>
      <c r="V100" s="24">
        <v>489668.23229999997</v>
      </c>
    </row>
    <row r="101" spans="1:22" hidden="1" x14ac:dyDescent="0.3">
      <c r="A101" s="23">
        <v>1</v>
      </c>
      <c r="B101" s="23" t="s">
        <v>592</v>
      </c>
      <c r="C101" s="23" t="s">
        <v>184</v>
      </c>
      <c r="D101" t="s">
        <v>165</v>
      </c>
      <c r="E101" s="23" t="s">
        <v>530</v>
      </c>
      <c r="F101" s="23" t="s">
        <v>372</v>
      </c>
      <c r="G101" s="23">
        <v>4</v>
      </c>
      <c r="H101" s="23" t="s">
        <v>29</v>
      </c>
      <c r="I101" s="24">
        <v>90783.617499999993</v>
      </c>
      <c r="J101" s="24">
        <v>145253.79010000001</v>
      </c>
      <c r="K101" s="24">
        <v>127097.0644</v>
      </c>
      <c r="L101" s="24">
        <v>203355.30609999999</v>
      </c>
      <c r="M101" s="24">
        <v>163410.51130000001</v>
      </c>
      <c r="N101" s="24">
        <v>261456.82209999999</v>
      </c>
      <c r="O101" s="24">
        <v>217880.68179999999</v>
      </c>
      <c r="P101" s="24">
        <v>348609.09610000002</v>
      </c>
      <c r="Q101" s="24">
        <v>272350.85220000002</v>
      </c>
      <c r="R101" s="24">
        <v>435761.3701</v>
      </c>
      <c r="S101" s="24">
        <v>308664.29920000001</v>
      </c>
      <c r="T101" s="24">
        <v>493862.8861</v>
      </c>
      <c r="U101" s="24">
        <v>344977.74619999999</v>
      </c>
      <c r="V101" s="24">
        <v>551964.40209999995</v>
      </c>
    </row>
    <row r="102" spans="1:22" hidden="1" x14ac:dyDescent="0.3">
      <c r="A102" s="23">
        <v>1</v>
      </c>
      <c r="B102" s="23" t="s">
        <v>592</v>
      </c>
      <c r="C102" s="23" t="s">
        <v>184</v>
      </c>
      <c r="D102" t="s">
        <v>165</v>
      </c>
      <c r="E102" s="23" t="s">
        <v>530</v>
      </c>
      <c r="F102" s="23" t="s">
        <v>406</v>
      </c>
      <c r="G102" s="23">
        <v>1</v>
      </c>
      <c r="H102" s="23" t="s">
        <v>14</v>
      </c>
      <c r="I102" s="24">
        <v>99743.282300000006</v>
      </c>
      <c r="J102" s="24">
        <v>174550.74410000001</v>
      </c>
      <c r="K102" s="24">
        <v>129166.82580000001</v>
      </c>
      <c r="L102" s="24">
        <v>226041.94519999999</v>
      </c>
      <c r="M102" s="24">
        <v>154625.16740000001</v>
      </c>
      <c r="N102" s="24">
        <v>270594.04300000001</v>
      </c>
      <c r="O102" s="24">
        <v>184478.35759999999</v>
      </c>
      <c r="P102" s="24">
        <v>322837.12579999998</v>
      </c>
      <c r="Q102" s="24">
        <v>217488.1005</v>
      </c>
      <c r="R102" s="24">
        <v>380604.17580000003</v>
      </c>
      <c r="S102" s="24">
        <v>238478.59830000001</v>
      </c>
      <c r="T102" s="24">
        <v>417337.54700000002</v>
      </c>
      <c r="U102" s="24">
        <v>258239.85060000001</v>
      </c>
      <c r="V102" s="24">
        <v>451919.73839999997</v>
      </c>
    </row>
    <row r="103" spans="1:22" hidden="1" x14ac:dyDescent="0.3">
      <c r="A103" s="23">
        <v>1</v>
      </c>
      <c r="B103" s="23" t="s">
        <v>592</v>
      </c>
      <c r="C103" s="23" t="s">
        <v>184</v>
      </c>
      <c r="D103" t="s">
        <v>165</v>
      </c>
      <c r="E103" s="23" t="s">
        <v>530</v>
      </c>
      <c r="F103" s="23" t="s">
        <v>406</v>
      </c>
      <c r="G103" s="23">
        <v>2</v>
      </c>
      <c r="H103" s="23" t="s">
        <v>30</v>
      </c>
      <c r="I103" s="24">
        <v>85225.414399999994</v>
      </c>
      <c r="J103" s="24">
        <v>149144.47510000001</v>
      </c>
      <c r="K103" s="24">
        <v>111465.9323</v>
      </c>
      <c r="L103" s="24">
        <v>195065.38149999999</v>
      </c>
      <c r="M103" s="24">
        <v>135240.74650000001</v>
      </c>
      <c r="N103" s="24">
        <v>236671.3063</v>
      </c>
      <c r="O103" s="24">
        <v>165383.35029999999</v>
      </c>
      <c r="P103" s="24">
        <v>289420.86300000001</v>
      </c>
      <c r="Q103" s="24">
        <v>196155.6428</v>
      </c>
      <c r="R103" s="24">
        <v>343272.3749</v>
      </c>
      <c r="S103" s="24">
        <v>216102.2592</v>
      </c>
      <c r="T103" s="24">
        <v>378178.95360000001</v>
      </c>
      <c r="U103" s="24">
        <v>234650.54329999999</v>
      </c>
      <c r="V103" s="24">
        <v>410638.45079999999</v>
      </c>
    </row>
    <row r="104" spans="1:22" hidden="1" x14ac:dyDescent="0.3">
      <c r="A104" s="23">
        <v>1</v>
      </c>
      <c r="B104" s="23" t="s">
        <v>592</v>
      </c>
      <c r="C104" s="23" t="s">
        <v>184</v>
      </c>
      <c r="D104" t="s">
        <v>165</v>
      </c>
      <c r="E104" s="23" t="s">
        <v>530</v>
      </c>
      <c r="F104" s="23" t="s">
        <v>406</v>
      </c>
      <c r="G104" s="23">
        <v>3</v>
      </c>
      <c r="H104" s="23" t="s">
        <v>31</v>
      </c>
      <c r="I104" s="24">
        <v>75826.968299999993</v>
      </c>
      <c r="J104" s="24">
        <v>132697.19450000001</v>
      </c>
      <c r="K104" s="24">
        <v>103166.62390000001</v>
      </c>
      <c r="L104" s="24">
        <v>180541.59179999999</v>
      </c>
      <c r="M104" s="24">
        <v>130406.1382</v>
      </c>
      <c r="N104" s="24">
        <v>228210.74179999999</v>
      </c>
      <c r="O104" s="24">
        <v>171609.87469999999</v>
      </c>
      <c r="P104" s="24">
        <v>300317.28080000001</v>
      </c>
      <c r="Q104" s="24">
        <v>212388.9283</v>
      </c>
      <c r="R104" s="24">
        <v>371680.62459999998</v>
      </c>
      <c r="S104" s="24">
        <v>239103.09400000001</v>
      </c>
      <c r="T104" s="24">
        <v>418430.41440000001</v>
      </c>
      <c r="U104" s="24">
        <v>265439.76360000001</v>
      </c>
      <c r="V104" s="24">
        <v>464519.58630000002</v>
      </c>
    </row>
    <row r="105" spans="1:22" hidden="1" x14ac:dyDescent="0.3">
      <c r="A105" s="23">
        <v>1</v>
      </c>
      <c r="B105" s="23" t="s">
        <v>592</v>
      </c>
      <c r="C105" s="23" t="s">
        <v>184</v>
      </c>
      <c r="D105" t="s">
        <v>165</v>
      </c>
      <c r="E105" s="23" t="s">
        <v>530</v>
      </c>
      <c r="F105" s="23" t="s">
        <v>406</v>
      </c>
      <c r="G105" s="23">
        <v>4</v>
      </c>
      <c r="H105" s="23" t="s">
        <v>29</v>
      </c>
      <c r="I105" s="24">
        <v>84996.051099999997</v>
      </c>
      <c r="J105" s="24">
        <v>135993.68369999999</v>
      </c>
      <c r="K105" s="24">
        <v>118994.4715</v>
      </c>
      <c r="L105" s="24">
        <v>190391.15729999999</v>
      </c>
      <c r="M105" s="24">
        <v>152992.89189999999</v>
      </c>
      <c r="N105" s="24">
        <v>244788.63080000001</v>
      </c>
      <c r="O105" s="24">
        <v>203990.5226</v>
      </c>
      <c r="P105" s="24">
        <v>326384.84100000001</v>
      </c>
      <c r="Q105" s="24">
        <v>254988.15330000001</v>
      </c>
      <c r="R105" s="24">
        <v>407981.05129999999</v>
      </c>
      <c r="S105" s="24">
        <v>288986.57370000001</v>
      </c>
      <c r="T105" s="24">
        <v>462378.52470000001</v>
      </c>
      <c r="U105" s="24">
        <v>322984.99410000001</v>
      </c>
      <c r="V105" s="24">
        <v>516775.99829999998</v>
      </c>
    </row>
    <row r="106" spans="1:22" hidden="1" x14ac:dyDescent="0.3">
      <c r="A106" s="23">
        <v>1</v>
      </c>
      <c r="B106" s="23" t="s">
        <v>592</v>
      </c>
      <c r="C106" s="23" t="s">
        <v>184</v>
      </c>
      <c r="D106" t="s">
        <v>172</v>
      </c>
      <c r="E106" s="23" t="s">
        <v>531</v>
      </c>
      <c r="F106" s="23" t="s">
        <v>219</v>
      </c>
      <c r="G106" s="23">
        <v>1</v>
      </c>
      <c r="H106" s="23" t="s">
        <v>14</v>
      </c>
      <c r="I106" s="24">
        <v>109708.95540000001</v>
      </c>
      <c r="J106" s="24">
        <v>191990.67199999999</v>
      </c>
      <c r="K106" s="24">
        <v>141964.6777</v>
      </c>
      <c r="L106" s="24">
        <v>248438.18599999999</v>
      </c>
      <c r="M106" s="24">
        <v>169872.11290000001</v>
      </c>
      <c r="N106" s="24">
        <v>297276.1974</v>
      </c>
      <c r="O106" s="24">
        <v>202557.7844</v>
      </c>
      <c r="P106" s="24">
        <v>354476.1226</v>
      </c>
      <c r="Q106" s="24">
        <v>238697.82509999999</v>
      </c>
      <c r="R106" s="24">
        <v>417721.19380000001</v>
      </c>
      <c r="S106" s="24">
        <v>261679.55710000001</v>
      </c>
      <c r="T106" s="24">
        <v>457939.22499999998</v>
      </c>
      <c r="U106" s="24">
        <v>283273.56709999999</v>
      </c>
      <c r="V106" s="24">
        <v>495728.74239999999</v>
      </c>
    </row>
    <row r="107" spans="1:22" hidden="1" x14ac:dyDescent="0.3">
      <c r="A107" s="23">
        <v>1</v>
      </c>
      <c r="B107" s="23" t="s">
        <v>592</v>
      </c>
      <c r="C107" s="23" t="s">
        <v>184</v>
      </c>
      <c r="D107" t="s">
        <v>172</v>
      </c>
      <c r="E107" s="23" t="s">
        <v>531</v>
      </c>
      <c r="F107" s="23" t="s">
        <v>219</v>
      </c>
      <c r="G107" s="23">
        <v>2</v>
      </c>
      <c r="H107" s="23" t="s">
        <v>30</v>
      </c>
      <c r="I107" s="24">
        <v>94241.321299999996</v>
      </c>
      <c r="J107" s="24">
        <v>164922.3124</v>
      </c>
      <c r="K107" s="24">
        <v>123105.78290000001</v>
      </c>
      <c r="L107" s="24">
        <v>215435.1202</v>
      </c>
      <c r="M107" s="24">
        <v>149219.55350000001</v>
      </c>
      <c r="N107" s="24">
        <v>261134.21859999999</v>
      </c>
      <c r="O107" s="24">
        <v>182213.5722</v>
      </c>
      <c r="P107" s="24">
        <v>318873.7513</v>
      </c>
      <c r="Q107" s="24">
        <v>215969.7873</v>
      </c>
      <c r="R107" s="24">
        <v>377947.12790000002</v>
      </c>
      <c r="S107" s="24">
        <v>237839.3469</v>
      </c>
      <c r="T107" s="24">
        <v>416218.85700000002</v>
      </c>
      <c r="U107" s="24">
        <v>258141.03570000001</v>
      </c>
      <c r="V107" s="24">
        <v>451746.8125</v>
      </c>
    </row>
    <row r="108" spans="1:22" hidden="1" x14ac:dyDescent="0.3">
      <c r="A108" s="23">
        <v>1</v>
      </c>
      <c r="B108" s="23" t="s">
        <v>592</v>
      </c>
      <c r="C108" s="23" t="s">
        <v>184</v>
      </c>
      <c r="D108" t="s">
        <v>172</v>
      </c>
      <c r="E108" s="23" t="s">
        <v>531</v>
      </c>
      <c r="F108" s="23" t="s">
        <v>219</v>
      </c>
      <c r="G108" s="23">
        <v>3</v>
      </c>
      <c r="H108" s="23" t="s">
        <v>31</v>
      </c>
      <c r="I108" s="24">
        <v>84196.355899999995</v>
      </c>
      <c r="J108" s="24">
        <v>147343.62270000001</v>
      </c>
      <c r="K108" s="24">
        <v>114688.0851</v>
      </c>
      <c r="L108" s="24">
        <v>200704.149</v>
      </c>
      <c r="M108" s="24">
        <v>145073.12179999999</v>
      </c>
      <c r="N108" s="24">
        <v>253877.96309999999</v>
      </c>
      <c r="O108" s="24">
        <v>191017.677</v>
      </c>
      <c r="P108" s="24">
        <v>334280.93489999999</v>
      </c>
      <c r="Q108" s="24">
        <v>236509.76629999999</v>
      </c>
      <c r="R108" s="24">
        <v>413892.09110000002</v>
      </c>
      <c r="S108" s="24">
        <v>266335.0858</v>
      </c>
      <c r="T108" s="24">
        <v>466086.40019999997</v>
      </c>
      <c r="U108" s="24">
        <v>295758.2133</v>
      </c>
      <c r="V108" s="24">
        <v>517576.87329999998</v>
      </c>
    </row>
    <row r="109" spans="1:22" hidden="1" x14ac:dyDescent="0.3">
      <c r="A109" s="23">
        <v>1</v>
      </c>
      <c r="B109" s="23" t="s">
        <v>592</v>
      </c>
      <c r="C109" s="23" t="s">
        <v>184</v>
      </c>
      <c r="D109" t="s">
        <v>172</v>
      </c>
      <c r="E109" s="23" t="s">
        <v>531</v>
      </c>
      <c r="F109" s="23" t="s">
        <v>219</v>
      </c>
      <c r="G109" s="23">
        <v>4</v>
      </c>
      <c r="H109" s="23" t="s">
        <v>29</v>
      </c>
      <c r="I109" s="24">
        <v>93515.032399999996</v>
      </c>
      <c r="J109" s="24">
        <v>149624.05420000001</v>
      </c>
      <c r="K109" s="24">
        <v>130921.04549999999</v>
      </c>
      <c r="L109" s="24">
        <v>209473.6758</v>
      </c>
      <c r="M109" s="24">
        <v>168327.05850000001</v>
      </c>
      <c r="N109" s="24">
        <v>269323.29759999999</v>
      </c>
      <c r="O109" s="24">
        <v>224436.0779</v>
      </c>
      <c r="P109" s="24">
        <v>359097.73009999999</v>
      </c>
      <c r="Q109" s="24">
        <v>280545.09740000003</v>
      </c>
      <c r="R109" s="24">
        <v>448872.16249999998</v>
      </c>
      <c r="S109" s="24">
        <v>317951.1103</v>
      </c>
      <c r="T109" s="24">
        <v>508721.78419999999</v>
      </c>
      <c r="U109" s="24">
        <v>355357.12339999998</v>
      </c>
      <c r="V109" s="24">
        <v>568571.40579999995</v>
      </c>
    </row>
    <row r="110" spans="1:22" hidden="1" x14ac:dyDescent="0.3">
      <c r="A110" s="23">
        <v>1</v>
      </c>
      <c r="B110" s="23" t="s">
        <v>592</v>
      </c>
      <c r="C110" s="23" t="s">
        <v>184</v>
      </c>
      <c r="D110" t="s">
        <v>172</v>
      </c>
      <c r="E110" s="23" t="s">
        <v>531</v>
      </c>
      <c r="F110" s="23" t="s">
        <v>263</v>
      </c>
      <c r="G110" s="23">
        <v>1</v>
      </c>
      <c r="H110" s="23" t="s">
        <v>14</v>
      </c>
      <c r="I110" s="24">
        <v>113589.9351</v>
      </c>
      <c r="J110" s="24">
        <v>198782.38639999999</v>
      </c>
      <c r="K110" s="24">
        <v>147073.23610000001</v>
      </c>
      <c r="L110" s="24">
        <v>257378.16320000001</v>
      </c>
      <c r="M110" s="24">
        <v>176043.90359999999</v>
      </c>
      <c r="N110" s="24">
        <v>308076.83130000002</v>
      </c>
      <c r="O110" s="24">
        <v>210006.63260000001</v>
      </c>
      <c r="P110" s="24">
        <v>367511.60690000001</v>
      </c>
      <c r="Q110" s="24">
        <v>247560.05129999999</v>
      </c>
      <c r="R110" s="24">
        <v>433230.08980000002</v>
      </c>
      <c r="S110" s="24">
        <v>271439.98340000003</v>
      </c>
      <c r="T110" s="24">
        <v>475019.97110000002</v>
      </c>
      <c r="U110" s="24">
        <v>293911.77100000001</v>
      </c>
      <c r="V110" s="24">
        <v>514345.5993</v>
      </c>
    </row>
    <row r="111" spans="1:22" hidden="1" x14ac:dyDescent="0.3">
      <c r="A111" s="23">
        <v>1</v>
      </c>
      <c r="B111" s="23" t="s">
        <v>592</v>
      </c>
      <c r="C111" s="23" t="s">
        <v>184</v>
      </c>
      <c r="D111" t="s">
        <v>172</v>
      </c>
      <c r="E111" s="23" t="s">
        <v>531</v>
      </c>
      <c r="F111" s="23" t="s">
        <v>263</v>
      </c>
      <c r="G111" s="23">
        <v>2</v>
      </c>
      <c r="H111" s="23" t="s">
        <v>30</v>
      </c>
      <c r="I111" s="24">
        <v>97172.533200000005</v>
      </c>
      <c r="J111" s="24">
        <v>170051.93309999999</v>
      </c>
      <c r="K111" s="24">
        <v>127056.33809999999</v>
      </c>
      <c r="L111" s="24">
        <v>222348.59179999999</v>
      </c>
      <c r="M111" s="24">
        <v>154123.20370000001</v>
      </c>
      <c r="N111" s="24">
        <v>269715.60649999999</v>
      </c>
      <c r="O111" s="24">
        <v>188413.21350000001</v>
      </c>
      <c r="P111" s="24">
        <v>329723.12349999999</v>
      </c>
      <c r="Q111" s="24">
        <v>223436.4313</v>
      </c>
      <c r="R111" s="24">
        <v>391013.7549</v>
      </c>
      <c r="S111" s="24">
        <v>246135.8996</v>
      </c>
      <c r="T111" s="24">
        <v>430737.82419999997</v>
      </c>
      <c r="U111" s="24">
        <v>267236.01289999997</v>
      </c>
      <c r="V111" s="24">
        <v>467663.02250000002</v>
      </c>
    </row>
    <row r="112" spans="1:22" hidden="1" x14ac:dyDescent="0.3">
      <c r="A112" s="23">
        <v>1</v>
      </c>
      <c r="B112" s="23" t="s">
        <v>592</v>
      </c>
      <c r="C112" s="23" t="s">
        <v>184</v>
      </c>
      <c r="D112" t="s">
        <v>172</v>
      </c>
      <c r="E112" s="23" t="s">
        <v>531</v>
      </c>
      <c r="F112" s="23" t="s">
        <v>263</v>
      </c>
      <c r="G112" s="23">
        <v>3</v>
      </c>
      <c r="H112" s="23" t="s">
        <v>31</v>
      </c>
      <c r="I112" s="24">
        <v>86537.055900000007</v>
      </c>
      <c r="J112" s="24">
        <v>151439.84779999999</v>
      </c>
      <c r="K112" s="24">
        <v>117769.3835</v>
      </c>
      <c r="L112" s="24">
        <v>206096.42120000001</v>
      </c>
      <c r="M112" s="24">
        <v>148888.46729999999</v>
      </c>
      <c r="N112" s="24">
        <v>260554.81770000001</v>
      </c>
      <c r="O112" s="24">
        <v>195956.62830000001</v>
      </c>
      <c r="P112" s="24">
        <v>342924.09940000001</v>
      </c>
      <c r="Q112" s="24">
        <v>242544.54019999999</v>
      </c>
      <c r="R112" s="24">
        <v>424452.94540000003</v>
      </c>
      <c r="S112" s="24">
        <v>273069.53820000001</v>
      </c>
      <c r="T112" s="24">
        <v>477871.69179999997</v>
      </c>
      <c r="U112" s="24">
        <v>303167.64809999999</v>
      </c>
      <c r="V112" s="24">
        <v>530543.38410000002</v>
      </c>
    </row>
    <row r="113" spans="1:22" hidden="1" x14ac:dyDescent="0.3">
      <c r="A113" s="23">
        <v>1</v>
      </c>
      <c r="B113" s="23" t="s">
        <v>592</v>
      </c>
      <c r="C113" s="23" t="s">
        <v>184</v>
      </c>
      <c r="D113" t="s">
        <v>172</v>
      </c>
      <c r="E113" s="23" t="s">
        <v>531</v>
      </c>
      <c r="F113" s="23" t="s">
        <v>263</v>
      </c>
      <c r="G113" s="23">
        <v>4</v>
      </c>
      <c r="H113" s="23" t="s">
        <v>29</v>
      </c>
      <c r="I113" s="24">
        <v>96801.640799999994</v>
      </c>
      <c r="J113" s="24">
        <v>154882.62760000001</v>
      </c>
      <c r="K113" s="24">
        <v>135522.29699999999</v>
      </c>
      <c r="L113" s="24">
        <v>216835.67850000001</v>
      </c>
      <c r="M113" s="24">
        <v>174242.95329999999</v>
      </c>
      <c r="N113" s="24">
        <v>278788.72950000002</v>
      </c>
      <c r="O113" s="24">
        <v>232323.93780000001</v>
      </c>
      <c r="P113" s="24">
        <v>371718.30599999998</v>
      </c>
      <c r="Q113" s="24">
        <v>290404.92229999998</v>
      </c>
      <c r="R113" s="24">
        <v>464647.88250000001</v>
      </c>
      <c r="S113" s="24">
        <v>329125.5785</v>
      </c>
      <c r="T113" s="24">
        <v>526600.93350000004</v>
      </c>
      <c r="U113" s="24">
        <v>367846.23489999998</v>
      </c>
      <c r="V113" s="24">
        <v>588553.98439999996</v>
      </c>
    </row>
    <row r="114" spans="1:22" hidden="1" x14ac:dyDescent="0.3">
      <c r="A114" s="23">
        <v>1</v>
      </c>
      <c r="B114" s="23" t="s">
        <v>592</v>
      </c>
      <c r="C114" s="23" t="s">
        <v>184</v>
      </c>
      <c r="D114" t="s">
        <v>178</v>
      </c>
      <c r="E114" s="23" t="s">
        <v>532</v>
      </c>
      <c r="F114" s="23" t="s">
        <v>225</v>
      </c>
      <c r="G114" s="23">
        <v>1</v>
      </c>
      <c r="H114" s="23" t="s">
        <v>14</v>
      </c>
      <c r="I114" s="24">
        <v>99336.499899999995</v>
      </c>
      <c r="J114" s="24">
        <v>173838.8749</v>
      </c>
      <c r="K114" s="24">
        <v>128536.1292</v>
      </c>
      <c r="L114" s="24">
        <v>224938.2262</v>
      </c>
      <c r="M114" s="24">
        <v>153799.36799999999</v>
      </c>
      <c r="N114" s="24">
        <v>269148.89390000002</v>
      </c>
      <c r="O114" s="24">
        <v>183385.7347</v>
      </c>
      <c r="P114" s="24">
        <v>320925.03570000001</v>
      </c>
      <c r="Q114" s="24">
        <v>216098.82079999999</v>
      </c>
      <c r="R114" s="24">
        <v>378172.9363</v>
      </c>
      <c r="S114" s="24">
        <v>236901.36910000001</v>
      </c>
      <c r="T114" s="24">
        <v>414577.3958</v>
      </c>
      <c r="U114" s="24">
        <v>256445.2542</v>
      </c>
      <c r="V114" s="24">
        <v>448779.1949</v>
      </c>
    </row>
    <row r="115" spans="1:22" hidden="1" x14ac:dyDescent="0.3">
      <c r="A115" s="23">
        <v>1</v>
      </c>
      <c r="B115" s="23" t="s">
        <v>592</v>
      </c>
      <c r="C115" s="23" t="s">
        <v>184</v>
      </c>
      <c r="D115" t="s">
        <v>178</v>
      </c>
      <c r="E115" s="23" t="s">
        <v>532</v>
      </c>
      <c r="F115" s="23" t="s">
        <v>225</v>
      </c>
      <c r="G115" s="23">
        <v>2</v>
      </c>
      <c r="H115" s="23" t="s">
        <v>30</v>
      </c>
      <c r="I115" s="24">
        <v>85361.357099999994</v>
      </c>
      <c r="J115" s="24">
        <v>149382.3749</v>
      </c>
      <c r="K115" s="24">
        <v>111496.95269999999</v>
      </c>
      <c r="L115" s="24">
        <v>195119.66709999999</v>
      </c>
      <c r="M115" s="24">
        <v>135139.59969999999</v>
      </c>
      <c r="N115" s="24">
        <v>236494.29949999999</v>
      </c>
      <c r="O115" s="24">
        <v>165004.56090000001</v>
      </c>
      <c r="P115" s="24">
        <v>288757.98149999999</v>
      </c>
      <c r="Q115" s="24">
        <v>195563.83970000001</v>
      </c>
      <c r="R115" s="24">
        <v>342236.7194</v>
      </c>
      <c r="S115" s="24">
        <v>215361.53030000001</v>
      </c>
      <c r="T115" s="24">
        <v>376882.67790000001</v>
      </c>
      <c r="U115" s="24">
        <v>233737.79199999999</v>
      </c>
      <c r="V115" s="24">
        <v>409041.1361</v>
      </c>
    </row>
    <row r="116" spans="1:22" hidden="1" x14ac:dyDescent="0.3">
      <c r="A116" s="23">
        <v>1</v>
      </c>
      <c r="B116" s="23" t="s">
        <v>592</v>
      </c>
      <c r="C116" s="23" t="s">
        <v>184</v>
      </c>
      <c r="D116" t="s">
        <v>178</v>
      </c>
      <c r="E116" s="23" t="s">
        <v>532</v>
      </c>
      <c r="F116" s="23" t="s">
        <v>225</v>
      </c>
      <c r="G116" s="23">
        <v>3</v>
      </c>
      <c r="H116" s="23" t="s">
        <v>31</v>
      </c>
      <c r="I116" s="24">
        <v>76283.677599999995</v>
      </c>
      <c r="J116" s="24">
        <v>133496.4357</v>
      </c>
      <c r="K116" s="24">
        <v>103917.83500000001</v>
      </c>
      <c r="L116" s="24">
        <v>181856.2114</v>
      </c>
      <c r="M116" s="24">
        <v>131455.5949</v>
      </c>
      <c r="N116" s="24">
        <v>230047.2911</v>
      </c>
      <c r="O116" s="24">
        <v>173093.82260000001</v>
      </c>
      <c r="P116" s="24">
        <v>302914.18949999998</v>
      </c>
      <c r="Q116" s="24">
        <v>214323.2432</v>
      </c>
      <c r="R116" s="24">
        <v>375065.67560000002</v>
      </c>
      <c r="S116" s="24">
        <v>241355.29370000001</v>
      </c>
      <c r="T116" s="24">
        <v>422371.76390000002</v>
      </c>
      <c r="U116" s="24">
        <v>268023.96010000003</v>
      </c>
      <c r="V116" s="24">
        <v>469041.9301</v>
      </c>
    </row>
    <row r="117" spans="1:22" hidden="1" x14ac:dyDescent="0.3">
      <c r="A117" s="23">
        <v>1</v>
      </c>
      <c r="B117" s="23" t="s">
        <v>592</v>
      </c>
      <c r="C117" s="23" t="s">
        <v>184</v>
      </c>
      <c r="D117" t="s">
        <v>178</v>
      </c>
      <c r="E117" s="23" t="s">
        <v>532</v>
      </c>
      <c r="F117" s="23" t="s">
        <v>225</v>
      </c>
      <c r="G117" s="23">
        <v>4</v>
      </c>
      <c r="H117" s="23" t="s">
        <v>29</v>
      </c>
      <c r="I117" s="24">
        <v>84675.242800000007</v>
      </c>
      <c r="J117" s="24">
        <v>135480.3904</v>
      </c>
      <c r="K117" s="24">
        <v>118545.33990000001</v>
      </c>
      <c r="L117" s="24">
        <v>189672.5466</v>
      </c>
      <c r="M117" s="24">
        <v>152415.43700000001</v>
      </c>
      <c r="N117" s="24">
        <v>243864.7028</v>
      </c>
      <c r="O117" s="24">
        <v>203220.58259999999</v>
      </c>
      <c r="P117" s="24">
        <v>325152.93709999998</v>
      </c>
      <c r="Q117" s="24">
        <v>254025.72820000001</v>
      </c>
      <c r="R117" s="24">
        <v>406441.17119999998</v>
      </c>
      <c r="S117" s="24">
        <v>287895.82530000003</v>
      </c>
      <c r="T117" s="24">
        <v>460633.32740000001</v>
      </c>
      <c r="U117" s="24">
        <v>321765.92239999998</v>
      </c>
      <c r="V117" s="24">
        <v>514825.48359999998</v>
      </c>
    </row>
    <row r="118" spans="1:22" hidden="1" x14ac:dyDescent="0.3">
      <c r="A118" s="23">
        <v>1</v>
      </c>
      <c r="B118" s="23" t="s">
        <v>592</v>
      </c>
      <c r="C118" s="23" t="s">
        <v>184</v>
      </c>
      <c r="D118" t="s">
        <v>178</v>
      </c>
      <c r="E118" s="23" t="s">
        <v>532</v>
      </c>
      <c r="F118" s="23" t="s">
        <v>198</v>
      </c>
      <c r="G118" s="23">
        <v>1</v>
      </c>
      <c r="H118" s="23" t="s">
        <v>14</v>
      </c>
      <c r="I118" s="24">
        <v>96294.151800000007</v>
      </c>
      <c r="J118" s="24">
        <v>168514.76569999999</v>
      </c>
      <c r="K118" s="24">
        <v>124691.4806</v>
      </c>
      <c r="L118" s="24">
        <v>218210.09099999999</v>
      </c>
      <c r="M118" s="24">
        <v>149261.78829999999</v>
      </c>
      <c r="N118" s="24">
        <v>261208.12959999999</v>
      </c>
      <c r="O118" s="24">
        <v>178070.4425</v>
      </c>
      <c r="P118" s="24">
        <v>311623.27439999999</v>
      </c>
      <c r="Q118" s="24">
        <v>209925.0681</v>
      </c>
      <c r="R118" s="24">
        <v>367368.86900000001</v>
      </c>
      <c r="S118" s="24">
        <v>230181.09880000001</v>
      </c>
      <c r="T118" s="24">
        <v>402816.9228</v>
      </c>
      <c r="U118" s="24">
        <v>249247.49350000001</v>
      </c>
      <c r="V118" s="24">
        <v>436183.11359999998</v>
      </c>
    </row>
    <row r="119" spans="1:22" hidden="1" x14ac:dyDescent="0.3">
      <c r="A119" s="23">
        <v>1</v>
      </c>
      <c r="B119" s="23" t="s">
        <v>592</v>
      </c>
      <c r="C119" s="23" t="s">
        <v>184</v>
      </c>
      <c r="D119" t="s">
        <v>178</v>
      </c>
      <c r="E119" s="23" t="s">
        <v>532</v>
      </c>
      <c r="F119" s="23" t="s">
        <v>198</v>
      </c>
      <c r="G119" s="23">
        <v>2</v>
      </c>
      <c r="H119" s="23" t="s">
        <v>30</v>
      </c>
      <c r="I119" s="24">
        <v>82319.009000000005</v>
      </c>
      <c r="J119" s="24">
        <v>144058.26569999999</v>
      </c>
      <c r="K119" s="24">
        <v>107652.30409999999</v>
      </c>
      <c r="L119" s="24">
        <v>188391.53210000001</v>
      </c>
      <c r="M119" s="24">
        <v>130602.02009999999</v>
      </c>
      <c r="N119" s="24">
        <v>228553.53520000001</v>
      </c>
      <c r="O119" s="24">
        <v>159689.26869999999</v>
      </c>
      <c r="P119" s="24">
        <v>279456.22009999998</v>
      </c>
      <c r="Q119" s="24">
        <v>189390.08689999999</v>
      </c>
      <c r="R119" s="24">
        <v>331432.65210000001</v>
      </c>
      <c r="S119" s="24">
        <v>208641.26</v>
      </c>
      <c r="T119" s="24">
        <v>365122.20500000002</v>
      </c>
      <c r="U119" s="24">
        <v>226540.0313</v>
      </c>
      <c r="V119" s="24">
        <v>396445.05479999998</v>
      </c>
    </row>
    <row r="120" spans="1:22" hidden="1" x14ac:dyDescent="0.3">
      <c r="A120" s="23">
        <v>1</v>
      </c>
      <c r="B120" s="23" t="s">
        <v>592</v>
      </c>
      <c r="C120" s="23" t="s">
        <v>184</v>
      </c>
      <c r="D120" t="s">
        <v>178</v>
      </c>
      <c r="E120" s="23" t="s">
        <v>532</v>
      </c>
      <c r="F120" s="23" t="s">
        <v>198</v>
      </c>
      <c r="G120" s="23">
        <v>3</v>
      </c>
      <c r="H120" s="23" t="s">
        <v>31</v>
      </c>
      <c r="I120" s="24">
        <v>73269.333799999993</v>
      </c>
      <c r="J120" s="24">
        <v>128221.33409999999</v>
      </c>
      <c r="K120" s="24">
        <v>99697.753800000006</v>
      </c>
      <c r="L120" s="24">
        <v>174471.06899999999</v>
      </c>
      <c r="M120" s="24">
        <v>126029.7761</v>
      </c>
      <c r="N120" s="24">
        <v>220552.10810000001</v>
      </c>
      <c r="O120" s="24">
        <v>165859.39739999999</v>
      </c>
      <c r="P120" s="24">
        <v>290253.94540000003</v>
      </c>
      <c r="Q120" s="24">
        <v>205280.21179999999</v>
      </c>
      <c r="R120" s="24">
        <v>359240.37060000002</v>
      </c>
      <c r="S120" s="24">
        <v>231106.52470000001</v>
      </c>
      <c r="T120" s="24">
        <v>404436.41820000001</v>
      </c>
      <c r="U120" s="24">
        <v>256569.45370000001</v>
      </c>
      <c r="V120" s="24">
        <v>448996.54379999998</v>
      </c>
    </row>
    <row r="121" spans="1:22" hidden="1" x14ac:dyDescent="0.3">
      <c r="A121" s="23">
        <v>1</v>
      </c>
      <c r="B121" s="23" t="s">
        <v>592</v>
      </c>
      <c r="C121" s="23" t="s">
        <v>184</v>
      </c>
      <c r="D121" t="s">
        <v>178</v>
      </c>
      <c r="E121" s="23" t="s">
        <v>532</v>
      </c>
      <c r="F121" s="23" t="s">
        <v>198</v>
      </c>
      <c r="G121" s="23">
        <v>4</v>
      </c>
      <c r="H121" s="23" t="s">
        <v>29</v>
      </c>
      <c r="I121" s="24">
        <v>82059.055099999998</v>
      </c>
      <c r="J121" s="24">
        <v>131294.4901</v>
      </c>
      <c r="K121" s="24">
        <v>114882.6771</v>
      </c>
      <c r="L121" s="24">
        <v>183812.2861</v>
      </c>
      <c r="M121" s="24">
        <v>147706.29920000001</v>
      </c>
      <c r="N121" s="24">
        <v>236330.0822</v>
      </c>
      <c r="O121" s="24">
        <v>196941.73209999999</v>
      </c>
      <c r="P121" s="24">
        <v>315106.77620000002</v>
      </c>
      <c r="Q121" s="24">
        <v>246177.16519999999</v>
      </c>
      <c r="R121" s="24">
        <v>393883.47019999998</v>
      </c>
      <c r="S121" s="24">
        <v>279000.78720000002</v>
      </c>
      <c r="T121" s="24">
        <v>446401.26620000001</v>
      </c>
      <c r="U121" s="24">
        <v>311824.4093</v>
      </c>
      <c r="V121" s="24">
        <v>498919.06229999999</v>
      </c>
    </row>
    <row r="122" spans="1:22" hidden="1" x14ac:dyDescent="0.3">
      <c r="A122" s="23">
        <v>1</v>
      </c>
      <c r="B122" s="23" t="s">
        <v>592</v>
      </c>
      <c r="C122" s="23" t="s">
        <v>184</v>
      </c>
      <c r="D122" t="s">
        <v>178</v>
      </c>
      <c r="E122" s="23" t="s">
        <v>532</v>
      </c>
      <c r="F122" s="23" t="s">
        <v>308</v>
      </c>
      <c r="G122" s="23">
        <v>1</v>
      </c>
      <c r="H122" s="23" t="s">
        <v>14</v>
      </c>
      <c r="I122" s="24">
        <v>99793.418600000005</v>
      </c>
      <c r="J122" s="24">
        <v>174638.48250000001</v>
      </c>
      <c r="K122" s="24">
        <v>129171.8627</v>
      </c>
      <c r="L122" s="24">
        <v>226050.7597</v>
      </c>
      <c r="M122" s="24">
        <v>154590.39660000001</v>
      </c>
      <c r="N122" s="24">
        <v>270533.19410000002</v>
      </c>
      <c r="O122" s="24">
        <v>184374.98379999999</v>
      </c>
      <c r="P122" s="24">
        <v>322656.22169999999</v>
      </c>
      <c r="Q122" s="24">
        <v>217307.93590000001</v>
      </c>
      <c r="R122" s="24">
        <v>380288.88780000003</v>
      </c>
      <c r="S122" s="24">
        <v>238250.00159999999</v>
      </c>
      <c r="T122" s="24">
        <v>416937.50270000001</v>
      </c>
      <c r="U122" s="24">
        <v>257942.36069999999</v>
      </c>
      <c r="V122" s="24">
        <v>451399.13130000001</v>
      </c>
    </row>
    <row r="123" spans="1:22" hidden="1" x14ac:dyDescent="0.3">
      <c r="A123" s="23">
        <v>1</v>
      </c>
      <c r="B123" s="23" t="s">
        <v>592</v>
      </c>
      <c r="C123" s="23" t="s">
        <v>184</v>
      </c>
      <c r="D123" t="s">
        <v>178</v>
      </c>
      <c r="E123" s="23" t="s">
        <v>532</v>
      </c>
      <c r="F123" s="23" t="s">
        <v>308</v>
      </c>
      <c r="G123" s="23">
        <v>2</v>
      </c>
      <c r="H123" s="23" t="s">
        <v>30</v>
      </c>
      <c r="I123" s="24">
        <v>85546.9139</v>
      </c>
      <c r="J123" s="24">
        <v>149707.09940000001</v>
      </c>
      <c r="K123" s="24">
        <v>111801.82859999999</v>
      </c>
      <c r="L123" s="24">
        <v>195653.20009999999</v>
      </c>
      <c r="M123" s="24">
        <v>135568.30309999999</v>
      </c>
      <c r="N123" s="24">
        <v>237244.53039999999</v>
      </c>
      <c r="O123" s="24">
        <v>165636.89430000001</v>
      </c>
      <c r="P123" s="24">
        <v>289864.565</v>
      </c>
      <c r="Q123" s="24">
        <v>196374.21770000001</v>
      </c>
      <c r="R123" s="24">
        <v>343654.88099999999</v>
      </c>
      <c r="S123" s="24">
        <v>216291.91390000001</v>
      </c>
      <c r="T123" s="24">
        <v>378510.8493</v>
      </c>
      <c r="U123" s="24">
        <v>234793.9774</v>
      </c>
      <c r="V123" s="24">
        <v>410889.46039999998</v>
      </c>
    </row>
    <row r="124" spans="1:22" hidden="1" x14ac:dyDescent="0.3">
      <c r="A124" s="23">
        <v>1</v>
      </c>
      <c r="B124" s="23" t="s">
        <v>592</v>
      </c>
      <c r="C124" s="23" t="s">
        <v>184</v>
      </c>
      <c r="D124" t="s">
        <v>178</v>
      </c>
      <c r="E124" s="23" t="s">
        <v>532</v>
      </c>
      <c r="F124" s="23" t="s">
        <v>308</v>
      </c>
      <c r="G124" s="23">
        <v>3</v>
      </c>
      <c r="H124" s="23" t="s">
        <v>31</v>
      </c>
      <c r="I124" s="24">
        <v>76306.517900000006</v>
      </c>
      <c r="J124" s="24">
        <v>133536.40640000001</v>
      </c>
      <c r="K124" s="24">
        <v>103893.90270000001</v>
      </c>
      <c r="L124" s="24">
        <v>181814.3296</v>
      </c>
      <c r="M124" s="24">
        <v>131383.01790000001</v>
      </c>
      <c r="N124" s="24">
        <v>229920.2812</v>
      </c>
      <c r="O124" s="24">
        <v>172954.71720000001</v>
      </c>
      <c r="P124" s="24">
        <v>302670.75510000001</v>
      </c>
      <c r="Q124" s="24">
        <v>214109.6716</v>
      </c>
      <c r="R124" s="24">
        <v>374691.9253</v>
      </c>
      <c r="S124" s="24">
        <v>241083.25779999999</v>
      </c>
      <c r="T124" s="24">
        <v>421895.70120000001</v>
      </c>
      <c r="U124" s="24">
        <v>267686.40409999999</v>
      </c>
      <c r="V124" s="24">
        <v>468451.2072</v>
      </c>
    </row>
    <row r="125" spans="1:22" hidden="1" x14ac:dyDescent="0.3">
      <c r="A125" s="23">
        <v>1</v>
      </c>
      <c r="B125" s="23" t="s">
        <v>592</v>
      </c>
      <c r="C125" s="23" t="s">
        <v>184</v>
      </c>
      <c r="D125" t="s">
        <v>178</v>
      </c>
      <c r="E125" s="23" t="s">
        <v>532</v>
      </c>
      <c r="F125" s="23" t="s">
        <v>308</v>
      </c>
      <c r="G125" s="23">
        <v>4</v>
      </c>
      <c r="H125" s="23" t="s">
        <v>29</v>
      </c>
      <c r="I125" s="24">
        <v>85053.661200000002</v>
      </c>
      <c r="J125" s="24">
        <v>136085.85999999999</v>
      </c>
      <c r="K125" s="24">
        <v>119075.1257</v>
      </c>
      <c r="L125" s="24">
        <v>190520.20389999999</v>
      </c>
      <c r="M125" s="24">
        <v>153096.59020000001</v>
      </c>
      <c r="N125" s="24">
        <v>244954.54800000001</v>
      </c>
      <c r="O125" s="24">
        <v>204128.78690000001</v>
      </c>
      <c r="P125" s="24">
        <v>326606.06390000001</v>
      </c>
      <c r="Q125" s="24">
        <v>255160.98370000001</v>
      </c>
      <c r="R125" s="24">
        <v>408257.57980000001</v>
      </c>
      <c r="S125" s="24">
        <v>289182.44809999998</v>
      </c>
      <c r="T125" s="24">
        <v>462691.92389999999</v>
      </c>
      <c r="U125" s="24">
        <v>323203.91259999998</v>
      </c>
      <c r="V125" s="24">
        <v>517126.26789999998</v>
      </c>
    </row>
    <row r="126" spans="1:22" hidden="1" x14ac:dyDescent="0.3">
      <c r="A126" s="23">
        <v>1</v>
      </c>
      <c r="B126" s="23" t="s">
        <v>592</v>
      </c>
      <c r="C126" s="23" t="s">
        <v>184</v>
      </c>
      <c r="D126" t="s">
        <v>178</v>
      </c>
      <c r="E126" s="23" t="s">
        <v>532</v>
      </c>
      <c r="F126" s="23" t="s">
        <v>346</v>
      </c>
      <c r="G126" s="23">
        <v>1</v>
      </c>
      <c r="H126" s="23" t="s">
        <v>14</v>
      </c>
      <c r="I126" s="24">
        <v>96244.009900000005</v>
      </c>
      <c r="J126" s="24">
        <v>168427.01740000001</v>
      </c>
      <c r="K126" s="24">
        <v>124686.43610000001</v>
      </c>
      <c r="L126" s="24">
        <v>218201.26319999999</v>
      </c>
      <c r="M126" s="24">
        <v>149296.54990000001</v>
      </c>
      <c r="N126" s="24">
        <v>261268.96230000001</v>
      </c>
      <c r="O126" s="24">
        <v>178173.8052</v>
      </c>
      <c r="P126" s="24">
        <v>311804.15909999999</v>
      </c>
      <c r="Q126" s="24">
        <v>210105.21919999999</v>
      </c>
      <c r="R126" s="24">
        <v>367684.13370000001</v>
      </c>
      <c r="S126" s="24">
        <v>230409.6807</v>
      </c>
      <c r="T126" s="24">
        <v>403216.9412</v>
      </c>
      <c r="U126" s="24">
        <v>249544.96720000001</v>
      </c>
      <c r="V126" s="24">
        <v>436703.69260000001</v>
      </c>
    </row>
    <row r="127" spans="1:22" hidden="1" x14ac:dyDescent="0.3">
      <c r="A127" s="23">
        <v>1</v>
      </c>
      <c r="B127" s="23" t="s">
        <v>592</v>
      </c>
      <c r="C127" s="23" t="s">
        <v>184</v>
      </c>
      <c r="D127" t="s">
        <v>178</v>
      </c>
      <c r="E127" s="23" t="s">
        <v>532</v>
      </c>
      <c r="F127" s="23" t="s">
        <v>346</v>
      </c>
      <c r="G127" s="23">
        <v>2</v>
      </c>
      <c r="H127" s="23" t="s">
        <v>30</v>
      </c>
      <c r="I127" s="24">
        <v>81997.505300000004</v>
      </c>
      <c r="J127" s="24">
        <v>143495.6342</v>
      </c>
      <c r="K127" s="24">
        <v>107316.40210000001</v>
      </c>
      <c r="L127" s="24">
        <v>187803.70360000001</v>
      </c>
      <c r="M127" s="24">
        <v>130274.4564</v>
      </c>
      <c r="N127" s="24">
        <v>227980.29870000001</v>
      </c>
      <c r="O127" s="24">
        <v>159435.7156</v>
      </c>
      <c r="P127" s="24">
        <v>279012.5024</v>
      </c>
      <c r="Q127" s="24">
        <v>189171.50099999999</v>
      </c>
      <c r="R127" s="24">
        <v>331050.12689999997</v>
      </c>
      <c r="S127" s="24">
        <v>208451.59299999999</v>
      </c>
      <c r="T127" s="24">
        <v>364790.28779999999</v>
      </c>
      <c r="U127" s="24">
        <v>226396.58379999999</v>
      </c>
      <c r="V127" s="24">
        <v>396194.02169999998</v>
      </c>
    </row>
    <row r="128" spans="1:22" hidden="1" x14ac:dyDescent="0.3">
      <c r="A128" s="23">
        <v>1</v>
      </c>
      <c r="B128" s="23" t="s">
        <v>592</v>
      </c>
      <c r="C128" s="23" t="s">
        <v>184</v>
      </c>
      <c r="D128" t="s">
        <v>178</v>
      </c>
      <c r="E128" s="23" t="s">
        <v>532</v>
      </c>
      <c r="F128" s="23" t="s">
        <v>346</v>
      </c>
      <c r="G128" s="23">
        <v>3</v>
      </c>
      <c r="H128" s="23" t="s">
        <v>31</v>
      </c>
      <c r="I128" s="24">
        <v>72789.781000000003</v>
      </c>
      <c r="J128" s="24">
        <v>127382.1167</v>
      </c>
      <c r="K128" s="24">
        <v>98970.4709</v>
      </c>
      <c r="L128" s="24">
        <v>173198.3242</v>
      </c>
      <c r="M128" s="24">
        <v>125052.89139999999</v>
      </c>
      <c r="N128" s="24">
        <v>218842.55989999999</v>
      </c>
      <c r="O128" s="24">
        <v>164514.54860000001</v>
      </c>
      <c r="P128" s="24">
        <v>287900.46000000002</v>
      </c>
      <c r="Q128" s="24">
        <v>203559.4608</v>
      </c>
      <c r="R128" s="24">
        <v>356229.0564</v>
      </c>
      <c r="S128" s="24">
        <v>229126.35219999999</v>
      </c>
      <c r="T128" s="24">
        <v>400971.1164</v>
      </c>
      <c r="U128" s="24">
        <v>254322.80369999999</v>
      </c>
      <c r="V128" s="24">
        <v>445064.90649999998</v>
      </c>
    </row>
    <row r="129" spans="1:22" hidden="1" x14ac:dyDescent="0.3">
      <c r="A129" s="23">
        <v>1</v>
      </c>
      <c r="B129" s="23" t="s">
        <v>592</v>
      </c>
      <c r="C129" s="23" t="s">
        <v>184</v>
      </c>
      <c r="D129" t="s">
        <v>178</v>
      </c>
      <c r="E129" s="23" t="s">
        <v>532</v>
      </c>
      <c r="F129" s="23" t="s">
        <v>346</v>
      </c>
      <c r="G129" s="23">
        <v>4</v>
      </c>
      <c r="H129" s="23" t="s">
        <v>29</v>
      </c>
      <c r="I129" s="24">
        <v>82001.440100000007</v>
      </c>
      <c r="J129" s="24">
        <v>131202.30609999999</v>
      </c>
      <c r="K129" s="24">
        <v>114802.01609999999</v>
      </c>
      <c r="L129" s="24">
        <v>183683.2285</v>
      </c>
      <c r="M129" s="24">
        <v>147602.59220000001</v>
      </c>
      <c r="N129" s="24">
        <v>236164.15100000001</v>
      </c>
      <c r="O129" s="24">
        <v>196803.45619999999</v>
      </c>
      <c r="P129" s="24">
        <v>314885.53460000001</v>
      </c>
      <c r="Q129" s="24">
        <v>246004.32029999999</v>
      </c>
      <c r="R129" s="24">
        <v>393606.91830000002</v>
      </c>
      <c r="S129" s="24">
        <v>278804.89620000002</v>
      </c>
      <c r="T129" s="24">
        <v>446087.8407</v>
      </c>
      <c r="U129" s="24">
        <v>311605.47230000002</v>
      </c>
      <c r="V129" s="24">
        <v>498568.76319999999</v>
      </c>
    </row>
    <row r="130" spans="1:22" hidden="1" x14ac:dyDescent="0.3">
      <c r="A130" s="23">
        <v>10</v>
      </c>
      <c r="B130" s="23" t="s">
        <v>592</v>
      </c>
      <c r="C130" s="23" t="s">
        <v>533</v>
      </c>
      <c r="D130" t="s">
        <v>69</v>
      </c>
      <c r="E130" s="23" t="s">
        <v>534</v>
      </c>
      <c r="F130" s="23" t="s">
        <v>68</v>
      </c>
      <c r="G130" s="23">
        <v>1</v>
      </c>
      <c r="H130" s="23" t="s">
        <v>14</v>
      </c>
      <c r="I130" s="24">
        <v>118134.7386</v>
      </c>
      <c r="J130" s="24">
        <v>206735.79269999999</v>
      </c>
      <c r="K130" s="24">
        <v>152754.06779999999</v>
      </c>
      <c r="L130" s="24">
        <v>267319.61859999999</v>
      </c>
      <c r="M130" s="24">
        <v>182704.98269999999</v>
      </c>
      <c r="N130" s="24">
        <v>319733.71980000002</v>
      </c>
      <c r="O130" s="24">
        <v>217742.26070000001</v>
      </c>
      <c r="P130" s="24">
        <v>381048.95620000002</v>
      </c>
      <c r="Q130" s="24">
        <v>256480.65539999999</v>
      </c>
      <c r="R130" s="24">
        <v>448841.1471</v>
      </c>
      <c r="S130" s="24">
        <v>281115.46039999998</v>
      </c>
      <c r="T130" s="24">
        <v>491952.05560000002</v>
      </c>
      <c r="U130" s="24">
        <v>304218.30119999999</v>
      </c>
      <c r="V130" s="24">
        <v>532382.02709999995</v>
      </c>
    </row>
    <row r="131" spans="1:22" hidden="1" x14ac:dyDescent="0.3">
      <c r="A131" s="23">
        <v>10</v>
      </c>
      <c r="B131" s="23" t="s">
        <v>592</v>
      </c>
      <c r="C131" s="23" t="s">
        <v>533</v>
      </c>
      <c r="D131" t="s">
        <v>69</v>
      </c>
      <c r="E131" s="23" t="s">
        <v>534</v>
      </c>
      <c r="F131" s="23" t="s">
        <v>68</v>
      </c>
      <c r="G131" s="23">
        <v>2</v>
      </c>
      <c r="H131" s="23" t="s">
        <v>30</v>
      </c>
      <c r="I131" s="24">
        <v>102008.08259999999</v>
      </c>
      <c r="J131" s="24">
        <v>178514.14449999999</v>
      </c>
      <c r="K131" s="24">
        <v>133091.66130000001</v>
      </c>
      <c r="L131" s="24">
        <v>232910.40719999999</v>
      </c>
      <c r="M131" s="24">
        <v>161172.48980000001</v>
      </c>
      <c r="N131" s="24">
        <v>282051.85720000003</v>
      </c>
      <c r="O131" s="24">
        <v>196531.25260000001</v>
      </c>
      <c r="P131" s="24">
        <v>343929.69199999998</v>
      </c>
      <c r="Q131" s="24">
        <v>232784.25529999999</v>
      </c>
      <c r="R131" s="24">
        <v>407372.44679999998</v>
      </c>
      <c r="S131" s="24">
        <v>256259.5019</v>
      </c>
      <c r="T131" s="24">
        <v>448454.12819999998</v>
      </c>
      <c r="U131" s="24">
        <v>278014.96019999997</v>
      </c>
      <c r="V131" s="24">
        <v>486526.18040000001</v>
      </c>
    </row>
    <row r="132" spans="1:22" hidden="1" x14ac:dyDescent="0.3">
      <c r="A132" s="23">
        <v>10</v>
      </c>
      <c r="B132" s="23" t="s">
        <v>592</v>
      </c>
      <c r="C132" s="23" t="s">
        <v>533</v>
      </c>
      <c r="D132" t="s">
        <v>69</v>
      </c>
      <c r="E132" s="23" t="s">
        <v>534</v>
      </c>
      <c r="F132" s="23" t="s">
        <v>68</v>
      </c>
      <c r="G132" s="23">
        <v>3</v>
      </c>
      <c r="H132" s="23" t="s">
        <v>31</v>
      </c>
      <c r="I132" s="24">
        <v>91500.604399999997</v>
      </c>
      <c r="J132" s="24">
        <v>160126.05780000001</v>
      </c>
      <c r="K132" s="24">
        <v>124778.2542</v>
      </c>
      <c r="L132" s="24">
        <v>218361.9448</v>
      </c>
      <c r="M132" s="24">
        <v>157944.6655</v>
      </c>
      <c r="N132" s="24">
        <v>276403.16460000002</v>
      </c>
      <c r="O132" s="24">
        <v>208076.91940000001</v>
      </c>
      <c r="P132" s="24">
        <v>364134.60889999999</v>
      </c>
      <c r="Q132" s="24">
        <v>257737.42920000001</v>
      </c>
      <c r="R132" s="24">
        <v>451040.50109999999</v>
      </c>
      <c r="S132" s="24">
        <v>290320.2757</v>
      </c>
      <c r="T132" s="24">
        <v>508060.48249999998</v>
      </c>
      <c r="U132" s="24">
        <v>322483.7942</v>
      </c>
      <c r="V132" s="24">
        <v>564346.63989999995</v>
      </c>
    </row>
    <row r="133" spans="1:22" hidden="1" x14ac:dyDescent="0.3">
      <c r="A133" s="23">
        <v>10</v>
      </c>
      <c r="B133" s="23" t="s">
        <v>592</v>
      </c>
      <c r="C133" s="23" t="s">
        <v>533</v>
      </c>
      <c r="D133" t="s">
        <v>69</v>
      </c>
      <c r="E133" s="23" t="s">
        <v>534</v>
      </c>
      <c r="F133" s="23" t="s">
        <v>68</v>
      </c>
      <c r="G133" s="23">
        <v>4</v>
      </c>
      <c r="H133" s="23" t="s">
        <v>29</v>
      </c>
      <c r="I133" s="24">
        <v>100725.35799999999</v>
      </c>
      <c r="J133" s="24">
        <v>161160.57509999999</v>
      </c>
      <c r="K133" s="24">
        <v>141015.50109999999</v>
      </c>
      <c r="L133" s="24">
        <v>225624.80530000001</v>
      </c>
      <c r="M133" s="24">
        <v>181305.64430000001</v>
      </c>
      <c r="N133" s="24">
        <v>290089.03539999999</v>
      </c>
      <c r="O133" s="24">
        <v>241740.85920000001</v>
      </c>
      <c r="P133" s="24">
        <v>386785.38040000002</v>
      </c>
      <c r="Q133" s="24">
        <v>302176.07390000002</v>
      </c>
      <c r="R133" s="24">
        <v>483481.7255</v>
      </c>
      <c r="S133" s="24">
        <v>342466.217</v>
      </c>
      <c r="T133" s="24">
        <v>547945.95550000004</v>
      </c>
      <c r="U133" s="24">
        <v>382756.3603</v>
      </c>
      <c r="V133" s="24">
        <v>612410.18559999997</v>
      </c>
    </row>
    <row r="134" spans="1:22" hidden="1" x14ac:dyDescent="0.3">
      <c r="A134" s="23">
        <v>10</v>
      </c>
      <c r="B134" s="23" t="s">
        <v>592</v>
      </c>
      <c r="C134" s="23" t="s">
        <v>533</v>
      </c>
      <c r="D134" t="s">
        <v>69</v>
      </c>
      <c r="E134" s="23" t="s">
        <v>534</v>
      </c>
      <c r="F134" s="23" t="s">
        <v>70</v>
      </c>
      <c r="G134" s="23">
        <v>1</v>
      </c>
      <c r="H134" s="23" t="s">
        <v>14</v>
      </c>
      <c r="I134" s="24">
        <v>120551.0319</v>
      </c>
      <c r="J134" s="24">
        <v>210964.3058</v>
      </c>
      <c r="K134" s="24">
        <v>155861.7187</v>
      </c>
      <c r="L134" s="24">
        <v>272758.00770000002</v>
      </c>
      <c r="M134" s="24">
        <v>186410.54070000001</v>
      </c>
      <c r="N134" s="24">
        <v>326218.44620000001</v>
      </c>
      <c r="O134" s="24">
        <v>222141.09650000001</v>
      </c>
      <c r="P134" s="24">
        <v>388746.91899999999</v>
      </c>
      <c r="Q134" s="24">
        <v>261645.73929999999</v>
      </c>
      <c r="R134" s="24">
        <v>457880.04379999998</v>
      </c>
      <c r="S134" s="24">
        <v>286767.93469999998</v>
      </c>
      <c r="T134" s="24">
        <v>501843.88569999998</v>
      </c>
      <c r="U134" s="24">
        <v>310321.28639999998</v>
      </c>
      <c r="V134" s="24">
        <v>543062.25120000006</v>
      </c>
    </row>
    <row r="135" spans="1:22" hidden="1" x14ac:dyDescent="0.3">
      <c r="A135" s="23">
        <v>10</v>
      </c>
      <c r="B135" s="23" t="s">
        <v>592</v>
      </c>
      <c r="C135" s="23" t="s">
        <v>533</v>
      </c>
      <c r="D135" t="s">
        <v>69</v>
      </c>
      <c r="E135" s="23" t="s">
        <v>534</v>
      </c>
      <c r="F135" s="23" t="s">
        <v>70</v>
      </c>
      <c r="G135" s="23">
        <v>2</v>
      </c>
      <c r="H135" s="23" t="s">
        <v>30</v>
      </c>
      <c r="I135" s="24">
        <v>104172.397</v>
      </c>
      <c r="J135" s="24">
        <v>182301.6948</v>
      </c>
      <c r="K135" s="24">
        <v>135892.08730000001</v>
      </c>
      <c r="L135" s="24">
        <v>237811.15289999999</v>
      </c>
      <c r="M135" s="24">
        <v>164541.6029</v>
      </c>
      <c r="N135" s="24">
        <v>287947.8051</v>
      </c>
      <c r="O135" s="24">
        <v>200598.66680000001</v>
      </c>
      <c r="P135" s="24">
        <v>351047.66680000001</v>
      </c>
      <c r="Q135" s="24">
        <v>237579.0833</v>
      </c>
      <c r="R135" s="24">
        <v>415763.39569999999</v>
      </c>
      <c r="S135" s="24">
        <v>261523.60209999999</v>
      </c>
      <c r="T135" s="24">
        <v>457666.30369999999</v>
      </c>
      <c r="U135" s="24">
        <v>283708.51860000001</v>
      </c>
      <c r="V135" s="24">
        <v>496489.90759999998</v>
      </c>
    </row>
    <row r="136" spans="1:22" hidden="1" x14ac:dyDescent="0.3">
      <c r="A136" s="23">
        <v>10</v>
      </c>
      <c r="B136" s="23" t="s">
        <v>592</v>
      </c>
      <c r="C136" s="23" t="s">
        <v>533</v>
      </c>
      <c r="D136" t="s">
        <v>69</v>
      </c>
      <c r="E136" s="23" t="s">
        <v>534</v>
      </c>
      <c r="F136" s="23" t="s">
        <v>70</v>
      </c>
      <c r="G136" s="23">
        <v>3</v>
      </c>
      <c r="H136" s="23" t="s">
        <v>31</v>
      </c>
      <c r="I136" s="24">
        <v>93495.488899999997</v>
      </c>
      <c r="J136" s="24">
        <v>163617.10560000001</v>
      </c>
      <c r="K136" s="24">
        <v>127519.177</v>
      </c>
      <c r="L136" s="24">
        <v>223158.55970000001</v>
      </c>
      <c r="M136" s="24">
        <v>161429.88860000001</v>
      </c>
      <c r="N136" s="24">
        <v>282502.30499999999</v>
      </c>
      <c r="O136" s="24">
        <v>212684.57139999999</v>
      </c>
      <c r="P136" s="24">
        <v>372198</v>
      </c>
      <c r="Q136" s="24">
        <v>263460.13939999999</v>
      </c>
      <c r="R136" s="24">
        <v>461055.2439</v>
      </c>
      <c r="S136" s="24">
        <v>296778.1679</v>
      </c>
      <c r="T136" s="24">
        <v>519361.79379999998</v>
      </c>
      <c r="U136" s="24">
        <v>329670.31640000001</v>
      </c>
      <c r="V136" s="24">
        <v>576923.05390000006</v>
      </c>
    </row>
    <row r="137" spans="1:22" hidden="1" x14ac:dyDescent="0.3">
      <c r="A137" s="23">
        <v>10</v>
      </c>
      <c r="B137" s="23" t="s">
        <v>592</v>
      </c>
      <c r="C137" s="23" t="s">
        <v>533</v>
      </c>
      <c r="D137" t="s">
        <v>69</v>
      </c>
      <c r="E137" s="23" t="s">
        <v>534</v>
      </c>
      <c r="F137" s="23" t="s">
        <v>70</v>
      </c>
      <c r="G137" s="23">
        <v>4</v>
      </c>
      <c r="H137" s="23" t="s">
        <v>29</v>
      </c>
      <c r="I137" s="24">
        <v>102789.7249</v>
      </c>
      <c r="J137" s="24">
        <v>164463.56219999999</v>
      </c>
      <c r="K137" s="24">
        <v>143905.61480000001</v>
      </c>
      <c r="L137" s="24">
        <v>230248.9872</v>
      </c>
      <c r="M137" s="24">
        <v>185021.5048</v>
      </c>
      <c r="N137" s="24">
        <v>296034.41210000002</v>
      </c>
      <c r="O137" s="24">
        <v>246695.33970000001</v>
      </c>
      <c r="P137" s="24">
        <v>394712.54940000002</v>
      </c>
      <c r="Q137" s="24">
        <v>308369.17460000003</v>
      </c>
      <c r="R137" s="24">
        <v>493390.68670000002</v>
      </c>
      <c r="S137" s="24">
        <v>349485.06459999998</v>
      </c>
      <c r="T137" s="24">
        <v>559176.11159999995</v>
      </c>
      <c r="U137" s="24">
        <v>390600.9546</v>
      </c>
      <c r="V137" s="24">
        <v>624961.53650000005</v>
      </c>
    </row>
    <row r="138" spans="1:22" hidden="1" x14ac:dyDescent="0.3">
      <c r="A138" s="23">
        <v>10</v>
      </c>
      <c r="B138" s="23" t="s">
        <v>592</v>
      </c>
      <c r="C138" s="23" t="s">
        <v>533</v>
      </c>
      <c r="D138" t="s">
        <v>69</v>
      </c>
      <c r="E138" s="23" t="s">
        <v>534</v>
      </c>
      <c r="F138" s="23" t="s">
        <v>71</v>
      </c>
      <c r="G138" s="23">
        <v>1</v>
      </c>
      <c r="H138" s="23" t="s">
        <v>14</v>
      </c>
      <c r="I138" s="24">
        <v>124519.5831</v>
      </c>
      <c r="J138" s="24">
        <v>217909.27040000001</v>
      </c>
      <c r="K138" s="24">
        <v>161147.59409999999</v>
      </c>
      <c r="L138" s="24">
        <v>282008.28970000002</v>
      </c>
      <c r="M138" s="24">
        <v>192838.13860000001</v>
      </c>
      <c r="N138" s="24">
        <v>337466.7426</v>
      </c>
      <c r="O138" s="24">
        <v>229961.18780000001</v>
      </c>
      <c r="P138" s="24">
        <v>402432.0785</v>
      </c>
      <c r="Q138" s="24">
        <v>271007.8468</v>
      </c>
      <c r="R138" s="24">
        <v>474263.73200000002</v>
      </c>
      <c r="S138" s="24">
        <v>297109.61680000002</v>
      </c>
      <c r="T138" s="24">
        <v>519941.82939999999</v>
      </c>
      <c r="U138" s="24">
        <v>321642.21759999997</v>
      </c>
      <c r="V138" s="24">
        <v>562873.88080000004</v>
      </c>
    </row>
    <row r="139" spans="1:22" hidden="1" x14ac:dyDescent="0.3">
      <c r="A139" s="23">
        <v>10</v>
      </c>
      <c r="B139" s="23" t="s">
        <v>592</v>
      </c>
      <c r="C139" s="23" t="s">
        <v>533</v>
      </c>
      <c r="D139" t="s">
        <v>69</v>
      </c>
      <c r="E139" s="23" t="s">
        <v>534</v>
      </c>
      <c r="F139" s="23" t="s">
        <v>71</v>
      </c>
      <c r="G139" s="23">
        <v>2</v>
      </c>
      <c r="H139" s="23" t="s">
        <v>30</v>
      </c>
      <c r="I139" s="24">
        <v>106881.0529</v>
      </c>
      <c r="J139" s="24">
        <v>187041.8426</v>
      </c>
      <c r="K139" s="24">
        <v>139641.83679999999</v>
      </c>
      <c r="L139" s="24">
        <v>244373.21460000001</v>
      </c>
      <c r="M139" s="24">
        <v>169286.9743</v>
      </c>
      <c r="N139" s="24">
        <v>296252.20510000002</v>
      </c>
      <c r="O139" s="24">
        <v>206761.64739999999</v>
      </c>
      <c r="P139" s="24">
        <v>361832.88309999998</v>
      </c>
      <c r="Q139" s="24">
        <v>245089.90900000001</v>
      </c>
      <c r="R139" s="24">
        <v>428907.34080000001</v>
      </c>
      <c r="S139" s="24">
        <v>269923.41190000001</v>
      </c>
      <c r="T139" s="24">
        <v>472365.97090000001</v>
      </c>
      <c r="U139" s="24">
        <v>292982.31329999998</v>
      </c>
      <c r="V139" s="24">
        <v>512719.04830000002</v>
      </c>
    </row>
    <row r="140" spans="1:22" hidden="1" x14ac:dyDescent="0.3">
      <c r="A140" s="23">
        <v>10</v>
      </c>
      <c r="B140" s="23" t="s">
        <v>592</v>
      </c>
      <c r="C140" s="23" t="s">
        <v>533</v>
      </c>
      <c r="D140" t="s">
        <v>69</v>
      </c>
      <c r="E140" s="23" t="s">
        <v>534</v>
      </c>
      <c r="F140" s="23" t="s">
        <v>71</v>
      </c>
      <c r="G140" s="23">
        <v>3</v>
      </c>
      <c r="H140" s="23" t="s">
        <v>31</v>
      </c>
      <c r="I140" s="24">
        <v>95431.672000000006</v>
      </c>
      <c r="J140" s="24">
        <v>167005.4258</v>
      </c>
      <c r="K140" s="24">
        <v>129970.2556</v>
      </c>
      <c r="L140" s="24">
        <v>227447.9474</v>
      </c>
      <c r="M140" s="24">
        <v>164387.17240000001</v>
      </c>
      <c r="N140" s="24">
        <v>287677.5515</v>
      </c>
      <c r="O140" s="24">
        <v>216431.0564</v>
      </c>
      <c r="P140" s="24">
        <v>378754.34879999998</v>
      </c>
      <c r="Q140" s="24">
        <v>267958.9705</v>
      </c>
      <c r="R140" s="24">
        <v>468928.19839999999</v>
      </c>
      <c r="S140" s="24">
        <v>301737.61320000002</v>
      </c>
      <c r="T140" s="24">
        <v>528040.82310000004</v>
      </c>
      <c r="U140" s="24">
        <v>335057.61589999998</v>
      </c>
      <c r="V140" s="24">
        <v>586350.82779999997</v>
      </c>
    </row>
    <row r="141" spans="1:22" hidden="1" x14ac:dyDescent="0.3">
      <c r="A141" s="23">
        <v>10</v>
      </c>
      <c r="B141" s="23" t="s">
        <v>592</v>
      </c>
      <c r="C141" s="23" t="s">
        <v>533</v>
      </c>
      <c r="D141" t="s">
        <v>69</v>
      </c>
      <c r="E141" s="23" t="s">
        <v>534</v>
      </c>
      <c r="F141" s="23" t="s">
        <v>71</v>
      </c>
      <c r="G141" s="23">
        <v>4</v>
      </c>
      <c r="H141" s="23" t="s">
        <v>29</v>
      </c>
      <c r="I141" s="24">
        <v>106135.07030000001</v>
      </c>
      <c r="J141" s="24">
        <v>169816.1151</v>
      </c>
      <c r="K141" s="24">
        <v>148589.09849999999</v>
      </c>
      <c r="L141" s="24">
        <v>237742.56109999999</v>
      </c>
      <c r="M141" s="24">
        <v>191043.12659999999</v>
      </c>
      <c r="N141" s="24">
        <v>305669.0073</v>
      </c>
      <c r="O141" s="24">
        <v>254724.16880000001</v>
      </c>
      <c r="P141" s="24">
        <v>407558.6764</v>
      </c>
      <c r="Q141" s="24">
        <v>318405.21100000001</v>
      </c>
      <c r="R141" s="24">
        <v>509448.34529999999</v>
      </c>
      <c r="S141" s="24">
        <v>360859.23920000001</v>
      </c>
      <c r="T141" s="24">
        <v>577374.79130000004</v>
      </c>
      <c r="U141" s="24">
        <v>403313.26740000001</v>
      </c>
      <c r="V141" s="24">
        <v>645301.23750000005</v>
      </c>
    </row>
    <row r="142" spans="1:22" hidden="1" x14ac:dyDescent="0.3">
      <c r="A142" s="23">
        <v>10</v>
      </c>
      <c r="B142" s="23" t="s">
        <v>592</v>
      </c>
      <c r="C142" s="23" t="s">
        <v>533</v>
      </c>
      <c r="D142" t="s">
        <v>69</v>
      </c>
      <c r="E142" s="23" t="s">
        <v>534</v>
      </c>
      <c r="F142" s="23" t="s">
        <v>72</v>
      </c>
      <c r="G142" s="23">
        <v>1</v>
      </c>
      <c r="H142" s="23" t="s">
        <v>14</v>
      </c>
      <c r="I142" s="24">
        <v>124191.0171</v>
      </c>
      <c r="J142" s="24">
        <v>217334.27989999999</v>
      </c>
      <c r="K142" s="24">
        <v>160651.14970000001</v>
      </c>
      <c r="L142" s="24">
        <v>281139.51189999998</v>
      </c>
      <c r="M142" s="24">
        <v>192195.50810000001</v>
      </c>
      <c r="N142" s="24">
        <v>336342.13919999998</v>
      </c>
      <c r="O142" s="24">
        <v>229121.16149999999</v>
      </c>
      <c r="P142" s="24">
        <v>400962.03259999998</v>
      </c>
      <c r="Q142" s="24">
        <v>269948.44650000002</v>
      </c>
      <c r="R142" s="24">
        <v>472409.78139999998</v>
      </c>
      <c r="S142" s="24">
        <v>295911.19089999999</v>
      </c>
      <c r="T142" s="24">
        <v>517844.58409999998</v>
      </c>
      <c r="U142" s="24">
        <v>320285.3063</v>
      </c>
      <c r="V142" s="24">
        <v>560499.28599999996</v>
      </c>
    </row>
    <row r="143" spans="1:22" hidden="1" x14ac:dyDescent="0.3">
      <c r="A143" s="23">
        <v>10</v>
      </c>
      <c r="B143" s="23" t="s">
        <v>592</v>
      </c>
      <c r="C143" s="23" t="s">
        <v>533</v>
      </c>
      <c r="D143" t="s">
        <v>69</v>
      </c>
      <c r="E143" s="23" t="s">
        <v>534</v>
      </c>
      <c r="F143" s="23" t="s">
        <v>72</v>
      </c>
      <c r="G143" s="23">
        <v>2</v>
      </c>
      <c r="H143" s="23" t="s">
        <v>30</v>
      </c>
      <c r="I143" s="24">
        <v>106930.455</v>
      </c>
      <c r="J143" s="24">
        <v>187128.29629999999</v>
      </c>
      <c r="K143" s="24">
        <v>139606.22959999999</v>
      </c>
      <c r="L143" s="24">
        <v>244310.90179999999</v>
      </c>
      <c r="M143" s="24">
        <v>169149.01120000001</v>
      </c>
      <c r="N143" s="24">
        <v>296010.7696</v>
      </c>
      <c r="O143" s="24">
        <v>206418.7537</v>
      </c>
      <c r="P143" s="24">
        <v>361232.81900000002</v>
      </c>
      <c r="Q143" s="24">
        <v>244585.89249999999</v>
      </c>
      <c r="R143" s="24">
        <v>428025.31199999998</v>
      </c>
      <c r="S143" s="24">
        <v>269307.54710000003</v>
      </c>
      <c r="T143" s="24">
        <v>471288.20740000001</v>
      </c>
      <c r="U143" s="24">
        <v>292239.54210000002</v>
      </c>
      <c r="V143" s="24">
        <v>511419.19880000001</v>
      </c>
    </row>
    <row r="144" spans="1:22" hidden="1" x14ac:dyDescent="0.3">
      <c r="A144" s="23">
        <v>10</v>
      </c>
      <c r="B144" s="23" t="s">
        <v>592</v>
      </c>
      <c r="C144" s="23" t="s">
        <v>533</v>
      </c>
      <c r="D144" t="s">
        <v>69</v>
      </c>
      <c r="E144" s="23" t="s">
        <v>534</v>
      </c>
      <c r="F144" s="23" t="s">
        <v>72</v>
      </c>
      <c r="G144" s="23">
        <v>3</v>
      </c>
      <c r="H144" s="23" t="s">
        <v>31</v>
      </c>
      <c r="I144" s="24">
        <v>95704.881200000003</v>
      </c>
      <c r="J144" s="24">
        <v>167483.54199999999</v>
      </c>
      <c r="K144" s="24">
        <v>130430.6217</v>
      </c>
      <c r="L144" s="24">
        <v>228253.58790000001</v>
      </c>
      <c r="M144" s="24">
        <v>165037.30239999999</v>
      </c>
      <c r="N144" s="24">
        <v>288815.27919999999</v>
      </c>
      <c r="O144" s="24">
        <v>217356.86439999999</v>
      </c>
      <c r="P144" s="24">
        <v>380374.51280000003</v>
      </c>
      <c r="Q144" s="24">
        <v>269171.51299999998</v>
      </c>
      <c r="R144" s="24">
        <v>471050.14779999998</v>
      </c>
      <c r="S144" s="24">
        <v>303153.59700000001</v>
      </c>
      <c r="T144" s="24">
        <v>530518.79469999997</v>
      </c>
      <c r="U144" s="24">
        <v>336686.86900000001</v>
      </c>
      <c r="V144" s="24">
        <v>589202.02069999999</v>
      </c>
    </row>
    <row r="145" spans="1:22" hidden="1" x14ac:dyDescent="0.3">
      <c r="A145" s="23">
        <v>10</v>
      </c>
      <c r="B145" s="23" t="s">
        <v>592</v>
      </c>
      <c r="C145" s="23" t="s">
        <v>533</v>
      </c>
      <c r="D145" t="s">
        <v>69</v>
      </c>
      <c r="E145" s="23" t="s">
        <v>534</v>
      </c>
      <c r="F145" s="23" t="s">
        <v>72</v>
      </c>
      <c r="G145" s="23">
        <v>4</v>
      </c>
      <c r="H145" s="23" t="s">
        <v>29</v>
      </c>
      <c r="I145" s="24">
        <v>105872.7205</v>
      </c>
      <c r="J145" s="24">
        <v>169396.3553</v>
      </c>
      <c r="K145" s="24">
        <v>148221.80869999999</v>
      </c>
      <c r="L145" s="24">
        <v>237154.89739999999</v>
      </c>
      <c r="M145" s="24">
        <v>190570.89689999999</v>
      </c>
      <c r="N145" s="24">
        <v>304913.43969999999</v>
      </c>
      <c r="O145" s="24">
        <v>254094.52919999999</v>
      </c>
      <c r="P145" s="24">
        <v>406551.25280000002</v>
      </c>
      <c r="Q145" s="24">
        <v>317618.16159999999</v>
      </c>
      <c r="R145" s="24">
        <v>508189.06599999999</v>
      </c>
      <c r="S145" s="24">
        <v>359967.24969999999</v>
      </c>
      <c r="T145" s="24">
        <v>575947.60809999995</v>
      </c>
      <c r="U145" s="24">
        <v>402316.33799999999</v>
      </c>
      <c r="V145" s="24">
        <v>643706.15020000003</v>
      </c>
    </row>
    <row r="146" spans="1:22" hidden="1" x14ac:dyDescent="0.3">
      <c r="A146" s="23">
        <v>10</v>
      </c>
      <c r="B146" s="23" t="s">
        <v>592</v>
      </c>
      <c r="C146" s="23" t="s">
        <v>533</v>
      </c>
      <c r="D146" t="s">
        <v>150</v>
      </c>
      <c r="E146" s="23" t="s">
        <v>535</v>
      </c>
      <c r="F146" s="23" t="s">
        <v>195</v>
      </c>
      <c r="G146" s="23">
        <v>1</v>
      </c>
      <c r="H146" s="23" t="s">
        <v>14</v>
      </c>
      <c r="I146" s="24">
        <v>94325.894100000005</v>
      </c>
      <c r="J146" s="24">
        <v>165070.31479999999</v>
      </c>
      <c r="K146" s="24">
        <v>122146.44650000001</v>
      </c>
      <c r="L146" s="24">
        <v>213756.28140000001</v>
      </c>
      <c r="M146" s="24">
        <v>146217.75630000001</v>
      </c>
      <c r="N146" s="24">
        <v>255881.07339999999</v>
      </c>
      <c r="O146" s="24">
        <v>174442.67860000001</v>
      </c>
      <c r="P146" s="24">
        <v>305274.6876</v>
      </c>
      <c r="Q146" s="24">
        <v>205651.91089999999</v>
      </c>
      <c r="R146" s="24">
        <v>359890.84409999999</v>
      </c>
      <c r="S146" s="24">
        <v>225497.5183</v>
      </c>
      <c r="T146" s="24">
        <v>394620.65700000001</v>
      </c>
      <c r="U146" s="24">
        <v>244179.02059999999</v>
      </c>
      <c r="V146" s="24">
        <v>427313.28619999997</v>
      </c>
    </row>
    <row r="147" spans="1:22" hidden="1" x14ac:dyDescent="0.3">
      <c r="A147" s="23">
        <v>10</v>
      </c>
      <c r="B147" s="23" t="s">
        <v>592</v>
      </c>
      <c r="C147" s="23" t="s">
        <v>533</v>
      </c>
      <c r="D147" t="s">
        <v>150</v>
      </c>
      <c r="E147" s="23" t="s">
        <v>535</v>
      </c>
      <c r="F147" s="23" t="s">
        <v>195</v>
      </c>
      <c r="G147" s="23">
        <v>2</v>
      </c>
      <c r="H147" s="23" t="s">
        <v>30</v>
      </c>
      <c r="I147" s="24">
        <v>80619.343999999997</v>
      </c>
      <c r="J147" s="24">
        <v>141083.85209999999</v>
      </c>
      <c r="K147" s="24">
        <v>105434.7513</v>
      </c>
      <c r="L147" s="24">
        <v>184510.81479999999</v>
      </c>
      <c r="M147" s="24">
        <v>127916.6161</v>
      </c>
      <c r="N147" s="24">
        <v>223854.07810000001</v>
      </c>
      <c r="O147" s="24">
        <v>156414.77849999999</v>
      </c>
      <c r="P147" s="24">
        <v>273725.86229999998</v>
      </c>
      <c r="Q147" s="24">
        <v>185511.59820000001</v>
      </c>
      <c r="R147" s="24">
        <v>324645.29690000002</v>
      </c>
      <c r="S147" s="24">
        <v>204371.6606</v>
      </c>
      <c r="T147" s="24">
        <v>357650.40600000002</v>
      </c>
      <c r="U147" s="24">
        <v>221907.98050000001</v>
      </c>
      <c r="V147" s="24">
        <v>388338.96580000001</v>
      </c>
    </row>
    <row r="148" spans="1:22" hidden="1" x14ac:dyDescent="0.3">
      <c r="A148" s="23">
        <v>10</v>
      </c>
      <c r="B148" s="23" t="s">
        <v>592</v>
      </c>
      <c r="C148" s="23" t="s">
        <v>533</v>
      </c>
      <c r="D148" t="s">
        <v>150</v>
      </c>
      <c r="E148" s="23" t="s">
        <v>535</v>
      </c>
      <c r="F148" s="23" t="s">
        <v>195</v>
      </c>
      <c r="G148" s="23">
        <v>3</v>
      </c>
      <c r="H148" s="23" t="s">
        <v>31</v>
      </c>
      <c r="I148" s="24">
        <v>71744.679399999994</v>
      </c>
      <c r="J148" s="24">
        <v>125553.1891</v>
      </c>
      <c r="K148" s="24">
        <v>97618.576199999996</v>
      </c>
      <c r="L148" s="24">
        <v>170832.50829999999</v>
      </c>
      <c r="M148" s="24">
        <v>123397.9279</v>
      </c>
      <c r="N148" s="24">
        <v>215946.37390000001</v>
      </c>
      <c r="O148" s="24">
        <v>162392.17050000001</v>
      </c>
      <c r="P148" s="24">
        <v>284186.29849999998</v>
      </c>
      <c r="Q148" s="24">
        <v>200985.4632</v>
      </c>
      <c r="R148" s="24">
        <v>351724.56050000002</v>
      </c>
      <c r="S148" s="24">
        <v>226268.82490000001</v>
      </c>
      <c r="T148" s="24">
        <v>395970.4436</v>
      </c>
      <c r="U148" s="24">
        <v>251195.78659999999</v>
      </c>
      <c r="V148" s="24">
        <v>439592.62660000002</v>
      </c>
    </row>
    <row r="149" spans="1:22" hidden="1" x14ac:dyDescent="0.3">
      <c r="A149" s="23">
        <v>10</v>
      </c>
      <c r="B149" s="23" t="s">
        <v>592</v>
      </c>
      <c r="C149" s="23" t="s">
        <v>533</v>
      </c>
      <c r="D149" t="s">
        <v>150</v>
      </c>
      <c r="E149" s="23" t="s">
        <v>535</v>
      </c>
      <c r="F149" s="23" t="s">
        <v>195</v>
      </c>
      <c r="G149" s="23">
        <v>4</v>
      </c>
      <c r="H149" s="23" t="s">
        <v>29</v>
      </c>
      <c r="I149" s="24">
        <v>80380.852199999994</v>
      </c>
      <c r="J149" s="24">
        <v>128609.3654</v>
      </c>
      <c r="K149" s="24">
        <v>112533.1931</v>
      </c>
      <c r="L149" s="24">
        <v>180053.1116</v>
      </c>
      <c r="M149" s="24">
        <v>144685.53390000001</v>
      </c>
      <c r="N149" s="24">
        <v>231496.85769999999</v>
      </c>
      <c r="O149" s="24">
        <v>192914.04519999999</v>
      </c>
      <c r="P149" s="24">
        <v>308662.47690000001</v>
      </c>
      <c r="Q149" s="24">
        <v>241142.55660000001</v>
      </c>
      <c r="R149" s="24">
        <v>385828.09610000002</v>
      </c>
      <c r="S149" s="24">
        <v>273294.89730000001</v>
      </c>
      <c r="T149" s="24">
        <v>437271.84230000002</v>
      </c>
      <c r="U149" s="24">
        <v>305447.23820000002</v>
      </c>
      <c r="V149" s="24">
        <v>488715.58840000001</v>
      </c>
    </row>
    <row r="150" spans="1:22" hidden="1" x14ac:dyDescent="0.3">
      <c r="A150" s="23">
        <v>10</v>
      </c>
      <c r="B150" s="23" t="s">
        <v>592</v>
      </c>
      <c r="C150" s="23" t="s">
        <v>533</v>
      </c>
      <c r="D150" t="s">
        <v>150</v>
      </c>
      <c r="E150" s="23" t="s">
        <v>535</v>
      </c>
      <c r="F150" s="23" t="s">
        <v>238</v>
      </c>
      <c r="G150" s="23">
        <v>1</v>
      </c>
      <c r="H150" s="23" t="s">
        <v>14</v>
      </c>
      <c r="I150" s="24">
        <v>98889.417799999996</v>
      </c>
      <c r="J150" s="24">
        <v>173056.48130000001</v>
      </c>
      <c r="K150" s="24">
        <v>127913.4213</v>
      </c>
      <c r="L150" s="24">
        <v>223848.48740000001</v>
      </c>
      <c r="M150" s="24">
        <v>153024.128</v>
      </c>
      <c r="N150" s="24">
        <v>267792.22409999999</v>
      </c>
      <c r="O150" s="24">
        <v>182415.61960000001</v>
      </c>
      <c r="P150" s="24">
        <v>319227.33429999999</v>
      </c>
      <c r="Q150" s="24">
        <v>214912.54310000001</v>
      </c>
      <c r="R150" s="24">
        <v>376096.95030000003</v>
      </c>
      <c r="S150" s="24">
        <v>235577.927</v>
      </c>
      <c r="T150" s="24">
        <v>412261.37229999999</v>
      </c>
      <c r="U150" s="24">
        <v>254975.6654</v>
      </c>
      <c r="V150" s="24">
        <v>446207.41450000001</v>
      </c>
    </row>
    <row r="151" spans="1:22" hidden="1" x14ac:dyDescent="0.3">
      <c r="A151" s="23">
        <v>10</v>
      </c>
      <c r="B151" s="23" t="s">
        <v>592</v>
      </c>
      <c r="C151" s="23" t="s">
        <v>533</v>
      </c>
      <c r="D151" t="s">
        <v>150</v>
      </c>
      <c r="E151" s="23" t="s">
        <v>535</v>
      </c>
      <c r="F151" s="23" t="s">
        <v>238</v>
      </c>
      <c r="G151" s="23">
        <v>2</v>
      </c>
      <c r="H151" s="23" t="s">
        <v>30</v>
      </c>
      <c r="I151" s="24">
        <v>85182.867800000007</v>
      </c>
      <c r="J151" s="24">
        <v>149070.01860000001</v>
      </c>
      <c r="K151" s="24">
        <v>111201.7262</v>
      </c>
      <c r="L151" s="24">
        <v>194603.0208</v>
      </c>
      <c r="M151" s="24">
        <v>134722.98790000001</v>
      </c>
      <c r="N151" s="24">
        <v>235765.22880000001</v>
      </c>
      <c r="O151" s="24">
        <v>164387.7194</v>
      </c>
      <c r="P151" s="24">
        <v>287678.50890000002</v>
      </c>
      <c r="Q151" s="24">
        <v>194772.2304</v>
      </c>
      <c r="R151" s="24">
        <v>340851.4032</v>
      </c>
      <c r="S151" s="24">
        <v>214452.0693</v>
      </c>
      <c r="T151" s="24">
        <v>375291.1213</v>
      </c>
      <c r="U151" s="24">
        <v>232704.62520000001</v>
      </c>
      <c r="V151" s="24">
        <v>407233.09409999999</v>
      </c>
    </row>
    <row r="152" spans="1:22" hidden="1" x14ac:dyDescent="0.3">
      <c r="A152" s="23">
        <v>10</v>
      </c>
      <c r="B152" s="23" t="s">
        <v>592</v>
      </c>
      <c r="C152" s="23" t="s">
        <v>533</v>
      </c>
      <c r="D152" t="s">
        <v>150</v>
      </c>
      <c r="E152" s="23" t="s">
        <v>535</v>
      </c>
      <c r="F152" s="23" t="s">
        <v>238</v>
      </c>
      <c r="G152" s="23">
        <v>3</v>
      </c>
      <c r="H152" s="23" t="s">
        <v>31</v>
      </c>
      <c r="I152" s="24">
        <v>76266.196599999996</v>
      </c>
      <c r="J152" s="24">
        <v>133465.84409999999</v>
      </c>
      <c r="K152" s="24">
        <v>103948.7003</v>
      </c>
      <c r="L152" s="24">
        <v>181910.2255</v>
      </c>
      <c r="M152" s="24">
        <v>131536.65890000001</v>
      </c>
      <c r="N152" s="24">
        <v>230189.15299999999</v>
      </c>
      <c r="O152" s="24">
        <v>173243.8118</v>
      </c>
      <c r="P152" s="24">
        <v>303176.67070000002</v>
      </c>
      <c r="Q152" s="24">
        <v>214550.01490000001</v>
      </c>
      <c r="R152" s="24">
        <v>375462.52590000001</v>
      </c>
      <c r="S152" s="24">
        <v>241641.9834</v>
      </c>
      <c r="T152" s="24">
        <v>422873.47100000002</v>
      </c>
      <c r="U152" s="24">
        <v>268377.55200000003</v>
      </c>
      <c r="V152" s="24">
        <v>469660.71610000002</v>
      </c>
    </row>
    <row r="153" spans="1:22" hidden="1" x14ac:dyDescent="0.3">
      <c r="A153" s="23">
        <v>10</v>
      </c>
      <c r="B153" s="23" t="s">
        <v>592</v>
      </c>
      <c r="C153" s="23" t="s">
        <v>533</v>
      </c>
      <c r="D153" t="s">
        <v>150</v>
      </c>
      <c r="E153" s="23" t="s">
        <v>535</v>
      </c>
      <c r="F153" s="23" t="s">
        <v>238</v>
      </c>
      <c r="G153" s="23">
        <v>4</v>
      </c>
      <c r="H153" s="23" t="s">
        <v>29</v>
      </c>
      <c r="I153" s="24">
        <v>84305.134999999995</v>
      </c>
      <c r="J153" s="24">
        <v>134888.21799999999</v>
      </c>
      <c r="K153" s="24">
        <v>118027.18889999999</v>
      </c>
      <c r="L153" s="24">
        <v>188843.50520000001</v>
      </c>
      <c r="M153" s="24">
        <v>151749.24299999999</v>
      </c>
      <c r="N153" s="24">
        <v>242798.79240000001</v>
      </c>
      <c r="O153" s="24">
        <v>202332.32389999999</v>
      </c>
      <c r="P153" s="24">
        <v>323731.72320000001</v>
      </c>
      <c r="Q153" s="24">
        <v>252915.40489999999</v>
      </c>
      <c r="R153" s="24">
        <v>404664.65389999998</v>
      </c>
      <c r="S153" s="24">
        <v>286637.45890000003</v>
      </c>
      <c r="T153" s="24">
        <v>458619.9411</v>
      </c>
      <c r="U153" s="24">
        <v>320359.51299999998</v>
      </c>
      <c r="V153" s="24">
        <v>512575.22830000002</v>
      </c>
    </row>
    <row r="154" spans="1:22" hidden="1" x14ac:dyDescent="0.3">
      <c r="A154" s="23">
        <v>10</v>
      </c>
      <c r="B154" s="23" t="s">
        <v>592</v>
      </c>
      <c r="C154" s="23" t="s">
        <v>533</v>
      </c>
      <c r="D154" t="s">
        <v>150</v>
      </c>
      <c r="E154" s="23" t="s">
        <v>535</v>
      </c>
      <c r="F154" s="23" t="s">
        <v>279</v>
      </c>
      <c r="G154" s="23">
        <v>1</v>
      </c>
      <c r="H154" s="23" t="s">
        <v>14</v>
      </c>
      <c r="I154" s="24">
        <v>93291.627900000007</v>
      </c>
      <c r="J154" s="24">
        <v>163260.34890000001</v>
      </c>
      <c r="K154" s="24">
        <v>120868.8907</v>
      </c>
      <c r="L154" s="24">
        <v>211520.55859999999</v>
      </c>
      <c r="M154" s="24">
        <v>144730.5086</v>
      </c>
      <c r="N154" s="24">
        <v>253278.39</v>
      </c>
      <c r="O154" s="24">
        <v>172732.1672</v>
      </c>
      <c r="P154" s="24">
        <v>302281.2928</v>
      </c>
      <c r="Q154" s="24">
        <v>203695.49280000001</v>
      </c>
      <c r="R154" s="24">
        <v>356467.11239999998</v>
      </c>
      <c r="S154" s="24">
        <v>223384.32000000001</v>
      </c>
      <c r="T154" s="24">
        <v>390922.56</v>
      </c>
      <c r="U154" s="24">
        <v>241942.26869999999</v>
      </c>
      <c r="V154" s="24">
        <v>423398.97029999999</v>
      </c>
    </row>
    <row r="155" spans="1:22" hidden="1" x14ac:dyDescent="0.3">
      <c r="A155" s="23">
        <v>10</v>
      </c>
      <c r="B155" s="23" t="s">
        <v>592</v>
      </c>
      <c r="C155" s="23" t="s">
        <v>533</v>
      </c>
      <c r="D155" t="s">
        <v>150</v>
      </c>
      <c r="E155" s="23" t="s">
        <v>535</v>
      </c>
      <c r="F155" s="23" t="s">
        <v>279</v>
      </c>
      <c r="G155" s="23">
        <v>2</v>
      </c>
      <c r="H155" s="23" t="s">
        <v>30</v>
      </c>
      <c r="I155" s="24">
        <v>79448.012400000007</v>
      </c>
      <c r="J155" s="24">
        <v>139034.02179999999</v>
      </c>
      <c r="K155" s="24">
        <v>103990.0787</v>
      </c>
      <c r="L155" s="24">
        <v>181982.63769999999</v>
      </c>
      <c r="M155" s="24">
        <v>126246.3572</v>
      </c>
      <c r="N155" s="24">
        <v>220931.1251</v>
      </c>
      <c r="O155" s="24">
        <v>154523.98819999999</v>
      </c>
      <c r="P155" s="24">
        <v>270416.97950000002</v>
      </c>
      <c r="Q155" s="24">
        <v>183353.77720000001</v>
      </c>
      <c r="R155" s="24">
        <v>320869.11009999999</v>
      </c>
      <c r="S155" s="24">
        <v>202047.20389999999</v>
      </c>
      <c r="T155" s="24">
        <v>353582.60690000001</v>
      </c>
      <c r="U155" s="24">
        <v>219448.5183</v>
      </c>
      <c r="V155" s="24">
        <v>384034.90710000001</v>
      </c>
    </row>
    <row r="156" spans="1:22" hidden="1" x14ac:dyDescent="0.3">
      <c r="A156" s="23">
        <v>10</v>
      </c>
      <c r="B156" s="23" t="s">
        <v>592</v>
      </c>
      <c r="C156" s="23" t="s">
        <v>533</v>
      </c>
      <c r="D156" t="s">
        <v>150</v>
      </c>
      <c r="E156" s="23" t="s">
        <v>535</v>
      </c>
      <c r="F156" s="23" t="s">
        <v>279</v>
      </c>
      <c r="G156" s="23">
        <v>3</v>
      </c>
      <c r="H156" s="23" t="s">
        <v>31</v>
      </c>
      <c r="I156" s="24">
        <v>70502.804099999994</v>
      </c>
      <c r="J156" s="24">
        <v>123379.90700000001</v>
      </c>
      <c r="K156" s="24">
        <v>95851.710900000005</v>
      </c>
      <c r="L156" s="24">
        <v>167740.49410000001</v>
      </c>
      <c r="M156" s="24">
        <v>121105.12729999999</v>
      </c>
      <c r="N156" s="24">
        <v>211933.97270000001</v>
      </c>
      <c r="O156" s="24">
        <v>159313.71909999999</v>
      </c>
      <c r="P156" s="24">
        <v>278799.00829999999</v>
      </c>
      <c r="Q156" s="24">
        <v>197117.35130000001</v>
      </c>
      <c r="R156" s="24">
        <v>344955.36479999998</v>
      </c>
      <c r="S156" s="24">
        <v>221869.81779999999</v>
      </c>
      <c r="T156" s="24">
        <v>388272.18119999999</v>
      </c>
      <c r="U156" s="24">
        <v>246262.32029999999</v>
      </c>
      <c r="V156" s="24">
        <v>430959.06060000003</v>
      </c>
    </row>
    <row r="157" spans="1:22" hidden="1" x14ac:dyDescent="0.3">
      <c r="A157" s="23">
        <v>10</v>
      </c>
      <c r="B157" s="23" t="s">
        <v>592</v>
      </c>
      <c r="C157" s="23" t="s">
        <v>533</v>
      </c>
      <c r="D157" t="s">
        <v>150</v>
      </c>
      <c r="E157" s="23" t="s">
        <v>535</v>
      </c>
      <c r="F157" s="23" t="s">
        <v>279</v>
      </c>
      <c r="G157" s="23">
        <v>4</v>
      </c>
      <c r="H157" s="23" t="s">
        <v>29</v>
      </c>
      <c r="I157" s="24">
        <v>79484.139599999995</v>
      </c>
      <c r="J157" s="24">
        <v>127174.6254</v>
      </c>
      <c r="K157" s="24">
        <v>111277.79549999999</v>
      </c>
      <c r="L157" s="24">
        <v>178044.4754</v>
      </c>
      <c r="M157" s="24">
        <v>143071.45129999999</v>
      </c>
      <c r="N157" s="24">
        <v>228914.32560000001</v>
      </c>
      <c r="O157" s="24">
        <v>190761.93520000001</v>
      </c>
      <c r="P157" s="24">
        <v>305219.10080000001</v>
      </c>
      <c r="Q157" s="24">
        <v>238452.41889999999</v>
      </c>
      <c r="R157" s="24">
        <v>381523.87589999998</v>
      </c>
      <c r="S157" s="24">
        <v>270246.0748</v>
      </c>
      <c r="T157" s="24">
        <v>432393.72600000002</v>
      </c>
      <c r="U157" s="24">
        <v>302039.73060000001</v>
      </c>
      <c r="V157" s="24">
        <v>483263.57610000001</v>
      </c>
    </row>
    <row r="158" spans="1:22" hidden="1" x14ac:dyDescent="0.3">
      <c r="A158" s="23">
        <v>10</v>
      </c>
      <c r="B158" s="23" t="s">
        <v>592</v>
      </c>
      <c r="C158" s="23" t="s">
        <v>533</v>
      </c>
      <c r="D158" t="s">
        <v>150</v>
      </c>
      <c r="E158" s="23" t="s">
        <v>535</v>
      </c>
      <c r="F158" s="23" t="s">
        <v>285</v>
      </c>
      <c r="G158" s="23">
        <v>1</v>
      </c>
      <c r="H158" s="23" t="s">
        <v>14</v>
      </c>
      <c r="I158" s="24">
        <v>96434.732300000003</v>
      </c>
      <c r="J158" s="24">
        <v>168760.78150000001</v>
      </c>
      <c r="K158" s="24">
        <v>124693.577</v>
      </c>
      <c r="L158" s="24">
        <v>218213.7597</v>
      </c>
      <c r="M158" s="24">
        <v>149141.70120000001</v>
      </c>
      <c r="N158" s="24">
        <v>260997.97709999999</v>
      </c>
      <c r="O158" s="24">
        <v>177741.20439999999</v>
      </c>
      <c r="P158" s="24">
        <v>311047.10759999999</v>
      </c>
      <c r="Q158" s="24">
        <v>209361.75779999999</v>
      </c>
      <c r="R158" s="24">
        <v>366383.07620000001</v>
      </c>
      <c r="S158" s="24">
        <v>229470.1416</v>
      </c>
      <c r="T158" s="24">
        <v>401572.74770000001</v>
      </c>
      <c r="U158" s="24">
        <v>248327.53219999999</v>
      </c>
      <c r="V158" s="24">
        <v>434573.1814</v>
      </c>
    </row>
    <row r="159" spans="1:22" hidden="1" x14ac:dyDescent="0.3">
      <c r="A159" s="23">
        <v>10</v>
      </c>
      <c r="B159" s="23" t="s">
        <v>592</v>
      </c>
      <c r="C159" s="23" t="s">
        <v>533</v>
      </c>
      <c r="D159" t="s">
        <v>150</v>
      </c>
      <c r="E159" s="23" t="s">
        <v>535</v>
      </c>
      <c r="F159" s="23" t="s">
        <v>285</v>
      </c>
      <c r="G159" s="23">
        <v>2</v>
      </c>
      <c r="H159" s="23" t="s">
        <v>30</v>
      </c>
      <c r="I159" s="24">
        <v>83276.444399999993</v>
      </c>
      <c r="J159" s="24">
        <v>145733.77780000001</v>
      </c>
      <c r="K159" s="24">
        <v>108650.35</v>
      </c>
      <c r="L159" s="24">
        <v>190138.11249999999</v>
      </c>
      <c r="M159" s="24">
        <v>131572.60699999999</v>
      </c>
      <c r="N159" s="24">
        <v>230252.06219999999</v>
      </c>
      <c r="O159" s="24">
        <v>160434.42060000001</v>
      </c>
      <c r="P159" s="24">
        <v>280760.23599999998</v>
      </c>
      <c r="Q159" s="24">
        <v>190027.05799999999</v>
      </c>
      <c r="R159" s="24">
        <v>332547.35159999999</v>
      </c>
      <c r="S159" s="24">
        <v>209189.3187</v>
      </c>
      <c r="T159" s="24">
        <v>366081.3076</v>
      </c>
      <c r="U159" s="24">
        <v>226947.33410000001</v>
      </c>
      <c r="V159" s="24">
        <v>397157.83470000001</v>
      </c>
    </row>
    <row r="160" spans="1:22" hidden="1" x14ac:dyDescent="0.3">
      <c r="A160" s="23">
        <v>10</v>
      </c>
      <c r="B160" s="23" t="s">
        <v>592</v>
      </c>
      <c r="C160" s="23" t="s">
        <v>533</v>
      </c>
      <c r="D160" t="s">
        <v>150</v>
      </c>
      <c r="E160" s="23" t="s">
        <v>535</v>
      </c>
      <c r="F160" s="23" t="s">
        <v>285</v>
      </c>
      <c r="G160" s="23">
        <v>3</v>
      </c>
      <c r="H160" s="23" t="s">
        <v>31</v>
      </c>
      <c r="I160" s="24">
        <v>74702.625</v>
      </c>
      <c r="J160" s="24">
        <v>130729.59359999999</v>
      </c>
      <c r="K160" s="24">
        <v>101872.65889999999</v>
      </c>
      <c r="L160" s="24">
        <v>178277.1531</v>
      </c>
      <c r="M160" s="24">
        <v>128951.92969999999</v>
      </c>
      <c r="N160" s="24">
        <v>225665.87710000001</v>
      </c>
      <c r="O160" s="24">
        <v>169883.04240000001</v>
      </c>
      <c r="P160" s="24">
        <v>297295.32410000003</v>
      </c>
      <c r="Q160" s="24">
        <v>210429.24299999999</v>
      </c>
      <c r="R160" s="24">
        <v>368251.1752</v>
      </c>
      <c r="S160" s="24">
        <v>237032.3633</v>
      </c>
      <c r="T160" s="24">
        <v>414806.636</v>
      </c>
      <c r="U160" s="24">
        <v>263293.33980000002</v>
      </c>
      <c r="V160" s="24">
        <v>460763.34460000001</v>
      </c>
    </row>
    <row r="161" spans="1:22" hidden="1" x14ac:dyDescent="0.3">
      <c r="A161" s="23">
        <v>10</v>
      </c>
      <c r="B161" s="23" t="s">
        <v>592</v>
      </c>
      <c r="C161" s="23" t="s">
        <v>533</v>
      </c>
      <c r="D161" t="s">
        <v>150</v>
      </c>
      <c r="E161" s="23" t="s">
        <v>535</v>
      </c>
      <c r="F161" s="23" t="s">
        <v>285</v>
      </c>
      <c r="G161" s="23">
        <v>4</v>
      </c>
      <c r="H161" s="23" t="s">
        <v>29</v>
      </c>
      <c r="I161" s="24">
        <v>82223.581699999995</v>
      </c>
      <c r="J161" s="24">
        <v>131557.73259999999</v>
      </c>
      <c r="K161" s="24">
        <v>115113.0143</v>
      </c>
      <c r="L161" s="24">
        <v>184180.82569999999</v>
      </c>
      <c r="M161" s="24">
        <v>148002.44699999999</v>
      </c>
      <c r="N161" s="24">
        <v>236803.91880000001</v>
      </c>
      <c r="O161" s="24">
        <v>197336.59599999999</v>
      </c>
      <c r="P161" s="24">
        <v>315738.55839999998</v>
      </c>
      <c r="Q161" s="24">
        <v>246670.745</v>
      </c>
      <c r="R161" s="24">
        <v>394673.19780000002</v>
      </c>
      <c r="S161" s="24">
        <v>279560.1777</v>
      </c>
      <c r="T161" s="24">
        <v>447296.29090000002</v>
      </c>
      <c r="U161" s="24">
        <v>312449.6103</v>
      </c>
      <c r="V161" s="24">
        <v>499919.38400000002</v>
      </c>
    </row>
    <row r="162" spans="1:22" hidden="1" x14ac:dyDescent="0.3">
      <c r="A162" s="23">
        <v>10</v>
      </c>
      <c r="B162" s="23" t="s">
        <v>592</v>
      </c>
      <c r="C162" s="23" t="s">
        <v>533</v>
      </c>
      <c r="D162" t="s">
        <v>150</v>
      </c>
      <c r="E162" s="23" t="s">
        <v>535</v>
      </c>
      <c r="F162" s="23" t="s">
        <v>359</v>
      </c>
      <c r="G162" s="23">
        <v>1</v>
      </c>
      <c r="H162" s="23" t="s">
        <v>14</v>
      </c>
      <c r="I162" s="24">
        <v>91871.208599999998</v>
      </c>
      <c r="J162" s="24">
        <v>160774.61499999999</v>
      </c>
      <c r="K162" s="24">
        <v>118926.6021</v>
      </c>
      <c r="L162" s="24">
        <v>208121.55369999999</v>
      </c>
      <c r="M162" s="24">
        <v>142335.32939999999</v>
      </c>
      <c r="N162" s="24">
        <v>249086.8265</v>
      </c>
      <c r="O162" s="24">
        <v>169768.2634</v>
      </c>
      <c r="P162" s="24">
        <v>297094.46090000001</v>
      </c>
      <c r="Q162" s="24">
        <v>200101.1257</v>
      </c>
      <c r="R162" s="24">
        <v>350176.96990000003</v>
      </c>
      <c r="S162" s="24">
        <v>219389.7329</v>
      </c>
      <c r="T162" s="24">
        <v>383932.03249999997</v>
      </c>
      <c r="U162" s="24">
        <v>237530.88750000001</v>
      </c>
      <c r="V162" s="24">
        <v>415679.05310000002</v>
      </c>
    </row>
    <row r="163" spans="1:22" hidden="1" x14ac:dyDescent="0.3">
      <c r="A163" s="23">
        <v>10</v>
      </c>
      <c r="B163" s="23" t="s">
        <v>592</v>
      </c>
      <c r="C163" s="23" t="s">
        <v>533</v>
      </c>
      <c r="D163" t="s">
        <v>150</v>
      </c>
      <c r="E163" s="23" t="s">
        <v>535</v>
      </c>
      <c r="F163" s="23" t="s">
        <v>359</v>
      </c>
      <c r="G163" s="23">
        <v>2</v>
      </c>
      <c r="H163" s="23" t="s">
        <v>30</v>
      </c>
      <c r="I163" s="24">
        <v>78712.920800000007</v>
      </c>
      <c r="J163" s="24">
        <v>137747.61129999999</v>
      </c>
      <c r="K163" s="24">
        <v>102883.3751</v>
      </c>
      <c r="L163" s="24">
        <v>180045.90650000001</v>
      </c>
      <c r="M163" s="24">
        <v>124766.2352</v>
      </c>
      <c r="N163" s="24">
        <v>218340.9117</v>
      </c>
      <c r="O163" s="24">
        <v>152461.47959999999</v>
      </c>
      <c r="P163" s="24">
        <v>266807.58929999999</v>
      </c>
      <c r="Q163" s="24">
        <v>180766.4259</v>
      </c>
      <c r="R163" s="24">
        <v>316341.24530000001</v>
      </c>
      <c r="S163" s="24">
        <v>199108.91</v>
      </c>
      <c r="T163" s="24">
        <v>348440.59230000002</v>
      </c>
      <c r="U163" s="24">
        <v>216150.6894</v>
      </c>
      <c r="V163" s="24">
        <v>378263.70640000002</v>
      </c>
    </row>
    <row r="164" spans="1:22" hidden="1" x14ac:dyDescent="0.3">
      <c r="A164" s="23">
        <v>10</v>
      </c>
      <c r="B164" s="23" t="s">
        <v>592</v>
      </c>
      <c r="C164" s="23" t="s">
        <v>533</v>
      </c>
      <c r="D164" t="s">
        <v>150</v>
      </c>
      <c r="E164" s="23" t="s">
        <v>535</v>
      </c>
      <c r="F164" s="23" t="s">
        <v>359</v>
      </c>
      <c r="G164" s="23">
        <v>3</v>
      </c>
      <c r="H164" s="23" t="s">
        <v>31</v>
      </c>
      <c r="I164" s="24">
        <v>70181.107699999993</v>
      </c>
      <c r="J164" s="24">
        <v>122816.93859999999</v>
      </c>
      <c r="K164" s="24">
        <v>95542.534799999994</v>
      </c>
      <c r="L164" s="24">
        <v>167199.43599999999</v>
      </c>
      <c r="M164" s="24">
        <v>120813.19869999999</v>
      </c>
      <c r="N164" s="24">
        <v>211423.09779999999</v>
      </c>
      <c r="O164" s="24">
        <v>159031.40100000001</v>
      </c>
      <c r="P164" s="24">
        <v>278304.95179999998</v>
      </c>
      <c r="Q164" s="24">
        <v>196864.69140000001</v>
      </c>
      <c r="R164" s="24">
        <v>344513.20980000001</v>
      </c>
      <c r="S164" s="24">
        <v>221659.20490000001</v>
      </c>
      <c r="T164" s="24">
        <v>387903.60849999997</v>
      </c>
      <c r="U164" s="24">
        <v>246111.57440000001</v>
      </c>
      <c r="V164" s="24">
        <v>430695.25510000001</v>
      </c>
    </row>
    <row r="165" spans="1:22" hidden="1" x14ac:dyDescent="0.3">
      <c r="A165" s="23">
        <v>10</v>
      </c>
      <c r="B165" s="23" t="s">
        <v>592</v>
      </c>
      <c r="C165" s="23" t="s">
        <v>533</v>
      </c>
      <c r="D165" t="s">
        <v>150</v>
      </c>
      <c r="E165" s="23" t="s">
        <v>535</v>
      </c>
      <c r="F165" s="23" t="s">
        <v>359</v>
      </c>
      <c r="G165" s="23">
        <v>4</v>
      </c>
      <c r="H165" s="23" t="s">
        <v>29</v>
      </c>
      <c r="I165" s="24">
        <v>78299.298899999994</v>
      </c>
      <c r="J165" s="24">
        <v>125278.88009999999</v>
      </c>
      <c r="K165" s="24">
        <v>109619.0184</v>
      </c>
      <c r="L165" s="24">
        <v>175390.43210000001</v>
      </c>
      <c r="M165" s="24">
        <v>140938.73800000001</v>
      </c>
      <c r="N165" s="24">
        <v>225501.9841</v>
      </c>
      <c r="O165" s="24">
        <v>187918.3173</v>
      </c>
      <c r="P165" s="24">
        <v>300669.31219999999</v>
      </c>
      <c r="Q165" s="24">
        <v>234897.89660000001</v>
      </c>
      <c r="R165" s="24">
        <v>375836.64010000002</v>
      </c>
      <c r="S165" s="24">
        <v>266217.61609999998</v>
      </c>
      <c r="T165" s="24">
        <v>425948.19209999999</v>
      </c>
      <c r="U165" s="24">
        <v>297537.3357</v>
      </c>
      <c r="V165" s="24">
        <v>476059.74410000001</v>
      </c>
    </row>
    <row r="166" spans="1:22" hidden="1" x14ac:dyDescent="0.3">
      <c r="A166" s="23">
        <v>10</v>
      </c>
      <c r="B166" s="23" t="s">
        <v>592</v>
      </c>
      <c r="C166" s="23" t="s">
        <v>533</v>
      </c>
      <c r="D166" t="s">
        <v>150</v>
      </c>
      <c r="E166" s="23" t="s">
        <v>535</v>
      </c>
      <c r="F166" s="23" t="s">
        <v>394</v>
      </c>
      <c r="G166" s="23">
        <v>1</v>
      </c>
      <c r="H166" s="23" t="s">
        <v>14</v>
      </c>
      <c r="I166" s="24">
        <v>94305.742899999997</v>
      </c>
      <c r="J166" s="24">
        <v>165035.0502</v>
      </c>
      <c r="K166" s="24">
        <v>122150.43889999999</v>
      </c>
      <c r="L166" s="24">
        <v>213763.26809999999</v>
      </c>
      <c r="M166" s="24">
        <v>146243.0336</v>
      </c>
      <c r="N166" s="24">
        <v>255925.3089</v>
      </c>
      <c r="O166" s="24">
        <v>174503.9296</v>
      </c>
      <c r="P166" s="24">
        <v>305381.87670000002</v>
      </c>
      <c r="Q166" s="24">
        <v>205753.40830000001</v>
      </c>
      <c r="R166" s="24">
        <v>360068.46460000001</v>
      </c>
      <c r="S166" s="24">
        <v>225624.40789999999</v>
      </c>
      <c r="T166" s="24">
        <v>394842.71380000003</v>
      </c>
      <c r="U166" s="24">
        <v>244341.51990000001</v>
      </c>
      <c r="V166" s="24">
        <v>427597.65990000003</v>
      </c>
    </row>
    <row r="167" spans="1:22" hidden="1" x14ac:dyDescent="0.3">
      <c r="A167" s="23">
        <v>10</v>
      </c>
      <c r="B167" s="23" t="s">
        <v>592</v>
      </c>
      <c r="C167" s="23" t="s">
        <v>533</v>
      </c>
      <c r="D167" t="s">
        <v>150</v>
      </c>
      <c r="E167" s="23" t="s">
        <v>535</v>
      </c>
      <c r="F167" s="23" t="s">
        <v>394</v>
      </c>
      <c r="G167" s="23">
        <v>2</v>
      </c>
      <c r="H167" s="23" t="s">
        <v>30</v>
      </c>
      <c r="I167" s="24">
        <v>80462.127399999998</v>
      </c>
      <c r="J167" s="24">
        <v>140808.7231</v>
      </c>
      <c r="K167" s="24">
        <v>105271.62699999999</v>
      </c>
      <c r="L167" s="24">
        <v>184225.34719999999</v>
      </c>
      <c r="M167" s="24">
        <v>127758.88219999999</v>
      </c>
      <c r="N167" s="24">
        <v>223578.04389999999</v>
      </c>
      <c r="O167" s="24">
        <v>156295.75049999999</v>
      </c>
      <c r="P167" s="24">
        <v>273517.56349999999</v>
      </c>
      <c r="Q167" s="24">
        <v>185411.69270000001</v>
      </c>
      <c r="R167" s="24">
        <v>324470.46220000001</v>
      </c>
      <c r="S167" s="24">
        <v>204287.29190000001</v>
      </c>
      <c r="T167" s="24">
        <v>357502.76069999998</v>
      </c>
      <c r="U167" s="24">
        <v>221847.76949999999</v>
      </c>
      <c r="V167" s="24">
        <v>388233.59669999999</v>
      </c>
    </row>
    <row r="168" spans="1:22" hidden="1" x14ac:dyDescent="0.3">
      <c r="A168" s="23">
        <v>10</v>
      </c>
      <c r="B168" s="23" t="s">
        <v>592</v>
      </c>
      <c r="C168" s="23" t="s">
        <v>533</v>
      </c>
      <c r="D168" t="s">
        <v>150</v>
      </c>
      <c r="E168" s="23" t="s">
        <v>535</v>
      </c>
      <c r="F168" s="23" t="s">
        <v>394</v>
      </c>
      <c r="G168" s="23">
        <v>3</v>
      </c>
      <c r="H168" s="23" t="s">
        <v>31</v>
      </c>
      <c r="I168" s="24">
        <v>71507.584300000002</v>
      </c>
      <c r="J168" s="24">
        <v>125138.27250000001</v>
      </c>
      <c r="K168" s="24">
        <v>97258.403300000005</v>
      </c>
      <c r="L168" s="24">
        <v>170202.20569999999</v>
      </c>
      <c r="M168" s="24">
        <v>122913.73179999999</v>
      </c>
      <c r="N168" s="24">
        <v>215099.0306</v>
      </c>
      <c r="O168" s="24">
        <v>161725.1917</v>
      </c>
      <c r="P168" s="24">
        <v>283019.08549999999</v>
      </c>
      <c r="Q168" s="24">
        <v>200131.69209999999</v>
      </c>
      <c r="R168" s="24">
        <v>350230.46120000002</v>
      </c>
      <c r="S168" s="24">
        <v>225286.07079999999</v>
      </c>
      <c r="T168" s="24">
        <v>394250.6238</v>
      </c>
      <c r="U168" s="24">
        <v>250080.48540000001</v>
      </c>
      <c r="V168" s="24">
        <v>437640.84940000001</v>
      </c>
    </row>
    <row r="169" spans="1:22" hidden="1" x14ac:dyDescent="0.3">
      <c r="A169" s="23">
        <v>10</v>
      </c>
      <c r="B169" s="23" t="s">
        <v>592</v>
      </c>
      <c r="C169" s="23" t="s">
        <v>533</v>
      </c>
      <c r="D169" t="s">
        <v>150</v>
      </c>
      <c r="E169" s="23" t="s">
        <v>535</v>
      </c>
      <c r="F169" s="23" t="s">
        <v>394</v>
      </c>
      <c r="G169" s="23">
        <v>4</v>
      </c>
      <c r="H169" s="23" t="s">
        <v>29</v>
      </c>
      <c r="I169" s="24">
        <v>80356.201400000005</v>
      </c>
      <c r="J169" s="24">
        <v>128569.9241</v>
      </c>
      <c r="K169" s="24">
        <v>112498.68180000001</v>
      </c>
      <c r="L169" s="24">
        <v>179997.89369999999</v>
      </c>
      <c r="M169" s="24">
        <v>144641.1624</v>
      </c>
      <c r="N169" s="24">
        <v>231425.8633</v>
      </c>
      <c r="O169" s="24">
        <v>192854.88320000001</v>
      </c>
      <c r="P169" s="24">
        <v>308567.81770000001</v>
      </c>
      <c r="Q169" s="24">
        <v>241068.60399999999</v>
      </c>
      <c r="R169" s="24">
        <v>385709.7721</v>
      </c>
      <c r="S169" s="24">
        <v>273211.0845</v>
      </c>
      <c r="T169" s="24">
        <v>437137.74170000001</v>
      </c>
      <c r="U169" s="24">
        <v>305353.565</v>
      </c>
      <c r="V169" s="24">
        <v>488565.71130000002</v>
      </c>
    </row>
    <row r="170" spans="1:22" hidden="1" x14ac:dyDescent="0.3">
      <c r="A170" s="23">
        <v>10</v>
      </c>
      <c r="B170" s="23" t="s">
        <v>592</v>
      </c>
      <c r="C170" s="23" t="s">
        <v>533</v>
      </c>
      <c r="D170" t="s">
        <v>170</v>
      </c>
      <c r="E170" s="23" t="s">
        <v>536</v>
      </c>
      <c r="F170" s="23" t="s">
        <v>216</v>
      </c>
      <c r="G170" s="23">
        <v>1</v>
      </c>
      <c r="H170" s="23" t="s">
        <v>14</v>
      </c>
      <c r="I170" s="24">
        <v>101787.2234</v>
      </c>
      <c r="J170" s="24">
        <v>178127.641</v>
      </c>
      <c r="K170" s="24">
        <v>131689.37299999999</v>
      </c>
      <c r="L170" s="24">
        <v>230456.40289999999</v>
      </c>
      <c r="M170" s="24">
        <v>157560.19039999999</v>
      </c>
      <c r="N170" s="24">
        <v>275730.33319999999</v>
      </c>
      <c r="O170" s="24">
        <v>187851.54440000001</v>
      </c>
      <c r="P170" s="24">
        <v>328740.20260000002</v>
      </c>
      <c r="Q170" s="24">
        <v>221343.84160000001</v>
      </c>
      <c r="R170" s="24">
        <v>387351.72289999999</v>
      </c>
      <c r="S170" s="24">
        <v>242642.01680000001</v>
      </c>
      <c r="T170" s="24">
        <v>424623.5294</v>
      </c>
      <c r="U170" s="24">
        <v>262644.55839999998</v>
      </c>
      <c r="V170" s="24">
        <v>459627.97710000002</v>
      </c>
    </row>
    <row r="171" spans="1:22" hidden="1" x14ac:dyDescent="0.3">
      <c r="A171" s="23">
        <v>10</v>
      </c>
      <c r="B171" s="23" t="s">
        <v>592</v>
      </c>
      <c r="C171" s="23" t="s">
        <v>533</v>
      </c>
      <c r="D171" t="s">
        <v>170</v>
      </c>
      <c r="E171" s="23" t="s">
        <v>536</v>
      </c>
      <c r="F171" s="23" t="s">
        <v>216</v>
      </c>
      <c r="G171" s="23">
        <v>2</v>
      </c>
      <c r="H171" s="23" t="s">
        <v>30</v>
      </c>
      <c r="I171" s="24">
        <v>87550.409499999994</v>
      </c>
      <c r="J171" s="24">
        <v>153213.21669999999</v>
      </c>
      <c r="K171" s="24">
        <v>114331.1545</v>
      </c>
      <c r="L171" s="24">
        <v>200079.5203</v>
      </c>
      <c r="M171" s="24">
        <v>138551.0361</v>
      </c>
      <c r="N171" s="24">
        <v>242464.3132</v>
      </c>
      <c r="O171" s="24">
        <v>169126.2009</v>
      </c>
      <c r="P171" s="24">
        <v>295970.85159999999</v>
      </c>
      <c r="Q171" s="24">
        <v>200424.36300000001</v>
      </c>
      <c r="R171" s="24">
        <v>350742.63520000002</v>
      </c>
      <c r="S171" s="24">
        <v>220698.86550000001</v>
      </c>
      <c r="T171" s="24">
        <v>386223.01459999999</v>
      </c>
      <c r="U171" s="24">
        <v>239511.9209</v>
      </c>
      <c r="V171" s="24">
        <v>419145.86170000001</v>
      </c>
    </row>
    <row r="172" spans="1:22" hidden="1" x14ac:dyDescent="0.3">
      <c r="A172" s="23">
        <v>10</v>
      </c>
      <c r="B172" s="23" t="s">
        <v>592</v>
      </c>
      <c r="C172" s="23" t="s">
        <v>533</v>
      </c>
      <c r="D172" t="s">
        <v>170</v>
      </c>
      <c r="E172" s="23" t="s">
        <v>536</v>
      </c>
      <c r="F172" s="23" t="s">
        <v>216</v>
      </c>
      <c r="G172" s="23">
        <v>3</v>
      </c>
      <c r="H172" s="23" t="s">
        <v>31</v>
      </c>
      <c r="I172" s="24">
        <v>78297.321599999996</v>
      </c>
      <c r="J172" s="24">
        <v>137020.31280000001</v>
      </c>
      <c r="K172" s="24">
        <v>106683.02439999999</v>
      </c>
      <c r="L172" s="24">
        <v>186695.29269999999</v>
      </c>
      <c r="M172" s="24">
        <v>134970.5246</v>
      </c>
      <c r="N172" s="24">
        <v>236198.41800000001</v>
      </c>
      <c r="O172" s="24">
        <v>177739.57139999999</v>
      </c>
      <c r="P172" s="24">
        <v>311044.2499</v>
      </c>
      <c r="Q172" s="24">
        <v>220092.15659999999</v>
      </c>
      <c r="R172" s="24">
        <v>385161.27419999999</v>
      </c>
      <c r="S172" s="24">
        <v>247864.4785</v>
      </c>
      <c r="T172" s="24">
        <v>433762.83740000002</v>
      </c>
      <c r="U172" s="24">
        <v>275266.61239999998</v>
      </c>
      <c r="V172" s="24">
        <v>481716.57160000002</v>
      </c>
    </row>
    <row r="173" spans="1:22" hidden="1" x14ac:dyDescent="0.3">
      <c r="A173" s="23">
        <v>10</v>
      </c>
      <c r="B173" s="23" t="s">
        <v>592</v>
      </c>
      <c r="C173" s="23" t="s">
        <v>533</v>
      </c>
      <c r="D173" t="s">
        <v>170</v>
      </c>
      <c r="E173" s="23" t="s">
        <v>536</v>
      </c>
      <c r="F173" s="23" t="s">
        <v>216</v>
      </c>
      <c r="G173" s="23">
        <v>4</v>
      </c>
      <c r="H173" s="23" t="s">
        <v>29</v>
      </c>
      <c r="I173" s="24">
        <v>86768.699299999993</v>
      </c>
      <c r="J173" s="24">
        <v>138829.9209</v>
      </c>
      <c r="K173" s="24">
        <v>121476.179</v>
      </c>
      <c r="L173" s="24">
        <v>194361.88920000001</v>
      </c>
      <c r="M173" s="24">
        <v>156183.6586</v>
      </c>
      <c r="N173" s="24">
        <v>249893.85759999999</v>
      </c>
      <c r="O173" s="24">
        <v>208244.87830000001</v>
      </c>
      <c r="P173" s="24">
        <v>333191.8101</v>
      </c>
      <c r="Q173" s="24">
        <v>260306.09770000001</v>
      </c>
      <c r="R173" s="24">
        <v>416489.76260000002</v>
      </c>
      <c r="S173" s="24">
        <v>295013.57740000001</v>
      </c>
      <c r="T173" s="24">
        <v>472021.73090000002</v>
      </c>
      <c r="U173" s="24">
        <v>329721.05719999998</v>
      </c>
      <c r="V173" s="24">
        <v>527553.69940000004</v>
      </c>
    </row>
    <row r="174" spans="1:22" hidden="1" x14ac:dyDescent="0.3">
      <c r="A174" s="23">
        <v>10</v>
      </c>
      <c r="B174" s="23" t="s">
        <v>592</v>
      </c>
      <c r="C174" s="23" t="s">
        <v>533</v>
      </c>
      <c r="D174" t="s">
        <v>170</v>
      </c>
      <c r="E174" s="23" t="s">
        <v>536</v>
      </c>
      <c r="F174" s="23" t="s">
        <v>261</v>
      </c>
      <c r="G174" s="23">
        <v>1</v>
      </c>
      <c r="H174" s="23" t="s">
        <v>14</v>
      </c>
      <c r="I174" s="24">
        <v>99489.924499999994</v>
      </c>
      <c r="J174" s="24">
        <v>174107.36799999999</v>
      </c>
      <c r="K174" s="24">
        <v>128677.94190000001</v>
      </c>
      <c r="L174" s="24">
        <v>225186.3983</v>
      </c>
      <c r="M174" s="24">
        <v>153930.38709999999</v>
      </c>
      <c r="N174" s="24">
        <v>269378.17749999999</v>
      </c>
      <c r="O174" s="24">
        <v>183483.27849999999</v>
      </c>
      <c r="P174" s="24">
        <v>321095.73729999998</v>
      </c>
      <c r="Q174" s="24">
        <v>216158.46280000001</v>
      </c>
      <c r="R174" s="24">
        <v>378277.30979999999</v>
      </c>
      <c r="S174" s="24">
        <v>236937.2879</v>
      </c>
      <c r="T174" s="24">
        <v>414640.2537</v>
      </c>
      <c r="U174" s="24">
        <v>256436.71599999999</v>
      </c>
      <c r="V174" s="24">
        <v>448764.25290000002</v>
      </c>
    </row>
    <row r="175" spans="1:22" hidden="1" x14ac:dyDescent="0.3">
      <c r="A175" s="23">
        <v>10</v>
      </c>
      <c r="B175" s="23" t="s">
        <v>592</v>
      </c>
      <c r="C175" s="23" t="s">
        <v>533</v>
      </c>
      <c r="D175" t="s">
        <v>170</v>
      </c>
      <c r="E175" s="23" t="s">
        <v>536</v>
      </c>
      <c r="F175" s="23" t="s">
        <v>261</v>
      </c>
      <c r="G175" s="23">
        <v>2</v>
      </c>
      <c r="H175" s="23" t="s">
        <v>30</v>
      </c>
      <c r="I175" s="24">
        <v>85757.068199999994</v>
      </c>
      <c r="J175" s="24">
        <v>150074.8694</v>
      </c>
      <c r="K175" s="24">
        <v>111934.17290000001</v>
      </c>
      <c r="L175" s="24">
        <v>195884.8026</v>
      </c>
      <c r="M175" s="24">
        <v>135594.1226</v>
      </c>
      <c r="N175" s="24">
        <v>237289.71460000001</v>
      </c>
      <c r="O175" s="24">
        <v>165420.77840000001</v>
      </c>
      <c r="P175" s="24">
        <v>289486.36219999997</v>
      </c>
      <c r="Q175" s="24">
        <v>195979.49590000001</v>
      </c>
      <c r="R175" s="24">
        <v>342964.11780000001</v>
      </c>
      <c r="S175" s="24">
        <v>215770.88449999999</v>
      </c>
      <c r="T175" s="24">
        <v>377599.04790000001</v>
      </c>
      <c r="U175" s="24">
        <v>234122.93229999999</v>
      </c>
      <c r="V175" s="24">
        <v>409715.13140000001</v>
      </c>
    </row>
    <row r="176" spans="1:22" hidden="1" x14ac:dyDescent="0.3">
      <c r="A176" s="23">
        <v>10</v>
      </c>
      <c r="B176" s="23" t="s">
        <v>592</v>
      </c>
      <c r="C176" s="23" t="s">
        <v>533</v>
      </c>
      <c r="D176" t="s">
        <v>170</v>
      </c>
      <c r="E176" s="23" t="s">
        <v>536</v>
      </c>
      <c r="F176" s="23" t="s">
        <v>261</v>
      </c>
      <c r="G176" s="23">
        <v>3</v>
      </c>
      <c r="H176" s="23" t="s">
        <v>31</v>
      </c>
      <c r="I176" s="24">
        <v>76819.503400000001</v>
      </c>
      <c r="J176" s="24">
        <v>134434.13089999999</v>
      </c>
      <c r="K176" s="24">
        <v>104717.90979999999</v>
      </c>
      <c r="L176" s="24">
        <v>183256.34220000001</v>
      </c>
      <c r="M176" s="24">
        <v>132521.58979999999</v>
      </c>
      <c r="N176" s="24">
        <v>231912.78210000001</v>
      </c>
      <c r="O176" s="24">
        <v>174552.94880000001</v>
      </c>
      <c r="P176" s="24">
        <v>305467.6605</v>
      </c>
      <c r="Q176" s="24">
        <v>216182.58850000001</v>
      </c>
      <c r="R176" s="24">
        <v>378319.52980000002</v>
      </c>
      <c r="S176" s="24">
        <v>243489.3265</v>
      </c>
      <c r="T176" s="24">
        <v>426106.32140000002</v>
      </c>
      <c r="U176" s="24">
        <v>270438.98050000001</v>
      </c>
      <c r="V176" s="24">
        <v>473268.21590000001</v>
      </c>
    </row>
    <row r="177" spans="1:22" hidden="1" x14ac:dyDescent="0.3">
      <c r="A177" s="23">
        <v>10</v>
      </c>
      <c r="B177" s="23" t="s">
        <v>592</v>
      </c>
      <c r="C177" s="23" t="s">
        <v>533</v>
      </c>
      <c r="D177" t="s">
        <v>170</v>
      </c>
      <c r="E177" s="23" t="s">
        <v>536</v>
      </c>
      <c r="F177" s="23" t="s">
        <v>261</v>
      </c>
      <c r="G177" s="23">
        <v>4</v>
      </c>
      <c r="H177" s="23" t="s">
        <v>29</v>
      </c>
      <c r="I177" s="24">
        <v>84820.119699999996</v>
      </c>
      <c r="J177" s="24">
        <v>135712.19349999999</v>
      </c>
      <c r="K177" s="24">
        <v>118748.1675</v>
      </c>
      <c r="L177" s="24">
        <v>189997.07089999999</v>
      </c>
      <c r="M177" s="24">
        <v>152676.21539999999</v>
      </c>
      <c r="N177" s="24">
        <v>244281.94829999999</v>
      </c>
      <c r="O177" s="24">
        <v>203568.28719999999</v>
      </c>
      <c r="P177" s="24">
        <v>325709.26449999999</v>
      </c>
      <c r="Q177" s="24">
        <v>254460.359</v>
      </c>
      <c r="R177" s="24">
        <v>407136.58049999998</v>
      </c>
      <c r="S177" s="24">
        <v>288388.4069</v>
      </c>
      <c r="T177" s="24">
        <v>461421.45789999998</v>
      </c>
      <c r="U177" s="24">
        <v>322316.4547</v>
      </c>
      <c r="V177" s="24">
        <v>515706.33529999998</v>
      </c>
    </row>
    <row r="178" spans="1:22" hidden="1" x14ac:dyDescent="0.3">
      <c r="A178" s="23">
        <v>10</v>
      </c>
      <c r="B178" s="23" t="s">
        <v>592</v>
      </c>
      <c r="C178" s="23" t="s">
        <v>533</v>
      </c>
      <c r="D178" t="s">
        <v>170</v>
      </c>
      <c r="E178" s="23" t="s">
        <v>536</v>
      </c>
      <c r="F178" s="23" t="s">
        <v>301</v>
      </c>
      <c r="G178" s="23">
        <v>1</v>
      </c>
      <c r="H178" s="23" t="s">
        <v>14</v>
      </c>
      <c r="I178" s="24">
        <v>97192.620299999995</v>
      </c>
      <c r="J178" s="24">
        <v>170087.08559999999</v>
      </c>
      <c r="K178" s="24">
        <v>125666.5036</v>
      </c>
      <c r="L178" s="24">
        <v>219916.38140000001</v>
      </c>
      <c r="M178" s="24">
        <v>150300.57519999999</v>
      </c>
      <c r="N178" s="24">
        <v>263026.00679999997</v>
      </c>
      <c r="O178" s="24">
        <v>179115.00210000001</v>
      </c>
      <c r="P178" s="24">
        <v>313451.2537</v>
      </c>
      <c r="Q178" s="24">
        <v>210973.07139999999</v>
      </c>
      <c r="R178" s="24">
        <v>369202.875</v>
      </c>
      <c r="S178" s="24">
        <v>231232.5453</v>
      </c>
      <c r="T178" s="24">
        <v>404656.95429999998</v>
      </c>
      <c r="U178" s="24">
        <v>250228.85870000001</v>
      </c>
      <c r="V178" s="24">
        <v>437900.50270000001</v>
      </c>
    </row>
    <row r="179" spans="1:22" hidden="1" x14ac:dyDescent="0.3">
      <c r="A179" s="23">
        <v>10</v>
      </c>
      <c r="B179" s="23" t="s">
        <v>592</v>
      </c>
      <c r="C179" s="23" t="s">
        <v>533</v>
      </c>
      <c r="D179" t="s">
        <v>170</v>
      </c>
      <c r="E179" s="23" t="s">
        <v>536</v>
      </c>
      <c r="F179" s="23" t="s">
        <v>301</v>
      </c>
      <c r="G179" s="23">
        <v>2</v>
      </c>
      <c r="H179" s="23" t="s">
        <v>30</v>
      </c>
      <c r="I179" s="24">
        <v>83963.723100000003</v>
      </c>
      <c r="J179" s="24">
        <v>146936.5154</v>
      </c>
      <c r="K179" s="24">
        <v>109537.1862</v>
      </c>
      <c r="L179" s="24">
        <v>191690.07579999999</v>
      </c>
      <c r="M179" s="24">
        <v>132637.20250000001</v>
      </c>
      <c r="N179" s="24">
        <v>232115.10449999999</v>
      </c>
      <c r="O179" s="24">
        <v>161715.3474</v>
      </c>
      <c r="P179" s="24">
        <v>283001.85800000001</v>
      </c>
      <c r="Q179" s="24">
        <v>191534.61859999999</v>
      </c>
      <c r="R179" s="24">
        <v>335185.58250000002</v>
      </c>
      <c r="S179" s="24">
        <v>210842.89230000001</v>
      </c>
      <c r="T179" s="24">
        <v>368975.06140000001</v>
      </c>
      <c r="U179" s="24">
        <v>228733.93109999999</v>
      </c>
      <c r="V179" s="24">
        <v>400284.37929999997</v>
      </c>
    </row>
    <row r="180" spans="1:22" hidden="1" x14ac:dyDescent="0.3">
      <c r="A180" s="23">
        <v>10</v>
      </c>
      <c r="B180" s="23" t="s">
        <v>592</v>
      </c>
      <c r="C180" s="23" t="s">
        <v>533</v>
      </c>
      <c r="D180" t="s">
        <v>170</v>
      </c>
      <c r="E180" s="23" t="s">
        <v>536</v>
      </c>
      <c r="F180" s="23" t="s">
        <v>301</v>
      </c>
      <c r="G180" s="23">
        <v>3</v>
      </c>
      <c r="H180" s="23" t="s">
        <v>31</v>
      </c>
      <c r="I180" s="24">
        <v>75341.682199999996</v>
      </c>
      <c r="J180" s="24">
        <v>131847.94390000001</v>
      </c>
      <c r="K180" s="24">
        <v>102752.7914</v>
      </c>
      <c r="L180" s="24">
        <v>179817.38500000001</v>
      </c>
      <c r="M180" s="24">
        <v>130072.65029999999</v>
      </c>
      <c r="N180" s="24">
        <v>227627.13810000001</v>
      </c>
      <c r="O180" s="24">
        <v>171366.3204</v>
      </c>
      <c r="P180" s="24">
        <v>299891.06089999998</v>
      </c>
      <c r="Q180" s="24">
        <v>212273.01319999999</v>
      </c>
      <c r="R180" s="24">
        <v>371477.77299999999</v>
      </c>
      <c r="S180" s="24">
        <v>239114.1666</v>
      </c>
      <c r="T180" s="24">
        <v>418449.79149999999</v>
      </c>
      <c r="U180" s="24">
        <v>265611.34000000003</v>
      </c>
      <c r="V180" s="24">
        <v>464819.84509999998</v>
      </c>
    </row>
    <row r="181" spans="1:22" hidden="1" x14ac:dyDescent="0.3">
      <c r="A181" s="23">
        <v>10</v>
      </c>
      <c r="B181" s="23" t="s">
        <v>592</v>
      </c>
      <c r="C181" s="23" t="s">
        <v>533</v>
      </c>
      <c r="D181" t="s">
        <v>170</v>
      </c>
      <c r="E181" s="23" t="s">
        <v>536</v>
      </c>
      <c r="F181" s="23" t="s">
        <v>301</v>
      </c>
      <c r="G181" s="23">
        <v>4</v>
      </c>
      <c r="H181" s="23" t="s">
        <v>29</v>
      </c>
      <c r="I181" s="24">
        <v>82871.535600000003</v>
      </c>
      <c r="J181" s="24">
        <v>132594.459</v>
      </c>
      <c r="K181" s="24">
        <v>116020.1498</v>
      </c>
      <c r="L181" s="24">
        <v>185632.24249999999</v>
      </c>
      <c r="M181" s="24">
        <v>149168.7641</v>
      </c>
      <c r="N181" s="24">
        <v>238670.02609999999</v>
      </c>
      <c r="O181" s="24">
        <v>198891.68539999999</v>
      </c>
      <c r="P181" s="24">
        <v>318226.70140000002</v>
      </c>
      <c r="Q181" s="24">
        <v>248614.60680000001</v>
      </c>
      <c r="R181" s="24">
        <v>397783.37670000002</v>
      </c>
      <c r="S181" s="24">
        <v>281763.22090000001</v>
      </c>
      <c r="T181" s="24">
        <v>450821.16029999999</v>
      </c>
      <c r="U181" s="24">
        <v>314911.83529999998</v>
      </c>
      <c r="V181" s="24">
        <v>503858.94390000001</v>
      </c>
    </row>
    <row r="182" spans="1:22" hidden="1" x14ac:dyDescent="0.3">
      <c r="A182" s="23">
        <v>10</v>
      </c>
      <c r="B182" s="23" t="s">
        <v>592</v>
      </c>
      <c r="C182" s="23" t="s">
        <v>533</v>
      </c>
      <c r="D182" t="s">
        <v>170</v>
      </c>
      <c r="E182" s="23" t="s">
        <v>536</v>
      </c>
      <c r="F182" s="23" t="s">
        <v>340</v>
      </c>
      <c r="G182" s="23">
        <v>1</v>
      </c>
      <c r="H182" s="23" t="s">
        <v>14</v>
      </c>
      <c r="I182" s="24">
        <v>98028.249200000006</v>
      </c>
      <c r="J182" s="24">
        <v>171549.43609999999</v>
      </c>
      <c r="K182" s="24">
        <v>126803.7294</v>
      </c>
      <c r="L182" s="24">
        <v>221906.5264</v>
      </c>
      <c r="M182" s="24">
        <v>151699.47690000001</v>
      </c>
      <c r="N182" s="24">
        <v>265474.0845</v>
      </c>
      <c r="O182" s="24">
        <v>180840.92</v>
      </c>
      <c r="P182" s="24">
        <v>316471.60989999998</v>
      </c>
      <c r="Q182" s="24">
        <v>213061.44190000001</v>
      </c>
      <c r="R182" s="24">
        <v>372857.5233</v>
      </c>
      <c r="S182" s="24">
        <v>233551.0288</v>
      </c>
      <c r="T182" s="24">
        <v>408714.3003</v>
      </c>
      <c r="U182" s="24">
        <v>252785.4106</v>
      </c>
      <c r="V182" s="24">
        <v>442374.46850000002</v>
      </c>
    </row>
    <row r="183" spans="1:22" hidden="1" x14ac:dyDescent="0.3">
      <c r="A183" s="23">
        <v>10</v>
      </c>
      <c r="B183" s="23" t="s">
        <v>592</v>
      </c>
      <c r="C183" s="23" t="s">
        <v>533</v>
      </c>
      <c r="D183" t="s">
        <v>170</v>
      </c>
      <c r="E183" s="23" t="s">
        <v>536</v>
      </c>
      <c r="F183" s="23" t="s">
        <v>340</v>
      </c>
      <c r="G183" s="23">
        <v>2</v>
      </c>
      <c r="H183" s="23" t="s">
        <v>30</v>
      </c>
      <c r="I183" s="24">
        <v>84421.382199999993</v>
      </c>
      <c r="J183" s="24">
        <v>147737.41889999999</v>
      </c>
      <c r="K183" s="24">
        <v>110213.57279999999</v>
      </c>
      <c r="L183" s="24">
        <v>192873.7524</v>
      </c>
      <c r="M183" s="24">
        <v>133531.43479999999</v>
      </c>
      <c r="N183" s="24">
        <v>233680.01089999999</v>
      </c>
      <c r="O183" s="24">
        <v>162944.13070000001</v>
      </c>
      <c r="P183" s="24">
        <v>285152.22879999998</v>
      </c>
      <c r="Q183" s="24">
        <v>193067.603</v>
      </c>
      <c r="R183" s="24">
        <v>337868.30530000001</v>
      </c>
      <c r="S183" s="24">
        <v>212578.8124</v>
      </c>
      <c r="T183" s="24">
        <v>372012.92170000001</v>
      </c>
      <c r="U183" s="24">
        <v>230676.34030000001</v>
      </c>
      <c r="V183" s="24">
        <v>403683.5955</v>
      </c>
    </row>
    <row r="184" spans="1:22" hidden="1" x14ac:dyDescent="0.3">
      <c r="A184" s="23">
        <v>10</v>
      </c>
      <c r="B184" s="23" t="s">
        <v>592</v>
      </c>
      <c r="C184" s="23" t="s">
        <v>533</v>
      </c>
      <c r="D184" t="s">
        <v>170</v>
      </c>
      <c r="E184" s="23" t="s">
        <v>536</v>
      </c>
      <c r="F184" s="23" t="s">
        <v>340</v>
      </c>
      <c r="G184" s="23">
        <v>3</v>
      </c>
      <c r="H184" s="23" t="s">
        <v>31</v>
      </c>
      <c r="I184" s="24">
        <v>75570.866099999999</v>
      </c>
      <c r="J184" s="24">
        <v>132249.01560000001</v>
      </c>
      <c r="K184" s="24">
        <v>102995.77529999999</v>
      </c>
      <c r="L184" s="24">
        <v>180242.60680000001</v>
      </c>
      <c r="M184" s="24">
        <v>130326.82709999999</v>
      </c>
      <c r="N184" s="24">
        <v>228071.94750000001</v>
      </c>
      <c r="O184" s="24">
        <v>171646.25459999999</v>
      </c>
      <c r="P184" s="24">
        <v>300380.94569999998</v>
      </c>
      <c r="Q184" s="24">
        <v>212567.6482</v>
      </c>
      <c r="R184" s="24">
        <v>371993.38439999998</v>
      </c>
      <c r="S184" s="24">
        <v>239406.31719999999</v>
      </c>
      <c r="T184" s="24">
        <v>418961.0551</v>
      </c>
      <c r="U184" s="24">
        <v>265891.17810000002</v>
      </c>
      <c r="V184" s="24">
        <v>465309.56180000002</v>
      </c>
    </row>
    <row r="185" spans="1:22" hidden="1" x14ac:dyDescent="0.3">
      <c r="A185" s="23">
        <v>10</v>
      </c>
      <c r="B185" s="23" t="s">
        <v>592</v>
      </c>
      <c r="C185" s="23" t="s">
        <v>533</v>
      </c>
      <c r="D185" t="s">
        <v>170</v>
      </c>
      <c r="E185" s="23" t="s">
        <v>536</v>
      </c>
      <c r="F185" s="23" t="s">
        <v>340</v>
      </c>
      <c r="G185" s="23">
        <v>4</v>
      </c>
      <c r="H185" s="23" t="s">
        <v>29</v>
      </c>
      <c r="I185" s="24">
        <v>83569.920800000007</v>
      </c>
      <c r="J185" s="24">
        <v>133711.87530000001</v>
      </c>
      <c r="K185" s="24">
        <v>116997.88920000001</v>
      </c>
      <c r="L185" s="24">
        <v>187196.62539999999</v>
      </c>
      <c r="M185" s="24">
        <v>150425.85750000001</v>
      </c>
      <c r="N185" s="24">
        <v>240681.37549999999</v>
      </c>
      <c r="O185" s="24">
        <v>200567.80989999999</v>
      </c>
      <c r="P185" s="24">
        <v>320908.50069999998</v>
      </c>
      <c r="Q185" s="24">
        <v>250709.76240000001</v>
      </c>
      <c r="R185" s="24">
        <v>401135.62579999998</v>
      </c>
      <c r="S185" s="24">
        <v>284137.73070000001</v>
      </c>
      <c r="T185" s="24">
        <v>454620.37589999998</v>
      </c>
      <c r="U185" s="24">
        <v>317565.69900000002</v>
      </c>
      <c r="V185" s="24">
        <v>508105.12609999999</v>
      </c>
    </row>
    <row r="186" spans="1:22" hidden="1" x14ac:dyDescent="0.3">
      <c r="A186" s="23">
        <v>10</v>
      </c>
      <c r="B186" s="23" t="s">
        <v>592</v>
      </c>
      <c r="C186" s="23" t="s">
        <v>533</v>
      </c>
      <c r="D186" t="s">
        <v>170</v>
      </c>
      <c r="E186" s="23" t="s">
        <v>536</v>
      </c>
      <c r="F186" s="23" t="s">
        <v>378</v>
      </c>
      <c r="G186" s="23">
        <v>1</v>
      </c>
      <c r="H186" s="23" t="s">
        <v>14</v>
      </c>
      <c r="I186" s="24">
        <v>99430.4274</v>
      </c>
      <c r="J186" s="24">
        <v>174003.24789999999</v>
      </c>
      <c r="K186" s="24">
        <v>128629.83199999999</v>
      </c>
      <c r="L186" s="24">
        <v>225102.20600000001</v>
      </c>
      <c r="M186" s="24">
        <v>153892.5097</v>
      </c>
      <c r="N186" s="24">
        <v>269311.8921</v>
      </c>
      <c r="O186" s="24">
        <v>183467.99350000001</v>
      </c>
      <c r="P186" s="24">
        <v>321068.98859999998</v>
      </c>
      <c r="Q186" s="24">
        <v>216168.6102</v>
      </c>
      <c r="R186" s="24">
        <v>378295.06790000002</v>
      </c>
      <c r="S186" s="24">
        <v>236963.41510000001</v>
      </c>
      <c r="T186" s="24">
        <v>414685.97659999999</v>
      </c>
      <c r="U186" s="24">
        <v>256489.14449999999</v>
      </c>
      <c r="V186" s="24">
        <v>448856.00300000003</v>
      </c>
    </row>
    <row r="187" spans="1:22" hidden="1" x14ac:dyDescent="0.3">
      <c r="A187" s="23">
        <v>10</v>
      </c>
      <c r="B187" s="23" t="s">
        <v>592</v>
      </c>
      <c r="C187" s="23" t="s">
        <v>533</v>
      </c>
      <c r="D187" t="s">
        <v>170</v>
      </c>
      <c r="E187" s="23" t="s">
        <v>536</v>
      </c>
      <c r="F187" s="23" t="s">
        <v>378</v>
      </c>
      <c r="G187" s="23">
        <v>2</v>
      </c>
      <c r="H187" s="23" t="s">
        <v>30</v>
      </c>
      <c r="I187" s="24">
        <v>85571.581699999995</v>
      </c>
      <c r="J187" s="24">
        <v>149750.26800000001</v>
      </c>
      <c r="K187" s="24">
        <v>111732.4506</v>
      </c>
      <c r="L187" s="24">
        <v>195531.7887</v>
      </c>
      <c r="M187" s="24">
        <v>135388.02280000001</v>
      </c>
      <c r="N187" s="24">
        <v>236929.04</v>
      </c>
      <c r="O187" s="24">
        <v>165239.78260000001</v>
      </c>
      <c r="P187" s="24">
        <v>289169.61949999997</v>
      </c>
      <c r="Q187" s="24">
        <v>195804.51550000001</v>
      </c>
      <c r="R187" s="24">
        <v>342657.902</v>
      </c>
      <c r="S187" s="24">
        <v>215602.82490000001</v>
      </c>
      <c r="T187" s="24">
        <v>377304.94349999999</v>
      </c>
      <c r="U187" s="24">
        <v>233970.64739999999</v>
      </c>
      <c r="V187" s="24">
        <v>409448.63299999997</v>
      </c>
    </row>
    <row r="188" spans="1:22" hidden="1" x14ac:dyDescent="0.3">
      <c r="A188" s="23">
        <v>10</v>
      </c>
      <c r="B188" s="23" t="s">
        <v>592</v>
      </c>
      <c r="C188" s="23" t="s">
        <v>533</v>
      </c>
      <c r="D188" t="s">
        <v>170</v>
      </c>
      <c r="E188" s="23" t="s">
        <v>536</v>
      </c>
      <c r="F188" s="23" t="s">
        <v>378</v>
      </c>
      <c r="G188" s="23">
        <v>3</v>
      </c>
      <c r="H188" s="23" t="s">
        <v>31</v>
      </c>
      <c r="I188" s="24">
        <v>76560.970199999996</v>
      </c>
      <c r="J188" s="24">
        <v>133981.698</v>
      </c>
      <c r="K188" s="24">
        <v>104330.00569999999</v>
      </c>
      <c r="L188" s="24">
        <v>182577.51</v>
      </c>
      <c r="M188" s="24">
        <v>132003.44570000001</v>
      </c>
      <c r="N188" s="24">
        <v>231006.02979999999</v>
      </c>
      <c r="O188" s="24">
        <v>173842.43410000001</v>
      </c>
      <c r="P188" s="24">
        <v>304224.2597</v>
      </c>
      <c r="Q188" s="24">
        <v>215276.01749999999</v>
      </c>
      <c r="R188" s="24">
        <v>376733.0307</v>
      </c>
      <c r="S188" s="24">
        <v>242447.9564</v>
      </c>
      <c r="T188" s="24">
        <v>424283.92379999999</v>
      </c>
      <c r="U188" s="24">
        <v>269259.53539999999</v>
      </c>
      <c r="V188" s="24">
        <v>471204.18680000002</v>
      </c>
    </row>
    <row r="189" spans="1:22" hidden="1" x14ac:dyDescent="0.3">
      <c r="A189" s="23">
        <v>10</v>
      </c>
      <c r="B189" s="23" t="s">
        <v>592</v>
      </c>
      <c r="C189" s="23" t="s">
        <v>533</v>
      </c>
      <c r="D189" t="s">
        <v>170</v>
      </c>
      <c r="E189" s="23" t="s">
        <v>536</v>
      </c>
      <c r="F189" s="23" t="s">
        <v>378</v>
      </c>
      <c r="G189" s="23">
        <v>4</v>
      </c>
      <c r="H189" s="23" t="s">
        <v>29</v>
      </c>
      <c r="I189" s="24">
        <v>84762.225999999995</v>
      </c>
      <c r="J189" s="24">
        <v>135619.5637</v>
      </c>
      <c r="K189" s="24">
        <v>118667.1164</v>
      </c>
      <c r="L189" s="24">
        <v>189867.3891</v>
      </c>
      <c r="M189" s="24">
        <v>152572.00690000001</v>
      </c>
      <c r="N189" s="24">
        <v>244115.21460000001</v>
      </c>
      <c r="O189" s="24">
        <v>203429.34239999999</v>
      </c>
      <c r="P189" s="24">
        <v>325486.95280000003</v>
      </c>
      <c r="Q189" s="24">
        <v>254286.67800000001</v>
      </c>
      <c r="R189" s="24">
        <v>406858.69089999999</v>
      </c>
      <c r="S189" s="24">
        <v>288191.56839999999</v>
      </c>
      <c r="T189" s="24">
        <v>461106.51630000002</v>
      </c>
      <c r="U189" s="24">
        <v>322096.45880000002</v>
      </c>
      <c r="V189" s="24">
        <v>515354.34179999999</v>
      </c>
    </row>
    <row r="190" spans="1:22" hidden="1" x14ac:dyDescent="0.3">
      <c r="A190" s="23">
        <v>10</v>
      </c>
      <c r="B190" s="23" t="s">
        <v>592</v>
      </c>
      <c r="C190" s="23" t="s">
        <v>533</v>
      </c>
      <c r="D190" t="s">
        <v>170</v>
      </c>
      <c r="E190" s="23" t="s">
        <v>536</v>
      </c>
      <c r="F190" s="23" t="s">
        <v>326</v>
      </c>
      <c r="G190" s="23">
        <v>1</v>
      </c>
      <c r="H190" s="23" t="s">
        <v>14</v>
      </c>
      <c r="I190" s="24">
        <v>100892.1027</v>
      </c>
      <c r="J190" s="24">
        <v>176561.17980000001</v>
      </c>
      <c r="K190" s="24">
        <v>130504.04459999999</v>
      </c>
      <c r="L190" s="24">
        <v>228382.07800000001</v>
      </c>
      <c r="M190" s="24">
        <v>156123.42000000001</v>
      </c>
      <c r="N190" s="24">
        <v>273215.98499999999</v>
      </c>
      <c r="O190" s="24">
        <v>186110.35200000001</v>
      </c>
      <c r="P190" s="24">
        <v>325693.11599999998</v>
      </c>
      <c r="Q190" s="24">
        <v>219265.63099999999</v>
      </c>
      <c r="R190" s="24">
        <v>383714.85440000001</v>
      </c>
      <c r="S190" s="24">
        <v>240349.67430000001</v>
      </c>
      <c r="T190" s="24">
        <v>420611.93</v>
      </c>
      <c r="U190" s="24">
        <v>260140.45</v>
      </c>
      <c r="V190" s="24">
        <v>455245.78749999998</v>
      </c>
    </row>
    <row r="191" spans="1:22" hidden="1" x14ac:dyDescent="0.3">
      <c r="A191" s="23">
        <v>10</v>
      </c>
      <c r="B191" s="23" t="s">
        <v>592</v>
      </c>
      <c r="C191" s="23" t="s">
        <v>533</v>
      </c>
      <c r="D191" t="s">
        <v>170</v>
      </c>
      <c r="E191" s="23" t="s">
        <v>536</v>
      </c>
      <c r="F191" s="23" t="s">
        <v>326</v>
      </c>
      <c r="G191" s="23">
        <v>2</v>
      </c>
      <c r="H191" s="23" t="s">
        <v>30</v>
      </c>
      <c r="I191" s="24">
        <v>86907.267600000006</v>
      </c>
      <c r="J191" s="24">
        <v>152087.71840000001</v>
      </c>
      <c r="K191" s="24">
        <v>113453.0508</v>
      </c>
      <c r="L191" s="24">
        <v>198542.8389</v>
      </c>
      <c r="M191" s="24">
        <v>137450.71059999999</v>
      </c>
      <c r="N191" s="24">
        <v>240538.74359999999</v>
      </c>
      <c r="O191" s="24">
        <v>167716.4302</v>
      </c>
      <c r="P191" s="24">
        <v>293503.75280000002</v>
      </c>
      <c r="Q191" s="24">
        <v>198716.40839999999</v>
      </c>
      <c r="R191" s="24">
        <v>347753.71460000001</v>
      </c>
      <c r="S191" s="24">
        <v>218794.897</v>
      </c>
      <c r="T191" s="24">
        <v>382891.06969999999</v>
      </c>
      <c r="U191" s="24">
        <v>237417.23939999999</v>
      </c>
      <c r="V191" s="24">
        <v>415480.16899999999</v>
      </c>
    </row>
    <row r="192" spans="1:22" hidden="1" x14ac:dyDescent="0.3">
      <c r="A192" s="23">
        <v>10</v>
      </c>
      <c r="B192" s="23" t="s">
        <v>592</v>
      </c>
      <c r="C192" s="23" t="s">
        <v>533</v>
      </c>
      <c r="D192" t="s">
        <v>170</v>
      </c>
      <c r="E192" s="23" t="s">
        <v>536</v>
      </c>
      <c r="F192" s="23" t="s">
        <v>326</v>
      </c>
      <c r="G192" s="23">
        <v>3</v>
      </c>
      <c r="H192" s="23" t="s">
        <v>31</v>
      </c>
      <c r="I192" s="24">
        <v>77809.607600000003</v>
      </c>
      <c r="J192" s="24">
        <v>136166.81330000001</v>
      </c>
      <c r="K192" s="24">
        <v>106052.14019999999</v>
      </c>
      <c r="L192" s="24">
        <v>185591.24540000001</v>
      </c>
      <c r="M192" s="24">
        <v>134198.2083</v>
      </c>
      <c r="N192" s="24">
        <v>234846.8645</v>
      </c>
      <c r="O192" s="24">
        <v>176749.12830000001</v>
      </c>
      <c r="P192" s="24">
        <v>309310.97440000001</v>
      </c>
      <c r="Q192" s="24">
        <v>218890.9578</v>
      </c>
      <c r="R192" s="24">
        <v>383059.17609999998</v>
      </c>
      <c r="S192" s="24">
        <v>246530.96580000001</v>
      </c>
      <c r="T192" s="24">
        <v>431429.19</v>
      </c>
      <c r="U192" s="24">
        <v>273807.33769999997</v>
      </c>
      <c r="V192" s="24">
        <v>479162.84090000001</v>
      </c>
    </row>
    <row r="193" spans="1:22" hidden="1" x14ac:dyDescent="0.3">
      <c r="A193" s="23">
        <v>10</v>
      </c>
      <c r="B193" s="23" t="s">
        <v>592</v>
      </c>
      <c r="C193" s="23" t="s">
        <v>533</v>
      </c>
      <c r="D193" t="s">
        <v>170</v>
      </c>
      <c r="E193" s="23" t="s">
        <v>536</v>
      </c>
      <c r="F193" s="23" t="s">
        <v>326</v>
      </c>
      <c r="G193" s="23">
        <v>4</v>
      </c>
      <c r="H193" s="23" t="s">
        <v>29</v>
      </c>
      <c r="I193" s="24">
        <v>86012.424899999998</v>
      </c>
      <c r="J193" s="24">
        <v>137619.88190000001</v>
      </c>
      <c r="K193" s="24">
        <v>120417.39479999999</v>
      </c>
      <c r="L193" s="24">
        <v>192667.8346</v>
      </c>
      <c r="M193" s="24">
        <v>154822.36480000001</v>
      </c>
      <c r="N193" s="24">
        <v>247715.7874</v>
      </c>
      <c r="O193" s="24">
        <v>206429.81969999999</v>
      </c>
      <c r="P193" s="24">
        <v>330287.71649999998</v>
      </c>
      <c r="Q193" s="24">
        <v>258037.27470000001</v>
      </c>
      <c r="R193" s="24">
        <v>412859.64559999999</v>
      </c>
      <c r="S193" s="24">
        <v>292442.24459999998</v>
      </c>
      <c r="T193" s="24">
        <v>467907.59830000001</v>
      </c>
      <c r="U193" s="24">
        <v>326847.2145</v>
      </c>
      <c r="V193" s="24">
        <v>522955.55109999998</v>
      </c>
    </row>
    <row r="194" spans="1:22" hidden="1" x14ac:dyDescent="0.3">
      <c r="A194" s="23">
        <v>10</v>
      </c>
      <c r="B194" s="23" t="s">
        <v>592</v>
      </c>
      <c r="C194" s="23" t="s">
        <v>533</v>
      </c>
      <c r="D194" t="s">
        <v>170</v>
      </c>
      <c r="E194" s="23" t="s">
        <v>536</v>
      </c>
      <c r="F194" s="23" t="s">
        <v>439</v>
      </c>
      <c r="G194" s="23">
        <v>1</v>
      </c>
      <c r="H194" s="23" t="s">
        <v>14</v>
      </c>
      <c r="I194" s="24">
        <v>99042.364199999996</v>
      </c>
      <c r="J194" s="24">
        <v>173324.13740000001</v>
      </c>
      <c r="K194" s="24">
        <v>128085.27770000001</v>
      </c>
      <c r="L194" s="24">
        <v>224149.2359</v>
      </c>
      <c r="M194" s="24">
        <v>153212.0019</v>
      </c>
      <c r="N194" s="24">
        <v>268121.00339999999</v>
      </c>
      <c r="O194" s="24">
        <v>182612.68229999999</v>
      </c>
      <c r="P194" s="24">
        <v>319572.19390000001</v>
      </c>
      <c r="Q194" s="24">
        <v>215119.35750000001</v>
      </c>
      <c r="R194" s="24">
        <v>376458.87550000002</v>
      </c>
      <c r="S194" s="24">
        <v>235791.11670000001</v>
      </c>
      <c r="T194" s="24">
        <v>412634.45409999997</v>
      </c>
      <c r="U194" s="24">
        <v>255184.6617</v>
      </c>
      <c r="V194" s="24">
        <v>446573.1581</v>
      </c>
    </row>
    <row r="195" spans="1:22" hidden="1" x14ac:dyDescent="0.3">
      <c r="A195" s="23">
        <v>10</v>
      </c>
      <c r="B195" s="23" t="s">
        <v>592</v>
      </c>
      <c r="C195" s="23" t="s">
        <v>533</v>
      </c>
      <c r="D195" t="s">
        <v>170</v>
      </c>
      <c r="E195" s="23" t="s">
        <v>536</v>
      </c>
      <c r="F195" s="23" t="s">
        <v>439</v>
      </c>
      <c r="G195" s="23">
        <v>2</v>
      </c>
      <c r="H195" s="23" t="s">
        <v>30</v>
      </c>
      <c r="I195" s="24">
        <v>85435.497300000003</v>
      </c>
      <c r="J195" s="24">
        <v>149512.12030000001</v>
      </c>
      <c r="K195" s="24">
        <v>111495.1211</v>
      </c>
      <c r="L195" s="24">
        <v>195116.46189999999</v>
      </c>
      <c r="M195" s="24">
        <v>135043.95989999999</v>
      </c>
      <c r="N195" s="24">
        <v>236326.92980000001</v>
      </c>
      <c r="O195" s="24">
        <v>164715.89300000001</v>
      </c>
      <c r="P195" s="24">
        <v>288252.81280000001</v>
      </c>
      <c r="Q195" s="24">
        <v>195125.51860000001</v>
      </c>
      <c r="R195" s="24">
        <v>341469.65749999997</v>
      </c>
      <c r="S195" s="24">
        <v>214818.90030000001</v>
      </c>
      <c r="T195" s="24">
        <v>375933.07549999998</v>
      </c>
      <c r="U195" s="24">
        <v>233075.59150000001</v>
      </c>
      <c r="V195" s="24">
        <v>407882.28509999998</v>
      </c>
    </row>
    <row r="196" spans="1:22" hidden="1" x14ac:dyDescent="0.3">
      <c r="A196" s="23">
        <v>10</v>
      </c>
      <c r="B196" s="23" t="s">
        <v>592</v>
      </c>
      <c r="C196" s="23" t="s">
        <v>533</v>
      </c>
      <c r="D196" t="s">
        <v>170</v>
      </c>
      <c r="E196" s="23" t="s">
        <v>536</v>
      </c>
      <c r="F196" s="23" t="s">
        <v>439</v>
      </c>
      <c r="G196" s="23">
        <v>3</v>
      </c>
      <c r="H196" s="23" t="s">
        <v>31</v>
      </c>
      <c r="I196" s="24">
        <v>76575.646299999993</v>
      </c>
      <c r="J196" s="24">
        <v>134007.3811</v>
      </c>
      <c r="K196" s="24">
        <v>104402.46769999999</v>
      </c>
      <c r="L196" s="24">
        <v>182704.31839999999</v>
      </c>
      <c r="M196" s="24">
        <v>132135.43160000001</v>
      </c>
      <c r="N196" s="24">
        <v>231237.00529999999</v>
      </c>
      <c r="O196" s="24">
        <v>174057.7273</v>
      </c>
      <c r="P196" s="24">
        <v>304601.02279999998</v>
      </c>
      <c r="Q196" s="24">
        <v>215581.98910000001</v>
      </c>
      <c r="R196" s="24">
        <v>377268.48080000002</v>
      </c>
      <c r="S196" s="24">
        <v>242822.57019999999</v>
      </c>
      <c r="T196" s="24">
        <v>424939.49770000001</v>
      </c>
      <c r="U196" s="24">
        <v>269709.3432</v>
      </c>
      <c r="V196" s="24">
        <v>471991.35060000001</v>
      </c>
    </row>
    <row r="197" spans="1:22" hidden="1" x14ac:dyDescent="0.3">
      <c r="A197" s="23">
        <v>10</v>
      </c>
      <c r="B197" s="23" t="s">
        <v>592</v>
      </c>
      <c r="C197" s="23" t="s">
        <v>533</v>
      </c>
      <c r="D197" t="s">
        <v>170</v>
      </c>
      <c r="E197" s="23" t="s">
        <v>536</v>
      </c>
      <c r="F197" s="23" t="s">
        <v>439</v>
      </c>
      <c r="G197" s="23">
        <v>4</v>
      </c>
      <c r="H197" s="23" t="s">
        <v>29</v>
      </c>
      <c r="I197" s="24">
        <v>84441.982499999998</v>
      </c>
      <c r="J197" s="24">
        <v>135107.1741</v>
      </c>
      <c r="K197" s="24">
        <v>118218.7755</v>
      </c>
      <c r="L197" s="24">
        <v>189150.0436</v>
      </c>
      <c r="M197" s="24">
        <v>151995.56849999999</v>
      </c>
      <c r="N197" s="24">
        <v>243192.91329999999</v>
      </c>
      <c r="O197" s="24">
        <v>202660.758</v>
      </c>
      <c r="P197" s="24">
        <v>324257.21769999998</v>
      </c>
      <c r="Q197" s="24">
        <v>253325.94750000001</v>
      </c>
      <c r="R197" s="24">
        <v>405321.522</v>
      </c>
      <c r="S197" s="24">
        <v>287102.74040000001</v>
      </c>
      <c r="T197" s="24">
        <v>459364.39159999997</v>
      </c>
      <c r="U197" s="24">
        <v>320879.53350000002</v>
      </c>
      <c r="V197" s="24">
        <v>513407.26120000001</v>
      </c>
    </row>
    <row r="198" spans="1:22" hidden="1" x14ac:dyDescent="0.3">
      <c r="A198" s="23">
        <v>10</v>
      </c>
      <c r="B198" s="23" t="s">
        <v>592</v>
      </c>
      <c r="C198" s="23" t="s">
        <v>533</v>
      </c>
      <c r="D198" t="s">
        <v>180</v>
      </c>
      <c r="E198" s="23" t="s">
        <v>537</v>
      </c>
      <c r="F198" s="23" t="s">
        <v>226</v>
      </c>
      <c r="G198" s="23">
        <v>1</v>
      </c>
      <c r="H198" s="23" t="s">
        <v>14</v>
      </c>
      <c r="I198" s="24">
        <v>108350.55929999999</v>
      </c>
      <c r="J198" s="24">
        <v>189613.47889999999</v>
      </c>
      <c r="K198" s="24">
        <v>140227.22899999999</v>
      </c>
      <c r="L198" s="24">
        <v>245397.65090000001</v>
      </c>
      <c r="M198" s="24">
        <v>167806.97820000001</v>
      </c>
      <c r="N198" s="24">
        <v>293662.212</v>
      </c>
      <c r="O198" s="24">
        <v>200116.32629999999</v>
      </c>
      <c r="P198" s="24">
        <v>350203.571</v>
      </c>
      <c r="Q198" s="24">
        <v>235840.59049999999</v>
      </c>
      <c r="R198" s="24">
        <v>412721.03330000001</v>
      </c>
      <c r="S198" s="24">
        <v>258557.79130000001</v>
      </c>
      <c r="T198" s="24">
        <v>452476.1347</v>
      </c>
      <c r="U198" s="24">
        <v>279911.18900000001</v>
      </c>
      <c r="V198" s="24">
        <v>489844.5808</v>
      </c>
    </row>
    <row r="199" spans="1:22" hidden="1" x14ac:dyDescent="0.3">
      <c r="A199" s="23">
        <v>10</v>
      </c>
      <c r="B199" s="23" t="s">
        <v>592</v>
      </c>
      <c r="C199" s="23" t="s">
        <v>533</v>
      </c>
      <c r="D199" t="s">
        <v>180</v>
      </c>
      <c r="E199" s="23" t="s">
        <v>537</v>
      </c>
      <c r="F199" s="23" t="s">
        <v>226</v>
      </c>
      <c r="G199" s="23">
        <v>2</v>
      </c>
      <c r="H199" s="23" t="s">
        <v>30</v>
      </c>
      <c r="I199" s="24">
        <v>92979.839600000007</v>
      </c>
      <c r="J199" s="24">
        <v>162714.71919999999</v>
      </c>
      <c r="K199" s="24">
        <v>121486.497</v>
      </c>
      <c r="L199" s="24">
        <v>212601.36970000001</v>
      </c>
      <c r="M199" s="24">
        <v>147283.82</v>
      </c>
      <c r="N199" s="24">
        <v>257746.68489999999</v>
      </c>
      <c r="O199" s="24">
        <v>179899.58319999999</v>
      </c>
      <c r="P199" s="24">
        <v>314824.27059999999</v>
      </c>
      <c r="Q199" s="24">
        <v>213254.95800000001</v>
      </c>
      <c r="R199" s="24">
        <v>373196.1765</v>
      </c>
      <c r="S199" s="24">
        <v>234866.9546</v>
      </c>
      <c r="T199" s="24">
        <v>411017.17060000001</v>
      </c>
      <c r="U199" s="24">
        <v>254936.12849999999</v>
      </c>
      <c r="V199" s="24">
        <v>446138.22489999997</v>
      </c>
    </row>
    <row r="200" spans="1:22" hidden="1" x14ac:dyDescent="0.3">
      <c r="A200" s="23">
        <v>10</v>
      </c>
      <c r="B200" s="23" t="s">
        <v>592</v>
      </c>
      <c r="C200" s="23" t="s">
        <v>533</v>
      </c>
      <c r="D200" t="s">
        <v>180</v>
      </c>
      <c r="E200" s="23" t="s">
        <v>537</v>
      </c>
      <c r="F200" s="23" t="s">
        <v>226</v>
      </c>
      <c r="G200" s="23">
        <v>3</v>
      </c>
      <c r="H200" s="23" t="s">
        <v>31</v>
      </c>
      <c r="I200" s="24">
        <v>83003.988400000002</v>
      </c>
      <c r="J200" s="24">
        <v>145256.9797</v>
      </c>
      <c r="K200" s="24">
        <v>113038.7381</v>
      </c>
      <c r="L200" s="24">
        <v>197817.7916</v>
      </c>
      <c r="M200" s="24">
        <v>142967.46359999999</v>
      </c>
      <c r="N200" s="24">
        <v>250193.06140000001</v>
      </c>
      <c r="O200" s="24">
        <v>188225.25279999999</v>
      </c>
      <c r="P200" s="24">
        <v>329394.1924</v>
      </c>
      <c r="Q200" s="24">
        <v>233033.41089999999</v>
      </c>
      <c r="R200" s="24">
        <v>407808.46909999999</v>
      </c>
      <c r="S200" s="24">
        <v>262405.92629999999</v>
      </c>
      <c r="T200" s="24">
        <v>459210.37089999998</v>
      </c>
      <c r="U200" s="24">
        <v>291378.7696</v>
      </c>
      <c r="V200" s="24">
        <v>509912.8468</v>
      </c>
    </row>
    <row r="201" spans="1:22" hidden="1" x14ac:dyDescent="0.3">
      <c r="A201" s="23">
        <v>10</v>
      </c>
      <c r="B201" s="23" t="s">
        <v>592</v>
      </c>
      <c r="C201" s="23" t="s">
        <v>533</v>
      </c>
      <c r="D201" t="s">
        <v>180</v>
      </c>
      <c r="E201" s="23" t="s">
        <v>537</v>
      </c>
      <c r="F201" s="23" t="s">
        <v>226</v>
      </c>
      <c r="G201" s="23">
        <v>4</v>
      </c>
      <c r="H201" s="23" t="s">
        <v>29</v>
      </c>
      <c r="I201" s="24">
        <v>92352.092699999994</v>
      </c>
      <c r="J201" s="24">
        <v>147763.3504</v>
      </c>
      <c r="K201" s="24">
        <v>129292.92969999999</v>
      </c>
      <c r="L201" s="24">
        <v>206868.6906</v>
      </c>
      <c r="M201" s="24">
        <v>166233.76680000001</v>
      </c>
      <c r="N201" s="24">
        <v>265974.03080000001</v>
      </c>
      <c r="O201" s="24">
        <v>221645.02239999999</v>
      </c>
      <c r="P201" s="24">
        <v>354632.04100000003</v>
      </c>
      <c r="Q201" s="24">
        <v>277056.27799999999</v>
      </c>
      <c r="R201" s="24">
        <v>443290.05129999999</v>
      </c>
      <c r="S201" s="24">
        <v>313997.11499999999</v>
      </c>
      <c r="T201" s="24">
        <v>502395.39130000002</v>
      </c>
      <c r="U201" s="24">
        <v>350937.95209999999</v>
      </c>
      <c r="V201" s="24">
        <v>561500.73160000006</v>
      </c>
    </row>
    <row r="202" spans="1:22" hidden="1" x14ac:dyDescent="0.3">
      <c r="A202" s="23">
        <v>10</v>
      </c>
      <c r="B202" s="23" t="s">
        <v>592</v>
      </c>
      <c r="C202" s="23" t="s">
        <v>533</v>
      </c>
      <c r="D202" t="s">
        <v>180</v>
      </c>
      <c r="E202" s="23" t="s">
        <v>537</v>
      </c>
      <c r="F202" s="23" t="s">
        <v>268</v>
      </c>
      <c r="G202" s="23">
        <v>1</v>
      </c>
      <c r="H202" s="23" t="s">
        <v>14</v>
      </c>
      <c r="I202" s="24">
        <v>106769.88959999999</v>
      </c>
      <c r="J202" s="24">
        <v>186847.30679999999</v>
      </c>
      <c r="K202" s="24">
        <v>138256.79680000001</v>
      </c>
      <c r="L202" s="24">
        <v>241949.39430000001</v>
      </c>
      <c r="M202" s="24">
        <v>165500.31330000001</v>
      </c>
      <c r="N202" s="24">
        <v>289625.54830000002</v>
      </c>
      <c r="O202" s="24">
        <v>197443.39790000001</v>
      </c>
      <c r="P202" s="24">
        <v>345525.94620000001</v>
      </c>
      <c r="Q202" s="24">
        <v>232763.86470000001</v>
      </c>
      <c r="R202" s="24">
        <v>407336.76329999999</v>
      </c>
      <c r="S202" s="24">
        <v>255223.7867</v>
      </c>
      <c r="T202" s="24">
        <v>446641.62680000003</v>
      </c>
      <c r="U202" s="24">
        <v>276364.74080000003</v>
      </c>
      <c r="V202" s="24">
        <v>483638.29639999999</v>
      </c>
    </row>
    <row r="203" spans="1:22" hidden="1" x14ac:dyDescent="0.3">
      <c r="A203" s="23">
        <v>10</v>
      </c>
      <c r="B203" s="23" t="s">
        <v>592</v>
      </c>
      <c r="C203" s="23" t="s">
        <v>533</v>
      </c>
      <c r="D203" t="s">
        <v>180</v>
      </c>
      <c r="E203" s="23" t="s">
        <v>537</v>
      </c>
      <c r="F203" s="23" t="s">
        <v>268</v>
      </c>
      <c r="G203" s="23">
        <v>2</v>
      </c>
      <c r="H203" s="23" t="s">
        <v>30</v>
      </c>
      <c r="I203" s="24">
        <v>91273.180399999997</v>
      </c>
      <c r="J203" s="24">
        <v>159728.06580000001</v>
      </c>
      <c r="K203" s="24">
        <v>119362.4523</v>
      </c>
      <c r="L203" s="24">
        <v>208884.29149999999</v>
      </c>
      <c r="M203" s="24">
        <v>144808.9326</v>
      </c>
      <c r="N203" s="24">
        <v>253415.63200000001</v>
      </c>
      <c r="O203" s="24">
        <v>177060.94390000001</v>
      </c>
      <c r="P203" s="24">
        <v>309856.652</v>
      </c>
      <c r="Q203" s="24">
        <v>209993.10440000001</v>
      </c>
      <c r="R203" s="24">
        <v>367487.9326</v>
      </c>
      <c r="S203" s="24">
        <v>231338.76319999999</v>
      </c>
      <c r="T203" s="24">
        <v>404842.83559999999</v>
      </c>
      <c r="U203" s="24">
        <v>251184.96679999999</v>
      </c>
      <c r="V203" s="24">
        <v>439573.69209999999</v>
      </c>
    </row>
    <row r="204" spans="1:22" hidden="1" x14ac:dyDescent="0.3">
      <c r="A204" s="23">
        <v>10</v>
      </c>
      <c r="B204" s="23" t="s">
        <v>592</v>
      </c>
      <c r="C204" s="23" t="s">
        <v>533</v>
      </c>
      <c r="D204" t="s">
        <v>180</v>
      </c>
      <c r="E204" s="23" t="s">
        <v>537</v>
      </c>
      <c r="F204" s="23" t="s">
        <v>268</v>
      </c>
      <c r="G204" s="23">
        <v>3</v>
      </c>
      <c r="H204" s="23" t="s">
        <v>31</v>
      </c>
      <c r="I204" s="24">
        <v>81238.284899999999</v>
      </c>
      <c r="J204" s="24">
        <v>142166.99859999999</v>
      </c>
      <c r="K204" s="24">
        <v>110540.79549999999</v>
      </c>
      <c r="L204" s="24">
        <v>193446.39199999999</v>
      </c>
      <c r="M204" s="24">
        <v>139736.41279999999</v>
      </c>
      <c r="N204" s="24">
        <v>244538.7225</v>
      </c>
      <c r="O204" s="24">
        <v>183897.52900000001</v>
      </c>
      <c r="P204" s="24">
        <v>321820.67580000003</v>
      </c>
      <c r="Q204" s="24">
        <v>227605.32870000001</v>
      </c>
      <c r="R204" s="24">
        <v>398309.32520000002</v>
      </c>
      <c r="S204" s="24">
        <v>256240.17679999999</v>
      </c>
      <c r="T204" s="24">
        <v>448420.30930000002</v>
      </c>
      <c r="U204" s="24">
        <v>284472.07689999999</v>
      </c>
      <c r="V204" s="24">
        <v>497826.13439999998</v>
      </c>
    </row>
    <row r="205" spans="1:22" hidden="1" x14ac:dyDescent="0.3">
      <c r="A205" s="23">
        <v>10</v>
      </c>
      <c r="B205" s="23" t="s">
        <v>592</v>
      </c>
      <c r="C205" s="23" t="s">
        <v>533</v>
      </c>
      <c r="D205" t="s">
        <v>180</v>
      </c>
      <c r="E205" s="23" t="s">
        <v>537</v>
      </c>
      <c r="F205" s="23" t="s">
        <v>268</v>
      </c>
      <c r="G205" s="23">
        <v>4</v>
      </c>
      <c r="H205" s="23" t="s">
        <v>29</v>
      </c>
      <c r="I205" s="24">
        <v>90986.106499999994</v>
      </c>
      <c r="J205" s="24">
        <v>145577.77249999999</v>
      </c>
      <c r="K205" s="24">
        <v>127380.549</v>
      </c>
      <c r="L205" s="24">
        <v>203808.88140000001</v>
      </c>
      <c r="M205" s="24">
        <v>163774.99160000001</v>
      </c>
      <c r="N205" s="24">
        <v>262039.99050000001</v>
      </c>
      <c r="O205" s="24">
        <v>218366.65539999999</v>
      </c>
      <c r="P205" s="24">
        <v>349386.65399999998</v>
      </c>
      <c r="Q205" s="24">
        <v>272958.31939999998</v>
      </c>
      <c r="R205" s="24">
        <v>436733.3174</v>
      </c>
      <c r="S205" s="24">
        <v>309352.76189999998</v>
      </c>
      <c r="T205" s="24">
        <v>494964.42629999999</v>
      </c>
      <c r="U205" s="24">
        <v>345747.20449999999</v>
      </c>
      <c r="V205" s="24">
        <v>553195.53540000005</v>
      </c>
    </row>
    <row r="206" spans="1:22" hidden="1" x14ac:dyDescent="0.3">
      <c r="A206" s="23">
        <v>10</v>
      </c>
      <c r="B206" s="23" t="s">
        <v>592</v>
      </c>
      <c r="C206" s="23" t="s">
        <v>533</v>
      </c>
      <c r="D206" t="s">
        <v>180</v>
      </c>
      <c r="E206" s="23" t="s">
        <v>537</v>
      </c>
      <c r="F206" s="23" t="s">
        <v>310</v>
      </c>
      <c r="G206" s="23">
        <v>1</v>
      </c>
      <c r="H206" s="23" t="s">
        <v>14</v>
      </c>
      <c r="I206" s="24">
        <v>109812.24069999999</v>
      </c>
      <c r="J206" s="24">
        <v>192171.42129999999</v>
      </c>
      <c r="K206" s="24">
        <v>142101.44930000001</v>
      </c>
      <c r="L206" s="24">
        <v>248677.5361</v>
      </c>
      <c r="M206" s="24">
        <v>170037.89749999999</v>
      </c>
      <c r="N206" s="24">
        <v>297566.32059999998</v>
      </c>
      <c r="O206" s="24">
        <v>202758.69529999999</v>
      </c>
      <c r="P206" s="24">
        <v>354827.7169</v>
      </c>
      <c r="Q206" s="24">
        <v>238937.62349999999</v>
      </c>
      <c r="R206" s="24">
        <v>418140.84120000002</v>
      </c>
      <c r="S206" s="24">
        <v>261944.0637</v>
      </c>
      <c r="T206" s="24">
        <v>458402.1115</v>
      </c>
      <c r="U206" s="24">
        <v>283562.50870000001</v>
      </c>
      <c r="V206" s="24">
        <v>496234.39020000002</v>
      </c>
    </row>
    <row r="207" spans="1:22" hidden="1" x14ac:dyDescent="0.3">
      <c r="A207" s="23">
        <v>10</v>
      </c>
      <c r="B207" s="23" t="s">
        <v>592</v>
      </c>
      <c r="C207" s="23" t="s">
        <v>533</v>
      </c>
      <c r="D207" t="s">
        <v>180</v>
      </c>
      <c r="E207" s="23" t="s">
        <v>537</v>
      </c>
      <c r="F207" s="23" t="s">
        <v>310</v>
      </c>
      <c r="G207" s="23">
        <v>2</v>
      </c>
      <c r="H207" s="23" t="s">
        <v>30</v>
      </c>
      <c r="I207" s="24">
        <v>94315.531499999997</v>
      </c>
      <c r="J207" s="24">
        <v>165052.18030000001</v>
      </c>
      <c r="K207" s="24">
        <v>123207.1047</v>
      </c>
      <c r="L207" s="24">
        <v>215612.4333</v>
      </c>
      <c r="M207" s="24">
        <v>149346.51680000001</v>
      </c>
      <c r="N207" s="24">
        <v>261356.40429999999</v>
      </c>
      <c r="O207" s="24">
        <v>182376.2415</v>
      </c>
      <c r="P207" s="24">
        <v>319158.42259999999</v>
      </c>
      <c r="Q207" s="24">
        <v>216166.86319999999</v>
      </c>
      <c r="R207" s="24">
        <v>378292.01059999998</v>
      </c>
      <c r="S207" s="24">
        <v>238059.04010000001</v>
      </c>
      <c r="T207" s="24">
        <v>416603.32020000002</v>
      </c>
      <c r="U207" s="24">
        <v>258382.73480000001</v>
      </c>
      <c r="V207" s="24">
        <v>452169.78590000002</v>
      </c>
    </row>
    <row r="208" spans="1:22" hidden="1" x14ac:dyDescent="0.3">
      <c r="A208" s="23">
        <v>10</v>
      </c>
      <c r="B208" s="23" t="s">
        <v>592</v>
      </c>
      <c r="C208" s="23" t="s">
        <v>533</v>
      </c>
      <c r="D208" t="s">
        <v>180</v>
      </c>
      <c r="E208" s="23" t="s">
        <v>537</v>
      </c>
      <c r="F208" s="23" t="s">
        <v>310</v>
      </c>
      <c r="G208" s="23">
        <v>3</v>
      </c>
      <c r="H208" s="23" t="s">
        <v>31</v>
      </c>
      <c r="I208" s="24">
        <v>84252.631800000003</v>
      </c>
      <c r="J208" s="24">
        <v>147442.10550000001</v>
      </c>
      <c r="K208" s="24">
        <v>114760.88099999999</v>
      </c>
      <c r="L208" s="24">
        <v>200831.5417</v>
      </c>
      <c r="M208" s="24">
        <v>145162.2371</v>
      </c>
      <c r="N208" s="24">
        <v>254033.9149</v>
      </c>
      <c r="O208" s="24">
        <v>191131.9613</v>
      </c>
      <c r="P208" s="24">
        <v>334480.93239999999</v>
      </c>
      <c r="Q208" s="24">
        <v>236648.36910000001</v>
      </c>
      <c r="R208" s="24">
        <v>414134.6459</v>
      </c>
      <c r="S208" s="24">
        <v>266488.9559</v>
      </c>
      <c r="T208" s="24">
        <v>466355.6728</v>
      </c>
      <c r="U208" s="24">
        <v>295926.59470000002</v>
      </c>
      <c r="V208" s="24">
        <v>517871.54060000001</v>
      </c>
    </row>
    <row r="209" spans="1:22" hidden="1" x14ac:dyDescent="0.3">
      <c r="A209" s="23">
        <v>10</v>
      </c>
      <c r="B209" s="23" t="s">
        <v>592</v>
      </c>
      <c r="C209" s="23" t="s">
        <v>533</v>
      </c>
      <c r="D209" t="s">
        <v>180</v>
      </c>
      <c r="E209" s="23" t="s">
        <v>537</v>
      </c>
      <c r="F209" s="23" t="s">
        <v>310</v>
      </c>
      <c r="G209" s="23">
        <v>4</v>
      </c>
      <c r="H209" s="23" t="s">
        <v>29</v>
      </c>
      <c r="I209" s="24">
        <v>93602.296700000006</v>
      </c>
      <c r="J209" s="24">
        <v>149763.677</v>
      </c>
      <c r="K209" s="24">
        <v>131043.2154</v>
      </c>
      <c r="L209" s="24">
        <v>209669.14780000001</v>
      </c>
      <c r="M209" s="24">
        <v>168484.1341</v>
      </c>
      <c r="N209" s="24">
        <v>269574.61859999999</v>
      </c>
      <c r="O209" s="24">
        <v>224645.51209999999</v>
      </c>
      <c r="P209" s="24">
        <v>359432.8248</v>
      </c>
      <c r="Q209" s="24">
        <v>280806.89010000002</v>
      </c>
      <c r="R209" s="24">
        <v>449291.03090000001</v>
      </c>
      <c r="S209" s="24">
        <v>318247.8088</v>
      </c>
      <c r="T209" s="24">
        <v>509196.50160000002</v>
      </c>
      <c r="U209" s="24">
        <v>355688.72749999998</v>
      </c>
      <c r="V209" s="24">
        <v>569101.97250000003</v>
      </c>
    </row>
    <row r="210" spans="1:22" hidden="1" x14ac:dyDescent="0.3">
      <c r="A210" s="23">
        <v>10</v>
      </c>
      <c r="B210" s="23" t="s">
        <v>592</v>
      </c>
      <c r="C210" s="23" t="s">
        <v>533</v>
      </c>
      <c r="D210" t="s">
        <v>180</v>
      </c>
      <c r="E210" s="23" t="s">
        <v>537</v>
      </c>
      <c r="F210" s="23" t="s">
        <v>348</v>
      </c>
      <c r="G210" s="23">
        <v>1</v>
      </c>
      <c r="H210" s="23" t="s">
        <v>14</v>
      </c>
      <c r="I210" s="24">
        <v>96566.570800000001</v>
      </c>
      <c r="J210" s="24">
        <v>168991.49890000001</v>
      </c>
      <c r="K210" s="24">
        <v>124929.51300000001</v>
      </c>
      <c r="L210" s="24">
        <v>218626.64780000001</v>
      </c>
      <c r="M210" s="24">
        <v>149468.56219999999</v>
      </c>
      <c r="N210" s="24">
        <v>261569.98370000001</v>
      </c>
      <c r="O210" s="24">
        <v>178198.55609999999</v>
      </c>
      <c r="P210" s="24">
        <v>311847.47330000001</v>
      </c>
      <c r="Q210" s="24">
        <v>209964.41500000001</v>
      </c>
      <c r="R210" s="24">
        <v>367437.72619999998</v>
      </c>
      <c r="S210" s="24">
        <v>230164.76300000001</v>
      </c>
      <c r="T210" s="24">
        <v>402788.33529999998</v>
      </c>
      <c r="U210" s="24">
        <v>249134.0981</v>
      </c>
      <c r="V210" s="24">
        <v>435984.6716</v>
      </c>
    </row>
    <row r="211" spans="1:22" hidden="1" x14ac:dyDescent="0.3">
      <c r="A211" s="23">
        <v>10</v>
      </c>
      <c r="B211" s="23" t="s">
        <v>592</v>
      </c>
      <c r="C211" s="23" t="s">
        <v>533</v>
      </c>
      <c r="D211" t="s">
        <v>180</v>
      </c>
      <c r="E211" s="23" t="s">
        <v>537</v>
      </c>
      <c r="F211" s="23" t="s">
        <v>348</v>
      </c>
      <c r="G211" s="23">
        <v>2</v>
      </c>
      <c r="H211" s="23" t="s">
        <v>30</v>
      </c>
      <c r="I211" s="24">
        <v>83085.693199999994</v>
      </c>
      <c r="J211" s="24">
        <v>145399.9632</v>
      </c>
      <c r="K211" s="24">
        <v>108492.96890000001</v>
      </c>
      <c r="L211" s="24">
        <v>189862.69560000001</v>
      </c>
      <c r="M211" s="24">
        <v>131468.74249999999</v>
      </c>
      <c r="N211" s="24">
        <v>230070.29939999999</v>
      </c>
      <c r="O211" s="24">
        <v>160467.47769999999</v>
      </c>
      <c r="P211" s="24">
        <v>280818.08610000001</v>
      </c>
      <c r="Q211" s="24">
        <v>190155.7041</v>
      </c>
      <c r="R211" s="24">
        <v>332772.48200000002</v>
      </c>
      <c r="S211" s="24">
        <v>209386.73370000001</v>
      </c>
      <c r="T211" s="24">
        <v>366426.78389999998</v>
      </c>
      <c r="U211" s="24">
        <v>227229.74110000001</v>
      </c>
      <c r="V211" s="24">
        <v>397652.04690000002</v>
      </c>
    </row>
    <row r="212" spans="1:22" hidden="1" x14ac:dyDescent="0.3">
      <c r="A212" s="23">
        <v>10</v>
      </c>
      <c r="B212" s="23" t="s">
        <v>592</v>
      </c>
      <c r="C212" s="23" t="s">
        <v>533</v>
      </c>
      <c r="D212" t="s">
        <v>180</v>
      </c>
      <c r="E212" s="23" t="s">
        <v>537</v>
      </c>
      <c r="F212" s="23" t="s">
        <v>348</v>
      </c>
      <c r="G212" s="23">
        <v>3</v>
      </c>
      <c r="H212" s="23" t="s">
        <v>31</v>
      </c>
      <c r="I212" s="24">
        <v>74322.2258</v>
      </c>
      <c r="J212" s="24">
        <v>130063.89509999999</v>
      </c>
      <c r="K212" s="24">
        <v>101273.6367</v>
      </c>
      <c r="L212" s="24">
        <v>177228.86410000001</v>
      </c>
      <c r="M212" s="24">
        <v>128132.0591</v>
      </c>
      <c r="N212" s="24">
        <v>224231.10339999999</v>
      </c>
      <c r="O212" s="24">
        <v>168739.55319999999</v>
      </c>
      <c r="P212" s="24">
        <v>295294.2182</v>
      </c>
      <c r="Q212" s="24">
        <v>208952.69899999999</v>
      </c>
      <c r="R212" s="24">
        <v>365667.22320000001</v>
      </c>
      <c r="S212" s="24">
        <v>235323.2977</v>
      </c>
      <c r="T212" s="24">
        <v>411815.77100000001</v>
      </c>
      <c r="U212" s="24">
        <v>261343.36439999999</v>
      </c>
      <c r="V212" s="24">
        <v>457350.88770000002</v>
      </c>
    </row>
    <row r="213" spans="1:22" hidden="1" x14ac:dyDescent="0.3">
      <c r="A213" s="23">
        <v>10</v>
      </c>
      <c r="B213" s="23" t="s">
        <v>592</v>
      </c>
      <c r="C213" s="23" t="s">
        <v>533</v>
      </c>
      <c r="D213" t="s">
        <v>180</v>
      </c>
      <c r="E213" s="23" t="s">
        <v>537</v>
      </c>
      <c r="F213" s="23" t="s">
        <v>348</v>
      </c>
      <c r="G213" s="23">
        <v>4</v>
      </c>
      <c r="H213" s="23" t="s">
        <v>29</v>
      </c>
      <c r="I213" s="24">
        <v>82319.719299999997</v>
      </c>
      <c r="J213" s="24">
        <v>131711.55300000001</v>
      </c>
      <c r="K213" s="24">
        <v>115247.60709999999</v>
      </c>
      <c r="L213" s="24">
        <v>184396.1741</v>
      </c>
      <c r="M213" s="24">
        <v>148175.49479999999</v>
      </c>
      <c r="N213" s="24">
        <v>237080.79519999999</v>
      </c>
      <c r="O213" s="24">
        <v>197567.32639999999</v>
      </c>
      <c r="P213" s="24">
        <v>316107.72700000001</v>
      </c>
      <c r="Q213" s="24">
        <v>246959.158</v>
      </c>
      <c r="R213" s="24">
        <v>395134.65860000002</v>
      </c>
      <c r="S213" s="24">
        <v>279887.04570000002</v>
      </c>
      <c r="T213" s="24">
        <v>447819.27970000001</v>
      </c>
      <c r="U213" s="24">
        <v>312814.93349999998</v>
      </c>
      <c r="V213" s="24">
        <v>500503.90090000001</v>
      </c>
    </row>
    <row r="214" spans="1:22" hidden="1" x14ac:dyDescent="0.3">
      <c r="A214" s="23">
        <v>10</v>
      </c>
      <c r="B214" s="23" t="s">
        <v>592</v>
      </c>
      <c r="C214" s="23" t="s">
        <v>533</v>
      </c>
      <c r="D214" t="s">
        <v>180</v>
      </c>
      <c r="E214" s="23" t="s">
        <v>537</v>
      </c>
      <c r="F214" s="23" t="s">
        <v>385</v>
      </c>
      <c r="G214" s="23">
        <v>1</v>
      </c>
      <c r="H214" s="23" t="s">
        <v>14</v>
      </c>
      <c r="I214" s="24">
        <v>106322.3293</v>
      </c>
      <c r="J214" s="24">
        <v>186064.07629999999</v>
      </c>
      <c r="K214" s="24">
        <v>137664.13250000001</v>
      </c>
      <c r="L214" s="24">
        <v>240912.23190000001</v>
      </c>
      <c r="M214" s="24">
        <v>164781.92809999999</v>
      </c>
      <c r="N214" s="24">
        <v>288368.37420000002</v>
      </c>
      <c r="O214" s="24">
        <v>196572.80170000001</v>
      </c>
      <c r="P214" s="24">
        <v>344002.40289999999</v>
      </c>
      <c r="Q214" s="24">
        <v>231724.75949999999</v>
      </c>
      <c r="R214" s="24">
        <v>405518.32890000002</v>
      </c>
      <c r="S214" s="24">
        <v>254077.61550000001</v>
      </c>
      <c r="T214" s="24">
        <v>444635.8272</v>
      </c>
      <c r="U214" s="24">
        <v>275112.68660000002</v>
      </c>
      <c r="V214" s="24">
        <v>481447.20150000002</v>
      </c>
    </row>
    <row r="215" spans="1:22" hidden="1" x14ac:dyDescent="0.3">
      <c r="A215" s="23">
        <v>10</v>
      </c>
      <c r="B215" s="23" t="s">
        <v>592</v>
      </c>
      <c r="C215" s="23" t="s">
        <v>533</v>
      </c>
      <c r="D215" t="s">
        <v>180</v>
      </c>
      <c r="E215" s="23" t="s">
        <v>537</v>
      </c>
      <c r="F215" s="23" t="s">
        <v>385</v>
      </c>
      <c r="G215" s="23">
        <v>2</v>
      </c>
      <c r="H215" s="23" t="s">
        <v>30</v>
      </c>
      <c r="I215" s="24">
        <v>90951.609500000006</v>
      </c>
      <c r="J215" s="24">
        <v>159165.31659999999</v>
      </c>
      <c r="K215" s="24">
        <v>118923.4004</v>
      </c>
      <c r="L215" s="24">
        <v>208115.95069999999</v>
      </c>
      <c r="M215" s="24">
        <v>144258.76990000001</v>
      </c>
      <c r="N215" s="24">
        <v>252452.84719999999</v>
      </c>
      <c r="O215" s="24">
        <v>176356.05859999999</v>
      </c>
      <c r="P215" s="24">
        <v>308623.10259999998</v>
      </c>
      <c r="Q215" s="24">
        <v>209139.12700000001</v>
      </c>
      <c r="R215" s="24">
        <v>365993.47220000002</v>
      </c>
      <c r="S215" s="24">
        <v>230386.7789</v>
      </c>
      <c r="T215" s="24">
        <v>403176.86310000002</v>
      </c>
      <c r="U215" s="24">
        <v>250137.62609999999</v>
      </c>
      <c r="V215" s="24">
        <v>437740.8456</v>
      </c>
    </row>
    <row r="216" spans="1:22" hidden="1" x14ac:dyDescent="0.3">
      <c r="A216" s="23">
        <v>10</v>
      </c>
      <c r="B216" s="23" t="s">
        <v>592</v>
      </c>
      <c r="C216" s="23" t="s">
        <v>533</v>
      </c>
      <c r="D216" t="s">
        <v>180</v>
      </c>
      <c r="E216" s="23" t="s">
        <v>537</v>
      </c>
      <c r="F216" s="23" t="s">
        <v>385</v>
      </c>
      <c r="G216" s="23">
        <v>3</v>
      </c>
      <c r="H216" s="23" t="s">
        <v>31</v>
      </c>
      <c r="I216" s="24">
        <v>80994.427800000005</v>
      </c>
      <c r="J216" s="24">
        <v>141740.2488</v>
      </c>
      <c r="K216" s="24">
        <v>110225.35340000001</v>
      </c>
      <c r="L216" s="24">
        <v>192894.3683</v>
      </c>
      <c r="M216" s="24">
        <v>139350.25469999999</v>
      </c>
      <c r="N216" s="24">
        <v>243862.94570000001</v>
      </c>
      <c r="O216" s="24">
        <v>183402.30739999999</v>
      </c>
      <c r="P216" s="24">
        <v>320954.03810000001</v>
      </c>
      <c r="Q216" s="24">
        <v>227004.72930000001</v>
      </c>
      <c r="R216" s="24">
        <v>397258.27620000002</v>
      </c>
      <c r="S216" s="24">
        <v>255573.4204</v>
      </c>
      <c r="T216" s="24">
        <v>447253.48560000001</v>
      </c>
      <c r="U216" s="24">
        <v>283742.43949999998</v>
      </c>
      <c r="V216" s="24">
        <v>496549.26909999998</v>
      </c>
    </row>
    <row r="217" spans="1:22" hidden="1" x14ac:dyDescent="0.3">
      <c r="A217" s="23">
        <v>10</v>
      </c>
      <c r="B217" s="23" t="s">
        <v>592</v>
      </c>
      <c r="C217" s="23" t="s">
        <v>533</v>
      </c>
      <c r="D217" t="s">
        <v>180</v>
      </c>
      <c r="E217" s="23" t="s">
        <v>537</v>
      </c>
      <c r="F217" s="23" t="s">
        <v>385</v>
      </c>
      <c r="G217" s="23">
        <v>4</v>
      </c>
      <c r="H217" s="23" t="s">
        <v>29</v>
      </c>
      <c r="I217" s="24">
        <v>90607.969299999997</v>
      </c>
      <c r="J217" s="24">
        <v>144972.753</v>
      </c>
      <c r="K217" s="24">
        <v>126851.15700000001</v>
      </c>
      <c r="L217" s="24">
        <v>202961.8541</v>
      </c>
      <c r="M217" s="24">
        <v>163094.34469999999</v>
      </c>
      <c r="N217" s="24">
        <v>260950.95540000001</v>
      </c>
      <c r="O217" s="24">
        <v>217459.1262</v>
      </c>
      <c r="P217" s="24">
        <v>347934.60710000002</v>
      </c>
      <c r="Q217" s="24">
        <v>271823.90779999999</v>
      </c>
      <c r="R217" s="24">
        <v>434918.25890000002</v>
      </c>
      <c r="S217" s="24">
        <v>308067.0955</v>
      </c>
      <c r="T217" s="24">
        <v>492907.36</v>
      </c>
      <c r="U217" s="24">
        <v>344310.28320000001</v>
      </c>
      <c r="V217" s="24">
        <v>550896.46129999997</v>
      </c>
    </row>
    <row r="218" spans="1:22" hidden="1" x14ac:dyDescent="0.3">
      <c r="A218" s="23">
        <v>10</v>
      </c>
      <c r="B218" s="23" t="s">
        <v>592</v>
      </c>
      <c r="C218" s="23" t="s">
        <v>533</v>
      </c>
      <c r="D218" t="s">
        <v>180</v>
      </c>
      <c r="E218" s="23" t="s">
        <v>537</v>
      </c>
      <c r="F218" s="23" t="s">
        <v>418</v>
      </c>
      <c r="G218" s="23">
        <v>1</v>
      </c>
      <c r="H218" s="23" t="s">
        <v>14</v>
      </c>
      <c r="I218" s="24">
        <v>100444.54240000001</v>
      </c>
      <c r="J218" s="24">
        <v>175777.94930000001</v>
      </c>
      <c r="K218" s="24">
        <v>129911.3803</v>
      </c>
      <c r="L218" s="24">
        <v>227344.9155</v>
      </c>
      <c r="M218" s="24">
        <v>155405.03479999999</v>
      </c>
      <c r="N218" s="24">
        <v>271958.81089999998</v>
      </c>
      <c r="O218" s="24">
        <v>185239.75580000001</v>
      </c>
      <c r="P218" s="24">
        <v>324169.57260000001</v>
      </c>
      <c r="Q218" s="24">
        <v>218226.5258</v>
      </c>
      <c r="R218" s="24">
        <v>381896.42019999999</v>
      </c>
      <c r="S218" s="24">
        <v>239203.503</v>
      </c>
      <c r="T218" s="24">
        <v>418606.13030000002</v>
      </c>
      <c r="U218" s="24">
        <v>258888.39569999999</v>
      </c>
      <c r="V218" s="24">
        <v>453054.69260000001</v>
      </c>
    </row>
    <row r="219" spans="1:22" hidden="1" x14ac:dyDescent="0.3">
      <c r="A219" s="23">
        <v>10</v>
      </c>
      <c r="B219" s="23" t="s">
        <v>592</v>
      </c>
      <c r="C219" s="23" t="s">
        <v>533</v>
      </c>
      <c r="D219" t="s">
        <v>180</v>
      </c>
      <c r="E219" s="23" t="s">
        <v>537</v>
      </c>
      <c r="F219" s="23" t="s">
        <v>418</v>
      </c>
      <c r="G219" s="23">
        <v>2</v>
      </c>
      <c r="H219" s="23" t="s">
        <v>30</v>
      </c>
      <c r="I219" s="24">
        <v>86585.6967</v>
      </c>
      <c r="J219" s="24">
        <v>151524.96919999999</v>
      </c>
      <c r="K219" s="24">
        <v>113013.99890000001</v>
      </c>
      <c r="L219" s="24">
        <v>197774.4981</v>
      </c>
      <c r="M219" s="24">
        <v>136900.54790000001</v>
      </c>
      <c r="N219" s="24">
        <v>239575.95869999999</v>
      </c>
      <c r="O219" s="24">
        <v>167011.54490000001</v>
      </c>
      <c r="P219" s="24">
        <v>292270.2035</v>
      </c>
      <c r="Q219" s="24">
        <v>197862.43100000001</v>
      </c>
      <c r="R219" s="24">
        <v>346259.25420000002</v>
      </c>
      <c r="S219" s="24">
        <v>217842.91269999999</v>
      </c>
      <c r="T219" s="24">
        <v>381225.09720000002</v>
      </c>
      <c r="U219" s="24">
        <v>236369.89859999999</v>
      </c>
      <c r="V219" s="24">
        <v>413647.32260000001</v>
      </c>
    </row>
    <row r="220" spans="1:22" hidden="1" x14ac:dyDescent="0.3">
      <c r="A220" s="23">
        <v>10</v>
      </c>
      <c r="B220" s="23" t="s">
        <v>592</v>
      </c>
      <c r="C220" s="23" t="s">
        <v>533</v>
      </c>
      <c r="D220" t="s">
        <v>180</v>
      </c>
      <c r="E220" s="23" t="s">
        <v>537</v>
      </c>
      <c r="F220" s="23" t="s">
        <v>418</v>
      </c>
      <c r="G220" s="23">
        <v>3</v>
      </c>
      <c r="H220" s="23" t="s">
        <v>31</v>
      </c>
      <c r="I220" s="24">
        <v>77565.750499999995</v>
      </c>
      <c r="J220" s="24">
        <v>135740.06340000001</v>
      </c>
      <c r="K220" s="24">
        <v>105736.69809999999</v>
      </c>
      <c r="L220" s="24">
        <v>185039.22159999999</v>
      </c>
      <c r="M220" s="24">
        <v>133812.05009999999</v>
      </c>
      <c r="N220" s="24">
        <v>234171.08780000001</v>
      </c>
      <c r="O220" s="24">
        <v>176253.90669999999</v>
      </c>
      <c r="P220" s="24">
        <v>308444.33679999999</v>
      </c>
      <c r="Q220" s="24">
        <v>218290.35829999999</v>
      </c>
      <c r="R220" s="24">
        <v>382008.12709999998</v>
      </c>
      <c r="S220" s="24">
        <v>245864.20929999999</v>
      </c>
      <c r="T220" s="24">
        <v>430262.3664</v>
      </c>
      <c r="U220" s="24">
        <v>273077.70030000003</v>
      </c>
      <c r="V220" s="24">
        <v>477885.97560000001</v>
      </c>
    </row>
    <row r="221" spans="1:22" hidden="1" x14ac:dyDescent="0.3">
      <c r="A221" s="23">
        <v>10</v>
      </c>
      <c r="B221" s="23" t="s">
        <v>592</v>
      </c>
      <c r="C221" s="23" t="s">
        <v>533</v>
      </c>
      <c r="D221" t="s">
        <v>180</v>
      </c>
      <c r="E221" s="23" t="s">
        <v>537</v>
      </c>
      <c r="F221" s="23" t="s">
        <v>418</v>
      </c>
      <c r="G221" s="23">
        <v>4</v>
      </c>
      <c r="H221" s="23" t="s">
        <v>29</v>
      </c>
      <c r="I221" s="24">
        <v>85634.287800000006</v>
      </c>
      <c r="J221" s="24">
        <v>137014.86240000001</v>
      </c>
      <c r="K221" s="24">
        <v>119888.0028</v>
      </c>
      <c r="L221" s="24">
        <v>191820.80729999999</v>
      </c>
      <c r="M221" s="24">
        <v>154141.71780000001</v>
      </c>
      <c r="N221" s="24">
        <v>246626.75229999999</v>
      </c>
      <c r="O221" s="24">
        <v>205522.2905</v>
      </c>
      <c r="P221" s="24">
        <v>328835.66970000003</v>
      </c>
      <c r="Q221" s="24">
        <v>256902.86309999999</v>
      </c>
      <c r="R221" s="24">
        <v>411044.5871</v>
      </c>
      <c r="S221" s="24">
        <v>291156.57819999999</v>
      </c>
      <c r="T221" s="24">
        <v>465850.53200000001</v>
      </c>
      <c r="U221" s="24">
        <v>325410.29320000001</v>
      </c>
      <c r="V221" s="24">
        <v>520656.47700000001</v>
      </c>
    </row>
    <row r="222" spans="1:22" hidden="1" x14ac:dyDescent="0.3">
      <c r="A222" s="23">
        <v>10</v>
      </c>
      <c r="B222" s="23" t="s">
        <v>592</v>
      </c>
      <c r="C222" s="23" t="s">
        <v>533</v>
      </c>
      <c r="D222" t="s">
        <v>180</v>
      </c>
      <c r="E222" s="23" t="s">
        <v>537</v>
      </c>
      <c r="F222" s="23" t="s">
        <v>443</v>
      </c>
      <c r="G222" s="23">
        <v>1</v>
      </c>
      <c r="H222" s="23" t="s">
        <v>14</v>
      </c>
      <c r="I222" s="24">
        <v>96954.634000000005</v>
      </c>
      <c r="J222" s="24">
        <v>169670.60939999999</v>
      </c>
      <c r="K222" s="24">
        <v>125474.0674</v>
      </c>
      <c r="L222" s="24">
        <v>219579.61790000001</v>
      </c>
      <c r="M222" s="24">
        <v>150149.07</v>
      </c>
      <c r="N222" s="24">
        <v>262760.8725</v>
      </c>
      <c r="O222" s="24">
        <v>179053.86739999999</v>
      </c>
      <c r="P222" s="24">
        <v>313344.26789999998</v>
      </c>
      <c r="Q222" s="24">
        <v>211013.6678</v>
      </c>
      <c r="R222" s="24">
        <v>369273.91859999998</v>
      </c>
      <c r="S222" s="24">
        <v>231337.06159999999</v>
      </c>
      <c r="T222" s="24">
        <v>404839.85769999999</v>
      </c>
      <c r="U222" s="24">
        <v>250438.5808</v>
      </c>
      <c r="V222" s="24">
        <v>438267.51640000002</v>
      </c>
    </row>
    <row r="223" spans="1:22" hidden="1" x14ac:dyDescent="0.3">
      <c r="A223" s="23">
        <v>10</v>
      </c>
      <c r="B223" s="23" t="s">
        <v>592</v>
      </c>
      <c r="C223" s="23" t="s">
        <v>533</v>
      </c>
      <c r="D223" t="s">
        <v>180</v>
      </c>
      <c r="E223" s="23" t="s">
        <v>537</v>
      </c>
      <c r="F223" s="23" t="s">
        <v>443</v>
      </c>
      <c r="G223" s="23">
        <v>2</v>
      </c>
      <c r="H223" s="23" t="s">
        <v>30</v>
      </c>
      <c r="I223" s="24">
        <v>83221.777700000006</v>
      </c>
      <c r="J223" s="24">
        <v>145638.1109</v>
      </c>
      <c r="K223" s="24">
        <v>108730.2985</v>
      </c>
      <c r="L223" s="24">
        <v>190278.02230000001</v>
      </c>
      <c r="M223" s="24">
        <v>131812.80549999999</v>
      </c>
      <c r="N223" s="24">
        <v>230672.40960000001</v>
      </c>
      <c r="O223" s="24">
        <v>160991.36730000001</v>
      </c>
      <c r="P223" s="24">
        <v>281734.89279999997</v>
      </c>
      <c r="Q223" s="24">
        <v>190834.7009</v>
      </c>
      <c r="R223" s="24">
        <v>333960.7267</v>
      </c>
      <c r="S223" s="24">
        <v>210170.65830000001</v>
      </c>
      <c r="T223" s="24">
        <v>367798.6519</v>
      </c>
      <c r="U223" s="24">
        <v>228124.7971</v>
      </c>
      <c r="V223" s="24">
        <v>399218.39490000001</v>
      </c>
    </row>
    <row r="224" spans="1:22" hidden="1" x14ac:dyDescent="0.3">
      <c r="A224" s="23">
        <v>10</v>
      </c>
      <c r="B224" s="23" t="s">
        <v>592</v>
      </c>
      <c r="C224" s="23" t="s">
        <v>533</v>
      </c>
      <c r="D224" t="s">
        <v>180</v>
      </c>
      <c r="E224" s="23" t="s">
        <v>537</v>
      </c>
      <c r="F224" s="23" t="s">
        <v>443</v>
      </c>
      <c r="G224" s="23">
        <v>3</v>
      </c>
      <c r="H224" s="23" t="s">
        <v>31</v>
      </c>
      <c r="I224" s="24">
        <v>74307.549700000003</v>
      </c>
      <c r="J224" s="24">
        <v>130038.21189999999</v>
      </c>
      <c r="K224" s="24">
        <v>101201.1747</v>
      </c>
      <c r="L224" s="24">
        <v>177102.05559999999</v>
      </c>
      <c r="M224" s="24">
        <v>128000.07309999999</v>
      </c>
      <c r="N224" s="24">
        <v>224000.12789999999</v>
      </c>
      <c r="O224" s="24">
        <v>168524.26010000001</v>
      </c>
      <c r="P224" s="24">
        <v>294917.45500000002</v>
      </c>
      <c r="Q224" s="24">
        <v>208646.72750000001</v>
      </c>
      <c r="R224" s="24">
        <v>365131.77309999999</v>
      </c>
      <c r="S224" s="24">
        <v>234948.68400000001</v>
      </c>
      <c r="T224" s="24">
        <v>411160.19709999999</v>
      </c>
      <c r="U224" s="24">
        <v>260893.55660000001</v>
      </c>
      <c r="V224" s="24">
        <v>456563.72399999999</v>
      </c>
    </row>
    <row r="225" spans="1:22" hidden="1" x14ac:dyDescent="0.3">
      <c r="A225" s="23">
        <v>10</v>
      </c>
      <c r="B225" s="23" t="s">
        <v>592</v>
      </c>
      <c r="C225" s="23" t="s">
        <v>533</v>
      </c>
      <c r="D225" t="s">
        <v>180</v>
      </c>
      <c r="E225" s="23" t="s">
        <v>537</v>
      </c>
      <c r="F225" s="23" t="s">
        <v>443</v>
      </c>
      <c r="G225" s="23">
        <v>4</v>
      </c>
      <c r="H225" s="23" t="s">
        <v>29</v>
      </c>
      <c r="I225" s="24">
        <v>82639.962799999994</v>
      </c>
      <c r="J225" s="24">
        <v>132223.94260000001</v>
      </c>
      <c r="K225" s="24">
        <v>115695.948</v>
      </c>
      <c r="L225" s="24">
        <v>185113.51949999999</v>
      </c>
      <c r="M225" s="24">
        <v>148751.93309999999</v>
      </c>
      <c r="N225" s="24">
        <v>238003.09659999999</v>
      </c>
      <c r="O225" s="24">
        <v>198335.91080000001</v>
      </c>
      <c r="P225" s="24">
        <v>317337.4621</v>
      </c>
      <c r="Q225" s="24">
        <v>247919.88860000001</v>
      </c>
      <c r="R225" s="24">
        <v>396671.82750000001</v>
      </c>
      <c r="S225" s="24">
        <v>280975.8737</v>
      </c>
      <c r="T225" s="24">
        <v>449561.4045</v>
      </c>
      <c r="U225" s="24">
        <v>314031.85879999999</v>
      </c>
      <c r="V225" s="24">
        <v>502450.9816</v>
      </c>
    </row>
    <row r="226" spans="1:22" hidden="1" x14ac:dyDescent="0.3">
      <c r="A226" s="23">
        <v>10</v>
      </c>
      <c r="B226" s="23" t="s">
        <v>592</v>
      </c>
      <c r="C226" s="23" t="s">
        <v>533</v>
      </c>
      <c r="D226" t="s">
        <v>180</v>
      </c>
      <c r="E226" s="23" t="s">
        <v>537</v>
      </c>
      <c r="F226" s="23" t="s">
        <v>463</v>
      </c>
      <c r="G226" s="23">
        <v>1</v>
      </c>
      <c r="H226" s="23" t="s">
        <v>14</v>
      </c>
      <c r="I226" s="24">
        <v>100385.04519999999</v>
      </c>
      <c r="J226" s="24">
        <v>175673.82920000001</v>
      </c>
      <c r="K226" s="24">
        <v>129863.27039999999</v>
      </c>
      <c r="L226" s="24">
        <v>227260.72320000001</v>
      </c>
      <c r="M226" s="24">
        <v>155367.1575</v>
      </c>
      <c r="N226" s="24">
        <v>271892.52559999999</v>
      </c>
      <c r="O226" s="24">
        <v>185224.47089999999</v>
      </c>
      <c r="P226" s="24">
        <v>324142.82390000002</v>
      </c>
      <c r="Q226" s="24">
        <v>218236.67329999999</v>
      </c>
      <c r="R226" s="24">
        <v>381914.17830000003</v>
      </c>
      <c r="S226" s="24">
        <v>239229.63029999999</v>
      </c>
      <c r="T226" s="24">
        <v>418651.85310000001</v>
      </c>
      <c r="U226" s="24">
        <v>258940.82440000001</v>
      </c>
      <c r="V226" s="24">
        <v>453146.44260000001</v>
      </c>
    </row>
    <row r="227" spans="1:22" hidden="1" x14ac:dyDescent="0.3">
      <c r="A227" s="23">
        <v>10</v>
      </c>
      <c r="B227" s="23" t="s">
        <v>592</v>
      </c>
      <c r="C227" s="23" t="s">
        <v>533</v>
      </c>
      <c r="D227" t="s">
        <v>180</v>
      </c>
      <c r="E227" s="23" t="s">
        <v>537</v>
      </c>
      <c r="F227" s="23" t="s">
        <v>463</v>
      </c>
      <c r="G227" s="23">
        <v>2</v>
      </c>
      <c r="H227" s="23" t="s">
        <v>30</v>
      </c>
      <c r="I227" s="24">
        <v>86400.210099999997</v>
      </c>
      <c r="J227" s="24">
        <v>151200.36780000001</v>
      </c>
      <c r="K227" s="24">
        <v>112812.2766</v>
      </c>
      <c r="L227" s="24">
        <v>197421.4841</v>
      </c>
      <c r="M227" s="24">
        <v>136694.44810000001</v>
      </c>
      <c r="N227" s="24">
        <v>239215.28409999999</v>
      </c>
      <c r="O227" s="24">
        <v>166830.5491</v>
      </c>
      <c r="P227" s="24">
        <v>291953.4608</v>
      </c>
      <c r="Q227" s="24">
        <v>197687.45060000001</v>
      </c>
      <c r="R227" s="24">
        <v>345953.03850000002</v>
      </c>
      <c r="S227" s="24">
        <v>217674.85310000001</v>
      </c>
      <c r="T227" s="24">
        <v>380930.99280000001</v>
      </c>
      <c r="U227" s="24">
        <v>236217.61379999999</v>
      </c>
      <c r="V227" s="24">
        <v>413380.82419999997</v>
      </c>
    </row>
    <row r="228" spans="1:22" hidden="1" x14ac:dyDescent="0.3">
      <c r="A228" s="23">
        <v>10</v>
      </c>
      <c r="B228" s="23" t="s">
        <v>592</v>
      </c>
      <c r="C228" s="23" t="s">
        <v>533</v>
      </c>
      <c r="D228" t="s">
        <v>180</v>
      </c>
      <c r="E228" s="23" t="s">
        <v>537</v>
      </c>
      <c r="F228" s="23" t="s">
        <v>463</v>
      </c>
      <c r="G228" s="23">
        <v>3</v>
      </c>
      <c r="H228" s="23" t="s">
        <v>31</v>
      </c>
      <c r="I228" s="24">
        <v>77307.217399999994</v>
      </c>
      <c r="J228" s="24">
        <v>135287.6305</v>
      </c>
      <c r="K228" s="24">
        <v>105348.79399999999</v>
      </c>
      <c r="L228" s="24">
        <v>184360.38949999999</v>
      </c>
      <c r="M228" s="24">
        <v>133293.90599999999</v>
      </c>
      <c r="N228" s="24">
        <v>233264.33549999999</v>
      </c>
      <c r="O228" s="24">
        <v>175543.39189999999</v>
      </c>
      <c r="P228" s="24">
        <v>307200.93589999998</v>
      </c>
      <c r="Q228" s="24">
        <v>217383.7874</v>
      </c>
      <c r="R228" s="24">
        <v>380421.62790000002</v>
      </c>
      <c r="S228" s="24">
        <v>244822.83929999999</v>
      </c>
      <c r="T228" s="24">
        <v>428439.96879999997</v>
      </c>
      <c r="U228" s="24">
        <v>271898.25520000001</v>
      </c>
      <c r="V228" s="24">
        <v>475821.94650000002</v>
      </c>
    </row>
    <row r="229" spans="1:22" hidden="1" x14ac:dyDescent="0.3">
      <c r="A229" s="23">
        <v>10</v>
      </c>
      <c r="B229" s="23" t="s">
        <v>592</v>
      </c>
      <c r="C229" s="23" t="s">
        <v>533</v>
      </c>
      <c r="D229" t="s">
        <v>180</v>
      </c>
      <c r="E229" s="23" t="s">
        <v>537</v>
      </c>
      <c r="F229" s="23" t="s">
        <v>463</v>
      </c>
      <c r="G229" s="23">
        <v>4</v>
      </c>
      <c r="H229" s="23" t="s">
        <v>29</v>
      </c>
      <c r="I229" s="24">
        <v>85576.394100000005</v>
      </c>
      <c r="J229" s="24">
        <v>136922.23250000001</v>
      </c>
      <c r="K229" s="24">
        <v>119806.95170000001</v>
      </c>
      <c r="L229" s="24">
        <v>191691.12549999999</v>
      </c>
      <c r="M229" s="24">
        <v>154037.50930000001</v>
      </c>
      <c r="N229" s="24">
        <v>246460.01860000001</v>
      </c>
      <c r="O229" s="24">
        <v>205383.34570000001</v>
      </c>
      <c r="P229" s="24">
        <v>328613.35800000001</v>
      </c>
      <c r="Q229" s="24">
        <v>256729.18210000001</v>
      </c>
      <c r="R229" s="24">
        <v>410766.69750000001</v>
      </c>
      <c r="S229" s="24">
        <v>290959.73969999998</v>
      </c>
      <c r="T229" s="24">
        <v>465535.59049999999</v>
      </c>
      <c r="U229" s="24">
        <v>325190.29739999998</v>
      </c>
      <c r="V229" s="24">
        <v>520304.48349999997</v>
      </c>
    </row>
    <row r="230" spans="1:22" hidden="1" x14ac:dyDescent="0.3">
      <c r="A230" s="23">
        <v>2</v>
      </c>
      <c r="B230" s="23" t="s">
        <v>592</v>
      </c>
      <c r="C230" s="23" t="s">
        <v>538</v>
      </c>
      <c r="D230" t="s">
        <v>149</v>
      </c>
      <c r="E230" s="23" t="s">
        <v>539</v>
      </c>
      <c r="F230" s="23" t="s">
        <v>149</v>
      </c>
      <c r="G230" s="23">
        <v>1</v>
      </c>
      <c r="H230" s="23" t="s">
        <v>14</v>
      </c>
      <c r="I230" s="24">
        <v>108394.00350000001</v>
      </c>
      <c r="J230" s="24">
        <v>189689.5062</v>
      </c>
      <c r="K230" s="24">
        <v>140652.88149999999</v>
      </c>
      <c r="L230" s="24">
        <v>246142.54269999999</v>
      </c>
      <c r="M230" s="24">
        <v>168568.1801</v>
      </c>
      <c r="N230" s="24">
        <v>294994.31520000001</v>
      </c>
      <c r="O230" s="24">
        <v>201406.22500000001</v>
      </c>
      <c r="P230" s="24">
        <v>352460.89370000002</v>
      </c>
      <c r="Q230" s="24">
        <v>237720.8487</v>
      </c>
      <c r="R230" s="24">
        <v>416011.4852</v>
      </c>
      <c r="S230" s="24">
        <v>260810.9958</v>
      </c>
      <c r="T230" s="24">
        <v>456419.2426</v>
      </c>
      <c r="U230" s="24">
        <v>282659.19579999999</v>
      </c>
      <c r="V230" s="24">
        <v>494653.59259999997</v>
      </c>
    </row>
    <row r="231" spans="1:22" hidden="1" x14ac:dyDescent="0.3">
      <c r="A231" s="23">
        <v>2</v>
      </c>
      <c r="B231" s="23" t="s">
        <v>592</v>
      </c>
      <c r="C231" s="23" t="s">
        <v>538</v>
      </c>
      <c r="D231" t="s">
        <v>149</v>
      </c>
      <c r="E231" s="23" t="s">
        <v>539</v>
      </c>
      <c r="F231" s="23" t="s">
        <v>149</v>
      </c>
      <c r="G231" s="23">
        <v>2</v>
      </c>
      <c r="H231" s="23" t="s">
        <v>30</v>
      </c>
      <c r="I231" s="24">
        <v>91298.1973</v>
      </c>
      <c r="J231" s="24">
        <v>159771.84529999999</v>
      </c>
      <c r="K231" s="24">
        <v>119808.83990000001</v>
      </c>
      <c r="L231" s="24">
        <v>209665.46979999999</v>
      </c>
      <c r="M231" s="24">
        <v>145741.66699999999</v>
      </c>
      <c r="N231" s="24">
        <v>255047.9173</v>
      </c>
      <c r="O231" s="24">
        <v>178920.51680000001</v>
      </c>
      <c r="P231" s="24">
        <v>313110.90429999999</v>
      </c>
      <c r="Q231" s="24">
        <v>212600.38589999999</v>
      </c>
      <c r="R231" s="24">
        <v>372050.6753</v>
      </c>
      <c r="S231" s="24">
        <v>234461.28950000001</v>
      </c>
      <c r="T231" s="24">
        <v>410307.25660000002</v>
      </c>
      <c r="U231" s="24">
        <v>254881.13459999999</v>
      </c>
      <c r="V231" s="24">
        <v>446041.98560000001</v>
      </c>
    </row>
    <row r="232" spans="1:22" hidden="1" x14ac:dyDescent="0.3">
      <c r="A232" s="23">
        <v>2</v>
      </c>
      <c r="B232" s="23" t="s">
        <v>592</v>
      </c>
      <c r="C232" s="23" t="s">
        <v>538</v>
      </c>
      <c r="D232" t="s">
        <v>149</v>
      </c>
      <c r="E232" s="23" t="s">
        <v>539</v>
      </c>
      <c r="F232" s="23" t="s">
        <v>149</v>
      </c>
      <c r="G232" s="23">
        <v>3</v>
      </c>
      <c r="H232" s="23" t="s">
        <v>31</v>
      </c>
      <c r="I232" s="24">
        <v>80314.271200000003</v>
      </c>
      <c r="J232" s="24">
        <v>140549.97450000001</v>
      </c>
      <c r="K232" s="24">
        <v>108917.71249999999</v>
      </c>
      <c r="L232" s="24">
        <v>190605.9969</v>
      </c>
      <c r="M232" s="24">
        <v>137403.23050000001</v>
      </c>
      <c r="N232" s="24">
        <v>240455.65340000001</v>
      </c>
      <c r="O232" s="24">
        <v>180537.13930000001</v>
      </c>
      <c r="P232" s="24">
        <v>315939.9938</v>
      </c>
      <c r="Q232" s="24">
        <v>223170.9541</v>
      </c>
      <c r="R232" s="24">
        <v>390549.16979999997</v>
      </c>
      <c r="S232" s="24">
        <v>251037.83730000001</v>
      </c>
      <c r="T232" s="24">
        <v>439316.21529999998</v>
      </c>
      <c r="U232" s="24">
        <v>278460.1925</v>
      </c>
      <c r="V232" s="24">
        <v>487305.33689999999</v>
      </c>
    </row>
    <row r="233" spans="1:22" hidden="1" x14ac:dyDescent="0.3">
      <c r="A233" s="23">
        <v>2</v>
      </c>
      <c r="B233" s="23" t="s">
        <v>592</v>
      </c>
      <c r="C233" s="23" t="s">
        <v>538</v>
      </c>
      <c r="D233" t="s">
        <v>149</v>
      </c>
      <c r="E233" s="23" t="s">
        <v>539</v>
      </c>
      <c r="F233" s="23" t="s">
        <v>149</v>
      </c>
      <c r="G233" s="23">
        <v>4</v>
      </c>
      <c r="H233" s="23" t="s">
        <v>29</v>
      </c>
      <c r="I233" s="24">
        <v>92297.2935</v>
      </c>
      <c r="J233" s="24">
        <v>147675.67189999999</v>
      </c>
      <c r="K233" s="24">
        <v>129216.21090000001</v>
      </c>
      <c r="L233" s="24">
        <v>206745.9405</v>
      </c>
      <c r="M233" s="24">
        <v>166135.12839999999</v>
      </c>
      <c r="N233" s="24">
        <v>265816.20939999999</v>
      </c>
      <c r="O233" s="24">
        <v>221513.50450000001</v>
      </c>
      <c r="P233" s="24">
        <v>354421.61249999999</v>
      </c>
      <c r="Q233" s="24">
        <v>276891.88059999997</v>
      </c>
      <c r="R233" s="24">
        <v>443027.01549999998</v>
      </c>
      <c r="S233" s="24">
        <v>313810.79790000001</v>
      </c>
      <c r="T233" s="24">
        <v>502097.2843</v>
      </c>
      <c r="U233" s="24">
        <v>350729.71549999999</v>
      </c>
      <c r="V233" s="24">
        <v>561167.55299999996</v>
      </c>
    </row>
    <row r="234" spans="1:22" hidden="1" x14ac:dyDescent="0.3">
      <c r="A234" s="23">
        <v>2</v>
      </c>
      <c r="B234" s="23" t="s">
        <v>592</v>
      </c>
      <c r="C234" s="23" t="s">
        <v>538</v>
      </c>
      <c r="D234" t="s">
        <v>96</v>
      </c>
      <c r="E234" s="23" t="s">
        <v>540</v>
      </c>
      <c r="F234" s="23" t="s">
        <v>95</v>
      </c>
      <c r="G234" s="23">
        <v>1</v>
      </c>
      <c r="H234" s="23" t="s">
        <v>14</v>
      </c>
      <c r="I234" s="24">
        <v>126904.4578</v>
      </c>
      <c r="J234" s="24">
        <v>222082.80119999999</v>
      </c>
      <c r="K234" s="24">
        <v>164336.348</v>
      </c>
      <c r="L234" s="24">
        <v>287588.6091</v>
      </c>
      <c r="M234" s="24">
        <v>196723.75580000001</v>
      </c>
      <c r="N234" s="24">
        <v>344266.57270000002</v>
      </c>
      <c r="O234" s="24">
        <v>234700.70499999999</v>
      </c>
      <c r="P234" s="24">
        <v>410726.23369999998</v>
      </c>
      <c r="Q234" s="24">
        <v>276693.11690000002</v>
      </c>
      <c r="R234" s="24">
        <v>484212.9547</v>
      </c>
      <c r="S234" s="24">
        <v>303395.61239999998</v>
      </c>
      <c r="T234" s="24">
        <v>530942.32169999997</v>
      </c>
      <c r="U234" s="24">
        <v>328532.79920000001</v>
      </c>
      <c r="V234" s="24">
        <v>574932.39870000002</v>
      </c>
    </row>
    <row r="235" spans="1:22" hidden="1" x14ac:dyDescent="0.3">
      <c r="A235" s="23">
        <v>2</v>
      </c>
      <c r="B235" s="23" t="s">
        <v>592</v>
      </c>
      <c r="C235" s="23" t="s">
        <v>538</v>
      </c>
      <c r="D235" t="s">
        <v>96</v>
      </c>
      <c r="E235" s="23" t="s">
        <v>540</v>
      </c>
      <c r="F235" s="23" t="s">
        <v>95</v>
      </c>
      <c r="G235" s="23">
        <v>2</v>
      </c>
      <c r="H235" s="23" t="s">
        <v>30</v>
      </c>
      <c r="I235" s="24">
        <v>108451.8412</v>
      </c>
      <c r="J235" s="24">
        <v>189790.72210000001</v>
      </c>
      <c r="K235" s="24">
        <v>141838.01689999999</v>
      </c>
      <c r="L235" s="24">
        <v>248216.52970000001</v>
      </c>
      <c r="M235" s="24">
        <v>172085.61429999999</v>
      </c>
      <c r="N235" s="24">
        <v>301149.82500000001</v>
      </c>
      <c r="O235" s="24">
        <v>210430.41630000001</v>
      </c>
      <c r="P235" s="24">
        <v>368253.22840000002</v>
      </c>
      <c r="Q235" s="24">
        <v>249578.96609999999</v>
      </c>
      <c r="R235" s="24">
        <v>436763.19069999998</v>
      </c>
      <c r="S235" s="24">
        <v>274954.65919999999</v>
      </c>
      <c r="T235" s="24">
        <v>481170.65350000001</v>
      </c>
      <c r="U235" s="24">
        <v>298550.12959999999</v>
      </c>
      <c r="V235" s="24">
        <v>522462.7267</v>
      </c>
    </row>
    <row r="236" spans="1:22" hidden="1" x14ac:dyDescent="0.3">
      <c r="A236" s="23">
        <v>2</v>
      </c>
      <c r="B236" s="23" t="s">
        <v>592</v>
      </c>
      <c r="C236" s="23" t="s">
        <v>538</v>
      </c>
      <c r="D236" t="s">
        <v>96</v>
      </c>
      <c r="E236" s="23" t="s">
        <v>540</v>
      </c>
      <c r="F236" s="23" t="s">
        <v>95</v>
      </c>
      <c r="G236" s="23">
        <v>3</v>
      </c>
      <c r="H236" s="23" t="s">
        <v>31</v>
      </c>
      <c r="I236" s="24">
        <v>96504.975399999996</v>
      </c>
      <c r="J236" s="24">
        <v>168883.70699999999</v>
      </c>
      <c r="K236" s="24">
        <v>131305.15349999999</v>
      </c>
      <c r="L236" s="24">
        <v>229784.01860000001</v>
      </c>
      <c r="M236" s="24">
        <v>165978.04920000001</v>
      </c>
      <c r="N236" s="24">
        <v>290461.58600000001</v>
      </c>
      <c r="O236" s="24">
        <v>218425.21739999999</v>
      </c>
      <c r="P236" s="24">
        <v>382244.13050000003</v>
      </c>
      <c r="Q236" s="24">
        <v>270332.6017</v>
      </c>
      <c r="R236" s="24">
        <v>473082.05300000001</v>
      </c>
      <c r="S236" s="24">
        <v>304337.76459999999</v>
      </c>
      <c r="T236" s="24">
        <v>532591.08799999999</v>
      </c>
      <c r="U236" s="24">
        <v>337863.11940000003</v>
      </c>
      <c r="V236" s="24">
        <v>591260.45889999997</v>
      </c>
    </row>
    <row r="237" spans="1:22" hidden="1" x14ac:dyDescent="0.3">
      <c r="A237" s="23">
        <v>2</v>
      </c>
      <c r="B237" s="23" t="s">
        <v>592</v>
      </c>
      <c r="C237" s="23" t="s">
        <v>538</v>
      </c>
      <c r="D237" t="s">
        <v>96</v>
      </c>
      <c r="E237" s="23" t="s">
        <v>540</v>
      </c>
      <c r="F237" s="23" t="s">
        <v>95</v>
      </c>
      <c r="G237" s="23">
        <v>4</v>
      </c>
      <c r="H237" s="23" t="s">
        <v>29</v>
      </c>
      <c r="I237" s="24">
        <v>108142.39079999999</v>
      </c>
      <c r="J237" s="24">
        <v>173027.8279</v>
      </c>
      <c r="K237" s="24">
        <v>151399.34710000001</v>
      </c>
      <c r="L237" s="24">
        <v>242238.959</v>
      </c>
      <c r="M237" s="24">
        <v>194656.3034</v>
      </c>
      <c r="N237" s="24">
        <v>311450.09009999997</v>
      </c>
      <c r="O237" s="24">
        <v>259541.73790000001</v>
      </c>
      <c r="P237" s="24">
        <v>415266.7868</v>
      </c>
      <c r="Q237" s="24">
        <v>324427.17229999998</v>
      </c>
      <c r="R237" s="24">
        <v>519083.48340000003</v>
      </c>
      <c r="S237" s="24">
        <v>367684.1286</v>
      </c>
      <c r="T237" s="24">
        <v>588294.61450000003</v>
      </c>
      <c r="U237" s="24">
        <v>410941.08490000002</v>
      </c>
      <c r="V237" s="24">
        <v>657505.74569999997</v>
      </c>
    </row>
    <row r="238" spans="1:22" hidden="1" x14ac:dyDescent="0.3">
      <c r="A238" s="23">
        <v>2</v>
      </c>
      <c r="B238" s="23" t="s">
        <v>592</v>
      </c>
      <c r="C238" s="23" t="s">
        <v>538</v>
      </c>
      <c r="D238" t="s">
        <v>96</v>
      </c>
      <c r="E238" s="23" t="s">
        <v>540</v>
      </c>
      <c r="F238" s="23" t="s">
        <v>104</v>
      </c>
      <c r="G238" s="23">
        <v>1</v>
      </c>
      <c r="H238" s="23" t="s">
        <v>14</v>
      </c>
      <c r="I238" s="24">
        <v>118103.3138</v>
      </c>
      <c r="J238" s="24">
        <v>206680.7991</v>
      </c>
      <c r="K238" s="24">
        <v>152835.16269999999</v>
      </c>
      <c r="L238" s="24">
        <v>267461.53460000001</v>
      </c>
      <c r="M238" s="24">
        <v>182885.0325</v>
      </c>
      <c r="N238" s="24">
        <v>320048.80680000002</v>
      </c>
      <c r="O238" s="24">
        <v>218082.93090000001</v>
      </c>
      <c r="P238" s="24">
        <v>381645.12890000001</v>
      </c>
      <c r="Q238" s="24">
        <v>257000.82860000001</v>
      </c>
      <c r="R238" s="24">
        <v>449751.45</v>
      </c>
      <c r="S238" s="24">
        <v>281748.96740000002</v>
      </c>
      <c r="T238" s="24">
        <v>493060.69309999997</v>
      </c>
      <c r="U238" s="24">
        <v>305005.8824</v>
      </c>
      <c r="V238" s="24">
        <v>533760.29410000006</v>
      </c>
    </row>
    <row r="239" spans="1:22" hidden="1" x14ac:dyDescent="0.3">
      <c r="A239" s="23">
        <v>2</v>
      </c>
      <c r="B239" s="23" t="s">
        <v>592</v>
      </c>
      <c r="C239" s="23" t="s">
        <v>538</v>
      </c>
      <c r="D239" t="s">
        <v>96</v>
      </c>
      <c r="E239" s="23" t="s">
        <v>540</v>
      </c>
      <c r="F239" s="23" t="s">
        <v>104</v>
      </c>
      <c r="G239" s="23">
        <v>2</v>
      </c>
      <c r="H239" s="23" t="s">
        <v>30</v>
      </c>
      <c r="I239" s="24">
        <v>101414.5502</v>
      </c>
      <c r="J239" s="24">
        <v>177475.46290000001</v>
      </c>
      <c r="K239" s="24">
        <v>132487.40719999999</v>
      </c>
      <c r="L239" s="24">
        <v>231852.9627</v>
      </c>
      <c r="M239" s="24">
        <v>160602.0073</v>
      </c>
      <c r="N239" s="24">
        <v>281053.51280000003</v>
      </c>
      <c r="O239" s="24">
        <v>196132.59599999999</v>
      </c>
      <c r="P239" s="24">
        <v>343232.04310000001</v>
      </c>
      <c r="Q239" s="24">
        <v>232478.47150000001</v>
      </c>
      <c r="R239" s="24">
        <v>406837.32500000001</v>
      </c>
      <c r="S239" s="24">
        <v>256026.63459999999</v>
      </c>
      <c r="T239" s="24">
        <v>448046.61060000001</v>
      </c>
      <c r="U239" s="24">
        <v>277889.20299999998</v>
      </c>
      <c r="V239" s="24">
        <v>486306.1053</v>
      </c>
    </row>
    <row r="240" spans="1:22" hidden="1" x14ac:dyDescent="0.3">
      <c r="A240" s="23">
        <v>2</v>
      </c>
      <c r="B240" s="23" t="s">
        <v>592</v>
      </c>
      <c r="C240" s="23" t="s">
        <v>538</v>
      </c>
      <c r="D240" t="s">
        <v>96</v>
      </c>
      <c r="E240" s="23" t="s">
        <v>540</v>
      </c>
      <c r="F240" s="23" t="s">
        <v>104</v>
      </c>
      <c r="G240" s="23">
        <v>3</v>
      </c>
      <c r="H240" s="23" t="s">
        <v>31</v>
      </c>
      <c r="I240" s="24">
        <v>90579.017300000007</v>
      </c>
      <c r="J240" s="24">
        <v>158513.28030000001</v>
      </c>
      <c r="K240" s="24">
        <v>123372.22070000001</v>
      </c>
      <c r="L240" s="24">
        <v>215901.3861</v>
      </c>
      <c r="M240" s="24">
        <v>156050.3083</v>
      </c>
      <c r="N240" s="24">
        <v>273088.03940000001</v>
      </c>
      <c r="O240" s="24">
        <v>205463.4135</v>
      </c>
      <c r="P240" s="24">
        <v>359560.97369999997</v>
      </c>
      <c r="Q240" s="24">
        <v>254388.33189999999</v>
      </c>
      <c r="R240" s="24">
        <v>445179.5808</v>
      </c>
      <c r="S240" s="24">
        <v>286462.51400000002</v>
      </c>
      <c r="T240" s="24">
        <v>501309.3996</v>
      </c>
      <c r="U240" s="24">
        <v>318102.75229999999</v>
      </c>
      <c r="V240" s="24">
        <v>556679.81629999995</v>
      </c>
    </row>
    <row r="241" spans="1:22" hidden="1" x14ac:dyDescent="0.3">
      <c r="A241" s="23">
        <v>2</v>
      </c>
      <c r="B241" s="23" t="s">
        <v>592</v>
      </c>
      <c r="C241" s="23" t="s">
        <v>538</v>
      </c>
      <c r="D241" t="s">
        <v>96</v>
      </c>
      <c r="E241" s="23" t="s">
        <v>540</v>
      </c>
      <c r="F241" s="23" t="s">
        <v>104</v>
      </c>
      <c r="G241" s="23">
        <v>4</v>
      </c>
      <c r="H241" s="23" t="s">
        <v>29</v>
      </c>
      <c r="I241" s="24">
        <v>100668.306</v>
      </c>
      <c r="J241" s="24">
        <v>161069.29199999999</v>
      </c>
      <c r="K241" s="24">
        <v>140935.62839999999</v>
      </c>
      <c r="L241" s="24">
        <v>225497.00880000001</v>
      </c>
      <c r="M241" s="24">
        <v>181202.95069999999</v>
      </c>
      <c r="N241" s="24">
        <v>289924.7255</v>
      </c>
      <c r="O241" s="24">
        <v>241603.93429999999</v>
      </c>
      <c r="P241" s="24">
        <v>386566.30070000002</v>
      </c>
      <c r="Q241" s="24">
        <v>302004.9179</v>
      </c>
      <c r="R241" s="24">
        <v>483207.87589999998</v>
      </c>
      <c r="S241" s="24">
        <v>342272.2403</v>
      </c>
      <c r="T241" s="24">
        <v>547635.59259999997</v>
      </c>
      <c r="U241" s="24">
        <v>382539.56270000001</v>
      </c>
      <c r="V241" s="24">
        <v>612063.30940000003</v>
      </c>
    </row>
    <row r="242" spans="1:22" hidden="1" x14ac:dyDescent="0.3">
      <c r="A242" s="23">
        <v>2</v>
      </c>
      <c r="B242" s="23" t="s">
        <v>592</v>
      </c>
      <c r="C242" s="23" t="s">
        <v>538</v>
      </c>
      <c r="D242" t="s">
        <v>96</v>
      </c>
      <c r="E242" s="23" t="s">
        <v>540</v>
      </c>
      <c r="F242" s="23" t="s">
        <v>98</v>
      </c>
      <c r="G242" s="23">
        <v>1</v>
      </c>
      <c r="H242" s="23" t="s">
        <v>14</v>
      </c>
      <c r="I242" s="24">
        <v>124519.58130000001</v>
      </c>
      <c r="J242" s="24">
        <v>217909.2672</v>
      </c>
      <c r="K242" s="24">
        <v>161147.59169999999</v>
      </c>
      <c r="L242" s="24">
        <v>282008.2855</v>
      </c>
      <c r="M242" s="24">
        <v>192838.13570000001</v>
      </c>
      <c r="N242" s="24">
        <v>337466.73749999999</v>
      </c>
      <c r="O242" s="24">
        <v>229961.18419999999</v>
      </c>
      <c r="P242" s="24">
        <v>402432.0723</v>
      </c>
      <c r="Q242" s="24">
        <v>271007.84269999998</v>
      </c>
      <c r="R242" s="24">
        <v>474263.72460000002</v>
      </c>
      <c r="S242" s="24">
        <v>297109.61219999997</v>
      </c>
      <c r="T242" s="24">
        <v>519941.82120000001</v>
      </c>
      <c r="U242" s="24">
        <v>321642.21250000002</v>
      </c>
      <c r="V242" s="24">
        <v>562873.87190000003</v>
      </c>
    </row>
    <row r="243" spans="1:22" hidden="1" x14ac:dyDescent="0.3">
      <c r="A243" s="23">
        <v>2</v>
      </c>
      <c r="B243" s="23" t="s">
        <v>592</v>
      </c>
      <c r="C243" s="23" t="s">
        <v>538</v>
      </c>
      <c r="D243" t="s">
        <v>96</v>
      </c>
      <c r="E243" s="23" t="s">
        <v>540</v>
      </c>
      <c r="F243" s="23" t="s">
        <v>98</v>
      </c>
      <c r="G243" s="23">
        <v>2</v>
      </c>
      <c r="H243" s="23" t="s">
        <v>30</v>
      </c>
      <c r="I243" s="24">
        <v>106881.05160000001</v>
      </c>
      <c r="J243" s="24">
        <v>187041.84030000001</v>
      </c>
      <c r="K243" s="24">
        <v>139641.8351</v>
      </c>
      <c r="L243" s="24">
        <v>244373.2115</v>
      </c>
      <c r="M243" s="24">
        <v>169286.97210000001</v>
      </c>
      <c r="N243" s="24">
        <v>296252.20120000001</v>
      </c>
      <c r="O243" s="24">
        <v>206761.6446</v>
      </c>
      <c r="P243" s="24">
        <v>361832.87800000003</v>
      </c>
      <c r="Q243" s="24">
        <v>245089.9056</v>
      </c>
      <c r="R243" s="24">
        <v>428907.33470000001</v>
      </c>
      <c r="S243" s="24">
        <v>269923.4081</v>
      </c>
      <c r="T243" s="24">
        <v>472365.96419999999</v>
      </c>
      <c r="U243" s="24">
        <v>292982.30900000001</v>
      </c>
      <c r="V243" s="24">
        <v>512719.04080000002</v>
      </c>
    </row>
    <row r="244" spans="1:22" hidden="1" x14ac:dyDescent="0.3">
      <c r="A244" s="23">
        <v>2</v>
      </c>
      <c r="B244" s="23" t="s">
        <v>592</v>
      </c>
      <c r="C244" s="23" t="s">
        <v>538</v>
      </c>
      <c r="D244" t="s">
        <v>96</v>
      </c>
      <c r="E244" s="23" t="s">
        <v>540</v>
      </c>
      <c r="F244" s="23" t="s">
        <v>98</v>
      </c>
      <c r="G244" s="23">
        <v>3</v>
      </c>
      <c r="H244" s="23" t="s">
        <v>31</v>
      </c>
      <c r="I244" s="24">
        <v>95431.670899999997</v>
      </c>
      <c r="J244" s="24">
        <v>167005.4241</v>
      </c>
      <c r="K244" s="24">
        <v>129970.25440000001</v>
      </c>
      <c r="L244" s="24">
        <v>227447.94510000001</v>
      </c>
      <c r="M244" s="24">
        <v>164387.17069999999</v>
      </c>
      <c r="N244" s="24">
        <v>287677.54879999999</v>
      </c>
      <c r="O244" s="24">
        <v>216431.05439999999</v>
      </c>
      <c r="P244" s="24">
        <v>378754.34519999998</v>
      </c>
      <c r="Q244" s="24">
        <v>267958.9681</v>
      </c>
      <c r="R244" s="24">
        <v>468928.19410000002</v>
      </c>
      <c r="S244" s="24">
        <v>301737.61050000001</v>
      </c>
      <c r="T244" s="24">
        <v>528040.81839999999</v>
      </c>
      <c r="U244" s="24">
        <v>335057.61290000001</v>
      </c>
      <c r="V244" s="24">
        <v>586350.82259999996</v>
      </c>
    </row>
    <row r="245" spans="1:22" hidden="1" x14ac:dyDescent="0.3">
      <c r="A245" s="23">
        <v>2</v>
      </c>
      <c r="B245" s="23" t="s">
        <v>592</v>
      </c>
      <c r="C245" s="23" t="s">
        <v>538</v>
      </c>
      <c r="D245" t="s">
        <v>96</v>
      </c>
      <c r="E245" s="23" t="s">
        <v>540</v>
      </c>
      <c r="F245" s="23" t="s">
        <v>98</v>
      </c>
      <c r="G245" s="23">
        <v>4</v>
      </c>
      <c r="H245" s="23" t="s">
        <v>29</v>
      </c>
      <c r="I245" s="24">
        <v>106135.06879999999</v>
      </c>
      <c r="J245" s="24">
        <v>169816.1127</v>
      </c>
      <c r="K245" s="24">
        <v>148589.09640000001</v>
      </c>
      <c r="L245" s="24">
        <v>237742.55780000001</v>
      </c>
      <c r="M245" s="24">
        <v>191043.12390000001</v>
      </c>
      <c r="N245" s="24">
        <v>305669.00280000002</v>
      </c>
      <c r="O245" s="24">
        <v>254724.16519999999</v>
      </c>
      <c r="P245" s="24">
        <v>407558.6704</v>
      </c>
      <c r="Q245" s="24">
        <v>318405.20640000002</v>
      </c>
      <c r="R245" s="24">
        <v>509448.33789999998</v>
      </c>
      <c r="S245" s="24">
        <v>360859.234</v>
      </c>
      <c r="T245" s="24">
        <v>577374.78300000005</v>
      </c>
      <c r="U245" s="24">
        <v>403313.26160000003</v>
      </c>
      <c r="V245" s="24">
        <v>645301.22809999995</v>
      </c>
    </row>
    <row r="246" spans="1:22" hidden="1" x14ac:dyDescent="0.3">
      <c r="A246" s="23">
        <v>2</v>
      </c>
      <c r="B246" s="23" t="s">
        <v>592</v>
      </c>
      <c r="C246" s="23" t="s">
        <v>538</v>
      </c>
      <c r="D246" t="s">
        <v>96</v>
      </c>
      <c r="E246" s="23" t="s">
        <v>540</v>
      </c>
      <c r="F246" s="23" t="s">
        <v>99</v>
      </c>
      <c r="G246" s="23">
        <v>1</v>
      </c>
      <c r="H246" s="23" t="s">
        <v>14</v>
      </c>
      <c r="I246" s="24">
        <v>122491.34510000001</v>
      </c>
      <c r="J246" s="24">
        <v>214359.85399999999</v>
      </c>
      <c r="K246" s="24">
        <v>158584.48749999999</v>
      </c>
      <c r="L246" s="24">
        <v>277522.85320000001</v>
      </c>
      <c r="M246" s="24">
        <v>189813.0765</v>
      </c>
      <c r="N246" s="24">
        <v>332172.88390000002</v>
      </c>
      <c r="O246" s="24">
        <v>226417.649</v>
      </c>
      <c r="P246" s="24">
        <v>396230.88579999999</v>
      </c>
      <c r="Q246" s="24">
        <v>266891.99930000002</v>
      </c>
      <c r="R246" s="24">
        <v>467060.9988</v>
      </c>
      <c r="S246" s="24">
        <v>292629.42310000001</v>
      </c>
      <c r="T246" s="24">
        <v>512101.4903</v>
      </c>
      <c r="U246" s="24">
        <v>316843.69589999999</v>
      </c>
      <c r="V246" s="24">
        <v>554476.46770000004</v>
      </c>
    </row>
    <row r="247" spans="1:22" hidden="1" x14ac:dyDescent="0.3">
      <c r="A247" s="23">
        <v>2</v>
      </c>
      <c r="B247" s="23" t="s">
        <v>592</v>
      </c>
      <c r="C247" s="23" t="s">
        <v>538</v>
      </c>
      <c r="D247" t="s">
        <v>96</v>
      </c>
      <c r="E247" s="23" t="s">
        <v>540</v>
      </c>
      <c r="F247" s="23" t="s">
        <v>99</v>
      </c>
      <c r="G247" s="23">
        <v>2</v>
      </c>
      <c r="H247" s="23" t="s">
        <v>30</v>
      </c>
      <c r="I247" s="24">
        <v>104852.81540000001</v>
      </c>
      <c r="J247" s="24">
        <v>183492.427</v>
      </c>
      <c r="K247" s="24">
        <v>137078.7309</v>
      </c>
      <c r="L247" s="24">
        <v>239887.77910000001</v>
      </c>
      <c r="M247" s="24">
        <v>166261.9129</v>
      </c>
      <c r="N247" s="24">
        <v>290958.34769999998</v>
      </c>
      <c r="O247" s="24">
        <v>203218.10939999999</v>
      </c>
      <c r="P247" s="24">
        <v>355631.69150000002</v>
      </c>
      <c r="Q247" s="24">
        <v>240974.06219999999</v>
      </c>
      <c r="R247" s="24">
        <v>421704.60889999999</v>
      </c>
      <c r="S247" s="24">
        <v>265443.21909999999</v>
      </c>
      <c r="T247" s="24">
        <v>464525.63329999999</v>
      </c>
      <c r="U247" s="24">
        <v>288183.79239999998</v>
      </c>
      <c r="V247" s="24">
        <v>504321.63660000003</v>
      </c>
    </row>
    <row r="248" spans="1:22" hidden="1" x14ac:dyDescent="0.3">
      <c r="A248" s="23">
        <v>2</v>
      </c>
      <c r="B248" s="23" t="s">
        <v>592</v>
      </c>
      <c r="C248" s="23" t="s">
        <v>538</v>
      </c>
      <c r="D248" t="s">
        <v>96</v>
      </c>
      <c r="E248" s="23" t="s">
        <v>540</v>
      </c>
      <c r="F248" s="23" t="s">
        <v>99</v>
      </c>
      <c r="G248" s="23">
        <v>3</v>
      </c>
      <c r="H248" s="23" t="s">
        <v>31</v>
      </c>
      <c r="I248" s="24">
        <v>93422.104399999997</v>
      </c>
      <c r="J248" s="24">
        <v>163488.6827</v>
      </c>
      <c r="K248" s="24">
        <v>127156.8612</v>
      </c>
      <c r="L248" s="24">
        <v>222524.50709999999</v>
      </c>
      <c r="M248" s="24">
        <v>160769.951</v>
      </c>
      <c r="N248" s="24">
        <v>281347.4142</v>
      </c>
      <c r="O248" s="24">
        <v>211608.09469999999</v>
      </c>
      <c r="P248" s="24">
        <v>370314.16570000001</v>
      </c>
      <c r="Q248" s="24">
        <v>261930.26850000001</v>
      </c>
      <c r="R248" s="24">
        <v>458377.96980000002</v>
      </c>
      <c r="S248" s="24">
        <v>294905.08429999999</v>
      </c>
      <c r="T248" s="24">
        <v>516083.89750000002</v>
      </c>
      <c r="U248" s="24">
        <v>327421.26010000001</v>
      </c>
      <c r="V248" s="24">
        <v>572987.20519999997</v>
      </c>
    </row>
    <row r="249" spans="1:22" hidden="1" x14ac:dyDescent="0.3">
      <c r="A249" s="23">
        <v>2</v>
      </c>
      <c r="B249" s="23" t="s">
        <v>592</v>
      </c>
      <c r="C249" s="23" t="s">
        <v>538</v>
      </c>
      <c r="D249" t="s">
        <v>96</v>
      </c>
      <c r="E249" s="23" t="s">
        <v>540</v>
      </c>
      <c r="F249" s="23" t="s">
        <v>99</v>
      </c>
      <c r="G249" s="23">
        <v>4</v>
      </c>
      <c r="H249" s="23" t="s">
        <v>29</v>
      </c>
      <c r="I249" s="24">
        <v>104390.9403</v>
      </c>
      <c r="J249" s="24">
        <v>167025.50690000001</v>
      </c>
      <c r="K249" s="24">
        <v>146147.31640000001</v>
      </c>
      <c r="L249" s="24">
        <v>233835.70970000001</v>
      </c>
      <c r="M249" s="24">
        <v>187903.6925</v>
      </c>
      <c r="N249" s="24">
        <v>300645.91239999997</v>
      </c>
      <c r="O249" s="24">
        <v>250538.25659999999</v>
      </c>
      <c r="P249" s="24">
        <v>400861.21659999999</v>
      </c>
      <c r="Q249" s="24">
        <v>313172.82079999999</v>
      </c>
      <c r="R249" s="24">
        <v>501076.52059999999</v>
      </c>
      <c r="S249" s="24">
        <v>354929.19679999998</v>
      </c>
      <c r="T249" s="24">
        <v>567886.72329999995</v>
      </c>
      <c r="U249" s="24">
        <v>396685.57299999997</v>
      </c>
      <c r="V249" s="24">
        <v>634696.92610000004</v>
      </c>
    </row>
    <row r="250" spans="1:22" hidden="1" x14ac:dyDescent="0.3">
      <c r="A250" s="23">
        <v>2</v>
      </c>
      <c r="B250" s="23" t="s">
        <v>592</v>
      </c>
      <c r="C250" s="23" t="s">
        <v>538</v>
      </c>
      <c r="D250" t="s">
        <v>96</v>
      </c>
      <c r="E250" s="23" t="s">
        <v>540</v>
      </c>
      <c r="F250" s="23" t="s">
        <v>101</v>
      </c>
      <c r="G250" s="23">
        <v>1</v>
      </c>
      <c r="H250" s="23" t="s">
        <v>14</v>
      </c>
      <c r="I250" s="24">
        <v>122973.33319999999</v>
      </c>
      <c r="J250" s="24">
        <v>215203.33309999999</v>
      </c>
      <c r="K250" s="24">
        <v>159222.74129999999</v>
      </c>
      <c r="L250" s="24">
        <v>278639.79739999998</v>
      </c>
      <c r="M250" s="24">
        <v>190586.72210000001</v>
      </c>
      <c r="N250" s="24">
        <v>333526.76370000001</v>
      </c>
      <c r="O250" s="24">
        <v>227355.21419999999</v>
      </c>
      <c r="P250" s="24">
        <v>397871.62479999999</v>
      </c>
      <c r="Q250" s="24">
        <v>268011.03570000001</v>
      </c>
      <c r="R250" s="24">
        <v>469019.3125</v>
      </c>
      <c r="S250" s="24">
        <v>293863.76130000001</v>
      </c>
      <c r="T250" s="24">
        <v>514261.58230000001</v>
      </c>
      <c r="U250" s="24">
        <v>318192.06180000002</v>
      </c>
      <c r="V250" s="24">
        <v>556836.10829999996</v>
      </c>
    </row>
    <row r="251" spans="1:22" hidden="1" x14ac:dyDescent="0.3">
      <c r="A251" s="23">
        <v>2</v>
      </c>
      <c r="B251" s="23" t="s">
        <v>592</v>
      </c>
      <c r="C251" s="23" t="s">
        <v>538</v>
      </c>
      <c r="D251" t="s">
        <v>96</v>
      </c>
      <c r="E251" s="23" t="s">
        <v>540</v>
      </c>
      <c r="F251" s="23" t="s">
        <v>101</v>
      </c>
      <c r="G251" s="23">
        <v>2</v>
      </c>
      <c r="H251" s="23" t="s">
        <v>30</v>
      </c>
      <c r="I251" s="24">
        <v>105199.1226</v>
      </c>
      <c r="J251" s="24">
        <v>184098.46460000001</v>
      </c>
      <c r="K251" s="24">
        <v>137551.55600000001</v>
      </c>
      <c r="L251" s="24">
        <v>240715.22289999999</v>
      </c>
      <c r="M251" s="24">
        <v>166854.3959</v>
      </c>
      <c r="N251" s="24">
        <v>291995.19280000002</v>
      </c>
      <c r="O251" s="24">
        <v>203977.21669999999</v>
      </c>
      <c r="P251" s="24">
        <v>356960.12920000002</v>
      </c>
      <c r="Q251" s="24">
        <v>241893.73009999999</v>
      </c>
      <c r="R251" s="24">
        <v>423314.02779999998</v>
      </c>
      <c r="S251" s="24">
        <v>266468.43280000001</v>
      </c>
      <c r="T251" s="24">
        <v>466319.7574</v>
      </c>
      <c r="U251" s="24">
        <v>289311.69770000002</v>
      </c>
      <c r="V251" s="24">
        <v>506295.47110000002</v>
      </c>
    </row>
    <row r="252" spans="1:22" hidden="1" x14ac:dyDescent="0.3">
      <c r="A252" s="23">
        <v>2</v>
      </c>
      <c r="B252" s="23" t="s">
        <v>592</v>
      </c>
      <c r="C252" s="23" t="s">
        <v>538</v>
      </c>
      <c r="D252" t="s">
        <v>96</v>
      </c>
      <c r="E252" s="23" t="s">
        <v>540</v>
      </c>
      <c r="F252" s="23" t="s">
        <v>101</v>
      </c>
      <c r="G252" s="23">
        <v>3</v>
      </c>
      <c r="H252" s="23" t="s">
        <v>31</v>
      </c>
      <c r="I252" s="24">
        <v>93684.719599999997</v>
      </c>
      <c r="J252" s="24">
        <v>163948.25940000001</v>
      </c>
      <c r="K252" s="24">
        <v>127496.5681</v>
      </c>
      <c r="L252" s="24">
        <v>223118.99419999999</v>
      </c>
      <c r="M252" s="24">
        <v>161185.81359999999</v>
      </c>
      <c r="N252" s="24">
        <v>282075.17389999999</v>
      </c>
      <c r="O252" s="24">
        <v>212141.41020000001</v>
      </c>
      <c r="P252" s="24">
        <v>371247.46789999999</v>
      </c>
      <c r="Q252" s="24">
        <v>262577.06780000002</v>
      </c>
      <c r="R252" s="24">
        <v>459509.8688</v>
      </c>
      <c r="S252" s="24">
        <v>295623.12959999999</v>
      </c>
      <c r="T252" s="24">
        <v>517340.4768</v>
      </c>
      <c r="U252" s="24">
        <v>328207.0233</v>
      </c>
      <c r="V252" s="24">
        <v>574362.29090000002</v>
      </c>
    </row>
    <row r="253" spans="1:22" hidden="1" x14ac:dyDescent="0.3">
      <c r="A253" s="23">
        <v>2</v>
      </c>
      <c r="B253" s="23" t="s">
        <v>592</v>
      </c>
      <c r="C253" s="23" t="s">
        <v>538</v>
      </c>
      <c r="D253" t="s">
        <v>96</v>
      </c>
      <c r="E253" s="23" t="s">
        <v>540</v>
      </c>
      <c r="F253" s="23" t="s">
        <v>101</v>
      </c>
      <c r="G253" s="23">
        <v>4</v>
      </c>
      <c r="H253" s="23" t="s">
        <v>29</v>
      </c>
      <c r="I253" s="24">
        <v>104798.16499999999</v>
      </c>
      <c r="J253" s="24">
        <v>167677.06640000001</v>
      </c>
      <c r="K253" s="24">
        <v>146717.43090000001</v>
      </c>
      <c r="L253" s="24">
        <v>234747.89290000001</v>
      </c>
      <c r="M253" s="24">
        <v>188636.69690000001</v>
      </c>
      <c r="N253" s="24">
        <v>301818.7194</v>
      </c>
      <c r="O253" s="24">
        <v>251515.59580000001</v>
      </c>
      <c r="P253" s="24">
        <v>402424.95929999999</v>
      </c>
      <c r="Q253" s="24">
        <v>314394.49479999999</v>
      </c>
      <c r="R253" s="24">
        <v>503031.19900000002</v>
      </c>
      <c r="S253" s="24">
        <v>356313.76069999998</v>
      </c>
      <c r="T253" s="24">
        <v>570102.02549999999</v>
      </c>
      <c r="U253" s="24">
        <v>398233.02659999998</v>
      </c>
      <c r="V253" s="24">
        <v>637172.85210000002</v>
      </c>
    </row>
    <row r="254" spans="1:22" hidden="1" x14ac:dyDescent="0.3">
      <c r="A254" s="23">
        <v>2</v>
      </c>
      <c r="B254" s="23" t="s">
        <v>592</v>
      </c>
      <c r="C254" s="23" t="s">
        <v>538</v>
      </c>
      <c r="D254" t="s">
        <v>96</v>
      </c>
      <c r="E254" s="23" t="s">
        <v>540</v>
      </c>
      <c r="F254" s="23" t="s">
        <v>102</v>
      </c>
      <c r="G254" s="23">
        <v>1</v>
      </c>
      <c r="H254" s="23" t="s">
        <v>14</v>
      </c>
      <c r="I254" s="24">
        <v>124519.58130000001</v>
      </c>
      <c r="J254" s="24">
        <v>217909.2672</v>
      </c>
      <c r="K254" s="24">
        <v>161147.59169999999</v>
      </c>
      <c r="L254" s="24">
        <v>282008.2855</v>
      </c>
      <c r="M254" s="24">
        <v>192838.13570000001</v>
      </c>
      <c r="N254" s="24">
        <v>337466.73749999999</v>
      </c>
      <c r="O254" s="24">
        <v>229961.18419999999</v>
      </c>
      <c r="P254" s="24">
        <v>402432.0723</v>
      </c>
      <c r="Q254" s="24">
        <v>271007.84269999998</v>
      </c>
      <c r="R254" s="24">
        <v>474263.72460000002</v>
      </c>
      <c r="S254" s="24">
        <v>297109.61219999997</v>
      </c>
      <c r="T254" s="24">
        <v>519941.82120000001</v>
      </c>
      <c r="U254" s="24">
        <v>321642.21250000002</v>
      </c>
      <c r="V254" s="24">
        <v>562873.87190000003</v>
      </c>
    </row>
    <row r="255" spans="1:22" hidden="1" x14ac:dyDescent="0.3">
      <c r="A255" s="23">
        <v>2</v>
      </c>
      <c r="B255" s="23" t="s">
        <v>592</v>
      </c>
      <c r="C255" s="23" t="s">
        <v>538</v>
      </c>
      <c r="D255" t="s">
        <v>96</v>
      </c>
      <c r="E255" s="23" t="s">
        <v>540</v>
      </c>
      <c r="F255" s="23" t="s">
        <v>102</v>
      </c>
      <c r="G255" s="23">
        <v>2</v>
      </c>
      <c r="H255" s="23" t="s">
        <v>30</v>
      </c>
      <c r="I255" s="24">
        <v>106881.05160000001</v>
      </c>
      <c r="J255" s="24">
        <v>187041.84030000001</v>
      </c>
      <c r="K255" s="24">
        <v>139641.8351</v>
      </c>
      <c r="L255" s="24">
        <v>244373.2115</v>
      </c>
      <c r="M255" s="24">
        <v>169286.97210000001</v>
      </c>
      <c r="N255" s="24">
        <v>296252.20120000001</v>
      </c>
      <c r="O255" s="24">
        <v>206761.6446</v>
      </c>
      <c r="P255" s="24">
        <v>361832.87800000003</v>
      </c>
      <c r="Q255" s="24">
        <v>245089.9056</v>
      </c>
      <c r="R255" s="24">
        <v>428907.33470000001</v>
      </c>
      <c r="S255" s="24">
        <v>269923.4081</v>
      </c>
      <c r="T255" s="24">
        <v>472365.96419999999</v>
      </c>
      <c r="U255" s="24">
        <v>292982.30900000001</v>
      </c>
      <c r="V255" s="24">
        <v>512719.04080000002</v>
      </c>
    </row>
    <row r="256" spans="1:22" hidden="1" x14ac:dyDescent="0.3">
      <c r="A256" s="23">
        <v>2</v>
      </c>
      <c r="B256" s="23" t="s">
        <v>592</v>
      </c>
      <c r="C256" s="23" t="s">
        <v>538</v>
      </c>
      <c r="D256" t="s">
        <v>96</v>
      </c>
      <c r="E256" s="23" t="s">
        <v>540</v>
      </c>
      <c r="F256" s="23" t="s">
        <v>102</v>
      </c>
      <c r="G256" s="23">
        <v>3</v>
      </c>
      <c r="H256" s="23" t="s">
        <v>31</v>
      </c>
      <c r="I256" s="24">
        <v>95431.670899999997</v>
      </c>
      <c r="J256" s="24">
        <v>167005.4241</v>
      </c>
      <c r="K256" s="24">
        <v>129970.25440000001</v>
      </c>
      <c r="L256" s="24">
        <v>227447.94510000001</v>
      </c>
      <c r="M256" s="24">
        <v>164387.17069999999</v>
      </c>
      <c r="N256" s="24">
        <v>287677.54879999999</v>
      </c>
      <c r="O256" s="24">
        <v>216431.05439999999</v>
      </c>
      <c r="P256" s="24">
        <v>378754.34519999998</v>
      </c>
      <c r="Q256" s="24">
        <v>267958.9681</v>
      </c>
      <c r="R256" s="24">
        <v>468928.19410000002</v>
      </c>
      <c r="S256" s="24">
        <v>301737.61050000001</v>
      </c>
      <c r="T256" s="24">
        <v>528040.81839999999</v>
      </c>
      <c r="U256" s="24">
        <v>335057.61290000001</v>
      </c>
      <c r="V256" s="24">
        <v>586350.82259999996</v>
      </c>
    </row>
    <row r="257" spans="1:22" hidden="1" x14ac:dyDescent="0.3">
      <c r="A257" s="23">
        <v>2</v>
      </c>
      <c r="B257" s="23" t="s">
        <v>592</v>
      </c>
      <c r="C257" s="23" t="s">
        <v>538</v>
      </c>
      <c r="D257" t="s">
        <v>96</v>
      </c>
      <c r="E257" s="23" t="s">
        <v>540</v>
      </c>
      <c r="F257" s="23" t="s">
        <v>102</v>
      </c>
      <c r="G257" s="23">
        <v>4</v>
      </c>
      <c r="H257" s="23" t="s">
        <v>29</v>
      </c>
      <c r="I257" s="24">
        <v>106135.06879999999</v>
      </c>
      <c r="J257" s="24">
        <v>169816.1127</v>
      </c>
      <c r="K257" s="24">
        <v>148589.09640000001</v>
      </c>
      <c r="L257" s="24">
        <v>237742.55780000001</v>
      </c>
      <c r="M257" s="24">
        <v>191043.12390000001</v>
      </c>
      <c r="N257" s="24">
        <v>305669.00280000002</v>
      </c>
      <c r="O257" s="24">
        <v>254724.16519999999</v>
      </c>
      <c r="P257" s="24">
        <v>407558.6704</v>
      </c>
      <c r="Q257" s="24">
        <v>318405.20640000002</v>
      </c>
      <c r="R257" s="24">
        <v>509448.33789999998</v>
      </c>
      <c r="S257" s="24">
        <v>360859.234</v>
      </c>
      <c r="T257" s="24">
        <v>577374.78300000005</v>
      </c>
      <c r="U257" s="24">
        <v>403313.26160000003</v>
      </c>
      <c r="V257" s="24">
        <v>645301.22809999995</v>
      </c>
    </row>
    <row r="258" spans="1:22" hidden="1" x14ac:dyDescent="0.3">
      <c r="A258" s="23">
        <v>2</v>
      </c>
      <c r="B258" s="23" t="s">
        <v>592</v>
      </c>
      <c r="C258" s="23" t="s">
        <v>538</v>
      </c>
      <c r="D258" t="s">
        <v>96</v>
      </c>
      <c r="E258" s="23" t="s">
        <v>540</v>
      </c>
      <c r="F258" s="23" t="s">
        <v>103</v>
      </c>
      <c r="G258" s="23">
        <v>1</v>
      </c>
      <c r="H258" s="23" t="s">
        <v>14</v>
      </c>
      <c r="I258" s="24">
        <v>125940.4817</v>
      </c>
      <c r="J258" s="24">
        <v>220395.84289999999</v>
      </c>
      <c r="K258" s="24">
        <v>163059.84039999999</v>
      </c>
      <c r="L258" s="24">
        <v>285354.72070000001</v>
      </c>
      <c r="M258" s="24">
        <v>195176.46470000001</v>
      </c>
      <c r="N258" s="24">
        <v>341558.81319999998</v>
      </c>
      <c r="O258" s="24">
        <v>232825.5747</v>
      </c>
      <c r="P258" s="24">
        <v>407444.75579999998</v>
      </c>
      <c r="Q258" s="24">
        <v>274455.04399999999</v>
      </c>
      <c r="R258" s="24">
        <v>480296.32709999999</v>
      </c>
      <c r="S258" s="24">
        <v>300926.93589999998</v>
      </c>
      <c r="T258" s="24">
        <v>526622.13789999997</v>
      </c>
      <c r="U258" s="24">
        <v>325836.06719999999</v>
      </c>
      <c r="V258" s="24">
        <v>570213.1176</v>
      </c>
    </row>
    <row r="259" spans="1:22" hidden="1" x14ac:dyDescent="0.3">
      <c r="A259" s="23">
        <v>2</v>
      </c>
      <c r="B259" s="23" t="s">
        <v>592</v>
      </c>
      <c r="C259" s="23" t="s">
        <v>538</v>
      </c>
      <c r="D259" t="s">
        <v>96</v>
      </c>
      <c r="E259" s="23" t="s">
        <v>540</v>
      </c>
      <c r="F259" s="23" t="s">
        <v>103</v>
      </c>
      <c r="G259" s="23">
        <v>2</v>
      </c>
      <c r="H259" s="23" t="s">
        <v>30</v>
      </c>
      <c r="I259" s="24">
        <v>107759.22689999999</v>
      </c>
      <c r="J259" s="24">
        <v>188578.647</v>
      </c>
      <c r="K259" s="24">
        <v>140892.36679999999</v>
      </c>
      <c r="L259" s="24">
        <v>246561.64189999999</v>
      </c>
      <c r="M259" s="24">
        <v>170900.64840000001</v>
      </c>
      <c r="N259" s="24">
        <v>299076.1347</v>
      </c>
      <c r="O259" s="24">
        <v>208912.20170000001</v>
      </c>
      <c r="P259" s="24">
        <v>365596.3529</v>
      </c>
      <c r="Q259" s="24">
        <v>247739.63029999999</v>
      </c>
      <c r="R259" s="24">
        <v>433544.35310000001</v>
      </c>
      <c r="S259" s="24">
        <v>272904.2316</v>
      </c>
      <c r="T259" s="24">
        <v>477582.40529999998</v>
      </c>
      <c r="U259" s="24">
        <v>296294.3186</v>
      </c>
      <c r="V259" s="24">
        <v>518515.0577</v>
      </c>
    </row>
    <row r="260" spans="1:22" hidden="1" x14ac:dyDescent="0.3">
      <c r="A260" s="23">
        <v>2</v>
      </c>
      <c r="B260" s="23" t="s">
        <v>592</v>
      </c>
      <c r="C260" s="23" t="s">
        <v>538</v>
      </c>
      <c r="D260" t="s">
        <v>96</v>
      </c>
      <c r="E260" s="23" t="s">
        <v>540</v>
      </c>
      <c r="F260" s="23" t="s">
        <v>103</v>
      </c>
      <c r="G260" s="23">
        <v>3</v>
      </c>
      <c r="H260" s="23" t="s">
        <v>31</v>
      </c>
      <c r="I260" s="24">
        <v>95979.744900000005</v>
      </c>
      <c r="J260" s="24">
        <v>167964.55360000001</v>
      </c>
      <c r="K260" s="24">
        <v>130625.73970000001</v>
      </c>
      <c r="L260" s="24">
        <v>228595.04449999999</v>
      </c>
      <c r="M260" s="24">
        <v>165146.32389999999</v>
      </c>
      <c r="N260" s="24">
        <v>289006.06689999998</v>
      </c>
      <c r="O260" s="24">
        <v>217358.5864</v>
      </c>
      <c r="P260" s="24">
        <v>380377.52620000002</v>
      </c>
      <c r="Q260" s="24">
        <v>269039.00290000002</v>
      </c>
      <c r="R260" s="24">
        <v>470818.25520000001</v>
      </c>
      <c r="S260" s="24">
        <v>302901.67389999999</v>
      </c>
      <c r="T260" s="24">
        <v>530077.92929999996</v>
      </c>
      <c r="U260" s="24">
        <v>336291.59289999999</v>
      </c>
      <c r="V260" s="24">
        <v>588510.28749999998</v>
      </c>
    </row>
    <row r="261" spans="1:22" hidden="1" x14ac:dyDescent="0.3">
      <c r="A261" s="23">
        <v>2</v>
      </c>
      <c r="B261" s="23" t="s">
        <v>592</v>
      </c>
      <c r="C261" s="23" t="s">
        <v>538</v>
      </c>
      <c r="D261" t="s">
        <v>96</v>
      </c>
      <c r="E261" s="23" t="s">
        <v>540</v>
      </c>
      <c r="F261" s="23" t="s">
        <v>103</v>
      </c>
      <c r="G261" s="23">
        <v>4</v>
      </c>
      <c r="H261" s="23" t="s">
        <v>29</v>
      </c>
      <c r="I261" s="24">
        <v>107327.9414</v>
      </c>
      <c r="J261" s="24">
        <v>171724.709</v>
      </c>
      <c r="K261" s="24">
        <v>150259.11799999999</v>
      </c>
      <c r="L261" s="24">
        <v>240414.59239999999</v>
      </c>
      <c r="M261" s="24">
        <v>193190.29459999999</v>
      </c>
      <c r="N261" s="24">
        <v>309104.47600000002</v>
      </c>
      <c r="O261" s="24">
        <v>257587.0595</v>
      </c>
      <c r="P261" s="24">
        <v>412139.3014</v>
      </c>
      <c r="Q261" s="24">
        <v>321983.82439999998</v>
      </c>
      <c r="R261" s="24">
        <v>515174.12660000002</v>
      </c>
      <c r="S261" s="24">
        <v>364915.00099999999</v>
      </c>
      <c r="T261" s="24">
        <v>583864.01020000002</v>
      </c>
      <c r="U261" s="24">
        <v>407846.17749999999</v>
      </c>
      <c r="V261" s="24">
        <v>652553.89379999996</v>
      </c>
    </row>
    <row r="262" spans="1:22" hidden="1" x14ac:dyDescent="0.3">
      <c r="A262" s="23">
        <v>2</v>
      </c>
      <c r="B262" s="23" t="s">
        <v>592</v>
      </c>
      <c r="C262" s="23" t="s">
        <v>538</v>
      </c>
      <c r="D262" t="s">
        <v>96</v>
      </c>
      <c r="E262" s="23" t="s">
        <v>540</v>
      </c>
      <c r="F262" s="23" t="s">
        <v>105</v>
      </c>
      <c r="G262" s="23">
        <v>1</v>
      </c>
      <c r="H262" s="23" t="s">
        <v>14</v>
      </c>
      <c r="I262" s="24">
        <v>122998.4087</v>
      </c>
      <c r="J262" s="24">
        <v>215247.21530000001</v>
      </c>
      <c r="K262" s="24">
        <v>159225.26930000001</v>
      </c>
      <c r="L262" s="24">
        <v>278644.22129999998</v>
      </c>
      <c r="M262" s="24">
        <v>190569.3481</v>
      </c>
      <c r="N262" s="24">
        <v>333496.3591</v>
      </c>
      <c r="O262" s="24">
        <v>227303.54070000001</v>
      </c>
      <c r="P262" s="24">
        <v>397781.19630000001</v>
      </c>
      <c r="Q262" s="24">
        <v>267920.9694</v>
      </c>
      <c r="R262" s="24">
        <v>468861.69630000001</v>
      </c>
      <c r="S262" s="24">
        <v>293749.4804</v>
      </c>
      <c r="T262" s="24">
        <v>514061.5906</v>
      </c>
      <c r="U262" s="24">
        <v>318043.3358</v>
      </c>
      <c r="V262" s="24">
        <v>556575.83759999997</v>
      </c>
    </row>
    <row r="263" spans="1:22" hidden="1" x14ac:dyDescent="0.3">
      <c r="A263" s="23">
        <v>2</v>
      </c>
      <c r="B263" s="23" t="s">
        <v>592</v>
      </c>
      <c r="C263" s="23" t="s">
        <v>538</v>
      </c>
      <c r="D263" t="s">
        <v>96</v>
      </c>
      <c r="E263" s="23" t="s">
        <v>540</v>
      </c>
      <c r="F263" s="23" t="s">
        <v>105</v>
      </c>
      <c r="G263" s="23">
        <v>2</v>
      </c>
      <c r="H263" s="23" t="s">
        <v>30</v>
      </c>
      <c r="I263" s="24">
        <v>105359.879</v>
      </c>
      <c r="J263" s="24">
        <v>184379.78829999999</v>
      </c>
      <c r="K263" s="24">
        <v>137719.51269999999</v>
      </c>
      <c r="L263" s="24">
        <v>241009.14720000001</v>
      </c>
      <c r="M263" s="24">
        <v>167018.1845</v>
      </c>
      <c r="N263" s="24">
        <v>292281.82290000003</v>
      </c>
      <c r="O263" s="24">
        <v>204104.00109999999</v>
      </c>
      <c r="P263" s="24">
        <v>357182.00199999998</v>
      </c>
      <c r="Q263" s="24">
        <v>242003.03229999999</v>
      </c>
      <c r="R263" s="24">
        <v>423505.3064</v>
      </c>
      <c r="S263" s="24">
        <v>266563.27630000003</v>
      </c>
      <c r="T263" s="24">
        <v>466485.73359999998</v>
      </c>
      <c r="U263" s="24">
        <v>289383.43229999999</v>
      </c>
      <c r="V263" s="24">
        <v>506421.00640000001</v>
      </c>
    </row>
    <row r="264" spans="1:22" hidden="1" x14ac:dyDescent="0.3">
      <c r="A264" s="23">
        <v>2</v>
      </c>
      <c r="B264" s="23" t="s">
        <v>592</v>
      </c>
      <c r="C264" s="23" t="s">
        <v>538</v>
      </c>
      <c r="D264" t="s">
        <v>96</v>
      </c>
      <c r="E264" s="23" t="s">
        <v>540</v>
      </c>
      <c r="F264" s="23" t="s">
        <v>105</v>
      </c>
      <c r="G264" s="23">
        <v>3</v>
      </c>
      <c r="H264" s="23" t="s">
        <v>31</v>
      </c>
      <c r="I264" s="24">
        <v>93924.500499999995</v>
      </c>
      <c r="J264" s="24">
        <v>164367.87590000001</v>
      </c>
      <c r="K264" s="24">
        <v>127860.21580000001</v>
      </c>
      <c r="L264" s="24">
        <v>223755.37760000001</v>
      </c>
      <c r="M264" s="24">
        <v>161674.264</v>
      </c>
      <c r="N264" s="24">
        <v>282929.962</v>
      </c>
      <c r="O264" s="24">
        <v>212813.84539999999</v>
      </c>
      <c r="P264" s="24">
        <v>372424.22940000001</v>
      </c>
      <c r="Q264" s="24">
        <v>263437.45689999999</v>
      </c>
      <c r="R264" s="24">
        <v>461015.54940000002</v>
      </c>
      <c r="S264" s="24">
        <v>296613.23109999998</v>
      </c>
      <c r="T264" s="24">
        <v>519073.1544</v>
      </c>
      <c r="U264" s="24">
        <v>329330.36540000001</v>
      </c>
      <c r="V264" s="24">
        <v>576328.13939999999</v>
      </c>
    </row>
    <row r="265" spans="1:22" hidden="1" x14ac:dyDescent="0.3">
      <c r="A265" s="23">
        <v>2</v>
      </c>
      <c r="B265" s="23" t="s">
        <v>592</v>
      </c>
      <c r="C265" s="23" t="s">
        <v>538</v>
      </c>
      <c r="D265" t="s">
        <v>96</v>
      </c>
      <c r="E265" s="23" t="s">
        <v>540</v>
      </c>
      <c r="F265" s="23" t="s">
        <v>105</v>
      </c>
      <c r="G265" s="23">
        <v>4</v>
      </c>
      <c r="H265" s="23" t="s">
        <v>29</v>
      </c>
      <c r="I265" s="24">
        <v>104826.97629999999</v>
      </c>
      <c r="J265" s="24">
        <v>167723.16459999999</v>
      </c>
      <c r="K265" s="24">
        <v>146757.76680000001</v>
      </c>
      <c r="L265" s="24">
        <v>234812.43040000001</v>
      </c>
      <c r="M265" s="24">
        <v>188688.55729999999</v>
      </c>
      <c r="N265" s="24">
        <v>301901.69620000001</v>
      </c>
      <c r="O265" s="24">
        <v>251584.74309999999</v>
      </c>
      <c r="P265" s="24">
        <v>402535.59499999997</v>
      </c>
      <c r="Q265" s="24">
        <v>314480.9289</v>
      </c>
      <c r="R265" s="24">
        <v>503169.49369999999</v>
      </c>
      <c r="S265" s="24">
        <v>356411.7194</v>
      </c>
      <c r="T265" s="24">
        <v>570258.75950000004</v>
      </c>
      <c r="U265" s="24">
        <v>398342.5099</v>
      </c>
      <c r="V265" s="24">
        <v>637348.02540000004</v>
      </c>
    </row>
    <row r="266" spans="1:22" hidden="1" x14ac:dyDescent="0.3">
      <c r="A266" s="23">
        <v>2</v>
      </c>
      <c r="B266" s="23" t="s">
        <v>592</v>
      </c>
      <c r="C266" s="23" t="s">
        <v>538</v>
      </c>
      <c r="D266" t="s">
        <v>96</v>
      </c>
      <c r="E266" s="23" t="s">
        <v>540</v>
      </c>
      <c r="F266" s="23" t="s">
        <v>106</v>
      </c>
      <c r="G266" s="23">
        <v>1</v>
      </c>
      <c r="H266" s="23" t="s">
        <v>14</v>
      </c>
      <c r="I266" s="24">
        <v>121502.29949999999</v>
      </c>
      <c r="J266" s="24">
        <v>212629.02429999999</v>
      </c>
      <c r="K266" s="24">
        <v>157305.4595</v>
      </c>
      <c r="L266" s="24">
        <v>275284.55430000002</v>
      </c>
      <c r="M266" s="24">
        <v>188283.1684</v>
      </c>
      <c r="N266" s="24">
        <v>329495.54479999997</v>
      </c>
      <c r="O266" s="24">
        <v>224594.20269999999</v>
      </c>
      <c r="P266" s="24">
        <v>393039.85479999997</v>
      </c>
      <c r="Q266" s="24">
        <v>264744.00510000001</v>
      </c>
      <c r="R266" s="24">
        <v>463302.00880000001</v>
      </c>
      <c r="S266" s="24">
        <v>290275.04090000002</v>
      </c>
      <c r="T266" s="24">
        <v>507981.32150000002</v>
      </c>
      <c r="U266" s="24">
        <v>314295.70419999998</v>
      </c>
      <c r="V266" s="24">
        <v>550017.48230000003</v>
      </c>
    </row>
    <row r="267" spans="1:22" hidden="1" x14ac:dyDescent="0.3">
      <c r="A267" s="23">
        <v>2</v>
      </c>
      <c r="B267" s="23" t="s">
        <v>592</v>
      </c>
      <c r="C267" s="23" t="s">
        <v>538</v>
      </c>
      <c r="D267" t="s">
        <v>96</v>
      </c>
      <c r="E267" s="23" t="s">
        <v>540</v>
      </c>
      <c r="F267" s="23" t="s">
        <v>106</v>
      </c>
      <c r="G267" s="23">
        <v>2</v>
      </c>
      <c r="H267" s="23" t="s">
        <v>30</v>
      </c>
      <c r="I267" s="24">
        <v>103999.45080000001</v>
      </c>
      <c r="J267" s="24">
        <v>181999.03890000001</v>
      </c>
      <c r="K267" s="24">
        <v>135965.1317</v>
      </c>
      <c r="L267" s="24">
        <v>237938.98050000001</v>
      </c>
      <c r="M267" s="24">
        <v>164913.16750000001</v>
      </c>
      <c r="N267" s="24">
        <v>288598.04310000001</v>
      </c>
      <c r="O267" s="24">
        <v>201573.12100000001</v>
      </c>
      <c r="P267" s="24">
        <v>352752.96169999999</v>
      </c>
      <c r="Q267" s="24">
        <v>239025.43659999999</v>
      </c>
      <c r="R267" s="24">
        <v>418294.51400000002</v>
      </c>
      <c r="S267" s="24">
        <v>263297.96130000002</v>
      </c>
      <c r="T267" s="24">
        <v>460771.43229999999</v>
      </c>
      <c r="U267" s="24">
        <v>285856.26130000001</v>
      </c>
      <c r="V267" s="24">
        <v>500248.4572</v>
      </c>
    </row>
    <row r="268" spans="1:22" hidden="1" x14ac:dyDescent="0.3">
      <c r="A268" s="23">
        <v>2</v>
      </c>
      <c r="B268" s="23" t="s">
        <v>592</v>
      </c>
      <c r="C268" s="23" t="s">
        <v>538</v>
      </c>
      <c r="D268" t="s">
        <v>96</v>
      </c>
      <c r="E268" s="23" t="s">
        <v>540</v>
      </c>
      <c r="F268" s="23" t="s">
        <v>106</v>
      </c>
      <c r="G268" s="23">
        <v>3</v>
      </c>
      <c r="H268" s="23" t="s">
        <v>31</v>
      </c>
      <c r="I268" s="24">
        <v>92657.099000000002</v>
      </c>
      <c r="J268" s="24">
        <v>162149.92329999999</v>
      </c>
      <c r="K268" s="24">
        <v>126113.80809999999</v>
      </c>
      <c r="L268" s="24">
        <v>220699.1642</v>
      </c>
      <c r="M268" s="24">
        <v>159449.7861</v>
      </c>
      <c r="N268" s="24">
        <v>279037.12579999998</v>
      </c>
      <c r="O268" s="24">
        <v>209869.0429</v>
      </c>
      <c r="P268" s="24">
        <v>367270.82500000001</v>
      </c>
      <c r="Q268" s="24">
        <v>259776.29870000001</v>
      </c>
      <c r="R268" s="24">
        <v>454608.52260000003</v>
      </c>
      <c r="S268" s="24">
        <v>292478.91249999998</v>
      </c>
      <c r="T268" s="24">
        <v>511838.0968</v>
      </c>
      <c r="U268" s="24">
        <v>324726.4143</v>
      </c>
      <c r="V268" s="24">
        <v>568271.22510000004</v>
      </c>
    </row>
    <row r="269" spans="1:22" hidden="1" x14ac:dyDescent="0.3">
      <c r="A269" s="23">
        <v>2</v>
      </c>
      <c r="B269" s="23" t="s">
        <v>592</v>
      </c>
      <c r="C269" s="23" t="s">
        <v>538</v>
      </c>
      <c r="D269" t="s">
        <v>96</v>
      </c>
      <c r="E269" s="23" t="s">
        <v>540</v>
      </c>
      <c r="F269" s="23" t="s">
        <v>106</v>
      </c>
      <c r="G269" s="23">
        <v>4</v>
      </c>
      <c r="H269" s="23" t="s">
        <v>29</v>
      </c>
      <c r="I269" s="24">
        <v>103547.6848</v>
      </c>
      <c r="J269" s="24">
        <v>165676.29810000001</v>
      </c>
      <c r="K269" s="24">
        <v>144966.75870000001</v>
      </c>
      <c r="L269" s="24">
        <v>231946.8173</v>
      </c>
      <c r="M269" s="24">
        <v>186385.83249999999</v>
      </c>
      <c r="N269" s="24">
        <v>298217.33659999998</v>
      </c>
      <c r="O269" s="24">
        <v>248514.44339999999</v>
      </c>
      <c r="P269" s="24">
        <v>397623.11540000001</v>
      </c>
      <c r="Q269" s="24">
        <v>310643.05420000001</v>
      </c>
      <c r="R269" s="24">
        <v>497028.89419999998</v>
      </c>
      <c r="S269" s="24">
        <v>352062.12809999997</v>
      </c>
      <c r="T269" s="24">
        <v>563299.41339999996</v>
      </c>
      <c r="U269" s="24">
        <v>393481.20209999999</v>
      </c>
      <c r="V269" s="24">
        <v>629569.93259999994</v>
      </c>
    </row>
    <row r="270" spans="1:22" hidden="1" x14ac:dyDescent="0.3">
      <c r="A270" s="23">
        <v>2</v>
      </c>
      <c r="B270" s="23" t="s">
        <v>592</v>
      </c>
      <c r="C270" s="23" t="s">
        <v>538</v>
      </c>
      <c r="D270" t="s">
        <v>96</v>
      </c>
      <c r="E270" s="23" t="s">
        <v>540</v>
      </c>
      <c r="F270" s="23" t="s">
        <v>118</v>
      </c>
      <c r="G270" s="23">
        <v>1</v>
      </c>
      <c r="H270" s="23" t="s">
        <v>14</v>
      </c>
      <c r="I270" s="24">
        <v>117114.26820000001</v>
      </c>
      <c r="J270" s="24">
        <v>204949.9693</v>
      </c>
      <c r="K270" s="24">
        <v>151556.1347</v>
      </c>
      <c r="L270" s="24">
        <v>265223.23570000002</v>
      </c>
      <c r="M270" s="24">
        <v>181355.1243</v>
      </c>
      <c r="N270" s="24">
        <v>317371.46769999998</v>
      </c>
      <c r="O270" s="24">
        <v>216259.48449999999</v>
      </c>
      <c r="P270" s="24">
        <v>378454.098</v>
      </c>
      <c r="Q270" s="24">
        <v>254852.83429999999</v>
      </c>
      <c r="R270" s="24">
        <v>445992.46010000003</v>
      </c>
      <c r="S270" s="24">
        <v>279394.58529999998</v>
      </c>
      <c r="T270" s="24">
        <v>488940.52429999999</v>
      </c>
      <c r="U270" s="24">
        <v>302457.89069999999</v>
      </c>
      <c r="V270" s="24">
        <v>529301.30870000005</v>
      </c>
    </row>
    <row r="271" spans="1:22" hidden="1" x14ac:dyDescent="0.3">
      <c r="A271" s="23">
        <v>2</v>
      </c>
      <c r="B271" s="23" t="s">
        <v>592</v>
      </c>
      <c r="C271" s="23" t="s">
        <v>538</v>
      </c>
      <c r="D271" t="s">
        <v>96</v>
      </c>
      <c r="E271" s="23" t="s">
        <v>540</v>
      </c>
      <c r="F271" s="23" t="s">
        <v>118</v>
      </c>
      <c r="G271" s="23">
        <v>2</v>
      </c>
      <c r="H271" s="23" t="s">
        <v>30</v>
      </c>
      <c r="I271" s="24">
        <v>100561.18550000001</v>
      </c>
      <c r="J271" s="24">
        <v>175982.07459999999</v>
      </c>
      <c r="K271" s="24">
        <v>131373.80799999999</v>
      </c>
      <c r="L271" s="24">
        <v>229904.16409999999</v>
      </c>
      <c r="M271" s="24">
        <v>159253.26180000001</v>
      </c>
      <c r="N271" s="24">
        <v>278693.20819999999</v>
      </c>
      <c r="O271" s="24">
        <v>194487.60759999999</v>
      </c>
      <c r="P271" s="24">
        <v>340353.31339999998</v>
      </c>
      <c r="Q271" s="24">
        <v>230529.84580000001</v>
      </c>
      <c r="R271" s="24">
        <v>403427.23019999999</v>
      </c>
      <c r="S271" s="24">
        <v>253881.3769</v>
      </c>
      <c r="T271" s="24">
        <v>444292.40950000001</v>
      </c>
      <c r="U271" s="24">
        <v>275561.67190000002</v>
      </c>
      <c r="V271" s="24">
        <v>482232.92599999998</v>
      </c>
    </row>
    <row r="272" spans="1:22" hidden="1" x14ac:dyDescent="0.3">
      <c r="A272" s="23">
        <v>2</v>
      </c>
      <c r="B272" s="23" t="s">
        <v>592</v>
      </c>
      <c r="C272" s="23" t="s">
        <v>538</v>
      </c>
      <c r="D272" t="s">
        <v>96</v>
      </c>
      <c r="E272" s="23" t="s">
        <v>540</v>
      </c>
      <c r="F272" s="23" t="s">
        <v>118</v>
      </c>
      <c r="G272" s="23">
        <v>3</v>
      </c>
      <c r="H272" s="23" t="s">
        <v>31</v>
      </c>
      <c r="I272" s="24">
        <v>89814.012000000002</v>
      </c>
      <c r="J272" s="24">
        <v>157174.5209</v>
      </c>
      <c r="K272" s="24">
        <v>122329.1676</v>
      </c>
      <c r="L272" s="24">
        <v>214076.04319999999</v>
      </c>
      <c r="M272" s="24">
        <v>154730.1434</v>
      </c>
      <c r="N272" s="24">
        <v>270777.75089999998</v>
      </c>
      <c r="O272" s="24">
        <v>203724.36170000001</v>
      </c>
      <c r="P272" s="24">
        <v>356517.63309999998</v>
      </c>
      <c r="Q272" s="24">
        <v>252234.3621</v>
      </c>
      <c r="R272" s="24">
        <v>441410.1336</v>
      </c>
      <c r="S272" s="24">
        <v>284036.34220000001</v>
      </c>
      <c r="T272" s="24">
        <v>497063.59899999999</v>
      </c>
      <c r="U272" s="24">
        <v>315407.90639999998</v>
      </c>
      <c r="V272" s="24">
        <v>551963.83629999997</v>
      </c>
    </row>
    <row r="273" spans="1:22" hidden="1" x14ac:dyDescent="0.3">
      <c r="A273" s="23">
        <v>2</v>
      </c>
      <c r="B273" s="23" t="s">
        <v>592</v>
      </c>
      <c r="C273" s="23" t="s">
        <v>538</v>
      </c>
      <c r="D273" t="s">
        <v>96</v>
      </c>
      <c r="E273" s="23" t="s">
        <v>540</v>
      </c>
      <c r="F273" s="23" t="s">
        <v>118</v>
      </c>
      <c r="G273" s="23">
        <v>4</v>
      </c>
      <c r="H273" s="23" t="s">
        <v>29</v>
      </c>
      <c r="I273" s="24">
        <v>99825.050499999998</v>
      </c>
      <c r="J273" s="24">
        <v>159720.08319999999</v>
      </c>
      <c r="K273" s="24">
        <v>139755.07070000001</v>
      </c>
      <c r="L273" s="24">
        <v>223608.1164</v>
      </c>
      <c r="M273" s="24">
        <v>179685.09090000001</v>
      </c>
      <c r="N273" s="24">
        <v>287496.14970000001</v>
      </c>
      <c r="O273" s="24">
        <v>239580.12109999999</v>
      </c>
      <c r="P273" s="24">
        <v>383328.19959999999</v>
      </c>
      <c r="Q273" s="24">
        <v>299475.15139999997</v>
      </c>
      <c r="R273" s="24">
        <v>479160.24939999997</v>
      </c>
      <c r="S273" s="24">
        <v>339405.1716</v>
      </c>
      <c r="T273" s="24">
        <v>543048.28260000004</v>
      </c>
      <c r="U273" s="24">
        <v>379335.19179999997</v>
      </c>
      <c r="V273" s="24">
        <v>606936.31590000005</v>
      </c>
    </row>
    <row r="274" spans="1:22" hidden="1" x14ac:dyDescent="0.3">
      <c r="A274" s="23">
        <v>2</v>
      </c>
      <c r="B274" s="23" t="s">
        <v>592</v>
      </c>
      <c r="C274" s="23" t="s">
        <v>538</v>
      </c>
      <c r="D274" t="s">
        <v>108</v>
      </c>
      <c r="E274" s="23" t="s">
        <v>541</v>
      </c>
      <c r="F274" s="23" t="s">
        <v>194</v>
      </c>
      <c r="G274" s="23">
        <v>1</v>
      </c>
      <c r="H274" s="23" t="s">
        <v>14</v>
      </c>
      <c r="I274" s="24">
        <v>107148.59239999999</v>
      </c>
      <c r="J274" s="24">
        <v>187510.03659999999</v>
      </c>
      <c r="K274" s="24">
        <v>138758.27900000001</v>
      </c>
      <c r="L274" s="24">
        <v>242826.9883</v>
      </c>
      <c r="M274" s="24">
        <v>166108.17430000001</v>
      </c>
      <c r="N274" s="24">
        <v>290689.30499999999</v>
      </c>
      <c r="O274" s="24">
        <v>198180.05189999999</v>
      </c>
      <c r="P274" s="24">
        <v>346815.09090000001</v>
      </c>
      <c r="Q274" s="24">
        <v>233643.10260000001</v>
      </c>
      <c r="R274" s="24">
        <v>408875.42959999997</v>
      </c>
      <c r="S274" s="24">
        <v>256193.61840000001</v>
      </c>
      <c r="T274" s="24">
        <v>448338.8322</v>
      </c>
      <c r="U274" s="24">
        <v>277424.16519999999</v>
      </c>
      <c r="V274" s="24">
        <v>485492.2892</v>
      </c>
    </row>
    <row r="275" spans="1:22" hidden="1" x14ac:dyDescent="0.3">
      <c r="A275" s="23">
        <v>2</v>
      </c>
      <c r="B275" s="23" t="s">
        <v>592</v>
      </c>
      <c r="C275" s="23" t="s">
        <v>538</v>
      </c>
      <c r="D275" t="s">
        <v>108</v>
      </c>
      <c r="E275" s="23" t="s">
        <v>541</v>
      </c>
      <c r="F275" s="23" t="s">
        <v>194</v>
      </c>
      <c r="G275" s="23">
        <v>2</v>
      </c>
      <c r="H275" s="23" t="s">
        <v>30</v>
      </c>
      <c r="I275" s="24">
        <v>91545.277400000006</v>
      </c>
      <c r="J275" s="24">
        <v>160204.23550000001</v>
      </c>
      <c r="K275" s="24">
        <v>119733.9555</v>
      </c>
      <c r="L275" s="24">
        <v>209534.42230000001</v>
      </c>
      <c r="M275" s="24">
        <v>145274.4523</v>
      </c>
      <c r="N275" s="24">
        <v>254230.29139999999</v>
      </c>
      <c r="O275" s="24">
        <v>177657.38200000001</v>
      </c>
      <c r="P275" s="24">
        <v>310900.41850000003</v>
      </c>
      <c r="Q275" s="24">
        <v>210715.69639999999</v>
      </c>
      <c r="R275" s="24">
        <v>368752.46870000003</v>
      </c>
      <c r="S275" s="24">
        <v>232144.2837</v>
      </c>
      <c r="T275" s="24">
        <v>406252.49650000001</v>
      </c>
      <c r="U275" s="24">
        <v>252071.17319999999</v>
      </c>
      <c r="V275" s="24">
        <v>441124.55320000002</v>
      </c>
    </row>
    <row r="276" spans="1:22" hidden="1" x14ac:dyDescent="0.3">
      <c r="A276" s="23">
        <v>2</v>
      </c>
      <c r="B276" s="23" t="s">
        <v>592</v>
      </c>
      <c r="C276" s="23" t="s">
        <v>538</v>
      </c>
      <c r="D276" t="s">
        <v>108</v>
      </c>
      <c r="E276" s="23" t="s">
        <v>541</v>
      </c>
      <c r="F276" s="23" t="s">
        <v>194</v>
      </c>
      <c r="G276" s="23">
        <v>3</v>
      </c>
      <c r="H276" s="23" t="s">
        <v>31</v>
      </c>
      <c r="I276" s="24">
        <v>81444.624200000006</v>
      </c>
      <c r="J276" s="24">
        <v>142528.0925</v>
      </c>
      <c r="K276" s="24">
        <v>110807.7065</v>
      </c>
      <c r="L276" s="24">
        <v>193913.48629999999</v>
      </c>
      <c r="M276" s="24">
        <v>140063.16020000001</v>
      </c>
      <c r="N276" s="24">
        <v>245110.53030000001</v>
      </c>
      <c r="O276" s="24">
        <v>184316.56020000001</v>
      </c>
      <c r="P276" s="24">
        <v>322553.9804</v>
      </c>
      <c r="Q276" s="24">
        <v>228113.52530000001</v>
      </c>
      <c r="R276" s="24">
        <v>399198.66930000001</v>
      </c>
      <c r="S276" s="24">
        <v>256804.35200000001</v>
      </c>
      <c r="T276" s="24">
        <v>449407.61599999998</v>
      </c>
      <c r="U276" s="24">
        <v>285089.45870000002</v>
      </c>
      <c r="V276" s="24">
        <v>498906.5527</v>
      </c>
    </row>
    <row r="277" spans="1:22" hidden="1" x14ac:dyDescent="0.3">
      <c r="A277" s="23">
        <v>2</v>
      </c>
      <c r="B277" s="23" t="s">
        <v>592</v>
      </c>
      <c r="C277" s="23" t="s">
        <v>538</v>
      </c>
      <c r="D277" t="s">
        <v>108</v>
      </c>
      <c r="E277" s="23" t="s">
        <v>541</v>
      </c>
      <c r="F277" s="23" t="s">
        <v>194</v>
      </c>
      <c r="G277" s="23">
        <v>4</v>
      </c>
      <c r="H277" s="23" t="s">
        <v>29</v>
      </c>
      <c r="I277" s="24">
        <v>91306.066900000005</v>
      </c>
      <c r="J277" s="24">
        <v>146089.70920000001</v>
      </c>
      <c r="K277" s="24">
        <v>127828.4935</v>
      </c>
      <c r="L277" s="24">
        <v>204525.59280000001</v>
      </c>
      <c r="M277" s="24">
        <v>164350.9204</v>
      </c>
      <c r="N277" s="24">
        <v>262961.47649999999</v>
      </c>
      <c r="O277" s="24">
        <v>219134.56039999999</v>
      </c>
      <c r="P277" s="24">
        <v>350615.30190000002</v>
      </c>
      <c r="Q277" s="24">
        <v>273918.20059999998</v>
      </c>
      <c r="R277" s="24">
        <v>438269.1274</v>
      </c>
      <c r="S277" s="24">
        <v>310440.62729999999</v>
      </c>
      <c r="T277" s="24">
        <v>496705.011</v>
      </c>
      <c r="U277" s="24">
        <v>346963.054</v>
      </c>
      <c r="V277" s="24">
        <v>555140.89469999995</v>
      </c>
    </row>
    <row r="278" spans="1:22" hidden="1" x14ac:dyDescent="0.3">
      <c r="A278" s="23">
        <v>2</v>
      </c>
      <c r="B278" s="23" t="s">
        <v>592</v>
      </c>
      <c r="C278" s="23" t="s">
        <v>538</v>
      </c>
      <c r="D278" t="s">
        <v>108</v>
      </c>
      <c r="E278" s="23" t="s">
        <v>541</v>
      </c>
      <c r="F278" s="23" t="s">
        <v>256</v>
      </c>
      <c r="G278" s="23">
        <v>1</v>
      </c>
      <c r="H278" s="23" t="s">
        <v>14</v>
      </c>
      <c r="I278" s="24">
        <v>99361.569399999993</v>
      </c>
      <c r="J278" s="24">
        <v>173882.74650000001</v>
      </c>
      <c r="K278" s="24">
        <v>128538.6496</v>
      </c>
      <c r="L278" s="24">
        <v>224942.63680000001</v>
      </c>
      <c r="M278" s="24">
        <v>153781.98490000001</v>
      </c>
      <c r="N278" s="24">
        <v>269118.47360000003</v>
      </c>
      <c r="O278" s="24">
        <v>183334.05069999999</v>
      </c>
      <c r="P278" s="24">
        <v>320834.58880000003</v>
      </c>
      <c r="Q278" s="24">
        <v>216008.7421</v>
      </c>
      <c r="R278" s="24">
        <v>378015.29859999998</v>
      </c>
      <c r="S278" s="24">
        <v>236787.0747</v>
      </c>
      <c r="T278" s="24">
        <v>414377.38069999998</v>
      </c>
      <c r="U278" s="24">
        <v>256296.51379999999</v>
      </c>
      <c r="V278" s="24">
        <v>448518.89919999999</v>
      </c>
    </row>
    <row r="279" spans="1:22" hidden="1" x14ac:dyDescent="0.3">
      <c r="A279" s="23">
        <v>2</v>
      </c>
      <c r="B279" s="23" t="s">
        <v>592</v>
      </c>
      <c r="C279" s="23" t="s">
        <v>538</v>
      </c>
      <c r="D279" t="s">
        <v>108</v>
      </c>
      <c r="E279" s="23" t="s">
        <v>541</v>
      </c>
      <c r="F279" s="23" t="s">
        <v>256</v>
      </c>
      <c r="G279" s="23">
        <v>2</v>
      </c>
      <c r="H279" s="23" t="s">
        <v>30</v>
      </c>
      <c r="I279" s="24">
        <v>85522.107399999994</v>
      </c>
      <c r="J279" s="24">
        <v>149663.68799999999</v>
      </c>
      <c r="K279" s="24">
        <v>111664.90180000001</v>
      </c>
      <c r="L279" s="24">
        <v>195413.57810000001</v>
      </c>
      <c r="M279" s="24">
        <v>135303.3793</v>
      </c>
      <c r="N279" s="24">
        <v>236780.91390000001</v>
      </c>
      <c r="O279" s="24">
        <v>165131.33470000001</v>
      </c>
      <c r="P279" s="24">
        <v>288979.8358</v>
      </c>
      <c r="Q279" s="24">
        <v>195673.12959999999</v>
      </c>
      <c r="R279" s="24">
        <v>342427.9767</v>
      </c>
      <c r="S279" s="24">
        <v>215456.36040000001</v>
      </c>
      <c r="T279" s="24">
        <v>377048.63069999998</v>
      </c>
      <c r="U279" s="24">
        <v>233809.5122</v>
      </c>
      <c r="V279" s="24">
        <v>409166.64630000002</v>
      </c>
    </row>
    <row r="280" spans="1:22" hidden="1" x14ac:dyDescent="0.3">
      <c r="A280" s="23">
        <v>2</v>
      </c>
      <c r="B280" s="23" t="s">
        <v>592</v>
      </c>
      <c r="C280" s="23" t="s">
        <v>538</v>
      </c>
      <c r="D280" t="s">
        <v>108</v>
      </c>
      <c r="E280" s="23" t="s">
        <v>541</v>
      </c>
      <c r="F280" s="23" t="s">
        <v>256</v>
      </c>
      <c r="G280" s="23">
        <v>3</v>
      </c>
      <c r="H280" s="23" t="s">
        <v>31</v>
      </c>
      <c r="I280" s="24">
        <v>76523.452399999995</v>
      </c>
      <c r="J280" s="24">
        <v>133916.04180000001</v>
      </c>
      <c r="K280" s="24">
        <v>104281.47440000001</v>
      </c>
      <c r="L280" s="24">
        <v>182492.58009999999</v>
      </c>
      <c r="M280" s="24">
        <v>131944.03460000001</v>
      </c>
      <c r="N280" s="24">
        <v>230902.06039999999</v>
      </c>
      <c r="O280" s="24">
        <v>173766.24340000001</v>
      </c>
      <c r="P280" s="24">
        <v>304090.92589999997</v>
      </c>
      <c r="Q280" s="24">
        <v>215183.61429999999</v>
      </c>
      <c r="R280" s="24">
        <v>376571.32490000001</v>
      </c>
      <c r="S280" s="24">
        <v>242345.37479999999</v>
      </c>
      <c r="T280" s="24">
        <v>424104.40590000001</v>
      </c>
      <c r="U280" s="24">
        <v>269147.2794</v>
      </c>
      <c r="V280" s="24">
        <v>471007.7389</v>
      </c>
    </row>
    <row r="281" spans="1:22" hidden="1" x14ac:dyDescent="0.3">
      <c r="A281" s="23">
        <v>2</v>
      </c>
      <c r="B281" s="23" t="s">
        <v>592</v>
      </c>
      <c r="C281" s="23" t="s">
        <v>538</v>
      </c>
      <c r="D281" t="s">
        <v>108</v>
      </c>
      <c r="E281" s="23" t="s">
        <v>541</v>
      </c>
      <c r="F281" s="23" t="s">
        <v>256</v>
      </c>
      <c r="G281" s="23">
        <v>4</v>
      </c>
      <c r="H281" s="23" t="s">
        <v>29</v>
      </c>
      <c r="I281" s="24">
        <v>84704.048899999994</v>
      </c>
      <c r="J281" s="24">
        <v>135526.4803</v>
      </c>
      <c r="K281" s="24">
        <v>118585.6685</v>
      </c>
      <c r="L281" s="24">
        <v>189737.07250000001</v>
      </c>
      <c r="M281" s="24">
        <v>152467.28820000001</v>
      </c>
      <c r="N281" s="24">
        <v>243947.66459999999</v>
      </c>
      <c r="O281" s="24">
        <v>203289.71739999999</v>
      </c>
      <c r="P281" s="24">
        <v>325263.5528</v>
      </c>
      <c r="Q281" s="24">
        <v>254112.14679999999</v>
      </c>
      <c r="R281" s="24">
        <v>406579.44099999999</v>
      </c>
      <c r="S281" s="24">
        <v>287993.76630000002</v>
      </c>
      <c r="T281" s="24">
        <v>460790.0331</v>
      </c>
      <c r="U281" s="24">
        <v>321875.386</v>
      </c>
      <c r="V281" s="24">
        <v>515000.62520000001</v>
      </c>
    </row>
    <row r="282" spans="1:22" hidden="1" x14ac:dyDescent="0.3">
      <c r="A282" s="23">
        <v>2</v>
      </c>
      <c r="B282" s="23" t="s">
        <v>592</v>
      </c>
      <c r="C282" s="23" t="s">
        <v>538</v>
      </c>
      <c r="D282" t="s">
        <v>108</v>
      </c>
      <c r="E282" s="23" t="s">
        <v>541</v>
      </c>
      <c r="F282" s="23" t="s">
        <v>107</v>
      </c>
      <c r="G282" s="23">
        <v>1</v>
      </c>
      <c r="H282" s="23" t="s">
        <v>14</v>
      </c>
      <c r="I282" s="24">
        <v>139305.1433</v>
      </c>
      <c r="J282" s="24">
        <v>243784.00090000001</v>
      </c>
      <c r="K282" s="24">
        <v>180327.99299999999</v>
      </c>
      <c r="L282" s="24">
        <v>315573.9878</v>
      </c>
      <c r="M282" s="24">
        <v>215821.5508</v>
      </c>
      <c r="N282" s="24">
        <v>377687.71389999997</v>
      </c>
      <c r="O282" s="24">
        <v>257416.27919999999</v>
      </c>
      <c r="P282" s="24">
        <v>450478.48859999998</v>
      </c>
      <c r="Q282" s="24">
        <v>303407.9522</v>
      </c>
      <c r="R282" s="24">
        <v>530963.91650000005</v>
      </c>
      <c r="S282" s="24">
        <v>332653.97619999998</v>
      </c>
      <c r="T282" s="24">
        <v>582144.45830000006</v>
      </c>
      <c r="U282" s="24">
        <v>360159.61450000003</v>
      </c>
      <c r="V282" s="24">
        <v>630279.32550000004</v>
      </c>
    </row>
    <row r="283" spans="1:22" hidden="1" x14ac:dyDescent="0.3">
      <c r="A283" s="23">
        <v>2</v>
      </c>
      <c r="B283" s="23" t="s">
        <v>592</v>
      </c>
      <c r="C283" s="23" t="s">
        <v>538</v>
      </c>
      <c r="D283" t="s">
        <v>108</v>
      </c>
      <c r="E283" s="23" t="s">
        <v>541</v>
      </c>
      <c r="F283" s="23" t="s">
        <v>107</v>
      </c>
      <c r="G283" s="23">
        <v>2</v>
      </c>
      <c r="H283" s="23" t="s">
        <v>30</v>
      </c>
      <c r="I283" s="24">
        <v>119360.0356</v>
      </c>
      <c r="J283" s="24">
        <v>208880.06219999999</v>
      </c>
      <c r="K283" s="24">
        <v>156009.94380000001</v>
      </c>
      <c r="L283" s="24">
        <v>273017.40159999998</v>
      </c>
      <c r="M283" s="24">
        <v>189190.6182</v>
      </c>
      <c r="N283" s="24">
        <v>331083.58179999999</v>
      </c>
      <c r="O283" s="24">
        <v>231182.9522</v>
      </c>
      <c r="P283" s="24">
        <v>404570.16629999998</v>
      </c>
      <c r="Q283" s="24">
        <v>274100.74489999999</v>
      </c>
      <c r="R283" s="24">
        <v>479676.30349999998</v>
      </c>
      <c r="S283" s="24">
        <v>301912.65149999998</v>
      </c>
      <c r="T283" s="24">
        <v>528347.14</v>
      </c>
      <c r="U283" s="24">
        <v>327751.87569999998</v>
      </c>
      <c r="V283" s="24">
        <v>573565.78240000003</v>
      </c>
    </row>
    <row r="284" spans="1:22" hidden="1" x14ac:dyDescent="0.3">
      <c r="A284" s="23">
        <v>2</v>
      </c>
      <c r="B284" s="23" t="s">
        <v>592</v>
      </c>
      <c r="C284" s="23" t="s">
        <v>538</v>
      </c>
      <c r="D284" t="s">
        <v>108</v>
      </c>
      <c r="E284" s="23" t="s">
        <v>541</v>
      </c>
      <c r="F284" s="23" t="s">
        <v>107</v>
      </c>
      <c r="G284" s="23">
        <v>3</v>
      </c>
      <c r="H284" s="23" t="s">
        <v>31</v>
      </c>
      <c r="I284" s="24">
        <v>106427.21430000001</v>
      </c>
      <c r="J284" s="24">
        <v>186247.625</v>
      </c>
      <c r="K284" s="24">
        <v>144888.78829999999</v>
      </c>
      <c r="L284" s="24">
        <v>253555.37959999999</v>
      </c>
      <c r="M284" s="24">
        <v>183212.78510000001</v>
      </c>
      <c r="N284" s="24">
        <v>320622.3738</v>
      </c>
      <c r="O284" s="24">
        <v>241172.01730000001</v>
      </c>
      <c r="P284" s="24">
        <v>422051.03019999998</v>
      </c>
      <c r="Q284" s="24">
        <v>298547.80650000001</v>
      </c>
      <c r="R284" s="24">
        <v>522458.66139999998</v>
      </c>
      <c r="S284" s="24">
        <v>336150.0626</v>
      </c>
      <c r="T284" s="24">
        <v>588262.60959999997</v>
      </c>
      <c r="U284" s="24">
        <v>373233.70270000002</v>
      </c>
      <c r="V284" s="24">
        <v>653158.97959999996</v>
      </c>
    </row>
    <row r="285" spans="1:22" hidden="1" x14ac:dyDescent="0.3">
      <c r="A285" s="23">
        <v>2</v>
      </c>
      <c r="B285" s="23" t="s">
        <v>592</v>
      </c>
      <c r="C285" s="23" t="s">
        <v>538</v>
      </c>
      <c r="D285" t="s">
        <v>108</v>
      </c>
      <c r="E285" s="23" t="s">
        <v>541</v>
      </c>
      <c r="F285" s="23" t="s">
        <v>107</v>
      </c>
      <c r="G285" s="23">
        <v>4</v>
      </c>
      <c r="H285" s="23" t="s">
        <v>29</v>
      </c>
      <c r="I285" s="24">
        <v>118726.3039</v>
      </c>
      <c r="J285" s="24">
        <v>189962.08910000001</v>
      </c>
      <c r="K285" s="24">
        <v>166216.8254</v>
      </c>
      <c r="L285" s="24">
        <v>265946.92460000003</v>
      </c>
      <c r="M285" s="24">
        <v>213707.34700000001</v>
      </c>
      <c r="N285" s="24">
        <v>341931.76020000002</v>
      </c>
      <c r="O285" s="24">
        <v>284943.12929999997</v>
      </c>
      <c r="P285" s="24">
        <v>455909.01360000001</v>
      </c>
      <c r="Q285" s="24">
        <v>356178.91159999999</v>
      </c>
      <c r="R285" s="24">
        <v>569886.26699999999</v>
      </c>
      <c r="S285" s="24">
        <v>403669.43310000002</v>
      </c>
      <c r="T285" s="24">
        <v>645871.10259999998</v>
      </c>
      <c r="U285" s="24">
        <v>451159.9547</v>
      </c>
      <c r="V285" s="24">
        <v>721855.93819999998</v>
      </c>
    </row>
    <row r="286" spans="1:22" hidden="1" x14ac:dyDescent="0.3">
      <c r="A286" s="23">
        <v>2</v>
      </c>
      <c r="B286" s="23" t="s">
        <v>592</v>
      </c>
      <c r="C286" s="23" t="s">
        <v>538</v>
      </c>
      <c r="D286" t="s">
        <v>108</v>
      </c>
      <c r="E286" s="23" t="s">
        <v>541</v>
      </c>
      <c r="F286" s="23" t="s">
        <v>109</v>
      </c>
      <c r="G286" s="23">
        <v>1</v>
      </c>
      <c r="H286" s="23" t="s">
        <v>14</v>
      </c>
      <c r="I286" s="24">
        <v>140369.39730000001</v>
      </c>
      <c r="J286" s="24">
        <v>245646.44529999999</v>
      </c>
      <c r="K286" s="24">
        <v>181614.58189999999</v>
      </c>
      <c r="L286" s="24">
        <v>317825.51850000001</v>
      </c>
      <c r="M286" s="24">
        <v>217299.30970000001</v>
      </c>
      <c r="N286" s="24">
        <v>380273.79210000002</v>
      </c>
      <c r="O286" s="24">
        <v>259084.67360000001</v>
      </c>
      <c r="P286" s="24">
        <v>453398.17879999999</v>
      </c>
      <c r="Q286" s="24">
        <v>305285.71049999999</v>
      </c>
      <c r="R286" s="24">
        <v>534249.99329999997</v>
      </c>
      <c r="S286" s="24">
        <v>334665.4754</v>
      </c>
      <c r="T286" s="24">
        <v>585664.58200000005</v>
      </c>
      <c r="U286" s="24">
        <v>362261.3848</v>
      </c>
      <c r="V286" s="24">
        <v>633957.42350000003</v>
      </c>
    </row>
    <row r="287" spans="1:22" hidden="1" x14ac:dyDescent="0.3">
      <c r="A287" s="23">
        <v>2</v>
      </c>
      <c r="B287" s="23" t="s">
        <v>592</v>
      </c>
      <c r="C287" s="23" t="s">
        <v>538</v>
      </c>
      <c r="D287" t="s">
        <v>108</v>
      </c>
      <c r="E287" s="23" t="s">
        <v>541</v>
      </c>
      <c r="F287" s="23" t="s">
        <v>109</v>
      </c>
      <c r="G287" s="23">
        <v>2</v>
      </c>
      <c r="H287" s="23" t="s">
        <v>30</v>
      </c>
      <c r="I287" s="24">
        <v>120695.6513</v>
      </c>
      <c r="J287" s="24">
        <v>211217.3898</v>
      </c>
      <c r="K287" s="24">
        <v>157627.39019999999</v>
      </c>
      <c r="L287" s="24">
        <v>275847.93290000001</v>
      </c>
      <c r="M287" s="24">
        <v>191030.70240000001</v>
      </c>
      <c r="N287" s="24">
        <v>334303.7292</v>
      </c>
      <c r="O287" s="24">
        <v>233208.2622</v>
      </c>
      <c r="P287" s="24">
        <v>408114.45890000003</v>
      </c>
      <c r="Q287" s="24">
        <v>276377.2402</v>
      </c>
      <c r="R287" s="24">
        <v>483660.1703</v>
      </c>
      <c r="S287" s="24">
        <v>304342.3996</v>
      </c>
      <c r="T287" s="24">
        <v>532599.19920000003</v>
      </c>
      <c r="U287" s="24">
        <v>330294.56719999999</v>
      </c>
      <c r="V287" s="24">
        <v>578015.4926</v>
      </c>
    </row>
    <row r="288" spans="1:22" hidden="1" x14ac:dyDescent="0.3">
      <c r="A288" s="23">
        <v>2</v>
      </c>
      <c r="B288" s="23" t="s">
        <v>592</v>
      </c>
      <c r="C288" s="23" t="s">
        <v>538</v>
      </c>
      <c r="D288" t="s">
        <v>108</v>
      </c>
      <c r="E288" s="23" t="s">
        <v>541</v>
      </c>
      <c r="F288" s="23" t="s">
        <v>109</v>
      </c>
      <c r="G288" s="23">
        <v>3</v>
      </c>
      <c r="H288" s="23" t="s">
        <v>31</v>
      </c>
      <c r="I288" s="24">
        <v>107911.54429999999</v>
      </c>
      <c r="J288" s="24">
        <v>188845.20250000001</v>
      </c>
      <c r="K288" s="24">
        <v>147022.75940000001</v>
      </c>
      <c r="L288" s="24">
        <v>257289.82879999999</v>
      </c>
      <c r="M288" s="24">
        <v>185998.26879999999</v>
      </c>
      <c r="N288" s="24">
        <v>325496.97039999999</v>
      </c>
      <c r="O288" s="24">
        <v>244928.3316</v>
      </c>
      <c r="P288" s="24">
        <v>428624.58020000003</v>
      </c>
      <c r="Q288" s="24">
        <v>303282.88939999999</v>
      </c>
      <c r="R288" s="24">
        <v>530745.05630000005</v>
      </c>
      <c r="S288" s="24">
        <v>341546.47779999999</v>
      </c>
      <c r="T288" s="24">
        <v>597706.33609999996</v>
      </c>
      <c r="U288" s="24">
        <v>379298.5062</v>
      </c>
      <c r="V288" s="24">
        <v>663772.38589999999</v>
      </c>
    </row>
    <row r="289" spans="1:22" hidden="1" x14ac:dyDescent="0.3">
      <c r="A289" s="23">
        <v>2</v>
      </c>
      <c r="B289" s="23" t="s">
        <v>592</v>
      </c>
      <c r="C289" s="23" t="s">
        <v>538</v>
      </c>
      <c r="D289" t="s">
        <v>108</v>
      </c>
      <c r="E289" s="23" t="s">
        <v>541</v>
      </c>
      <c r="F289" s="23" t="s">
        <v>109</v>
      </c>
      <c r="G289" s="23">
        <v>4</v>
      </c>
      <c r="H289" s="23" t="s">
        <v>29</v>
      </c>
      <c r="I289" s="24">
        <v>119655.978</v>
      </c>
      <c r="J289" s="24">
        <v>191449.56760000001</v>
      </c>
      <c r="K289" s="24">
        <v>167518.36910000001</v>
      </c>
      <c r="L289" s="24">
        <v>268029.3946</v>
      </c>
      <c r="M289" s="24">
        <v>215380.76029999999</v>
      </c>
      <c r="N289" s="24">
        <v>344609.22169999999</v>
      </c>
      <c r="O289" s="24">
        <v>287174.34700000001</v>
      </c>
      <c r="P289" s="24">
        <v>459478.9621</v>
      </c>
      <c r="Q289" s="24">
        <v>358967.9338</v>
      </c>
      <c r="R289" s="24">
        <v>574348.70259999996</v>
      </c>
      <c r="S289" s="24">
        <v>406830.32490000001</v>
      </c>
      <c r="T289" s="24">
        <v>650928.52969999996</v>
      </c>
      <c r="U289" s="24">
        <v>454692.71620000002</v>
      </c>
      <c r="V289" s="24">
        <v>727508.3567</v>
      </c>
    </row>
    <row r="290" spans="1:22" hidden="1" x14ac:dyDescent="0.3">
      <c r="A290" s="23">
        <v>2</v>
      </c>
      <c r="B290" s="23" t="s">
        <v>592</v>
      </c>
      <c r="C290" s="23" t="s">
        <v>538</v>
      </c>
      <c r="D290" t="s">
        <v>108</v>
      </c>
      <c r="E290" s="23" t="s">
        <v>541</v>
      </c>
      <c r="F290" s="23" t="s">
        <v>374</v>
      </c>
      <c r="G290" s="23">
        <v>1</v>
      </c>
      <c r="H290" s="23" t="s">
        <v>14</v>
      </c>
      <c r="I290" s="24">
        <v>110165.874</v>
      </c>
      <c r="J290" s="24">
        <v>192790.27960000001</v>
      </c>
      <c r="K290" s="24">
        <v>142600.4111</v>
      </c>
      <c r="L290" s="24">
        <v>249550.71960000001</v>
      </c>
      <c r="M290" s="24">
        <v>170663.14139999999</v>
      </c>
      <c r="N290" s="24">
        <v>298660.4976</v>
      </c>
      <c r="O290" s="24">
        <v>203547.03339999999</v>
      </c>
      <c r="P290" s="24">
        <v>356207.30849999998</v>
      </c>
      <c r="Q290" s="24">
        <v>239906.94020000001</v>
      </c>
      <c r="R290" s="24">
        <v>419837.14529999997</v>
      </c>
      <c r="S290" s="24">
        <v>263028.18969999999</v>
      </c>
      <c r="T290" s="24">
        <v>460299.33189999999</v>
      </c>
      <c r="U290" s="24">
        <v>284770.67359999998</v>
      </c>
      <c r="V290" s="24">
        <v>498348.67879999999</v>
      </c>
    </row>
    <row r="291" spans="1:22" hidden="1" x14ac:dyDescent="0.3">
      <c r="A291" s="23">
        <v>2</v>
      </c>
      <c r="B291" s="23" t="s">
        <v>592</v>
      </c>
      <c r="C291" s="23" t="s">
        <v>538</v>
      </c>
      <c r="D291" t="s">
        <v>108</v>
      </c>
      <c r="E291" s="23" t="s">
        <v>541</v>
      </c>
      <c r="F291" s="23" t="s">
        <v>374</v>
      </c>
      <c r="G291" s="23">
        <v>2</v>
      </c>
      <c r="H291" s="23" t="s">
        <v>30</v>
      </c>
      <c r="I291" s="24">
        <v>94426.878200000006</v>
      </c>
      <c r="J291" s="24">
        <v>165247.03690000001</v>
      </c>
      <c r="K291" s="24">
        <v>123410.65889999999</v>
      </c>
      <c r="L291" s="24">
        <v>215968.6531</v>
      </c>
      <c r="M291" s="24">
        <v>149648.25690000001</v>
      </c>
      <c r="N291" s="24">
        <v>261884.44949999999</v>
      </c>
      <c r="O291" s="24">
        <v>182845.9057</v>
      </c>
      <c r="P291" s="24">
        <v>319980.33480000001</v>
      </c>
      <c r="Q291" s="24">
        <v>216780.1654</v>
      </c>
      <c r="R291" s="24">
        <v>379365.28940000001</v>
      </c>
      <c r="S291" s="24">
        <v>238769.73050000001</v>
      </c>
      <c r="T291" s="24">
        <v>417847.02830000001</v>
      </c>
      <c r="U291" s="24">
        <v>259197.22099999999</v>
      </c>
      <c r="V291" s="24">
        <v>453595.13679999998</v>
      </c>
    </row>
    <row r="292" spans="1:22" hidden="1" x14ac:dyDescent="0.3">
      <c r="A292" s="23">
        <v>2</v>
      </c>
      <c r="B292" s="23" t="s">
        <v>592</v>
      </c>
      <c r="C292" s="23" t="s">
        <v>538</v>
      </c>
      <c r="D292" t="s">
        <v>108</v>
      </c>
      <c r="E292" s="23" t="s">
        <v>541</v>
      </c>
      <c r="F292" s="23" t="s">
        <v>374</v>
      </c>
      <c r="G292" s="23">
        <v>3</v>
      </c>
      <c r="H292" s="23" t="s">
        <v>31</v>
      </c>
      <c r="I292" s="24">
        <v>84219.196200000006</v>
      </c>
      <c r="J292" s="24">
        <v>147383.59340000001</v>
      </c>
      <c r="K292" s="24">
        <v>114664.15270000001</v>
      </c>
      <c r="L292" s="24">
        <v>200662.2672</v>
      </c>
      <c r="M292" s="24">
        <v>145000.5448</v>
      </c>
      <c r="N292" s="24">
        <v>253750.95329999999</v>
      </c>
      <c r="O292" s="24">
        <v>190878.5717</v>
      </c>
      <c r="P292" s="24">
        <v>334037.50050000002</v>
      </c>
      <c r="Q292" s="24">
        <v>236296.19469999999</v>
      </c>
      <c r="R292" s="24">
        <v>413518.34080000001</v>
      </c>
      <c r="S292" s="24">
        <v>266063.05</v>
      </c>
      <c r="T292" s="24">
        <v>465610.33750000002</v>
      </c>
      <c r="U292" s="24">
        <v>295420.65730000002</v>
      </c>
      <c r="V292" s="24">
        <v>516986.15029999998</v>
      </c>
    </row>
    <row r="293" spans="1:22" hidden="1" x14ac:dyDescent="0.3">
      <c r="A293" s="23">
        <v>2</v>
      </c>
      <c r="B293" s="23" t="s">
        <v>592</v>
      </c>
      <c r="C293" s="23" t="s">
        <v>538</v>
      </c>
      <c r="D293" t="s">
        <v>108</v>
      </c>
      <c r="E293" s="23" t="s">
        <v>541</v>
      </c>
      <c r="F293" s="23" t="s">
        <v>374</v>
      </c>
      <c r="G293" s="23">
        <v>4</v>
      </c>
      <c r="H293" s="23" t="s">
        <v>29</v>
      </c>
      <c r="I293" s="24">
        <v>93893.450899999996</v>
      </c>
      <c r="J293" s="24">
        <v>150229.52369999999</v>
      </c>
      <c r="K293" s="24">
        <v>131450.83119999999</v>
      </c>
      <c r="L293" s="24">
        <v>210321.33319999999</v>
      </c>
      <c r="M293" s="24">
        <v>169008.21170000001</v>
      </c>
      <c r="N293" s="24">
        <v>270413.14270000003</v>
      </c>
      <c r="O293" s="24">
        <v>225344.28219999999</v>
      </c>
      <c r="P293" s="24">
        <v>360550.85700000002</v>
      </c>
      <c r="Q293" s="24">
        <v>281680.35279999999</v>
      </c>
      <c r="R293" s="24">
        <v>450688.5711</v>
      </c>
      <c r="S293" s="24">
        <v>319237.73310000001</v>
      </c>
      <c r="T293" s="24">
        <v>510780.38059999997</v>
      </c>
      <c r="U293" s="24">
        <v>356795.11349999998</v>
      </c>
      <c r="V293" s="24">
        <v>570872.19010000001</v>
      </c>
    </row>
    <row r="294" spans="1:22" hidden="1" x14ac:dyDescent="0.3">
      <c r="A294" s="23">
        <v>2</v>
      </c>
      <c r="B294" s="23" t="s">
        <v>592</v>
      </c>
      <c r="C294" s="23" t="s">
        <v>538</v>
      </c>
      <c r="D294" t="s">
        <v>108</v>
      </c>
      <c r="E294" s="23" t="s">
        <v>541</v>
      </c>
      <c r="F294" s="23" t="s">
        <v>408</v>
      </c>
      <c r="G294" s="23">
        <v>1</v>
      </c>
      <c r="H294" s="23" t="s">
        <v>14</v>
      </c>
      <c r="I294" s="24">
        <v>98322.381899999993</v>
      </c>
      <c r="J294" s="24">
        <v>172064.16829999999</v>
      </c>
      <c r="K294" s="24">
        <v>127254.57709999999</v>
      </c>
      <c r="L294" s="24">
        <v>222695.51</v>
      </c>
      <c r="M294" s="24">
        <v>152286.83850000001</v>
      </c>
      <c r="N294" s="24">
        <v>266501.96720000001</v>
      </c>
      <c r="O294" s="24">
        <v>181613.96710000001</v>
      </c>
      <c r="P294" s="24">
        <v>317824.4424</v>
      </c>
      <c r="Q294" s="24">
        <v>214040.89910000001</v>
      </c>
      <c r="R294" s="24">
        <v>374571.57339999999</v>
      </c>
      <c r="S294" s="24">
        <v>234661.2745</v>
      </c>
      <c r="T294" s="24">
        <v>410657.2304</v>
      </c>
      <c r="U294" s="24">
        <v>254045.99590000001</v>
      </c>
      <c r="V294" s="24">
        <v>444580.49280000001</v>
      </c>
    </row>
    <row r="295" spans="1:22" hidden="1" x14ac:dyDescent="0.3">
      <c r="A295" s="23">
        <v>2</v>
      </c>
      <c r="B295" s="23" t="s">
        <v>592</v>
      </c>
      <c r="C295" s="23" t="s">
        <v>538</v>
      </c>
      <c r="D295" t="s">
        <v>108</v>
      </c>
      <c r="E295" s="23" t="s">
        <v>541</v>
      </c>
      <c r="F295" s="23" t="s">
        <v>408</v>
      </c>
      <c r="G295" s="23">
        <v>2</v>
      </c>
      <c r="H295" s="23" t="s">
        <v>30</v>
      </c>
      <c r="I295" s="24">
        <v>84347.239000000001</v>
      </c>
      <c r="J295" s="24">
        <v>147607.66829999999</v>
      </c>
      <c r="K295" s="24">
        <v>110215.40059999999</v>
      </c>
      <c r="L295" s="24">
        <v>192876.951</v>
      </c>
      <c r="M295" s="24">
        <v>133627.07019999999</v>
      </c>
      <c r="N295" s="24">
        <v>233847.37280000001</v>
      </c>
      <c r="O295" s="24">
        <v>163232.79319999999</v>
      </c>
      <c r="P295" s="24">
        <v>285657.38819999999</v>
      </c>
      <c r="Q295" s="24">
        <v>193505.91800000001</v>
      </c>
      <c r="R295" s="24">
        <v>338635.35649999999</v>
      </c>
      <c r="S295" s="24">
        <v>213121.4357</v>
      </c>
      <c r="T295" s="24">
        <v>372962.51250000001</v>
      </c>
      <c r="U295" s="24">
        <v>231338.5337</v>
      </c>
      <c r="V295" s="24">
        <v>404842.4339</v>
      </c>
    </row>
    <row r="296" spans="1:22" hidden="1" x14ac:dyDescent="0.3">
      <c r="A296" s="23">
        <v>2</v>
      </c>
      <c r="B296" s="23" t="s">
        <v>592</v>
      </c>
      <c r="C296" s="23" t="s">
        <v>538</v>
      </c>
      <c r="D296" t="s">
        <v>108</v>
      </c>
      <c r="E296" s="23" t="s">
        <v>541</v>
      </c>
      <c r="F296" s="23" t="s">
        <v>408</v>
      </c>
      <c r="G296" s="23">
        <v>3</v>
      </c>
      <c r="H296" s="23" t="s">
        <v>31</v>
      </c>
      <c r="I296" s="24">
        <v>75278.8943</v>
      </c>
      <c r="J296" s="24">
        <v>131738.065</v>
      </c>
      <c r="K296" s="24">
        <v>102511.1385</v>
      </c>
      <c r="L296" s="24">
        <v>179394.49239999999</v>
      </c>
      <c r="M296" s="24">
        <v>129646.98510000001</v>
      </c>
      <c r="N296" s="24">
        <v>226882.22380000001</v>
      </c>
      <c r="O296" s="24">
        <v>170682.34270000001</v>
      </c>
      <c r="P296" s="24">
        <v>298694.09970000002</v>
      </c>
      <c r="Q296" s="24">
        <v>211308.89350000001</v>
      </c>
      <c r="R296" s="24">
        <v>369790.56349999999</v>
      </c>
      <c r="S296" s="24">
        <v>237939.03049999999</v>
      </c>
      <c r="T296" s="24">
        <v>416393.30349999998</v>
      </c>
      <c r="U296" s="24">
        <v>264205.78370000003</v>
      </c>
      <c r="V296" s="24">
        <v>462360.1214</v>
      </c>
    </row>
    <row r="297" spans="1:22" hidden="1" x14ac:dyDescent="0.3">
      <c r="A297" s="23">
        <v>2</v>
      </c>
      <c r="B297" s="23" t="s">
        <v>592</v>
      </c>
      <c r="C297" s="23" t="s">
        <v>538</v>
      </c>
      <c r="D297" t="s">
        <v>108</v>
      </c>
      <c r="E297" s="23" t="s">
        <v>541</v>
      </c>
      <c r="F297" s="23" t="s">
        <v>408</v>
      </c>
      <c r="G297" s="23">
        <v>4</v>
      </c>
      <c r="H297" s="23" t="s">
        <v>29</v>
      </c>
      <c r="I297" s="24">
        <v>83803.178499999995</v>
      </c>
      <c r="J297" s="24">
        <v>134085.08749999999</v>
      </c>
      <c r="K297" s="24">
        <v>117324.4498</v>
      </c>
      <c r="L297" s="24">
        <v>187719.1226</v>
      </c>
      <c r="M297" s="24">
        <v>150845.7213</v>
      </c>
      <c r="N297" s="24">
        <v>241353.15760000001</v>
      </c>
      <c r="O297" s="24">
        <v>201127.62830000001</v>
      </c>
      <c r="P297" s="24">
        <v>321804.21010000003</v>
      </c>
      <c r="Q297" s="24">
        <v>251409.53529999999</v>
      </c>
      <c r="R297" s="24">
        <v>402255.26250000001</v>
      </c>
      <c r="S297" s="24">
        <v>284930.80670000002</v>
      </c>
      <c r="T297" s="24">
        <v>455889.29759999999</v>
      </c>
      <c r="U297" s="24">
        <v>318452.07809999998</v>
      </c>
      <c r="V297" s="24">
        <v>509523.33260000002</v>
      </c>
    </row>
    <row r="298" spans="1:22" hidden="1" x14ac:dyDescent="0.3">
      <c r="A298" s="23">
        <v>2</v>
      </c>
      <c r="B298" s="23" t="s">
        <v>592</v>
      </c>
      <c r="C298" s="23" t="s">
        <v>538</v>
      </c>
      <c r="D298" t="s">
        <v>108</v>
      </c>
      <c r="E298" s="23" t="s">
        <v>541</v>
      </c>
      <c r="F298" s="23" t="s">
        <v>337</v>
      </c>
      <c r="G298" s="23">
        <v>1</v>
      </c>
      <c r="H298" s="23" t="s">
        <v>14</v>
      </c>
      <c r="I298" s="24">
        <v>98754.231100000005</v>
      </c>
      <c r="J298" s="24">
        <v>172819.90429999999</v>
      </c>
      <c r="K298" s="24">
        <v>127887.79029999999</v>
      </c>
      <c r="L298" s="24">
        <v>223803.6329</v>
      </c>
      <c r="M298" s="24">
        <v>153095.2501</v>
      </c>
      <c r="N298" s="24">
        <v>267916.68770000001</v>
      </c>
      <c r="O298" s="24">
        <v>182654.9002</v>
      </c>
      <c r="P298" s="24">
        <v>319646.07530000003</v>
      </c>
      <c r="Q298" s="24">
        <v>215340.09289999999</v>
      </c>
      <c r="R298" s="24">
        <v>376845.16259999998</v>
      </c>
      <c r="S298" s="24">
        <v>236124.20139999999</v>
      </c>
      <c r="T298" s="24">
        <v>413217.35239999997</v>
      </c>
      <c r="U298" s="24">
        <v>255691.84280000001</v>
      </c>
      <c r="V298" s="24">
        <v>447460.72489999997</v>
      </c>
    </row>
    <row r="299" spans="1:22" hidden="1" x14ac:dyDescent="0.3">
      <c r="A299" s="23">
        <v>2</v>
      </c>
      <c r="B299" s="23" t="s">
        <v>592</v>
      </c>
      <c r="C299" s="23" t="s">
        <v>538</v>
      </c>
      <c r="D299" t="s">
        <v>108</v>
      </c>
      <c r="E299" s="23" t="s">
        <v>541</v>
      </c>
      <c r="F299" s="23" t="s">
        <v>337</v>
      </c>
      <c r="G299" s="23">
        <v>2</v>
      </c>
      <c r="H299" s="23" t="s">
        <v>30</v>
      </c>
      <c r="I299" s="24">
        <v>84372.045499999993</v>
      </c>
      <c r="J299" s="24">
        <v>147651.0797</v>
      </c>
      <c r="K299" s="24">
        <v>110352.32739999999</v>
      </c>
      <c r="L299" s="24">
        <v>193116.57310000001</v>
      </c>
      <c r="M299" s="24">
        <v>133891.99400000001</v>
      </c>
      <c r="N299" s="24">
        <v>234310.98939999999</v>
      </c>
      <c r="O299" s="24">
        <v>163738.35279999999</v>
      </c>
      <c r="P299" s="24">
        <v>286542.11749999999</v>
      </c>
      <c r="Q299" s="24">
        <v>194207.0062</v>
      </c>
      <c r="R299" s="24">
        <v>339862.26079999999</v>
      </c>
      <c r="S299" s="24">
        <v>213956.98929999999</v>
      </c>
      <c r="T299" s="24">
        <v>374424.73119999998</v>
      </c>
      <c r="U299" s="24">
        <v>232322.9988</v>
      </c>
      <c r="V299" s="24">
        <v>406565.24790000002</v>
      </c>
    </row>
    <row r="300" spans="1:22" hidden="1" x14ac:dyDescent="0.3">
      <c r="A300" s="23">
        <v>2</v>
      </c>
      <c r="B300" s="23" t="s">
        <v>592</v>
      </c>
      <c r="C300" s="23" t="s">
        <v>538</v>
      </c>
      <c r="D300" t="s">
        <v>108</v>
      </c>
      <c r="E300" s="23" t="s">
        <v>541</v>
      </c>
      <c r="F300" s="23" t="s">
        <v>337</v>
      </c>
      <c r="G300" s="23">
        <v>3</v>
      </c>
      <c r="H300" s="23" t="s">
        <v>31</v>
      </c>
      <c r="I300" s="24">
        <v>75061.959799999997</v>
      </c>
      <c r="J300" s="24">
        <v>131358.4296</v>
      </c>
      <c r="K300" s="24">
        <v>102123.5667</v>
      </c>
      <c r="L300" s="24">
        <v>178716.24179999999</v>
      </c>
      <c r="M300" s="24">
        <v>129085.9684</v>
      </c>
      <c r="N300" s="24">
        <v>225900.44459999999</v>
      </c>
      <c r="O300" s="24">
        <v>169870.81649999999</v>
      </c>
      <c r="P300" s="24">
        <v>297273.929</v>
      </c>
      <c r="Q300" s="24">
        <v>210234.95079999999</v>
      </c>
      <c r="R300" s="24">
        <v>367911.16389999999</v>
      </c>
      <c r="S300" s="24">
        <v>236676.9136</v>
      </c>
      <c r="T300" s="24">
        <v>414184.59879999998</v>
      </c>
      <c r="U300" s="24">
        <v>262744.90840000001</v>
      </c>
      <c r="V300" s="24">
        <v>459803.58970000001</v>
      </c>
    </row>
    <row r="301" spans="1:22" hidden="1" x14ac:dyDescent="0.3">
      <c r="A301" s="23">
        <v>2</v>
      </c>
      <c r="B301" s="23" t="s">
        <v>592</v>
      </c>
      <c r="C301" s="23" t="s">
        <v>538</v>
      </c>
      <c r="D301" t="s">
        <v>108</v>
      </c>
      <c r="E301" s="23" t="s">
        <v>541</v>
      </c>
      <c r="F301" s="23" t="s">
        <v>337</v>
      </c>
      <c r="G301" s="23">
        <v>4</v>
      </c>
      <c r="H301" s="23" t="s">
        <v>29</v>
      </c>
      <c r="I301" s="24">
        <v>84152.790699999998</v>
      </c>
      <c r="J301" s="24">
        <v>134644.46720000001</v>
      </c>
      <c r="K301" s="24">
        <v>117813.90700000001</v>
      </c>
      <c r="L301" s="24">
        <v>188502.25399999999</v>
      </c>
      <c r="M301" s="24">
        <v>151475.02340000001</v>
      </c>
      <c r="N301" s="24">
        <v>242360.04089999999</v>
      </c>
      <c r="O301" s="24">
        <v>201966.69779999999</v>
      </c>
      <c r="P301" s="24">
        <v>323146.72129999998</v>
      </c>
      <c r="Q301" s="24">
        <v>252458.37220000001</v>
      </c>
      <c r="R301" s="24">
        <v>403933.40149999998</v>
      </c>
      <c r="S301" s="24">
        <v>286119.48849999998</v>
      </c>
      <c r="T301" s="24">
        <v>457791.18839999998</v>
      </c>
      <c r="U301" s="24">
        <v>319780.60479999997</v>
      </c>
      <c r="V301" s="24">
        <v>511648.97529999999</v>
      </c>
    </row>
    <row r="302" spans="1:22" hidden="1" x14ac:dyDescent="0.3">
      <c r="A302" s="23">
        <v>2</v>
      </c>
      <c r="B302" s="23" t="s">
        <v>592</v>
      </c>
      <c r="C302" s="23" t="s">
        <v>538</v>
      </c>
      <c r="D302" t="s">
        <v>108</v>
      </c>
      <c r="E302" s="23" t="s">
        <v>541</v>
      </c>
      <c r="F302" s="23" t="s">
        <v>458</v>
      </c>
      <c r="G302" s="23">
        <v>1</v>
      </c>
      <c r="H302" s="23" t="s">
        <v>14</v>
      </c>
      <c r="I302" s="24">
        <v>116100.1531</v>
      </c>
      <c r="J302" s="24">
        <v>203175.26809999999</v>
      </c>
      <c r="K302" s="24">
        <v>150274.5864</v>
      </c>
      <c r="L302" s="24">
        <v>262980.52620000002</v>
      </c>
      <c r="M302" s="24">
        <v>179842.5993</v>
      </c>
      <c r="N302" s="24">
        <v>314724.54879999999</v>
      </c>
      <c r="O302" s="24">
        <v>214487.72219999999</v>
      </c>
      <c r="P302" s="24">
        <v>375353.51390000002</v>
      </c>
      <c r="Q302" s="24">
        <v>252794.91880000001</v>
      </c>
      <c r="R302" s="24">
        <v>442391.1079</v>
      </c>
      <c r="S302" s="24">
        <v>277154.4975</v>
      </c>
      <c r="T302" s="24">
        <v>485020.37050000002</v>
      </c>
      <c r="U302" s="24">
        <v>300058.63949999999</v>
      </c>
      <c r="V302" s="24">
        <v>525102.61919999996</v>
      </c>
    </row>
    <row r="303" spans="1:22" hidden="1" x14ac:dyDescent="0.3">
      <c r="A303" s="23">
        <v>2</v>
      </c>
      <c r="B303" s="23" t="s">
        <v>592</v>
      </c>
      <c r="C303" s="23" t="s">
        <v>538</v>
      </c>
      <c r="D303" t="s">
        <v>108</v>
      </c>
      <c r="E303" s="23" t="s">
        <v>541</v>
      </c>
      <c r="F303" s="23" t="s">
        <v>458</v>
      </c>
      <c r="G303" s="23">
        <v>2</v>
      </c>
      <c r="H303" s="23" t="s">
        <v>30</v>
      </c>
      <c r="I303" s="24">
        <v>99547.070399999997</v>
      </c>
      <c r="J303" s="24">
        <v>174207.37330000001</v>
      </c>
      <c r="K303" s="24">
        <v>130092.2597</v>
      </c>
      <c r="L303" s="24">
        <v>227661.4546</v>
      </c>
      <c r="M303" s="24">
        <v>157740.73680000001</v>
      </c>
      <c r="N303" s="24">
        <v>276046.2893</v>
      </c>
      <c r="O303" s="24">
        <v>192715.84529999999</v>
      </c>
      <c r="P303" s="24">
        <v>337252.72930000001</v>
      </c>
      <c r="Q303" s="24">
        <v>228471.93030000001</v>
      </c>
      <c r="R303" s="24">
        <v>399825.87800000003</v>
      </c>
      <c r="S303" s="24">
        <v>251641.28899999999</v>
      </c>
      <c r="T303" s="24">
        <v>440372.25579999998</v>
      </c>
      <c r="U303" s="24">
        <v>273162.42070000002</v>
      </c>
      <c r="V303" s="24">
        <v>478034.23639999999</v>
      </c>
    </row>
    <row r="304" spans="1:22" hidden="1" x14ac:dyDescent="0.3">
      <c r="A304" s="23">
        <v>2</v>
      </c>
      <c r="B304" s="23" t="s">
        <v>592</v>
      </c>
      <c r="C304" s="23" t="s">
        <v>538</v>
      </c>
      <c r="D304" t="s">
        <v>108</v>
      </c>
      <c r="E304" s="23" t="s">
        <v>541</v>
      </c>
      <c r="F304" s="23" t="s">
        <v>458</v>
      </c>
      <c r="G304" s="23">
        <v>3</v>
      </c>
      <c r="H304" s="23" t="s">
        <v>31</v>
      </c>
      <c r="I304" s="24">
        <v>88809.231700000004</v>
      </c>
      <c r="J304" s="24">
        <v>155416.15539999999</v>
      </c>
      <c r="K304" s="24">
        <v>120922.4752</v>
      </c>
      <c r="L304" s="24">
        <v>211614.3316</v>
      </c>
      <c r="M304" s="24">
        <v>152921.53890000001</v>
      </c>
      <c r="N304" s="24">
        <v>267612.69309999997</v>
      </c>
      <c r="O304" s="24">
        <v>201312.889</v>
      </c>
      <c r="P304" s="24">
        <v>352297.55589999998</v>
      </c>
      <c r="Q304" s="24">
        <v>249220.02129999999</v>
      </c>
      <c r="R304" s="24">
        <v>436135.03720000002</v>
      </c>
      <c r="S304" s="24">
        <v>280620.0894</v>
      </c>
      <c r="T304" s="24">
        <v>491085.15639999998</v>
      </c>
      <c r="U304" s="24">
        <v>311589.7414</v>
      </c>
      <c r="V304" s="24">
        <v>545282.04740000004</v>
      </c>
    </row>
    <row r="305" spans="1:22" hidden="1" x14ac:dyDescent="0.3">
      <c r="A305" s="23">
        <v>2</v>
      </c>
      <c r="B305" s="23" t="s">
        <v>592</v>
      </c>
      <c r="C305" s="23" t="s">
        <v>538</v>
      </c>
      <c r="D305" t="s">
        <v>108</v>
      </c>
      <c r="E305" s="23" t="s">
        <v>541</v>
      </c>
      <c r="F305" s="23" t="s">
        <v>458</v>
      </c>
      <c r="G305" s="23">
        <v>4</v>
      </c>
      <c r="H305" s="23" t="s">
        <v>29</v>
      </c>
      <c r="I305" s="24">
        <v>98952.988800000006</v>
      </c>
      <c r="J305" s="24">
        <v>158324.78450000001</v>
      </c>
      <c r="K305" s="24">
        <v>138534.18419999999</v>
      </c>
      <c r="L305" s="24">
        <v>221654.69820000001</v>
      </c>
      <c r="M305" s="24">
        <v>178115.3798</v>
      </c>
      <c r="N305" s="24">
        <v>284984.61200000002</v>
      </c>
      <c r="O305" s="24">
        <v>237487.17310000001</v>
      </c>
      <c r="P305" s="24">
        <v>379979.48259999999</v>
      </c>
      <c r="Q305" s="24">
        <v>296858.96639999998</v>
      </c>
      <c r="R305" s="24">
        <v>474974.35320000001</v>
      </c>
      <c r="S305" s="24">
        <v>336440.1618</v>
      </c>
      <c r="T305" s="24">
        <v>538304.26690000005</v>
      </c>
      <c r="U305" s="24">
        <v>376021.35739999998</v>
      </c>
      <c r="V305" s="24">
        <v>601634.18079999997</v>
      </c>
    </row>
    <row r="306" spans="1:22" hidden="1" x14ac:dyDescent="0.3">
      <c r="A306" s="23">
        <v>2</v>
      </c>
      <c r="B306" s="23" t="s">
        <v>592</v>
      </c>
      <c r="C306" s="23" t="s">
        <v>538</v>
      </c>
      <c r="D306" t="s">
        <v>108</v>
      </c>
      <c r="E306" s="23" t="s">
        <v>541</v>
      </c>
      <c r="F306" s="23" t="s">
        <v>108</v>
      </c>
      <c r="G306" s="23">
        <v>1</v>
      </c>
      <c r="H306" s="23" t="s">
        <v>14</v>
      </c>
      <c r="I306" s="24">
        <v>139837.2703</v>
      </c>
      <c r="J306" s="24">
        <v>244715.2231</v>
      </c>
      <c r="K306" s="24">
        <v>180971.28750000001</v>
      </c>
      <c r="L306" s="24">
        <v>316699.75319999998</v>
      </c>
      <c r="M306" s="24">
        <v>216560.43030000001</v>
      </c>
      <c r="N306" s="24">
        <v>378980.75300000003</v>
      </c>
      <c r="O306" s="24">
        <v>258250.47640000001</v>
      </c>
      <c r="P306" s="24">
        <v>451938.33360000001</v>
      </c>
      <c r="Q306" s="24">
        <v>304346.83130000002</v>
      </c>
      <c r="R306" s="24">
        <v>532606.95479999995</v>
      </c>
      <c r="S306" s="24">
        <v>333659.72580000001</v>
      </c>
      <c r="T306" s="24">
        <v>583904.52009999997</v>
      </c>
      <c r="U306" s="24">
        <v>361210.49969999999</v>
      </c>
      <c r="V306" s="24">
        <v>632118.37450000003</v>
      </c>
    </row>
    <row r="307" spans="1:22" hidden="1" x14ac:dyDescent="0.3">
      <c r="A307" s="23">
        <v>2</v>
      </c>
      <c r="B307" s="23" t="s">
        <v>592</v>
      </c>
      <c r="C307" s="23" t="s">
        <v>538</v>
      </c>
      <c r="D307" t="s">
        <v>108</v>
      </c>
      <c r="E307" s="23" t="s">
        <v>541</v>
      </c>
      <c r="F307" s="23" t="s">
        <v>108</v>
      </c>
      <c r="G307" s="23">
        <v>2</v>
      </c>
      <c r="H307" s="23" t="s">
        <v>30</v>
      </c>
      <c r="I307" s="24">
        <v>120027.8434</v>
      </c>
      <c r="J307" s="24">
        <v>210048.726</v>
      </c>
      <c r="K307" s="24">
        <v>156818.66699999999</v>
      </c>
      <c r="L307" s="24">
        <v>274432.66720000003</v>
      </c>
      <c r="M307" s="24">
        <v>190110.66029999999</v>
      </c>
      <c r="N307" s="24">
        <v>332693.65549999999</v>
      </c>
      <c r="O307" s="24">
        <v>232195.6072</v>
      </c>
      <c r="P307" s="24">
        <v>406342.3126</v>
      </c>
      <c r="Q307" s="24">
        <v>275238.99249999999</v>
      </c>
      <c r="R307" s="24">
        <v>481668.23690000002</v>
      </c>
      <c r="S307" s="24">
        <v>303127.52549999999</v>
      </c>
      <c r="T307" s="24">
        <v>530473.16960000002</v>
      </c>
      <c r="U307" s="24">
        <v>329023.22139999998</v>
      </c>
      <c r="V307" s="24">
        <v>575790.63749999995</v>
      </c>
    </row>
    <row r="308" spans="1:22" hidden="1" x14ac:dyDescent="0.3">
      <c r="A308" s="23">
        <v>2</v>
      </c>
      <c r="B308" s="23" t="s">
        <v>592</v>
      </c>
      <c r="C308" s="23" t="s">
        <v>538</v>
      </c>
      <c r="D308" t="s">
        <v>108</v>
      </c>
      <c r="E308" s="23" t="s">
        <v>541</v>
      </c>
      <c r="F308" s="23" t="s">
        <v>108</v>
      </c>
      <c r="G308" s="23">
        <v>3</v>
      </c>
      <c r="H308" s="23" t="s">
        <v>31</v>
      </c>
      <c r="I308" s="24">
        <v>107169.3793</v>
      </c>
      <c r="J308" s="24">
        <v>187546.41380000001</v>
      </c>
      <c r="K308" s="24">
        <v>145955.7738</v>
      </c>
      <c r="L308" s="24">
        <v>255422.6041</v>
      </c>
      <c r="M308" s="24">
        <v>184605.5269</v>
      </c>
      <c r="N308" s="24">
        <v>323059.67210000003</v>
      </c>
      <c r="O308" s="24">
        <v>243050.17439999999</v>
      </c>
      <c r="P308" s="24">
        <v>425337.8052</v>
      </c>
      <c r="Q308" s="24">
        <v>300915.34789999999</v>
      </c>
      <c r="R308" s="24">
        <v>526601.85889999999</v>
      </c>
      <c r="S308" s="24">
        <v>338848.27020000003</v>
      </c>
      <c r="T308" s="24">
        <v>592984.47290000005</v>
      </c>
      <c r="U308" s="24">
        <v>376266.10440000001</v>
      </c>
      <c r="V308" s="24">
        <v>658465.68279999995</v>
      </c>
    </row>
    <row r="309" spans="1:22" hidden="1" x14ac:dyDescent="0.3">
      <c r="A309" s="23">
        <v>2</v>
      </c>
      <c r="B309" s="23" t="s">
        <v>592</v>
      </c>
      <c r="C309" s="23" t="s">
        <v>538</v>
      </c>
      <c r="D309" t="s">
        <v>108</v>
      </c>
      <c r="E309" s="23" t="s">
        <v>541</v>
      </c>
      <c r="F309" s="23" t="s">
        <v>108</v>
      </c>
      <c r="G309" s="23">
        <v>4</v>
      </c>
      <c r="H309" s="23" t="s">
        <v>29</v>
      </c>
      <c r="I309" s="24">
        <v>119191.1409</v>
      </c>
      <c r="J309" s="24">
        <v>190705.82829999999</v>
      </c>
      <c r="K309" s="24">
        <v>166867.59719999999</v>
      </c>
      <c r="L309" s="24">
        <v>266988.15960000001</v>
      </c>
      <c r="M309" s="24">
        <v>214544.05360000001</v>
      </c>
      <c r="N309" s="24">
        <v>343270.49099999998</v>
      </c>
      <c r="O309" s="24">
        <v>286058.73810000002</v>
      </c>
      <c r="P309" s="24">
        <v>457693.98790000001</v>
      </c>
      <c r="Q309" s="24">
        <v>357573.4227</v>
      </c>
      <c r="R309" s="24">
        <v>572117.48479999998</v>
      </c>
      <c r="S309" s="24">
        <v>405249.87900000002</v>
      </c>
      <c r="T309" s="24">
        <v>648399.81610000005</v>
      </c>
      <c r="U309" s="24">
        <v>452926.33539999998</v>
      </c>
      <c r="V309" s="24">
        <v>724682.14749999996</v>
      </c>
    </row>
    <row r="310" spans="1:22" hidden="1" x14ac:dyDescent="0.3">
      <c r="A310" s="23">
        <v>2</v>
      </c>
      <c r="B310" s="23" t="s">
        <v>592</v>
      </c>
      <c r="C310" s="23" t="s">
        <v>538</v>
      </c>
      <c r="D310" t="s">
        <v>108</v>
      </c>
      <c r="E310" s="23" t="s">
        <v>541</v>
      </c>
      <c r="F310" s="23" t="s">
        <v>473</v>
      </c>
      <c r="G310" s="23">
        <v>1</v>
      </c>
      <c r="H310" s="23" t="s">
        <v>14</v>
      </c>
      <c r="I310" s="24">
        <v>106666.60430000001</v>
      </c>
      <c r="J310" s="24">
        <v>186666.5575</v>
      </c>
      <c r="K310" s="24">
        <v>138120.0252</v>
      </c>
      <c r="L310" s="24">
        <v>241710.0442</v>
      </c>
      <c r="M310" s="24">
        <v>165334.52859999999</v>
      </c>
      <c r="N310" s="24">
        <v>289335.4252</v>
      </c>
      <c r="O310" s="24">
        <v>197242.48680000001</v>
      </c>
      <c r="P310" s="24">
        <v>345174.35200000001</v>
      </c>
      <c r="Q310" s="24">
        <v>232524.0662</v>
      </c>
      <c r="R310" s="24">
        <v>406917.11580000003</v>
      </c>
      <c r="S310" s="24">
        <v>254959.28020000001</v>
      </c>
      <c r="T310" s="24">
        <v>446178.7403</v>
      </c>
      <c r="U310" s="24">
        <v>276075.7991</v>
      </c>
      <c r="V310" s="24">
        <v>483132.64850000001</v>
      </c>
    </row>
    <row r="311" spans="1:22" hidden="1" x14ac:dyDescent="0.3">
      <c r="A311" s="23">
        <v>2</v>
      </c>
      <c r="B311" s="23" t="s">
        <v>592</v>
      </c>
      <c r="C311" s="23" t="s">
        <v>538</v>
      </c>
      <c r="D311" t="s">
        <v>108</v>
      </c>
      <c r="E311" s="23" t="s">
        <v>541</v>
      </c>
      <c r="F311" s="23" t="s">
        <v>473</v>
      </c>
      <c r="G311" s="23">
        <v>2</v>
      </c>
      <c r="H311" s="23" t="s">
        <v>30</v>
      </c>
      <c r="I311" s="24">
        <v>91198.970199999996</v>
      </c>
      <c r="J311" s="24">
        <v>159598.1979</v>
      </c>
      <c r="K311" s="24">
        <v>119261.13039999999</v>
      </c>
      <c r="L311" s="24">
        <v>208706.97839999999</v>
      </c>
      <c r="M311" s="24">
        <v>144681.9693</v>
      </c>
      <c r="N311" s="24">
        <v>253193.44630000001</v>
      </c>
      <c r="O311" s="24">
        <v>176898.27470000001</v>
      </c>
      <c r="P311" s="24">
        <v>309571.98070000001</v>
      </c>
      <c r="Q311" s="24">
        <v>209796.02849999999</v>
      </c>
      <c r="R311" s="24">
        <v>367143.04989999998</v>
      </c>
      <c r="S311" s="24">
        <v>231119.0699</v>
      </c>
      <c r="T311" s="24">
        <v>404458.37239999999</v>
      </c>
      <c r="U311" s="24">
        <v>250943.2678</v>
      </c>
      <c r="V311" s="24">
        <v>439150.71860000002</v>
      </c>
    </row>
    <row r="312" spans="1:22" hidden="1" x14ac:dyDescent="0.3">
      <c r="A312" s="23">
        <v>2</v>
      </c>
      <c r="B312" s="23" t="s">
        <v>592</v>
      </c>
      <c r="C312" s="23" t="s">
        <v>538</v>
      </c>
      <c r="D312" t="s">
        <v>108</v>
      </c>
      <c r="E312" s="23" t="s">
        <v>541</v>
      </c>
      <c r="F312" s="23" t="s">
        <v>473</v>
      </c>
      <c r="G312" s="23">
        <v>3</v>
      </c>
      <c r="H312" s="23" t="s">
        <v>31</v>
      </c>
      <c r="I312" s="24">
        <v>81182.009000000005</v>
      </c>
      <c r="J312" s="24">
        <v>142068.51579999999</v>
      </c>
      <c r="K312" s="24">
        <v>110467.9996</v>
      </c>
      <c r="L312" s="24">
        <v>193318.99919999999</v>
      </c>
      <c r="M312" s="24">
        <v>139647.29759999999</v>
      </c>
      <c r="N312" s="24">
        <v>244382.77069999999</v>
      </c>
      <c r="O312" s="24">
        <v>183783.24470000001</v>
      </c>
      <c r="P312" s="24">
        <v>321620.67830000003</v>
      </c>
      <c r="Q312" s="24">
        <v>227466.72589999999</v>
      </c>
      <c r="R312" s="24">
        <v>398066.77039999998</v>
      </c>
      <c r="S312" s="24">
        <v>256086.30669999999</v>
      </c>
      <c r="T312" s="24">
        <v>448151.0367</v>
      </c>
      <c r="U312" s="24">
        <v>284303.69540000003</v>
      </c>
      <c r="V312" s="24">
        <v>497531.467</v>
      </c>
    </row>
    <row r="313" spans="1:22" hidden="1" x14ac:dyDescent="0.3">
      <c r="A313" s="23">
        <v>2</v>
      </c>
      <c r="B313" s="23" t="s">
        <v>592</v>
      </c>
      <c r="C313" s="23" t="s">
        <v>538</v>
      </c>
      <c r="D313" t="s">
        <v>108</v>
      </c>
      <c r="E313" s="23" t="s">
        <v>541</v>
      </c>
      <c r="F313" s="23" t="s">
        <v>473</v>
      </c>
      <c r="G313" s="23">
        <v>4</v>
      </c>
      <c r="H313" s="23" t="s">
        <v>29</v>
      </c>
      <c r="I313" s="24">
        <v>90898.842199999999</v>
      </c>
      <c r="J313" s="24">
        <v>145438.14970000001</v>
      </c>
      <c r="K313" s="24">
        <v>127258.37910000001</v>
      </c>
      <c r="L313" s="24">
        <v>203613.40950000001</v>
      </c>
      <c r="M313" s="24">
        <v>163617.91589999999</v>
      </c>
      <c r="N313" s="24">
        <v>261788.66940000001</v>
      </c>
      <c r="O313" s="24">
        <v>218157.2213</v>
      </c>
      <c r="P313" s="24">
        <v>349051.55920000002</v>
      </c>
      <c r="Q313" s="24">
        <v>272696.52659999998</v>
      </c>
      <c r="R313" s="24">
        <v>436314.44900000002</v>
      </c>
      <c r="S313" s="24">
        <v>309056.06339999998</v>
      </c>
      <c r="T313" s="24">
        <v>494489.70880000002</v>
      </c>
      <c r="U313" s="24">
        <v>345415.6004</v>
      </c>
      <c r="V313" s="24">
        <v>552664.96869999997</v>
      </c>
    </row>
    <row r="314" spans="1:22" hidden="1" x14ac:dyDescent="0.3">
      <c r="A314" s="23">
        <v>2</v>
      </c>
      <c r="B314" s="23" t="s">
        <v>592</v>
      </c>
      <c r="C314" s="23" t="s">
        <v>538</v>
      </c>
      <c r="D314" t="s">
        <v>108</v>
      </c>
      <c r="E314" s="23" t="s">
        <v>541</v>
      </c>
      <c r="F314" s="23" t="s">
        <v>483</v>
      </c>
      <c r="G314" s="23">
        <v>1</v>
      </c>
      <c r="H314" s="23" t="s">
        <v>14</v>
      </c>
      <c r="I314" s="24">
        <v>100300.476</v>
      </c>
      <c r="J314" s="24">
        <v>175525.83309999999</v>
      </c>
      <c r="K314" s="24">
        <v>129812.63679999999</v>
      </c>
      <c r="L314" s="24">
        <v>227172.11439999999</v>
      </c>
      <c r="M314" s="24">
        <v>155346.65909999999</v>
      </c>
      <c r="N314" s="24">
        <v>271856.65350000001</v>
      </c>
      <c r="O314" s="24">
        <v>185260.86489999999</v>
      </c>
      <c r="P314" s="24">
        <v>324206.51360000001</v>
      </c>
      <c r="Q314" s="24">
        <v>218336.89369999999</v>
      </c>
      <c r="R314" s="24">
        <v>382089.56390000001</v>
      </c>
      <c r="S314" s="24">
        <v>239370.04560000001</v>
      </c>
      <c r="T314" s="24">
        <v>418897.5797</v>
      </c>
      <c r="U314" s="24">
        <v>259141.98629999999</v>
      </c>
      <c r="V314" s="24">
        <v>453498.47610000003</v>
      </c>
    </row>
    <row r="315" spans="1:22" hidden="1" x14ac:dyDescent="0.3">
      <c r="A315" s="23">
        <v>2</v>
      </c>
      <c r="B315" s="23" t="s">
        <v>592</v>
      </c>
      <c r="C315" s="23" t="s">
        <v>538</v>
      </c>
      <c r="D315" t="s">
        <v>108</v>
      </c>
      <c r="E315" s="23" t="s">
        <v>541</v>
      </c>
      <c r="F315" s="23" t="s">
        <v>483</v>
      </c>
      <c r="G315" s="23">
        <v>2</v>
      </c>
      <c r="H315" s="23" t="s">
        <v>30</v>
      </c>
      <c r="I315" s="24">
        <v>86053.971399999995</v>
      </c>
      <c r="J315" s="24">
        <v>150594.45000000001</v>
      </c>
      <c r="K315" s="24">
        <v>112442.60279999999</v>
      </c>
      <c r="L315" s="24">
        <v>196774.55480000001</v>
      </c>
      <c r="M315" s="24">
        <v>136324.56570000001</v>
      </c>
      <c r="N315" s="24">
        <v>238567.98989999999</v>
      </c>
      <c r="O315" s="24">
        <v>166522.77540000001</v>
      </c>
      <c r="P315" s="24">
        <v>291414.85700000002</v>
      </c>
      <c r="Q315" s="24">
        <v>197403.17550000001</v>
      </c>
      <c r="R315" s="24">
        <v>345455.55709999998</v>
      </c>
      <c r="S315" s="24">
        <v>217411.95790000001</v>
      </c>
      <c r="T315" s="24">
        <v>380470.92619999999</v>
      </c>
      <c r="U315" s="24">
        <v>235993.603</v>
      </c>
      <c r="V315" s="24">
        <v>412988.8051</v>
      </c>
    </row>
    <row r="316" spans="1:22" hidden="1" x14ac:dyDescent="0.3">
      <c r="A316" s="23">
        <v>2</v>
      </c>
      <c r="B316" s="23" t="s">
        <v>592</v>
      </c>
      <c r="C316" s="23" t="s">
        <v>538</v>
      </c>
      <c r="D316" t="s">
        <v>108</v>
      </c>
      <c r="E316" s="23" t="s">
        <v>541</v>
      </c>
      <c r="F316" s="23" t="s">
        <v>483</v>
      </c>
      <c r="G316" s="23">
        <v>3</v>
      </c>
      <c r="H316" s="23" t="s">
        <v>31</v>
      </c>
      <c r="I316" s="24">
        <v>76808.908100000001</v>
      </c>
      <c r="J316" s="24">
        <v>134415.58910000001</v>
      </c>
      <c r="K316" s="24">
        <v>104597.2488</v>
      </c>
      <c r="L316" s="24">
        <v>183045.18549999999</v>
      </c>
      <c r="M316" s="24">
        <v>132287.32010000001</v>
      </c>
      <c r="N316" s="24">
        <v>231502.81020000001</v>
      </c>
      <c r="O316" s="24">
        <v>174160.45360000001</v>
      </c>
      <c r="P316" s="24">
        <v>304780.79369999998</v>
      </c>
      <c r="Q316" s="24">
        <v>215616.84210000001</v>
      </c>
      <c r="R316" s="24">
        <v>377329.47350000002</v>
      </c>
      <c r="S316" s="24">
        <v>242791.38430000001</v>
      </c>
      <c r="T316" s="24">
        <v>424884.92259999999</v>
      </c>
      <c r="U316" s="24">
        <v>269595.4866</v>
      </c>
      <c r="V316" s="24">
        <v>471792.10159999999</v>
      </c>
    </row>
    <row r="317" spans="1:22" hidden="1" x14ac:dyDescent="0.3">
      <c r="A317" s="23">
        <v>2</v>
      </c>
      <c r="B317" s="23" t="s">
        <v>592</v>
      </c>
      <c r="C317" s="23" t="s">
        <v>538</v>
      </c>
      <c r="D317" t="s">
        <v>108</v>
      </c>
      <c r="E317" s="23" t="s">
        <v>541</v>
      </c>
      <c r="F317" s="23" t="s">
        <v>483</v>
      </c>
      <c r="G317" s="23">
        <v>4</v>
      </c>
      <c r="H317" s="23" t="s">
        <v>29</v>
      </c>
      <c r="I317" s="24">
        <v>85489.691999999995</v>
      </c>
      <c r="J317" s="24">
        <v>136783.50940000001</v>
      </c>
      <c r="K317" s="24">
        <v>119685.5689</v>
      </c>
      <c r="L317" s="24">
        <v>191496.91310000001</v>
      </c>
      <c r="M317" s="24">
        <v>153881.44570000001</v>
      </c>
      <c r="N317" s="24">
        <v>246210.31690000001</v>
      </c>
      <c r="O317" s="24">
        <v>205175.26089999999</v>
      </c>
      <c r="P317" s="24">
        <v>328280.42239999998</v>
      </c>
      <c r="Q317" s="24">
        <v>256469.07620000001</v>
      </c>
      <c r="R317" s="24">
        <v>410350.52799999999</v>
      </c>
      <c r="S317" s="24">
        <v>290664.95299999998</v>
      </c>
      <c r="T317" s="24">
        <v>465063.93170000002</v>
      </c>
      <c r="U317" s="24">
        <v>324860.82980000001</v>
      </c>
      <c r="V317" s="24">
        <v>519777.33549999999</v>
      </c>
    </row>
    <row r="318" spans="1:22" hidden="1" x14ac:dyDescent="0.3">
      <c r="A318" s="23">
        <v>2</v>
      </c>
      <c r="B318" s="23" t="s">
        <v>592</v>
      </c>
      <c r="C318" s="23" t="s">
        <v>538</v>
      </c>
      <c r="D318" t="s">
        <v>108</v>
      </c>
      <c r="E318" s="23" t="s">
        <v>541</v>
      </c>
      <c r="F318" s="23" t="s">
        <v>119</v>
      </c>
      <c r="G318" s="23">
        <v>1</v>
      </c>
      <c r="H318" s="23" t="s">
        <v>14</v>
      </c>
      <c r="I318" s="24">
        <v>120638.60739999999</v>
      </c>
      <c r="J318" s="24">
        <v>211117.56289999999</v>
      </c>
      <c r="K318" s="24">
        <v>156039.04089999999</v>
      </c>
      <c r="L318" s="24">
        <v>273068.32169999997</v>
      </c>
      <c r="M318" s="24">
        <v>186666.3541</v>
      </c>
      <c r="N318" s="24">
        <v>326666.11969999998</v>
      </c>
      <c r="O318" s="24">
        <v>222512.34719999999</v>
      </c>
      <c r="P318" s="24">
        <v>389396.60759999999</v>
      </c>
      <c r="Q318" s="24">
        <v>262145.62969999999</v>
      </c>
      <c r="R318" s="24">
        <v>458754.85190000001</v>
      </c>
      <c r="S318" s="24">
        <v>287349.20049999998</v>
      </c>
      <c r="T318" s="24">
        <v>502861.10080000001</v>
      </c>
      <c r="U318" s="24">
        <v>311004.0246</v>
      </c>
      <c r="V318" s="24">
        <v>544257.04319999996</v>
      </c>
    </row>
    <row r="319" spans="1:22" hidden="1" x14ac:dyDescent="0.3">
      <c r="A319" s="23">
        <v>2</v>
      </c>
      <c r="B319" s="23" t="s">
        <v>592</v>
      </c>
      <c r="C319" s="23" t="s">
        <v>538</v>
      </c>
      <c r="D319" t="s">
        <v>108</v>
      </c>
      <c r="E319" s="23" t="s">
        <v>541</v>
      </c>
      <c r="F319" s="23" t="s">
        <v>119</v>
      </c>
      <c r="G319" s="23">
        <v>2</v>
      </c>
      <c r="H319" s="23" t="s">
        <v>30</v>
      </c>
      <c r="I319" s="24">
        <v>103949.8438</v>
      </c>
      <c r="J319" s="24">
        <v>181912.2267</v>
      </c>
      <c r="K319" s="24">
        <v>135691.2856</v>
      </c>
      <c r="L319" s="24">
        <v>237459.74969999999</v>
      </c>
      <c r="M319" s="24">
        <v>164383.32889999999</v>
      </c>
      <c r="N319" s="24">
        <v>287670.82569999999</v>
      </c>
      <c r="O319" s="24">
        <v>200562.01240000001</v>
      </c>
      <c r="P319" s="24">
        <v>350983.52169999998</v>
      </c>
      <c r="Q319" s="24">
        <v>237623.27249999999</v>
      </c>
      <c r="R319" s="24">
        <v>415840.72700000001</v>
      </c>
      <c r="S319" s="24">
        <v>261626.8676</v>
      </c>
      <c r="T319" s="24">
        <v>457847.0184</v>
      </c>
      <c r="U319" s="24">
        <v>283887.34529999999</v>
      </c>
      <c r="V319" s="24">
        <v>496802.85430000001</v>
      </c>
    </row>
    <row r="320" spans="1:22" hidden="1" x14ac:dyDescent="0.3">
      <c r="A320" s="23">
        <v>2</v>
      </c>
      <c r="B320" s="23" t="s">
        <v>592</v>
      </c>
      <c r="C320" s="23" t="s">
        <v>538</v>
      </c>
      <c r="D320" t="s">
        <v>108</v>
      </c>
      <c r="E320" s="23" t="s">
        <v>541</v>
      </c>
      <c r="F320" s="23" t="s">
        <v>119</v>
      </c>
      <c r="G320" s="23">
        <v>3</v>
      </c>
      <c r="H320" s="23" t="s">
        <v>31</v>
      </c>
      <c r="I320" s="24">
        <v>93090.974100000007</v>
      </c>
      <c r="J320" s="24">
        <v>162909.20449999999</v>
      </c>
      <c r="K320" s="24">
        <v>126888.96000000001</v>
      </c>
      <c r="L320" s="24">
        <v>222055.67989999999</v>
      </c>
      <c r="M320" s="24">
        <v>160571.8302</v>
      </c>
      <c r="N320" s="24">
        <v>281000.70299999998</v>
      </c>
      <c r="O320" s="24">
        <v>211492.10949999999</v>
      </c>
      <c r="P320" s="24">
        <v>370111.19170000002</v>
      </c>
      <c r="Q320" s="24">
        <v>261924.20189999999</v>
      </c>
      <c r="R320" s="24">
        <v>458367.35330000002</v>
      </c>
      <c r="S320" s="24">
        <v>295003.1667</v>
      </c>
      <c r="T320" s="24">
        <v>516255.54180000001</v>
      </c>
      <c r="U320" s="24">
        <v>327648.1876</v>
      </c>
      <c r="V320" s="24">
        <v>573384.32819999999</v>
      </c>
    </row>
    <row r="321" spans="1:22" hidden="1" x14ac:dyDescent="0.3">
      <c r="A321" s="23">
        <v>2</v>
      </c>
      <c r="B321" s="23" t="s">
        <v>592</v>
      </c>
      <c r="C321" s="23" t="s">
        <v>538</v>
      </c>
      <c r="D321" t="s">
        <v>108</v>
      </c>
      <c r="E321" s="23" t="s">
        <v>541</v>
      </c>
      <c r="F321" s="23" t="s">
        <v>119</v>
      </c>
      <c r="G321" s="23">
        <v>4</v>
      </c>
      <c r="H321" s="23" t="s">
        <v>29</v>
      </c>
      <c r="I321" s="24">
        <v>102848.4654</v>
      </c>
      <c r="J321" s="24">
        <v>164557.5471</v>
      </c>
      <c r="K321" s="24">
        <v>143987.85159999999</v>
      </c>
      <c r="L321" s="24">
        <v>230380.56589999999</v>
      </c>
      <c r="M321" s="24">
        <v>185127.2378</v>
      </c>
      <c r="N321" s="24">
        <v>296203.58480000001</v>
      </c>
      <c r="O321" s="24">
        <v>246836.31700000001</v>
      </c>
      <c r="P321" s="24">
        <v>394938.11300000001</v>
      </c>
      <c r="Q321" s="24">
        <v>308545.39620000002</v>
      </c>
      <c r="R321" s="24">
        <v>493672.64130000002</v>
      </c>
      <c r="S321" s="24">
        <v>349684.78230000002</v>
      </c>
      <c r="T321" s="24">
        <v>559495.66009999998</v>
      </c>
      <c r="U321" s="24">
        <v>390824.16850000003</v>
      </c>
      <c r="V321" s="24">
        <v>625318.67890000006</v>
      </c>
    </row>
    <row r="322" spans="1:22" hidden="1" x14ac:dyDescent="0.3">
      <c r="A322" s="23">
        <v>2</v>
      </c>
      <c r="B322" s="23" t="s">
        <v>592</v>
      </c>
      <c r="C322" s="23" t="s">
        <v>538</v>
      </c>
      <c r="D322" t="s">
        <v>108</v>
      </c>
      <c r="E322" s="23" t="s">
        <v>541</v>
      </c>
      <c r="F322" s="23" t="s">
        <v>110</v>
      </c>
      <c r="G322" s="23">
        <v>1</v>
      </c>
      <c r="H322" s="23" t="s">
        <v>14</v>
      </c>
      <c r="I322" s="24">
        <v>137859.17920000001</v>
      </c>
      <c r="J322" s="24">
        <v>241253.56359999999</v>
      </c>
      <c r="K322" s="24">
        <v>178413.2317</v>
      </c>
      <c r="L322" s="24">
        <v>312223.15529999998</v>
      </c>
      <c r="M322" s="24">
        <v>213500.61410000001</v>
      </c>
      <c r="N322" s="24">
        <v>373626.0747</v>
      </c>
      <c r="O322" s="24">
        <v>254603.58379999999</v>
      </c>
      <c r="P322" s="24">
        <v>445556.27169999998</v>
      </c>
      <c r="Q322" s="24">
        <v>300050.84289999999</v>
      </c>
      <c r="R322" s="24">
        <v>525088.97510000004</v>
      </c>
      <c r="S322" s="24">
        <v>328950.96149999998</v>
      </c>
      <c r="T322" s="24">
        <v>575664.1825</v>
      </c>
      <c r="U322" s="24">
        <v>356114.51640000002</v>
      </c>
      <c r="V322" s="24">
        <v>623200.40370000002</v>
      </c>
    </row>
    <row r="323" spans="1:22" hidden="1" x14ac:dyDescent="0.3">
      <c r="A323" s="23">
        <v>2</v>
      </c>
      <c r="B323" s="23" t="s">
        <v>592</v>
      </c>
      <c r="C323" s="23" t="s">
        <v>538</v>
      </c>
      <c r="D323" t="s">
        <v>108</v>
      </c>
      <c r="E323" s="23" t="s">
        <v>541</v>
      </c>
      <c r="F323" s="23" t="s">
        <v>110</v>
      </c>
      <c r="G323" s="23">
        <v>2</v>
      </c>
      <c r="H323" s="23" t="s">
        <v>30</v>
      </c>
      <c r="I323" s="24">
        <v>118321.114</v>
      </c>
      <c r="J323" s="24">
        <v>207061.94949999999</v>
      </c>
      <c r="K323" s="24">
        <v>154591.46859999999</v>
      </c>
      <c r="L323" s="24">
        <v>270535.07</v>
      </c>
      <c r="M323" s="24">
        <v>187413.16940000001</v>
      </c>
      <c r="N323" s="24">
        <v>327973.04639999999</v>
      </c>
      <c r="O323" s="24">
        <v>228905.63029999999</v>
      </c>
      <c r="P323" s="24">
        <v>400584.853</v>
      </c>
      <c r="Q323" s="24">
        <v>271341.74119999999</v>
      </c>
      <c r="R323" s="24">
        <v>474848.04700000002</v>
      </c>
      <c r="S323" s="24">
        <v>298837.01010000001</v>
      </c>
      <c r="T323" s="24">
        <v>522964.76760000002</v>
      </c>
      <c r="U323" s="24">
        <v>324368.1593</v>
      </c>
      <c r="V323" s="24">
        <v>567644.27890000003</v>
      </c>
    </row>
    <row r="324" spans="1:22" hidden="1" x14ac:dyDescent="0.3">
      <c r="A324" s="23">
        <v>2</v>
      </c>
      <c r="B324" s="23" t="s">
        <v>592</v>
      </c>
      <c r="C324" s="23" t="s">
        <v>538</v>
      </c>
      <c r="D324" t="s">
        <v>108</v>
      </c>
      <c r="E324" s="23" t="s">
        <v>541</v>
      </c>
      <c r="F324" s="23" t="s">
        <v>110</v>
      </c>
      <c r="G324" s="23">
        <v>3</v>
      </c>
      <c r="H324" s="23" t="s">
        <v>31</v>
      </c>
      <c r="I324" s="24">
        <v>105639.3685</v>
      </c>
      <c r="J324" s="24">
        <v>184868.89490000001</v>
      </c>
      <c r="K324" s="24">
        <v>143869.66769999999</v>
      </c>
      <c r="L324" s="24">
        <v>251771.9184</v>
      </c>
      <c r="M324" s="24">
        <v>181965.1972</v>
      </c>
      <c r="N324" s="24">
        <v>318439.09509999998</v>
      </c>
      <c r="O324" s="24">
        <v>239572.07079999999</v>
      </c>
      <c r="P324" s="24">
        <v>419251.1238</v>
      </c>
      <c r="Q324" s="24">
        <v>296607.40830000001</v>
      </c>
      <c r="R324" s="24">
        <v>519062.9645</v>
      </c>
      <c r="S324" s="24">
        <v>333995.92660000001</v>
      </c>
      <c r="T324" s="24">
        <v>584492.87159999995</v>
      </c>
      <c r="U324" s="24">
        <v>370876.4129</v>
      </c>
      <c r="V324" s="24">
        <v>649033.72250000003</v>
      </c>
    </row>
    <row r="325" spans="1:22" hidden="1" x14ac:dyDescent="0.3">
      <c r="A325" s="23">
        <v>2</v>
      </c>
      <c r="B325" s="23" t="s">
        <v>592</v>
      </c>
      <c r="C325" s="23" t="s">
        <v>538</v>
      </c>
      <c r="D325" t="s">
        <v>108</v>
      </c>
      <c r="E325" s="23" t="s">
        <v>541</v>
      </c>
      <c r="F325" s="23" t="s">
        <v>110</v>
      </c>
      <c r="G325" s="23">
        <v>4</v>
      </c>
      <c r="H325" s="23" t="s">
        <v>29</v>
      </c>
      <c r="I325" s="24">
        <v>117504.6299</v>
      </c>
      <c r="J325" s="24">
        <v>188007.41070000001</v>
      </c>
      <c r="K325" s="24">
        <v>164506.48190000001</v>
      </c>
      <c r="L325" s="24">
        <v>263210.3749</v>
      </c>
      <c r="M325" s="24">
        <v>211508.33379999999</v>
      </c>
      <c r="N325" s="24">
        <v>338413.33919999999</v>
      </c>
      <c r="O325" s="24">
        <v>282011.11180000001</v>
      </c>
      <c r="P325" s="24">
        <v>451217.7855</v>
      </c>
      <c r="Q325" s="24">
        <v>352513.8897</v>
      </c>
      <c r="R325" s="24">
        <v>564022.23179999995</v>
      </c>
      <c r="S325" s="24">
        <v>399515.74160000001</v>
      </c>
      <c r="T325" s="24">
        <v>639225.19609999994</v>
      </c>
      <c r="U325" s="24">
        <v>446517.59360000002</v>
      </c>
      <c r="V325" s="24">
        <v>714428.16040000005</v>
      </c>
    </row>
    <row r="326" spans="1:22" hidden="1" x14ac:dyDescent="0.3">
      <c r="A326" s="23">
        <v>2</v>
      </c>
      <c r="B326" s="23" t="s">
        <v>592</v>
      </c>
      <c r="C326" s="23" t="s">
        <v>538</v>
      </c>
      <c r="D326" t="s">
        <v>108</v>
      </c>
      <c r="E326" s="23" t="s">
        <v>541</v>
      </c>
      <c r="F326" s="23" t="s">
        <v>368</v>
      </c>
      <c r="G326" s="23">
        <v>1</v>
      </c>
      <c r="H326" s="23" t="s">
        <v>14</v>
      </c>
      <c r="I326" s="24">
        <v>105677.55869999999</v>
      </c>
      <c r="J326" s="24">
        <v>184935.72779999999</v>
      </c>
      <c r="K326" s="24">
        <v>136840.99729999999</v>
      </c>
      <c r="L326" s="24">
        <v>239471.74530000001</v>
      </c>
      <c r="M326" s="24">
        <v>163804.62059999999</v>
      </c>
      <c r="N326" s="24">
        <v>286658.08590000001</v>
      </c>
      <c r="O326" s="24">
        <v>195419.04060000001</v>
      </c>
      <c r="P326" s="24">
        <v>341983.321</v>
      </c>
      <c r="Q326" s="24">
        <v>230376.07199999999</v>
      </c>
      <c r="R326" s="24">
        <v>403158.12589999998</v>
      </c>
      <c r="S326" s="24">
        <v>252604.89799999999</v>
      </c>
      <c r="T326" s="24">
        <v>442058.57150000002</v>
      </c>
      <c r="U326" s="24">
        <v>273527.8075</v>
      </c>
      <c r="V326" s="24">
        <v>478673.66320000001</v>
      </c>
    </row>
    <row r="327" spans="1:22" hidden="1" x14ac:dyDescent="0.3">
      <c r="A327" s="23">
        <v>2</v>
      </c>
      <c r="B327" s="23" t="s">
        <v>592</v>
      </c>
      <c r="C327" s="23" t="s">
        <v>538</v>
      </c>
      <c r="D327" t="s">
        <v>108</v>
      </c>
      <c r="E327" s="23" t="s">
        <v>541</v>
      </c>
      <c r="F327" s="23" t="s">
        <v>368</v>
      </c>
      <c r="G327" s="23">
        <v>2</v>
      </c>
      <c r="H327" s="23" t="s">
        <v>30</v>
      </c>
      <c r="I327" s="24">
        <v>90345.605500000005</v>
      </c>
      <c r="J327" s="24">
        <v>158104.80970000001</v>
      </c>
      <c r="K327" s="24">
        <v>118147.5313</v>
      </c>
      <c r="L327" s="24">
        <v>206758.17980000001</v>
      </c>
      <c r="M327" s="24">
        <v>143333.22390000001</v>
      </c>
      <c r="N327" s="24">
        <v>250833.14170000001</v>
      </c>
      <c r="O327" s="24">
        <v>175253.28630000001</v>
      </c>
      <c r="P327" s="24">
        <v>306693.25099999999</v>
      </c>
      <c r="Q327" s="24">
        <v>207847.40289999999</v>
      </c>
      <c r="R327" s="24">
        <v>363732.95500000002</v>
      </c>
      <c r="S327" s="24">
        <v>228973.81219999999</v>
      </c>
      <c r="T327" s="24">
        <v>400704.17139999999</v>
      </c>
      <c r="U327" s="24">
        <v>248615.73680000001</v>
      </c>
      <c r="V327" s="24">
        <v>435077.5393</v>
      </c>
    </row>
    <row r="328" spans="1:22" hidden="1" x14ac:dyDescent="0.3">
      <c r="A328" s="23">
        <v>2</v>
      </c>
      <c r="B328" s="23" t="s">
        <v>592</v>
      </c>
      <c r="C328" s="23" t="s">
        <v>538</v>
      </c>
      <c r="D328" t="s">
        <v>108</v>
      </c>
      <c r="E328" s="23" t="s">
        <v>541</v>
      </c>
      <c r="F328" s="23" t="s">
        <v>368</v>
      </c>
      <c r="G328" s="23">
        <v>3</v>
      </c>
      <c r="H328" s="23" t="s">
        <v>31</v>
      </c>
      <c r="I328" s="24">
        <v>80417.003599999996</v>
      </c>
      <c r="J328" s="24">
        <v>140729.75640000001</v>
      </c>
      <c r="K328" s="24">
        <v>109424.94650000001</v>
      </c>
      <c r="L328" s="24">
        <v>191493.65640000001</v>
      </c>
      <c r="M328" s="24">
        <v>138327.13269999999</v>
      </c>
      <c r="N328" s="24">
        <v>242072.4823</v>
      </c>
      <c r="O328" s="24">
        <v>182044.19289999999</v>
      </c>
      <c r="P328" s="24">
        <v>318577.33750000002</v>
      </c>
      <c r="Q328" s="24">
        <v>225312.7561</v>
      </c>
      <c r="R328" s="24">
        <v>394297.32319999998</v>
      </c>
      <c r="S328" s="24">
        <v>253660.1349</v>
      </c>
      <c r="T328" s="24">
        <v>443905.23609999998</v>
      </c>
      <c r="U328" s="24">
        <v>281608.84960000002</v>
      </c>
      <c r="V328" s="24">
        <v>492815.48690000002</v>
      </c>
    </row>
    <row r="329" spans="1:22" hidden="1" x14ac:dyDescent="0.3">
      <c r="A329" s="23">
        <v>2</v>
      </c>
      <c r="B329" s="23" t="s">
        <v>592</v>
      </c>
      <c r="C329" s="23" t="s">
        <v>538</v>
      </c>
      <c r="D329" t="s">
        <v>108</v>
      </c>
      <c r="E329" s="23" t="s">
        <v>541</v>
      </c>
      <c r="F329" s="23" t="s">
        <v>368</v>
      </c>
      <c r="G329" s="23">
        <v>4</v>
      </c>
      <c r="H329" s="23" t="s">
        <v>29</v>
      </c>
      <c r="I329" s="24">
        <v>90055.5867</v>
      </c>
      <c r="J329" s="24">
        <v>144088.94089999999</v>
      </c>
      <c r="K329" s="24">
        <v>126077.8213</v>
      </c>
      <c r="L329" s="24">
        <v>201724.5172</v>
      </c>
      <c r="M329" s="24">
        <v>162100.05609999999</v>
      </c>
      <c r="N329" s="24">
        <v>259360.09349999999</v>
      </c>
      <c r="O329" s="24">
        <v>216133.4081</v>
      </c>
      <c r="P329" s="24">
        <v>345813.45809999999</v>
      </c>
      <c r="Q329" s="24">
        <v>270166.76</v>
      </c>
      <c r="R329" s="24">
        <v>432266.82250000001</v>
      </c>
      <c r="S329" s="24">
        <v>306188.99479999999</v>
      </c>
      <c r="T329" s="24">
        <v>489902.39880000002</v>
      </c>
      <c r="U329" s="24">
        <v>342211.22940000001</v>
      </c>
      <c r="V329" s="24">
        <v>547537.97519999999</v>
      </c>
    </row>
    <row r="330" spans="1:22" hidden="1" x14ac:dyDescent="0.3">
      <c r="A330" s="23">
        <v>2</v>
      </c>
      <c r="B330" s="23" t="s">
        <v>592</v>
      </c>
      <c r="C330" s="23" t="s">
        <v>538</v>
      </c>
      <c r="D330" t="s">
        <v>108</v>
      </c>
      <c r="E330" s="23" t="s">
        <v>541</v>
      </c>
      <c r="F330" s="23" t="s">
        <v>513</v>
      </c>
      <c r="G330" s="23">
        <v>1</v>
      </c>
      <c r="H330" s="23" t="s">
        <v>14</v>
      </c>
      <c r="I330" s="24">
        <v>107655.6499</v>
      </c>
      <c r="J330" s="24">
        <v>188397.3873</v>
      </c>
      <c r="K330" s="24">
        <v>139399.05309999999</v>
      </c>
      <c r="L330" s="24">
        <v>243948.34299999999</v>
      </c>
      <c r="M330" s="24">
        <v>166864.4368</v>
      </c>
      <c r="N330" s="24">
        <v>292012.76439999999</v>
      </c>
      <c r="O330" s="24">
        <v>199065.93309999999</v>
      </c>
      <c r="P330" s="24">
        <v>348365.38290000003</v>
      </c>
      <c r="Q330" s="24">
        <v>234672.06039999999</v>
      </c>
      <c r="R330" s="24">
        <v>410676.10560000001</v>
      </c>
      <c r="S330" s="24">
        <v>257313.6623</v>
      </c>
      <c r="T330" s="24">
        <v>450298.90919999999</v>
      </c>
      <c r="U330" s="24">
        <v>278623.79080000002</v>
      </c>
      <c r="V330" s="24">
        <v>487591.63390000002</v>
      </c>
    </row>
    <row r="331" spans="1:22" hidden="1" x14ac:dyDescent="0.3">
      <c r="A331" s="23">
        <v>2</v>
      </c>
      <c r="B331" s="23" t="s">
        <v>592</v>
      </c>
      <c r="C331" s="23" t="s">
        <v>538</v>
      </c>
      <c r="D331" t="s">
        <v>108</v>
      </c>
      <c r="E331" s="23" t="s">
        <v>541</v>
      </c>
      <c r="F331" s="23" t="s">
        <v>513</v>
      </c>
      <c r="G331" s="23">
        <v>2</v>
      </c>
      <c r="H331" s="23" t="s">
        <v>30</v>
      </c>
      <c r="I331" s="24">
        <v>92052.334900000002</v>
      </c>
      <c r="J331" s="24">
        <v>161091.58609999999</v>
      </c>
      <c r="K331" s="24">
        <v>120374.7297</v>
      </c>
      <c r="L331" s="24">
        <v>210655.7769</v>
      </c>
      <c r="M331" s="24">
        <v>146030.71479999999</v>
      </c>
      <c r="N331" s="24">
        <v>255553.75090000001</v>
      </c>
      <c r="O331" s="24">
        <v>178543.26319999999</v>
      </c>
      <c r="P331" s="24">
        <v>312450.71049999999</v>
      </c>
      <c r="Q331" s="24">
        <v>211744.65410000001</v>
      </c>
      <c r="R331" s="24">
        <v>370553.1447</v>
      </c>
      <c r="S331" s="24">
        <v>233264.32759999999</v>
      </c>
      <c r="T331" s="24">
        <v>408212.57339999999</v>
      </c>
      <c r="U331" s="24">
        <v>253270.79879999999</v>
      </c>
      <c r="V331" s="24">
        <v>443223.89799999999</v>
      </c>
    </row>
    <row r="332" spans="1:22" hidden="1" x14ac:dyDescent="0.3">
      <c r="A332" s="23">
        <v>2</v>
      </c>
      <c r="B332" s="23" t="s">
        <v>592</v>
      </c>
      <c r="C332" s="23" t="s">
        <v>538</v>
      </c>
      <c r="D332" t="s">
        <v>108</v>
      </c>
      <c r="E332" s="23" t="s">
        <v>541</v>
      </c>
      <c r="F332" s="23" t="s">
        <v>513</v>
      </c>
      <c r="G332" s="23">
        <v>3</v>
      </c>
      <c r="H332" s="23" t="s">
        <v>31</v>
      </c>
      <c r="I332" s="24">
        <v>81947.0144</v>
      </c>
      <c r="J332" s="24">
        <v>143407.2752</v>
      </c>
      <c r="K332" s="24">
        <v>111511.0526</v>
      </c>
      <c r="L332" s="24">
        <v>195144.34220000001</v>
      </c>
      <c r="M332" s="24">
        <v>140967.46239999999</v>
      </c>
      <c r="N332" s="24">
        <v>246693.05919999999</v>
      </c>
      <c r="O332" s="24">
        <v>185522.2965</v>
      </c>
      <c r="P332" s="24">
        <v>324664.01890000002</v>
      </c>
      <c r="Q332" s="24">
        <v>229620.69579999999</v>
      </c>
      <c r="R332" s="24">
        <v>401836.21759999997</v>
      </c>
      <c r="S332" s="24">
        <v>258512.4785</v>
      </c>
      <c r="T332" s="24">
        <v>452396.83730000001</v>
      </c>
      <c r="U332" s="24">
        <v>286998.54129999998</v>
      </c>
      <c r="V332" s="24">
        <v>502247.4472</v>
      </c>
    </row>
    <row r="333" spans="1:22" hidden="1" x14ac:dyDescent="0.3">
      <c r="A333" s="23">
        <v>2</v>
      </c>
      <c r="B333" s="23" t="s">
        <v>592</v>
      </c>
      <c r="C333" s="23" t="s">
        <v>538</v>
      </c>
      <c r="D333" t="s">
        <v>108</v>
      </c>
      <c r="E333" s="23" t="s">
        <v>541</v>
      </c>
      <c r="F333" s="23" t="s">
        <v>513</v>
      </c>
      <c r="G333" s="23">
        <v>4</v>
      </c>
      <c r="H333" s="23" t="s">
        <v>29</v>
      </c>
      <c r="I333" s="24">
        <v>91742.097699999998</v>
      </c>
      <c r="J333" s="24">
        <v>146787.3585</v>
      </c>
      <c r="K333" s="24">
        <v>128438.93670000001</v>
      </c>
      <c r="L333" s="24">
        <v>205502.30189999999</v>
      </c>
      <c r="M333" s="24">
        <v>165135.77590000001</v>
      </c>
      <c r="N333" s="24">
        <v>264217.24530000001</v>
      </c>
      <c r="O333" s="24">
        <v>220181.03450000001</v>
      </c>
      <c r="P333" s="24">
        <v>352289.66039999999</v>
      </c>
      <c r="Q333" s="24">
        <v>275226.29300000001</v>
      </c>
      <c r="R333" s="24">
        <v>440362.07549999998</v>
      </c>
      <c r="S333" s="24">
        <v>311923.13219999999</v>
      </c>
      <c r="T333" s="24">
        <v>499077.01880000002</v>
      </c>
      <c r="U333" s="24">
        <v>348619.97120000003</v>
      </c>
      <c r="V333" s="24">
        <v>557791.96219999995</v>
      </c>
    </row>
    <row r="334" spans="1:22" hidden="1" x14ac:dyDescent="0.3">
      <c r="A334" s="23">
        <v>2</v>
      </c>
      <c r="B334" s="23" t="s">
        <v>592</v>
      </c>
      <c r="C334" s="23" t="s">
        <v>538</v>
      </c>
      <c r="D334" t="s">
        <v>108</v>
      </c>
      <c r="E334" s="23" t="s">
        <v>541</v>
      </c>
      <c r="F334" s="23" t="s">
        <v>111</v>
      </c>
      <c r="G334" s="23">
        <v>1</v>
      </c>
      <c r="H334" s="23" t="s">
        <v>14</v>
      </c>
      <c r="I334" s="24">
        <v>133496.2115</v>
      </c>
      <c r="J334" s="24">
        <v>233618.3702</v>
      </c>
      <c r="K334" s="24">
        <v>172666.41940000001</v>
      </c>
      <c r="L334" s="24">
        <v>302166.2341</v>
      </c>
      <c r="M334" s="24">
        <v>206555.1777</v>
      </c>
      <c r="N334" s="24">
        <v>361471.56099999999</v>
      </c>
      <c r="O334" s="24">
        <v>246217.17050000001</v>
      </c>
      <c r="P334" s="24">
        <v>430880.04840000003</v>
      </c>
      <c r="Q334" s="24">
        <v>290069.58010000002</v>
      </c>
      <c r="R334" s="24">
        <v>507621.76530000003</v>
      </c>
      <c r="S334" s="24">
        <v>317956.19689999998</v>
      </c>
      <c r="T334" s="24">
        <v>556423.34439999994</v>
      </c>
      <c r="U334" s="24">
        <v>344127.94640000002</v>
      </c>
      <c r="V334" s="24">
        <v>602223.90619999997</v>
      </c>
    </row>
    <row r="335" spans="1:22" hidden="1" x14ac:dyDescent="0.3">
      <c r="A335" s="23">
        <v>2</v>
      </c>
      <c r="B335" s="23" t="s">
        <v>592</v>
      </c>
      <c r="C335" s="23" t="s">
        <v>538</v>
      </c>
      <c r="D335" t="s">
        <v>108</v>
      </c>
      <c r="E335" s="23" t="s">
        <v>541</v>
      </c>
      <c r="F335" s="23" t="s">
        <v>111</v>
      </c>
      <c r="G335" s="23">
        <v>2</v>
      </c>
      <c r="H335" s="23" t="s">
        <v>30</v>
      </c>
      <c r="I335" s="24">
        <v>115043.5949</v>
      </c>
      <c r="J335" s="24">
        <v>201326.29120000001</v>
      </c>
      <c r="K335" s="24">
        <v>150168.08840000001</v>
      </c>
      <c r="L335" s="24">
        <v>262794.15460000001</v>
      </c>
      <c r="M335" s="24">
        <v>181917.0361</v>
      </c>
      <c r="N335" s="24">
        <v>318354.81329999998</v>
      </c>
      <c r="O335" s="24">
        <v>221946.8818</v>
      </c>
      <c r="P335" s="24">
        <v>388407.04310000001</v>
      </c>
      <c r="Q335" s="24">
        <v>262955.42930000002</v>
      </c>
      <c r="R335" s="24">
        <v>460172.0013</v>
      </c>
      <c r="S335" s="24">
        <v>289515.24359999999</v>
      </c>
      <c r="T335" s="24">
        <v>506651.67629999999</v>
      </c>
      <c r="U335" s="24">
        <v>314145.27669999999</v>
      </c>
      <c r="V335" s="24">
        <v>549754.23419999995</v>
      </c>
    </row>
    <row r="336" spans="1:22" hidden="1" x14ac:dyDescent="0.3">
      <c r="A336" s="23">
        <v>2</v>
      </c>
      <c r="B336" s="23" t="s">
        <v>592</v>
      </c>
      <c r="C336" s="23" t="s">
        <v>538</v>
      </c>
      <c r="D336" t="s">
        <v>108</v>
      </c>
      <c r="E336" s="23" t="s">
        <v>541</v>
      </c>
      <c r="F336" s="23" t="s">
        <v>111</v>
      </c>
      <c r="G336" s="23">
        <v>3</v>
      </c>
      <c r="H336" s="23" t="s">
        <v>31</v>
      </c>
      <c r="I336" s="24">
        <v>103036.05319999999</v>
      </c>
      <c r="J336" s="24">
        <v>180313.0931</v>
      </c>
      <c r="K336" s="24">
        <v>140448.6624</v>
      </c>
      <c r="L336" s="24">
        <v>245785.15909999999</v>
      </c>
      <c r="M336" s="24">
        <v>177733.98910000001</v>
      </c>
      <c r="N336" s="24">
        <v>311034.48090000002</v>
      </c>
      <c r="O336" s="24">
        <v>234099.80410000001</v>
      </c>
      <c r="P336" s="24">
        <v>409674.65710000001</v>
      </c>
      <c r="Q336" s="24">
        <v>289925.83500000002</v>
      </c>
      <c r="R336" s="24">
        <v>507370.21130000002</v>
      </c>
      <c r="S336" s="24">
        <v>326543.429</v>
      </c>
      <c r="T336" s="24">
        <v>571451.00060000003</v>
      </c>
      <c r="U336" s="24">
        <v>362681.21480000002</v>
      </c>
      <c r="V336" s="24">
        <v>634692.12600000005</v>
      </c>
    </row>
    <row r="337" spans="1:22" hidden="1" x14ac:dyDescent="0.3">
      <c r="A337" s="23">
        <v>2</v>
      </c>
      <c r="B337" s="23" t="s">
        <v>592</v>
      </c>
      <c r="C337" s="23" t="s">
        <v>538</v>
      </c>
      <c r="D337" t="s">
        <v>108</v>
      </c>
      <c r="E337" s="23" t="s">
        <v>541</v>
      </c>
      <c r="F337" s="23" t="s">
        <v>111</v>
      </c>
      <c r="G337" s="23">
        <v>4</v>
      </c>
      <c r="H337" s="23" t="s">
        <v>29</v>
      </c>
      <c r="I337" s="24">
        <v>113810.79700000001</v>
      </c>
      <c r="J337" s="24">
        <v>182097.27789999999</v>
      </c>
      <c r="K337" s="24">
        <v>159335.11569999999</v>
      </c>
      <c r="L337" s="24">
        <v>254936.18900000001</v>
      </c>
      <c r="M337" s="24">
        <v>204859.43460000001</v>
      </c>
      <c r="N337" s="24">
        <v>327775.10019999999</v>
      </c>
      <c r="O337" s="24">
        <v>273145.91269999999</v>
      </c>
      <c r="P337" s="24">
        <v>437033.4669</v>
      </c>
      <c r="Q337" s="24">
        <v>341432.3909</v>
      </c>
      <c r="R337" s="24">
        <v>546291.83349999995</v>
      </c>
      <c r="S337" s="24">
        <v>386956.7096</v>
      </c>
      <c r="T337" s="24">
        <v>619130.74470000004</v>
      </c>
      <c r="U337" s="24">
        <v>432481.02840000001</v>
      </c>
      <c r="V337" s="24">
        <v>691969.65579999995</v>
      </c>
    </row>
    <row r="338" spans="1:22" hidden="1" x14ac:dyDescent="0.3">
      <c r="A338" s="23">
        <v>2</v>
      </c>
      <c r="B338" s="23" t="s">
        <v>592</v>
      </c>
      <c r="C338" s="23" t="s">
        <v>538</v>
      </c>
      <c r="D338" t="s">
        <v>108</v>
      </c>
      <c r="E338" s="23" t="s">
        <v>541</v>
      </c>
      <c r="F338" s="23" t="s">
        <v>520</v>
      </c>
      <c r="G338" s="23">
        <v>1</v>
      </c>
      <c r="H338" s="23" t="s">
        <v>14</v>
      </c>
      <c r="I338" s="24">
        <v>102685.3526</v>
      </c>
      <c r="J338" s="24">
        <v>179699.3671</v>
      </c>
      <c r="K338" s="24">
        <v>133001.39309999999</v>
      </c>
      <c r="L338" s="24">
        <v>232752.43799999999</v>
      </c>
      <c r="M338" s="24">
        <v>159232.27929999999</v>
      </c>
      <c r="N338" s="24">
        <v>278656.48879999999</v>
      </c>
      <c r="O338" s="24">
        <v>190000.38570000001</v>
      </c>
      <c r="P338" s="24">
        <v>332500.67499999999</v>
      </c>
      <c r="Q338" s="24">
        <v>224022.16800000001</v>
      </c>
      <c r="R338" s="24">
        <v>392038.79399999999</v>
      </c>
      <c r="S338" s="24">
        <v>245656.04579999999</v>
      </c>
      <c r="T338" s="24">
        <v>429898.08010000002</v>
      </c>
      <c r="U338" s="24">
        <v>266032.57309999998</v>
      </c>
      <c r="V338" s="24">
        <v>465557.00280000002</v>
      </c>
    </row>
    <row r="339" spans="1:22" hidden="1" x14ac:dyDescent="0.3">
      <c r="A339" s="23">
        <v>2</v>
      </c>
      <c r="B339" s="23" t="s">
        <v>592</v>
      </c>
      <c r="C339" s="23" t="s">
        <v>538</v>
      </c>
      <c r="D339" t="s">
        <v>108</v>
      </c>
      <c r="E339" s="23" t="s">
        <v>541</v>
      </c>
      <c r="F339" s="23" t="s">
        <v>520</v>
      </c>
      <c r="G339" s="23">
        <v>2</v>
      </c>
      <c r="H339" s="23" t="s">
        <v>30</v>
      </c>
      <c r="I339" s="24">
        <v>87624.761100000003</v>
      </c>
      <c r="J339" s="24">
        <v>153343.33189999999</v>
      </c>
      <c r="K339" s="24">
        <v>114638.7847</v>
      </c>
      <c r="L339" s="24">
        <v>200617.8731</v>
      </c>
      <c r="M339" s="24">
        <v>139123.20790000001</v>
      </c>
      <c r="N339" s="24">
        <v>243465.61369999999</v>
      </c>
      <c r="O339" s="24">
        <v>170191.5471</v>
      </c>
      <c r="P339" s="24">
        <v>297835.20730000001</v>
      </c>
      <c r="Q339" s="24">
        <v>201892.236</v>
      </c>
      <c r="R339" s="24">
        <v>353311.413</v>
      </c>
      <c r="S339" s="24">
        <v>222443.2089</v>
      </c>
      <c r="T339" s="24">
        <v>389275.61550000001</v>
      </c>
      <c r="U339" s="24">
        <v>241561.4235</v>
      </c>
      <c r="V339" s="24">
        <v>422732.49109999998</v>
      </c>
    </row>
    <row r="340" spans="1:22" hidden="1" x14ac:dyDescent="0.3">
      <c r="A340" s="23">
        <v>2</v>
      </c>
      <c r="B340" s="23" t="s">
        <v>592</v>
      </c>
      <c r="C340" s="23" t="s">
        <v>538</v>
      </c>
      <c r="D340" t="s">
        <v>108</v>
      </c>
      <c r="E340" s="23" t="s">
        <v>541</v>
      </c>
      <c r="F340" s="23" t="s">
        <v>520</v>
      </c>
      <c r="G340" s="23">
        <v>3</v>
      </c>
      <c r="H340" s="23" t="s">
        <v>31</v>
      </c>
      <c r="I340" s="24">
        <v>77882.212599999999</v>
      </c>
      <c r="J340" s="24">
        <v>136293.87210000001</v>
      </c>
      <c r="K340" s="24">
        <v>105932.148</v>
      </c>
      <c r="L340" s="24">
        <v>185381.25899999999</v>
      </c>
      <c r="M340" s="24">
        <v>133878.1985</v>
      </c>
      <c r="N340" s="24">
        <v>234286.84729999999</v>
      </c>
      <c r="O340" s="24">
        <v>176154.61660000001</v>
      </c>
      <c r="P340" s="24">
        <v>308270.57909999997</v>
      </c>
      <c r="Q340" s="24">
        <v>217990.47570000001</v>
      </c>
      <c r="R340" s="24">
        <v>381483.33240000001</v>
      </c>
      <c r="S340" s="24">
        <v>245391.53839999999</v>
      </c>
      <c r="T340" s="24">
        <v>429435.19219999999</v>
      </c>
      <c r="U340" s="24">
        <v>272400.99300000002</v>
      </c>
      <c r="V340" s="24">
        <v>476701.73790000001</v>
      </c>
    </row>
    <row r="341" spans="1:22" hidden="1" x14ac:dyDescent="0.3">
      <c r="A341" s="23">
        <v>2</v>
      </c>
      <c r="B341" s="23" t="s">
        <v>592</v>
      </c>
      <c r="C341" s="23" t="s">
        <v>538</v>
      </c>
      <c r="D341" t="s">
        <v>108</v>
      </c>
      <c r="E341" s="23" t="s">
        <v>541</v>
      </c>
      <c r="F341" s="23" t="s">
        <v>520</v>
      </c>
      <c r="G341" s="23">
        <v>4</v>
      </c>
      <c r="H341" s="23" t="s">
        <v>29</v>
      </c>
      <c r="I341" s="24">
        <v>87497.013999999996</v>
      </c>
      <c r="J341" s="24">
        <v>139995.22450000001</v>
      </c>
      <c r="K341" s="24">
        <v>122495.8196</v>
      </c>
      <c r="L341" s="24">
        <v>195993.31419999999</v>
      </c>
      <c r="M341" s="24">
        <v>157494.62530000001</v>
      </c>
      <c r="N341" s="24">
        <v>251991.40410000001</v>
      </c>
      <c r="O341" s="24">
        <v>209992.83360000001</v>
      </c>
      <c r="P341" s="24">
        <v>335988.53879999998</v>
      </c>
      <c r="Q341" s="24">
        <v>262491.04200000002</v>
      </c>
      <c r="R341" s="24">
        <v>419985.67340000003</v>
      </c>
      <c r="S341" s="24">
        <v>297489.84759999998</v>
      </c>
      <c r="T341" s="24">
        <v>475983.76319999999</v>
      </c>
      <c r="U341" s="24">
        <v>332488.6532</v>
      </c>
      <c r="V341" s="24">
        <v>531981.853</v>
      </c>
    </row>
    <row r="342" spans="1:22" hidden="1" x14ac:dyDescent="0.3">
      <c r="A342" s="23">
        <v>2</v>
      </c>
      <c r="B342" s="23" t="s">
        <v>592</v>
      </c>
      <c r="C342" s="23" t="s">
        <v>538</v>
      </c>
      <c r="D342" t="s">
        <v>108</v>
      </c>
      <c r="E342" s="23" t="s">
        <v>541</v>
      </c>
      <c r="F342" s="23" t="s">
        <v>522</v>
      </c>
      <c r="G342" s="23">
        <v>1</v>
      </c>
      <c r="H342" s="23" t="s">
        <v>14</v>
      </c>
      <c r="I342" s="24">
        <v>100707.25840000001</v>
      </c>
      <c r="J342" s="24">
        <v>176237.7023</v>
      </c>
      <c r="K342" s="24">
        <v>130443.33349999999</v>
      </c>
      <c r="L342" s="24">
        <v>228275.83350000001</v>
      </c>
      <c r="M342" s="24">
        <v>156172.45860000001</v>
      </c>
      <c r="N342" s="24">
        <v>273301.80249999999</v>
      </c>
      <c r="O342" s="24">
        <v>186353.48790000001</v>
      </c>
      <c r="P342" s="24">
        <v>326118.60379999998</v>
      </c>
      <c r="Q342" s="24">
        <v>219726.1734</v>
      </c>
      <c r="R342" s="24">
        <v>384520.80339999998</v>
      </c>
      <c r="S342" s="24">
        <v>240947.27480000001</v>
      </c>
      <c r="T342" s="24">
        <v>421657.73080000002</v>
      </c>
      <c r="U342" s="24">
        <v>260936.58259999999</v>
      </c>
      <c r="V342" s="24">
        <v>456639.0196</v>
      </c>
    </row>
    <row r="343" spans="1:22" hidden="1" x14ac:dyDescent="0.3">
      <c r="A343" s="23">
        <v>2</v>
      </c>
      <c r="B343" s="23" t="s">
        <v>592</v>
      </c>
      <c r="C343" s="23" t="s">
        <v>538</v>
      </c>
      <c r="D343" t="s">
        <v>108</v>
      </c>
      <c r="E343" s="23" t="s">
        <v>541</v>
      </c>
      <c r="F343" s="23" t="s">
        <v>522</v>
      </c>
      <c r="G343" s="23">
        <v>2</v>
      </c>
      <c r="H343" s="23" t="s">
        <v>30</v>
      </c>
      <c r="I343" s="24">
        <v>85918.028699999995</v>
      </c>
      <c r="J343" s="24">
        <v>150356.5503</v>
      </c>
      <c r="K343" s="24">
        <v>112411.5825</v>
      </c>
      <c r="L343" s="24">
        <v>196720.26930000001</v>
      </c>
      <c r="M343" s="24">
        <v>136425.71239999999</v>
      </c>
      <c r="N343" s="24">
        <v>238744.99669999999</v>
      </c>
      <c r="O343" s="24">
        <v>166901.5649</v>
      </c>
      <c r="P343" s="24">
        <v>292077.73859999998</v>
      </c>
      <c r="Q343" s="24">
        <v>197994.9785</v>
      </c>
      <c r="R343" s="24">
        <v>346491.21240000002</v>
      </c>
      <c r="S343" s="24">
        <v>218152.6868</v>
      </c>
      <c r="T343" s="24">
        <v>381767.20189999999</v>
      </c>
      <c r="U343" s="24">
        <v>236906.3542</v>
      </c>
      <c r="V343" s="24">
        <v>414586.11989999999</v>
      </c>
    </row>
    <row r="344" spans="1:22" hidden="1" x14ac:dyDescent="0.3">
      <c r="A344" s="23">
        <v>2</v>
      </c>
      <c r="B344" s="23" t="s">
        <v>592</v>
      </c>
      <c r="C344" s="23" t="s">
        <v>538</v>
      </c>
      <c r="D344" t="s">
        <v>108</v>
      </c>
      <c r="E344" s="23" t="s">
        <v>541</v>
      </c>
      <c r="F344" s="23" t="s">
        <v>522</v>
      </c>
      <c r="G344" s="23">
        <v>3</v>
      </c>
      <c r="H344" s="23" t="s">
        <v>31</v>
      </c>
      <c r="I344" s="24">
        <v>76352.198799999998</v>
      </c>
      <c r="J344" s="24">
        <v>133616.34789999999</v>
      </c>
      <c r="K344" s="24">
        <v>103846.0376</v>
      </c>
      <c r="L344" s="24">
        <v>181730.56589999999</v>
      </c>
      <c r="M344" s="24">
        <v>131237.8634</v>
      </c>
      <c r="N344" s="24">
        <v>229666.26089999999</v>
      </c>
      <c r="O344" s="24">
        <v>172676.50580000001</v>
      </c>
      <c r="P344" s="24">
        <v>302183.88500000001</v>
      </c>
      <c r="Q344" s="24">
        <v>213682.52710000001</v>
      </c>
      <c r="R344" s="24">
        <v>373944.42249999999</v>
      </c>
      <c r="S344" s="24">
        <v>240539.18460000001</v>
      </c>
      <c r="T344" s="24">
        <v>420943.57309999998</v>
      </c>
      <c r="U344" s="24">
        <v>267011.29019999999</v>
      </c>
      <c r="V344" s="24">
        <v>467269.75770000002</v>
      </c>
    </row>
    <row r="345" spans="1:22" hidden="1" x14ac:dyDescent="0.3">
      <c r="A345" s="23">
        <v>2</v>
      </c>
      <c r="B345" s="23" t="s">
        <v>592</v>
      </c>
      <c r="C345" s="23" t="s">
        <v>538</v>
      </c>
      <c r="D345" t="s">
        <v>108</v>
      </c>
      <c r="E345" s="23" t="s">
        <v>541</v>
      </c>
      <c r="F345" s="23" t="s">
        <v>522</v>
      </c>
      <c r="G345" s="23">
        <v>4</v>
      </c>
      <c r="H345" s="23" t="s">
        <v>29</v>
      </c>
      <c r="I345" s="24">
        <v>85810.500400000004</v>
      </c>
      <c r="J345" s="24">
        <v>137296.8027</v>
      </c>
      <c r="K345" s="24">
        <v>120134.70050000001</v>
      </c>
      <c r="L345" s="24">
        <v>192215.52369999999</v>
      </c>
      <c r="M345" s="24">
        <v>154458.9007</v>
      </c>
      <c r="N345" s="24">
        <v>247134.24479999999</v>
      </c>
      <c r="O345" s="24">
        <v>205945.2009</v>
      </c>
      <c r="P345" s="24">
        <v>329512.32640000002</v>
      </c>
      <c r="Q345" s="24">
        <v>257431.50109999999</v>
      </c>
      <c r="R345" s="24">
        <v>411890.408</v>
      </c>
      <c r="S345" s="24">
        <v>291755.70130000002</v>
      </c>
      <c r="T345" s="24">
        <v>466809.12900000002</v>
      </c>
      <c r="U345" s="24">
        <v>326079.90149999998</v>
      </c>
      <c r="V345" s="24">
        <v>521727.85019999999</v>
      </c>
    </row>
    <row r="346" spans="1:22" hidden="1" x14ac:dyDescent="0.3">
      <c r="A346" s="23">
        <v>2</v>
      </c>
      <c r="B346" s="23" t="s">
        <v>592</v>
      </c>
      <c r="C346" s="23" t="s">
        <v>538</v>
      </c>
      <c r="D346" t="s">
        <v>108</v>
      </c>
      <c r="E346" s="23" t="s">
        <v>541</v>
      </c>
      <c r="F346" s="23" t="s">
        <v>414</v>
      </c>
      <c r="G346" s="23">
        <v>1</v>
      </c>
      <c r="H346" s="23" t="s">
        <v>14</v>
      </c>
      <c r="I346" s="24">
        <v>97283.197400000005</v>
      </c>
      <c r="J346" s="24">
        <v>170245.5955</v>
      </c>
      <c r="K346" s="24">
        <v>125970.5085</v>
      </c>
      <c r="L346" s="24">
        <v>220448.39</v>
      </c>
      <c r="M346" s="24">
        <v>150791.69639999999</v>
      </c>
      <c r="N346" s="24">
        <v>263885.46879999997</v>
      </c>
      <c r="O346" s="24">
        <v>179893.88879999999</v>
      </c>
      <c r="P346" s="24">
        <v>314814.30530000001</v>
      </c>
      <c r="Q346" s="24">
        <v>212073.06219999999</v>
      </c>
      <c r="R346" s="24">
        <v>371127.859</v>
      </c>
      <c r="S346" s="24">
        <v>232535.4809</v>
      </c>
      <c r="T346" s="24">
        <v>406937.09169999999</v>
      </c>
      <c r="U346" s="24">
        <v>251795.48509999999</v>
      </c>
      <c r="V346" s="24">
        <v>440642.09899999999</v>
      </c>
    </row>
    <row r="347" spans="1:22" hidden="1" x14ac:dyDescent="0.3">
      <c r="A347" s="23">
        <v>2</v>
      </c>
      <c r="B347" s="23" t="s">
        <v>592</v>
      </c>
      <c r="C347" s="23" t="s">
        <v>538</v>
      </c>
      <c r="D347" t="s">
        <v>108</v>
      </c>
      <c r="E347" s="23" t="s">
        <v>541</v>
      </c>
      <c r="F347" s="23" t="s">
        <v>414</v>
      </c>
      <c r="G347" s="23">
        <v>2</v>
      </c>
      <c r="H347" s="23" t="s">
        <v>30</v>
      </c>
      <c r="I347" s="24">
        <v>83172.373600000006</v>
      </c>
      <c r="J347" s="24">
        <v>145551.6539</v>
      </c>
      <c r="K347" s="24">
        <v>108765.9032</v>
      </c>
      <c r="L347" s="24">
        <v>190340.33059999999</v>
      </c>
      <c r="M347" s="24">
        <v>131950.76560000001</v>
      </c>
      <c r="N347" s="24">
        <v>230913.83970000001</v>
      </c>
      <c r="O347" s="24">
        <v>161334.25709999999</v>
      </c>
      <c r="P347" s="24">
        <v>282334.94990000001</v>
      </c>
      <c r="Q347" s="24">
        <v>191338.7126</v>
      </c>
      <c r="R347" s="24">
        <v>334842.74709999998</v>
      </c>
      <c r="S347" s="24">
        <v>210786.5177</v>
      </c>
      <c r="T347" s="24">
        <v>368876.40600000002</v>
      </c>
      <c r="U347" s="24">
        <v>228867.56229999999</v>
      </c>
      <c r="V347" s="24">
        <v>400518.2341</v>
      </c>
    </row>
    <row r="348" spans="1:22" hidden="1" x14ac:dyDescent="0.3">
      <c r="A348" s="23">
        <v>2</v>
      </c>
      <c r="B348" s="23" t="s">
        <v>592</v>
      </c>
      <c r="C348" s="23" t="s">
        <v>538</v>
      </c>
      <c r="D348" t="s">
        <v>108</v>
      </c>
      <c r="E348" s="23" t="s">
        <v>541</v>
      </c>
      <c r="F348" s="23" t="s">
        <v>414</v>
      </c>
      <c r="G348" s="23">
        <v>3</v>
      </c>
      <c r="H348" s="23" t="s">
        <v>31</v>
      </c>
      <c r="I348" s="24">
        <v>74034.339099999997</v>
      </c>
      <c r="J348" s="24">
        <v>129560.0935</v>
      </c>
      <c r="K348" s="24">
        <v>100740.80680000001</v>
      </c>
      <c r="L348" s="24">
        <v>176296.41200000001</v>
      </c>
      <c r="M348" s="24">
        <v>127349.9409</v>
      </c>
      <c r="N348" s="24">
        <v>222862.39660000001</v>
      </c>
      <c r="O348" s="24">
        <v>167598.44930000001</v>
      </c>
      <c r="P348" s="24">
        <v>293297.28610000003</v>
      </c>
      <c r="Q348" s="24">
        <v>207434.18160000001</v>
      </c>
      <c r="R348" s="24">
        <v>363009.81770000001</v>
      </c>
      <c r="S348" s="24">
        <v>233532.69649999999</v>
      </c>
      <c r="T348" s="24">
        <v>408682.21889999998</v>
      </c>
      <c r="U348" s="24">
        <v>259264.29939999999</v>
      </c>
      <c r="V348" s="24">
        <v>453712.52399999998</v>
      </c>
    </row>
    <row r="349" spans="1:22" hidden="1" x14ac:dyDescent="0.3">
      <c r="A349" s="23">
        <v>2</v>
      </c>
      <c r="B349" s="23" t="s">
        <v>592</v>
      </c>
      <c r="C349" s="23" t="s">
        <v>538</v>
      </c>
      <c r="D349" t="s">
        <v>108</v>
      </c>
      <c r="E349" s="23" t="s">
        <v>541</v>
      </c>
      <c r="F349" s="23" t="s">
        <v>414</v>
      </c>
      <c r="G349" s="23">
        <v>4</v>
      </c>
      <c r="H349" s="23" t="s">
        <v>29</v>
      </c>
      <c r="I349" s="24">
        <v>82902.310599999997</v>
      </c>
      <c r="J349" s="24">
        <v>132643.69889999999</v>
      </c>
      <c r="K349" s="24">
        <v>116063.23480000001</v>
      </c>
      <c r="L349" s="24">
        <v>185701.17850000001</v>
      </c>
      <c r="M349" s="24">
        <v>149224.15900000001</v>
      </c>
      <c r="N349" s="24">
        <v>238758.658</v>
      </c>
      <c r="O349" s="24">
        <v>198965.5454</v>
      </c>
      <c r="P349" s="24">
        <v>318344.8774</v>
      </c>
      <c r="Q349" s="24">
        <v>248706.93169999999</v>
      </c>
      <c r="R349" s="24">
        <v>397931.09669999999</v>
      </c>
      <c r="S349" s="24">
        <v>281867.85590000002</v>
      </c>
      <c r="T349" s="24">
        <v>450988.57620000001</v>
      </c>
      <c r="U349" s="24">
        <v>315028.78019999998</v>
      </c>
      <c r="V349" s="24">
        <v>504046.05570000003</v>
      </c>
    </row>
    <row r="350" spans="1:22" hidden="1" x14ac:dyDescent="0.3">
      <c r="A350" s="23">
        <v>2</v>
      </c>
      <c r="B350" s="23" t="s">
        <v>592</v>
      </c>
      <c r="C350" s="23" t="s">
        <v>538</v>
      </c>
      <c r="D350" t="s">
        <v>108</v>
      </c>
      <c r="E350" s="23" t="s">
        <v>541</v>
      </c>
      <c r="F350" s="23" t="s">
        <v>112</v>
      </c>
      <c r="G350" s="23">
        <v>1</v>
      </c>
      <c r="H350" s="23" t="s">
        <v>14</v>
      </c>
      <c r="I350" s="24">
        <v>133245.5166</v>
      </c>
      <c r="J350" s="24">
        <v>233179.65400000001</v>
      </c>
      <c r="K350" s="24">
        <v>172641.21609999999</v>
      </c>
      <c r="L350" s="24">
        <v>302122.12819999998</v>
      </c>
      <c r="M350" s="24">
        <v>206729.00839999999</v>
      </c>
      <c r="N350" s="24">
        <v>361775.7647</v>
      </c>
      <c r="O350" s="24">
        <v>246734.01079999999</v>
      </c>
      <c r="P350" s="24">
        <v>431784.51890000002</v>
      </c>
      <c r="Q350" s="24">
        <v>290970.36810000002</v>
      </c>
      <c r="R350" s="24">
        <v>509198.14419999998</v>
      </c>
      <c r="S350" s="24">
        <v>319099.14130000002</v>
      </c>
      <c r="T350" s="24">
        <v>558423.49739999999</v>
      </c>
      <c r="U350" s="24">
        <v>345615.35259999998</v>
      </c>
      <c r="V350" s="24">
        <v>604826.86699999997</v>
      </c>
    </row>
    <row r="351" spans="1:22" hidden="1" x14ac:dyDescent="0.3">
      <c r="A351" s="23">
        <v>2</v>
      </c>
      <c r="B351" s="23" t="s">
        <v>592</v>
      </c>
      <c r="C351" s="23" t="s">
        <v>538</v>
      </c>
      <c r="D351" t="s">
        <v>108</v>
      </c>
      <c r="E351" s="23" t="s">
        <v>541</v>
      </c>
      <c r="F351" s="23" t="s">
        <v>112</v>
      </c>
      <c r="G351" s="23">
        <v>2</v>
      </c>
      <c r="H351" s="23" t="s">
        <v>30</v>
      </c>
      <c r="I351" s="24">
        <v>113436.08960000001</v>
      </c>
      <c r="J351" s="24">
        <v>198513.15700000001</v>
      </c>
      <c r="K351" s="24">
        <v>148488.5956</v>
      </c>
      <c r="L351" s="24">
        <v>259855.0422</v>
      </c>
      <c r="M351" s="24">
        <v>180279.2384</v>
      </c>
      <c r="N351" s="24">
        <v>315488.66720000003</v>
      </c>
      <c r="O351" s="24">
        <v>220679.14170000001</v>
      </c>
      <c r="P351" s="24">
        <v>386188.49790000002</v>
      </c>
      <c r="Q351" s="24">
        <v>261862.52919999999</v>
      </c>
      <c r="R351" s="24">
        <v>458259.42629999999</v>
      </c>
      <c r="S351" s="24">
        <v>288566.9411</v>
      </c>
      <c r="T351" s="24">
        <v>504992.14689999999</v>
      </c>
      <c r="U351" s="24">
        <v>313428.07429999998</v>
      </c>
      <c r="V351" s="24">
        <v>548499.13009999995</v>
      </c>
    </row>
    <row r="352" spans="1:22" hidden="1" x14ac:dyDescent="0.3">
      <c r="A352" s="23">
        <v>2</v>
      </c>
      <c r="B352" s="23" t="s">
        <v>592</v>
      </c>
      <c r="C352" s="23" t="s">
        <v>538</v>
      </c>
      <c r="D352" t="s">
        <v>108</v>
      </c>
      <c r="E352" s="23" t="s">
        <v>541</v>
      </c>
      <c r="F352" s="23" t="s">
        <v>112</v>
      </c>
      <c r="G352" s="23">
        <v>3</v>
      </c>
      <c r="H352" s="23" t="s">
        <v>31</v>
      </c>
      <c r="I352" s="24">
        <v>100638.30160000001</v>
      </c>
      <c r="J352" s="24">
        <v>176117.02770000001</v>
      </c>
      <c r="K352" s="24">
        <v>136812.26500000001</v>
      </c>
      <c r="L352" s="24">
        <v>239421.46359999999</v>
      </c>
      <c r="M352" s="24">
        <v>172849.58689999999</v>
      </c>
      <c r="N352" s="24">
        <v>302486.77710000001</v>
      </c>
      <c r="O352" s="24">
        <v>227375.58780000001</v>
      </c>
      <c r="P352" s="24">
        <v>397907.27860000002</v>
      </c>
      <c r="Q352" s="24">
        <v>281322.11469999998</v>
      </c>
      <c r="R352" s="24">
        <v>492313.70069999999</v>
      </c>
      <c r="S352" s="24">
        <v>316642.60580000002</v>
      </c>
      <c r="T352" s="24">
        <v>554124.56019999995</v>
      </c>
      <c r="U352" s="24">
        <v>351448.00900000002</v>
      </c>
      <c r="V352" s="24">
        <v>615034.01569999999</v>
      </c>
    </row>
    <row r="353" spans="1:22" hidden="1" x14ac:dyDescent="0.3">
      <c r="A353" s="23">
        <v>2</v>
      </c>
      <c r="B353" s="23" t="s">
        <v>592</v>
      </c>
      <c r="C353" s="23" t="s">
        <v>538</v>
      </c>
      <c r="D353" t="s">
        <v>108</v>
      </c>
      <c r="E353" s="23" t="s">
        <v>541</v>
      </c>
      <c r="F353" s="23" t="s">
        <v>112</v>
      </c>
      <c r="G353" s="23">
        <v>4</v>
      </c>
      <c r="H353" s="23" t="s">
        <v>29</v>
      </c>
      <c r="I353" s="24">
        <v>113522.7347</v>
      </c>
      <c r="J353" s="24">
        <v>181636.37830000001</v>
      </c>
      <c r="K353" s="24">
        <v>158931.82860000001</v>
      </c>
      <c r="L353" s="24">
        <v>254290.9295</v>
      </c>
      <c r="M353" s="24">
        <v>204340.92249999999</v>
      </c>
      <c r="N353" s="24">
        <v>326945.48080000002</v>
      </c>
      <c r="O353" s="24">
        <v>272454.56329999998</v>
      </c>
      <c r="P353" s="24">
        <v>435927.30780000001</v>
      </c>
      <c r="Q353" s="24">
        <v>340568.20409999997</v>
      </c>
      <c r="R353" s="24">
        <v>544909.13470000005</v>
      </c>
      <c r="S353" s="24">
        <v>385977.29790000001</v>
      </c>
      <c r="T353" s="24">
        <v>617563.68590000004</v>
      </c>
      <c r="U353" s="24">
        <v>431386.39189999999</v>
      </c>
      <c r="V353" s="24">
        <v>690218.23730000004</v>
      </c>
    </row>
    <row r="354" spans="1:22" hidden="1" x14ac:dyDescent="0.3">
      <c r="A354" s="23">
        <v>2</v>
      </c>
      <c r="B354" s="23" t="s">
        <v>592</v>
      </c>
      <c r="C354" s="23" t="s">
        <v>538</v>
      </c>
      <c r="D354" t="s">
        <v>171</v>
      </c>
      <c r="E354" s="23" t="s">
        <v>542</v>
      </c>
      <c r="F354" s="23" t="s">
        <v>218</v>
      </c>
      <c r="G354" s="23">
        <v>1</v>
      </c>
      <c r="H354" s="23" t="s">
        <v>14</v>
      </c>
      <c r="I354" s="24">
        <v>98121.828899999993</v>
      </c>
      <c r="J354" s="24">
        <v>171713.20060000001</v>
      </c>
      <c r="K354" s="24">
        <v>127234.4183</v>
      </c>
      <c r="L354" s="24">
        <v>222660.23190000001</v>
      </c>
      <c r="M354" s="24">
        <v>152425.90760000001</v>
      </c>
      <c r="N354" s="24">
        <v>266745.3382</v>
      </c>
      <c r="O354" s="24">
        <v>182027.44469999999</v>
      </c>
      <c r="P354" s="24">
        <v>318548.02830000001</v>
      </c>
      <c r="Q354" s="24">
        <v>214761.53580000001</v>
      </c>
      <c r="R354" s="24">
        <v>375832.6876</v>
      </c>
      <c r="S354" s="24">
        <v>235575.63709999999</v>
      </c>
      <c r="T354" s="24">
        <v>412257.36489999999</v>
      </c>
      <c r="U354" s="24">
        <v>255235.9283</v>
      </c>
      <c r="V354" s="24">
        <v>446662.87459999998</v>
      </c>
    </row>
    <row r="355" spans="1:22" hidden="1" x14ac:dyDescent="0.3">
      <c r="A355" s="23">
        <v>2</v>
      </c>
      <c r="B355" s="23" t="s">
        <v>592</v>
      </c>
      <c r="C355" s="23" t="s">
        <v>538</v>
      </c>
      <c r="D355" t="s">
        <v>171</v>
      </c>
      <c r="E355" s="23" t="s">
        <v>542</v>
      </c>
      <c r="F355" s="23" t="s">
        <v>218</v>
      </c>
      <c r="G355" s="23">
        <v>2</v>
      </c>
      <c r="H355" s="23" t="s">
        <v>30</v>
      </c>
      <c r="I355" s="24">
        <v>83061.237399999998</v>
      </c>
      <c r="J355" s="24">
        <v>145357.1655</v>
      </c>
      <c r="K355" s="24">
        <v>108871.8098</v>
      </c>
      <c r="L355" s="24">
        <v>190525.66709999999</v>
      </c>
      <c r="M355" s="24">
        <v>132316.83609999999</v>
      </c>
      <c r="N355" s="24">
        <v>231554.46309999999</v>
      </c>
      <c r="O355" s="24">
        <v>162218.60620000001</v>
      </c>
      <c r="P355" s="24">
        <v>283882.56069999997</v>
      </c>
      <c r="Q355" s="24">
        <v>192631.60389999999</v>
      </c>
      <c r="R355" s="24">
        <v>337105.30670000002</v>
      </c>
      <c r="S355" s="24">
        <v>212362.8002</v>
      </c>
      <c r="T355" s="24">
        <v>371634.90029999998</v>
      </c>
      <c r="U355" s="24">
        <v>230764.7787</v>
      </c>
      <c r="V355" s="24">
        <v>403838.3627</v>
      </c>
    </row>
    <row r="356" spans="1:22" hidden="1" x14ac:dyDescent="0.3">
      <c r="A356" s="23">
        <v>2</v>
      </c>
      <c r="B356" s="23" t="s">
        <v>592</v>
      </c>
      <c r="C356" s="23" t="s">
        <v>538</v>
      </c>
      <c r="D356" t="s">
        <v>171</v>
      </c>
      <c r="E356" s="23" t="s">
        <v>542</v>
      </c>
      <c r="F356" s="23" t="s">
        <v>218</v>
      </c>
      <c r="G356" s="23">
        <v>3</v>
      </c>
      <c r="H356" s="23" t="s">
        <v>31</v>
      </c>
      <c r="I356" s="24">
        <v>73360.695300000007</v>
      </c>
      <c r="J356" s="24">
        <v>128381.2169</v>
      </c>
      <c r="K356" s="24">
        <v>99602.0239</v>
      </c>
      <c r="L356" s="24">
        <v>174303.54180000001</v>
      </c>
      <c r="M356" s="24">
        <v>125739.4676</v>
      </c>
      <c r="N356" s="24">
        <v>220044.06820000001</v>
      </c>
      <c r="O356" s="24">
        <v>165302.97519999999</v>
      </c>
      <c r="P356" s="24">
        <v>289280.20679999999</v>
      </c>
      <c r="Q356" s="24">
        <v>204425.9241</v>
      </c>
      <c r="R356" s="24">
        <v>357745.36709999997</v>
      </c>
      <c r="S356" s="24">
        <v>230018.3799</v>
      </c>
      <c r="T356" s="24">
        <v>402532.16470000002</v>
      </c>
      <c r="U356" s="24">
        <v>255219.22760000001</v>
      </c>
      <c r="V356" s="24">
        <v>446633.64840000001</v>
      </c>
    </row>
    <row r="357" spans="1:22" hidden="1" x14ac:dyDescent="0.3">
      <c r="A357" s="23">
        <v>2</v>
      </c>
      <c r="B357" s="23" t="s">
        <v>592</v>
      </c>
      <c r="C357" s="23" t="s">
        <v>538</v>
      </c>
      <c r="D357" t="s">
        <v>171</v>
      </c>
      <c r="E357" s="23" t="s">
        <v>542</v>
      </c>
      <c r="F357" s="23" t="s">
        <v>218</v>
      </c>
      <c r="G357" s="23">
        <v>4</v>
      </c>
      <c r="H357" s="23" t="s">
        <v>29</v>
      </c>
      <c r="I357" s="24">
        <v>83572.731199999995</v>
      </c>
      <c r="J357" s="24">
        <v>133716.3719</v>
      </c>
      <c r="K357" s="24">
        <v>117001.82369999999</v>
      </c>
      <c r="L357" s="24">
        <v>187202.92060000001</v>
      </c>
      <c r="M357" s="24">
        <v>150430.91620000001</v>
      </c>
      <c r="N357" s="24">
        <v>240689.4694</v>
      </c>
      <c r="O357" s="24">
        <v>200574.55480000001</v>
      </c>
      <c r="P357" s="24">
        <v>320919.29259999999</v>
      </c>
      <c r="Q357" s="24">
        <v>250718.19349999999</v>
      </c>
      <c r="R357" s="24">
        <v>401149.11560000002</v>
      </c>
      <c r="S357" s="24">
        <v>284147.28600000002</v>
      </c>
      <c r="T357" s="24">
        <v>454635.6643</v>
      </c>
      <c r="U357" s="24">
        <v>317576.37849999999</v>
      </c>
      <c r="V357" s="24">
        <v>508122.2132</v>
      </c>
    </row>
    <row r="358" spans="1:22" hidden="1" x14ac:dyDescent="0.3">
      <c r="A358" s="23">
        <v>2</v>
      </c>
      <c r="B358" s="23" t="s">
        <v>592</v>
      </c>
      <c r="C358" s="23" t="s">
        <v>538</v>
      </c>
      <c r="D358" t="s">
        <v>116</v>
      </c>
      <c r="E358" s="23" t="s">
        <v>543</v>
      </c>
      <c r="F358" s="23" t="s">
        <v>115</v>
      </c>
      <c r="G358" s="23">
        <v>1</v>
      </c>
      <c r="H358" s="23" t="s">
        <v>14</v>
      </c>
      <c r="I358" s="24">
        <v>124419.3031</v>
      </c>
      <c r="J358" s="24">
        <v>217733.78039999999</v>
      </c>
      <c r="K358" s="24">
        <v>161137.51029999999</v>
      </c>
      <c r="L358" s="24">
        <v>281990.64319999999</v>
      </c>
      <c r="M358" s="24">
        <v>192907.66810000001</v>
      </c>
      <c r="N358" s="24">
        <v>337588.4191</v>
      </c>
      <c r="O358" s="24">
        <v>230167.92060000001</v>
      </c>
      <c r="P358" s="24">
        <v>402793.86119999998</v>
      </c>
      <c r="Q358" s="24">
        <v>271368.15840000001</v>
      </c>
      <c r="R358" s="24">
        <v>474894.27730000002</v>
      </c>
      <c r="S358" s="24">
        <v>297566.79080000002</v>
      </c>
      <c r="T358" s="24">
        <v>520741.88380000001</v>
      </c>
      <c r="U358" s="24">
        <v>322237.17609999998</v>
      </c>
      <c r="V358" s="24">
        <v>563915.05819999997</v>
      </c>
    </row>
    <row r="359" spans="1:22" hidden="1" x14ac:dyDescent="0.3">
      <c r="A359" s="23">
        <v>2</v>
      </c>
      <c r="B359" s="23" t="s">
        <v>592</v>
      </c>
      <c r="C359" s="23" t="s">
        <v>538</v>
      </c>
      <c r="D359" t="s">
        <v>116</v>
      </c>
      <c r="E359" s="23" t="s">
        <v>543</v>
      </c>
      <c r="F359" s="23" t="s">
        <v>115</v>
      </c>
      <c r="G359" s="23">
        <v>2</v>
      </c>
      <c r="H359" s="23" t="s">
        <v>30</v>
      </c>
      <c r="I359" s="24">
        <v>106238.04829999999</v>
      </c>
      <c r="J359" s="24">
        <v>185916.5845</v>
      </c>
      <c r="K359" s="24">
        <v>138970.0367</v>
      </c>
      <c r="L359" s="24">
        <v>243197.5644</v>
      </c>
      <c r="M359" s="24">
        <v>168631.8518</v>
      </c>
      <c r="N359" s="24">
        <v>295105.74060000002</v>
      </c>
      <c r="O359" s="24">
        <v>206254.54759999999</v>
      </c>
      <c r="P359" s="24">
        <v>360945.4583</v>
      </c>
      <c r="Q359" s="24">
        <v>244652.74479999999</v>
      </c>
      <c r="R359" s="24">
        <v>428142.30339999998</v>
      </c>
      <c r="S359" s="24">
        <v>269544.08649999998</v>
      </c>
      <c r="T359" s="24">
        <v>471702.15120000002</v>
      </c>
      <c r="U359" s="24">
        <v>292695.4276</v>
      </c>
      <c r="V359" s="24">
        <v>512216.99829999998</v>
      </c>
    </row>
    <row r="360" spans="1:22" hidden="1" x14ac:dyDescent="0.3">
      <c r="A360" s="23">
        <v>2</v>
      </c>
      <c r="B360" s="23" t="s">
        <v>592</v>
      </c>
      <c r="C360" s="23" t="s">
        <v>538</v>
      </c>
      <c r="D360" t="s">
        <v>116</v>
      </c>
      <c r="E360" s="23" t="s">
        <v>543</v>
      </c>
      <c r="F360" s="23" t="s">
        <v>115</v>
      </c>
      <c r="G360" s="23">
        <v>3</v>
      </c>
      <c r="H360" s="23" t="s">
        <v>31</v>
      </c>
      <c r="I360" s="24">
        <v>94472.568499999994</v>
      </c>
      <c r="J360" s="24">
        <v>165326.99489999999</v>
      </c>
      <c r="K360" s="24">
        <v>128515.6928</v>
      </c>
      <c r="L360" s="24">
        <v>224902.46239999999</v>
      </c>
      <c r="M360" s="24">
        <v>162433.40640000001</v>
      </c>
      <c r="N360" s="24">
        <v>284258.46120000002</v>
      </c>
      <c r="O360" s="24">
        <v>213741.36309999999</v>
      </c>
      <c r="P360" s="24">
        <v>374047.38540000003</v>
      </c>
      <c r="Q360" s="24">
        <v>264517.47379999998</v>
      </c>
      <c r="R360" s="24">
        <v>462905.57909999997</v>
      </c>
      <c r="S360" s="24">
        <v>297777.27419999999</v>
      </c>
      <c r="T360" s="24">
        <v>521110.22970000003</v>
      </c>
      <c r="U360" s="24">
        <v>330564.32250000001</v>
      </c>
      <c r="V360" s="24">
        <v>578487.56440000003</v>
      </c>
    </row>
    <row r="361" spans="1:22" hidden="1" x14ac:dyDescent="0.3">
      <c r="A361" s="23">
        <v>2</v>
      </c>
      <c r="B361" s="23" t="s">
        <v>592</v>
      </c>
      <c r="C361" s="23" t="s">
        <v>538</v>
      </c>
      <c r="D361" t="s">
        <v>116</v>
      </c>
      <c r="E361" s="23" t="s">
        <v>543</v>
      </c>
      <c r="F361" s="23" t="s">
        <v>115</v>
      </c>
      <c r="G361" s="23">
        <v>4</v>
      </c>
      <c r="H361" s="23" t="s">
        <v>29</v>
      </c>
      <c r="I361" s="24">
        <v>106019.8438</v>
      </c>
      <c r="J361" s="24">
        <v>169631.7525</v>
      </c>
      <c r="K361" s="24">
        <v>148427.7812</v>
      </c>
      <c r="L361" s="24">
        <v>237484.4535</v>
      </c>
      <c r="M361" s="24">
        <v>190835.7187</v>
      </c>
      <c r="N361" s="24">
        <v>305337.1545</v>
      </c>
      <c r="O361" s="24">
        <v>254447.6249</v>
      </c>
      <c r="P361" s="24">
        <v>407116.20600000001</v>
      </c>
      <c r="Q361" s="24">
        <v>318059.53120000003</v>
      </c>
      <c r="R361" s="24">
        <v>508895.2574</v>
      </c>
      <c r="S361" s="24">
        <v>360467.46860000002</v>
      </c>
      <c r="T361" s="24">
        <v>576747.9584</v>
      </c>
      <c r="U361" s="24">
        <v>402875.40610000002</v>
      </c>
      <c r="V361" s="24">
        <v>644600.6594</v>
      </c>
    </row>
    <row r="362" spans="1:22" hidden="1" x14ac:dyDescent="0.3">
      <c r="A362" s="23">
        <v>2</v>
      </c>
      <c r="B362" s="23" t="s">
        <v>592</v>
      </c>
      <c r="C362" s="23" t="s">
        <v>538</v>
      </c>
      <c r="D362" t="s">
        <v>116</v>
      </c>
      <c r="E362" s="23" t="s">
        <v>543</v>
      </c>
      <c r="F362" s="23" t="s">
        <v>117</v>
      </c>
      <c r="G362" s="23">
        <v>1</v>
      </c>
      <c r="H362" s="23" t="s">
        <v>14</v>
      </c>
      <c r="I362" s="24">
        <v>131649.12959999999</v>
      </c>
      <c r="J362" s="24">
        <v>230385.9768</v>
      </c>
      <c r="K362" s="24">
        <v>170711.32500000001</v>
      </c>
      <c r="L362" s="24">
        <v>298744.81880000001</v>
      </c>
      <c r="M362" s="24">
        <v>204512.361</v>
      </c>
      <c r="N362" s="24">
        <v>357896.63170000003</v>
      </c>
      <c r="O362" s="24">
        <v>244231.4087</v>
      </c>
      <c r="P362" s="24">
        <v>427404.96529999998</v>
      </c>
      <c r="Q362" s="24">
        <v>288153.71860000002</v>
      </c>
      <c r="R362" s="24">
        <v>504269.00750000001</v>
      </c>
      <c r="S362" s="24">
        <v>316081.87920000002</v>
      </c>
      <c r="T362" s="24">
        <v>553143.28859999997</v>
      </c>
      <c r="U362" s="24">
        <v>342462.6827</v>
      </c>
      <c r="V362" s="24">
        <v>599309.69480000006</v>
      </c>
    </row>
    <row r="363" spans="1:22" hidden="1" x14ac:dyDescent="0.3">
      <c r="A363" s="23">
        <v>2</v>
      </c>
      <c r="B363" s="23" t="s">
        <v>592</v>
      </c>
      <c r="C363" s="23" t="s">
        <v>538</v>
      </c>
      <c r="D363" t="s">
        <v>116</v>
      </c>
      <c r="E363" s="23" t="s">
        <v>543</v>
      </c>
      <c r="F363" s="23" t="s">
        <v>117</v>
      </c>
      <c r="G363" s="23">
        <v>2</v>
      </c>
      <c r="H363" s="23" t="s">
        <v>30</v>
      </c>
      <c r="I363" s="24">
        <v>111432.66009999999</v>
      </c>
      <c r="J363" s="24">
        <v>195007.1551</v>
      </c>
      <c r="K363" s="24">
        <v>146062.41819999999</v>
      </c>
      <c r="L363" s="24">
        <v>255609.23199999999</v>
      </c>
      <c r="M363" s="24">
        <v>177519.10310000001</v>
      </c>
      <c r="N363" s="24">
        <v>310658.43030000001</v>
      </c>
      <c r="O363" s="24">
        <v>217641.166</v>
      </c>
      <c r="P363" s="24">
        <v>380872.0405</v>
      </c>
      <c r="Q363" s="24">
        <v>258447.77410000001</v>
      </c>
      <c r="R363" s="24">
        <v>452283.60460000002</v>
      </c>
      <c r="S363" s="24">
        <v>284922.30550000002</v>
      </c>
      <c r="T363" s="24">
        <v>498614.03470000002</v>
      </c>
      <c r="U363" s="24">
        <v>309614.02269999997</v>
      </c>
      <c r="V363" s="24">
        <v>541824.53969999996</v>
      </c>
    </row>
    <row r="364" spans="1:22" hidden="1" x14ac:dyDescent="0.3">
      <c r="A364" s="23">
        <v>2</v>
      </c>
      <c r="B364" s="23" t="s">
        <v>592</v>
      </c>
      <c r="C364" s="23" t="s">
        <v>538</v>
      </c>
      <c r="D364" t="s">
        <v>116</v>
      </c>
      <c r="E364" s="23" t="s">
        <v>543</v>
      </c>
      <c r="F364" s="23" t="s">
        <v>117</v>
      </c>
      <c r="G364" s="23">
        <v>3</v>
      </c>
      <c r="H364" s="23" t="s">
        <v>31</v>
      </c>
      <c r="I364" s="24">
        <v>98411.800499999998</v>
      </c>
      <c r="J364" s="24">
        <v>172220.65090000001</v>
      </c>
      <c r="K364" s="24">
        <v>133611.29999999999</v>
      </c>
      <c r="L364" s="24">
        <v>233819.7752</v>
      </c>
      <c r="M364" s="24">
        <v>168671.35060000001</v>
      </c>
      <c r="N364" s="24">
        <v>295174.86349999998</v>
      </c>
      <c r="O364" s="24">
        <v>221741.10200000001</v>
      </c>
      <c r="P364" s="24">
        <v>388046.92849999998</v>
      </c>
      <c r="Q364" s="24">
        <v>274219.47240000003</v>
      </c>
      <c r="R364" s="24">
        <v>479884.07669999998</v>
      </c>
      <c r="S364" s="24">
        <v>308547.96269999997</v>
      </c>
      <c r="T364" s="24">
        <v>539958.93460000004</v>
      </c>
      <c r="U364" s="24">
        <v>342350.78090000001</v>
      </c>
      <c r="V364" s="24">
        <v>599113.86659999995</v>
      </c>
    </row>
    <row r="365" spans="1:22" hidden="1" x14ac:dyDescent="0.3">
      <c r="A365" s="23">
        <v>2</v>
      </c>
      <c r="B365" s="23" t="s">
        <v>592</v>
      </c>
      <c r="C365" s="23" t="s">
        <v>538</v>
      </c>
      <c r="D365" t="s">
        <v>116</v>
      </c>
      <c r="E365" s="23" t="s">
        <v>543</v>
      </c>
      <c r="F365" s="23" t="s">
        <v>117</v>
      </c>
      <c r="G365" s="23">
        <v>4</v>
      </c>
      <c r="H365" s="23" t="s">
        <v>29</v>
      </c>
      <c r="I365" s="24">
        <v>112128.2185</v>
      </c>
      <c r="J365" s="24">
        <v>179405.15210000001</v>
      </c>
      <c r="K365" s="24">
        <v>156979.50580000001</v>
      </c>
      <c r="L365" s="24">
        <v>251167.21290000001</v>
      </c>
      <c r="M365" s="24">
        <v>201830.79310000001</v>
      </c>
      <c r="N365" s="24">
        <v>322929.27380000002</v>
      </c>
      <c r="O365" s="24">
        <v>269107.7242</v>
      </c>
      <c r="P365" s="24">
        <v>430572.3651</v>
      </c>
      <c r="Q365" s="24">
        <v>336384.65519999998</v>
      </c>
      <c r="R365" s="24">
        <v>538215.45629999996</v>
      </c>
      <c r="S365" s="24">
        <v>381235.9425</v>
      </c>
      <c r="T365" s="24">
        <v>609977.51710000006</v>
      </c>
      <c r="U365" s="24">
        <v>426087.22989999998</v>
      </c>
      <c r="V365" s="24">
        <v>681739.57790000003</v>
      </c>
    </row>
    <row r="366" spans="1:22" hidden="1" x14ac:dyDescent="0.3">
      <c r="A366" s="23">
        <v>2</v>
      </c>
      <c r="B366" s="23" t="s">
        <v>592</v>
      </c>
      <c r="C366" s="23" t="s">
        <v>538</v>
      </c>
      <c r="D366" t="s">
        <v>116</v>
      </c>
      <c r="E366" s="23" t="s">
        <v>543</v>
      </c>
      <c r="F366" s="23" t="s">
        <v>120</v>
      </c>
      <c r="G366" s="23">
        <v>1</v>
      </c>
      <c r="H366" s="23" t="s">
        <v>14</v>
      </c>
      <c r="I366" s="24">
        <v>125383.2792</v>
      </c>
      <c r="J366" s="24">
        <v>219420.73860000001</v>
      </c>
      <c r="K366" s="24">
        <v>162414.01800000001</v>
      </c>
      <c r="L366" s="24">
        <v>284224.53149999998</v>
      </c>
      <c r="M366" s="24">
        <v>194454.95929999999</v>
      </c>
      <c r="N366" s="24">
        <v>340296.17869999999</v>
      </c>
      <c r="O366" s="24">
        <v>232043.0509</v>
      </c>
      <c r="P366" s="24">
        <v>406075.33919999999</v>
      </c>
      <c r="Q366" s="24">
        <v>273606.23139999999</v>
      </c>
      <c r="R366" s="24">
        <v>478810.90490000002</v>
      </c>
      <c r="S366" s="24">
        <v>300035.46730000002</v>
      </c>
      <c r="T366" s="24">
        <v>525062.06770000001</v>
      </c>
      <c r="U366" s="24">
        <v>324933.9081</v>
      </c>
      <c r="V366" s="24">
        <v>568634.33920000005</v>
      </c>
    </row>
    <row r="367" spans="1:22" hidden="1" x14ac:dyDescent="0.3">
      <c r="A367" s="23">
        <v>2</v>
      </c>
      <c r="B367" s="23" t="s">
        <v>592</v>
      </c>
      <c r="C367" s="23" t="s">
        <v>538</v>
      </c>
      <c r="D367" t="s">
        <v>116</v>
      </c>
      <c r="E367" s="23" t="s">
        <v>543</v>
      </c>
      <c r="F367" s="23" t="s">
        <v>120</v>
      </c>
      <c r="G367" s="23">
        <v>2</v>
      </c>
      <c r="H367" s="23" t="s">
        <v>30</v>
      </c>
      <c r="I367" s="24">
        <v>106930.6626</v>
      </c>
      <c r="J367" s="24">
        <v>187128.65960000001</v>
      </c>
      <c r="K367" s="24">
        <v>139915.6869</v>
      </c>
      <c r="L367" s="24">
        <v>244852.45199999999</v>
      </c>
      <c r="M367" s="24">
        <v>169816.81770000001</v>
      </c>
      <c r="N367" s="24">
        <v>297179.43099999998</v>
      </c>
      <c r="O367" s="24">
        <v>207772.7622</v>
      </c>
      <c r="P367" s="24">
        <v>363602.33380000002</v>
      </c>
      <c r="Q367" s="24">
        <v>246492.08059999999</v>
      </c>
      <c r="R367" s="24">
        <v>431361.1409</v>
      </c>
      <c r="S367" s="24">
        <v>271594.51400000002</v>
      </c>
      <c r="T367" s="24">
        <v>475290.3995</v>
      </c>
      <c r="U367" s="24">
        <v>294951.23849999998</v>
      </c>
      <c r="V367" s="24">
        <v>516164.66729999997</v>
      </c>
    </row>
    <row r="368" spans="1:22" hidden="1" x14ac:dyDescent="0.3">
      <c r="A368" s="23">
        <v>2</v>
      </c>
      <c r="B368" s="23" t="s">
        <v>592</v>
      </c>
      <c r="C368" s="23" t="s">
        <v>538</v>
      </c>
      <c r="D368" t="s">
        <v>116</v>
      </c>
      <c r="E368" s="23" t="s">
        <v>543</v>
      </c>
      <c r="F368" s="23" t="s">
        <v>120</v>
      </c>
      <c r="G368" s="23">
        <v>3</v>
      </c>
      <c r="H368" s="23" t="s">
        <v>31</v>
      </c>
      <c r="I368" s="24">
        <v>94997.799100000004</v>
      </c>
      <c r="J368" s="24">
        <v>166246.1483</v>
      </c>
      <c r="K368" s="24">
        <v>129195.10649999999</v>
      </c>
      <c r="L368" s="24">
        <v>226091.43650000001</v>
      </c>
      <c r="M368" s="24">
        <v>163265.13159999999</v>
      </c>
      <c r="N368" s="24">
        <v>285713.9804</v>
      </c>
      <c r="O368" s="24">
        <v>214807.99410000001</v>
      </c>
      <c r="P368" s="24">
        <v>375913.98969999998</v>
      </c>
      <c r="Q368" s="24">
        <v>265811.07250000001</v>
      </c>
      <c r="R368" s="24">
        <v>465169.37699999998</v>
      </c>
      <c r="S368" s="24">
        <v>299213.36489999999</v>
      </c>
      <c r="T368" s="24">
        <v>523623.3884</v>
      </c>
      <c r="U368" s="24">
        <v>332135.84909999999</v>
      </c>
      <c r="V368" s="24">
        <v>581237.73589999997</v>
      </c>
    </row>
    <row r="369" spans="1:22" hidden="1" x14ac:dyDescent="0.3">
      <c r="A369" s="23">
        <v>2</v>
      </c>
      <c r="B369" s="23" t="s">
        <v>592</v>
      </c>
      <c r="C369" s="23" t="s">
        <v>538</v>
      </c>
      <c r="D369" t="s">
        <v>116</v>
      </c>
      <c r="E369" s="23" t="s">
        <v>543</v>
      </c>
      <c r="F369" s="23" t="s">
        <v>120</v>
      </c>
      <c r="G369" s="23">
        <v>4</v>
      </c>
      <c r="H369" s="23" t="s">
        <v>29</v>
      </c>
      <c r="I369" s="24">
        <v>106834.29300000001</v>
      </c>
      <c r="J369" s="24">
        <v>170934.8714</v>
      </c>
      <c r="K369" s="24">
        <v>149568.01019999999</v>
      </c>
      <c r="L369" s="24">
        <v>239308.82</v>
      </c>
      <c r="M369" s="24">
        <v>192301.72750000001</v>
      </c>
      <c r="N369" s="24">
        <v>307682.76850000001</v>
      </c>
      <c r="O369" s="24">
        <v>256402.30319999999</v>
      </c>
      <c r="P369" s="24">
        <v>410243.69140000001</v>
      </c>
      <c r="Q369" s="24">
        <v>320502.87910000002</v>
      </c>
      <c r="R369" s="24">
        <v>512804.61410000001</v>
      </c>
      <c r="S369" s="24">
        <v>363236.59629999998</v>
      </c>
      <c r="T369" s="24">
        <v>581178.56270000001</v>
      </c>
      <c r="U369" s="24">
        <v>405970.31349999999</v>
      </c>
      <c r="V369" s="24">
        <v>649552.51130000001</v>
      </c>
    </row>
    <row r="370" spans="1:22" hidden="1" x14ac:dyDescent="0.3">
      <c r="A370" s="23">
        <v>3</v>
      </c>
      <c r="B370" s="23" t="s">
        <v>592</v>
      </c>
      <c r="C370" s="23" t="s">
        <v>544</v>
      </c>
      <c r="D370" t="s">
        <v>145</v>
      </c>
      <c r="E370" s="23" t="s">
        <v>545</v>
      </c>
      <c r="F370" s="23" t="s">
        <v>192</v>
      </c>
      <c r="G370" s="23">
        <v>1</v>
      </c>
      <c r="H370" s="23" t="s">
        <v>14</v>
      </c>
      <c r="I370" s="24">
        <v>103267.6185</v>
      </c>
      <c r="J370" s="24">
        <v>180718.33240000001</v>
      </c>
      <c r="K370" s="24">
        <v>133649.72829999999</v>
      </c>
      <c r="L370" s="24">
        <v>233887.0245</v>
      </c>
      <c r="M370" s="24">
        <v>159936.3927</v>
      </c>
      <c r="N370" s="24">
        <v>279888.68719999999</v>
      </c>
      <c r="O370" s="24">
        <v>190731.21489999999</v>
      </c>
      <c r="P370" s="24">
        <v>333779.6262</v>
      </c>
      <c r="Q370" s="24">
        <v>224780.88959999999</v>
      </c>
      <c r="R370" s="24">
        <v>393366.55690000003</v>
      </c>
      <c r="S370" s="24">
        <v>246433.20680000001</v>
      </c>
      <c r="T370" s="24">
        <v>431258.11180000001</v>
      </c>
      <c r="U370" s="24">
        <v>266785.97730000003</v>
      </c>
      <c r="V370" s="24">
        <v>466875.46039999998</v>
      </c>
    </row>
    <row r="371" spans="1:22" hidden="1" x14ac:dyDescent="0.3">
      <c r="A371" s="23">
        <v>3</v>
      </c>
      <c r="B371" s="23" t="s">
        <v>592</v>
      </c>
      <c r="C371" s="23" t="s">
        <v>544</v>
      </c>
      <c r="D371" t="s">
        <v>145</v>
      </c>
      <c r="E371" s="23" t="s">
        <v>545</v>
      </c>
      <c r="F371" s="23" t="s">
        <v>192</v>
      </c>
      <c r="G371" s="23">
        <v>2</v>
      </c>
      <c r="H371" s="23" t="s">
        <v>30</v>
      </c>
      <c r="I371" s="24">
        <v>88614.069600000003</v>
      </c>
      <c r="J371" s="24">
        <v>155074.62179999999</v>
      </c>
      <c r="K371" s="24">
        <v>115783.406</v>
      </c>
      <c r="L371" s="24">
        <v>202620.96049999999</v>
      </c>
      <c r="M371" s="24">
        <v>140370.80910000001</v>
      </c>
      <c r="N371" s="24">
        <v>245648.91589999999</v>
      </c>
      <c r="O371" s="24">
        <v>171457.74979999999</v>
      </c>
      <c r="P371" s="24">
        <v>300051.06219999999</v>
      </c>
      <c r="Q371" s="24">
        <v>203249.06340000001</v>
      </c>
      <c r="R371" s="24">
        <v>355685.86099999998</v>
      </c>
      <c r="S371" s="24">
        <v>223847.7432</v>
      </c>
      <c r="T371" s="24">
        <v>391733.55060000002</v>
      </c>
      <c r="U371" s="24">
        <v>242976.2095</v>
      </c>
      <c r="V371" s="24">
        <v>425208.36660000001</v>
      </c>
    </row>
    <row r="372" spans="1:22" hidden="1" x14ac:dyDescent="0.3">
      <c r="A372" s="23">
        <v>3</v>
      </c>
      <c r="B372" s="23" t="s">
        <v>592</v>
      </c>
      <c r="C372" s="23" t="s">
        <v>544</v>
      </c>
      <c r="D372" t="s">
        <v>145</v>
      </c>
      <c r="E372" s="23" t="s">
        <v>545</v>
      </c>
      <c r="F372" s="23" t="s">
        <v>192</v>
      </c>
      <c r="G372" s="23">
        <v>3</v>
      </c>
      <c r="H372" s="23" t="s">
        <v>31</v>
      </c>
      <c r="I372" s="24">
        <v>79103.9274</v>
      </c>
      <c r="J372" s="24">
        <v>138431.87289999999</v>
      </c>
      <c r="K372" s="24">
        <v>107726.4121</v>
      </c>
      <c r="L372" s="24">
        <v>188521.2212</v>
      </c>
      <c r="M372" s="24">
        <v>136247.81959999999</v>
      </c>
      <c r="N372" s="24">
        <v>238433.6844</v>
      </c>
      <c r="O372" s="24">
        <v>179377.61540000001</v>
      </c>
      <c r="P372" s="24">
        <v>313910.82689999999</v>
      </c>
      <c r="Q372" s="24">
        <v>222078.7591</v>
      </c>
      <c r="R372" s="24">
        <v>388637.8285</v>
      </c>
      <c r="S372" s="24">
        <v>250069.90830000001</v>
      </c>
      <c r="T372" s="24">
        <v>437622.3395</v>
      </c>
      <c r="U372" s="24">
        <v>277680.03330000001</v>
      </c>
      <c r="V372" s="24">
        <v>485940.05839999998</v>
      </c>
    </row>
    <row r="373" spans="1:22" hidden="1" x14ac:dyDescent="0.3">
      <c r="A373" s="23">
        <v>3</v>
      </c>
      <c r="B373" s="23" t="s">
        <v>592</v>
      </c>
      <c r="C373" s="23" t="s">
        <v>544</v>
      </c>
      <c r="D373" t="s">
        <v>145</v>
      </c>
      <c r="E373" s="23" t="s">
        <v>545</v>
      </c>
      <c r="F373" s="23" t="s">
        <v>192</v>
      </c>
      <c r="G373" s="23">
        <v>4</v>
      </c>
      <c r="H373" s="23" t="s">
        <v>29</v>
      </c>
      <c r="I373" s="24">
        <v>88019.463399999993</v>
      </c>
      <c r="J373" s="24">
        <v>140831.14360000001</v>
      </c>
      <c r="K373" s="24">
        <v>123227.2488</v>
      </c>
      <c r="L373" s="24">
        <v>197163.601</v>
      </c>
      <c r="M373" s="24">
        <v>158435.03409999999</v>
      </c>
      <c r="N373" s="24">
        <v>253496.05850000001</v>
      </c>
      <c r="O373" s="24">
        <v>211246.71220000001</v>
      </c>
      <c r="P373" s="24">
        <v>337994.74459999998</v>
      </c>
      <c r="Q373" s="24">
        <v>264058.39020000002</v>
      </c>
      <c r="R373" s="24">
        <v>422493.43060000002</v>
      </c>
      <c r="S373" s="24">
        <v>299266.17560000002</v>
      </c>
      <c r="T373" s="24">
        <v>478825.88809999998</v>
      </c>
      <c r="U373" s="24">
        <v>334473.96090000001</v>
      </c>
      <c r="V373" s="24">
        <v>535158.34550000005</v>
      </c>
    </row>
    <row r="374" spans="1:22" hidden="1" x14ac:dyDescent="0.3">
      <c r="A374" s="23">
        <v>3</v>
      </c>
      <c r="B374" s="23" t="s">
        <v>592</v>
      </c>
      <c r="C374" s="23" t="s">
        <v>544</v>
      </c>
      <c r="D374" t="s">
        <v>145</v>
      </c>
      <c r="E374" s="23" t="s">
        <v>545</v>
      </c>
      <c r="F374" s="23" t="s">
        <v>235</v>
      </c>
      <c r="G374" s="23">
        <v>1</v>
      </c>
      <c r="H374" s="23" t="s">
        <v>14</v>
      </c>
      <c r="I374" s="24">
        <v>106134.4774</v>
      </c>
      <c r="J374" s="24">
        <v>185735.33540000001</v>
      </c>
      <c r="K374" s="24">
        <v>137476.73069999999</v>
      </c>
      <c r="L374" s="24">
        <v>240584.2789</v>
      </c>
      <c r="M374" s="24">
        <v>164595.64920000001</v>
      </c>
      <c r="N374" s="24">
        <v>288042.3861</v>
      </c>
      <c r="O374" s="24">
        <v>196408.28959999999</v>
      </c>
      <c r="P374" s="24">
        <v>343714.50689999998</v>
      </c>
      <c r="Q374" s="24">
        <v>231585.18710000001</v>
      </c>
      <c r="R374" s="24">
        <v>405274.07740000001</v>
      </c>
      <c r="S374" s="24">
        <v>253953.53049999999</v>
      </c>
      <c r="T374" s="24">
        <v>444418.67849999998</v>
      </c>
      <c r="U374" s="24">
        <v>275024.91399999999</v>
      </c>
      <c r="V374" s="24">
        <v>481293.59950000001</v>
      </c>
    </row>
    <row r="375" spans="1:22" hidden="1" x14ac:dyDescent="0.3">
      <c r="A375" s="23">
        <v>3</v>
      </c>
      <c r="B375" s="23" t="s">
        <v>592</v>
      </c>
      <c r="C375" s="23" t="s">
        <v>544</v>
      </c>
      <c r="D375" t="s">
        <v>145</v>
      </c>
      <c r="E375" s="23" t="s">
        <v>545</v>
      </c>
      <c r="F375" s="23" t="s">
        <v>235</v>
      </c>
      <c r="G375" s="23">
        <v>2</v>
      </c>
      <c r="H375" s="23" t="s">
        <v>30</v>
      </c>
      <c r="I375" s="24">
        <v>90531.162299999996</v>
      </c>
      <c r="J375" s="24">
        <v>158429.53409999999</v>
      </c>
      <c r="K375" s="24">
        <v>118452.40730000001</v>
      </c>
      <c r="L375" s="24">
        <v>207291.71280000001</v>
      </c>
      <c r="M375" s="24">
        <v>143761.92720000001</v>
      </c>
      <c r="N375" s="24">
        <v>251583.3726</v>
      </c>
      <c r="O375" s="24">
        <v>175885.61970000001</v>
      </c>
      <c r="P375" s="24">
        <v>307799.8345</v>
      </c>
      <c r="Q375" s="24">
        <v>208657.78090000001</v>
      </c>
      <c r="R375" s="24">
        <v>365151.1165</v>
      </c>
      <c r="S375" s="24">
        <v>229904.19579999999</v>
      </c>
      <c r="T375" s="24">
        <v>402332.34279999998</v>
      </c>
      <c r="U375" s="24">
        <v>249671.92199999999</v>
      </c>
      <c r="V375" s="24">
        <v>436925.86359999998</v>
      </c>
    </row>
    <row r="376" spans="1:22" hidden="1" x14ac:dyDescent="0.3">
      <c r="A376" s="23">
        <v>3</v>
      </c>
      <c r="B376" s="23" t="s">
        <v>592</v>
      </c>
      <c r="C376" s="23" t="s">
        <v>544</v>
      </c>
      <c r="D376" t="s">
        <v>145</v>
      </c>
      <c r="E376" s="23" t="s">
        <v>545</v>
      </c>
      <c r="F376" s="23" t="s">
        <v>235</v>
      </c>
      <c r="G376" s="23">
        <v>3</v>
      </c>
      <c r="H376" s="23" t="s">
        <v>31</v>
      </c>
      <c r="I376" s="24">
        <v>80439.843999999997</v>
      </c>
      <c r="J376" s="24">
        <v>140769.72700000001</v>
      </c>
      <c r="K376" s="24">
        <v>109401.0141</v>
      </c>
      <c r="L376" s="24">
        <v>191451.77470000001</v>
      </c>
      <c r="M376" s="24">
        <v>138254.5557</v>
      </c>
      <c r="N376" s="24">
        <v>241945.4725</v>
      </c>
      <c r="O376" s="24">
        <v>181905.08749999999</v>
      </c>
      <c r="P376" s="24">
        <v>318333.9032</v>
      </c>
      <c r="Q376" s="24">
        <v>225099.1845</v>
      </c>
      <c r="R376" s="24">
        <v>393923.57290000003</v>
      </c>
      <c r="S376" s="24">
        <v>253388.09909999999</v>
      </c>
      <c r="T376" s="24">
        <v>443429.17340000003</v>
      </c>
      <c r="U376" s="24">
        <v>281271.29369999998</v>
      </c>
      <c r="V376" s="24">
        <v>492224.76390000002</v>
      </c>
    </row>
    <row r="377" spans="1:22" hidden="1" x14ac:dyDescent="0.3">
      <c r="A377" s="23">
        <v>3</v>
      </c>
      <c r="B377" s="23" t="s">
        <v>592</v>
      </c>
      <c r="C377" s="23" t="s">
        <v>544</v>
      </c>
      <c r="D377" t="s">
        <v>145</v>
      </c>
      <c r="E377" s="23" t="s">
        <v>545</v>
      </c>
      <c r="F377" s="23" t="s">
        <v>235</v>
      </c>
      <c r="G377" s="23">
        <v>4</v>
      </c>
      <c r="H377" s="23" t="s">
        <v>29</v>
      </c>
      <c r="I377" s="24">
        <v>90434.005099999995</v>
      </c>
      <c r="J377" s="24">
        <v>144694.41039999999</v>
      </c>
      <c r="K377" s="24">
        <v>126607.6072</v>
      </c>
      <c r="L377" s="24">
        <v>202572.17449999999</v>
      </c>
      <c r="M377" s="24">
        <v>162781.20929999999</v>
      </c>
      <c r="N377" s="24">
        <v>260449.9388</v>
      </c>
      <c r="O377" s="24">
        <v>217041.61240000001</v>
      </c>
      <c r="P377" s="24">
        <v>347266.58500000002</v>
      </c>
      <c r="Q377" s="24">
        <v>271302.01549999998</v>
      </c>
      <c r="R377" s="24">
        <v>434083.23119999998</v>
      </c>
      <c r="S377" s="24">
        <v>307475.61749999999</v>
      </c>
      <c r="T377" s="24">
        <v>491960.99530000001</v>
      </c>
      <c r="U377" s="24">
        <v>343649.21950000001</v>
      </c>
      <c r="V377" s="24">
        <v>549838.75950000004</v>
      </c>
    </row>
    <row r="378" spans="1:22" hidden="1" x14ac:dyDescent="0.3">
      <c r="A378" s="23">
        <v>3</v>
      </c>
      <c r="B378" s="23" t="s">
        <v>592</v>
      </c>
      <c r="C378" s="23" t="s">
        <v>544</v>
      </c>
      <c r="D378" t="s">
        <v>146</v>
      </c>
      <c r="E378" s="23" t="s">
        <v>546</v>
      </c>
      <c r="F378" s="23" t="s">
        <v>180</v>
      </c>
      <c r="G378" s="23">
        <v>1</v>
      </c>
      <c r="H378" s="23" t="s">
        <v>14</v>
      </c>
      <c r="I378" s="24">
        <v>97233.058499999999</v>
      </c>
      <c r="J378" s="24">
        <v>170157.8524</v>
      </c>
      <c r="K378" s="24">
        <v>125965.4679</v>
      </c>
      <c r="L378" s="24">
        <v>220439.56880000001</v>
      </c>
      <c r="M378" s="24">
        <v>150826.46249999999</v>
      </c>
      <c r="N378" s="24">
        <v>263946.30940000003</v>
      </c>
      <c r="O378" s="24">
        <v>179997.2567</v>
      </c>
      <c r="P378" s="24">
        <v>314995.19929999998</v>
      </c>
      <c r="Q378" s="24">
        <v>212253.21960000001</v>
      </c>
      <c r="R378" s="24">
        <v>371443.13439999998</v>
      </c>
      <c r="S378" s="24">
        <v>232764.06959999999</v>
      </c>
      <c r="T378" s="24">
        <v>407337.12180000002</v>
      </c>
      <c r="U378" s="24">
        <v>252092.96599999999</v>
      </c>
      <c r="V378" s="24">
        <v>441162.69050000003</v>
      </c>
    </row>
    <row r="379" spans="1:22" hidden="1" x14ac:dyDescent="0.3">
      <c r="A379" s="23">
        <v>3</v>
      </c>
      <c r="B379" s="23" t="s">
        <v>592</v>
      </c>
      <c r="C379" s="23" t="s">
        <v>544</v>
      </c>
      <c r="D379" t="s">
        <v>146</v>
      </c>
      <c r="E379" s="23" t="s">
        <v>546</v>
      </c>
      <c r="F379" s="23" t="s">
        <v>180</v>
      </c>
      <c r="G379" s="23">
        <v>2</v>
      </c>
      <c r="H379" s="23" t="s">
        <v>30</v>
      </c>
      <c r="I379" s="24">
        <v>82850.873000000007</v>
      </c>
      <c r="J379" s="24">
        <v>144989.02780000001</v>
      </c>
      <c r="K379" s="24">
        <v>108430.00509999999</v>
      </c>
      <c r="L379" s="24">
        <v>189752.50889999999</v>
      </c>
      <c r="M379" s="24">
        <v>131623.2064</v>
      </c>
      <c r="N379" s="24">
        <v>230340.61120000001</v>
      </c>
      <c r="O379" s="24">
        <v>161080.70929999999</v>
      </c>
      <c r="P379" s="24">
        <v>281891.2414</v>
      </c>
      <c r="Q379" s="24">
        <v>191120.13279999999</v>
      </c>
      <c r="R379" s="24">
        <v>334460.23249999998</v>
      </c>
      <c r="S379" s="24">
        <v>210596.85750000001</v>
      </c>
      <c r="T379" s="24">
        <v>368544.50050000002</v>
      </c>
      <c r="U379" s="24">
        <v>228724.122</v>
      </c>
      <c r="V379" s="24">
        <v>400267.21350000001</v>
      </c>
    </row>
    <row r="380" spans="1:22" hidden="1" x14ac:dyDescent="0.3">
      <c r="A380" s="23">
        <v>3</v>
      </c>
      <c r="B380" s="23" t="s">
        <v>592</v>
      </c>
      <c r="C380" s="23" t="s">
        <v>544</v>
      </c>
      <c r="D380" t="s">
        <v>146</v>
      </c>
      <c r="E380" s="23" t="s">
        <v>546</v>
      </c>
      <c r="F380" s="23" t="s">
        <v>180</v>
      </c>
      <c r="G380" s="23">
        <v>3</v>
      </c>
      <c r="H380" s="23" t="s">
        <v>31</v>
      </c>
      <c r="I380" s="24">
        <v>73554.789399999994</v>
      </c>
      <c r="J380" s="24">
        <v>128720.88129999999</v>
      </c>
      <c r="K380" s="24">
        <v>100013.5282</v>
      </c>
      <c r="L380" s="24">
        <v>175023.67430000001</v>
      </c>
      <c r="M380" s="24">
        <v>126373.06170000001</v>
      </c>
      <c r="N380" s="24">
        <v>221152.8579</v>
      </c>
      <c r="O380" s="24">
        <v>166253.60750000001</v>
      </c>
      <c r="P380" s="24">
        <v>290943.81329999998</v>
      </c>
      <c r="Q380" s="24">
        <v>205713.43960000001</v>
      </c>
      <c r="R380" s="24">
        <v>359998.51929999999</v>
      </c>
      <c r="S380" s="24">
        <v>231552.53419999999</v>
      </c>
      <c r="T380" s="24">
        <v>405216.93489999999</v>
      </c>
      <c r="U380" s="24">
        <v>257017.66080000001</v>
      </c>
      <c r="V380" s="24">
        <v>449780.90659999999</v>
      </c>
    </row>
    <row r="381" spans="1:22" hidden="1" x14ac:dyDescent="0.3">
      <c r="A381" s="23">
        <v>3</v>
      </c>
      <c r="B381" s="23" t="s">
        <v>592</v>
      </c>
      <c r="C381" s="23" t="s">
        <v>544</v>
      </c>
      <c r="D381" t="s">
        <v>146</v>
      </c>
      <c r="E381" s="23" t="s">
        <v>546</v>
      </c>
      <c r="F381" s="23" t="s">
        <v>180</v>
      </c>
      <c r="G381" s="23">
        <v>4</v>
      </c>
      <c r="H381" s="23" t="s">
        <v>29</v>
      </c>
      <c r="I381" s="24">
        <v>82844.698199999999</v>
      </c>
      <c r="J381" s="24">
        <v>132551.5191</v>
      </c>
      <c r="K381" s="24">
        <v>115982.57739999999</v>
      </c>
      <c r="L381" s="24">
        <v>185572.12669999999</v>
      </c>
      <c r="M381" s="24">
        <v>149120.45680000001</v>
      </c>
      <c r="N381" s="24">
        <v>238592.73439999999</v>
      </c>
      <c r="O381" s="24">
        <v>198827.2757</v>
      </c>
      <c r="P381" s="24">
        <v>318123.6458</v>
      </c>
      <c r="Q381" s="24">
        <v>248534.09460000001</v>
      </c>
      <c r="R381" s="24">
        <v>397654.55719999998</v>
      </c>
      <c r="S381" s="24">
        <v>281671.97389999998</v>
      </c>
      <c r="T381" s="24">
        <v>450675.16489999997</v>
      </c>
      <c r="U381" s="24">
        <v>314809.85310000001</v>
      </c>
      <c r="V381" s="24">
        <v>503695.77250000002</v>
      </c>
    </row>
    <row r="382" spans="1:22" hidden="1" x14ac:dyDescent="0.3">
      <c r="A382" s="23">
        <v>3</v>
      </c>
      <c r="B382" s="23" t="s">
        <v>592</v>
      </c>
      <c r="C382" s="23" t="s">
        <v>544</v>
      </c>
      <c r="D382" t="s">
        <v>157</v>
      </c>
      <c r="E382" s="23" t="s">
        <v>547</v>
      </c>
      <c r="F382" s="23" t="s">
        <v>203</v>
      </c>
      <c r="G382" s="23">
        <v>1</v>
      </c>
      <c r="H382" s="23" t="s">
        <v>14</v>
      </c>
      <c r="I382" s="24">
        <v>95812.163799999995</v>
      </c>
      <c r="J382" s="24">
        <v>167671.28659999999</v>
      </c>
      <c r="K382" s="24">
        <v>124053.2268</v>
      </c>
      <c r="L382" s="24">
        <v>217093.14689999999</v>
      </c>
      <c r="M382" s="24">
        <v>148488.1427</v>
      </c>
      <c r="N382" s="24">
        <v>259854.24979999999</v>
      </c>
      <c r="O382" s="24">
        <v>177132.87729999999</v>
      </c>
      <c r="P382" s="24">
        <v>309982.53539999999</v>
      </c>
      <c r="Q382" s="24">
        <v>208806.03159999999</v>
      </c>
      <c r="R382" s="24">
        <v>365410.5552</v>
      </c>
      <c r="S382" s="24">
        <v>228946.76060000001</v>
      </c>
      <c r="T382" s="24">
        <v>400656.8309</v>
      </c>
      <c r="U382" s="24">
        <v>247899.1274</v>
      </c>
      <c r="V382" s="24">
        <v>433823.473</v>
      </c>
    </row>
    <row r="383" spans="1:22" hidden="1" x14ac:dyDescent="0.3">
      <c r="A383" s="23">
        <v>3</v>
      </c>
      <c r="B383" s="23" t="s">
        <v>592</v>
      </c>
      <c r="C383" s="23" t="s">
        <v>544</v>
      </c>
      <c r="D383" t="s">
        <v>157</v>
      </c>
      <c r="E383" s="23" t="s">
        <v>547</v>
      </c>
      <c r="F383" s="23" t="s">
        <v>203</v>
      </c>
      <c r="G383" s="23">
        <v>2</v>
      </c>
      <c r="H383" s="23" t="s">
        <v>30</v>
      </c>
      <c r="I383" s="24">
        <v>81972.701799999995</v>
      </c>
      <c r="J383" s="24">
        <v>143452.22820000001</v>
      </c>
      <c r="K383" s="24">
        <v>107179.47900000001</v>
      </c>
      <c r="L383" s="24">
        <v>187564.0882</v>
      </c>
      <c r="M383" s="24">
        <v>130009.53720000001</v>
      </c>
      <c r="N383" s="24">
        <v>227516.69</v>
      </c>
      <c r="O383" s="24">
        <v>158930.16140000001</v>
      </c>
      <c r="P383" s="24">
        <v>278127.78230000002</v>
      </c>
      <c r="Q383" s="24">
        <v>188470.41899999999</v>
      </c>
      <c r="R383" s="24">
        <v>329823.23330000002</v>
      </c>
      <c r="S383" s="24">
        <v>207616.04629999999</v>
      </c>
      <c r="T383" s="24">
        <v>363328.0809</v>
      </c>
      <c r="U383" s="24">
        <v>225412.12590000001</v>
      </c>
      <c r="V383" s="24">
        <v>394471.22019999998</v>
      </c>
    </row>
    <row r="384" spans="1:22" hidden="1" x14ac:dyDescent="0.3">
      <c r="A384" s="23">
        <v>3</v>
      </c>
      <c r="B384" s="23" t="s">
        <v>592</v>
      </c>
      <c r="C384" s="23" t="s">
        <v>544</v>
      </c>
      <c r="D384" t="s">
        <v>157</v>
      </c>
      <c r="E384" s="23" t="s">
        <v>547</v>
      </c>
      <c r="F384" s="23" t="s">
        <v>203</v>
      </c>
      <c r="G384" s="23">
        <v>3</v>
      </c>
      <c r="H384" s="23" t="s">
        <v>31</v>
      </c>
      <c r="I384" s="24">
        <v>73006.718500000003</v>
      </c>
      <c r="J384" s="24">
        <v>127761.7573</v>
      </c>
      <c r="K384" s="24">
        <v>99358.046900000001</v>
      </c>
      <c r="L384" s="24">
        <v>173876.58199999999</v>
      </c>
      <c r="M384" s="24">
        <v>125613.9134</v>
      </c>
      <c r="N384" s="24">
        <v>219824.34849999999</v>
      </c>
      <c r="O384" s="24">
        <v>165326.08189999999</v>
      </c>
      <c r="P384" s="24">
        <v>289320.6433</v>
      </c>
      <c r="Q384" s="24">
        <v>204633.4124</v>
      </c>
      <c r="R384" s="24">
        <v>358108.47169999999</v>
      </c>
      <c r="S384" s="24">
        <v>230388.47940000001</v>
      </c>
      <c r="T384" s="24">
        <v>403179.83889999997</v>
      </c>
      <c r="U384" s="24">
        <v>255783.69029999999</v>
      </c>
      <c r="V384" s="24">
        <v>447621.45809999999</v>
      </c>
    </row>
    <row r="385" spans="1:22" hidden="1" x14ac:dyDescent="0.3">
      <c r="A385" s="23">
        <v>3</v>
      </c>
      <c r="B385" s="23" t="s">
        <v>592</v>
      </c>
      <c r="C385" s="23" t="s">
        <v>544</v>
      </c>
      <c r="D385" t="s">
        <v>157</v>
      </c>
      <c r="E385" s="23" t="s">
        <v>547</v>
      </c>
      <c r="F385" s="23" t="s">
        <v>203</v>
      </c>
      <c r="G385" s="23">
        <v>4</v>
      </c>
      <c r="H385" s="23" t="s">
        <v>29</v>
      </c>
      <c r="I385" s="24">
        <v>81651.830400000006</v>
      </c>
      <c r="J385" s="24">
        <v>130642.93060000001</v>
      </c>
      <c r="K385" s="24">
        <v>114312.5626</v>
      </c>
      <c r="L385" s="24">
        <v>182900.10279999999</v>
      </c>
      <c r="M385" s="24">
        <v>146973.2948</v>
      </c>
      <c r="N385" s="24">
        <v>235157.2751</v>
      </c>
      <c r="O385" s="24">
        <v>195964.39300000001</v>
      </c>
      <c r="P385" s="24">
        <v>313543.03350000002</v>
      </c>
      <c r="Q385" s="24">
        <v>244955.49119999999</v>
      </c>
      <c r="R385" s="24">
        <v>391928.79180000001</v>
      </c>
      <c r="S385" s="24">
        <v>277616.22340000002</v>
      </c>
      <c r="T385" s="24">
        <v>444185.96409999998</v>
      </c>
      <c r="U385" s="24">
        <v>310276.95559999999</v>
      </c>
      <c r="V385" s="24">
        <v>496443.13630000001</v>
      </c>
    </row>
    <row r="386" spans="1:22" hidden="1" x14ac:dyDescent="0.3">
      <c r="A386" s="23">
        <v>3</v>
      </c>
      <c r="B386" s="23" t="s">
        <v>592</v>
      </c>
      <c r="C386" s="23" t="s">
        <v>544</v>
      </c>
      <c r="D386" t="s">
        <v>157</v>
      </c>
      <c r="E386" s="23" t="s">
        <v>547</v>
      </c>
      <c r="F386" s="23" t="s">
        <v>245</v>
      </c>
      <c r="G386" s="23">
        <v>1</v>
      </c>
      <c r="H386" s="23" t="s">
        <v>14</v>
      </c>
      <c r="I386" s="24">
        <v>94772.976299999995</v>
      </c>
      <c r="J386" s="24">
        <v>165852.70850000001</v>
      </c>
      <c r="K386" s="24">
        <v>122769.15429999999</v>
      </c>
      <c r="L386" s="24">
        <v>214846.02009999999</v>
      </c>
      <c r="M386" s="24">
        <v>146992.99619999999</v>
      </c>
      <c r="N386" s="24">
        <v>257237.74340000001</v>
      </c>
      <c r="O386" s="24">
        <v>175412.79380000001</v>
      </c>
      <c r="P386" s="24">
        <v>306972.38900000002</v>
      </c>
      <c r="Q386" s="24">
        <v>206838.18859999999</v>
      </c>
      <c r="R386" s="24">
        <v>361966.83</v>
      </c>
      <c r="S386" s="24">
        <v>226820.96040000001</v>
      </c>
      <c r="T386" s="24">
        <v>396936.68050000002</v>
      </c>
      <c r="U386" s="24">
        <v>245648.60949999999</v>
      </c>
      <c r="V386" s="24">
        <v>429885.06660000002</v>
      </c>
    </row>
    <row r="387" spans="1:22" hidden="1" x14ac:dyDescent="0.3">
      <c r="A387" s="23">
        <v>3</v>
      </c>
      <c r="B387" s="23" t="s">
        <v>592</v>
      </c>
      <c r="C387" s="23" t="s">
        <v>544</v>
      </c>
      <c r="D387" t="s">
        <v>157</v>
      </c>
      <c r="E387" s="23" t="s">
        <v>547</v>
      </c>
      <c r="F387" s="23" t="s">
        <v>245</v>
      </c>
      <c r="G387" s="23">
        <v>2</v>
      </c>
      <c r="H387" s="23" t="s">
        <v>30</v>
      </c>
      <c r="I387" s="24">
        <v>80797.833400000003</v>
      </c>
      <c r="J387" s="24">
        <v>141396.20850000001</v>
      </c>
      <c r="K387" s="24">
        <v>105729.97779999999</v>
      </c>
      <c r="L387" s="24">
        <v>185027.46109999999</v>
      </c>
      <c r="M387" s="24">
        <v>128333.228</v>
      </c>
      <c r="N387" s="24">
        <v>224583.149</v>
      </c>
      <c r="O387" s="24">
        <v>157031.61989999999</v>
      </c>
      <c r="P387" s="24">
        <v>274805.33480000001</v>
      </c>
      <c r="Q387" s="24">
        <v>186303.20749999999</v>
      </c>
      <c r="R387" s="24">
        <v>326030.61310000002</v>
      </c>
      <c r="S387" s="24">
        <v>205281.12160000001</v>
      </c>
      <c r="T387" s="24">
        <v>359241.96269999997</v>
      </c>
      <c r="U387" s="24">
        <v>222941.14730000001</v>
      </c>
      <c r="V387" s="24">
        <v>390147.00780000002</v>
      </c>
    </row>
    <row r="388" spans="1:22" hidden="1" x14ac:dyDescent="0.3">
      <c r="A388" s="23">
        <v>3</v>
      </c>
      <c r="B388" s="23" t="s">
        <v>592</v>
      </c>
      <c r="C388" s="23" t="s">
        <v>544</v>
      </c>
      <c r="D388" t="s">
        <v>157</v>
      </c>
      <c r="E388" s="23" t="s">
        <v>547</v>
      </c>
      <c r="F388" s="23" t="s">
        <v>245</v>
      </c>
      <c r="G388" s="23">
        <v>3</v>
      </c>
      <c r="H388" s="23" t="s">
        <v>31</v>
      </c>
      <c r="I388" s="24">
        <v>71762.160399999993</v>
      </c>
      <c r="J388" s="24">
        <v>125583.7806</v>
      </c>
      <c r="K388" s="24">
        <v>97587.710900000005</v>
      </c>
      <c r="L388" s="24">
        <v>170778.49419999999</v>
      </c>
      <c r="M388" s="24">
        <v>123316.8639</v>
      </c>
      <c r="N388" s="24">
        <v>215804.51190000001</v>
      </c>
      <c r="O388" s="24">
        <v>162242.18119999999</v>
      </c>
      <c r="P388" s="24">
        <v>283923.81719999999</v>
      </c>
      <c r="Q388" s="24">
        <v>200758.69159999999</v>
      </c>
      <c r="R388" s="24">
        <v>351327.71029999998</v>
      </c>
      <c r="S388" s="24">
        <v>225982.13510000001</v>
      </c>
      <c r="T388" s="24">
        <v>395468.7365</v>
      </c>
      <c r="U388" s="24">
        <v>250842.19469999999</v>
      </c>
      <c r="V388" s="24">
        <v>438973.8407</v>
      </c>
    </row>
    <row r="389" spans="1:22" hidden="1" x14ac:dyDescent="0.3">
      <c r="A389" s="23">
        <v>3</v>
      </c>
      <c r="B389" s="23" t="s">
        <v>592</v>
      </c>
      <c r="C389" s="23" t="s">
        <v>544</v>
      </c>
      <c r="D389" t="s">
        <v>157</v>
      </c>
      <c r="E389" s="23" t="s">
        <v>547</v>
      </c>
      <c r="F389" s="23" t="s">
        <v>245</v>
      </c>
      <c r="G389" s="23">
        <v>4</v>
      </c>
      <c r="H389" s="23" t="s">
        <v>29</v>
      </c>
      <c r="I389" s="24">
        <v>80750.960000000006</v>
      </c>
      <c r="J389" s="24">
        <v>129201.53780000001</v>
      </c>
      <c r="K389" s="24">
        <v>113051.34390000001</v>
      </c>
      <c r="L389" s="24">
        <v>180882.15289999999</v>
      </c>
      <c r="M389" s="24">
        <v>145351.7279</v>
      </c>
      <c r="N389" s="24">
        <v>232562.76809999999</v>
      </c>
      <c r="O389" s="24">
        <v>193802.30379999999</v>
      </c>
      <c r="P389" s="24">
        <v>310083.69089999999</v>
      </c>
      <c r="Q389" s="24">
        <v>242252.8798</v>
      </c>
      <c r="R389" s="24">
        <v>387604.61349999998</v>
      </c>
      <c r="S389" s="24">
        <v>274553.26370000001</v>
      </c>
      <c r="T389" s="24">
        <v>439285.22850000003</v>
      </c>
      <c r="U389" s="24">
        <v>306853.64779999998</v>
      </c>
      <c r="V389" s="24">
        <v>490965.84379999997</v>
      </c>
    </row>
    <row r="390" spans="1:22" hidden="1" x14ac:dyDescent="0.3">
      <c r="A390" s="23">
        <v>3</v>
      </c>
      <c r="B390" s="23" t="s">
        <v>592</v>
      </c>
      <c r="C390" s="23" t="s">
        <v>544</v>
      </c>
      <c r="D390" t="s">
        <v>157</v>
      </c>
      <c r="E390" s="23" t="s">
        <v>547</v>
      </c>
      <c r="F390" s="23" t="s">
        <v>286</v>
      </c>
      <c r="G390" s="23">
        <v>1</v>
      </c>
      <c r="H390" s="23" t="s">
        <v>14</v>
      </c>
      <c r="I390" s="24">
        <v>94290.988200000007</v>
      </c>
      <c r="J390" s="24">
        <v>165009.22940000001</v>
      </c>
      <c r="K390" s="24">
        <v>122130.90059999999</v>
      </c>
      <c r="L390" s="24">
        <v>213729.076</v>
      </c>
      <c r="M390" s="24">
        <v>146219.35070000001</v>
      </c>
      <c r="N390" s="24">
        <v>255883.86369999999</v>
      </c>
      <c r="O390" s="24">
        <v>174475.2286</v>
      </c>
      <c r="P390" s="24">
        <v>305331.65010000003</v>
      </c>
      <c r="Q390" s="24">
        <v>205719.15220000001</v>
      </c>
      <c r="R390" s="24">
        <v>360008.51620000001</v>
      </c>
      <c r="S390" s="24">
        <v>225586.62210000001</v>
      </c>
      <c r="T390" s="24">
        <v>394776.58860000002</v>
      </c>
      <c r="U390" s="24">
        <v>244300.24350000001</v>
      </c>
      <c r="V390" s="24">
        <v>427525.42609999998</v>
      </c>
    </row>
    <row r="391" spans="1:22" hidden="1" x14ac:dyDescent="0.3">
      <c r="A391" s="23">
        <v>3</v>
      </c>
      <c r="B391" s="23" t="s">
        <v>592</v>
      </c>
      <c r="C391" s="23" t="s">
        <v>544</v>
      </c>
      <c r="D391" t="s">
        <v>157</v>
      </c>
      <c r="E391" s="23" t="s">
        <v>547</v>
      </c>
      <c r="F391" s="23" t="s">
        <v>286</v>
      </c>
      <c r="G391" s="23">
        <v>2</v>
      </c>
      <c r="H391" s="23" t="s">
        <v>30</v>
      </c>
      <c r="I391" s="24">
        <v>80451.526199999993</v>
      </c>
      <c r="J391" s="24">
        <v>140790.1709</v>
      </c>
      <c r="K391" s="24">
        <v>105257.15270000001</v>
      </c>
      <c r="L391" s="24">
        <v>184200.01730000001</v>
      </c>
      <c r="M391" s="24">
        <v>127740.745</v>
      </c>
      <c r="N391" s="24">
        <v>223546.30379999999</v>
      </c>
      <c r="O391" s="24">
        <v>156272.51259999999</v>
      </c>
      <c r="P391" s="24">
        <v>273476.8971</v>
      </c>
      <c r="Q391" s="24">
        <v>185383.53959999999</v>
      </c>
      <c r="R391" s="24">
        <v>324421.19439999998</v>
      </c>
      <c r="S391" s="24">
        <v>204255.90779999999</v>
      </c>
      <c r="T391" s="24">
        <v>357447.83850000001</v>
      </c>
      <c r="U391" s="24">
        <v>221813.24179999999</v>
      </c>
      <c r="V391" s="24">
        <v>388173.17320000002</v>
      </c>
    </row>
    <row r="392" spans="1:22" hidden="1" x14ac:dyDescent="0.3">
      <c r="A392" s="23">
        <v>3</v>
      </c>
      <c r="B392" s="23" t="s">
        <v>592</v>
      </c>
      <c r="C392" s="23" t="s">
        <v>544</v>
      </c>
      <c r="D392" t="s">
        <v>157</v>
      </c>
      <c r="E392" s="23" t="s">
        <v>547</v>
      </c>
      <c r="F392" s="23" t="s">
        <v>286</v>
      </c>
      <c r="G392" s="23">
        <v>3</v>
      </c>
      <c r="H392" s="23" t="s">
        <v>31</v>
      </c>
      <c r="I392" s="24">
        <v>71499.545100000003</v>
      </c>
      <c r="J392" s="24">
        <v>125124.20389999999</v>
      </c>
      <c r="K392" s="24">
        <v>97248.004100000006</v>
      </c>
      <c r="L392" s="24">
        <v>170184.00709999999</v>
      </c>
      <c r="M392" s="24">
        <v>122901.0013</v>
      </c>
      <c r="N392" s="24">
        <v>215076.75219999999</v>
      </c>
      <c r="O392" s="24">
        <v>161708.86569999999</v>
      </c>
      <c r="P392" s="24">
        <v>282990.51500000001</v>
      </c>
      <c r="Q392" s="24">
        <v>200111.8922</v>
      </c>
      <c r="R392" s="24">
        <v>350195.8113</v>
      </c>
      <c r="S392" s="24">
        <v>225264.08979999999</v>
      </c>
      <c r="T392" s="24">
        <v>394212.15710000001</v>
      </c>
      <c r="U392" s="24">
        <v>250056.4314</v>
      </c>
      <c r="V392" s="24">
        <v>437598.7549</v>
      </c>
    </row>
    <row r="393" spans="1:22" hidden="1" x14ac:dyDescent="0.3">
      <c r="A393" s="23">
        <v>3</v>
      </c>
      <c r="B393" s="23" t="s">
        <v>592</v>
      </c>
      <c r="C393" s="23" t="s">
        <v>544</v>
      </c>
      <c r="D393" t="s">
        <v>157</v>
      </c>
      <c r="E393" s="23" t="s">
        <v>547</v>
      </c>
      <c r="F393" s="23" t="s">
        <v>286</v>
      </c>
      <c r="G393" s="23">
        <v>4</v>
      </c>
      <c r="H393" s="23" t="s">
        <v>29</v>
      </c>
      <c r="I393" s="24">
        <v>80343.7353</v>
      </c>
      <c r="J393" s="24">
        <v>128549.97840000001</v>
      </c>
      <c r="K393" s="24">
        <v>112481.2294</v>
      </c>
      <c r="L393" s="24">
        <v>179969.96969999999</v>
      </c>
      <c r="M393" s="24">
        <v>144618.72349999999</v>
      </c>
      <c r="N393" s="24">
        <v>231389.96109999999</v>
      </c>
      <c r="O393" s="24">
        <v>192824.96470000001</v>
      </c>
      <c r="P393" s="24">
        <v>308519.94819999998</v>
      </c>
      <c r="Q393" s="24">
        <v>241031.2058</v>
      </c>
      <c r="R393" s="24">
        <v>385649.9351</v>
      </c>
      <c r="S393" s="24">
        <v>273168.69990000001</v>
      </c>
      <c r="T393" s="24">
        <v>437069.9264</v>
      </c>
      <c r="U393" s="24">
        <v>305306.19410000002</v>
      </c>
      <c r="V393" s="24">
        <v>488489.9178</v>
      </c>
    </row>
    <row r="394" spans="1:22" hidden="1" x14ac:dyDescent="0.3">
      <c r="A394" s="23">
        <v>3</v>
      </c>
      <c r="B394" s="23" t="s">
        <v>592</v>
      </c>
      <c r="C394" s="23" t="s">
        <v>544</v>
      </c>
      <c r="D394" t="s">
        <v>157</v>
      </c>
      <c r="E394" s="23" t="s">
        <v>547</v>
      </c>
      <c r="F394" s="23" t="s">
        <v>327</v>
      </c>
      <c r="G394" s="23">
        <v>1</v>
      </c>
      <c r="H394" s="23" t="s">
        <v>14</v>
      </c>
      <c r="I394" s="24">
        <v>94772.976299999995</v>
      </c>
      <c r="J394" s="24">
        <v>165852.70850000001</v>
      </c>
      <c r="K394" s="24">
        <v>122769.15429999999</v>
      </c>
      <c r="L394" s="24">
        <v>214846.02009999999</v>
      </c>
      <c r="M394" s="24">
        <v>146992.99619999999</v>
      </c>
      <c r="N394" s="24">
        <v>257237.74340000001</v>
      </c>
      <c r="O394" s="24">
        <v>175412.79380000001</v>
      </c>
      <c r="P394" s="24">
        <v>306972.38900000002</v>
      </c>
      <c r="Q394" s="24">
        <v>206838.18859999999</v>
      </c>
      <c r="R394" s="24">
        <v>361966.83</v>
      </c>
      <c r="S394" s="24">
        <v>226820.96040000001</v>
      </c>
      <c r="T394" s="24">
        <v>396936.68050000002</v>
      </c>
      <c r="U394" s="24">
        <v>245648.60949999999</v>
      </c>
      <c r="V394" s="24">
        <v>429885.06660000002</v>
      </c>
    </row>
    <row r="395" spans="1:22" hidden="1" x14ac:dyDescent="0.3">
      <c r="A395" s="23">
        <v>3</v>
      </c>
      <c r="B395" s="23" t="s">
        <v>592</v>
      </c>
      <c r="C395" s="23" t="s">
        <v>544</v>
      </c>
      <c r="D395" t="s">
        <v>157</v>
      </c>
      <c r="E395" s="23" t="s">
        <v>547</v>
      </c>
      <c r="F395" s="23" t="s">
        <v>327</v>
      </c>
      <c r="G395" s="23">
        <v>2</v>
      </c>
      <c r="H395" s="23" t="s">
        <v>30</v>
      </c>
      <c r="I395" s="24">
        <v>80797.833400000003</v>
      </c>
      <c r="J395" s="24">
        <v>141396.20850000001</v>
      </c>
      <c r="K395" s="24">
        <v>105729.97779999999</v>
      </c>
      <c r="L395" s="24">
        <v>185027.46109999999</v>
      </c>
      <c r="M395" s="24">
        <v>128333.228</v>
      </c>
      <c r="N395" s="24">
        <v>224583.149</v>
      </c>
      <c r="O395" s="24">
        <v>157031.61989999999</v>
      </c>
      <c r="P395" s="24">
        <v>274805.33480000001</v>
      </c>
      <c r="Q395" s="24">
        <v>186303.20749999999</v>
      </c>
      <c r="R395" s="24">
        <v>326030.61310000002</v>
      </c>
      <c r="S395" s="24">
        <v>205281.12160000001</v>
      </c>
      <c r="T395" s="24">
        <v>359241.96269999997</v>
      </c>
      <c r="U395" s="24">
        <v>222941.14730000001</v>
      </c>
      <c r="V395" s="24">
        <v>390147.00780000002</v>
      </c>
    </row>
    <row r="396" spans="1:22" hidden="1" x14ac:dyDescent="0.3">
      <c r="A396" s="23">
        <v>3</v>
      </c>
      <c r="B396" s="23" t="s">
        <v>592</v>
      </c>
      <c r="C396" s="23" t="s">
        <v>544</v>
      </c>
      <c r="D396" t="s">
        <v>157</v>
      </c>
      <c r="E396" s="23" t="s">
        <v>547</v>
      </c>
      <c r="F396" s="23" t="s">
        <v>327</v>
      </c>
      <c r="G396" s="23">
        <v>3</v>
      </c>
      <c r="H396" s="23" t="s">
        <v>31</v>
      </c>
      <c r="I396" s="24">
        <v>71762.160399999993</v>
      </c>
      <c r="J396" s="24">
        <v>125583.7806</v>
      </c>
      <c r="K396" s="24">
        <v>97587.710900000005</v>
      </c>
      <c r="L396" s="24">
        <v>170778.49419999999</v>
      </c>
      <c r="M396" s="24">
        <v>123316.8639</v>
      </c>
      <c r="N396" s="24">
        <v>215804.51190000001</v>
      </c>
      <c r="O396" s="24">
        <v>162242.18119999999</v>
      </c>
      <c r="P396" s="24">
        <v>283923.81719999999</v>
      </c>
      <c r="Q396" s="24">
        <v>200758.69159999999</v>
      </c>
      <c r="R396" s="24">
        <v>351327.71029999998</v>
      </c>
      <c r="S396" s="24">
        <v>225982.13510000001</v>
      </c>
      <c r="T396" s="24">
        <v>395468.7365</v>
      </c>
      <c r="U396" s="24">
        <v>250842.19469999999</v>
      </c>
      <c r="V396" s="24">
        <v>438973.8407</v>
      </c>
    </row>
    <row r="397" spans="1:22" hidden="1" x14ac:dyDescent="0.3">
      <c r="A397" s="23">
        <v>3</v>
      </c>
      <c r="B397" s="23" t="s">
        <v>592</v>
      </c>
      <c r="C397" s="23" t="s">
        <v>544</v>
      </c>
      <c r="D397" t="s">
        <v>157</v>
      </c>
      <c r="E397" s="23" t="s">
        <v>547</v>
      </c>
      <c r="F397" s="23" t="s">
        <v>327</v>
      </c>
      <c r="G397" s="23">
        <v>4</v>
      </c>
      <c r="H397" s="23" t="s">
        <v>29</v>
      </c>
      <c r="I397" s="24">
        <v>80750.960000000006</v>
      </c>
      <c r="J397" s="24">
        <v>129201.53780000001</v>
      </c>
      <c r="K397" s="24">
        <v>113051.34390000001</v>
      </c>
      <c r="L397" s="24">
        <v>180882.15289999999</v>
      </c>
      <c r="M397" s="24">
        <v>145351.7279</v>
      </c>
      <c r="N397" s="24">
        <v>232562.76809999999</v>
      </c>
      <c r="O397" s="24">
        <v>193802.30379999999</v>
      </c>
      <c r="P397" s="24">
        <v>310083.69089999999</v>
      </c>
      <c r="Q397" s="24">
        <v>242252.8798</v>
      </c>
      <c r="R397" s="24">
        <v>387604.61349999998</v>
      </c>
      <c r="S397" s="24">
        <v>274553.26370000001</v>
      </c>
      <c r="T397" s="24">
        <v>439285.22850000003</v>
      </c>
      <c r="U397" s="24">
        <v>306853.64779999998</v>
      </c>
      <c r="V397" s="24">
        <v>490965.84379999997</v>
      </c>
    </row>
    <row r="398" spans="1:22" hidden="1" x14ac:dyDescent="0.3">
      <c r="A398" s="23">
        <v>3</v>
      </c>
      <c r="B398" s="23" t="s">
        <v>592</v>
      </c>
      <c r="C398" s="23" t="s">
        <v>544</v>
      </c>
      <c r="D398" t="s">
        <v>114</v>
      </c>
      <c r="E398" s="23" t="s">
        <v>548</v>
      </c>
      <c r="F398" s="23" t="s">
        <v>217</v>
      </c>
      <c r="G398" s="23">
        <v>1</v>
      </c>
      <c r="H398" s="23" t="s">
        <v>14</v>
      </c>
      <c r="I398" s="24">
        <v>108112.56849999999</v>
      </c>
      <c r="J398" s="24">
        <v>189196.99479999999</v>
      </c>
      <c r="K398" s="24">
        <v>140034.78659999999</v>
      </c>
      <c r="L398" s="24">
        <v>245060.87659999999</v>
      </c>
      <c r="M398" s="24">
        <v>167655.46539999999</v>
      </c>
      <c r="N398" s="24">
        <v>293397.06449999998</v>
      </c>
      <c r="O398" s="24">
        <v>200055.18220000001</v>
      </c>
      <c r="P398" s="24">
        <v>350096.56890000001</v>
      </c>
      <c r="Q398" s="24">
        <v>235881.17559999999</v>
      </c>
      <c r="R398" s="24">
        <v>412792.05719999998</v>
      </c>
      <c r="S398" s="24">
        <v>258662.29490000001</v>
      </c>
      <c r="T398" s="24">
        <v>452659.01610000001</v>
      </c>
      <c r="U398" s="24">
        <v>280120.89730000001</v>
      </c>
      <c r="V398" s="24">
        <v>490211.57020000002</v>
      </c>
    </row>
    <row r="399" spans="1:22" hidden="1" x14ac:dyDescent="0.3">
      <c r="A399" s="23">
        <v>3</v>
      </c>
      <c r="B399" s="23" t="s">
        <v>592</v>
      </c>
      <c r="C399" s="23" t="s">
        <v>544</v>
      </c>
      <c r="D399" t="s">
        <v>114</v>
      </c>
      <c r="E399" s="23" t="s">
        <v>548</v>
      </c>
      <c r="F399" s="23" t="s">
        <v>217</v>
      </c>
      <c r="G399" s="23">
        <v>2</v>
      </c>
      <c r="H399" s="23" t="s">
        <v>30</v>
      </c>
      <c r="I399" s="24">
        <v>92237.891699999993</v>
      </c>
      <c r="J399" s="24">
        <v>161416.31049999999</v>
      </c>
      <c r="K399" s="24">
        <v>120679.6056</v>
      </c>
      <c r="L399" s="24">
        <v>211189.30989999999</v>
      </c>
      <c r="M399" s="24">
        <v>146459.41819999999</v>
      </c>
      <c r="N399" s="24">
        <v>256303.98180000001</v>
      </c>
      <c r="O399" s="24">
        <v>179175.59650000001</v>
      </c>
      <c r="P399" s="24">
        <v>313557.29399999999</v>
      </c>
      <c r="Q399" s="24">
        <v>212555.03219999999</v>
      </c>
      <c r="R399" s="24">
        <v>371971.3063</v>
      </c>
      <c r="S399" s="24">
        <v>234194.7113</v>
      </c>
      <c r="T399" s="24">
        <v>409840.74479999999</v>
      </c>
      <c r="U399" s="24">
        <v>254326.98420000001</v>
      </c>
      <c r="V399" s="24">
        <v>445072.22220000002</v>
      </c>
    </row>
    <row r="400" spans="1:22" hidden="1" x14ac:dyDescent="0.3">
      <c r="A400" s="23">
        <v>3</v>
      </c>
      <c r="B400" s="23" t="s">
        <v>592</v>
      </c>
      <c r="C400" s="23" t="s">
        <v>544</v>
      </c>
      <c r="D400" t="s">
        <v>114</v>
      </c>
      <c r="E400" s="23" t="s">
        <v>548</v>
      </c>
      <c r="F400" s="23" t="s">
        <v>217</v>
      </c>
      <c r="G400" s="23">
        <v>3</v>
      </c>
      <c r="H400" s="23" t="s">
        <v>31</v>
      </c>
      <c r="I400" s="24">
        <v>81969.854699999996</v>
      </c>
      <c r="J400" s="24">
        <v>143447.24590000001</v>
      </c>
      <c r="K400" s="24">
        <v>111487.1203</v>
      </c>
      <c r="L400" s="24">
        <v>195102.46040000001</v>
      </c>
      <c r="M400" s="24">
        <v>140894.8854</v>
      </c>
      <c r="N400" s="24">
        <v>246566.04939999999</v>
      </c>
      <c r="O400" s="24">
        <v>185383.19130000001</v>
      </c>
      <c r="P400" s="24">
        <v>324420.5846</v>
      </c>
      <c r="Q400" s="24">
        <v>229407.12409999999</v>
      </c>
      <c r="R400" s="24">
        <v>401462.46720000001</v>
      </c>
      <c r="S400" s="24">
        <v>258240.44270000001</v>
      </c>
      <c r="T400" s="24">
        <v>451920.7746</v>
      </c>
      <c r="U400" s="24">
        <v>286660.9853</v>
      </c>
      <c r="V400" s="24">
        <v>501656.7242</v>
      </c>
    </row>
    <row r="401" spans="1:22" hidden="1" x14ac:dyDescent="0.3">
      <c r="A401" s="23">
        <v>3</v>
      </c>
      <c r="B401" s="23" t="s">
        <v>592</v>
      </c>
      <c r="C401" s="23" t="s">
        <v>544</v>
      </c>
      <c r="D401" t="s">
        <v>114</v>
      </c>
      <c r="E401" s="23" t="s">
        <v>548</v>
      </c>
      <c r="F401" s="23" t="s">
        <v>217</v>
      </c>
      <c r="G401" s="23">
        <v>4</v>
      </c>
      <c r="H401" s="23" t="s">
        <v>29</v>
      </c>
      <c r="I401" s="24">
        <v>92120.516099999993</v>
      </c>
      <c r="J401" s="24">
        <v>147392.82810000001</v>
      </c>
      <c r="K401" s="24">
        <v>128968.72259999999</v>
      </c>
      <c r="L401" s="24">
        <v>206349.95929999999</v>
      </c>
      <c r="M401" s="24">
        <v>165816.92910000001</v>
      </c>
      <c r="N401" s="24">
        <v>265307.09049999999</v>
      </c>
      <c r="O401" s="24">
        <v>221089.23869999999</v>
      </c>
      <c r="P401" s="24">
        <v>353742.78730000003</v>
      </c>
      <c r="Q401" s="24">
        <v>276361.54849999998</v>
      </c>
      <c r="R401" s="24">
        <v>442178.4841</v>
      </c>
      <c r="S401" s="24">
        <v>313209.7549</v>
      </c>
      <c r="T401" s="24">
        <v>501135.6152</v>
      </c>
      <c r="U401" s="24">
        <v>350057.96139999997</v>
      </c>
      <c r="V401" s="24">
        <v>560092.74650000001</v>
      </c>
    </row>
    <row r="402" spans="1:22" hidden="1" x14ac:dyDescent="0.3">
      <c r="A402" s="23">
        <v>3</v>
      </c>
      <c r="B402" s="23" t="s">
        <v>592</v>
      </c>
      <c r="C402" s="23" t="s">
        <v>544</v>
      </c>
      <c r="D402" t="s">
        <v>114</v>
      </c>
      <c r="E402" s="23" t="s">
        <v>548</v>
      </c>
      <c r="F402" s="23" t="s">
        <v>262</v>
      </c>
      <c r="G402" s="23">
        <v>1</v>
      </c>
      <c r="H402" s="23" t="s">
        <v>14</v>
      </c>
      <c r="I402" s="24">
        <v>97157.852799999993</v>
      </c>
      <c r="J402" s="24">
        <v>170026.24239999999</v>
      </c>
      <c r="K402" s="24">
        <v>125957.91069999999</v>
      </c>
      <c r="L402" s="24">
        <v>220426.34359999999</v>
      </c>
      <c r="M402" s="24">
        <v>150878.61629999999</v>
      </c>
      <c r="N402" s="24">
        <v>264037.57860000001</v>
      </c>
      <c r="O402" s="24">
        <v>180152.31450000001</v>
      </c>
      <c r="P402" s="24">
        <v>315266.55040000001</v>
      </c>
      <c r="Q402" s="24">
        <v>212523.46290000001</v>
      </c>
      <c r="R402" s="24">
        <v>371916.06</v>
      </c>
      <c r="S402" s="24">
        <v>233106.96059999999</v>
      </c>
      <c r="T402" s="24">
        <v>407937.18099999998</v>
      </c>
      <c r="U402" s="24">
        <v>252539.19620000001</v>
      </c>
      <c r="V402" s="24">
        <v>441943.59340000001</v>
      </c>
    </row>
    <row r="403" spans="1:22" hidden="1" x14ac:dyDescent="0.3">
      <c r="A403" s="23">
        <v>3</v>
      </c>
      <c r="B403" s="23" t="s">
        <v>592</v>
      </c>
      <c r="C403" s="23" t="s">
        <v>544</v>
      </c>
      <c r="D403" t="s">
        <v>114</v>
      </c>
      <c r="E403" s="23" t="s">
        <v>548</v>
      </c>
      <c r="F403" s="23" t="s">
        <v>262</v>
      </c>
      <c r="G403" s="23">
        <v>2</v>
      </c>
      <c r="H403" s="23" t="s">
        <v>30</v>
      </c>
      <c r="I403" s="24">
        <v>82368.623000000007</v>
      </c>
      <c r="J403" s="24">
        <v>144145.09039999999</v>
      </c>
      <c r="K403" s="24">
        <v>107926.1597</v>
      </c>
      <c r="L403" s="24">
        <v>188870.7794</v>
      </c>
      <c r="M403" s="24">
        <v>131131.8702</v>
      </c>
      <c r="N403" s="24">
        <v>229480.77290000001</v>
      </c>
      <c r="O403" s="24">
        <v>160700.3916</v>
      </c>
      <c r="P403" s="24">
        <v>281225.68520000001</v>
      </c>
      <c r="Q403" s="24">
        <v>190792.26809999999</v>
      </c>
      <c r="R403" s="24">
        <v>333886.46909999999</v>
      </c>
      <c r="S403" s="24">
        <v>210312.3726</v>
      </c>
      <c r="T403" s="24">
        <v>368046.652</v>
      </c>
      <c r="U403" s="24">
        <v>228508.96780000001</v>
      </c>
      <c r="V403" s="24">
        <v>399890.6937</v>
      </c>
    </row>
    <row r="404" spans="1:22" hidden="1" x14ac:dyDescent="0.3">
      <c r="A404" s="23">
        <v>3</v>
      </c>
      <c r="B404" s="23" t="s">
        <v>592</v>
      </c>
      <c r="C404" s="23" t="s">
        <v>544</v>
      </c>
      <c r="D404" t="s">
        <v>114</v>
      </c>
      <c r="E404" s="23" t="s">
        <v>548</v>
      </c>
      <c r="F404" s="23" t="s">
        <v>262</v>
      </c>
      <c r="G404" s="23">
        <v>3</v>
      </c>
      <c r="H404" s="23" t="s">
        <v>31</v>
      </c>
      <c r="I404" s="24">
        <v>72835.464900000006</v>
      </c>
      <c r="J404" s="24">
        <v>127462.0635</v>
      </c>
      <c r="K404" s="24">
        <v>98922.610100000005</v>
      </c>
      <c r="L404" s="24">
        <v>173114.56770000001</v>
      </c>
      <c r="M404" s="24">
        <v>124907.7423</v>
      </c>
      <c r="N404" s="24">
        <v>218588.549</v>
      </c>
      <c r="O404" s="24">
        <v>164236.34419999999</v>
      </c>
      <c r="P404" s="24">
        <v>287413.60249999998</v>
      </c>
      <c r="Q404" s="24">
        <v>203132.3253</v>
      </c>
      <c r="R404" s="24">
        <v>355481.56929999997</v>
      </c>
      <c r="S404" s="24">
        <v>228582.2892</v>
      </c>
      <c r="T404" s="24">
        <v>400019.0061</v>
      </c>
      <c r="U404" s="24">
        <v>253647.70120000001</v>
      </c>
      <c r="V404" s="24">
        <v>443883.47690000001</v>
      </c>
    </row>
    <row r="405" spans="1:22" hidden="1" x14ac:dyDescent="0.3">
      <c r="A405" s="23">
        <v>3</v>
      </c>
      <c r="B405" s="23" t="s">
        <v>592</v>
      </c>
      <c r="C405" s="23" t="s">
        <v>544</v>
      </c>
      <c r="D405" t="s">
        <v>114</v>
      </c>
      <c r="E405" s="23" t="s">
        <v>548</v>
      </c>
      <c r="F405" s="23" t="s">
        <v>262</v>
      </c>
      <c r="G405" s="23">
        <v>4</v>
      </c>
      <c r="H405" s="23" t="s">
        <v>29</v>
      </c>
      <c r="I405" s="24">
        <v>82758.281900000002</v>
      </c>
      <c r="J405" s="24">
        <v>132413.253</v>
      </c>
      <c r="K405" s="24">
        <v>115861.5946</v>
      </c>
      <c r="L405" s="24">
        <v>185378.55420000001</v>
      </c>
      <c r="M405" s="24">
        <v>148964.90729999999</v>
      </c>
      <c r="N405" s="24">
        <v>238343.8553</v>
      </c>
      <c r="O405" s="24">
        <v>198619.87650000001</v>
      </c>
      <c r="P405" s="24">
        <v>317791.80719999998</v>
      </c>
      <c r="Q405" s="24">
        <v>248274.8456</v>
      </c>
      <c r="R405" s="24">
        <v>397239.75890000002</v>
      </c>
      <c r="S405" s="24">
        <v>281378.15830000001</v>
      </c>
      <c r="T405" s="24">
        <v>450205.06</v>
      </c>
      <c r="U405" s="24">
        <v>314481.47110000002</v>
      </c>
      <c r="V405" s="24">
        <v>503170.36129999999</v>
      </c>
    </row>
    <row r="406" spans="1:22" hidden="1" x14ac:dyDescent="0.3">
      <c r="A406" s="23">
        <v>3</v>
      </c>
      <c r="B406" s="23" t="s">
        <v>592</v>
      </c>
      <c r="C406" s="23" t="s">
        <v>544</v>
      </c>
      <c r="D406" t="s">
        <v>114</v>
      </c>
      <c r="E406" s="23" t="s">
        <v>548</v>
      </c>
      <c r="F406" s="23" t="s">
        <v>302</v>
      </c>
      <c r="G406" s="23">
        <v>1</v>
      </c>
      <c r="H406" s="23" t="s">
        <v>14</v>
      </c>
      <c r="I406" s="24">
        <v>100175.1315</v>
      </c>
      <c r="J406" s="24">
        <v>175306.48009999999</v>
      </c>
      <c r="K406" s="24">
        <v>129800.039</v>
      </c>
      <c r="L406" s="24">
        <v>227150.06820000001</v>
      </c>
      <c r="M406" s="24">
        <v>155433.5791</v>
      </c>
      <c r="N406" s="24">
        <v>272008.7635</v>
      </c>
      <c r="O406" s="24">
        <v>185519.29070000001</v>
      </c>
      <c r="P406" s="24">
        <v>324658.75870000001</v>
      </c>
      <c r="Q406" s="24">
        <v>218787.29430000001</v>
      </c>
      <c r="R406" s="24">
        <v>382877.76500000001</v>
      </c>
      <c r="S406" s="24">
        <v>239941.5252</v>
      </c>
      <c r="T406" s="24">
        <v>419897.66899999999</v>
      </c>
      <c r="U406" s="24">
        <v>259885.69750000001</v>
      </c>
      <c r="V406" s="24">
        <v>454799.9706</v>
      </c>
    </row>
    <row r="407" spans="1:22" hidden="1" x14ac:dyDescent="0.3">
      <c r="A407" s="23">
        <v>3</v>
      </c>
      <c r="B407" s="23" t="s">
        <v>592</v>
      </c>
      <c r="C407" s="23" t="s">
        <v>544</v>
      </c>
      <c r="D407" t="s">
        <v>114</v>
      </c>
      <c r="E407" s="23" t="s">
        <v>548</v>
      </c>
      <c r="F407" s="23" t="s">
        <v>302</v>
      </c>
      <c r="G407" s="23">
        <v>2</v>
      </c>
      <c r="H407" s="23" t="s">
        <v>30</v>
      </c>
      <c r="I407" s="24">
        <v>85250.220799999996</v>
      </c>
      <c r="J407" s="24">
        <v>149187.88649999999</v>
      </c>
      <c r="K407" s="24">
        <v>111602.85920000001</v>
      </c>
      <c r="L407" s="24">
        <v>195305.0036</v>
      </c>
      <c r="M407" s="24">
        <v>135505.6703</v>
      </c>
      <c r="N407" s="24">
        <v>237134.92300000001</v>
      </c>
      <c r="O407" s="24">
        <v>165888.9099</v>
      </c>
      <c r="P407" s="24">
        <v>290305.59230000002</v>
      </c>
      <c r="Q407" s="24">
        <v>196856.7309</v>
      </c>
      <c r="R407" s="24">
        <v>344499.27909999999</v>
      </c>
      <c r="S407" s="24">
        <v>216937.81270000001</v>
      </c>
      <c r="T407" s="24">
        <v>379641.17229999998</v>
      </c>
      <c r="U407" s="24">
        <v>235635.00839999999</v>
      </c>
      <c r="V407" s="24">
        <v>412361.2648</v>
      </c>
    </row>
    <row r="408" spans="1:22" hidden="1" x14ac:dyDescent="0.3">
      <c r="A408" s="23">
        <v>3</v>
      </c>
      <c r="B408" s="23" t="s">
        <v>592</v>
      </c>
      <c r="C408" s="23" t="s">
        <v>544</v>
      </c>
      <c r="D408" t="s">
        <v>114</v>
      </c>
      <c r="E408" s="23" t="s">
        <v>548</v>
      </c>
      <c r="F408" s="23" t="s">
        <v>302</v>
      </c>
      <c r="G408" s="23">
        <v>3</v>
      </c>
      <c r="H408" s="23" t="s">
        <v>31</v>
      </c>
      <c r="I408" s="24">
        <v>75610.033800000005</v>
      </c>
      <c r="J408" s="24">
        <v>132317.55910000001</v>
      </c>
      <c r="K408" s="24">
        <v>102779.05220000001</v>
      </c>
      <c r="L408" s="24">
        <v>179863.3413</v>
      </c>
      <c r="M408" s="24">
        <v>129845.12149999999</v>
      </c>
      <c r="N408" s="24">
        <v>227228.9627</v>
      </c>
      <c r="O408" s="24">
        <v>170798.3486</v>
      </c>
      <c r="P408" s="24">
        <v>298897.11</v>
      </c>
      <c r="Q408" s="24">
        <v>211314.98569999999</v>
      </c>
      <c r="R408" s="24">
        <v>369801.22489999997</v>
      </c>
      <c r="S408" s="24">
        <v>237840.97700000001</v>
      </c>
      <c r="T408" s="24">
        <v>416221.70980000001</v>
      </c>
      <c r="U408" s="24">
        <v>263978.8884</v>
      </c>
      <c r="V408" s="24">
        <v>461963.05459999997</v>
      </c>
    </row>
    <row r="409" spans="1:22" hidden="1" x14ac:dyDescent="0.3">
      <c r="A409" s="23">
        <v>3</v>
      </c>
      <c r="B409" s="23" t="s">
        <v>592</v>
      </c>
      <c r="C409" s="23" t="s">
        <v>544</v>
      </c>
      <c r="D409" t="s">
        <v>114</v>
      </c>
      <c r="E409" s="23" t="s">
        <v>548</v>
      </c>
      <c r="F409" s="23" t="s">
        <v>302</v>
      </c>
      <c r="G409" s="23">
        <v>4</v>
      </c>
      <c r="H409" s="23" t="s">
        <v>29</v>
      </c>
      <c r="I409" s="24">
        <v>85345.663400000005</v>
      </c>
      <c r="J409" s="24">
        <v>136553.06340000001</v>
      </c>
      <c r="K409" s="24">
        <v>119483.9287</v>
      </c>
      <c r="L409" s="24">
        <v>191174.28880000001</v>
      </c>
      <c r="M409" s="24">
        <v>153622.19399999999</v>
      </c>
      <c r="N409" s="24">
        <v>245795.51420000001</v>
      </c>
      <c r="O409" s="24">
        <v>204829.59210000001</v>
      </c>
      <c r="P409" s="24">
        <v>327727.35220000002</v>
      </c>
      <c r="Q409" s="24">
        <v>256036.9901</v>
      </c>
      <c r="R409" s="24">
        <v>409659.19020000001</v>
      </c>
      <c r="S409" s="24">
        <v>290175.25540000002</v>
      </c>
      <c r="T409" s="24">
        <v>464280.4155</v>
      </c>
      <c r="U409" s="24">
        <v>324313.5208</v>
      </c>
      <c r="V409" s="24">
        <v>518901.6409</v>
      </c>
    </row>
    <row r="410" spans="1:22" hidden="1" x14ac:dyDescent="0.3">
      <c r="A410" s="23">
        <v>3</v>
      </c>
      <c r="B410" s="23" t="s">
        <v>592</v>
      </c>
      <c r="C410" s="23" t="s">
        <v>544</v>
      </c>
      <c r="D410" t="s">
        <v>114</v>
      </c>
      <c r="E410" s="23" t="s">
        <v>548</v>
      </c>
      <c r="F410" s="23" t="s">
        <v>341</v>
      </c>
      <c r="G410" s="23">
        <v>1</v>
      </c>
      <c r="H410" s="23" t="s">
        <v>14</v>
      </c>
      <c r="I410" s="24">
        <v>98779.300499999998</v>
      </c>
      <c r="J410" s="24">
        <v>172863.77590000001</v>
      </c>
      <c r="K410" s="24">
        <v>127890.3106</v>
      </c>
      <c r="L410" s="24">
        <v>223808.0436</v>
      </c>
      <c r="M410" s="24">
        <v>153077.8671</v>
      </c>
      <c r="N410" s="24">
        <v>267886.26730000001</v>
      </c>
      <c r="O410" s="24">
        <v>182603.2162</v>
      </c>
      <c r="P410" s="24">
        <v>319555.62839999999</v>
      </c>
      <c r="Q410" s="24">
        <v>215250.01430000001</v>
      </c>
      <c r="R410" s="24">
        <v>376687.52490000002</v>
      </c>
      <c r="S410" s="24">
        <v>236009.90710000001</v>
      </c>
      <c r="T410" s="24">
        <v>413017.33730000001</v>
      </c>
      <c r="U410" s="24">
        <v>255543.1024</v>
      </c>
      <c r="V410" s="24">
        <v>447200.42910000001</v>
      </c>
    </row>
    <row r="411" spans="1:22" hidden="1" x14ac:dyDescent="0.3">
      <c r="A411" s="23">
        <v>3</v>
      </c>
      <c r="B411" s="23" t="s">
        <v>592</v>
      </c>
      <c r="C411" s="23" t="s">
        <v>544</v>
      </c>
      <c r="D411" t="s">
        <v>114</v>
      </c>
      <c r="E411" s="23" t="s">
        <v>548</v>
      </c>
      <c r="F411" s="23" t="s">
        <v>341</v>
      </c>
      <c r="G411" s="23">
        <v>2</v>
      </c>
      <c r="H411" s="23" t="s">
        <v>30</v>
      </c>
      <c r="I411" s="24">
        <v>84532.795800000007</v>
      </c>
      <c r="J411" s="24">
        <v>147932.3927</v>
      </c>
      <c r="K411" s="24">
        <v>110520.27650000001</v>
      </c>
      <c r="L411" s="24">
        <v>193410.48389999999</v>
      </c>
      <c r="M411" s="24">
        <v>134055.77359999999</v>
      </c>
      <c r="N411" s="24">
        <v>234597.60370000001</v>
      </c>
      <c r="O411" s="24">
        <v>163865.12669999999</v>
      </c>
      <c r="P411" s="24">
        <v>286763.97169999999</v>
      </c>
      <c r="Q411" s="24">
        <v>194316.29610000001</v>
      </c>
      <c r="R411" s="24">
        <v>340053.51809999999</v>
      </c>
      <c r="S411" s="24">
        <v>214051.81940000001</v>
      </c>
      <c r="T411" s="24">
        <v>374590.6839</v>
      </c>
      <c r="U411" s="24">
        <v>232394.71900000001</v>
      </c>
      <c r="V411" s="24">
        <v>406690.75819999998</v>
      </c>
    </row>
    <row r="412" spans="1:22" hidden="1" x14ac:dyDescent="0.3">
      <c r="A412" s="23">
        <v>3</v>
      </c>
      <c r="B412" s="23" t="s">
        <v>592</v>
      </c>
      <c r="C412" s="23" t="s">
        <v>544</v>
      </c>
      <c r="D412" t="s">
        <v>114</v>
      </c>
      <c r="E412" s="23" t="s">
        <v>548</v>
      </c>
      <c r="F412" s="23" t="s">
        <v>341</v>
      </c>
      <c r="G412" s="23">
        <v>3</v>
      </c>
      <c r="H412" s="23" t="s">
        <v>31</v>
      </c>
      <c r="I412" s="24">
        <v>75301.734599999996</v>
      </c>
      <c r="J412" s="24">
        <v>131778.0356</v>
      </c>
      <c r="K412" s="24">
        <v>102487.20600000001</v>
      </c>
      <c r="L412" s="24">
        <v>179352.61060000001</v>
      </c>
      <c r="M412" s="24">
        <v>129574.408</v>
      </c>
      <c r="N412" s="24">
        <v>226755.21400000001</v>
      </c>
      <c r="O412" s="24">
        <v>170543.23740000001</v>
      </c>
      <c r="P412" s="24">
        <v>298450.6654</v>
      </c>
      <c r="Q412" s="24">
        <v>211095.32180000001</v>
      </c>
      <c r="R412" s="24">
        <v>369416.81319999998</v>
      </c>
      <c r="S412" s="24">
        <v>237666.99479999999</v>
      </c>
      <c r="T412" s="24">
        <v>415917.24089999998</v>
      </c>
      <c r="U412" s="24">
        <v>263868.22769999999</v>
      </c>
      <c r="V412" s="24">
        <v>461769.39840000001</v>
      </c>
    </row>
    <row r="413" spans="1:22" hidden="1" x14ac:dyDescent="0.3">
      <c r="A413" s="23">
        <v>3</v>
      </c>
      <c r="B413" s="23" t="s">
        <v>592</v>
      </c>
      <c r="C413" s="23" t="s">
        <v>544</v>
      </c>
      <c r="D413" t="s">
        <v>114</v>
      </c>
      <c r="E413" s="23" t="s">
        <v>548</v>
      </c>
      <c r="F413" s="23" t="s">
        <v>341</v>
      </c>
      <c r="G413" s="23">
        <v>4</v>
      </c>
      <c r="H413" s="23" t="s">
        <v>29</v>
      </c>
      <c r="I413" s="24">
        <v>84181.596900000004</v>
      </c>
      <c r="J413" s="24">
        <v>134690.55710000001</v>
      </c>
      <c r="K413" s="24">
        <v>117854.2357</v>
      </c>
      <c r="L413" s="24">
        <v>188566.77989999999</v>
      </c>
      <c r="M413" s="24">
        <v>151526.87450000001</v>
      </c>
      <c r="N413" s="24">
        <v>242443.00279999999</v>
      </c>
      <c r="O413" s="24">
        <v>202035.83259999999</v>
      </c>
      <c r="P413" s="24">
        <v>323257.337</v>
      </c>
      <c r="Q413" s="24">
        <v>252544.79070000001</v>
      </c>
      <c r="R413" s="24">
        <v>404071.67119999998</v>
      </c>
      <c r="S413" s="24">
        <v>286217.42950000003</v>
      </c>
      <c r="T413" s="24">
        <v>457947.89399999997</v>
      </c>
      <c r="U413" s="24">
        <v>319890.06829999998</v>
      </c>
      <c r="V413" s="24">
        <v>511824.11690000002</v>
      </c>
    </row>
    <row r="414" spans="1:22" hidden="1" x14ac:dyDescent="0.3">
      <c r="A414" s="23">
        <v>3</v>
      </c>
      <c r="B414" s="23" t="s">
        <v>592</v>
      </c>
      <c r="C414" s="23" t="s">
        <v>544</v>
      </c>
      <c r="D414" t="s">
        <v>114</v>
      </c>
      <c r="E414" s="23" t="s">
        <v>548</v>
      </c>
      <c r="F414" s="23" t="s">
        <v>379</v>
      </c>
      <c r="G414" s="23">
        <v>1</v>
      </c>
      <c r="H414" s="23" t="s">
        <v>14</v>
      </c>
      <c r="I414" s="24">
        <v>97207.991800000003</v>
      </c>
      <c r="J414" s="24">
        <v>170113.98560000001</v>
      </c>
      <c r="K414" s="24">
        <v>125962.95140000001</v>
      </c>
      <c r="L414" s="24">
        <v>220435.1649</v>
      </c>
      <c r="M414" s="24">
        <v>150843.85019999999</v>
      </c>
      <c r="N414" s="24">
        <v>263976.73800000001</v>
      </c>
      <c r="O414" s="24">
        <v>180048.94649999999</v>
      </c>
      <c r="P414" s="24">
        <v>315085.65649999998</v>
      </c>
      <c r="Q414" s="24">
        <v>212343.30549999999</v>
      </c>
      <c r="R414" s="24">
        <v>371600.78460000001</v>
      </c>
      <c r="S414" s="24">
        <v>232878.372</v>
      </c>
      <c r="T414" s="24">
        <v>407537.15090000001</v>
      </c>
      <c r="U414" s="24">
        <v>252241.71539999999</v>
      </c>
      <c r="V414" s="24">
        <v>441423.00189999997</v>
      </c>
    </row>
    <row r="415" spans="1:22" hidden="1" x14ac:dyDescent="0.3">
      <c r="A415" s="23">
        <v>3</v>
      </c>
      <c r="B415" s="23" t="s">
        <v>592</v>
      </c>
      <c r="C415" s="23" t="s">
        <v>544</v>
      </c>
      <c r="D415" t="s">
        <v>114</v>
      </c>
      <c r="E415" s="23" t="s">
        <v>548</v>
      </c>
      <c r="F415" s="23" t="s">
        <v>379</v>
      </c>
      <c r="G415" s="23">
        <v>2</v>
      </c>
      <c r="H415" s="23" t="s">
        <v>30</v>
      </c>
      <c r="I415" s="24">
        <v>82690.123699999996</v>
      </c>
      <c r="J415" s="24">
        <v>144707.71660000001</v>
      </c>
      <c r="K415" s="24">
        <v>108262.0578</v>
      </c>
      <c r="L415" s="24">
        <v>189458.6012</v>
      </c>
      <c r="M415" s="24">
        <v>131459.42929999999</v>
      </c>
      <c r="N415" s="24">
        <v>230054.00140000001</v>
      </c>
      <c r="O415" s="24">
        <v>160953.93919999999</v>
      </c>
      <c r="P415" s="24">
        <v>281669.39370000002</v>
      </c>
      <c r="Q415" s="24">
        <v>191010.84779999999</v>
      </c>
      <c r="R415" s="24">
        <v>334268.98369999998</v>
      </c>
      <c r="S415" s="24">
        <v>210502.03279999999</v>
      </c>
      <c r="T415" s="24">
        <v>368378.5575</v>
      </c>
      <c r="U415" s="24">
        <v>228652.4081</v>
      </c>
      <c r="V415" s="24">
        <v>400141.71429999999</v>
      </c>
    </row>
    <row r="416" spans="1:22" hidden="1" x14ac:dyDescent="0.3">
      <c r="A416" s="23">
        <v>3</v>
      </c>
      <c r="B416" s="23" t="s">
        <v>592</v>
      </c>
      <c r="C416" s="23" t="s">
        <v>544</v>
      </c>
      <c r="D416" t="s">
        <v>114</v>
      </c>
      <c r="E416" s="23" t="s">
        <v>548</v>
      </c>
      <c r="F416" s="23" t="s">
        <v>379</v>
      </c>
      <c r="G416" s="23">
        <v>3</v>
      </c>
      <c r="H416" s="23" t="s">
        <v>31</v>
      </c>
      <c r="I416" s="24">
        <v>73315.014599999995</v>
      </c>
      <c r="J416" s="24">
        <v>128301.27559999999</v>
      </c>
      <c r="K416" s="24">
        <v>99649.888699999996</v>
      </c>
      <c r="L416" s="24">
        <v>174387.30530000001</v>
      </c>
      <c r="M416" s="24">
        <v>125884.62149999999</v>
      </c>
      <c r="N416" s="24">
        <v>220298.08780000001</v>
      </c>
      <c r="O416" s="24">
        <v>165581.18590000001</v>
      </c>
      <c r="P416" s="24">
        <v>289767.07539999997</v>
      </c>
      <c r="Q416" s="24">
        <v>204853.0673</v>
      </c>
      <c r="R416" s="24">
        <v>358492.8677</v>
      </c>
      <c r="S416" s="24">
        <v>230562.45139999999</v>
      </c>
      <c r="T416" s="24">
        <v>403484.29009999998</v>
      </c>
      <c r="U416" s="24">
        <v>255894.33960000001</v>
      </c>
      <c r="V416" s="24">
        <v>447815.0944</v>
      </c>
    </row>
    <row r="417" spans="1:22" hidden="1" x14ac:dyDescent="0.3">
      <c r="A417" s="23">
        <v>3</v>
      </c>
      <c r="B417" s="23" t="s">
        <v>592</v>
      </c>
      <c r="C417" s="23" t="s">
        <v>544</v>
      </c>
      <c r="D417" t="s">
        <v>114</v>
      </c>
      <c r="E417" s="23" t="s">
        <v>548</v>
      </c>
      <c r="F417" s="23" t="s">
        <v>379</v>
      </c>
      <c r="G417" s="23">
        <v>4</v>
      </c>
      <c r="H417" s="23" t="s">
        <v>29</v>
      </c>
      <c r="I417" s="24">
        <v>82815.8943</v>
      </c>
      <c r="J417" s="24">
        <v>132505.43280000001</v>
      </c>
      <c r="K417" s="24">
        <v>115942.25199999999</v>
      </c>
      <c r="L417" s="24">
        <v>185507.6059</v>
      </c>
      <c r="M417" s="24">
        <v>149068.6096</v>
      </c>
      <c r="N417" s="24">
        <v>238509.77910000001</v>
      </c>
      <c r="O417" s="24">
        <v>198758.14619999999</v>
      </c>
      <c r="P417" s="24">
        <v>318013.03869999998</v>
      </c>
      <c r="Q417" s="24">
        <v>248447.68280000001</v>
      </c>
      <c r="R417" s="24">
        <v>397516.29830000002</v>
      </c>
      <c r="S417" s="24">
        <v>281574.0404</v>
      </c>
      <c r="T417" s="24">
        <v>450518.47139999998</v>
      </c>
      <c r="U417" s="24">
        <v>314700.3982</v>
      </c>
      <c r="V417" s="24">
        <v>503520.6446</v>
      </c>
    </row>
    <row r="418" spans="1:22" hidden="1" x14ac:dyDescent="0.3">
      <c r="A418" s="23">
        <v>3</v>
      </c>
      <c r="B418" s="23" t="s">
        <v>592</v>
      </c>
      <c r="C418" s="23" t="s">
        <v>544</v>
      </c>
      <c r="D418" t="s">
        <v>114</v>
      </c>
      <c r="E418" s="23" t="s">
        <v>548</v>
      </c>
      <c r="F418" s="23" t="s">
        <v>412</v>
      </c>
      <c r="G418" s="23">
        <v>1</v>
      </c>
      <c r="H418" s="23" t="s">
        <v>14</v>
      </c>
      <c r="I418" s="24">
        <v>98247.173500000004</v>
      </c>
      <c r="J418" s="24">
        <v>171932.55360000001</v>
      </c>
      <c r="K418" s="24">
        <v>127247.01609999999</v>
      </c>
      <c r="L418" s="24">
        <v>222682.27830000001</v>
      </c>
      <c r="M418" s="24">
        <v>152338.98749999999</v>
      </c>
      <c r="N418" s="24">
        <v>266593.22820000001</v>
      </c>
      <c r="O418" s="24">
        <v>181769.019</v>
      </c>
      <c r="P418" s="24">
        <v>318095.78330000001</v>
      </c>
      <c r="Q418" s="24">
        <v>214311.13510000001</v>
      </c>
      <c r="R418" s="24">
        <v>375044.4865</v>
      </c>
      <c r="S418" s="24">
        <v>235004.1574</v>
      </c>
      <c r="T418" s="24">
        <v>411257.27559999999</v>
      </c>
      <c r="U418" s="24">
        <v>254492.21720000001</v>
      </c>
      <c r="V418" s="24">
        <v>445361.38010000001</v>
      </c>
    </row>
    <row r="419" spans="1:22" hidden="1" x14ac:dyDescent="0.3">
      <c r="A419" s="23">
        <v>3</v>
      </c>
      <c r="B419" s="23" t="s">
        <v>592</v>
      </c>
      <c r="C419" s="23" t="s">
        <v>544</v>
      </c>
      <c r="D419" t="s">
        <v>114</v>
      </c>
      <c r="E419" s="23" t="s">
        <v>548</v>
      </c>
      <c r="F419" s="23" t="s">
        <v>412</v>
      </c>
      <c r="G419" s="23">
        <v>2</v>
      </c>
      <c r="H419" s="23" t="s">
        <v>30</v>
      </c>
      <c r="I419" s="24">
        <v>83864.987999999998</v>
      </c>
      <c r="J419" s="24">
        <v>146763.72899999999</v>
      </c>
      <c r="K419" s="24">
        <v>109711.5533</v>
      </c>
      <c r="L419" s="24">
        <v>191995.21840000001</v>
      </c>
      <c r="M419" s="24">
        <v>133135.73139999999</v>
      </c>
      <c r="N419" s="24">
        <v>232987.53</v>
      </c>
      <c r="O419" s="24">
        <v>162852.47159999999</v>
      </c>
      <c r="P419" s="24">
        <v>284991.82549999998</v>
      </c>
      <c r="Q419" s="24">
        <v>193178.0484</v>
      </c>
      <c r="R419" s="24">
        <v>338061.58470000001</v>
      </c>
      <c r="S419" s="24">
        <v>212836.94529999999</v>
      </c>
      <c r="T419" s="24">
        <v>372464.65429999999</v>
      </c>
      <c r="U419" s="24">
        <v>231123.3732</v>
      </c>
      <c r="V419" s="24">
        <v>404465.9032</v>
      </c>
    </row>
    <row r="420" spans="1:22" hidden="1" x14ac:dyDescent="0.3">
      <c r="A420" s="23">
        <v>3</v>
      </c>
      <c r="B420" s="23" t="s">
        <v>592</v>
      </c>
      <c r="C420" s="23" t="s">
        <v>544</v>
      </c>
      <c r="D420" t="s">
        <v>114</v>
      </c>
      <c r="E420" s="23" t="s">
        <v>548</v>
      </c>
      <c r="F420" s="23" t="s">
        <v>412</v>
      </c>
      <c r="G420" s="23">
        <v>3</v>
      </c>
      <c r="H420" s="23" t="s">
        <v>31</v>
      </c>
      <c r="I420" s="24">
        <v>74559.569699999993</v>
      </c>
      <c r="J420" s="24">
        <v>130479.24679999999</v>
      </c>
      <c r="K420" s="24">
        <v>101420.2205</v>
      </c>
      <c r="L420" s="24">
        <v>177485.386</v>
      </c>
      <c r="M420" s="24">
        <v>128181.66620000001</v>
      </c>
      <c r="N420" s="24">
        <v>224317.91570000001</v>
      </c>
      <c r="O420" s="24">
        <v>168665.0802</v>
      </c>
      <c r="P420" s="24">
        <v>295163.89039999997</v>
      </c>
      <c r="Q420" s="24">
        <v>208727.78039999999</v>
      </c>
      <c r="R420" s="24">
        <v>365273.61560000002</v>
      </c>
      <c r="S420" s="24">
        <v>234968.78709999999</v>
      </c>
      <c r="T420" s="24">
        <v>411195.3775</v>
      </c>
      <c r="U420" s="24">
        <v>260835.8259</v>
      </c>
      <c r="V420" s="24">
        <v>456462.69530000002</v>
      </c>
    </row>
    <row r="421" spans="1:22" hidden="1" x14ac:dyDescent="0.3">
      <c r="A421" s="23">
        <v>3</v>
      </c>
      <c r="B421" s="23" t="s">
        <v>592</v>
      </c>
      <c r="C421" s="23" t="s">
        <v>544</v>
      </c>
      <c r="D421" t="s">
        <v>114</v>
      </c>
      <c r="E421" s="23" t="s">
        <v>548</v>
      </c>
      <c r="F421" s="23" t="s">
        <v>412</v>
      </c>
      <c r="G421" s="23">
        <v>4</v>
      </c>
      <c r="H421" s="23" t="s">
        <v>29</v>
      </c>
      <c r="I421" s="24">
        <v>83716.759900000005</v>
      </c>
      <c r="J421" s="24">
        <v>133946.81779999999</v>
      </c>
      <c r="K421" s="24">
        <v>117203.4638</v>
      </c>
      <c r="L421" s="24">
        <v>187525.54500000001</v>
      </c>
      <c r="M421" s="24">
        <v>150690.1678</v>
      </c>
      <c r="N421" s="24">
        <v>241104.2721</v>
      </c>
      <c r="O421" s="24">
        <v>200920.22380000001</v>
      </c>
      <c r="P421" s="24">
        <v>321472.3627</v>
      </c>
      <c r="Q421" s="24">
        <v>251150.27970000001</v>
      </c>
      <c r="R421" s="24">
        <v>401840.4534</v>
      </c>
      <c r="S421" s="24">
        <v>284636.98359999998</v>
      </c>
      <c r="T421" s="24">
        <v>455419.18050000002</v>
      </c>
      <c r="U421" s="24">
        <v>318123.6875</v>
      </c>
      <c r="V421" s="24">
        <v>508997.90769999998</v>
      </c>
    </row>
    <row r="422" spans="1:22" hidden="1" x14ac:dyDescent="0.3">
      <c r="A422" s="23">
        <v>3</v>
      </c>
      <c r="B422" s="23" t="s">
        <v>592</v>
      </c>
      <c r="C422" s="23" t="s">
        <v>544</v>
      </c>
      <c r="D422" t="s">
        <v>114</v>
      </c>
      <c r="E422" s="23" t="s">
        <v>548</v>
      </c>
      <c r="F422" s="23" t="s">
        <v>440</v>
      </c>
      <c r="G422" s="23">
        <v>1</v>
      </c>
      <c r="H422" s="23" t="s">
        <v>14</v>
      </c>
      <c r="I422" s="24">
        <v>116938.7819</v>
      </c>
      <c r="J422" s="24">
        <v>204642.86850000001</v>
      </c>
      <c r="K422" s="24">
        <v>151538.49230000001</v>
      </c>
      <c r="L422" s="24">
        <v>265192.3616</v>
      </c>
      <c r="M422" s="24">
        <v>181476.8057</v>
      </c>
      <c r="N422" s="24">
        <v>317584.40999999997</v>
      </c>
      <c r="O422" s="24">
        <v>216621.27239999999</v>
      </c>
      <c r="P422" s="24">
        <v>379087.2267</v>
      </c>
      <c r="Q422" s="24">
        <v>255483.38519999999</v>
      </c>
      <c r="R422" s="24">
        <v>447095.924</v>
      </c>
      <c r="S422" s="24">
        <v>280194.64559999999</v>
      </c>
      <c r="T422" s="24">
        <v>490340.62969999999</v>
      </c>
      <c r="U422" s="24">
        <v>303499.07370000001</v>
      </c>
      <c r="V422" s="24">
        <v>531123.37910000002</v>
      </c>
    </row>
    <row r="423" spans="1:22" hidden="1" x14ac:dyDescent="0.3">
      <c r="A423" s="23">
        <v>3</v>
      </c>
      <c r="B423" s="23" t="s">
        <v>592</v>
      </c>
      <c r="C423" s="23" t="s">
        <v>544</v>
      </c>
      <c r="D423" t="s">
        <v>114</v>
      </c>
      <c r="E423" s="23" t="s">
        <v>548</v>
      </c>
      <c r="F423" s="23" t="s">
        <v>440</v>
      </c>
      <c r="G423" s="23">
        <v>2</v>
      </c>
      <c r="H423" s="23" t="s">
        <v>30</v>
      </c>
      <c r="I423" s="24">
        <v>99435.933099999995</v>
      </c>
      <c r="J423" s="24">
        <v>174012.883</v>
      </c>
      <c r="K423" s="24">
        <v>130198.1645</v>
      </c>
      <c r="L423" s="24">
        <v>227846.78779999999</v>
      </c>
      <c r="M423" s="24">
        <v>158106.80480000001</v>
      </c>
      <c r="N423" s="24">
        <v>276686.90830000001</v>
      </c>
      <c r="O423" s="24">
        <v>193600.1906</v>
      </c>
      <c r="P423" s="24">
        <v>338800.33350000001</v>
      </c>
      <c r="Q423" s="24">
        <v>229764.8167</v>
      </c>
      <c r="R423" s="24">
        <v>402088.42920000001</v>
      </c>
      <c r="S423" s="24">
        <v>253217.56589999999</v>
      </c>
      <c r="T423" s="24">
        <v>443130.74040000001</v>
      </c>
      <c r="U423" s="24">
        <v>275059.63089999999</v>
      </c>
      <c r="V423" s="24">
        <v>481354.35399999999</v>
      </c>
    </row>
    <row r="424" spans="1:22" hidden="1" x14ac:dyDescent="0.3">
      <c r="A424" s="23">
        <v>3</v>
      </c>
      <c r="B424" s="23" t="s">
        <v>592</v>
      </c>
      <c r="C424" s="23" t="s">
        <v>544</v>
      </c>
      <c r="D424" t="s">
        <v>114</v>
      </c>
      <c r="E424" s="23" t="s">
        <v>548</v>
      </c>
      <c r="F424" s="23" t="s">
        <v>440</v>
      </c>
      <c r="G424" s="23">
        <v>3</v>
      </c>
      <c r="H424" s="23" t="s">
        <v>31</v>
      </c>
      <c r="I424" s="24">
        <v>88135.587799999994</v>
      </c>
      <c r="J424" s="24">
        <v>154237.27859999999</v>
      </c>
      <c r="K424" s="24">
        <v>119783.6924</v>
      </c>
      <c r="L424" s="24">
        <v>209621.46170000001</v>
      </c>
      <c r="M424" s="24">
        <v>151311.06589999999</v>
      </c>
      <c r="N424" s="24">
        <v>264794.36540000001</v>
      </c>
      <c r="O424" s="24">
        <v>199017.41589999999</v>
      </c>
      <c r="P424" s="24">
        <v>348280.4779</v>
      </c>
      <c r="Q424" s="24">
        <v>246211.76500000001</v>
      </c>
      <c r="R424" s="24">
        <v>430870.58870000002</v>
      </c>
      <c r="S424" s="24">
        <v>277105.77429999999</v>
      </c>
      <c r="T424" s="24">
        <v>484935.10509999999</v>
      </c>
      <c r="U424" s="24">
        <v>307544.67170000001</v>
      </c>
      <c r="V424" s="24">
        <v>538203.17539999995</v>
      </c>
    </row>
    <row r="425" spans="1:22" hidden="1" x14ac:dyDescent="0.3">
      <c r="A425" s="23">
        <v>3</v>
      </c>
      <c r="B425" s="23" t="s">
        <v>592</v>
      </c>
      <c r="C425" s="23" t="s">
        <v>544</v>
      </c>
      <c r="D425" t="s">
        <v>114</v>
      </c>
      <c r="E425" s="23" t="s">
        <v>548</v>
      </c>
      <c r="F425" s="23" t="s">
        <v>440</v>
      </c>
      <c r="G425" s="23">
        <v>4</v>
      </c>
      <c r="H425" s="23" t="s">
        <v>29</v>
      </c>
      <c r="I425" s="24">
        <v>99623.407099999997</v>
      </c>
      <c r="J425" s="24">
        <v>159397.45379999999</v>
      </c>
      <c r="K425" s="24">
        <v>139472.76999999999</v>
      </c>
      <c r="L425" s="24">
        <v>223156.43530000001</v>
      </c>
      <c r="M425" s="24">
        <v>179322.13279999999</v>
      </c>
      <c r="N425" s="24">
        <v>286915.41680000001</v>
      </c>
      <c r="O425" s="24">
        <v>239096.1771</v>
      </c>
      <c r="P425" s="24">
        <v>382553.88919999998</v>
      </c>
      <c r="Q425" s="24">
        <v>298870.22139999998</v>
      </c>
      <c r="R425" s="24">
        <v>478192.36139999999</v>
      </c>
      <c r="S425" s="24">
        <v>338719.58429999999</v>
      </c>
      <c r="T425" s="24">
        <v>541951.34290000005</v>
      </c>
      <c r="U425" s="24">
        <v>378568.94709999999</v>
      </c>
      <c r="V425" s="24">
        <v>605710.32440000004</v>
      </c>
    </row>
    <row r="426" spans="1:22" hidden="1" x14ac:dyDescent="0.3">
      <c r="A426" s="23">
        <v>3</v>
      </c>
      <c r="B426" s="23" t="s">
        <v>592</v>
      </c>
      <c r="C426" s="23" t="s">
        <v>544</v>
      </c>
      <c r="D426" t="s">
        <v>114</v>
      </c>
      <c r="E426" s="23" t="s">
        <v>548</v>
      </c>
      <c r="F426" s="23" t="s">
        <v>113</v>
      </c>
      <c r="G426" s="23">
        <v>1</v>
      </c>
      <c r="H426" s="23" t="s">
        <v>14</v>
      </c>
      <c r="I426" s="24">
        <v>122973.33319999999</v>
      </c>
      <c r="J426" s="24">
        <v>215203.33309999999</v>
      </c>
      <c r="K426" s="24">
        <v>159222.74129999999</v>
      </c>
      <c r="L426" s="24">
        <v>278639.79739999998</v>
      </c>
      <c r="M426" s="24">
        <v>190586.72210000001</v>
      </c>
      <c r="N426" s="24">
        <v>333526.76370000001</v>
      </c>
      <c r="O426" s="24">
        <v>227355.21419999999</v>
      </c>
      <c r="P426" s="24">
        <v>397871.62479999999</v>
      </c>
      <c r="Q426" s="24">
        <v>268011.03570000001</v>
      </c>
      <c r="R426" s="24">
        <v>469019.3125</v>
      </c>
      <c r="S426" s="24">
        <v>293863.76130000001</v>
      </c>
      <c r="T426" s="24">
        <v>514261.58230000001</v>
      </c>
      <c r="U426" s="24">
        <v>318192.06180000002</v>
      </c>
      <c r="V426" s="24">
        <v>556836.10829999996</v>
      </c>
    </row>
    <row r="427" spans="1:22" hidden="1" x14ac:dyDescent="0.3">
      <c r="A427" s="23">
        <v>3</v>
      </c>
      <c r="B427" s="23" t="s">
        <v>592</v>
      </c>
      <c r="C427" s="23" t="s">
        <v>544</v>
      </c>
      <c r="D427" t="s">
        <v>114</v>
      </c>
      <c r="E427" s="23" t="s">
        <v>548</v>
      </c>
      <c r="F427" s="23" t="s">
        <v>113</v>
      </c>
      <c r="G427" s="23">
        <v>2</v>
      </c>
      <c r="H427" s="23" t="s">
        <v>30</v>
      </c>
      <c r="I427" s="24">
        <v>105199.1226</v>
      </c>
      <c r="J427" s="24">
        <v>184098.46460000001</v>
      </c>
      <c r="K427" s="24">
        <v>137551.55600000001</v>
      </c>
      <c r="L427" s="24">
        <v>240715.22289999999</v>
      </c>
      <c r="M427" s="24">
        <v>166854.3959</v>
      </c>
      <c r="N427" s="24">
        <v>291995.19280000002</v>
      </c>
      <c r="O427" s="24">
        <v>203977.21669999999</v>
      </c>
      <c r="P427" s="24">
        <v>356960.12920000002</v>
      </c>
      <c r="Q427" s="24">
        <v>241893.73009999999</v>
      </c>
      <c r="R427" s="24">
        <v>423314.02779999998</v>
      </c>
      <c r="S427" s="24">
        <v>266468.43280000001</v>
      </c>
      <c r="T427" s="24">
        <v>466319.7574</v>
      </c>
      <c r="U427" s="24">
        <v>289311.69770000002</v>
      </c>
      <c r="V427" s="24">
        <v>506295.47110000002</v>
      </c>
    </row>
    <row r="428" spans="1:22" hidden="1" x14ac:dyDescent="0.3">
      <c r="A428" s="23">
        <v>3</v>
      </c>
      <c r="B428" s="23" t="s">
        <v>592</v>
      </c>
      <c r="C428" s="23" t="s">
        <v>544</v>
      </c>
      <c r="D428" t="s">
        <v>114</v>
      </c>
      <c r="E428" s="23" t="s">
        <v>548</v>
      </c>
      <c r="F428" s="23" t="s">
        <v>113</v>
      </c>
      <c r="G428" s="23">
        <v>3</v>
      </c>
      <c r="H428" s="23" t="s">
        <v>31</v>
      </c>
      <c r="I428" s="24">
        <v>93684.719599999997</v>
      </c>
      <c r="J428" s="24">
        <v>163948.25940000001</v>
      </c>
      <c r="K428" s="24">
        <v>127496.5681</v>
      </c>
      <c r="L428" s="24">
        <v>223118.99419999999</v>
      </c>
      <c r="M428" s="24">
        <v>161185.81359999999</v>
      </c>
      <c r="N428" s="24">
        <v>282075.17389999999</v>
      </c>
      <c r="O428" s="24">
        <v>212141.41020000001</v>
      </c>
      <c r="P428" s="24">
        <v>371247.46789999999</v>
      </c>
      <c r="Q428" s="24">
        <v>262577.06780000002</v>
      </c>
      <c r="R428" s="24">
        <v>459509.8688</v>
      </c>
      <c r="S428" s="24">
        <v>295623.12959999999</v>
      </c>
      <c r="T428" s="24">
        <v>517340.4768</v>
      </c>
      <c r="U428" s="24">
        <v>328207.0233</v>
      </c>
      <c r="V428" s="24">
        <v>574362.29090000002</v>
      </c>
    </row>
    <row r="429" spans="1:22" hidden="1" x14ac:dyDescent="0.3">
      <c r="A429" s="23">
        <v>3</v>
      </c>
      <c r="B429" s="23" t="s">
        <v>592</v>
      </c>
      <c r="C429" s="23" t="s">
        <v>544</v>
      </c>
      <c r="D429" t="s">
        <v>114</v>
      </c>
      <c r="E429" s="23" t="s">
        <v>548</v>
      </c>
      <c r="F429" s="23" t="s">
        <v>113</v>
      </c>
      <c r="G429" s="23">
        <v>4</v>
      </c>
      <c r="H429" s="23" t="s">
        <v>29</v>
      </c>
      <c r="I429" s="24">
        <v>104798.16499999999</v>
      </c>
      <c r="J429" s="24">
        <v>167677.06640000001</v>
      </c>
      <c r="K429" s="24">
        <v>146717.43090000001</v>
      </c>
      <c r="L429" s="24">
        <v>234747.89290000001</v>
      </c>
      <c r="M429" s="24">
        <v>188636.69690000001</v>
      </c>
      <c r="N429" s="24">
        <v>301818.7194</v>
      </c>
      <c r="O429" s="24">
        <v>251515.59580000001</v>
      </c>
      <c r="P429" s="24">
        <v>402424.95929999999</v>
      </c>
      <c r="Q429" s="24">
        <v>314394.49479999999</v>
      </c>
      <c r="R429" s="24">
        <v>503031.19900000002</v>
      </c>
      <c r="S429" s="24">
        <v>356313.76069999998</v>
      </c>
      <c r="T429" s="24">
        <v>570102.02549999999</v>
      </c>
      <c r="U429" s="24">
        <v>398233.02659999998</v>
      </c>
      <c r="V429" s="24">
        <v>637172.85210000002</v>
      </c>
    </row>
    <row r="430" spans="1:22" hidden="1" x14ac:dyDescent="0.3">
      <c r="A430" s="23">
        <v>3</v>
      </c>
      <c r="B430" s="23" t="s">
        <v>592</v>
      </c>
      <c r="C430" s="23" t="s">
        <v>544</v>
      </c>
      <c r="D430" t="s">
        <v>114</v>
      </c>
      <c r="E430" s="23" t="s">
        <v>548</v>
      </c>
      <c r="F430" s="23" t="s">
        <v>476</v>
      </c>
      <c r="G430" s="23">
        <v>1</v>
      </c>
      <c r="H430" s="23" t="s">
        <v>14</v>
      </c>
      <c r="I430" s="24">
        <v>105195.5707</v>
      </c>
      <c r="J430" s="24">
        <v>184092.2487</v>
      </c>
      <c r="K430" s="24">
        <v>136202.74350000001</v>
      </c>
      <c r="L430" s="24">
        <v>238354.80110000001</v>
      </c>
      <c r="M430" s="24">
        <v>163030.97500000001</v>
      </c>
      <c r="N430" s="24">
        <v>285304.20620000002</v>
      </c>
      <c r="O430" s="24">
        <v>194481.4754</v>
      </c>
      <c r="P430" s="24">
        <v>340342.58199999999</v>
      </c>
      <c r="Q430" s="24">
        <v>229257.03539999999</v>
      </c>
      <c r="R430" s="24">
        <v>401199.81209999998</v>
      </c>
      <c r="S430" s="24">
        <v>251370.55979999999</v>
      </c>
      <c r="T430" s="24">
        <v>439898.47960000002</v>
      </c>
      <c r="U430" s="24">
        <v>272179.44150000002</v>
      </c>
      <c r="V430" s="24">
        <v>476314.02260000003</v>
      </c>
    </row>
    <row r="431" spans="1:22" hidden="1" x14ac:dyDescent="0.3">
      <c r="A431" s="23">
        <v>3</v>
      </c>
      <c r="B431" s="23" t="s">
        <v>592</v>
      </c>
      <c r="C431" s="23" t="s">
        <v>544</v>
      </c>
      <c r="D431" t="s">
        <v>114</v>
      </c>
      <c r="E431" s="23" t="s">
        <v>548</v>
      </c>
      <c r="F431" s="23" t="s">
        <v>476</v>
      </c>
      <c r="G431" s="23">
        <v>2</v>
      </c>
      <c r="H431" s="23" t="s">
        <v>30</v>
      </c>
      <c r="I431" s="24">
        <v>89999.298299999995</v>
      </c>
      <c r="J431" s="24">
        <v>157498.7721</v>
      </c>
      <c r="K431" s="24">
        <v>117674.70630000001</v>
      </c>
      <c r="L431" s="24">
        <v>205930.736</v>
      </c>
      <c r="M431" s="24">
        <v>142740.7409</v>
      </c>
      <c r="N431" s="24">
        <v>249796.2965</v>
      </c>
      <c r="O431" s="24">
        <v>174494.179</v>
      </c>
      <c r="P431" s="24">
        <v>305364.81319999998</v>
      </c>
      <c r="Q431" s="24">
        <v>206927.73499999999</v>
      </c>
      <c r="R431" s="24">
        <v>362123.53619999997</v>
      </c>
      <c r="S431" s="24">
        <v>227948.59839999999</v>
      </c>
      <c r="T431" s="24">
        <v>398910.04719999997</v>
      </c>
      <c r="U431" s="24">
        <v>247487.83129999999</v>
      </c>
      <c r="V431" s="24">
        <v>433103.70480000001</v>
      </c>
    </row>
    <row r="432" spans="1:22" hidden="1" x14ac:dyDescent="0.3">
      <c r="A432" s="23">
        <v>3</v>
      </c>
      <c r="B432" s="23" t="s">
        <v>592</v>
      </c>
      <c r="C432" s="23" t="s">
        <v>544</v>
      </c>
      <c r="D432" t="s">
        <v>114</v>
      </c>
      <c r="E432" s="23" t="s">
        <v>548</v>
      </c>
      <c r="F432" s="23" t="s">
        <v>476</v>
      </c>
      <c r="G432" s="23">
        <v>3</v>
      </c>
      <c r="H432" s="23" t="s">
        <v>31</v>
      </c>
      <c r="I432" s="24">
        <v>80154.388399999996</v>
      </c>
      <c r="J432" s="24">
        <v>140270.17970000001</v>
      </c>
      <c r="K432" s="24">
        <v>109085.23970000001</v>
      </c>
      <c r="L432" s="24">
        <v>190899.16940000001</v>
      </c>
      <c r="M432" s="24">
        <v>137911.27009999999</v>
      </c>
      <c r="N432" s="24">
        <v>241344.72270000001</v>
      </c>
      <c r="O432" s="24">
        <v>181510.8774</v>
      </c>
      <c r="P432" s="24">
        <v>317644.0355</v>
      </c>
      <c r="Q432" s="24">
        <v>224665.95670000001</v>
      </c>
      <c r="R432" s="24">
        <v>393165.42420000001</v>
      </c>
      <c r="S432" s="24">
        <v>252942.08960000001</v>
      </c>
      <c r="T432" s="24">
        <v>442648.6568</v>
      </c>
      <c r="U432" s="24">
        <v>280823.08639999997</v>
      </c>
      <c r="V432" s="24">
        <v>491440.40120000002</v>
      </c>
    </row>
    <row r="433" spans="1:22" hidden="1" x14ac:dyDescent="0.3">
      <c r="A433" s="23">
        <v>3</v>
      </c>
      <c r="B433" s="23" t="s">
        <v>592</v>
      </c>
      <c r="C433" s="23" t="s">
        <v>544</v>
      </c>
      <c r="D433" t="s">
        <v>114</v>
      </c>
      <c r="E433" s="23" t="s">
        <v>548</v>
      </c>
      <c r="F433" s="23" t="s">
        <v>476</v>
      </c>
      <c r="G433" s="23">
        <v>4</v>
      </c>
      <c r="H433" s="23" t="s">
        <v>29</v>
      </c>
      <c r="I433" s="24">
        <v>89648.361999999994</v>
      </c>
      <c r="J433" s="24">
        <v>143437.38140000001</v>
      </c>
      <c r="K433" s="24">
        <v>125507.7069</v>
      </c>
      <c r="L433" s="24">
        <v>200812.334</v>
      </c>
      <c r="M433" s="24">
        <v>161367.05170000001</v>
      </c>
      <c r="N433" s="24">
        <v>258187.28649999999</v>
      </c>
      <c r="O433" s="24">
        <v>215156.06890000001</v>
      </c>
      <c r="P433" s="24">
        <v>344249.71539999999</v>
      </c>
      <c r="Q433" s="24">
        <v>268945.08610000001</v>
      </c>
      <c r="R433" s="24">
        <v>430312.14419999998</v>
      </c>
      <c r="S433" s="24">
        <v>304804.43089999998</v>
      </c>
      <c r="T433" s="24">
        <v>487687.09669999999</v>
      </c>
      <c r="U433" s="24">
        <v>340663.7757</v>
      </c>
      <c r="V433" s="24">
        <v>545062.04929999996</v>
      </c>
    </row>
    <row r="434" spans="1:22" hidden="1" x14ac:dyDescent="0.3">
      <c r="A434" s="23">
        <v>3</v>
      </c>
      <c r="B434" s="23" t="s">
        <v>592</v>
      </c>
      <c r="C434" s="23" t="s">
        <v>544</v>
      </c>
      <c r="D434" t="s">
        <v>114</v>
      </c>
      <c r="E434" s="23" t="s">
        <v>548</v>
      </c>
      <c r="F434" s="23" t="s">
        <v>485</v>
      </c>
      <c r="G434" s="23">
        <v>1</v>
      </c>
      <c r="H434" s="23" t="s">
        <v>14</v>
      </c>
      <c r="I434" s="24">
        <v>102635.21060000001</v>
      </c>
      <c r="J434" s="24">
        <v>179611.61859999999</v>
      </c>
      <c r="K434" s="24">
        <v>132996.3486</v>
      </c>
      <c r="L434" s="24">
        <v>232743.61009999999</v>
      </c>
      <c r="M434" s="24">
        <v>159267.04089999999</v>
      </c>
      <c r="N434" s="24">
        <v>278717.32150000002</v>
      </c>
      <c r="O434" s="24">
        <v>190103.74840000001</v>
      </c>
      <c r="P434" s="24">
        <v>332681.55969999998</v>
      </c>
      <c r="Q434" s="24">
        <v>224202.3193</v>
      </c>
      <c r="R434" s="24">
        <v>392354.05859999999</v>
      </c>
      <c r="S434" s="24">
        <v>245884.62779999999</v>
      </c>
      <c r="T434" s="24">
        <v>430298.09850000002</v>
      </c>
      <c r="U434" s="24">
        <v>266330.04670000001</v>
      </c>
      <c r="V434" s="24">
        <v>466077.58189999999</v>
      </c>
    </row>
    <row r="435" spans="1:22" hidden="1" x14ac:dyDescent="0.3">
      <c r="A435" s="23">
        <v>3</v>
      </c>
      <c r="B435" s="23" t="s">
        <v>592</v>
      </c>
      <c r="C435" s="23" t="s">
        <v>544</v>
      </c>
      <c r="D435" t="s">
        <v>114</v>
      </c>
      <c r="E435" s="23" t="s">
        <v>548</v>
      </c>
      <c r="F435" s="23" t="s">
        <v>485</v>
      </c>
      <c r="G435" s="23">
        <v>2</v>
      </c>
      <c r="H435" s="23" t="s">
        <v>30</v>
      </c>
      <c r="I435" s="24">
        <v>87303.257400000002</v>
      </c>
      <c r="J435" s="24">
        <v>152780.70050000001</v>
      </c>
      <c r="K435" s="24">
        <v>114302.8826</v>
      </c>
      <c r="L435" s="24">
        <v>200030.04459999999</v>
      </c>
      <c r="M435" s="24">
        <v>138795.64420000001</v>
      </c>
      <c r="N435" s="24">
        <v>242892.37729999999</v>
      </c>
      <c r="O435" s="24">
        <v>169937.99410000001</v>
      </c>
      <c r="P435" s="24">
        <v>297391.48959999997</v>
      </c>
      <c r="Q435" s="24">
        <v>201673.6502</v>
      </c>
      <c r="R435" s="24">
        <v>352928.88770000002</v>
      </c>
      <c r="S435" s="24">
        <v>222253.54199999999</v>
      </c>
      <c r="T435" s="24">
        <v>388943.69839999999</v>
      </c>
      <c r="U435" s="24">
        <v>241417.976</v>
      </c>
      <c r="V435" s="24">
        <v>422481.45799999998</v>
      </c>
    </row>
    <row r="436" spans="1:22" hidden="1" x14ac:dyDescent="0.3">
      <c r="A436" s="23">
        <v>3</v>
      </c>
      <c r="B436" s="23" t="s">
        <v>592</v>
      </c>
      <c r="C436" s="23" t="s">
        <v>544</v>
      </c>
      <c r="D436" t="s">
        <v>114</v>
      </c>
      <c r="E436" s="23" t="s">
        <v>548</v>
      </c>
      <c r="F436" s="23" t="s">
        <v>485</v>
      </c>
      <c r="G436" s="23">
        <v>3</v>
      </c>
      <c r="H436" s="23" t="s">
        <v>31</v>
      </c>
      <c r="I436" s="24">
        <v>77402.659799999994</v>
      </c>
      <c r="J436" s="24">
        <v>135454.65470000001</v>
      </c>
      <c r="K436" s="24">
        <v>105204.8652</v>
      </c>
      <c r="L436" s="24">
        <v>184108.514</v>
      </c>
      <c r="M436" s="24">
        <v>132901.31390000001</v>
      </c>
      <c r="N436" s="24">
        <v>232577.29920000001</v>
      </c>
      <c r="O436" s="24">
        <v>174809.7677</v>
      </c>
      <c r="P436" s="24">
        <v>305917.09350000002</v>
      </c>
      <c r="Q436" s="24">
        <v>216269.72459999999</v>
      </c>
      <c r="R436" s="24">
        <v>378472.01819999999</v>
      </c>
      <c r="S436" s="24">
        <v>243411.36600000001</v>
      </c>
      <c r="T436" s="24">
        <v>425969.89039999997</v>
      </c>
      <c r="U436" s="24">
        <v>270154.3432</v>
      </c>
      <c r="V436" s="24">
        <v>472770.1005</v>
      </c>
    </row>
    <row r="437" spans="1:22" hidden="1" x14ac:dyDescent="0.3">
      <c r="A437" s="23">
        <v>3</v>
      </c>
      <c r="B437" s="23" t="s">
        <v>592</v>
      </c>
      <c r="C437" s="23" t="s">
        <v>544</v>
      </c>
      <c r="D437" t="s">
        <v>114</v>
      </c>
      <c r="E437" s="23" t="s">
        <v>548</v>
      </c>
      <c r="F437" s="23" t="s">
        <v>485</v>
      </c>
      <c r="G437" s="23">
        <v>4</v>
      </c>
      <c r="H437" s="23" t="s">
        <v>29</v>
      </c>
      <c r="I437" s="24">
        <v>87439.399000000005</v>
      </c>
      <c r="J437" s="24">
        <v>139903.0405</v>
      </c>
      <c r="K437" s="24">
        <v>122415.1586</v>
      </c>
      <c r="L437" s="24">
        <v>195864.2568</v>
      </c>
      <c r="M437" s="24">
        <v>157390.91819999999</v>
      </c>
      <c r="N437" s="24">
        <v>251825.47289999999</v>
      </c>
      <c r="O437" s="24">
        <v>209854.5577</v>
      </c>
      <c r="P437" s="24">
        <v>335767.29729999998</v>
      </c>
      <c r="Q437" s="24">
        <v>262318.19699999999</v>
      </c>
      <c r="R437" s="24">
        <v>419709.1214</v>
      </c>
      <c r="S437" s="24">
        <v>297293.95669999998</v>
      </c>
      <c r="T437" s="24">
        <v>475670.33769999997</v>
      </c>
      <c r="U437" s="24">
        <v>332269.71620000002</v>
      </c>
      <c r="V437" s="24">
        <v>531631.55390000006</v>
      </c>
    </row>
    <row r="438" spans="1:22" hidden="1" x14ac:dyDescent="0.3">
      <c r="A438" s="23">
        <v>3</v>
      </c>
      <c r="B438" s="23" t="s">
        <v>592</v>
      </c>
      <c r="C438" s="23" t="s">
        <v>544</v>
      </c>
      <c r="D438" t="s">
        <v>114</v>
      </c>
      <c r="E438" s="23" t="s">
        <v>548</v>
      </c>
      <c r="F438" s="23" t="s">
        <v>495</v>
      </c>
      <c r="G438" s="23">
        <v>1</v>
      </c>
      <c r="H438" s="23" t="s">
        <v>14</v>
      </c>
      <c r="I438" s="24">
        <v>98779.300499999998</v>
      </c>
      <c r="J438" s="24">
        <v>172863.77590000001</v>
      </c>
      <c r="K438" s="24">
        <v>127890.3106</v>
      </c>
      <c r="L438" s="24">
        <v>223808.0436</v>
      </c>
      <c r="M438" s="24">
        <v>153077.8671</v>
      </c>
      <c r="N438" s="24">
        <v>267886.26730000001</v>
      </c>
      <c r="O438" s="24">
        <v>182603.2162</v>
      </c>
      <c r="P438" s="24">
        <v>319555.62839999999</v>
      </c>
      <c r="Q438" s="24">
        <v>215250.01430000001</v>
      </c>
      <c r="R438" s="24">
        <v>376687.52490000002</v>
      </c>
      <c r="S438" s="24">
        <v>236009.90710000001</v>
      </c>
      <c r="T438" s="24">
        <v>413017.33730000001</v>
      </c>
      <c r="U438" s="24">
        <v>255543.1024</v>
      </c>
      <c r="V438" s="24">
        <v>447200.42910000001</v>
      </c>
    </row>
    <row r="439" spans="1:22" hidden="1" x14ac:dyDescent="0.3">
      <c r="A439" s="23">
        <v>3</v>
      </c>
      <c r="B439" s="23" t="s">
        <v>592</v>
      </c>
      <c r="C439" s="23" t="s">
        <v>544</v>
      </c>
      <c r="D439" t="s">
        <v>114</v>
      </c>
      <c r="E439" s="23" t="s">
        <v>548</v>
      </c>
      <c r="F439" s="23" t="s">
        <v>495</v>
      </c>
      <c r="G439" s="23">
        <v>2</v>
      </c>
      <c r="H439" s="23" t="s">
        <v>30</v>
      </c>
      <c r="I439" s="24">
        <v>84532.795800000007</v>
      </c>
      <c r="J439" s="24">
        <v>147932.3927</v>
      </c>
      <c r="K439" s="24">
        <v>110520.27650000001</v>
      </c>
      <c r="L439" s="24">
        <v>193410.48389999999</v>
      </c>
      <c r="M439" s="24">
        <v>134055.77359999999</v>
      </c>
      <c r="N439" s="24">
        <v>234597.60370000001</v>
      </c>
      <c r="O439" s="24">
        <v>163865.12669999999</v>
      </c>
      <c r="P439" s="24">
        <v>286763.97169999999</v>
      </c>
      <c r="Q439" s="24">
        <v>194316.29610000001</v>
      </c>
      <c r="R439" s="24">
        <v>340053.51809999999</v>
      </c>
      <c r="S439" s="24">
        <v>214051.81940000001</v>
      </c>
      <c r="T439" s="24">
        <v>374590.6839</v>
      </c>
      <c r="U439" s="24">
        <v>232394.71900000001</v>
      </c>
      <c r="V439" s="24">
        <v>406690.75819999998</v>
      </c>
    </row>
    <row r="440" spans="1:22" hidden="1" x14ac:dyDescent="0.3">
      <c r="A440" s="23">
        <v>3</v>
      </c>
      <c r="B440" s="23" t="s">
        <v>592</v>
      </c>
      <c r="C440" s="23" t="s">
        <v>544</v>
      </c>
      <c r="D440" t="s">
        <v>114</v>
      </c>
      <c r="E440" s="23" t="s">
        <v>548</v>
      </c>
      <c r="F440" s="23" t="s">
        <v>495</v>
      </c>
      <c r="G440" s="23">
        <v>3</v>
      </c>
      <c r="H440" s="23" t="s">
        <v>31</v>
      </c>
      <c r="I440" s="24">
        <v>75301.734599999996</v>
      </c>
      <c r="J440" s="24">
        <v>131778.0356</v>
      </c>
      <c r="K440" s="24">
        <v>102487.20600000001</v>
      </c>
      <c r="L440" s="24">
        <v>179352.61060000001</v>
      </c>
      <c r="M440" s="24">
        <v>129574.408</v>
      </c>
      <c r="N440" s="24">
        <v>226755.21400000001</v>
      </c>
      <c r="O440" s="24">
        <v>170543.23740000001</v>
      </c>
      <c r="P440" s="24">
        <v>298450.6654</v>
      </c>
      <c r="Q440" s="24">
        <v>211095.32180000001</v>
      </c>
      <c r="R440" s="24">
        <v>369416.81319999998</v>
      </c>
      <c r="S440" s="24">
        <v>237666.99479999999</v>
      </c>
      <c r="T440" s="24">
        <v>415917.24089999998</v>
      </c>
      <c r="U440" s="24">
        <v>263868.22769999999</v>
      </c>
      <c r="V440" s="24">
        <v>461769.39840000001</v>
      </c>
    </row>
    <row r="441" spans="1:22" hidden="1" x14ac:dyDescent="0.3">
      <c r="A441" s="23">
        <v>3</v>
      </c>
      <c r="B441" s="23" t="s">
        <v>592</v>
      </c>
      <c r="C441" s="23" t="s">
        <v>544</v>
      </c>
      <c r="D441" t="s">
        <v>114</v>
      </c>
      <c r="E441" s="23" t="s">
        <v>548</v>
      </c>
      <c r="F441" s="23" t="s">
        <v>495</v>
      </c>
      <c r="G441" s="23">
        <v>4</v>
      </c>
      <c r="H441" s="23" t="s">
        <v>29</v>
      </c>
      <c r="I441" s="24">
        <v>84181.596900000004</v>
      </c>
      <c r="J441" s="24">
        <v>134690.55710000001</v>
      </c>
      <c r="K441" s="24">
        <v>117854.2357</v>
      </c>
      <c r="L441" s="24">
        <v>188566.77989999999</v>
      </c>
      <c r="M441" s="24">
        <v>151526.87450000001</v>
      </c>
      <c r="N441" s="24">
        <v>242443.00279999999</v>
      </c>
      <c r="O441" s="24">
        <v>202035.83259999999</v>
      </c>
      <c r="P441" s="24">
        <v>323257.337</v>
      </c>
      <c r="Q441" s="24">
        <v>252544.79070000001</v>
      </c>
      <c r="R441" s="24">
        <v>404071.67119999998</v>
      </c>
      <c r="S441" s="24">
        <v>286217.42950000003</v>
      </c>
      <c r="T441" s="24">
        <v>457947.89399999997</v>
      </c>
      <c r="U441" s="24">
        <v>319890.06829999998</v>
      </c>
      <c r="V441" s="24">
        <v>511824.11690000002</v>
      </c>
    </row>
    <row r="442" spans="1:22" hidden="1" x14ac:dyDescent="0.3">
      <c r="A442" s="23">
        <v>3</v>
      </c>
      <c r="B442" s="23" t="s">
        <v>592</v>
      </c>
      <c r="C442" s="23" t="s">
        <v>544</v>
      </c>
      <c r="D442" t="s">
        <v>114</v>
      </c>
      <c r="E442" s="23" t="s">
        <v>548</v>
      </c>
      <c r="F442" s="23" t="s">
        <v>504</v>
      </c>
      <c r="G442" s="23">
        <v>1</v>
      </c>
      <c r="H442" s="23" t="s">
        <v>14</v>
      </c>
      <c r="I442" s="24">
        <v>96751.070399999997</v>
      </c>
      <c r="J442" s="24">
        <v>169314.37330000001</v>
      </c>
      <c r="K442" s="24">
        <v>125327.21400000001</v>
      </c>
      <c r="L442" s="24">
        <v>219322.62460000001</v>
      </c>
      <c r="M442" s="24">
        <v>150052.81700000001</v>
      </c>
      <c r="N442" s="24">
        <v>262592.42969999998</v>
      </c>
      <c r="O442" s="24">
        <v>179059.69159999999</v>
      </c>
      <c r="P442" s="24">
        <v>313354.46029999998</v>
      </c>
      <c r="Q442" s="24">
        <v>211134.18309999999</v>
      </c>
      <c r="R442" s="24">
        <v>369484.82059999998</v>
      </c>
      <c r="S442" s="24">
        <v>231529.73130000001</v>
      </c>
      <c r="T442" s="24">
        <v>405177.02980000002</v>
      </c>
      <c r="U442" s="24">
        <v>250744.6</v>
      </c>
      <c r="V442" s="24">
        <v>438803.05</v>
      </c>
    </row>
    <row r="443" spans="1:22" hidden="1" x14ac:dyDescent="0.3">
      <c r="A443" s="23">
        <v>3</v>
      </c>
      <c r="B443" s="23" t="s">
        <v>592</v>
      </c>
      <c r="C443" s="23" t="s">
        <v>544</v>
      </c>
      <c r="D443" t="s">
        <v>114</v>
      </c>
      <c r="E443" s="23" t="s">
        <v>548</v>
      </c>
      <c r="F443" s="23" t="s">
        <v>504</v>
      </c>
      <c r="G443" s="23">
        <v>2</v>
      </c>
      <c r="H443" s="23" t="s">
        <v>30</v>
      </c>
      <c r="I443" s="24">
        <v>82504.565799999997</v>
      </c>
      <c r="J443" s="24">
        <v>144382.9901</v>
      </c>
      <c r="K443" s="24">
        <v>107957.18</v>
      </c>
      <c r="L443" s="24">
        <v>188925.065</v>
      </c>
      <c r="M443" s="24">
        <v>131030.72349999999</v>
      </c>
      <c r="N443" s="24">
        <v>229303.766</v>
      </c>
      <c r="O443" s="24">
        <v>160321.60209999999</v>
      </c>
      <c r="P443" s="24">
        <v>280562.80369999999</v>
      </c>
      <c r="Q443" s="24">
        <v>190200.46489999999</v>
      </c>
      <c r="R443" s="24">
        <v>332850.8137</v>
      </c>
      <c r="S443" s="24">
        <v>209571.64369999999</v>
      </c>
      <c r="T443" s="24">
        <v>366750.37640000001</v>
      </c>
      <c r="U443" s="24">
        <v>227596.21660000001</v>
      </c>
      <c r="V443" s="24">
        <v>398293.37900000002</v>
      </c>
    </row>
    <row r="444" spans="1:22" hidden="1" x14ac:dyDescent="0.3">
      <c r="A444" s="23">
        <v>3</v>
      </c>
      <c r="B444" s="23" t="s">
        <v>592</v>
      </c>
      <c r="C444" s="23" t="s">
        <v>544</v>
      </c>
      <c r="D444" t="s">
        <v>114</v>
      </c>
      <c r="E444" s="23" t="s">
        <v>548</v>
      </c>
      <c r="F444" s="23" t="s">
        <v>504</v>
      </c>
      <c r="G444" s="23">
        <v>3</v>
      </c>
      <c r="H444" s="23" t="s">
        <v>31</v>
      </c>
      <c r="I444" s="24">
        <v>73292.174199999994</v>
      </c>
      <c r="J444" s="24">
        <v>128261.30469999999</v>
      </c>
      <c r="K444" s="24">
        <v>99673.821299999996</v>
      </c>
      <c r="L444" s="24">
        <v>174429.18729999999</v>
      </c>
      <c r="M444" s="24">
        <v>125957.19899999999</v>
      </c>
      <c r="N444" s="24">
        <v>220425.09830000001</v>
      </c>
      <c r="O444" s="24">
        <v>165720.29199999999</v>
      </c>
      <c r="P444" s="24">
        <v>290010.5111</v>
      </c>
      <c r="Q444" s="24">
        <v>205066.64019999999</v>
      </c>
      <c r="R444" s="24">
        <v>358866.62030000001</v>
      </c>
      <c r="S444" s="24">
        <v>230834.4889</v>
      </c>
      <c r="T444" s="24">
        <v>403960.35560000001</v>
      </c>
      <c r="U444" s="24">
        <v>256231.8976</v>
      </c>
      <c r="V444" s="24">
        <v>448405.82089999999</v>
      </c>
    </row>
    <row r="445" spans="1:22" hidden="1" x14ac:dyDescent="0.3">
      <c r="A445" s="23">
        <v>3</v>
      </c>
      <c r="B445" s="23" t="s">
        <v>592</v>
      </c>
      <c r="C445" s="23" t="s">
        <v>544</v>
      </c>
      <c r="D445" t="s">
        <v>114</v>
      </c>
      <c r="E445" s="23" t="s">
        <v>548</v>
      </c>
      <c r="F445" s="23" t="s">
        <v>504</v>
      </c>
      <c r="G445" s="23">
        <v>4</v>
      </c>
      <c r="H445" s="23" t="s">
        <v>29</v>
      </c>
      <c r="I445" s="24">
        <v>82437.473499999993</v>
      </c>
      <c r="J445" s="24">
        <v>131899.95970000001</v>
      </c>
      <c r="K445" s="24">
        <v>115412.463</v>
      </c>
      <c r="L445" s="24">
        <v>184659.94349999999</v>
      </c>
      <c r="M445" s="24">
        <v>148387.45240000001</v>
      </c>
      <c r="N445" s="24">
        <v>237419.92739999999</v>
      </c>
      <c r="O445" s="24">
        <v>197849.93650000001</v>
      </c>
      <c r="P445" s="24">
        <v>316559.9031</v>
      </c>
      <c r="Q445" s="24">
        <v>247312.42060000001</v>
      </c>
      <c r="R445" s="24">
        <v>395699.87880000001</v>
      </c>
      <c r="S445" s="24">
        <v>280287.40999999997</v>
      </c>
      <c r="T445" s="24">
        <v>448459.8627</v>
      </c>
      <c r="U445" s="24">
        <v>313262.3995</v>
      </c>
      <c r="V445" s="24">
        <v>501219.84659999999</v>
      </c>
    </row>
    <row r="446" spans="1:22" hidden="1" x14ac:dyDescent="0.3">
      <c r="A446" s="23">
        <v>3</v>
      </c>
      <c r="B446" s="23" t="s">
        <v>592</v>
      </c>
      <c r="C446" s="23" t="s">
        <v>544</v>
      </c>
      <c r="D446" t="s">
        <v>114</v>
      </c>
      <c r="E446" s="23" t="s">
        <v>548</v>
      </c>
      <c r="F446" s="23" t="s">
        <v>510</v>
      </c>
      <c r="G446" s="23">
        <v>1</v>
      </c>
      <c r="H446" s="23" t="s">
        <v>14</v>
      </c>
      <c r="I446" s="24">
        <v>95787.094299999997</v>
      </c>
      <c r="J446" s="24">
        <v>167627.41510000001</v>
      </c>
      <c r="K446" s="24">
        <v>124050.7064</v>
      </c>
      <c r="L446" s="24">
        <v>217088.73629999999</v>
      </c>
      <c r="M446" s="24">
        <v>148505.5258</v>
      </c>
      <c r="N446" s="24">
        <v>259884.67009999999</v>
      </c>
      <c r="O446" s="24">
        <v>177184.56140000001</v>
      </c>
      <c r="P446" s="24">
        <v>310072.98239999998</v>
      </c>
      <c r="Q446" s="24">
        <v>208896.1102</v>
      </c>
      <c r="R446" s="24">
        <v>365568.19290000002</v>
      </c>
      <c r="S446" s="24">
        <v>229061.05480000001</v>
      </c>
      <c r="T446" s="24">
        <v>400856.84600000002</v>
      </c>
      <c r="U446" s="24">
        <v>248047.86790000001</v>
      </c>
      <c r="V446" s="24">
        <v>434083.76880000002</v>
      </c>
    </row>
    <row r="447" spans="1:22" hidden="1" x14ac:dyDescent="0.3">
      <c r="A447" s="23">
        <v>3</v>
      </c>
      <c r="B447" s="23" t="s">
        <v>592</v>
      </c>
      <c r="C447" s="23" t="s">
        <v>544</v>
      </c>
      <c r="D447" t="s">
        <v>114</v>
      </c>
      <c r="E447" s="23" t="s">
        <v>548</v>
      </c>
      <c r="F447" s="23" t="s">
        <v>510</v>
      </c>
      <c r="G447" s="23">
        <v>2</v>
      </c>
      <c r="H447" s="23" t="s">
        <v>30</v>
      </c>
      <c r="I447" s="24">
        <v>81811.951400000005</v>
      </c>
      <c r="J447" s="24">
        <v>143170.91510000001</v>
      </c>
      <c r="K447" s="24">
        <v>107011.52989999999</v>
      </c>
      <c r="L447" s="24">
        <v>187270.17730000001</v>
      </c>
      <c r="M447" s="24">
        <v>129845.75750000001</v>
      </c>
      <c r="N447" s="24">
        <v>227230.07569999999</v>
      </c>
      <c r="O447" s="24">
        <v>158803.38750000001</v>
      </c>
      <c r="P447" s="24">
        <v>277905.92810000002</v>
      </c>
      <c r="Q447" s="24">
        <v>188361.12909999999</v>
      </c>
      <c r="R447" s="24">
        <v>329631.97600000002</v>
      </c>
      <c r="S447" s="24">
        <v>207521.21599999999</v>
      </c>
      <c r="T447" s="24">
        <v>363162.12819999998</v>
      </c>
      <c r="U447" s="24">
        <v>225340.4057</v>
      </c>
      <c r="V447" s="24">
        <v>394345.70990000002</v>
      </c>
    </row>
    <row r="448" spans="1:22" hidden="1" x14ac:dyDescent="0.3">
      <c r="A448" s="23">
        <v>3</v>
      </c>
      <c r="B448" s="23" t="s">
        <v>592</v>
      </c>
      <c r="C448" s="23" t="s">
        <v>544</v>
      </c>
      <c r="D448" t="s">
        <v>114</v>
      </c>
      <c r="E448" s="23" t="s">
        <v>548</v>
      </c>
      <c r="F448" s="23" t="s">
        <v>510</v>
      </c>
      <c r="G448" s="23">
        <v>3</v>
      </c>
      <c r="H448" s="23" t="s">
        <v>31</v>
      </c>
      <c r="I448" s="24">
        <v>72766.943700000003</v>
      </c>
      <c r="J448" s="24">
        <v>127342.1513</v>
      </c>
      <c r="K448" s="24">
        <v>98994.407600000006</v>
      </c>
      <c r="L448" s="24">
        <v>173240.2132</v>
      </c>
      <c r="M448" s="24">
        <v>125125.47380000001</v>
      </c>
      <c r="N448" s="24">
        <v>218969.57920000001</v>
      </c>
      <c r="O448" s="24">
        <v>164653.66099999999</v>
      </c>
      <c r="P448" s="24">
        <v>288143.9069</v>
      </c>
      <c r="Q448" s="24">
        <v>203773.04139999999</v>
      </c>
      <c r="R448" s="24">
        <v>356602.8224</v>
      </c>
      <c r="S448" s="24">
        <v>229398.3982</v>
      </c>
      <c r="T448" s="24">
        <v>401447.19689999998</v>
      </c>
      <c r="U448" s="24">
        <v>254660.37109999999</v>
      </c>
      <c r="V448" s="24">
        <v>445655.64939999999</v>
      </c>
    </row>
    <row r="449" spans="1:22" hidden="1" x14ac:dyDescent="0.3">
      <c r="A449" s="23">
        <v>3</v>
      </c>
      <c r="B449" s="23" t="s">
        <v>592</v>
      </c>
      <c r="C449" s="23" t="s">
        <v>544</v>
      </c>
      <c r="D449" t="s">
        <v>114</v>
      </c>
      <c r="E449" s="23" t="s">
        <v>548</v>
      </c>
      <c r="F449" s="23" t="s">
        <v>510</v>
      </c>
      <c r="G449" s="23">
        <v>4</v>
      </c>
      <c r="H449" s="23" t="s">
        <v>29</v>
      </c>
      <c r="I449" s="24">
        <v>81623.024300000005</v>
      </c>
      <c r="J449" s="24">
        <v>130596.8407</v>
      </c>
      <c r="K449" s="24">
        <v>114272.23390000001</v>
      </c>
      <c r="L449" s="24">
        <v>182835.57699999999</v>
      </c>
      <c r="M449" s="24">
        <v>146921.4436</v>
      </c>
      <c r="N449" s="24">
        <v>235074.31330000001</v>
      </c>
      <c r="O449" s="24">
        <v>195895.25820000001</v>
      </c>
      <c r="P449" s="24">
        <v>313432.4178</v>
      </c>
      <c r="Q449" s="24">
        <v>244869.07260000001</v>
      </c>
      <c r="R449" s="24">
        <v>391790.5221</v>
      </c>
      <c r="S449" s="24">
        <v>277518.28230000002</v>
      </c>
      <c r="T449" s="24">
        <v>444029.25839999999</v>
      </c>
      <c r="U449" s="24">
        <v>310167.49209999997</v>
      </c>
      <c r="V449" s="24">
        <v>496267.99469999998</v>
      </c>
    </row>
    <row r="450" spans="1:22" hidden="1" x14ac:dyDescent="0.3">
      <c r="A450" s="23">
        <v>3</v>
      </c>
      <c r="B450" s="23" t="s">
        <v>592</v>
      </c>
      <c r="C450" s="23" t="s">
        <v>544</v>
      </c>
      <c r="D450" t="s">
        <v>114</v>
      </c>
      <c r="E450" s="23" t="s">
        <v>548</v>
      </c>
      <c r="F450" s="23" t="s">
        <v>515</v>
      </c>
      <c r="G450" s="23">
        <v>1</v>
      </c>
      <c r="H450" s="23" t="s">
        <v>14</v>
      </c>
      <c r="I450" s="24">
        <v>96244.009900000005</v>
      </c>
      <c r="J450" s="24">
        <v>168427.01740000001</v>
      </c>
      <c r="K450" s="24">
        <v>124686.43610000001</v>
      </c>
      <c r="L450" s="24">
        <v>218201.26319999999</v>
      </c>
      <c r="M450" s="24">
        <v>149296.54990000001</v>
      </c>
      <c r="N450" s="24">
        <v>261268.96230000001</v>
      </c>
      <c r="O450" s="24">
        <v>178173.8052</v>
      </c>
      <c r="P450" s="24">
        <v>311804.15909999999</v>
      </c>
      <c r="Q450" s="24">
        <v>210105.21919999999</v>
      </c>
      <c r="R450" s="24">
        <v>367684.13370000001</v>
      </c>
      <c r="S450" s="24">
        <v>230409.6807</v>
      </c>
      <c r="T450" s="24">
        <v>403216.9412</v>
      </c>
      <c r="U450" s="24">
        <v>249544.96720000001</v>
      </c>
      <c r="V450" s="24">
        <v>436703.69260000001</v>
      </c>
    </row>
    <row r="451" spans="1:22" hidden="1" x14ac:dyDescent="0.3">
      <c r="A451" s="23">
        <v>3</v>
      </c>
      <c r="B451" s="23" t="s">
        <v>592</v>
      </c>
      <c r="C451" s="23" t="s">
        <v>544</v>
      </c>
      <c r="D451" t="s">
        <v>114</v>
      </c>
      <c r="E451" s="23" t="s">
        <v>548</v>
      </c>
      <c r="F451" s="23" t="s">
        <v>515</v>
      </c>
      <c r="G451" s="23">
        <v>2</v>
      </c>
      <c r="H451" s="23" t="s">
        <v>30</v>
      </c>
      <c r="I451" s="24">
        <v>81997.505300000004</v>
      </c>
      <c r="J451" s="24">
        <v>143495.6342</v>
      </c>
      <c r="K451" s="24">
        <v>107316.40210000001</v>
      </c>
      <c r="L451" s="24">
        <v>187803.70360000001</v>
      </c>
      <c r="M451" s="24">
        <v>130274.4564</v>
      </c>
      <c r="N451" s="24">
        <v>227980.29870000001</v>
      </c>
      <c r="O451" s="24">
        <v>159435.7156</v>
      </c>
      <c r="P451" s="24">
        <v>279012.5024</v>
      </c>
      <c r="Q451" s="24">
        <v>189171.50099999999</v>
      </c>
      <c r="R451" s="24">
        <v>331050.12689999997</v>
      </c>
      <c r="S451" s="24">
        <v>208451.59299999999</v>
      </c>
      <c r="T451" s="24">
        <v>364790.28779999999</v>
      </c>
      <c r="U451" s="24">
        <v>226396.58379999999</v>
      </c>
      <c r="V451" s="24">
        <v>396194.02169999998</v>
      </c>
    </row>
    <row r="452" spans="1:22" hidden="1" x14ac:dyDescent="0.3">
      <c r="A452" s="23">
        <v>3</v>
      </c>
      <c r="B452" s="23" t="s">
        <v>592</v>
      </c>
      <c r="C452" s="23" t="s">
        <v>544</v>
      </c>
      <c r="D452" t="s">
        <v>114</v>
      </c>
      <c r="E452" s="23" t="s">
        <v>548</v>
      </c>
      <c r="F452" s="23" t="s">
        <v>515</v>
      </c>
      <c r="G452" s="23">
        <v>3</v>
      </c>
      <c r="H452" s="23" t="s">
        <v>31</v>
      </c>
      <c r="I452" s="24">
        <v>72789.781000000003</v>
      </c>
      <c r="J452" s="24">
        <v>127382.1167</v>
      </c>
      <c r="K452" s="24">
        <v>98970.4709</v>
      </c>
      <c r="L452" s="24">
        <v>173198.3242</v>
      </c>
      <c r="M452" s="24">
        <v>125052.89139999999</v>
      </c>
      <c r="N452" s="24">
        <v>218842.55989999999</v>
      </c>
      <c r="O452" s="24">
        <v>164514.54860000001</v>
      </c>
      <c r="P452" s="24">
        <v>287900.46000000002</v>
      </c>
      <c r="Q452" s="24">
        <v>203559.4608</v>
      </c>
      <c r="R452" s="24">
        <v>356229.0564</v>
      </c>
      <c r="S452" s="24">
        <v>229126.35219999999</v>
      </c>
      <c r="T452" s="24">
        <v>400971.1164</v>
      </c>
      <c r="U452" s="24">
        <v>254322.80369999999</v>
      </c>
      <c r="V452" s="24">
        <v>445064.90649999998</v>
      </c>
    </row>
    <row r="453" spans="1:22" hidden="1" x14ac:dyDescent="0.3">
      <c r="A453" s="23">
        <v>3</v>
      </c>
      <c r="B453" s="23" t="s">
        <v>592</v>
      </c>
      <c r="C453" s="23" t="s">
        <v>544</v>
      </c>
      <c r="D453" t="s">
        <v>114</v>
      </c>
      <c r="E453" s="23" t="s">
        <v>548</v>
      </c>
      <c r="F453" s="23" t="s">
        <v>515</v>
      </c>
      <c r="G453" s="23">
        <v>4</v>
      </c>
      <c r="H453" s="23" t="s">
        <v>29</v>
      </c>
      <c r="I453" s="24">
        <v>82001.440100000007</v>
      </c>
      <c r="J453" s="24">
        <v>131202.30609999999</v>
      </c>
      <c r="K453" s="24">
        <v>114802.01609999999</v>
      </c>
      <c r="L453" s="24">
        <v>183683.2285</v>
      </c>
      <c r="M453" s="24">
        <v>147602.59220000001</v>
      </c>
      <c r="N453" s="24">
        <v>236164.15100000001</v>
      </c>
      <c r="O453" s="24">
        <v>196803.45619999999</v>
      </c>
      <c r="P453" s="24">
        <v>314885.53460000001</v>
      </c>
      <c r="Q453" s="24">
        <v>246004.32029999999</v>
      </c>
      <c r="R453" s="24">
        <v>393606.91830000002</v>
      </c>
      <c r="S453" s="24">
        <v>278804.89620000002</v>
      </c>
      <c r="T453" s="24">
        <v>446087.8407</v>
      </c>
      <c r="U453" s="24">
        <v>311605.47230000002</v>
      </c>
      <c r="V453" s="24">
        <v>498568.76319999999</v>
      </c>
    </row>
    <row r="454" spans="1:22" hidden="1" x14ac:dyDescent="0.3">
      <c r="A454" s="23">
        <v>3</v>
      </c>
      <c r="B454" s="23" t="s">
        <v>592</v>
      </c>
      <c r="C454" s="23" t="s">
        <v>544</v>
      </c>
      <c r="D454" t="s">
        <v>114</v>
      </c>
      <c r="E454" s="23" t="s">
        <v>548</v>
      </c>
      <c r="F454" s="23" t="s">
        <v>517</v>
      </c>
      <c r="G454" s="23">
        <v>1</v>
      </c>
      <c r="H454" s="23" t="s">
        <v>14</v>
      </c>
      <c r="I454" s="24">
        <v>97233.058499999999</v>
      </c>
      <c r="J454" s="24">
        <v>170157.8524</v>
      </c>
      <c r="K454" s="24">
        <v>125965.4679</v>
      </c>
      <c r="L454" s="24">
        <v>220439.56880000001</v>
      </c>
      <c r="M454" s="24">
        <v>150826.46249999999</v>
      </c>
      <c r="N454" s="24">
        <v>263946.30940000003</v>
      </c>
      <c r="O454" s="24">
        <v>179997.2567</v>
      </c>
      <c r="P454" s="24">
        <v>314995.19929999998</v>
      </c>
      <c r="Q454" s="24">
        <v>212253.21960000001</v>
      </c>
      <c r="R454" s="24">
        <v>371443.13439999998</v>
      </c>
      <c r="S454" s="24">
        <v>232764.06959999999</v>
      </c>
      <c r="T454" s="24">
        <v>407337.12180000002</v>
      </c>
      <c r="U454" s="24">
        <v>252092.96599999999</v>
      </c>
      <c r="V454" s="24">
        <v>441162.69050000003</v>
      </c>
    </row>
    <row r="455" spans="1:22" hidden="1" x14ac:dyDescent="0.3">
      <c r="A455" s="23">
        <v>3</v>
      </c>
      <c r="B455" s="23" t="s">
        <v>592</v>
      </c>
      <c r="C455" s="23" t="s">
        <v>544</v>
      </c>
      <c r="D455" t="s">
        <v>114</v>
      </c>
      <c r="E455" s="23" t="s">
        <v>548</v>
      </c>
      <c r="F455" s="23" t="s">
        <v>517</v>
      </c>
      <c r="G455" s="23">
        <v>2</v>
      </c>
      <c r="H455" s="23" t="s">
        <v>30</v>
      </c>
      <c r="I455" s="24">
        <v>82850.873000000007</v>
      </c>
      <c r="J455" s="24">
        <v>144989.02780000001</v>
      </c>
      <c r="K455" s="24">
        <v>108430.00509999999</v>
      </c>
      <c r="L455" s="24">
        <v>189752.50889999999</v>
      </c>
      <c r="M455" s="24">
        <v>131623.2064</v>
      </c>
      <c r="N455" s="24">
        <v>230340.61120000001</v>
      </c>
      <c r="O455" s="24">
        <v>161080.70929999999</v>
      </c>
      <c r="P455" s="24">
        <v>281891.2414</v>
      </c>
      <c r="Q455" s="24">
        <v>191120.13279999999</v>
      </c>
      <c r="R455" s="24">
        <v>334460.23249999998</v>
      </c>
      <c r="S455" s="24">
        <v>210596.85750000001</v>
      </c>
      <c r="T455" s="24">
        <v>368544.50050000002</v>
      </c>
      <c r="U455" s="24">
        <v>228724.122</v>
      </c>
      <c r="V455" s="24">
        <v>400267.21350000001</v>
      </c>
    </row>
    <row r="456" spans="1:22" hidden="1" x14ac:dyDescent="0.3">
      <c r="A456" s="23">
        <v>3</v>
      </c>
      <c r="B456" s="23" t="s">
        <v>592</v>
      </c>
      <c r="C456" s="23" t="s">
        <v>544</v>
      </c>
      <c r="D456" t="s">
        <v>114</v>
      </c>
      <c r="E456" s="23" t="s">
        <v>548</v>
      </c>
      <c r="F456" s="23" t="s">
        <v>517</v>
      </c>
      <c r="G456" s="23">
        <v>3</v>
      </c>
      <c r="H456" s="23" t="s">
        <v>31</v>
      </c>
      <c r="I456" s="24">
        <v>73554.789399999994</v>
      </c>
      <c r="J456" s="24">
        <v>128720.88129999999</v>
      </c>
      <c r="K456" s="24">
        <v>100013.5282</v>
      </c>
      <c r="L456" s="24">
        <v>175023.67430000001</v>
      </c>
      <c r="M456" s="24">
        <v>126373.06170000001</v>
      </c>
      <c r="N456" s="24">
        <v>221152.8579</v>
      </c>
      <c r="O456" s="24">
        <v>166253.60750000001</v>
      </c>
      <c r="P456" s="24">
        <v>290943.81329999998</v>
      </c>
      <c r="Q456" s="24">
        <v>205713.43960000001</v>
      </c>
      <c r="R456" s="24">
        <v>359998.51929999999</v>
      </c>
      <c r="S456" s="24">
        <v>231552.53419999999</v>
      </c>
      <c r="T456" s="24">
        <v>405216.93489999999</v>
      </c>
      <c r="U456" s="24">
        <v>257017.66080000001</v>
      </c>
      <c r="V456" s="24">
        <v>449780.90659999999</v>
      </c>
    </row>
    <row r="457" spans="1:22" hidden="1" x14ac:dyDescent="0.3">
      <c r="A457" s="23">
        <v>3</v>
      </c>
      <c r="B457" s="23" t="s">
        <v>592</v>
      </c>
      <c r="C457" s="23" t="s">
        <v>544</v>
      </c>
      <c r="D457" t="s">
        <v>114</v>
      </c>
      <c r="E457" s="23" t="s">
        <v>548</v>
      </c>
      <c r="F457" s="23" t="s">
        <v>517</v>
      </c>
      <c r="G457" s="23">
        <v>4</v>
      </c>
      <c r="H457" s="23" t="s">
        <v>29</v>
      </c>
      <c r="I457" s="24">
        <v>82844.698199999999</v>
      </c>
      <c r="J457" s="24">
        <v>132551.5191</v>
      </c>
      <c r="K457" s="24">
        <v>115982.57739999999</v>
      </c>
      <c r="L457" s="24">
        <v>185572.12669999999</v>
      </c>
      <c r="M457" s="24">
        <v>149120.45680000001</v>
      </c>
      <c r="N457" s="24">
        <v>238592.73439999999</v>
      </c>
      <c r="O457" s="24">
        <v>198827.2757</v>
      </c>
      <c r="P457" s="24">
        <v>318123.6458</v>
      </c>
      <c r="Q457" s="24">
        <v>248534.09460000001</v>
      </c>
      <c r="R457" s="24">
        <v>397654.55719999998</v>
      </c>
      <c r="S457" s="24">
        <v>281671.97389999998</v>
      </c>
      <c r="T457" s="24">
        <v>450675.16489999997</v>
      </c>
      <c r="U457" s="24">
        <v>314809.85310000001</v>
      </c>
      <c r="V457" s="24">
        <v>503695.77250000002</v>
      </c>
    </row>
    <row r="458" spans="1:22" hidden="1" x14ac:dyDescent="0.3">
      <c r="A458" s="23">
        <v>3</v>
      </c>
      <c r="B458" s="23" t="s">
        <v>592</v>
      </c>
      <c r="C458" s="23" t="s">
        <v>544</v>
      </c>
      <c r="D458" t="s">
        <v>179</v>
      </c>
      <c r="E458" s="23" t="s">
        <v>549</v>
      </c>
      <c r="F458" s="23" t="s">
        <v>201</v>
      </c>
      <c r="G458" s="23">
        <v>1</v>
      </c>
      <c r="H458" s="23" t="s">
        <v>14</v>
      </c>
      <c r="I458" s="24">
        <v>103367.8907</v>
      </c>
      <c r="J458" s="24">
        <v>180893.80859999999</v>
      </c>
      <c r="K458" s="24">
        <v>133659.802</v>
      </c>
      <c r="L458" s="24">
        <v>233904.65349999999</v>
      </c>
      <c r="M458" s="24">
        <v>159866.85130000001</v>
      </c>
      <c r="N458" s="24">
        <v>279766.98969999998</v>
      </c>
      <c r="O458" s="24">
        <v>190524.46780000001</v>
      </c>
      <c r="P458" s="24">
        <v>333417.81880000001</v>
      </c>
      <c r="Q458" s="24">
        <v>224420.56159999999</v>
      </c>
      <c r="R458" s="24">
        <v>392735.9828</v>
      </c>
      <c r="S458" s="24">
        <v>245976.0148</v>
      </c>
      <c r="T458" s="24">
        <v>430458.02590000001</v>
      </c>
      <c r="U458" s="24">
        <v>266190.99949999998</v>
      </c>
      <c r="V458" s="24">
        <v>465834.24910000002</v>
      </c>
    </row>
    <row r="459" spans="1:22" hidden="1" x14ac:dyDescent="0.3">
      <c r="A459" s="23">
        <v>3</v>
      </c>
      <c r="B459" s="23" t="s">
        <v>592</v>
      </c>
      <c r="C459" s="23" t="s">
        <v>544</v>
      </c>
      <c r="D459" t="s">
        <v>179</v>
      </c>
      <c r="E459" s="23" t="s">
        <v>549</v>
      </c>
      <c r="F459" s="23" t="s">
        <v>201</v>
      </c>
      <c r="G459" s="23">
        <v>2</v>
      </c>
      <c r="H459" s="23" t="s">
        <v>30</v>
      </c>
      <c r="I459" s="24">
        <v>89257.066900000005</v>
      </c>
      <c r="J459" s="24">
        <v>156199.867</v>
      </c>
      <c r="K459" s="24">
        <v>116455.1967</v>
      </c>
      <c r="L459" s="24">
        <v>203796.59419999999</v>
      </c>
      <c r="M459" s="24">
        <v>141025.9204</v>
      </c>
      <c r="N459" s="24">
        <v>246795.36060000001</v>
      </c>
      <c r="O459" s="24">
        <v>171964.83619999999</v>
      </c>
      <c r="P459" s="24">
        <v>300938.4633</v>
      </c>
      <c r="Q459" s="24">
        <v>203686.21189999999</v>
      </c>
      <c r="R459" s="24">
        <v>356450.87089999998</v>
      </c>
      <c r="S459" s="24">
        <v>224227.05160000001</v>
      </c>
      <c r="T459" s="24">
        <v>392397.34029999998</v>
      </c>
      <c r="U459" s="24">
        <v>243263.07670000001</v>
      </c>
      <c r="V459" s="24">
        <v>425710.38429999998</v>
      </c>
    </row>
    <row r="460" spans="1:22" hidden="1" x14ac:dyDescent="0.3">
      <c r="A460" s="23">
        <v>3</v>
      </c>
      <c r="B460" s="23" t="s">
        <v>592</v>
      </c>
      <c r="C460" s="23" t="s">
        <v>544</v>
      </c>
      <c r="D460" t="s">
        <v>179</v>
      </c>
      <c r="E460" s="23" t="s">
        <v>549</v>
      </c>
      <c r="F460" s="23" t="s">
        <v>201</v>
      </c>
      <c r="G460" s="23">
        <v>3</v>
      </c>
      <c r="H460" s="23" t="s">
        <v>31</v>
      </c>
      <c r="I460" s="24">
        <v>80063.023799999995</v>
      </c>
      <c r="J460" s="24">
        <v>140110.2916</v>
      </c>
      <c r="K460" s="24">
        <v>109180.9653</v>
      </c>
      <c r="L460" s="24">
        <v>191066.68919999999</v>
      </c>
      <c r="M460" s="24">
        <v>138201.57320000001</v>
      </c>
      <c r="N460" s="24">
        <v>241852.75320000001</v>
      </c>
      <c r="O460" s="24">
        <v>182067.29240000001</v>
      </c>
      <c r="P460" s="24">
        <v>318617.76160000003</v>
      </c>
      <c r="Q460" s="24">
        <v>225520.23550000001</v>
      </c>
      <c r="R460" s="24">
        <v>394660.41210000002</v>
      </c>
      <c r="S460" s="24">
        <v>254030.2242</v>
      </c>
      <c r="T460" s="24">
        <v>444552.89240000001</v>
      </c>
      <c r="U460" s="24">
        <v>282173.30099999998</v>
      </c>
      <c r="V460" s="24">
        <v>493803.27679999999</v>
      </c>
    </row>
    <row r="461" spans="1:22" hidden="1" x14ac:dyDescent="0.3">
      <c r="A461" s="23">
        <v>3</v>
      </c>
      <c r="B461" s="23" t="s">
        <v>592</v>
      </c>
      <c r="C461" s="23" t="s">
        <v>544</v>
      </c>
      <c r="D461" t="s">
        <v>179</v>
      </c>
      <c r="E461" s="23" t="s">
        <v>549</v>
      </c>
      <c r="F461" s="23" t="s">
        <v>201</v>
      </c>
      <c r="G461" s="23">
        <v>4</v>
      </c>
      <c r="H461" s="23" t="s">
        <v>29</v>
      </c>
      <c r="I461" s="24">
        <v>88134.683399999994</v>
      </c>
      <c r="J461" s="24">
        <v>141015.49540000001</v>
      </c>
      <c r="K461" s="24">
        <v>123388.5566</v>
      </c>
      <c r="L461" s="24">
        <v>197421.6936</v>
      </c>
      <c r="M461" s="24">
        <v>158642.43</v>
      </c>
      <c r="N461" s="24">
        <v>253827.89180000001</v>
      </c>
      <c r="O461" s="24">
        <v>211523.24</v>
      </c>
      <c r="P461" s="24">
        <v>338437.18900000001</v>
      </c>
      <c r="Q461" s="24">
        <v>264404.05</v>
      </c>
      <c r="R461" s="24">
        <v>423046.48629999999</v>
      </c>
      <c r="S461" s="24">
        <v>299657.92330000002</v>
      </c>
      <c r="T461" s="24">
        <v>479452.68440000003</v>
      </c>
      <c r="U461" s="24">
        <v>334911.7966</v>
      </c>
      <c r="V461" s="24">
        <v>535858.88249999995</v>
      </c>
    </row>
    <row r="462" spans="1:22" hidden="1" x14ac:dyDescent="0.3">
      <c r="A462" s="23">
        <v>3</v>
      </c>
      <c r="B462" s="23" t="s">
        <v>592</v>
      </c>
      <c r="C462" s="23" t="s">
        <v>544</v>
      </c>
      <c r="D462" t="s">
        <v>179</v>
      </c>
      <c r="E462" s="23" t="s">
        <v>549</v>
      </c>
      <c r="F462" s="23" t="s">
        <v>267</v>
      </c>
      <c r="G462" s="23">
        <v>1</v>
      </c>
      <c r="H462" s="23" t="s">
        <v>14</v>
      </c>
      <c r="I462" s="24">
        <v>102835.76360000001</v>
      </c>
      <c r="J462" s="24">
        <v>179962.5864</v>
      </c>
      <c r="K462" s="24">
        <v>133016.50750000001</v>
      </c>
      <c r="L462" s="24">
        <v>232778.88819999999</v>
      </c>
      <c r="M462" s="24">
        <v>159127.9718</v>
      </c>
      <c r="N462" s="24">
        <v>278473.95059999998</v>
      </c>
      <c r="O462" s="24">
        <v>189690.27069999999</v>
      </c>
      <c r="P462" s="24">
        <v>331957.97379999998</v>
      </c>
      <c r="Q462" s="24">
        <v>223481.6825</v>
      </c>
      <c r="R462" s="24">
        <v>391092.94439999998</v>
      </c>
      <c r="S462" s="24">
        <v>244970.26519999999</v>
      </c>
      <c r="T462" s="24">
        <v>428697.96409999998</v>
      </c>
      <c r="U462" s="24">
        <v>265140.11430000002</v>
      </c>
      <c r="V462" s="24">
        <v>463995.20010000002</v>
      </c>
    </row>
    <row r="463" spans="1:22" hidden="1" x14ac:dyDescent="0.3">
      <c r="A463" s="23">
        <v>3</v>
      </c>
      <c r="B463" s="23" t="s">
        <v>592</v>
      </c>
      <c r="C463" s="23" t="s">
        <v>544</v>
      </c>
      <c r="D463" t="s">
        <v>179</v>
      </c>
      <c r="E463" s="23" t="s">
        <v>549</v>
      </c>
      <c r="F463" s="23" t="s">
        <v>267</v>
      </c>
      <c r="G463" s="23">
        <v>2</v>
      </c>
      <c r="H463" s="23" t="s">
        <v>30</v>
      </c>
      <c r="I463" s="24">
        <v>88589.259000000005</v>
      </c>
      <c r="J463" s="24">
        <v>155031.20319999999</v>
      </c>
      <c r="K463" s="24">
        <v>115646.47349999999</v>
      </c>
      <c r="L463" s="24">
        <v>202381.32860000001</v>
      </c>
      <c r="M463" s="24">
        <v>140105.87830000001</v>
      </c>
      <c r="N463" s="24">
        <v>245185.28700000001</v>
      </c>
      <c r="O463" s="24">
        <v>170952.18119999999</v>
      </c>
      <c r="P463" s="24">
        <v>299166.31709999999</v>
      </c>
      <c r="Q463" s="24">
        <v>202547.96429999999</v>
      </c>
      <c r="R463" s="24">
        <v>354458.9375</v>
      </c>
      <c r="S463" s="24">
        <v>223012.17749999999</v>
      </c>
      <c r="T463" s="24">
        <v>390271.31060000003</v>
      </c>
      <c r="U463" s="24">
        <v>241991.7309</v>
      </c>
      <c r="V463" s="24">
        <v>423485.52919999999</v>
      </c>
    </row>
    <row r="464" spans="1:22" hidden="1" x14ac:dyDescent="0.3">
      <c r="A464" s="23">
        <v>3</v>
      </c>
      <c r="B464" s="23" t="s">
        <v>592</v>
      </c>
      <c r="C464" s="23" t="s">
        <v>544</v>
      </c>
      <c r="D464" t="s">
        <v>179</v>
      </c>
      <c r="E464" s="23" t="s">
        <v>549</v>
      </c>
      <c r="F464" s="23" t="s">
        <v>267</v>
      </c>
      <c r="G464" s="23">
        <v>3</v>
      </c>
      <c r="H464" s="23" t="s">
        <v>31</v>
      </c>
      <c r="I464" s="24">
        <v>79320.858699999997</v>
      </c>
      <c r="J464" s="24">
        <v>138811.50279999999</v>
      </c>
      <c r="K464" s="24">
        <v>108113.9797</v>
      </c>
      <c r="L464" s="24">
        <v>189199.46470000001</v>
      </c>
      <c r="M464" s="24">
        <v>136808.83129999999</v>
      </c>
      <c r="N464" s="24">
        <v>239415.45490000001</v>
      </c>
      <c r="O464" s="24">
        <v>180189.13519999999</v>
      </c>
      <c r="P464" s="24">
        <v>315330.9865</v>
      </c>
      <c r="Q464" s="24">
        <v>223152.69409999999</v>
      </c>
      <c r="R464" s="24">
        <v>390517.21460000001</v>
      </c>
      <c r="S464" s="24">
        <v>251332.01670000001</v>
      </c>
      <c r="T464" s="24">
        <v>439831.02919999999</v>
      </c>
      <c r="U464" s="24">
        <v>279140.89919999999</v>
      </c>
      <c r="V464" s="24">
        <v>488496.5736</v>
      </c>
    </row>
    <row r="465" spans="1:22" hidden="1" x14ac:dyDescent="0.3">
      <c r="A465" s="23">
        <v>3</v>
      </c>
      <c r="B465" s="23" t="s">
        <v>592</v>
      </c>
      <c r="C465" s="23" t="s">
        <v>544</v>
      </c>
      <c r="D465" t="s">
        <v>179</v>
      </c>
      <c r="E465" s="23" t="s">
        <v>549</v>
      </c>
      <c r="F465" s="23" t="s">
        <v>267</v>
      </c>
      <c r="G465" s="23">
        <v>4</v>
      </c>
      <c r="H465" s="23" t="s">
        <v>29</v>
      </c>
      <c r="I465" s="24">
        <v>87669.846300000005</v>
      </c>
      <c r="J465" s="24">
        <v>140271.7562</v>
      </c>
      <c r="K465" s="24">
        <v>122737.78479999999</v>
      </c>
      <c r="L465" s="24">
        <v>196380.45860000001</v>
      </c>
      <c r="M465" s="24">
        <v>157805.72330000001</v>
      </c>
      <c r="N465" s="24">
        <v>252489.1611</v>
      </c>
      <c r="O465" s="24">
        <v>210407.6311</v>
      </c>
      <c r="P465" s="24">
        <v>336652.21470000001</v>
      </c>
      <c r="Q465" s="24">
        <v>263009.53889999999</v>
      </c>
      <c r="R465" s="24">
        <v>420815.2684</v>
      </c>
      <c r="S465" s="24">
        <v>298077.47739999997</v>
      </c>
      <c r="T465" s="24">
        <v>476923.97080000001</v>
      </c>
      <c r="U465" s="24">
        <v>333145.41590000002</v>
      </c>
      <c r="V465" s="24">
        <v>533032.67339999997</v>
      </c>
    </row>
    <row r="466" spans="1:22" hidden="1" x14ac:dyDescent="0.3">
      <c r="A466" s="23">
        <v>3</v>
      </c>
      <c r="B466" s="23" t="s">
        <v>592</v>
      </c>
      <c r="C466" s="23" t="s">
        <v>544</v>
      </c>
      <c r="D466" t="s">
        <v>179</v>
      </c>
      <c r="E466" s="23" t="s">
        <v>549</v>
      </c>
      <c r="F466" s="23" t="s">
        <v>309</v>
      </c>
      <c r="G466" s="23">
        <v>1</v>
      </c>
      <c r="H466" s="23" t="s">
        <v>14</v>
      </c>
      <c r="I466" s="24">
        <v>91017.349799999996</v>
      </c>
      <c r="J466" s="24">
        <v>159280.36240000001</v>
      </c>
      <c r="K466" s="24">
        <v>117673.2052</v>
      </c>
      <c r="L466" s="24">
        <v>205928.10930000001</v>
      </c>
      <c r="M466" s="24">
        <v>140734.29930000001</v>
      </c>
      <c r="N466" s="24">
        <v>246285.02369999999</v>
      </c>
      <c r="O466" s="24">
        <v>167705.53649999999</v>
      </c>
      <c r="P466" s="24">
        <v>293484.68900000001</v>
      </c>
      <c r="Q466" s="24">
        <v>197525.58170000001</v>
      </c>
      <c r="R466" s="24">
        <v>345669.76799999998</v>
      </c>
      <c r="S466" s="24">
        <v>216489.07629999999</v>
      </c>
      <c r="T466" s="24">
        <v>378855.88370000001</v>
      </c>
      <c r="U466" s="24">
        <v>234266.71849999999</v>
      </c>
      <c r="V466" s="24">
        <v>409966.75750000001</v>
      </c>
    </row>
    <row r="467" spans="1:22" hidden="1" x14ac:dyDescent="0.3">
      <c r="A467" s="23">
        <v>3</v>
      </c>
      <c r="B467" s="23" t="s">
        <v>592</v>
      </c>
      <c r="C467" s="23" t="s">
        <v>544</v>
      </c>
      <c r="D467" t="s">
        <v>179</v>
      </c>
      <c r="E467" s="23" t="s">
        <v>549</v>
      </c>
      <c r="F467" s="23" t="s">
        <v>309</v>
      </c>
      <c r="G467" s="23">
        <v>2</v>
      </c>
      <c r="H467" s="23" t="s">
        <v>30</v>
      </c>
      <c r="I467" s="24">
        <v>78670.378200000006</v>
      </c>
      <c r="J467" s="24">
        <v>137673.16209999999</v>
      </c>
      <c r="K467" s="24">
        <v>102619.1747</v>
      </c>
      <c r="L467" s="24">
        <v>179583.55559999999</v>
      </c>
      <c r="M467" s="24">
        <v>124248.4837</v>
      </c>
      <c r="N467" s="24">
        <v>217434.84650000001</v>
      </c>
      <c r="O467" s="24">
        <v>151465.8578</v>
      </c>
      <c r="P467" s="24">
        <v>265065.2512</v>
      </c>
      <c r="Q467" s="24">
        <v>179383.0246</v>
      </c>
      <c r="R467" s="24">
        <v>313920.2929</v>
      </c>
      <c r="S467" s="24">
        <v>197458.7323</v>
      </c>
      <c r="T467" s="24">
        <v>345552.78159999999</v>
      </c>
      <c r="U467" s="24">
        <v>214204.78479999999</v>
      </c>
      <c r="V467" s="24">
        <v>374858.37339999998</v>
      </c>
    </row>
    <row r="468" spans="1:22" hidden="1" x14ac:dyDescent="0.3">
      <c r="A468" s="23">
        <v>3</v>
      </c>
      <c r="B468" s="23" t="s">
        <v>592</v>
      </c>
      <c r="C468" s="23" t="s">
        <v>544</v>
      </c>
      <c r="D468" t="s">
        <v>179</v>
      </c>
      <c r="E468" s="23" t="s">
        <v>549</v>
      </c>
      <c r="F468" s="23" t="s">
        <v>309</v>
      </c>
      <c r="G468" s="23">
        <v>3</v>
      </c>
      <c r="H468" s="23" t="s">
        <v>31</v>
      </c>
      <c r="I468" s="24">
        <v>70620.339300000007</v>
      </c>
      <c r="J468" s="24">
        <v>123585.5937</v>
      </c>
      <c r="K468" s="24">
        <v>96324.615300000005</v>
      </c>
      <c r="L468" s="24">
        <v>168568.07680000001</v>
      </c>
      <c r="M468" s="24">
        <v>121943.7245</v>
      </c>
      <c r="N468" s="24">
        <v>213401.5178</v>
      </c>
      <c r="O468" s="24">
        <v>160665.34460000001</v>
      </c>
      <c r="P468" s="24">
        <v>281164.3529</v>
      </c>
      <c r="Q468" s="24">
        <v>199025.7856</v>
      </c>
      <c r="R468" s="24">
        <v>348295.12479999999</v>
      </c>
      <c r="S468" s="24">
        <v>224198.103</v>
      </c>
      <c r="T468" s="24">
        <v>392346.6801</v>
      </c>
      <c r="U468" s="24">
        <v>249049.37220000001</v>
      </c>
      <c r="V468" s="24">
        <v>435836.40149999998</v>
      </c>
    </row>
    <row r="469" spans="1:22" hidden="1" x14ac:dyDescent="0.3">
      <c r="A469" s="23">
        <v>3</v>
      </c>
      <c r="B469" s="23" t="s">
        <v>592</v>
      </c>
      <c r="C469" s="23" t="s">
        <v>544</v>
      </c>
      <c r="D469" t="s">
        <v>179</v>
      </c>
      <c r="E469" s="23" t="s">
        <v>549</v>
      </c>
      <c r="F469" s="23" t="s">
        <v>309</v>
      </c>
      <c r="G469" s="23">
        <v>4</v>
      </c>
      <c r="H469" s="23" t="s">
        <v>29</v>
      </c>
      <c r="I469" s="24">
        <v>77608.387700000007</v>
      </c>
      <c r="J469" s="24">
        <v>124173.4221</v>
      </c>
      <c r="K469" s="24">
        <v>108651.7427</v>
      </c>
      <c r="L469" s="24">
        <v>173842.79089999999</v>
      </c>
      <c r="M469" s="24">
        <v>139695.09770000001</v>
      </c>
      <c r="N469" s="24">
        <v>223512.15979999999</v>
      </c>
      <c r="O469" s="24">
        <v>186260.13029999999</v>
      </c>
      <c r="P469" s="24">
        <v>298016.21299999999</v>
      </c>
      <c r="Q469" s="24">
        <v>232825.1629</v>
      </c>
      <c r="R469" s="24">
        <v>372520.26620000001</v>
      </c>
      <c r="S469" s="24">
        <v>263868.51799999998</v>
      </c>
      <c r="T469" s="24">
        <v>422189.63500000001</v>
      </c>
      <c r="U469" s="24">
        <v>294911.87300000002</v>
      </c>
      <c r="V469" s="24">
        <v>471859.00380000001</v>
      </c>
    </row>
    <row r="470" spans="1:22" hidden="1" x14ac:dyDescent="0.3">
      <c r="A470" s="23">
        <v>3</v>
      </c>
      <c r="B470" s="23" t="s">
        <v>592</v>
      </c>
      <c r="C470" s="23" t="s">
        <v>544</v>
      </c>
      <c r="D470" t="s">
        <v>179</v>
      </c>
      <c r="E470" s="23" t="s">
        <v>549</v>
      </c>
      <c r="F470" s="23" t="s">
        <v>347</v>
      </c>
      <c r="G470" s="23">
        <v>1</v>
      </c>
      <c r="H470" s="23" t="s">
        <v>14</v>
      </c>
      <c r="I470" s="24">
        <v>99818.487999999998</v>
      </c>
      <c r="J470" s="24">
        <v>174682.35399999999</v>
      </c>
      <c r="K470" s="24">
        <v>129174.38310000001</v>
      </c>
      <c r="L470" s="24">
        <v>226055.1703</v>
      </c>
      <c r="M470" s="24">
        <v>154573.01360000001</v>
      </c>
      <c r="N470" s="24">
        <v>270502.77370000002</v>
      </c>
      <c r="O470" s="24">
        <v>184323.29980000001</v>
      </c>
      <c r="P470" s="24">
        <v>322565.7746</v>
      </c>
      <c r="Q470" s="24">
        <v>217217.8572</v>
      </c>
      <c r="R470" s="24">
        <v>380131.2501</v>
      </c>
      <c r="S470" s="24">
        <v>238135.70730000001</v>
      </c>
      <c r="T470" s="24">
        <v>416737.4877</v>
      </c>
      <c r="U470" s="24">
        <v>257793.62030000001</v>
      </c>
      <c r="V470" s="24">
        <v>451138.83549999999</v>
      </c>
    </row>
    <row r="471" spans="1:22" hidden="1" x14ac:dyDescent="0.3">
      <c r="A471" s="23">
        <v>3</v>
      </c>
      <c r="B471" s="23" t="s">
        <v>592</v>
      </c>
      <c r="C471" s="23" t="s">
        <v>544</v>
      </c>
      <c r="D471" t="s">
        <v>179</v>
      </c>
      <c r="E471" s="23" t="s">
        <v>549</v>
      </c>
      <c r="F471" s="23" t="s">
        <v>347</v>
      </c>
      <c r="G471" s="23">
        <v>2</v>
      </c>
      <c r="H471" s="23" t="s">
        <v>30</v>
      </c>
      <c r="I471" s="24">
        <v>85707.664300000004</v>
      </c>
      <c r="J471" s="24">
        <v>149988.41250000001</v>
      </c>
      <c r="K471" s="24">
        <v>111969.77770000001</v>
      </c>
      <c r="L471" s="24">
        <v>195947.111</v>
      </c>
      <c r="M471" s="24">
        <v>135732.0827</v>
      </c>
      <c r="N471" s="24">
        <v>237531.1447</v>
      </c>
      <c r="O471" s="24">
        <v>165763.66819999999</v>
      </c>
      <c r="P471" s="24">
        <v>290086.4192</v>
      </c>
      <c r="Q471" s="24">
        <v>196483.50760000001</v>
      </c>
      <c r="R471" s="24">
        <v>343846.13819999999</v>
      </c>
      <c r="S471" s="24">
        <v>216386.74410000001</v>
      </c>
      <c r="T471" s="24">
        <v>378676.80209999997</v>
      </c>
      <c r="U471" s="24">
        <v>234865.69750000001</v>
      </c>
      <c r="V471" s="24">
        <v>411014.9706</v>
      </c>
    </row>
    <row r="472" spans="1:22" hidden="1" x14ac:dyDescent="0.3">
      <c r="A472" s="23">
        <v>3</v>
      </c>
      <c r="B472" s="23" t="s">
        <v>592</v>
      </c>
      <c r="C472" s="23" t="s">
        <v>544</v>
      </c>
      <c r="D472" t="s">
        <v>179</v>
      </c>
      <c r="E472" s="23" t="s">
        <v>549</v>
      </c>
      <c r="F472" s="23" t="s">
        <v>347</v>
      </c>
      <c r="G472" s="23">
        <v>3</v>
      </c>
      <c r="H472" s="23" t="s">
        <v>31</v>
      </c>
      <c r="I472" s="24">
        <v>76546.292799999996</v>
      </c>
      <c r="J472" s="24">
        <v>133956.01240000001</v>
      </c>
      <c r="K472" s="24">
        <v>104257.5419</v>
      </c>
      <c r="L472" s="24">
        <v>182450.69839999999</v>
      </c>
      <c r="M472" s="24">
        <v>131871.45749999999</v>
      </c>
      <c r="N472" s="24">
        <v>230775.05059999999</v>
      </c>
      <c r="O472" s="24">
        <v>173627.13810000001</v>
      </c>
      <c r="P472" s="24">
        <v>303847.49160000001</v>
      </c>
      <c r="Q472" s="24">
        <v>214970.04259999999</v>
      </c>
      <c r="R472" s="24">
        <v>376197.57459999999</v>
      </c>
      <c r="S472" s="24">
        <v>242073.33900000001</v>
      </c>
      <c r="T472" s="24">
        <v>423628.3432</v>
      </c>
      <c r="U472" s="24">
        <v>268809.72330000001</v>
      </c>
      <c r="V472" s="24">
        <v>470417.0159</v>
      </c>
    </row>
    <row r="473" spans="1:22" hidden="1" x14ac:dyDescent="0.3">
      <c r="A473" s="23">
        <v>3</v>
      </c>
      <c r="B473" s="23" t="s">
        <v>592</v>
      </c>
      <c r="C473" s="23" t="s">
        <v>544</v>
      </c>
      <c r="D473" t="s">
        <v>179</v>
      </c>
      <c r="E473" s="23" t="s">
        <v>549</v>
      </c>
      <c r="F473" s="23" t="s">
        <v>347</v>
      </c>
      <c r="G473" s="23">
        <v>4</v>
      </c>
      <c r="H473" s="23" t="s">
        <v>29</v>
      </c>
      <c r="I473" s="24">
        <v>85082.467399999994</v>
      </c>
      <c r="J473" s="24">
        <v>136131.94990000001</v>
      </c>
      <c r="K473" s="24">
        <v>119115.4544</v>
      </c>
      <c r="L473" s="24">
        <v>190584.72990000001</v>
      </c>
      <c r="M473" s="24">
        <v>153148.44140000001</v>
      </c>
      <c r="N473" s="24">
        <v>245037.5098</v>
      </c>
      <c r="O473" s="24">
        <v>204197.92180000001</v>
      </c>
      <c r="P473" s="24">
        <v>326716.67969999998</v>
      </c>
      <c r="Q473" s="24">
        <v>255247.40220000001</v>
      </c>
      <c r="R473" s="24">
        <v>408395.84960000002</v>
      </c>
      <c r="S473" s="24">
        <v>289280.38919999998</v>
      </c>
      <c r="T473" s="24">
        <v>462848.62959999999</v>
      </c>
      <c r="U473" s="24">
        <v>323313.37609999999</v>
      </c>
      <c r="V473" s="24">
        <v>517301.40950000001</v>
      </c>
    </row>
    <row r="474" spans="1:22" hidden="1" x14ac:dyDescent="0.3">
      <c r="A474" s="23">
        <v>3</v>
      </c>
      <c r="B474" s="23" t="s">
        <v>592</v>
      </c>
      <c r="C474" s="23" t="s">
        <v>544</v>
      </c>
      <c r="D474" t="s">
        <v>179</v>
      </c>
      <c r="E474" s="23" t="s">
        <v>549</v>
      </c>
      <c r="F474" s="23" t="s">
        <v>384</v>
      </c>
      <c r="G474" s="23">
        <v>1</v>
      </c>
      <c r="H474" s="23" t="s">
        <v>14</v>
      </c>
      <c r="I474" s="24">
        <v>93070.649600000004</v>
      </c>
      <c r="J474" s="24">
        <v>162873.63680000001</v>
      </c>
      <c r="K474" s="24">
        <v>120238.8222</v>
      </c>
      <c r="L474" s="24">
        <v>210417.9388</v>
      </c>
      <c r="M474" s="24">
        <v>143741.9662</v>
      </c>
      <c r="N474" s="24">
        <v>251548.44089999999</v>
      </c>
      <c r="O474" s="24">
        <v>171197.3769</v>
      </c>
      <c r="P474" s="24">
        <v>299595.40950000001</v>
      </c>
      <c r="Q474" s="24">
        <v>201551.33350000001</v>
      </c>
      <c r="R474" s="24">
        <v>352714.83360000001</v>
      </c>
      <c r="S474" s="24">
        <v>220854.9571</v>
      </c>
      <c r="T474" s="24">
        <v>386496.17499999999</v>
      </c>
      <c r="U474" s="24">
        <v>238916.47959999999</v>
      </c>
      <c r="V474" s="24">
        <v>418103.8394</v>
      </c>
    </row>
    <row r="475" spans="1:22" hidden="1" x14ac:dyDescent="0.3">
      <c r="A475" s="23">
        <v>3</v>
      </c>
      <c r="B475" s="23" t="s">
        <v>592</v>
      </c>
      <c r="C475" s="23" t="s">
        <v>544</v>
      </c>
      <c r="D475" t="s">
        <v>179</v>
      </c>
      <c r="E475" s="23" t="s">
        <v>549</v>
      </c>
      <c r="F475" s="23" t="s">
        <v>384</v>
      </c>
      <c r="G475" s="23">
        <v>2</v>
      </c>
      <c r="H475" s="23" t="s">
        <v>30</v>
      </c>
      <c r="I475" s="24">
        <v>80859.359599999996</v>
      </c>
      <c r="J475" s="24">
        <v>141503.87940000001</v>
      </c>
      <c r="K475" s="24">
        <v>105350.2213</v>
      </c>
      <c r="L475" s="24">
        <v>184362.8872</v>
      </c>
      <c r="M475" s="24">
        <v>127437.3144</v>
      </c>
      <c r="N475" s="24">
        <v>223015.30009999999</v>
      </c>
      <c r="O475" s="24">
        <v>155136.15700000001</v>
      </c>
      <c r="P475" s="24">
        <v>271488.27470000001</v>
      </c>
      <c r="Q475" s="24">
        <v>183608.14610000001</v>
      </c>
      <c r="R475" s="24">
        <v>321314.25569999998</v>
      </c>
      <c r="S475" s="24">
        <v>202033.73869999999</v>
      </c>
      <c r="T475" s="24">
        <v>353559.0428</v>
      </c>
      <c r="U475" s="24">
        <v>219075.00779999999</v>
      </c>
      <c r="V475" s="24">
        <v>383381.26360000001</v>
      </c>
    </row>
    <row r="476" spans="1:22" hidden="1" x14ac:dyDescent="0.3">
      <c r="A476" s="23">
        <v>3</v>
      </c>
      <c r="B476" s="23" t="s">
        <v>592</v>
      </c>
      <c r="C476" s="23" t="s">
        <v>544</v>
      </c>
      <c r="D476" t="s">
        <v>179</v>
      </c>
      <c r="E476" s="23" t="s">
        <v>549</v>
      </c>
      <c r="F476" s="23" t="s">
        <v>384</v>
      </c>
      <c r="G476" s="23">
        <v>3</v>
      </c>
      <c r="H476" s="23" t="s">
        <v>31</v>
      </c>
      <c r="I476" s="24">
        <v>72869.676099999997</v>
      </c>
      <c r="J476" s="24">
        <v>127521.93309999999</v>
      </c>
      <c r="K476" s="24">
        <v>99501.641600000003</v>
      </c>
      <c r="L476" s="24">
        <v>174127.87270000001</v>
      </c>
      <c r="M476" s="24">
        <v>126049.376</v>
      </c>
      <c r="N476" s="24">
        <v>220586.408</v>
      </c>
      <c r="O476" s="24">
        <v>166160.71470000001</v>
      </c>
      <c r="P476" s="24">
        <v>290781.25069999998</v>
      </c>
      <c r="Q476" s="24">
        <v>205914.84340000001</v>
      </c>
      <c r="R476" s="24">
        <v>360350.97590000002</v>
      </c>
      <c r="S476" s="24">
        <v>232020.69579999999</v>
      </c>
      <c r="T476" s="24">
        <v>406036.21769999998</v>
      </c>
      <c r="U476" s="24">
        <v>257809.02830000001</v>
      </c>
      <c r="V476" s="24">
        <v>451165.79950000002</v>
      </c>
    </row>
    <row r="477" spans="1:22" hidden="1" x14ac:dyDescent="0.3">
      <c r="A477" s="23">
        <v>3</v>
      </c>
      <c r="B477" s="23" t="s">
        <v>592</v>
      </c>
      <c r="C477" s="23" t="s">
        <v>544</v>
      </c>
      <c r="D477" t="s">
        <v>179</v>
      </c>
      <c r="E477" s="23" t="s">
        <v>549</v>
      </c>
      <c r="F477" s="23" t="s">
        <v>384</v>
      </c>
      <c r="G477" s="23">
        <v>4</v>
      </c>
      <c r="H477" s="23" t="s">
        <v>29</v>
      </c>
      <c r="I477" s="24">
        <v>79381.3174</v>
      </c>
      <c r="J477" s="24">
        <v>127010.1097</v>
      </c>
      <c r="K477" s="24">
        <v>111133.8443</v>
      </c>
      <c r="L477" s="24">
        <v>177814.15359999999</v>
      </c>
      <c r="M477" s="24">
        <v>142886.3713</v>
      </c>
      <c r="N477" s="24">
        <v>228618.19750000001</v>
      </c>
      <c r="O477" s="24">
        <v>190515.1617</v>
      </c>
      <c r="P477" s="24">
        <v>304824.26329999999</v>
      </c>
      <c r="Q477" s="24">
        <v>238143.95209999999</v>
      </c>
      <c r="R477" s="24">
        <v>381030.32909999997</v>
      </c>
      <c r="S477" s="24">
        <v>269896.4791</v>
      </c>
      <c r="T477" s="24">
        <v>431834.37300000002</v>
      </c>
      <c r="U477" s="24">
        <v>301649.0061</v>
      </c>
      <c r="V477" s="24">
        <v>482638.41690000001</v>
      </c>
    </row>
    <row r="478" spans="1:22" hidden="1" x14ac:dyDescent="0.3">
      <c r="A478" s="23">
        <v>3</v>
      </c>
      <c r="B478" s="23" t="s">
        <v>592</v>
      </c>
      <c r="C478" s="23" t="s">
        <v>544</v>
      </c>
      <c r="D478" t="s">
        <v>179</v>
      </c>
      <c r="E478" s="23" t="s">
        <v>549</v>
      </c>
      <c r="F478" s="23" t="s">
        <v>417</v>
      </c>
      <c r="G478" s="23">
        <v>1</v>
      </c>
      <c r="H478" s="23" t="s">
        <v>14</v>
      </c>
      <c r="I478" s="24">
        <v>94441.405199999994</v>
      </c>
      <c r="J478" s="24">
        <v>165272.45910000001</v>
      </c>
      <c r="K478" s="24">
        <v>122146.02250000001</v>
      </c>
      <c r="L478" s="24">
        <v>213755.53950000001</v>
      </c>
      <c r="M478" s="24">
        <v>146115.05230000001</v>
      </c>
      <c r="N478" s="24">
        <v>255701.3414</v>
      </c>
      <c r="O478" s="24">
        <v>174165.12450000001</v>
      </c>
      <c r="P478" s="24">
        <v>304788.96789999999</v>
      </c>
      <c r="Q478" s="24">
        <v>205178.6795</v>
      </c>
      <c r="R478" s="24">
        <v>359062.68900000001</v>
      </c>
      <c r="S478" s="24">
        <v>224900.85550000001</v>
      </c>
      <c r="T478" s="24">
        <v>393576.49709999998</v>
      </c>
      <c r="U478" s="24">
        <v>243407.8</v>
      </c>
      <c r="V478" s="24">
        <v>425963.64990000002</v>
      </c>
    </row>
    <row r="479" spans="1:22" hidden="1" x14ac:dyDescent="0.3">
      <c r="A479" s="23">
        <v>3</v>
      </c>
      <c r="B479" s="23" t="s">
        <v>592</v>
      </c>
      <c r="C479" s="23" t="s">
        <v>544</v>
      </c>
      <c r="D479" t="s">
        <v>179</v>
      </c>
      <c r="E479" s="23" t="s">
        <v>549</v>
      </c>
      <c r="F479" s="23" t="s">
        <v>417</v>
      </c>
      <c r="G479" s="23">
        <v>2</v>
      </c>
      <c r="H479" s="23" t="s">
        <v>30</v>
      </c>
      <c r="I479" s="24">
        <v>81416.029200000004</v>
      </c>
      <c r="J479" s="24">
        <v>142478.05119999999</v>
      </c>
      <c r="K479" s="24">
        <v>106264.84819999999</v>
      </c>
      <c r="L479" s="24">
        <v>185963.48439999999</v>
      </c>
      <c r="M479" s="24">
        <v>128723.4235</v>
      </c>
      <c r="N479" s="24">
        <v>225265.99110000001</v>
      </c>
      <c r="O479" s="24">
        <v>157033.15659999999</v>
      </c>
      <c r="P479" s="24">
        <v>274808.02399999998</v>
      </c>
      <c r="Q479" s="24">
        <v>186039.27960000001</v>
      </c>
      <c r="R479" s="24">
        <v>325568.73910000001</v>
      </c>
      <c r="S479" s="24">
        <v>204824.88920000001</v>
      </c>
      <c r="T479" s="24">
        <v>358443.55599999998</v>
      </c>
      <c r="U479" s="24">
        <v>222243.56330000001</v>
      </c>
      <c r="V479" s="24">
        <v>388926.23560000001</v>
      </c>
    </row>
    <row r="480" spans="1:22" hidden="1" x14ac:dyDescent="0.3">
      <c r="A480" s="23">
        <v>3</v>
      </c>
      <c r="B480" s="23" t="s">
        <v>592</v>
      </c>
      <c r="C480" s="23" t="s">
        <v>544</v>
      </c>
      <c r="D480" t="s">
        <v>179</v>
      </c>
      <c r="E480" s="23" t="s">
        <v>549</v>
      </c>
      <c r="F480" s="23" t="s">
        <v>417</v>
      </c>
      <c r="G480" s="23">
        <v>3</v>
      </c>
      <c r="H480" s="23" t="s">
        <v>31</v>
      </c>
      <c r="I480" s="24">
        <v>72938.195800000001</v>
      </c>
      <c r="J480" s="24">
        <v>127641.8426</v>
      </c>
      <c r="K480" s="24">
        <v>99429.842099999994</v>
      </c>
      <c r="L480" s="24">
        <v>174002.2237</v>
      </c>
      <c r="M480" s="24">
        <v>125831.64200000001</v>
      </c>
      <c r="N480" s="24">
        <v>220205.37349999999</v>
      </c>
      <c r="O480" s="24">
        <v>165743.3947</v>
      </c>
      <c r="P480" s="24">
        <v>290050.94069999998</v>
      </c>
      <c r="Q480" s="24">
        <v>205274.12340000001</v>
      </c>
      <c r="R480" s="24">
        <v>359229.71590000001</v>
      </c>
      <c r="S480" s="24">
        <v>231204.58249999999</v>
      </c>
      <c r="T480" s="24">
        <v>404608.01939999999</v>
      </c>
      <c r="U480" s="24">
        <v>256796.35370000001</v>
      </c>
      <c r="V480" s="24">
        <v>449393.6188</v>
      </c>
    </row>
    <row r="481" spans="1:22" hidden="1" x14ac:dyDescent="0.3">
      <c r="A481" s="23">
        <v>3</v>
      </c>
      <c r="B481" s="23" t="s">
        <v>592</v>
      </c>
      <c r="C481" s="23" t="s">
        <v>544</v>
      </c>
      <c r="D481" t="s">
        <v>179</v>
      </c>
      <c r="E481" s="23" t="s">
        <v>549</v>
      </c>
      <c r="F481" s="23" t="s">
        <v>417</v>
      </c>
      <c r="G481" s="23">
        <v>4</v>
      </c>
      <c r="H481" s="23" t="s">
        <v>29</v>
      </c>
      <c r="I481" s="24">
        <v>80516.5726</v>
      </c>
      <c r="J481" s="24">
        <v>128826.5181</v>
      </c>
      <c r="K481" s="24">
        <v>112723.20170000001</v>
      </c>
      <c r="L481" s="24">
        <v>180357.12530000001</v>
      </c>
      <c r="M481" s="24">
        <v>144929.83069999999</v>
      </c>
      <c r="N481" s="24">
        <v>231887.73259999999</v>
      </c>
      <c r="O481" s="24">
        <v>193239.77420000001</v>
      </c>
      <c r="P481" s="24">
        <v>309183.6434</v>
      </c>
      <c r="Q481" s="24">
        <v>241549.71780000001</v>
      </c>
      <c r="R481" s="24">
        <v>386479.55420000001</v>
      </c>
      <c r="S481" s="24">
        <v>273756.3468</v>
      </c>
      <c r="T481" s="24">
        <v>438010.16139999998</v>
      </c>
      <c r="U481" s="24">
        <v>305962.97590000002</v>
      </c>
      <c r="V481" s="24">
        <v>489540.76870000002</v>
      </c>
    </row>
    <row r="482" spans="1:22" hidden="1" x14ac:dyDescent="0.3">
      <c r="A482" s="23">
        <v>3</v>
      </c>
      <c r="B482" s="23" t="s">
        <v>592</v>
      </c>
      <c r="C482" s="23" t="s">
        <v>544</v>
      </c>
      <c r="D482" t="s">
        <v>179</v>
      </c>
      <c r="E482" s="23" t="s">
        <v>549</v>
      </c>
      <c r="F482" s="23" t="s">
        <v>293</v>
      </c>
      <c r="G482" s="23">
        <v>1</v>
      </c>
      <c r="H482" s="23" t="s">
        <v>14</v>
      </c>
      <c r="I482" s="24">
        <v>94466.474600000001</v>
      </c>
      <c r="J482" s="24">
        <v>165316.33059999999</v>
      </c>
      <c r="K482" s="24">
        <v>122148.5429</v>
      </c>
      <c r="L482" s="24">
        <v>213759.95009999999</v>
      </c>
      <c r="M482" s="24">
        <v>146097.6692</v>
      </c>
      <c r="N482" s="24">
        <v>255670.92110000001</v>
      </c>
      <c r="O482" s="24">
        <v>174113.4405</v>
      </c>
      <c r="P482" s="24">
        <v>304698.5209</v>
      </c>
      <c r="Q482" s="24">
        <v>205088.60079999999</v>
      </c>
      <c r="R482" s="24">
        <v>358905.0514</v>
      </c>
      <c r="S482" s="24">
        <v>224786.56109999999</v>
      </c>
      <c r="T482" s="24">
        <v>393376.48200000002</v>
      </c>
      <c r="U482" s="24">
        <v>243259.05960000001</v>
      </c>
      <c r="V482" s="24">
        <v>425703.3542</v>
      </c>
    </row>
    <row r="483" spans="1:22" hidden="1" x14ac:dyDescent="0.3">
      <c r="A483" s="23">
        <v>3</v>
      </c>
      <c r="B483" s="23" t="s">
        <v>592</v>
      </c>
      <c r="C483" s="23" t="s">
        <v>544</v>
      </c>
      <c r="D483" t="s">
        <v>179</v>
      </c>
      <c r="E483" s="23" t="s">
        <v>549</v>
      </c>
      <c r="F483" s="23" t="s">
        <v>293</v>
      </c>
      <c r="G483" s="23">
        <v>2</v>
      </c>
      <c r="H483" s="23" t="s">
        <v>30</v>
      </c>
      <c r="I483" s="24">
        <v>81576.779599999994</v>
      </c>
      <c r="J483" s="24">
        <v>142759.36420000001</v>
      </c>
      <c r="K483" s="24">
        <v>106432.79730000001</v>
      </c>
      <c r="L483" s="24">
        <v>186257.3953</v>
      </c>
      <c r="M483" s="24">
        <v>128887.2031</v>
      </c>
      <c r="N483" s="24">
        <v>225552.6053</v>
      </c>
      <c r="O483" s="24">
        <v>157159.93040000001</v>
      </c>
      <c r="P483" s="24">
        <v>275029.87819999998</v>
      </c>
      <c r="Q483" s="24">
        <v>186148.56940000001</v>
      </c>
      <c r="R483" s="24">
        <v>325759.9964</v>
      </c>
      <c r="S483" s="24">
        <v>204919.71919999999</v>
      </c>
      <c r="T483" s="24">
        <v>358609.50870000001</v>
      </c>
      <c r="U483" s="24">
        <v>222315.28339999999</v>
      </c>
      <c r="V483" s="24">
        <v>389051.74589999998</v>
      </c>
    </row>
    <row r="484" spans="1:22" hidden="1" x14ac:dyDescent="0.3">
      <c r="A484" s="23">
        <v>3</v>
      </c>
      <c r="B484" s="23" t="s">
        <v>592</v>
      </c>
      <c r="C484" s="23" t="s">
        <v>544</v>
      </c>
      <c r="D484" t="s">
        <v>179</v>
      </c>
      <c r="E484" s="23" t="s">
        <v>549</v>
      </c>
      <c r="F484" s="23" t="s">
        <v>293</v>
      </c>
      <c r="G484" s="23">
        <v>3</v>
      </c>
      <c r="H484" s="23" t="s">
        <v>31</v>
      </c>
      <c r="I484" s="24">
        <v>73177.970700000005</v>
      </c>
      <c r="J484" s="24">
        <v>128061.44869999999</v>
      </c>
      <c r="K484" s="24">
        <v>99793.481400000004</v>
      </c>
      <c r="L484" s="24">
        <v>174638.5925</v>
      </c>
      <c r="M484" s="24">
        <v>126320.0816</v>
      </c>
      <c r="N484" s="24">
        <v>221060.14290000001</v>
      </c>
      <c r="O484" s="24">
        <v>166415.8155</v>
      </c>
      <c r="P484" s="24">
        <v>291227.67719999998</v>
      </c>
      <c r="Q484" s="24">
        <v>206134.4944</v>
      </c>
      <c r="R484" s="24">
        <v>360735.3652</v>
      </c>
      <c r="S484" s="24">
        <v>232194.6636</v>
      </c>
      <c r="T484" s="24">
        <v>406340.66139999998</v>
      </c>
      <c r="U484" s="24">
        <v>257919.67290000001</v>
      </c>
      <c r="V484" s="24">
        <v>451359.42749999999</v>
      </c>
    </row>
    <row r="485" spans="1:22" hidden="1" x14ac:dyDescent="0.3">
      <c r="A485" s="23">
        <v>3</v>
      </c>
      <c r="B485" s="23" t="s">
        <v>592</v>
      </c>
      <c r="C485" s="23" t="s">
        <v>544</v>
      </c>
      <c r="D485" t="s">
        <v>179</v>
      </c>
      <c r="E485" s="23" t="s">
        <v>549</v>
      </c>
      <c r="F485" s="23" t="s">
        <v>293</v>
      </c>
      <c r="G485" s="23">
        <v>4</v>
      </c>
      <c r="H485" s="23" t="s">
        <v>29</v>
      </c>
      <c r="I485" s="24">
        <v>80545.378800000006</v>
      </c>
      <c r="J485" s="24">
        <v>128872.60799999999</v>
      </c>
      <c r="K485" s="24">
        <v>112763.5303</v>
      </c>
      <c r="L485" s="24">
        <v>180421.65119999999</v>
      </c>
      <c r="M485" s="24">
        <v>144981.68179999999</v>
      </c>
      <c r="N485" s="24">
        <v>231970.69440000001</v>
      </c>
      <c r="O485" s="24">
        <v>193308.90909999999</v>
      </c>
      <c r="P485" s="24">
        <v>309294.25929999998</v>
      </c>
      <c r="Q485" s="24">
        <v>241636.13639999999</v>
      </c>
      <c r="R485" s="24">
        <v>386617.82390000002</v>
      </c>
      <c r="S485" s="24">
        <v>273854.2879</v>
      </c>
      <c r="T485" s="24">
        <v>438166.86709999997</v>
      </c>
      <c r="U485" s="24">
        <v>306072.43939999997</v>
      </c>
      <c r="V485" s="24">
        <v>489715.91039999999</v>
      </c>
    </row>
    <row r="486" spans="1:22" hidden="1" x14ac:dyDescent="0.3">
      <c r="A486" s="23">
        <v>3</v>
      </c>
      <c r="B486" s="23" t="s">
        <v>592</v>
      </c>
      <c r="C486" s="23" t="s">
        <v>544</v>
      </c>
      <c r="D486" t="s">
        <v>179</v>
      </c>
      <c r="E486" s="23" t="s">
        <v>549</v>
      </c>
      <c r="F486" s="23" t="s">
        <v>462</v>
      </c>
      <c r="G486" s="23">
        <v>1</v>
      </c>
      <c r="H486" s="23" t="s">
        <v>14</v>
      </c>
      <c r="I486" s="24">
        <v>92056.531499999997</v>
      </c>
      <c r="J486" s="24">
        <v>161098.9302</v>
      </c>
      <c r="K486" s="24">
        <v>118957.27009999999</v>
      </c>
      <c r="L486" s="24">
        <v>208175.22270000001</v>
      </c>
      <c r="M486" s="24">
        <v>142229.43669999999</v>
      </c>
      <c r="N486" s="24">
        <v>248901.51420000001</v>
      </c>
      <c r="O486" s="24">
        <v>169425.60930000001</v>
      </c>
      <c r="P486" s="24">
        <v>296494.81630000001</v>
      </c>
      <c r="Q486" s="24">
        <v>199493.41190000001</v>
      </c>
      <c r="R486" s="24">
        <v>349113.47070000001</v>
      </c>
      <c r="S486" s="24">
        <v>218614.86249999999</v>
      </c>
      <c r="T486" s="24">
        <v>382576.00949999999</v>
      </c>
      <c r="U486" s="24">
        <v>236517.2213</v>
      </c>
      <c r="V486" s="24">
        <v>413905.1373</v>
      </c>
    </row>
    <row r="487" spans="1:22" hidden="1" x14ac:dyDescent="0.3">
      <c r="A487" s="23">
        <v>3</v>
      </c>
      <c r="B487" s="23" t="s">
        <v>592</v>
      </c>
      <c r="C487" s="23" t="s">
        <v>544</v>
      </c>
      <c r="D487" t="s">
        <v>179</v>
      </c>
      <c r="E487" s="23" t="s">
        <v>549</v>
      </c>
      <c r="F487" s="23" t="s">
        <v>462</v>
      </c>
      <c r="G487" s="23">
        <v>2</v>
      </c>
      <c r="H487" s="23" t="s">
        <v>30</v>
      </c>
      <c r="I487" s="24">
        <v>79845.241599999994</v>
      </c>
      <c r="J487" s="24">
        <v>139729.1728</v>
      </c>
      <c r="K487" s="24">
        <v>104068.6692</v>
      </c>
      <c r="L487" s="24">
        <v>182120.17110000001</v>
      </c>
      <c r="M487" s="24">
        <v>125924.78479999999</v>
      </c>
      <c r="N487" s="24">
        <v>220368.37340000001</v>
      </c>
      <c r="O487" s="24">
        <v>153364.38939999999</v>
      </c>
      <c r="P487" s="24">
        <v>268387.68150000001</v>
      </c>
      <c r="Q487" s="24">
        <v>181550.22450000001</v>
      </c>
      <c r="R487" s="24">
        <v>317712.89279999997</v>
      </c>
      <c r="S487" s="24">
        <v>199793.64420000001</v>
      </c>
      <c r="T487" s="24">
        <v>349638.8774</v>
      </c>
      <c r="U487" s="24">
        <v>216675.74950000001</v>
      </c>
      <c r="V487" s="24">
        <v>379182.56150000001</v>
      </c>
    </row>
    <row r="488" spans="1:22" hidden="1" x14ac:dyDescent="0.3">
      <c r="A488" s="23">
        <v>3</v>
      </c>
      <c r="B488" s="23" t="s">
        <v>592</v>
      </c>
      <c r="C488" s="23" t="s">
        <v>544</v>
      </c>
      <c r="D488" t="s">
        <v>179</v>
      </c>
      <c r="E488" s="23" t="s">
        <v>549</v>
      </c>
      <c r="F488" s="23" t="s">
        <v>462</v>
      </c>
      <c r="G488" s="23">
        <v>3</v>
      </c>
      <c r="H488" s="23" t="s">
        <v>31</v>
      </c>
      <c r="I488" s="24">
        <v>71864.892900000006</v>
      </c>
      <c r="J488" s="24">
        <v>125763.5624</v>
      </c>
      <c r="K488" s="24">
        <v>98094.945000000007</v>
      </c>
      <c r="L488" s="24">
        <v>171666.1537</v>
      </c>
      <c r="M488" s="24">
        <v>124240.76609999999</v>
      </c>
      <c r="N488" s="24">
        <v>217421.3407</v>
      </c>
      <c r="O488" s="24">
        <v>163749.23480000001</v>
      </c>
      <c r="P488" s="24">
        <v>286561.16090000002</v>
      </c>
      <c r="Q488" s="24">
        <v>202900.49359999999</v>
      </c>
      <c r="R488" s="24">
        <v>355075.86379999999</v>
      </c>
      <c r="S488" s="24">
        <v>228604.4327</v>
      </c>
      <c r="T488" s="24">
        <v>400057.7573</v>
      </c>
      <c r="U488" s="24">
        <v>253990.85190000001</v>
      </c>
      <c r="V488" s="24">
        <v>444483.99070000002</v>
      </c>
    </row>
    <row r="489" spans="1:22" hidden="1" x14ac:dyDescent="0.3">
      <c r="A489" s="23">
        <v>3</v>
      </c>
      <c r="B489" s="23" t="s">
        <v>592</v>
      </c>
      <c r="C489" s="23" t="s">
        <v>544</v>
      </c>
      <c r="D489" t="s">
        <v>179</v>
      </c>
      <c r="E489" s="23" t="s">
        <v>549</v>
      </c>
      <c r="F489" s="23" t="s">
        <v>462</v>
      </c>
      <c r="G489" s="23">
        <v>4</v>
      </c>
      <c r="H489" s="23" t="s">
        <v>29</v>
      </c>
      <c r="I489" s="24">
        <v>78509.253100000002</v>
      </c>
      <c r="J489" s="24">
        <v>125614.80680000001</v>
      </c>
      <c r="K489" s="24">
        <v>109912.9543</v>
      </c>
      <c r="L489" s="24">
        <v>175860.72949999999</v>
      </c>
      <c r="M489" s="24">
        <v>141316.6556</v>
      </c>
      <c r="N489" s="24">
        <v>226106.65229999999</v>
      </c>
      <c r="O489" s="24">
        <v>188422.20740000001</v>
      </c>
      <c r="P489" s="24">
        <v>301475.53639999998</v>
      </c>
      <c r="Q489" s="24">
        <v>235527.75930000001</v>
      </c>
      <c r="R489" s="24">
        <v>376844.4204</v>
      </c>
      <c r="S489" s="24">
        <v>266931.46049999999</v>
      </c>
      <c r="T489" s="24">
        <v>427090.3431</v>
      </c>
      <c r="U489" s="24">
        <v>298335.1618</v>
      </c>
      <c r="V489" s="24">
        <v>477336.2659</v>
      </c>
    </row>
    <row r="490" spans="1:22" hidden="1" x14ac:dyDescent="0.3">
      <c r="A490" s="23">
        <v>3</v>
      </c>
      <c r="B490" s="23" t="s">
        <v>592</v>
      </c>
      <c r="C490" s="23" t="s">
        <v>544</v>
      </c>
      <c r="D490" t="s">
        <v>179</v>
      </c>
      <c r="E490" s="23" t="s">
        <v>549</v>
      </c>
      <c r="F490" s="23" t="s">
        <v>406</v>
      </c>
      <c r="G490" s="23">
        <v>1</v>
      </c>
      <c r="H490" s="23" t="s">
        <v>14</v>
      </c>
      <c r="I490" s="24">
        <v>92438.244600000005</v>
      </c>
      <c r="J490" s="24">
        <v>161766.92800000001</v>
      </c>
      <c r="K490" s="24">
        <v>119585.4463</v>
      </c>
      <c r="L490" s="24">
        <v>209274.53109999999</v>
      </c>
      <c r="M490" s="24">
        <v>143072.61910000001</v>
      </c>
      <c r="N490" s="24">
        <v>250377.0834</v>
      </c>
      <c r="O490" s="24">
        <v>170569.91589999999</v>
      </c>
      <c r="P490" s="24">
        <v>298497.3529</v>
      </c>
      <c r="Q490" s="24">
        <v>200972.76980000001</v>
      </c>
      <c r="R490" s="24">
        <v>351702.34700000001</v>
      </c>
      <c r="S490" s="24">
        <v>220306.3855</v>
      </c>
      <c r="T490" s="24">
        <v>385536.17450000002</v>
      </c>
      <c r="U490" s="24">
        <v>238460.55720000001</v>
      </c>
      <c r="V490" s="24">
        <v>417305.97499999998</v>
      </c>
    </row>
    <row r="491" spans="1:22" hidden="1" x14ac:dyDescent="0.3">
      <c r="A491" s="23">
        <v>3</v>
      </c>
      <c r="B491" s="23" t="s">
        <v>592</v>
      </c>
      <c r="C491" s="23" t="s">
        <v>544</v>
      </c>
      <c r="D491" t="s">
        <v>179</v>
      </c>
      <c r="E491" s="23" t="s">
        <v>549</v>
      </c>
      <c r="F491" s="23" t="s">
        <v>406</v>
      </c>
      <c r="G491" s="23">
        <v>2</v>
      </c>
      <c r="H491" s="23" t="s">
        <v>30</v>
      </c>
      <c r="I491" s="24">
        <v>79548.549499999994</v>
      </c>
      <c r="J491" s="24">
        <v>139209.96160000001</v>
      </c>
      <c r="K491" s="24">
        <v>103869.70080000001</v>
      </c>
      <c r="L491" s="24">
        <v>181771.97630000001</v>
      </c>
      <c r="M491" s="24">
        <v>125862.15300000001</v>
      </c>
      <c r="N491" s="24">
        <v>220258.7677</v>
      </c>
      <c r="O491" s="24">
        <v>153616.40580000001</v>
      </c>
      <c r="P491" s="24">
        <v>268828.71010000003</v>
      </c>
      <c r="Q491" s="24">
        <v>182032.7383</v>
      </c>
      <c r="R491" s="24">
        <v>318557.29210000002</v>
      </c>
      <c r="S491" s="24">
        <v>200439.5436</v>
      </c>
      <c r="T491" s="24">
        <v>350769.20120000001</v>
      </c>
      <c r="U491" s="24">
        <v>217516.78099999999</v>
      </c>
      <c r="V491" s="24">
        <v>380654.36670000001</v>
      </c>
    </row>
    <row r="492" spans="1:22" hidden="1" x14ac:dyDescent="0.3">
      <c r="A492" s="23">
        <v>3</v>
      </c>
      <c r="B492" s="23" t="s">
        <v>592</v>
      </c>
      <c r="C492" s="23" t="s">
        <v>544</v>
      </c>
      <c r="D492" t="s">
        <v>179</v>
      </c>
      <c r="E492" s="23" t="s">
        <v>549</v>
      </c>
      <c r="F492" s="23" t="s">
        <v>406</v>
      </c>
      <c r="G492" s="23">
        <v>3</v>
      </c>
      <c r="H492" s="23" t="s">
        <v>31</v>
      </c>
      <c r="I492" s="24">
        <v>71168.410099999994</v>
      </c>
      <c r="J492" s="24">
        <v>124544.71769999999</v>
      </c>
      <c r="K492" s="24">
        <v>96980.096699999995</v>
      </c>
      <c r="L492" s="24">
        <v>169715.1692</v>
      </c>
      <c r="M492" s="24">
        <v>122702.87270000001</v>
      </c>
      <c r="N492" s="24">
        <v>214730.02720000001</v>
      </c>
      <c r="O492" s="24">
        <v>161592.8702</v>
      </c>
      <c r="P492" s="24">
        <v>282787.52289999998</v>
      </c>
      <c r="Q492" s="24">
        <v>200105.81280000001</v>
      </c>
      <c r="R492" s="24">
        <v>350185.17239999998</v>
      </c>
      <c r="S492" s="24">
        <v>225362.15779999999</v>
      </c>
      <c r="T492" s="24">
        <v>394383.77610000002</v>
      </c>
      <c r="U492" s="24">
        <v>250283.34280000001</v>
      </c>
      <c r="V492" s="24">
        <v>437995.84989999997</v>
      </c>
    </row>
    <row r="493" spans="1:22" hidden="1" x14ac:dyDescent="0.3">
      <c r="A493" s="23">
        <v>3</v>
      </c>
      <c r="B493" s="23" t="s">
        <v>592</v>
      </c>
      <c r="C493" s="23" t="s">
        <v>544</v>
      </c>
      <c r="D493" t="s">
        <v>179</v>
      </c>
      <c r="E493" s="23" t="s">
        <v>549</v>
      </c>
      <c r="F493" s="23" t="s">
        <v>406</v>
      </c>
      <c r="G493" s="23">
        <v>4</v>
      </c>
      <c r="H493" s="23" t="s">
        <v>29</v>
      </c>
      <c r="I493" s="24">
        <v>78801.255399999995</v>
      </c>
      <c r="J493" s="24">
        <v>126082.01059999999</v>
      </c>
      <c r="K493" s="24">
        <v>110321.7576</v>
      </c>
      <c r="L493" s="24">
        <v>176514.81469999999</v>
      </c>
      <c r="M493" s="24">
        <v>141842.2597</v>
      </c>
      <c r="N493" s="24">
        <v>226947.61900000001</v>
      </c>
      <c r="O493" s="24">
        <v>189123.01300000001</v>
      </c>
      <c r="P493" s="24">
        <v>302596.82530000003</v>
      </c>
      <c r="Q493" s="24">
        <v>236403.76620000001</v>
      </c>
      <c r="R493" s="24">
        <v>378246.03159999999</v>
      </c>
      <c r="S493" s="24">
        <v>267924.2684</v>
      </c>
      <c r="T493" s="24">
        <v>428678.8358</v>
      </c>
      <c r="U493" s="24">
        <v>299444.77059999999</v>
      </c>
      <c r="V493" s="24">
        <v>479111.64</v>
      </c>
    </row>
    <row r="494" spans="1:22" hidden="1" x14ac:dyDescent="0.3">
      <c r="A494" s="23">
        <v>3</v>
      </c>
      <c r="B494" s="23" t="s">
        <v>592</v>
      </c>
      <c r="C494" s="23" t="s">
        <v>544</v>
      </c>
      <c r="D494" t="s">
        <v>179</v>
      </c>
      <c r="E494" s="23" t="s">
        <v>549</v>
      </c>
      <c r="F494" s="23" t="s">
        <v>487</v>
      </c>
      <c r="G494" s="23">
        <v>1</v>
      </c>
      <c r="H494" s="23" t="s">
        <v>14</v>
      </c>
      <c r="I494" s="24">
        <v>94491.547099999996</v>
      </c>
      <c r="J494" s="24">
        <v>165360.20749999999</v>
      </c>
      <c r="K494" s="24">
        <v>122151.067</v>
      </c>
      <c r="L494" s="24">
        <v>213764.36739999999</v>
      </c>
      <c r="M494" s="24">
        <v>146080.29070000001</v>
      </c>
      <c r="N494" s="24">
        <v>255640.50870000001</v>
      </c>
      <c r="O494" s="24">
        <v>174061.76190000001</v>
      </c>
      <c r="P494" s="24">
        <v>304608.08319999999</v>
      </c>
      <c r="Q494" s="24">
        <v>204998.52830000001</v>
      </c>
      <c r="R494" s="24">
        <v>358747.42440000002</v>
      </c>
      <c r="S494" s="24">
        <v>224672.27350000001</v>
      </c>
      <c r="T494" s="24">
        <v>393176.47869999998</v>
      </c>
      <c r="U494" s="24">
        <v>243110.32629999999</v>
      </c>
      <c r="V494" s="24">
        <v>425443.071</v>
      </c>
    </row>
    <row r="495" spans="1:22" hidden="1" x14ac:dyDescent="0.3">
      <c r="A495" s="23">
        <v>3</v>
      </c>
      <c r="B495" s="23" t="s">
        <v>592</v>
      </c>
      <c r="C495" s="23" t="s">
        <v>544</v>
      </c>
      <c r="D495" t="s">
        <v>179</v>
      </c>
      <c r="E495" s="23" t="s">
        <v>549</v>
      </c>
      <c r="F495" s="23" t="s">
        <v>487</v>
      </c>
      <c r="G495" s="23">
        <v>2</v>
      </c>
      <c r="H495" s="23" t="s">
        <v>30</v>
      </c>
      <c r="I495" s="24">
        <v>81737.532900000006</v>
      </c>
      <c r="J495" s="24">
        <v>143040.6826</v>
      </c>
      <c r="K495" s="24">
        <v>106600.75019999999</v>
      </c>
      <c r="L495" s="24">
        <v>186551.31280000001</v>
      </c>
      <c r="M495" s="24">
        <v>129050.9872</v>
      </c>
      <c r="N495" s="24">
        <v>225839.22760000001</v>
      </c>
      <c r="O495" s="24">
        <v>157286.7095</v>
      </c>
      <c r="P495" s="24">
        <v>275251.74170000001</v>
      </c>
      <c r="Q495" s="24">
        <v>186257.86540000001</v>
      </c>
      <c r="R495" s="24">
        <v>325951.26449999999</v>
      </c>
      <c r="S495" s="24">
        <v>205014.55609999999</v>
      </c>
      <c r="T495" s="24">
        <v>358775.4731</v>
      </c>
      <c r="U495" s="24">
        <v>222387.01070000001</v>
      </c>
      <c r="V495" s="24">
        <v>389177.26870000002</v>
      </c>
    </row>
    <row r="496" spans="1:22" hidden="1" x14ac:dyDescent="0.3">
      <c r="A496" s="23">
        <v>3</v>
      </c>
      <c r="B496" s="23" t="s">
        <v>592</v>
      </c>
      <c r="C496" s="23" t="s">
        <v>544</v>
      </c>
      <c r="D496" t="s">
        <v>179</v>
      </c>
      <c r="E496" s="23" t="s">
        <v>549</v>
      </c>
      <c r="F496" s="23" t="s">
        <v>487</v>
      </c>
      <c r="G496" s="23">
        <v>3</v>
      </c>
      <c r="H496" s="23" t="s">
        <v>31</v>
      </c>
      <c r="I496" s="24">
        <v>73417.748600000006</v>
      </c>
      <c r="J496" s="24">
        <v>128481.06</v>
      </c>
      <c r="K496" s="24">
        <v>100157.1249</v>
      </c>
      <c r="L496" s="24">
        <v>175274.96859999999</v>
      </c>
      <c r="M496" s="24">
        <v>126808.5266</v>
      </c>
      <c r="N496" s="24">
        <v>221914.92170000001</v>
      </c>
      <c r="O496" s="24">
        <v>167088.24350000001</v>
      </c>
      <c r="P496" s="24">
        <v>292404.42619999999</v>
      </c>
      <c r="Q496" s="24">
        <v>206994.8744</v>
      </c>
      <c r="R496" s="24">
        <v>362241.03019999998</v>
      </c>
      <c r="S496" s="24">
        <v>233184.755</v>
      </c>
      <c r="T496" s="24">
        <v>408073.3211</v>
      </c>
      <c r="U496" s="24">
        <v>259043.00349999999</v>
      </c>
      <c r="V496" s="24">
        <v>453325.2561</v>
      </c>
    </row>
    <row r="497" spans="1:22" hidden="1" x14ac:dyDescent="0.3">
      <c r="A497" s="23">
        <v>3</v>
      </c>
      <c r="B497" s="23" t="s">
        <v>592</v>
      </c>
      <c r="C497" s="23" t="s">
        <v>544</v>
      </c>
      <c r="D497" t="s">
        <v>179</v>
      </c>
      <c r="E497" s="23" t="s">
        <v>549</v>
      </c>
      <c r="F497" s="23" t="s">
        <v>487</v>
      </c>
      <c r="G497" s="23">
        <v>4</v>
      </c>
      <c r="H497" s="23" t="s">
        <v>29</v>
      </c>
      <c r="I497" s="24">
        <v>80574.187600000005</v>
      </c>
      <c r="J497" s="24">
        <v>128918.70209999999</v>
      </c>
      <c r="K497" s="24">
        <v>112803.86259999999</v>
      </c>
      <c r="L497" s="24">
        <v>180486.18290000001</v>
      </c>
      <c r="M497" s="24">
        <v>145033.53769999999</v>
      </c>
      <c r="N497" s="24">
        <v>232053.66380000001</v>
      </c>
      <c r="O497" s="24">
        <v>193378.0502</v>
      </c>
      <c r="P497" s="24">
        <v>309404.88500000001</v>
      </c>
      <c r="Q497" s="24">
        <v>241722.56280000001</v>
      </c>
      <c r="R497" s="24">
        <v>386756.10609999998</v>
      </c>
      <c r="S497" s="24">
        <v>273952.2377</v>
      </c>
      <c r="T497" s="24">
        <v>438323.587</v>
      </c>
      <c r="U497" s="24">
        <v>306181.91279999999</v>
      </c>
      <c r="V497" s="24">
        <v>489891.06780000002</v>
      </c>
    </row>
    <row r="498" spans="1:22" hidden="1" x14ac:dyDescent="0.3">
      <c r="A498" s="23">
        <v>3</v>
      </c>
      <c r="B498" s="23" t="s">
        <v>592</v>
      </c>
      <c r="C498" s="23" t="s">
        <v>544</v>
      </c>
      <c r="D498" t="s">
        <v>179</v>
      </c>
      <c r="E498" s="23" t="s">
        <v>549</v>
      </c>
      <c r="F498" s="23" t="s">
        <v>497</v>
      </c>
      <c r="G498" s="23">
        <v>1</v>
      </c>
      <c r="H498" s="23" t="s">
        <v>14</v>
      </c>
      <c r="I498" s="24">
        <v>97001.765199999994</v>
      </c>
      <c r="J498" s="24">
        <v>169753.08919999999</v>
      </c>
      <c r="K498" s="24">
        <v>125352.41740000001</v>
      </c>
      <c r="L498" s="24">
        <v>219366.73050000001</v>
      </c>
      <c r="M498" s="24">
        <v>149878.98629999999</v>
      </c>
      <c r="N498" s="24">
        <v>262288.22600000002</v>
      </c>
      <c r="O498" s="24">
        <v>178542.85149999999</v>
      </c>
      <c r="P498" s="24">
        <v>312449.9902</v>
      </c>
      <c r="Q498" s="24">
        <v>210233.39569999999</v>
      </c>
      <c r="R498" s="24">
        <v>367908.4425</v>
      </c>
      <c r="S498" s="24">
        <v>230386.78750000001</v>
      </c>
      <c r="T498" s="24">
        <v>403176.87809999997</v>
      </c>
      <c r="U498" s="24">
        <v>249257.19469999999</v>
      </c>
      <c r="V498" s="24">
        <v>436200.0907</v>
      </c>
    </row>
    <row r="499" spans="1:22" hidden="1" x14ac:dyDescent="0.3">
      <c r="A499" s="23">
        <v>3</v>
      </c>
      <c r="B499" s="23" t="s">
        <v>592</v>
      </c>
      <c r="C499" s="23" t="s">
        <v>544</v>
      </c>
      <c r="D499" t="s">
        <v>179</v>
      </c>
      <c r="E499" s="23" t="s">
        <v>549</v>
      </c>
      <c r="F499" s="23" t="s">
        <v>497</v>
      </c>
      <c r="G499" s="23">
        <v>2</v>
      </c>
      <c r="H499" s="23" t="s">
        <v>30</v>
      </c>
      <c r="I499" s="24">
        <v>84112.070099999997</v>
      </c>
      <c r="J499" s="24">
        <v>147196.12280000001</v>
      </c>
      <c r="K499" s="24">
        <v>109636.6718</v>
      </c>
      <c r="L499" s="24">
        <v>191864.17559999999</v>
      </c>
      <c r="M499" s="24">
        <v>132668.5203</v>
      </c>
      <c r="N499" s="24">
        <v>232169.91029999999</v>
      </c>
      <c r="O499" s="24">
        <v>161589.34150000001</v>
      </c>
      <c r="P499" s="24">
        <v>282781.34749999997</v>
      </c>
      <c r="Q499" s="24">
        <v>191293.36429999999</v>
      </c>
      <c r="R499" s="24">
        <v>334763.38760000002</v>
      </c>
      <c r="S499" s="24">
        <v>210519.94560000001</v>
      </c>
      <c r="T499" s="24">
        <v>368409.90480000002</v>
      </c>
      <c r="U499" s="24">
        <v>228313.4186</v>
      </c>
      <c r="V499" s="24">
        <v>399548.48249999998</v>
      </c>
    </row>
    <row r="500" spans="1:22" hidden="1" x14ac:dyDescent="0.3">
      <c r="A500" s="23">
        <v>3</v>
      </c>
      <c r="B500" s="23" t="s">
        <v>592</v>
      </c>
      <c r="C500" s="23" t="s">
        <v>544</v>
      </c>
      <c r="D500" t="s">
        <v>179</v>
      </c>
      <c r="E500" s="23" t="s">
        <v>549</v>
      </c>
      <c r="F500" s="23" t="s">
        <v>497</v>
      </c>
      <c r="G500" s="23">
        <v>3</v>
      </c>
      <c r="H500" s="23" t="s">
        <v>31</v>
      </c>
      <c r="I500" s="24">
        <v>75689.924400000004</v>
      </c>
      <c r="J500" s="24">
        <v>132457.3677</v>
      </c>
      <c r="K500" s="24">
        <v>103310.21649999999</v>
      </c>
      <c r="L500" s="24">
        <v>180792.87899999999</v>
      </c>
      <c r="M500" s="24">
        <v>130841.59819999999</v>
      </c>
      <c r="N500" s="24">
        <v>228972.79699999999</v>
      </c>
      <c r="O500" s="24">
        <v>172444.50440000001</v>
      </c>
      <c r="P500" s="24">
        <v>301777.88250000001</v>
      </c>
      <c r="Q500" s="24">
        <v>213670.3554</v>
      </c>
      <c r="R500" s="24">
        <v>373923.12199999997</v>
      </c>
      <c r="S500" s="24">
        <v>240735.30609999999</v>
      </c>
      <c r="T500" s="24">
        <v>421286.78570000001</v>
      </c>
      <c r="U500" s="24">
        <v>267465.0968</v>
      </c>
      <c r="V500" s="24">
        <v>468063.91940000001</v>
      </c>
    </row>
    <row r="501" spans="1:22" hidden="1" x14ac:dyDescent="0.3">
      <c r="A501" s="23">
        <v>3</v>
      </c>
      <c r="B501" s="23" t="s">
        <v>592</v>
      </c>
      <c r="C501" s="23" t="s">
        <v>544</v>
      </c>
      <c r="D501" t="s">
        <v>179</v>
      </c>
      <c r="E501" s="23" t="s">
        <v>549</v>
      </c>
      <c r="F501" s="23" t="s">
        <v>497</v>
      </c>
      <c r="G501" s="23">
        <v>4</v>
      </c>
      <c r="H501" s="23" t="s">
        <v>29</v>
      </c>
      <c r="I501" s="24">
        <v>82725.535699999993</v>
      </c>
      <c r="J501" s="24">
        <v>132360.859</v>
      </c>
      <c r="K501" s="24">
        <v>115815.7499</v>
      </c>
      <c r="L501" s="24">
        <v>185305.20250000001</v>
      </c>
      <c r="M501" s="24">
        <v>148905.96410000001</v>
      </c>
      <c r="N501" s="24">
        <v>238249.54620000001</v>
      </c>
      <c r="O501" s="24">
        <v>198541.2855</v>
      </c>
      <c r="P501" s="24">
        <v>317666.06150000001</v>
      </c>
      <c r="Q501" s="24">
        <v>248176.60690000001</v>
      </c>
      <c r="R501" s="24">
        <v>397082.57689999999</v>
      </c>
      <c r="S501" s="24">
        <v>281266.8211</v>
      </c>
      <c r="T501" s="24">
        <v>450026.9204</v>
      </c>
      <c r="U501" s="24">
        <v>314357.03539999999</v>
      </c>
      <c r="V501" s="24">
        <v>502971.26409999997</v>
      </c>
    </row>
    <row r="502" spans="1:22" hidden="1" x14ac:dyDescent="0.3">
      <c r="A502" s="23">
        <v>3</v>
      </c>
      <c r="B502" s="23" t="s">
        <v>592</v>
      </c>
      <c r="C502" s="23" t="s">
        <v>544</v>
      </c>
      <c r="D502" t="s">
        <v>179</v>
      </c>
      <c r="E502" s="23" t="s">
        <v>549</v>
      </c>
      <c r="F502" s="23" t="s">
        <v>506</v>
      </c>
      <c r="G502" s="23">
        <v>1</v>
      </c>
      <c r="H502" s="23" t="s">
        <v>14</v>
      </c>
      <c r="I502" s="24">
        <v>98879.581399999995</v>
      </c>
      <c r="J502" s="24">
        <v>173039.26749999999</v>
      </c>
      <c r="K502" s="24">
        <v>127900.39569999999</v>
      </c>
      <c r="L502" s="24">
        <v>223825.69260000001</v>
      </c>
      <c r="M502" s="24">
        <v>153008.33929999999</v>
      </c>
      <c r="N502" s="24">
        <v>267764.59389999998</v>
      </c>
      <c r="O502" s="24">
        <v>182396.48560000001</v>
      </c>
      <c r="P502" s="24">
        <v>319193.84980000003</v>
      </c>
      <c r="Q502" s="24">
        <v>214889.70559999999</v>
      </c>
      <c r="R502" s="24">
        <v>376056.98479999998</v>
      </c>
      <c r="S502" s="24">
        <v>235552.73639999999</v>
      </c>
      <c r="T502" s="24">
        <v>412217.28879999998</v>
      </c>
      <c r="U502" s="24">
        <v>254948.14780000001</v>
      </c>
      <c r="V502" s="24">
        <v>446159.2586</v>
      </c>
    </row>
    <row r="503" spans="1:22" hidden="1" x14ac:dyDescent="0.3">
      <c r="A503" s="23">
        <v>3</v>
      </c>
      <c r="B503" s="23" t="s">
        <v>592</v>
      </c>
      <c r="C503" s="23" t="s">
        <v>544</v>
      </c>
      <c r="D503" t="s">
        <v>179</v>
      </c>
      <c r="E503" s="23" t="s">
        <v>549</v>
      </c>
      <c r="F503" s="23" t="s">
        <v>506</v>
      </c>
      <c r="G503" s="23">
        <v>2</v>
      </c>
      <c r="H503" s="23" t="s">
        <v>30</v>
      </c>
      <c r="I503" s="24">
        <v>85175.800300000003</v>
      </c>
      <c r="J503" s="24">
        <v>149057.65040000001</v>
      </c>
      <c r="K503" s="24">
        <v>111192.07670000001</v>
      </c>
      <c r="L503" s="24">
        <v>194586.1342</v>
      </c>
      <c r="M503" s="24">
        <v>134710.89629999999</v>
      </c>
      <c r="N503" s="24">
        <v>235744.0687</v>
      </c>
      <c r="O503" s="24">
        <v>164372.2274</v>
      </c>
      <c r="P503" s="24">
        <v>287651.39799999999</v>
      </c>
      <c r="Q503" s="24">
        <v>194753.46170000001</v>
      </c>
      <c r="R503" s="24">
        <v>340818.55790000001</v>
      </c>
      <c r="S503" s="24">
        <v>214431.14660000001</v>
      </c>
      <c r="T503" s="24">
        <v>375254.50650000002</v>
      </c>
      <c r="U503" s="24">
        <v>232681.60680000001</v>
      </c>
      <c r="V503" s="24">
        <v>407192.81180000002</v>
      </c>
    </row>
    <row r="504" spans="1:22" hidden="1" x14ac:dyDescent="0.3">
      <c r="A504" s="23">
        <v>3</v>
      </c>
      <c r="B504" s="23" t="s">
        <v>592</v>
      </c>
      <c r="C504" s="23" t="s">
        <v>544</v>
      </c>
      <c r="D504" t="s">
        <v>179</v>
      </c>
      <c r="E504" s="23" t="s">
        <v>549</v>
      </c>
      <c r="F504" s="23" t="s">
        <v>506</v>
      </c>
      <c r="G504" s="23">
        <v>3</v>
      </c>
      <c r="H504" s="23" t="s">
        <v>31</v>
      </c>
      <c r="I504" s="24">
        <v>76260.837199999994</v>
      </c>
      <c r="J504" s="24">
        <v>133456.465</v>
      </c>
      <c r="K504" s="24">
        <v>103941.7675</v>
      </c>
      <c r="L504" s="24">
        <v>181898.0931</v>
      </c>
      <c r="M504" s="24">
        <v>131528.17189999999</v>
      </c>
      <c r="N504" s="24">
        <v>230174.3008</v>
      </c>
      <c r="O504" s="24">
        <v>173232.92790000001</v>
      </c>
      <c r="P504" s="24">
        <v>303157.6238</v>
      </c>
      <c r="Q504" s="24">
        <v>214536.81479999999</v>
      </c>
      <c r="R504" s="24">
        <v>375439.42599999998</v>
      </c>
      <c r="S504" s="24">
        <v>241627.32949999999</v>
      </c>
      <c r="T504" s="24">
        <v>422847.82650000002</v>
      </c>
      <c r="U504" s="24">
        <v>268361.51610000001</v>
      </c>
      <c r="V504" s="24">
        <v>469632.6532</v>
      </c>
    </row>
    <row r="505" spans="1:22" hidden="1" x14ac:dyDescent="0.3">
      <c r="A505" s="23">
        <v>3</v>
      </c>
      <c r="B505" s="23" t="s">
        <v>592</v>
      </c>
      <c r="C505" s="23" t="s">
        <v>544</v>
      </c>
      <c r="D505" t="s">
        <v>179</v>
      </c>
      <c r="E505" s="23" t="s">
        <v>549</v>
      </c>
      <c r="F505" s="23" t="s">
        <v>506</v>
      </c>
      <c r="G505" s="23">
        <v>4</v>
      </c>
      <c r="H505" s="23" t="s">
        <v>29</v>
      </c>
      <c r="I505" s="24">
        <v>84296.824299999993</v>
      </c>
      <c r="J505" s="24">
        <v>134874.9209</v>
      </c>
      <c r="K505" s="24">
        <v>118015.554</v>
      </c>
      <c r="L505" s="24">
        <v>188824.88930000001</v>
      </c>
      <c r="M505" s="24">
        <v>151734.2838</v>
      </c>
      <c r="N505" s="24">
        <v>242774.85759999999</v>
      </c>
      <c r="O505" s="24">
        <v>202312.37830000001</v>
      </c>
      <c r="P505" s="24">
        <v>323699.8101</v>
      </c>
      <c r="Q505" s="24">
        <v>252890.47279999999</v>
      </c>
      <c r="R505" s="24">
        <v>404624.76250000001</v>
      </c>
      <c r="S505" s="24">
        <v>286609.20250000001</v>
      </c>
      <c r="T505" s="24">
        <v>458574.73090000002</v>
      </c>
      <c r="U505" s="24">
        <v>320327.93229999999</v>
      </c>
      <c r="V505" s="24">
        <v>512524.69929999998</v>
      </c>
    </row>
    <row r="506" spans="1:22" hidden="1" x14ac:dyDescent="0.3">
      <c r="A506" s="23">
        <v>3</v>
      </c>
      <c r="B506" s="23" t="s">
        <v>592</v>
      </c>
      <c r="C506" s="23" t="s">
        <v>544</v>
      </c>
      <c r="D506" t="s">
        <v>181</v>
      </c>
      <c r="E506" s="23" t="s">
        <v>550</v>
      </c>
      <c r="F506" s="23" t="s">
        <v>227</v>
      </c>
      <c r="G506" s="23">
        <v>1</v>
      </c>
      <c r="H506" s="23" t="s">
        <v>14</v>
      </c>
      <c r="I506" s="24">
        <v>98221.150299999994</v>
      </c>
      <c r="J506" s="24">
        <v>171887.01310000001</v>
      </c>
      <c r="K506" s="24">
        <v>127304.58689999999</v>
      </c>
      <c r="L506" s="24">
        <v>222783.02710000001</v>
      </c>
      <c r="M506" s="24">
        <v>152470.08489999999</v>
      </c>
      <c r="N506" s="24">
        <v>266822.64850000001</v>
      </c>
      <c r="O506" s="24">
        <v>182019.74669999999</v>
      </c>
      <c r="P506" s="24">
        <v>318534.55680000002</v>
      </c>
      <c r="Q506" s="24">
        <v>214695.56589999999</v>
      </c>
      <c r="R506" s="24">
        <v>375717.2402</v>
      </c>
      <c r="S506" s="24">
        <v>235473.00140000001</v>
      </c>
      <c r="T506" s="24">
        <v>412077.7524</v>
      </c>
      <c r="U506" s="24">
        <v>255076.03580000001</v>
      </c>
      <c r="V506" s="24">
        <v>446383.06270000001</v>
      </c>
    </row>
    <row r="507" spans="1:22" hidden="1" x14ac:dyDescent="0.3">
      <c r="A507" s="23">
        <v>3</v>
      </c>
      <c r="B507" s="23" t="s">
        <v>592</v>
      </c>
      <c r="C507" s="23" t="s">
        <v>544</v>
      </c>
      <c r="D507" t="s">
        <v>181</v>
      </c>
      <c r="E507" s="23" t="s">
        <v>550</v>
      </c>
      <c r="F507" s="23" t="s">
        <v>227</v>
      </c>
      <c r="G507" s="23">
        <v>2</v>
      </c>
      <c r="H507" s="23" t="s">
        <v>30</v>
      </c>
      <c r="I507" s="24">
        <v>83418.075500000006</v>
      </c>
      <c r="J507" s="24">
        <v>145981.63219999999</v>
      </c>
      <c r="K507" s="24">
        <v>109255.95540000001</v>
      </c>
      <c r="L507" s="24">
        <v>191197.92189999999</v>
      </c>
      <c r="M507" s="24">
        <v>132704.85269999999</v>
      </c>
      <c r="N507" s="24">
        <v>232233.49230000001</v>
      </c>
      <c r="O507" s="24">
        <v>162549.61379999999</v>
      </c>
      <c r="P507" s="24">
        <v>284461.82419999997</v>
      </c>
      <c r="Q507" s="24">
        <v>192944.02729999999</v>
      </c>
      <c r="R507" s="24">
        <v>337652.0478</v>
      </c>
      <c r="S507" s="24">
        <v>212657.0741</v>
      </c>
      <c r="T507" s="24">
        <v>372149.87969999999</v>
      </c>
      <c r="U507" s="24">
        <v>231023.31150000001</v>
      </c>
      <c r="V507" s="24">
        <v>404290.79509999999</v>
      </c>
    </row>
    <row r="508" spans="1:22" hidden="1" x14ac:dyDescent="0.3">
      <c r="A508" s="23">
        <v>3</v>
      </c>
      <c r="B508" s="23" t="s">
        <v>592</v>
      </c>
      <c r="C508" s="23" t="s">
        <v>544</v>
      </c>
      <c r="D508" t="s">
        <v>181</v>
      </c>
      <c r="E508" s="23" t="s">
        <v>550</v>
      </c>
      <c r="F508" s="23" t="s">
        <v>227</v>
      </c>
      <c r="G508" s="23">
        <v>3</v>
      </c>
      <c r="H508" s="23" t="s">
        <v>31</v>
      </c>
      <c r="I508" s="24">
        <v>73867.042600000001</v>
      </c>
      <c r="J508" s="24">
        <v>129267.32460000001</v>
      </c>
      <c r="K508" s="24">
        <v>100363.96649999999</v>
      </c>
      <c r="L508" s="24">
        <v>175636.94140000001</v>
      </c>
      <c r="M508" s="24">
        <v>126758.78170000001</v>
      </c>
      <c r="N508" s="24">
        <v>221827.86799999999</v>
      </c>
      <c r="O508" s="24">
        <v>166702.23680000001</v>
      </c>
      <c r="P508" s="24">
        <v>291728.91460000002</v>
      </c>
      <c r="Q508" s="24">
        <v>206212.666</v>
      </c>
      <c r="R508" s="24">
        <v>360872.1655</v>
      </c>
      <c r="S508" s="24">
        <v>232071.81210000001</v>
      </c>
      <c r="T508" s="24">
        <v>406125.67109999998</v>
      </c>
      <c r="U508" s="24">
        <v>257546.04610000001</v>
      </c>
      <c r="V508" s="24">
        <v>450705.58069999999</v>
      </c>
    </row>
    <row r="509" spans="1:22" hidden="1" x14ac:dyDescent="0.3">
      <c r="A509" s="23">
        <v>3</v>
      </c>
      <c r="B509" s="23" t="s">
        <v>592</v>
      </c>
      <c r="C509" s="23" t="s">
        <v>544</v>
      </c>
      <c r="D509" t="s">
        <v>181</v>
      </c>
      <c r="E509" s="23" t="s">
        <v>550</v>
      </c>
      <c r="F509" s="23" t="s">
        <v>227</v>
      </c>
      <c r="G509" s="23">
        <v>4</v>
      </c>
      <c r="H509" s="23" t="s">
        <v>29</v>
      </c>
      <c r="I509" s="24">
        <v>83671.897200000007</v>
      </c>
      <c r="J509" s="24">
        <v>133875.0374</v>
      </c>
      <c r="K509" s="24">
        <v>117140.656</v>
      </c>
      <c r="L509" s="24">
        <v>187425.05230000001</v>
      </c>
      <c r="M509" s="24">
        <v>150609.4148</v>
      </c>
      <c r="N509" s="24">
        <v>240975.0673</v>
      </c>
      <c r="O509" s="24">
        <v>200812.55300000001</v>
      </c>
      <c r="P509" s="24">
        <v>321300.08970000001</v>
      </c>
      <c r="Q509" s="24">
        <v>251015.69140000001</v>
      </c>
      <c r="R509" s="24">
        <v>401625.11210000003</v>
      </c>
      <c r="S509" s="24">
        <v>284484.45010000002</v>
      </c>
      <c r="T509" s="24">
        <v>455175.12699999998</v>
      </c>
      <c r="U509" s="24">
        <v>317953.20899999997</v>
      </c>
      <c r="V509" s="24">
        <v>508725.14199999999</v>
      </c>
    </row>
    <row r="510" spans="1:22" hidden="1" x14ac:dyDescent="0.3">
      <c r="A510" s="23">
        <v>3</v>
      </c>
      <c r="B510" s="23" t="s">
        <v>592</v>
      </c>
      <c r="C510" s="23" t="s">
        <v>544</v>
      </c>
      <c r="D510" t="s">
        <v>181</v>
      </c>
      <c r="E510" s="23" t="s">
        <v>550</v>
      </c>
      <c r="F510" s="23" t="s">
        <v>269</v>
      </c>
      <c r="G510" s="23">
        <v>1</v>
      </c>
      <c r="H510" s="23" t="s">
        <v>14</v>
      </c>
      <c r="I510" s="24">
        <v>98241.304600000003</v>
      </c>
      <c r="J510" s="24">
        <v>171922.283</v>
      </c>
      <c r="K510" s="24">
        <v>127300.59819999999</v>
      </c>
      <c r="L510" s="24">
        <v>222776.04689999999</v>
      </c>
      <c r="M510" s="24">
        <v>152444.81200000001</v>
      </c>
      <c r="N510" s="24">
        <v>266778.42099999997</v>
      </c>
      <c r="O510" s="24">
        <v>181958.50109999999</v>
      </c>
      <c r="P510" s="24">
        <v>318427.37689999997</v>
      </c>
      <c r="Q510" s="24">
        <v>214594.07449999999</v>
      </c>
      <c r="R510" s="24">
        <v>375539.63050000003</v>
      </c>
      <c r="S510" s="24">
        <v>235346.11850000001</v>
      </c>
      <c r="T510" s="24">
        <v>411855.7072</v>
      </c>
      <c r="U510" s="24">
        <v>254913.54370000001</v>
      </c>
      <c r="V510" s="24">
        <v>446098.70150000002</v>
      </c>
    </row>
    <row r="511" spans="1:22" hidden="1" x14ac:dyDescent="0.3">
      <c r="A511" s="23">
        <v>3</v>
      </c>
      <c r="B511" s="23" t="s">
        <v>592</v>
      </c>
      <c r="C511" s="23" t="s">
        <v>544</v>
      </c>
      <c r="D511" t="s">
        <v>181</v>
      </c>
      <c r="E511" s="23" t="s">
        <v>550</v>
      </c>
      <c r="F511" s="23" t="s">
        <v>269</v>
      </c>
      <c r="G511" s="23">
        <v>2</v>
      </c>
      <c r="H511" s="23" t="s">
        <v>30</v>
      </c>
      <c r="I511" s="24">
        <v>83575.295199999993</v>
      </c>
      <c r="J511" s="24">
        <v>146256.7666</v>
      </c>
      <c r="K511" s="24">
        <v>109419.08349999999</v>
      </c>
      <c r="L511" s="24">
        <v>191483.39619999999</v>
      </c>
      <c r="M511" s="24">
        <v>132862.59099999999</v>
      </c>
      <c r="N511" s="24">
        <v>232509.5344</v>
      </c>
      <c r="O511" s="24">
        <v>162668.64689999999</v>
      </c>
      <c r="P511" s="24">
        <v>284670.13219999999</v>
      </c>
      <c r="Q511" s="24">
        <v>193043.93890000001</v>
      </c>
      <c r="R511" s="24">
        <v>337826.89309999999</v>
      </c>
      <c r="S511" s="24">
        <v>212741.44949999999</v>
      </c>
      <c r="T511" s="24">
        <v>372297.5368</v>
      </c>
      <c r="U511" s="24">
        <v>231083.5295</v>
      </c>
      <c r="V511" s="24">
        <v>404396.17670000001</v>
      </c>
    </row>
    <row r="512" spans="1:22" hidden="1" x14ac:dyDescent="0.3">
      <c r="A512" s="23">
        <v>3</v>
      </c>
      <c r="B512" s="23" t="s">
        <v>592</v>
      </c>
      <c r="C512" s="23" t="s">
        <v>544</v>
      </c>
      <c r="D512" t="s">
        <v>181</v>
      </c>
      <c r="E512" s="23" t="s">
        <v>550</v>
      </c>
      <c r="F512" s="23" t="s">
        <v>269</v>
      </c>
      <c r="G512" s="23">
        <v>3</v>
      </c>
      <c r="H512" s="23" t="s">
        <v>31</v>
      </c>
      <c r="I512" s="24">
        <v>74104.140799999994</v>
      </c>
      <c r="J512" s="24">
        <v>129682.2463</v>
      </c>
      <c r="K512" s="24">
        <v>100724.1436</v>
      </c>
      <c r="L512" s="24">
        <v>176267.2513</v>
      </c>
      <c r="M512" s="24">
        <v>127242.98330000001</v>
      </c>
      <c r="N512" s="24">
        <v>222675.22080000001</v>
      </c>
      <c r="O512" s="24">
        <v>167369.22289999999</v>
      </c>
      <c r="P512" s="24">
        <v>292896.14010000002</v>
      </c>
      <c r="Q512" s="24">
        <v>207066.446</v>
      </c>
      <c r="R512" s="24">
        <v>362366.2806</v>
      </c>
      <c r="S512" s="24">
        <v>233054.57639999999</v>
      </c>
      <c r="T512" s="24">
        <v>407845.50870000001</v>
      </c>
      <c r="U512" s="24">
        <v>258661.35879999999</v>
      </c>
      <c r="V512" s="24">
        <v>452657.37780000002</v>
      </c>
    </row>
    <row r="513" spans="1:22" hidden="1" x14ac:dyDescent="0.3">
      <c r="A513" s="23">
        <v>3</v>
      </c>
      <c r="B513" s="23" t="s">
        <v>592</v>
      </c>
      <c r="C513" s="23" t="s">
        <v>544</v>
      </c>
      <c r="D513" t="s">
        <v>181</v>
      </c>
      <c r="E513" s="23" t="s">
        <v>550</v>
      </c>
      <c r="F513" s="23" t="s">
        <v>269</v>
      </c>
      <c r="G513" s="23">
        <v>4</v>
      </c>
      <c r="H513" s="23" t="s">
        <v>29</v>
      </c>
      <c r="I513" s="24">
        <v>83696.550600000002</v>
      </c>
      <c r="J513" s="24">
        <v>133914.4829</v>
      </c>
      <c r="K513" s="24">
        <v>117175.17080000001</v>
      </c>
      <c r="L513" s="24">
        <v>187480.27600000001</v>
      </c>
      <c r="M513" s="24">
        <v>150653.791</v>
      </c>
      <c r="N513" s="24">
        <v>241046.0692</v>
      </c>
      <c r="O513" s="24">
        <v>200871.72140000001</v>
      </c>
      <c r="P513" s="24">
        <v>321394.75890000002</v>
      </c>
      <c r="Q513" s="24">
        <v>251089.65169999999</v>
      </c>
      <c r="R513" s="24">
        <v>401743.4486</v>
      </c>
      <c r="S513" s="24">
        <v>284568.27189999999</v>
      </c>
      <c r="T513" s="24">
        <v>455309.24170000001</v>
      </c>
      <c r="U513" s="24">
        <v>318046.8921</v>
      </c>
      <c r="V513" s="24">
        <v>508875.03490000003</v>
      </c>
    </row>
    <row r="514" spans="1:22" hidden="1" x14ac:dyDescent="0.3">
      <c r="A514" s="23">
        <v>3</v>
      </c>
      <c r="B514" s="23" t="s">
        <v>592</v>
      </c>
      <c r="C514" s="23" t="s">
        <v>544</v>
      </c>
      <c r="D514" t="s">
        <v>181</v>
      </c>
      <c r="E514" s="23" t="s">
        <v>550</v>
      </c>
      <c r="F514" s="23" t="s">
        <v>220</v>
      </c>
      <c r="G514" s="23">
        <v>1</v>
      </c>
      <c r="H514" s="23" t="s">
        <v>14</v>
      </c>
      <c r="I514" s="24">
        <v>100229.23209999999</v>
      </c>
      <c r="J514" s="24">
        <v>175401.1563</v>
      </c>
      <c r="K514" s="24">
        <v>129871.67969999999</v>
      </c>
      <c r="L514" s="24">
        <v>227275.43950000001</v>
      </c>
      <c r="M514" s="24">
        <v>155520.41690000001</v>
      </c>
      <c r="N514" s="24">
        <v>272160.72950000002</v>
      </c>
      <c r="O514" s="24">
        <v>185624.5276</v>
      </c>
      <c r="P514" s="24">
        <v>324842.92330000002</v>
      </c>
      <c r="Q514" s="24">
        <v>218912.90040000001</v>
      </c>
      <c r="R514" s="24">
        <v>383097.57579999999</v>
      </c>
      <c r="S514" s="24">
        <v>240080.07329999999</v>
      </c>
      <c r="T514" s="24">
        <v>420140.12839999999</v>
      </c>
      <c r="U514" s="24">
        <v>260037.0447</v>
      </c>
      <c r="V514" s="24">
        <v>455064.82819999999</v>
      </c>
    </row>
    <row r="515" spans="1:22" hidden="1" x14ac:dyDescent="0.3">
      <c r="A515" s="23">
        <v>3</v>
      </c>
      <c r="B515" s="23" t="s">
        <v>592</v>
      </c>
      <c r="C515" s="23" t="s">
        <v>544</v>
      </c>
      <c r="D515" t="s">
        <v>181</v>
      </c>
      <c r="E515" s="23" t="s">
        <v>550</v>
      </c>
      <c r="F515" s="23" t="s">
        <v>220</v>
      </c>
      <c r="G515" s="23">
        <v>2</v>
      </c>
      <c r="H515" s="23" t="s">
        <v>30</v>
      </c>
      <c r="I515" s="24">
        <v>85289.092099999994</v>
      </c>
      <c r="J515" s="24">
        <v>149255.9111</v>
      </c>
      <c r="K515" s="24">
        <v>111655.9314</v>
      </c>
      <c r="L515" s="24">
        <v>195397.88</v>
      </c>
      <c r="M515" s="24">
        <v>135572.1735</v>
      </c>
      <c r="N515" s="24">
        <v>237251.30360000001</v>
      </c>
      <c r="O515" s="24">
        <v>165974.1158</v>
      </c>
      <c r="P515" s="24">
        <v>290454.70270000002</v>
      </c>
      <c r="Q515" s="24">
        <v>196959.959</v>
      </c>
      <c r="R515" s="24">
        <v>344679.92820000002</v>
      </c>
      <c r="S515" s="24">
        <v>217052.88769999999</v>
      </c>
      <c r="T515" s="24">
        <v>379842.55359999998</v>
      </c>
      <c r="U515" s="24">
        <v>235761.61009999999</v>
      </c>
      <c r="V515" s="24">
        <v>412582.81760000001</v>
      </c>
    </row>
    <row r="516" spans="1:22" hidden="1" x14ac:dyDescent="0.3">
      <c r="A516" s="23">
        <v>3</v>
      </c>
      <c r="B516" s="23" t="s">
        <v>592</v>
      </c>
      <c r="C516" s="23" t="s">
        <v>544</v>
      </c>
      <c r="D516" t="s">
        <v>181</v>
      </c>
      <c r="E516" s="23" t="s">
        <v>550</v>
      </c>
      <c r="F516" s="23" t="s">
        <v>220</v>
      </c>
      <c r="G516" s="23">
        <v>3</v>
      </c>
      <c r="H516" s="23" t="s">
        <v>31</v>
      </c>
      <c r="I516" s="24">
        <v>75639.510999999999</v>
      </c>
      <c r="J516" s="24">
        <v>132369.14430000001</v>
      </c>
      <c r="K516" s="24">
        <v>102817.1825</v>
      </c>
      <c r="L516" s="24">
        <v>179930.06950000001</v>
      </c>
      <c r="M516" s="24">
        <v>129891.8</v>
      </c>
      <c r="N516" s="24">
        <v>227310.64989999999</v>
      </c>
      <c r="O516" s="24">
        <v>170858.21049999999</v>
      </c>
      <c r="P516" s="24">
        <v>299001.86849999998</v>
      </c>
      <c r="Q516" s="24">
        <v>211387.58559999999</v>
      </c>
      <c r="R516" s="24">
        <v>369928.27480000001</v>
      </c>
      <c r="S516" s="24">
        <v>237921.57399999999</v>
      </c>
      <c r="T516" s="24">
        <v>416362.75439999998</v>
      </c>
      <c r="U516" s="24">
        <v>264067.08630000002</v>
      </c>
      <c r="V516" s="24">
        <v>462117.40100000001</v>
      </c>
    </row>
    <row r="517" spans="1:22" hidden="1" x14ac:dyDescent="0.3">
      <c r="A517" s="23">
        <v>3</v>
      </c>
      <c r="B517" s="23" t="s">
        <v>592</v>
      </c>
      <c r="C517" s="23" t="s">
        <v>544</v>
      </c>
      <c r="D517" t="s">
        <v>181</v>
      </c>
      <c r="E517" s="23" t="s">
        <v>550</v>
      </c>
      <c r="F517" s="23" t="s">
        <v>220</v>
      </c>
      <c r="G517" s="23">
        <v>4</v>
      </c>
      <c r="H517" s="23" t="s">
        <v>29</v>
      </c>
      <c r="I517" s="24">
        <v>85391.372300000003</v>
      </c>
      <c r="J517" s="24">
        <v>136626.19760000001</v>
      </c>
      <c r="K517" s="24">
        <v>119547.92110000001</v>
      </c>
      <c r="L517" s="24">
        <v>191276.67670000001</v>
      </c>
      <c r="M517" s="24">
        <v>153704.47010000001</v>
      </c>
      <c r="N517" s="24">
        <v>245927.15580000001</v>
      </c>
      <c r="O517" s="24">
        <v>204939.2934</v>
      </c>
      <c r="P517" s="24">
        <v>327902.87430000002</v>
      </c>
      <c r="Q517" s="24">
        <v>256174.11670000001</v>
      </c>
      <c r="R517" s="24">
        <v>409878.59289999999</v>
      </c>
      <c r="S517" s="24">
        <v>290330.66560000001</v>
      </c>
      <c r="T517" s="24">
        <v>464529.07189999998</v>
      </c>
      <c r="U517" s="24">
        <v>324487.2145</v>
      </c>
      <c r="V517" s="24">
        <v>519179.55099999998</v>
      </c>
    </row>
    <row r="518" spans="1:22" hidden="1" x14ac:dyDescent="0.3">
      <c r="A518" s="23">
        <v>3</v>
      </c>
      <c r="B518" s="23" t="s">
        <v>592</v>
      </c>
      <c r="C518" s="23" t="s">
        <v>544</v>
      </c>
      <c r="D518" t="s">
        <v>181</v>
      </c>
      <c r="E518" s="23" t="s">
        <v>550</v>
      </c>
      <c r="F518" s="23" t="s">
        <v>349</v>
      </c>
      <c r="G518" s="23">
        <v>1</v>
      </c>
      <c r="H518" s="23" t="s">
        <v>14</v>
      </c>
      <c r="I518" s="24">
        <v>97734.244000000006</v>
      </c>
      <c r="J518" s="24">
        <v>171034.927</v>
      </c>
      <c r="K518" s="24">
        <v>126659.82030000001</v>
      </c>
      <c r="L518" s="24">
        <v>221654.68549999999</v>
      </c>
      <c r="M518" s="24">
        <v>151688.54500000001</v>
      </c>
      <c r="N518" s="24">
        <v>265454.95370000001</v>
      </c>
      <c r="O518" s="24">
        <v>181072.61470000001</v>
      </c>
      <c r="P518" s="24">
        <v>316877.07569999999</v>
      </c>
      <c r="Q518" s="24">
        <v>213565.11060000001</v>
      </c>
      <c r="R518" s="24">
        <v>373738.9437</v>
      </c>
      <c r="S518" s="24">
        <v>234226.06779999999</v>
      </c>
      <c r="T518" s="24">
        <v>409895.61869999999</v>
      </c>
      <c r="U518" s="24">
        <v>253713.91089999999</v>
      </c>
      <c r="V518" s="24">
        <v>443999.34419999999</v>
      </c>
    </row>
    <row r="519" spans="1:22" hidden="1" x14ac:dyDescent="0.3">
      <c r="A519" s="23">
        <v>3</v>
      </c>
      <c r="B519" s="23" t="s">
        <v>592</v>
      </c>
      <c r="C519" s="23" t="s">
        <v>544</v>
      </c>
      <c r="D519" t="s">
        <v>181</v>
      </c>
      <c r="E519" s="23" t="s">
        <v>550</v>
      </c>
      <c r="F519" s="23" t="s">
        <v>349</v>
      </c>
      <c r="G519" s="23">
        <v>2</v>
      </c>
      <c r="H519" s="23" t="s">
        <v>30</v>
      </c>
      <c r="I519" s="24">
        <v>83068.234599999996</v>
      </c>
      <c r="J519" s="24">
        <v>145369.41070000001</v>
      </c>
      <c r="K519" s="24">
        <v>108778.30560000001</v>
      </c>
      <c r="L519" s="24">
        <v>190362.03479999999</v>
      </c>
      <c r="M519" s="24">
        <v>132106.32399999999</v>
      </c>
      <c r="N519" s="24">
        <v>231186.06709999999</v>
      </c>
      <c r="O519" s="24">
        <v>161782.7605</v>
      </c>
      <c r="P519" s="24">
        <v>283119.8309</v>
      </c>
      <c r="Q519" s="24">
        <v>192014.97500000001</v>
      </c>
      <c r="R519" s="24">
        <v>336026.20630000002</v>
      </c>
      <c r="S519" s="24">
        <v>211621.399</v>
      </c>
      <c r="T519" s="24">
        <v>370337.44819999998</v>
      </c>
      <c r="U519" s="24">
        <v>229883.89679999999</v>
      </c>
      <c r="V519" s="24">
        <v>402296.81939999998</v>
      </c>
    </row>
    <row r="520" spans="1:22" hidden="1" x14ac:dyDescent="0.3">
      <c r="A520" s="23">
        <v>3</v>
      </c>
      <c r="B520" s="23" t="s">
        <v>592</v>
      </c>
      <c r="C520" s="23" t="s">
        <v>544</v>
      </c>
      <c r="D520" t="s">
        <v>181</v>
      </c>
      <c r="E520" s="23" t="s">
        <v>550</v>
      </c>
      <c r="F520" s="23" t="s">
        <v>349</v>
      </c>
      <c r="G520" s="23">
        <v>3</v>
      </c>
      <c r="H520" s="23" t="s">
        <v>31</v>
      </c>
      <c r="I520" s="24">
        <v>73601.747600000002</v>
      </c>
      <c r="J520" s="24">
        <v>128803.05839999999</v>
      </c>
      <c r="K520" s="24">
        <v>100020.7932</v>
      </c>
      <c r="L520" s="24">
        <v>175036.38810000001</v>
      </c>
      <c r="M520" s="24">
        <v>126338.67570000001</v>
      </c>
      <c r="N520" s="24">
        <v>221092.68239999999</v>
      </c>
      <c r="O520" s="24">
        <v>166163.47940000001</v>
      </c>
      <c r="P520" s="24">
        <v>290786.08899999998</v>
      </c>
      <c r="Q520" s="24">
        <v>205559.26670000001</v>
      </c>
      <c r="R520" s="24">
        <v>359728.71669999999</v>
      </c>
      <c r="S520" s="24">
        <v>231346.43969999999</v>
      </c>
      <c r="T520" s="24">
        <v>404856.2696</v>
      </c>
      <c r="U520" s="24">
        <v>256752.26490000001</v>
      </c>
      <c r="V520" s="24">
        <v>449316.46340000001</v>
      </c>
    </row>
    <row r="521" spans="1:22" hidden="1" x14ac:dyDescent="0.3">
      <c r="A521" s="23">
        <v>3</v>
      </c>
      <c r="B521" s="23" t="s">
        <v>592</v>
      </c>
      <c r="C521" s="23" t="s">
        <v>544</v>
      </c>
      <c r="D521" t="s">
        <v>181</v>
      </c>
      <c r="E521" s="23" t="s">
        <v>550</v>
      </c>
      <c r="F521" s="23" t="s">
        <v>349</v>
      </c>
      <c r="G521" s="23">
        <v>4</v>
      </c>
      <c r="H521" s="23" t="s">
        <v>29</v>
      </c>
      <c r="I521" s="24">
        <v>83260.517099999997</v>
      </c>
      <c r="J521" s="24">
        <v>133216.82939999999</v>
      </c>
      <c r="K521" s="24">
        <v>116564.7239</v>
      </c>
      <c r="L521" s="24">
        <v>186503.56109999999</v>
      </c>
      <c r="M521" s="24">
        <v>149868.9308</v>
      </c>
      <c r="N521" s="24">
        <v>239790.2929</v>
      </c>
      <c r="O521" s="24">
        <v>199825.24110000001</v>
      </c>
      <c r="P521" s="24">
        <v>319720.39049999998</v>
      </c>
      <c r="Q521" s="24">
        <v>249781.55129999999</v>
      </c>
      <c r="R521" s="24">
        <v>399650.48800000001</v>
      </c>
      <c r="S521" s="24">
        <v>283085.75809999998</v>
      </c>
      <c r="T521" s="24">
        <v>452937.21970000002</v>
      </c>
      <c r="U521" s="24">
        <v>316389.96500000003</v>
      </c>
      <c r="V521" s="24">
        <v>506223.95150000002</v>
      </c>
    </row>
    <row r="522" spans="1:22" hidden="1" x14ac:dyDescent="0.3">
      <c r="A522" s="23">
        <v>3</v>
      </c>
      <c r="B522" s="23" t="s">
        <v>592</v>
      </c>
      <c r="C522" s="23" t="s">
        <v>544</v>
      </c>
      <c r="D522" t="s">
        <v>181</v>
      </c>
      <c r="E522" s="23" t="s">
        <v>550</v>
      </c>
      <c r="F522" s="23" t="s">
        <v>386</v>
      </c>
      <c r="G522" s="23">
        <v>1</v>
      </c>
      <c r="H522" s="23" t="s">
        <v>14</v>
      </c>
      <c r="I522" s="24">
        <v>100269.5346</v>
      </c>
      <c r="J522" s="24">
        <v>175471.6856</v>
      </c>
      <c r="K522" s="24">
        <v>129863.6948</v>
      </c>
      <c r="L522" s="24">
        <v>227261.46590000001</v>
      </c>
      <c r="M522" s="24">
        <v>155469.8621</v>
      </c>
      <c r="N522" s="24">
        <v>272072.25870000001</v>
      </c>
      <c r="O522" s="24">
        <v>185502.0257</v>
      </c>
      <c r="P522" s="24">
        <v>324628.54499999998</v>
      </c>
      <c r="Q522" s="24">
        <v>218709.9057</v>
      </c>
      <c r="R522" s="24">
        <v>382742.33480000001</v>
      </c>
      <c r="S522" s="24">
        <v>239826.2942</v>
      </c>
      <c r="T522" s="24">
        <v>419696.0147</v>
      </c>
      <c r="U522" s="24">
        <v>259712.04620000001</v>
      </c>
      <c r="V522" s="24">
        <v>454496.0808</v>
      </c>
    </row>
    <row r="523" spans="1:22" hidden="1" x14ac:dyDescent="0.3">
      <c r="A523" s="23">
        <v>3</v>
      </c>
      <c r="B523" s="23" t="s">
        <v>592</v>
      </c>
      <c r="C523" s="23" t="s">
        <v>544</v>
      </c>
      <c r="D523" t="s">
        <v>181</v>
      </c>
      <c r="E523" s="23" t="s">
        <v>550</v>
      </c>
      <c r="F523" s="23" t="s">
        <v>386</v>
      </c>
      <c r="G523" s="23">
        <v>2</v>
      </c>
      <c r="H523" s="23" t="s">
        <v>30</v>
      </c>
      <c r="I523" s="24">
        <v>85603.525299999994</v>
      </c>
      <c r="J523" s="24">
        <v>149806.1692</v>
      </c>
      <c r="K523" s="24">
        <v>111982.1801</v>
      </c>
      <c r="L523" s="24">
        <v>195968.81520000001</v>
      </c>
      <c r="M523" s="24">
        <v>135887.64120000001</v>
      </c>
      <c r="N523" s="24">
        <v>237803.37210000001</v>
      </c>
      <c r="O523" s="24">
        <v>166212.1715</v>
      </c>
      <c r="P523" s="24">
        <v>290871.3002</v>
      </c>
      <c r="Q523" s="24">
        <v>197159.77</v>
      </c>
      <c r="R523" s="24">
        <v>345029.59749999997</v>
      </c>
      <c r="S523" s="24">
        <v>217221.62530000001</v>
      </c>
      <c r="T523" s="24">
        <v>380137.8443</v>
      </c>
      <c r="U523" s="24">
        <v>235882.03200000001</v>
      </c>
      <c r="V523" s="24">
        <v>412793.55589999998</v>
      </c>
    </row>
    <row r="524" spans="1:22" hidden="1" x14ac:dyDescent="0.3">
      <c r="A524" s="23">
        <v>3</v>
      </c>
      <c r="B524" s="23" t="s">
        <v>592</v>
      </c>
      <c r="C524" s="23" t="s">
        <v>544</v>
      </c>
      <c r="D524" t="s">
        <v>181</v>
      </c>
      <c r="E524" s="23" t="s">
        <v>550</v>
      </c>
      <c r="F524" s="23" t="s">
        <v>386</v>
      </c>
      <c r="G524" s="23">
        <v>3</v>
      </c>
      <c r="H524" s="23" t="s">
        <v>31</v>
      </c>
      <c r="I524" s="24">
        <v>76113.701199999996</v>
      </c>
      <c r="J524" s="24">
        <v>133198.97719999999</v>
      </c>
      <c r="K524" s="24">
        <v>103537.52830000001</v>
      </c>
      <c r="L524" s="24">
        <v>181190.6746</v>
      </c>
      <c r="M524" s="24">
        <v>130860.1923</v>
      </c>
      <c r="N524" s="24">
        <v>229005.3365</v>
      </c>
      <c r="O524" s="24">
        <v>172192.16819999999</v>
      </c>
      <c r="P524" s="24">
        <v>301336.29430000001</v>
      </c>
      <c r="Q524" s="24">
        <v>213095.12770000001</v>
      </c>
      <c r="R524" s="24">
        <v>372916.47340000002</v>
      </c>
      <c r="S524" s="24">
        <v>239887.08230000001</v>
      </c>
      <c r="T524" s="24">
        <v>419802.39390000002</v>
      </c>
      <c r="U524" s="24">
        <v>266297.6888</v>
      </c>
      <c r="V524" s="24">
        <v>466020.95539999998</v>
      </c>
    </row>
    <row r="525" spans="1:22" hidden="1" x14ac:dyDescent="0.3">
      <c r="A525" s="23">
        <v>3</v>
      </c>
      <c r="B525" s="23" t="s">
        <v>592</v>
      </c>
      <c r="C525" s="23" t="s">
        <v>544</v>
      </c>
      <c r="D525" t="s">
        <v>181</v>
      </c>
      <c r="E525" s="23" t="s">
        <v>550</v>
      </c>
      <c r="F525" s="23" t="s">
        <v>386</v>
      </c>
      <c r="G525" s="23">
        <v>4</v>
      </c>
      <c r="H525" s="23" t="s">
        <v>29</v>
      </c>
      <c r="I525" s="24">
        <v>85440.673899999994</v>
      </c>
      <c r="J525" s="24">
        <v>136705.08040000001</v>
      </c>
      <c r="K525" s="24">
        <v>119616.94349999999</v>
      </c>
      <c r="L525" s="24">
        <v>191387.11249999999</v>
      </c>
      <c r="M525" s="24">
        <v>153793.21309999999</v>
      </c>
      <c r="N525" s="24">
        <v>246069.1447</v>
      </c>
      <c r="O525" s="24">
        <v>205057.61739999999</v>
      </c>
      <c r="P525" s="24">
        <v>328092.19280000002</v>
      </c>
      <c r="Q525" s="24">
        <v>256322.02179999999</v>
      </c>
      <c r="R525" s="24">
        <v>410115.24099999998</v>
      </c>
      <c r="S525" s="24">
        <v>290498.29139999999</v>
      </c>
      <c r="T525" s="24">
        <v>464797.27309999999</v>
      </c>
      <c r="U525" s="24">
        <v>324674.56099999999</v>
      </c>
      <c r="V525" s="24">
        <v>519479.3052</v>
      </c>
    </row>
    <row r="526" spans="1:22" hidden="1" x14ac:dyDescent="0.3">
      <c r="A526" s="23">
        <v>3</v>
      </c>
      <c r="B526" s="23" t="s">
        <v>592</v>
      </c>
      <c r="C526" s="23" t="s">
        <v>544</v>
      </c>
      <c r="D526" t="s">
        <v>181</v>
      </c>
      <c r="E526" s="23" t="s">
        <v>550</v>
      </c>
      <c r="F526" s="23" t="s">
        <v>419</v>
      </c>
      <c r="G526" s="23">
        <v>1</v>
      </c>
      <c r="H526" s="23" t="s">
        <v>14</v>
      </c>
      <c r="I526" s="24">
        <v>98728.210900000005</v>
      </c>
      <c r="J526" s="24">
        <v>172774.36900000001</v>
      </c>
      <c r="K526" s="24">
        <v>127945.3648</v>
      </c>
      <c r="L526" s="24">
        <v>223904.3884</v>
      </c>
      <c r="M526" s="24">
        <v>153226.35190000001</v>
      </c>
      <c r="N526" s="24">
        <v>268146.11589999998</v>
      </c>
      <c r="O526" s="24">
        <v>182905.63320000001</v>
      </c>
      <c r="P526" s="24">
        <v>320084.85810000001</v>
      </c>
      <c r="Q526" s="24">
        <v>215724.52970000001</v>
      </c>
      <c r="R526" s="24">
        <v>377517.92700000003</v>
      </c>
      <c r="S526" s="24">
        <v>236593.05189999999</v>
      </c>
      <c r="T526" s="24">
        <v>414037.84090000001</v>
      </c>
      <c r="U526" s="24">
        <v>256275.6686</v>
      </c>
      <c r="V526" s="24">
        <v>448482.42009999999</v>
      </c>
    </row>
    <row r="527" spans="1:22" hidden="1" x14ac:dyDescent="0.3">
      <c r="A527" s="23">
        <v>3</v>
      </c>
      <c r="B527" s="23" t="s">
        <v>592</v>
      </c>
      <c r="C527" s="23" t="s">
        <v>544</v>
      </c>
      <c r="D527" t="s">
        <v>181</v>
      </c>
      <c r="E527" s="23" t="s">
        <v>550</v>
      </c>
      <c r="F527" s="23" t="s">
        <v>419</v>
      </c>
      <c r="G527" s="23">
        <v>2</v>
      </c>
      <c r="H527" s="23" t="s">
        <v>30</v>
      </c>
      <c r="I527" s="24">
        <v>83925.136100000003</v>
      </c>
      <c r="J527" s="24">
        <v>146868.98819999999</v>
      </c>
      <c r="K527" s="24">
        <v>109896.73330000001</v>
      </c>
      <c r="L527" s="24">
        <v>192319.28339999999</v>
      </c>
      <c r="M527" s="24">
        <v>133461.11979999999</v>
      </c>
      <c r="N527" s="24">
        <v>233556.9595</v>
      </c>
      <c r="O527" s="24">
        <v>163435.50030000001</v>
      </c>
      <c r="P527" s="24">
        <v>286012.12540000002</v>
      </c>
      <c r="Q527" s="24">
        <v>193972.99110000001</v>
      </c>
      <c r="R527" s="24">
        <v>339452.73450000002</v>
      </c>
      <c r="S527" s="24">
        <v>213777.12469999999</v>
      </c>
      <c r="T527" s="24">
        <v>374109.96830000001</v>
      </c>
      <c r="U527" s="24">
        <v>232222.9442</v>
      </c>
      <c r="V527" s="24">
        <v>406390.15240000002</v>
      </c>
    </row>
    <row r="528" spans="1:22" hidden="1" x14ac:dyDescent="0.3">
      <c r="A528" s="23">
        <v>3</v>
      </c>
      <c r="B528" s="23" t="s">
        <v>592</v>
      </c>
      <c r="C528" s="23" t="s">
        <v>544</v>
      </c>
      <c r="D528" t="s">
        <v>181</v>
      </c>
      <c r="E528" s="23" t="s">
        <v>550</v>
      </c>
      <c r="F528" s="23" t="s">
        <v>419</v>
      </c>
      <c r="G528" s="23">
        <v>3</v>
      </c>
      <c r="H528" s="23" t="s">
        <v>31</v>
      </c>
      <c r="I528" s="24">
        <v>74369.435800000007</v>
      </c>
      <c r="J528" s="24">
        <v>130146.5125</v>
      </c>
      <c r="K528" s="24">
        <v>101067.31690000001</v>
      </c>
      <c r="L528" s="24">
        <v>176867.8045</v>
      </c>
      <c r="M528" s="24">
        <v>127663.0894</v>
      </c>
      <c r="N528" s="24">
        <v>223410.40640000001</v>
      </c>
      <c r="O528" s="24">
        <v>167907.9803</v>
      </c>
      <c r="P528" s="24">
        <v>293838.9657</v>
      </c>
      <c r="Q528" s="24">
        <v>207719.84539999999</v>
      </c>
      <c r="R528" s="24">
        <v>363509.72950000002</v>
      </c>
      <c r="S528" s="24">
        <v>233779.94870000001</v>
      </c>
      <c r="T528" s="24">
        <v>409114.91029999999</v>
      </c>
      <c r="U528" s="24">
        <v>259455.14</v>
      </c>
      <c r="V528" s="24">
        <v>454046.495</v>
      </c>
    </row>
    <row r="529" spans="1:22" hidden="1" x14ac:dyDescent="0.3">
      <c r="A529" s="23">
        <v>3</v>
      </c>
      <c r="B529" s="23" t="s">
        <v>592</v>
      </c>
      <c r="C529" s="23" t="s">
        <v>544</v>
      </c>
      <c r="D529" t="s">
        <v>181</v>
      </c>
      <c r="E529" s="23" t="s">
        <v>550</v>
      </c>
      <c r="F529" s="23" t="s">
        <v>419</v>
      </c>
      <c r="G529" s="23">
        <v>4</v>
      </c>
      <c r="H529" s="23" t="s">
        <v>29</v>
      </c>
      <c r="I529" s="24">
        <v>84107.930600000007</v>
      </c>
      <c r="J529" s="24">
        <v>134572.69089999999</v>
      </c>
      <c r="K529" s="24">
        <v>117751.10279999999</v>
      </c>
      <c r="L529" s="24">
        <v>188401.76730000001</v>
      </c>
      <c r="M529" s="24">
        <v>151394.27499999999</v>
      </c>
      <c r="N529" s="24">
        <v>242230.84359999999</v>
      </c>
      <c r="O529" s="24">
        <v>201859.03339999999</v>
      </c>
      <c r="P529" s="24">
        <v>322974.45819999999</v>
      </c>
      <c r="Q529" s="24">
        <v>252323.7916</v>
      </c>
      <c r="R529" s="24">
        <v>403718.07260000001</v>
      </c>
      <c r="S529" s="24">
        <v>285966.96389999997</v>
      </c>
      <c r="T529" s="24">
        <v>457547.14899999998</v>
      </c>
      <c r="U529" s="24">
        <v>319610.1361</v>
      </c>
      <c r="V529" s="24">
        <v>511376.2254</v>
      </c>
    </row>
    <row r="530" spans="1:22" hidden="1" x14ac:dyDescent="0.3">
      <c r="A530" s="23">
        <v>3</v>
      </c>
      <c r="B530" s="23" t="s">
        <v>592</v>
      </c>
      <c r="C530" s="23" t="s">
        <v>544</v>
      </c>
      <c r="D530" t="s">
        <v>181</v>
      </c>
      <c r="E530" s="23" t="s">
        <v>550</v>
      </c>
      <c r="F530" s="23" t="s">
        <v>444</v>
      </c>
      <c r="G530" s="23">
        <v>1</v>
      </c>
      <c r="H530" s="23" t="s">
        <v>14</v>
      </c>
      <c r="I530" s="24">
        <v>96760.425600000002</v>
      </c>
      <c r="J530" s="24">
        <v>169330.74479999999</v>
      </c>
      <c r="K530" s="24">
        <v>125370.2795</v>
      </c>
      <c r="L530" s="24">
        <v>219397.989</v>
      </c>
      <c r="M530" s="24">
        <v>150125.4558</v>
      </c>
      <c r="N530" s="24">
        <v>262719.5477</v>
      </c>
      <c r="O530" s="24">
        <v>179178.33919999999</v>
      </c>
      <c r="P530" s="24">
        <v>313562.09350000002</v>
      </c>
      <c r="Q530" s="24">
        <v>211304.1868</v>
      </c>
      <c r="R530" s="24">
        <v>369782.32699999999</v>
      </c>
      <c r="S530" s="24">
        <v>231732.18590000001</v>
      </c>
      <c r="T530" s="24">
        <v>405531.32530000003</v>
      </c>
      <c r="U530" s="24">
        <v>250989.64499999999</v>
      </c>
      <c r="V530" s="24">
        <v>439231.8787</v>
      </c>
    </row>
    <row r="531" spans="1:22" hidden="1" x14ac:dyDescent="0.3">
      <c r="A531" s="23">
        <v>3</v>
      </c>
      <c r="B531" s="23" t="s">
        <v>592</v>
      </c>
      <c r="C531" s="23" t="s">
        <v>544</v>
      </c>
      <c r="D531" t="s">
        <v>181</v>
      </c>
      <c r="E531" s="23" t="s">
        <v>550</v>
      </c>
      <c r="F531" s="23" t="s">
        <v>444</v>
      </c>
      <c r="G531" s="23">
        <v>2</v>
      </c>
      <c r="H531" s="23" t="s">
        <v>30</v>
      </c>
      <c r="I531" s="24">
        <v>82368.548599999995</v>
      </c>
      <c r="J531" s="24">
        <v>144144.9601</v>
      </c>
      <c r="K531" s="24">
        <v>107823.0003</v>
      </c>
      <c r="L531" s="24">
        <v>188690.25049999999</v>
      </c>
      <c r="M531" s="24">
        <v>130909.2595</v>
      </c>
      <c r="N531" s="24">
        <v>229091.20420000001</v>
      </c>
      <c r="O531" s="24">
        <v>160249.0448</v>
      </c>
      <c r="P531" s="24">
        <v>280435.8284</v>
      </c>
      <c r="Q531" s="24">
        <v>190156.85939999999</v>
      </c>
      <c r="R531" s="24">
        <v>332774.50400000002</v>
      </c>
      <c r="S531" s="24">
        <v>209550.03640000001</v>
      </c>
      <c r="T531" s="24">
        <v>366712.56359999999</v>
      </c>
      <c r="U531" s="24">
        <v>227605.05379999999</v>
      </c>
      <c r="V531" s="24">
        <v>398308.84419999999</v>
      </c>
    </row>
    <row r="532" spans="1:22" hidden="1" x14ac:dyDescent="0.3">
      <c r="A532" s="23">
        <v>3</v>
      </c>
      <c r="B532" s="23" t="s">
        <v>592</v>
      </c>
      <c r="C532" s="23" t="s">
        <v>544</v>
      </c>
      <c r="D532" t="s">
        <v>181</v>
      </c>
      <c r="E532" s="23" t="s">
        <v>550</v>
      </c>
      <c r="F532" s="23" t="s">
        <v>444</v>
      </c>
      <c r="G532" s="23">
        <v>3</v>
      </c>
      <c r="H532" s="23" t="s">
        <v>31</v>
      </c>
      <c r="I532" s="24">
        <v>73071.154500000004</v>
      </c>
      <c r="J532" s="24">
        <v>127874.5203</v>
      </c>
      <c r="K532" s="24">
        <v>99334.442599999995</v>
      </c>
      <c r="L532" s="24">
        <v>173835.2745</v>
      </c>
      <c r="M532" s="24">
        <v>125498.4584</v>
      </c>
      <c r="N532" s="24">
        <v>219622.30230000001</v>
      </c>
      <c r="O532" s="24">
        <v>165085.95800000001</v>
      </c>
      <c r="P532" s="24">
        <v>288900.4265</v>
      </c>
      <c r="Q532" s="24">
        <v>204252.4601</v>
      </c>
      <c r="R532" s="24">
        <v>357441.8051</v>
      </c>
      <c r="S532" s="24">
        <v>229895.68650000001</v>
      </c>
      <c r="T532" s="24">
        <v>402317.45130000002</v>
      </c>
      <c r="U532" s="24">
        <v>255164.69279999999</v>
      </c>
      <c r="V532" s="24">
        <v>446538.21250000002</v>
      </c>
    </row>
    <row r="533" spans="1:22" hidden="1" x14ac:dyDescent="0.3">
      <c r="A533" s="23">
        <v>3</v>
      </c>
      <c r="B533" s="23" t="s">
        <v>592</v>
      </c>
      <c r="C533" s="23" t="s">
        <v>544</v>
      </c>
      <c r="D533" t="s">
        <v>181</v>
      </c>
      <c r="E533" s="23" t="s">
        <v>550</v>
      </c>
      <c r="F533" s="23" t="s">
        <v>444</v>
      </c>
      <c r="G533" s="23">
        <v>4</v>
      </c>
      <c r="H533" s="23" t="s">
        <v>29</v>
      </c>
      <c r="I533" s="24">
        <v>82437.752200000003</v>
      </c>
      <c r="J533" s="24">
        <v>131900.40549999999</v>
      </c>
      <c r="K533" s="24">
        <v>115412.85309999999</v>
      </c>
      <c r="L533" s="24">
        <v>184660.56770000001</v>
      </c>
      <c r="M533" s="24">
        <v>148387.95389999999</v>
      </c>
      <c r="N533" s="24">
        <v>237420.72990000001</v>
      </c>
      <c r="O533" s="24">
        <v>197850.60519999999</v>
      </c>
      <c r="P533" s="24">
        <v>316560.9731</v>
      </c>
      <c r="Q533" s="24">
        <v>247313.25659999999</v>
      </c>
      <c r="R533" s="24">
        <v>395701.21639999998</v>
      </c>
      <c r="S533" s="24">
        <v>280288.35739999998</v>
      </c>
      <c r="T533" s="24">
        <v>448461.3786</v>
      </c>
      <c r="U533" s="24">
        <v>313263.4583</v>
      </c>
      <c r="V533" s="24">
        <v>501221.54070000001</v>
      </c>
    </row>
    <row r="534" spans="1:22" hidden="1" x14ac:dyDescent="0.3">
      <c r="A534" s="23">
        <v>3</v>
      </c>
      <c r="B534" s="23" t="s">
        <v>592</v>
      </c>
      <c r="C534" s="23" t="s">
        <v>544</v>
      </c>
      <c r="D534" t="s">
        <v>181</v>
      </c>
      <c r="E534" s="23" t="s">
        <v>550</v>
      </c>
      <c r="F534" s="23" t="s">
        <v>464</v>
      </c>
      <c r="G534" s="23">
        <v>1</v>
      </c>
      <c r="H534" s="23" t="s">
        <v>14</v>
      </c>
      <c r="I534" s="24">
        <v>97267.486099999995</v>
      </c>
      <c r="J534" s="24">
        <v>170218.10079999999</v>
      </c>
      <c r="K534" s="24">
        <v>126011.05740000001</v>
      </c>
      <c r="L534" s="24">
        <v>220519.3504</v>
      </c>
      <c r="M534" s="24">
        <v>150881.72279999999</v>
      </c>
      <c r="N534" s="24">
        <v>264043.01500000001</v>
      </c>
      <c r="O534" s="24">
        <v>180064.22560000001</v>
      </c>
      <c r="P534" s="24">
        <v>315112.3947</v>
      </c>
      <c r="Q534" s="24">
        <v>212333.1507</v>
      </c>
      <c r="R534" s="24">
        <v>371583.01370000001</v>
      </c>
      <c r="S534" s="24">
        <v>232852.2365</v>
      </c>
      <c r="T534" s="24">
        <v>407491.41399999999</v>
      </c>
      <c r="U534" s="24">
        <v>252189.27780000001</v>
      </c>
      <c r="V534" s="24">
        <v>441331.23609999998</v>
      </c>
    </row>
    <row r="535" spans="1:22" hidden="1" x14ac:dyDescent="0.3">
      <c r="A535" s="23">
        <v>3</v>
      </c>
      <c r="B535" s="23" t="s">
        <v>592</v>
      </c>
      <c r="C535" s="23" t="s">
        <v>544</v>
      </c>
      <c r="D535" t="s">
        <v>181</v>
      </c>
      <c r="E535" s="23" t="s">
        <v>550</v>
      </c>
      <c r="F535" s="23" t="s">
        <v>464</v>
      </c>
      <c r="G535" s="23">
        <v>2</v>
      </c>
      <c r="H535" s="23" t="s">
        <v>30</v>
      </c>
      <c r="I535" s="24">
        <v>82875.609200000006</v>
      </c>
      <c r="J535" s="24">
        <v>145032.3161</v>
      </c>
      <c r="K535" s="24">
        <v>108463.77830000001</v>
      </c>
      <c r="L535" s="24">
        <v>189811.61189999999</v>
      </c>
      <c r="M535" s="24">
        <v>131665.52660000001</v>
      </c>
      <c r="N535" s="24">
        <v>230414.67139999999</v>
      </c>
      <c r="O535" s="24">
        <v>161134.93119999999</v>
      </c>
      <c r="P535" s="24">
        <v>281986.12969999999</v>
      </c>
      <c r="Q535" s="24">
        <v>191185.82329999999</v>
      </c>
      <c r="R535" s="24">
        <v>334575.19089999999</v>
      </c>
      <c r="S535" s="24">
        <v>210670.08689999999</v>
      </c>
      <c r="T535" s="24">
        <v>368672.65210000001</v>
      </c>
      <c r="U535" s="24">
        <v>228804.68659999999</v>
      </c>
      <c r="V535" s="24">
        <v>400408.20150000002</v>
      </c>
    </row>
    <row r="536" spans="1:22" hidden="1" x14ac:dyDescent="0.3">
      <c r="A536" s="23">
        <v>3</v>
      </c>
      <c r="B536" s="23" t="s">
        <v>592</v>
      </c>
      <c r="C536" s="23" t="s">
        <v>544</v>
      </c>
      <c r="D536" t="s">
        <v>181</v>
      </c>
      <c r="E536" s="23" t="s">
        <v>550</v>
      </c>
      <c r="F536" s="23" t="s">
        <v>464</v>
      </c>
      <c r="G536" s="23">
        <v>3</v>
      </c>
      <c r="H536" s="23" t="s">
        <v>31</v>
      </c>
      <c r="I536" s="24">
        <v>73573.547600000005</v>
      </c>
      <c r="J536" s="24">
        <v>128753.70819999999</v>
      </c>
      <c r="K536" s="24">
        <v>100037.79300000001</v>
      </c>
      <c r="L536" s="24">
        <v>175066.13759999999</v>
      </c>
      <c r="M536" s="24">
        <v>126402.76609999999</v>
      </c>
      <c r="N536" s="24">
        <v>221204.8406</v>
      </c>
      <c r="O536" s="24">
        <v>166291.7015</v>
      </c>
      <c r="P536" s="24">
        <v>291010.47769999999</v>
      </c>
      <c r="Q536" s="24">
        <v>205759.63949999999</v>
      </c>
      <c r="R536" s="24">
        <v>360079.36910000001</v>
      </c>
      <c r="S536" s="24">
        <v>231603.82310000001</v>
      </c>
      <c r="T536" s="24">
        <v>405306.69050000003</v>
      </c>
      <c r="U536" s="24">
        <v>257073.7867</v>
      </c>
      <c r="V536" s="24">
        <v>449879.12689999997</v>
      </c>
    </row>
    <row r="537" spans="1:22" hidden="1" x14ac:dyDescent="0.3">
      <c r="A537" s="23">
        <v>3</v>
      </c>
      <c r="B537" s="23" t="s">
        <v>592</v>
      </c>
      <c r="C537" s="23" t="s">
        <v>544</v>
      </c>
      <c r="D537" t="s">
        <v>181</v>
      </c>
      <c r="E537" s="23" t="s">
        <v>550</v>
      </c>
      <c r="F537" s="23" t="s">
        <v>464</v>
      </c>
      <c r="G537" s="23">
        <v>4</v>
      </c>
      <c r="H537" s="23" t="s">
        <v>29</v>
      </c>
      <c r="I537" s="24">
        <v>82873.785699999993</v>
      </c>
      <c r="J537" s="24">
        <v>132598.05900000001</v>
      </c>
      <c r="K537" s="24">
        <v>116023.2999</v>
      </c>
      <c r="L537" s="24">
        <v>185637.28260000001</v>
      </c>
      <c r="M537" s="24">
        <v>149172.81409999999</v>
      </c>
      <c r="N537" s="24">
        <v>238676.5062</v>
      </c>
      <c r="O537" s="24">
        <v>198897.08549999999</v>
      </c>
      <c r="P537" s="24">
        <v>318235.34159999999</v>
      </c>
      <c r="Q537" s="24">
        <v>248621.35690000001</v>
      </c>
      <c r="R537" s="24">
        <v>397794.17690000002</v>
      </c>
      <c r="S537" s="24">
        <v>281770.87119999999</v>
      </c>
      <c r="T537" s="24">
        <v>450833.40059999999</v>
      </c>
      <c r="U537" s="24">
        <v>314920.38549999997</v>
      </c>
      <c r="V537" s="24">
        <v>503872.62410000002</v>
      </c>
    </row>
    <row r="538" spans="1:22" hidden="1" x14ac:dyDescent="0.3">
      <c r="A538" s="23">
        <v>4</v>
      </c>
      <c r="B538" s="23" t="s">
        <v>592</v>
      </c>
      <c r="C538" s="23" t="s">
        <v>551</v>
      </c>
      <c r="D538" t="s">
        <v>141</v>
      </c>
      <c r="E538" s="23" t="s">
        <v>552</v>
      </c>
      <c r="F538" s="23" t="s">
        <v>187</v>
      </c>
      <c r="G538" s="23">
        <v>1</v>
      </c>
      <c r="H538" s="23" t="s">
        <v>14</v>
      </c>
      <c r="I538" s="24">
        <v>77264.622700000007</v>
      </c>
      <c r="J538" s="24">
        <v>135213.08979999999</v>
      </c>
      <c r="K538" s="24">
        <v>99860.495299999995</v>
      </c>
      <c r="L538" s="24">
        <v>174755.86670000001</v>
      </c>
      <c r="M538" s="24">
        <v>119408.70170000001</v>
      </c>
      <c r="N538" s="24">
        <v>208965.22779999999</v>
      </c>
      <c r="O538" s="24">
        <v>142259.51629999999</v>
      </c>
      <c r="P538" s="24">
        <v>248954.15349999999</v>
      </c>
      <c r="Q538" s="24">
        <v>167523.41519999999</v>
      </c>
      <c r="R538" s="24">
        <v>293165.9767</v>
      </c>
      <c r="S538" s="24">
        <v>183589.7317</v>
      </c>
      <c r="T538" s="24">
        <v>321282.03039999999</v>
      </c>
      <c r="U538" s="24">
        <v>198638.6819</v>
      </c>
      <c r="V538" s="24">
        <v>347617.69349999999</v>
      </c>
    </row>
    <row r="539" spans="1:22" hidden="1" x14ac:dyDescent="0.3">
      <c r="A539" s="23">
        <v>4</v>
      </c>
      <c r="B539" s="23" t="s">
        <v>592</v>
      </c>
      <c r="C539" s="23" t="s">
        <v>551</v>
      </c>
      <c r="D539" t="s">
        <v>141</v>
      </c>
      <c r="E539" s="23" t="s">
        <v>552</v>
      </c>
      <c r="F539" s="23" t="s">
        <v>187</v>
      </c>
      <c r="G539" s="23">
        <v>2</v>
      </c>
      <c r="H539" s="23" t="s">
        <v>30</v>
      </c>
      <c r="I539" s="24">
        <v>66933.483600000007</v>
      </c>
      <c r="J539" s="24">
        <v>117133.5963</v>
      </c>
      <c r="K539" s="24">
        <v>87264.265799999994</v>
      </c>
      <c r="L539" s="24">
        <v>152712.46530000001</v>
      </c>
      <c r="M539" s="24">
        <v>105614.44809999999</v>
      </c>
      <c r="N539" s="24">
        <v>184825.28419999999</v>
      </c>
      <c r="O539" s="24">
        <v>128671.21400000001</v>
      </c>
      <c r="P539" s="24">
        <v>225174.62460000001</v>
      </c>
      <c r="Q539" s="24">
        <v>152342.9087</v>
      </c>
      <c r="R539" s="24">
        <v>266600.09019999998</v>
      </c>
      <c r="S539" s="24">
        <v>167666.3829</v>
      </c>
      <c r="T539" s="24">
        <v>293416.17019999999</v>
      </c>
      <c r="U539" s="24">
        <v>181852.16639999999</v>
      </c>
      <c r="V539" s="24">
        <v>318241.29129999998</v>
      </c>
    </row>
    <row r="540" spans="1:22" hidden="1" x14ac:dyDescent="0.3">
      <c r="A540" s="23">
        <v>4</v>
      </c>
      <c r="B540" s="23" t="s">
        <v>592</v>
      </c>
      <c r="C540" s="23" t="s">
        <v>551</v>
      </c>
      <c r="D540" t="s">
        <v>141</v>
      </c>
      <c r="E540" s="23" t="s">
        <v>552</v>
      </c>
      <c r="F540" s="23" t="s">
        <v>187</v>
      </c>
      <c r="G540" s="23">
        <v>3</v>
      </c>
      <c r="H540" s="23" t="s">
        <v>31</v>
      </c>
      <c r="I540" s="24">
        <v>60187.544800000003</v>
      </c>
      <c r="J540" s="24">
        <v>105328.20329999999</v>
      </c>
      <c r="K540" s="24">
        <v>82134.027100000007</v>
      </c>
      <c r="L540" s="24">
        <v>143734.54740000001</v>
      </c>
      <c r="M540" s="24">
        <v>104009.24739999999</v>
      </c>
      <c r="N540" s="24">
        <v>182016.18280000001</v>
      </c>
      <c r="O540" s="24">
        <v>137067.20439999999</v>
      </c>
      <c r="P540" s="24">
        <v>239867.60769999999</v>
      </c>
      <c r="Q540" s="24">
        <v>169822.95050000001</v>
      </c>
      <c r="R540" s="24">
        <v>297190.16330000001</v>
      </c>
      <c r="S540" s="24">
        <v>191324.32449999999</v>
      </c>
      <c r="T540" s="24">
        <v>334817.56780000002</v>
      </c>
      <c r="U540" s="24">
        <v>212557.06649999999</v>
      </c>
      <c r="V540" s="24">
        <v>371974.8664</v>
      </c>
    </row>
    <row r="541" spans="1:22" hidden="1" x14ac:dyDescent="0.3">
      <c r="A541" s="23">
        <v>4</v>
      </c>
      <c r="B541" s="23" t="s">
        <v>592</v>
      </c>
      <c r="C541" s="23" t="s">
        <v>551</v>
      </c>
      <c r="D541" t="s">
        <v>141</v>
      </c>
      <c r="E541" s="23" t="s">
        <v>552</v>
      </c>
      <c r="F541" s="23" t="s">
        <v>187</v>
      </c>
      <c r="G541" s="23">
        <v>4</v>
      </c>
      <c r="H541" s="23" t="s">
        <v>29</v>
      </c>
      <c r="I541" s="24">
        <v>65889.779800000004</v>
      </c>
      <c r="J541" s="24">
        <v>105423.6492</v>
      </c>
      <c r="K541" s="24">
        <v>92245.691600000006</v>
      </c>
      <c r="L541" s="24">
        <v>147593.10879999999</v>
      </c>
      <c r="M541" s="24">
        <v>118601.6035</v>
      </c>
      <c r="N541" s="24">
        <v>189762.56849999999</v>
      </c>
      <c r="O541" s="24">
        <v>158135.47150000001</v>
      </c>
      <c r="P541" s="24">
        <v>253016.75810000001</v>
      </c>
      <c r="Q541" s="24">
        <v>197669.33919999999</v>
      </c>
      <c r="R541" s="24">
        <v>316270.94750000001</v>
      </c>
      <c r="S541" s="24">
        <v>224025.25109999999</v>
      </c>
      <c r="T541" s="24">
        <v>358440.40720000002</v>
      </c>
      <c r="U541" s="24">
        <v>250381.16310000001</v>
      </c>
      <c r="V541" s="24">
        <v>400609.86690000002</v>
      </c>
    </row>
    <row r="542" spans="1:22" hidden="1" x14ac:dyDescent="0.3">
      <c r="A542" s="23">
        <v>4</v>
      </c>
      <c r="B542" s="23" t="s">
        <v>592</v>
      </c>
      <c r="C542" s="23" t="s">
        <v>551</v>
      </c>
      <c r="D542" t="s">
        <v>141</v>
      </c>
      <c r="E542" s="23" t="s">
        <v>552</v>
      </c>
      <c r="F542" s="23" t="s">
        <v>230</v>
      </c>
      <c r="G542" s="23">
        <v>1</v>
      </c>
      <c r="H542" s="23" t="s">
        <v>14</v>
      </c>
      <c r="I542" s="24">
        <v>83380.398700000005</v>
      </c>
      <c r="J542" s="24">
        <v>145915.69779999999</v>
      </c>
      <c r="K542" s="24">
        <v>107805.68730000001</v>
      </c>
      <c r="L542" s="24">
        <v>188659.95269999999</v>
      </c>
      <c r="M542" s="24">
        <v>128937.10460000001</v>
      </c>
      <c r="N542" s="24">
        <v>225639.93290000001</v>
      </c>
      <c r="O542" s="24">
        <v>153653.70209999999</v>
      </c>
      <c r="P542" s="24">
        <v>268893.97869999998</v>
      </c>
      <c r="Q542" s="24">
        <v>180981.05869999999</v>
      </c>
      <c r="R542" s="24">
        <v>316716.85269999999</v>
      </c>
      <c r="S542" s="24">
        <v>198359.33470000001</v>
      </c>
      <c r="T542" s="24">
        <v>347128.8357</v>
      </c>
      <c r="U542" s="24">
        <v>214653.25810000001</v>
      </c>
      <c r="V542" s="24">
        <v>375643.20179999998</v>
      </c>
    </row>
    <row r="543" spans="1:22" hidden="1" x14ac:dyDescent="0.3">
      <c r="A543" s="23">
        <v>4</v>
      </c>
      <c r="B543" s="23" t="s">
        <v>592</v>
      </c>
      <c r="C543" s="23" t="s">
        <v>551</v>
      </c>
      <c r="D543" t="s">
        <v>141</v>
      </c>
      <c r="E543" s="23" t="s">
        <v>552</v>
      </c>
      <c r="F543" s="23" t="s">
        <v>230</v>
      </c>
      <c r="G543" s="23">
        <v>2</v>
      </c>
      <c r="H543" s="23" t="s">
        <v>30</v>
      </c>
      <c r="I543" s="24">
        <v>72041.343599999993</v>
      </c>
      <c r="J543" s="24">
        <v>126072.3515</v>
      </c>
      <c r="K543" s="24">
        <v>93980.557799999995</v>
      </c>
      <c r="L543" s="24">
        <v>164465.976</v>
      </c>
      <c r="M543" s="24">
        <v>113797.0705</v>
      </c>
      <c r="N543" s="24">
        <v>199144.87340000001</v>
      </c>
      <c r="O543" s="24">
        <v>138739.7121</v>
      </c>
      <c r="P543" s="24">
        <v>242794.49609999999</v>
      </c>
      <c r="Q543" s="24">
        <v>164319.52739999999</v>
      </c>
      <c r="R543" s="24">
        <v>287559.17290000001</v>
      </c>
      <c r="S543" s="24">
        <v>180882.4889</v>
      </c>
      <c r="T543" s="24">
        <v>316544.35560000001</v>
      </c>
      <c r="U543" s="24">
        <v>196229.03400000001</v>
      </c>
      <c r="V543" s="24">
        <v>343400.80969999998</v>
      </c>
    </row>
    <row r="544" spans="1:22" hidden="1" x14ac:dyDescent="0.3">
      <c r="A544" s="23">
        <v>4</v>
      </c>
      <c r="B544" s="23" t="s">
        <v>592</v>
      </c>
      <c r="C544" s="23" t="s">
        <v>551</v>
      </c>
      <c r="D544" t="s">
        <v>141</v>
      </c>
      <c r="E544" s="23" t="s">
        <v>552</v>
      </c>
      <c r="F544" s="23" t="s">
        <v>230</v>
      </c>
      <c r="G544" s="23">
        <v>3</v>
      </c>
      <c r="H544" s="23" t="s">
        <v>31</v>
      </c>
      <c r="I544" s="24">
        <v>64650.356099999997</v>
      </c>
      <c r="J544" s="24">
        <v>113138.1231</v>
      </c>
      <c r="K544" s="24">
        <v>88174.301000000007</v>
      </c>
      <c r="L544" s="24">
        <v>154305.02669999999</v>
      </c>
      <c r="M544" s="24">
        <v>111620.03140000001</v>
      </c>
      <c r="N544" s="24">
        <v>195335.05489999999</v>
      </c>
      <c r="O544" s="24">
        <v>147057.6685</v>
      </c>
      <c r="P544" s="24">
        <v>257350.91990000001</v>
      </c>
      <c r="Q544" s="24">
        <v>182163.61060000001</v>
      </c>
      <c r="R544" s="24">
        <v>318786.3186</v>
      </c>
      <c r="S544" s="24">
        <v>205199.022</v>
      </c>
      <c r="T544" s="24">
        <v>359098.28850000002</v>
      </c>
      <c r="U544" s="24">
        <v>227939.59340000001</v>
      </c>
      <c r="V544" s="24">
        <v>398894.28850000002</v>
      </c>
    </row>
    <row r="545" spans="1:22" hidden="1" x14ac:dyDescent="0.3">
      <c r="A545" s="23">
        <v>4</v>
      </c>
      <c r="B545" s="23" t="s">
        <v>592</v>
      </c>
      <c r="C545" s="23" t="s">
        <v>551</v>
      </c>
      <c r="D545" t="s">
        <v>141</v>
      </c>
      <c r="E545" s="23" t="s">
        <v>552</v>
      </c>
      <c r="F545" s="23" t="s">
        <v>230</v>
      </c>
      <c r="G545" s="23">
        <v>4</v>
      </c>
      <c r="H545" s="23" t="s">
        <v>29</v>
      </c>
      <c r="I545" s="24">
        <v>71095.036300000007</v>
      </c>
      <c r="J545" s="24">
        <v>113752.0598</v>
      </c>
      <c r="K545" s="24">
        <v>99533.050799999997</v>
      </c>
      <c r="L545" s="24">
        <v>159252.88370000001</v>
      </c>
      <c r="M545" s="24">
        <v>127971.06540000001</v>
      </c>
      <c r="N545" s="24">
        <v>204753.70759999999</v>
      </c>
      <c r="O545" s="24">
        <v>170628.0871</v>
      </c>
      <c r="P545" s="24">
        <v>273004.94349999999</v>
      </c>
      <c r="Q545" s="24">
        <v>213285.10889999999</v>
      </c>
      <c r="R545" s="24">
        <v>341256.17930000002</v>
      </c>
      <c r="S545" s="24">
        <v>241723.12340000001</v>
      </c>
      <c r="T545" s="24">
        <v>386757.00319999998</v>
      </c>
      <c r="U545" s="24">
        <v>270161.13799999998</v>
      </c>
      <c r="V545" s="24">
        <v>432257.8272</v>
      </c>
    </row>
    <row r="546" spans="1:22" hidden="1" x14ac:dyDescent="0.3">
      <c r="A546" s="23">
        <v>4</v>
      </c>
      <c r="B546" s="23" t="s">
        <v>592</v>
      </c>
      <c r="C546" s="23" t="s">
        <v>551</v>
      </c>
      <c r="D546" t="s">
        <v>141</v>
      </c>
      <c r="E546" s="23" t="s">
        <v>552</v>
      </c>
      <c r="F546" s="23" t="s">
        <v>272</v>
      </c>
      <c r="G546" s="23">
        <v>1</v>
      </c>
      <c r="H546" s="23" t="s">
        <v>14</v>
      </c>
      <c r="I546" s="24">
        <v>82366.280700000003</v>
      </c>
      <c r="J546" s="24">
        <v>144140.99119999999</v>
      </c>
      <c r="K546" s="24">
        <v>106524.1352</v>
      </c>
      <c r="L546" s="24">
        <v>186417.2366</v>
      </c>
      <c r="M546" s="24">
        <v>127424.57490000001</v>
      </c>
      <c r="N546" s="24">
        <v>222993.0062</v>
      </c>
      <c r="O546" s="24">
        <v>151881.93460000001</v>
      </c>
      <c r="P546" s="24">
        <v>265793.38540000003</v>
      </c>
      <c r="Q546" s="24">
        <v>178923.13699999999</v>
      </c>
      <c r="R546" s="24">
        <v>313115.48979999998</v>
      </c>
      <c r="S546" s="24">
        <v>196119.2401</v>
      </c>
      <c r="T546" s="24">
        <v>343208.6703</v>
      </c>
      <c r="U546" s="24">
        <v>212253.99969999999</v>
      </c>
      <c r="V546" s="24">
        <v>371444.49959999998</v>
      </c>
    </row>
    <row r="547" spans="1:22" hidden="1" x14ac:dyDescent="0.3">
      <c r="A547" s="23">
        <v>4</v>
      </c>
      <c r="B547" s="23" t="s">
        <v>592</v>
      </c>
      <c r="C547" s="23" t="s">
        <v>551</v>
      </c>
      <c r="D547" t="s">
        <v>141</v>
      </c>
      <c r="E547" s="23" t="s">
        <v>552</v>
      </c>
      <c r="F547" s="23" t="s">
        <v>272</v>
      </c>
      <c r="G547" s="23">
        <v>2</v>
      </c>
      <c r="H547" s="23" t="s">
        <v>30</v>
      </c>
      <c r="I547" s="24">
        <v>71027.225600000005</v>
      </c>
      <c r="J547" s="24">
        <v>124297.6449</v>
      </c>
      <c r="K547" s="24">
        <v>92699.005699999994</v>
      </c>
      <c r="L547" s="24">
        <v>162223.2599</v>
      </c>
      <c r="M547" s="24">
        <v>112284.54090000001</v>
      </c>
      <c r="N547" s="24">
        <v>196497.9466</v>
      </c>
      <c r="O547" s="24">
        <v>136967.94450000001</v>
      </c>
      <c r="P547" s="24">
        <v>239693.90289999999</v>
      </c>
      <c r="Q547" s="24">
        <v>162261.60579999999</v>
      </c>
      <c r="R547" s="24">
        <v>283957.81</v>
      </c>
      <c r="S547" s="24">
        <v>178642.39430000001</v>
      </c>
      <c r="T547" s="24">
        <v>312624.19010000001</v>
      </c>
      <c r="U547" s="24">
        <v>193829.7757</v>
      </c>
      <c r="V547" s="24">
        <v>339202.10749999998</v>
      </c>
    </row>
    <row r="548" spans="1:22" hidden="1" x14ac:dyDescent="0.3">
      <c r="A548" s="23">
        <v>4</v>
      </c>
      <c r="B548" s="23" t="s">
        <v>592</v>
      </c>
      <c r="C548" s="23" t="s">
        <v>551</v>
      </c>
      <c r="D548" t="s">
        <v>141</v>
      </c>
      <c r="E548" s="23" t="s">
        <v>552</v>
      </c>
      <c r="F548" s="23" t="s">
        <v>272</v>
      </c>
      <c r="G548" s="23">
        <v>3</v>
      </c>
      <c r="H548" s="23" t="s">
        <v>31</v>
      </c>
      <c r="I548" s="24">
        <v>63645.572800000002</v>
      </c>
      <c r="J548" s="24">
        <v>111379.75229999999</v>
      </c>
      <c r="K548" s="24">
        <v>86767.604399999997</v>
      </c>
      <c r="L548" s="24">
        <v>151843.3077</v>
      </c>
      <c r="M548" s="24">
        <v>109811.4215</v>
      </c>
      <c r="N548" s="24">
        <v>192169.98759999999</v>
      </c>
      <c r="O548" s="24">
        <v>144646.18859999999</v>
      </c>
      <c r="P548" s="24">
        <v>253130.83009999999</v>
      </c>
      <c r="Q548" s="24">
        <v>179149.26079999999</v>
      </c>
      <c r="R548" s="24">
        <v>313511.20640000002</v>
      </c>
      <c r="S548" s="24">
        <v>201782.75889999999</v>
      </c>
      <c r="T548" s="24">
        <v>353119.82809999998</v>
      </c>
      <c r="U548" s="24">
        <v>224121.41699999999</v>
      </c>
      <c r="V548" s="24">
        <v>392212.47970000003</v>
      </c>
    </row>
    <row r="549" spans="1:22" hidden="1" x14ac:dyDescent="0.3">
      <c r="A549" s="23">
        <v>4</v>
      </c>
      <c r="B549" s="23" t="s">
        <v>592</v>
      </c>
      <c r="C549" s="23" t="s">
        <v>551</v>
      </c>
      <c r="D549" t="s">
        <v>141</v>
      </c>
      <c r="E549" s="23" t="s">
        <v>552</v>
      </c>
      <c r="F549" s="23" t="s">
        <v>272</v>
      </c>
      <c r="G549" s="23">
        <v>4</v>
      </c>
      <c r="H549" s="23" t="s">
        <v>29</v>
      </c>
      <c r="I549" s="24">
        <v>70222.971999999994</v>
      </c>
      <c r="J549" s="24">
        <v>112356.75689999999</v>
      </c>
      <c r="K549" s="24">
        <v>98312.160799999998</v>
      </c>
      <c r="L549" s="24">
        <v>157299.45970000001</v>
      </c>
      <c r="M549" s="24">
        <v>126401.3496</v>
      </c>
      <c r="N549" s="24">
        <v>202242.16250000001</v>
      </c>
      <c r="O549" s="24">
        <v>168535.13279999999</v>
      </c>
      <c r="P549" s="24">
        <v>269656.21659999999</v>
      </c>
      <c r="Q549" s="24">
        <v>210668.916</v>
      </c>
      <c r="R549" s="24">
        <v>337070.27069999999</v>
      </c>
      <c r="S549" s="24">
        <v>238758.1048</v>
      </c>
      <c r="T549" s="24">
        <v>382012.97340000002</v>
      </c>
      <c r="U549" s="24">
        <v>266847.29359999998</v>
      </c>
      <c r="V549" s="24">
        <v>426955.67619999999</v>
      </c>
    </row>
    <row r="550" spans="1:22" hidden="1" x14ac:dyDescent="0.3">
      <c r="A550" s="23">
        <v>4</v>
      </c>
      <c r="B550" s="23" t="s">
        <v>592</v>
      </c>
      <c r="C550" s="23" t="s">
        <v>551</v>
      </c>
      <c r="D550" t="s">
        <v>141</v>
      </c>
      <c r="E550" s="23" t="s">
        <v>552</v>
      </c>
      <c r="F550" s="23" t="s">
        <v>313</v>
      </c>
      <c r="G550" s="23">
        <v>1</v>
      </c>
      <c r="H550" s="23" t="s">
        <v>14</v>
      </c>
      <c r="I550" s="24">
        <v>78666.801000000007</v>
      </c>
      <c r="J550" s="24">
        <v>137666.90169999999</v>
      </c>
      <c r="K550" s="24">
        <v>101686.59789999999</v>
      </c>
      <c r="L550" s="24">
        <v>177951.54629999999</v>
      </c>
      <c r="M550" s="24">
        <v>121601.73450000001</v>
      </c>
      <c r="N550" s="24">
        <v>212803.03539999999</v>
      </c>
      <c r="O550" s="24">
        <v>144886.58979999999</v>
      </c>
      <c r="P550" s="24">
        <v>253551.53229999999</v>
      </c>
      <c r="Q550" s="24">
        <v>170630.58360000001</v>
      </c>
      <c r="R550" s="24">
        <v>298603.52130000002</v>
      </c>
      <c r="S550" s="24">
        <v>187002.11799999999</v>
      </c>
      <c r="T550" s="24">
        <v>327253.70659999998</v>
      </c>
      <c r="U550" s="24">
        <v>202342.41589999999</v>
      </c>
      <c r="V550" s="24">
        <v>354099.2279</v>
      </c>
    </row>
    <row r="551" spans="1:22" hidden="1" x14ac:dyDescent="0.3">
      <c r="A551" s="23">
        <v>4</v>
      </c>
      <c r="B551" s="23" t="s">
        <v>592</v>
      </c>
      <c r="C551" s="23" t="s">
        <v>551</v>
      </c>
      <c r="D551" t="s">
        <v>141</v>
      </c>
      <c r="E551" s="23" t="s">
        <v>552</v>
      </c>
      <c r="F551" s="23" t="s">
        <v>313</v>
      </c>
      <c r="G551" s="23">
        <v>2</v>
      </c>
      <c r="H551" s="23" t="s">
        <v>30</v>
      </c>
      <c r="I551" s="24">
        <v>68083.683000000005</v>
      </c>
      <c r="J551" s="24">
        <v>119146.44530000001</v>
      </c>
      <c r="K551" s="24">
        <v>88783.143700000001</v>
      </c>
      <c r="L551" s="24">
        <v>155370.50150000001</v>
      </c>
      <c r="M551" s="24">
        <v>107471.0361</v>
      </c>
      <c r="N551" s="24">
        <v>188074.31330000001</v>
      </c>
      <c r="O551" s="24">
        <v>130966.8659</v>
      </c>
      <c r="P551" s="24">
        <v>229192.0154</v>
      </c>
      <c r="Q551" s="24">
        <v>155079.82120000001</v>
      </c>
      <c r="R551" s="24">
        <v>271389.68699999998</v>
      </c>
      <c r="S551" s="24">
        <v>170690.39540000001</v>
      </c>
      <c r="T551" s="24">
        <v>298708.19189999998</v>
      </c>
      <c r="U551" s="24">
        <v>185146.4736</v>
      </c>
      <c r="V551" s="24">
        <v>324006.32880000002</v>
      </c>
    </row>
    <row r="552" spans="1:22" hidden="1" x14ac:dyDescent="0.3">
      <c r="A552" s="23">
        <v>4</v>
      </c>
      <c r="B552" s="23" t="s">
        <v>592</v>
      </c>
      <c r="C552" s="23" t="s">
        <v>551</v>
      </c>
      <c r="D552" t="s">
        <v>141</v>
      </c>
      <c r="E552" s="23" t="s">
        <v>552</v>
      </c>
      <c r="F552" s="23" t="s">
        <v>313</v>
      </c>
      <c r="G552" s="23">
        <v>3</v>
      </c>
      <c r="H552" s="23" t="s">
        <v>31</v>
      </c>
      <c r="I552" s="24">
        <v>61177.648999999998</v>
      </c>
      <c r="J552" s="24">
        <v>107060.88559999999</v>
      </c>
      <c r="K552" s="24">
        <v>83468.257500000007</v>
      </c>
      <c r="L552" s="24">
        <v>146069.45060000001</v>
      </c>
      <c r="M552" s="24">
        <v>105685.8658</v>
      </c>
      <c r="N552" s="24">
        <v>184950.26519999999</v>
      </c>
      <c r="O552" s="24">
        <v>139263.38380000001</v>
      </c>
      <c r="P552" s="24">
        <v>243710.92170000001</v>
      </c>
      <c r="Q552" s="24">
        <v>172531.3198</v>
      </c>
      <c r="R552" s="24">
        <v>301929.80959999998</v>
      </c>
      <c r="S552" s="24">
        <v>194365.96369999999</v>
      </c>
      <c r="T552" s="24">
        <v>340140.43650000001</v>
      </c>
      <c r="U552" s="24">
        <v>215925.42370000001</v>
      </c>
      <c r="V552" s="24">
        <v>377869.4914</v>
      </c>
    </row>
    <row r="553" spans="1:22" hidden="1" x14ac:dyDescent="0.3">
      <c r="A553" s="23">
        <v>4</v>
      </c>
      <c r="B553" s="23" t="s">
        <v>592</v>
      </c>
      <c r="C553" s="23" t="s">
        <v>551</v>
      </c>
      <c r="D553" t="s">
        <v>141</v>
      </c>
      <c r="E553" s="23" t="s">
        <v>552</v>
      </c>
      <c r="F553" s="23" t="s">
        <v>313</v>
      </c>
      <c r="G553" s="23">
        <v>4</v>
      </c>
      <c r="H553" s="23" t="s">
        <v>29</v>
      </c>
      <c r="I553" s="24">
        <v>67082.085000000006</v>
      </c>
      <c r="J553" s="24">
        <v>107331.33749999999</v>
      </c>
      <c r="K553" s="24">
        <v>93914.918999999994</v>
      </c>
      <c r="L553" s="24">
        <v>150263.8726</v>
      </c>
      <c r="M553" s="24">
        <v>120747.753</v>
      </c>
      <c r="N553" s="24">
        <v>193196.40760000001</v>
      </c>
      <c r="O553" s="24">
        <v>160997.00390000001</v>
      </c>
      <c r="P553" s="24">
        <v>257595.2101</v>
      </c>
      <c r="Q553" s="24">
        <v>201246.2549</v>
      </c>
      <c r="R553" s="24">
        <v>321994.01260000002</v>
      </c>
      <c r="S553" s="24">
        <v>228079.0889</v>
      </c>
      <c r="T553" s="24">
        <v>364926.5477</v>
      </c>
      <c r="U553" s="24">
        <v>254911.92290000001</v>
      </c>
      <c r="V553" s="24">
        <v>407859.08260000002</v>
      </c>
    </row>
    <row r="554" spans="1:22" hidden="1" x14ac:dyDescent="0.3">
      <c r="A554" s="23">
        <v>4</v>
      </c>
      <c r="B554" s="23" t="s">
        <v>592</v>
      </c>
      <c r="C554" s="23" t="s">
        <v>551</v>
      </c>
      <c r="D554" t="s">
        <v>141</v>
      </c>
      <c r="E554" s="23" t="s">
        <v>552</v>
      </c>
      <c r="F554" s="23" t="s">
        <v>352</v>
      </c>
      <c r="G554" s="23">
        <v>1</v>
      </c>
      <c r="H554" s="23" t="s">
        <v>14</v>
      </c>
      <c r="I554" s="24">
        <v>82813.843599999993</v>
      </c>
      <c r="J554" s="24">
        <v>144924.22640000001</v>
      </c>
      <c r="K554" s="24">
        <v>107116.8029</v>
      </c>
      <c r="L554" s="24">
        <v>187454.40520000001</v>
      </c>
      <c r="M554" s="24">
        <v>128142.9644</v>
      </c>
      <c r="N554" s="24">
        <v>224250.18780000001</v>
      </c>
      <c r="O554" s="24">
        <v>152752.53589999999</v>
      </c>
      <c r="P554" s="24">
        <v>267316.93780000001</v>
      </c>
      <c r="Q554" s="24">
        <v>179962.24849999999</v>
      </c>
      <c r="R554" s="24">
        <v>314933.93489999999</v>
      </c>
      <c r="S554" s="24">
        <v>197265.41819999999</v>
      </c>
      <c r="T554" s="24">
        <v>345214.48190000001</v>
      </c>
      <c r="U554" s="24">
        <v>213506.06140000001</v>
      </c>
      <c r="V554" s="24">
        <v>373635.60749999998</v>
      </c>
    </row>
    <row r="555" spans="1:22" hidden="1" x14ac:dyDescent="0.3">
      <c r="A555" s="23">
        <v>4</v>
      </c>
      <c r="B555" s="23" t="s">
        <v>592</v>
      </c>
      <c r="C555" s="23" t="s">
        <v>551</v>
      </c>
      <c r="D555" t="s">
        <v>141</v>
      </c>
      <c r="E555" s="23" t="s">
        <v>552</v>
      </c>
      <c r="F555" s="23" t="s">
        <v>352</v>
      </c>
      <c r="G555" s="23">
        <v>2</v>
      </c>
      <c r="H555" s="23" t="s">
        <v>30</v>
      </c>
      <c r="I555" s="24">
        <v>71348.798500000004</v>
      </c>
      <c r="J555" s="24">
        <v>124860.3974</v>
      </c>
      <c r="K555" s="24">
        <v>93138.060100000002</v>
      </c>
      <c r="L555" s="24">
        <v>162991.60519999999</v>
      </c>
      <c r="M555" s="24">
        <v>112834.70699999999</v>
      </c>
      <c r="N555" s="24">
        <v>197460.7372</v>
      </c>
      <c r="O555" s="24">
        <v>137672.83410000001</v>
      </c>
      <c r="P555" s="24">
        <v>240927.4595</v>
      </c>
      <c r="Q555" s="24">
        <v>163115.5882</v>
      </c>
      <c r="R555" s="24">
        <v>285452.27929999999</v>
      </c>
      <c r="S555" s="24">
        <v>179594.38430000001</v>
      </c>
      <c r="T555" s="24">
        <v>314290.17249999999</v>
      </c>
      <c r="U555" s="24">
        <v>194877.12280000001</v>
      </c>
      <c r="V555" s="24">
        <v>341034.96480000002</v>
      </c>
    </row>
    <row r="556" spans="1:22" hidden="1" x14ac:dyDescent="0.3">
      <c r="A556" s="23">
        <v>4</v>
      </c>
      <c r="B556" s="23" t="s">
        <v>592</v>
      </c>
      <c r="C556" s="23" t="s">
        <v>551</v>
      </c>
      <c r="D556" t="s">
        <v>141</v>
      </c>
      <c r="E556" s="23" t="s">
        <v>552</v>
      </c>
      <c r="F556" s="23" t="s">
        <v>352</v>
      </c>
      <c r="G556" s="23">
        <v>3</v>
      </c>
      <c r="H556" s="23" t="s">
        <v>31</v>
      </c>
      <c r="I556" s="24">
        <v>63889.431299999997</v>
      </c>
      <c r="J556" s="24">
        <v>111806.5047</v>
      </c>
      <c r="K556" s="24">
        <v>87083.0484</v>
      </c>
      <c r="L556" s="24">
        <v>152395.33470000001</v>
      </c>
      <c r="M556" s="24">
        <v>110197.58199999999</v>
      </c>
      <c r="N556" s="24">
        <v>192845.7683</v>
      </c>
      <c r="O556" s="24">
        <v>145141.41320000001</v>
      </c>
      <c r="P556" s="24">
        <v>253997.473</v>
      </c>
      <c r="Q556" s="24">
        <v>179749.86379999999</v>
      </c>
      <c r="R556" s="24">
        <v>314562.26179999998</v>
      </c>
      <c r="S556" s="24">
        <v>202449.51930000001</v>
      </c>
      <c r="T556" s="24">
        <v>354286.65870000003</v>
      </c>
      <c r="U556" s="24">
        <v>224851.05869999999</v>
      </c>
      <c r="V556" s="24">
        <v>393489.35269999999</v>
      </c>
    </row>
    <row r="557" spans="1:22" hidden="1" x14ac:dyDescent="0.3">
      <c r="A557" s="23">
        <v>4</v>
      </c>
      <c r="B557" s="23" t="s">
        <v>592</v>
      </c>
      <c r="C557" s="23" t="s">
        <v>551</v>
      </c>
      <c r="D557" t="s">
        <v>141</v>
      </c>
      <c r="E557" s="23" t="s">
        <v>552</v>
      </c>
      <c r="F557" s="23" t="s">
        <v>352</v>
      </c>
      <c r="G557" s="23">
        <v>4</v>
      </c>
      <c r="H557" s="23" t="s">
        <v>29</v>
      </c>
      <c r="I557" s="24">
        <v>70601.111399999994</v>
      </c>
      <c r="J557" s="24">
        <v>112961.7801</v>
      </c>
      <c r="K557" s="24">
        <v>98841.555999999997</v>
      </c>
      <c r="L557" s="24">
        <v>158146.492</v>
      </c>
      <c r="M557" s="24">
        <v>127082.0006</v>
      </c>
      <c r="N557" s="24">
        <v>203331.204</v>
      </c>
      <c r="O557" s="24">
        <v>169442.66750000001</v>
      </c>
      <c r="P557" s="24">
        <v>271108.272</v>
      </c>
      <c r="Q557" s="24">
        <v>211803.33429999999</v>
      </c>
      <c r="R557" s="24">
        <v>338885.33990000002</v>
      </c>
      <c r="S557" s="24">
        <v>240043.7789</v>
      </c>
      <c r="T557" s="24">
        <v>384070.05190000002</v>
      </c>
      <c r="U557" s="24">
        <v>268284.22350000002</v>
      </c>
      <c r="V557" s="24">
        <v>429254.76400000002</v>
      </c>
    </row>
    <row r="558" spans="1:22" hidden="1" x14ac:dyDescent="0.3">
      <c r="A558" s="23">
        <v>4</v>
      </c>
      <c r="B558" s="23" t="s">
        <v>592</v>
      </c>
      <c r="C558" s="23" t="s">
        <v>551</v>
      </c>
      <c r="D558" t="s">
        <v>141</v>
      </c>
      <c r="E558" s="23" t="s">
        <v>552</v>
      </c>
      <c r="F558" s="23" t="s">
        <v>388</v>
      </c>
      <c r="G558" s="23">
        <v>1</v>
      </c>
      <c r="H558" s="23" t="s">
        <v>14</v>
      </c>
      <c r="I558" s="24">
        <v>82754.3465</v>
      </c>
      <c r="J558" s="24">
        <v>144820.10639999999</v>
      </c>
      <c r="K558" s="24">
        <v>107068.6931</v>
      </c>
      <c r="L558" s="24">
        <v>187370.21290000001</v>
      </c>
      <c r="M558" s="24">
        <v>128105.0871</v>
      </c>
      <c r="N558" s="24">
        <v>224183.90239999999</v>
      </c>
      <c r="O558" s="24">
        <v>152737.25090000001</v>
      </c>
      <c r="P558" s="24">
        <v>267290.18920000002</v>
      </c>
      <c r="Q558" s="24">
        <v>179972.39610000001</v>
      </c>
      <c r="R558" s="24">
        <v>314951.69309999997</v>
      </c>
      <c r="S558" s="24">
        <v>197291.54560000001</v>
      </c>
      <c r="T558" s="24">
        <v>345260.2047</v>
      </c>
      <c r="U558" s="24">
        <v>213558.49</v>
      </c>
      <c r="V558" s="24">
        <v>373727.35749999998</v>
      </c>
    </row>
    <row r="559" spans="1:22" hidden="1" x14ac:dyDescent="0.3">
      <c r="A559" s="23">
        <v>4</v>
      </c>
      <c r="B559" s="23" t="s">
        <v>592</v>
      </c>
      <c r="C559" s="23" t="s">
        <v>551</v>
      </c>
      <c r="D559" t="s">
        <v>141</v>
      </c>
      <c r="E559" s="23" t="s">
        <v>552</v>
      </c>
      <c r="F559" s="23" t="s">
        <v>388</v>
      </c>
      <c r="G559" s="23">
        <v>2</v>
      </c>
      <c r="H559" s="23" t="s">
        <v>30</v>
      </c>
      <c r="I559" s="24">
        <v>71163.312000000005</v>
      </c>
      <c r="J559" s="24">
        <v>124535.7959</v>
      </c>
      <c r="K559" s="24">
        <v>92936.337799999994</v>
      </c>
      <c r="L559" s="24">
        <v>162638.59109999999</v>
      </c>
      <c r="M559" s="24">
        <v>112628.6072</v>
      </c>
      <c r="N559" s="24">
        <v>197100.0626</v>
      </c>
      <c r="O559" s="24">
        <v>137491.8383</v>
      </c>
      <c r="P559" s="24">
        <v>240610.717</v>
      </c>
      <c r="Q559" s="24">
        <v>162940.60769999999</v>
      </c>
      <c r="R559" s="24">
        <v>285146.06359999999</v>
      </c>
      <c r="S559" s="24">
        <v>179426.32459999999</v>
      </c>
      <c r="T559" s="24">
        <v>313996.06809999997</v>
      </c>
      <c r="U559" s="24">
        <v>194724.83790000001</v>
      </c>
      <c r="V559" s="24">
        <v>340768.46639999998</v>
      </c>
    </row>
    <row r="560" spans="1:22" hidden="1" x14ac:dyDescent="0.3">
      <c r="A560" s="23">
        <v>4</v>
      </c>
      <c r="B560" s="23" t="s">
        <v>592</v>
      </c>
      <c r="C560" s="23" t="s">
        <v>551</v>
      </c>
      <c r="D560" t="s">
        <v>141</v>
      </c>
      <c r="E560" s="23" t="s">
        <v>552</v>
      </c>
      <c r="F560" s="23" t="s">
        <v>388</v>
      </c>
      <c r="G560" s="23">
        <v>3</v>
      </c>
      <c r="H560" s="23" t="s">
        <v>31</v>
      </c>
      <c r="I560" s="24">
        <v>63630.898200000003</v>
      </c>
      <c r="J560" s="24">
        <v>111354.07180000001</v>
      </c>
      <c r="K560" s="24">
        <v>86695.1443</v>
      </c>
      <c r="L560" s="24">
        <v>151716.50260000001</v>
      </c>
      <c r="M560" s="24">
        <v>109679.4378</v>
      </c>
      <c r="N560" s="24">
        <v>191939.01620000001</v>
      </c>
      <c r="O560" s="24">
        <v>144430.89840000001</v>
      </c>
      <c r="P560" s="24">
        <v>252754.07209999999</v>
      </c>
      <c r="Q560" s="24">
        <v>178843.2929</v>
      </c>
      <c r="R560" s="24">
        <v>312975.76250000001</v>
      </c>
      <c r="S560" s="24">
        <v>201408.14920000001</v>
      </c>
      <c r="T560" s="24">
        <v>352464.2611</v>
      </c>
      <c r="U560" s="24">
        <v>223671.61350000001</v>
      </c>
      <c r="V560" s="24">
        <v>391425.3236</v>
      </c>
    </row>
    <row r="561" spans="1:22" hidden="1" x14ac:dyDescent="0.3">
      <c r="A561" s="23">
        <v>4</v>
      </c>
      <c r="B561" s="23" t="s">
        <v>592</v>
      </c>
      <c r="C561" s="23" t="s">
        <v>551</v>
      </c>
      <c r="D561" t="s">
        <v>141</v>
      </c>
      <c r="E561" s="23" t="s">
        <v>552</v>
      </c>
      <c r="F561" s="23" t="s">
        <v>388</v>
      </c>
      <c r="G561" s="23">
        <v>4</v>
      </c>
      <c r="H561" s="23" t="s">
        <v>29</v>
      </c>
      <c r="I561" s="24">
        <v>70543.217699999994</v>
      </c>
      <c r="J561" s="24">
        <v>112869.1502</v>
      </c>
      <c r="K561" s="24">
        <v>98760.504799999995</v>
      </c>
      <c r="L561" s="24">
        <v>158016.81020000001</v>
      </c>
      <c r="M561" s="24">
        <v>126977.792</v>
      </c>
      <c r="N561" s="24">
        <v>203164.47029999999</v>
      </c>
      <c r="O561" s="24">
        <v>169303.72270000001</v>
      </c>
      <c r="P561" s="24">
        <v>270885.96039999998</v>
      </c>
      <c r="Q561" s="24">
        <v>211629.65340000001</v>
      </c>
      <c r="R561" s="24">
        <v>338607.45030000003</v>
      </c>
      <c r="S561" s="24">
        <v>239846.94039999999</v>
      </c>
      <c r="T561" s="24">
        <v>383755.11040000001</v>
      </c>
      <c r="U561" s="24">
        <v>268064.22759999998</v>
      </c>
      <c r="V561" s="24">
        <v>428902.77049999998</v>
      </c>
    </row>
    <row r="562" spans="1:22" hidden="1" x14ac:dyDescent="0.3">
      <c r="A562" s="23">
        <v>4</v>
      </c>
      <c r="B562" s="23" t="s">
        <v>592</v>
      </c>
      <c r="C562" s="23" t="s">
        <v>551</v>
      </c>
      <c r="D562" t="s">
        <v>141</v>
      </c>
      <c r="E562" s="23" t="s">
        <v>552</v>
      </c>
      <c r="F562" s="23" t="s">
        <v>421</v>
      </c>
      <c r="G562" s="23">
        <v>1</v>
      </c>
      <c r="H562" s="23" t="s">
        <v>14</v>
      </c>
      <c r="I562" s="24">
        <v>82425.777799999996</v>
      </c>
      <c r="J562" s="24">
        <v>144245.11120000001</v>
      </c>
      <c r="K562" s="24">
        <v>106572.245</v>
      </c>
      <c r="L562" s="24">
        <v>186501.4289</v>
      </c>
      <c r="M562" s="24">
        <v>127462.4523</v>
      </c>
      <c r="N562" s="24">
        <v>223059.29149999999</v>
      </c>
      <c r="O562" s="24">
        <v>151897.21950000001</v>
      </c>
      <c r="P562" s="24">
        <v>265820.13410000002</v>
      </c>
      <c r="Q562" s="24">
        <v>178912.9895</v>
      </c>
      <c r="R562" s="24">
        <v>313097.7316</v>
      </c>
      <c r="S562" s="24">
        <v>196093.11290000001</v>
      </c>
      <c r="T562" s="24">
        <v>343162.94750000001</v>
      </c>
      <c r="U562" s="24">
        <v>212201.57120000001</v>
      </c>
      <c r="V562" s="24">
        <v>371352.74959999998</v>
      </c>
    </row>
    <row r="563" spans="1:22" hidden="1" x14ac:dyDescent="0.3">
      <c r="A563" s="23">
        <v>4</v>
      </c>
      <c r="B563" s="23" t="s">
        <v>592</v>
      </c>
      <c r="C563" s="23" t="s">
        <v>551</v>
      </c>
      <c r="D563" t="s">
        <v>141</v>
      </c>
      <c r="E563" s="23" t="s">
        <v>552</v>
      </c>
      <c r="F563" s="23" t="s">
        <v>421</v>
      </c>
      <c r="G563" s="23">
        <v>2</v>
      </c>
      <c r="H563" s="23" t="s">
        <v>30</v>
      </c>
      <c r="I563" s="24">
        <v>71212.712199999994</v>
      </c>
      <c r="J563" s="24">
        <v>124622.2464</v>
      </c>
      <c r="K563" s="24">
        <v>92900.728000000003</v>
      </c>
      <c r="L563" s="24">
        <v>162576.2739</v>
      </c>
      <c r="M563" s="24">
        <v>112490.6407</v>
      </c>
      <c r="N563" s="24">
        <v>196858.6213</v>
      </c>
      <c r="O563" s="24">
        <v>137148.94029999999</v>
      </c>
      <c r="P563" s="24">
        <v>240010.64550000001</v>
      </c>
      <c r="Q563" s="24">
        <v>162436.58619999999</v>
      </c>
      <c r="R563" s="24">
        <v>284264.0258</v>
      </c>
      <c r="S563" s="24">
        <v>178810.4541</v>
      </c>
      <c r="T563" s="24">
        <v>312918.29460000002</v>
      </c>
      <c r="U563" s="24">
        <v>193982.06049999999</v>
      </c>
      <c r="V563" s="24">
        <v>339468.60590000002</v>
      </c>
    </row>
    <row r="564" spans="1:22" hidden="1" x14ac:dyDescent="0.3">
      <c r="A564" s="23">
        <v>4</v>
      </c>
      <c r="B564" s="23" t="s">
        <v>592</v>
      </c>
      <c r="C564" s="23" t="s">
        <v>551</v>
      </c>
      <c r="D564" t="s">
        <v>141</v>
      </c>
      <c r="E564" s="23" t="s">
        <v>552</v>
      </c>
      <c r="F564" s="23" t="s">
        <v>421</v>
      </c>
      <c r="G564" s="23">
        <v>3</v>
      </c>
      <c r="H564" s="23" t="s">
        <v>31</v>
      </c>
      <c r="I564" s="24">
        <v>63904.105900000002</v>
      </c>
      <c r="J564" s="24">
        <v>111832.1853</v>
      </c>
      <c r="K564" s="24">
        <v>87155.508400000006</v>
      </c>
      <c r="L564" s="24">
        <v>152522.13990000001</v>
      </c>
      <c r="M564" s="24">
        <v>110329.5656</v>
      </c>
      <c r="N564" s="24">
        <v>193076.73980000001</v>
      </c>
      <c r="O564" s="24">
        <v>145356.7034</v>
      </c>
      <c r="P564" s="24">
        <v>254374.231</v>
      </c>
      <c r="Q564" s="24">
        <v>180055.83180000001</v>
      </c>
      <c r="R564" s="24">
        <v>315097.70569999999</v>
      </c>
      <c r="S564" s="24">
        <v>202824.12899999999</v>
      </c>
      <c r="T564" s="24">
        <v>354942.22570000001</v>
      </c>
      <c r="U564" s="24">
        <v>225300.86230000001</v>
      </c>
      <c r="V564" s="24">
        <v>394276.50880000001</v>
      </c>
    </row>
    <row r="565" spans="1:22" hidden="1" x14ac:dyDescent="0.3">
      <c r="A565" s="23">
        <v>4</v>
      </c>
      <c r="B565" s="23" t="s">
        <v>592</v>
      </c>
      <c r="C565" s="23" t="s">
        <v>551</v>
      </c>
      <c r="D565" t="s">
        <v>141</v>
      </c>
      <c r="E565" s="23" t="s">
        <v>552</v>
      </c>
      <c r="F565" s="23" t="s">
        <v>421</v>
      </c>
      <c r="G565" s="23">
        <v>4</v>
      </c>
      <c r="H565" s="23" t="s">
        <v>29</v>
      </c>
      <c r="I565" s="24">
        <v>70280.865699999995</v>
      </c>
      <c r="J565" s="24">
        <v>112449.38679999999</v>
      </c>
      <c r="K565" s="24">
        <v>98393.211899999995</v>
      </c>
      <c r="L565" s="24">
        <v>157429.14139999999</v>
      </c>
      <c r="M565" s="24">
        <v>126505.5583</v>
      </c>
      <c r="N565" s="24">
        <v>202408.89610000001</v>
      </c>
      <c r="O565" s="24">
        <v>168674.07759999999</v>
      </c>
      <c r="P565" s="24">
        <v>269878.5282</v>
      </c>
      <c r="Q565" s="24">
        <v>210842.59700000001</v>
      </c>
      <c r="R565" s="24">
        <v>337348.16029999999</v>
      </c>
      <c r="S565" s="24">
        <v>238954.94330000001</v>
      </c>
      <c r="T565" s="24">
        <v>382327.91499999998</v>
      </c>
      <c r="U565" s="24">
        <v>267067.28950000001</v>
      </c>
      <c r="V565" s="24">
        <v>427307.66960000002</v>
      </c>
    </row>
    <row r="566" spans="1:22" hidden="1" x14ac:dyDescent="0.3">
      <c r="A566" s="23">
        <v>4</v>
      </c>
      <c r="B566" s="23" t="s">
        <v>592</v>
      </c>
      <c r="C566" s="23" t="s">
        <v>551</v>
      </c>
      <c r="D566" t="s">
        <v>141</v>
      </c>
      <c r="E566" s="23" t="s">
        <v>552</v>
      </c>
      <c r="F566" s="23" t="s">
        <v>446</v>
      </c>
      <c r="G566" s="23">
        <v>1</v>
      </c>
      <c r="H566" s="23" t="s">
        <v>14</v>
      </c>
      <c r="I566" s="24">
        <v>77324.119900000005</v>
      </c>
      <c r="J566" s="24">
        <v>135317.20989999999</v>
      </c>
      <c r="K566" s="24">
        <v>99908.605100000001</v>
      </c>
      <c r="L566" s="24">
        <v>174840.05900000001</v>
      </c>
      <c r="M566" s="24">
        <v>119446.57889999999</v>
      </c>
      <c r="N566" s="24">
        <v>209031.51319999999</v>
      </c>
      <c r="O566" s="24">
        <v>142274.80129999999</v>
      </c>
      <c r="P566" s="24">
        <v>248980.90229999999</v>
      </c>
      <c r="Q566" s="24">
        <v>167513.2677</v>
      </c>
      <c r="R566" s="24">
        <v>293148.21850000002</v>
      </c>
      <c r="S566" s="24">
        <v>183563.60430000001</v>
      </c>
      <c r="T566" s="24">
        <v>321236.3076</v>
      </c>
      <c r="U566" s="24">
        <v>198586.25339999999</v>
      </c>
      <c r="V566" s="24">
        <v>347525.94339999999</v>
      </c>
    </row>
    <row r="567" spans="1:22" hidden="1" x14ac:dyDescent="0.3">
      <c r="A567" s="23">
        <v>4</v>
      </c>
      <c r="B567" s="23" t="s">
        <v>592</v>
      </c>
      <c r="C567" s="23" t="s">
        <v>551</v>
      </c>
      <c r="D567" t="s">
        <v>141</v>
      </c>
      <c r="E567" s="23" t="s">
        <v>552</v>
      </c>
      <c r="F567" s="23" t="s">
        <v>446</v>
      </c>
      <c r="G567" s="23">
        <v>2</v>
      </c>
      <c r="H567" s="23" t="s">
        <v>30</v>
      </c>
      <c r="I567" s="24">
        <v>67118.970100000006</v>
      </c>
      <c r="J567" s="24">
        <v>117458.19779999999</v>
      </c>
      <c r="K567" s="24">
        <v>87465.988200000007</v>
      </c>
      <c r="L567" s="24">
        <v>153065.47930000001</v>
      </c>
      <c r="M567" s="24">
        <v>105820.54790000001</v>
      </c>
      <c r="N567" s="24">
        <v>185185.95879999999</v>
      </c>
      <c r="O567" s="24">
        <v>128852.2098</v>
      </c>
      <c r="P567" s="24">
        <v>225491.36730000001</v>
      </c>
      <c r="Q567" s="24">
        <v>152517.8891</v>
      </c>
      <c r="R567" s="24">
        <v>266906.30599999998</v>
      </c>
      <c r="S567" s="24">
        <v>167834.44260000001</v>
      </c>
      <c r="T567" s="24">
        <v>293710.2746</v>
      </c>
      <c r="U567" s="24">
        <v>182004.45129999999</v>
      </c>
      <c r="V567" s="24">
        <v>318507.78970000002</v>
      </c>
    </row>
    <row r="568" spans="1:22" hidden="1" x14ac:dyDescent="0.3">
      <c r="A568" s="23">
        <v>4</v>
      </c>
      <c r="B568" s="23" t="s">
        <v>592</v>
      </c>
      <c r="C568" s="23" t="s">
        <v>551</v>
      </c>
      <c r="D568" t="s">
        <v>141</v>
      </c>
      <c r="E568" s="23" t="s">
        <v>552</v>
      </c>
      <c r="F568" s="23" t="s">
        <v>446</v>
      </c>
      <c r="G568" s="23">
        <v>3</v>
      </c>
      <c r="H568" s="23" t="s">
        <v>31</v>
      </c>
      <c r="I568" s="24">
        <v>60446.077899999997</v>
      </c>
      <c r="J568" s="24">
        <v>105780.63619999999</v>
      </c>
      <c r="K568" s="24">
        <v>82521.931200000006</v>
      </c>
      <c r="L568" s="24">
        <v>144413.37950000001</v>
      </c>
      <c r="M568" s="24">
        <v>104527.39139999999</v>
      </c>
      <c r="N568" s="24">
        <v>182922.93489999999</v>
      </c>
      <c r="O568" s="24">
        <v>137777.71909999999</v>
      </c>
      <c r="P568" s="24">
        <v>241111.0085</v>
      </c>
      <c r="Q568" s="24">
        <v>170729.5215</v>
      </c>
      <c r="R568" s="24">
        <v>298776.66249999998</v>
      </c>
      <c r="S568" s="24">
        <v>192365.69450000001</v>
      </c>
      <c r="T568" s="24">
        <v>336639.96549999999</v>
      </c>
      <c r="U568" s="24">
        <v>213736.51180000001</v>
      </c>
      <c r="V568" s="24">
        <v>374038.89549999998</v>
      </c>
    </row>
    <row r="569" spans="1:22" hidden="1" x14ac:dyDescent="0.3">
      <c r="A569" s="23">
        <v>4</v>
      </c>
      <c r="B569" s="23" t="s">
        <v>592</v>
      </c>
      <c r="C569" s="23" t="s">
        <v>551</v>
      </c>
      <c r="D569" t="s">
        <v>141</v>
      </c>
      <c r="E569" s="23" t="s">
        <v>552</v>
      </c>
      <c r="F569" s="23" t="s">
        <v>446</v>
      </c>
      <c r="G569" s="23">
        <v>4</v>
      </c>
      <c r="H569" s="23" t="s">
        <v>29</v>
      </c>
      <c r="I569" s="24">
        <v>65947.673500000004</v>
      </c>
      <c r="J569" s="24">
        <v>105516.27899999999</v>
      </c>
      <c r="K569" s="24">
        <v>92326.742800000007</v>
      </c>
      <c r="L569" s="24">
        <v>147722.79070000001</v>
      </c>
      <c r="M569" s="24">
        <v>118705.8122</v>
      </c>
      <c r="N569" s="24">
        <v>189929.30230000001</v>
      </c>
      <c r="O569" s="24">
        <v>158274.41620000001</v>
      </c>
      <c r="P569" s="24">
        <v>253239.06969999999</v>
      </c>
      <c r="Q569" s="24">
        <v>197843.0203</v>
      </c>
      <c r="R569" s="24">
        <v>316548.8371</v>
      </c>
      <c r="S569" s="24">
        <v>224222.08960000001</v>
      </c>
      <c r="T569" s="24">
        <v>358755.34879999998</v>
      </c>
      <c r="U569" s="24">
        <v>250601.15900000001</v>
      </c>
      <c r="V569" s="24">
        <v>400961.8603</v>
      </c>
    </row>
    <row r="570" spans="1:22" hidden="1" x14ac:dyDescent="0.3">
      <c r="A570" s="23">
        <v>4</v>
      </c>
      <c r="B570" s="23" t="s">
        <v>592</v>
      </c>
      <c r="C570" s="23" t="s">
        <v>551</v>
      </c>
      <c r="D570" t="s">
        <v>141</v>
      </c>
      <c r="E570" s="23" t="s">
        <v>552</v>
      </c>
      <c r="F570" s="23" t="s">
        <v>466</v>
      </c>
      <c r="G570" s="23">
        <v>1</v>
      </c>
      <c r="H570" s="23" t="s">
        <v>14</v>
      </c>
      <c r="I570" s="24">
        <v>79740.413100000005</v>
      </c>
      <c r="J570" s="24">
        <v>139545.7231</v>
      </c>
      <c r="K570" s="24">
        <v>103016.25599999999</v>
      </c>
      <c r="L570" s="24">
        <v>180278.44810000001</v>
      </c>
      <c r="M570" s="24">
        <v>123152.1369</v>
      </c>
      <c r="N570" s="24">
        <v>215516.2396</v>
      </c>
      <c r="O570" s="24">
        <v>146673.63709999999</v>
      </c>
      <c r="P570" s="24">
        <v>256678.86499999999</v>
      </c>
      <c r="Q570" s="24">
        <v>172678.35159999999</v>
      </c>
      <c r="R570" s="24">
        <v>302187.1153</v>
      </c>
      <c r="S570" s="24">
        <v>189216.07860000001</v>
      </c>
      <c r="T570" s="24">
        <v>331128.13750000001</v>
      </c>
      <c r="U570" s="24">
        <v>204689.23860000001</v>
      </c>
      <c r="V570" s="24">
        <v>358206.16749999998</v>
      </c>
    </row>
    <row r="571" spans="1:22" hidden="1" x14ac:dyDescent="0.3">
      <c r="A571" s="23">
        <v>4</v>
      </c>
      <c r="B571" s="23" t="s">
        <v>592</v>
      </c>
      <c r="C571" s="23" t="s">
        <v>551</v>
      </c>
      <c r="D571" t="s">
        <v>141</v>
      </c>
      <c r="E571" s="23" t="s">
        <v>552</v>
      </c>
      <c r="F571" s="23" t="s">
        <v>466</v>
      </c>
      <c r="G571" s="23">
        <v>2</v>
      </c>
      <c r="H571" s="23" t="s">
        <v>30</v>
      </c>
      <c r="I571" s="24">
        <v>69283.284599999999</v>
      </c>
      <c r="J571" s="24">
        <v>121245.74800000001</v>
      </c>
      <c r="K571" s="24">
        <v>90266.414300000004</v>
      </c>
      <c r="L571" s="24">
        <v>157966.22500000001</v>
      </c>
      <c r="M571" s="24">
        <v>109189.66099999999</v>
      </c>
      <c r="N571" s="24">
        <v>191081.90669999999</v>
      </c>
      <c r="O571" s="24">
        <v>132919.62400000001</v>
      </c>
      <c r="P571" s="24">
        <v>232609.34210000001</v>
      </c>
      <c r="Q571" s="24">
        <v>157312.71710000001</v>
      </c>
      <c r="R571" s="24">
        <v>275297.2549</v>
      </c>
      <c r="S571" s="24">
        <v>173098.5429</v>
      </c>
      <c r="T571" s="24">
        <v>302922.45010000002</v>
      </c>
      <c r="U571" s="24">
        <v>187698.00959999999</v>
      </c>
      <c r="V571" s="24">
        <v>328471.51679999998</v>
      </c>
    </row>
    <row r="572" spans="1:22" hidden="1" x14ac:dyDescent="0.3">
      <c r="A572" s="23">
        <v>4</v>
      </c>
      <c r="B572" s="23" t="s">
        <v>592</v>
      </c>
      <c r="C572" s="23" t="s">
        <v>551</v>
      </c>
      <c r="D572" t="s">
        <v>141</v>
      </c>
      <c r="E572" s="23" t="s">
        <v>552</v>
      </c>
      <c r="F572" s="23" t="s">
        <v>466</v>
      </c>
      <c r="G572" s="23">
        <v>3</v>
      </c>
      <c r="H572" s="23" t="s">
        <v>31</v>
      </c>
      <c r="I572" s="24">
        <v>62440.962399999997</v>
      </c>
      <c r="J572" s="24">
        <v>109271.68399999999</v>
      </c>
      <c r="K572" s="24">
        <v>85262.854000000007</v>
      </c>
      <c r="L572" s="24">
        <v>149209.9944</v>
      </c>
      <c r="M572" s="24">
        <v>108012.61440000001</v>
      </c>
      <c r="N572" s="24">
        <v>189022.07519999999</v>
      </c>
      <c r="O572" s="24">
        <v>142385.37119999999</v>
      </c>
      <c r="P572" s="24">
        <v>249174.39970000001</v>
      </c>
      <c r="Q572" s="24">
        <v>176452.23149999999</v>
      </c>
      <c r="R572" s="24">
        <v>308791.40519999998</v>
      </c>
      <c r="S572" s="24">
        <v>198823.58670000001</v>
      </c>
      <c r="T572" s="24">
        <v>347941.27679999999</v>
      </c>
      <c r="U572" s="24">
        <v>220923.03400000001</v>
      </c>
      <c r="V572" s="24">
        <v>386615.30930000002</v>
      </c>
    </row>
    <row r="573" spans="1:22" hidden="1" x14ac:dyDescent="0.3">
      <c r="A573" s="23">
        <v>4</v>
      </c>
      <c r="B573" s="23" t="s">
        <v>592</v>
      </c>
      <c r="C573" s="23" t="s">
        <v>551</v>
      </c>
      <c r="D573" t="s">
        <v>141</v>
      </c>
      <c r="E573" s="23" t="s">
        <v>552</v>
      </c>
      <c r="F573" s="23" t="s">
        <v>466</v>
      </c>
      <c r="G573" s="23">
        <v>4</v>
      </c>
      <c r="H573" s="23" t="s">
        <v>29</v>
      </c>
      <c r="I573" s="24">
        <v>68012.040299999993</v>
      </c>
      <c r="J573" s="24">
        <v>108819.26609999999</v>
      </c>
      <c r="K573" s="24">
        <v>95216.856499999994</v>
      </c>
      <c r="L573" s="24">
        <v>152346.97260000001</v>
      </c>
      <c r="M573" s="24">
        <v>122421.67260000001</v>
      </c>
      <c r="N573" s="24">
        <v>195874.67910000001</v>
      </c>
      <c r="O573" s="24">
        <v>163228.89679999999</v>
      </c>
      <c r="P573" s="24">
        <v>261166.23869999999</v>
      </c>
      <c r="Q573" s="24">
        <v>204036.12100000001</v>
      </c>
      <c r="R573" s="24">
        <v>326457.79840000003</v>
      </c>
      <c r="S573" s="24">
        <v>231240.93710000001</v>
      </c>
      <c r="T573" s="24">
        <v>369985.5049</v>
      </c>
      <c r="U573" s="24">
        <v>258445.75330000001</v>
      </c>
      <c r="V573" s="24">
        <v>413513.21130000002</v>
      </c>
    </row>
    <row r="574" spans="1:22" hidden="1" x14ac:dyDescent="0.3">
      <c r="A574" s="23">
        <v>4</v>
      </c>
      <c r="B574" s="23" t="s">
        <v>592</v>
      </c>
      <c r="C574" s="23" t="s">
        <v>551</v>
      </c>
      <c r="D574" t="s">
        <v>147</v>
      </c>
      <c r="E574" s="23" t="s">
        <v>553</v>
      </c>
      <c r="F574" s="23" t="s">
        <v>193</v>
      </c>
      <c r="G574" s="23">
        <v>1</v>
      </c>
      <c r="H574" s="23" t="s">
        <v>14</v>
      </c>
      <c r="I574" s="24">
        <v>85921.699200000003</v>
      </c>
      <c r="J574" s="24">
        <v>150362.9736</v>
      </c>
      <c r="K574" s="24">
        <v>111262.9359</v>
      </c>
      <c r="L574" s="24">
        <v>194710.1378</v>
      </c>
      <c r="M574" s="24">
        <v>133189.04810000001</v>
      </c>
      <c r="N574" s="24">
        <v>233080.83420000001</v>
      </c>
      <c r="O574" s="24">
        <v>158898.39850000001</v>
      </c>
      <c r="P574" s="24">
        <v>278072.1973</v>
      </c>
      <c r="Q574" s="24">
        <v>187326.0704</v>
      </c>
      <c r="R574" s="24">
        <v>327820.62319999997</v>
      </c>
      <c r="S574" s="24">
        <v>205402.91810000001</v>
      </c>
      <c r="T574" s="24">
        <v>359455.1066</v>
      </c>
      <c r="U574" s="24">
        <v>222419.18859999999</v>
      </c>
      <c r="V574" s="24">
        <v>389233.58010000002</v>
      </c>
    </row>
    <row r="575" spans="1:22" hidden="1" x14ac:dyDescent="0.3">
      <c r="A575" s="23">
        <v>4</v>
      </c>
      <c r="B575" s="23" t="s">
        <v>592</v>
      </c>
      <c r="C575" s="23" t="s">
        <v>551</v>
      </c>
      <c r="D575" t="s">
        <v>147</v>
      </c>
      <c r="E575" s="23" t="s">
        <v>553</v>
      </c>
      <c r="F575" s="23" t="s">
        <v>193</v>
      </c>
      <c r="G575" s="23">
        <v>2</v>
      </c>
      <c r="H575" s="23" t="s">
        <v>30</v>
      </c>
      <c r="I575" s="24">
        <v>73439.046700000006</v>
      </c>
      <c r="J575" s="24">
        <v>128518.3319</v>
      </c>
      <c r="K575" s="24">
        <v>96043.476599999995</v>
      </c>
      <c r="L575" s="24">
        <v>168076.084</v>
      </c>
      <c r="M575" s="24">
        <v>116522.0698</v>
      </c>
      <c r="N575" s="24">
        <v>203913.62220000001</v>
      </c>
      <c r="O575" s="24">
        <v>142480.26190000001</v>
      </c>
      <c r="P575" s="24">
        <v>249340.45819999999</v>
      </c>
      <c r="Q575" s="24">
        <v>168984.14480000001</v>
      </c>
      <c r="R575" s="24">
        <v>295722.25329999998</v>
      </c>
      <c r="S575" s="24">
        <v>186163.44949999999</v>
      </c>
      <c r="T575" s="24">
        <v>325786.0367</v>
      </c>
      <c r="U575" s="24">
        <v>202136.79430000001</v>
      </c>
      <c r="V575" s="24">
        <v>353739.39</v>
      </c>
    </row>
    <row r="576" spans="1:22" hidden="1" x14ac:dyDescent="0.3">
      <c r="A576" s="23">
        <v>4</v>
      </c>
      <c r="B576" s="23" t="s">
        <v>592</v>
      </c>
      <c r="C576" s="23" t="s">
        <v>551</v>
      </c>
      <c r="D576" t="s">
        <v>147</v>
      </c>
      <c r="E576" s="23" t="s">
        <v>553</v>
      </c>
      <c r="F576" s="23" t="s">
        <v>193</v>
      </c>
      <c r="G576" s="23">
        <v>3</v>
      </c>
      <c r="H576" s="23" t="s">
        <v>31</v>
      </c>
      <c r="I576" s="24">
        <v>65356.656999999999</v>
      </c>
      <c r="J576" s="24">
        <v>114374.1498</v>
      </c>
      <c r="K576" s="24">
        <v>88927.505699999994</v>
      </c>
      <c r="L576" s="24">
        <v>155623.13500000001</v>
      </c>
      <c r="M576" s="24">
        <v>112412.2516</v>
      </c>
      <c r="N576" s="24">
        <v>196721.44029999999</v>
      </c>
      <c r="O576" s="24">
        <v>147935.54610000001</v>
      </c>
      <c r="P576" s="24">
        <v>258887.20559999999</v>
      </c>
      <c r="Q576" s="24">
        <v>183093.69260000001</v>
      </c>
      <c r="R576" s="24">
        <v>320413.96189999999</v>
      </c>
      <c r="S576" s="24">
        <v>206126.73680000001</v>
      </c>
      <c r="T576" s="24">
        <v>360721.78940000001</v>
      </c>
      <c r="U576" s="24">
        <v>228835.20499999999</v>
      </c>
      <c r="V576" s="24">
        <v>400461.60889999999</v>
      </c>
    </row>
    <row r="577" spans="1:22" hidden="1" x14ac:dyDescent="0.3">
      <c r="A577" s="23">
        <v>4</v>
      </c>
      <c r="B577" s="23" t="s">
        <v>592</v>
      </c>
      <c r="C577" s="23" t="s">
        <v>551</v>
      </c>
      <c r="D577" t="s">
        <v>147</v>
      </c>
      <c r="E577" s="23" t="s">
        <v>553</v>
      </c>
      <c r="F577" s="23" t="s">
        <v>193</v>
      </c>
      <c r="G577" s="23">
        <v>4</v>
      </c>
      <c r="H577" s="23" t="s">
        <v>29</v>
      </c>
      <c r="I577" s="24">
        <v>73219.267800000001</v>
      </c>
      <c r="J577" s="24">
        <v>117150.8302</v>
      </c>
      <c r="K577" s="24">
        <v>102506.9749</v>
      </c>
      <c r="L577" s="24">
        <v>164011.1623</v>
      </c>
      <c r="M577" s="24">
        <v>131794.68210000001</v>
      </c>
      <c r="N577" s="24">
        <v>210871.4944</v>
      </c>
      <c r="O577" s="24">
        <v>175726.2427</v>
      </c>
      <c r="P577" s="24">
        <v>281161.9926</v>
      </c>
      <c r="Q577" s="24">
        <v>219657.8034</v>
      </c>
      <c r="R577" s="24">
        <v>351452.49060000002</v>
      </c>
      <c r="S577" s="24">
        <v>248945.5105</v>
      </c>
      <c r="T577" s="24">
        <v>398312.82260000001</v>
      </c>
      <c r="U577" s="24">
        <v>278233.21759999997</v>
      </c>
      <c r="V577" s="24">
        <v>445173.15470000001</v>
      </c>
    </row>
    <row r="578" spans="1:22" hidden="1" x14ac:dyDescent="0.3">
      <c r="A578" s="23">
        <v>4</v>
      </c>
      <c r="B578" s="23" t="s">
        <v>592</v>
      </c>
      <c r="C578" s="23" t="s">
        <v>551</v>
      </c>
      <c r="D578" t="s">
        <v>147</v>
      </c>
      <c r="E578" s="23" t="s">
        <v>553</v>
      </c>
      <c r="F578" s="23" t="s">
        <v>236</v>
      </c>
      <c r="G578" s="23">
        <v>1</v>
      </c>
      <c r="H578" s="23" t="s">
        <v>14</v>
      </c>
      <c r="I578" s="24">
        <v>85389.572199999995</v>
      </c>
      <c r="J578" s="24">
        <v>149431.75150000001</v>
      </c>
      <c r="K578" s="24">
        <v>110619.64139999999</v>
      </c>
      <c r="L578" s="24">
        <v>193584.3726</v>
      </c>
      <c r="M578" s="24">
        <v>132450.1686</v>
      </c>
      <c r="N578" s="24">
        <v>231787.79500000001</v>
      </c>
      <c r="O578" s="24">
        <v>158064.20129999999</v>
      </c>
      <c r="P578" s="24">
        <v>276612.35220000002</v>
      </c>
      <c r="Q578" s="24">
        <v>186387.19140000001</v>
      </c>
      <c r="R578" s="24">
        <v>326177.58480000001</v>
      </c>
      <c r="S578" s="24">
        <v>204397.1684</v>
      </c>
      <c r="T578" s="24">
        <v>357695.04479999997</v>
      </c>
      <c r="U578" s="24">
        <v>221368.30350000001</v>
      </c>
      <c r="V578" s="24">
        <v>387394.53110000002</v>
      </c>
    </row>
    <row r="579" spans="1:22" hidden="1" x14ac:dyDescent="0.3">
      <c r="A579" s="23">
        <v>4</v>
      </c>
      <c r="B579" s="23" t="s">
        <v>592</v>
      </c>
      <c r="C579" s="23" t="s">
        <v>551</v>
      </c>
      <c r="D579" t="s">
        <v>147</v>
      </c>
      <c r="E579" s="23" t="s">
        <v>553</v>
      </c>
      <c r="F579" s="23" t="s">
        <v>236</v>
      </c>
      <c r="G579" s="23">
        <v>2</v>
      </c>
      <c r="H579" s="23" t="s">
        <v>30</v>
      </c>
      <c r="I579" s="24">
        <v>72771.238800000006</v>
      </c>
      <c r="J579" s="24">
        <v>127349.6681</v>
      </c>
      <c r="K579" s="24">
        <v>95234.753299999997</v>
      </c>
      <c r="L579" s="24">
        <v>166660.81830000001</v>
      </c>
      <c r="M579" s="24">
        <v>115602.02770000001</v>
      </c>
      <c r="N579" s="24">
        <v>202303.54860000001</v>
      </c>
      <c r="O579" s="24">
        <v>141467.60680000001</v>
      </c>
      <c r="P579" s="24">
        <v>247568.3119</v>
      </c>
      <c r="Q579" s="24">
        <v>167845.8971</v>
      </c>
      <c r="R579" s="24">
        <v>293730.3199</v>
      </c>
      <c r="S579" s="24">
        <v>184948.57550000001</v>
      </c>
      <c r="T579" s="24">
        <v>323660.00709999999</v>
      </c>
      <c r="U579" s="24">
        <v>200865.4486</v>
      </c>
      <c r="V579" s="24">
        <v>351514.53499999997</v>
      </c>
    </row>
    <row r="580" spans="1:22" hidden="1" x14ac:dyDescent="0.3">
      <c r="A580" s="23">
        <v>4</v>
      </c>
      <c r="B580" s="23" t="s">
        <v>592</v>
      </c>
      <c r="C580" s="23" t="s">
        <v>551</v>
      </c>
      <c r="D580" t="s">
        <v>147</v>
      </c>
      <c r="E580" s="23" t="s">
        <v>553</v>
      </c>
      <c r="F580" s="23" t="s">
        <v>236</v>
      </c>
      <c r="G580" s="23">
        <v>3</v>
      </c>
      <c r="H580" s="23" t="s">
        <v>31</v>
      </c>
      <c r="I580" s="24">
        <v>64614.491999999998</v>
      </c>
      <c r="J580" s="24">
        <v>113075.361</v>
      </c>
      <c r="K580" s="24">
        <v>87860.520199999999</v>
      </c>
      <c r="L580" s="24">
        <v>153755.91029999999</v>
      </c>
      <c r="M580" s="24">
        <v>111019.5097</v>
      </c>
      <c r="N580" s="24">
        <v>194284.14199999999</v>
      </c>
      <c r="O580" s="24">
        <v>146057.38889999999</v>
      </c>
      <c r="P580" s="24">
        <v>255600.43059999999</v>
      </c>
      <c r="Q580" s="24">
        <v>180726.15109999999</v>
      </c>
      <c r="R580" s="24">
        <v>316270.76449999999</v>
      </c>
      <c r="S580" s="24">
        <v>203428.52919999999</v>
      </c>
      <c r="T580" s="24">
        <v>355999.92609999998</v>
      </c>
      <c r="U580" s="24">
        <v>225802.8033</v>
      </c>
      <c r="V580" s="24">
        <v>395154.9057</v>
      </c>
    </row>
    <row r="581" spans="1:22" hidden="1" x14ac:dyDescent="0.3">
      <c r="A581" s="23">
        <v>4</v>
      </c>
      <c r="B581" s="23" t="s">
        <v>592</v>
      </c>
      <c r="C581" s="23" t="s">
        <v>551</v>
      </c>
      <c r="D581" t="s">
        <v>147</v>
      </c>
      <c r="E581" s="23" t="s">
        <v>553</v>
      </c>
      <c r="F581" s="23" t="s">
        <v>236</v>
      </c>
      <c r="G581" s="23">
        <v>4</v>
      </c>
      <c r="H581" s="23" t="s">
        <v>29</v>
      </c>
      <c r="I581" s="24">
        <v>72754.430800000002</v>
      </c>
      <c r="J581" s="24">
        <v>116407.0909</v>
      </c>
      <c r="K581" s="24">
        <v>101856.20299999999</v>
      </c>
      <c r="L581" s="24">
        <v>162969.92730000001</v>
      </c>
      <c r="M581" s="24">
        <v>130957.97530000001</v>
      </c>
      <c r="N581" s="24">
        <v>209532.76379999999</v>
      </c>
      <c r="O581" s="24">
        <v>174610.63389999999</v>
      </c>
      <c r="P581" s="24">
        <v>279377.0183</v>
      </c>
      <c r="Q581" s="24">
        <v>218263.2922</v>
      </c>
      <c r="R581" s="24">
        <v>349221.27279999998</v>
      </c>
      <c r="S581" s="24">
        <v>247365.06450000001</v>
      </c>
      <c r="T581" s="24">
        <v>395784.1091</v>
      </c>
      <c r="U581" s="24">
        <v>276466.83689999999</v>
      </c>
      <c r="V581" s="24">
        <v>442346.94559999998</v>
      </c>
    </row>
    <row r="582" spans="1:22" hidden="1" x14ac:dyDescent="0.3">
      <c r="A582" s="23">
        <v>4</v>
      </c>
      <c r="B582" s="23" t="s">
        <v>592</v>
      </c>
      <c r="C582" s="23" t="s">
        <v>551</v>
      </c>
      <c r="D582" t="s">
        <v>147</v>
      </c>
      <c r="E582" s="23" t="s">
        <v>553</v>
      </c>
      <c r="F582" s="23" t="s">
        <v>277</v>
      </c>
      <c r="G582" s="23">
        <v>1</v>
      </c>
      <c r="H582" s="23" t="s">
        <v>14</v>
      </c>
      <c r="I582" s="24">
        <v>84907.584099999993</v>
      </c>
      <c r="J582" s="24">
        <v>148588.27239999999</v>
      </c>
      <c r="K582" s="24">
        <v>109981.38770000001</v>
      </c>
      <c r="L582" s="24">
        <v>192467.4284</v>
      </c>
      <c r="M582" s="24">
        <v>131676.52299999999</v>
      </c>
      <c r="N582" s="24">
        <v>230433.91529999999</v>
      </c>
      <c r="O582" s="24">
        <v>157126.63620000001</v>
      </c>
      <c r="P582" s="24">
        <v>274971.61320000002</v>
      </c>
      <c r="Q582" s="24">
        <v>185268.15489999999</v>
      </c>
      <c r="R582" s="24">
        <v>324219.27100000001</v>
      </c>
      <c r="S582" s="24">
        <v>203162.8302</v>
      </c>
      <c r="T582" s="24">
        <v>355534.95289999997</v>
      </c>
      <c r="U582" s="24">
        <v>220019.9374</v>
      </c>
      <c r="V582" s="24">
        <v>385034.89059999998</v>
      </c>
    </row>
    <row r="583" spans="1:22" hidden="1" x14ac:dyDescent="0.3">
      <c r="A583" s="23">
        <v>4</v>
      </c>
      <c r="B583" s="23" t="s">
        <v>592</v>
      </c>
      <c r="C583" s="23" t="s">
        <v>551</v>
      </c>
      <c r="D583" t="s">
        <v>147</v>
      </c>
      <c r="E583" s="23" t="s">
        <v>553</v>
      </c>
      <c r="F583" s="23" t="s">
        <v>277</v>
      </c>
      <c r="G583" s="23">
        <v>2</v>
      </c>
      <c r="H583" s="23" t="s">
        <v>30</v>
      </c>
      <c r="I583" s="24">
        <v>72424.931700000001</v>
      </c>
      <c r="J583" s="24">
        <v>126743.6306</v>
      </c>
      <c r="K583" s="24">
        <v>94761.9283</v>
      </c>
      <c r="L583" s="24">
        <v>165833.37450000001</v>
      </c>
      <c r="M583" s="24">
        <v>115009.5448</v>
      </c>
      <c r="N583" s="24">
        <v>201266.7034</v>
      </c>
      <c r="O583" s="24">
        <v>140708.49960000001</v>
      </c>
      <c r="P583" s="24">
        <v>246239.87409999999</v>
      </c>
      <c r="Q583" s="24">
        <v>166926.22930000001</v>
      </c>
      <c r="R583" s="24">
        <v>292120.90110000002</v>
      </c>
      <c r="S583" s="24">
        <v>183923.36170000001</v>
      </c>
      <c r="T583" s="24">
        <v>321865.88290000003</v>
      </c>
      <c r="U583" s="24">
        <v>199737.54310000001</v>
      </c>
      <c r="V583" s="24">
        <v>349540.70049999998</v>
      </c>
    </row>
    <row r="584" spans="1:22" hidden="1" x14ac:dyDescent="0.3">
      <c r="A584" s="23">
        <v>4</v>
      </c>
      <c r="B584" s="23" t="s">
        <v>592</v>
      </c>
      <c r="C584" s="23" t="s">
        <v>551</v>
      </c>
      <c r="D584" t="s">
        <v>147</v>
      </c>
      <c r="E584" s="23" t="s">
        <v>553</v>
      </c>
      <c r="F584" s="23" t="s">
        <v>277</v>
      </c>
      <c r="G584" s="23">
        <v>3</v>
      </c>
      <c r="H584" s="23" t="s">
        <v>31</v>
      </c>
      <c r="I584" s="24">
        <v>64351.876799999998</v>
      </c>
      <c r="J584" s="24">
        <v>112615.7843</v>
      </c>
      <c r="K584" s="24">
        <v>87520.813299999994</v>
      </c>
      <c r="L584" s="24">
        <v>153161.42329999999</v>
      </c>
      <c r="M584" s="24">
        <v>110603.64720000001</v>
      </c>
      <c r="N584" s="24">
        <v>193556.38250000001</v>
      </c>
      <c r="O584" s="24">
        <v>145524.07339999999</v>
      </c>
      <c r="P584" s="24">
        <v>254667.12849999999</v>
      </c>
      <c r="Q584" s="24">
        <v>180079.3518</v>
      </c>
      <c r="R584" s="24">
        <v>315138.86550000001</v>
      </c>
      <c r="S584" s="24">
        <v>202710.48389999999</v>
      </c>
      <c r="T584" s="24">
        <v>354743.3468</v>
      </c>
      <c r="U584" s="24">
        <v>225017.04</v>
      </c>
      <c r="V584" s="24">
        <v>393779.82</v>
      </c>
    </row>
    <row r="585" spans="1:22" hidden="1" x14ac:dyDescent="0.3">
      <c r="A585" s="23">
        <v>4</v>
      </c>
      <c r="B585" s="23" t="s">
        <v>592</v>
      </c>
      <c r="C585" s="23" t="s">
        <v>551</v>
      </c>
      <c r="D585" t="s">
        <v>147</v>
      </c>
      <c r="E585" s="23" t="s">
        <v>553</v>
      </c>
      <c r="F585" s="23" t="s">
        <v>277</v>
      </c>
      <c r="G585" s="23">
        <v>4</v>
      </c>
      <c r="H585" s="23" t="s">
        <v>29</v>
      </c>
      <c r="I585" s="24">
        <v>72347.206099999996</v>
      </c>
      <c r="J585" s="24">
        <v>115755.5315</v>
      </c>
      <c r="K585" s="24">
        <v>101286.0886</v>
      </c>
      <c r="L585" s="24">
        <v>162057.74410000001</v>
      </c>
      <c r="M585" s="24">
        <v>130224.97100000001</v>
      </c>
      <c r="N585" s="24">
        <v>208359.95670000001</v>
      </c>
      <c r="O585" s="24">
        <v>173633.29459999999</v>
      </c>
      <c r="P585" s="24">
        <v>277813.27559999999</v>
      </c>
      <c r="Q585" s="24">
        <v>217041.6183</v>
      </c>
      <c r="R585" s="24">
        <v>347266.5944</v>
      </c>
      <c r="S585" s="24">
        <v>245980.5007</v>
      </c>
      <c r="T585" s="24">
        <v>393568.80699999997</v>
      </c>
      <c r="U585" s="24">
        <v>274919.38319999998</v>
      </c>
      <c r="V585" s="24">
        <v>439871.0196</v>
      </c>
    </row>
    <row r="586" spans="1:22" hidden="1" x14ac:dyDescent="0.3">
      <c r="A586" s="23">
        <v>4</v>
      </c>
      <c r="B586" s="23" t="s">
        <v>592</v>
      </c>
      <c r="C586" s="23" t="s">
        <v>551</v>
      </c>
      <c r="D586" t="s">
        <v>147</v>
      </c>
      <c r="E586" s="23" t="s">
        <v>553</v>
      </c>
      <c r="F586" s="23" t="s">
        <v>319</v>
      </c>
      <c r="G586" s="23">
        <v>1</v>
      </c>
      <c r="H586" s="23" t="s">
        <v>14</v>
      </c>
      <c r="I586" s="24">
        <v>86860.605899999995</v>
      </c>
      <c r="J586" s="24">
        <v>152006.06030000001</v>
      </c>
      <c r="K586" s="24">
        <v>112536.9232</v>
      </c>
      <c r="L586" s="24">
        <v>196939.61559999999</v>
      </c>
      <c r="M586" s="24">
        <v>134753.72219999999</v>
      </c>
      <c r="N586" s="24">
        <v>235819.01389999999</v>
      </c>
      <c r="O586" s="24">
        <v>160825.2127</v>
      </c>
      <c r="P586" s="24">
        <v>281444.12219999998</v>
      </c>
      <c r="Q586" s="24">
        <v>189654.22210000001</v>
      </c>
      <c r="R586" s="24">
        <v>331894.8885</v>
      </c>
      <c r="S586" s="24">
        <v>207985.88879999999</v>
      </c>
      <c r="T586" s="24">
        <v>363975.30550000002</v>
      </c>
      <c r="U586" s="24">
        <v>225264.6612</v>
      </c>
      <c r="V586" s="24">
        <v>394213.15700000001</v>
      </c>
    </row>
    <row r="587" spans="1:22" hidden="1" x14ac:dyDescent="0.3">
      <c r="A587" s="23">
        <v>4</v>
      </c>
      <c r="B587" s="23" t="s">
        <v>592</v>
      </c>
      <c r="C587" s="23" t="s">
        <v>551</v>
      </c>
      <c r="D587" t="s">
        <v>147</v>
      </c>
      <c r="E587" s="23" t="s">
        <v>553</v>
      </c>
      <c r="F587" s="23" t="s">
        <v>319</v>
      </c>
      <c r="G587" s="23">
        <v>2</v>
      </c>
      <c r="H587" s="23" t="s">
        <v>30</v>
      </c>
      <c r="I587" s="24">
        <v>73970.910799999998</v>
      </c>
      <c r="J587" s="24">
        <v>129449.09390000001</v>
      </c>
      <c r="K587" s="24">
        <v>96821.177599999995</v>
      </c>
      <c r="L587" s="24">
        <v>169437.06080000001</v>
      </c>
      <c r="M587" s="24">
        <v>117543.2562</v>
      </c>
      <c r="N587" s="24">
        <v>205700.69820000001</v>
      </c>
      <c r="O587" s="24">
        <v>143871.70250000001</v>
      </c>
      <c r="P587" s="24">
        <v>251775.47949999999</v>
      </c>
      <c r="Q587" s="24">
        <v>170714.19070000001</v>
      </c>
      <c r="R587" s="24">
        <v>298749.83360000001</v>
      </c>
      <c r="S587" s="24">
        <v>188119.04689999999</v>
      </c>
      <c r="T587" s="24">
        <v>329208.3322</v>
      </c>
      <c r="U587" s="24">
        <v>204320.88510000001</v>
      </c>
      <c r="V587" s="24">
        <v>357561.54879999999</v>
      </c>
    </row>
    <row r="588" spans="1:22" hidden="1" x14ac:dyDescent="0.3">
      <c r="A588" s="23">
        <v>4</v>
      </c>
      <c r="B588" s="23" t="s">
        <v>592</v>
      </c>
      <c r="C588" s="23" t="s">
        <v>551</v>
      </c>
      <c r="D588" t="s">
        <v>147</v>
      </c>
      <c r="E588" s="23" t="s">
        <v>553</v>
      </c>
      <c r="F588" s="23" t="s">
        <v>319</v>
      </c>
      <c r="G588" s="23">
        <v>3</v>
      </c>
      <c r="H588" s="23" t="s">
        <v>31</v>
      </c>
      <c r="I588" s="24">
        <v>65642.112599999993</v>
      </c>
      <c r="J588" s="24">
        <v>114873.6972</v>
      </c>
      <c r="K588" s="24">
        <v>89243.280199999994</v>
      </c>
      <c r="L588" s="24">
        <v>156175.7403</v>
      </c>
      <c r="M588" s="24">
        <v>112755.53720000001</v>
      </c>
      <c r="N588" s="24">
        <v>197322.19010000001</v>
      </c>
      <c r="O588" s="24">
        <v>148329.75630000001</v>
      </c>
      <c r="P588" s="24">
        <v>259577.07339999999</v>
      </c>
      <c r="Q588" s="24">
        <v>183526.9203</v>
      </c>
      <c r="R588" s="24">
        <v>321172.11050000001</v>
      </c>
      <c r="S588" s="24">
        <v>206572.7463</v>
      </c>
      <c r="T588" s="24">
        <v>361502.30609999999</v>
      </c>
      <c r="U588" s="24">
        <v>229283.4123</v>
      </c>
      <c r="V588" s="24">
        <v>401245.97159999999</v>
      </c>
    </row>
    <row r="589" spans="1:22" hidden="1" x14ac:dyDescent="0.3">
      <c r="A589" s="23">
        <v>4</v>
      </c>
      <c r="B589" s="23" t="s">
        <v>592</v>
      </c>
      <c r="C589" s="23" t="s">
        <v>551</v>
      </c>
      <c r="D589" t="s">
        <v>147</v>
      </c>
      <c r="E589" s="23" t="s">
        <v>553</v>
      </c>
      <c r="F589" s="23" t="s">
        <v>319</v>
      </c>
      <c r="G589" s="23">
        <v>4</v>
      </c>
      <c r="H589" s="23" t="s">
        <v>29</v>
      </c>
      <c r="I589" s="24">
        <v>74004.910999999993</v>
      </c>
      <c r="J589" s="24">
        <v>118407.85920000001</v>
      </c>
      <c r="K589" s="24">
        <v>103606.8753</v>
      </c>
      <c r="L589" s="24">
        <v>165771.00289999999</v>
      </c>
      <c r="M589" s="24">
        <v>133208.83970000001</v>
      </c>
      <c r="N589" s="24">
        <v>213134.14660000001</v>
      </c>
      <c r="O589" s="24">
        <v>177611.7861</v>
      </c>
      <c r="P589" s="24">
        <v>284178.86219999997</v>
      </c>
      <c r="Q589" s="24">
        <v>222014.73269999999</v>
      </c>
      <c r="R589" s="24">
        <v>355223.57760000002</v>
      </c>
      <c r="S589" s="24">
        <v>251616.69699999999</v>
      </c>
      <c r="T589" s="24">
        <v>402586.72129999998</v>
      </c>
      <c r="U589" s="24">
        <v>281218.66149999999</v>
      </c>
      <c r="V589" s="24">
        <v>449949.86499999999</v>
      </c>
    </row>
    <row r="590" spans="1:22" hidden="1" x14ac:dyDescent="0.3">
      <c r="A590" s="23">
        <v>4</v>
      </c>
      <c r="B590" s="23" t="s">
        <v>592</v>
      </c>
      <c r="C590" s="23" t="s">
        <v>551</v>
      </c>
      <c r="D590" t="s">
        <v>147</v>
      </c>
      <c r="E590" s="23" t="s">
        <v>553</v>
      </c>
      <c r="F590" s="23" t="s">
        <v>358</v>
      </c>
      <c r="G590" s="23">
        <v>1</v>
      </c>
      <c r="H590" s="23" t="s">
        <v>14</v>
      </c>
      <c r="I590" s="24">
        <v>85846.4908</v>
      </c>
      <c r="J590" s="24">
        <v>150231.359</v>
      </c>
      <c r="K590" s="24">
        <v>111255.3749</v>
      </c>
      <c r="L590" s="24">
        <v>194696.90609999999</v>
      </c>
      <c r="M590" s="24">
        <v>133241.1972</v>
      </c>
      <c r="N590" s="24">
        <v>233172.09520000001</v>
      </c>
      <c r="O590" s="24">
        <v>159053.4503</v>
      </c>
      <c r="P590" s="24">
        <v>278343.53810000001</v>
      </c>
      <c r="Q590" s="24">
        <v>187596.30650000001</v>
      </c>
      <c r="R590" s="24">
        <v>328293.53639999998</v>
      </c>
      <c r="S590" s="24">
        <v>205745.80100000001</v>
      </c>
      <c r="T590" s="24">
        <v>360055.15179999999</v>
      </c>
      <c r="U590" s="24">
        <v>222865.41</v>
      </c>
      <c r="V590" s="24">
        <v>390014.46740000002</v>
      </c>
    </row>
    <row r="591" spans="1:22" hidden="1" x14ac:dyDescent="0.3">
      <c r="A591" s="23">
        <v>4</v>
      </c>
      <c r="B591" s="23" t="s">
        <v>592</v>
      </c>
      <c r="C591" s="23" t="s">
        <v>551</v>
      </c>
      <c r="D591" t="s">
        <v>147</v>
      </c>
      <c r="E591" s="23" t="s">
        <v>553</v>
      </c>
      <c r="F591" s="23" t="s">
        <v>358</v>
      </c>
      <c r="G591" s="23">
        <v>2</v>
      </c>
      <c r="H591" s="23" t="s">
        <v>30</v>
      </c>
      <c r="I591" s="24">
        <v>72956.795800000007</v>
      </c>
      <c r="J591" s="24">
        <v>127674.39260000001</v>
      </c>
      <c r="K591" s="24">
        <v>95539.629300000001</v>
      </c>
      <c r="L591" s="24">
        <v>167194.35130000001</v>
      </c>
      <c r="M591" s="24">
        <v>116030.7311</v>
      </c>
      <c r="N591" s="24">
        <v>203053.7795</v>
      </c>
      <c r="O591" s="24">
        <v>142099.94029999999</v>
      </c>
      <c r="P591" s="24">
        <v>248674.89540000001</v>
      </c>
      <c r="Q591" s="24">
        <v>168656.2751</v>
      </c>
      <c r="R591" s="24">
        <v>295148.48149999999</v>
      </c>
      <c r="S591" s="24">
        <v>185878.95910000001</v>
      </c>
      <c r="T591" s="24">
        <v>325288.17849999998</v>
      </c>
      <c r="U591" s="24">
        <v>201921.63389999999</v>
      </c>
      <c r="V591" s="24">
        <v>353362.85920000001</v>
      </c>
    </row>
    <row r="592" spans="1:22" hidden="1" x14ac:dyDescent="0.3">
      <c r="A592" s="23">
        <v>4</v>
      </c>
      <c r="B592" s="23" t="s">
        <v>592</v>
      </c>
      <c r="C592" s="23" t="s">
        <v>551</v>
      </c>
      <c r="D592" t="s">
        <v>147</v>
      </c>
      <c r="E592" s="23" t="s">
        <v>553</v>
      </c>
      <c r="F592" s="23" t="s">
        <v>358</v>
      </c>
      <c r="G592" s="23">
        <v>3</v>
      </c>
      <c r="H592" s="23" t="s">
        <v>31</v>
      </c>
      <c r="I592" s="24">
        <v>64637.332300000002</v>
      </c>
      <c r="J592" s="24">
        <v>113115.3316</v>
      </c>
      <c r="K592" s="24">
        <v>87836.587799999994</v>
      </c>
      <c r="L592" s="24">
        <v>153714.02859999999</v>
      </c>
      <c r="M592" s="24">
        <v>110946.9327</v>
      </c>
      <c r="N592" s="24">
        <v>194157.13219999999</v>
      </c>
      <c r="O592" s="24">
        <v>145918.2836</v>
      </c>
      <c r="P592" s="24">
        <v>255356.99619999999</v>
      </c>
      <c r="Q592" s="24">
        <v>180512.57939999999</v>
      </c>
      <c r="R592" s="24">
        <v>315897.01409999997</v>
      </c>
      <c r="S592" s="24">
        <v>203156.49340000001</v>
      </c>
      <c r="T592" s="24">
        <v>355523.86349999998</v>
      </c>
      <c r="U592" s="24">
        <v>225465.24729999999</v>
      </c>
      <c r="V592" s="24">
        <v>394564.18280000001</v>
      </c>
    </row>
    <row r="593" spans="1:22" hidden="1" x14ac:dyDescent="0.3">
      <c r="A593" s="23">
        <v>4</v>
      </c>
      <c r="B593" s="23" t="s">
        <v>592</v>
      </c>
      <c r="C593" s="23" t="s">
        <v>551</v>
      </c>
      <c r="D593" t="s">
        <v>147</v>
      </c>
      <c r="E593" s="23" t="s">
        <v>553</v>
      </c>
      <c r="F593" s="23" t="s">
        <v>358</v>
      </c>
      <c r="G593" s="23">
        <v>4</v>
      </c>
      <c r="H593" s="23" t="s">
        <v>29</v>
      </c>
      <c r="I593" s="24">
        <v>73132.849199999997</v>
      </c>
      <c r="J593" s="24">
        <v>117012.56050000001</v>
      </c>
      <c r="K593" s="24">
        <v>102385.9889</v>
      </c>
      <c r="L593" s="24">
        <v>163817.58470000001</v>
      </c>
      <c r="M593" s="24">
        <v>131639.1286</v>
      </c>
      <c r="N593" s="24">
        <v>210622.60889999999</v>
      </c>
      <c r="O593" s="24">
        <v>175518.83809999999</v>
      </c>
      <c r="P593" s="24">
        <v>280830.14520000003</v>
      </c>
      <c r="Q593" s="24">
        <v>219398.54759999999</v>
      </c>
      <c r="R593" s="24">
        <v>351037.6814</v>
      </c>
      <c r="S593" s="24">
        <v>248651.68729999999</v>
      </c>
      <c r="T593" s="24">
        <v>397842.70559999999</v>
      </c>
      <c r="U593" s="24">
        <v>277904.82699999999</v>
      </c>
      <c r="V593" s="24">
        <v>444647.72989999998</v>
      </c>
    </row>
    <row r="594" spans="1:22" hidden="1" x14ac:dyDescent="0.3">
      <c r="A594" s="23">
        <v>4</v>
      </c>
      <c r="B594" s="23" t="s">
        <v>592</v>
      </c>
      <c r="C594" s="23" t="s">
        <v>551</v>
      </c>
      <c r="D594" t="s">
        <v>147</v>
      </c>
      <c r="E594" s="23" t="s">
        <v>553</v>
      </c>
      <c r="F594" s="23" t="s">
        <v>392</v>
      </c>
      <c r="G594" s="23">
        <v>1</v>
      </c>
      <c r="H594" s="23" t="s">
        <v>14</v>
      </c>
      <c r="I594" s="24">
        <v>87824.584799999997</v>
      </c>
      <c r="J594" s="24">
        <v>153693.02350000001</v>
      </c>
      <c r="K594" s="24">
        <v>113813.43459999999</v>
      </c>
      <c r="L594" s="24">
        <v>199173.51060000001</v>
      </c>
      <c r="M594" s="24">
        <v>136301.01800000001</v>
      </c>
      <c r="N594" s="24">
        <v>238526.78159999999</v>
      </c>
      <c r="O594" s="24">
        <v>162700.34849999999</v>
      </c>
      <c r="P594" s="24">
        <v>284725.60989999998</v>
      </c>
      <c r="Q594" s="24">
        <v>191892.30160000001</v>
      </c>
      <c r="R594" s="24">
        <v>335811.52779999998</v>
      </c>
      <c r="S594" s="24">
        <v>210454.57269999999</v>
      </c>
      <c r="T594" s="24">
        <v>368295.50229999999</v>
      </c>
      <c r="U594" s="24">
        <v>227961.4013</v>
      </c>
      <c r="V594" s="24">
        <v>398932.4523</v>
      </c>
    </row>
    <row r="595" spans="1:22" hidden="1" x14ac:dyDescent="0.3">
      <c r="A595" s="23">
        <v>4</v>
      </c>
      <c r="B595" s="23" t="s">
        <v>592</v>
      </c>
      <c r="C595" s="23" t="s">
        <v>551</v>
      </c>
      <c r="D595" t="s">
        <v>147</v>
      </c>
      <c r="E595" s="23" t="s">
        <v>553</v>
      </c>
      <c r="F595" s="23" t="s">
        <v>392</v>
      </c>
      <c r="G595" s="23">
        <v>2</v>
      </c>
      <c r="H595" s="23" t="s">
        <v>30</v>
      </c>
      <c r="I595" s="24">
        <v>74663.527199999997</v>
      </c>
      <c r="J595" s="24">
        <v>130661.17260000001</v>
      </c>
      <c r="K595" s="24">
        <v>97766.830499999996</v>
      </c>
      <c r="L595" s="24">
        <v>171091.9535</v>
      </c>
      <c r="M595" s="24">
        <v>118728.22560000001</v>
      </c>
      <c r="N595" s="24">
        <v>207774.39480000001</v>
      </c>
      <c r="O595" s="24">
        <v>145389.92170000001</v>
      </c>
      <c r="P595" s="24">
        <v>254432.36290000001</v>
      </c>
      <c r="Q595" s="24">
        <v>172553.5319</v>
      </c>
      <c r="R595" s="24">
        <v>301968.68089999998</v>
      </c>
      <c r="S595" s="24">
        <v>190169.48069999999</v>
      </c>
      <c r="T595" s="24">
        <v>332796.59120000002</v>
      </c>
      <c r="U595" s="24">
        <v>206576.70259999999</v>
      </c>
      <c r="V595" s="24">
        <v>361509.22960000002</v>
      </c>
    </row>
    <row r="596" spans="1:22" hidden="1" x14ac:dyDescent="0.3">
      <c r="A596" s="23">
        <v>4</v>
      </c>
      <c r="B596" s="23" t="s">
        <v>592</v>
      </c>
      <c r="C596" s="23" t="s">
        <v>551</v>
      </c>
      <c r="D596" t="s">
        <v>147</v>
      </c>
      <c r="E596" s="23" t="s">
        <v>553</v>
      </c>
      <c r="F596" s="23" t="s">
        <v>392</v>
      </c>
      <c r="G596" s="23">
        <v>3</v>
      </c>
      <c r="H596" s="23" t="s">
        <v>31</v>
      </c>
      <c r="I596" s="24">
        <v>66167.344800000006</v>
      </c>
      <c r="J596" s="24">
        <v>115792.8533</v>
      </c>
      <c r="K596" s="24">
        <v>89922.695900000006</v>
      </c>
      <c r="L596" s="24">
        <v>157364.71789999999</v>
      </c>
      <c r="M596" s="24">
        <v>113587.26489999999</v>
      </c>
      <c r="N596" s="24">
        <v>198777.71350000001</v>
      </c>
      <c r="O596" s="24">
        <v>149396.39050000001</v>
      </c>
      <c r="P596" s="24">
        <v>261443.6833</v>
      </c>
      <c r="Q596" s="24">
        <v>184820.52299999999</v>
      </c>
      <c r="R596" s="24">
        <v>323435.91519999999</v>
      </c>
      <c r="S596" s="24">
        <v>208008.8412</v>
      </c>
      <c r="T596" s="24">
        <v>364015.47220000002</v>
      </c>
      <c r="U596" s="24">
        <v>230854.9436</v>
      </c>
      <c r="V596" s="24">
        <v>403996.15120000002</v>
      </c>
    </row>
    <row r="597" spans="1:22" hidden="1" x14ac:dyDescent="0.3">
      <c r="A597" s="23">
        <v>4</v>
      </c>
      <c r="B597" s="23" t="s">
        <v>592</v>
      </c>
      <c r="C597" s="23" t="s">
        <v>551</v>
      </c>
      <c r="D597" t="s">
        <v>147</v>
      </c>
      <c r="E597" s="23" t="s">
        <v>553</v>
      </c>
      <c r="F597" s="23" t="s">
        <v>392</v>
      </c>
      <c r="G597" s="23">
        <v>4</v>
      </c>
      <c r="H597" s="23" t="s">
        <v>29</v>
      </c>
      <c r="I597" s="24">
        <v>74819.362699999998</v>
      </c>
      <c r="J597" s="24">
        <v>119710.98209999999</v>
      </c>
      <c r="K597" s="24">
        <v>104747.10769999999</v>
      </c>
      <c r="L597" s="24">
        <v>167595.37479999999</v>
      </c>
      <c r="M597" s="24">
        <v>134674.85279999999</v>
      </c>
      <c r="N597" s="24">
        <v>215479.76759999999</v>
      </c>
      <c r="O597" s="24">
        <v>179566.47029999999</v>
      </c>
      <c r="P597" s="24">
        <v>287306.35680000001</v>
      </c>
      <c r="Q597" s="24">
        <v>224458.08790000001</v>
      </c>
      <c r="R597" s="24">
        <v>359132.9461</v>
      </c>
      <c r="S597" s="24">
        <v>254385.83300000001</v>
      </c>
      <c r="T597" s="24">
        <v>407017.33880000003</v>
      </c>
      <c r="U597" s="24">
        <v>284313.57809999998</v>
      </c>
      <c r="V597" s="24">
        <v>454901.7316</v>
      </c>
    </row>
    <row r="598" spans="1:22" hidden="1" x14ac:dyDescent="0.3">
      <c r="A598" s="23">
        <v>4</v>
      </c>
      <c r="B598" s="23" t="s">
        <v>592</v>
      </c>
      <c r="C598" s="23" t="s">
        <v>551</v>
      </c>
      <c r="D598" t="s">
        <v>147</v>
      </c>
      <c r="E598" s="23" t="s">
        <v>553</v>
      </c>
      <c r="F598" s="23" t="s">
        <v>425</v>
      </c>
      <c r="G598" s="23">
        <v>1</v>
      </c>
      <c r="H598" s="23" t="s">
        <v>14</v>
      </c>
      <c r="I598" s="24">
        <v>87849.651400000002</v>
      </c>
      <c r="J598" s="24">
        <v>153736.89000000001</v>
      </c>
      <c r="K598" s="24">
        <v>113815.95110000001</v>
      </c>
      <c r="L598" s="24">
        <v>199177.91450000001</v>
      </c>
      <c r="M598" s="24">
        <v>136283.63039999999</v>
      </c>
      <c r="N598" s="24">
        <v>238496.35320000001</v>
      </c>
      <c r="O598" s="24">
        <v>162648.65900000001</v>
      </c>
      <c r="P598" s="24">
        <v>284635.1532</v>
      </c>
      <c r="Q598" s="24">
        <v>191802.2162</v>
      </c>
      <c r="R598" s="24">
        <v>335653.87839999999</v>
      </c>
      <c r="S598" s="24">
        <v>210340.27110000001</v>
      </c>
      <c r="T598" s="24">
        <v>368095.4743</v>
      </c>
      <c r="U598" s="24">
        <v>227812.65289999999</v>
      </c>
      <c r="V598" s="24">
        <v>398672.14240000001</v>
      </c>
    </row>
    <row r="599" spans="1:22" hidden="1" x14ac:dyDescent="0.3">
      <c r="A599" s="23">
        <v>4</v>
      </c>
      <c r="B599" s="23" t="s">
        <v>592</v>
      </c>
      <c r="C599" s="23" t="s">
        <v>551</v>
      </c>
      <c r="D599" t="s">
        <v>147</v>
      </c>
      <c r="E599" s="23" t="s">
        <v>553</v>
      </c>
      <c r="F599" s="23" t="s">
        <v>425</v>
      </c>
      <c r="G599" s="23">
        <v>2</v>
      </c>
      <c r="H599" s="23" t="s">
        <v>30</v>
      </c>
      <c r="I599" s="24">
        <v>74824.275500000003</v>
      </c>
      <c r="J599" s="24">
        <v>130942.48209999999</v>
      </c>
      <c r="K599" s="24">
        <v>97934.776800000007</v>
      </c>
      <c r="L599" s="24">
        <v>171385.85939999999</v>
      </c>
      <c r="M599" s="24">
        <v>118892.00169999999</v>
      </c>
      <c r="N599" s="24">
        <v>208061.00279999999</v>
      </c>
      <c r="O599" s="24">
        <v>145516.69099999999</v>
      </c>
      <c r="P599" s="24">
        <v>254654.20929999999</v>
      </c>
      <c r="Q599" s="24">
        <v>172662.81630000001</v>
      </c>
      <c r="R599" s="24">
        <v>302159.92849999998</v>
      </c>
      <c r="S599" s="24">
        <v>190264.30470000001</v>
      </c>
      <c r="T599" s="24">
        <v>332962.53320000001</v>
      </c>
      <c r="U599" s="24">
        <v>206648.4161</v>
      </c>
      <c r="V599" s="24">
        <v>361634.72810000001</v>
      </c>
    </row>
    <row r="600" spans="1:22" hidden="1" x14ac:dyDescent="0.3">
      <c r="A600" s="23">
        <v>4</v>
      </c>
      <c r="B600" s="23" t="s">
        <v>592</v>
      </c>
      <c r="C600" s="23" t="s">
        <v>551</v>
      </c>
      <c r="D600" t="s">
        <v>147</v>
      </c>
      <c r="E600" s="23" t="s">
        <v>553</v>
      </c>
      <c r="F600" s="23" t="s">
        <v>425</v>
      </c>
      <c r="G600" s="23">
        <v>3</v>
      </c>
      <c r="H600" s="23" t="s">
        <v>31</v>
      </c>
      <c r="I600" s="24">
        <v>66407.118100000007</v>
      </c>
      <c r="J600" s="24">
        <v>116212.4566</v>
      </c>
      <c r="K600" s="24">
        <v>90286.333199999994</v>
      </c>
      <c r="L600" s="24">
        <v>158001.08319999999</v>
      </c>
      <c r="M600" s="24">
        <v>114075.70209999999</v>
      </c>
      <c r="N600" s="24">
        <v>199632.4786</v>
      </c>
      <c r="O600" s="24">
        <v>150068.80799999999</v>
      </c>
      <c r="P600" s="24">
        <v>262620.4142</v>
      </c>
      <c r="Q600" s="24">
        <v>185680.89009999999</v>
      </c>
      <c r="R600" s="24">
        <v>324941.5577</v>
      </c>
      <c r="S600" s="24">
        <v>208998.91810000001</v>
      </c>
      <c r="T600" s="24">
        <v>365748.1067</v>
      </c>
      <c r="U600" s="24">
        <v>231978.25820000001</v>
      </c>
      <c r="V600" s="24">
        <v>405961.95169999998</v>
      </c>
    </row>
    <row r="601" spans="1:22" hidden="1" x14ac:dyDescent="0.3">
      <c r="A601" s="23">
        <v>4</v>
      </c>
      <c r="B601" s="23" t="s">
        <v>592</v>
      </c>
      <c r="C601" s="23" t="s">
        <v>551</v>
      </c>
      <c r="D601" t="s">
        <v>147</v>
      </c>
      <c r="E601" s="23" t="s">
        <v>553</v>
      </c>
      <c r="F601" s="23" t="s">
        <v>425</v>
      </c>
      <c r="G601" s="23">
        <v>4</v>
      </c>
      <c r="H601" s="23" t="s">
        <v>29</v>
      </c>
      <c r="I601" s="24">
        <v>74848.166400000002</v>
      </c>
      <c r="J601" s="24">
        <v>119757.0681</v>
      </c>
      <c r="K601" s="24">
        <v>104787.433</v>
      </c>
      <c r="L601" s="24">
        <v>167659.8953</v>
      </c>
      <c r="M601" s="24">
        <v>134726.69949999999</v>
      </c>
      <c r="N601" s="24">
        <v>215562.7225</v>
      </c>
      <c r="O601" s="24">
        <v>179635.59940000001</v>
      </c>
      <c r="P601" s="24">
        <v>287416.9633</v>
      </c>
      <c r="Q601" s="24">
        <v>224544.49919999999</v>
      </c>
      <c r="R601" s="24">
        <v>359271.20409999997</v>
      </c>
      <c r="S601" s="24">
        <v>254483.76569999999</v>
      </c>
      <c r="T601" s="24">
        <v>407174.03120000003</v>
      </c>
      <c r="U601" s="24">
        <v>284423.03230000002</v>
      </c>
      <c r="V601" s="24">
        <v>455076.85849999997</v>
      </c>
    </row>
    <row r="602" spans="1:22" hidden="1" x14ac:dyDescent="0.3">
      <c r="A602" s="23">
        <v>4</v>
      </c>
      <c r="B602" s="23" t="s">
        <v>592</v>
      </c>
      <c r="C602" s="23" t="s">
        <v>551</v>
      </c>
      <c r="D602" t="s">
        <v>147</v>
      </c>
      <c r="E602" s="23" t="s">
        <v>553</v>
      </c>
      <c r="F602" s="23" t="s">
        <v>449</v>
      </c>
      <c r="G602" s="23">
        <v>1</v>
      </c>
      <c r="H602" s="23" t="s">
        <v>14</v>
      </c>
      <c r="I602" s="24">
        <v>81608.870500000005</v>
      </c>
      <c r="J602" s="24">
        <v>142815.52340000001</v>
      </c>
      <c r="K602" s="24">
        <v>105521.16439999999</v>
      </c>
      <c r="L602" s="24">
        <v>184662.03769999999</v>
      </c>
      <c r="M602" s="24">
        <v>126208.8456</v>
      </c>
      <c r="N602" s="24">
        <v>220865.4798</v>
      </c>
      <c r="O602" s="24">
        <v>150408.61720000001</v>
      </c>
      <c r="P602" s="24">
        <v>263215.08</v>
      </c>
      <c r="Q602" s="24">
        <v>177164.65040000001</v>
      </c>
      <c r="R602" s="24">
        <v>310038.13799999998</v>
      </c>
      <c r="S602" s="24">
        <v>194179.56479999999</v>
      </c>
      <c r="T602" s="24">
        <v>339814.23839999997</v>
      </c>
      <c r="U602" s="24">
        <v>210135.1378</v>
      </c>
      <c r="V602" s="24">
        <v>367736.49119999999</v>
      </c>
    </row>
    <row r="603" spans="1:22" hidden="1" x14ac:dyDescent="0.3">
      <c r="A603" s="23">
        <v>4</v>
      </c>
      <c r="B603" s="23" t="s">
        <v>592</v>
      </c>
      <c r="C603" s="23" t="s">
        <v>551</v>
      </c>
      <c r="D603" t="s">
        <v>147</v>
      </c>
      <c r="E603" s="23" t="s">
        <v>553</v>
      </c>
      <c r="F603" s="23" t="s">
        <v>449</v>
      </c>
      <c r="G603" s="23">
        <v>2</v>
      </c>
      <c r="H603" s="23" t="s">
        <v>30</v>
      </c>
      <c r="I603" s="24">
        <v>70483.028300000005</v>
      </c>
      <c r="J603" s="24">
        <v>123345.2997</v>
      </c>
      <c r="K603" s="24">
        <v>91955.994399999996</v>
      </c>
      <c r="L603" s="24">
        <v>160922.99040000001</v>
      </c>
      <c r="M603" s="24">
        <v>111353.4958</v>
      </c>
      <c r="N603" s="24">
        <v>194868.6177</v>
      </c>
      <c r="O603" s="24">
        <v>135775.06099999999</v>
      </c>
      <c r="P603" s="24">
        <v>237606.35680000001</v>
      </c>
      <c r="Q603" s="24">
        <v>160816.41269999999</v>
      </c>
      <c r="R603" s="24">
        <v>281428.72210000001</v>
      </c>
      <c r="S603" s="24">
        <v>177031.34330000001</v>
      </c>
      <c r="T603" s="24">
        <v>309804.85080000001</v>
      </c>
      <c r="U603" s="24">
        <v>192057.35200000001</v>
      </c>
      <c r="V603" s="24">
        <v>336100.36599999998</v>
      </c>
    </row>
    <row r="604" spans="1:22" hidden="1" x14ac:dyDescent="0.3">
      <c r="A604" s="23">
        <v>4</v>
      </c>
      <c r="B604" s="23" t="s">
        <v>592</v>
      </c>
      <c r="C604" s="23" t="s">
        <v>551</v>
      </c>
      <c r="D604" t="s">
        <v>147</v>
      </c>
      <c r="E604" s="23" t="s">
        <v>553</v>
      </c>
      <c r="F604" s="23" t="s">
        <v>449</v>
      </c>
      <c r="G604" s="23">
        <v>3</v>
      </c>
      <c r="H604" s="23" t="s">
        <v>31</v>
      </c>
      <c r="I604" s="24">
        <v>63232.891499999998</v>
      </c>
      <c r="J604" s="24">
        <v>110657.5601</v>
      </c>
      <c r="K604" s="24">
        <v>86233.778999999995</v>
      </c>
      <c r="L604" s="24">
        <v>150909.11319999999</v>
      </c>
      <c r="M604" s="24">
        <v>109157.9227</v>
      </c>
      <c r="N604" s="24">
        <v>191026.36489999999</v>
      </c>
      <c r="O604" s="24">
        <v>143808.12100000001</v>
      </c>
      <c r="P604" s="24">
        <v>251664.21170000001</v>
      </c>
      <c r="Q604" s="24">
        <v>178132.86120000001</v>
      </c>
      <c r="R604" s="24">
        <v>311732.5073</v>
      </c>
      <c r="S604" s="24">
        <v>200654.40150000001</v>
      </c>
      <c r="T604" s="24">
        <v>351145.20240000001</v>
      </c>
      <c r="U604" s="24">
        <v>222886.64550000001</v>
      </c>
      <c r="V604" s="24">
        <v>390051.62969999999</v>
      </c>
    </row>
    <row r="605" spans="1:22" hidden="1" x14ac:dyDescent="0.3">
      <c r="A605" s="23">
        <v>4</v>
      </c>
      <c r="B605" s="23" t="s">
        <v>592</v>
      </c>
      <c r="C605" s="23" t="s">
        <v>551</v>
      </c>
      <c r="D605" t="s">
        <v>147</v>
      </c>
      <c r="E605" s="23" t="s">
        <v>553</v>
      </c>
      <c r="F605" s="23" t="s">
        <v>449</v>
      </c>
      <c r="G605" s="23">
        <v>4</v>
      </c>
      <c r="H605" s="23" t="s">
        <v>29</v>
      </c>
      <c r="I605" s="24">
        <v>69583.047300000006</v>
      </c>
      <c r="J605" s="24">
        <v>111332.87729999999</v>
      </c>
      <c r="K605" s="24">
        <v>97416.266099999993</v>
      </c>
      <c r="L605" s="24">
        <v>155866.0281</v>
      </c>
      <c r="M605" s="24">
        <v>125249.485</v>
      </c>
      <c r="N605" s="24">
        <v>200399.17910000001</v>
      </c>
      <c r="O605" s="24">
        <v>166999.31340000001</v>
      </c>
      <c r="P605" s="24">
        <v>267198.90539999999</v>
      </c>
      <c r="Q605" s="24">
        <v>208749.14170000001</v>
      </c>
      <c r="R605" s="24">
        <v>333998.63160000002</v>
      </c>
      <c r="S605" s="24">
        <v>236582.36060000001</v>
      </c>
      <c r="T605" s="24">
        <v>378531.78259999998</v>
      </c>
      <c r="U605" s="24">
        <v>264415.57949999999</v>
      </c>
      <c r="V605" s="24">
        <v>423064.93349999998</v>
      </c>
    </row>
    <row r="606" spans="1:22" hidden="1" x14ac:dyDescent="0.3">
      <c r="A606" s="23">
        <v>4</v>
      </c>
      <c r="B606" s="23" t="s">
        <v>592</v>
      </c>
      <c r="C606" s="23" t="s">
        <v>551</v>
      </c>
      <c r="D606" t="s">
        <v>147</v>
      </c>
      <c r="E606" s="23" t="s">
        <v>553</v>
      </c>
      <c r="F606" s="23" t="s">
        <v>469</v>
      </c>
      <c r="G606" s="23">
        <v>1</v>
      </c>
      <c r="H606" s="23" t="s">
        <v>14</v>
      </c>
      <c r="I606" s="24">
        <v>83054.837499999994</v>
      </c>
      <c r="J606" s="24">
        <v>145345.9657</v>
      </c>
      <c r="K606" s="24">
        <v>107435.92969999999</v>
      </c>
      <c r="L606" s="24">
        <v>188012.8769</v>
      </c>
      <c r="M606" s="24">
        <v>128529.78690000001</v>
      </c>
      <c r="N606" s="24">
        <v>224927.12710000001</v>
      </c>
      <c r="O606" s="24">
        <v>153221.31820000001</v>
      </c>
      <c r="P606" s="24">
        <v>268137.30670000002</v>
      </c>
      <c r="Q606" s="24">
        <v>180521.76629999999</v>
      </c>
      <c r="R606" s="24">
        <v>315913.09110000002</v>
      </c>
      <c r="S606" s="24">
        <v>197882.58689999999</v>
      </c>
      <c r="T606" s="24">
        <v>346294.527</v>
      </c>
      <c r="U606" s="24">
        <v>214180.24400000001</v>
      </c>
      <c r="V606" s="24">
        <v>374815.42690000002</v>
      </c>
    </row>
    <row r="607" spans="1:22" hidden="1" x14ac:dyDescent="0.3">
      <c r="A607" s="23">
        <v>4</v>
      </c>
      <c r="B607" s="23" t="s">
        <v>592</v>
      </c>
      <c r="C607" s="23" t="s">
        <v>551</v>
      </c>
      <c r="D607" t="s">
        <v>147</v>
      </c>
      <c r="E607" s="23" t="s">
        <v>553</v>
      </c>
      <c r="F607" s="23" t="s">
        <v>469</v>
      </c>
      <c r="G607" s="23">
        <v>2</v>
      </c>
      <c r="H607" s="23" t="s">
        <v>30</v>
      </c>
      <c r="I607" s="24">
        <v>71521.952000000005</v>
      </c>
      <c r="J607" s="24">
        <v>125163.41590000001</v>
      </c>
      <c r="K607" s="24">
        <v>93374.472500000003</v>
      </c>
      <c r="L607" s="24">
        <v>163405.32680000001</v>
      </c>
      <c r="M607" s="24">
        <v>113130.9482</v>
      </c>
      <c r="N607" s="24">
        <v>197979.1594</v>
      </c>
      <c r="O607" s="24">
        <v>138052.38740000001</v>
      </c>
      <c r="P607" s="24">
        <v>241591.67800000001</v>
      </c>
      <c r="Q607" s="24">
        <v>163575.42180000001</v>
      </c>
      <c r="R607" s="24">
        <v>286256.98810000002</v>
      </c>
      <c r="S607" s="24">
        <v>180106.9908</v>
      </c>
      <c r="T607" s="24">
        <v>315187.23389999999</v>
      </c>
      <c r="U607" s="24">
        <v>195441.07509999999</v>
      </c>
      <c r="V607" s="24">
        <v>342021.88130000001</v>
      </c>
    </row>
    <row r="608" spans="1:22" hidden="1" x14ac:dyDescent="0.3">
      <c r="A608" s="23">
        <v>4</v>
      </c>
      <c r="B608" s="23" t="s">
        <v>592</v>
      </c>
      <c r="C608" s="23" t="s">
        <v>551</v>
      </c>
      <c r="D608" t="s">
        <v>147</v>
      </c>
      <c r="E608" s="23" t="s">
        <v>553</v>
      </c>
      <c r="F608" s="23" t="s">
        <v>469</v>
      </c>
      <c r="G608" s="23">
        <v>3</v>
      </c>
      <c r="H608" s="23" t="s">
        <v>31</v>
      </c>
      <c r="I608" s="24">
        <v>64020.738799999999</v>
      </c>
      <c r="J608" s="24">
        <v>112036.2929</v>
      </c>
      <c r="K608" s="24">
        <v>87252.901700000002</v>
      </c>
      <c r="L608" s="24">
        <v>152692.57800000001</v>
      </c>
      <c r="M608" s="24">
        <v>110405.5131</v>
      </c>
      <c r="N608" s="24">
        <v>193209.64790000001</v>
      </c>
      <c r="O608" s="24">
        <v>145408.07070000001</v>
      </c>
      <c r="P608" s="24">
        <v>254464.1237</v>
      </c>
      <c r="Q608" s="24">
        <v>180073.26329999999</v>
      </c>
      <c r="R608" s="24">
        <v>315128.2108</v>
      </c>
      <c r="S608" s="24">
        <v>202808.5417</v>
      </c>
      <c r="T608" s="24">
        <v>354914.94790000003</v>
      </c>
      <c r="U608" s="24">
        <v>225243.94</v>
      </c>
      <c r="V608" s="24">
        <v>394176.89500000002</v>
      </c>
    </row>
    <row r="609" spans="1:22" hidden="1" x14ac:dyDescent="0.3">
      <c r="A609" s="23">
        <v>4</v>
      </c>
      <c r="B609" s="23" t="s">
        <v>592</v>
      </c>
      <c r="C609" s="23" t="s">
        <v>551</v>
      </c>
      <c r="D609" t="s">
        <v>147</v>
      </c>
      <c r="E609" s="23" t="s">
        <v>553</v>
      </c>
      <c r="F609" s="23" t="s">
        <v>469</v>
      </c>
      <c r="G609" s="23">
        <v>4</v>
      </c>
      <c r="H609" s="23" t="s">
        <v>29</v>
      </c>
      <c r="I609" s="24">
        <v>70804.723599999998</v>
      </c>
      <c r="J609" s="24">
        <v>113287.5595</v>
      </c>
      <c r="K609" s="24">
        <v>99126.612999999998</v>
      </c>
      <c r="L609" s="24">
        <v>158602.58319999999</v>
      </c>
      <c r="M609" s="24">
        <v>127448.5025</v>
      </c>
      <c r="N609" s="24">
        <v>203917.60709999999</v>
      </c>
      <c r="O609" s="24">
        <v>169931.33670000001</v>
      </c>
      <c r="P609" s="24">
        <v>271890.14279999997</v>
      </c>
      <c r="Q609" s="24">
        <v>212414.17079999999</v>
      </c>
      <c r="R609" s="24">
        <v>339862.67849999998</v>
      </c>
      <c r="S609" s="24">
        <v>240736.06030000001</v>
      </c>
      <c r="T609" s="24">
        <v>385177.7022</v>
      </c>
      <c r="U609" s="24">
        <v>269057.9498</v>
      </c>
      <c r="V609" s="24">
        <v>430492.72600000002</v>
      </c>
    </row>
    <row r="610" spans="1:22" hidden="1" x14ac:dyDescent="0.3">
      <c r="A610" s="23">
        <v>4</v>
      </c>
      <c r="B610" s="23" t="s">
        <v>592</v>
      </c>
      <c r="C610" s="23" t="s">
        <v>551</v>
      </c>
      <c r="D610" t="s">
        <v>147</v>
      </c>
      <c r="E610" s="23" t="s">
        <v>553</v>
      </c>
      <c r="F610" s="23" t="s">
        <v>479</v>
      </c>
      <c r="G610" s="23">
        <v>1</v>
      </c>
      <c r="H610" s="23" t="s">
        <v>14</v>
      </c>
      <c r="I610" s="24">
        <v>89802.676000000007</v>
      </c>
      <c r="J610" s="24">
        <v>157154.68290000001</v>
      </c>
      <c r="K610" s="24">
        <v>116371.4905</v>
      </c>
      <c r="L610" s="24">
        <v>203650.10829999999</v>
      </c>
      <c r="M610" s="24">
        <v>139360.83429999999</v>
      </c>
      <c r="N610" s="24">
        <v>243881.45989999999</v>
      </c>
      <c r="O610" s="24">
        <v>166347.24110000001</v>
      </c>
      <c r="P610" s="24">
        <v>291107.67180000001</v>
      </c>
      <c r="Q610" s="24">
        <v>196188.29010000001</v>
      </c>
      <c r="R610" s="24">
        <v>343329.50750000001</v>
      </c>
      <c r="S610" s="24">
        <v>215163.3371</v>
      </c>
      <c r="T610" s="24">
        <v>376535.83980000002</v>
      </c>
      <c r="U610" s="24">
        <v>233057.38459999999</v>
      </c>
      <c r="V610" s="24">
        <v>407850.42300000001</v>
      </c>
    </row>
    <row r="611" spans="1:22" hidden="1" x14ac:dyDescent="0.3">
      <c r="A611" s="23">
        <v>4</v>
      </c>
      <c r="B611" s="23" t="s">
        <v>592</v>
      </c>
      <c r="C611" s="23" t="s">
        <v>551</v>
      </c>
      <c r="D611" t="s">
        <v>147</v>
      </c>
      <c r="E611" s="23" t="s">
        <v>553</v>
      </c>
      <c r="F611" s="23" t="s">
        <v>479</v>
      </c>
      <c r="G611" s="23">
        <v>2</v>
      </c>
      <c r="H611" s="23" t="s">
        <v>30</v>
      </c>
      <c r="I611" s="24">
        <v>76370.256599999993</v>
      </c>
      <c r="J611" s="24">
        <v>133647.94899999999</v>
      </c>
      <c r="K611" s="24">
        <v>99994.028900000005</v>
      </c>
      <c r="L611" s="24">
        <v>174989.55059999999</v>
      </c>
      <c r="M611" s="24">
        <v>121425.71649999999</v>
      </c>
      <c r="N611" s="24">
        <v>212495.00390000001</v>
      </c>
      <c r="O611" s="24">
        <v>148679.89859999999</v>
      </c>
      <c r="P611" s="24">
        <v>260189.82250000001</v>
      </c>
      <c r="Q611" s="24">
        <v>176450.78330000001</v>
      </c>
      <c r="R611" s="24">
        <v>308788.87060000002</v>
      </c>
      <c r="S611" s="24">
        <v>194459.99609999999</v>
      </c>
      <c r="T611" s="24">
        <v>340304.99320000003</v>
      </c>
      <c r="U611" s="24">
        <v>211231.7648</v>
      </c>
      <c r="V611" s="24">
        <v>369655.5883</v>
      </c>
    </row>
    <row r="612" spans="1:22" hidden="1" x14ac:dyDescent="0.3">
      <c r="A612" s="23">
        <v>4</v>
      </c>
      <c r="B612" s="23" t="s">
        <v>592</v>
      </c>
      <c r="C612" s="23" t="s">
        <v>551</v>
      </c>
      <c r="D612" t="s">
        <v>147</v>
      </c>
      <c r="E612" s="23" t="s">
        <v>553</v>
      </c>
      <c r="F612" s="23" t="s">
        <v>479</v>
      </c>
      <c r="G612" s="23">
        <v>3</v>
      </c>
      <c r="H612" s="23" t="s">
        <v>31</v>
      </c>
      <c r="I612" s="24">
        <v>67697.355500000005</v>
      </c>
      <c r="J612" s="24">
        <v>118470.37209999999</v>
      </c>
      <c r="K612" s="24">
        <v>92008.802200000006</v>
      </c>
      <c r="L612" s="24">
        <v>161015.40359999999</v>
      </c>
      <c r="M612" s="24">
        <v>116227.5946</v>
      </c>
      <c r="N612" s="24">
        <v>203398.29060000001</v>
      </c>
      <c r="O612" s="24">
        <v>152874.49410000001</v>
      </c>
      <c r="P612" s="24">
        <v>267530.36469999998</v>
      </c>
      <c r="Q612" s="24">
        <v>189128.46249999999</v>
      </c>
      <c r="R612" s="24">
        <v>330974.80949999997</v>
      </c>
      <c r="S612" s="24">
        <v>212861.18479999999</v>
      </c>
      <c r="T612" s="24">
        <v>372507.0735</v>
      </c>
      <c r="U612" s="24">
        <v>236244.63510000001</v>
      </c>
      <c r="V612" s="24">
        <v>413428.1115</v>
      </c>
    </row>
    <row r="613" spans="1:22" hidden="1" x14ac:dyDescent="0.3">
      <c r="A613" s="23">
        <v>4</v>
      </c>
      <c r="B613" s="23" t="s">
        <v>592</v>
      </c>
      <c r="C613" s="23" t="s">
        <v>551</v>
      </c>
      <c r="D613" t="s">
        <v>147</v>
      </c>
      <c r="E613" s="23" t="s">
        <v>553</v>
      </c>
      <c r="F613" s="23" t="s">
        <v>479</v>
      </c>
      <c r="G613" s="23">
        <v>4</v>
      </c>
      <c r="H613" s="23" t="s">
        <v>29</v>
      </c>
      <c r="I613" s="24">
        <v>76505.873600000006</v>
      </c>
      <c r="J613" s="24">
        <v>122409.39969999999</v>
      </c>
      <c r="K613" s="24">
        <v>107108.2231</v>
      </c>
      <c r="L613" s="24">
        <v>171373.15950000001</v>
      </c>
      <c r="M613" s="24">
        <v>137710.57260000001</v>
      </c>
      <c r="N613" s="24">
        <v>220336.91940000001</v>
      </c>
      <c r="O613" s="24">
        <v>183614.09669999999</v>
      </c>
      <c r="P613" s="24">
        <v>293782.55920000002</v>
      </c>
      <c r="Q613" s="24">
        <v>229517.62090000001</v>
      </c>
      <c r="R613" s="24">
        <v>367228.19890000002</v>
      </c>
      <c r="S613" s="24">
        <v>260119.97029999999</v>
      </c>
      <c r="T613" s="24">
        <v>416191.95880000002</v>
      </c>
      <c r="U613" s="24">
        <v>290722.3198</v>
      </c>
      <c r="V613" s="24">
        <v>465155.71870000003</v>
      </c>
    </row>
    <row r="614" spans="1:22" hidden="1" x14ac:dyDescent="0.3">
      <c r="A614" s="23">
        <v>4</v>
      </c>
      <c r="B614" s="23" t="s">
        <v>592</v>
      </c>
      <c r="C614" s="23" t="s">
        <v>551</v>
      </c>
      <c r="D614" t="s">
        <v>147</v>
      </c>
      <c r="E614" s="23" t="s">
        <v>553</v>
      </c>
      <c r="F614" s="23" t="s">
        <v>489</v>
      </c>
      <c r="G614" s="23">
        <v>1</v>
      </c>
      <c r="H614" s="23" t="s">
        <v>14</v>
      </c>
      <c r="I614" s="24">
        <v>86428.756699999998</v>
      </c>
      <c r="J614" s="24">
        <v>151250.32430000001</v>
      </c>
      <c r="K614" s="24">
        <v>111903.71</v>
      </c>
      <c r="L614" s="24">
        <v>195831.4926</v>
      </c>
      <c r="M614" s="24">
        <v>133945.3106</v>
      </c>
      <c r="N614" s="24">
        <v>234404.2936</v>
      </c>
      <c r="O614" s="24">
        <v>159784.27960000001</v>
      </c>
      <c r="P614" s="24">
        <v>279622.48930000002</v>
      </c>
      <c r="Q614" s="24">
        <v>188355.0282</v>
      </c>
      <c r="R614" s="24">
        <v>329621.29930000001</v>
      </c>
      <c r="S614" s="24">
        <v>206522.96189999999</v>
      </c>
      <c r="T614" s="24">
        <v>361415.18349999998</v>
      </c>
      <c r="U614" s="24">
        <v>223618.81419999999</v>
      </c>
      <c r="V614" s="24">
        <v>391332.92499999999</v>
      </c>
    </row>
    <row r="615" spans="1:22" hidden="1" x14ac:dyDescent="0.3">
      <c r="A615" s="23">
        <v>4</v>
      </c>
      <c r="B615" s="23" t="s">
        <v>592</v>
      </c>
      <c r="C615" s="23" t="s">
        <v>551</v>
      </c>
      <c r="D615" t="s">
        <v>147</v>
      </c>
      <c r="E615" s="23" t="s">
        <v>553</v>
      </c>
      <c r="F615" s="23" t="s">
        <v>489</v>
      </c>
      <c r="G615" s="23">
        <v>2</v>
      </c>
      <c r="H615" s="23" t="s">
        <v>30</v>
      </c>
      <c r="I615" s="24">
        <v>73946.104300000006</v>
      </c>
      <c r="J615" s="24">
        <v>129405.6825</v>
      </c>
      <c r="K615" s="24">
        <v>96684.250700000004</v>
      </c>
      <c r="L615" s="24">
        <v>169197.4387</v>
      </c>
      <c r="M615" s="24">
        <v>117278.33229999999</v>
      </c>
      <c r="N615" s="24">
        <v>205237.08170000001</v>
      </c>
      <c r="O615" s="24">
        <v>143366.14300000001</v>
      </c>
      <c r="P615" s="24">
        <v>250890.75020000001</v>
      </c>
      <c r="Q615" s="24">
        <v>170013.10260000001</v>
      </c>
      <c r="R615" s="24">
        <v>297522.92930000002</v>
      </c>
      <c r="S615" s="24">
        <v>187283.49350000001</v>
      </c>
      <c r="T615" s="24">
        <v>327746.11359999998</v>
      </c>
      <c r="U615" s="24">
        <v>203336.41990000001</v>
      </c>
      <c r="V615" s="24">
        <v>355838.73489999998</v>
      </c>
    </row>
    <row r="616" spans="1:22" hidden="1" x14ac:dyDescent="0.3">
      <c r="A616" s="23">
        <v>4</v>
      </c>
      <c r="B616" s="23" t="s">
        <v>592</v>
      </c>
      <c r="C616" s="23" t="s">
        <v>551</v>
      </c>
      <c r="D616" t="s">
        <v>147</v>
      </c>
      <c r="E616" s="23" t="s">
        <v>553</v>
      </c>
      <c r="F616" s="23" t="s">
        <v>489</v>
      </c>
      <c r="G616" s="23">
        <v>3</v>
      </c>
      <c r="H616" s="23" t="s">
        <v>31</v>
      </c>
      <c r="I616" s="24">
        <v>65859.047099999996</v>
      </c>
      <c r="J616" s="24">
        <v>115253.3325</v>
      </c>
      <c r="K616" s="24">
        <v>89630.851899999994</v>
      </c>
      <c r="L616" s="24">
        <v>156853.9908</v>
      </c>
      <c r="M616" s="24">
        <v>113316.55379999999</v>
      </c>
      <c r="N616" s="24">
        <v>198303.96919999999</v>
      </c>
      <c r="O616" s="24">
        <v>149141.2824</v>
      </c>
      <c r="P616" s="24">
        <v>260997.24419999999</v>
      </c>
      <c r="Q616" s="24">
        <v>184600.86300000001</v>
      </c>
      <c r="R616" s="24">
        <v>323051.51010000001</v>
      </c>
      <c r="S616" s="24">
        <v>207834.8633</v>
      </c>
      <c r="T616" s="24">
        <v>363711.01069999998</v>
      </c>
      <c r="U616" s="24">
        <v>230744.28760000001</v>
      </c>
      <c r="V616" s="24">
        <v>403802.50329999998</v>
      </c>
    </row>
    <row r="617" spans="1:22" hidden="1" x14ac:dyDescent="0.3">
      <c r="A617" s="23">
        <v>4</v>
      </c>
      <c r="B617" s="23" t="s">
        <v>592</v>
      </c>
      <c r="C617" s="23" t="s">
        <v>551</v>
      </c>
      <c r="D617" t="s">
        <v>147</v>
      </c>
      <c r="E617" s="23" t="s">
        <v>553</v>
      </c>
      <c r="F617" s="23" t="s">
        <v>489</v>
      </c>
      <c r="G617" s="23">
        <v>4</v>
      </c>
      <c r="H617" s="23" t="s">
        <v>29</v>
      </c>
      <c r="I617" s="24">
        <v>73655.298599999995</v>
      </c>
      <c r="J617" s="24">
        <v>117848.47960000001</v>
      </c>
      <c r="K617" s="24">
        <v>103117.4181</v>
      </c>
      <c r="L617" s="24">
        <v>164987.8714</v>
      </c>
      <c r="M617" s="24">
        <v>132579.53760000001</v>
      </c>
      <c r="N617" s="24">
        <v>212127.26319999999</v>
      </c>
      <c r="O617" s="24">
        <v>176772.71669999999</v>
      </c>
      <c r="P617" s="24">
        <v>282836.35100000002</v>
      </c>
      <c r="Q617" s="24">
        <v>220965.8959</v>
      </c>
      <c r="R617" s="24">
        <v>353545.4387</v>
      </c>
      <c r="S617" s="24">
        <v>250428.0154</v>
      </c>
      <c r="T617" s="24">
        <v>400684.83049999998</v>
      </c>
      <c r="U617" s="24">
        <v>279890.1348</v>
      </c>
      <c r="V617" s="24">
        <v>447824.22230000002</v>
      </c>
    </row>
    <row r="618" spans="1:22" hidden="1" x14ac:dyDescent="0.3">
      <c r="A618" s="23">
        <v>4</v>
      </c>
      <c r="B618" s="23" t="s">
        <v>592</v>
      </c>
      <c r="C618" s="23" t="s">
        <v>551</v>
      </c>
      <c r="D618" t="s">
        <v>147</v>
      </c>
      <c r="E618" s="23" t="s">
        <v>553</v>
      </c>
      <c r="F618" s="23" t="s">
        <v>500</v>
      </c>
      <c r="G618" s="23">
        <v>1</v>
      </c>
      <c r="H618" s="23" t="s">
        <v>14</v>
      </c>
      <c r="I618" s="24">
        <v>88331.642300000007</v>
      </c>
      <c r="J618" s="24">
        <v>154580.37409999999</v>
      </c>
      <c r="K618" s="24">
        <v>114454.20879999999</v>
      </c>
      <c r="L618" s="24">
        <v>200294.8653</v>
      </c>
      <c r="M618" s="24">
        <v>137057.28049999999</v>
      </c>
      <c r="N618" s="24">
        <v>239850.24100000001</v>
      </c>
      <c r="O618" s="24">
        <v>163586.22959999999</v>
      </c>
      <c r="P618" s="24">
        <v>286275.9019</v>
      </c>
      <c r="Q618" s="24">
        <v>192921.25940000001</v>
      </c>
      <c r="R618" s="24">
        <v>337612.20380000002</v>
      </c>
      <c r="S618" s="24">
        <v>211574.61670000001</v>
      </c>
      <c r="T618" s="24">
        <v>370255.57919999998</v>
      </c>
      <c r="U618" s="24">
        <v>229161.0269</v>
      </c>
      <c r="V618" s="24">
        <v>401031.79710000003</v>
      </c>
    </row>
    <row r="619" spans="1:22" hidden="1" x14ac:dyDescent="0.3">
      <c r="A619" s="23">
        <v>4</v>
      </c>
      <c r="B619" s="23" t="s">
        <v>592</v>
      </c>
      <c r="C619" s="23" t="s">
        <v>551</v>
      </c>
      <c r="D619" t="s">
        <v>147</v>
      </c>
      <c r="E619" s="23" t="s">
        <v>553</v>
      </c>
      <c r="F619" s="23" t="s">
        <v>500</v>
      </c>
      <c r="G619" s="23">
        <v>2</v>
      </c>
      <c r="H619" s="23" t="s">
        <v>30</v>
      </c>
      <c r="I619" s="24">
        <v>75170.584700000007</v>
      </c>
      <c r="J619" s="24">
        <v>131548.5232</v>
      </c>
      <c r="K619" s="24">
        <v>98407.604600000006</v>
      </c>
      <c r="L619" s="24">
        <v>172213.30809999999</v>
      </c>
      <c r="M619" s="24">
        <v>119484.4881</v>
      </c>
      <c r="N619" s="24">
        <v>209097.8542</v>
      </c>
      <c r="O619" s="24">
        <v>146275.8028</v>
      </c>
      <c r="P619" s="24">
        <v>255982.65489999999</v>
      </c>
      <c r="Q619" s="24">
        <v>173582.48970000001</v>
      </c>
      <c r="R619" s="24">
        <v>303769.35690000001</v>
      </c>
      <c r="S619" s="24">
        <v>191289.5246</v>
      </c>
      <c r="T619" s="24">
        <v>334756.66810000001</v>
      </c>
      <c r="U619" s="24">
        <v>207776.32819999999</v>
      </c>
      <c r="V619" s="24">
        <v>363608.57449999999</v>
      </c>
    </row>
    <row r="620" spans="1:22" hidden="1" x14ac:dyDescent="0.3">
      <c r="A620" s="23">
        <v>4</v>
      </c>
      <c r="B620" s="23" t="s">
        <v>592</v>
      </c>
      <c r="C620" s="23" t="s">
        <v>551</v>
      </c>
      <c r="D620" t="s">
        <v>147</v>
      </c>
      <c r="E620" s="23" t="s">
        <v>553</v>
      </c>
      <c r="F620" s="23" t="s">
        <v>500</v>
      </c>
      <c r="G620" s="23">
        <v>3</v>
      </c>
      <c r="H620" s="23" t="s">
        <v>31</v>
      </c>
      <c r="I620" s="24">
        <v>66669.734800000006</v>
      </c>
      <c r="J620" s="24">
        <v>116672.03599999999</v>
      </c>
      <c r="K620" s="24">
        <v>90626.042100000006</v>
      </c>
      <c r="L620" s="24">
        <v>158595.57380000001</v>
      </c>
      <c r="M620" s="24">
        <v>114491.5671</v>
      </c>
      <c r="N620" s="24">
        <v>200360.24249999999</v>
      </c>
      <c r="O620" s="24">
        <v>150602.12669999999</v>
      </c>
      <c r="P620" s="24">
        <v>263553.7218</v>
      </c>
      <c r="Q620" s="24">
        <v>186327.69330000001</v>
      </c>
      <c r="R620" s="24">
        <v>326073.46340000001</v>
      </c>
      <c r="S620" s="24">
        <v>209716.96770000001</v>
      </c>
      <c r="T620" s="24">
        <v>367004.69349999999</v>
      </c>
      <c r="U620" s="24">
        <v>232764.02609999999</v>
      </c>
      <c r="V620" s="24">
        <v>407337.04560000001</v>
      </c>
    </row>
    <row r="621" spans="1:22" hidden="1" x14ac:dyDescent="0.3">
      <c r="A621" s="23">
        <v>4</v>
      </c>
      <c r="B621" s="23" t="s">
        <v>592</v>
      </c>
      <c r="C621" s="23" t="s">
        <v>551</v>
      </c>
      <c r="D621" t="s">
        <v>147</v>
      </c>
      <c r="E621" s="23" t="s">
        <v>553</v>
      </c>
      <c r="F621" s="23" t="s">
        <v>500</v>
      </c>
      <c r="G621" s="23">
        <v>4</v>
      </c>
      <c r="H621" s="23" t="s">
        <v>29</v>
      </c>
      <c r="I621" s="24">
        <v>75255.393500000006</v>
      </c>
      <c r="J621" s="24">
        <v>120408.6314</v>
      </c>
      <c r="K621" s="24">
        <v>105357.5508</v>
      </c>
      <c r="L621" s="24">
        <v>168572.0839</v>
      </c>
      <c r="M621" s="24">
        <v>135459.7083</v>
      </c>
      <c r="N621" s="24">
        <v>216735.53649999999</v>
      </c>
      <c r="O621" s="24">
        <v>180612.94440000001</v>
      </c>
      <c r="P621" s="24">
        <v>288980.71539999999</v>
      </c>
      <c r="Q621" s="24">
        <v>225766.18049999999</v>
      </c>
      <c r="R621" s="24">
        <v>361225.89409999998</v>
      </c>
      <c r="S621" s="24">
        <v>255868.33780000001</v>
      </c>
      <c r="T621" s="24">
        <v>409389.34659999999</v>
      </c>
      <c r="U621" s="24">
        <v>285970.4952</v>
      </c>
      <c r="V621" s="24">
        <v>457552.79920000001</v>
      </c>
    </row>
    <row r="622" spans="1:22" hidden="1" x14ac:dyDescent="0.3">
      <c r="A622" s="23">
        <v>4</v>
      </c>
      <c r="B622" s="23" t="s">
        <v>592</v>
      </c>
      <c r="C622" s="23" t="s">
        <v>551</v>
      </c>
      <c r="D622" t="s">
        <v>148</v>
      </c>
      <c r="E622" s="23" t="s">
        <v>554</v>
      </c>
      <c r="F622" s="23" t="s">
        <v>194</v>
      </c>
      <c r="G622" s="23">
        <v>1</v>
      </c>
      <c r="H622" s="23" t="s">
        <v>14</v>
      </c>
      <c r="I622" s="24">
        <v>81608.870500000005</v>
      </c>
      <c r="J622" s="24">
        <v>142815.52340000001</v>
      </c>
      <c r="K622" s="24">
        <v>105521.16439999999</v>
      </c>
      <c r="L622" s="24">
        <v>184662.03769999999</v>
      </c>
      <c r="M622" s="24">
        <v>126208.8456</v>
      </c>
      <c r="N622" s="24">
        <v>220865.4798</v>
      </c>
      <c r="O622" s="24">
        <v>150408.61720000001</v>
      </c>
      <c r="P622" s="24">
        <v>263215.08</v>
      </c>
      <c r="Q622" s="24">
        <v>177164.65040000001</v>
      </c>
      <c r="R622" s="24">
        <v>310038.13799999998</v>
      </c>
      <c r="S622" s="24">
        <v>194179.56479999999</v>
      </c>
      <c r="T622" s="24">
        <v>339814.23839999997</v>
      </c>
      <c r="U622" s="24">
        <v>210135.1378</v>
      </c>
      <c r="V622" s="24">
        <v>367736.49119999999</v>
      </c>
    </row>
    <row r="623" spans="1:22" hidden="1" x14ac:dyDescent="0.3">
      <c r="A623" s="23">
        <v>4</v>
      </c>
      <c r="B623" s="23" t="s">
        <v>592</v>
      </c>
      <c r="C623" s="23" t="s">
        <v>551</v>
      </c>
      <c r="D623" t="s">
        <v>148</v>
      </c>
      <c r="E623" s="23" t="s">
        <v>554</v>
      </c>
      <c r="F623" s="23" t="s">
        <v>194</v>
      </c>
      <c r="G623" s="23">
        <v>2</v>
      </c>
      <c r="H623" s="23" t="s">
        <v>30</v>
      </c>
      <c r="I623" s="24">
        <v>70483.028300000005</v>
      </c>
      <c r="J623" s="24">
        <v>123345.2997</v>
      </c>
      <c r="K623" s="24">
        <v>91955.994399999996</v>
      </c>
      <c r="L623" s="24">
        <v>160922.99040000001</v>
      </c>
      <c r="M623" s="24">
        <v>111353.4958</v>
      </c>
      <c r="N623" s="24">
        <v>194868.6177</v>
      </c>
      <c r="O623" s="24">
        <v>135775.06099999999</v>
      </c>
      <c r="P623" s="24">
        <v>237606.35680000001</v>
      </c>
      <c r="Q623" s="24">
        <v>160816.41269999999</v>
      </c>
      <c r="R623" s="24">
        <v>281428.72210000001</v>
      </c>
      <c r="S623" s="24">
        <v>177031.34330000001</v>
      </c>
      <c r="T623" s="24">
        <v>309804.85080000001</v>
      </c>
      <c r="U623" s="24">
        <v>192057.35200000001</v>
      </c>
      <c r="V623" s="24">
        <v>336100.36599999998</v>
      </c>
    </row>
    <row r="624" spans="1:22" hidden="1" x14ac:dyDescent="0.3">
      <c r="A624" s="23">
        <v>4</v>
      </c>
      <c r="B624" s="23" t="s">
        <v>592</v>
      </c>
      <c r="C624" s="23" t="s">
        <v>551</v>
      </c>
      <c r="D624" t="s">
        <v>148</v>
      </c>
      <c r="E624" s="23" t="s">
        <v>554</v>
      </c>
      <c r="F624" s="23" t="s">
        <v>194</v>
      </c>
      <c r="G624" s="23">
        <v>3</v>
      </c>
      <c r="H624" s="23" t="s">
        <v>31</v>
      </c>
      <c r="I624" s="24">
        <v>63232.891499999998</v>
      </c>
      <c r="J624" s="24">
        <v>110657.5601</v>
      </c>
      <c r="K624" s="24">
        <v>86233.778999999995</v>
      </c>
      <c r="L624" s="24">
        <v>150909.11319999999</v>
      </c>
      <c r="M624" s="24">
        <v>109157.9227</v>
      </c>
      <c r="N624" s="24">
        <v>191026.36489999999</v>
      </c>
      <c r="O624" s="24">
        <v>143808.12100000001</v>
      </c>
      <c r="P624" s="24">
        <v>251664.21170000001</v>
      </c>
      <c r="Q624" s="24">
        <v>178132.86120000001</v>
      </c>
      <c r="R624" s="24">
        <v>311732.5073</v>
      </c>
      <c r="S624" s="24">
        <v>200654.40150000001</v>
      </c>
      <c r="T624" s="24">
        <v>351145.20240000001</v>
      </c>
      <c r="U624" s="24">
        <v>222886.64550000001</v>
      </c>
      <c r="V624" s="24">
        <v>390051.62969999999</v>
      </c>
    </row>
    <row r="625" spans="1:22" hidden="1" x14ac:dyDescent="0.3">
      <c r="A625" s="23">
        <v>4</v>
      </c>
      <c r="B625" s="23" t="s">
        <v>592</v>
      </c>
      <c r="C625" s="23" t="s">
        <v>551</v>
      </c>
      <c r="D625" t="s">
        <v>148</v>
      </c>
      <c r="E625" s="23" t="s">
        <v>554</v>
      </c>
      <c r="F625" s="23" t="s">
        <v>194</v>
      </c>
      <c r="G625" s="23">
        <v>4</v>
      </c>
      <c r="H625" s="23" t="s">
        <v>29</v>
      </c>
      <c r="I625" s="24">
        <v>69583.047300000006</v>
      </c>
      <c r="J625" s="24">
        <v>111332.87729999999</v>
      </c>
      <c r="K625" s="24">
        <v>97416.266099999993</v>
      </c>
      <c r="L625" s="24">
        <v>155866.0281</v>
      </c>
      <c r="M625" s="24">
        <v>125249.485</v>
      </c>
      <c r="N625" s="24">
        <v>200399.17910000001</v>
      </c>
      <c r="O625" s="24">
        <v>166999.31340000001</v>
      </c>
      <c r="P625" s="24">
        <v>267198.90539999999</v>
      </c>
      <c r="Q625" s="24">
        <v>208749.14170000001</v>
      </c>
      <c r="R625" s="24">
        <v>333998.63160000002</v>
      </c>
      <c r="S625" s="24">
        <v>236582.36060000001</v>
      </c>
      <c r="T625" s="24">
        <v>378531.78259999998</v>
      </c>
      <c r="U625" s="24">
        <v>264415.57949999999</v>
      </c>
      <c r="V625" s="24">
        <v>423064.93349999998</v>
      </c>
    </row>
    <row r="626" spans="1:22" hidden="1" x14ac:dyDescent="0.3">
      <c r="A626" s="23">
        <v>4</v>
      </c>
      <c r="B626" s="23" t="s">
        <v>592</v>
      </c>
      <c r="C626" s="23" t="s">
        <v>551</v>
      </c>
      <c r="D626" t="s">
        <v>148</v>
      </c>
      <c r="E626" s="23" t="s">
        <v>554</v>
      </c>
      <c r="F626" s="23" t="s">
        <v>237</v>
      </c>
      <c r="G626" s="23">
        <v>1</v>
      </c>
      <c r="H626" s="23" t="s">
        <v>14</v>
      </c>
      <c r="I626" s="24">
        <v>81026.607399999994</v>
      </c>
      <c r="J626" s="24">
        <v>141796.5631</v>
      </c>
      <c r="K626" s="24">
        <v>104872.8331</v>
      </c>
      <c r="L626" s="24">
        <v>183527.45790000001</v>
      </c>
      <c r="M626" s="24">
        <v>125504.7368</v>
      </c>
      <c r="N626" s="24">
        <v>219633.28950000001</v>
      </c>
      <c r="O626" s="24">
        <v>149677.7936</v>
      </c>
      <c r="P626" s="24">
        <v>261936.13870000001</v>
      </c>
      <c r="Q626" s="24">
        <v>176405.93530000001</v>
      </c>
      <c r="R626" s="24">
        <v>308710.38679999998</v>
      </c>
      <c r="S626" s="24">
        <v>193402.4112</v>
      </c>
      <c r="T626" s="24">
        <v>338454.21950000001</v>
      </c>
      <c r="U626" s="24">
        <v>209381.74160000001</v>
      </c>
      <c r="V626" s="24">
        <v>366418.0477</v>
      </c>
    </row>
    <row r="627" spans="1:22" hidden="1" x14ac:dyDescent="0.3">
      <c r="A627" s="23">
        <v>4</v>
      </c>
      <c r="B627" s="23" t="s">
        <v>592</v>
      </c>
      <c r="C627" s="23" t="s">
        <v>551</v>
      </c>
      <c r="D627" t="s">
        <v>148</v>
      </c>
      <c r="E627" s="23" t="s">
        <v>554</v>
      </c>
      <c r="F627" s="23" t="s">
        <v>237</v>
      </c>
      <c r="G627" s="23">
        <v>2</v>
      </c>
      <c r="H627" s="23" t="s">
        <v>30</v>
      </c>
      <c r="I627" s="24">
        <v>69493.721900000004</v>
      </c>
      <c r="J627" s="24">
        <v>121614.01330000001</v>
      </c>
      <c r="K627" s="24">
        <v>90811.375899999999</v>
      </c>
      <c r="L627" s="24">
        <v>158919.90779999999</v>
      </c>
      <c r="M627" s="24">
        <v>110105.89810000001</v>
      </c>
      <c r="N627" s="24">
        <v>192685.3217</v>
      </c>
      <c r="O627" s="24">
        <v>134508.8628</v>
      </c>
      <c r="P627" s="24">
        <v>235390.5099</v>
      </c>
      <c r="Q627" s="24">
        <v>159459.5907</v>
      </c>
      <c r="R627" s="24">
        <v>279054.28379999998</v>
      </c>
      <c r="S627" s="24">
        <v>175626.81510000001</v>
      </c>
      <c r="T627" s="24">
        <v>307346.9264</v>
      </c>
      <c r="U627" s="24">
        <v>190642.57260000001</v>
      </c>
      <c r="V627" s="24">
        <v>333624.50219999999</v>
      </c>
    </row>
    <row r="628" spans="1:22" hidden="1" x14ac:dyDescent="0.3">
      <c r="A628" s="23">
        <v>4</v>
      </c>
      <c r="B628" s="23" t="s">
        <v>592</v>
      </c>
      <c r="C628" s="23" t="s">
        <v>551</v>
      </c>
      <c r="D628" t="s">
        <v>148</v>
      </c>
      <c r="E628" s="23" t="s">
        <v>554</v>
      </c>
      <c r="F628" s="23" t="s">
        <v>237</v>
      </c>
      <c r="G628" s="23">
        <v>3</v>
      </c>
      <c r="H628" s="23" t="s">
        <v>31</v>
      </c>
      <c r="I628" s="24">
        <v>62011.178200000002</v>
      </c>
      <c r="J628" s="24">
        <v>108519.56200000001</v>
      </c>
      <c r="K628" s="24">
        <v>84439.516900000002</v>
      </c>
      <c r="L628" s="24">
        <v>147769.15470000001</v>
      </c>
      <c r="M628" s="24">
        <v>106788.30409999999</v>
      </c>
      <c r="N628" s="24">
        <v>186879.53219999999</v>
      </c>
      <c r="O628" s="24">
        <v>140585.12539999999</v>
      </c>
      <c r="P628" s="24">
        <v>246023.9694</v>
      </c>
      <c r="Q628" s="24">
        <v>174044.58170000001</v>
      </c>
      <c r="R628" s="24">
        <v>304578.01789999998</v>
      </c>
      <c r="S628" s="24">
        <v>195976.03580000001</v>
      </c>
      <c r="T628" s="24">
        <v>342958.06270000001</v>
      </c>
      <c r="U628" s="24">
        <v>217607.61</v>
      </c>
      <c r="V628" s="24">
        <v>380813.3174</v>
      </c>
    </row>
    <row r="629" spans="1:22" hidden="1" x14ac:dyDescent="0.3">
      <c r="A629" s="23">
        <v>4</v>
      </c>
      <c r="B629" s="23" t="s">
        <v>592</v>
      </c>
      <c r="C629" s="23" t="s">
        <v>551</v>
      </c>
      <c r="D629" t="s">
        <v>148</v>
      </c>
      <c r="E629" s="23" t="s">
        <v>554</v>
      </c>
      <c r="F629" s="23" t="s">
        <v>237</v>
      </c>
      <c r="G629" s="23">
        <v>4</v>
      </c>
      <c r="H629" s="23" t="s">
        <v>29</v>
      </c>
      <c r="I629" s="24">
        <v>69060.600300000006</v>
      </c>
      <c r="J629" s="24">
        <v>110496.9621</v>
      </c>
      <c r="K629" s="24">
        <v>96684.840299999996</v>
      </c>
      <c r="L629" s="24">
        <v>154695.74679999999</v>
      </c>
      <c r="M629" s="24">
        <v>124309.08040000001</v>
      </c>
      <c r="N629" s="24">
        <v>198894.53169999999</v>
      </c>
      <c r="O629" s="24">
        <v>165745.4406</v>
      </c>
      <c r="P629" s="24">
        <v>265192.70890000003</v>
      </c>
      <c r="Q629" s="24">
        <v>207181.80069999999</v>
      </c>
      <c r="R629" s="24">
        <v>331490.8861</v>
      </c>
      <c r="S629" s="24">
        <v>234806.04079999999</v>
      </c>
      <c r="T629" s="24">
        <v>375689.67080000002</v>
      </c>
      <c r="U629" s="24">
        <v>262430.28090000001</v>
      </c>
      <c r="V629" s="24">
        <v>419888.45569999999</v>
      </c>
    </row>
    <row r="630" spans="1:22" hidden="1" x14ac:dyDescent="0.3">
      <c r="A630" s="23">
        <v>4</v>
      </c>
      <c r="B630" s="23" t="s">
        <v>592</v>
      </c>
      <c r="C630" s="23" t="s">
        <v>551</v>
      </c>
      <c r="D630" t="s">
        <v>148</v>
      </c>
      <c r="E630" s="23" t="s">
        <v>554</v>
      </c>
      <c r="F630" s="23" t="s">
        <v>278</v>
      </c>
      <c r="G630" s="23">
        <v>1</v>
      </c>
      <c r="H630" s="23" t="s">
        <v>14</v>
      </c>
      <c r="I630" s="24">
        <v>88964.047300000006</v>
      </c>
      <c r="J630" s="24">
        <v>155687.08290000001</v>
      </c>
      <c r="K630" s="24">
        <v>115107.5845</v>
      </c>
      <c r="L630" s="24">
        <v>201438.27299999999</v>
      </c>
      <c r="M630" s="24">
        <v>137726.62779999999</v>
      </c>
      <c r="N630" s="24">
        <v>241021.59849999999</v>
      </c>
      <c r="O630" s="24">
        <v>164213.69070000001</v>
      </c>
      <c r="P630" s="24">
        <v>287373.95860000001</v>
      </c>
      <c r="Q630" s="24">
        <v>193499.82320000001</v>
      </c>
      <c r="R630" s="24">
        <v>338624.69050000003</v>
      </c>
      <c r="S630" s="24">
        <v>212123.18830000001</v>
      </c>
      <c r="T630" s="24">
        <v>371215.57949999999</v>
      </c>
      <c r="U630" s="24">
        <v>229616.94940000001</v>
      </c>
      <c r="V630" s="24">
        <v>401829.66149999999</v>
      </c>
    </row>
    <row r="631" spans="1:22" hidden="1" x14ac:dyDescent="0.3">
      <c r="A631" s="23">
        <v>4</v>
      </c>
      <c r="B631" s="23" t="s">
        <v>592</v>
      </c>
      <c r="C631" s="23" t="s">
        <v>551</v>
      </c>
      <c r="D631" t="s">
        <v>148</v>
      </c>
      <c r="E631" s="23" t="s">
        <v>554</v>
      </c>
      <c r="F631" s="23" t="s">
        <v>278</v>
      </c>
      <c r="G631" s="23">
        <v>2</v>
      </c>
      <c r="H631" s="23" t="s">
        <v>30</v>
      </c>
      <c r="I631" s="24">
        <v>76481.394799999995</v>
      </c>
      <c r="J631" s="24">
        <v>133842.44099999999</v>
      </c>
      <c r="K631" s="24">
        <v>99888.125199999995</v>
      </c>
      <c r="L631" s="24">
        <v>174804.21909999999</v>
      </c>
      <c r="M631" s="24">
        <v>121059.6495</v>
      </c>
      <c r="N631" s="24">
        <v>211854.3867</v>
      </c>
      <c r="O631" s="24">
        <v>147795.55410000001</v>
      </c>
      <c r="P631" s="24">
        <v>258642.21960000001</v>
      </c>
      <c r="Q631" s="24">
        <v>175157.89749999999</v>
      </c>
      <c r="R631" s="24">
        <v>306526.32059999998</v>
      </c>
      <c r="S631" s="24">
        <v>192883.71979999999</v>
      </c>
      <c r="T631" s="24">
        <v>337546.50959999999</v>
      </c>
      <c r="U631" s="24">
        <v>209334.55499999999</v>
      </c>
      <c r="V631" s="24">
        <v>366335.47139999998</v>
      </c>
    </row>
    <row r="632" spans="1:22" hidden="1" x14ac:dyDescent="0.3">
      <c r="A632" s="23">
        <v>4</v>
      </c>
      <c r="B632" s="23" t="s">
        <v>592</v>
      </c>
      <c r="C632" s="23" t="s">
        <v>551</v>
      </c>
      <c r="D632" t="s">
        <v>148</v>
      </c>
      <c r="E632" s="23" t="s">
        <v>554</v>
      </c>
      <c r="F632" s="23" t="s">
        <v>278</v>
      </c>
      <c r="G632" s="23">
        <v>3</v>
      </c>
      <c r="H632" s="23" t="s">
        <v>31</v>
      </c>
      <c r="I632" s="24">
        <v>68371.000799999994</v>
      </c>
      <c r="J632" s="24">
        <v>119649.25139999999</v>
      </c>
      <c r="K632" s="24">
        <v>93147.587100000004</v>
      </c>
      <c r="L632" s="24">
        <v>163008.27729999999</v>
      </c>
      <c r="M632" s="24">
        <v>117838.0705</v>
      </c>
      <c r="N632" s="24">
        <v>206216.62330000001</v>
      </c>
      <c r="O632" s="24">
        <v>155169.9712</v>
      </c>
      <c r="P632" s="24">
        <v>271547.4497</v>
      </c>
      <c r="Q632" s="24">
        <v>192136.72399999999</v>
      </c>
      <c r="R632" s="24">
        <v>336239.26699999999</v>
      </c>
      <c r="S632" s="24">
        <v>216375.50580000001</v>
      </c>
      <c r="T632" s="24">
        <v>378657.13510000001</v>
      </c>
      <c r="U632" s="24">
        <v>240289.71160000001</v>
      </c>
      <c r="V632" s="24">
        <v>420506.9952</v>
      </c>
    </row>
    <row r="633" spans="1:22" hidden="1" x14ac:dyDescent="0.3">
      <c r="A633" s="23">
        <v>4</v>
      </c>
      <c r="B633" s="23" t="s">
        <v>592</v>
      </c>
      <c r="C633" s="23" t="s">
        <v>551</v>
      </c>
      <c r="D633" t="s">
        <v>148</v>
      </c>
      <c r="E633" s="23" t="s">
        <v>554</v>
      </c>
      <c r="F633" s="23" t="s">
        <v>278</v>
      </c>
      <c r="G633" s="23">
        <v>4</v>
      </c>
      <c r="H633" s="23" t="s">
        <v>29</v>
      </c>
      <c r="I633" s="24">
        <v>75835.455499999996</v>
      </c>
      <c r="J633" s="24">
        <v>121336.73050000001</v>
      </c>
      <c r="K633" s="24">
        <v>106169.63770000001</v>
      </c>
      <c r="L633" s="24">
        <v>169871.4228</v>
      </c>
      <c r="M633" s="24">
        <v>136503.8198</v>
      </c>
      <c r="N633" s="24">
        <v>218406.11499999999</v>
      </c>
      <c r="O633" s="24">
        <v>182005.0931</v>
      </c>
      <c r="P633" s="24">
        <v>291208.15330000001</v>
      </c>
      <c r="Q633" s="24">
        <v>227506.3664</v>
      </c>
      <c r="R633" s="24">
        <v>364010.19160000002</v>
      </c>
      <c r="S633" s="24">
        <v>257840.54860000001</v>
      </c>
      <c r="T633" s="24">
        <v>412544.88380000001</v>
      </c>
      <c r="U633" s="24">
        <v>288174.73070000001</v>
      </c>
      <c r="V633" s="24">
        <v>461079.576</v>
      </c>
    </row>
    <row r="634" spans="1:22" hidden="1" x14ac:dyDescent="0.3">
      <c r="A634" s="23">
        <v>4</v>
      </c>
      <c r="B634" s="23" t="s">
        <v>592</v>
      </c>
      <c r="C634" s="23" t="s">
        <v>551</v>
      </c>
      <c r="D634" t="s">
        <v>148</v>
      </c>
      <c r="E634" s="23" t="s">
        <v>554</v>
      </c>
      <c r="F634" s="23" t="s">
        <v>202</v>
      </c>
      <c r="G634" s="23">
        <v>1</v>
      </c>
      <c r="H634" s="23" t="s">
        <v>14</v>
      </c>
      <c r="I634" s="24">
        <v>83155.1155</v>
      </c>
      <c r="J634" s="24">
        <v>145521.4522</v>
      </c>
      <c r="K634" s="24">
        <v>107446.011</v>
      </c>
      <c r="L634" s="24">
        <v>188030.51930000001</v>
      </c>
      <c r="M634" s="24">
        <v>128460.2547</v>
      </c>
      <c r="N634" s="24">
        <v>224805.44570000001</v>
      </c>
      <c r="O634" s="24">
        <v>153014.58189999999</v>
      </c>
      <c r="P634" s="24">
        <v>267775.5184</v>
      </c>
      <c r="Q634" s="24">
        <v>180161.45110000001</v>
      </c>
      <c r="R634" s="24">
        <v>315282.5393</v>
      </c>
      <c r="S634" s="24">
        <v>197425.40900000001</v>
      </c>
      <c r="T634" s="24">
        <v>345494.4657</v>
      </c>
      <c r="U634" s="24">
        <v>213585.2813</v>
      </c>
      <c r="V634" s="24">
        <v>373774.24229999998</v>
      </c>
    </row>
    <row r="635" spans="1:22" hidden="1" x14ac:dyDescent="0.3">
      <c r="A635" s="23">
        <v>4</v>
      </c>
      <c r="B635" s="23" t="s">
        <v>592</v>
      </c>
      <c r="C635" s="23" t="s">
        <v>551</v>
      </c>
      <c r="D635" t="s">
        <v>148</v>
      </c>
      <c r="E635" s="23" t="s">
        <v>554</v>
      </c>
      <c r="F635" s="23" t="s">
        <v>202</v>
      </c>
      <c r="G635" s="23">
        <v>2</v>
      </c>
      <c r="H635" s="23" t="s">
        <v>30</v>
      </c>
      <c r="I635" s="24">
        <v>72164.954299999998</v>
      </c>
      <c r="J635" s="24">
        <v>126288.67</v>
      </c>
      <c r="K635" s="24">
        <v>94046.269799999995</v>
      </c>
      <c r="L635" s="24">
        <v>164580.97210000001</v>
      </c>
      <c r="M635" s="24">
        <v>113786.06759999999</v>
      </c>
      <c r="N635" s="24">
        <v>199125.61809999999</v>
      </c>
      <c r="O635" s="24">
        <v>138559.48370000001</v>
      </c>
      <c r="P635" s="24">
        <v>242479.09640000001</v>
      </c>
      <c r="Q635" s="24">
        <v>164012.58189999999</v>
      </c>
      <c r="R635" s="24">
        <v>287022.0184</v>
      </c>
      <c r="S635" s="24">
        <v>180486.3119</v>
      </c>
      <c r="T635" s="24">
        <v>315851.04580000002</v>
      </c>
      <c r="U635" s="24">
        <v>195727.95610000001</v>
      </c>
      <c r="V635" s="24">
        <v>342523.92320000002</v>
      </c>
    </row>
    <row r="636" spans="1:22" hidden="1" x14ac:dyDescent="0.3">
      <c r="A636" s="23">
        <v>4</v>
      </c>
      <c r="B636" s="23" t="s">
        <v>592</v>
      </c>
      <c r="C636" s="23" t="s">
        <v>551</v>
      </c>
      <c r="D636" t="s">
        <v>148</v>
      </c>
      <c r="E636" s="23" t="s">
        <v>554</v>
      </c>
      <c r="F636" s="23" t="s">
        <v>202</v>
      </c>
      <c r="G636" s="23">
        <v>3</v>
      </c>
      <c r="H636" s="23" t="s">
        <v>31</v>
      </c>
      <c r="I636" s="24">
        <v>64979.839800000002</v>
      </c>
      <c r="J636" s="24">
        <v>113714.71950000001</v>
      </c>
      <c r="K636" s="24">
        <v>88707.4611</v>
      </c>
      <c r="L636" s="24">
        <v>155238.0569</v>
      </c>
      <c r="M636" s="24">
        <v>112359.2746</v>
      </c>
      <c r="N636" s="24">
        <v>196628.7304</v>
      </c>
      <c r="O636" s="24">
        <v>148097.758</v>
      </c>
      <c r="P636" s="24">
        <v>259171.0765</v>
      </c>
      <c r="Q636" s="24">
        <v>183514.7524</v>
      </c>
      <c r="R636" s="24">
        <v>321150.81689999998</v>
      </c>
      <c r="S636" s="24">
        <v>206768.87210000001</v>
      </c>
      <c r="T636" s="24">
        <v>361845.52620000002</v>
      </c>
      <c r="U636" s="24">
        <v>229737.22380000001</v>
      </c>
      <c r="V636" s="24">
        <v>402040.14159999997</v>
      </c>
    </row>
    <row r="637" spans="1:22" hidden="1" x14ac:dyDescent="0.3">
      <c r="A637" s="23">
        <v>4</v>
      </c>
      <c r="B637" s="23" t="s">
        <v>592</v>
      </c>
      <c r="C637" s="23" t="s">
        <v>551</v>
      </c>
      <c r="D637" t="s">
        <v>148</v>
      </c>
      <c r="E637" s="23" t="s">
        <v>554</v>
      </c>
      <c r="F637" s="23" t="s">
        <v>202</v>
      </c>
      <c r="G637" s="23">
        <v>4</v>
      </c>
      <c r="H637" s="23" t="s">
        <v>29</v>
      </c>
      <c r="I637" s="24">
        <v>70919.948600000003</v>
      </c>
      <c r="J637" s="24">
        <v>113471.9194</v>
      </c>
      <c r="K637" s="24">
        <v>99287.928</v>
      </c>
      <c r="L637" s="24">
        <v>158860.68719999999</v>
      </c>
      <c r="M637" s="24">
        <v>127655.9074</v>
      </c>
      <c r="N637" s="24">
        <v>204249.45490000001</v>
      </c>
      <c r="O637" s="24">
        <v>170207.87659999999</v>
      </c>
      <c r="P637" s="24">
        <v>272332.6066</v>
      </c>
      <c r="Q637" s="24">
        <v>212759.84570000001</v>
      </c>
      <c r="R637" s="24">
        <v>340415.75819999998</v>
      </c>
      <c r="S637" s="24">
        <v>241127.82509999999</v>
      </c>
      <c r="T637" s="24">
        <v>385804.52590000001</v>
      </c>
      <c r="U637" s="24">
        <v>269495.80459999997</v>
      </c>
      <c r="V637" s="24">
        <v>431193.29369999998</v>
      </c>
    </row>
    <row r="638" spans="1:22" hidden="1" x14ac:dyDescent="0.3">
      <c r="A638" s="23">
        <v>4</v>
      </c>
      <c r="B638" s="23" t="s">
        <v>592</v>
      </c>
      <c r="C638" s="23" t="s">
        <v>551</v>
      </c>
      <c r="D638" t="s">
        <v>148</v>
      </c>
      <c r="E638" s="23" t="s">
        <v>554</v>
      </c>
      <c r="F638" s="23" t="s">
        <v>249</v>
      </c>
      <c r="G638" s="23">
        <v>1</v>
      </c>
      <c r="H638" s="23" t="s">
        <v>14</v>
      </c>
      <c r="I638" s="24">
        <v>81608.870500000005</v>
      </c>
      <c r="J638" s="24">
        <v>142815.52340000001</v>
      </c>
      <c r="K638" s="24">
        <v>105521.16439999999</v>
      </c>
      <c r="L638" s="24">
        <v>184662.03769999999</v>
      </c>
      <c r="M638" s="24">
        <v>126208.8456</v>
      </c>
      <c r="N638" s="24">
        <v>220865.4798</v>
      </c>
      <c r="O638" s="24">
        <v>150408.61720000001</v>
      </c>
      <c r="P638" s="24">
        <v>263215.08</v>
      </c>
      <c r="Q638" s="24">
        <v>177164.65040000001</v>
      </c>
      <c r="R638" s="24">
        <v>310038.13799999998</v>
      </c>
      <c r="S638" s="24">
        <v>194179.56479999999</v>
      </c>
      <c r="T638" s="24">
        <v>339814.23839999997</v>
      </c>
      <c r="U638" s="24">
        <v>210135.1378</v>
      </c>
      <c r="V638" s="24">
        <v>367736.49119999999</v>
      </c>
    </row>
    <row r="639" spans="1:22" hidden="1" x14ac:dyDescent="0.3">
      <c r="A639" s="23">
        <v>4</v>
      </c>
      <c r="B639" s="23" t="s">
        <v>592</v>
      </c>
      <c r="C639" s="23" t="s">
        <v>551</v>
      </c>
      <c r="D639" t="s">
        <v>148</v>
      </c>
      <c r="E639" s="23" t="s">
        <v>554</v>
      </c>
      <c r="F639" s="23" t="s">
        <v>249</v>
      </c>
      <c r="G639" s="23">
        <v>2</v>
      </c>
      <c r="H639" s="23" t="s">
        <v>30</v>
      </c>
      <c r="I639" s="24">
        <v>70483.028300000005</v>
      </c>
      <c r="J639" s="24">
        <v>123345.2997</v>
      </c>
      <c r="K639" s="24">
        <v>91955.994399999996</v>
      </c>
      <c r="L639" s="24">
        <v>160922.99040000001</v>
      </c>
      <c r="M639" s="24">
        <v>111353.4958</v>
      </c>
      <c r="N639" s="24">
        <v>194868.6177</v>
      </c>
      <c r="O639" s="24">
        <v>135775.06099999999</v>
      </c>
      <c r="P639" s="24">
        <v>237606.35680000001</v>
      </c>
      <c r="Q639" s="24">
        <v>160816.41269999999</v>
      </c>
      <c r="R639" s="24">
        <v>281428.72210000001</v>
      </c>
      <c r="S639" s="24">
        <v>177031.34330000001</v>
      </c>
      <c r="T639" s="24">
        <v>309804.85080000001</v>
      </c>
      <c r="U639" s="24">
        <v>192057.35200000001</v>
      </c>
      <c r="V639" s="24">
        <v>336100.36599999998</v>
      </c>
    </row>
    <row r="640" spans="1:22" hidden="1" x14ac:dyDescent="0.3">
      <c r="A640" s="23">
        <v>4</v>
      </c>
      <c r="B640" s="23" t="s">
        <v>592</v>
      </c>
      <c r="C640" s="23" t="s">
        <v>551</v>
      </c>
      <c r="D640" t="s">
        <v>148</v>
      </c>
      <c r="E640" s="23" t="s">
        <v>554</v>
      </c>
      <c r="F640" s="23" t="s">
        <v>249</v>
      </c>
      <c r="G640" s="23">
        <v>3</v>
      </c>
      <c r="H640" s="23" t="s">
        <v>31</v>
      </c>
      <c r="I640" s="24">
        <v>63232.891499999998</v>
      </c>
      <c r="J640" s="24">
        <v>110657.5601</v>
      </c>
      <c r="K640" s="24">
        <v>86233.778999999995</v>
      </c>
      <c r="L640" s="24">
        <v>150909.11319999999</v>
      </c>
      <c r="M640" s="24">
        <v>109157.9227</v>
      </c>
      <c r="N640" s="24">
        <v>191026.36489999999</v>
      </c>
      <c r="O640" s="24">
        <v>143808.12100000001</v>
      </c>
      <c r="P640" s="24">
        <v>251664.21170000001</v>
      </c>
      <c r="Q640" s="24">
        <v>178132.86120000001</v>
      </c>
      <c r="R640" s="24">
        <v>311732.5073</v>
      </c>
      <c r="S640" s="24">
        <v>200654.40150000001</v>
      </c>
      <c r="T640" s="24">
        <v>351145.20240000001</v>
      </c>
      <c r="U640" s="24">
        <v>222886.64550000001</v>
      </c>
      <c r="V640" s="24">
        <v>390051.62969999999</v>
      </c>
    </row>
    <row r="641" spans="1:22" hidden="1" x14ac:dyDescent="0.3">
      <c r="A641" s="23">
        <v>4</v>
      </c>
      <c r="B641" s="23" t="s">
        <v>592</v>
      </c>
      <c r="C641" s="23" t="s">
        <v>551</v>
      </c>
      <c r="D641" t="s">
        <v>148</v>
      </c>
      <c r="E641" s="23" t="s">
        <v>554</v>
      </c>
      <c r="F641" s="23" t="s">
        <v>249</v>
      </c>
      <c r="G641" s="23">
        <v>4</v>
      </c>
      <c r="H641" s="23" t="s">
        <v>29</v>
      </c>
      <c r="I641" s="24">
        <v>69583.047300000006</v>
      </c>
      <c r="J641" s="24">
        <v>111332.87729999999</v>
      </c>
      <c r="K641" s="24">
        <v>97416.266099999993</v>
      </c>
      <c r="L641" s="24">
        <v>155866.0281</v>
      </c>
      <c r="M641" s="24">
        <v>125249.485</v>
      </c>
      <c r="N641" s="24">
        <v>200399.17910000001</v>
      </c>
      <c r="O641" s="24">
        <v>166999.31340000001</v>
      </c>
      <c r="P641" s="24">
        <v>267198.90539999999</v>
      </c>
      <c r="Q641" s="24">
        <v>208749.14170000001</v>
      </c>
      <c r="R641" s="24">
        <v>333998.63160000002</v>
      </c>
      <c r="S641" s="24">
        <v>236582.36060000001</v>
      </c>
      <c r="T641" s="24">
        <v>378531.78259999998</v>
      </c>
      <c r="U641" s="24">
        <v>264415.57949999999</v>
      </c>
      <c r="V641" s="24">
        <v>423064.93349999998</v>
      </c>
    </row>
    <row r="642" spans="1:22" hidden="1" x14ac:dyDescent="0.3">
      <c r="A642" s="23">
        <v>4</v>
      </c>
      <c r="B642" s="23" t="s">
        <v>592</v>
      </c>
      <c r="C642" s="23" t="s">
        <v>551</v>
      </c>
      <c r="D642" t="s">
        <v>148</v>
      </c>
      <c r="E642" s="23" t="s">
        <v>554</v>
      </c>
      <c r="F642" s="23" t="s">
        <v>393</v>
      </c>
      <c r="G642" s="23">
        <v>1</v>
      </c>
      <c r="H642" s="23" t="s">
        <v>14</v>
      </c>
      <c r="I642" s="24">
        <v>83054.837499999994</v>
      </c>
      <c r="J642" s="24">
        <v>145345.9657</v>
      </c>
      <c r="K642" s="24">
        <v>107435.92969999999</v>
      </c>
      <c r="L642" s="24">
        <v>188012.8769</v>
      </c>
      <c r="M642" s="24">
        <v>128529.78690000001</v>
      </c>
      <c r="N642" s="24">
        <v>224927.12710000001</v>
      </c>
      <c r="O642" s="24">
        <v>153221.31820000001</v>
      </c>
      <c r="P642" s="24">
        <v>268137.30670000002</v>
      </c>
      <c r="Q642" s="24">
        <v>180521.76629999999</v>
      </c>
      <c r="R642" s="24">
        <v>315913.09110000002</v>
      </c>
      <c r="S642" s="24">
        <v>197882.58689999999</v>
      </c>
      <c r="T642" s="24">
        <v>346294.527</v>
      </c>
      <c r="U642" s="24">
        <v>214180.24400000001</v>
      </c>
      <c r="V642" s="24">
        <v>374815.42690000002</v>
      </c>
    </row>
    <row r="643" spans="1:22" hidden="1" x14ac:dyDescent="0.3">
      <c r="A643" s="23">
        <v>4</v>
      </c>
      <c r="B643" s="23" t="s">
        <v>592</v>
      </c>
      <c r="C643" s="23" t="s">
        <v>551</v>
      </c>
      <c r="D643" t="s">
        <v>148</v>
      </c>
      <c r="E643" s="23" t="s">
        <v>554</v>
      </c>
      <c r="F643" s="23" t="s">
        <v>393</v>
      </c>
      <c r="G643" s="23">
        <v>2</v>
      </c>
      <c r="H643" s="23" t="s">
        <v>30</v>
      </c>
      <c r="I643" s="24">
        <v>71521.952000000005</v>
      </c>
      <c r="J643" s="24">
        <v>125163.41590000001</v>
      </c>
      <c r="K643" s="24">
        <v>93374.472500000003</v>
      </c>
      <c r="L643" s="24">
        <v>163405.32680000001</v>
      </c>
      <c r="M643" s="24">
        <v>113130.9482</v>
      </c>
      <c r="N643" s="24">
        <v>197979.1594</v>
      </c>
      <c r="O643" s="24">
        <v>138052.38740000001</v>
      </c>
      <c r="P643" s="24">
        <v>241591.67800000001</v>
      </c>
      <c r="Q643" s="24">
        <v>163575.42180000001</v>
      </c>
      <c r="R643" s="24">
        <v>286256.98810000002</v>
      </c>
      <c r="S643" s="24">
        <v>180106.9908</v>
      </c>
      <c r="T643" s="24">
        <v>315187.23389999999</v>
      </c>
      <c r="U643" s="24">
        <v>195441.07509999999</v>
      </c>
      <c r="V643" s="24">
        <v>342021.88130000001</v>
      </c>
    </row>
    <row r="644" spans="1:22" hidden="1" x14ac:dyDescent="0.3">
      <c r="A644" s="23">
        <v>4</v>
      </c>
      <c r="B644" s="23" t="s">
        <v>592</v>
      </c>
      <c r="C644" s="23" t="s">
        <v>551</v>
      </c>
      <c r="D644" t="s">
        <v>148</v>
      </c>
      <c r="E644" s="23" t="s">
        <v>554</v>
      </c>
      <c r="F644" s="23" t="s">
        <v>393</v>
      </c>
      <c r="G644" s="23">
        <v>3</v>
      </c>
      <c r="H644" s="23" t="s">
        <v>31</v>
      </c>
      <c r="I644" s="24">
        <v>64020.738799999999</v>
      </c>
      <c r="J644" s="24">
        <v>112036.2929</v>
      </c>
      <c r="K644" s="24">
        <v>87252.901700000002</v>
      </c>
      <c r="L644" s="24">
        <v>152692.57800000001</v>
      </c>
      <c r="M644" s="24">
        <v>110405.5131</v>
      </c>
      <c r="N644" s="24">
        <v>193209.64790000001</v>
      </c>
      <c r="O644" s="24">
        <v>145408.07070000001</v>
      </c>
      <c r="P644" s="24">
        <v>254464.1237</v>
      </c>
      <c r="Q644" s="24">
        <v>180073.26329999999</v>
      </c>
      <c r="R644" s="24">
        <v>315128.2108</v>
      </c>
      <c r="S644" s="24">
        <v>202808.5417</v>
      </c>
      <c r="T644" s="24">
        <v>354914.94790000003</v>
      </c>
      <c r="U644" s="24">
        <v>225243.94</v>
      </c>
      <c r="V644" s="24">
        <v>394176.89500000002</v>
      </c>
    </row>
    <row r="645" spans="1:22" hidden="1" x14ac:dyDescent="0.3">
      <c r="A645" s="23">
        <v>4</v>
      </c>
      <c r="B645" s="23" t="s">
        <v>592</v>
      </c>
      <c r="C645" s="23" t="s">
        <v>551</v>
      </c>
      <c r="D645" t="s">
        <v>148</v>
      </c>
      <c r="E645" s="23" t="s">
        <v>554</v>
      </c>
      <c r="F645" s="23" t="s">
        <v>393</v>
      </c>
      <c r="G645" s="23">
        <v>4</v>
      </c>
      <c r="H645" s="23" t="s">
        <v>29</v>
      </c>
      <c r="I645" s="24">
        <v>70804.723599999998</v>
      </c>
      <c r="J645" s="24">
        <v>113287.5595</v>
      </c>
      <c r="K645" s="24">
        <v>99126.612999999998</v>
      </c>
      <c r="L645" s="24">
        <v>158602.58319999999</v>
      </c>
      <c r="M645" s="24">
        <v>127448.5025</v>
      </c>
      <c r="N645" s="24">
        <v>203917.60709999999</v>
      </c>
      <c r="O645" s="24">
        <v>169931.33670000001</v>
      </c>
      <c r="P645" s="24">
        <v>271890.14279999997</v>
      </c>
      <c r="Q645" s="24">
        <v>212414.17079999999</v>
      </c>
      <c r="R645" s="24">
        <v>339862.67849999998</v>
      </c>
      <c r="S645" s="24">
        <v>240736.06030000001</v>
      </c>
      <c r="T645" s="24">
        <v>385177.7022</v>
      </c>
      <c r="U645" s="24">
        <v>269057.9498</v>
      </c>
      <c r="V645" s="24">
        <v>430492.72600000002</v>
      </c>
    </row>
    <row r="646" spans="1:22" hidden="1" x14ac:dyDescent="0.3">
      <c r="A646" s="23">
        <v>4</v>
      </c>
      <c r="B646" s="23" t="s">
        <v>592</v>
      </c>
      <c r="C646" s="23" t="s">
        <v>551</v>
      </c>
      <c r="D646" t="s">
        <v>148</v>
      </c>
      <c r="E646" s="23" t="s">
        <v>554</v>
      </c>
      <c r="F646" s="23" t="s">
        <v>426</v>
      </c>
      <c r="G646" s="23">
        <v>1</v>
      </c>
      <c r="H646" s="23" t="s">
        <v>14</v>
      </c>
      <c r="I646" s="24">
        <v>84576.013099999996</v>
      </c>
      <c r="J646" s="24">
        <v>148008.02299999999</v>
      </c>
      <c r="K646" s="24">
        <v>109358.2559</v>
      </c>
      <c r="L646" s="24">
        <v>191376.94769999999</v>
      </c>
      <c r="M646" s="24">
        <v>130798.579</v>
      </c>
      <c r="N646" s="24">
        <v>228897.51329999999</v>
      </c>
      <c r="O646" s="24">
        <v>155878.9669</v>
      </c>
      <c r="P646" s="24">
        <v>272788.19209999999</v>
      </c>
      <c r="Q646" s="24">
        <v>183608.64569999999</v>
      </c>
      <c r="R646" s="24">
        <v>321315.13010000001</v>
      </c>
      <c r="S646" s="24">
        <v>201242.7254</v>
      </c>
      <c r="T646" s="24">
        <v>352174.76939999999</v>
      </c>
      <c r="U646" s="24">
        <v>217779.12789999999</v>
      </c>
      <c r="V646" s="24">
        <v>381113.47389999998</v>
      </c>
    </row>
    <row r="647" spans="1:22" hidden="1" x14ac:dyDescent="0.3">
      <c r="A647" s="23">
        <v>4</v>
      </c>
      <c r="B647" s="23" t="s">
        <v>592</v>
      </c>
      <c r="C647" s="23" t="s">
        <v>551</v>
      </c>
      <c r="D647" t="s">
        <v>148</v>
      </c>
      <c r="E647" s="23" t="s">
        <v>554</v>
      </c>
      <c r="F647" s="23" t="s">
        <v>426</v>
      </c>
      <c r="G647" s="23">
        <v>2</v>
      </c>
      <c r="H647" s="23" t="s">
        <v>30</v>
      </c>
      <c r="I647" s="24">
        <v>73043.127600000007</v>
      </c>
      <c r="J647" s="24">
        <v>127825.47319999999</v>
      </c>
      <c r="K647" s="24">
        <v>95296.798699999999</v>
      </c>
      <c r="L647" s="24">
        <v>166769.3977</v>
      </c>
      <c r="M647" s="24">
        <v>115399.7403</v>
      </c>
      <c r="N647" s="24">
        <v>201949.54550000001</v>
      </c>
      <c r="O647" s="24">
        <v>140710.0361</v>
      </c>
      <c r="P647" s="24">
        <v>246242.56330000001</v>
      </c>
      <c r="Q647" s="24">
        <v>166662.30119999999</v>
      </c>
      <c r="R647" s="24">
        <v>291659.02710000001</v>
      </c>
      <c r="S647" s="24">
        <v>183467.1293</v>
      </c>
      <c r="T647" s="24">
        <v>321067.47619999998</v>
      </c>
      <c r="U647" s="24">
        <v>199039.959</v>
      </c>
      <c r="V647" s="24">
        <v>348319.92830000003</v>
      </c>
    </row>
    <row r="648" spans="1:22" hidden="1" x14ac:dyDescent="0.3">
      <c r="A648" s="23">
        <v>4</v>
      </c>
      <c r="B648" s="23" t="s">
        <v>592</v>
      </c>
      <c r="C648" s="23" t="s">
        <v>551</v>
      </c>
      <c r="D648" t="s">
        <v>148</v>
      </c>
      <c r="E648" s="23" t="s">
        <v>554</v>
      </c>
      <c r="F648" s="23" t="s">
        <v>426</v>
      </c>
      <c r="G648" s="23">
        <v>3</v>
      </c>
      <c r="H648" s="23" t="s">
        <v>31</v>
      </c>
      <c r="I648" s="24">
        <v>65527.912199999999</v>
      </c>
      <c r="J648" s="24">
        <v>114673.84639999999</v>
      </c>
      <c r="K648" s="24">
        <v>89362.944399999993</v>
      </c>
      <c r="L648" s="24">
        <v>156385.15280000001</v>
      </c>
      <c r="M648" s="24">
        <v>113118.4253</v>
      </c>
      <c r="N648" s="24">
        <v>197957.24419999999</v>
      </c>
      <c r="O648" s="24">
        <v>149025.28690000001</v>
      </c>
      <c r="P648" s="24">
        <v>260794.25200000001</v>
      </c>
      <c r="Q648" s="24">
        <v>184594.78349999999</v>
      </c>
      <c r="R648" s="24">
        <v>323040.87119999999</v>
      </c>
      <c r="S648" s="24">
        <v>207932.93119999999</v>
      </c>
      <c r="T648" s="24">
        <v>363882.62969999999</v>
      </c>
      <c r="U648" s="24">
        <v>230971.19889999999</v>
      </c>
      <c r="V648" s="24">
        <v>404199.59820000001</v>
      </c>
    </row>
    <row r="649" spans="1:22" hidden="1" x14ac:dyDescent="0.3">
      <c r="A649" s="23">
        <v>4</v>
      </c>
      <c r="B649" s="23" t="s">
        <v>592</v>
      </c>
      <c r="C649" s="23" t="s">
        <v>551</v>
      </c>
      <c r="D649" t="s">
        <v>148</v>
      </c>
      <c r="E649" s="23" t="s">
        <v>554</v>
      </c>
      <c r="F649" s="23" t="s">
        <v>426</v>
      </c>
      <c r="G649" s="23">
        <v>4</v>
      </c>
      <c r="H649" s="23" t="s">
        <v>29</v>
      </c>
      <c r="I649" s="24">
        <v>72112.818799999994</v>
      </c>
      <c r="J649" s="24">
        <v>115380.51179999999</v>
      </c>
      <c r="K649" s="24">
        <v>100957.94620000001</v>
      </c>
      <c r="L649" s="24">
        <v>161532.7164</v>
      </c>
      <c r="M649" s="24">
        <v>129803.07369999999</v>
      </c>
      <c r="N649" s="24">
        <v>207684.92120000001</v>
      </c>
      <c r="O649" s="24">
        <v>173070.76500000001</v>
      </c>
      <c r="P649" s="24">
        <v>276913.22820000001</v>
      </c>
      <c r="Q649" s="24">
        <v>216338.45619999999</v>
      </c>
      <c r="R649" s="24">
        <v>346141.53519999998</v>
      </c>
      <c r="S649" s="24">
        <v>245183.58369999999</v>
      </c>
      <c r="T649" s="24">
        <v>392293.73989999999</v>
      </c>
      <c r="U649" s="24">
        <v>274028.71130000002</v>
      </c>
      <c r="V649" s="24">
        <v>438445.94459999999</v>
      </c>
    </row>
    <row r="650" spans="1:22" hidden="1" x14ac:dyDescent="0.3">
      <c r="A650" s="23">
        <v>4</v>
      </c>
      <c r="B650" s="23" t="s">
        <v>592</v>
      </c>
      <c r="C650" s="23" t="s">
        <v>551</v>
      </c>
      <c r="D650" t="s">
        <v>148</v>
      </c>
      <c r="E650" s="23" t="s">
        <v>554</v>
      </c>
      <c r="F650" s="23" t="s">
        <v>450</v>
      </c>
      <c r="G650" s="23">
        <v>1</v>
      </c>
      <c r="H650" s="23" t="s">
        <v>14</v>
      </c>
      <c r="I650" s="24">
        <v>77552.407300000006</v>
      </c>
      <c r="J650" s="24">
        <v>135716.71290000001</v>
      </c>
      <c r="K650" s="24">
        <v>100394.9675</v>
      </c>
      <c r="L650" s="24">
        <v>175691.19320000001</v>
      </c>
      <c r="M650" s="24">
        <v>120158.7409</v>
      </c>
      <c r="N650" s="24">
        <v>210277.7965</v>
      </c>
      <c r="O650" s="24">
        <v>143321.56270000001</v>
      </c>
      <c r="P650" s="24">
        <v>250812.7347</v>
      </c>
      <c r="Q650" s="24">
        <v>168932.98199999999</v>
      </c>
      <c r="R650" s="24">
        <v>295632.71850000002</v>
      </c>
      <c r="S650" s="24">
        <v>185219.20670000001</v>
      </c>
      <c r="T650" s="24">
        <v>324133.61170000001</v>
      </c>
      <c r="U650" s="24">
        <v>200538.12580000001</v>
      </c>
      <c r="V650" s="24">
        <v>350941.72019999998</v>
      </c>
    </row>
    <row r="651" spans="1:22" hidden="1" x14ac:dyDescent="0.3">
      <c r="A651" s="23">
        <v>4</v>
      </c>
      <c r="B651" s="23" t="s">
        <v>592</v>
      </c>
      <c r="C651" s="23" t="s">
        <v>551</v>
      </c>
      <c r="D651" t="s">
        <v>148</v>
      </c>
      <c r="E651" s="23" t="s">
        <v>554</v>
      </c>
      <c r="F651" s="23" t="s">
        <v>450</v>
      </c>
      <c r="G651" s="23">
        <v>2</v>
      </c>
      <c r="H651" s="23" t="s">
        <v>30</v>
      </c>
      <c r="I651" s="24">
        <v>66426.565199999997</v>
      </c>
      <c r="J651" s="24">
        <v>116246.4892</v>
      </c>
      <c r="K651" s="24">
        <v>86829.797600000005</v>
      </c>
      <c r="L651" s="24">
        <v>151952.14569999999</v>
      </c>
      <c r="M651" s="24">
        <v>105303.39109999999</v>
      </c>
      <c r="N651" s="24">
        <v>184280.9345</v>
      </c>
      <c r="O651" s="24">
        <v>128688.0065</v>
      </c>
      <c r="P651" s="24">
        <v>225204.01139999999</v>
      </c>
      <c r="Q651" s="24">
        <v>152584.74429999999</v>
      </c>
      <c r="R651" s="24">
        <v>267023.3027</v>
      </c>
      <c r="S651" s="24">
        <v>168070.9852</v>
      </c>
      <c r="T651" s="24">
        <v>294124.22409999999</v>
      </c>
      <c r="U651" s="24">
        <v>182460.34</v>
      </c>
      <c r="V651" s="24">
        <v>319305.59509999998</v>
      </c>
    </row>
    <row r="652" spans="1:22" hidden="1" x14ac:dyDescent="0.3">
      <c r="A652" s="23">
        <v>4</v>
      </c>
      <c r="B652" s="23" t="s">
        <v>592</v>
      </c>
      <c r="C652" s="23" t="s">
        <v>551</v>
      </c>
      <c r="D652" t="s">
        <v>148</v>
      </c>
      <c r="E652" s="23" t="s">
        <v>554</v>
      </c>
      <c r="F652" s="23" t="s">
        <v>450</v>
      </c>
      <c r="G652" s="23">
        <v>3</v>
      </c>
      <c r="H652" s="23" t="s">
        <v>31</v>
      </c>
      <c r="I652" s="24">
        <v>59213.767399999997</v>
      </c>
      <c r="J652" s="24">
        <v>103624.09299999999</v>
      </c>
      <c r="K652" s="24">
        <v>80607.005300000004</v>
      </c>
      <c r="L652" s="24">
        <v>141062.25930000001</v>
      </c>
      <c r="M652" s="24">
        <v>101923.4994</v>
      </c>
      <c r="N652" s="24">
        <v>178366.12400000001</v>
      </c>
      <c r="O652" s="24">
        <v>134162.22320000001</v>
      </c>
      <c r="P652" s="24">
        <v>234783.89060000001</v>
      </c>
      <c r="Q652" s="24">
        <v>166075.489</v>
      </c>
      <c r="R652" s="24">
        <v>290632.10580000002</v>
      </c>
      <c r="S652" s="24">
        <v>186989.37959999999</v>
      </c>
      <c r="T652" s="24">
        <v>327231.4142</v>
      </c>
      <c r="U652" s="24">
        <v>207613.97399999999</v>
      </c>
      <c r="V652" s="24">
        <v>363324.4546</v>
      </c>
    </row>
    <row r="653" spans="1:22" hidden="1" x14ac:dyDescent="0.3">
      <c r="A653" s="23">
        <v>4</v>
      </c>
      <c r="B653" s="23" t="s">
        <v>592</v>
      </c>
      <c r="C653" s="23" t="s">
        <v>551</v>
      </c>
      <c r="D653" t="s">
        <v>148</v>
      </c>
      <c r="E653" s="23" t="s">
        <v>554</v>
      </c>
      <c r="F653" s="23" t="s">
        <v>450</v>
      </c>
      <c r="G653" s="23">
        <v>4</v>
      </c>
      <c r="H653" s="23" t="s">
        <v>29</v>
      </c>
      <c r="I653" s="24">
        <v>66094.797900000005</v>
      </c>
      <c r="J653" s="24">
        <v>105751.67819999999</v>
      </c>
      <c r="K653" s="24">
        <v>92532.717000000004</v>
      </c>
      <c r="L653" s="24">
        <v>148052.34950000001</v>
      </c>
      <c r="M653" s="24">
        <v>118970.63619999999</v>
      </c>
      <c r="N653" s="24">
        <v>190353.02069999999</v>
      </c>
      <c r="O653" s="24">
        <v>158627.51490000001</v>
      </c>
      <c r="P653" s="24">
        <v>253804.02770000001</v>
      </c>
      <c r="Q653" s="24">
        <v>198284.39360000001</v>
      </c>
      <c r="R653" s="24">
        <v>317255.0344</v>
      </c>
      <c r="S653" s="24">
        <v>224722.31280000001</v>
      </c>
      <c r="T653" s="24">
        <v>359555.70569999999</v>
      </c>
      <c r="U653" s="24">
        <v>251160.23190000001</v>
      </c>
      <c r="V653" s="24">
        <v>401856.37699999998</v>
      </c>
    </row>
    <row r="654" spans="1:22" hidden="1" x14ac:dyDescent="0.3">
      <c r="A654" s="23">
        <v>4</v>
      </c>
      <c r="B654" s="23" t="s">
        <v>592</v>
      </c>
      <c r="C654" s="23" t="s">
        <v>551</v>
      </c>
      <c r="D654" t="s">
        <v>154</v>
      </c>
      <c r="E654" s="23" t="s">
        <v>555</v>
      </c>
      <c r="F654" s="23" t="s">
        <v>200</v>
      </c>
      <c r="G654" s="23">
        <v>1</v>
      </c>
      <c r="H654" s="23" t="s">
        <v>14</v>
      </c>
      <c r="I654" s="24">
        <v>95204.825400000002</v>
      </c>
      <c r="J654" s="24">
        <v>166608.44450000001</v>
      </c>
      <c r="K654" s="24">
        <v>123402.36749999999</v>
      </c>
      <c r="L654" s="24">
        <v>215954.14309999999</v>
      </c>
      <c r="M654" s="24">
        <v>147801.40789999999</v>
      </c>
      <c r="N654" s="24">
        <v>258652.4639</v>
      </c>
      <c r="O654" s="24">
        <v>176453.7268</v>
      </c>
      <c r="P654" s="24">
        <v>308794.022</v>
      </c>
      <c r="Q654" s="24">
        <v>208137.3824</v>
      </c>
      <c r="R654" s="24">
        <v>364240.4192</v>
      </c>
      <c r="S654" s="24">
        <v>228283.8872</v>
      </c>
      <c r="T654" s="24">
        <v>399496.8026</v>
      </c>
      <c r="U654" s="24">
        <v>247294.4564</v>
      </c>
      <c r="V654" s="24">
        <v>432765.29879999999</v>
      </c>
    </row>
    <row r="655" spans="1:22" hidden="1" x14ac:dyDescent="0.3">
      <c r="A655" s="23">
        <v>4</v>
      </c>
      <c r="B655" s="23" t="s">
        <v>592</v>
      </c>
      <c r="C655" s="23" t="s">
        <v>551</v>
      </c>
      <c r="D655" t="s">
        <v>154</v>
      </c>
      <c r="E655" s="23" t="s">
        <v>555</v>
      </c>
      <c r="F655" s="23" t="s">
        <v>200</v>
      </c>
      <c r="G655" s="23">
        <v>2</v>
      </c>
      <c r="H655" s="23" t="s">
        <v>30</v>
      </c>
      <c r="I655" s="24">
        <v>80822.639899999995</v>
      </c>
      <c r="J655" s="24">
        <v>141439.61979999999</v>
      </c>
      <c r="K655" s="24">
        <v>105866.9047</v>
      </c>
      <c r="L655" s="24">
        <v>185267.08319999999</v>
      </c>
      <c r="M655" s="24">
        <v>128598.15180000001</v>
      </c>
      <c r="N655" s="24">
        <v>225046.76560000001</v>
      </c>
      <c r="O655" s="24">
        <v>157537.17939999999</v>
      </c>
      <c r="P655" s="24">
        <v>275690.06410000002</v>
      </c>
      <c r="Q655" s="24">
        <v>187004.29560000001</v>
      </c>
      <c r="R655" s="24">
        <v>327257.51740000001</v>
      </c>
      <c r="S655" s="24">
        <v>206116.67499999999</v>
      </c>
      <c r="T655" s="24">
        <v>360704.1814</v>
      </c>
      <c r="U655" s="24">
        <v>223925.61240000001</v>
      </c>
      <c r="V655" s="24">
        <v>391869.82179999998</v>
      </c>
    </row>
    <row r="656" spans="1:22" hidden="1" x14ac:dyDescent="0.3">
      <c r="A656" s="23">
        <v>4</v>
      </c>
      <c r="B656" s="23" t="s">
        <v>592</v>
      </c>
      <c r="C656" s="23" t="s">
        <v>551</v>
      </c>
      <c r="D656" t="s">
        <v>154</v>
      </c>
      <c r="E656" s="23" t="s">
        <v>555</v>
      </c>
      <c r="F656" s="23" t="s">
        <v>200</v>
      </c>
      <c r="G656" s="23">
        <v>3</v>
      </c>
      <c r="H656" s="23" t="s">
        <v>31</v>
      </c>
      <c r="I656" s="24">
        <v>71545.225900000005</v>
      </c>
      <c r="J656" s="24">
        <v>125204.14509999999</v>
      </c>
      <c r="K656" s="24">
        <v>97200.139200000005</v>
      </c>
      <c r="L656" s="24">
        <v>170100.24359999999</v>
      </c>
      <c r="M656" s="24">
        <v>122755.84729999999</v>
      </c>
      <c r="N656" s="24">
        <v>214822.73269999999</v>
      </c>
      <c r="O656" s="24">
        <v>161430.6551</v>
      </c>
      <c r="P656" s="24">
        <v>282503.64640000003</v>
      </c>
      <c r="Q656" s="24">
        <v>199684.74900000001</v>
      </c>
      <c r="R656" s="24">
        <v>349448.31060000003</v>
      </c>
      <c r="S656" s="24">
        <v>224720.01809999999</v>
      </c>
      <c r="T656" s="24">
        <v>393260.0319</v>
      </c>
      <c r="U656" s="24">
        <v>249381.31940000001</v>
      </c>
      <c r="V656" s="24">
        <v>436417.30900000001</v>
      </c>
    </row>
    <row r="657" spans="1:22" hidden="1" x14ac:dyDescent="0.3">
      <c r="A657" s="23">
        <v>4</v>
      </c>
      <c r="B657" s="23" t="s">
        <v>592</v>
      </c>
      <c r="C657" s="23" t="s">
        <v>551</v>
      </c>
      <c r="D657" t="s">
        <v>154</v>
      </c>
      <c r="E657" s="23" t="s">
        <v>555</v>
      </c>
      <c r="F657" s="23" t="s">
        <v>200</v>
      </c>
      <c r="G657" s="23">
        <v>4</v>
      </c>
      <c r="H657" s="23" t="s">
        <v>29</v>
      </c>
      <c r="I657" s="24">
        <v>81100.572199999995</v>
      </c>
      <c r="J657" s="24">
        <v>129760.9175</v>
      </c>
      <c r="K657" s="24">
        <v>113540.8011</v>
      </c>
      <c r="L657" s="24">
        <v>181665.28450000001</v>
      </c>
      <c r="M657" s="24">
        <v>145981.03</v>
      </c>
      <c r="N657" s="24">
        <v>233569.65150000001</v>
      </c>
      <c r="O657" s="24">
        <v>194641.37340000001</v>
      </c>
      <c r="P657" s="24">
        <v>311426.20199999999</v>
      </c>
      <c r="Q657" s="24">
        <v>243301.71660000001</v>
      </c>
      <c r="R657" s="24">
        <v>389282.7524</v>
      </c>
      <c r="S657" s="24">
        <v>275741.94549999997</v>
      </c>
      <c r="T657" s="24">
        <v>441187.11930000002</v>
      </c>
      <c r="U657" s="24">
        <v>308182.17440000002</v>
      </c>
      <c r="V657" s="24">
        <v>493091.48639999999</v>
      </c>
    </row>
    <row r="658" spans="1:22" hidden="1" x14ac:dyDescent="0.3">
      <c r="A658" s="23">
        <v>4</v>
      </c>
      <c r="B658" s="23" t="s">
        <v>592</v>
      </c>
      <c r="C658" s="23" t="s">
        <v>551</v>
      </c>
      <c r="D658" t="s">
        <v>154</v>
      </c>
      <c r="E658" s="23" t="s">
        <v>555</v>
      </c>
      <c r="F658" s="23" t="s">
        <v>242</v>
      </c>
      <c r="G658" s="23">
        <v>1</v>
      </c>
      <c r="H658" s="23" t="s">
        <v>14</v>
      </c>
      <c r="I658" s="24">
        <v>89395.896500000003</v>
      </c>
      <c r="J658" s="24">
        <v>156442.81890000001</v>
      </c>
      <c r="K658" s="24">
        <v>115740.7977</v>
      </c>
      <c r="L658" s="24">
        <v>202546.39600000001</v>
      </c>
      <c r="M658" s="24">
        <v>138535.03940000001</v>
      </c>
      <c r="N658" s="24">
        <v>242436.31890000001</v>
      </c>
      <c r="O658" s="24">
        <v>165254.6237</v>
      </c>
      <c r="P658" s="24">
        <v>289195.59149999998</v>
      </c>
      <c r="Q658" s="24">
        <v>194799.01699999999</v>
      </c>
      <c r="R658" s="24">
        <v>340898.27970000001</v>
      </c>
      <c r="S658" s="24">
        <v>213586.1152</v>
      </c>
      <c r="T658" s="24">
        <v>373775.70150000002</v>
      </c>
      <c r="U658" s="24">
        <v>231262.79629999999</v>
      </c>
      <c r="V658" s="24">
        <v>404709.89360000001</v>
      </c>
    </row>
    <row r="659" spans="1:22" hidden="1" x14ac:dyDescent="0.3">
      <c r="A659" s="23">
        <v>4</v>
      </c>
      <c r="B659" s="23" t="s">
        <v>592</v>
      </c>
      <c r="C659" s="23" t="s">
        <v>551</v>
      </c>
      <c r="D659" t="s">
        <v>154</v>
      </c>
      <c r="E659" s="23" t="s">
        <v>555</v>
      </c>
      <c r="F659" s="23" t="s">
        <v>242</v>
      </c>
      <c r="G659" s="23">
        <v>2</v>
      </c>
      <c r="H659" s="23" t="s">
        <v>30</v>
      </c>
      <c r="I659" s="24">
        <v>76506.201400000005</v>
      </c>
      <c r="J659" s="24">
        <v>133885.8524</v>
      </c>
      <c r="K659" s="24">
        <v>100025.0521</v>
      </c>
      <c r="L659" s="24">
        <v>175043.84109999999</v>
      </c>
      <c r="M659" s="24">
        <v>121324.5733</v>
      </c>
      <c r="N659" s="24">
        <v>212318.00330000001</v>
      </c>
      <c r="O659" s="24">
        <v>148301.11360000001</v>
      </c>
      <c r="P659" s="24">
        <v>259526.94880000001</v>
      </c>
      <c r="Q659" s="24">
        <v>175858.98560000001</v>
      </c>
      <c r="R659" s="24">
        <v>307753.22480000003</v>
      </c>
      <c r="S659" s="24">
        <v>193719.2733</v>
      </c>
      <c r="T659" s="24">
        <v>339008.72820000001</v>
      </c>
      <c r="U659" s="24">
        <v>210319.0202</v>
      </c>
      <c r="V659" s="24">
        <v>368058.28539999999</v>
      </c>
    </row>
    <row r="660" spans="1:22" hidden="1" x14ac:dyDescent="0.3">
      <c r="A660" s="23">
        <v>4</v>
      </c>
      <c r="B660" s="23" t="s">
        <v>592</v>
      </c>
      <c r="C660" s="23" t="s">
        <v>551</v>
      </c>
      <c r="D660" t="s">
        <v>154</v>
      </c>
      <c r="E660" s="23" t="s">
        <v>555</v>
      </c>
      <c r="F660" s="23" t="s">
        <v>242</v>
      </c>
      <c r="G660" s="23">
        <v>3</v>
      </c>
      <c r="H660" s="23" t="s">
        <v>31</v>
      </c>
      <c r="I660" s="24">
        <v>68154.066300000006</v>
      </c>
      <c r="J660" s="24">
        <v>119269.6161</v>
      </c>
      <c r="K660" s="24">
        <v>92760.015299999999</v>
      </c>
      <c r="L660" s="24">
        <v>162330.02679999999</v>
      </c>
      <c r="M660" s="24">
        <v>117277.05379999999</v>
      </c>
      <c r="N660" s="24">
        <v>205234.84419999999</v>
      </c>
      <c r="O660" s="24">
        <v>154358.44510000001</v>
      </c>
      <c r="P660" s="24">
        <v>270127.27889999998</v>
      </c>
      <c r="Q660" s="24">
        <v>191062.7813</v>
      </c>
      <c r="R660" s="24">
        <v>334359.86739999999</v>
      </c>
      <c r="S660" s="24">
        <v>215113.38879999999</v>
      </c>
      <c r="T660" s="24">
        <v>376448.43040000001</v>
      </c>
      <c r="U660" s="24">
        <v>238828.8363</v>
      </c>
      <c r="V660" s="24">
        <v>417950.46350000001</v>
      </c>
    </row>
    <row r="661" spans="1:22" hidden="1" x14ac:dyDescent="0.3">
      <c r="A661" s="23">
        <v>4</v>
      </c>
      <c r="B661" s="23" t="s">
        <v>592</v>
      </c>
      <c r="C661" s="23" t="s">
        <v>551</v>
      </c>
      <c r="D661" t="s">
        <v>154</v>
      </c>
      <c r="E661" s="23" t="s">
        <v>555</v>
      </c>
      <c r="F661" s="23" t="s">
        <v>242</v>
      </c>
      <c r="G661" s="23">
        <v>4</v>
      </c>
      <c r="H661" s="23" t="s">
        <v>29</v>
      </c>
      <c r="I661" s="24">
        <v>76185.067800000004</v>
      </c>
      <c r="J661" s="24">
        <v>121896.1102</v>
      </c>
      <c r="K661" s="24">
        <v>106659.09480000001</v>
      </c>
      <c r="L661" s="24">
        <v>170654.55420000001</v>
      </c>
      <c r="M661" s="24">
        <v>137133.1219</v>
      </c>
      <c r="N661" s="24">
        <v>219412.99840000001</v>
      </c>
      <c r="O661" s="24">
        <v>182844.16260000001</v>
      </c>
      <c r="P661" s="24">
        <v>292550.66450000001</v>
      </c>
      <c r="Q661" s="24">
        <v>228555.20319999999</v>
      </c>
      <c r="R661" s="24">
        <v>365688.33059999999</v>
      </c>
      <c r="S661" s="24">
        <v>259029.23019999999</v>
      </c>
      <c r="T661" s="24">
        <v>414446.7746</v>
      </c>
      <c r="U661" s="24">
        <v>289503.2574</v>
      </c>
      <c r="V661" s="24">
        <v>463205.21879999997</v>
      </c>
    </row>
    <row r="662" spans="1:22" hidden="1" x14ac:dyDescent="0.3">
      <c r="A662" s="23">
        <v>4</v>
      </c>
      <c r="B662" s="23" t="s">
        <v>592</v>
      </c>
      <c r="C662" s="23" t="s">
        <v>551</v>
      </c>
      <c r="D662" t="s">
        <v>154</v>
      </c>
      <c r="E662" s="23" t="s">
        <v>555</v>
      </c>
      <c r="F662" s="23" t="s">
        <v>283</v>
      </c>
      <c r="G662" s="23">
        <v>1</v>
      </c>
      <c r="H662" s="23" t="s">
        <v>14</v>
      </c>
      <c r="I662" s="24">
        <v>89827.745500000005</v>
      </c>
      <c r="J662" s="24">
        <v>157198.5545</v>
      </c>
      <c r="K662" s="24">
        <v>116374.01089999999</v>
      </c>
      <c r="L662" s="24">
        <v>203654.5189</v>
      </c>
      <c r="M662" s="24">
        <v>139343.45120000001</v>
      </c>
      <c r="N662" s="24">
        <v>243851.03959999999</v>
      </c>
      <c r="O662" s="24">
        <v>166295.55710000001</v>
      </c>
      <c r="P662" s="24">
        <v>291017.22489999997</v>
      </c>
      <c r="Q662" s="24">
        <v>196098.2113</v>
      </c>
      <c r="R662" s="24">
        <v>343171.86989999999</v>
      </c>
      <c r="S662" s="24">
        <v>215049.04269999999</v>
      </c>
      <c r="T662" s="24">
        <v>376335.8248</v>
      </c>
      <c r="U662" s="24">
        <v>232908.64420000001</v>
      </c>
      <c r="V662" s="24">
        <v>407590.12729999999</v>
      </c>
    </row>
    <row r="663" spans="1:22" hidden="1" x14ac:dyDescent="0.3">
      <c r="A663" s="23">
        <v>4</v>
      </c>
      <c r="B663" s="23" t="s">
        <v>592</v>
      </c>
      <c r="C663" s="23" t="s">
        <v>551</v>
      </c>
      <c r="D663" t="s">
        <v>154</v>
      </c>
      <c r="E663" s="23" t="s">
        <v>555</v>
      </c>
      <c r="F663" s="23" t="s">
        <v>283</v>
      </c>
      <c r="G663" s="23">
        <v>2</v>
      </c>
      <c r="H663" s="23" t="s">
        <v>30</v>
      </c>
      <c r="I663" s="24">
        <v>76531.006899999993</v>
      </c>
      <c r="J663" s="24">
        <v>133929.26209999999</v>
      </c>
      <c r="K663" s="24">
        <v>100161.978</v>
      </c>
      <c r="L663" s="24">
        <v>175283.4615</v>
      </c>
      <c r="M663" s="24">
        <v>121589.4961</v>
      </c>
      <c r="N663" s="24">
        <v>212781.6182</v>
      </c>
      <c r="O663" s="24">
        <v>148806.67240000001</v>
      </c>
      <c r="P663" s="24">
        <v>260411.67670000001</v>
      </c>
      <c r="Q663" s="24">
        <v>176560.07310000001</v>
      </c>
      <c r="R663" s="24">
        <v>308980.12790000002</v>
      </c>
      <c r="S663" s="24">
        <v>194554.82629999999</v>
      </c>
      <c r="T663" s="24">
        <v>340470.946</v>
      </c>
      <c r="U663" s="24">
        <v>211303.48490000001</v>
      </c>
      <c r="V663" s="24">
        <v>369781.09860000003</v>
      </c>
    </row>
    <row r="664" spans="1:22" hidden="1" x14ac:dyDescent="0.3">
      <c r="A664" s="23">
        <v>4</v>
      </c>
      <c r="B664" s="23" t="s">
        <v>592</v>
      </c>
      <c r="C664" s="23" t="s">
        <v>551</v>
      </c>
      <c r="D664" t="s">
        <v>154</v>
      </c>
      <c r="E664" s="23" t="s">
        <v>555</v>
      </c>
      <c r="F664" s="23" t="s">
        <v>283</v>
      </c>
      <c r="G664" s="23">
        <v>3</v>
      </c>
      <c r="H664" s="23" t="s">
        <v>31</v>
      </c>
      <c r="I664" s="24">
        <v>67937.130399999995</v>
      </c>
      <c r="J664" s="24">
        <v>118889.97809999999</v>
      </c>
      <c r="K664" s="24">
        <v>92372.441399999996</v>
      </c>
      <c r="L664" s="24">
        <v>161651.77239999999</v>
      </c>
      <c r="M664" s="24">
        <v>116716.03419999999</v>
      </c>
      <c r="N664" s="24">
        <v>204253.05989999999</v>
      </c>
      <c r="O664" s="24">
        <v>153546.9149</v>
      </c>
      <c r="P664" s="24">
        <v>268707.10100000002</v>
      </c>
      <c r="Q664" s="24">
        <v>189988.83360000001</v>
      </c>
      <c r="R664" s="24">
        <v>332480.45870000002</v>
      </c>
      <c r="S664" s="24">
        <v>213851.266</v>
      </c>
      <c r="T664" s="24">
        <v>374239.71549999999</v>
      </c>
      <c r="U664" s="24">
        <v>237367.95439999999</v>
      </c>
      <c r="V664" s="24">
        <v>415393.92019999999</v>
      </c>
    </row>
    <row r="665" spans="1:22" hidden="1" x14ac:dyDescent="0.3">
      <c r="A665" s="23">
        <v>4</v>
      </c>
      <c r="B665" s="23" t="s">
        <v>592</v>
      </c>
      <c r="C665" s="23" t="s">
        <v>551</v>
      </c>
      <c r="D665" t="s">
        <v>154</v>
      </c>
      <c r="E665" s="23" t="s">
        <v>555</v>
      </c>
      <c r="F665" s="23" t="s">
        <v>283</v>
      </c>
      <c r="G665" s="23">
        <v>4</v>
      </c>
      <c r="H665" s="23" t="s">
        <v>29</v>
      </c>
      <c r="I665" s="24">
        <v>76534.679900000003</v>
      </c>
      <c r="J665" s="24">
        <v>122455.4896</v>
      </c>
      <c r="K665" s="24">
        <v>107148.5518</v>
      </c>
      <c r="L665" s="24">
        <v>171437.68539999999</v>
      </c>
      <c r="M665" s="24">
        <v>137762.42370000001</v>
      </c>
      <c r="N665" s="24">
        <v>220419.88130000001</v>
      </c>
      <c r="O665" s="24">
        <v>183683.2316</v>
      </c>
      <c r="P665" s="24">
        <v>293893.17499999999</v>
      </c>
      <c r="Q665" s="24">
        <v>229604.03950000001</v>
      </c>
      <c r="R665" s="24">
        <v>367366.46860000002</v>
      </c>
      <c r="S665" s="24">
        <v>260217.91140000001</v>
      </c>
      <c r="T665" s="24">
        <v>416348.66450000001</v>
      </c>
      <c r="U665" s="24">
        <v>290831.78340000001</v>
      </c>
      <c r="V665" s="24">
        <v>465330.8603</v>
      </c>
    </row>
    <row r="666" spans="1:22" hidden="1" x14ac:dyDescent="0.3">
      <c r="A666" s="23">
        <v>4</v>
      </c>
      <c r="B666" s="23" t="s">
        <v>592</v>
      </c>
      <c r="C666" s="23" t="s">
        <v>551</v>
      </c>
      <c r="D666" t="s">
        <v>154</v>
      </c>
      <c r="E666" s="23" t="s">
        <v>555</v>
      </c>
      <c r="F666" s="23" t="s">
        <v>324</v>
      </c>
      <c r="G666" s="23">
        <v>1</v>
      </c>
      <c r="H666" s="23" t="s">
        <v>14</v>
      </c>
      <c r="I666" s="24">
        <v>92388.105500000005</v>
      </c>
      <c r="J666" s="24">
        <v>161679.18470000001</v>
      </c>
      <c r="K666" s="24">
        <v>119580.4057</v>
      </c>
      <c r="L666" s="24">
        <v>209265.70989999999</v>
      </c>
      <c r="M666" s="24">
        <v>143107.38519999999</v>
      </c>
      <c r="N666" s="24">
        <v>250437.92430000001</v>
      </c>
      <c r="O666" s="24">
        <v>170673.28409999999</v>
      </c>
      <c r="P666" s="24">
        <v>298678.24729999999</v>
      </c>
      <c r="Q666" s="24">
        <v>201152.9276</v>
      </c>
      <c r="R666" s="24">
        <v>352017.62339999998</v>
      </c>
      <c r="S666" s="24">
        <v>220534.97469999999</v>
      </c>
      <c r="T666" s="24">
        <v>385936.2058</v>
      </c>
      <c r="U666" s="24">
        <v>238758.03890000001</v>
      </c>
      <c r="V666" s="24">
        <v>417826.56809999997</v>
      </c>
    </row>
    <row r="667" spans="1:22" hidden="1" x14ac:dyDescent="0.3">
      <c r="A667" s="23">
        <v>4</v>
      </c>
      <c r="B667" s="23" t="s">
        <v>592</v>
      </c>
      <c r="C667" s="23" t="s">
        <v>551</v>
      </c>
      <c r="D667" t="s">
        <v>154</v>
      </c>
      <c r="E667" s="23" t="s">
        <v>555</v>
      </c>
      <c r="F667" s="23" t="s">
        <v>324</v>
      </c>
      <c r="G667" s="23">
        <v>2</v>
      </c>
      <c r="H667" s="23" t="s">
        <v>30</v>
      </c>
      <c r="I667" s="24">
        <v>79227.047900000005</v>
      </c>
      <c r="J667" s="24">
        <v>138647.33369999999</v>
      </c>
      <c r="K667" s="24">
        <v>103533.80160000001</v>
      </c>
      <c r="L667" s="24">
        <v>181184.15280000001</v>
      </c>
      <c r="M667" s="24">
        <v>125534.5928</v>
      </c>
      <c r="N667" s="24">
        <v>219685.53750000001</v>
      </c>
      <c r="O667" s="24">
        <v>153362.8573</v>
      </c>
      <c r="P667" s="24">
        <v>268385.00030000001</v>
      </c>
      <c r="Q667" s="24">
        <v>181814.15789999999</v>
      </c>
      <c r="R667" s="24">
        <v>318174.77639999997</v>
      </c>
      <c r="S667" s="24">
        <v>200249.88269999999</v>
      </c>
      <c r="T667" s="24">
        <v>350437.29479999997</v>
      </c>
      <c r="U667" s="24">
        <v>217373.34020000001</v>
      </c>
      <c r="V667" s="24">
        <v>380403.34539999999</v>
      </c>
    </row>
    <row r="668" spans="1:22" hidden="1" x14ac:dyDescent="0.3">
      <c r="A668" s="23">
        <v>4</v>
      </c>
      <c r="B668" s="23" t="s">
        <v>592</v>
      </c>
      <c r="C668" s="23" t="s">
        <v>551</v>
      </c>
      <c r="D668" t="s">
        <v>154</v>
      </c>
      <c r="E668" s="23" t="s">
        <v>555</v>
      </c>
      <c r="F668" s="23" t="s">
        <v>324</v>
      </c>
      <c r="G668" s="23">
        <v>3</v>
      </c>
      <c r="H668" s="23" t="s">
        <v>31</v>
      </c>
      <c r="I668" s="24">
        <v>70688.858900000007</v>
      </c>
      <c r="J668" s="24">
        <v>123705.50320000001</v>
      </c>
      <c r="K668" s="24">
        <v>96252.815799999997</v>
      </c>
      <c r="L668" s="24">
        <v>168442.4278</v>
      </c>
      <c r="M668" s="24">
        <v>121725.9904</v>
      </c>
      <c r="N668" s="24">
        <v>213020.48329999999</v>
      </c>
      <c r="O668" s="24">
        <v>160248.0246</v>
      </c>
      <c r="P668" s="24">
        <v>280434.04300000001</v>
      </c>
      <c r="Q668" s="24">
        <v>198385.0656</v>
      </c>
      <c r="R668" s="24">
        <v>347173.86489999999</v>
      </c>
      <c r="S668" s="24">
        <v>223381.9896</v>
      </c>
      <c r="T668" s="24">
        <v>390918.48180000001</v>
      </c>
      <c r="U668" s="24">
        <v>248036.69760000001</v>
      </c>
      <c r="V668" s="24">
        <v>434064.22080000001</v>
      </c>
    </row>
    <row r="669" spans="1:22" hidden="1" x14ac:dyDescent="0.3">
      <c r="A669" s="23">
        <v>4</v>
      </c>
      <c r="B669" s="23" t="s">
        <v>592</v>
      </c>
      <c r="C669" s="23" t="s">
        <v>551</v>
      </c>
      <c r="D669" t="s">
        <v>154</v>
      </c>
      <c r="E669" s="23" t="s">
        <v>555</v>
      </c>
      <c r="F669" s="23" t="s">
        <v>324</v>
      </c>
      <c r="G669" s="23">
        <v>4</v>
      </c>
      <c r="H669" s="23" t="s">
        <v>29</v>
      </c>
      <c r="I669" s="24">
        <v>78743.642900000006</v>
      </c>
      <c r="J669" s="24">
        <v>125989.8305</v>
      </c>
      <c r="K669" s="24">
        <v>110241.1</v>
      </c>
      <c r="L669" s="24">
        <v>176385.76259999999</v>
      </c>
      <c r="M669" s="24">
        <v>141738.55720000001</v>
      </c>
      <c r="N669" s="24">
        <v>226781.6948</v>
      </c>
      <c r="O669" s="24">
        <v>188984.74290000001</v>
      </c>
      <c r="P669" s="24">
        <v>302375.5931</v>
      </c>
      <c r="Q669" s="24">
        <v>236230.92860000001</v>
      </c>
      <c r="R669" s="24">
        <v>377969.4914</v>
      </c>
      <c r="S669" s="24">
        <v>267728.38569999998</v>
      </c>
      <c r="T669" s="24">
        <v>428365.42349999998</v>
      </c>
      <c r="U669" s="24">
        <v>299225.84289999999</v>
      </c>
      <c r="V669" s="24">
        <v>478761.35560000001</v>
      </c>
    </row>
    <row r="670" spans="1:22" hidden="1" x14ac:dyDescent="0.3">
      <c r="A670" s="23">
        <v>4</v>
      </c>
      <c r="B670" s="23" t="s">
        <v>592</v>
      </c>
      <c r="C670" s="23" t="s">
        <v>551</v>
      </c>
      <c r="D670" t="s">
        <v>154</v>
      </c>
      <c r="E670" s="23" t="s">
        <v>555</v>
      </c>
      <c r="F670" s="23" t="s">
        <v>363</v>
      </c>
      <c r="G670" s="23">
        <v>1</v>
      </c>
      <c r="H670" s="23" t="s">
        <v>14</v>
      </c>
      <c r="I670" s="24">
        <v>89852.817899999995</v>
      </c>
      <c r="J670" s="24">
        <v>157242.4314</v>
      </c>
      <c r="K670" s="24">
        <v>116376.535</v>
      </c>
      <c r="L670" s="24">
        <v>203658.9362</v>
      </c>
      <c r="M670" s="24">
        <v>139326.07260000001</v>
      </c>
      <c r="N670" s="24">
        <v>243820.62710000001</v>
      </c>
      <c r="O670" s="24">
        <v>166243.87839999999</v>
      </c>
      <c r="P670" s="24">
        <v>290926.78720000002</v>
      </c>
      <c r="Q670" s="24">
        <v>196008.13879999999</v>
      </c>
      <c r="R670" s="24">
        <v>343014.24280000001</v>
      </c>
      <c r="S670" s="24">
        <v>214934.75510000001</v>
      </c>
      <c r="T670" s="24">
        <v>376135.82140000002</v>
      </c>
      <c r="U670" s="24">
        <v>232759.91080000001</v>
      </c>
      <c r="V670" s="24">
        <v>407329.84409999999</v>
      </c>
    </row>
    <row r="671" spans="1:22" hidden="1" x14ac:dyDescent="0.3">
      <c r="A671" s="23">
        <v>4</v>
      </c>
      <c r="B671" s="23" t="s">
        <v>592</v>
      </c>
      <c r="C671" s="23" t="s">
        <v>551</v>
      </c>
      <c r="D671" t="s">
        <v>154</v>
      </c>
      <c r="E671" s="23" t="s">
        <v>555</v>
      </c>
      <c r="F671" s="23" t="s">
        <v>363</v>
      </c>
      <c r="G671" s="23">
        <v>2</v>
      </c>
      <c r="H671" s="23" t="s">
        <v>30</v>
      </c>
      <c r="I671" s="24">
        <v>76691.760299999994</v>
      </c>
      <c r="J671" s="24">
        <v>134210.58050000001</v>
      </c>
      <c r="K671" s="24">
        <v>100329.93090000001</v>
      </c>
      <c r="L671" s="24">
        <v>175577.37899999999</v>
      </c>
      <c r="M671" s="24">
        <v>121753.28019999999</v>
      </c>
      <c r="N671" s="24">
        <v>213068.24040000001</v>
      </c>
      <c r="O671" s="24">
        <v>148933.4515</v>
      </c>
      <c r="P671" s="24">
        <v>260633.54019999999</v>
      </c>
      <c r="Q671" s="24">
        <v>176669.36910000001</v>
      </c>
      <c r="R671" s="24">
        <v>309171.3959</v>
      </c>
      <c r="S671" s="24">
        <v>194649.66310000001</v>
      </c>
      <c r="T671" s="24">
        <v>340636.91039999999</v>
      </c>
      <c r="U671" s="24">
        <v>211375.21220000001</v>
      </c>
      <c r="V671" s="24">
        <v>369906.6214</v>
      </c>
    </row>
    <row r="672" spans="1:22" hidden="1" x14ac:dyDescent="0.3">
      <c r="A672" s="23">
        <v>4</v>
      </c>
      <c r="B672" s="23" t="s">
        <v>592</v>
      </c>
      <c r="C672" s="23" t="s">
        <v>551</v>
      </c>
      <c r="D672" t="s">
        <v>154</v>
      </c>
      <c r="E672" s="23" t="s">
        <v>555</v>
      </c>
      <c r="F672" s="23" t="s">
        <v>363</v>
      </c>
      <c r="G672" s="23">
        <v>3</v>
      </c>
      <c r="H672" s="23" t="s">
        <v>31</v>
      </c>
      <c r="I672" s="24">
        <v>68176.908200000005</v>
      </c>
      <c r="J672" s="24">
        <v>119309.5894</v>
      </c>
      <c r="K672" s="24">
        <v>92736.084900000002</v>
      </c>
      <c r="L672" s="24">
        <v>162288.14859999999</v>
      </c>
      <c r="M672" s="24">
        <v>117204.47930000001</v>
      </c>
      <c r="N672" s="24">
        <v>205107.83869999999</v>
      </c>
      <c r="O672" s="24">
        <v>154219.34289999999</v>
      </c>
      <c r="P672" s="24">
        <v>269883.85009999998</v>
      </c>
      <c r="Q672" s="24">
        <v>190849.21350000001</v>
      </c>
      <c r="R672" s="24">
        <v>333986.1238</v>
      </c>
      <c r="S672" s="24">
        <v>214841.3573</v>
      </c>
      <c r="T672" s="24">
        <v>375972.37520000001</v>
      </c>
      <c r="U672" s="24">
        <v>238491.28510000001</v>
      </c>
      <c r="V672" s="24">
        <v>417359.7488</v>
      </c>
    </row>
    <row r="673" spans="1:22" hidden="1" x14ac:dyDescent="0.3">
      <c r="A673" s="23">
        <v>4</v>
      </c>
      <c r="B673" s="23" t="s">
        <v>592</v>
      </c>
      <c r="C673" s="23" t="s">
        <v>551</v>
      </c>
      <c r="D673" t="s">
        <v>154</v>
      </c>
      <c r="E673" s="23" t="s">
        <v>555</v>
      </c>
      <c r="F673" s="23" t="s">
        <v>363</v>
      </c>
      <c r="G673" s="23">
        <v>4</v>
      </c>
      <c r="H673" s="23" t="s">
        <v>29</v>
      </c>
      <c r="I673" s="24">
        <v>76563.488599999997</v>
      </c>
      <c r="J673" s="24">
        <v>122501.5837</v>
      </c>
      <c r="K673" s="24">
        <v>107188.88400000001</v>
      </c>
      <c r="L673" s="24">
        <v>171502.21710000001</v>
      </c>
      <c r="M673" s="24">
        <v>137814.27960000001</v>
      </c>
      <c r="N673" s="24">
        <v>220502.85060000001</v>
      </c>
      <c r="O673" s="24">
        <v>183752.37270000001</v>
      </c>
      <c r="P673" s="24">
        <v>294003.80070000002</v>
      </c>
      <c r="Q673" s="24">
        <v>229690.46590000001</v>
      </c>
      <c r="R673" s="24">
        <v>367504.75089999998</v>
      </c>
      <c r="S673" s="24">
        <v>260315.86129999999</v>
      </c>
      <c r="T673" s="24">
        <v>416505.38429999998</v>
      </c>
      <c r="U673" s="24">
        <v>290941.25679999997</v>
      </c>
      <c r="V673" s="24">
        <v>465506.01770000003</v>
      </c>
    </row>
    <row r="674" spans="1:22" hidden="1" x14ac:dyDescent="0.3">
      <c r="A674" s="23">
        <v>4</v>
      </c>
      <c r="B674" s="23" t="s">
        <v>592</v>
      </c>
      <c r="C674" s="23" t="s">
        <v>551</v>
      </c>
      <c r="D674" t="s">
        <v>154</v>
      </c>
      <c r="E674" s="23" t="s">
        <v>555</v>
      </c>
      <c r="F674" s="23" t="s">
        <v>399</v>
      </c>
      <c r="G674" s="23">
        <v>1</v>
      </c>
      <c r="H674" s="23" t="s">
        <v>14</v>
      </c>
      <c r="I674" s="24">
        <v>91348.921000000002</v>
      </c>
      <c r="J674" s="24">
        <v>159860.61180000001</v>
      </c>
      <c r="K674" s="24">
        <v>118296.3371</v>
      </c>
      <c r="L674" s="24">
        <v>207018.58979999999</v>
      </c>
      <c r="M674" s="24">
        <v>141612.2433</v>
      </c>
      <c r="N674" s="24">
        <v>247821.42569999999</v>
      </c>
      <c r="O674" s="24">
        <v>168953.2058</v>
      </c>
      <c r="P674" s="24">
        <v>295668.1102</v>
      </c>
      <c r="Q674" s="24">
        <v>199185.09080000001</v>
      </c>
      <c r="R674" s="24">
        <v>348573.90889999998</v>
      </c>
      <c r="S674" s="24">
        <v>218409.18119999999</v>
      </c>
      <c r="T674" s="24">
        <v>382216.06719999999</v>
      </c>
      <c r="U674" s="24">
        <v>236507.5281</v>
      </c>
      <c r="V674" s="24">
        <v>413888.17420000001</v>
      </c>
    </row>
    <row r="675" spans="1:22" hidden="1" x14ac:dyDescent="0.3">
      <c r="A675" s="23">
        <v>4</v>
      </c>
      <c r="B675" s="23" t="s">
        <v>592</v>
      </c>
      <c r="C675" s="23" t="s">
        <v>551</v>
      </c>
      <c r="D675" t="s">
        <v>154</v>
      </c>
      <c r="E675" s="23" t="s">
        <v>555</v>
      </c>
      <c r="F675" s="23" t="s">
        <v>399</v>
      </c>
      <c r="G675" s="23">
        <v>2</v>
      </c>
      <c r="H675" s="23" t="s">
        <v>30</v>
      </c>
      <c r="I675" s="24">
        <v>78052.182400000005</v>
      </c>
      <c r="J675" s="24">
        <v>136591.31940000001</v>
      </c>
      <c r="K675" s="24">
        <v>102084.3043</v>
      </c>
      <c r="L675" s="24">
        <v>178647.5324</v>
      </c>
      <c r="M675" s="24">
        <v>123858.2882</v>
      </c>
      <c r="N675" s="24">
        <v>216752.00440000001</v>
      </c>
      <c r="O675" s="24">
        <v>151464.32120000001</v>
      </c>
      <c r="P675" s="24">
        <v>265062.56199999998</v>
      </c>
      <c r="Q675" s="24">
        <v>179646.95250000001</v>
      </c>
      <c r="R675" s="24">
        <v>314382.16690000001</v>
      </c>
      <c r="S675" s="24">
        <v>197914.96470000001</v>
      </c>
      <c r="T675" s="24">
        <v>346351.18829999998</v>
      </c>
      <c r="U675" s="24">
        <v>214902.3688</v>
      </c>
      <c r="V675" s="24">
        <v>376079.14559999999</v>
      </c>
    </row>
    <row r="676" spans="1:22" hidden="1" x14ac:dyDescent="0.3">
      <c r="A676" s="23">
        <v>4</v>
      </c>
      <c r="B676" s="23" t="s">
        <v>592</v>
      </c>
      <c r="C676" s="23" t="s">
        <v>551</v>
      </c>
      <c r="D676" t="s">
        <v>154</v>
      </c>
      <c r="E676" s="23" t="s">
        <v>555</v>
      </c>
      <c r="F676" s="23" t="s">
        <v>399</v>
      </c>
      <c r="G676" s="23">
        <v>3</v>
      </c>
      <c r="H676" s="23" t="s">
        <v>31</v>
      </c>
      <c r="I676" s="24">
        <v>69444.303799999994</v>
      </c>
      <c r="J676" s="24">
        <v>121527.5316</v>
      </c>
      <c r="K676" s="24">
        <v>94482.484200000006</v>
      </c>
      <c r="L676" s="24">
        <v>165344.34729999999</v>
      </c>
      <c r="M676" s="24">
        <v>119428.9464</v>
      </c>
      <c r="N676" s="24">
        <v>209000.65609999999</v>
      </c>
      <c r="O676" s="24">
        <v>157164.1311</v>
      </c>
      <c r="P676" s="24">
        <v>275037.22930000001</v>
      </c>
      <c r="Q676" s="24">
        <v>194510.35380000001</v>
      </c>
      <c r="R676" s="24">
        <v>340393.11910000001</v>
      </c>
      <c r="S676" s="24">
        <v>218975.65549999999</v>
      </c>
      <c r="T676" s="24">
        <v>383207.39720000001</v>
      </c>
      <c r="U676" s="24">
        <v>243095.2133</v>
      </c>
      <c r="V676" s="24">
        <v>425416.62329999998</v>
      </c>
    </row>
    <row r="677" spans="1:22" hidden="1" x14ac:dyDescent="0.3">
      <c r="A677" s="23">
        <v>4</v>
      </c>
      <c r="B677" s="23" t="s">
        <v>592</v>
      </c>
      <c r="C677" s="23" t="s">
        <v>551</v>
      </c>
      <c r="D677" t="s">
        <v>154</v>
      </c>
      <c r="E677" s="23" t="s">
        <v>555</v>
      </c>
      <c r="F677" s="23" t="s">
        <v>399</v>
      </c>
      <c r="G677" s="23">
        <v>4</v>
      </c>
      <c r="H677" s="23" t="s">
        <v>29</v>
      </c>
      <c r="I677" s="24">
        <v>77842.774999999994</v>
      </c>
      <c r="J677" s="24">
        <v>124548.44190000001</v>
      </c>
      <c r="K677" s="24">
        <v>108979.88499999999</v>
      </c>
      <c r="L677" s="24">
        <v>174367.81849999999</v>
      </c>
      <c r="M677" s="24">
        <v>140116.99489999999</v>
      </c>
      <c r="N677" s="24">
        <v>224187.19529999999</v>
      </c>
      <c r="O677" s="24">
        <v>186822.66</v>
      </c>
      <c r="P677" s="24">
        <v>298916.26040000003</v>
      </c>
      <c r="Q677" s="24">
        <v>233528.32490000001</v>
      </c>
      <c r="R677" s="24">
        <v>373645.32539999997</v>
      </c>
      <c r="S677" s="24">
        <v>264665.43489999999</v>
      </c>
      <c r="T677" s="24">
        <v>423464.7022</v>
      </c>
      <c r="U677" s="24">
        <v>295802.54489999998</v>
      </c>
      <c r="V677" s="24">
        <v>473284.07880000002</v>
      </c>
    </row>
    <row r="678" spans="1:22" hidden="1" x14ac:dyDescent="0.3">
      <c r="A678" s="23">
        <v>4</v>
      </c>
      <c r="B678" s="23" t="s">
        <v>592</v>
      </c>
      <c r="C678" s="23" t="s">
        <v>551</v>
      </c>
      <c r="D678" t="s">
        <v>154</v>
      </c>
      <c r="E678" s="23" t="s">
        <v>555</v>
      </c>
      <c r="F678" s="23" t="s">
        <v>431</v>
      </c>
      <c r="G678" s="23">
        <v>1</v>
      </c>
      <c r="H678" s="23" t="s">
        <v>14</v>
      </c>
      <c r="I678" s="24">
        <v>90359.875499999995</v>
      </c>
      <c r="J678" s="24">
        <v>158129.78210000001</v>
      </c>
      <c r="K678" s="24">
        <v>117017.3092</v>
      </c>
      <c r="L678" s="24">
        <v>204780.29089999999</v>
      </c>
      <c r="M678" s="24">
        <v>140082.3351</v>
      </c>
      <c r="N678" s="24">
        <v>245144.08660000001</v>
      </c>
      <c r="O678" s="24">
        <v>167129.75949999999</v>
      </c>
      <c r="P678" s="24">
        <v>292477.07919999998</v>
      </c>
      <c r="Q678" s="24">
        <v>197037.09650000001</v>
      </c>
      <c r="R678" s="24">
        <v>344814.91899999999</v>
      </c>
      <c r="S678" s="24">
        <v>216054.7991</v>
      </c>
      <c r="T678" s="24">
        <v>378095.8983</v>
      </c>
      <c r="U678" s="24">
        <v>233959.53649999999</v>
      </c>
      <c r="V678" s="24">
        <v>409429.1888</v>
      </c>
    </row>
    <row r="679" spans="1:22" hidden="1" x14ac:dyDescent="0.3">
      <c r="A679" s="23">
        <v>4</v>
      </c>
      <c r="B679" s="23" t="s">
        <v>592</v>
      </c>
      <c r="C679" s="23" t="s">
        <v>551</v>
      </c>
      <c r="D679" t="s">
        <v>154</v>
      </c>
      <c r="E679" s="23" t="s">
        <v>555</v>
      </c>
      <c r="F679" s="23" t="s">
        <v>431</v>
      </c>
      <c r="G679" s="23">
        <v>2</v>
      </c>
      <c r="H679" s="23" t="s">
        <v>30</v>
      </c>
      <c r="I679" s="24">
        <v>77198.817800000004</v>
      </c>
      <c r="J679" s="24">
        <v>135097.93109999999</v>
      </c>
      <c r="K679" s="24">
        <v>100970.70510000001</v>
      </c>
      <c r="L679" s="24">
        <v>176698.73379999999</v>
      </c>
      <c r="M679" s="24">
        <v>122509.54270000001</v>
      </c>
      <c r="N679" s="24">
        <v>214391.6997</v>
      </c>
      <c r="O679" s="24">
        <v>149819.3327</v>
      </c>
      <c r="P679" s="24">
        <v>262183.8322</v>
      </c>
      <c r="Q679" s="24">
        <v>177698.32689999999</v>
      </c>
      <c r="R679" s="24">
        <v>310972.07199999999</v>
      </c>
      <c r="S679" s="24">
        <v>195769.70699999999</v>
      </c>
      <c r="T679" s="24">
        <v>342596.98729999998</v>
      </c>
      <c r="U679" s="24">
        <v>212574.83780000001</v>
      </c>
      <c r="V679" s="24">
        <v>372005.96620000002</v>
      </c>
    </row>
    <row r="680" spans="1:22" hidden="1" x14ac:dyDescent="0.3">
      <c r="A680" s="23">
        <v>4</v>
      </c>
      <c r="B680" s="23" t="s">
        <v>592</v>
      </c>
      <c r="C680" s="23" t="s">
        <v>551</v>
      </c>
      <c r="D680" t="s">
        <v>154</v>
      </c>
      <c r="E680" s="23" t="s">
        <v>555</v>
      </c>
      <c r="F680" s="23" t="s">
        <v>431</v>
      </c>
      <c r="G680" s="23">
        <v>3</v>
      </c>
      <c r="H680" s="23" t="s">
        <v>31</v>
      </c>
      <c r="I680" s="24">
        <v>68679.2984</v>
      </c>
      <c r="J680" s="24">
        <v>120188.77220000001</v>
      </c>
      <c r="K680" s="24">
        <v>93439.431100000002</v>
      </c>
      <c r="L680" s="24">
        <v>163519.00440000001</v>
      </c>
      <c r="M680" s="24">
        <v>118108.7815</v>
      </c>
      <c r="N680" s="24">
        <v>206690.3677</v>
      </c>
      <c r="O680" s="24">
        <v>155425.07930000001</v>
      </c>
      <c r="P680" s="24">
        <v>271993.88870000001</v>
      </c>
      <c r="Q680" s="24">
        <v>192356.38389999999</v>
      </c>
      <c r="R680" s="24">
        <v>336623.67200000002</v>
      </c>
      <c r="S680" s="24">
        <v>216549.48379999999</v>
      </c>
      <c r="T680" s="24">
        <v>378961.59659999999</v>
      </c>
      <c r="U680" s="24">
        <v>240400.36749999999</v>
      </c>
      <c r="V680" s="24">
        <v>420700.64319999999</v>
      </c>
    </row>
    <row r="681" spans="1:22" hidden="1" x14ac:dyDescent="0.3">
      <c r="A681" s="23">
        <v>4</v>
      </c>
      <c r="B681" s="23" t="s">
        <v>592</v>
      </c>
      <c r="C681" s="23" t="s">
        <v>551</v>
      </c>
      <c r="D681" t="s">
        <v>154</v>
      </c>
      <c r="E681" s="23" t="s">
        <v>555</v>
      </c>
      <c r="F681" s="23" t="s">
        <v>431</v>
      </c>
      <c r="G681" s="23">
        <v>4</v>
      </c>
      <c r="H681" s="23" t="s">
        <v>29</v>
      </c>
      <c r="I681" s="24">
        <v>76999.519499999995</v>
      </c>
      <c r="J681" s="24">
        <v>123199.23299999999</v>
      </c>
      <c r="K681" s="24">
        <v>107799.3273</v>
      </c>
      <c r="L681" s="24">
        <v>172478.92619999999</v>
      </c>
      <c r="M681" s="24">
        <v>138599.13510000001</v>
      </c>
      <c r="N681" s="24">
        <v>221758.6194</v>
      </c>
      <c r="O681" s="24">
        <v>184798.84669999999</v>
      </c>
      <c r="P681" s="24">
        <v>295678.15919999999</v>
      </c>
      <c r="Q681" s="24">
        <v>230998.55840000001</v>
      </c>
      <c r="R681" s="24">
        <v>369597.69890000002</v>
      </c>
      <c r="S681" s="24">
        <v>261798.36610000001</v>
      </c>
      <c r="T681" s="24">
        <v>418877.3921</v>
      </c>
      <c r="U681" s="24">
        <v>292598.174</v>
      </c>
      <c r="V681" s="24">
        <v>468157.08539999998</v>
      </c>
    </row>
    <row r="682" spans="1:22" hidden="1" x14ac:dyDescent="0.3">
      <c r="A682" s="23">
        <v>4</v>
      </c>
      <c r="B682" s="23" t="s">
        <v>592</v>
      </c>
      <c r="C682" s="23" t="s">
        <v>551</v>
      </c>
      <c r="D682" t="s">
        <v>154</v>
      </c>
      <c r="E682" s="23" t="s">
        <v>555</v>
      </c>
      <c r="F682" s="23" t="s">
        <v>455</v>
      </c>
      <c r="G682" s="23">
        <v>1</v>
      </c>
      <c r="H682" s="23" t="s">
        <v>14</v>
      </c>
      <c r="I682" s="24">
        <v>91373.990399999995</v>
      </c>
      <c r="J682" s="24">
        <v>159904.48329999999</v>
      </c>
      <c r="K682" s="24">
        <v>118298.85739999999</v>
      </c>
      <c r="L682" s="24">
        <v>207023.00039999999</v>
      </c>
      <c r="M682" s="24">
        <v>141594.8602</v>
      </c>
      <c r="N682" s="24">
        <v>247791.00539999999</v>
      </c>
      <c r="O682" s="24">
        <v>168901.52179999999</v>
      </c>
      <c r="P682" s="24">
        <v>295577.66320000001</v>
      </c>
      <c r="Q682" s="24">
        <v>199095.01209999999</v>
      </c>
      <c r="R682" s="24">
        <v>348416.27110000001</v>
      </c>
      <c r="S682" s="24">
        <v>218294.88690000001</v>
      </c>
      <c r="T682" s="24">
        <v>382016.05200000003</v>
      </c>
      <c r="U682" s="24">
        <v>236358.78769999999</v>
      </c>
      <c r="V682" s="24">
        <v>413627.87849999999</v>
      </c>
    </row>
    <row r="683" spans="1:22" hidden="1" x14ac:dyDescent="0.3">
      <c r="A683" s="23">
        <v>4</v>
      </c>
      <c r="B683" s="23" t="s">
        <v>592</v>
      </c>
      <c r="C683" s="23" t="s">
        <v>551</v>
      </c>
      <c r="D683" t="s">
        <v>154</v>
      </c>
      <c r="E683" s="23" t="s">
        <v>555</v>
      </c>
      <c r="F683" s="23" t="s">
        <v>455</v>
      </c>
      <c r="G683" s="23">
        <v>2</v>
      </c>
      <c r="H683" s="23" t="s">
        <v>30</v>
      </c>
      <c r="I683" s="24">
        <v>78212.932799999995</v>
      </c>
      <c r="J683" s="24">
        <v>136872.63250000001</v>
      </c>
      <c r="K683" s="24">
        <v>102252.2533</v>
      </c>
      <c r="L683" s="24">
        <v>178941.44330000001</v>
      </c>
      <c r="M683" s="24">
        <v>124022.0678</v>
      </c>
      <c r="N683" s="24">
        <v>217038.61859999999</v>
      </c>
      <c r="O683" s="24">
        <v>151591.095</v>
      </c>
      <c r="P683" s="24">
        <v>265284.41629999998</v>
      </c>
      <c r="Q683" s="24">
        <v>179756.24239999999</v>
      </c>
      <c r="R683" s="24">
        <v>314573.42420000001</v>
      </c>
      <c r="S683" s="24">
        <v>198009.79490000001</v>
      </c>
      <c r="T683" s="24">
        <v>346517.141</v>
      </c>
      <c r="U683" s="24">
        <v>214974.08900000001</v>
      </c>
      <c r="V683" s="24">
        <v>376204.65580000001</v>
      </c>
    </row>
    <row r="684" spans="1:22" hidden="1" x14ac:dyDescent="0.3">
      <c r="A684" s="23">
        <v>4</v>
      </c>
      <c r="B684" s="23" t="s">
        <v>592</v>
      </c>
      <c r="C684" s="23" t="s">
        <v>551</v>
      </c>
      <c r="D684" t="s">
        <v>154</v>
      </c>
      <c r="E684" s="23" t="s">
        <v>555</v>
      </c>
      <c r="F684" s="23" t="s">
        <v>455</v>
      </c>
      <c r="G684" s="23">
        <v>3</v>
      </c>
      <c r="H684" s="23" t="s">
        <v>31</v>
      </c>
      <c r="I684" s="24">
        <v>69684.078599999993</v>
      </c>
      <c r="J684" s="24">
        <v>121947.13770000001</v>
      </c>
      <c r="K684" s="24">
        <v>94846.123500000002</v>
      </c>
      <c r="L684" s="24">
        <v>165980.71599999999</v>
      </c>
      <c r="M684" s="24">
        <v>119917.386</v>
      </c>
      <c r="N684" s="24">
        <v>209855.42550000001</v>
      </c>
      <c r="O684" s="24">
        <v>157836.55189999999</v>
      </c>
      <c r="P684" s="24">
        <v>276213.96580000001</v>
      </c>
      <c r="Q684" s="24">
        <v>195370.7248</v>
      </c>
      <c r="R684" s="24">
        <v>341898.7684</v>
      </c>
      <c r="S684" s="24">
        <v>219965.73670000001</v>
      </c>
      <c r="T684" s="24">
        <v>384940.0392</v>
      </c>
      <c r="U684" s="24">
        <v>244218.53260000001</v>
      </c>
      <c r="V684" s="24">
        <v>427382.43199999997</v>
      </c>
    </row>
    <row r="685" spans="1:22" hidden="1" x14ac:dyDescent="0.3">
      <c r="A685" s="23">
        <v>4</v>
      </c>
      <c r="B685" s="23" t="s">
        <v>592</v>
      </c>
      <c r="C685" s="23" t="s">
        <v>551</v>
      </c>
      <c r="D685" t="s">
        <v>154</v>
      </c>
      <c r="E685" s="23" t="s">
        <v>555</v>
      </c>
      <c r="F685" s="23" t="s">
        <v>455</v>
      </c>
      <c r="G685" s="23">
        <v>4</v>
      </c>
      <c r="H685" s="23" t="s">
        <v>29</v>
      </c>
      <c r="I685" s="24">
        <v>77871.581200000001</v>
      </c>
      <c r="J685" s="24">
        <v>124594.53170000001</v>
      </c>
      <c r="K685" s="24">
        <v>109020.2136</v>
      </c>
      <c r="L685" s="24">
        <v>174432.3444</v>
      </c>
      <c r="M685" s="24">
        <v>140168.8461</v>
      </c>
      <c r="N685" s="24">
        <v>224270.15710000001</v>
      </c>
      <c r="O685" s="24">
        <v>186891.7948</v>
      </c>
      <c r="P685" s="24">
        <v>299026.8762</v>
      </c>
      <c r="Q685" s="24">
        <v>233614.74350000001</v>
      </c>
      <c r="R685" s="24">
        <v>373783.59519999998</v>
      </c>
      <c r="S685" s="24">
        <v>264763.37589999998</v>
      </c>
      <c r="T685" s="24">
        <v>423621.40779999999</v>
      </c>
      <c r="U685" s="24">
        <v>295912.00839999999</v>
      </c>
      <c r="V685" s="24">
        <v>473459.2205</v>
      </c>
    </row>
    <row r="686" spans="1:22" hidden="1" x14ac:dyDescent="0.3">
      <c r="A686" s="23">
        <v>4</v>
      </c>
      <c r="B686" s="23" t="s">
        <v>592</v>
      </c>
      <c r="C686" s="23" t="s">
        <v>551</v>
      </c>
      <c r="D686" t="s">
        <v>160</v>
      </c>
      <c r="E686" s="23" t="s">
        <v>556</v>
      </c>
      <c r="F686" s="23" t="s">
        <v>206</v>
      </c>
      <c r="G686" s="23">
        <v>1</v>
      </c>
      <c r="H686" s="23" t="s">
        <v>14</v>
      </c>
      <c r="I686" s="24">
        <v>83993.744099999996</v>
      </c>
      <c r="J686" s="24">
        <v>146989.05230000001</v>
      </c>
      <c r="K686" s="24">
        <v>108709.9169</v>
      </c>
      <c r="L686" s="24">
        <v>190242.35459999999</v>
      </c>
      <c r="M686" s="24">
        <v>130094.46120000001</v>
      </c>
      <c r="N686" s="24">
        <v>227665.307</v>
      </c>
      <c r="O686" s="24">
        <v>155148.1323</v>
      </c>
      <c r="P686" s="24">
        <v>271509.2316</v>
      </c>
      <c r="Q686" s="24">
        <v>182849.91800000001</v>
      </c>
      <c r="R686" s="24">
        <v>319987.35639999999</v>
      </c>
      <c r="S686" s="24">
        <v>200465.55780000001</v>
      </c>
      <c r="T686" s="24">
        <v>350814.72600000002</v>
      </c>
      <c r="U686" s="24">
        <v>217025.71650000001</v>
      </c>
      <c r="V686" s="24">
        <v>379795.00380000001</v>
      </c>
    </row>
    <row r="687" spans="1:22" hidden="1" x14ac:dyDescent="0.3">
      <c r="A687" s="23">
        <v>4</v>
      </c>
      <c r="B687" s="23" t="s">
        <v>592</v>
      </c>
      <c r="C687" s="23" t="s">
        <v>551</v>
      </c>
      <c r="D687" t="s">
        <v>160</v>
      </c>
      <c r="E687" s="23" t="s">
        <v>556</v>
      </c>
      <c r="F687" s="23" t="s">
        <v>206</v>
      </c>
      <c r="G687" s="23">
        <v>2</v>
      </c>
      <c r="H687" s="23" t="s">
        <v>30</v>
      </c>
      <c r="I687" s="24">
        <v>72053.816000000006</v>
      </c>
      <c r="J687" s="24">
        <v>126094.178</v>
      </c>
      <c r="K687" s="24">
        <v>94152.173500000004</v>
      </c>
      <c r="L687" s="24">
        <v>164766.30360000001</v>
      </c>
      <c r="M687" s="24">
        <v>114152.1346</v>
      </c>
      <c r="N687" s="24">
        <v>199766.23550000001</v>
      </c>
      <c r="O687" s="24">
        <v>139443.82810000001</v>
      </c>
      <c r="P687" s="24">
        <v>244026.69930000001</v>
      </c>
      <c r="Q687" s="24">
        <v>165305.46770000001</v>
      </c>
      <c r="R687" s="24">
        <v>289284.56849999999</v>
      </c>
      <c r="S687" s="24">
        <v>182062.5883</v>
      </c>
      <c r="T687" s="24">
        <v>318609.5294</v>
      </c>
      <c r="U687" s="24">
        <v>197625.16579999999</v>
      </c>
      <c r="V687" s="24">
        <v>345844.04019999999</v>
      </c>
    </row>
    <row r="688" spans="1:22" hidden="1" x14ac:dyDescent="0.3">
      <c r="A688" s="23">
        <v>4</v>
      </c>
      <c r="B688" s="23" t="s">
        <v>592</v>
      </c>
      <c r="C688" s="23" t="s">
        <v>551</v>
      </c>
      <c r="D688" t="s">
        <v>160</v>
      </c>
      <c r="E688" s="23" t="s">
        <v>556</v>
      </c>
      <c r="F688" s="23" t="s">
        <v>206</v>
      </c>
      <c r="G688" s="23">
        <v>3</v>
      </c>
      <c r="H688" s="23" t="s">
        <v>31</v>
      </c>
      <c r="I688" s="24">
        <v>64306.1944</v>
      </c>
      <c r="J688" s="24">
        <v>112535.84020000001</v>
      </c>
      <c r="K688" s="24">
        <v>87568.676099999997</v>
      </c>
      <c r="L688" s="24">
        <v>153245.1833</v>
      </c>
      <c r="M688" s="24">
        <v>110748.79859999999</v>
      </c>
      <c r="N688" s="24">
        <v>193810.3977</v>
      </c>
      <c r="O688" s="24">
        <v>145802.28090000001</v>
      </c>
      <c r="P688" s="24">
        <v>255153.99160000001</v>
      </c>
      <c r="Q688" s="24">
        <v>180506.49110000001</v>
      </c>
      <c r="R688" s="24">
        <v>315886.35940000002</v>
      </c>
      <c r="S688" s="24">
        <v>203254.55119999999</v>
      </c>
      <c r="T688" s="24">
        <v>355695.46460000001</v>
      </c>
      <c r="U688" s="24">
        <v>225692.14730000001</v>
      </c>
      <c r="V688" s="24">
        <v>394961.25780000002</v>
      </c>
    </row>
    <row r="689" spans="1:22" hidden="1" x14ac:dyDescent="0.3">
      <c r="A689" s="23">
        <v>4</v>
      </c>
      <c r="B689" s="23" t="s">
        <v>592</v>
      </c>
      <c r="C689" s="23" t="s">
        <v>551</v>
      </c>
      <c r="D689" t="s">
        <v>160</v>
      </c>
      <c r="E689" s="23" t="s">
        <v>556</v>
      </c>
      <c r="F689" s="23" t="s">
        <v>206</v>
      </c>
      <c r="G689" s="23">
        <v>4</v>
      </c>
      <c r="H689" s="23" t="s">
        <v>29</v>
      </c>
      <c r="I689" s="24">
        <v>71590.366800000003</v>
      </c>
      <c r="J689" s="24">
        <v>114544.5885</v>
      </c>
      <c r="K689" s="24">
        <v>100226.5134</v>
      </c>
      <c r="L689" s="24">
        <v>160362.42389999999</v>
      </c>
      <c r="M689" s="24">
        <v>128862.66009999999</v>
      </c>
      <c r="N689" s="24">
        <v>206180.25930000001</v>
      </c>
      <c r="O689" s="24">
        <v>171816.88020000001</v>
      </c>
      <c r="P689" s="24">
        <v>274907.01240000001</v>
      </c>
      <c r="Q689" s="24">
        <v>214771.10019999999</v>
      </c>
      <c r="R689" s="24">
        <v>343633.76549999998</v>
      </c>
      <c r="S689" s="24">
        <v>243407.2469</v>
      </c>
      <c r="T689" s="24">
        <v>389451.60080000001</v>
      </c>
      <c r="U689" s="24">
        <v>272043.39360000001</v>
      </c>
      <c r="V689" s="24">
        <v>435269.4363</v>
      </c>
    </row>
    <row r="690" spans="1:22" hidden="1" x14ac:dyDescent="0.3">
      <c r="A690" s="23">
        <v>4</v>
      </c>
      <c r="B690" s="23" t="s">
        <v>592</v>
      </c>
      <c r="C690" s="23" t="s">
        <v>551</v>
      </c>
      <c r="D690" t="s">
        <v>160</v>
      </c>
      <c r="E690" s="23" t="s">
        <v>556</v>
      </c>
      <c r="F690" s="23" t="s">
        <v>249</v>
      </c>
      <c r="G690" s="23">
        <v>1</v>
      </c>
      <c r="H690" s="23" t="s">
        <v>14</v>
      </c>
      <c r="I690" s="24">
        <v>80444.338499999998</v>
      </c>
      <c r="J690" s="24">
        <v>140777.59239999999</v>
      </c>
      <c r="K690" s="24">
        <v>104224.4941</v>
      </c>
      <c r="L690" s="24">
        <v>182392.86480000001</v>
      </c>
      <c r="M690" s="24">
        <v>124800.61900000001</v>
      </c>
      <c r="N690" s="24">
        <v>218401.08309999999</v>
      </c>
      <c r="O690" s="24">
        <v>148946.959</v>
      </c>
      <c r="P690" s="24">
        <v>260657.1783</v>
      </c>
      <c r="Q690" s="24">
        <v>175647.20740000001</v>
      </c>
      <c r="R690" s="24">
        <v>307382.61300000001</v>
      </c>
      <c r="S690" s="24">
        <v>192625.24359999999</v>
      </c>
      <c r="T690" s="24">
        <v>337094.17619999999</v>
      </c>
      <c r="U690" s="24">
        <v>208628.33</v>
      </c>
      <c r="V690" s="24">
        <v>365099.57760000002</v>
      </c>
    </row>
    <row r="691" spans="1:22" hidden="1" x14ac:dyDescent="0.3">
      <c r="A691" s="23">
        <v>4</v>
      </c>
      <c r="B691" s="23" t="s">
        <v>592</v>
      </c>
      <c r="C691" s="23" t="s">
        <v>551</v>
      </c>
      <c r="D691" t="s">
        <v>160</v>
      </c>
      <c r="E691" s="23" t="s">
        <v>556</v>
      </c>
      <c r="F691" s="23" t="s">
        <v>249</v>
      </c>
      <c r="G691" s="23">
        <v>2</v>
      </c>
      <c r="H691" s="23" t="s">
        <v>30</v>
      </c>
      <c r="I691" s="24">
        <v>68504.410399999993</v>
      </c>
      <c r="J691" s="24">
        <v>119882.7182</v>
      </c>
      <c r="K691" s="24">
        <v>89666.750799999994</v>
      </c>
      <c r="L691" s="24">
        <v>156916.8138</v>
      </c>
      <c r="M691" s="24">
        <v>108858.29240000001</v>
      </c>
      <c r="N691" s="24">
        <v>190502.0116</v>
      </c>
      <c r="O691" s="24">
        <v>133242.65479999999</v>
      </c>
      <c r="P691" s="24">
        <v>233174.6459</v>
      </c>
      <c r="Q691" s="24">
        <v>158102.75719999999</v>
      </c>
      <c r="R691" s="24">
        <v>276679.82510000002</v>
      </c>
      <c r="S691" s="24">
        <v>174222.27410000001</v>
      </c>
      <c r="T691" s="24">
        <v>304888.97960000002</v>
      </c>
      <c r="U691" s="24">
        <v>189227.7794</v>
      </c>
      <c r="V691" s="24">
        <v>331148.614</v>
      </c>
    </row>
    <row r="692" spans="1:22" hidden="1" x14ac:dyDescent="0.3">
      <c r="A692" s="23">
        <v>4</v>
      </c>
      <c r="B692" s="23" t="s">
        <v>592</v>
      </c>
      <c r="C692" s="23" t="s">
        <v>551</v>
      </c>
      <c r="D692" t="s">
        <v>160</v>
      </c>
      <c r="E692" s="23" t="s">
        <v>556</v>
      </c>
      <c r="F692" s="23" t="s">
        <v>249</v>
      </c>
      <c r="G692" s="23">
        <v>3</v>
      </c>
      <c r="H692" s="23" t="s">
        <v>31</v>
      </c>
      <c r="I692" s="24">
        <v>60789.460400000004</v>
      </c>
      <c r="J692" s="24">
        <v>106381.55590000001</v>
      </c>
      <c r="K692" s="24">
        <v>82645.248600000006</v>
      </c>
      <c r="L692" s="24">
        <v>144629.1851</v>
      </c>
      <c r="M692" s="24">
        <v>104418.67750000001</v>
      </c>
      <c r="N692" s="24">
        <v>182732.68580000001</v>
      </c>
      <c r="O692" s="24">
        <v>137362.1194</v>
      </c>
      <c r="P692" s="24">
        <v>240383.709</v>
      </c>
      <c r="Q692" s="24">
        <v>169956.2893</v>
      </c>
      <c r="R692" s="24">
        <v>297423.5062</v>
      </c>
      <c r="S692" s="24">
        <v>191297.65580000001</v>
      </c>
      <c r="T692" s="24">
        <v>334770.89760000003</v>
      </c>
      <c r="U692" s="24">
        <v>212328.5583</v>
      </c>
      <c r="V692" s="24">
        <v>371574.97700000001</v>
      </c>
    </row>
    <row r="693" spans="1:22" hidden="1" x14ac:dyDescent="0.3">
      <c r="A693" s="23">
        <v>4</v>
      </c>
      <c r="B693" s="23" t="s">
        <v>592</v>
      </c>
      <c r="C693" s="23" t="s">
        <v>551</v>
      </c>
      <c r="D693" t="s">
        <v>160</v>
      </c>
      <c r="E693" s="23" t="s">
        <v>556</v>
      </c>
      <c r="F693" s="23" t="s">
        <v>249</v>
      </c>
      <c r="G693" s="23">
        <v>4</v>
      </c>
      <c r="H693" s="23" t="s">
        <v>29</v>
      </c>
      <c r="I693" s="24">
        <v>68538.148199999996</v>
      </c>
      <c r="J693" s="24">
        <v>109661.03879999999</v>
      </c>
      <c r="K693" s="24">
        <v>95953.407500000001</v>
      </c>
      <c r="L693" s="24">
        <v>153525.45439999999</v>
      </c>
      <c r="M693" s="24">
        <v>123368.66680000001</v>
      </c>
      <c r="N693" s="24">
        <v>197389.86979999999</v>
      </c>
      <c r="O693" s="24">
        <v>164491.5557</v>
      </c>
      <c r="P693" s="24">
        <v>263186.49310000002</v>
      </c>
      <c r="Q693" s="24">
        <v>205614.44459999999</v>
      </c>
      <c r="R693" s="24">
        <v>328983.1164</v>
      </c>
      <c r="S693" s="24">
        <v>233029.70389999999</v>
      </c>
      <c r="T693" s="24">
        <v>372847.5319</v>
      </c>
      <c r="U693" s="24">
        <v>260444.9632</v>
      </c>
      <c r="V693" s="24">
        <v>416711.9473</v>
      </c>
    </row>
    <row r="694" spans="1:22" hidden="1" x14ac:dyDescent="0.3">
      <c r="A694" s="23">
        <v>4</v>
      </c>
      <c r="B694" s="23" t="s">
        <v>592</v>
      </c>
      <c r="C694" s="23" t="s">
        <v>551</v>
      </c>
      <c r="D694" t="s">
        <v>160</v>
      </c>
      <c r="E694" s="23" t="s">
        <v>556</v>
      </c>
      <c r="F694" s="23" t="s">
        <v>290</v>
      </c>
      <c r="G694" s="23">
        <v>1</v>
      </c>
      <c r="H694" s="23" t="s">
        <v>14</v>
      </c>
      <c r="I694" s="24">
        <v>84425.596099999995</v>
      </c>
      <c r="J694" s="24">
        <v>147744.79329999999</v>
      </c>
      <c r="K694" s="24">
        <v>109343.1338</v>
      </c>
      <c r="L694" s="24">
        <v>191350.48430000001</v>
      </c>
      <c r="M694" s="24">
        <v>130902.8774</v>
      </c>
      <c r="N694" s="24">
        <v>229080.0355</v>
      </c>
      <c r="O694" s="24">
        <v>156189.071</v>
      </c>
      <c r="P694" s="24">
        <v>273330.87420000002</v>
      </c>
      <c r="Q694" s="24">
        <v>184149.11850000001</v>
      </c>
      <c r="R694" s="24">
        <v>322260.95730000001</v>
      </c>
      <c r="S694" s="24">
        <v>201928.49189999999</v>
      </c>
      <c r="T694" s="24">
        <v>353374.86099999998</v>
      </c>
      <c r="U694" s="24">
        <v>218671.57139999999</v>
      </c>
      <c r="V694" s="24">
        <v>382675.25</v>
      </c>
    </row>
    <row r="695" spans="1:22" hidden="1" x14ac:dyDescent="0.3">
      <c r="A695" s="23">
        <v>4</v>
      </c>
      <c r="B695" s="23" t="s">
        <v>592</v>
      </c>
      <c r="C695" s="23" t="s">
        <v>551</v>
      </c>
      <c r="D695" t="s">
        <v>160</v>
      </c>
      <c r="E695" s="23" t="s">
        <v>556</v>
      </c>
      <c r="F695" s="23" t="s">
        <v>290</v>
      </c>
      <c r="G695" s="23">
        <v>2</v>
      </c>
      <c r="H695" s="23" t="s">
        <v>30</v>
      </c>
      <c r="I695" s="24">
        <v>72078.624500000005</v>
      </c>
      <c r="J695" s="24">
        <v>126137.59299999999</v>
      </c>
      <c r="K695" s="24">
        <v>94289.103300000002</v>
      </c>
      <c r="L695" s="24">
        <v>165005.93059999999</v>
      </c>
      <c r="M695" s="24">
        <v>114417.0618</v>
      </c>
      <c r="N695" s="24">
        <v>200229.85819999999</v>
      </c>
      <c r="O695" s="24">
        <v>139949.39230000001</v>
      </c>
      <c r="P695" s="24">
        <v>244911.43640000001</v>
      </c>
      <c r="Q695" s="24">
        <v>166006.56140000001</v>
      </c>
      <c r="R695" s="24">
        <v>290511.48229999997</v>
      </c>
      <c r="S695" s="24">
        <v>182898.14790000001</v>
      </c>
      <c r="T695" s="24">
        <v>320071.75880000001</v>
      </c>
      <c r="U695" s="24">
        <v>198609.63759999999</v>
      </c>
      <c r="V695" s="24">
        <v>347566.86589999998</v>
      </c>
    </row>
    <row r="696" spans="1:22" hidden="1" x14ac:dyDescent="0.3">
      <c r="A696" s="23">
        <v>4</v>
      </c>
      <c r="B696" s="23" t="s">
        <v>592</v>
      </c>
      <c r="C696" s="23" t="s">
        <v>551</v>
      </c>
      <c r="D696" t="s">
        <v>160</v>
      </c>
      <c r="E696" s="23" t="s">
        <v>556</v>
      </c>
      <c r="F696" s="23" t="s">
        <v>290</v>
      </c>
      <c r="G696" s="23">
        <v>3</v>
      </c>
      <c r="H696" s="23" t="s">
        <v>31</v>
      </c>
      <c r="I696" s="24">
        <v>64089.261500000001</v>
      </c>
      <c r="J696" s="24">
        <v>112156.20759999999</v>
      </c>
      <c r="K696" s="24">
        <v>87181.106499999994</v>
      </c>
      <c r="L696" s="24">
        <v>152566.9362</v>
      </c>
      <c r="M696" s="24">
        <v>110187.78449999999</v>
      </c>
      <c r="N696" s="24">
        <v>192828.62289999999</v>
      </c>
      <c r="O696" s="24">
        <v>144990.7579</v>
      </c>
      <c r="P696" s="24">
        <v>253733.82629999999</v>
      </c>
      <c r="Q696" s="24">
        <v>179432.55239999999</v>
      </c>
      <c r="R696" s="24">
        <v>314006.96659999999</v>
      </c>
      <c r="S696" s="24">
        <v>201992.43849999999</v>
      </c>
      <c r="T696" s="24">
        <v>353486.76740000001</v>
      </c>
      <c r="U696" s="24">
        <v>224231.27669999999</v>
      </c>
      <c r="V696" s="24">
        <v>392404.73430000001</v>
      </c>
    </row>
    <row r="697" spans="1:22" hidden="1" x14ac:dyDescent="0.3">
      <c r="A697" s="23">
        <v>4</v>
      </c>
      <c r="B697" s="23" t="s">
        <v>592</v>
      </c>
      <c r="C697" s="23" t="s">
        <v>551</v>
      </c>
      <c r="D697" t="s">
        <v>160</v>
      </c>
      <c r="E697" s="23" t="s">
        <v>556</v>
      </c>
      <c r="F697" s="23" t="s">
        <v>290</v>
      </c>
      <c r="G697" s="23">
        <v>4</v>
      </c>
      <c r="H697" s="23" t="s">
        <v>29</v>
      </c>
      <c r="I697" s="24">
        <v>71939.981499999994</v>
      </c>
      <c r="J697" s="24">
        <v>115103.97199999999</v>
      </c>
      <c r="K697" s="24">
        <v>100715.974</v>
      </c>
      <c r="L697" s="24">
        <v>161145.56090000001</v>
      </c>
      <c r="M697" s="24">
        <v>129491.9666</v>
      </c>
      <c r="N697" s="24">
        <v>207187.14970000001</v>
      </c>
      <c r="O697" s="24">
        <v>172655.95550000001</v>
      </c>
      <c r="P697" s="24">
        <v>276249.53289999999</v>
      </c>
      <c r="Q697" s="24">
        <v>215819.9443</v>
      </c>
      <c r="R697" s="24">
        <v>345311.91600000003</v>
      </c>
      <c r="S697" s="24">
        <v>244595.9368</v>
      </c>
      <c r="T697" s="24">
        <v>391353.5049</v>
      </c>
      <c r="U697" s="24">
        <v>273371.92950000003</v>
      </c>
      <c r="V697" s="24">
        <v>437395.09370000003</v>
      </c>
    </row>
    <row r="698" spans="1:22" hidden="1" x14ac:dyDescent="0.3">
      <c r="A698" s="23">
        <v>4</v>
      </c>
      <c r="B698" s="23" t="s">
        <v>592</v>
      </c>
      <c r="C698" s="23" t="s">
        <v>551</v>
      </c>
      <c r="D698" t="s">
        <v>160</v>
      </c>
      <c r="E698" s="23" t="s">
        <v>556</v>
      </c>
      <c r="F698" s="23" t="s">
        <v>305</v>
      </c>
      <c r="G698" s="23">
        <v>1</v>
      </c>
      <c r="H698" s="23" t="s">
        <v>14</v>
      </c>
      <c r="I698" s="24">
        <v>85464.777700000006</v>
      </c>
      <c r="J698" s="24">
        <v>149563.36110000001</v>
      </c>
      <c r="K698" s="24">
        <v>110627.19869999999</v>
      </c>
      <c r="L698" s="24">
        <v>193597.59770000001</v>
      </c>
      <c r="M698" s="24">
        <v>132398.0148</v>
      </c>
      <c r="N698" s="24">
        <v>231696.52600000001</v>
      </c>
      <c r="O698" s="24">
        <v>157909.14369999999</v>
      </c>
      <c r="P698" s="24">
        <v>276341.00150000001</v>
      </c>
      <c r="Q698" s="24">
        <v>186116.94870000001</v>
      </c>
      <c r="R698" s="24">
        <v>325704.66009999998</v>
      </c>
      <c r="S698" s="24">
        <v>204054.2781</v>
      </c>
      <c r="T698" s="24">
        <v>357094.98670000001</v>
      </c>
      <c r="U698" s="24">
        <v>220922.0742</v>
      </c>
      <c r="V698" s="24">
        <v>386613.6298</v>
      </c>
    </row>
    <row r="699" spans="1:22" hidden="1" x14ac:dyDescent="0.3">
      <c r="A699" s="23">
        <v>4</v>
      </c>
      <c r="B699" s="23" t="s">
        <v>592</v>
      </c>
      <c r="C699" s="23" t="s">
        <v>551</v>
      </c>
      <c r="D699" t="s">
        <v>160</v>
      </c>
      <c r="E699" s="23" t="s">
        <v>556</v>
      </c>
      <c r="F699" s="23" t="s">
        <v>305</v>
      </c>
      <c r="G699" s="23">
        <v>2</v>
      </c>
      <c r="H699" s="23" t="s">
        <v>30</v>
      </c>
      <c r="I699" s="24">
        <v>73253.487899999993</v>
      </c>
      <c r="J699" s="24">
        <v>128193.60370000001</v>
      </c>
      <c r="K699" s="24">
        <v>95738.597800000003</v>
      </c>
      <c r="L699" s="24">
        <v>167542.54610000001</v>
      </c>
      <c r="M699" s="24">
        <v>116093.36289999999</v>
      </c>
      <c r="N699" s="24">
        <v>203163.38510000001</v>
      </c>
      <c r="O699" s="24">
        <v>141847.92379999999</v>
      </c>
      <c r="P699" s="24">
        <v>248233.86670000001</v>
      </c>
      <c r="Q699" s="24">
        <v>168173.76130000001</v>
      </c>
      <c r="R699" s="24">
        <v>294304.0821</v>
      </c>
      <c r="S699" s="24">
        <v>185233.05970000001</v>
      </c>
      <c r="T699" s="24">
        <v>324157.85460000002</v>
      </c>
      <c r="U699" s="24">
        <v>201080.6023</v>
      </c>
      <c r="V699" s="24">
        <v>351891.054</v>
      </c>
    </row>
    <row r="700" spans="1:22" hidden="1" x14ac:dyDescent="0.3">
      <c r="A700" s="23">
        <v>4</v>
      </c>
      <c r="B700" s="23" t="s">
        <v>592</v>
      </c>
      <c r="C700" s="23" t="s">
        <v>551</v>
      </c>
      <c r="D700" t="s">
        <v>160</v>
      </c>
      <c r="E700" s="23" t="s">
        <v>556</v>
      </c>
      <c r="F700" s="23" t="s">
        <v>305</v>
      </c>
      <c r="G700" s="23">
        <v>3</v>
      </c>
      <c r="H700" s="23" t="s">
        <v>31</v>
      </c>
      <c r="I700" s="24">
        <v>65333.8151</v>
      </c>
      <c r="J700" s="24">
        <v>114334.17630000001</v>
      </c>
      <c r="K700" s="24">
        <v>88951.436100000006</v>
      </c>
      <c r="L700" s="24">
        <v>155665.01319999999</v>
      </c>
      <c r="M700" s="24">
        <v>112484.82610000001</v>
      </c>
      <c r="N700" s="24">
        <v>196848.44579999999</v>
      </c>
      <c r="O700" s="24">
        <v>148074.6482</v>
      </c>
      <c r="P700" s="24">
        <v>259130.63440000001</v>
      </c>
      <c r="Q700" s="24">
        <v>183307.26029999999</v>
      </c>
      <c r="R700" s="24">
        <v>320787.70559999999</v>
      </c>
      <c r="S700" s="24">
        <v>206398.7683</v>
      </c>
      <c r="T700" s="24">
        <v>361197.84450000001</v>
      </c>
      <c r="U700" s="24">
        <v>229172.75640000001</v>
      </c>
      <c r="V700" s="24">
        <v>401052.3236</v>
      </c>
    </row>
    <row r="701" spans="1:22" hidden="1" x14ac:dyDescent="0.3">
      <c r="A701" s="23">
        <v>4</v>
      </c>
      <c r="B701" s="23" t="s">
        <v>592</v>
      </c>
      <c r="C701" s="23" t="s">
        <v>551</v>
      </c>
      <c r="D701" t="s">
        <v>160</v>
      </c>
      <c r="E701" s="23" t="s">
        <v>556</v>
      </c>
      <c r="F701" s="23" t="s">
        <v>305</v>
      </c>
      <c r="G701" s="23">
        <v>4</v>
      </c>
      <c r="H701" s="23" t="s">
        <v>29</v>
      </c>
      <c r="I701" s="24">
        <v>72840.846900000004</v>
      </c>
      <c r="J701" s="24">
        <v>116545.35679999999</v>
      </c>
      <c r="K701" s="24">
        <v>101977.1856</v>
      </c>
      <c r="L701" s="24">
        <v>163163.49950000001</v>
      </c>
      <c r="M701" s="24">
        <v>131113.52439999999</v>
      </c>
      <c r="N701" s="24">
        <v>209781.6422</v>
      </c>
      <c r="O701" s="24">
        <v>174818.03260000001</v>
      </c>
      <c r="P701" s="24">
        <v>279708.85629999998</v>
      </c>
      <c r="Q701" s="24">
        <v>218522.54070000001</v>
      </c>
      <c r="R701" s="24">
        <v>349636.07030000002</v>
      </c>
      <c r="S701" s="24">
        <v>247658.87950000001</v>
      </c>
      <c r="T701" s="24">
        <v>396254.21299999999</v>
      </c>
      <c r="U701" s="24">
        <v>276795.2182</v>
      </c>
      <c r="V701" s="24">
        <v>442872.35570000001</v>
      </c>
    </row>
    <row r="702" spans="1:22" hidden="1" x14ac:dyDescent="0.3">
      <c r="A702" s="23">
        <v>4</v>
      </c>
      <c r="B702" s="23" t="s">
        <v>592</v>
      </c>
      <c r="C702" s="23" t="s">
        <v>551</v>
      </c>
      <c r="D702" t="s">
        <v>160</v>
      </c>
      <c r="E702" s="23" t="s">
        <v>556</v>
      </c>
      <c r="F702" s="23" t="s">
        <v>369</v>
      </c>
      <c r="G702" s="23">
        <v>1</v>
      </c>
      <c r="H702" s="23" t="s">
        <v>14</v>
      </c>
      <c r="I702" s="24">
        <v>81965.511100000003</v>
      </c>
      <c r="J702" s="24">
        <v>143439.64439999999</v>
      </c>
      <c r="K702" s="24">
        <v>106146.81660000001</v>
      </c>
      <c r="L702" s="24">
        <v>185756.929</v>
      </c>
      <c r="M702" s="24">
        <v>127069.4065</v>
      </c>
      <c r="N702" s="24">
        <v>222371.4614</v>
      </c>
      <c r="O702" s="24">
        <v>151604.60250000001</v>
      </c>
      <c r="P702" s="24">
        <v>265308.05430000002</v>
      </c>
      <c r="Q702" s="24">
        <v>178734.08069999999</v>
      </c>
      <c r="R702" s="24">
        <v>312784.64120000001</v>
      </c>
      <c r="S702" s="24">
        <v>195985.37530000001</v>
      </c>
      <c r="T702" s="24">
        <v>342974.4068</v>
      </c>
      <c r="U702" s="24">
        <v>212227.20689999999</v>
      </c>
      <c r="V702" s="24">
        <v>371397.61210000003</v>
      </c>
    </row>
    <row r="703" spans="1:22" hidden="1" x14ac:dyDescent="0.3">
      <c r="A703" s="23">
        <v>4</v>
      </c>
      <c r="B703" s="23" t="s">
        <v>592</v>
      </c>
      <c r="C703" s="23" t="s">
        <v>551</v>
      </c>
      <c r="D703" t="s">
        <v>160</v>
      </c>
      <c r="E703" s="23" t="s">
        <v>556</v>
      </c>
      <c r="F703" s="23" t="s">
        <v>369</v>
      </c>
      <c r="G703" s="23">
        <v>2</v>
      </c>
      <c r="H703" s="23" t="s">
        <v>30</v>
      </c>
      <c r="I703" s="24">
        <v>70025.582899999994</v>
      </c>
      <c r="J703" s="24">
        <v>122544.77009999999</v>
      </c>
      <c r="K703" s="24">
        <v>91589.073099999994</v>
      </c>
      <c r="L703" s="24">
        <v>160280.87789999999</v>
      </c>
      <c r="M703" s="24">
        <v>111127.0799</v>
      </c>
      <c r="N703" s="24">
        <v>194472.38990000001</v>
      </c>
      <c r="O703" s="24">
        <v>135900.29819999999</v>
      </c>
      <c r="P703" s="24">
        <v>237825.52189999999</v>
      </c>
      <c r="Q703" s="24">
        <v>161189.6305</v>
      </c>
      <c r="R703" s="24">
        <v>282081.85330000002</v>
      </c>
      <c r="S703" s="24">
        <v>177582.40590000001</v>
      </c>
      <c r="T703" s="24">
        <v>310769.21029999998</v>
      </c>
      <c r="U703" s="24">
        <v>192826.6562</v>
      </c>
      <c r="V703" s="24">
        <v>337446.64840000001</v>
      </c>
    </row>
    <row r="704" spans="1:22" hidden="1" x14ac:dyDescent="0.3">
      <c r="A704" s="23">
        <v>4</v>
      </c>
      <c r="B704" s="23" t="s">
        <v>592</v>
      </c>
      <c r="C704" s="23" t="s">
        <v>551</v>
      </c>
      <c r="D704" t="s">
        <v>160</v>
      </c>
      <c r="E704" s="23" t="s">
        <v>556</v>
      </c>
      <c r="F704" s="23" t="s">
        <v>369</v>
      </c>
      <c r="G704" s="23">
        <v>3</v>
      </c>
      <c r="H704" s="23" t="s">
        <v>31</v>
      </c>
      <c r="I704" s="24">
        <v>62296.630899999996</v>
      </c>
      <c r="J704" s="24">
        <v>109019.10400000001</v>
      </c>
      <c r="K704" s="24">
        <v>84755.287200000006</v>
      </c>
      <c r="L704" s="24">
        <v>148321.75260000001</v>
      </c>
      <c r="M704" s="24">
        <v>107131.5843</v>
      </c>
      <c r="N704" s="24">
        <v>187480.27249999999</v>
      </c>
      <c r="O704" s="24">
        <v>140979.32829999999</v>
      </c>
      <c r="P704" s="24">
        <v>246713.82459999999</v>
      </c>
      <c r="Q704" s="24">
        <v>174477.80050000001</v>
      </c>
      <c r="R704" s="24">
        <v>305336.1508</v>
      </c>
      <c r="S704" s="24">
        <v>196422.03520000001</v>
      </c>
      <c r="T704" s="24">
        <v>343738.56150000001</v>
      </c>
      <c r="U704" s="24">
        <v>218055.80590000001</v>
      </c>
      <c r="V704" s="24">
        <v>381597.66029999999</v>
      </c>
    </row>
    <row r="705" spans="1:22" hidden="1" x14ac:dyDescent="0.3">
      <c r="A705" s="23">
        <v>4</v>
      </c>
      <c r="B705" s="23" t="s">
        <v>592</v>
      </c>
      <c r="C705" s="23" t="s">
        <v>551</v>
      </c>
      <c r="D705" t="s">
        <v>160</v>
      </c>
      <c r="E705" s="23" t="s">
        <v>556</v>
      </c>
      <c r="F705" s="23" t="s">
        <v>369</v>
      </c>
      <c r="G705" s="23">
        <v>4</v>
      </c>
      <c r="H705" s="23" t="s">
        <v>29</v>
      </c>
      <c r="I705" s="24">
        <v>69846.2408</v>
      </c>
      <c r="J705" s="24">
        <v>111753.9869</v>
      </c>
      <c r="K705" s="24">
        <v>97784.736999999994</v>
      </c>
      <c r="L705" s="24">
        <v>156455.58170000001</v>
      </c>
      <c r="M705" s="24">
        <v>125723.2334</v>
      </c>
      <c r="N705" s="24">
        <v>201157.1764</v>
      </c>
      <c r="O705" s="24">
        <v>167630.97779999999</v>
      </c>
      <c r="P705" s="24">
        <v>268209.5686</v>
      </c>
      <c r="Q705" s="24">
        <v>209538.72229999999</v>
      </c>
      <c r="R705" s="24">
        <v>335261.9607</v>
      </c>
      <c r="S705" s="24">
        <v>237477.21859999999</v>
      </c>
      <c r="T705" s="24">
        <v>379963.55530000001</v>
      </c>
      <c r="U705" s="24">
        <v>265415.71480000002</v>
      </c>
      <c r="V705" s="24">
        <v>424665.15010000003</v>
      </c>
    </row>
    <row r="706" spans="1:22" hidden="1" x14ac:dyDescent="0.3">
      <c r="A706" s="23">
        <v>4</v>
      </c>
      <c r="B706" s="23" t="s">
        <v>592</v>
      </c>
      <c r="C706" s="23" t="s">
        <v>551</v>
      </c>
      <c r="D706" t="s">
        <v>160</v>
      </c>
      <c r="E706" s="23" t="s">
        <v>556</v>
      </c>
      <c r="F706" s="23" t="s">
        <v>404</v>
      </c>
      <c r="G706" s="23">
        <v>1</v>
      </c>
      <c r="H706" s="23" t="s">
        <v>14</v>
      </c>
      <c r="I706" s="24">
        <v>82472.571599999996</v>
      </c>
      <c r="J706" s="24">
        <v>144327.00030000001</v>
      </c>
      <c r="K706" s="24">
        <v>106787.59450000001</v>
      </c>
      <c r="L706" s="24">
        <v>186878.2904</v>
      </c>
      <c r="M706" s="24">
        <v>127825.67359999999</v>
      </c>
      <c r="N706" s="24">
        <v>223694.92869999999</v>
      </c>
      <c r="O706" s="24">
        <v>152490.4889</v>
      </c>
      <c r="P706" s="24">
        <v>266858.35560000001</v>
      </c>
      <c r="Q706" s="24">
        <v>179763.04459999999</v>
      </c>
      <c r="R706" s="24">
        <v>314585.32809999998</v>
      </c>
      <c r="S706" s="24">
        <v>197105.42600000001</v>
      </c>
      <c r="T706" s="24">
        <v>344934.49530000001</v>
      </c>
      <c r="U706" s="24">
        <v>213426.83970000001</v>
      </c>
      <c r="V706" s="24">
        <v>373496.9694</v>
      </c>
    </row>
    <row r="707" spans="1:22" hidden="1" x14ac:dyDescent="0.3">
      <c r="A707" s="23">
        <v>4</v>
      </c>
      <c r="B707" s="23" t="s">
        <v>592</v>
      </c>
      <c r="C707" s="23" t="s">
        <v>551</v>
      </c>
      <c r="D707" t="s">
        <v>160</v>
      </c>
      <c r="E707" s="23" t="s">
        <v>556</v>
      </c>
      <c r="F707" s="23" t="s">
        <v>404</v>
      </c>
      <c r="G707" s="23">
        <v>2</v>
      </c>
      <c r="H707" s="23" t="s">
        <v>30</v>
      </c>
      <c r="I707" s="24">
        <v>70532.643500000006</v>
      </c>
      <c r="J707" s="24">
        <v>123432.12609999999</v>
      </c>
      <c r="K707" s="24">
        <v>92229.8511</v>
      </c>
      <c r="L707" s="24">
        <v>161402.23939999999</v>
      </c>
      <c r="M707" s="24">
        <v>111883.34699999999</v>
      </c>
      <c r="N707" s="24">
        <v>195795.8572</v>
      </c>
      <c r="O707" s="24">
        <v>136786.18470000001</v>
      </c>
      <c r="P707" s="24">
        <v>239375.82320000001</v>
      </c>
      <c r="Q707" s="24">
        <v>162218.5944</v>
      </c>
      <c r="R707" s="24">
        <v>283882.54019999999</v>
      </c>
      <c r="S707" s="24">
        <v>178702.4564</v>
      </c>
      <c r="T707" s="24">
        <v>312729.29879999999</v>
      </c>
      <c r="U707" s="24">
        <v>194026.28899999999</v>
      </c>
      <c r="V707" s="24">
        <v>339546.00579999998</v>
      </c>
    </row>
    <row r="708" spans="1:22" hidden="1" x14ac:dyDescent="0.3">
      <c r="A708" s="23">
        <v>4</v>
      </c>
      <c r="B708" s="23" t="s">
        <v>592</v>
      </c>
      <c r="C708" s="23" t="s">
        <v>551</v>
      </c>
      <c r="D708" t="s">
        <v>160</v>
      </c>
      <c r="E708" s="23" t="s">
        <v>556</v>
      </c>
      <c r="F708" s="23" t="s">
        <v>404</v>
      </c>
      <c r="G708" s="23">
        <v>3</v>
      </c>
      <c r="H708" s="23" t="s">
        <v>31</v>
      </c>
      <c r="I708" s="24">
        <v>62799.023999999998</v>
      </c>
      <c r="J708" s="24">
        <v>109898.292</v>
      </c>
      <c r="K708" s="24">
        <v>85458.637499999997</v>
      </c>
      <c r="L708" s="24">
        <v>149552.6158</v>
      </c>
      <c r="M708" s="24">
        <v>108035.89200000001</v>
      </c>
      <c r="N708" s="24">
        <v>189062.81090000001</v>
      </c>
      <c r="O708" s="24">
        <v>142185.07190000001</v>
      </c>
      <c r="P708" s="24">
        <v>248823.87580000001</v>
      </c>
      <c r="Q708" s="24">
        <v>175984.97990000001</v>
      </c>
      <c r="R708" s="24">
        <v>307973.71470000001</v>
      </c>
      <c r="S708" s="24">
        <v>198130.17189999999</v>
      </c>
      <c r="T708" s="24">
        <v>346727.80070000002</v>
      </c>
      <c r="U708" s="24">
        <v>219964.89980000001</v>
      </c>
      <c r="V708" s="24">
        <v>384938.57459999999</v>
      </c>
    </row>
    <row r="709" spans="1:22" hidden="1" x14ac:dyDescent="0.3">
      <c r="A709" s="23">
        <v>4</v>
      </c>
      <c r="B709" s="23" t="s">
        <v>592</v>
      </c>
      <c r="C709" s="23" t="s">
        <v>551</v>
      </c>
      <c r="D709" t="s">
        <v>160</v>
      </c>
      <c r="E709" s="23" t="s">
        <v>556</v>
      </c>
      <c r="F709" s="23" t="s">
        <v>404</v>
      </c>
      <c r="G709" s="23">
        <v>4</v>
      </c>
      <c r="H709" s="23" t="s">
        <v>29</v>
      </c>
      <c r="I709" s="24">
        <v>70282.274300000005</v>
      </c>
      <c r="J709" s="24">
        <v>112451.64049999999</v>
      </c>
      <c r="K709" s="24">
        <v>98395.183900000004</v>
      </c>
      <c r="L709" s="24">
        <v>157432.2966</v>
      </c>
      <c r="M709" s="24">
        <v>126508.09359999999</v>
      </c>
      <c r="N709" s="24">
        <v>202412.95269999999</v>
      </c>
      <c r="O709" s="24">
        <v>168677.45809999999</v>
      </c>
      <c r="P709" s="24">
        <v>269883.93699999998</v>
      </c>
      <c r="Q709" s="24">
        <v>210846.82260000001</v>
      </c>
      <c r="R709" s="24">
        <v>337354.92119999998</v>
      </c>
      <c r="S709" s="24">
        <v>238959.7323</v>
      </c>
      <c r="T709" s="24">
        <v>382335.5773</v>
      </c>
      <c r="U709" s="24">
        <v>267072.64199999999</v>
      </c>
      <c r="V709" s="24">
        <v>427316.23349999997</v>
      </c>
    </row>
    <row r="710" spans="1:22" hidden="1" x14ac:dyDescent="0.3">
      <c r="A710" s="23">
        <v>4</v>
      </c>
      <c r="B710" s="23" t="s">
        <v>592</v>
      </c>
      <c r="C710" s="23" t="s">
        <v>551</v>
      </c>
      <c r="D710" t="s">
        <v>160</v>
      </c>
      <c r="E710" s="23" t="s">
        <v>556</v>
      </c>
      <c r="F710" s="23" t="s">
        <v>435</v>
      </c>
      <c r="G710" s="23">
        <v>1</v>
      </c>
      <c r="H710" s="23" t="s">
        <v>14</v>
      </c>
      <c r="I710" s="24">
        <v>79962.350399999996</v>
      </c>
      <c r="J710" s="24">
        <v>139934.1133</v>
      </c>
      <c r="K710" s="24">
        <v>103586.2403</v>
      </c>
      <c r="L710" s="24">
        <v>181275.92060000001</v>
      </c>
      <c r="M710" s="24">
        <v>124026.9734</v>
      </c>
      <c r="N710" s="24">
        <v>217047.2034</v>
      </c>
      <c r="O710" s="24">
        <v>148009.3939</v>
      </c>
      <c r="P710" s="24">
        <v>259016.4393</v>
      </c>
      <c r="Q710" s="24">
        <v>174528.171</v>
      </c>
      <c r="R710" s="24">
        <v>305424.29920000001</v>
      </c>
      <c r="S710" s="24">
        <v>191390.90530000001</v>
      </c>
      <c r="T710" s="24">
        <v>334934.08429999999</v>
      </c>
      <c r="U710" s="24">
        <v>207279.96410000001</v>
      </c>
      <c r="V710" s="24">
        <v>362739.93709999998</v>
      </c>
    </row>
    <row r="711" spans="1:22" hidden="1" x14ac:dyDescent="0.3">
      <c r="A711" s="23">
        <v>4</v>
      </c>
      <c r="B711" s="23" t="s">
        <v>592</v>
      </c>
      <c r="C711" s="23" t="s">
        <v>551</v>
      </c>
      <c r="D711" t="s">
        <v>160</v>
      </c>
      <c r="E711" s="23" t="s">
        <v>556</v>
      </c>
      <c r="F711" s="23" t="s">
        <v>435</v>
      </c>
      <c r="G711" s="23">
        <v>2</v>
      </c>
      <c r="H711" s="23" t="s">
        <v>30</v>
      </c>
      <c r="I711" s="24">
        <v>68158.103099999993</v>
      </c>
      <c r="J711" s="24">
        <v>119276.68060000001</v>
      </c>
      <c r="K711" s="24">
        <v>89193.925700000007</v>
      </c>
      <c r="L711" s="24">
        <v>156089.36989999999</v>
      </c>
      <c r="M711" s="24">
        <v>108265.8094</v>
      </c>
      <c r="N711" s="24">
        <v>189465.16639999999</v>
      </c>
      <c r="O711" s="24">
        <v>132483.54749999999</v>
      </c>
      <c r="P711" s="24">
        <v>231846.20809999999</v>
      </c>
      <c r="Q711" s="24">
        <v>157183.08929999999</v>
      </c>
      <c r="R711" s="24">
        <v>275070.40629999997</v>
      </c>
      <c r="S711" s="24">
        <v>173197.06030000001</v>
      </c>
      <c r="T711" s="24">
        <v>303094.85550000001</v>
      </c>
      <c r="U711" s="24">
        <v>188099.87400000001</v>
      </c>
      <c r="V711" s="24">
        <v>329174.7794</v>
      </c>
    </row>
    <row r="712" spans="1:22" hidden="1" x14ac:dyDescent="0.3">
      <c r="A712" s="23">
        <v>4</v>
      </c>
      <c r="B712" s="23" t="s">
        <v>592</v>
      </c>
      <c r="C712" s="23" t="s">
        <v>551</v>
      </c>
      <c r="D712" t="s">
        <v>160</v>
      </c>
      <c r="E712" s="23" t="s">
        <v>556</v>
      </c>
      <c r="F712" s="23" t="s">
        <v>435</v>
      </c>
      <c r="G712" s="23">
        <v>3</v>
      </c>
      <c r="H712" s="23" t="s">
        <v>31</v>
      </c>
      <c r="I712" s="24">
        <v>60526.845200000003</v>
      </c>
      <c r="J712" s="24">
        <v>105921.9791</v>
      </c>
      <c r="K712" s="24">
        <v>82305.541800000006</v>
      </c>
      <c r="L712" s="24">
        <v>144034.69810000001</v>
      </c>
      <c r="M712" s="24">
        <v>104002.8149</v>
      </c>
      <c r="N712" s="24">
        <v>182004.92619999999</v>
      </c>
      <c r="O712" s="24">
        <v>136828.8039</v>
      </c>
      <c r="P712" s="24">
        <v>239450.4068</v>
      </c>
      <c r="Q712" s="24">
        <v>169309.48989999999</v>
      </c>
      <c r="R712" s="24">
        <v>296291.60729999997</v>
      </c>
      <c r="S712" s="24">
        <v>190579.61050000001</v>
      </c>
      <c r="T712" s="24">
        <v>333514.31839999999</v>
      </c>
      <c r="U712" s="24">
        <v>211542.79500000001</v>
      </c>
      <c r="V712" s="24">
        <v>370199.89130000002</v>
      </c>
    </row>
    <row r="713" spans="1:22" hidden="1" x14ac:dyDescent="0.3">
      <c r="A713" s="23">
        <v>4</v>
      </c>
      <c r="B713" s="23" t="s">
        <v>592</v>
      </c>
      <c r="C713" s="23" t="s">
        <v>551</v>
      </c>
      <c r="D713" t="s">
        <v>160</v>
      </c>
      <c r="E713" s="23" t="s">
        <v>556</v>
      </c>
      <c r="F713" s="23" t="s">
        <v>435</v>
      </c>
      <c r="G713" s="23">
        <v>4</v>
      </c>
      <c r="H713" s="23" t="s">
        <v>29</v>
      </c>
      <c r="I713" s="24">
        <v>68130.923599999995</v>
      </c>
      <c r="J713" s="24">
        <v>109009.47930000001</v>
      </c>
      <c r="K713" s="24">
        <v>95383.293000000005</v>
      </c>
      <c r="L713" s="24">
        <v>152613.27110000001</v>
      </c>
      <c r="M713" s="24">
        <v>122635.6624</v>
      </c>
      <c r="N713" s="24">
        <v>196217.06280000001</v>
      </c>
      <c r="O713" s="24">
        <v>163514.21660000001</v>
      </c>
      <c r="P713" s="24">
        <v>261622.75039999999</v>
      </c>
      <c r="Q713" s="24">
        <v>204392.77069999999</v>
      </c>
      <c r="R713" s="24">
        <v>327028.43790000002</v>
      </c>
      <c r="S713" s="24">
        <v>231645.14009999999</v>
      </c>
      <c r="T713" s="24">
        <v>370632.22970000003</v>
      </c>
      <c r="U713" s="24">
        <v>258897.50949999999</v>
      </c>
      <c r="V713" s="24">
        <v>414236.02149999997</v>
      </c>
    </row>
    <row r="714" spans="1:22" hidden="1" x14ac:dyDescent="0.3">
      <c r="A714" s="23">
        <v>4</v>
      </c>
      <c r="B714" s="23" t="s">
        <v>592</v>
      </c>
      <c r="C714" s="23" t="s">
        <v>551</v>
      </c>
      <c r="D714" t="s">
        <v>167</v>
      </c>
      <c r="E714" s="23" t="s">
        <v>557</v>
      </c>
      <c r="F714" s="23" t="s">
        <v>213</v>
      </c>
      <c r="G714" s="23">
        <v>1</v>
      </c>
      <c r="H714" s="23" t="s">
        <v>14</v>
      </c>
      <c r="I714" s="24">
        <v>91017.349799999996</v>
      </c>
      <c r="J714" s="24">
        <v>159280.36240000001</v>
      </c>
      <c r="K714" s="24">
        <v>117673.2052</v>
      </c>
      <c r="L714" s="24">
        <v>205928.10930000001</v>
      </c>
      <c r="M714" s="24">
        <v>140734.29930000001</v>
      </c>
      <c r="N714" s="24">
        <v>246285.02369999999</v>
      </c>
      <c r="O714" s="24">
        <v>167705.53649999999</v>
      </c>
      <c r="P714" s="24">
        <v>293484.68900000001</v>
      </c>
      <c r="Q714" s="24">
        <v>197525.58170000001</v>
      </c>
      <c r="R714" s="24">
        <v>345669.76799999998</v>
      </c>
      <c r="S714" s="24">
        <v>216489.07629999999</v>
      </c>
      <c r="T714" s="24">
        <v>378855.88370000001</v>
      </c>
      <c r="U714" s="24">
        <v>234266.71849999999</v>
      </c>
      <c r="V714" s="24">
        <v>409966.75750000001</v>
      </c>
    </row>
    <row r="715" spans="1:22" hidden="1" x14ac:dyDescent="0.3">
      <c r="A715" s="23">
        <v>4</v>
      </c>
      <c r="B715" s="23" t="s">
        <v>592</v>
      </c>
      <c r="C715" s="23" t="s">
        <v>551</v>
      </c>
      <c r="D715" t="s">
        <v>167</v>
      </c>
      <c r="E715" s="23" t="s">
        <v>557</v>
      </c>
      <c r="F715" s="23" t="s">
        <v>213</v>
      </c>
      <c r="G715" s="23">
        <v>2</v>
      </c>
      <c r="H715" s="23" t="s">
        <v>30</v>
      </c>
      <c r="I715" s="24">
        <v>78670.378200000006</v>
      </c>
      <c r="J715" s="24">
        <v>137673.16209999999</v>
      </c>
      <c r="K715" s="24">
        <v>102619.1747</v>
      </c>
      <c r="L715" s="24">
        <v>179583.55559999999</v>
      </c>
      <c r="M715" s="24">
        <v>124248.4837</v>
      </c>
      <c r="N715" s="24">
        <v>217434.84650000001</v>
      </c>
      <c r="O715" s="24">
        <v>151465.8578</v>
      </c>
      <c r="P715" s="24">
        <v>265065.2512</v>
      </c>
      <c r="Q715" s="24">
        <v>179383.0246</v>
      </c>
      <c r="R715" s="24">
        <v>313920.2929</v>
      </c>
      <c r="S715" s="24">
        <v>197458.7323</v>
      </c>
      <c r="T715" s="24">
        <v>345552.78159999999</v>
      </c>
      <c r="U715" s="24">
        <v>214204.78479999999</v>
      </c>
      <c r="V715" s="24">
        <v>374858.37339999998</v>
      </c>
    </row>
    <row r="716" spans="1:22" hidden="1" x14ac:dyDescent="0.3">
      <c r="A716" s="23">
        <v>4</v>
      </c>
      <c r="B716" s="23" t="s">
        <v>592</v>
      </c>
      <c r="C716" s="23" t="s">
        <v>551</v>
      </c>
      <c r="D716" t="s">
        <v>167</v>
      </c>
      <c r="E716" s="23" t="s">
        <v>557</v>
      </c>
      <c r="F716" s="23" t="s">
        <v>213</v>
      </c>
      <c r="G716" s="23">
        <v>3</v>
      </c>
      <c r="H716" s="23" t="s">
        <v>31</v>
      </c>
      <c r="I716" s="24">
        <v>70620.339300000007</v>
      </c>
      <c r="J716" s="24">
        <v>123585.5937</v>
      </c>
      <c r="K716" s="24">
        <v>96324.615300000005</v>
      </c>
      <c r="L716" s="24">
        <v>168568.07680000001</v>
      </c>
      <c r="M716" s="24">
        <v>121943.7245</v>
      </c>
      <c r="N716" s="24">
        <v>213401.5178</v>
      </c>
      <c r="O716" s="24">
        <v>160665.34460000001</v>
      </c>
      <c r="P716" s="24">
        <v>281164.3529</v>
      </c>
      <c r="Q716" s="24">
        <v>199025.7856</v>
      </c>
      <c r="R716" s="24">
        <v>348295.12479999999</v>
      </c>
      <c r="S716" s="24">
        <v>224198.103</v>
      </c>
      <c r="T716" s="24">
        <v>392346.6801</v>
      </c>
      <c r="U716" s="24">
        <v>249049.37220000001</v>
      </c>
      <c r="V716" s="24">
        <v>435836.40149999998</v>
      </c>
    </row>
    <row r="717" spans="1:22" hidden="1" x14ac:dyDescent="0.3">
      <c r="A717" s="23">
        <v>4</v>
      </c>
      <c r="B717" s="23" t="s">
        <v>592</v>
      </c>
      <c r="C717" s="23" t="s">
        <v>551</v>
      </c>
      <c r="D717" t="s">
        <v>167</v>
      </c>
      <c r="E717" s="23" t="s">
        <v>557</v>
      </c>
      <c r="F717" s="23" t="s">
        <v>213</v>
      </c>
      <c r="G717" s="23">
        <v>4</v>
      </c>
      <c r="H717" s="23" t="s">
        <v>29</v>
      </c>
      <c r="I717" s="24">
        <v>77608.387700000007</v>
      </c>
      <c r="J717" s="24">
        <v>124173.4221</v>
      </c>
      <c r="K717" s="24">
        <v>108651.7427</v>
      </c>
      <c r="L717" s="24">
        <v>173842.79089999999</v>
      </c>
      <c r="M717" s="24">
        <v>139695.09770000001</v>
      </c>
      <c r="N717" s="24">
        <v>223512.15979999999</v>
      </c>
      <c r="O717" s="24">
        <v>186260.13029999999</v>
      </c>
      <c r="P717" s="24">
        <v>298016.21299999999</v>
      </c>
      <c r="Q717" s="24">
        <v>232825.1629</v>
      </c>
      <c r="R717" s="24">
        <v>372520.26620000001</v>
      </c>
      <c r="S717" s="24">
        <v>263868.51799999998</v>
      </c>
      <c r="T717" s="24">
        <v>422189.63500000001</v>
      </c>
      <c r="U717" s="24">
        <v>294911.87300000002</v>
      </c>
      <c r="V717" s="24">
        <v>471859.00380000001</v>
      </c>
    </row>
    <row r="718" spans="1:22" hidden="1" x14ac:dyDescent="0.3">
      <c r="A718" s="23">
        <v>4</v>
      </c>
      <c r="B718" s="23" t="s">
        <v>592</v>
      </c>
      <c r="C718" s="23" t="s">
        <v>551</v>
      </c>
      <c r="D718" t="s">
        <v>167</v>
      </c>
      <c r="E718" s="23" t="s">
        <v>557</v>
      </c>
      <c r="F718" s="23" t="s">
        <v>257</v>
      </c>
      <c r="G718" s="23">
        <v>1</v>
      </c>
      <c r="H718" s="23" t="s">
        <v>14</v>
      </c>
      <c r="I718" s="24">
        <v>92006.395399999994</v>
      </c>
      <c r="J718" s="24">
        <v>161011.19209999999</v>
      </c>
      <c r="K718" s="24">
        <v>118952.2332</v>
      </c>
      <c r="L718" s="24">
        <v>208166.4081</v>
      </c>
      <c r="M718" s="24">
        <v>142264.20740000001</v>
      </c>
      <c r="N718" s="24">
        <v>248962.36300000001</v>
      </c>
      <c r="O718" s="24">
        <v>169528.9829</v>
      </c>
      <c r="P718" s="24">
        <v>296675.71999999997</v>
      </c>
      <c r="Q718" s="24">
        <v>199673.57579999999</v>
      </c>
      <c r="R718" s="24">
        <v>349428.75770000002</v>
      </c>
      <c r="S718" s="24">
        <v>218843.45860000001</v>
      </c>
      <c r="T718" s="24">
        <v>382976.05249999999</v>
      </c>
      <c r="U718" s="24">
        <v>236814.7102</v>
      </c>
      <c r="V718" s="24">
        <v>414425.74280000001</v>
      </c>
    </row>
    <row r="719" spans="1:22" hidden="1" x14ac:dyDescent="0.3">
      <c r="A719" s="23">
        <v>4</v>
      </c>
      <c r="B719" s="23" t="s">
        <v>592</v>
      </c>
      <c r="C719" s="23" t="s">
        <v>551</v>
      </c>
      <c r="D719" t="s">
        <v>167</v>
      </c>
      <c r="E719" s="23" t="s">
        <v>557</v>
      </c>
      <c r="F719" s="23" t="s">
        <v>257</v>
      </c>
      <c r="G719" s="23">
        <v>2</v>
      </c>
      <c r="H719" s="23" t="s">
        <v>30</v>
      </c>
      <c r="I719" s="24">
        <v>79523.743000000002</v>
      </c>
      <c r="J719" s="24">
        <v>139166.5503</v>
      </c>
      <c r="K719" s="24">
        <v>103732.7738</v>
      </c>
      <c r="L719" s="24">
        <v>181532.3542</v>
      </c>
      <c r="M719" s="24">
        <v>125597.2292</v>
      </c>
      <c r="N719" s="24">
        <v>219795.15109999999</v>
      </c>
      <c r="O719" s="24">
        <v>153110.8463</v>
      </c>
      <c r="P719" s="24">
        <v>267943.98090000002</v>
      </c>
      <c r="Q719" s="24">
        <v>181331.6502</v>
      </c>
      <c r="R719" s="24">
        <v>317330.38780000003</v>
      </c>
      <c r="S719" s="24">
        <v>199603.99</v>
      </c>
      <c r="T719" s="24">
        <v>349306.98259999999</v>
      </c>
      <c r="U719" s="24">
        <v>216532.31589999999</v>
      </c>
      <c r="V719" s="24">
        <v>378931.5527</v>
      </c>
    </row>
    <row r="720" spans="1:22" hidden="1" x14ac:dyDescent="0.3">
      <c r="A720" s="23">
        <v>4</v>
      </c>
      <c r="B720" s="23" t="s">
        <v>592</v>
      </c>
      <c r="C720" s="23" t="s">
        <v>551</v>
      </c>
      <c r="D720" t="s">
        <v>167</v>
      </c>
      <c r="E720" s="23" t="s">
        <v>557</v>
      </c>
      <c r="F720" s="23" t="s">
        <v>257</v>
      </c>
      <c r="G720" s="23">
        <v>3</v>
      </c>
      <c r="H720" s="23" t="s">
        <v>31</v>
      </c>
      <c r="I720" s="24">
        <v>71385.344599999997</v>
      </c>
      <c r="J720" s="24">
        <v>124924.35309999999</v>
      </c>
      <c r="K720" s="24">
        <v>97367.668399999995</v>
      </c>
      <c r="L720" s="24">
        <v>170393.41959999999</v>
      </c>
      <c r="M720" s="24">
        <v>123263.8893</v>
      </c>
      <c r="N720" s="24">
        <v>215711.8063</v>
      </c>
      <c r="O720" s="24">
        <v>162404.39629999999</v>
      </c>
      <c r="P720" s="24">
        <v>284207.6936</v>
      </c>
      <c r="Q720" s="24">
        <v>201179.75539999999</v>
      </c>
      <c r="R720" s="24">
        <v>352064.57199999999</v>
      </c>
      <c r="S720" s="24">
        <v>226624.27480000001</v>
      </c>
      <c r="T720" s="24">
        <v>396592.48070000001</v>
      </c>
      <c r="U720" s="24">
        <v>251744.21799999999</v>
      </c>
      <c r="V720" s="24">
        <v>440552.38150000002</v>
      </c>
    </row>
    <row r="721" spans="1:22" hidden="1" x14ac:dyDescent="0.3">
      <c r="A721" s="23">
        <v>4</v>
      </c>
      <c r="B721" s="23" t="s">
        <v>592</v>
      </c>
      <c r="C721" s="23" t="s">
        <v>551</v>
      </c>
      <c r="D721" t="s">
        <v>167</v>
      </c>
      <c r="E721" s="23" t="s">
        <v>557</v>
      </c>
      <c r="F721" s="23" t="s">
        <v>257</v>
      </c>
      <c r="G721" s="23">
        <v>4</v>
      </c>
      <c r="H721" s="23" t="s">
        <v>29</v>
      </c>
      <c r="I721" s="24">
        <v>78451.643200000006</v>
      </c>
      <c r="J721" s="24">
        <v>125522.6309</v>
      </c>
      <c r="K721" s="24">
        <v>109832.30039999999</v>
      </c>
      <c r="L721" s="24">
        <v>175731.6833</v>
      </c>
      <c r="M721" s="24">
        <v>141212.9577</v>
      </c>
      <c r="N721" s="24">
        <v>225940.73560000001</v>
      </c>
      <c r="O721" s="24">
        <v>188283.94349999999</v>
      </c>
      <c r="P721" s="24">
        <v>301254.31420000002</v>
      </c>
      <c r="Q721" s="24">
        <v>235354.92939999999</v>
      </c>
      <c r="R721" s="24">
        <v>376567.89260000002</v>
      </c>
      <c r="S721" s="24">
        <v>266735.58669999999</v>
      </c>
      <c r="T721" s="24">
        <v>426776.94500000001</v>
      </c>
      <c r="U721" s="24">
        <v>298116.2439</v>
      </c>
      <c r="V721" s="24">
        <v>476985.99739999999</v>
      </c>
    </row>
    <row r="722" spans="1:22" hidden="1" x14ac:dyDescent="0.3">
      <c r="A722" s="23">
        <v>4</v>
      </c>
      <c r="B722" s="23" t="s">
        <v>592</v>
      </c>
      <c r="C722" s="23" t="s">
        <v>551</v>
      </c>
      <c r="D722" t="s">
        <v>167</v>
      </c>
      <c r="E722" s="23" t="s">
        <v>557</v>
      </c>
      <c r="F722" s="23" t="s">
        <v>297</v>
      </c>
      <c r="G722" s="23">
        <v>1</v>
      </c>
      <c r="H722" s="23" t="s">
        <v>14</v>
      </c>
      <c r="I722" s="24">
        <v>93452.359599999996</v>
      </c>
      <c r="J722" s="24">
        <v>163541.62940000001</v>
      </c>
      <c r="K722" s="24">
        <v>120866.99460000001</v>
      </c>
      <c r="L722" s="24">
        <v>211517.24059999999</v>
      </c>
      <c r="M722" s="24">
        <v>144585.14420000001</v>
      </c>
      <c r="N722" s="24">
        <v>253024.00219999999</v>
      </c>
      <c r="O722" s="24">
        <v>172341.67819999999</v>
      </c>
      <c r="P722" s="24">
        <v>301597.93689999997</v>
      </c>
      <c r="Q722" s="24">
        <v>203030.68530000001</v>
      </c>
      <c r="R722" s="24">
        <v>355303.69919999997</v>
      </c>
      <c r="S722" s="24">
        <v>222546.47330000001</v>
      </c>
      <c r="T722" s="24">
        <v>389456.32829999999</v>
      </c>
      <c r="U722" s="24">
        <v>240859.80840000001</v>
      </c>
      <c r="V722" s="24">
        <v>421504.66450000001</v>
      </c>
    </row>
    <row r="723" spans="1:22" hidden="1" x14ac:dyDescent="0.3">
      <c r="A723" s="23">
        <v>4</v>
      </c>
      <c r="B723" s="23" t="s">
        <v>592</v>
      </c>
      <c r="C723" s="23" t="s">
        <v>551</v>
      </c>
      <c r="D723" t="s">
        <v>167</v>
      </c>
      <c r="E723" s="23" t="s">
        <v>557</v>
      </c>
      <c r="F723" s="23" t="s">
        <v>297</v>
      </c>
      <c r="G723" s="23">
        <v>2</v>
      </c>
      <c r="H723" s="23" t="s">
        <v>30</v>
      </c>
      <c r="I723" s="24">
        <v>80562.664600000004</v>
      </c>
      <c r="J723" s="24">
        <v>140984.6629</v>
      </c>
      <c r="K723" s="24">
        <v>105151.249</v>
      </c>
      <c r="L723" s="24">
        <v>184014.68580000001</v>
      </c>
      <c r="M723" s="24">
        <v>127374.6781</v>
      </c>
      <c r="N723" s="24">
        <v>222905.68659999999</v>
      </c>
      <c r="O723" s="24">
        <v>155388.16810000001</v>
      </c>
      <c r="P723" s="24">
        <v>271929.2941</v>
      </c>
      <c r="Q723" s="24">
        <v>184090.6539</v>
      </c>
      <c r="R723" s="24">
        <v>322158.64429999999</v>
      </c>
      <c r="S723" s="24">
        <v>202679.63140000001</v>
      </c>
      <c r="T723" s="24">
        <v>354689.35499999998</v>
      </c>
      <c r="U723" s="24">
        <v>219916.03219999999</v>
      </c>
      <c r="V723" s="24">
        <v>384853.0563</v>
      </c>
    </row>
    <row r="724" spans="1:22" hidden="1" x14ac:dyDescent="0.3">
      <c r="A724" s="23">
        <v>4</v>
      </c>
      <c r="B724" s="23" t="s">
        <v>592</v>
      </c>
      <c r="C724" s="23" t="s">
        <v>551</v>
      </c>
      <c r="D724" t="s">
        <v>167</v>
      </c>
      <c r="E724" s="23" t="s">
        <v>557</v>
      </c>
      <c r="F724" s="23" t="s">
        <v>297</v>
      </c>
      <c r="G724" s="23">
        <v>3</v>
      </c>
      <c r="H724" s="23" t="s">
        <v>31</v>
      </c>
      <c r="I724" s="24">
        <v>72173.190400000007</v>
      </c>
      <c r="J724" s="24">
        <v>126303.08319999999</v>
      </c>
      <c r="K724" s="24">
        <v>98386.789000000004</v>
      </c>
      <c r="L724" s="24">
        <v>172176.88080000001</v>
      </c>
      <c r="M724" s="24">
        <v>124511.47719999999</v>
      </c>
      <c r="N724" s="24">
        <v>217895.08499999999</v>
      </c>
      <c r="O724" s="24">
        <v>164004.34280000001</v>
      </c>
      <c r="P724" s="24">
        <v>287007.59999999998</v>
      </c>
      <c r="Q724" s="24">
        <v>203120.15349999999</v>
      </c>
      <c r="R724" s="24">
        <v>355460.26880000002</v>
      </c>
      <c r="S724" s="24">
        <v>228778.41070000001</v>
      </c>
      <c r="T724" s="24">
        <v>400362.21879999997</v>
      </c>
      <c r="U724" s="24">
        <v>254101.50779999999</v>
      </c>
      <c r="V724" s="24">
        <v>444677.63870000001</v>
      </c>
    </row>
    <row r="725" spans="1:22" hidden="1" x14ac:dyDescent="0.3">
      <c r="A725" s="23">
        <v>4</v>
      </c>
      <c r="B725" s="23" t="s">
        <v>592</v>
      </c>
      <c r="C725" s="23" t="s">
        <v>551</v>
      </c>
      <c r="D725" t="s">
        <v>167</v>
      </c>
      <c r="E725" s="23" t="s">
        <v>557</v>
      </c>
      <c r="F725" s="23" t="s">
        <v>297</v>
      </c>
      <c r="G725" s="23">
        <v>4</v>
      </c>
      <c r="H725" s="23" t="s">
        <v>29</v>
      </c>
      <c r="I725" s="24">
        <v>79673.3171</v>
      </c>
      <c r="J725" s="24">
        <v>127477.30929999999</v>
      </c>
      <c r="K725" s="24">
        <v>111542.6439</v>
      </c>
      <c r="L725" s="24">
        <v>178468.23300000001</v>
      </c>
      <c r="M725" s="24">
        <v>143411.97080000001</v>
      </c>
      <c r="N725" s="24">
        <v>229459.15669999999</v>
      </c>
      <c r="O725" s="24">
        <v>191215.96109999999</v>
      </c>
      <c r="P725" s="24">
        <v>305945.54229999997</v>
      </c>
      <c r="Q725" s="24">
        <v>239019.95129999999</v>
      </c>
      <c r="R725" s="24">
        <v>382431.9277</v>
      </c>
      <c r="S725" s="24">
        <v>270889.2781</v>
      </c>
      <c r="T725" s="24">
        <v>433422.85149999999</v>
      </c>
      <c r="U725" s="24">
        <v>302758.60499999998</v>
      </c>
      <c r="V725" s="24">
        <v>484413.77519999997</v>
      </c>
    </row>
    <row r="726" spans="1:22" hidden="1" x14ac:dyDescent="0.3">
      <c r="A726" s="23">
        <v>4</v>
      </c>
      <c r="B726" s="23" t="s">
        <v>592</v>
      </c>
      <c r="C726" s="23" t="s">
        <v>551</v>
      </c>
      <c r="D726" t="s">
        <v>167</v>
      </c>
      <c r="E726" s="23" t="s">
        <v>557</v>
      </c>
      <c r="F726" s="23" t="s">
        <v>189</v>
      </c>
      <c r="G726" s="23">
        <v>1</v>
      </c>
      <c r="H726" s="23" t="s">
        <v>14</v>
      </c>
      <c r="I726" s="24">
        <v>91499.337899999999</v>
      </c>
      <c r="J726" s="24">
        <v>160123.8414</v>
      </c>
      <c r="K726" s="24">
        <v>118311.45909999999</v>
      </c>
      <c r="L726" s="24">
        <v>207045.0534</v>
      </c>
      <c r="M726" s="24">
        <v>141507.9449</v>
      </c>
      <c r="N726" s="24">
        <v>247638.90349999999</v>
      </c>
      <c r="O726" s="24">
        <v>168643.1017</v>
      </c>
      <c r="P726" s="24">
        <v>295125.42800000001</v>
      </c>
      <c r="Q726" s="24">
        <v>198644.61809999999</v>
      </c>
      <c r="R726" s="24">
        <v>347628.08169999998</v>
      </c>
      <c r="S726" s="24">
        <v>217723.41459999999</v>
      </c>
      <c r="T726" s="24">
        <v>381015.97560000001</v>
      </c>
      <c r="U726" s="24">
        <v>235615.0846</v>
      </c>
      <c r="V726" s="24">
        <v>412326.39809999999</v>
      </c>
    </row>
    <row r="727" spans="1:22" hidden="1" x14ac:dyDescent="0.3">
      <c r="A727" s="23">
        <v>4</v>
      </c>
      <c r="B727" s="23" t="s">
        <v>592</v>
      </c>
      <c r="C727" s="23" t="s">
        <v>551</v>
      </c>
      <c r="D727" t="s">
        <v>167</v>
      </c>
      <c r="E727" s="23" t="s">
        <v>557</v>
      </c>
      <c r="F727" s="23" t="s">
        <v>189</v>
      </c>
      <c r="G727" s="23">
        <v>2</v>
      </c>
      <c r="H727" s="23" t="s">
        <v>30</v>
      </c>
      <c r="I727" s="24">
        <v>79016.685500000007</v>
      </c>
      <c r="J727" s="24">
        <v>138279.19959999999</v>
      </c>
      <c r="K727" s="24">
        <v>103091.9997</v>
      </c>
      <c r="L727" s="24">
        <v>180410.99950000001</v>
      </c>
      <c r="M727" s="24">
        <v>124840.9667</v>
      </c>
      <c r="N727" s="24">
        <v>218471.69159999999</v>
      </c>
      <c r="O727" s="24">
        <v>152224.9651</v>
      </c>
      <c r="P727" s="24">
        <v>266393.68890000001</v>
      </c>
      <c r="Q727" s="24">
        <v>180302.6925</v>
      </c>
      <c r="R727" s="24">
        <v>315529.71179999999</v>
      </c>
      <c r="S727" s="24">
        <v>198483.9461</v>
      </c>
      <c r="T727" s="24">
        <v>347346.9057</v>
      </c>
      <c r="U727" s="24">
        <v>215332.69029999999</v>
      </c>
      <c r="V727" s="24">
        <v>376832.20799999998</v>
      </c>
    </row>
    <row r="728" spans="1:22" hidden="1" x14ac:dyDescent="0.3">
      <c r="A728" s="23">
        <v>4</v>
      </c>
      <c r="B728" s="23" t="s">
        <v>592</v>
      </c>
      <c r="C728" s="23" t="s">
        <v>551</v>
      </c>
      <c r="D728" t="s">
        <v>167</v>
      </c>
      <c r="E728" s="23" t="s">
        <v>557</v>
      </c>
      <c r="F728" s="23" t="s">
        <v>189</v>
      </c>
      <c r="G728" s="23">
        <v>3</v>
      </c>
      <c r="H728" s="23" t="s">
        <v>31</v>
      </c>
      <c r="I728" s="24">
        <v>70882.954500000007</v>
      </c>
      <c r="J728" s="24">
        <v>124045.1704</v>
      </c>
      <c r="K728" s="24">
        <v>96664.322199999995</v>
      </c>
      <c r="L728" s="24">
        <v>169162.56390000001</v>
      </c>
      <c r="M728" s="24">
        <v>122359.5871</v>
      </c>
      <c r="N728" s="24">
        <v>214129.27729999999</v>
      </c>
      <c r="O728" s="24">
        <v>161198.66010000001</v>
      </c>
      <c r="P728" s="24">
        <v>282097.65509999997</v>
      </c>
      <c r="Q728" s="24">
        <v>199672.58499999999</v>
      </c>
      <c r="R728" s="24">
        <v>349427.02370000002</v>
      </c>
      <c r="S728" s="24">
        <v>224916.1483</v>
      </c>
      <c r="T728" s="24">
        <v>393603.25949999999</v>
      </c>
      <c r="U728" s="24">
        <v>249835.1355</v>
      </c>
      <c r="V728" s="24">
        <v>437211.48719999997</v>
      </c>
    </row>
    <row r="729" spans="1:22" hidden="1" x14ac:dyDescent="0.3">
      <c r="A729" s="23">
        <v>4</v>
      </c>
      <c r="B729" s="23" t="s">
        <v>592</v>
      </c>
      <c r="C729" s="23" t="s">
        <v>551</v>
      </c>
      <c r="D729" t="s">
        <v>167</v>
      </c>
      <c r="E729" s="23" t="s">
        <v>557</v>
      </c>
      <c r="F729" s="23" t="s">
        <v>189</v>
      </c>
      <c r="G729" s="23">
        <v>4</v>
      </c>
      <c r="H729" s="23" t="s">
        <v>29</v>
      </c>
      <c r="I729" s="24">
        <v>78015.612299999993</v>
      </c>
      <c r="J729" s="24">
        <v>124824.98149999999</v>
      </c>
      <c r="K729" s="24">
        <v>109221.8572</v>
      </c>
      <c r="L729" s="24">
        <v>174754.97409999999</v>
      </c>
      <c r="M729" s="24">
        <v>140428.10209999999</v>
      </c>
      <c r="N729" s="24">
        <v>224684.96679999999</v>
      </c>
      <c r="O729" s="24">
        <v>187237.46950000001</v>
      </c>
      <c r="P729" s="24">
        <v>299579.95569999999</v>
      </c>
      <c r="Q729" s="24">
        <v>234046.83689999999</v>
      </c>
      <c r="R729" s="24">
        <v>374474.94459999999</v>
      </c>
      <c r="S729" s="24">
        <v>265253.08179999999</v>
      </c>
      <c r="T729" s="24">
        <v>424404.93719999999</v>
      </c>
      <c r="U729" s="24">
        <v>296459.32669999998</v>
      </c>
      <c r="V729" s="24">
        <v>474334.92979999998</v>
      </c>
    </row>
    <row r="730" spans="1:22" hidden="1" x14ac:dyDescent="0.3">
      <c r="A730" s="23">
        <v>4</v>
      </c>
      <c r="B730" s="23" t="s">
        <v>592</v>
      </c>
      <c r="C730" s="23" t="s">
        <v>551</v>
      </c>
      <c r="D730" t="s">
        <v>167</v>
      </c>
      <c r="E730" s="23" t="s">
        <v>557</v>
      </c>
      <c r="F730" s="23" t="s">
        <v>375</v>
      </c>
      <c r="G730" s="23">
        <v>1</v>
      </c>
      <c r="H730" s="23" t="s">
        <v>14</v>
      </c>
      <c r="I730" s="24">
        <v>92995.441000000006</v>
      </c>
      <c r="J730" s="24">
        <v>162742.02179999999</v>
      </c>
      <c r="K730" s="24">
        <v>120231.26119999999</v>
      </c>
      <c r="L730" s="24">
        <v>210404.70699999999</v>
      </c>
      <c r="M730" s="24">
        <v>143794.11550000001</v>
      </c>
      <c r="N730" s="24">
        <v>251639.70209999999</v>
      </c>
      <c r="O730" s="24">
        <v>171352.42910000001</v>
      </c>
      <c r="P730" s="24">
        <v>299866.75099999999</v>
      </c>
      <c r="Q730" s="24">
        <v>201821.57019999999</v>
      </c>
      <c r="R730" s="24">
        <v>353187.7476</v>
      </c>
      <c r="S730" s="24">
        <v>221197.84080000001</v>
      </c>
      <c r="T730" s="24">
        <v>387096.22129999998</v>
      </c>
      <c r="U730" s="24">
        <v>239362.70189999999</v>
      </c>
      <c r="V730" s="24">
        <v>418884.72820000001</v>
      </c>
    </row>
    <row r="731" spans="1:22" hidden="1" x14ac:dyDescent="0.3">
      <c r="A731" s="23">
        <v>4</v>
      </c>
      <c r="B731" s="23" t="s">
        <v>592</v>
      </c>
      <c r="C731" s="23" t="s">
        <v>551</v>
      </c>
      <c r="D731" t="s">
        <v>167</v>
      </c>
      <c r="E731" s="23" t="s">
        <v>557</v>
      </c>
      <c r="F731" s="23" t="s">
        <v>375</v>
      </c>
      <c r="G731" s="23">
        <v>2</v>
      </c>
      <c r="H731" s="23" t="s">
        <v>30</v>
      </c>
      <c r="I731" s="24">
        <v>80377.107699999993</v>
      </c>
      <c r="J731" s="24">
        <v>140659.93840000001</v>
      </c>
      <c r="K731" s="24">
        <v>104846.37300000001</v>
      </c>
      <c r="L731" s="24">
        <v>183481.15280000001</v>
      </c>
      <c r="M731" s="24">
        <v>126945.97470000001</v>
      </c>
      <c r="N731" s="24">
        <v>222155.45559999999</v>
      </c>
      <c r="O731" s="24">
        <v>154755.83470000001</v>
      </c>
      <c r="P731" s="24">
        <v>270822.7107</v>
      </c>
      <c r="Q731" s="24">
        <v>183280.27590000001</v>
      </c>
      <c r="R731" s="24">
        <v>320740.4828</v>
      </c>
      <c r="S731" s="24">
        <v>201749.24780000001</v>
      </c>
      <c r="T731" s="24">
        <v>353061.18359999999</v>
      </c>
      <c r="U731" s="24">
        <v>218859.8469</v>
      </c>
      <c r="V731" s="24">
        <v>383004.73200000002</v>
      </c>
    </row>
    <row r="732" spans="1:22" hidden="1" x14ac:dyDescent="0.3">
      <c r="A732" s="23">
        <v>4</v>
      </c>
      <c r="B732" s="23" t="s">
        <v>592</v>
      </c>
      <c r="C732" s="23" t="s">
        <v>551</v>
      </c>
      <c r="D732" t="s">
        <v>167</v>
      </c>
      <c r="E732" s="23" t="s">
        <v>557</v>
      </c>
      <c r="F732" s="23" t="s">
        <v>375</v>
      </c>
      <c r="G732" s="23">
        <v>3</v>
      </c>
      <c r="H732" s="23" t="s">
        <v>31</v>
      </c>
      <c r="I732" s="24">
        <v>72150.350000000006</v>
      </c>
      <c r="J732" s="24">
        <v>126263.11259999999</v>
      </c>
      <c r="K732" s="24">
        <v>98410.721399999995</v>
      </c>
      <c r="L732" s="24">
        <v>172218.76259999999</v>
      </c>
      <c r="M732" s="24">
        <v>124584.0542</v>
      </c>
      <c r="N732" s="24">
        <v>218022.09479999999</v>
      </c>
      <c r="O732" s="24">
        <v>164143.44820000001</v>
      </c>
      <c r="P732" s="24">
        <v>287251.0343</v>
      </c>
      <c r="Q732" s="24">
        <v>203333.72519999999</v>
      </c>
      <c r="R732" s="24">
        <v>355834.01909999998</v>
      </c>
      <c r="S732" s="24">
        <v>229050.44649999999</v>
      </c>
      <c r="T732" s="24">
        <v>400838.28139999998</v>
      </c>
      <c r="U732" s="24">
        <v>254439.06390000001</v>
      </c>
      <c r="V732" s="24">
        <v>445268.3616</v>
      </c>
    </row>
    <row r="733" spans="1:22" hidden="1" x14ac:dyDescent="0.3">
      <c r="A733" s="23">
        <v>4</v>
      </c>
      <c r="B733" s="23" t="s">
        <v>592</v>
      </c>
      <c r="C733" s="23" t="s">
        <v>551</v>
      </c>
      <c r="D733" t="s">
        <v>167</v>
      </c>
      <c r="E733" s="23" t="s">
        <v>557</v>
      </c>
      <c r="F733" s="23" t="s">
        <v>375</v>
      </c>
      <c r="G733" s="23">
        <v>4</v>
      </c>
      <c r="H733" s="23" t="s">
        <v>29</v>
      </c>
      <c r="I733" s="24">
        <v>79294.898700000005</v>
      </c>
      <c r="J733" s="24">
        <v>126871.8397</v>
      </c>
      <c r="K733" s="24">
        <v>111012.8581</v>
      </c>
      <c r="L733" s="24">
        <v>177620.57560000001</v>
      </c>
      <c r="M733" s="24">
        <v>142730.81760000001</v>
      </c>
      <c r="N733" s="24">
        <v>228369.31159999999</v>
      </c>
      <c r="O733" s="24">
        <v>190307.7568</v>
      </c>
      <c r="P733" s="24">
        <v>304492.4154</v>
      </c>
      <c r="Q733" s="24">
        <v>237884.69589999999</v>
      </c>
      <c r="R733" s="24">
        <v>380615.51909999998</v>
      </c>
      <c r="S733" s="24">
        <v>269602.65539999999</v>
      </c>
      <c r="T733" s="24">
        <v>431364.2549</v>
      </c>
      <c r="U733" s="24">
        <v>301320.61489999999</v>
      </c>
      <c r="V733" s="24">
        <v>482112.99089999998</v>
      </c>
    </row>
    <row r="734" spans="1:22" hidden="1" x14ac:dyDescent="0.3">
      <c r="A734" s="23">
        <v>4</v>
      </c>
      <c r="B734" s="23" t="s">
        <v>592</v>
      </c>
      <c r="C734" s="23" t="s">
        <v>551</v>
      </c>
      <c r="D734" t="s">
        <v>167</v>
      </c>
      <c r="E734" s="23" t="s">
        <v>557</v>
      </c>
      <c r="F734" s="23" t="s">
        <v>409</v>
      </c>
      <c r="G734" s="23">
        <v>1</v>
      </c>
      <c r="H734" s="23" t="s">
        <v>14</v>
      </c>
      <c r="I734" s="24">
        <v>91042.416500000007</v>
      </c>
      <c r="J734" s="24">
        <v>159324.22889999999</v>
      </c>
      <c r="K734" s="24">
        <v>117675.7218</v>
      </c>
      <c r="L734" s="24">
        <v>205932.51319999999</v>
      </c>
      <c r="M734" s="24">
        <v>140716.91159999999</v>
      </c>
      <c r="N734" s="24">
        <v>246254.59539999999</v>
      </c>
      <c r="O734" s="24">
        <v>167653.84700000001</v>
      </c>
      <c r="P734" s="24">
        <v>293394.23229999997</v>
      </c>
      <c r="Q734" s="24">
        <v>197435.4963</v>
      </c>
      <c r="R734" s="24">
        <v>345512.11849999998</v>
      </c>
      <c r="S734" s="24">
        <v>216374.77470000001</v>
      </c>
      <c r="T734" s="24">
        <v>378655.85570000001</v>
      </c>
      <c r="U734" s="24">
        <v>234117.97010000001</v>
      </c>
      <c r="V734" s="24">
        <v>409706.44760000001</v>
      </c>
    </row>
    <row r="735" spans="1:22" hidden="1" x14ac:dyDescent="0.3">
      <c r="A735" s="23">
        <v>4</v>
      </c>
      <c r="B735" s="23" t="s">
        <v>592</v>
      </c>
      <c r="C735" s="23" t="s">
        <v>551</v>
      </c>
      <c r="D735" t="s">
        <v>167</v>
      </c>
      <c r="E735" s="23" t="s">
        <v>557</v>
      </c>
      <c r="F735" s="23" t="s">
        <v>409</v>
      </c>
      <c r="G735" s="23">
        <v>2</v>
      </c>
      <c r="H735" s="23" t="s">
        <v>30</v>
      </c>
      <c r="I735" s="24">
        <v>78831.126600000003</v>
      </c>
      <c r="J735" s="24">
        <v>137954.47150000001</v>
      </c>
      <c r="K735" s="24">
        <v>102787.12089999999</v>
      </c>
      <c r="L735" s="24">
        <v>179877.46160000001</v>
      </c>
      <c r="M735" s="24">
        <v>124412.2598</v>
      </c>
      <c r="N735" s="24">
        <v>217721.4546</v>
      </c>
      <c r="O735" s="24">
        <v>151592.62710000001</v>
      </c>
      <c r="P735" s="24">
        <v>265287.09749999997</v>
      </c>
      <c r="Q735" s="24">
        <v>179492.3089</v>
      </c>
      <c r="R735" s="24">
        <v>314111.54060000001</v>
      </c>
      <c r="S735" s="24">
        <v>197553.5563</v>
      </c>
      <c r="T735" s="24">
        <v>345718.72360000003</v>
      </c>
      <c r="U735" s="24">
        <v>214276.49830000001</v>
      </c>
      <c r="V735" s="24">
        <v>374983.87190000003</v>
      </c>
    </row>
    <row r="736" spans="1:22" hidden="1" x14ac:dyDescent="0.3">
      <c r="A736" s="23">
        <v>4</v>
      </c>
      <c r="B736" s="23" t="s">
        <v>592</v>
      </c>
      <c r="C736" s="23" t="s">
        <v>551</v>
      </c>
      <c r="D736" t="s">
        <v>167</v>
      </c>
      <c r="E736" s="23" t="s">
        <v>557</v>
      </c>
      <c r="F736" s="23" t="s">
        <v>409</v>
      </c>
      <c r="G736" s="23">
        <v>3</v>
      </c>
      <c r="H736" s="23" t="s">
        <v>31</v>
      </c>
      <c r="I736" s="24">
        <v>70860.112599999993</v>
      </c>
      <c r="J736" s="24">
        <v>124005.197</v>
      </c>
      <c r="K736" s="24">
        <v>96688.252600000007</v>
      </c>
      <c r="L736" s="24">
        <v>169204.44200000001</v>
      </c>
      <c r="M736" s="24">
        <v>122432.16160000001</v>
      </c>
      <c r="N736" s="24">
        <v>214256.28279999999</v>
      </c>
      <c r="O736" s="24">
        <v>161337.76209999999</v>
      </c>
      <c r="P736" s="24">
        <v>282341.08380000002</v>
      </c>
      <c r="Q736" s="24">
        <v>199886.15280000001</v>
      </c>
      <c r="R736" s="24">
        <v>349800.76730000001</v>
      </c>
      <c r="S736" s="24">
        <v>225188.17980000001</v>
      </c>
      <c r="T736" s="24">
        <v>394079.31459999998</v>
      </c>
      <c r="U736" s="24">
        <v>250172.6868</v>
      </c>
      <c r="V736" s="24">
        <v>437802.20199999999</v>
      </c>
    </row>
    <row r="737" spans="1:22" hidden="1" x14ac:dyDescent="0.3">
      <c r="A737" s="23">
        <v>4</v>
      </c>
      <c r="B737" s="23" t="s">
        <v>592</v>
      </c>
      <c r="C737" s="23" t="s">
        <v>551</v>
      </c>
      <c r="D737" t="s">
        <v>167</v>
      </c>
      <c r="E737" s="23" t="s">
        <v>557</v>
      </c>
      <c r="F737" s="23" t="s">
        <v>409</v>
      </c>
      <c r="G737" s="23">
        <v>4</v>
      </c>
      <c r="H737" s="23" t="s">
        <v>29</v>
      </c>
      <c r="I737" s="24">
        <v>77637.191399999996</v>
      </c>
      <c r="J737" s="24">
        <v>124219.50810000001</v>
      </c>
      <c r="K737" s="24">
        <v>108692.06789999999</v>
      </c>
      <c r="L737" s="24">
        <v>173907.3113</v>
      </c>
      <c r="M737" s="24">
        <v>139746.94450000001</v>
      </c>
      <c r="N737" s="24">
        <v>223595.1146</v>
      </c>
      <c r="O737" s="24">
        <v>186329.25940000001</v>
      </c>
      <c r="P737" s="24">
        <v>298126.81949999998</v>
      </c>
      <c r="Q737" s="24">
        <v>232911.57430000001</v>
      </c>
      <c r="R737" s="24">
        <v>372658.52429999999</v>
      </c>
      <c r="S737" s="24">
        <v>263966.45079999999</v>
      </c>
      <c r="T737" s="24">
        <v>422346.32750000001</v>
      </c>
      <c r="U737" s="24">
        <v>295021.3273</v>
      </c>
      <c r="V737" s="24">
        <v>472034.13079999998</v>
      </c>
    </row>
    <row r="738" spans="1:22" hidden="1" x14ac:dyDescent="0.3">
      <c r="A738" s="23">
        <v>4</v>
      </c>
      <c r="B738" s="23" t="s">
        <v>592</v>
      </c>
      <c r="C738" s="23" t="s">
        <v>551</v>
      </c>
      <c r="D738" t="s">
        <v>167</v>
      </c>
      <c r="E738" s="23" t="s">
        <v>557</v>
      </c>
      <c r="F738" s="23" t="s">
        <v>437</v>
      </c>
      <c r="G738" s="23">
        <v>1</v>
      </c>
      <c r="H738" s="23" t="s">
        <v>14</v>
      </c>
      <c r="I738" s="24">
        <v>89064.325299999997</v>
      </c>
      <c r="J738" s="24">
        <v>155862.56940000001</v>
      </c>
      <c r="K738" s="24">
        <v>115117.66590000001</v>
      </c>
      <c r="L738" s="24">
        <v>201455.9154</v>
      </c>
      <c r="M738" s="24">
        <v>137657.09539999999</v>
      </c>
      <c r="N738" s="24">
        <v>240899.91699999999</v>
      </c>
      <c r="O738" s="24">
        <v>164006.95439999999</v>
      </c>
      <c r="P738" s="24">
        <v>287012.1703</v>
      </c>
      <c r="Q738" s="24">
        <v>193139.5079</v>
      </c>
      <c r="R738" s="24">
        <v>337994.13870000001</v>
      </c>
      <c r="S738" s="24">
        <v>211666.0104</v>
      </c>
      <c r="T738" s="24">
        <v>370415.51809999999</v>
      </c>
      <c r="U738" s="24">
        <v>229021.98680000001</v>
      </c>
      <c r="V738" s="24">
        <v>400788.47690000001</v>
      </c>
    </row>
    <row r="739" spans="1:22" hidden="1" x14ac:dyDescent="0.3">
      <c r="A739" s="23">
        <v>4</v>
      </c>
      <c r="B739" s="23" t="s">
        <v>592</v>
      </c>
      <c r="C739" s="23" t="s">
        <v>551</v>
      </c>
      <c r="D739" t="s">
        <v>167</v>
      </c>
      <c r="E739" s="23" t="s">
        <v>557</v>
      </c>
      <c r="F739" s="23" t="s">
        <v>437</v>
      </c>
      <c r="G739" s="23">
        <v>2</v>
      </c>
      <c r="H739" s="23" t="s">
        <v>30</v>
      </c>
      <c r="I739" s="24">
        <v>77124.397200000007</v>
      </c>
      <c r="J739" s="24">
        <v>134967.69510000001</v>
      </c>
      <c r="K739" s="24">
        <v>100559.92260000001</v>
      </c>
      <c r="L739" s="24">
        <v>175979.86439999999</v>
      </c>
      <c r="M739" s="24">
        <v>121714.76880000001</v>
      </c>
      <c r="N739" s="24">
        <v>213000.84539999999</v>
      </c>
      <c r="O739" s="24">
        <v>148302.65030000001</v>
      </c>
      <c r="P739" s="24">
        <v>259529.6379</v>
      </c>
      <c r="Q739" s="24">
        <v>175595.0577</v>
      </c>
      <c r="R739" s="24">
        <v>307291.35080000001</v>
      </c>
      <c r="S739" s="24">
        <v>193263.04089999999</v>
      </c>
      <c r="T739" s="24">
        <v>338210.32150000002</v>
      </c>
      <c r="U739" s="24">
        <v>209621.43609999999</v>
      </c>
      <c r="V739" s="24">
        <v>366837.51329999999</v>
      </c>
    </row>
    <row r="740" spans="1:22" hidden="1" x14ac:dyDescent="0.3">
      <c r="A740" s="23">
        <v>4</v>
      </c>
      <c r="B740" s="23" t="s">
        <v>592</v>
      </c>
      <c r="C740" s="23" t="s">
        <v>551</v>
      </c>
      <c r="D740" t="s">
        <v>167</v>
      </c>
      <c r="E740" s="23" t="s">
        <v>557</v>
      </c>
      <c r="F740" s="23" t="s">
        <v>437</v>
      </c>
      <c r="G740" s="23">
        <v>3</v>
      </c>
      <c r="H740" s="23" t="s">
        <v>31</v>
      </c>
      <c r="I740" s="24">
        <v>69330.101800000004</v>
      </c>
      <c r="J740" s="24">
        <v>121327.6781</v>
      </c>
      <c r="K740" s="24">
        <v>94602.146500000003</v>
      </c>
      <c r="L740" s="24">
        <v>165553.75630000001</v>
      </c>
      <c r="M740" s="24">
        <v>119791.8319</v>
      </c>
      <c r="N740" s="24">
        <v>209635.7058</v>
      </c>
      <c r="O740" s="24">
        <v>157859.65849999999</v>
      </c>
      <c r="P740" s="24">
        <v>276254.40240000002</v>
      </c>
      <c r="Q740" s="24">
        <v>195578.21309999999</v>
      </c>
      <c r="R740" s="24">
        <v>342261.87300000002</v>
      </c>
      <c r="S740" s="24">
        <v>220335.83619999999</v>
      </c>
      <c r="T740" s="24">
        <v>385587.7133</v>
      </c>
      <c r="U740" s="24">
        <v>244782.99530000001</v>
      </c>
      <c r="V740" s="24">
        <v>428370.24170000001</v>
      </c>
    </row>
    <row r="741" spans="1:22" hidden="1" x14ac:dyDescent="0.3">
      <c r="A741" s="23">
        <v>4</v>
      </c>
      <c r="B741" s="23" t="s">
        <v>592</v>
      </c>
      <c r="C741" s="23" t="s">
        <v>551</v>
      </c>
      <c r="D741" t="s">
        <v>167</v>
      </c>
      <c r="E741" s="23" t="s">
        <v>557</v>
      </c>
      <c r="F741" s="23" t="s">
        <v>437</v>
      </c>
      <c r="G741" s="23">
        <v>4</v>
      </c>
      <c r="H741" s="23" t="s">
        <v>29</v>
      </c>
      <c r="I741" s="24">
        <v>75950.680399999997</v>
      </c>
      <c r="J741" s="24">
        <v>121521.09050000001</v>
      </c>
      <c r="K741" s="24">
        <v>106330.9526</v>
      </c>
      <c r="L741" s="24">
        <v>170129.52669999999</v>
      </c>
      <c r="M741" s="24">
        <v>136711.22469999999</v>
      </c>
      <c r="N741" s="24">
        <v>218737.96280000001</v>
      </c>
      <c r="O741" s="24">
        <v>182281.6329</v>
      </c>
      <c r="P741" s="24">
        <v>291650.61719999998</v>
      </c>
      <c r="Q741" s="24">
        <v>227852.04120000001</v>
      </c>
      <c r="R741" s="24">
        <v>364563.27130000002</v>
      </c>
      <c r="S741" s="24">
        <v>258232.31340000001</v>
      </c>
      <c r="T741" s="24">
        <v>413171.70750000002</v>
      </c>
      <c r="U741" s="24">
        <v>288612.58549999999</v>
      </c>
      <c r="V741" s="24">
        <v>461780.14370000002</v>
      </c>
    </row>
    <row r="742" spans="1:22" hidden="1" x14ac:dyDescent="0.3">
      <c r="A742" s="23">
        <v>4</v>
      </c>
      <c r="B742" s="23" t="s">
        <v>592</v>
      </c>
      <c r="C742" s="23" t="s">
        <v>551</v>
      </c>
      <c r="D742" t="s">
        <v>167</v>
      </c>
      <c r="E742" s="23" t="s">
        <v>557</v>
      </c>
      <c r="F742" s="23" t="s">
        <v>459</v>
      </c>
      <c r="G742" s="23">
        <v>1</v>
      </c>
      <c r="H742" s="23" t="s">
        <v>14</v>
      </c>
      <c r="I742" s="24">
        <v>93452.359599999996</v>
      </c>
      <c r="J742" s="24">
        <v>163541.62940000001</v>
      </c>
      <c r="K742" s="24">
        <v>120866.99460000001</v>
      </c>
      <c r="L742" s="24">
        <v>211517.24059999999</v>
      </c>
      <c r="M742" s="24">
        <v>144585.14420000001</v>
      </c>
      <c r="N742" s="24">
        <v>253024.00219999999</v>
      </c>
      <c r="O742" s="24">
        <v>172341.67819999999</v>
      </c>
      <c r="P742" s="24">
        <v>301597.93689999997</v>
      </c>
      <c r="Q742" s="24">
        <v>203030.68530000001</v>
      </c>
      <c r="R742" s="24">
        <v>355303.69919999997</v>
      </c>
      <c r="S742" s="24">
        <v>222546.47330000001</v>
      </c>
      <c r="T742" s="24">
        <v>389456.32829999999</v>
      </c>
      <c r="U742" s="24">
        <v>240859.80840000001</v>
      </c>
      <c r="V742" s="24">
        <v>421504.66450000001</v>
      </c>
    </row>
    <row r="743" spans="1:22" hidden="1" x14ac:dyDescent="0.3">
      <c r="A743" s="23">
        <v>4</v>
      </c>
      <c r="B743" s="23" t="s">
        <v>592</v>
      </c>
      <c r="C743" s="23" t="s">
        <v>551</v>
      </c>
      <c r="D743" t="s">
        <v>167</v>
      </c>
      <c r="E743" s="23" t="s">
        <v>557</v>
      </c>
      <c r="F743" s="23" t="s">
        <v>459</v>
      </c>
      <c r="G743" s="23">
        <v>2</v>
      </c>
      <c r="H743" s="23" t="s">
        <v>30</v>
      </c>
      <c r="I743" s="24">
        <v>80562.664600000004</v>
      </c>
      <c r="J743" s="24">
        <v>140984.6629</v>
      </c>
      <c r="K743" s="24">
        <v>105151.249</v>
      </c>
      <c r="L743" s="24">
        <v>184014.68580000001</v>
      </c>
      <c r="M743" s="24">
        <v>127374.6781</v>
      </c>
      <c r="N743" s="24">
        <v>222905.68659999999</v>
      </c>
      <c r="O743" s="24">
        <v>155388.16810000001</v>
      </c>
      <c r="P743" s="24">
        <v>271929.2941</v>
      </c>
      <c r="Q743" s="24">
        <v>184090.6539</v>
      </c>
      <c r="R743" s="24">
        <v>322158.64429999999</v>
      </c>
      <c r="S743" s="24">
        <v>202679.63140000001</v>
      </c>
      <c r="T743" s="24">
        <v>354689.35499999998</v>
      </c>
      <c r="U743" s="24">
        <v>219916.03219999999</v>
      </c>
      <c r="V743" s="24">
        <v>384853.0563</v>
      </c>
    </row>
    <row r="744" spans="1:22" hidden="1" x14ac:dyDescent="0.3">
      <c r="A744" s="23">
        <v>4</v>
      </c>
      <c r="B744" s="23" t="s">
        <v>592</v>
      </c>
      <c r="C744" s="23" t="s">
        <v>551</v>
      </c>
      <c r="D744" t="s">
        <v>167</v>
      </c>
      <c r="E744" s="23" t="s">
        <v>557</v>
      </c>
      <c r="F744" s="23" t="s">
        <v>459</v>
      </c>
      <c r="G744" s="23">
        <v>3</v>
      </c>
      <c r="H744" s="23" t="s">
        <v>31</v>
      </c>
      <c r="I744" s="24">
        <v>72173.190400000007</v>
      </c>
      <c r="J744" s="24">
        <v>126303.08319999999</v>
      </c>
      <c r="K744" s="24">
        <v>98386.789000000004</v>
      </c>
      <c r="L744" s="24">
        <v>172176.88080000001</v>
      </c>
      <c r="M744" s="24">
        <v>124511.47719999999</v>
      </c>
      <c r="N744" s="24">
        <v>217895.08499999999</v>
      </c>
      <c r="O744" s="24">
        <v>164004.34280000001</v>
      </c>
      <c r="P744" s="24">
        <v>287007.59999999998</v>
      </c>
      <c r="Q744" s="24">
        <v>203120.15349999999</v>
      </c>
      <c r="R744" s="24">
        <v>355460.26880000002</v>
      </c>
      <c r="S744" s="24">
        <v>228778.41070000001</v>
      </c>
      <c r="T744" s="24">
        <v>400362.21879999997</v>
      </c>
      <c r="U744" s="24">
        <v>254101.50779999999</v>
      </c>
      <c r="V744" s="24">
        <v>444677.63870000001</v>
      </c>
    </row>
    <row r="745" spans="1:22" hidden="1" x14ac:dyDescent="0.3">
      <c r="A745" s="23">
        <v>4</v>
      </c>
      <c r="B745" s="23" t="s">
        <v>592</v>
      </c>
      <c r="C745" s="23" t="s">
        <v>551</v>
      </c>
      <c r="D745" t="s">
        <v>167</v>
      </c>
      <c r="E745" s="23" t="s">
        <v>557</v>
      </c>
      <c r="F745" s="23" t="s">
        <v>459</v>
      </c>
      <c r="G745" s="23">
        <v>4</v>
      </c>
      <c r="H745" s="23" t="s">
        <v>29</v>
      </c>
      <c r="I745" s="24">
        <v>79673.3171</v>
      </c>
      <c r="J745" s="24">
        <v>127477.30929999999</v>
      </c>
      <c r="K745" s="24">
        <v>111542.6439</v>
      </c>
      <c r="L745" s="24">
        <v>178468.23300000001</v>
      </c>
      <c r="M745" s="24">
        <v>143411.97080000001</v>
      </c>
      <c r="N745" s="24">
        <v>229459.15669999999</v>
      </c>
      <c r="O745" s="24">
        <v>191215.96109999999</v>
      </c>
      <c r="P745" s="24">
        <v>305945.54229999997</v>
      </c>
      <c r="Q745" s="24">
        <v>239019.95129999999</v>
      </c>
      <c r="R745" s="24">
        <v>382431.9277</v>
      </c>
      <c r="S745" s="24">
        <v>270889.2781</v>
      </c>
      <c r="T745" s="24">
        <v>433422.85149999999</v>
      </c>
      <c r="U745" s="24">
        <v>302758.60499999998</v>
      </c>
      <c r="V745" s="24">
        <v>484413.77519999997</v>
      </c>
    </row>
    <row r="746" spans="1:22" hidden="1" x14ac:dyDescent="0.3">
      <c r="A746" s="23">
        <v>4</v>
      </c>
      <c r="B746" s="23" t="s">
        <v>592</v>
      </c>
      <c r="C746" s="23" t="s">
        <v>551</v>
      </c>
      <c r="D746" t="s">
        <v>167</v>
      </c>
      <c r="E746" s="23" t="s">
        <v>557</v>
      </c>
      <c r="F746" s="23" t="s">
        <v>474</v>
      </c>
      <c r="G746" s="23">
        <v>1</v>
      </c>
      <c r="H746" s="23" t="s">
        <v>14</v>
      </c>
      <c r="I746" s="24">
        <v>89521.244000000006</v>
      </c>
      <c r="J746" s="24">
        <v>156662.17689999999</v>
      </c>
      <c r="K746" s="24">
        <v>115753.39939999999</v>
      </c>
      <c r="L746" s="24">
        <v>202568.44889999999</v>
      </c>
      <c r="M746" s="24">
        <v>138448.12409999999</v>
      </c>
      <c r="N746" s="24">
        <v>242284.21710000001</v>
      </c>
      <c r="O746" s="24">
        <v>164996.20360000001</v>
      </c>
      <c r="P746" s="24">
        <v>288743.35619999998</v>
      </c>
      <c r="Q746" s="24">
        <v>194348.62299999999</v>
      </c>
      <c r="R746" s="24">
        <v>340110.09029999998</v>
      </c>
      <c r="S746" s="24">
        <v>213014.64290000001</v>
      </c>
      <c r="T746" s="24">
        <v>372775.6251</v>
      </c>
      <c r="U746" s="24">
        <v>230519.09330000001</v>
      </c>
      <c r="V746" s="24">
        <v>403408.41320000001</v>
      </c>
    </row>
    <row r="747" spans="1:22" hidden="1" x14ac:dyDescent="0.3">
      <c r="A747" s="23">
        <v>4</v>
      </c>
      <c r="B747" s="23" t="s">
        <v>592</v>
      </c>
      <c r="C747" s="23" t="s">
        <v>551</v>
      </c>
      <c r="D747" t="s">
        <v>167</v>
      </c>
      <c r="E747" s="23" t="s">
        <v>557</v>
      </c>
      <c r="F747" s="23" t="s">
        <v>474</v>
      </c>
      <c r="G747" s="23">
        <v>2</v>
      </c>
      <c r="H747" s="23" t="s">
        <v>30</v>
      </c>
      <c r="I747" s="24">
        <v>77309.954100000003</v>
      </c>
      <c r="J747" s="24">
        <v>135292.41949999999</v>
      </c>
      <c r="K747" s="24">
        <v>100864.7985</v>
      </c>
      <c r="L747" s="24">
        <v>176513.39739999999</v>
      </c>
      <c r="M747" s="24">
        <v>122143.4722</v>
      </c>
      <c r="N747" s="24">
        <v>213751.07629999999</v>
      </c>
      <c r="O747" s="24">
        <v>148934.98370000001</v>
      </c>
      <c r="P747" s="24">
        <v>260636.22140000001</v>
      </c>
      <c r="Q747" s="24">
        <v>176405.4356</v>
      </c>
      <c r="R747" s="24">
        <v>308709.5123</v>
      </c>
      <c r="S747" s="24">
        <v>194193.42449999999</v>
      </c>
      <c r="T747" s="24">
        <v>339838.49300000002</v>
      </c>
      <c r="U747" s="24">
        <v>210677.6214</v>
      </c>
      <c r="V747" s="24">
        <v>368685.83750000002</v>
      </c>
    </row>
    <row r="748" spans="1:22" hidden="1" x14ac:dyDescent="0.3">
      <c r="A748" s="23">
        <v>4</v>
      </c>
      <c r="B748" s="23" t="s">
        <v>592</v>
      </c>
      <c r="C748" s="23" t="s">
        <v>551</v>
      </c>
      <c r="D748" t="s">
        <v>167</v>
      </c>
      <c r="E748" s="23" t="s">
        <v>557</v>
      </c>
      <c r="F748" s="23" t="s">
        <v>474</v>
      </c>
      <c r="G748" s="23">
        <v>3</v>
      </c>
      <c r="H748" s="23" t="s">
        <v>31</v>
      </c>
      <c r="I748" s="24">
        <v>69352.942200000005</v>
      </c>
      <c r="J748" s="24">
        <v>121367.64870000001</v>
      </c>
      <c r="K748" s="24">
        <v>94578.214000000007</v>
      </c>
      <c r="L748" s="24">
        <v>165511.87450000001</v>
      </c>
      <c r="M748" s="24">
        <v>119719.2549</v>
      </c>
      <c r="N748" s="24">
        <v>209508.696</v>
      </c>
      <c r="O748" s="24">
        <v>157720.55309999999</v>
      </c>
      <c r="P748" s="24">
        <v>276010.9681</v>
      </c>
      <c r="Q748" s="24">
        <v>195364.6416</v>
      </c>
      <c r="R748" s="24">
        <v>341888.12270000001</v>
      </c>
      <c r="S748" s="24">
        <v>220063.80040000001</v>
      </c>
      <c r="T748" s="24">
        <v>385111.6507</v>
      </c>
      <c r="U748" s="24">
        <v>244445.43919999999</v>
      </c>
      <c r="V748" s="24">
        <v>427779.51870000002</v>
      </c>
    </row>
    <row r="749" spans="1:22" hidden="1" x14ac:dyDescent="0.3">
      <c r="A749" s="23">
        <v>4</v>
      </c>
      <c r="B749" s="23" t="s">
        <v>592</v>
      </c>
      <c r="C749" s="23" t="s">
        <v>551</v>
      </c>
      <c r="D749" t="s">
        <v>167</v>
      </c>
      <c r="E749" s="23" t="s">
        <v>557</v>
      </c>
      <c r="F749" s="23" t="s">
        <v>474</v>
      </c>
      <c r="G749" s="23">
        <v>4</v>
      </c>
      <c r="H749" s="23" t="s">
        <v>29</v>
      </c>
      <c r="I749" s="24">
        <v>76329.098899999997</v>
      </c>
      <c r="J749" s="24">
        <v>122126.56</v>
      </c>
      <c r="K749" s="24">
        <v>106860.7384</v>
      </c>
      <c r="L749" s="24">
        <v>170977.18400000001</v>
      </c>
      <c r="M749" s="24">
        <v>137392.37789999999</v>
      </c>
      <c r="N749" s="24">
        <v>219827.80799999999</v>
      </c>
      <c r="O749" s="24">
        <v>183189.83730000001</v>
      </c>
      <c r="P749" s="24">
        <v>293103.74400000001</v>
      </c>
      <c r="Q749" s="24">
        <v>228987.2966</v>
      </c>
      <c r="R749" s="24">
        <v>366379.68</v>
      </c>
      <c r="S749" s="24">
        <v>259518.93609999999</v>
      </c>
      <c r="T749" s="24">
        <v>415230.304</v>
      </c>
      <c r="U749" s="24">
        <v>290050.57569999999</v>
      </c>
      <c r="V749" s="24">
        <v>464080.92800000001</v>
      </c>
    </row>
    <row r="750" spans="1:22" hidden="1" x14ac:dyDescent="0.3">
      <c r="A750" s="23">
        <v>4</v>
      </c>
      <c r="B750" s="23" t="s">
        <v>592</v>
      </c>
      <c r="C750" s="23" t="s">
        <v>551</v>
      </c>
      <c r="D750" t="s">
        <v>167</v>
      </c>
      <c r="E750" s="23" t="s">
        <v>557</v>
      </c>
      <c r="F750" s="23" t="s">
        <v>235</v>
      </c>
      <c r="G750" s="23">
        <v>1</v>
      </c>
      <c r="H750" s="23" t="s">
        <v>14</v>
      </c>
      <c r="I750" s="24">
        <v>91474.268500000006</v>
      </c>
      <c r="J750" s="24">
        <v>160079.96979999999</v>
      </c>
      <c r="K750" s="24">
        <v>118308.9388</v>
      </c>
      <c r="L750" s="24">
        <v>207040.6428</v>
      </c>
      <c r="M750" s="24">
        <v>141525.32800000001</v>
      </c>
      <c r="N750" s="24">
        <v>247669.32389999999</v>
      </c>
      <c r="O750" s="24">
        <v>168694.78570000001</v>
      </c>
      <c r="P750" s="24">
        <v>295215.8749</v>
      </c>
      <c r="Q750" s="24">
        <v>198734.69690000001</v>
      </c>
      <c r="R750" s="24">
        <v>347785.7194</v>
      </c>
      <c r="S750" s="24">
        <v>217837.709</v>
      </c>
      <c r="T750" s="24">
        <v>381215.99060000002</v>
      </c>
      <c r="U750" s="24">
        <v>235763.82509999999</v>
      </c>
      <c r="V750" s="24">
        <v>412586.69380000001</v>
      </c>
    </row>
    <row r="751" spans="1:22" hidden="1" x14ac:dyDescent="0.3">
      <c r="A751" s="23">
        <v>4</v>
      </c>
      <c r="B751" s="23" t="s">
        <v>592</v>
      </c>
      <c r="C751" s="23" t="s">
        <v>551</v>
      </c>
      <c r="D751" t="s">
        <v>167</v>
      </c>
      <c r="E751" s="23" t="s">
        <v>557</v>
      </c>
      <c r="F751" s="23" t="s">
        <v>235</v>
      </c>
      <c r="G751" s="23">
        <v>2</v>
      </c>
      <c r="H751" s="23" t="s">
        <v>30</v>
      </c>
      <c r="I751" s="24">
        <v>78855.935100000002</v>
      </c>
      <c r="J751" s="24">
        <v>137997.88649999999</v>
      </c>
      <c r="K751" s="24">
        <v>102924.05070000001</v>
      </c>
      <c r="L751" s="24">
        <v>180117.08859999999</v>
      </c>
      <c r="M751" s="24">
        <v>124677.1871</v>
      </c>
      <c r="N751" s="24">
        <v>218185.07740000001</v>
      </c>
      <c r="O751" s="24">
        <v>152098.1912</v>
      </c>
      <c r="P751" s="24">
        <v>266171.8346</v>
      </c>
      <c r="Q751" s="24">
        <v>180193.4025</v>
      </c>
      <c r="R751" s="24">
        <v>315338.45449999999</v>
      </c>
      <c r="S751" s="24">
        <v>198389.11600000001</v>
      </c>
      <c r="T751" s="24">
        <v>347180.95299999998</v>
      </c>
      <c r="U751" s="24">
        <v>215260.97010000001</v>
      </c>
      <c r="V751" s="24">
        <v>376706.69760000001</v>
      </c>
    </row>
    <row r="752" spans="1:22" hidden="1" x14ac:dyDescent="0.3">
      <c r="A752" s="23">
        <v>4</v>
      </c>
      <c r="B752" s="23" t="s">
        <v>592</v>
      </c>
      <c r="C752" s="23" t="s">
        <v>551</v>
      </c>
      <c r="D752" t="s">
        <v>167</v>
      </c>
      <c r="E752" s="23" t="s">
        <v>557</v>
      </c>
      <c r="F752" s="23" t="s">
        <v>235</v>
      </c>
      <c r="G752" s="23">
        <v>3</v>
      </c>
      <c r="H752" s="23" t="s">
        <v>31</v>
      </c>
      <c r="I752" s="24">
        <v>70643.179600000003</v>
      </c>
      <c r="J752" s="24">
        <v>123625.5644</v>
      </c>
      <c r="K752" s="24">
        <v>96300.6829</v>
      </c>
      <c r="L752" s="24">
        <v>168526.19510000001</v>
      </c>
      <c r="M752" s="24">
        <v>121871.14750000001</v>
      </c>
      <c r="N752" s="24">
        <v>213274.50810000001</v>
      </c>
      <c r="O752" s="24">
        <v>160526.23920000001</v>
      </c>
      <c r="P752" s="24">
        <v>280920.91859999998</v>
      </c>
      <c r="Q752" s="24">
        <v>198812.21400000001</v>
      </c>
      <c r="R752" s="24">
        <v>347921.37449999998</v>
      </c>
      <c r="S752" s="24">
        <v>223926.06709999999</v>
      </c>
      <c r="T752" s="24">
        <v>391870.61749999999</v>
      </c>
      <c r="U752" s="24">
        <v>248711.81630000001</v>
      </c>
      <c r="V752" s="24">
        <v>435245.67849999998</v>
      </c>
    </row>
    <row r="753" spans="1:22" hidden="1" x14ac:dyDescent="0.3">
      <c r="A753" s="23">
        <v>4</v>
      </c>
      <c r="B753" s="23" t="s">
        <v>592</v>
      </c>
      <c r="C753" s="23" t="s">
        <v>551</v>
      </c>
      <c r="D753" t="s">
        <v>167</v>
      </c>
      <c r="E753" s="23" t="s">
        <v>557</v>
      </c>
      <c r="F753" s="23" t="s">
        <v>235</v>
      </c>
      <c r="G753" s="23">
        <v>4</v>
      </c>
      <c r="H753" s="23" t="s">
        <v>29</v>
      </c>
      <c r="I753" s="24">
        <v>77986.806200000006</v>
      </c>
      <c r="J753" s="24">
        <v>124778.89169999999</v>
      </c>
      <c r="K753" s="24">
        <v>109181.52860000001</v>
      </c>
      <c r="L753" s="24">
        <v>174690.44820000001</v>
      </c>
      <c r="M753" s="24">
        <v>140376.25099999999</v>
      </c>
      <c r="N753" s="24">
        <v>224602.005</v>
      </c>
      <c r="O753" s="24">
        <v>187168.33470000001</v>
      </c>
      <c r="P753" s="24">
        <v>299469.33990000002</v>
      </c>
      <c r="Q753" s="24">
        <v>233960.41829999999</v>
      </c>
      <c r="R753" s="24">
        <v>374336.67489999998</v>
      </c>
      <c r="S753" s="24">
        <v>265155.14069999999</v>
      </c>
      <c r="T753" s="24">
        <v>424248.23149999999</v>
      </c>
      <c r="U753" s="24">
        <v>296349.86320000002</v>
      </c>
      <c r="V753" s="24">
        <v>474159.78810000001</v>
      </c>
    </row>
    <row r="754" spans="1:22" hidden="1" x14ac:dyDescent="0.3">
      <c r="A754" s="23">
        <v>4</v>
      </c>
      <c r="B754" s="23" t="s">
        <v>592</v>
      </c>
      <c r="C754" s="23" t="s">
        <v>551</v>
      </c>
      <c r="D754" t="s">
        <v>167</v>
      </c>
      <c r="E754" s="23" t="s">
        <v>557</v>
      </c>
      <c r="F754" s="23" t="s">
        <v>493</v>
      </c>
      <c r="G754" s="23">
        <v>1</v>
      </c>
      <c r="H754" s="23" t="s">
        <v>14</v>
      </c>
      <c r="I754" s="24">
        <v>89114.464300000007</v>
      </c>
      <c r="J754" s="24">
        <v>155950.3125</v>
      </c>
      <c r="K754" s="24">
        <v>115122.7066</v>
      </c>
      <c r="L754" s="24">
        <v>201464.7365</v>
      </c>
      <c r="M754" s="24">
        <v>137622.32939999999</v>
      </c>
      <c r="N754" s="24">
        <v>240839.07629999999</v>
      </c>
      <c r="O754" s="24">
        <v>163903.5865</v>
      </c>
      <c r="P754" s="24">
        <v>286831.27639999997</v>
      </c>
      <c r="Q754" s="24">
        <v>192959.3504</v>
      </c>
      <c r="R754" s="24">
        <v>337678.86330000003</v>
      </c>
      <c r="S754" s="24">
        <v>211437.42180000001</v>
      </c>
      <c r="T754" s="24">
        <v>370015.48800000001</v>
      </c>
      <c r="U754" s="24">
        <v>228724.50589999999</v>
      </c>
      <c r="V754" s="24">
        <v>400267.88540000003</v>
      </c>
    </row>
    <row r="755" spans="1:22" hidden="1" x14ac:dyDescent="0.3">
      <c r="A755" s="23">
        <v>4</v>
      </c>
      <c r="B755" s="23" t="s">
        <v>592</v>
      </c>
      <c r="C755" s="23" t="s">
        <v>551</v>
      </c>
      <c r="D755" t="s">
        <v>167</v>
      </c>
      <c r="E755" s="23" t="s">
        <v>557</v>
      </c>
      <c r="F755" s="23" t="s">
        <v>493</v>
      </c>
      <c r="G755" s="23">
        <v>2</v>
      </c>
      <c r="H755" s="23" t="s">
        <v>30</v>
      </c>
      <c r="I755" s="24">
        <v>77445.897899999996</v>
      </c>
      <c r="J755" s="24">
        <v>135530.32130000001</v>
      </c>
      <c r="K755" s="24">
        <v>100895.82060000001</v>
      </c>
      <c r="L755" s="24">
        <v>176567.68609999999</v>
      </c>
      <c r="M755" s="24">
        <v>122042.32799999999</v>
      </c>
      <c r="N755" s="24">
        <v>213574.07389999999</v>
      </c>
      <c r="O755" s="24">
        <v>148556.198</v>
      </c>
      <c r="P755" s="24">
        <v>259973.34640000001</v>
      </c>
      <c r="Q755" s="24">
        <v>175813.63740000001</v>
      </c>
      <c r="R755" s="24">
        <v>307673.8653</v>
      </c>
      <c r="S755" s="24">
        <v>193452.70120000001</v>
      </c>
      <c r="T755" s="24">
        <v>338542.22700000001</v>
      </c>
      <c r="U755" s="24">
        <v>209764.87650000001</v>
      </c>
      <c r="V755" s="24">
        <v>367088.53379999998</v>
      </c>
    </row>
    <row r="756" spans="1:22" hidden="1" x14ac:dyDescent="0.3">
      <c r="A756" s="23">
        <v>4</v>
      </c>
      <c r="B756" s="23" t="s">
        <v>592</v>
      </c>
      <c r="C756" s="23" t="s">
        <v>551</v>
      </c>
      <c r="D756" t="s">
        <v>167</v>
      </c>
      <c r="E756" s="23" t="s">
        <v>557</v>
      </c>
      <c r="F756" s="23" t="s">
        <v>493</v>
      </c>
      <c r="G756" s="23">
        <v>3</v>
      </c>
      <c r="H756" s="23" t="s">
        <v>31</v>
      </c>
      <c r="I756" s="24">
        <v>69809.651500000007</v>
      </c>
      <c r="J756" s="24">
        <v>122166.89019999999</v>
      </c>
      <c r="K756" s="24">
        <v>95329.425099999993</v>
      </c>
      <c r="L756" s="24">
        <v>166826.4938</v>
      </c>
      <c r="M756" s="24">
        <v>120768.71120000001</v>
      </c>
      <c r="N756" s="24">
        <v>211345.24460000001</v>
      </c>
      <c r="O756" s="24">
        <v>159204.50020000001</v>
      </c>
      <c r="P756" s="24">
        <v>278607.87530000001</v>
      </c>
      <c r="Q756" s="24">
        <v>197298.95509999999</v>
      </c>
      <c r="R756" s="24">
        <v>345273.1716</v>
      </c>
      <c r="S756" s="24">
        <v>222315.99849999999</v>
      </c>
      <c r="T756" s="24">
        <v>389052.99729999999</v>
      </c>
      <c r="U756" s="24">
        <v>247029.63380000001</v>
      </c>
      <c r="V756" s="24">
        <v>432301.8591</v>
      </c>
    </row>
    <row r="757" spans="1:22" hidden="1" x14ac:dyDescent="0.3">
      <c r="A757" s="23">
        <v>4</v>
      </c>
      <c r="B757" s="23" t="s">
        <v>592</v>
      </c>
      <c r="C757" s="23" t="s">
        <v>551</v>
      </c>
      <c r="D757" t="s">
        <v>167</v>
      </c>
      <c r="E757" s="23" t="s">
        <v>557</v>
      </c>
      <c r="F757" s="23" t="s">
        <v>493</v>
      </c>
      <c r="G757" s="23">
        <v>4</v>
      </c>
      <c r="H757" s="23" t="s">
        <v>29</v>
      </c>
      <c r="I757" s="24">
        <v>76008.292700000005</v>
      </c>
      <c r="J757" s="24">
        <v>121613.2703</v>
      </c>
      <c r="K757" s="24">
        <v>106411.6099</v>
      </c>
      <c r="L757" s="24">
        <v>170258.57829999999</v>
      </c>
      <c r="M757" s="24">
        <v>136814.927</v>
      </c>
      <c r="N757" s="24">
        <v>218903.88649999999</v>
      </c>
      <c r="O757" s="24">
        <v>182419.90270000001</v>
      </c>
      <c r="P757" s="24">
        <v>291871.84869999997</v>
      </c>
      <c r="Q757" s="24">
        <v>228024.87839999999</v>
      </c>
      <c r="R757" s="24">
        <v>364839.81079999998</v>
      </c>
      <c r="S757" s="24">
        <v>258428.1954</v>
      </c>
      <c r="T757" s="24">
        <v>413485.1189</v>
      </c>
      <c r="U757" s="24">
        <v>288831.51260000002</v>
      </c>
      <c r="V757" s="24">
        <v>462130.42700000003</v>
      </c>
    </row>
    <row r="758" spans="1:22" hidden="1" x14ac:dyDescent="0.3">
      <c r="A758" s="23">
        <v>4</v>
      </c>
      <c r="B758" s="23" t="s">
        <v>592</v>
      </c>
      <c r="C758" s="23" t="s">
        <v>551</v>
      </c>
      <c r="D758" t="s">
        <v>173</v>
      </c>
      <c r="E758" s="23" t="s">
        <v>558</v>
      </c>
      <c r="F758" s="23" t="s">
        <v>220</v>
      </c>
      <c r="G758" s="23">
        <v>1</v>
      </c>
      <c r="H758" s="23" t="s">
        <v>14</v>
      </c>
      <c r="I758" s="24">
        <v>92081.604000000007</v>
      </c>
      <c r="J758" s="24">
        <v>161142.80710000001</v>
      </c>
      <c r="K758" s="24">
        <v>118959.79429999999</v>
      </c>
      <c r="L758" s="24">
        <v>208179.64</v>
      </c>
      <c r="M758" s="24">
        <v>142212.05809999999</v>
      </c>
      <c r="N758" s="24">
        <v>248871.1018</v>
      </c>
      <c r="O758" s="24">
        <v>169373.93059999999</v>
      </c>
      <c r="P758" s="24">
        <v>296404.3786</v>
      </c>
      <c r="Q758" s="24">
        <v>199403.33929999999</v>
      </c>
      <c r="R758" s="24">
        <v>348955.84379999997</v>
      </c>
      <c r="S758" s="24">
        <v>218500.57490000001</v>
      </c>
      <c r="T758" s="24">
        <v>382376.0061</v>
      </c>
      <c r="U758" s="24">
        <v>236368.48800000001</v>
      </c>
      <c r="V758" s="24">
        <v>413644.8541</v>
      </c>
    </row>
    <row r="759" spans="1:22" hidden="1" x14ac:dyDescent="0.3">
      <c r="A759" s="23">
        <v>4</v>
      </c>
      <c r="B759" s="23" t="s">
        <v>592</v>
      </c>
      <c r="C759" s="23" t="s">
        <v>551</v>
      </c>
      <c r="D759" t="s">
        <v>173</v>
      </c>
      <c r="E759" s="23" t="s">
        <v>558</v>
      </c>
      <c r="F759" s="23" t="s">
        <v>220</v>
      </c>
      <c r="G759" s="23">
        <v>2</v>
      </c>
      <c r="H759" s="23" t="s">
        <v>30</v>
      </c>
      <c r="I759" s="24">
        <v>80005.994900000005</v>
      </c>
      <c r="J759" s="24">
        <v>140010.49119999999</v>
      </c>
      <c r="K759" s="24">
        <v>104236.62209999999</v>
      </c>
      <c r="L759" s="24">
        <v>182414.08859999999</v>
      </c>
      <c r="M759" s="24">
        <v>126088.5689</v>
      </c>
      <c r="N759" s="24">
        <v>220654.99559999999</v>
      </c>
      <c r="O759" s="24">
        <v>153491.1686</v>
      </c>
      <c r="P759" s="24">
        <v>268609.54499999998</v>
      </c>
      <c r="Q759" s="24">
        <v>181659.52050000001</v>
      </c>
      <c r="R759" s="24">
        <v>317904.16080000001</v>
      </c>
      <c r="S759" s="24">
        <v>199888.481</v>
      </c>
      <c r="T759" s="24">
        <v>349804.84179999999</v>
      </c>
      <c r="U759" s="24">
        <v>216747.4768</v>
      </c>
      <c r="V759" s="24">
        <v>379308.08429999999</v>
      </c>
    </row>
    <row r="760" spans="1:22" hidden="1" x14ac:dyDescent="0.3">
      <c r="A760" s="23">
        <v>4</v>
      </c>
      <c r="B760" s="23" t="s">
        <v>592</v>
      </c>
      <c r="C760" s="23" t="s">
        <v>551</v>
      </c>
      <c r="D760" t="s">
        <v>173</v>
      </c>
      <c r="E760" s="23" t="s">
        <v>558</v>
      </c>
      <c r="F760" s="23" t="s">
        <v>220</v>
      </c>
      <c r="G760" s="23">
        <v>3</v>
      </c>
      <c r="H760" s="23" t="s">
        <v>31</v>
      </c>
      <c r="I760" s="24">
        <v>72104.670800000007</v>
      </c>
      <c r="J760" s="24">
        <v>126183.1738</v>
      </c>
      <c r="K760" s="24">
        <v>98458.588499999998</v>
      </c>
      <c r="L760" s="24">
        <v>172302.52979999999</v>
      </c>
      <c r="M760" s="24">
        <v>124729.21120000001</v>
      </c>
      <c r="N760" s="24">
        <v>218276.1194</v>
      </c>
      <c r="O760" s="24">
        <v>164421.66279999999</v>
      </c>
      <c r="P760" s="24">
        <v>287737.90999999997</v>
      </c>
      <c r="Q760" s="24">
        <v>203760.87349999999</v>
      </c>
      <c r="R760" s="24">
        <v>356581.52870000002</v>
      </c>
      <c r="S760" s="24">
        <v>229594.524</v>
      </c>
      <c r="T760" s="24">
        <v>401790.41700000002</v>
      </c>
      <c r="U760" s="24">
        <v>255114.1825</v>
      </c>
      <c r="V760" s="24">
        <v>446449.81939999998</v>
      </c>
    </row>
    <row r="761" spans="1:22" hidden="1" x14ac:dyDescent="0.3">
      <c r="A761" s="23">
        <v>4</v>
      </c>
      <c r="B761" s="23" t="s">
        <v>592</v>
      </c>
      <c r="C761" s="23" t="s">
        <v>551</v>
      </c>
      <c r="D761" t="s">
        <v>173</v>
      </c>
      <c r="E761" s="23" t="s">
        <v>558</v>
      </c>
      <c r="F761" s="23" t="s">
        <v>220</v>
      </c>
      <c r="G761" s="23">
        <v>4</v>
      </c>
      <c r="H761" s="23" t="s">
        <v>29</v>
      </c>
      <c r="I761" s="24">
        <v>78538.061900000001</v>
      </c>
      <c r="J761" s="24">
        <v>125660.90089999999</v>
      </c>
      <c r="K761" s="24">
        <v>109953.28660000001</v>
      </c>
      <c r="L761" s="24">
        <v>175925.26120000001</v>
      </c>
      <c r="M761" s="24">
        <v>141368.51139999999</v>
      </c>
      <c r="N761" s="24">
        <v>226189.62160000001</v>
      </c>
      <c r="O761" s="24">
        <v>188491.34849999999</v>
      </c>
      <c r="P761" s="24">
        <v>301586.16220000002</v>
      </c>
      <c r="Q761" s="24">
        <v>235614.1856</v>
      </c>
      <c r="R761" s="24">
        <v>376982.70260000002</v>
      </c>
      <c r="S761" s="24">
        <v>267029.41039999999</v>
      </c>
      <c r="T761" s="24">
        <v>427247.06300000002</v>
      </c>
      <c r="U761" s="24">
        <v>298444.63510000001</v>
      </c>
      <c r="V761" s="24">
        <v>477511.42330000002</v>
      </c>
    </row>
    <row r="762" spans="1:22" hidden="1" x14ac:dyDescent="0.3">
      <c r="A762" s="23">
        <v>4</v>
      </c>
      <c r="B762" s="23" t="s">
        <v>592</v>
      </c>
      <c r="C762" s="23" t="s">
        <v>551</v>
      </c>
      <c r="D762" t="s">
        <v>173</v>
      </c>
      <c r="E762" s="23" t="s">
        <v>558</v>
      </c>
      <c r="F762" s="23" t="s">
        <v>250</v>
      </c>
      <c r="G762" s="23">
        <v>1</v>
      </c>
      <c r="H762" s="23" t="s">
        <v>14</v>
      </c>
      <c r="I762" s="24">
        <v>91599.615999999995</v>
      </c>
      <c r="J762" s="24">
        <v>160299.32800000001</v>
      </c>
      <c r="K762" s="24">
        <v>118321.5405</v>
      </c>
      <c r="L762" s="24">
        <v>207062.69579999999</v>
      </c>
      <c r="M762" s="24">
        <v>141438.41260000001</v>
      </c>
      <c r="N762" s="24">
        <v>247517.22200000001</v>
      </c>
      <c r="O762" s="24">
        <v>168436.36550000001</v>
      </c>
      <c r="P762" s="24">
        <v>294763.6397</v>
      </c>
      <c r="Q762" s="24">
        <v>198284.30290000001</v>
      </c>
      <c r="R762" s="24">
        <v>346997.52990000002</v>
      </c>
      <c r="S762" s="24">
        <v>217266.23670000001</v>
      </c>
      <c r="T762" s="24">
        <v>380215.9142</v>
      </c>
      <c r="U762" s="24">
        <v>235020.122</v>
      </c>
      <c r="V762" s="24">
        <v>411285.21340000001</v>
      </c>
    </row>
    <row r="763" spans="1:22" hidden="1" x14ac:dyDescent="0.3">
      <c r="A763" s="23">
        <v>4</v>
      </c>
      <c r="B763" s="23" t="s">
        <v>592</v>
      </c>
      <c r="C763" s="23" t="s">
        <v>551</v>
      </c>
      <c r="D763" t="s">
        <v>173</v>
      </c>
      <c r="E763" s="23" t="s">
        <v>558</v>
      </c>
      <c r="F763" s="23" t="s">
        <v>250</v>
      </c>
      <c r="G763" s="23">
        <v>2</v>
      </c>
      <c r="H763" s="23" t="s">
        <v>30</v>
      </c>
      <c r="I763" s="24">
        <v>79659.6878</v>
      </c>
      <c r="J763" s="24">
        <v>139404.45370000001</v>
      </c>
      <c r="K763" s="24">
        <v>103763.79700000001</v>
      </c>
      <c r="L763" s="24">
        <v>181586.64480000001</v>
      </c>
      <c r="M763" s="24">
        <v>125496.08590000001</v>
      </c>
      <c r="N763" s="24">
        <v>219618.15040000001</v>
      </c>
      <c r="O763" s="24">
        <v>152732.0613</v>
      </c>
      <c r="P763" s="24">
        <v>267281.10729999997</v>
      </c>
      <c r="Q763" s="24">
        <v>180739.85260000001</v>
      </c>
      <c r="R763" s="24">
        <v>316294.74209999997</v>
      </c>
      <c r="S763" s="24">
        <v>198863.2672</v>
      </c>
      <c r="T763" s="24">
        <v>348010.71759999997</v>
      </c>
      <c r="U763" s="24">
        <v>215619.57130000001</v>
      </c>
      <c r="V763" s="24">
        <v>377334.24979999999</v>
      </c>
    </row>
    <row r="764" spans="1:22" hidden="1" x14ac:dyDescent="0.3">
      <c r="A764" s="23">
        <v>4</v>
      </c>
      <c r="B764" s="23" t="s">
        <v>592</v>
      </c>
      <c r="C764" s="23" t="s">
        <v>551</v>
      </c>
      <c r="D764" t="s">
        <v>173</v>
      </c>
      <c r="E764" s="23" t="s">
        <v>558</v>
      </c>
      <c r="F764" s="23" t="s">
        <v>250</v>
      </c>
      <c r="G764" s="23">
        <v>3</v>
      </c>
      <c r="H764" s="23" t="s">
        <v>31</v>
      </c>
      <c r="I764" s="24">
        <v>71842.055399999997</v>
      </c>
      <c r="J764" s="24">
        <v>125723.59699999999</v>
      </c>
      <c r="K764" s="24">
        <v>98118.881599999993</v>
      </c>
      <c r="L764" s="24">
        <v>171708.0428</v>
      </c>
      <c r="M764" s="24">
        <v>124313.34849999999</v>
      </c>
      <c r="N764" s="24">
        <v>217548.35990000001</v>
      </c>
      <c r="O764" s="24">
        <v>163888.34729999999</v>
      </c>
      <c r="P764" s="24">
        <v>286804.6078</v>
      </c>
      <c r="Q764" s="24">
        <v>203114.0742</v>
      </c>
      <c r="R764" s="24">
        <v>355449.6298</v>
      </c>
      <c r="S764" s="24">
        <v>228876.47870000001</v>
      </c>
      <c r="T764" s="24">
        <v>400533.83769999997</v>
      </c>
      <c r="U764" s="24">
        <v>254328.4192</v>
      </c>
      <c r="V764" s="24">
        <v>445074.73369999998</v>
      </c>
    </row>
    <row r="765" spans="1:22" hidden="1" x14ac:dyDescent="0.3">
      <c r="A765" s="23">
        <v>4</v>
      </c>
      <c r="B765" s="23" t="s">
        <v>592</v>
      </c>
      <c r="C765" s="23" t="s">
        <v>551</v>
      </c>
      <c r="D765" t="s">
        <v>173</v>
      </c>
      <c r="E765" s="23" t="s">
        <v>558</v>
      </c>
      <c r="F765" s="23" t="s">
        <v>250</v>
      </c>
      <c r="G765" s="23">
        <v>4</v>
      </c>
      <c r="H765" s="23" t="s">
        <v>29</v>
      </c>
      <c r="I765" s="24">
        <v>78130.837199999994</v>
      </c>
      <c r="J765" s="24">
        <v>125009.34149999999</v>
      </c>
      <c r="K765" s="24">
        <v>109383.1721</v>
      </c>
      <c r="L765" s="24">
        <v>175013.07800000001</v>
      </c>
      <c r="M765" s="24">
        <v>140635.50700000001</v>
      </c>
      <c r="N765" s="24">
        <v>225016.81460000001</v>
      </c>
      <c r="O765" s="24">
        <v>187514.00940000001</v>
      </c>
      <c r="P765" s="24">
        <v>300022.41950000002</v>
      </c>
      <c r="Q765" s="24">
        <v>234392.5117</v>
      </c>
      <c r="R765" s="24">
        <v>375028.02429999999</v>
      </c>
      <c r="S765" s="24">
        <v>265644.84659999999</v>
      </c>
      <c r="T765" s="24">
        <v>425031.76089999999</v>
      </c>
      <c r="U765" s="24">
        <v>296897.1814</v>
      </c>
      <c r="V765" s="24">
        <v>475035.49739999999</v>
      </c>
    </row>
    <row r="766" spans="1:22" hidden="1" x14ac:dyDescent="0.3">
      <c r="A766" s="23">
        <v>4</v>
      </c>
      <c r="B766" s="23" t="s">
        <v>592</v>
      </c>
      <c r="C766" s="23" t="s">
        <v>551</v>
      </c>
      <c r="D766" t="s">
        <v>173</v>
      </c>
      <c r="E766" s="23" t="s">
        <v>558</v>
      </c>
      <c r="F766" s="23" t="s">
        <v>303</v>
      </c>
      <c r="G766" s="23">
        <v>1</v>
      </c>
      <c r="H766" s="23" t="s">
        <v>14</v>
      </c>
      <c r="I766" s="24">
        <v>89571.382800000007</v>
      </c>
      <c r="J766" s="24">
        <v>156749.92000000001</v>
      </c>
      <c r="K766" s="24">
        <v>115758.44010000001</v>
      </c>
      <c r="L766" s="24">
        <v>202577.27009999999</v>
      </c>
      <c r="M766" s="24">
        <v>138413.35800000001</v>
      </c>
      <c r="N766" s="24">
        <v>242223.37640000001</v>
      </c>
      <c r="O766" s="24">
        <v>164892.83559999999</v>
      </c>
      <c r="P766" s="24">
        <v>288562.46230000001</v>
      </c>
      <c r="Q766" s="24">
        <v>194168.4656</v>
      </c>
      <c r="R766" s="24">
        <v>339794.8149</v>
      </c>
      <c r="S766" s="24">
        <v>212786.05429999999</v>
      </c>
      <c r="T766" s="24">
        <v>372375.59499999997</v>
      </c>
      <c r="U766" s="24">
        <v>230221.61240000001</v>
      </c>
      <c r="V766" s="24">
        <v>402887.82169999997</v>
      </c>
    </row>
    <row r="767" spans="1:22" hidden="1" x14ac:dyDescent="0.3">
      <c r="A767" s="23">
        <v>4</v>
      </c>
      <c r="B767" s="23" t="s">
        <v>592</v>
      </c>
      <c r="C767" s="23" t="s">
        <v>551</v>
      </c>
      <c r="D767" t="s">
        <v>173</v>
      </c>
      <c r="E767" s="23" t="s">
        <v>558</v>
      </c>
      <c r="F767" s="23" t="s">
        <v>303</v>
      </c>
      <c r="G767" s="23">
        <v>2</v>
      </c>
      <c r="H767" s="23" t="s">
        <v>30</v>
      </c>
      <c r="I767" s="24">
        <v>77631.454700000002</v>
      </c>
      <c r="J767" s="24">
        <v>135855.04569999999</v>
      </c>
      <c r="K767" s="24">
        <v>101200.6966</v>
      </c>
      <c r="L767" s="24">
        <v>177101.21909999999</v>
      </c>
      <c r="M767" s="24">
        <v>122471.03140000001</v>
      </c>
      <c r="N767" s="24">
        <v>214324.30480000001</v>
      </c>
      <c r="O767" s="24">
        <v>149188.53140000001</v>
      </c>
      <c r="P767" s="24">
        <v>261079.92989999999</v>
      </c>
      <c r="Q767" s="24">
        <v>176624.0154</v>
      </c>
      <c r="R767" s="24">
        <v>309092.027</v>
      </c>
      <c r="S767" s="24">
        <v>194383.08480000001</v>
      </c>
      <c r="T767" s="24">
        <v>340170.39840000001</v>
      </c>
      <c r="U767" s="24">
        <v>210821.06169999999</v>
      </c>
      <c r="V767" s="24">
        <v>368936.85800000001</v>
      </c>
    </row>
    <row r="768" spans="1:22" hidden="1" x14ac:dyDescent="0.3">
      <c r="A768" s="23">
        <v>4</v>
      </c>
      <c r="B768" s="23" t="s">
        <v>592</v>
      </c>
      <c r="C768" s="23" t="s">
        <v>551</v>
      </c>
      <c r="D768" t="s">
        <v>173</v>
      </c>
      <c r="E768" s="23" t="s">
        <v>558</v>
      </c>
      <c r="F768" s="23" t="s">
        <v>303</v>
      </c>
      <c r="G768" s="23">
        <v>3</v>
      </c>
      <c r="H768" s="23" t="s">
        <v>31</v>
      </c>
      <c r="I768" s="24">
        <v>69832.491899999994</v>
      </c>
      <c r="J768" s="24">
        <v>122206.86079999999</v>
      </c>
      <c r="K768" s="24">
        <v>95305.492599999998</v>
      </c>
      <c r="L768" s="24">
        <v>166784.6122</v>
      </c>
      <c r="M768" s="24">
        <v>120696.1341</v>
      </c>
      <c r="N768" s="24">
        <v>211218.23480000001</v>
      </c>
      <c r="O768" s="24">
        <v>159065.39490000001</v>
      </c>
      <c r="P768" s="24">
        <v>278364.44099999999</v>
      </c>
      <c r="Q768" s="24">
        <v>197085.3835</v>
      </c>
      <c r="R768" s="24">
        <v>344899.42119999998</v>
      </c>
      <c r="S768" s="24">
        <v>222043.9627</v>
      </c>
      <c r="T768" s="24">
        <v>388576.93469999998</v>
      </c>
      <c r="U768" s="24">
        <v>246692.07769999999</v>
      </c>
      <c r="V768" s="24">
        <v>431711.1361</v>
      </c>
    </row>
    <row r="769" spans="1:22" hidden="1" x14ac:dyDescent="0.3">
      <c r="A769" s="23">
        <v>4</v>
      </c>
      <c r="B769" s="23" t="s">
        <v>592</v>
      </c>
      <c r="C769" s="23" t="s">
        <v>551</v>
      </c>
      <c r="D769" t="s">
        <v>173</v>
      </c>
      <c r="E769" s="23" t="s">
        <v>558</v>
      </c>
      <c r="F769" s="23" t="s">
        <v>303</v>
      </c>
      <c r="G769" s="23">
        <v>4</v>
      </c>
      <c r="H769" s="23" t="s">
        <v>29</v>
      </c>
      <c r="I769" s="24">
        <v>76386.711299999995</v>
      </c>
      <c r="J769" s="24">
        <v>122218.7398</v>
      </c>
      <c r="K769" s="24">
        <v>106941.39569999999</v>
      </c>
      <c r="L769" s="24">
        <v>171106.23569999999</v>
      </c>
      <c r="M769" s="24">
        <v>137496.0802</v>
      </c>
      <c r="N769" s="24">
        <v>219993.7317</v>
      </c>
      <c r="O769" s="24">
        <v>183328.10699999999</v>
      </c>
      <c r="P769" s="24">
        <v>293324.97560000001</v>
      </c>
      <c r="Q769" s="24">
        <v>229160.13380000001</v>
      </c>
      <c r="R769" s="24">
        <v>366656.2194</v>
      </c>
      <c r="S769" s="24">
        <v>259714.81830000001</v>
      </c>
      <c r="T769" s="24">
        <v>415543.71539999999</v>
      </c>
      <c r="U769" s="24">
        <v>290269.50270000001</v>
      </c>
      <c r="V769" s="24">
        <v>464431.21120000002</v>
      </c>
    </row>
    <row r="770" spans="1:22" hidden="1" x14ac:dyDescent="0.3">
      <c r="A770" s="23">
        <v>4</v>
      </c>
      <c r="B770" s="23" t="s">
        <v>592</v>
      </c>
      <c r="C770" s="23" t="s">
        <v>551</v>
      </c>
      <c r="D770" t="s">
        <v>173</v>
      </c>
      <c r="E770" s="23" t="s">
        <v>558</v>
      </c>
      <c r="F770" s="23" t="s">
        <v>290</v>
      </c>
      <c r="G770" s="23">
        <v>1</v>
      </c>
      <c r="H770" s="23" t="s">
        <v>14</v>
      </c>
      <c r="I770" s="24">
        <v>91067.486000000004</v>
      </c>
      <c r="J770" s="24">
        <v>159368.1004</v>
      </c>
      <c r="K770" s="24">
        <v>117678.24219999999</v>
      </c>
      <c r="L770" s="24">
        <v>205936.92370000001</v>
      </c>
      <c r="M770" s="24">
        <v>140699.52859999999</v>
      </c>
      <c r="N770" s="24">
        <v>246224.17499999999</v>
      </c>
      <c r="O770" s="24">
        <v>167602.16310000001</v>
      </c>
      <c r="P770" s="24">
        <v>293303.78529999999</v>
      </c>
      <c r="Q770" s="24">
        <v>197345.41759999999</v>
      </c>
      <c r="R770" s="24">
        <v>345354.48080000002</v>
      </c>
      <c r="S770" s="24">
        <v>216260.4804</v>
      </c>
      <c r="T770" s="24">
        <v>378455.8407</v>
      </c>
      <c r="U770" s="24">
        <v>233969.22959999999</v>
      </c>
      <c r="V770" s="24">
        <v>409446.1519</v>
      </c>
    </row>
    <row r="771" spans="1:22" hidden="1" x14ac:dyDescent="0.3">
      <c r="A771" s="23">
        <v>4</v>
      </c>
      <c r="B771" s="23" t="s">
        <v>592</v>
      </c>
      <c r="C771" s="23" t="s">
        <v>551</v>
      </c>
      <c r="D771" t="s">
        <v>173</v>
      </c>
      <c r="E771" s="23" t="s">
        <v>558</v>
      </c>
      <c r="F771" s="23" t="s">
        <v>290</v>
      </c>
      <c r="G771" s="23">
        <v>2</v>
      </c>
      <c r="H771" s="23" t="s">
        <v>30</v>
      </c>
      <c r="I771" s="24">
        <v>78991.876900000003</v>
      </c>
      <c r="J771" s="24">
        <v>138235.78460000001</v>
      </c>
      <c r="K771" s="24">
        <v>102955.07</v>
      </c>
      <c r="L771" s="24">
        <v>180171.37239999999</v>
      </c>
      <c r="M771" s="24">
        <v>124576.03939999999</v>
      </c>
      <c r="N771" s="24">
        <v>218008.06890000001</v>
      </c>
      <c r="O771" s="24">
        <v>151719.40100000001</v>
      </c>
      <c r="P771" s="24">
        <v>265508.95169999998</v>
      </c>
      <c r="Q771" s="24">
        <v>179601.59890000001</v>
      </c>
      <c r="R771" s="24">
        <v>314302.79790000001</v>
      </c>
      <c r="S771" s="24">
        <v>197648.38649999999</v>
      </c>
      <c r="T771" s="24">
        <v>345884.6764</v>
      </c>
      <c r="U771" s="24">
        <v>214348.21840000001</v>
      </c>
      <c r="V771" s="24">
        <v>375109.38219999999</v>
      </c>
    </row>
    <row r="772" spans="1:22" hidden="1" x14ac:dyDescent="0.3">
      <c r="A772" s="23">
        <v>4</v>
      </c>
      <c r="B772" s="23" t="s">
        <v>592</v>
      </c>
      <c r="C772" s="23" t="s">
        <v>551</v>
      </c>
      <c r="D772" t="s">
        <v>173</v>
      </c>
      <c r="E772" s="23" t="s">
        <v>558</v>
      </c>
      <c r="F772" s="23" t="s">
        <v>290</v>
      </c>
      <c r="G772" s="23">
        <v>3</v>
      </c>
      <c r="H772" s="23" t="s">
        <v>31</v>
      </c>
      <c r="I772" s="24">
        <v>71099.887400000007</v>
      </c>
      <c r="J772" s="24">
        <v>124424.803</v>
      </c>
      <c r="K772" s="24">
        <v>97051.891900000002</v>
      </c>
      <c r="L772" s="24">
        <v>169840.81090000001</v>
      </c>
      <c r="M772" s="24">
        <v>122920.60129999999</v>
      </c>
      <c r="N772" s="24">
        <v>215111.05220000001</v>
      </c>
      <c r="O772" s="24">
        <v>162010.18299999999</v>
      </c>
      <c r="P772" s="24">
        <v>283517.82020000002</v>
      </c>
      <c r="Q772" s="24">
        <v>200746.52369999999</v>
      </c>
      <c r="R772" s="24">
        <v>351306.4166</v>
      </c>
      <c r="S772" s="24">
        <v>226178.26089999999</v>
      </c>
      <c r="T772" s="24">
        <v>395811.95669999998</v>
      </c>
      <c r="U772" s="24">
        <v>251296.0061</v>
      </c>
      <c r="V772" s="24">
        <v>439768.01059999998</v>
      </c>
    </row>
    <row r="773" spans="1:22" hidden="1" x14ac:dyDescent="0.3">
      <c r="A773" s="23">
        <v>4</v>
      </c>
      <c r="B773" s="23" t="s">
        <v>592</v>
      </c>
      <c r="C773" s="23" t="s">
        <v>551</v>
      </c>
      <c r="D773" t="s">
        <v>173</v>
      </c>
      <c r="E773" s="23" t="s">
        <v>558</v>
      </c>
      <c r="F773" s="23" t="s">
        <v>290</v>
      </c>
      <c r="G773" s="23">
        <v>4</v>
      </c>
      <c r="H773" s="23" t="s">
        <v>29</v>
      </c>
      <c r="I773" s="24">
        <v>77665.997600000002</v>
      </c>
      <c r="J773" s="24">
        <v>124265.598</v>
      </c>
      <c r="K773" s="24">
        <v>108732.39659999999</v>
      </c>
      <c r="L773" s="24">
        <v>173971.83720000001</v>
      </c>
      <c r="M773" s="24">
        <v>139798.79569999999</v>
      </c>
      <c r="N773" s="24">
        <v>223678.07639999999</v>
      </c>
      <c r="O773" s="24">
        <v>186398.39420000001</v>
      </c>
      <c r="P773" s="24">
        <v>298237.43520000001</v>
      </c>
      <c r="Q773" s="24">
        <v>232997.99280000001</v>
      </c>
      <c r="R773" s="24">
        <v>372796.79399999999</v>
      </c>
      <c r="S773" s="24">
        <v>264064.39179999998</v>
      </c>
      <c r="T773" s="24">
        <v>422503.0331</v>
      </c>
      <c r="U773" s="24">
        <v>295130.79080000002</v>
      </c>
      <c r="V773" s="24">
        <v>472209.27240000002</v>
      </c>
    </row>
    <row r="774" spans="1:22" hidden="1" x14ac:dyDescent="0.3">
      <c r="A774" s="23">
        <v>4</v>
      </c>
      <c r="B774" s="23" t="s">
        <v>592</v>
      </c>
      <c r="C774" s="23" t="s">
        <v>551</v>
      </c>
      <c r="D774" t="s">
        <v>173</v>
      </c>
      <c r="E774" s="23" t="s">
        <v>558</v>
      </c>
      <c r="F774" s="23" t="s">
        <v>380</v>
      </c>
      <c r="G774" s="23">
        <v>1</v>
      </c>
      <c r="H774" s="23" t="s">
        <v>14</v>
      </c>
      <c r="I774" s="24">
        <v>91524.407399999996</v>
      </c>
      <c r="J774" s="24">
        <v>160167.71299999999</v>
      </c>
      <c r="K774" s="24">
        <v>118313.9794</v>
      </c>
      <c r="L774" s="24">
        <v>207049.46400000001</v>
      </c>
      <c r="M774" s="24">
        <v>141490.5618</v>
      </c>
      <c r="N774" s="24">
        <v>247608.48319999999</v>
      </c>
      <c r="O774" s="24">
        <v>168591.41769999999</v>
      </c>
      <c r="P774" s="24">
        <v>295034.98100000003</v>
      </c>
      <c r="Q774" s="24">
        <v>198554.53940000001</v>
      </c>
      <c r="R774" s="24">
        <v>347470.44400000002</v>
      </c>
      <c r="S774" s="24">
        <v>217609.12030000001</v>
      </c>
      <c r="T774" s="24">
        <v>380815.96059999999</v>
      </c>
      <c r="U774" s="24">
        <v>235466.34409999999</v>
      </c>
      <c r="V774" s="24">
        <v>412066.10230000003</v>
      </c>
    </row>
    <row r="775" spans="1:22" hidden="1" x14ac:dyDescent="0.3">
      <c r="A775" s="23">
        <v>4</v>
      </c>
      <c r="B775" s="23" t="s">
        <v>592</v>
      </c>
      <c r="C775" s="23" t="s">
        <v>551</v>
      </c>
      <c r="D775" t="s">
        <v>173</v>
      </c>
      <c r="E775" s="23" t="s">
        <v>558</v>
      </c>
      <c r="F775" s="23" t="s">
        <v>380</v>
      </c>
      <c r="G775" s="23">
        <v>2</v>
      </c>
      <c r="H775" s="23" t="s">
        <v>30</v>
      </c>
      <c r="I775" s="24">
        <v>79177.435800000007</v>
      </c>
      <c r="J775" s="24">
        <v>138560.51269999999</v>
      </c>
      <c r="K775" s="24">
        <v>103259.9488</v>
      </c>
      <c r="L775" s="24">
        <v>180704.91029999999</v>
      </c>
      <c r="M775" s="24">
        <v>125004.74619999999</v>
      </c>
      <c r="N775" s="24">
        <v>218758.30600000001</v>
      </c>
      <c r="O775" s="24">
        <v>152351.7389</v>
      </c>
      <c r="P775" s="24">
        <v>266615.54310000001</v>
      </c>
      <c r="Q775" s="24">
        <v>180411.9823</v>
      </c>
      <c r="R775" s="24">
        <v>315720.96899999998</v>
      </c>
      <c r="S775" s="24">
        <v>198578.77619999999</v>
      </c>
      <c r="T775" s="24">
        <v>347512.85840000003</v>
      </c>
      <c r="U775" s="24">
        <v>215404.41039999999</v>
      </c>
      <c r="V775" s="24">
        <v>376957.7182</v>
      </c>
    </row>
    <row r="776" spans="1:22" hidden="1" x14ac:dyDescent="0.3">
      <c r="A776" s="23">
        <v>4</v>
      </c>
      <c r="B776" s="23" t="s">
        <v>592</v>
      </c>
      <c r="C776" s="23" t="s">
        <v>551</v>
      </c>
      <c r="D776" t="s">
        <v>173</v>
      </c>
      <c r="E776" s="23" t="s">
        <v>558</v>
      </c>
      <c r="F776" s="23" t="s">
        <v>380</v>
      </c>
      <c r="G776" s="23">
        <v>3</v>
      </c>
      <c r="H776" s="23" t="s">
        <v>31</v>
      </c>
      <c r="I776" s="24">
        <v>71122.729399999997</v>
      </c>
      <c r="J776" s="24">
        <v>124464.77650000001</v>
      </c>
      <c r="K776" s="24">
        <v>97027.961500000005</v>
      </c>
      <c r="L776" s="24">
        <v>169798.9326</v>
      </c>
      <c r="M776" s="24">
        <v>122848.02680000001</v>
      </c>
      <c r="N776" s="24">
        <v>214984.04680000001</v>
      </c>
      <c r="O776" s="24">
        <v>161871.0808</v>
      </c>
      <c r="P776" s="24">
        <v>283274.39150000003</v>
      </c>
      <c r="Q776" s="24">
        <v>200532.95600000001</v>
      </c>
      <c r="R776" s="24">
        <v>350932.67300000001</v>
      </c>
      <c r="S776" s="24">
        <v>225906.22940000001</v>
      </c>
      <c r="T776" s="24">
        <v>395335.90139999997</v>
      </c>
      <c r="U776" s="24">
        <v>250958.45480000001</v>
      </c>
      <c r="V776" s="24">
        <v>439177.29580000002</v>
      </c>
    </row>
    <row r="777" spans="1:22" hidden="1" x14ac:dyDescent="0.3">
      <c r="A777" s="23">
        <v>4</v>
      </c>
      <c r="B777" s="23" t="s">
        <v>592</v>
      </c>
      <c r="C777" s="23" t="s">
        <v>551</v>
      </c>
      <c r="D777" t="s">
        <v>173</v>
      </c>
      <c r="E777" s="23" t="s">
        <v>558</v>
      </c>
      <c r="F777" s="23" t="s">
        <v>380</v>
      </c>
      <c r="G777" s="23">
        <v>4</v>
      </c>
      <c r="H777" s="23" t="s">
        <v>29</v>
      </c>
      <c r="I777" s="24">
        <v>78044.418399999995</v>
      </c>
      <c r="J777" s="24">
        <v>124871.07150000001</v>
      </c>
      <c r="K777" s="24">
        <v>109262.18580000001</v>
      </c>
      <c r="L777" s="24">
        <v>174819.5</v>
      </c>
      <c r="M777" s="24">
        <v>140479.95329999999</v>
      </c>
      <c r="N777" s="24">
        <v>224767.92860000001</v>
      </c>
      <c r="O777" s="24">
        <v>187306.60440000001</v>
      </c>
      <c r="P777" s="24">
        <v>299690.57150000002</v>
      </c>
      <c r="Q777" s="24">
        <v>234133.25539999999</v>
      </c>
      <c r="R777" s="24">
        <v>374613.21429999999</v>
      </c>
      <c r="S777" s="24">
        <v>265351.02279999998</v>
      </c>
      <c r="T777" s="24">
        <v>424561.64289999998</v>
      </c>
      <c r="U777" s="24">
        <v>296568.79029999999</v>
      </c>
      <c r="V777" s="24">
        <v>474510.07140000002</v>
      </c>
    </row>
    <row r="778" spans="1:22" hidden="1" x14ac:dyDescent="0.3">
      <c r="A778" s="23">
        <v>4</v>
      </c>
      <c r="B778" s="23" t="s">
        <v>592</v>
      </c>
      <c r="C778" s="23" t="s">
        <v>551</v>
      </c>
      <c r="D778" t="s">
        <v>173</v>
      </c>
      <c r="E778" s="23" t="s">
        <v>558</v>
      </c>
      <c r="F778" s="23" t="s">
        <v>413</v>
      </c>
      <c r="G778" s="23">
        <v>1</v>
      </c>
      <c r="H778" s="23" t="s">
        <v>14</v>
      </c>
      <c r="I778" s="24">
        <v>91092.555399999997</v>
      </c>
      <c r="J778" s="24">
        <v>159411.97200000001</v>
      </c>
      <c r="K778" s="24">
        <v>117680.7625</v>
      </c>
      <c r="L778" s="24">
        <v>205941.33429999999</v>
      </c>
      <c r="M778" s="24">
        <v>140682.14550000001</v>
      </c>
      <c r="N778" s="24">
        <v>246193.75459999999</v>
      </c>
      <c r="O778" s="24">
        <v>167550.47899999999</v>
      </c>
      <c r="P778" s="24">
        <v>293213.33840000001</v>
      </c>
      <c r="Q778" s="24">
        <v>197255.33900000001</v>
      </c>
      <c r="R778" s="24">
        <v>345196.8431</v>
      </c>
      <c r="S778" s="24">
        <v>216146.18609999999</v>
      </c>
      <c r="T778" s="24">
        <v>378255.82559999998</v>
      </c>
      <c r="U778" s="24">
        <v>233820.48920000001</v>
      </c>
      <c r="V778" s="24">
        <v>409185.85609999998</v>
      </c>
    </row>
    <row r="779" spans="1:22" hidden="1" x14ac:dyDescent="0.3">
      <c r="A779" s="23">
        <v>4</v>
      </c>
      <c r="B779" s="23" t="s">
        <v>592</v>
      </c>
      <c r="C779" s="23" t="s">
        <v>551</v>
      </c>
      <c r="D779" t="s">
        <v>173</v>
      </c>
      <c r="E779" s="23" t="s">
        <v>558</v>
      </c>
      <c r="F779" s="23" t="s">
        <v>413</v>
      </c>
      <c r="G779" s="23">
        <v>2</v>
      </c>
      <c r="H779" s="23" t="s">
        <v>30</v>
      </c>
      <c r="I779" s="24">
        <v>79152.627299999993</v>
      </c>
      <c r="J779" s="24">
        <v>138517.09770000001</v>
      </c>
      <c r="K779" s="24">
        <v>103123.0191</v>
      </c>
      <c r="L779" s="24">
        <v>180465.28339999999</v>
      </c>
      <c r="M779" s="24">
        <v>124739.819</v>
      </c>
      <c r="N779" s="24">
        <v>218294.68309999999</v>
      </c>
      <c r="O779" s="24">
        <v>151846.17490000001</v>
      </c>
      <c r="P779" s="24">
        <v>265730.80599999998</v>
      </c>
      <c r="Q779" s="24">
        <v>179710.88870000001</v>
      </c>
      <c r="R779" s="24">
        <v>314494.0552</v>
      </c>
      <c r="S779" s="24">
        <v>197743.21660000001</v>
      </c>
      <c r="T779" s="24">
        <v>346050.62900000002</v>
      </c>
      <c r="U779" s="24">
        <v>214419.93849999999</v>
      </c>
      <c r="V779" s="24">
        <v>375234.89240000001</v>
      </c>
    </row>
    <row r="780" spans="1:22" hidden="1" x14ac:dyDescent="0.3">
      <c r="A780" s="23">
        <v>4</v>
      </c>
      <c r="B780" s="23" t="s">
        <v>592</v>
      </c>
      <c r="C780" s="23" t="s">
        <v>551</v>
      </c>
      <c r="D780" t="s">
        <v>173</v>
      </c>
      <c r="E780" s="23" t="s">
        <v>558</v>
      </c>
      <c r="F780" s="23" t="s">
        <v>413</v>
      </c>
      <c r="G780" s="23">
        <v>3</v>
      </c>
      <c r="H780" s="23" t="s">
        <v>31</v>
      </c>
      <c r="I780" s="24">
        <v>71339.662299999996</v>
      </c>
      <c r="J780" s="24">
        <v>124844.4091</v>
      </c>
      <c r="K780" s="24">
        <v>97415.531199999998</v>
      </c>
      <c r="L780" s="24">
        <v>170477.17970000001</v>
      </c>
      <c r="M780" s="24">
        <v>123409.04090000001</v>
      </c>
      <c r="N780" s="24">
        <v>215965.82149999999</v>
      </c>
      <c r="O780" s="24">
        <v>162682.60380000001</v>
      </c>
      <c r="P780" s="24">
        <v>284694.55670000002</v>
      </c>
      <c r="Q780" s="24">
        <v>201606.89480000001</v>
      </c>
      <c r="R780" s="24">
        <v>352812.06589999999</v>
      </c>
      <c r="S780" s="24">
        <v>227168.34210000001</v>
      </c>
      <c r="T780" s="24">
        <v>397544.59860000003</v>
      </c>
      <c r="U780" s="24">
        <v>252419.3253</v>
      </c>
      <c r="V780" s="24">
        <v>441733.81929999997</v>
      </c>
    </row>
    <row r="781" spans="1:22" hidden="1" x14ac:dyDescent="0.3">
      <c r="A781" s="23">
        <v>4</v>
      </c>
      <c r="B781" s="23" t="s">
        <v>592</v>
      </c>
      <c r="C781" s="23" t="s">
        <v>551</v>
      </c>
      <c r="D781" t="s">
        <v>173</v>
      </c>
      <c r="E781" s="23" t="s">
        <v>558</v>
      </c>
      <c r="F781" s="23" t="s">
        <v>413</v>
      </c>
      <c r="G781" s="23">
        <v>4</v>
      </c>
      <c r="H781" s="23" t="s">
        <v>29</v>
      </c>
      <c r="I781" s="24">
        <v>77694.803799999994</v>
      </c>
      <c r="J781" s="24">
        <v>124311.68799999999</v>
      </c>
      <c r="K781" s="24">
        <v>108772.72530000001</v>
      </c>
      <c r="L781" s="24">
        <v>174036.36309999999</v>
      </c>
      <c r="M781" s="24">
        <v>139850.64679999999</v>
      </c>
      <c r="N781" s="24">
        <v>223761.03829999999</v>
      </c>
      <c r="O781" s="24">
        <v>186467.52910000001</v>
      </c>
      <c r="P781" s="24">
        <v>298348.05109999998</v>
      </c>
      <c r="Q781" s="24">
        <v>233084.41140000001</v>
      </c>
      <c r="R781" s="24">
        <v>372935.0637</v>
      </c>
      <c r="S781" s="24">
        <v>264162.33289999998</v>
      </c>
      <c r="T781" s="24">
        <v>422659.7389</v>
      </c>
      <c r="U781" s="24">
        <v>295240.25439999998</v>
      </c>
      <c r="V781" s="24">
        <v>472384.41399999999</v>
      </c>
    </row>
    <row r="782" spans="1:22" hidden="1" x14ac:dyDescent="0.3">
      <c r="A782" s="23">
        <v>4</v>
      </c>
      <c r="B782" s="23" t="s">
        <v>592</v>
      </c>
      <c r="C782" s="23" t="s">
        <v>551</v>
      </c>
      <c r="D782" t="s">
        <v>175</v>
      </c>
      <c r="E782" s="23" t="s">
        <v>559</v>
      </c>
      <c r="F782" s="23" t="s">
        <v>222</v>
      </c>
      <c r="G782" s="23">
        <v>1</v>
      </c>
      <c r="H782" s="23" t="s">
        <v>14</v>
      </c>
      <c r="I782" s="24">
        <v>86453.826199999996</v>
      </c>
      <c r="J782" s="24">
        <v>151294.19589999999</v>
      </c>
      <c r="K782" s="24">
        <v>111906.2304</v>
      </c>
      <c r="L782" s="24">
        <v>195835.9032</v>
      </c>
      <c r="M782" s="24">
        <v>133927.92749999999</v>
      </c>
      <c r="N782" s="24">
        <v>234373.8732</v>
      </c>
      <c r="O782" s="24">
        <v>159732.5956</v>
      </c>
      <c r="P782" s="24">
        <v>279532.04239999998</v>
      </c>
      <c r="Q782" s="24">
        <v>188264.94949999999</v>
      </c>
      <c r="R782" s="24">
        <v>329463.6617</v>
      </c>
      <c r="S782" s="24">
        <v>206408.66759999999</v>
      </c>
      <c r="T782" s="24">
        <v>361215.16840000002</v>
      </c>
      <c r="U782" s="24">
        <v>223470.07380000001</v>
      </c>
      <c r="V782" s="24">
        <v>391072.62920000002</v>
      </c>
    </row>
    <row r="783" spans="1:22" hidden="1" x14ac:dyDescent="0.3">
      <c r="A783" s="23">
        <v>4</v>
      </c>
      <c r="B783" s="23" t="s">
        <v>592</v>
      </c>
      <c r="C783" s="23" t="s">
        <v>551</v>
      </c>
      <c r="D783" t="s">
        <v>175</v>
      </c>
      <c r="E783" s="23" t="s">
        <v>559</v>
      </c>
      <c r="F783" s="23" t="s">
        <v>222</v>
      </c>
      <c r="G783" s="23">
        <v>2</v>
      </c>
      <c r="H783" s="23" t="s">
        <v>30</v>
      </c>
      <c r="I783" s="24">
        <v>74106.854600000006</v>
      </c>
      <c r="J783" s="24">
        <v>129686.99559999999</v>
      </c>
      <c r="K783" s="24">
        <v>96852.199800000002</v>
      </c>
      <c r="L783" s="24">
        <v>169491.34959999999</v>
      </c>
      <c r="M783" s="24">
        <v>117442.11199999999</v>
      </c>
      <c r="N783" s="24">
        <v>205523.69589999999</v>
      </c>
      <c r="O783" s="24">
        <v>143492.91690000001</v>
      </c>
      <c r="P783" s="24">
        <v>251112.60449999999</v>
      </c>
      <c r="Q783" s="24">
        <v>170122.39240000001</v>
      </c>
      <c r="R783" s="24">
        <v>297714.18660000002</v>
      </c>
      <c r="S783" s="24">
        <v>187378.3236</v>
      </c>
      <c r="T783" s="24">
        <v>327912.06630000001</v>
      </c>
      <c r="U783" s="24">
        <v>203408.14</v>
      </c>
      <c r="V783" s="24">
        <v>355964.2451</v>
      </c>
    </row>
    <row r="784" spans="1:22" hidden="1" x14ac:dyDescent="0.3">
      <c r="A784" s="23">
        <v>4</v>
      </c>
      <c r="B784" s="23" t="s">
        <v>592</v>
      </c>
      <c r="C784" s="23" t="s">
        <v>551</v>
      </c>
      <c r="D784" t="s">
        <v>175</v>
      </c>
      <c r="E784" s="23" t="s">
        <v>559</v>
      </c>
      <c r="F784" s="23" t="s">
        <v>222</v>
      </c>
      <c r="G784" s="23">
        <v>3</v>
      </c>
      <c r="H784" s="23" t="s">
        <v>31</v>
      </c>
      <c r="I784" s="24">
        <v>66098.822100000005</v>
      </c>
      <c r="J784" s="24">
        <v>115672.93859999999</v>
      </c>
      <c r="K784" s="24">
        <v>89994.491200000004</v>
      </c>
      <c r="L784" s="24">
        <v>157490.3596</v>
      </c>
      <c r="M784" s="24">
        <v>113804.9935</v>
      </c>
      <c r="N784" s="24">
        <v>199158.73860000001</v>
      </c>
      <c r="O784" s="24">
        <v>149813.70319999999</v>
      </c>
      <c r="P784" s="24">
        <v>262173.98060000001</v>
      </c>
      <c r="Q784" s="24">
        <v>185461.23389999999</v>
      </c>
      <c r="R784" s="24">
        <v>324557.1594</v>
      </c>
      <c r="S784" s="24">
        <v>208824.94440000001</v>
      </c>
      <c r="T784" s="24">
        <v>365443.65269999998</v>
      </c>
      <c r="U784" s="24">
        <v>231867.60690000001</v>
      </c>
      <c r="V784" s="24">
        <v>405768.31199999998</v>
      </c>
    </row>
    <row r="785" spans="1:22" hidden="1" x14ac:dyDescent="0.3">
      <c r="A785" s="23">
        <v>4</v>
      </c>
      <c r="B785" s="23" t="s">
        <v>592</v>
      </c>
      <c r="C785" s="23" t="s">
        <v>551</v>
      </c>
      <c r="D785" t="s">
        <v>175</v>
      </c>
      <c r="E785" s="23" t="s">
        <v>559</v>
      </c>
      <c r="F785" s="23" t="s">
        <v>222</v>
      </c>
      <c r="G785" s="23">
        <v>4</v>
      </c>
      <c r="H785" s="23" t="s">
        <v>29</v>
      </c>
      <c r="I785" s="24">
        <v>73684.104800000001</v>
      </c>
      <c r="J785" s="24">
        <v>117894.5695</v>
      </c>
      <c r="K785" s="24">
        <v>103157.74679999999</v>
      </c>
      <c r="L785" s="24">
        <v>165052.39730000001</v>
      </c>
      <c r="M785" s="24">
        <v>132631.38870000001</v>
      </c>
      <c r="N785" s="24">
        <v>212210.22510000001</v>
      </c>
      <c r="O785" s="24">
        <v>176841.85159999999</v>
      </c>
      <c r="P785" s="24">
        <v>282946.96679999999</v>
      </c>
      <c r="Q785" s="24">
        <v>221052.31450000001</v>
      </c>
      <c r="R785" s="24">
        <v>353683.7084</v>
      </c>
      <c r="S785" s="24">
        <v>250525.95629999999</v>
      </c>
      <c r="T785" s="24">
        <v>400841.53619999997</v>
      </c>
      <c r="U785" s="24">
        <v>279999.59830000001</v>
      </c>
      <c r="V785" s="24">
        <v>447999.364</v>
      </c>
    </row>
    <row r="786" spans="1:22" hidden="1" x14ac:dyDescent="0.3">
      <c r="A786" s="23">
        <v>4</v>
      </c>
      <c r="B786" s="23" t="s">
        <v>592</v>
      </c>
      <c r="C786" s="23" t="s">
        <v>551</v>
      </c>
      <c r="D786" t="s">
        <v>175</v>
      </c>
      <c r="E786" s="23" t="s">
        <v>559</v>
      </c>
      <c r="F786" s="23" t="s">
        <v>250</v>
      </c>
      <c r="G786" s="23">
        <v>1</v>
      </c>
      <c r="H786" s="23" t="s">
        <v>14</v>
      </c>
      <c r="I786" s="24">
        <v>81483.523000000001</v>
      </c>
      <c r="J786" s="24">
        <v>142596.16529999999</v>
      </c>
      <c r="K786" s="24">
        <v>105508.56269999999</v>
      </c>
      <c r="L786" s="24">
        <v>184639.98480000001</v>
      </c>
      <c r="M786" s="24">
        <v>126295.761</v>
      </c>
      <c r="N786" s="24">
        <v>221017.58170000001</v>
      </c>
      <c r="O786" s="24">
        <v>150667.0373</v>
      </c>
      <c r="P786" s="24">
        <v>263667.31530000002</v>
      </c>
      <c r="Q786" s="24">
        <v>177615.04430000001</v>
      </c>
      <c r="R786" s="24">
        <v>310826.32740000001</v>
      </c>
      <c r="S786" s="24">
        <v>194751.03709999999</v>
      </c>
      <c r="T786" s="24">
        <v>340814.3149</v>
      </c>
      <c r="U786" s="24">
        <v>210878.84090000001</v>
      </c>
      <c r="V786" s="24">
        <v>369037.97159999999</v>
      </c>
    </row>
    <row r="787" spans="1:22" hidden="1" x14ac:dyDescent="0.3">
      <c r="A787" s="23">
        <v>4</v>
      </c>
      <c r="B787" s="23" t="s">
        <v>592</v>
      </c>
      <c r="C787" s="23" t="s">
        <v>551</v>
      </c>
      <c r="D787" t="s">
        <v>175</v>
      </c>
      <c r="E787" s="23" t="s">
        <v>559</v>
      </c>
      <c r="F787" s="23" t="s">
        <v>250</v>
      </c>
      <c r="G787" s="23">
        <v>2</v>
      </c>
      <c r="H787" s="23" t="s">
        <v>30</v>
      </c>
      <c r="I787" s="24">
        <v>69679.275699999998</v>
      </c>
      <c r="J787" s="24">
        <v>121938.7326</v>
      </c>
      <c r="K787" s="24">
        <v>91116.248099999997</v>
      </c>
      <c r="L787" s="24">
        <v>159453.43410000001</v>
      </c>
      <c r="M787" s="24">
        <v>110534.59699999999</v>
      </c>
      <c r="N787" s="24">
        <v>193435.5447</v>
      </c>
      <c r="O787" s="24">
        <v>135141.19089999999</v>
      </c>
      <c r="P787" s="24">
        <v>236497.08420000001</v>
      </c>
      <c r="Q787" s="24">
        <v>160269.9626</v>
      </c>
      <c r="R787" s="24">
        <v>280472.43459999998</v>
      </c>
      <c r="S787" s="24">
        <v>176557.19209999999</v>
      </c>
      <c r="T787" s="24">
        <v>308975.08610000001</v>
      </c>
      <c r="U787" s="24">
        <v>191698.75080000001</v>
      </c>
      <c r="V787" s="24">
        <v>335472.81390000001</v>
      </c>
    </row>
    <row r="788" spans="1:22" hidden="1" x14ac:dyDescent="0.3">
      <c r="A788" s="23">
        <v>4</v>
      </c>
      <c r="B788" s="23" t="s">
        <v>592</v>
      </c>
      <c r="C788" s="23" t="s">
        <v>551</v>
      </c>
      <c r="D788" t="s">
        <v>175</v>
      </c>
      <c r="E788" s="23" t="s">
        <v>559</v>
      </c>
      <c r="F788" s="23" t="s">
        <v>250</v>
      </c>
      <c r="G788" s="23">
        <v>3</v>
      </c>
      <c r="H788" s="23" t="s">
        <v>31</v>
      </c>
      <c r="I788" s="24">
        <v>62034.015599999999</v>
      </c>
      <c r="J788" s="24">
        <v>108559.52740000001</v>
      </c>
      <c r="K788" s="24">
        <v>84415.580400000006</v>
      </c>
      <c r="L788" s="24">
        <v>147727.26560000001</v>
      </c>
      <c r="M788" s="24">
        <v>106715.72169999999</v>
      </c>
      <c r="N788" s="24">
        <v>186752.51300000001</v>
      </c>
      <c r="O788" s="24">
        <v>140446.0128</v>
      </c>
      <c r="P788" s="24">
        <v>245780.52249999999</v>
      </c>
      <c r="Q788" s="24">
        <v>173831.00109999999</v>
      </c>
      <c r="R788" s="24">
        <v>304204.25189999997</v>
      </c>
      <c r="S788" s="24">
        <v>195703.98989999999</v>
      </c>
      <c r="T788" s="24">
        <v>342481.98229999997</v>
      </c>
      <c r="U788" s="24">
        <v>217270.04259999999</v>
      </c>
      <c r="V788" s="24">
        <v>380222.57459999999</v>
      </c>
    </row>
    <row r="789" spans="1:22" hidden="1" x14ac:dyDescent="0.3">
      <c r="A789" s="23">
        <v>4</v>
      </c>
      <c r="B789" s="23" t="s">
        <v>592</v>
      </c>
      <c r="C789" s="23" t="s">
        <v>551</v>
      </c>
      <c r="D789" t="s">
        <v>175</v>
      </c>
      <c r="E789" s="23" t="s">
        <v>559</v>
      </c>
      <c r="F789" s="23" t="s">
        <v>250</v>
      </c>
      <c r="G789" s="23">
        <v>4</v>
      </c>
      <c r="H789" s="23" t="s">
        <v>29</v>
      </c>
      <c r="I789" s="24">
        <v>69439.016099999993</v>
      </c>
      <c r="J789" s="24">
        <v>111102.42750000001</v>
      </c>
      <c r="K789" s="24">
        <v>97214.622600000002</v>
      </c>
      <c r="L789" s="24">
        <v>155543.39840000001</v>
      </c>
      <c r="M789" s="24">
        <v>124990.22900000001</v>
      </c>
      <c r="N789" s="24">
        <v>199984.3694</v>
      </c>
      <c r="O789" s="24">
        <v>166653.63870000001</v>
      </c>
      <c r="P789" s="24">
        <v>266645.8259</v>
      </c>
      <c r="Q789" s="24">
        <v>208317.04829999999</v>
      </c>
      <c r="R789" s="24">
        <v>333307.28220000002</v>
      </c>
      <c r="S789" s="24">
        <v>236092.65470000001</v>
      </c>
      <c r="T789" s="24">
        <v>377748.25319999998</v>
      </c>
      <c r="U789" s="24">
        <v>263868.26120000001</v>
      </c>
      <c r="V789" s="24">
        <v>422189.2242</v>
      </c>
    </row>
    <row r="790" spans="1:22" hidden="1" x14ac:dyDescent="0.3">
      <c r="A790" s="23">
        <v>4</v>
      </c>
      <c r="B790" s="23" t="s">
        <v>592</v>
      </c>
      <c r="C790" s="23" t="s">
        <v>551</v>
      </c>
      <c r="D790" t="s">
        <v>175</v>
      </c>
      <c r="E790" s="23" t="s">
        <v>559</v>
      </c>
      <c r="F790" s="23" t="s">
        <v>305</v>
      </c>
      <c r="G790" s="23">
        <v>1</v>
      </c>
      <c r="H790" s="23" t="s">
        <v>14</v>
      </c>
      <c r="I790" s="24">
        <v>80926.326499999996</v>
      </c>
      <c r="J790" s="24">
        <v>141621.07149999999</v>
      </c>
      <c r="K790" s="24">
        <v>104862.74800000001</v>
      </c>
      <c r="L790" s="24">
        <v>183509.8089</v>
      </c>
      <c r="M790" s="24">
        <v>125574.26459999999</v>
      </c>
      <c r="N790" s="24">
        <v>219754.96290000001</v>
      </c>
      <c r="O790" s="24">
        <v>149884.52420000001</v>
      </c>
      <c r="P790" s="24">
        <v>262297.91720000003</v>
      </c>
      <c r="Q790" s="24">
        <v>176766.2439</v>
      </c>
      <c r="R790" s="24">
        <v>309340.92680000002</v>
      </c>
      <c r="S790" s="24">
        <v>193859.58180000001</v>
      </c>
      <c r="T790" s="24">
        <v>339254.26809999999</v>
      </c>
      <c r="U790" s="24">
        <v>209976.6961</v>
      </c>
      <c r="V790" s="24">
        <v>367459.2182</v>
      </c>
    </row>
    <row r="791" spans="1:22" hidden="1" x14ac:dyDescent="0.3">
      <c r="A791" s="23">
        <v>4</v>
      </c>
      <c r="B791" s="23" t="s">
        <v>592</v>
      </c>
      <c r="C791" s="23" t="s">
        <v>551</v>
      </c>
      <c r="D791" t="s">
        <v>175</v>
      </c>
      <c r="E791" s="23" t="s">
        <v>559</v>
      </c>
      <c r="F791" s="23" t="s">
        <v>305</v>
      </c>
      <c r="G791" s="23">
        <v>2</v>
      </c>
      <c r="H791" s="23" t="s">
        <v>30</v>
      </c>
      <c r="I791" s="24">
        <v>68850.717499999999</v>
      </c>
      <c r="J791" s="24">
        <v>120488.75569999999</v>
      </c>
      <c r="K791" s="24">
        <v>90139.575800000006</v>
      </c>
      <c r="L791" s="24">
        <v>157744.25760000001</v>
      </c>
      <c r="M791" s="24">
        <v>109450.77529999999</v>
      </c>
      <c r="N791" s="24">
        <v>191538.85680000001</v>
      </c>
      <c r="O791" s="24">
        <v>134001.76209999999</v>
      </c>
      <c r="P791" s="24">
        <v>234503.08360000001</v>
      </c>
      <c r="Q791" s="24">
        <v>159022.42509999999</v>
      </c>
      <c r="R791" s="24">
        <v>278289.2439</v>
      </c>
      <c r="S791" s="24">
        <v>175247.48790000001</v>
      </c>
      <c r="T791" s="24">
        <v>306683.10379999998</v>
      </c>
      <c r="U791" s="24">
        <v>190355.68479999999</v>
      </c>
      <c r="V791" s="24">
        <v>333122.4485</v>
      </c>
    </row>
    <row r="792" spans="1:22" hidden="1" x14ac:dyDescent="0.3">
      <c r="A792" s="23">
        <v>4</v>
      </c>
      <c r="B792" s="23" t="s">
        <v>592</v>
      </c>
      <c r="C792" s="23" t="s">
        <v>551</v>
      </c>
      <c r="D792" t="s">
        <v>175</v>
      </c>
      <c r="E792" s="23" t="s">
        <v>559</v>
      </c>
      <c r="F792" s="23" t="s">
        <v>305</v>
      </c>
      <c r="G792" s="23">
        <v>3</v>
      </c>
      <c r="H792" s="23" t="s">
        <v>31</v>
      </c>
      <c r="I792" s="24">
        <v>61052.075799999999</v>
      </c>
      <c r="J792" s="24">
        <v>106841.13250000001</v>
      </c>
      <c r="K792" s="24">
        <v>82984.955499999996</v>
      </c>
      <c r="L792" s="24">
        <v>145223.6721</v>
      </c>
      <c r="M792" s="24">
        <v>104834.5402</v>
      </c>
      <c r="N792" s="24">
        <v>183460.44529999999</v>
      </c>
      <c r="O792" s="24">
        <v>137895.43489999999</v>
      </c>
      <c r="P792" s="24">
        <v>241317.0111</v>
      </c>
      <c r="Q792" s="24">
        <v>170603.08859999999</v>
      </c>
      <c r="R792" s="24">
        <v>298555.40519999998</v>
      </c>
      <c r="S792" s="24">
        <v>192015.70110000001</v>
      </c>
      <c r="T792" s="24">
        <v>336027.47700000001</v>
      </c>
      <c r="U792" s="24">
        <v>213114.3216</v>
      </c>
      <c r="V792" s="24">
        <v>372950.06270000001</v>
      </c>
    </row>
    <row r="793" spans="1:22" hidden="1" x14ac:dyDescent="0.3">
      <c r="A793" s="23">
        <v>4</v>
      </c>
      <c r="B793" s="23" t="s">
        <v>592</v>
      </c>
      <c r="C793" s="23" t="s">
        <v>551</v>
      </c>
      <c r="D793" t="s">
        <v>175</v>
      </c>
      <c r="E793" s="23" t="s">
        <v>559</v>
      </c>
      <c r="F793" s="23" t="s">
        <v>305</v>
      </c>
      <c r="G793" s="23">
        <v>4</v>
      </c>
      <c r="H793" s="23" t="s">
        <v>29</v>
      </c>
      <c r="I793" s="24">
        <v>68945.372900000002</v>
      </c>
      <c r="J793" s="24">
        <v>110312.59819999999</v>
      </c>
      <c r="K793" s="24">
        <v>96523.521999999997</v>
      </c>
      <c r="L793" s="24">
        <v>154437.63759999999</v>
      </c>
      <c r="M793" s="24">
        <v>124101.6712</v>
      </c>
      <c r="N793" s="24">
        <v>198562.67679999999</v>
      </c>
      <c r="O793" s="24">
        <v>165468.89490000001</v>
      </c>
      <c r="P793" s="24">
        <v>264750.23580000002</v>
      </c>
      <c r="Q793" s="24">
        <v>206836.11859999999</v>
      </c>
      <c r="R793" s="24">
        <v>330937.79470000003</v>
      </c>
      <c r="S793" s="24">
        <v>234414.2677</v>
      </c>
      <c r="T793" s="24">
        <v>375062.83399999997</v>
      </c>
      <c r="U793" s="24">
        <v>261992.41690000001</v>
      </c>
      <c r="V793" s="24">
        <v>419187.87329999998</v>
      </c>
    </row>
    <row r="794" spans="1:22" hidden="1" x14ac:dyDescent="0.3">
      <c r="A794" s="23">
        <v>4</v>
      </c>
      <c r="B794" s="23" t="s">
        <v>592</v>
      </c>
      <c r="C794" s="23" t="s">
        <v>551</v>
      </c>
      <c r="D794" t="s">
        <v>175</v>
      </c>
      <c r="E794" s="23" t="s">
        <v>559</v>
      </c>
      <c r="F794" s="23" t="s">
        <v>343</v>
      </c>
      <c r="G794" s="23">
        <v>1</v>
      </c>
      <c r="H794" s="23" t="s">
        <v>14</v>
      </c>
      <c r="I794" s="24">
        <v>80469.407999999996</v>
      </c>
      <c r="J794" s="24">
        <v>140821.46400000001</v>
      </c>
      <c r="K794" s="24">
        <v>104227.0145</v>
      </c>
      <c r="L794" s="24">
        <v>182397.27530000001</v>
      </c>
      <c r="M794" s="24">
        <v>124783.236</v>
      </c>
      <c r="N794" s="24">
        <v>218370.66279999999</v>
      </c>
      <c r="O794" s="24">
        <v>148895.27499999999</v>
      </c>
      <c r="P794" s="24">
        <v>260566.73130000001</v>
      </c>
      <c r="Q794" s="24">
        <v>175557.12880000001</v>
      </c>
      <c r="R794" s="24">
        <v>307224.97529999999</v>
      </c>
      <c r="S794" s="24">
        <v>192510.94930000001</v>
      </c>
      <c r="T794" s="24">
        <v>336894.16110000003</v>
      </c>
      <c r="U794" s="24">
        <v>208479.58970000001</v>
      </c>
      <c r="V794" s="24">
        <v>364839.2819</v>
      </c>
    </row>
    <row r="795" spans="1:22" hidden="1" x14ac:dyDescent="0.3">
      <c r="A795" s="23">
        <v>4</v>
      </c>
      <c r="B795" s="23" t="s">
        <v>592</v>
      </c>
      <c r="C795" s="23" t="s">
        <v>551</v>
      </c>
      <c r="D795" t="s">
        <v>175</v>
      </c>
      <c r="E795" s="23" t="s">
        <v>559</v>
      </c>
      <c r="F795" s="23" t="s">
        <v>343</v>
      </c>
      <c r="G795" s="23">
        <v>2</v>
      </c>
      <c r="H795" s="23" t="s">
        <v>30</v>
      </c>
      <c r="I795" s="24">
        <v>68665.160699999993</v>
      </c>
      <c r="J795" s="24">
        <v>120164.0312</v>
      </c>
      <c r="K795" s="24">
        <v>89834.699800000002</v>
      </c>
      <c r="L795" s="24">
        <v>157210.72459999999</v>
      </c>
      <c r="M795" s="24">
        <v>109022.0719</v>
      </c>
      <c r="N795" s="24">
        <v>190788.62590000001</v>
      </c>
      <c r="O795" s="24">
        <v>133369.42860000001</v>
      </c>
      <c r="P795" s="24">
        <v>233396.50020000001</v>
      </c>
      <c r="Q795" s="24">
        <v>158212.0471</v>
      </c>
      <c r="R795" s="24">
        <v>276871.08240000001</v>
      </c>
      <c r="S795" s="24">
        <v>174317.1042</v>
      </c>
      <c r="T795" s="24">
        <v>305054.93239999999</v>
      </c>
      <c r="U795" s="24">
        <v>189299.49960000001</v>
      </c>
      <c r="V795" s="24">
        <v>331274.12420000002</v>
      </c>
    </row>
    <row r="796" spans="1:22" hidden="1" x14ac:dyDescent="0.3">
      <c r="A796" s="23">
        <v>4</v>
      </c>
      <c r="B796" s="23" t="s">
        <v>592</v>
      </c>
      <c r="C796" s="23" t="s">
        <v>551</v>
      </c>
      <c r="D796" t="s">
        <v>175</v>
      </c>
      <c r="E796" s="23" t="s">
        <v>559</v>
      </c>
      <c r="F796" s="23" t="s">
        <v>343</v>
      </c>
      <c r="G796" s="23">
        <v>3</v>
      </c>
      <c r="H796" s="23" t="s">
        <v>31</v>
      </c>
      <c r="I796" s="24">
        <v>61029.235399999998</v>
      </c>
      <c r="J796" s="24">
        <v>106801.16190000001</v>
      </c>
      <c r="K796" s="24">
        <v>83008.888000000006</v>
      </c>
      <c r="L796" s="24">
        <v>145265.5539</v>
      </c>
      <c r="M796" s="24">
        <v>104907.11719999999</v>
      </c>
      <c r="N796" s="24">
        <v>183587.45509999999</v>
      </c>
      <c r="O796" s="24">
        <v>138034.54019999999</v>
      </c>
      <c r="P796" s="24">
        <v>241560.4454</v>
      </c>
      <c r="Q796" s="24">
        <v>170816.66020000001</v>
      </c>
      <c r="R796" s="24">
        <v>298929.15549999999</v>
      </c>
      <c r="S796" s="24">
        <v>192287.73689999999</v>
      </c>
      <c r="T796" s="24">
        <v>336503.53960000002</v>
      </c>
      <c r="U796" s="24">
        <v>213451.87760000001</v>
      </c>
      <c r="V796" s="24">
        <v>373540.78570000001</v>
      </c>
    </row>
    <row r="797" spans="1:22" hidden="1" x14ac:dyDescent="0.3">
      <c r="A797" s="23">
        <v>4</v>
      </c>
      <c r="B797" s="23" t="s">
        <v>592</v>
      </c>
      <c r="C797" s="23" t="s">
        <v>551</v>
      </c>
      <c r="D797" t="s">
        <v>175</v>
      </c>
      <c r="E797" s="23" t="s">
        <v>559</v>
      </c>
      <c r="F797" s="23" t="s">
        <v>343</v>
      </c>
      <c r="G797" s="23">
        <v>4</v>
      </c>
      <c r="H797" s="23" t="s">
        <v>29</v>
      </c>
      <c r="I797" s="24">
        <v>68566.954500000007</v>
      </c>
      <c r="J797" s="24">
        <v>109707.12880000001</v>
      </c>
      <c r="K797" s="24">
        <v>95993.736099999995</v>
      </c>
      <c r="L797" s="24">
        <v>153589.98019999999</v>
      </c>
      <c r="M797" s="24">
        <v>123420.51790000001</v>
      </c>
      <c r="N797" s="24">
        <v>197472.83170000001</v>
      </c>
      <c r="O797" s="24">
        <v>164560.6906</v>
      </c>
      <c r="P797" s="24">
        <v>263297.10889999999</v>
      </c>
      <c r="Q797" s="24">
        <v>205700.86319999999</v>
      </c>
      <c r="R797" s="24">
        <v>329121.386</v>
      </c>
      <c r="S797" s="24">
        <v>233127.64499999999</v>
      </c>
      <c r="T797" s="24">
        <v>373004.23759999999</v>
      </c>
      <c r="U797" s="24">
        <v>260554.42679999999</v>
      </c>
      <c r="V797" s="24">
        <v>416887.08909999998</v>
      </c>
    </row>
    <row r="798" spans="1:22" hidden="1" x14ac:dyDescent="0.3">
      <c r="A798" s="23">
        <v>4</v>
      </c>
      <c r="B798" s="23" t="s">
        <v>592</v>
      </c>
      <c r="C798" s="23" t="s">
        <v>551</v>
      </c>
      <c r="D798" t="s">
        <v>175</v>
      </c>
      <c r="E798" s="23" t="s">
        <v>559</v>
      </c>
      <c r="F798" s="23" t="s">
        <v>382</v>
      </c>
      <c r="G798" s="23">
        <v>1</v>
      </c>
      <c r="H798" s="23" t="s">
        <v>14</v>
      </c>
      <c r="I798" s="24">
        <v>83943.605200000005</v>
      </c>
      <c r="J798" s="24">
        <v>146901.30910000001</v>
      </c>
      <c r="K798" s="24">
        <v>108704.8763</v>
      </c>
      <c r="L798" s="24">
        <v>190233.53339999999</v>
      </c>
      <c r="M798" s="24">
        <v>130129.22719999999</v>
      </c>
      <c r="N798" s="24">
        <v>227726.1477</v>
      </c>
      <c r="O798" s="24">
        <v>155251.50030000001</v>
      </c>
      <c r="P798" s="24">
        <v>271690.12550000002</v>
      </c>
      <c r="Q798" s="24">
        <v>183030.0753</v>
      </c>
      <c r="R798" s="24">
        <v>320302.63179999997</v>
      </c>
      <c r="S798" s="24">
        <v>200694.14629999999</v>
      </c>
      <c r="T798" s="24">
        <v>351214.7561</v>
      </c>
      <c r="U798" s="24">
        <v>217323.1974</v>
      </c>
      <c r="V798" s="24">
        <v>380315.59539999999</v>
      </c>
    </row>
    <row r="799" spans="1:22" hidden="1" x14ac:dyDescent="0.3">
      <c r="A799" s="23">
        <v>4</v>
      </c>
      <c r="B799" s="23" t="s">
        <v>592</v>
      </c>
      <c r="C799" s="23" t="s">
        <v>551</v>
      </c>
      <c r="D799" t="s">
        <v>175</v>
      </c>
      <c r="E799" s="23" t="s">
        <v>559</v>
      </c>
      <c r="F799" s="23" t="s">
        <v>382</v>
      </c>
      <c r="G799" s="23">
        <v>2</v>
      </c>
      <c r="H799" s="23" t="s">
        <v>30</v>
      </c>
      <c r="I799" s="24">
        <v>71732.315300000002</v>
      </c>
      <c r="J799" s="24">
        <v>125531.5518</v>
      </c>
      <c r="K799" s="24">
        <v>93816.275299999994</v>
      </c>
      <c r="L799" s="24">
        <v>164178.48190000001</v>
      </c>
      <c r="M799" s="24">
        <v>113824.5754</v>
      </c>
      <c r="N799" s="24">
        <v>199193.00690000001</v>
      </c>
      <c r="O799" s="24">
        <v>139190.28039999999</v>
      </c>
      <c r="P799" s="24">
        <v>243582.99069999999</v>
      </c>
      <c r="Q799" s="24">
        <v>165086.88800000001</v>
      </c>
      <c r="R799" s="24">
        <v>288902.0539</v>
      </c>
      <c r="S799" s="24">
        <v>181872.92800000001</v>
      </c>
      <c r="T799" s="24">
        <v>318277.62400000001</v>
      </c>
      <c r="U799" s="24">
        <v>197481.7255</v>
      </c>
      <c r="V799" s="24">
        <v>345593.0196</v>
      </c>
    </row>
    <row r="800" spans="1:22" hidden="1" x14ac:dyDescent="0.3">
      <c r="A800" s="23">
        <v>4</v>
      </c>
      <c r="B800" s="23" t="s">
        <v>592</v>
      </c>
      <c r="C800" s="23" t="s">
        <v>551</v>
      </c>
      <c r="D800" t="s">
        <v>175</v>
      </c>
      <c r="E800" s="23" t="s">
        <v>559</v>
      </c>
      <c r="F800" s="23" t="s">
        <v>382</v>
      </c>
      <c r="G800" s="23">
        <v>3</v>
      </c>
      <c r="H800" s="23" t="s">
        <v>31</v>
      </c>
      <c r="I800" s="24">
        <v>63826.644699999997</v>
      </c>
      <c r="J800" s="24">
        <v>111696.62820000001</v>
      </c>
      <c r="K800" s="24">
        <v>86841.397500000006</v>
      </c>
      <c r="L800" s="24">
        <v>151972.44570000001</v>
      </c>
      <c r="M800" s="24">
        <v>109771.9195</v>
      </c>
      <c r="N800" s="24">
        <v>192100.859</v>
      </c>
      <c r="O800" s="24">
        <v>144457.43919999999</v>
      </c>
      <c r="P800" s="24">
        <v>252800.51869999999</v>
      </c>
      <c r="Q800" s="24">
        <v>178785.74909999999</v>
      </c>
      <c r="R800" s="24">
        <v>312875.06089999998</v>
      </c>
      <c r="S800" s="24">
        <v>201274.38889999999</v>
      </c>
      <c r="T800" s="24">
        <v>352230.18060000002</v>
      </c>
      <c r="U800" s="24">
        <v>223445.50880000001</v>
      </c>
      <c r="V800" s="24">
        <v>391029.64049999998</v>
      </c>
    </row>
    <row r="801" spans="1:22" hidden="1" x14ac:dyDescent="0.3">
      <c r="A801" s="23">
        <v>4</v>
      </c>
      <c r="B801" s="23" t="s">
        <v>592</v>
      </c>
      <c r="C801" s="23" t="s">
        <v>551</v>
      </c>
      <c r="D801" t="s">
        <v>175</v>
      </c>
      <c r="E801" s="23" t="s">
        <v>559</v>
      </c>
      <c r="F801" s="23" t="s">
        <v>382</v>
      </c>
      <c r="G801" s="23">
        <v>4</v>
      </c>
      <c r="H801" s="23" t="s">
        <v>29</v>
      </c>
      <c r="I801" s="24">
        <v>71532.754400000005</v>
      </c>
      <c r="J801" s="24">
        <v>114452.4087</v>
      </c>
      <c r="K801" s="24">
        <v>100145.8561</v>
      </c>
      <c r="L801" s="24">
        <v>160233.37220000001</v>
      </c>
      <c r="M801" s="24">
        <v>128758.95789999999</v>
      </c>
      <c r="N801" s="24">
        <v>206014.33559999999</v>
      </c>
      <c r="O801" s="24">
        <v>171678.61050000001</v>
      </c>
      <c r="P801" s="24">
        <v>274685.78080000001</v>
      </c>
      <c r="Q801" s="24">
        <v>214598.26310000001</v>
      </c>
      <c r="R801" s="24">
        <v>343357.22600000002</v>
      </c>
      <c r="S801" s="24">
        <v>243211.36480000001</v>
      </c>
      <c r="T801" s="24">
        <v>389138.18949999998</v>
      </c>
      <c r="U801" s="24">
        <v>271824.46659999999</v>
      </c>
      <c r="V801" s="24">
        <v>434919.15299999999</v>
      </c>
    </row>
    <row r="802" spans="1:22" hidden="1" x14ac:dyDescent="0.3">
      <c r="A802" s="23">
        <v>4</v>
      </c>
      <c r="B802" s="23" t="s">
        <v>592</v>
      </c>
      <c r="C802" s="23" t="s">
        <v>551</v>
      </c>
      <c r="D802" t="s">
        <v>175</v>
      </c>
      <c r="E802" s="23" t="s">
        <v>559</v>
      </c>
      <c r="F802" s="23" t="s">
        <v>415</v>
      </c>
      <c r="G802" s="23">
        <v>1</v>
      </c>
      <c r="H802" s="23" t="s">
        <v>14</v>
      </c>
      <c r="I802" s="24">
        <v>85971.835300000006</v>
      </c>
      <c r="J802" s="24">
        <v>150450.71170000001</v>
      </c>
      <c r="K802" s="24">
        <v>111267.9728</v>
      </c>
      <c r="L802" s="24">
        <v>194718.95240000001</v>
      </c>
      <c r="M802" s="24">
        <v>133154.27729999999</v>
      </c>
      <c r="N802" s="24">
        <v>233019.98540000001</v>
      </c>
      <c r="O802" s="24">
        <v>158795.02489999999</v>
      </c>
      <c r="P802" s="24">
        <v>277891.29359999998</v>
      </c>
      <c r="Q802" s="24">
        <v>187145.90640000001</v>
      </c>
      <c r="R802" s="24">
        <v>327505.33610000001</v>
      </c>
      <c r="S802" s="24">
        <v>205174.32199999999</v>
      </c>
      <c r="T802" s="24">
        <v>359055.0637</v>
      </c>
      <c r="U802" s="24">
        <v>222121.6997</v>
      </c>
      <c r="V802" s="24">
        <v>388712.97450000001</v>
      </c>
    </row>
    <row r="803" spans="1:22" hidden="1" x14ac:dyDescent="0.3">
      <c r="A803" s="23">
        <v>4</v>
      </c>
      <c r="B803" s="23" t="s">
        <v>592</v>
      </c>
      <c r="C803" s="23" t="s">
        <v>551</v>
      </c>
      <c r="D803" t="s">
        <v>175</v>
      </c>
      <c r="E803" s="23" t="s">
        <v>559</v>
      </c>
      <c r="F803" s="23" t="s">
        <v>415</v>
      </c>
      <c r="G803" s="23">
        <v>2</v>
      </c>
      <c r="H803" s="23" t="s">
        <v>30</v>
      </c>
      <c r="I803" s="24">
        <v>73760.545400000003</v>
      </c>
      <c r="J803" s="24">
        <v>129080.9544</v>
      </c>
      <c r="K803" s="24">
        <v>96379.371899999998</v>
      </c>
      <c r="L803" s="24">
        <v>168663.90090000001</v>
      </c>
      <c r="M803" s="24">
        <v>116849.62549999999</v>
      </c>
      <c r="N803" s="24">
        <v>204486.84460000001</v>
      </c>
      <c r="O803" s="24">
        <v>142733.80499999999</v>
      </c>
      <c r="P803" s="24">
        <v>249784.1588</v>
      </c>
      <c r="Q803" s="24">
        <v>169202.71900000001</v>
      </c>
      <c r="R803" s="24">
        <v>296104.75829999999</v>
      </c>
      <c r="S803" s="24">
        <v>186353.10370000001</v>
      </c>
      <c r="T803" s="24">
        <v>326117.93150000001</v>
      </c>
      <c r="U803" s="24">
        <v>202280.2279</v>
      </c>
      <c r="V803" s="24">
        <v>353990.39880000002</v>
      </c>
    </row>
    <row r="804" spans="1:22" hidden="1" x14ac:dyDescent="0.3">
      <c r="A804" s="23">
        <v>4</v>
      </c>
      <c r="B804" s="23" t="s">
        <v>592</v>
      </c>
      <c r="C804" s="23" t="s">
        <v>551</v>
      </c>
      <c r="D804" t="s">
        <v>175</v>
      </c>
      <c r="E804" s="23" t="s">
        <v>559</v>
      </c>
      <c r="F804" s="23" t="s">
        <v>415</v>
      </c>
      <c r="G804" s="23">
        <v>3</v>
      </c>
      <c r="H804" s="23" t="s">
        <v>31</v>
      </c>
      <c r="I804" s="24">
        <v>65836.205199999997</v>
      </c>
      <c r="J804" s="24">
        <v>115213.3591</v>
      </c>
      <c r="K804" s="24">
        <v>89654.782300000006</v>
      </c>
      <c r="L804" s="24">
        <v>156895.86900000001</v>
      </c>
      <c r="M804" s="24">
        <v>113389.1284</v>
      </c>
      <c r="N804" s="24">
        <v>198430.97469999999</v>
      </c>
      <c r="O804" s="24">
        <v>149280.38449999999</v>
      </c>
      <c r="P804" s="24">
        <v>261240.67290000001</v>
      </c>
      <c r="Q804" s="24">
        <v>184814.4307</v>
      </c>
      <c r="R804" s="24">
        <v>323425.2537</v>
      </c>
      <c r="S804" s="24">
        <v>208106.89480000001</v>
      </c>
      <c r="T804" s="24">
        <v>364187.06589999999</v>
      </c>
      <c r="U804" s="24">
        <v>231081.8389</v>
      </c>
      <c r="V804" s="24">
        <v>404393.2181</v>
      </c>
    </row>
    <row r="805" spans="1:22" hidden="1" x14ac:dyDescent="0.3">
      <c r="A805" s="23">
        <v>4</v>
      </c>
      <c r="B805" s="23" t="s">
        <v>592</v>
      </c>
      <c r="C805" s="23" t="s">
        <v>551</v>
      </c>
      <c r="D805" t="s">
        <v>175</v>
      </c>
      <c r="E805" s="23" t="s">
        <v>559</v>
      </c>
      <c r="F805" s="23" t="s">
        <v>415</v>
      </c>
      <c r="G805" s="23">
        <v>4</v>
      </c>
      <c r="H805" s="23" t="s">
        <v>29</v>
      </c>
      <c r="I805" s="24">
        <v>73276.877699999997</v>
      </c>
      <c r="J805" s="24">
        <v>117243.0062</v>
      </c>
      <c r="K805" s="24">
        <v>102587.62880000001</v>
      </c>
      <c r="L805" s="24">
        <v>164140.20860000001</v>
      </c>
      <c r="M805" s="24">
        <v>131898.38</v>
      </c>
      <c r="N805" s="24">
        <v>211037.41099999999</v>
      </c>
      <c r="O805" s="24">
        <v>175864.50659999999</v>
      </c>
      <c r="P805" s="24">
        <v>281383.21470000001</v>
      </c>
      <c r="Q805" s="24">
        <v>219830.63329999999</v>
      </c>
      <c r="R805" s="24">
        <v>351729.0184</v>
      </c>
      <c r="S805" s="24">
        <v>249141.38430000001</v>
      </c>
      <c r="T805" s="24">
        <v>398626.22080000001</v>
      </c>
      <c r="U805" s="24">
        <v>278452.13549999997</v>
      </c>
      <c r="V805" s="24">
        <v>445523.42330000002</v>
      </c>
    </row>
    <row r="806" spans="1:22" hidden="1" x14ac:dyDescent="0.3">
      <c r="A806" s="23">
        <v>4</v>
      </c>
      <c r="B806" s="23" t="s">
        <v>592</v>
      </c>
      <c r="C806" s="23" t="s">
        <v>551</v>
      </c>
      <c r="D806" t="s">
        <v>175</v>
      </c>
      <c r="E806" s="23" t="s">
        <v>559</v>
      </c>
      <c r="F806" s="23" t="s">
        <v>441</v>
      </c>
      <c r="G806" s="23">
        <v>1</v>
      </c>
      <c r="H806" s="23" t="s">
        <v>14</v>
      </c>
      <c r="I806" s="24">
        <v>87442.874800000005</v>
      </c>
      <c r="J806" s="24">
        <v>153025.03090000001</v>
      </c>
      <c r="K806" s="24">
        <v>113185.26210000001</v>
      </c>
      <c r="L806" s="24">
        <v>198074.20869999999</v>
      </c>
      <c r="M806" s="24">
        <v>135457.84020000001</v>
      </c>
      <c r="N806" s="24">
        <v>237051.22029999999</v>
      </c>
      <c r="O806" s="24">
        <v>161556.0472</v>
      </c>
      <c r="P806" s="24">
        <v>282723.08260000002</v>
      </c>
      <c r="Q806" s="24">
        <v>190412.94990000001</v>
      </c>
      <c r="R806" s="24">
        <v>333222.66220000002</v>
      </c>
      <c r="S806" s="24">
        <v>208763.05650000001</v>
      </c>
      <c r="T806" s="24">
        <v>365335.34889999998</v>
      </c>
      <c r="U806" s="24">
        <v>226018.07260000001</v>
      </c>
      <c r="V806" s="24">
        <v>395531.62709999998</v>
      </c>
    </row>
    <row r="807" spans="1:22" hidden="1" x14ac:dyDescent="0.3">
      <c r="A807" s="23">
        <v>4</v>
      </c>
      <c r="B807" s="23" t="s">
        <v>592</v>
      </c>
      <c r="C807" s="23" t="s">
        <v>551</v>
      </c>
      <c r="D807" t="s">
        <v>175</v>
      </c>
      <c r="E807" s="23" t="s">
        <v>559</v>
      </c>
      <c r="F807" s="23" t="s">
        <v>441</v>
      </c>
      <c r="G807" s="23">
        <v>2</v>
      </c>
      <c r="H807" s="23" t="s">
        <v>30</v>
      </c>
      <c r="I807" s="24">
        <v>74960.222299999994</v>
      </c>
      <c r="J807" s="24">
        <v>131180.3891</v>
      </c>
      <c r="K807" s="24">
        <v>97965.802800000005</v>
      </c>
      <c r="L807" s="24">
        <v>171440.15479999999</v>
      </c>
      <c r="M807" s="24">
        <v>118790.86199999999</v>
      </c>
      <c r="N807" s="24">
        <v>207884.00839999999</v>
      </c>
      <c r="O807" s="24">
        <v>145137.9106</v>
      </c>
      <c r="P807" s="24">
        <v>253991.34349999999</v>
      </c>
      <c r="Q807" s="24">
        <v>172071.02420000001</v>
      </c>
      <c r="R807" s="24">
        <v>301124.29220000003</v>
      </c>
      <c r="S807" s="24">
        <v>189523.58799999999</v>
      </c>
      <c r="T807" s="24">
        <v>331666.27899999998</v>
      </c>
      <c r="U807" s="24">
        <v>205735.67819999999</v>
      </c>
      <c r="V807" s="24">
        <v>360037.43699999998</v>
      </c>
    </row>
    <row r="808" spans="1:22" hidden="1" x14ac:dyDescent="0.3">
      <c r="A808" s="23">
        <v>4</v>
      </c>
      <c r="B808" s="23" t="s">
        <v>592</v>
      </c>
      <c r="C808" s="23" t="s">
        <v>551</v>
      </c>
      <c r="D808" t="s">
        <v>175</v>
      </c>
      <c r="E808" s="23" t="s">
        <v>559</v>
      </c>
      <c r="F808" s="23" t="s">
        <v>441</v>
      </c>
      <c r="G808" s="23">
        <v>3</v>
      </c>
      <c r="H808" s="23" t="s">
        <v>31</v>
      </c>
      <c r="I808" s="24">
        <v>66863.830400000006</v>
      </c>
      <c r="J808" s="24">
        <v>117011.70329999999</v>
      </c>
      <c r="K808" s="24">
        <v>91037.548500000004</v>
      </c>
      <c r="L808" s="24">
        <v>159315.70980000001</v>
      </c>
      <c r="M808" s="24">
        <v>115125.16379999999</v>
      </c>
      <c r="N808" s="24">
        <v>201469.03649999999</v>
      </c>
      <c r="O808" s="24">
        <v>151552.7622</v>
      </c>
      <c r="P808" s="24">
        <v>265217.33390000003</v>
      </c>
      <c r="Q808" s="24">
        <v>187615.21280000001</v>
      </c>
      <c r="R808" s="24">
        <v>328326.62229999999</v>
      </c>
      <c r="S808" s="24">
        <v>211251.12640000001</v>
      </c>
      <c r="T808" s="24">
        <v>369689.47110000002</v>
      </c>
      <c r="U808" s="24">
        <v>234562.46400000001</v>
      </c>
      <c r="V808" s="24">
        <v>410484.31199999998</v>
      </c>
    </row>
    <row r="809" spans="1:22" hidden="1" x14ac:dyDescent="0.3">
      <c r="A809" s="23">
        <v>4</v>
      </c>
      <c r="B809" s="23" t="s">
        <v>592</v>
      </c>
      <c r="C809" s="23" t="s">
        <v>551</v>
      </c>
      <c r="D809" t="s">
        <v>175</v>
      </c>
      <c r="E809" s="23" t="s">
        <v>559</v>
      </c>
      <c r="F809" s="23" t="s">
        <v>441</v>
      </c>
      <c r="G809" s="23">
        <v>4</v>
      </c>
      <c r="H809" s="23" t="s">
        <v>29</v>
      </c>
      <c r="I809" s="24">
        <v>74527.362899999993</v>
      </c>
      <c r="J809" s="24">
        <v>119243.7824</v>
      </c>
      <c r="K809" s="24">
        <v>104338.30809999999</v>
      </c>
      <c r="L809" s="24">
        <v>166941.29550000001</v>
      </c>
      <c r="M809" s="24">
        <v>134149.25330000001</v>
      </c>
      <c r="N809" s="24">
        <v>214638.80850000001</v>
      </c>
      <c r="O809" s="24">
        <v>178865.671</v>
      </c>
      <c r="P809" s="24">
        <v>286185.07799999998</v>
      </c>
      <c r="Q809" s="24">
        <v>223582.0888</v>
      </c>
      <c r="R809" s="24">
        <v>357731.34730000002</v>
      </c>
      <c r="S809" s="24">
        <v>253393.03400000001</v>
      </c>
      <c r="T809" s="24">
        <v>405428.8603</v>
      </c>
      <c r="U809" s="24">
        <v>283203.9792</v>
      </c>
      <c r="V809" s="24">
        <v>453126.37329999998</v>
      </c>
    </row>
    <row r="810" spans="1:22" hidden="1" x14ac:dyDescent="0.3">
      <c r="A810" s="23">
        <v>5</v>
      </c>
      <c r="B810" s="23" t="s">
        <v>592</v>
      </c>
      <c r="C810" s="23" t="s">
        <v>560</v>
      </c>
      <c r="D810" t="s">
        <v>88</v>
      </c>
      <c r="E810" s="23" t="s">
        <v>561</v>
      </c>
      <c r="F810" s="23" t="s">
        <v>196</v>
      </c>
      <c r="G810" s="23">
        <v>1</v>
      </c>
      <c r="H810" s="23" t="s">
        <v>14</v>
      </c>
      <c r="I810" s="24">
        <v>105279.65919999999</v>
      </c>
      <c r="J810" s="24">
        <v>184239.40349999999</v>
      </c>
      <c r="K810" s="24">
        <v>136283.4173</v>
      </c>
      <c r="L810" s="24">
        <v>238495.9804</v>
      </c>
      <c r="M810" s="24">
        <v>163108.32399999999</v>
      </c>
      <c r="N810" s="24">
        <v>285439.56709999999</v>
      </c>
      <c r="O810" s="24">
        <v>194544.59529999999</v>
      </c>
      <c r="P810" s="24">
        <v>340453.04190000001</v>
      </c>
      <c r="Q810" s="24">
        <v>229303.9817</v>
      </c>
      <c r="R810" s="24">
        <v>401281.96799999999</v>
      </c>
      <c r="S810" s="24">
        <v>251407.40890000001</v>
      </c>
      <c r="T810" s="24">
        <v>439962.9656</v>
      </c>
      <c r="U810" s="24">
        <v>272195.80709999998</v>
      </c>
      <c r="V810" s="24">
        <v>476342.66249999998</v>
      </c>
    </row>
    <row r="811" spans="1:22" hidden="1" x14ac:dyDescent="0.3">
      <c r="A811" s="23">
        <v>5</v>
      </c>
      <c r="B811" s="23" t="s">
        <v>592</v>
      </c>
      <c r="C811" s="23" t="s">
        <v>560</v>
      </c>
      <c r="D811" t="s">
        <v>88</v>
      </c>
      <c r="E811" s="23" t="s">
        <v>561</v>
      </c>
      <c r="F811" s="23" t="s">
        <v>196</v>
      </c>
      <c r="G811" s="23">
        <v>2</v>
      </c>
      <c r="H811" s="23" t="s">
        <v>30</v>
      </c>
      <c r="I811" s="24">
        <v>90202.453599999993</v>
      </c>
      <c r="J811" s="24">
        <v>157854.29389999999</v>
      </c>
      <c r="K811" s="24">
        <v>117900.55220000001</v>
      </c>
      <c r="L811" s="24">
        <v>206325.96650000001</v>
      </c>
      <c r="M811" s="24">
        <v>142977.06940000001</v>
      </c>
      <c r="N811" s="24">
        <v>250209.87150000001</v>
      </c>
      <c r="O811" s="24">
        <v>174713.90470000001</v>
      </c>
      <c r="P811" s="24">
        <v>305749.3333</v>
      </c>
      <c r="Q811" s="24">
        <v>207149.6372</v>
      </c>
      <c r="R811" s="24">
        <v>362511.8652</v>
      </c>
      <c r="S811" s="24">
        <v>228168.96489999999</v>
      </c>
      <c r="T811" s="24">
        <v>399295.68859999999</v>
      </c>
      <c r="U811" s="24">
        <v>247697.6623</v>
      </c>
      <c r="V811" s="24">
        <v>433470.90909999999</v>
      </c>
    </row>
    <row r="812" spans="1:22" hidden="1" x14ac:dyDescent="0.3">
      <c r="A812" s="23">
        <v>5</v>
      </c>
      <c r="B812" s="23" t="s">
        <v>592</v>
      </c>
      <c r="C812" s="23" t="s">
        <v>560</v>
      </c>
      <c r="D812" t="s">
        <v>88</v>
      </c>
      <c r="E812" s="23" t="s">
        <v>561</v>
      </c>
      <c r="F812" s="23" t="s">
        <v>196</v>
      </c>
      <c r="G812" s="23">
        <v>3</v>
      </c>
      <c r="H812" s="23" t="s">
        <v>31</v>
      </c>
      <c r="I812" s="24">
        <v>80426.320200000002</v>
      </c>
      <c r="J812" s="24">
        <v>140746.06039999999</v>
      </c>
      <c r="K812" s="24">
        <v>109490.4757</v>
      </c>
      <c r="L812" s="24">
        <v>191608.33240000001</v>
      </c>
      <c r="M812" s="24">
        <v>138450.6317</v>
      </c>
      <c r="N812" s="24">
        <v>242288.60550000001</v>
      </c>
      <c r="O812" s="24">
        <v>182248.60209999999</v>
      </c>
      <c r="P812" s="24">
        <v>318935.05379999999</v>
      </c>
      <c r="Q812" s="24">
        <v>225605.52770000001</v>
      </c>
      <c r="R812" s="24">
        <v>394809.67349999998</v>
      </c>
      <c r="S812" s="24">
        <v>254020.09469999999</v>
      </c>
      <c r="T812" s="24">
        <v>444535.1655</v>
      </c>
      <c r="U812" s="24">
        <v>282042.62160000001</v>
      </c>
      <c r="V812" s="24">
        <v>493574.58779999998</v>
      </c>
    </row>
    <row r="813" spans="1:22" hidden="1" x14ac:dyDescent="0.3">
      <c r="A813" s="23">
        <v>5</v>
      </c>
      <c r="B813" s="23" t="s">
        <v>592</v>
      </c>
      <c r="C813" s="23" t="s">
        <v>560</v>
      </c>
      <c r="D813" t="s">
        <v>88</v>
      </c>
      <c r="E813" s="23" t="s">
        <v>561</v>
      </c>
      <c r="F813" s="23" t="s">
        <v>196</v>
      </c>
      <c r="G813" s="23">
        <v>4</v>
      </c>
      <c r="H813" s="23" t="s">
        <v>29</v>
      </c>
      <c r="I813" s="24">
        <v>89727.032500000001</v>
      </c>
      <c r="J813" s="24">
        <v>143563.25409999999</v>
      </c>
      <c r="K813" s="24">
        <v>125617.84540000001</v>
      </c>
      <c r="L813" s="24">
        <v>200988.5557</v>
      </c>
      <c r="M813" s="24">
        <v>161508.65839999999</v>
      </c>
      <c r="N813" s="24">
        <v>258413.85740000001</v>
      </c>
      <c r="O813" s="24">
        <v>215344.87789999999</v>
      </c>
      <c r="P813" s="24">
        <v>344551.80989999999</v>
      </c>
      <c r="Q813" s="24">
        <v>269181.09749999997</v>
      </c>
      <c r="R813" s="24">
        <v>430689.7623</v>
      </c>
      <c r="S813" s="24">
        <v>305071.91039999999</v>
      </c>
      <c r="T813" s="24">
        <v>488115.0638</v>
      </c>
      <c r="U813" s="24">
        <v>340962.72340000002</v>
      </c>
      <c r="V813" s="24">
        <v>545540.36549999996</v>
      </c>
    </row>
    <row r="814" spans="1:22" hidden="1" x14ac:dyDescent="0.3">
      <c r="A814" s="23">
        <v>5</v>
      </c>
      <c r="B814" s="23" t="s">
        <v>592</v>
      </c>
      <c r="C814" s="23" t="s">
        <v>560</v>
      </c>
      <c r="D814" t="s">
        <v>88</v>
      </c>
      <c r="E814" s="23" t="s">
        <v>561</v>
      </c>
      <c r="F814" s="23" t="s">
        <v>239</v>
      </c>
      <c r="G814" s="23">
        <v>1</v>
      </c>
      <c r="H814" s="23" t="s">
        <v>14</v>
      </c>
      <c r="I814" s="24">
        <v>103291.73149999999</v>
      </c>
      <c r="J814" s="24">
        <v>180760.53020000001</v>
      </c>
      <c r="K814" s="24">
        <v>133712.33590000001</v>
      </c>
      <c r="L814" s="24">
        <v>233996.58780000001</v>
      </c>
      <c r="M814" s="24">
        <v>160032.71909999999</v>
      </c>
      <c r="N814" s="24">
        <v>280057.2586</v>
      </c>
      <c r="O814" s="24">
        <v>190878.56890000001</v>
      </c>
      <c r="P814" s="24">
        <v>334037.49550000002</v>
      </c>
      <c r="Q814" s="24">
        <v>224985.15580000001</v>
      </c>
      <c r="R814" s="24">
        <v>393724.02260000003</v>
      </c>
      <c r="S814" s="24">
        <v>246673.454</v>
      </c>
      <c r="T814" s="24">
        <v>431678.54450000002</v>
      </c>
      <c r="U814" s="24">
        <v>267072.30619999999</v>
      </c>
      <c r="V814" s="24">
        <v>467376.53580000001</v>
      </c>
    </row>
    <row r="815" spans="1:22" hidden="1" x14ac:dyDescent="0.3">
      <c r="A815" s="23">
        <v>5</v>
      </c>
      <c r="B815" s="23" t="s">
        <v>592</v>
      </c>
      <c r="C815" s="23" t="s">
        <v>560</v>
      </c>
      <c r="D815" t="s">
        <v>88</v>
      </c>
      <c r="E815" s="23" t="s">
        <v>561</v>
      </c>
      <c r="F815" s="23" t="s">
        <v>239</v>
      </c>
      <c r="G815" s="23">
        <v>2</v>
      </c>
      <c r="H815" s="23" t="s">
        <v>30</v>
      </c>
      <c r="I815" s="24">
        <v>88488.656700000007</v>
      </c>
      <c r="J815" s="24">
        <v>154855.14929999999</v>
      </c>
      <c r="K815" s="24">
        <v>115663.7044</v>
      </c>
      <c r="L815" s="24">
        <v>202411.48269999999</v>
      </c>
      <c r="M815" s="24">
        <v>140267.48699999999</v>
      </c>
      <c r="N815" s="24">
        <v>245468.10219999999</v>
      </c>
      <c r="O815" s="24">
        <v>171408.43590000001</v>
      </c>
      <c r="P815" s="24">
        <v>299964.76280000003</v>
      </c>
      <c r="Q815" s="24">
        <v>203233.61720000001</v>
      </c>
      <c r="R815" s="24">
        <v>355658.83010000002</v>
      </c>
      <c r="S815" s="24">
        <v>223857.52669999999</v>
      </c>
      <c r="T815" s="24">
        <v>391750.67180000001</v>
      </c>
      <c r="U815" s="24">
        <v>243019.58180000001</v>
      </c>
      <c r="V815" s="24">
        <v>425284.26819999999</v>
      </c>
    </row>
    <row r="816" spans="1:22" hidden="1" x14ac:dyDescent="0.3">
      <c r="A816" s="23">
        <v>5</v>
      </c>
      <c r="B816" s="23" t="s">
        <v>592</v>
      </c>
      <c r="C816" s="23" t="s">
        <v>560</v>
      </c>
      <c r="D816" t="s">
        <v>88</v>
      </c>
      <c r="E816" s="23" t="s">
        <v>561</v>
      </c>
      <c r="F816" s="23" t="s">
        <v>239</v>
      </c>
      <c r="G816" s="23">
        <v>3</v>
      </c>
      <c r="H816" s="23" t="s">
        <v>31</v>
      </c>
      <c r="I816" s="24">
        <v>78890.949900000007</v>
      </c>
      <c r="J816" s="24">
        <v>138059.16250000001</v>
      </c>
      <c r="K816" s="24">
        <v>107397.4368</v>
      </c>
      <c r="L816" s="24">
        <v>187945.51439999999</v>
      </c>
      <c r="M816" s="24">
        <v>135801.815</v>
      </c>
      <c r="N816" s="24">
        <v>237653.17619999999</v>
      </c>
      <c r="O816" s="24">
        <v>178759.6145</v>
      </c>
      <c r="P816" s="24">
        <v>312829.32549999998</v>
      </c>
      <c r="Q816" s="24">
        <v>221284.38810000001</v>
      </c>
      <c r="R816" s="24">
        <v>387247.67910000001</v>
      </c>
      <c r="S816" s="24">
        <v>249153.09710000001</v>
      </c>
      <c r="T816" s="24">
        <v>436017.91989999998</v>
      </c>
      <c r="U816" s="24">
        <v>276636.89409999998</v>
      </c>
      <c r="V816" s="24">
        <v>484114.56459999998</v>
      </c>
    </row>
    <row r="817" spans="1:22" hidden="1" x14ac:dyDescent="0.3">
      <c r="A817" s="23">
        <v>5</v>
      </c>
      <c r="B817" s="23" t="s">
        <v>592</v>
      </c>
      <c r="C817" s="23" t="s">
        <v>560</v>
      </c>
      <c r="D817" t="s">
        <v>88</v>
      </c>
      <c r="E817" s="23" t="s">
        <v>561</v>
      </c>
      <c r="F817" s="23" t="s">
        <v>239</v>
      </c>
      <c r="G817" s="23">
        <v>4</v>
      </c>
      <c r="H817" s="23" t="s">
        <v>29</v>
      </c>
      <c r="I817" s="24">
        <v>88032.210800000001</v>
      </c>
      <c r="J817" s="24">
        <v>140851.53940000001</v>
      </c>
      <c r="K817" s="24">
        <v>123245.09510000001</v>
      </c>
      <c r="L817" s="24">
        <v>197192.1551</v>
      </c>
      <c r="M817" s="24">
        <v>158457.97940000001</v>
      </c>
      <c r="N817" s="24">
        <v>253532.7708</v>
      </c>
      <c r="O817" s="24">
        <v>211277.30590000001</v>
      </c>
      <c r="P817" s="24">
        <v>338043.69439999998</v>
      </c>
      <c r="Q817" s="24">
        <v>264096.6323</v>
      </c>
      <c r="R817" s="24">
        <v>422554.61790000001</v>
      </c>
      <c r="S817" s="24">
        <v>299309.51659999997</v>
      </c>
      <c r="T817" s="24">
        <v>478895.23369999998</v>
      </c>
      <c r="U817" s="24">
        <v>334522.40090000001</v>
      </c>
      <c r="V817" s="24">
        <v>535235.84939999995</v>
      </c>
    </row>
    <row r="818" spans="1:22" hidden="1" x14ac:dyDescent="0.3">
      <c r="A818" s="23">
        <v>5</v>
      </c>
      <c r="B818" s="23" t="s">
        <v>592</v>
      </c>
      <c r="C818" s="23" t="s">
        <v>560</v>
      </c>
      <c r="D818" t="s">
        <v>88</v>
      </c>
      <c r="E818" s="23" t="s">
        <v>561</v>
      </c>
      <c r="F818" s="23" t="s">
        <v>280</v>
      </c>
      <c r="G818" s="23">
        <v>1</v>
      </c>
      <c r="H818" s="23" t="s">
        <v>14</v>
      </c>
      <c r="I818" s="24">
        <v>104812.90399999999</v>
      </c>
      <c r="J818" s="24">
        <v>183422.5821</v>
      </c>
      <c r="K818" s="24">
        <v>135634.65830000001</v>
      </c>
      <c r="L818" s="24">
        <v>237360.652</v>
      </c>
      <c r="M818" s="24">
        <v>162301.5068</v>
      </c>
      <c r="N818" s="24">
        <v>284027.63679999998</v>
      </c>
      <c r="O818" s="24">
        <v>193536.21230000001</v>
      </c>
      <c r="P818" s="24">
        <v>338688.37150000001</v>
      </c>
      <c r="Q818" s="24">
        <v>228072.02910000001</v>
      </c>
      <c r="R818" s="24">
        <v>399126.05080000003</v>
      </c>
      <c r="S818" s="24">
        <v>250033.5858</v>
      </c>
      <c r="T818" s="24">
        <v>437558.77519999997</v>
      </c>
      <c r="U818" s="24">
        <v>270671.18290000001</v>
      </c>
      <c r="V818" s="24">
        <v>473674.57020000002</v>
      </c>
    </row>
    <row r="819" spans="1:22" hidden="1" x14ac:dyDescent="0.3">
      <c r="A819" s="23">
        <v>5</v>
      </c>
      <c r="B819" s="23" t="s">
        <v>592</v>
      </c>
      <c r="C819" s="23" t="s">
        <v>560</v>
      </c>
      <c r="D819" t="s">
        <v>88</v>
      </c>
      <c r="E819" s="23" t="s">
        <v>561</v>
      </c>
      <c r="F819" s="23" t="s">
        <v>280</v>
      </c>
      <c r="G819" s="23">
        <v>2</v>
      </c>
      <c r="H819" s="23" t="s">
        <v>30</v>
      </c>
      <c r="I819" s="24">
        <v>90009.829299999998</v>
      </c>
      <c r="J819" s="24">
        <v>157517.20129999999</v>
      </c>
      <c r="K819" s="24">
        <v>117586.02680000001</v>
      </c>
      <c r="L819" s="24">
        <v>205775.54689999999</v>
      </c>
      <c r="M819" s="24">
        <v>142536.2746</v>
      </c>
      <c r="N819" s="24">
        <v>249438.48050000001</v>
      </c>
      <c r="O819" s="24">
        <v>174066.07939999999</v>
      </c>
      <c r="P819" s="24">
        <v>304615.63880000002</v>
      </c>
      <c r="Q819" s="24">
        <v>206320.49050000001</v>
      </c>
      <c r="R819" s="24">
        <v>361060.85830000002</v>
      </c>
      <c r="S819" s="24">
        <v>227217.65849999999</v>
      </c>
      <c r="T819" s="24">
        <v>397630.90250000003</v>
      </c>
      <c r="U819" s="24">
        <v>246618.45860000001</v>
      </c>
      <c r="V819" s="24">
        <v>431582.3026</v>
      </c>
    </row>
    <row r="820" spans="1:22" hidden="1" x14ac:dyDescent="0.3">
      <c r="A820" s="23">
        <v>5</v>
      </c>
      <c r="B820" s="23" t="s">
        <v>592</v>
      </c>
      <c r="C820" s="23" t="s">
        <v>560</v>
      </c>
      <c r="D820" t="s">
        <v>88</v>
      </c>
      <c r="E820" s="23" t="s">
        <v>561</v>
      </c>
      <c r="F820" s="23" t="s">
        <v>280</v>
      </c>
      <c r="G820" s="23">
        <v>3</v>
      </c>
      <c r="H820" s="23" t="s">
        <v>31</v>
      </c>
      <c r="I820" s="24">
        <v>80398.120299999995</v>
      </c>
      <c r="J820" s="24">
        <v>140696.71059999999</v>
      </c>
      <c r="K820" s="24">
        <v>109507.47530000001</v>
      </c>
      <c r="L820" s="24">
        <v>191638.08180000001</v>
      </c>
      <c r="M820" s="24">
        <v>138514.72169999999</v>
      </c>
      <c r="N820" s="24">
        <v>242400.76300000001</v>
      </c>
      <c r="O820" s="24">
        <v>182376.8235</v>
      </c>
      <c r="P820" s="24">
        <v>319159.4412</v>
      </c>
      <c r="Q820" s="24">
        <v>225805.89929999999</v>
      </c>
      <c r="R820" s="24">
        <v>395160.32380000001</v>
      </c>
      <c r="S820" s="24">
        <v>254277.47640000001</v>
      </c>
      <c r="T820" s="24">
        <v>444985.58380000002</v>
      </c>
      <c r="U820" s="24">
        <v>282364.14159999997</v>
      </c>
      <c r="V820" s="24">
        <v>494137.24770000001</v>
      </c>
    </row>
    <row r="821" spans="1:22" hidden="1" x14ac:dyDescent="0.3">
      <c r="A821" s="23">
        <v>5</v>
      </c>
      <c r="B821" s="23" t="s">
        <v>592</v>
      </c>
      <c r="C821" s="23" t="s">
        <v>560</v>
      </c>
      <c r="D821" t="s">
        <v>88</v>
      </c>
      <c r="E821" s="23" t="s">
        <v>561</v>
      </c>
      <c r="F821" s="23" t="s">
        <v>280</v>
      </c>
      <c r="G821" s="23">
        <v>4</v>
      </c>
      <c r="H821" s="23" t="s">
        <v>29</v>
      </c>
      <c r="I821" s="24">
        <v>89340.303400000004</v>
      </c>
      <c r="J821" s="24">
        <v>142944.48740000001</v>
      </c>
      <c r="K821" s="24">
        <v>125076.4246</v>
      </c>
      <c r="L821" s="24">
        <v>200122.2824</v>
      </c>
      <c r="M821" s="24">
        <v>160812.5459</v>
      </c>
      <c r="N821" s="24">
        <v>257300.07740000001</v>
      </c>
      <c r="O821" s="24">
        <v>214416.728</v>
      </c>
      <c r="P821" s="24">
        <v>343066.76980000001</v>
      </c>
      <c r="Q821" s="24">
        <v>268020.90990000003</v>
      </c>
      <c r="R821" s="24">
        <v>428833.46220000001</v>
      </c>
      <c r="S821" s="24">
        <v>303757.03120000003</v>
      </c>
      <c r="T821" s="24">
        <v>486011.25719999999</v>
      </c>
      <c r="U821" s="24">
        <v>339493.15250000003</v>
      </c>
      <c r="V821" s="24">
        <v>543189.05220000003</v>
      </c>
    </row>
    <row r="822" spans="1:22" hidden="1" x14ac:dyDescent="0.3">
      <c r="A822" s="23">
        <v>5</v>
      </c>
      <c r="B822" s="23" t="s">
        <v>592</v>
      </c>
      <c r="C822" s="23" t="s">
        <v>560</v>
      </c>
      <c r="D822" t="s">
        <v>88</v>
      </c>
      <c r="E822" s="23" t="s">
        <v>561</v>
      </c>
      <c r="F822" s="23" t="s">
        <v>320</v>
      </c>
      <c r="G822" s="23">
        <v>1</v>
      </c>
      <c r="H822" s="23" t="s">
        <v>14</v>
      </c>
      <c r="I822" s="24">
        <v>106780.6804</v>
      </c>
      <c r="J822" s="24">
        <v>186866.19080000001</v>
      </c>
      <c r="K822" s="24">
        <v>138209.7322</v>
      </c>
      <c r="L822" s="24">
        <v>241867.03140000001</v>
      </c>
      <c r="M822" s="24">
        <v>165402.389</v>
      </c>
      <c r="N822" s="24">
        <v>289454.18079999997</v>
      </c>
      <c r="O822" s="24">
        <v>197263.48980000001</v>
      </c>
      <c r="P822" s="24">
        <v>345211.10710000002</v>
      </c>
      <c r="Q822" s="24">
        <v>232492.3524</v>
      </c>
      <c r="R822" s="24">
        <v>406861.61660000001</v>
      </c>
      <c r="S822" s="24">
        <v>254894.43030000001</v>
      </c>
      <c r="T822" s="24">
        <v>446065.25300000003</v>
      </c>
      <c r="U822" s="24">
        <v>275957.18310000002</v>
      </c>
      <c r="V822" s="24">
        <v>482925.07059999998</v>
      </c>
    </row>
    <row r="823" spans="1:22" hidden="1" x14ac:dyDescent="0.3">
      <c r="A823" s="23">
        <v>5</v>
      </c>
      <c r="B823" s="23" t="s">
        <v>592</v>
      </c>
      <c r="C823" s="23" t="s">
        <v>560</v>
      </c>
      <c r="D823" t="s">
        <v>88</v>
      </c>
      <c r="E823" s="23" t="s">
        <v>561</v>
      </c>
      <c r="F823" s="23" t="s">
        <v>320</v>
      </c>
      <c r="G823" s="23">
        <v>2</v>
      </c>
      <c r="H823" s="23" t="s">
        <v>30</v>
      </c>
      <c r="I823" s="24">
        <v>91566.409499999994</v>
      </c>
      <c r="J823" s="24">
        <v>160241.21679999999</v>
      </c>
      <c r="K823" s="24">
        <v>119659.7504</v>
      </c>
      <c r="L823" s="24">
        <v>209404.5631</v>
      </c>
      <c r="M823" s="24">
        <v>145088.1231</v>
      </c>
      <c r="N823" s="24">
        <v>253904.21549999999</v>
      </c>
      <c r="O823" s="24">
        <v>177252.5203</v>
      </c>
      <c r="P823" s="24">
        <v>310191.9105</v>
      </c>
      <c r="Q823" s="24">
        <v>210136.60500000001</v>
      </c>
      <c r="R823" s="24">
        <v>367739.0588</v>
      </c>
      <c r="S823" s="24">
        <v>231444.7279</v>
      </c>
      <c r="T823" s="24">
        <v>405028.27380000002</v>
      </c>
      <c r="U823" s="24">
        <v>251236.32819999999</v>
      </c>
      <c r="V823" s="24">
        <v>439663.57439999998</v>
      </c>
    </row>
    <row r="824" spans="1:22" hidden="1" x14ac:dyDescent="0.3">
      <c r="A824" s="23">
        <v>5</v>
      </c>
      <c r="B824" s="23" t="s">
        <v>592</v>
      </c>
      <c r="C824" s="23" t="s">
        <v>560</v>
      </c>
      <c r="D824" t="s">
        <v>88</v>
      </c>
      <c r="E824" s="23" t="s">
        <v>561</v>
      </c>
      <c r="F824" s="23" t="s">
        <v>320</v>
      </c>
      <c r="G824" s="23">
        <v>3</v>
      </c>
      <c r="H824" s="23" t="s">
        <v>31</v>
      </c>
      <c r="I824" s="24">
        <v>81696.395499999999</v>
      </c>
      <c r="J824" s="24">
        <v>142968.69209999999</v>
      </c>
      <c r="K824" s="24">
        <v>111240.3414</v>
      </c>
      <c r="L824" s="24">
        <v>194670.5974</v>
      </c>
      <c r="M824" s="24">
        <v>140679.34229999999</v>
      </c>
      <c r="N824" s="24">
        <v>246188.84899999999</v>
      </c>
      <c r="O824" s="24">
        <v>185198.83230000001</v>
      </c>
      <c r="P824" s="24">
        <v>324097.95659999998</v>
      </c>
      <c r="Q824" s="24">
        <v>229273.26790000001</v>
      </c>
      <c r="R824" s="24">
        <v>401228.21879999997</v>
      </c>
      <c r="S824" s="24">
        <v>258161.71979999999</v>
      </c>
      <c r="T824" s="24">
        <v>451783.0098</v>
      </c>
      <c r="U824" s="24">
        <v>286654.56780000002</v>
      </c>
      <c r="V824" s="24">
        <v>501645.49369999999</v>
      </c>
    </row>
    <row r="825" spans="1:22" hidden="1" x14ac:dyDescent="0.3">
      <c r="A825" s="23">
        <v>5</v>
      </c>
      <c r="B825" s="23" t="s">
        <v>592</v>
      </c>
      <c r="C825" s="23" t="s">
        <v>560</v>
      </c>
      <c r="D825" t="s">
        <v>88</v>
      </c>
      <c r="E825" s="23" t="s">
        <v>561</v>
      </c>
      <c r="F825" s="23" t="s">
        <v>320</v>
      </c>
      <c r="G825" s="23">
        <v>4</v>
      </c>
      <c r="H825" s="23" t="s">
        <v>29</v>
      </c>
      <c r="I825" s="24">
        <v>91010.474199999997</v>
      </c>
      <c r="J825" s="24">
        <v>145616.76079999999</v>
      </c>
      <c r="K825" s="24">
        <v>127414.66379999999</v>
      </c>
      <c r="L825" s="24">
        <v>203863.46520000001</v>
      </c>
      <c r="M825" s="24">
        <v>163818.8535</v>
      </c>
      <c r="N825" s="24">
        <v>262110.16949999999</v>
      </c>
      <c r="O825" s="24">
        <v>218425.13800000001</v>
      </c>
      <c r="P825" s="24">
        <v>349480.22600000002</v>
      </c>
      <c r="Q825" s="24">
        <v>273031.42249999999</v>
      </c>
      <c r="R825" s="24">
        <v>436850.28240000003</v>
      </c>
      <c r="S825" s="24">
        <v>309435.61219999997</v>
      </c>
      <c r="T825" s="24">
        <v>495096.98680000001</v>
      </c>
      <c r="U825" s="24">
        <v>345839.80180000002</v>
      </c>
      <c r="V825" s="24">
        <v>553343.69110000005</v>
      </c>
    </row>
    <row r="826" spans="1:22" hidden="1" x14ac:dyDescent="0.3">
      <c r="A826" s="23">
        <v>5</v>
      </c>
      <c r="B826" s="23" t="s">
        <v>592</v>
      </c>
      <c r="C826" s="23" t="s">
        <v>560</v>
      </c>
      <c r="D826" t="s">
        <v>88</v>
      </c>
      <c r="E826" s="23" t="s">
        <v>561</v>
      </c>
      <c r="F826" s="23" t="s">
        <v>87</v>
      </c>
      <c r="G826" s="23">
        <v>1</v>
      </c>
      <c r="H826" s="23" t="s">
        <v>14</v>
      </c>
      <c r="I826" s="24">
        <v>124712.3492</v>
      </c>
      <c r="J826" s="24">
        <v>218246.61120000001</v>
      </c>
      <c r="K826" s="24">
        <v>161341.50339999999</v>
      </c>
      <c r="L826" s="24">
        <v>282347.63099999999</v>
      </c>
      <c r="M826" s="24">
        <v>193032.30549999999</v>
      </c>
      <c r="N826" s="24">
        <v>337806.53460000001</v>
      </c>
      <c r="O826" s="24">
        <v>230135.25889999999</v>
      </c>
      <c r="P826" s="24">
        <v>402736.70319999999</v>
      </c>
      <c r="Q826" s="24">
        <v>271158.82860000001</v>
      </c>
      <c r="R826" s="24">
        <v>474527.95010000002</v>
      </c>
      <c r="S826" s="24">
        <v>297246.2868</v>
      </c>
      <c r="T826" s="24">
        <v>520181.00189999997</v>
      </c>
      <c r="U826" s="24">
        <v>321743.7378</v>
      </c>
      <c r="V826" s="24">
        <v>563051.54130000004</v>
      </c>
    </row>
    <row r="827" spans="1:22" hidden="1" x14ac:dyDescent="0.3">
      <c r="A827" s="23">
        <v>5</v>
      </c>
      <c r="B827" s="23" t="s">
        <v>592</v>
      </c>
      <c r="C827" s="23" t="s">
        <v>560</v>
      </c>
      <c r="D827" t="s">
        <v>88</v>
      </c>
      <c r="E827" s="23" t="s">
        <v>561</v>
      </c>
      <c r="F827" s="23" t="s">
        <v>87</v>
      </c>
      <c r="G827" s="23">
        <v>2</v>
      </c>
      <c r="H827" s="23" t="s">
        <v>30</v>
      </c>
      <c r="I827" s="24">
        <v>107305.03079999999</v>
      </c>
      <c r="J827" s="24">
        <v>187783.80410000001</v>
      </c>
      <c r="K827" s="24">
        <v>140117.65090000001</v>
      </c>
      <c r="L827" s="24">
        <v>245205.889</v>
      </c>
      <c r="M827" s="24">
        <v>169789.8578</v>
      </c>
      <c r="N827" s="24">
        <v>297132.2512</v>
      </c>
      <c r="O827" s="24">
        <v>207239.82610000001</v>
      </c>
      <c r="P827" s="24">
        <v>362669.69569999998</v>
      </c>
      <c r="Q827" s="24">
        <v>245580.63190000001</v>
      </c>
      <c r="R827" s="24">
        <v>429766.10580000002</v>
      </c>
      <c r="S827" s="24">
        <v>270416.44790000003</v>
      </c>
      <c r="T827" s="24">
        <v>473228.78389999998</v>
      </c>
      <c r="U827" s="24">
        <v>293459.5172</v>
      </c>
      <c r="V827" s="24">
        <v>513554.15519999998</v>
      </c>
    </row>
    <row r="828" spans="1:22" hidden="1" x14ac:dyDescent="0.3">
      <c r="A828" s="23">
        <v>5</v>
      </c>
      <c r="B828" s="23" t="s">
        <v>592</v>
      </c>
      <c r="C828" s="23" t="s">
        <v>560</v>
      </c>
      <c r="D828" t="s">
        <v>88</v>
      </c>
      <c r="E828" s="23" t="s">
        <v>561</v>
      </c>
      <c r="F828" s="23" t="s">
        <v>87</v>
      </c>
      <c r="G828" s="23">
        <v>3</v>
      </c>
      <c r="H828" s="23" t="s">
        <v>31</v>
      </c>
      <c r="I828" s="24">
        <v>95988.933399999994</v>
      </c>
      <c r="J828" s="24">
        <v>167980.63339999999</v>
      </c>
      <c r="K828" s="24">
        <v>130798.05839999999</v>
      </c>
      <c r="L828" s="24">
        <v>228896.6023</v>
      </c>
      <c r="M828" s="24">
        <v>165487.11139999999</v>
      </c>
      <c r="N828" s="24">
        <v>289602.4449</v>
      </c>
      <c r="O828" s="24">
        <v>217933.7139</v>
      </c>
      <c r="P828" s="24">
        <v>381383.99930000002</v>
      </c>
      <c r="Q828" s="24">
        <v>269871.10989999998</v>
      </c>
      <c r="R828" s="24">
        <v>472274.4423</v>
      </c>
      <c r="S828" s="24">
        <v>303930.25559999997</v>
      </c>
      <c r="T828" s="24">
        <v>531877.94720000005</v>
      </c>
      <c r="U828" s="24">
        <v>337536.7732</v>
      </c>
      <c r="V828" s="24">
        <v>590689.35309999995</v>
      </c>
    </row>
    <row r="829" spans="1:22" hidden="1" x14ac:dyDescent="0.3">
      <c r="A829" s="23">
        <v>5</v>
      </c>
      <c r="B829" s="23" t="s">
        <v>592</v>
      </c>
      <c r="C829" s="23" t="s">
        <v>560</v>
      </c>
      <c r="D829" t="s">
        <v>88</v>
      </c>
      <c r="E829" s="23" t="s">
        <v>561</v>
      </c>
      <c r="F829" s="23" t="s">
        <v>87</v>
      </c>
      <c r="G829" s="23">
        <v>4</v>
      </c>
      <c r="H829" s="23" t="s">
        <v>29</v>
      </c>
      <c r="I829" s="24">
        <v>106313.18640000001</v>
      </c>
      <c r="J829" s="24">
        <v>170101.10079999999</v>
      </c>
      <c r="K829" s="24">
        <v>148838.46109999999</v>
      </c>
      <c r="L829" s="24">
        <v>238141.54120000001</v>
      </c>
      <c r="M829" s="24">
        <v>191363.73560000001</v>
      </c>
      <c r="N829" s="24">
        <v>306181.9816</v>
      </c>
      <c r="O829" s="24">
        <v>255151.64749999999</v>
      </c>
      <c r="P829" s="24">
        <v>408242.6421</v>
      </c>
      <c r="Q829" s="24">
        <v>318939.55930000002</v>
      </c>
      <c r="R829" s="24">
        <v>510303.3026</v>
      </c>
      <c r="S829" s="24">
        <v>361464.83380000002</v>
      </c>
      <c r="T829" s="24">
        <v>578343.74289999995</v>
      </c>
      <c r="U829" s="24">
        <v>403990.10849999997</v>
      </c>
      <c r="V829" s="24">
        <v>646384.18330000003</v>
      </c>
    </row>
    <row r="830" spans="1:22" hidden="1" x14ac:dyDescent="0.3">
      <c r="A830" s="23">
        <v>5</v>
      </c>
      <c r="B830" s="23" t="s">
        <v>592</v>
      </c>
      <c r="C830" s="23" t="s">
        <v>560</v>
      </c>
      <c r="D830" t="s">
        <v>88</v>
      </c>
      <c r="E830" s="23" t="s">
        <v>561</v>
      </c>
      <c r="F830" s="23" t="s">
        <v>395</v>
      </c>
      <c r="G830" s="23">
        <v>1</v>
      </c>
      <c r="H830" s="23" t="s">
        <v>14</v>
      </c>
      <c r="I830" s="24">
        <v>106293.7741</v>
      </c>
      <c r="J830" s="24">
        <v>186014.1047</v>
      </c>
      <c r="K830" s="24">
        <v>137564.9656</v>
      </c>
      <c r="L830" s="24">
        <v>240738.68979999999</v>
      </c>
      <c r="M830" s="24">
        <v>164620.84909999999</v>
      </c>
      <c r="N830" s="24">
        <v>288086.48599999998</v>
      </c>
      <c r="O830" s="24">
        <v>196316.35759999999</v>
      </c>
      <c r="P830" s="24">
        <v>343553.62589999998</v>
      </c>
      <c r="Q830" s="24">
        <v>231361.89720000001</v>
      </c>
      <c r="R830" s="24">
        <v>404883.32010000001</v>
      </c>
      <c r="S830" s="24">
        <v>253647.49669999999</v>
      </c>
      <c r="T830" s="24">
        <v>443883.11930000002</v>
      </c>
      <c r="U830" s="24">
        <v>274595.05829999998</v>
      </c>
      <c r="V830" s="24">
        <v>480541.35200000001</v>
      </c>
    </row>
    <row r="831" spans="1:22" hidden="1" x14ac:dyDescent="0.3">
      <c r="A831" s="23">
        <v>5</v>
      </c>
      <c r="B831" s="23" t="s">
        <v>592</v>
      </c>
      <c r="C831" s="23" t="s">
        <v>560</v>
      </c>
      <c r="D831" t="s">
        <v>88</v>
      </c>
      <c r="E831" s="23" t="s">
        <v>561</v>
      </c>
      <c r="F831" s="23" t="s">
        <v>395</v>
      </c>
      <c r="G831" s="23">
        <v>2</v>
      </c>
      <c r="H831" s="23" t="s">
        <v>30</v>
      </c>
      <c r="I831" s="24">
        <v>91216.568700000003</v>
      </c>
      <c r="J831" s="24">
        <v>159628.9952</v>
      </c>
      <c r="K831" s="24">
        <v>119182.10060000001</v>
      </c>
      <c r="L831" s="24">
        <v>208568.67600000001</v>
      </c>
      <c r="M831" s="24">
        <v>144489.59450000001</v>
      </c>
      <c r="N831" s="24">
        <v>252856.79029999999</v>
      </c>
      <c r="O831" s="24">
        <v>176485.66699999999</v>
      </c>
      <c r="P831" s="24">
        <v>308849.91729999997</v>
      </c>
      <c r="Q831" s="24">
        <v>209207.5528</v>
      </c>
      <c r="R831" s="24">
        <v>366113.21730000002</v>
      </c>
      <c r="S831" s="24">
        <v>230409.0528</v>
      </c>
      <c r="T831" s="24">
        <v>403215.84230000002</v>
      </c>
      <c r="U831" s="24">
        <v>250096.9135</v>
      </c>
      <c r="V831" s="24">
        <v>437669.59869999997</v>
      </c>
    </row>
    <row r="832" spans="1:22" hidden="1" x14ac:dyDescent="0.3">
      <c r="A832" s="23">
        <v>5</v>
      </c>
      <c r="B832" s="23" t="s">
        <v>592</v>
      </c>
      <c r="C832" s="23" t="s">
        <v>560</v>
      </c>
      <c r="D832" t="s">
        <v>88</v>
      </c>
      <c r="E832" s="23" t="s">
        <v>561</v>
      </c>
      <c r="F832" s="23" t="s">
        <v>395</v>
      </c>
      <c r="G832" s="23">
        <v>3</v>
      </c>
      <c r="H832" s="23" t="s">
        <v>31</v>
      </c>
      <c r="I832" s="24">
        <v>81431.1005</v>
      </c>
      <c r="J832" s="24">
        <v>142504.4258</v>
      </c>
      <c r="K832" s="24">
        <v>110897.1681</v>
      </c>
      <c r="L832" s="24">
        <v>194070.0442</v>
      </c>
      <c r="M832" s="24">
        <v>140259.23620000001</v>
      </c>
      <c r="N832" s="24">
        <v>245453.66329999999</v>
      </c>
      <c r="O832" s="24">
        <v>184660.0748</v>
      </c>
      <c r="P832" s="24">
        <v>323155.13099999999</v>
      </c>
      <c r="Q832" s="24">
        <v>228619.86850000001</v>
      </c>
      <c r="R832" s="24">
        <v>400084.76980000001</v>
      </c>
      <c r="S832" s="24">
        <v>257436.34760000001</v>
      </c>
      <c r="T832" s="24">
        <v>450513.60820000002</v>
      </c>
      <c r="U832" s="24">
        <v>285860.78659999999</v>
      </c>
      <c r="V832" s="24">
        <v>500256.37650000001</v>
      </c>
    </row>
    <row r="833" spans="1:22" hidden="1" x14ac:dyDescent="0.3">
      <c r="A833" s="23">
        <v>5</v>
      </c>
      <c r="B833" s="23" t="s">
        <v>592</v>
      </c>
      <c r="C833" s="23" t="s">
        <v>560</v>
      </c>
      <c r="D833" t="s">
        <v>88</v>
      </c>
      <c r="E833" s="23" t="s">
        <v>561</v>
      </c>
      <c r="F833" s="23" t="s">
        <v>395</v>
      </c>
      <c r="G833" s="23">
        <v>4</v>
      </c>
      <c r="H833" s="23" t="s">
        <v>29</v>
      </c>
      <c r="I833" s="24">
        <v>90599.094200000007</v>
      </c>
      <c r="J833" s="24">
        <v>144958.55290000001</v>
      </c>
      <c r="K833" s="24">
        <v>126838.73179999999</v>
      </c>
      <c r="L833" s="24">
        <v>202941.97399999999</v>
      </c>
      <c r="M833" s="24">
        <v>163078.3695</v>
      </c>
      <c r="N833" s="24">
        <v>260925.39509999999</v>
      </c>
      <c r="O833" s="24">
        <v>217437.8259</v>
      </c>
      <c r="P833" s="24">
        <v>347900.52679999999</v>
      </c>
      <c r="Q833" s="24">
        <v>271797.28249999997</v>
      </c>
      <c r="R833" s="24">
        <v>434875.65840000001</v>
      </c>
      <c r="S833" s="24">
        <v>308036.92009999999</v>
      </c>
      <c r="T833" s="24">
        <v>492859.0796</v>
      </c>
      <c r="U833" s="24">
        <v>344276.55780000001</v>
      </c>
      <c r="V833" s="24">
        <v>550842.50069999998</v>
      </c>
    </row>
    <row r="834" spans="1:22" hidden="1" x14ac:dyDescent="0.3">
      <c r="A834" s="23">
        <v>5</v>
      </c>
      <c r="B834" s="23" t="s">
        <v>592</v>
      </c>
      <c r="C834" s="23" t="s">
        <v>560</v>
      </c>
      <c r="D834" t="s">
        <v>88</v>
      </c>
      <c r="E834" s="23" t="s">
        <v>561</v>
      </c>
      <c r="F834" s="23" t="s">
        <v>427</v>
      </c>
      <c r="G834" s="23">
        <v>1</v>
      </c>
      <c r="H834" s="23" t="s">
        <v>14</v>
      </c>
      <c r="I834" s="24">
        <v>105766.56540000001</v>
      </c>
      <c r="J834" s="24">
        <v>185091.48939999999</v>
      </c>
      <c r="K834" s="24">
        <v>136928.1839</v>
      </c>
      <c r="L834" s="24">
        <v>239624.32190000001</v>
      </c>
      <c r="M834" s="24">
        <v>163889.8639</v>
      </c>
      <c r="N834" s="24">
        <v>286807.26199999999</v>
      </c>
      <c r="O834" s="24">
        <v>195491.72750000001</v>
      </c>
      <c r="P834" s="24">
        <v>342110.52309999999</v>
      </c>
      <c r="Q834" s="24">
        <v>230434.4369</v>
      </c>
      <c r="R834" s="24">
        <v>403260.26449999999</v>
      </c>
      <c r="S834" s="24">
        <v>252654.34239999999</v>
      </c>
      <c r="T834" s="24">
        <v>442145.0993</v>
      </c>
      <c r="U834" s="24">
        <v>273557.93190000003</v>
      </c>
      <c r="V834" s="24">
        <v>478726.38099999999</v>
      </c>
    </row>
    <row r="835" spans="1:22" hidden="1" x14ac:dyDescent="0.3">
      <c r="A835" s="23">
        <v>5</v>
      </c>
      <c r="B835" s="23" t="s">
        <v>592</v>
      </c>
      <c r="C835" s="23" t="s">
        <v>560</v>
      </c>
      <c r="D835" t="s">
        <v>88</v>
      </c>
      <c r="E835" s="23" t="s">
        <v>561</v>
      </c>
      <c r="F835" s="23" t="s">
        <v>427</v>
      </c>
      <c r="G835" s="23">
        <v>2</v>
      </c>
      <c r="H835" s="23" t="s">
        <v>30</v>
      </c>
      <c r="I835" s="24">
        <v>90552.294599999994</v>
      </c>
      <c r="J835" s="24">
        <v>158466.51550000001</v>
      </c>
      <c r="K835" s="24">
        <v>118378.20209999999</v>
      </c>
      <c r="L835" s="24">
        <v>207161.85370000001</v>
      </c>
      <c r="M835" s="24">
        <v>143575.5981</v>
      </c>
      <c r="N835" s="24">
        <v>251257.29670000001</v>
      </c>
      <c r="O835" s="24">
        <v>175480.758</v>
      </c>
      <c r="P835" s="24">
        <v>307091.32650000002</v>
      </c>
      <c r="Q835" s="24">
        <v>208078.68950000001</v>
      </c>
      <c r="R835" s="24">
        <v>364137.70659999998</v>
      </c>
      <c r="S835" s="24">
        <v>229204.64</v>
      </c>
      <c r="T835" s="24">
        <v>401108.1201</v>
      </c>
      <c r="U835" s="24">
        <v>248837.07699999999</v>
      </c>
      <c r="V835" s="24">
        <v>435464.8848</v>
      </c>
    </row>
    <row r="836" spans="1:22" hidden="1" x14ac:dyDescent="0.3">
      <c r="A836" s="23">
        <v>5</v>
      </c>
      <c r="B836" s="23" t="s">
        <v>592</v>
      </c>
      <c r="C836" s="23" t="s">
        <v>560</v>
      </c>
      <c r="D836" t="s">
        <v>88</v>
      </c>
      <c r="E836" s="23" t="s">
        <v>561</v>
      </c>
      <c r="F836" s="23" t="s">
        <v>427</v>
      </c>
      <c r="G836" s="23">
        <v>3</v>
      </c>
      <c r="H836" s="23" t="s">
        <v>31</v>
      </c>
      <c r="I836" s="24">
        <v>80691.6152</v>
      </c>
      <c r="J836" s="24">
        <v>141210.32670000001</v>
      </c>
      <c r="K836" s="24">
        <v>109833.649</v>
      </c>
      <c r="L836" s="24">
        <v>192208.88570000001</v>
      </c>
      <c r="M836" s="24">
        <v>138870.7378</v>
      </c>
      <c r="N836" s="24">
        <v>243023.7911</v>
      </c>
      <c r="O836" s="24">
        <v>182787.3596</v>
      </c>
      <c r="P836" s="24">
        <v>319877.87939999998</v>
      </c>
      <c r="Q836" s="24">
        <v>226258.927</v>
      </c>
      <c r="R836" s="24">
        <v>395953.12239999999</v>
      </c>
      <c r="S836" s="24">
        <v>254745.467</v>
      </c>
      <c r="T836" s="24">
        <v>445804.56709999999</v>
      </c>
      <c r="U836" s="24">
        <v>282836.40289999999</v>
      </c>
      <c r="V836" s="24">
        <v>494963.70490000001</v>
      </c>
    </row>
    <row r="837" spans="1:22" hidden="1" x14ac:dyDescent="0.3">
      <c r="A837" s="23">
        <v>5</v>
      </c>
      <c r="B837" s="23" t="s">
        <v>592</v>
      </c>
      <c r="C837" s="23" t="s">
        <v>560</v>
      </c>
      <c r="D837" t="s">
        <v>88</v>
      </c>
      <c r="E837" s="23" t="s">
        <v>561</v>
      </c>
      <c r="F837" s="23" t="s">
        <v>427</v>
      </c>
      <c r="G837" s="23">
        <v>4</v>
      </c>
      <c r="H837" s="23" t="s">
        <v>29</v>
      </c>
      <c r="I837" s="24">
        <v>90138.412500000006</v>
      </c>
      <c r="J837" s="24">
        <v>144221.46220000001</v>
      </c>
      <c r="K837" s="24">
        <v>126193.77740000001</v>
      </c>
      <c r="L837" s="24">
        <v>201910.04689999999</v>
      </c>
      <c r="M837" s="24">
        <v>162249.14249999999</v>
      </c>
      <c r="N837" s="24">
        <v>259598.6318</v>
      </c>
      <c r="O837" s="24">
        <v>216332.1899</v>
      </c>
      <c r="P837" s="24">
        <v>346131.50910000002</v>
      </c>
      <c r="Q837" s="24">
        <v>270415.23749999999</v>
      </c>
      <c r="R837" s="24">
        <v>432664.38630000001</v>
      </c>
      <c r="S837" s="24">
        <v>306470.60239999997</v>
      </c>
      <c r="T837" s="24">
        <v>490352.97110000002</v>
      </c>
      <c r="U837" s="24">
        <v>342525.96740000002</v>
      </c>
      <c r="V837" s="24">
        <v>548041.55590000004</v>
      </c>
    </row>
    <row r="838" spans="1:22" hidden="1" x14ac:dyDescent="0.3">
      <c r="A838" s="23">
        <v>5</v>
      </c>
      <c r="B838" s="23" t="s">
        <v>592</v>
      </c>
      <c r="C838" s="23" t="s">
        <v>560</v>
      </c>
      <c r="D838" t="s">
        <v>88</v>
      </c>
      <c r="E838" s="23" t="s">
        <v>561</v>
      </c>
      <c r="F838" s="23" t="s">
        <v>451</v>
      </c>
      <c r="G838" s="23">
        <v>1</v>
      </c>
      <c r="H838" s="23" t="s">
        <v>14</v>
      </c>
      <c r="I838" s="24">
        <v>105299.8103</v>
      </c>
      <c r="J838" s="24">
        <v>184274.66810000001</v>
      </c>
      <c r="K838" s="24">
        <v>136279.42490000001</v>
      </c>
      <c r="L838" s="24">
        <v>238488.99359999999</v>
      </c>
      <c r="M838" s="24">
        <v>163083.04670000001</v>
      </c>
      <c r="N838" s="24">
        <v>285395.33169999998</v>
      </c>
      <c r="O838" s="24">
        <v>194483.3444</v>
      </c>
      <c r="P838" s="24">
        <v>340345.85269999999</v>
      </c>
      <c r="Q838" s="24">
        <v>229202.48430000001</v>
      </c>
      <c r="R838" s="24">
        <v>401104.34740000003</v>
      </c>
      <c r="S838" s="24">
        <v>251280.51930000001</v>
      </c>
      <c r="T838" s="24">
        <v>439740.90879999998</v>
      </c>
      <c r="U838" s="24">
        <v>272033.30780000001</v>
      </c>
      <c r="V838" s="24">
        <v>476058.28869999998</v>
      </c>
    </row>
    <row r="839" spans="1:22" hidden="1" x14ac:dyDescent="0.3">
      <c r="A839" s="23">
        <v>5</v>
      </c>
      <c r="B839" s="23" t="s">
        <v>592</v>
      </c>
      <c r="C839" s="23" t="s">
        <v>560</v>
      </c>
      <c r="D839" t="s">
        <v>88</v>
      </c>
      <c r="E839" s="23" t="s">
        <v>561</v>
      </c>
      <c r="F839" s="23" t="s">
        <v>451</v>
      </c>
      <c r="G839" s="23">
        <v>2</v>
      </c>
      <c r="H839" s="23" t="s">
        <v>30</v>
      </c>
      <c r="I839" s="24">
        <v>90359.670199999993</v>
      </c>
      <c r="J839" s="24">
        <v>158129.42290000001</v>
      </c>
      <c r="K839" s="24">
        <v>118063.67660000001</v>
      </c>
      <c r="L839" s="24">
        <v>206611.43410000001</v>
      </c>
      <c r="M839" s="24">
        <v>143134.8033</v>
      </c>
      <c r="N839" s="24">
        <v>250485.9057</v>
      </c>
      <c r="O839" s="24">
        <v>174832.9326</v>
      </c>
      <c r="P839" s="24">
        <v>305957.63209999999</v>
      </c>
      <c r="Q839" s="24">
        <v>207249.54269999999</v>
      </c>
      <c r="R839" s="24">
        <v>362686.6998</v>
      </c>
      <c r="S839" s="24">
        <v>228253.33369999999</v>
      </c>
      <c r="T839" s="24">
        <v>399443.33399999997</v>
      </c>
      <c r="U839" s="24">
        <v>247757.87330000001</v>
      </c>
      <c r="V839" s="24">
        <v>433576.2782</v>
      </c>
    </row>
    <row r="840" spans="1:22" hidden="1" x14ac:dyDescent="0.3">
      <c r="A840" s="23">
        <v>5</v>
      </c>
      <c r="B840" s="23" t="s">
        <v>592</v>
      </c>
      <c r="C840" s="23" t="s">
        <v>560</v>
      </c>
      <c r="D840" t="s">
        <v>88</v>
      </c>
      <c r="E840" s="23" t="s">
        <v>561</v>
      </c>
      <c r="F840" s="23" t="s">
        <v>451</v>
      </c>
      <c r="G840" s="23">
        <v>3</v>
      </c>
      <c r="H840" s="23" t="s">
        <v>31</v>
      </c>
      <c r="I840" s="24">
        <v>80663.415299999993</v>
      </c>
      <c r="J840" s="24">
        <v>141160.97690000001</v>
      </c>
      <c r="K840" s="24">
        <v>109850.6486</v>
      </c>
      <c r="L840" s="24">
        <v>192238.63510000001</v>
      </c>
      <c r="M840" s="24">
        <v>138934.8279</v>
      </c>
      <c r="N840" s="24">
        <v>243135.94870000001</v>
      </c>
      <c r="O840" s="24">
        <v>182915.58100000001</v>
      </c>
      <c r="P840" s="24">
        <v>320102.26679999998</v>
      </c>
      <c r="Q840" s="24">
        <v>226459.29870000001</v>
      </c>
      <c r="R840" s="24">
        <v>396303.77269999997</v>
      </c>
      <c r="S840" s="24">
        <v>255002.84880000001</v>
      </c>
      <c r="T840" s="24">
        <v>446254.9853</v>
      </c>
      <c r="U840" s="24">
        <v>283157.9228</v>
      </c>
      <c r="V840" s="24">
        <v>495526.36499999999</v>
      </c>
    </row>
    <row r="841" spans="1:22" hidden="1" x14ac:dyDescent="0.3">
      <c r="A841" s="23">
        <v>5</v>
      </c>
      <c r="B841" s="23" t="s">
        <v>592</v>
      </c>
      <c r="C841" s="23" t="s">
        <v>560</v>
      </c>
      <c r="D841" t="s">
        <v>88</v>
      </c>
      <c r="E841" s="23" t="s">
        <v>561</v>
      </c>
      <c r="F841" s="23" t="s">
        <v>451</v>
      </c>
      <c r="G841" s="23">
        <v>4</v>
      </c>
      <c r="H841" s="23" t="s">
        <v>29</v>
      </c>
      <c r="I841" s="24">
        <v>89751.683399999994</v>
      </c>
      <c r="J841" s="24">
        <v>143602.6954</v>
      </c>
      <c r="K841" s="24">
        <v>125652.3566</v>
      </c>
      <c r="L841" s="24">
        <v>201043.77359999999</v>
      </c>
      <c r="M841" s="24">
        <v>161553.02989999999</v>
      </c>
      <c r="N841" s="24">
        <v>258484.8518</v>
      </c>
      <c r="O841" s="24">
        <v>215404.04</v>
      </c>
      <c r="P841" s="24">
        <v>344646.46909999999</v>
      </c>
      <c r="Q841" s="24">
        <v>269255.04989999998</v>
      </c>
      <c r="R841" s="24">
        <v>430808.08630000002</v>
      </c>
      <c r="S841" s="24">
        <v>305155.72320000001</v>
      </c>
      <c r="T841" s="24">
        <v>488249.16440000001</v>
      </c>
      <c r="U841" s="24">
        <v>341056.39659999998</v>
      </c>
      <c r="V841" s="24">
        <v>545690.24269999994</v>
      </c>
    </row>
    <row r="842" spans="1:22" hidden="1" x14ac:dyDescent="0.3">
      <c r="A842" s="23">
        <v>5</v>
      </c>
      <c r="B842" s="23" t="s">
        <v>592</v>
      </c>
      <c r="C842" s="23" t="s">
        <v>560</v>
      </c>
      <c r="D842" t="s">
        <v>88</v>
      </c>
      <c r="E842" s="23" t="s">
        <v>561</v>
      </c>
      <c r="F842" s="23" t="s">
        <v>89</v>
      </c>
      <c r="G842" s="23">
        <v>1</v>
      </c>
      <c r="H842" s="23" t="s">
        <v>14</v>
      </c>
      <c r="I842" s="24">
        <v>121730.45789999999</v>
      </c>
      <c r="J842" s="24">
        <v>213028.30129999999</v>
      </c>
      <c r="K842" s="24">
        <v>157484.8812</v>
      </c>
      <c r="L842" s="24">
        <v>275598.54210000002</v>
      </c>
      <c r="M842" s="24">
        <v>188418.8982</v>
      </c>
      <c r="N842" s="24">
        <v>329733.07179999998</v>
      </c>
      <c r="O842" s="24">
        <v>224636.21919999999</v>
      </c>
      <c r="P842" s="24">
        <v>393113.3836</v>
      </c>
      <c r="Q842" s="24">
        <v>264680.58980000002</v>
      </c>
      <c r="R842" s="24">
        <v>463191.03210000001</v>
      </c>
      <c r="S842" s="24">
        <v>290145.35440000001</v>
      </c>
      <c r="T842" s="24">
        <v>507754.37030000001</v>
      </c>
      <c r="U842" s="24">
        <v>314058.4865</v>
      </c>
      <c r="V842" s="24">
        <v>549602.35140000004</v>
      </c>
    </row>
    <row r="843" spans="1:22" hidden="1" x14ac:dyDescent="0.3">
      <c r="A843" s="23">
        <v>5</v>
      </c>
      <c r="B843" s="23" t="s">
        <v>592</v>
      </c>
      <c r="C843" s="23" t="s">
        <v>560</v>
      </c>
      <c r="D843" t="s">
        <v>88</v>
      </c>
      <c r="E843" s="23" t="s">
        <v>561</v>
      </c>
      <c r="F843" s="23" t="s">
        <v>89</v>
      </c>
      <c r="G843" s="23">
        <v>2</v>
      </c>
      <c r="H843" s="23" t="s">
        <v>30</v>
      </c>
      <c r="I843" s="24">
        <v>104734.33560000001</v>
      </c>
      <c r="J843" s="24">
        <v>183285.08730000001</v>
      </c>
      <c r="K843" s="24">
        <v>136762.37899999999</v>
      </c>
      <c r="L843" s="24">
        <v>239334.16329999999</v>
      </c>
      <c r="M843" s="24">
        <v>165725.48420000001</v>
      </c>
      <c r="N843" s="24">
        <v>290019.59730000002</v>
      </c>
      <c r="O843" s="24">
        <v>202281.62280000001</v>
      </c>
      <c r="P843" s="24">
        <v>353992.83990000002</v>
      </c>
      <c r="Q843" s="24">
        <v>239706.60190000001</v>
      </c>
      <c r="R843" s="24">
        <v>419486.55320000002</v>
      </c>
      <c r="S843" s="24">
        <v>263949.29060000001</v>
      </c>
      <c r="T843" s="24">
        <v>461911.25870000001</v>
      </c>
      <c r="U843" s="24">
        <v>286442.39640000003</v>
      </c>
      <c r="V843" s="24">
        <v>501274.1937</v>
      </c>
    </row>
    <row r="844" spans="1:22" hidden="1" x14ac:dyDescent="0.3">
      <c r="A844" s="23">
        <v>5</v>
      </c>
      <c r="B844" s="23" t="s">
        <v>592</v>
      </c>
      <c r="C844" s="23" t="s">
        <v>560</v>
      </c>
      <c r="D844" t="s">
        <v>88</v>
      </c>
      <c r="E844" s="23" t="s">
        <v>561</v>
      </c>
      <c r="F844" s="23" t="s">
        <v>89</v>
      </c>
      <c r="G844" s="23">
        <v>3</v>
      </c>
      <c r="H844" s="23" t="s">
        <v>31</v>
      </c>
      <c r="I844" s="24">
        <v>93685.877900000007</v>
      </c>
      <c r="J844" s="24">
        <v>163950.28640000001</v>
      </c>
      <c r="K844" s="24">
        <v>127658.5001</v>
      </c>
      <c r="L844" s="24">
        <v>223402.3751</v>
      </c>
      <c r="M844" s="24">
        <v>161513.88630000001</v>
      </c>
      <c r="N844" s="24">
        <v>282649.30119999999</v>
      </c>
      <c r="O844" s="24">
        <v>212700.23240000001</v>
      </c>
      <c r="P844" s="24">
        <v>372225.4068</v>
      </c>
      <c r="Q844" s="24">
        <v>263389.40049999999</v>
      </c>
      <c r="R844" s="24">
        <v>460931.4509</v>
      </c>
      <c r="S844" s="24">
        <v>296629.75919999997</v>
      </c>
      <c r="T844" s="24">
        <v>519102.07860000001</v>
      </c>
      <c r="U844" s="24">
        <v>329428.18190000003</v>
      </c>
      <c r="V844" s="24">
        <v>576499.31830000004</v>
      </c>
    </row>
    <row r="845" spans="1:22" hidden="1" x14ac:dyDescent="0.3">
      <c r="A845" s="23">
        <v>5</v>
      </c>
      <c r="B845" s="23" t="s">
        <v>592</v>
      </c>
      <c r="C845" s="23" t="s">
        <v>560</v>
      </c>
      <c r="D845" t="s">
        <v>88</v>
      </c>
      <c r="E845" s="23" t="s">
        <v>561</v>
      </c>
      <c r="F845" s="23" t="s">
        <v>89</v>
      </c>
      <c r="G845" s="23">
        <v>4</v>
      </c>
      <c r="H845" s="23" t="s">
        <v>29</v>
      </c>
      <c r="I845" s="24">
        <v>103770.95389999999</v>
      </c>
      <c r="J845" s="24">
        <v>166033.5287</v>
      </c>
      <c r="K845" s="24">
        <v>145279.33549999999</v>
      </c>
      <c r="L845" s="24">
        <v>232446.94020000001</v>
      </c>
      <c r="M845" s="24">
        <v>186787.71710000001</v>
      </c>
      <c r="N845" s="24">
        <v>298860.3517</v>
      </c>
      <c r="O845" s="24">
        <v>249050.28940000001</v>
      </c>
      <c r="P845" s="24">
        <v>398480.46899999998</v>
      </c>
      <c r="Q845" s="24">
        <v>311312.86170000001</v>
      </c>
      <c r="R845" s="24">
        <v>498100.58610000001</v>
      </c>
      <c r="S845" s="24">
        <v>352821.24320000003</v>
      </c>
      <c r="T845" s="24">
        <v>564513.9976</v>
      </c>
      <c r="U845" s="24">
        <v>394329.62479999999</v>
      </c>
      <c r="V845" s="24">
        <v>630927.40910000005</v>
      </c>
    </row>
    <row r="846" spans="1:22" hidden="1" x14ac:dyDescent="0.3">
      <c r="A846" s="23">
        <v>5</v>
      </c>
      <c r="B846" s="23" t="s">
        <v>592</v>
      </c>
      <c r="C846" s="23" t="s">
        <v>560</v>
      </c>
      <c r="D846" t="s">
        <v>88</v>
      </c>
      <c r="E846" s="23" t="s">
        <v>561</v>
      </c>
      <c r="F846" s="23" t="s">
        <v>100</v>
      </c>
      <c r="G846" s="23">
        <v>1</v>
      </c>
      <c r="H846" s="23" t="s">
        <v>14</v>
      </c>
      <c r="I846" s="24">
        <v>120635.7319</v>
      </c>
      <c r="J846" s="24">
        <v>211112.53080000001</v>
      </c>
      <c r="K846" s="24">
        <v>156219.29509999999</v>
      </c>
      <c r="L846" s="24">
        <v>273383.76640000002</v>
      </c>
      <c r="M846" s="24">
        <v>187007.4736</v>
      </c>
      <c r="N846" s="24">
        <v>327263.07880000002</v>
      </c>
      <c r="O846" s="24">
        <v>223109.45009999999</v>
      </c>
      <c r="P846" s="24">
        <v>390441.53769999999</v>
      </c>
      <c r="Q846" s="24">
        <v>263028.65169999999</v>
      </c>
      <c r="R846" s="24">
        <v>460300.14049999998</v>
      </c>
      <c r="S846" s="24">
        <v>288412.81160000002</v>
      </c>
      <c r="T846" s="24">
        <v>504722.4203</v>
      </c>
      <c r="U846" s="24">
        <v>312309.2181</v>
      </c>
      <c r="V846" s="24">
        <v>546541.13159999996</v>
      </c>
    </row>
    <row r="847" spans="1:22" hidden="1" x14ac:dyDescent="0.3">
      <c r="A847" s="23">
        <v>5</v>
      </c>
      <c r="B847" s="23" t="s">
        <v>592</v>
      </c>
      <c r="C847" s="23" t="s">
        <v>560</v>
      </c>
      <c r="D847" t="s">
        <v>88</v>
      </c>
      <c r="E847" s="23" t="s">
        <v>561</v>
      </c>
      <c r="F847" s="23" t="s">
        <v>100</v>
      </c>
      <c r="G847" s="23">
        <v>2</v>
      </c>
      <c r="H847" s="23" t="s">
        <v>30</v>
      </c>
      <c r="I847" s="24">
        <v>103091.34819999999</v>
      </c>
      <c r="J847" s="24">
        <v>180409.85920000001</v>
      </c>
      <c r="K847" s="24">
        <v>134828.32569999999</v>
      </c>
      <c r="L847" s="24">
        <v>235949.57019999999</v>
      </c>
      <c r="M847" s="24">
        <v>163582.0148</v>
      </c>
      <c r="N847" s="24">
        <v>286268.5258</v>
      </c>
      <c r="O847" s="24">
        <v>200033.7384</v>
      </c>
      <c r="P847" s="24">
        <v>350059.04220000003</v>
      </c>
      <c r="Q847" s="24">
        <v>237249.052</v>
      </c>
      <c r="R847" s="24">
        <v>415185.84100000001</v>
      </c>
      <c r="S847" s="24">
        <v>261371.71429999999</v>
      </c>
      <c r="T847" s="24">
        <v>457400.5001</v>
      </c>
      <c r="U847" s="24">
        <v>283802.28720000002</v>
      </c>
      <c r="V847" s="24">
        <v>496654.00260000001</v>
      </c>
    </row>
    <row r="848" spans="1:22" hidden="1" x14ac:dyDescent="0.3">
      <c r="A848" s="23">
        <v>5</v>
      </c>
      <c r="B848" s="23" t="s">
        <v>592</v>
      </c>
      <c r="C848" s="23" t="s">
        <v>560</v>
      </c>
      <c r="D848" t="s">
        <v>88</v>
      </c>
      <c r="E848" s="23" t="s">
        <v>561</v>
      </c>
      <c r="F848" s="23" t="s">
        <v>100</v>
      </c>
      <c r="G848" s="23">
        <v>3</v>
      </c>
      <c r="H848" s="23" t="s">
        <v>31</v>
      </c>
      <c r="I848" s="24">
        <v>91732.711200000005</v>
      </c>
      <c r="J848" s="24">
        <v>160532.2445</v>
      </c>
      <c r="K848" s="24">
        <v>124811.10769999999</v>
      </c>
      <c r="L848" s="24">
        <v>218419.43840000001</v>
      </c>
      <c r="M848" s="24">
        <v>157768.4865</v>
      </c>
      <c r="N848" s="24">
        <v>276094.85139999999</v>
      </c>
      <c r="O848" s="24">
        <v>207620.83</v>
      </c>
      <c r="P848" s="24">
        <v>363336.45260000002</v>
      </c>
      <c r="Q848" s="24">
        <v>256959.95759999999</v>
      </c>
      <c r="R848" s="24">
        <v>449679.92580000003</v>
      </c>
      <c r="S848" s="24">
        <v>289282.4693</v>
      </c>
      <c r="T848" s="24">
        <v>506244.32130000001</v>
      </c>
      <c r="U848" s="24">
        <v>321148.78899999999</v>
      </c>
      <c r="V848" s="24">
        <v>562010.38080000004</v>
      </c>
    </row>
    <row r="849" spans="1:22" hidden="1" x14ac:dyDescent="0.3">
      <c r="A849" s="23">
        <v>5</v>
      </c>
      <c r="B849" s="23" t="s">
        <v>592</v>
      </c>
      <c r="C849" s="23" t="s">
        <v>560</v>
      </c>
      <c r="D849" t="s">
        <v>88</v>
      </c>
      <c r="E849" s="23" t="s">
        <v>561</v>
      </c>
      <c r="F849" s="23" t="s">
        <v>100</v>
      </c>
      <c r="G849" s="23">
        <v>4</v>
      </c>
      <c r="H849" s="23" t="s">
        <v>29</v>
      </c>
      <c r="I849" s="24">
        <v>102800.2836</v>
      </c>
      <c r="J849" s="24">
        <v>164480.45629999999</v>
      </c>
      <c r="K849" s="24">
        <v>143920.3971</v>
      </c>
      <c r="L849" s="24">
        <v>230272.63879999999</v>
      </c>
      <c r="M849" s="24">
        <v>185040.51060000001</v>
      </c>
      <c r="N849" s="24">
        <v>296064.82130000001</v>
      </c>
      <c r="O849" s="24">
        <v>246720.6807</v>
      </c>
      <c r="P849" s="24">
        <v>394753.09509999998</v>
      </c>
      <c r="Q849" s="24">
        <v>308400.85090000002</v>
      </c>
      <c r="R849" s="24">
        <v>493441.3689</v>
      </c>
      <c r="S849" s="24">
        <v>349520.9644</v>
      </c>
      <c r="T849" s="24">
        <v>559233.55130000005</v>
      </c>
      <c r="U849" s="24">
        <v>390641.07780000003</v>
      </c>
      <c r="V849" s="24">
        <v>625025.73380000005</v>
      </c>
    </row>
    <row r="850" spans="1:22" hidden="1" x14ac:dyDescent="0.3">
      <c r="A850" s="23">
        <v>5</v>
      </c>
      <c r="B850" s="23" t="s">
        <v>592</v>
      </c>
      <c r="C850" s="23" t="s">
        <v>560</v>
      </c>
      <c r="D850" t="s">
        <v>88</v>
      </c>
      <c r="E850" s="23" t="s">
        <v>561</v>
      </c>
      <c r="F850" s="23" t="s">
        <v>490</v>
      </c>
      <c r="G850" s="23">
        <v>1</v>
      </c>
      <c r="H850" s="23" t="s">
        <v>14</v>
      </c>
      <c r="I850" s="24">
        <v>107287.73789999999</v>
      </c>
      <c r="J850" s="24">
        <v>187753.54139999999</v>
      </c>
      <c r="K850" s="24">
        <v>138850.50640000001</v>
      </c>
      <c r="L850" s="24">
        <v>242988.3861</v>
      </c>
      <c r="M850" s="24">
        <v>166158.65160000001</v>
      </c>
      <c r="N850" s="24">
        <v>290777.64020000002</v>
      </c>
      <c r="O850" s="24">
        <v>198149.37090000001</v>
      </c>
      <c r="P850" s="24">
        <v>346761.39919999999</v>
      </c>
      <c r="Q850" s="24">
        <v>233521.31020000001</v>
      </c>
      <c r="R850" s="24">
        <v>408662.2928</v>
      </c>
      <c r="S850" s="24">
        <v>256014.4742</v>
      </c>
      <c r="T850" s="24">
        <v>448025.32990000001</v>
      </c>
      <c r="U850" s="24">
        <v>277156.8088</v>
      </c>
      <c r="V850" s="24">
        <v>485024.4154</v>
      </c>
    </row>
    <row r="851" spans="1:22" hidden="1" x14ac:dyDescent="0.3">
      <c r="A851" s="23">
        <v>5</v>
      </c>
      <c r="B851" s="23" t="s">
        <v>592</v>
      </c>
      <c r="C851" s="23" t="s">
        <v>560</v>
      </c>
      <c r="D851" t="s">
        <v>88</v>
      </c>
      <c r="E851" s="23" t="s">
        <v>561</v>
      </c>
      <c r="F851" s="23" t="s">
        <v>490</v>
      </c>
      <c r="G851" s="23">
        <v>2</v>
      </c>
      <c r="H851" s="23" t="s">
        <v>30</v>
      </c>
      <c r="I851" s="24">
        <v>92073.467099999994</v>
      </c>
      <c r="J851" s="24">
        <v>161128.5675</v>
      </c>
      <c r="K851" s="24">
        <v>120300.5245</v>
      </c>
      <c r="L851" s="24">
        <v>210525.9178</v>
      </c>
      <c r="M851" s="24">
        <v>145844.38570000001</v>
      </c>
      <c r="N851" s="24">
        <v>255227.67490000001</v>
      </c>
      <c r="O851" s="24">
        <v>178138.40150000001</v>
      </c>
      <c r="P851" s="24">
        <v>311742.20260000002</v>
      </c>
      <c r="Q851" s="24">
        <v>211165.56280000001</v>
      </c>
      <c r="R851" s="24">
        <v>369539.73489999998</v>
      </c>
      <c r="S851" s="24">
        <v>232564.77179999999</v>
      </c>
      <c r="T851" s="24">
        <v>406988.35070000001</v>
      </c>
      <c r="U851" s="24">
        <v>252435.95379999999</v>
      </c>
      <c r="V851" s="24">
        <v>441762.9192</v>
      </c>
    </row>
    <row r="852" spans="1:22" hidden="1" x14ac:dyDescent="0.3">
      <c r="A852" s="23">
        <v>5</v>
      </c>
      <c r="B852" s="23" t="s">
        <v>592</v>
      </c>
      <c r="C852" s="23" t="s">
        <v>560</v>
      </c>
      <c r="D852" t="s">
        <v>88</v>
      </c>
      <c r="E852" s="23" t="s">
        <v>561</v>
      </c>
      <c r="F852" s="23" t="s">
        <v>490</v>
      </c>
      <c r="G852" s="23">
        <v>3</v>
      </c>
      <c r="H852" s="23" t="s">
        <v>31</v>
      </c>
      <c r="I852" s="24">
        <v>82198.785699999993</v>
      </c>
      <c r="J852" s="24">
        <v>143847.87479999999</v>
      </c>
      <c r="K852" s="24">
        <v>111943.6876</v>
      </c>
      <c r="L852" s="24">
        <v>195901.45319999999</v>
      </c>
      <c r="M852" s="24">
        <v>141583.64449999999</v>
      </c>
      <c r="N852" s="24">
        <v>247771.37789999999</v>
      </c>
      <c r="O852" s="24">
        <v>186404.5687</v>
      </c>
      <c r="P852" s="24">
        <v>326207.9951</v>
      </c>
      <c r="Q852" s="24">
        <v>230780.43830000001</v>
      </c>
      <c r="R852" s="24">
        <v>403865.76699999999</v>
      </c>
      <c r="S852" s="24">
        <v>259869.8463</v>
      </c>
      <c r="T852" s="24">
        <v>454772.23109999998</v>
      </c>
      <c r="U852" s="24">
        <v>288563.65039999998</v>
      </c>
      <c r="V852" s="24">
        <v>504986.38819999999</v>
      </c>
    </row>
    <row r="853" spans="1:22" hidden="1" x14ac:dyDescent="0.3">
      <c r="A853" s="23">
        <v>5</v>
      </c>
      <c r="B853" s="23" t="s">
        <v>592</v>
      </c>
      <c r="C853" s="23" t="s">
        <v>560</v>
      </c>
      <c r="D853" t="s">
        <v>88</v>
      </c>
      <c r="E853" s="23" t="s">
        <v>561</v>
      </c>
      <c r="F853" s="23" t="s">
        <v>490</v>
      </c>
      <c r="G853" s="23">
        <v>4</v>
      </c>
      <c r="H853" s="23" t="s">
        <v>29</v>
      </c>
      <c r="I853" s="24">
        <v>91446.505099999995</v>
      </c>
      <c r="J853" s="24">
        <v>146314.41020000001</v>
      </c>
      <c r="K853" s="24">
        <v>128025.107</v>
      </c>
      <c r="L853" s="24">
        <v>204840.17430000001</v>
      </c>
      <c r="M853" s="24">
        <v>164603.709</v>
      </c>
      <c r="N853" s="24">
        <v>263365.93839999998</v>
      </c>
      <c r="O853" s="24">
        <v>219471.61199999999</v>
      </c>
      <c r="P853" s="24">
        <v>351154.5845</v>
      </c>
      <c r="Q853" s="24">
        <v>274339.51500000001</v>
      </c>
      <c r="R853" s="24">
        <v>438943.23050000001</v>
      </c>
      <c r="S853" s="24">
        <v>310918.11709999997</v>
      </c>
      <c r="T853" s="24">
        <v>497468.99469999998</v>
      </c>
      <c r="U853" s="24">
        <v>347496.71899999998</v>
      </c>
      <c r="V853" s="24">
        <v>555994.75870000001</v>
      </c>
    </row>
    <row r="854" spans="1:22" hidden="1" x14ac:dyDescent="0.3">
      <c r="A854" s="23">
        <v>5</v>
      </c>
      <c r="B854" s="23" t="s">
        <v>592</v>
      </c>
      <c r="C854" s="23" t="s">
        <v>560</v>
      </c>
      <c r="D854" t="s">
        <v>88</v>
      </c>
      <c r="E854" s="23" t="s">
        <v>561</v>
      </c>
      <c r="F854" s="23" t="s">
        <v>501</v>
      </c>
      <c r="G854" s="23">
        <v>1</v>
      </c>
      <c r="H854" s="23" t="s">
        <v>14</v>
      </c>
      <c r="I854" s="24">
        <v>107227.2843</v>
      </c>
      <c r="J854" s="24">
        <v>187647.7475</v>
      </c>
      <c r="K854" s="24">
        <v>138862.48370000001</v>
      </c>
      <c r="L854" s="24">
        <v>243009.34650000001</v>
      </c>
      <c r="M854" s="24">
        <v>166234.48370000001</v>
      </c>
      <c r="N854" s="24">
        <v>290910.34649999999</v>
      </c>
      <c r="O854" s="24">
        <v>198333.1238</v>
      </c>
      <c r="P854" s="24">
        <v>347082.96669999999</v>
      </c>
      <c r="Q854" s="24">
        <v>233825.80239999999</v>
      </c>
      <c r="R854" s="24">
        <v>409195.15419999999</v>
      </c>
      <c r="S854" s="24">
        <v>256395.14300000001</v>
      </c>
      <c r="T854" s="24">
        <v>448691.50020000001</v>
      </c>
      <c r="U854" s="24">
        <v>277644.30650000001</v>
      </c>
      <c r="V854" s="24">
        <v>485877.53649999999</v>
      </c>
    </row>
    <row r="855" spans="1:22" hidden="1" x14ac:dyDescent="0.3">
      <c r="A855" s="23">
        <v>5</v>
      </c>
      <c r="B855" s="23" t="s">
        <v>592</v>
      </c>
      <c r="C855" s="23" t="s">
        <v>560</v>
      </c>
      <c r="D855" t="s">
        <v>88</v>
      </c>
      <c r="E855" s="23" t="s">
        <v>561</v>
      </c>
      <c r="F855" s="23" t="s">
        <v>501</v>
      </c>
      <c r="G855" s="23">
        <v>2</v>
      </c>
      <c r="H855" s="23" t="s">
        <v>30</v>
      </c>
      <c r="I855" s="24">
        <v>91601.817299999995</v>
      </c>
      <c r="J855" s="24">
        <v>160303.18030000001</v>
      </c>
      <c r="K855" s="24">
        <v>119811.15150000001</v>
      </c>
      <c r="L855" s="24">
        <v>209669.51509999999</v>
      </c>
      <c r="M855" s="24">
        <v>145371.18410000001</v>
      </c>
      <c r="N855" s="24">
        <v>254399.5723</v>
      </c>
      <c r="O855" s="24">
        <v>177781.31779999999</v>
      </c>
      <c r="P855" s="24">
        <v>311117.3063</v>
      </c>
      <c r="Q855" s="24">
        <v>210865.8463</v>
      </c>
      <c r="R855" s="24">
        <v>369015.23090000002</v>
      </c>
      <c r="S855" s="24">
        <v>232311.6655</v>
      </c>
      <c r="T855" s="24">
        <v>406545.41460000002</v>
      </c>
      <c r="U855" s="24">
        <v>252255.321</v>
      </c>
      <c r="V855" s="24">
        <v>441446.81180000002</v>
      </c>
    </row>
    <row r="856" spans="1:22" hidden="1" x14ac:dyDescent="0.3">
      <c r="A856" s="23">
        <v>5</v>
      </c>
      <c r="B856" s="23" t="s">
        <v>592</v>
      </c>
      <c r="C856" s="23" t="s">
        <v>560</v>
      </c>
      <c r="D856" t="s">
        <v>88</v>
      </c>
      <c r="E856" s="23" t="s">
        <v>561</v>
      </c>
      <c r="F856" s="23" t="s">
        <v>501</v>
      </c>
      <c r="G856" s="23">
        <v>3</v>
      </c>
      <c r="H856" s="23" t="s">
        <v>31</v>
      </c>
      <c r="I856" s="24">
        <v>81487.500199999995</v>
      </c>
      <c r="J856" s="24">
        <v>142603.12539999999</v>
      </c>
      <c r="K856" s="24">
        <v>110863.1689</v>
      </c>
      <c r="L856" s="24">
        <v>194010.5454</v>
      </c>
      <c r="M856" s="24">
        <v>140131.05609999999</v>
      </c>
      <c r="N856" s="24">
        <v>245229.34820000001</v>
      </c>
      <c r="O856" s="24">
        <v>184403.63209999999</v>
      </c>
      <c r="P856" s="24">
        <v>322706.35629999998</v>
      </c>
      <c r="Q856" s="24">
        <v>228219.12520000001</v>
      </c>
      <c r="R856" s="24">
        <v>399383.46909999999</v>
      </c>
      <c r="S856" s="24">
        <v>256921.5839</v>
      </c>
      <c r="T856" s="24">
        <v>449612.77179999999</v>
      </c>
      <c r="U856" s="24">
        <v>285217.74660000001</v>
      </c>
      <c r="V856" s="24">
        <v>499131.05650000001</v>
      </c>
    </row>
    <row r="857" spans="1:22" hidden="1" x14ac:dyDescent="0.3">
      <c r="A857" s="23">
        <v>5</v>
      </c>
      <c r="B857" s="23" t="s">
        <v>592</v>
      </c>
      <c r="C857" s="23" t="s">
        <v>560</v>
      </c>
      <c r="D857" t="s">
        <v>88</v>
      </c>
      <c r="E857" s="23" t="s">
        <v>561</v>
      </c>
      <c r="F857" s="23" t="s">
        <v>501</v>
      </c>
      <c r="G857" s="23">
        <v>4</v>
      </c>
      <c r="H857" s="23" t="s">
        <v>29</v>
      </c>
      <c r="I857" s="24">
        <v>91372.552500000005</v>
      </c>
      <c r="J857" s="24">
        <v>146196.08619999999</v>
      </c>
      <c r="K857" s="24">
        <v>127921.57339999999</v>
      </c>
      <c r="L857" s="24">
        <v>204674.52059999999</v>
      </c>
      <c r="M857" s="24">
        <v>164470.59450000001</v>
      </c>
      <c r="N857" s="24">
        <v>263152.95510000002</v>
      </c>
      <c r="O857" s="24">
        <v>219294.12590000001</v>
      </c>
      <c r="P857" s="24">
        <v>350870.60680000001</v>
      </c>
      <c r="Q857" s="24">
        <v>274117.65740000003</v>
      </c>
      <c r="R857" s="24">
        <v>438588.2585</v>
      </c>
      <c r="S857" s="24">
        <v>310666.67839999998</v>
      </c>
      <c r="T857" s="24">
        <v>497066.69280000002</v>
      </c>
      <c r="U857" s="24">
        <v>347215.69949999999</v>
      </c>
      <c r="V857" s="24">
        <v>555545.12730000005</v>
      </c>
    </row>
    <row r="858" spans="1:22" hidden="1" x14ac:dyDescent="0.3">
      <c r="A858" s="23">
        <v>5</v>
      </c>
      <c r="B858" s="23" t="s">
        <v>592</v>
      </c>
      <c r="C858" s="23" t="s">
        <v>560</v>
      </c>
      <c r="D858" t="s">
        <v>88</v>
      </c>
      <c r="E858" s="23" t="s">
        <v>561</v>
      </c>
      <c r="F858" s="23" t="s">
        <v>508</v>
      </c>
      <c r="G858" s="23">
        <v>1</v>
      </c>
      <c r="H858" s="23" t="s">
        <v>14</v>
      </c>
      <c r="I858" s="24">
        <v>101750.4047</v>
      </c>
      <c r="J858" s="24">
        <v>178063.20819999999</v>
      </c>
      <c r="K858" s="24">
        <v>131794.00210000001</v>
      </c>
      <c r="L858" s="24">
        <v>230639.5037</v>
      </c>
      <c r="M858" s="24">
        <v>157789.20449999999</v>
      </c>
      <c r="N858" s="24">
        <v>276131.1078</v>
      </c>
      <c r="O858" s="24">
        <v>188282.17110000001</v>
      </c>
      <c r="P858" s="24">
        <v>329493.79930000001</v>
      </c>
      <c r="Q858" s="24">
        <v>221999.77369999999</v>
      </c>
      <c r="R858" s="24">
        <v>388499.6041</v>
      </c>
      <c r="S858" s="24">
        <v>243440.20509999999</v>
      </c>
      <c r="T858" s="24">
        <v>426020.359</v>
      </c>
      <c r="U858" s="24">
        <v>263635.9215</v>
      </c>
      <c r="V858" s="24">
        <v>461362.86259999999</v>
      </c>
    </row>
    <row r="859" spans="1:22" hidden="1" x14ac:dyDescent="0.3">
      <c r="A859" s="23">
        <v>5</v>
      </c>
      <c r="B859" s="23" t="s">
        <v>592</v>
      </c>
      <c r="C859" s="23" t="s">
        <v>560</v>
      </c>
      <c r="D859" t="s">
        <v>88</v>
      </c>
      <c r="E859" s="23" t="s">
        <v>561</v>
      </c>
      <c r="F859" s="23" t="s">
        <v>508</v>
      </c>
      <c r="G859" s="23">
        <v>2</v>
      </c>
      <c r="H859" s="23" t="s">
        <v>30</v>
      </c>
      <c r="I859" s="24">
        <v>86810.264599999995</v>
      </c>
      <c r="J859" s="24">
        <v>151917.96299999999</v>
      </c>
      <c r="K859" s="24">
        <v>113578.25380000001</v>
      </c>
      <c r="L859" s="24">
        <v>198761.9442</v>
      </c>
      <c r="M859" s="24">
        <v>137840.96109999999</v>
      </c>
      <c r="N859" s="24">
        <v>241221.68179999999</v>
      </c>
      <c r="O859" s="24">
        <v>168631.75930000001</v>
      </c>
      <c r="P859" s="24">
        <v>295105.57870000001</v>
      </c>
      <c r="Q859" s="24">
        <v>200046.83230000001</v>
      </c>
      <c r="R859" s="24">
        <v>350081.95640000002</v>
      </c>
      <c r="S859" s="24">
        <v>220413.01949999999</v>
      </c>
      <c r="T859" s="24">
        <v>385722.78419999999</v>
      </c>
      <c r="U859" s="24">
        <v>239360.48689999999</v>
      </c>
      <c r="V859" s="24">
        <v>418880.85200000001</v>
      </c>
    </row>
    <row r="860" spans="1:22" hidden="1" x14ac:dyDescent="0.3">
      <c r="A860" s="23">
        <v>5</v>
      </c>
      <c r="B860" s="23" t="s">
        <v>592</v>
      </c>
      <c r="C860" s="23" t="s">
        <v>560</v>
      </c>
      <c r="D860" t="s">
        <v>88</v>
      </c>
      <c r="E860" s="23" t="s">
        <v>561</v>
      </c>
      <c r="F860" s="23" t="s">
        <v>508</v>
      </c>
      <c r="G860" s="23">
        <v>3</v>
      </c>
      <c r="H860" s="23" t="s">
        <v>31</v>
      </c>
      <c r="I860" s="24">
        <v>77146.681400000001</v>
      </c>
      <c r="J860" s="24">
        <v>135006.6925</v>
      </c>
      <c r="K860" s="24">
        <v>104927.2211</v>
      </c>
      <c r="L860" s="24">
        <v>183622.63690000001</v>
      </c>
      <c r="M860" s="24">
        <v>132604.70680000001</v>
      </c>
      <c r="N860" s="24">
        <v>232058.23680000001</v>
      </c>
      <c r="O860" s="24">
        <v>174475.41949999999</v>
      </c>
      <c r="P860" s="24">
        <v>305331.98420000001</v>
      </c>
      <c r="Q860" s="24">
        <v>215909.0969</v>
      </c>
      <c r="R860" s="24">
        <v>377840.91940000001</v>
      </c>
      <c r="S860" s="24">
        <v>243045.95329999999</v>
      </c>
      <c r="T860" s="24">
        <v>425330.41830000002</v>
      </c>
      <c r="U860" s="24">
        <v>269794.33380000002</v>
      </c>
      <c r="V860" s="24">
        <v>472140.08419999998</v>
      </c>
    </row>
    <row r="861" spans="1:22" hidden="1" x14ac:dyDescent="0.3">
      <c r="A861" s="23">
        <v>5</v>
      </c>
      <c r="B861" s="23" t="s">
        <v>592</v>
      </c>
      <c r="C861" s="23" t="s">
        <v>560</v>
      </c>
      <c r="D861" t="s">
        <v>88</v>
      </c>
      <c r="E861" s="23" t="s">
        <v>561</v>
      </c>
      <c r="F861" s="23" t="s">
        <v>508</v>
      </c>
      <c r="G861" s="23">
        <v>4</v>
      </c>
      <c r="H861" s="23" t="s">
        <v>29</v>
      </c>
      <c r="I861" s="24">
        <v>86699.464800000002</v>
      </c>
      <c r="J861" s="24">
        <v>138719.14569999999</v>
      </c>
      <c r="K861" s="24">
        <v>121379.2507</v>
      </c>
      <c r="L861" s="24">
        <v>194206.80410000001</v>
      </c>
      <c r="M861" s="24">
        <v>156059.03659999999</v>
      </c>
      <c r="N861" s="24">
        <v>249694.46230000001</v>
      </c>
      <c r="O861" s="24">
        <v>208078.71549999999</v>
      </c>
      <c r="P861" s="24">
        <v>332925.9498</v>
      </c>
      <c r="Q861" s="24">
        <v>260098.39430000001</v>
      </c>
      <c r="R861" s="24">
        <v>416157.43719999999</v>
      </c>
      <c r="S861" s="24">
        <v>294778.1802</v>
      </c>
      <c r="T861" s="24">
        <v>471645.09539999999</v>
      </c>
      <c r="U861" s="24">
        <v>329457.96620000002</v>
      </c>
      <c r="V861" s="24">
        <v>527132.75379999995</v>
      </c>
    </row>
    <row r="862" spans="1:22" hidden="1" x14ac:dyDescent="0.3">
      <c r="A862" s="23">
        <v>5</v>
      </c>
      <c r="B862" s="23" t="s">
        <v>592</v>
      </c>
      <c r="C862" s="23" t="s">
        <v>560</v>
      </c>
      <c r="D862" t="s">
        <v>88</v>
      </c>
      <c r="E862" s="23" t="s">
        <v>561</v>
      </c>
      <c r="F862" s="23" t="s">
        <v>512</v>
      </c>
      <c r="G862" s="23">
        <v>1</v>
      </c>
      <c r="H862" s="23" t="s">
        <v>14</v>
      </c>
      <c r="I862" s="24">
        <v>112744.4693</v>
      </c>
      <c r="J862" s="24">
        <v>197302.82130000001</v>
      </c>
      <c r="K862" s="24">
        <v>145922.98420000001</v>
      </c>
      <c r="L862" s="24">
        <v>255365.2224</v>
      </c>
      <c r="M862" s="24">
        <v>174629.2127</v>
      </c>
      <c r="N862" s="24">
        <v>305601.12219999998</v>
      </c>
      <c r="O862" s="24">
        <v>208261.57990000001</v>
      </c>
      <c r="P862" s="24">
        <v>364457.7648</v>
      </c>
      <c r="Q862" s="24">
        <v>245448.84229999999</v>
      </c>
      <c r="R862" s="24">
        <v>429535.47409999999</v>
      </c>
      <c r="S862" s="24">
        <v>269096.30839999998</v>
      </c>
      <c r="T862" s="24">
        <v>470918.53960000002</v>
      </c>
      <c r="U862" s="24">
        <v>291327.70030000003</v>
      </c>
      <c r="V862" s="24">
        <v>509823.4755</v>
      </c>
    </row>
    <row r="863" spans="1:22" hidden="1" x14ac:dyDescent="0.3">
      <c r="A863" s="23">
        <v>5</v>
      </c>
      <c r="B863" s="23" t="s">
        <v>592</v>
      </c>
      <c r="C863" s="23" t="s">
        <v>560</v>
      </c>
      <c r="D863" t="s">
        <v>88</v>
      </c>
      <c r="E863" s="23" t="s">
        <v>561</v>
      </c>
      <c r="F863" s="23" t="s">
        <v>512</v>
      </c>
      <c r="G863" s="23">
        <v>2</v>
      </c>
      <c r="H863" s="23" t="s">
        <v>30</v>
      </c>
      <c r="I863" s="24">
        <v>96707.806200000006</v>
      </c>
      <c r="J863" s="24">
        <v>169238.66089999999</v>
      </c>
      <c r="K863" s="24">
        <v>126370.30160000001</v>
      </c>
      <c r="L863" s="24">
        <v>221148.02780000001</v>
      </c>
      <c r="M863" s="24">
        <v>153216.87950000001</v>
      </c>
      <c r="N863" s="24">
        <v>268129.53899999999</v>
      </c>
      <c r="O863" s="24">
        <v>187168.9374</v>
      </c>
      <c r="P863" s="24">
        <v>327545.64059999998</v>
      </c>
      <c r="Q863" s="24">
        <v>221884.67739999999</v>
      </c>
      <c r="R863" s="24">
        <v>388298.18530000001</v>
      </c>
      <c r="S863" s="24">
        <v>244379.0557</v>
      </c>
      <c r="T863" s="24">
        <v>427663.34759999998</v>
      </c>
      <c r="U863" s="24">
        <v>265270.58419999998</v>
      </c>
      <c r="V863" s="24">
        <v>464223.52230000001</v>
      </c>
    </row>
    <row r="864" spans="1:22" hidden="1" x14ac:dyDescent="0.3">
      <c r="A864" s="23">
        <v>5</v>
      </c>
      <c r="B864" s="23" t="s">
        <v>592</v>
      </c>
      <c r="C864" s="23" t="s">
        <v>560</v>
      </c>
      <c r="D864" t="s">
        <v>88</v>
      </c>
      <c r="E864" s="23" t="s">
        <v>561</v>
      </c>
      <c r="F864" s="23" t="s">
        <v>512</v>
      </c>
      <c r="G864" s="23">
        <v>3</v>
      </c>
      <c r="H864" s="23" t="s">
        <v>31</v>
      </c>
      <c r="I864" s="24">
        <v>86302.512300000002</v>
      </c>
      <c r="J864" s="24">
        <v>151029.3965</v>
      </c>
      <c r="K864" s="24">
        <v>117519.46649999999</v>
      </c>
      <c r="L864" s="24">
        <v>205659.06649999999</v>
      </c>
      <c r="M864" s="24">
        <v>148625.80309999999</v>
      </c>
      <c r="N864" s="24">
        <v>260095.15549999999</v>
      </c>
      <c r="O864" s="24">
        <v>195665.80960000001</v>
      </c>
      <c r="P864" s="24">
        <v>342415.1667</v>
      </c>
      <c r="Q864" s="24">
        <v>242236.7046</v>
      </c>
      <c r="R864" s="24">
        <v>423914.23300000001</v>
      </c>
      <c r="S864" s="24">
        <v>272762.7329</v>
      </c>
      <c r="T864" s="24">
        <v>477334.78259999998</v>
      </c>
      <c r="U864" s="24">
        <v>302871.7733</v>
      </c>
      <c r="V864" s="24">
        <v>530025.60309999995</v>
      </c>
    </row>
    <row r="865" spans="1:22" hidden="1" x14ac:dyDescent="0.3">
      <c r="A865" s="23">
        <v>5</v>
      </c>
      <c r="B865" s="23" t="s">
        <v>592</v>
      </c>
      <c r="C865" s="23" t="s">
        <v>560</v>
      </c>
      <c r="D865" t="s">
        <v>88</v>
      </c>
      <c r="E865" s="23" t="s">
        <v>561</v>
      </c>
      <c r="F865" s="23" t="s">
        <v>512</v>
      </c>
      <c r="G865" s="23">
        <v>4</v>
      </c>
      <c r="H865" s="23" t="s">
        <v>29</v>
      </c>
      <c r="I865" s="24">
        <v>96094.944399999993</v>
      </c>
      <c r="J865" s="24">
        <v>153751.91339999999</v>
      </c>
      <c r="K865" s="24">
        <v>134532.9222</v>
      </c>
      <c r="L865" s="24">
        <v>215252.67879999999</v>
      </c>
      <c r="M865" s="24">
        <v>172970.9</v>
      </c>
      <c r="N865" s="24">
        <v>276753.44420000003</v>
      </c>
      <c r="O865" s="24">
        <v>230627.86670000001</v>
      </c>
      <c r="P865" s="24">
        <v>369004.59220000001</v>
      </c>
      <c r="Q865" s="24">
        <v>288284.8333</v>
      </c>
      <c r="R865" s="24">
        <v>461255.7402</v>
      </c>
      <c r="S865" s="24">
        <v>326722.8112</v>
      </c>
      <c r="T865" s="24">
        <v>522756.50559999997</v>
      </c>
      <c r="U865" s="24">
        <v>365160.78899999999</v>
      </c>
      <c r="V865" s="24">
        <v>584257.27099999995</v>
      </c>
    </row>
    <row r="866" spans="1:22" hidden="1" x14ac:dyDescent="0.3">
      <c r="A866" s="23">
        <v>5</v>
      </c>
      <c r="B866" s="23" t="s">
        <v>592</v>
      </c>
      <c r="C866" s="23" t="s">
        <v>560</v>
      </c>
      <c r="D866" t="s">
        <v>88</v>
      </c>
      <c r="E866" s="23" t="s">
        <v>561</v>
      </c>
      <c r="F866" s="23" t="s">
        <v>401</v>
      </c>
      <c r="G866" s="23">
        <v>1</v>
      </c>
      <c r="H866" s="23" t="s">
        <v>14</v>
      </c>
      <c r="I866" s="24">
        <v>106780.6804</v>
      </c>
      <c r="J866" s="24">
        <v>186866.19080000001</v>
      </c>
      <c r="K866" s="24">
        <v>138209.7322</v>
      </c>
      <c r="L866" s="24">
        <v>241867.03140000001</v>
      </c>
      <c r="M866" s="24">
        <v>165402.389</v>
      </c>
      <c r="N866" s="24">
        <v>289454.18079999997</v>
      </c>
      <c r="O866" s="24">
        <v>197263.48980000001</v>
      </c>
      <c r="P866" s="24">
        <v>345211.10710000002</v>
      </c>
      <c r="Q866" s="24">
        <v>232492.3524</v>
      </c>
      <c r="R866" s="24">
        <v>406861.61660000001</v>
      </c>
      <c r="S866" s="24">
        <v>254894.43030000001</v>
      </c>
      <c r="T866" s="24">
        <v>446065.25300000003</v>
      </c>
      <c r="U866" s="24">
        <v>275957.18310000002</v>
      </c>
      <c r="V866" s="24">
        <v>482925.07059999998</v>
      </c>
    </row>
    <row r="867" spans="1:22" hidden="1" x14ac:dyDescent="0.3">
      <c r="A867" s="23">
        <v>5</v>
      </c>
      <c r="B867" s="23" t="s">
        <v>592</v>
      </c>
      <c r="C867" s="23" t="s">
        <v>560</v>
      </c>
      <c r="D867" t="s">
        <v>88</v>
      </c>
      <c r="E867" s="23" t="s">
        <v>561</v>
      </c>
      <c r="F867" s="23" t="s">
        <v>401</v>
      </c>
      <c r="G867" s="23">
        <v>2</v>
      </c>
      <c r="H867" s="23" t="s">
        <v>30</v>
      </c>
      <c r="I867" s="24">
        <v>91566.409499999994</v>
      </c>
      <c r="J867" s="24">
        <v>160241.21679999999</v>
      </c>
      <c r="K867" s="24">
        <v>119659.7504</v>
      </c>
      <c r="L867" s="24">
        <v>209404.5631</v>
      </c>
      <c r="M867" s="24">
        <v>145088.1231</v>
      </c>
      <c r="N867" s="24">
        <v>253904.21549999999</v>
      </c>
      <c r="O867" s="24">
        <v>177252.5203</v>
      </c>
      <c r="P867" s="24">
        <v>310191.9105</v>
      </c>
      <c r="Q867" s="24">
        <v>210136.60500000001</v>
      </c>
      <c r="R867" s="24">
        <v>367739.0588</v>
      </c>
      <c r="S867" s="24">
        <v>231444.7279</v>
      </c>
      <c r="T867" s="24">
        <v>405028.27380000002</v>
      </c>
      <c r="U867" s="24">
        <v>251236.32819999999</v>
      </c>
      <c r="V867" s="24">
        <v>439663.57439999998</v>
      </c>
    </row>
    <row r="868" spans="1:22" hidden="1" x14ac:dyDescent="0.3">
      <c r="A868" s="23">
        <v>5</v>
      </c>
      <c r="B868" s="23" t="s">
        <v>592</v>
      </c>
      <c r="C868" s="23" t="s">
        <v>560</v>
      </c>
      <c r="D868" t="s">
        <v>88</v>
      </c>
      <c r="E868" s="23" t="s">
        <v>561</v>
      </c>
      <c r="F868" s="23" t="s">
        <v>401</v>
      </c>
      <c r="G868" s="23">
        <v>3</v>
      </c>
      <c r="H868" s="23" t="s">
        <v>31</v>
      </c>
      <c r="I868" s="24">
        <v>81696.395499999999</v>
      </c>
      <c r="J868" s="24">
        <v>142968.69209999999</v>
      </c>
      <c r="K868" s="24">
        <v>111240.3414</v>
      </c>
      <c r="L868" s="24">
        <v>194670.5974</v>
      </c>
      <c r="M868" s="24">
        <v>140679.34229999999</v>
      </c>
      <c r="N868" s="24">
        <v>246188.84899999999</v>
      </c>
      <c r="O868" s="24">
        <v>185198.83230000001</v>
      </c>
      <c r="P868" s="24">
        <v>324097.95659999998</v>
      </c>
      <c r="Q868" s="24">
        <v>229273.26790000001</v>
      </c>
      <c r="R868" s="24">
        <v>401228.21879999997</v>
      </c>
      <c r="S868" s="24">
        <v>258161.71979999999</v>
      </c>
      <c r="T868" s="24">
        <v>451783.0098</v>
      </c>
      <c r="U868" s="24">
        <v>286654.56780000002</v>
      </c>
      <c r="V868" s="24">
        <v>501645.49369999999</v>
      </c>
    </row>
    <row r="869" spans="1:22" hidden="1" x14ac:dyDescent="0.3">
      <c r="A869" s="23">
        <v>5</v>
      </c>
      <c r="B869" s="23" t="s">
        <v>592</v>
      </c>
      <c r="C869" s="23" t="s">
        <v>560</v>
      </c>
      <c r="D869" t="s">
        <v>88</v>
      </c>
      <c r="E869" s="23" t="s">
        <v>561</v>
      </c>
      <c r="F869" s="23" t="s">
        <v>401</v>
      </c>
      <c r="G869" s="23">
        <v>4</v>
      </c>
      <c r="H869" s="23" t="s">
        <v>29</v>
      </c>
      <c r="I869" s="24">
        <v>91010.474199999997</v>
      </c>
      <c r="J869" s="24">
        <v>145616.76079999999</v>
      </c>
      <c r="K869" s="24">
        <v>127414.66379999999</v>
      </c>
      <c r="L869" s="24">
        <v>203863.46520000001</v>
      </c>
      <c r="M869" s="24">
        <v>163818.8535</v>
      </c>
      <c r="N869" s="24">
        <v>262110.16949999999</v>
      </c>
      <c r="O869" s="24">
        <v>218425.13800000001</v>
      </c>
      <c r="P869" s="24">
        <v>349480.22600000002</v>
      </c>
      <c r="Q869" s="24">
        <v>273031.42249999999</v>
      </c>
      <c r="R869" s="24">
        <v>436850.28240000003</v>
      </c>
      <c r="S869" s="24">
        <v>309435.61219999997</v>
      </c>
      <c r="T869" s="24">
        <v>495096.98680000001</v>
      </c>
      <c r="U869" s="24">
        <v>345839.80180000002</v>
      </c>
      <c r="V869" s="24">
        <v>553343.69110000005</v>
      </c>
    </row>
    <row r="870" spans="1:22" hidden="1" x14ac:dyDescent="0.3">
      <c r="A870" s="23">
        <v>5</v>
      </c>
      <c r="B870" s="23" t="s">
        <v>592</v>
      </c>
      <c r="C870" s="23" t="s">
        <v>560</v>
      </c>
      <c r="D870" t="s">
        <v>151</v>
      </c>
      <c r="E870" s="23" t="s">
        <v>562</v>
      </c>
      <c r="F870" s="23" t="s">
        <v>197</v>
      </c>
      <c r="G870" s="23">
        <v>1</v>
      </c>
      <c r="H870" s="23" t="s">
        <v>14</v>
      </c>
      <c r="I870" s="24">
        <v>92358.117800000007</v>
      </c>
      <c r="J870" s="24">
        <v>161626.70619999999</v>
      </c>
      <c r="K870" s="24">
        <v>119571.3726</v>
      </c>
      <c r="L870" s="24">
        <v>209249.902</v>
      </c>
      <c r="M870" s="24">
        <v>143116.87400000001</v>
      </c>
      <c r="N870" s="24">
        <v>250454.52960000001</v>
      </c>
      <c r="O870" s="24">
        <v>170715.40109999999</v>
      </c>
      <c r="P870" s="24">
        <v>298751.95199999999</v>
      </c>
      <c r="Q870" s="24">
        <v>201231.5876</v>
      </c>
      <c r="R870" s="24">
        <v>352155.27830000001</v>
      </c>
      <c r="S870" s="24">
        <v>220636.67379999999</v>
      </c>
      <c r="T870" s="24">
        <v>386114.17910000001</v>
      </c>
      <c r="U870" s="24">
        <v>238893.02050000001</v>
      </c>
      <c r="V870" s="24">
        <v>418062.78580000001</v>
      </c>
    </row>
    <row r="871" spans="1:22" hidden="1" x14ac:dyDescent="0.3">
      <c r="A871" s="23">
        <v>5</v>
      </c>
      <c r="B871" s="23" t="s">
        <v>592</v>
      </c>
      <c r="C871" s="23" t="s">
        <v>560</v>
      </c>
      <c r="D871" t="s">
        <v>151</v>
      </c>
      <c r="E871" s="23" t="s">
        <v>562</v>
      </c>
      <c r="F871" s="23" t="s">
        <v>197</v>
      </c>
      <c r="G871" s="23">
        <v>2</v>
      </c>
      <c r="H871" s="23" t="s">
        <v>30</v>
      </c>
      <c r="I871" s="24">
        <v>79062.763800000001</v>
      </c>
      <c r="J871" s="24">
        <v>138359.83660000001</v>
      </c>
      <c r="K871" s="24">
        <v>103361.02770000001</v>
      </c>
      <c r="L871" s="24">
        <v>180881.79860000001</v>
      </c>
      <c r="M871" s="24">
        <v>125364.7675</v>
      </c>
      <c r="N871" s="24">
        <v>219388.3432</v>
      </c>
      <c r="O871" s="24">
        <v>153228.33739999999</v>
      </c>
      <c r="P871" s="24">
        <v>268149.5906</v>
      </c>
      <c r="Q871" s="24">
        <v>181695.48370000001</v>
      </c>
      <c r="R871" s="24">
        <v>317967.09649999999</v>
      </c>
      <c r="S871" s="24">
        <v>200144.5912</v>
      </c>
      <c r="T871" s="24">
        <v>350253.03460000001</v>
      </c>
      <c r="U871" s="24">
        <v>217290.11079999999</v>
      </c>
      <c r="V871" s="24">
        <v>380257.69400000002</v>
      </c>
    </row>
    <row r="872" spans="1:22" hidden="1" x14ac:dyDescent="0.3">
      <c r="A872" s="23">
        <v>5</v>
      </c>
      <c r="B872" s="23" t="s">
        <v>592</v>
      </c>
      <c r="C872" s="23" t="s">
        <v>560</v>
      </c>
      <c r="D872" t="s">
        <v>151</v>
      </c>
      <c r="E872" s="23" t="s">
        <v>562</v>
      </c>
      <c r="F872" s="23" t="s">
        <v>197</v>
      </c>
      <c r="G872" s="23">
        <v>3</v>
      </c>
      <c r="H872" s="23" t="s">
        <v>31</v>
      </c>
      <c r="I872" s="24">
        <v>70446.404299999995</v>
      </c>
      <c r="J872" s="24">
        <v>123281.20759999999</v>
      </c>
      <c r="K872" s="24">
        <v>95885.710099999997</v>
      </c>
      <c r="L872" s="24">
        <v>167799.99280000001</v>
      </c>
      <c r="M872" s="24">
        <v>121233.30740000001</v>
      </c>
      <c r="N872" s="24">
        <v>212158.28779999999</v>
      </c>
      <c r="O872" s="24">
        <v>159570.1617</v>
      </c>
      <c r="P872" s="24">
        <v>279247.7831</v>
      </c>
      <c r="Q872" s="24">
        <v>197518.09469999999</v>
      </c>
      <c r="R872" s="24">
        <v>345656.66560000001</v>
      </c>
      <c r="S872" s="24">
        <v>222384.5815</v>
      </c>
      <c r="T872" s="24">
        <v>389173.01760000002</v>
      </c>
      <c r="U872" s="24">
        <v>246905.36040000001</v>
      </c>
      <c r="V872" s="24">
        <v>432084.38059999997</v>
      </c>
    </row>
    <row r="873" spans="1:22" hidden="1" x14ac:dyDescent="0.3">
      <c r="A873" s="23">
        <v>5</v>
      </c>
      <c r="B873" s="23" t="s">
        <v>592</v>
      </c>
      <c r="C873" s="23" t="s">
        <v>560</v>
      </c>
      <c r="D873" t="s">
        <v>151</v>
      </c>
      <c r="E873" s="23" t="s">
        <v>562</v>
      </c>
      <c r="F873" s="23" t="s">
        <v>197</v>
      </c>
      <c r="G873" s="23">
        <v>4</v>
      </c>
      <c r="H873" s="23" t="s">
        <v>29</v>
      </c>
      <c r="I873" s="24">
        <v>78710.681299999997</v>
      </c>
      <c r="J873" s="24">
        <v>125937.092</v>
      </c>
      <c r="K873" s="24">
        <v>110194.95389999999</v>
      </c>
      <c r="L873" s="24">
        <v>176311.92869999999</v>
      </c>
      <c r="M873" s="24">
        <v>141679.22640000001</v>
      </c>
      <c r="N873" s="24">
        <v>226686.76560000001</v>
      </c>
      <c r="O873" s="24">
        <v>188905.63510000001</v>
      </c>
      <c r="P873" s="24">
        <v>302249.0208</v>
      </c>
      <c r="Q873" s="24">
        <v>236132.04389999999</v>
      </c>
      <c r="R873" s="24">
        <v>377811.27590000001</v>
      </c>
      <c r="S873" s="24">
        <v>267616.31640000001</v>
      </c>
      <c r="T873" s="24">
        <v>428186.1127</v>
      </c>
      <c r="U873" s="24">
        <v>299100.58899999998</v>
      </c>
      <c r="V873" s="24">
        <v>478560.94959999999</v>
      </c>
    </row>
    <row r="874" spans="1:22" hidden="1" x14ac:dyDescent="0.3">
      <c r="A874" s="23">
        <v>5</v>
      </c>
      <c r="B874" s="23" t="s">
        <v>592</v>
      </c>
      <c r="C874" s="23" t="s">
        <v>560</v>
      </c>
      <c r="D874" t="s">
        <v>151</v>
      </c>
      <c r="E874" s="23" t="s">
        <v>562</v>
      </c>
      <c r="F874" s="23" t="s">
        <v>196</v>
      </c>
      <c r="G874" s="23">
        <v>1</v>
      </c>
      <c r="H874" s="23" t="s">
        <v>14</v>
      </c>
      <c r="I874" s="24">
        <v>95847.069699999993</v>
      </c>
      <c r="J874" s="24">
        <v>167732.37210000001</v>
      </c>
      <c r="K874" s="24">
        <v>124068.7726</v>
      </c>
      <c r="L874" s="24">
        <v>217120.35219999999</v>
      </c>
      <c r="M874" s="24">
        <v>148486.54829999999</v>
      </c>
      <c r="N874" s="24">
        <v>259851.4596</v>
      </c>
      <c r="O874" s="24">
        <v>177100.32740000001</v>
      </c>
      <c r="P874" s="24">
        <v>309925.57290000003</v>
      </c>
      <c r="Q874" s="24">
        <v>208738.79029999999</v>
      </c>
      <c r="R874" s="24">
        <v>365292.88309999998</v>
      </c>
      <c r="S874" s="24">
        <v>228857.65669999999</v>
      </c>
      <c r="T874" s="24">
        <v>400500.89939999999</v>
      </c>
      <c r="U874" s="24">
        <v>247777.90470000001</v>
      </c>
      <c r="V874" s="24">
        <v>433611.33319999999</v>
      </c>
    </row>
    <row r="875" spans="1:22" hidden="1" x14ac:dyDescent="0.3">
      <c r="A875" s="23">
        <v>5</v>
      </c>
      <c r="B875" s="23" t="s">
        <v>592</v>
      </c>
      <c r="C875" s="23" t="s">
        <v>560</v>
      </c>
      <c r="D875" t="s">
        <v>151</v>
      </c>
      <c r="E875" s="23" t="s">
        <v>562</v>
      </c>
      <c r="F875" s="23" t="s">
        <v>196</v>
      </c>
      <c r="G875" s="23">
        <v>2</v>
      </c>
      <c r="H875" s="23" t="s">
        <v>30</v>
      </c>
      <c r="I875" s="24">
        <v>82140.5196</v>
      </c>
      <c r="J875" s="24">
        <v>143745.9094</v>
      </c>
      <c r="K875" s="24">
        <v>107357.0775</v>
      </c>
      <c r="L875" s="24">
        <v>187874.88570000001</v>
      </c>
      <c r="M875" s="24">
        <v>130185.40820000001</v>
      </c>
      <c r="N875" s="24">
        <v>227824.46429999999</v>
      </c>
      <c r="O875" s="24">
        <v>159072.42720000001</v>
      </c>
      <c r="P875" s="24">
        <v>278376.7476</v>
      </c>
      <c r="Q875" s="24">
        <v>188598.47760000001</v>
      </c>
      <c r="R875" s="24">
        <v>330047.33590000001</v>
      </c>
      <c r="S875" s="24">
        <v>207731.7991</v>
      </c>
      <c r="T875" s="24">
        <v>363530.6483</v>
      </c>
      <c r="U875" s="24">
        <v>225506.86439999999</v>
      </c>
      <c r="V875" s="24">
        <v>394637.01270000002</v>
      </c>
    </row>
    <row r="876" spans="1:22" hidden="1" x14ac:dyDescent="0.3">
      <c r="A876" s="23">
        <v>5</v>
      </c>
      <c r="B876" s="23" t="s">
        <v>592</v>
      </c>
      <c r="C876" s="23" t="s">
        <v>560</v>
      </c>
      <c r="D876" t="s">
        <v>151</v>
      </c>
      <c r="E876" s="23" t="s">
        <v>562</v>
      </c>
      <c r="F876" s="23" t="s">
        <v>196</v>
      </c>
      <c r="G876" s="23">
        <v>3</v>
      </c>
      <c r="H876" s="23" t="s">
        <v>31</v>
      </c>
      <c r="I876" s="24">
        <v>73251.852799999993</v>
      </c>
      <c r="J876" s="24">
        <v>128190.74249999999</v>
      </c>
      <c r="K876" s="24">
        <v>99728.619000000006</v>
      </c>
      <c r="L876" s="24">
        <v>174525.08319999999</v>
      </c>
      <c r="M876" s="24">
        <v>126110.84</v>
      </c>
      <c r="N876" s="24">
        <v>220693.97010000001</v>
      </c>
      <c r="O876" s="24">
        <v>166009.3867</v>
      </c>
      <c r="P876" s="24">
        <v>290516.42670000001</v>
      </c>
      <c r="Q876" s="24">
        <v>205506.9834</v>
      </c>
      <c r="R876" s="24">
        <v>359637.22090000001</v>
      </c>
      <c r="S876" s="24">
        <v>231393.2145</v>
      </c>
      <c r="T876" s="24">
        <v>404938.12530000001</v>
      </c>
      <c r="U876" s="24">
        <v>256923.04560000001</v>
      </c>
      <c r="V876" s="24">
        <v>449615.3297</v>
      </c>
    </row>
    <row r="877" spans="1:22" hidden="1" x14ac:dyDescent="0.3">
      <c r="A877" s="23">
        <v>5</v>
      </c>
      <c r="B877" s="23" t="s">
        <v>592</v>
      </c>
      <c r="C877" s="23" t="s">
        <v>560</v>
      </c>
      <c r="D877" t="s">
        <v>151</v>
      </c>
      <c r="E877" s="23" t="s">
        <v>562</v>
      </c>
      <c r="F877" s="23" t="s">
        <v>196</v>
      </c>
      <c r="G877" s="23">
        <v>4</v>
      </c>
      <c r="H877" s="23" t="s">
        <v>29</v>
      </c>
      <c r="I877" s="24">
        <v>81688.947400000005</v>
      </c>
      <c r="J877" s="24">
        <v>130702.31759999999</v>
      </c>
      <c r="K877" s="24">
        <v>114364.52619999999</v>
      </c>
      <c r="L877" s="24">
        <v>182983.24470000001</v>
      </c>
      <c r="M877" s="24">
        <v>147040.10509999999</v>
      </c>
      <c r="N877" s="24">
        <v>235264.17180000001</v>
      </c>
      <c r="O877" s="24">
        <v>196053.47349999999</v>
      </c>
      <c r="P877" s="24">
        <v>313685.5624</v>
      </c>
      <c r="Q877" s="24">
        <v>245066.842</v>
      </c>
      <c r="R877" s="24">
        <v>392106.95289999997</v>
      </c>
      <c r="S877" s="24">
        <v>277742.42080000002</v>
      </c>
      <c r="T877" s="24">
        <v>444387.8799</v>
      </c>
      <c r="U877" s="24">
        <v>310417.99979999999</v>
      </c>
      <c r="V877" s="24">
        <v>496668.80699999997</v>
      </c>
    </row>
    <row r="878" spans="1:22" hidden="1" x14ac:dyDescent="0.3">
      <c r="A878" s="23">
        <v>5</v>
      </c>
      <c r="B878" s="23" t="s">
        <v>592</v>
      </c>
      <c r="C878" s="23" t="s">
        <v>560</v>
      </c>
      <c r="D878" t="s">
        <v>151</v>
      </c>
      <c r="E878" s="23" t="s">
        <v>562</v>
      </c>
      <c r="F878" s="23" t="s">
        <v>249</v>
      </c>
      <c r="G878" s="23">
        <v>1</v>
      </c>
      <c r="H878" s="23" t="s">
        <v>14</v>
      </c>
      <c r="I878" s="24">
        <v>93859.142099999997</v>
      </c>
      <c r="J878" s="24">
        <v>164253.4987</v>
      </c>
      <c r="K878" s="24">
        <v>121497.69130000001</v>
      </c>
      <c r="L878" s="24">
        <v>212620.95970000001</v>
      </c>
      <c r="M878" s="24">
        <v>145410.94349999999</v>
      </c>
      <c r="N878" s="24">
        <v>254469.15100000001</v>
      </c>
      <c r="O878" s="24">
        <v>173434.3008</v>
      </c>
      <c r="P878" s="24">
        <v>303510.02649999998</v>
      </c>
      <c r="Q878" s="24">
        <v>204419.9644</v>
      </c>
      <c r="R878" s="24">
        <v>357734.93770000001</v>
      </c>
      <c r="S878" s="24">
        <v>224123.70189999999</v>
      </c>
      <c r="T878" s="24">
        <v>392216.47820000001</v>
      </c>
      <c r="U878" s="24">
        <v>242654.4037</v>
      </c>
      <c r="V878" s="24">
        <v>424645.20649999997</v>
      </c>
    </row>
    <row r="879" spans="1:22" hidden="1" x14ac:dyDescent="0.3">
      <c r="A879" s="23">
        <v>5</v>
      </c>
      <c r="B879" s="23" t="s">
        <v>592</v>
      </c>
      <c r="C879" s="23" t="s">
        <v>560</v>
      </c>
      <c r="D879" t="s">
        <v>151</v>
      </c>
      <c r="E879" s="23" t="s">
        <v>562</v>
      </c>
      <c r="F879" s="23" t="s">
        <v>249</v>
      </c>
      <c r="G879" s="23">
        <v>2</v>
      </c>
      <c r="H879" s="23" t="s">
        <v>30</v>
      </c>
      <c r="I879" s="24">
        <v>80426.722800000003</v>
      </c>
      <c r="J879" s="24">
        <v>140746.7648</v>
      </c>
      <c r="K879" s="24">
        <v>105120.22960000001</v>
      </c>
      <c r="L879" s="24">
        <v>183960.4019</v>
      </c>
      <c r="M879" s="24">
        <v>127475.82580000001</v>
      </c>
      <c r="N879" s="24">
        <v>223082.69510000001</v>
      </c>
      <c r="O879" s="24">
        <v>155766.9584</v>
      </c>
      <c r="P879" s="24">
        <v>272592.17709999997</v>
      </c>
      <c r="Q879" s="24">
        <v>184682.45759999999</v>
      </c>
      <c r="R879" s="24">
        <v>323194.30080000003</v>
      </c>
      <c r="S879" s="24">
        <v>203420.3609</v>
      </c>
      <c r="T879" s="24">
        <v>355985.63160000002</v>
      </c>
      <c r="U879" s="24">
        <v>220828.78390000001</v>
      </c>
      <c r="V879" s="24">
        <v>386450.37180000002</v>
      </c>
    </row>
    <row r="880" spans="1:22" hidden="1" x14ac:dyDescent="0.3">
      <c r="A880" s="23">
        <v>5</v>
      </c>
      <c r="B880" s="23" t="s">
        <v>592</v>
      </c>
      <c r="C880" s="23" t="s">
        <v>560</v>
      </c>
      <c r="D880" t="s">
        <v>151</v>
      </c>
      <c r="E880" s="23" t="s">
        <v>562</v>
      </c>
      <c r="F880" s="23" t="s">
        <v>249</v>
      </c>
      <c r="G880" s="23">
        <v>3</v>
      </c>
      <c r="H880" s="23" t="s">
        <v>31</v>
      </c>
      <c r="I880" s="24">
        <v>71716.482600000003</v>
      </c>
      <c r="J880" s="24">
        <v>125503.84450000001</v>
      </c>
      <c r="K880" s="24">
        <v>97635.580100000006</v>
      </c>
      <c r="L880" s="24">
        <v>170862.26500000001</v>
      </c>
      <c r="M880" s="24">
        <v>123462.02340000001</v>
      </c>
      <c r="N880" s="24">
        <v>216058.54079999999</v>
      </c>
      <c r="O880" s="24">
        <v>162520.39910000001</v>
      </c>
      <c r="P880" s="24">
        <v>284410.69839999999</v>
      </c>
      <c r="Q880" s="24">
        <v>201185.8438</v>
      </c>
      <c r="R880" s="24">
        <v>352075.2267</v>
      </c>
      <c r="S880" s="24">
        <v>226526.2169</v>
      </c>
      <c r="T880" s="24">
        <v>396420.87959999999</v>
      </c>
      <c r="U880" s="24">
        <v>251517.318</v>
      </c>
      <c r="V880" s="24">
        <v>440155.30650000001</v>
      </c>
    </row>
    <row r="881" spans="1:22" hidden="1" x14ac:dyDescent="0.3">
      <c r="A881" s="23">
        <v>5</v>
      </c>
      <c r="B881" s="23" t="s">
        <v>592</v>
      </c>
      <c r="C881" s="23" t="s">
        <v>560</v>
      </c>
      <c r="D881" t="s">
        <v>151</v>
      </c>
      <c r="E881" s="23" t="s">
        <v>562</v>
      </c>
      <c r="F881" s="23" t="s">
        <v>249</v>
      </c>
      <c r="G881" s="23">
        <v>4</v>
      </c>
      <c r="H881" s="23" t="s">
        <v>29</v>
      </c>
      <c r="I881" s="24">
        <v>79994.125700000004</v>
      </c>
      <c r="J881" s="24">
        <v>127990.6029</v>
      </c>
      <c r="K881" s="24">
        <v>111991.77589999999</v>
      </c>
      <c r="L881" s="24">
        <v>179186.84409999999</v>
      </c>
      <c r="M881" s="24">
        <v>143989.42610000001</v>
      </c>
      <c r="N881" s="24">
        <v>230383.0852</v>
      </c>
      <c r="O881" s="24">
        <v>191985.90150000001</v>
      </c>
      <c r="P881" s="24">
        <v>307177.44699999999</v>
      </c>
      <c r="Q881" s="24">
        <v>239982.3768</v>
      </c>
      <c r="R881" s="24">
        <v>383971.80859999999</v>
      </c>
      <c r="S881" s="24">
        <v>271980.027</v>
      </c>
      <c r="T881" s="24">
        <v>435168.04979999998</v>
      </c>
      <c r="U881" s="24">
        <v>303977.67729999998</v>
      </c>
      <c r="V881" s="24">
        <v>486364.29090000002</v>
      </c>
    </row>
    <row r="882" spans="1:22" hidden="1" x14ac:dyDescent="0.3">
      <c r="A882" s="23">
        <v>5</v>
      </c>
      <c r="B882" s="23" t="s">
        <v>592</v>
      </c>
      <c r="C882" s="23" t="s">
        <v>560</v>
      </c>
      <c r="D882" t="s">
        <v>151</v>
      </c>
      <c r="E882" s="23" t="s">
        <v>562</v>
      </c>
      <c r="F882" s="23" t="s">
        <v>321</v>
      </c>
      <c r="G882" s="23">
        <v>1</v>
      </c>
      <c r="H882" s="23" t="s">
        <v>14</v>
      </c>
      <c r="I882" s="24">
        <v>94305.742899999997</v>
      </c>
      <c r="J882" s="24">
        <v>165035.0502</v>
      </c>
      <c r="K882" s="24">
        <v>122150.43889999999</v>
      </c>
      <c r="L882" s="24">
        <v>213763.26809999999</v>
      </c>
      <c r="M882" s="24">
        <v>146243.0336</v>
      </c>
      <c r="N882" s="24">
        <v>255925.3089</v>
      </c>
      <c r="O882" s="24">
        <v>174503.9296</v>
      </c>
      <c r="P882" s="24">
        <v>305381.87670000002</v>
      </c>
      <c r="Q882" s="24">
        <v>205753.40830000001</v>
      </c>
      <c r="R882" s="24">
        <v>360068.46460000001</v>
      </c>
      <c r="S882" s="24">
        <v>225624.40789999999</v>
      </c>
      <c r="T882" s="24">
        <v>394842.71380000003</v>
      </c>
      <c r="U882" s="24">
        <v>244341.51990000001</v>
      </c>
      <c r="V882" s="24">
        <v>427597.65990000003</v>
      </c>
    </row>
    <row r="883" spans="1:22" hidden="1" x14ac:dyDescent="0.3">
      <c r="A883" s="23">
        <v>5</v>
      </c>
      <c r="B883" s="23" t="s">
        <v>592</v>
      </c>
      <c r="C883" s="23" t="s">
        <v>560</v>
      </c>
      <c r="D883" t="s">
        <v>151</v>
      </c>
      <c r="E883" s="23" t="s">
        <v>562</v>
      </c>
      <c r="F883" s="23" t="s">
        <v>321</v>
      </c>
      <c r="G883" s="23">
        <v>2</v>
      </c>
      <c r="H883" s="23" t="s">
        <v>30</v>
      </c>
      <c r="I883" s="24">
        <v>80462.127399999998</v>
      </c>
      <c r="J883" s="24">
        <v>140808.7231</v>
      </c>
      <c r="K883" s="24">
        <v>105271.62699999999</v>
      </c>
      <c r="L883" s="24">
        <v>184225.34719999999</v>
      </c>
      <c r="M883" s="24">
        <v>127758.88219999999</v>
      </c>
      <c r="N883" s="24">
        <v>223578.04389999999</v>
      </c>
      <c r="O883" s="24">
        <v>156295.75049999999</v>
      </c>
      <c r="P883" s="24">
        <v>273517.56349999999</v>
      </c>
      <c r="Q883" s="24">
        <v>185411.69270000001</v>
      </c>
      <c r="R883" s="24">
        <v>324470.46220000001</v>
      </c>
      <c r="S883" s="24">
        <v>204287.29190000001</v>
      </c>
      <c r="T883" s="24">
        <v>357502.76069999998</v>
      </c>
      <c r="U883" s="24">
        <v>221847.76949999999</v>
      </c>
      <c r="V883" s="24">
        <v>388233.59669999999</v>
      </c>
    </row>
    <row r="884" spans="1:22" hidden="1" x14ac:dyDescent="0.3">
      <c r="A884" s="23">
        <v>5</v>
      </c>
      <c r="B884" s="23" t="s">
        <v>592</v>
      </c>
      <c r="C884" s="23" t="s">
        <v>560</v>
      </c>
      <c r="D884" t="s">
        <v>151</v>
      </c>
      <c r="E884" s="23" t="s">
        <v>562</v>
      </c>
      <c r="F884" s="23" t="s">
        <v>321</v>
      </c>
      <c r="G884" s="23">
        <v>3</v>
      </c>
      <c r="H884" s="23" t="s">
        <v>31</v>
      </c>
      <c r="I884" s="24">
        <v>71507.584300000002</v>
      </c>
      <c r="J884" s="24">
        <v>125138.27250000001</v>
      </c>
      <c r="K884" s="24">
        <v>97258.403300000005</v>
      </c>
      <c r="L884" s="24">
        <v>170202.20569999999</v>
      </c>
      <c r="M884" s="24">
        <v>122913.73179999999</v>
      </c>
      <c r="N884" s="24">
        <v>215099.0306</v>
      </c>
      <c r="O884" s="24">
        <v>161725.1917</v>
      </c>
      <c r="P884" s="24">
        <v>283019.08549999999</v>
      </c>
      <c r="Q884" s="24">
        <v>200131.69209999999</v>
      </c>
      <c r="R884" s="24">
        <v>350230.46120000002</v>
      </c>
      <c r="S884" s="24">
        <v>225286.07079999999</v>
      </c>
      <c r="T884" s="24">
        <v>394250.6238</v>
      </c>
      <c r="U884" s="24">
        <v>250080.48540000001</v>
      </c>
      <c r="V884" s="24">
        <v>437640.84940000001</v>
      </c>
    </row>
    <row r="885" spans="1:22" hidden="1" x14ac:dyDescent="0.3">
      <c r="A885" s="23">
        <v>5</v>
      </c>
      <c r="B885" s="23" t="s">
        <v>592</v>
      </c>
      <c r="C885" s="23" t="s">
        <v>560</v>
      </c>
      <c r="D885" t="s">
        <v>151</v>
      </c>
      <c r="E885" s="23" t="s">
        <v>562</v>
      </c>
      <c r="F885" s="23" t="s">
        <v>321</v>
      </c>
      <c r="G885" s="23">
        <v>4</v>
      </c>
      <c r="H885" s="23" t="s">
        <v>29</v>
      </c>
      <c r="I885" s="24">
        <v>80356.201400000005</v>
      </c>
      <c r="J885" s="24">
        <v>128569.9241</v>
      </c>
      <c r="K885" s="24">
        <v>112498.68180000001</v>
      </c>
      <c r="L885" s="24">
        <v>179997.89369999999</v>
      </c>
      <c r="M885" s="24">
        <v>144641.1624</v>
      </c>
      <c r="N885" s="24">
        <v>231425.8633</v>
      </c>
      <c r="O885" s="24">
        <v>192854.88320000001</v>
      </c>
      <c r="P885" s="24">
        <v>308567.81770000001</v>
      </c>
      <c r="Q885" s="24">
        <v>241068.60399999999</v>
      </c>
      <c r="R885" s="24">
        <v>385709.7721</v>
      </c>
      <c r="S885" s="24">
        <v>273211.0845</v>
      </c>
      <c r="T885" s="24">
        <v>437137.74170000001</v>
      </c>
      <c r="U885" s="24">
        <v>305353.565</v>
      </c>
      <c r="V885" s="24">
        <v>488565.71130000002</v>
      </c>
    </row>
    <row r="886" spans="1:22" hidden="1" x14ac:dyDescent="0.3">
      <c r="A886" s="23">
        <v>5</v>
      </c>
      <c r="B886" s="23" t="s">
        <v>592</v>
      </c>
      <c r="C886" s="23" t="s">
        <v>560</v>
      </c>
      <c r="D886" t="s">
        <v>151</v>
      </c>
      <c r="E886" s="23" t="s">
        <v>562</v>
      </c>
      <c r="F886" s="23" t="s">
        <v>360</v>
      </c>
      <c r="G886" s="23">
        <v>1</v>
      </c>
      <c r="H886" s="23" t="s">
        <v>14</v>
      </c>
      <c r="I886" s="24">
        <v>92824.872799999997</v>
      </c>
      <c r="J886" s="24">
        <v>162443.5275</v>
      </c>
      <c r="K886" s="24">
        <v>120220.13159999999</v>
      </c>
      <c r="L886" s="24">
        <v>210385.2303</v>
      </c>
      <c r="M886" s="24">
        <v>143923.69130000001</v>
      </c>
      <c r="N886" s="24">
        <v>251866.45980000001</v>
      </c>
      <c r="O886" s="24">
        <v>171723.78419999999</v>
      </c>
      <c r="P886" s="24">
        <v>300516.62239999999</v>
      </c>
      <c r="Q886" s="24">
        <v>202463.54019999999</v>
      </c>
      <c r="R886" s="24">
        <v>354311.19530000002</v>
      </c>
      <c r="S886" s="24">
        <v>222010.497</v>
      </c>
      <c r="T886" s="24">
        <v>388518.36959999998</v>
      </c>
      <c r="U886" s="24">
        <v>240417.6446</v>
      </c>
      <c r="V886" s="24">
        <v>420730.87809999997</v>
      </c>
    </row>
    <row r="887" spans="1:22" hidden="1" x14ac:dyDescent="0.3">
      <c r="A887" s="23">
        <v>5</v>
      </c>
      <c r="B887" s="23" t="s">
        <v>592</v>
      </c>
      <c r="C887" s="23" t="s">
        <v>560</v>
      </c>
      <c r="D887" t="s">
        <v>151</v>
      </c>
      <c r="E887" s="23" t="s">
        <v>562</v>
      </c>
      <c r="F887" s="23" t="s">
        <v>360</v>
      </c>
      <c r="G887" s="23">
        <v>2</v>
      </c>
      <c r="H887" s="23" t="s">
        <v>30</v>
      </c>
      <c r="I887" s="24">
        <v>79255.388000000006</v>
      </c>
      <c r="J887" s="24">
        <v>138696.92920000001</v>
      </c>
      <c r="K887" s="24">
        <v>103675.55319999999</v>
      </c>
      <c r="L887" s="24">
        <v>181432.2182</v>
      </c>
      <c r="M887" s="24">
        <v>125805.56230000001</v>
      </c>
      <c r="N887" s="24">
        <v>220159.7341</v>
      </c>
      <c r="O887" s="24">
        <v>153876.16279999999</v>
      </c>
      <c r="P887" s="24">
        <v>269283.28499999997</v>
      </c>
      <c r="Q887" s="24">
        <v>182524.63039999999</v>
      </c>
      <c r="R887" s="24">
        <v>319418.10320000001</v>
      </c>
      <c r="S887" s="24">
        <v>201095.8976</v>
      </c>
      <c r="T887" s="24">
        <v>351917.82079999999</v>
      </c>
      <c r="U887" s="24">
        <v>218369.31460000001</v>
      </c>
      <c r="V887" s="24">
        <v>382146.30050000001</v>
      </c>
    </row>
    <row r="888" spans="1:22" hidden="1" x14ac:dyDescent="0.3">
      <c r="A888" s="23">
        <v>5</v>
      </c>
      <c r="B888" s="23" t="s">
        <v>592</v>
      </c>
      <c r="C888" s="23" t="s">
        <v>560</v>
      </c>
      <c r="D888" t="s">
        <v>151</v>
      </c>
      <c r="E888" s="23" t="s">
        <v>562</v>
      </c>
      <c r="F888" s="23" t="s">
        <v>360</v>
      </c>
      <c r="G888" s="23">
        <v>3</v>
      </c>
      <c r="H888" s="23" t="s">
        <v>31</v>
      </c>
      <c r="I888" s="24">
        <v>70474.604099999997</v>
      </c>
      <c r="J888" s="24">
        <v>123330.5573</v>
      </c>
      <c r="K888" s="24">
        <v>95868.710600000006</v>
      </c>
      <c r="L888" s="24">
        <v>167770.24340000001</v>
      </c>
      <c r="M888" s="24">
        <v>121169.21739999999</v>
      </c>
      <c r="N888" s="24">
        <v>212046.13029999999</v>
      </c>
      <c r="O888" s="24">
        <v>159441.94039999999</v>
      </c>
      <c r="P888" s="24">
        <v>279023.39569999999</v>
      </c>
      <c r="Q888" s="24">
        <v>197317.723</v>
      </c>
      <c r="R888" s="24">
        <v>345306.01520000002</v>
      </c>
      <c r="S888" s="24">
        <v>222127.1997</v>
      </c>
      <c r="T888" s="24">
        <v>388722.59940000001</v>
      </c>
      <c r="U888" s="24">
        <v>246583.84039999999</v>
      </c>
      <c r="V888" s="24">
        <v>431521.7206</v>
      </c>
    </row>
    <row r="889" spans="1:22" hidden="1" x14ac:dyDescent="0.3">
      <c r="A889" s="23">
        <v>5</v>
      </c>
      <c r="B889" s="23" t="s">
        <v>592</v>
      </c>
      <c r="C889" s="23" t="s">
        <v>560</v>
      </c>
      <c r="D889" t="s">
        <v>151</v>
      </c>
      <c r="E889" s="23" t="s">
        <v>562</v>
      </c>
      <c r="F889" s="23" t="s">
        <v>360</v>
      </c>
      <c r="G889" s="23">
        <v>4</v>
      </c>
      <c r="H889" s="23" t="s">
        <v>29</v>
      </c>
      <c r="I889" s="24">
        <v>79097.410499999998</v>
      </c>
      <c r="J889" s="24">
        <v>126555.85860000001</v>
      </c>
      <c r="K889" s="24">
        <v>110736.3746</v>
      </c>
      <c r="L889" s="24">
        <v>177178.20209999999</v>
      </c>
      <c r="M889" s="24">
        <v>142375.3389</v>
      </c>
      <c r="N889" s="24">
        <v>227800.54560000001</v>
      </c>
      <c r="O889" s="24">
        <v>189833.78520000001</v>
      </c>
      <c r="P889" s="24">
        <v>303734.06079999998</v>
      </c>
      <c r="Q889" s="24">
        <v>237292.23139999999</v>
      </c>
      <c r="R889" s="24">
        <v>379667.5759</v>
      </c>
      <c r="S889" s="24">
        <v>268931.19559999998</v>
      </c>
      <c r="T889" s="24">
        <v>430289.91930000001</v>
      </c>
      <c r="U889" s="24">
        <v>300570.15980000002</v>
      </c>
      <c r="V889" s="24">
        <v>480912.26280000003</v>
      </c>
    </row>
    <row r="890" spans="1:22" hidden="1" x14ac:dyDescent="0.3">
      <c r="A890" s="23">
        <v>5</v>
      </c>
      <c r="B890" s="23" t="s">
        <v>592</v>
      </c>
      <c r="C890" s="23" t="s">
        <v>560</v>
      </c>
      <c r="D890" t="s">
        <v>151</v>
      </c>
      <c r="E890" s="23" t="s">
        <v>562</v>
      </c>
      <c r="F890" s="23" t="s">
        <v>396</v>
      </c>
      <c r="G890" s="23">
        <v>1</v>
      </c>
      <c r="H890" s="23" t="s">
        <v>14</v>
      </c>
      <c r="I890" s="24">
        <v>112603.4105</v>
      </c>
      <c r="J890" s="24">
        <v>197055.96840000001</v>
      </c>
      <c r="K890" s="24">
        <v>145950.93150000001</v>
      </c>
      <c r="L890" s="24">
        <v>255414.13</v>
      </c>
      <c r="M890" s="24">
        <v>174806.15470000001</v>
      </c>
      <c r="N890" s="24">
        <v>305910.77069999999</v>
      </c>
      <c r="O890" s="24">
        <v>208690.33730000001</v>
      </c>
      <c r="P890" s="24">
        <v>365208.09029999998</v>
      </c>
      <c r="Q890" s="24">
        <v>246159.32550000001</v>
      </c>
      <c r="R890" s="24">
        <v>430778.81959999999</v>
      </c>
      <c r="S890" s="24">
        <v>269984.53700000001</v>
      </c>
      <c r="T890" s="24">
        <v>472472.93979999999</v>
      </c>
      <c r="U890" s="24">
        <v>292465.19709999999</v>
      </c>
      <c r="V890" s="24">
        <v>511814.09480000002</v>
      </c>
    </row>
    <row r="891" spans="1:22" hidden="1" x14ac:dyDescent="0.3">
      <c r="A891" s="23">
        <v>5</v>
      </c>
      <c r="B891" s="23" t="s">
        <v>592</v>
      </c>
      <c r="C891" s="23" t="s">
        <v>560</v>
      </c>
      <c r="D891" t="s">
        <v>151</v>
      </c>
      <c r="E891" s="23" t="s">
        <v>562</v>
      </c>
      <c r="F891" s="23" t="s">
        <v>396</v>
      </c>
      <c r="G891" s="23">
        <v>2</v>
      </c>
      <c r="H891" s="23" t="s">
        <v>30</v>
      </c>
      <c r="I891" s="24">
        <v>95607.288199999995</v>
      </c>
      <c r="J891" s="24">
        <v>167312.75440000001</v>
      </c>
      <c r="K891" s="24">
        <v>125228.4293</v>
      </c>
      <c r="L891" s="24">
        <v>219149.7513</v>
      </c>
      <c r="M891" s="24">
        <v>152112.74069999999</v>
      </c>
      <c r="N891" s="24">
        <v>266197.29619999998</v>
      </c>
      <c r="O891" s="24">
        <v>186335.7409</v>
      </c>
      <c r="P891" s="24">
        <v>326087.5466</v>
      </c>
      <c r="Q891" s="24">
        <v>221185.33749999999</v>
      </c>
      <c r="R891" s="24">
        <v>387074.3407</v>
      </c>
      <c r="S891" s="24">
        <v>243788.47330000001</v>
      </c>
      <c r="T891" s="24">
        <v>426629.82819999999</v>
      </c>
      <c r="U891" s="24">
        <v>264849.10690000001</v>
      </c>
      <c r="V891" s="24">
        <v>463485.93719999999</v>
      </c>
    </row>
    <row r="892" spans="1:22" hidden="1" x14ac:dyDescent="0.3">
      <c r="A892" s="23">
        <v>5</v>
      </c>
      <c r="B892" s="23" t="s">
        <v>592</v>
      </c>
      <c r="C892" s="23" t="s">
        <v>560</v>
      </c>
      <c r="D892" t="s">
        <v>151</v>
      </c>
      <c r="E892" s="23" t="s">
        <v>562</v>
      </c>
      <c r="F892" s="23" t="s">
        <v>396</v>
      </c>
      <c r="G892" s="23">
        <v>3</v>
      </c>
      <c r="H892" s="23" t="s">
        <v>31</v>
      </c>
      <c r="I892" s="24">
        <v>84642.843500000003</v>
      </c>
      <c r="J892" s="24">
        <v>148124.9762</v>
      </c>
      <c r="K892" s="24">
        <v>114998.2519</v>
      </c>
      <c r="L892" s="24">
        <v>201246.94080000001</v>
      </c>
      <c r="M892" s="24">
        <v>145236.42439999999</v>
      </c>
      <c r="N892" s="24">
        <v>254163.7427</v>
      </c>
      <c r="O892" s="24">
        <v>190996.9498</v>
      </c>
      <c r="P892" s="24">
        <v>334244.66210000002</v>
      </c>
      <c r="Q892" s="24">
        <v>236260.29730000001</v>
      </c>
      <c r="R892" s="24">
        <v>413455.52010000002</v>
      </c>
      <c r="S892" s="24">
        <v>265883.44219999999</v>
      </c>
      <c r="T892" s="24">
        <v>465296.02380000002</v>
      </c>
      <c r="U892" s="24">
        <v>295064.65100000001</v>
      </c>
      <c r="V892" s="24">
        <v>516363.13939999999</v>
      </c>
    </row>
    <row r="893" spans="1:22" hidden="1" x14ac:dyDescent="0.3">
      <c r="A893" s="23">
        <v>5</v>
      </c>
      <c r="B893" s="23" t="s">
        <v>592</v>
      </c>
      <c r="C893" s="23" t="s">
        <v>560</v>
      </c>
      <c r="D893" t="s">
        <v>151</v>
      </c>
      <c r="E893" s="23" t="s">
        <v>562</v>
      </c>
      <c r="F893" s="23" t="s">
        <v>396</v>
      </c>
      <c r="G893" s="23">
        <v>4</v>
      </c>
      <c r="H893" s="23" t="s">
        <v>29</v>
      </c>
      <c r="I893" s="24">
        <v>95922.388300000006</v>
      </c>
      <c r="J893" s="24">
        <v>153475.8236</v>
      </c>
      <c r="K893" s="24">
        <v>134291.34359999999</v>
      </c>
      <c r="L893" s="24">
        <v>214866.15289999999</v>
      </c>
      <c r="M893" s="24">
        <v>172660.29889999999</v>
      </c>
      <c r="N893" s="24">
        <v>276256.48239999998</v>
      </c>
      <c r="O893" s="24">
        <v>230213.73190000001</v>
      </c>
      <c r="P893" s="24">
        <v>368341.97649999999</v>
      </c>
      <c r="Q893" s="24">
        <v>287767.16480000003</v>
      </c>
      <c r="R893" s="24">
        <v>460427.4706</v>
      </c>
      <c r="S893" s="24">
        <v>326136.1201</v>
      </c>
      <c r="T893" s="24">
        <v>521817.8</v>
      </c>
      <c r="U893" s="24">
        <v>364505.07549999998</v>
      </c>
      <c r="V893" s="24">
        <v>583208.12939999998</v>
      </c>
    </row>
    <row r="894" spans="1:22" hidden="1" x14ac:dyDescent="0.3">
      <c r="A894" s="23">
        <v>5</v>
      </c>
      <c r="B894" s="23" t="s">
        <v>592</v>
      </c>
      <c r="C894" s="23" t="s">
        <v>560</v>
      </c>
      <c r="D894" t="s">
        <v>151</v>
      </c>
      <c r="E894" s="23" t="s">
        <v>562</v>
      </c>
      <c r="F894" s="23" t="s">
        <v>428</v>
      </c>
      <c r="G894" s="23">
        <v>1</v>
      </c>
      <c r="H894" s="23" t="s">
        <v>14</v>
      </c>
      <c r="I894" s="24">
        <v>96820.882299999997</v>
      </c>
      <c r="J894" s="24">
        <v>169436.5441</v>
      </c>
      <c r="K894" s="24">
        <v>125358.30590000001</v>
      </c>
      <c r="L894" s="24">
        <v>219377.03529999999</v>
      </c>
      <c r="M894" s="24">
        <v>150049.62820000001</v>
      </c>
      <c r="N894" s="24">
        <v>262586.8493</v>
      </c>
      <c r="O894" s="24">
        <v>178994.59160000001</v>
      </c>
      <c r="P894" s="24">
        <v>313240.53529999999</v>
      </c>
      <c r="Q894" s="24">
        <v>210999.70069999999</v>
      </c>
      <c r="R894" s="24">
        <v>369249.47629999998</v>
      </c>
      <c r="S894" s="24">
        <v>231351.5238</v>
      </c>
      <c r="T894" s="24">
        <v>404865.1667</v>
      </c>
      <c r="U894" s="24">
        <v>250502.1544</v>
      </c>
      <c r="V894" s="24">
        <v>438378.77010000002</v>
      </c>
    </row>
    <row r="895" spans="1:22" hidden="1" x14ac:dyDescent="0.3">
      <c r="A895" s="23">
        <v>5</v>
      </c>
      <c r="B895" s="23" t="s">
        <v>592</v>
      </c>
      <c r="C895" s="23" t="s">
        <v>560</v>
      </c>
      <c r="D895" t="s">
        <v>151</v>
      </c>
      <c r="E895" s="23" t="s">
        <v>562</v>
      </c>
      <c r="F895" s="23" t="s">
        <v>428</v>
      </c>
      <c r="G895" s="23">
        <v>2</v>
      </c>
      <c r="H895" s="23" t="s">
        <v>30</v>
      </c>
      <c r="I895" s="24">
        <v>82840.201400000005</v>
      </c>
      <c r="J895" s="24">
        <v>144970.35260000001</v>
      </c>
      <c r="K895" s="24">
        <v>108312.3771</v>
      </c>
      <c r="L895" s="24">
        <v>189546.66</v>
      </c>
      <c r="M895" s="24">
        <v>131382.46549999999</v>
      </c>
      <c r="N895" s="24">
        <v>229919.31469999999</v>
      </c>
      <c r="O895" s="24">
        <v>160606.13380000001</v>
      </c>
      <c r="P895" s="24">
        <v>281060.7341</v>
      </c>
      <c r="Q895" s="24">
        <v>190456.5822</v>
      </c>
      <c r="R895" s="24">
        <v>333299.01870000002</v>
      </c>
      <c r="S895" s="24">
        <v>209803.14929999999</v>
      </c>
      <c r="T895" s="24">
        <v>367155.51140000002</v>
      </c>
      <c r="U895" s="24">
        <v>227785.69380000001</v>
      </c>
      <c r="V895" s="24">
        <v>398624.96419999999</v>
      </c>
    </row>
    <row r="896" spans="1:22" hidden="1" x14ac:dyDescent="0.3">
      <c r="A896" s="23">
        <v>5</v>
      </c>
      <c r="B896" s="23" t="s">
        <v>592</v>
      </c>
      <c r="C896" s="23" t="s">
        <v>560</v>
      </c>
      <c r="D896" t="s">
        <v>151</v>
      </c>
      <c r="E896" s="23" t="s">
        <v>562</v>
      </c>
      <c r="F896" s="23" t="s">
        <v>428</v>
      </c>
      <c r="G896" s="23">
        <v>3</v>
      </c>
      <c r="H896" s="23" t="s">
        <v>31</v>
      </c>
      <c r="I896" s="24">
        <v>73782.442899999995</v>
      </c>
      <c r="J896" s="24">
        <v>129119.27499999999</v>
      </c>
      <c r="K896" s="24">
        <v>100414.96550000001</v>
      </c>
      <c r="L896" s="24">
        <v>175726.18960000001</v>
      </c>
      <c r="M896" s="24">
        <v>126951.05220000001</v>
      </c>
      <c r="N896" s="24">
        <v>222164.3414</v>
      </c>
      <c r="O896" s="24">
        <v>167086.90169999999</v>
      </c>
      <c r="P896" s="24">
        <v>292402.07799999998</v>
      </c>
      <c r="Q896" s="24">
        <v>206813.78219999999</v>
      </c>
      <c r="R896" s="24">
        <v>361924.1188</v>
      </c>
      <c r="S896" s="24">
        <v>232843.95920000001</v>
      </c>
      <c r="T896" s="24">
        <v>407476.92849999998</v>
      </c>
      <c r="U896" s="24">
        <v>258510.60810000001</v>
      </c>
      <c r="V896" s="24">
        <v>452393.56410000002</v>
      </c>
    </row>
    <row r="897" spans="1:22" hidden="1" x14ac:dyDescent="0.3">
      <c r="A897" s="23">
        <v>5</v>
      </c>
      <c r="B897" s="23" t="s">
        <v>592</v>
      </c>
      <c r="C897" s="23" t="s">
        <v>560</v>
      </c>
      <c r="D897" t="s">
        <v>151</v>
      </c>
      <c r="E897" s="23" t="s">
        <v>562</v>
      </c>
      <c r="F897" s="23" t="s">
        <v>428</v>
      </c>
      <c r="G897" s="23">
        <v>4</v>
      </c>
      <c r="H897" s="23" t="s">
        <v>29</v>
      </c>
      <c r="I897" s="24">
        <v>82511.707299999995</v>
      </c>
      <c r="J897" s="24">
        <v>132018.73370000001</v>
      </c>
      <c r="K897" s="24">
        <v>115516.39019999999</v>
      </c>
      <c r="L897" s="24">
        <v>184826.22709999999</v>
      </c>
      <c r="M897" s="24">
        <v>148521.07320000001</v>
      </c>
      <c r="N897" s="24">
        <v>237633.72070000001</v>
      </c>
      <c r="O897" s="24">
        <v>198028.09760000001</v>
      </c>
      <c r="P897" s="24">
        <v>316844.9608</v>
      </c>
      <c r="Q897" s="24">
        <v>247535.122</v>
      </c>
      <c r="R897" s="24">
        <v>396056.201</v>
      </c>
      <c r="S897" s="24">
        <v>280539.80489999999</v>
      </c>
      <c r="T897" s="24">
        <v>448863.69449999998</v>
      </c>
      <c r="U897" s="24">
        <v>313544.4878</v>
      </c>
      <c r="V897" s="24">
        <v>501671.18790000002</v>
      </c>
    </row>
    <row r="898" spans="1:22" hidden="1" x14ac:dyDescent="0.3">
      <c r="A898" s="23">
        <v>5</v>
      </c>
      <c r="B898" s="23" t="s">
        <v>592</v>
      </c>
      <c r="C898" s="23" t="s">
        <v>560</v>
      </c>
      <c r="D898" t="s">
        <v>151</v>
      </c>
      <c r="E898" s="23" t="s">
        <v>562</v>
      </c>
      <c r="F898" s="23" t="s">
        <v>452</v>
      </c>
      <c r="G898" s="23">
        <v>1</v>
      </c>
      <c r="H898" s="23" t="s">
        <v>14</v>
      </c>
      <c r="I898" s="24">
        <v>94325.894100000005</v>
      </c>
      <c r="J898" s="24">
        <v>165070.31479999999</v>
      </c>
      <c r="K898" s="24">
        <v>122146.44650000001</v>
      </c>
      <c r="L898" s="24">
        <v>213756.28140000001</v>
      </c>
      <c r="M898" s="24">
        <v>146217.75630000001</v>
      </c>
      <c r="N898" s="24">
        <v>255881.07339999999</v>
      </c>
      <c r="O898" s="24">
        <v>174442.67860000001</v>
      </c>
      <c r="P898" s="24">
        <v>305274.6876</v>
      </c>
      <c r="Q898" s="24">
        <v>205651.91089999999</v>
      </c>
      <c r="R898" s="24">
        <v>359890.84409999999</v>
      </c>
      <c r="S898" s="24">
        <v>225497.5183</v>
      </c>
      <c r="T898" s="24">
        <v>394620.65700000001</v>
      </c>
      <c r="U898" s="24">
        <v>244179.02059999999</v>
      </c>
      <c r="V898" s="24">
        <v>427313.28619999997</v>
      </c>
    </row>
    <row r="899" spans="1:22" hidden="1" x14ac:dyDescent="0.3">
      <c r="A899" s="23">
        <v>5</v>
      </c>
      <c r="B899" s="23" t="s">
        <v>592</v>
      </c>
      <c r="C899" s="23" t="s">
        <v>560</v>
      </c>
      <c r="D899" t="s">
        <v>151</v>
      </c>
      <c r="E899" s="23" t="s">
        <v>562</v>
      </c>
      <c r="F899" s="23" t="s">
        <v>452</v>
      </c>
      <c r="G899" s="23">
        <v>2</v>
      </c>
      <c r="H899" s="23" t="s">
        <v>30</v>
      </c>
      <c r="I899" s="24">
        <v>80619.343999999997</v>
      </c>
      <c r="J899" s="24">
        <v>141083.85209999999</v>
      </c>
      <c r="K899" s="24">
        <v>105434.7513</v>
      </c>
      <c r="L899" s="24">
        <v>184510.81479999999</v>
      </c>
      <c r="M899" s="24">
        <v>127916.6161</v>
      </c>
      <c r="N899" s="24">
        <v>223854.07810000001</v>
      </c>
      <c r="O899" s="24">
        <v>156414.77849999999</v>
      </c>
      <c r="P899" s="24">
        <v>273725.86229999998</v>
      </c>
      <c r="Q899" s="24">
        <v>185511.59820000001</v>
      </c>
      <c r="R899" s="24">
        <v>324645.29690000002</v>
      </c>
      <c r="S899" s="24">
        <v>204371.6606</v>
      </c>
      <c r="T899" s="24">
        <v>357650.40600000002</v>
      </c>
      <c r="U899" s="24">
        <v>221907.98050000001</v>
      </c>
      <c r="V899" s="24">
        <v>388338.96580000001</v>
      </c>
    </row>
    <row r="900" spans="1:22" hidden="1" x14ac:dyDescent="0.3">
      <c r="A900" s="23">
        <v>5</v>
      </c>
      <c r="B900" s="23" t="s">
        <v>592</v>
      </c>
      <c r="C900" s="23" t="s">
        <v>560</v>
      </c>
      <c r="D900" t="s">
        <v>151</v>
      </c>
      <c r="E900" s="23" t="s">
        <v>562</v>
      </c>
      <c r="F900" s="23" t="s">
        <v>452</v>
      </c>
      <c r="G900" s="23">
        <v>3</v>
      </c>
      <c r="H900" s="23" t="s">
        <v>31</v>
      </c>
      <c r="I900" s="24">
        <v>71744.679399999994</v>
      </c>
      <c r="J900" s="24">
        <v>125553.1891</v>
      </c>
      <c r="K900" s="24">
        <v>97618.576199999996</v>
      </c>
      <c r="L900" s="24">
        <v>170832.50829999999</v>
      </c>
      <c r="M900" s="24">
        <v>123397.9279</v>
      </c>
      <c r="N900" s="24">
        <v>215946.37390000001</v>
      </c>
      <c r="O900" s="24">
        <v>162392.17050000001</v>
      </c>
      <c r="P900" s="24">
        <v>284186.29849999998</v>
      </c>
      <c r="Q900" s="24">
        <v>200985.4632</v>
      </c>
      <c r="R900" s="24">
        <v>351724.56050000002</v>
      </c>
      <c r="S900" s="24">
        <v>226268.82490000001</v>
      </c>
      <c r="T900" s="24">
        <v>395970.4436</v>
      </c>
      <c r="U900" s="24">
        <v>251195.78659999999</v>
      </c>
      <c r="V900" s="24">
        <v>439592.62660000002</v>
      </c>
    </row>
    <row r="901" spans="1:22" hidden="1" x14ac:dyDescent="0.3">
      <c r="A901" s="23">
        <v>5</v>
      </c>
      <c r="B901" s="23" t="s">
        <v>592</v>
      </c>
      <c r="C901" s="23" t="s">
        <v>560</v>
      </c>
      <c r="D901" t="s">
        <v>151</v>
      </c>
      <c r="E901" s="23" t="s">
        <v>562</v>
      </c>
      <c r="F901" s="23" t="s">
        <v>452</v>
      </c>
      <c r="G901" s="23">
        <v>4</v>
      </c>
      <c r="H901" s="23" t="s">
        <v>29</v>
      </c>
      <c r="I901" s="24">
        <v>80380.852199999994</v>
      </c>
      <c r="J901" s="24">
        <v>128609.3654</v>
      </c>
      <c r="K901" s="24">
        <v>112533.1931</v>
      </c>
      <c r="L901" s="24">
        <v>180053.1116</v>
      </c>
      <c r="M901" s="24">
        <v>144685.53390000001</v>
      </c>
      <c r="N901" s="24">
        <v>231496.85769999999</v>
      </c>
      <c r="O901" s="24">
        <v>192914.04519999999</v>
      </c>
      <c r="P901" s="24">
        <v>308662.47690000001</v>
      </c>
      <c r="Q901" s="24">
        <v>241142.55660000001</v>
      </c>
      <c r="R901" s="24">
        <v>385828.09610000002</v>
      </c>
      <c r="S901" s="24">
        <v>273294.89730000001</v>
      </c>
      <c r="T901" s="24">
        <v>437271.84230000002</v>
      </c>
      <c r="U901" s="24">
        <v>305447.23820000002</v>
      </c>
      <c r="V901" s="24">
        <v>488715.58840000001</v>
      </c>
    </row>
    <row r="902" spans="1:22" hidden="1" x14ac:dyDescent="0.3">
      <c r="A902" s="23">
        <v>5</v>
      </c>
      <c r="B902" s="23" t="s">
        <v>592</v>
      </c>
      <c r="C902" s="23" t="s">
        <v>560</v>
      </c>
      <c r="D902" t="s">
        <v>151</v>
      </c>
      <c r="E902" s="23" t="s">
        <v>562</v>
      </c>
      <c r="F902" s="23" t="s">
        <v>284</v>
      </c>
      <c r="G902" s="23">
        <v>1</v>
      </c>
      <c r="H902" s="23" t="s">
        <v>14</v>
      </c>
      <c r="I902" s="24">
        <v>94325.894100000005</v>
      </c>
      <c r="J902" s="24">
        <v>165070.31479999999</v>
      </c>
      <c r="K902" s="24">
        <v>122146.44650000001</v>
      </c>
      <c r="L902" s="24">
        <v>213756.28140000001</v>
      </c>
      <c r="M902" s="24">
        <v>146217.75630000001</v>
      </c>
      <c r="N902" s="24">
        <v>255881.07339999999</v>
      </c>
      <c r="O902" s="24">
        <v>174442.67860000001</v>
      </c>
      <c r="P902" s="24">
        <v>305274.6876</v>
      </c>
      <c r="Q902" s="24">
        <v>205651.91089999999</v>
      </c>
      <c r="R902" s="24">
        <v>359890.84409999999</v>
      </c>
      <c r="S902" s="24">
        <v>225497.5183</v>
      </c>
      <c r="T902" s="24">
        <v>394620.65700000001</v>
      </c>
      <c r="U902" s="24">
        <v>244179.02059999999</v>
      </c>
      <c r="V902" s="24">
        <v>427313.28619999997</v>
      </c>
    </row>
    <row r="903" spans="1:22" hidden="1" x14ac:dyDescent="0.3">
      <c r="A903" s="23">
        <v>5</v>
      </c>
      <c r="B903" s="23" t="s">
        <v>592</v>
      </c>
      <c r="C903" s="23" t="s">
        <v>560</v>
      </c>
      <c r="D903" t="s">
        <v>151</v>
      </c>
      <c r="E903" s="23" t="s">
        <v>562</v>
      </c>
      <c r="F903" s="23" t="s">
        <v>284</v>
      </c>
      <c r="G903" s="23">
        <v>2</v>
      </c>
      <c r="H903" s="23" t="s">
        <v>30</v>
      </c>
      <c r="I903" s="24">
        <v>80619.343999999997</v>
      </c>
      <c r="J903" s="24">
        <v>141083.85209999999</v>
      </c>
      <c r="K903" s="24">
        <v>105434.7513</v>
      </c>
      <c r="L903" s="24">
        <v>184510.81479999999</v>
      </c>
      <c r="M903" s="24">
        <v>127916.6161</v>
      </c>
      <c r="N903" s="24">
        <v>223854.07810000001</v>
      </c>
      <c r="O903" s="24">
        <v>156414.77849999999</v>
      </c>
      <c r="P903" s="24">
        <v>273725.86229999998</v>
      </c>
      <c r="Q903" s="24">
        <v>185511.59820000001</v>
      </c>
      <c r="R903" s="24">
        <v>324645.29690000002</v>
      </c>
      <c r="S903" s="24">
        <v>204371.6606</v>
      </c>
      <c r="T903" s="24">
        <v>357650.40600000002</v>
      </c>
      <c r="U903" s="24">
        <v>221907.98050000001</v>
      </c>
      <c r="V903" s="24">
        <v>388338.96580000001</v>
      </c>
    </row>
    <row r="904" spans="1:22" hidden="1" x14ac:dyDescent="0.3">
      <c r="A904" s="23">
        <v>5</v>
      </c>
      <c r="B904" s="23" t="s">
        <v>592</v>
      </c>
      <c r="C904" s="23" t="s">
        <v>560</v>
      </c>
      <c r="D904" t="s">
        <v>151</v>
      </c>
      <c r="E904" s="23" t="s">
        <v>562</v>
      </c>
      <c r="F904" s="23" t="s">
        <v>284</v>
      </c>
      <c r="G904" s="23">
        <v>3</v>
      </c>
      <c r="H904" s="23" t="s">
        <v>31</v>
      </c>
      <c r="I904" s="24">
        <v>71744.679399999994</v>
      </c>
      <c r="J904" s="24">
        <v>125553.1891</v>
      </c>
      <c r="K904" s="24">
        <v>97618.576199999996</v>
      </c>
      <c r="L904" s="24">
        <v>170832.50829999999</v>
      </c>
      <c r="M904" s="24">
        <v>123397.9279</v>
      </c>
      <c r="N904" s="24">
        <v>215946.37390000001</v>
      </c>
      <c r="O904" s="24">
        <v>162392.17050000001</v>
      </c>
      <c r="P904" s="24">
        <v>284186.29849999998</v>
      </c>
      <c r="Q904" s="24">
        <v>200985.4632</v>
      </c>
      <c r="R904" s="24">
        <v>351724.56050000002</v>
      </c>
      <c r="S904" s="24">
        <v>226268.82490000001</v>
      </c>
      <c r="T904" s="24">
        <v>395970.4436</v>
      </c>
      <c r="U904" s="24">
        <v>251195.78659999999</v>
      </c>
      <c r="V904" s="24">
        <v>439592.62660000002</v>
      </c>
    </row>
    <row r="905" spans="1:22" hidden="1" x14ac:dyDescent="0.3">
      <c r="A905" s="23">
        <v>5</v>
      </c>
      <c r="B905" s="23" t="s">
        <v>592</v>
      </c>
      <c r="C905" s="23" t="s">
        <v>560</v>
      </c>
      <c r="D905" t="s">
        <v>151</v>
      </c>
      <c r="E905" s="23" t="s">
        <v>562</v>
      </c>
      <c r="F905" s="23" t="s">
        <v>284</v>
      </c>
      <c r="G905" s="23">
        <v>4</v>
      </c>
      <c r="H905" s="23" t="s">
        <v>29</v>
      </c>
      <c r="I905" s="24">
        <v>80380.852199999994</v>
      </c>
      <c r="J905" s="24">
        <v>128609.3654</v>
      </c>
      <c r="K905" s="24">
        <v>112533.1931</v>
      </c>
      <c r="L905" s="24">
        <v>180053.1116</v>
      </c>
      <c r="M905" s="24">
        <v>144685.53390000001</v>
      </c>
      <c r="N905" s="24">
        <v>231496.85769999999</v>
      </c>
      <c r="O905" s="24">
        <v>192914.04519999999</v>
      </c>
      <c r="P905" s="24">
        <v>308662.47690000001</v>
      </c>
      <c r="Q905" s="24">
        <v>241142.55660000001</v>
      </c>
      <c r="R905" s="24">
        <v>385828.09610000002</v>
      </c>
      <c r="S905" s="24">
        <v>273294.89730000001</v>
      </c>
      <c r="T905" s="24">
        <v>437271.84230000002</v>
      </c>
      <c r="U905" s="24">
        <v>305447.23820000002</v>
      </c>
      <c r="V905" s="24">
        <v>488715.58840000001</v>
      </c>
    </row>
    <row r="906" spans="1:22" hidden="1" x14ac:dyDescent="0.3">
      <c r="A906" s="23">
        <v>5</v>
      </c>
      <c r="B906" s="23" t="s">
        <v>592</v>
      </c>
      <c r="C906" s="23" t="s">
        <v>560</v>
      </c>
      <c r="D906" t="s">
        <v>151</v>
      </c>
      <c r="E906" s="23" t="s">
        <v>562</v>
      </c>
      <c r="F906" s="23" t="s">
        <v>480</v>
      </c>
      <c r="G906" s="23">
        <v>1</v>
      </c>
      <c r="H906" s="23" t="s">
        <v>14</v>
      </c>
      <c r="I906" s="24">
        <v>92845.024099999995</v>
      </c>
      <c r="J906" s="24">
        <v>162478.79209999999</v>
      </c>
      <c r="K906" s="24">
        <v>120216.13920000001</v>
      </c>
      <c r="L906" s="24">
        <v>210378.24350000001</v>
      </c>
      <c r="M906" s="24">
        <v>143898.41390000001</v>
      </c>
      <c r="N906" s="24">
        <v>251822.22440000001</v>
      </c>
      <c r="O906" s="24">
        <v>171662.53330000001</v>
      </c>
      <c r="P906" s="24">
        <v>300409.43320000003</v>
      </c>
      <c r="Q906" s="24">
        <v>202362.04269999999</v>
      </c>
      <c r="R906" s="24">
        <v>354133.5748</v>
      </c>
      <c r="S906" s="24">
        <v>221883.60740000001</v>
      </c>
      <c r="T906" s="24">
        <v>388296.31280000001</v>
      </c>
      <c r="U906" s="24">
        <v>240255.14540000001</v>
      </c>
      <c r="V906" s="24">
        <v>420446.50439999998</v>
      </c>
    </row>
    <row r="907" spans="1:22" hidden="1" x14ac:dyDescent="0.3">
      <c r="A907" s="23">
        <v>5</v>
      </c>
      <c r="B907" s="23" t="s">
        <v>592</v>
      </c>
      <c r="C907" s="23" t="s">
        <v>560</v>
      </c>
      <c r="D907" t="s">
        <v>151</v>
      </c>
      <c r="E907" s="23" t="s">
        <v>562</v>
      </c>
      <c r="F907" s="23" t="s">
        <v>480</v>
      </c>
      <c r="G907" s="23">
        <v>2</v>
      </c>
      <c r="H907" s="23" t="s">
        <v>30</v>
      </c>
      <c r="I907" s="24">
        <v>79412.604699999996</v>
      </c>
      <c r="J907" s="24">
        <v>138972.0582</v>
      </c>
      <c r="K907" s="24">
        <v>103838.67750000001</v>
      </c>
      <c r="L907" s="24">
        <v>181717.68580000001</v>
      </c>
      <c r="M907" s="24">
        <v>125963.2962</v>
      </c>
      <c r="N907" s="24">
        <v>220435.7683</v>
      </c>
      <c r="O907" s="24">
        <v>153995.19080000001</v>
      </c>
      <c r="P907" s="24">
        <v>269491.58380000002</v>
      </c>
      <c r="Q907" s="24">
        <v>182624.53589999999</v>
      </c>
      <c r="R907" s="24">
        <v>319592.93790000002</v>
      </c>
      <c r="S907" s="24">
        <v>201180.26639999999</v>
      </c>
      <c r="T907" s="24">
        <v>352065.46610000002</v>
      </c>
      <c r="U907" s="24">
        <v>218429.52549999999</v>
      </c>
      <c r="V907" s="24">
        <v>382251.66960000002</v>
      </c>
    </row>
    <row r="908" spans="1:22" hidden="1" x14ac:dyDescent="0.3">
      <c r="A908" s="23">
        <v>5</v>
      </c>
      <c r="B908" s="23" t="s">
        <v>592</v>
      </c>
      <c r="C908" s="23" t="s">
        <v>560</v>
      </c>
      <c r="D908" t="s">
        <v>151</v>
      </c>
      <c r="E908" s="23" t="s">
        <v>562</v>
      </c>
      <c r="F908" s="23" t="s">
        <v>480</v>
      </c>
      <c r="G908" s="23">
        <v>3</v>
      </c>
      <c r="H908" s="23" t="s">
        <v>31</v>
      </c>
      <c r="I908" s="24">
        <v>70711.699299999993</v>
      </c>
      <c r="J908" s="24">
        <v>123745.47380000001</v>
      </c>
      <c r="K908" s="24">
        <v>96228.883400000006</v>
      </c>
      <c r="L908" s="24">
        <v>168400.546</v>
      </c>
      <c r="M908" s="24">
        <v>121653.4134</v>
      </c>
      <c r="N908" s="24">
        <v>212893.47349999999</v>
      </c>
      <c r="O908" s="24">
        <v>160108.91930000001</v>
      </c>
      <c r="P908" s="24">
        <v>280190.60869999998</v>
      </c>
      <c r="Q908" s="24">
        <v>198171.49400000001</v>
      </c>
      <c r="R908" s="24">
        <v>346800.11450000003</v>
      </c>
      <c r="S908" s="24">
        <v>223109.95379999999</v>
      </c>
      <c r="T908" s="24">
        <v>390442.4191</v>
      </c>
      <c r="U908" s="24">
        <v>247699.1416</v>
      </c>
      <c r="V908" s="24">
        <v>433473.49780000001</v>
      </c>
    </row>
    <row r="909" spans="1:22" hidden="1" x14ac:dyDescent="0.3">
      <c r="A909" s="23">
        <v>5</v>
      </c>
      <c r="B909" s="23" t="s">
        <v>592</v>
      </c>
      <c r="C909" s="23" t="s">
        <v>560</v>
      </c>
      <c r="D909" t="s">
        <v>151</v>
      </c>
      <c r="E909" s="23" t="s">
        <v>562</v>
      </c>
      <c r="F909" s="23" t="s">
        <v>480</v>
      </c>
      <c r="G909" s="23">
        <v>4</v>
      </c>
      <c r="H909" s="23" t="s">
        <v>29</v>
      </c>
      <c r="I909" s="24">
        <v>79122.061400000006</v>
      </c>
      <c r="J909" s="24">
        <v>126595.30009999999</v>
      </c>
      <c r="K909" s="24">
        <v>110770.88589999999</v>
      </c>
      <c r="L909" s="24">
        <v>177233.42</v>
      </c>
      <c r="M909" s="24">
        <v>142419.71040000001</v>
      </c>
      <c r="N909" s="24">
        <v>227871.54</v>
      </c>
      <c r="O909" s="24">
        <v>189892.9472</v>
      </c>
      <c r="P909" s="24">
        <v>303828.72009999998</v>
      </c>
      <c r="Q909" s="24">
        <v>237366.18400000001</v>
      </c>
      <c r="R909" s="24">
        <v>379785.89990000002</v>
      </c>
      <c r="S909" s="24">
        <v>269015.0085</v>
      </c>
      <c r="T909" s="24">
        <v>430424.01990000001</v>
      </c>
      <c r="U909" s="24">
        <v>300663.83299999998</v>
      </c>
      <c r="V909" s="24">
        <v>481062.14</v>
      </c>
    </row>
    <row r="910" spans="1:22" hidden="1" x14ac:dyDescent="0.3">
      <c r="A910" s="23">
        <v>5</v>
      </c>
      <c r="B910" s="23" t="s">
        <v>592</v>
      </c>
      <c r="C910" s="23" t="s">
        <v>560</v>
      </c>
      <c r="D910" t="s">
        <v>151</v>
      </c>
      <c r="E910" s="23" t="s">
        <v>562</v>
      </c>
      <c r="F910" s="23" t="s">
        <v>491</v>
      </c>
      <c r="G910" s="23">
        <v>1</v>
      </c>
      <c r="H910" s="23" t="s">
        <v>14</v>
      </c>
      <c r="I910" s="24">
        <v>95299.706699999995</v>
      </c>
      <c r="J910" s="24">
        <v>166774.48680000001</v>
      </c>
      <c r="K910" s="24">
        <v>123435.97960000001</v>
      </c>
      <c r="L910" s="24">
        <v>216012.9644</v>
      </c>
      <c r="M910" s="24">
        <v>147780.83609999999</v>
      </c>
      <c r="N910" s="24">
        <v>258616.46309999999</v>
      </c>
      <c r="O910" s="24">
        <v>176336.94279999999</v>
      </c>
      <c r="P910" s="24">
        <v>308589.64990000002</v>
      </c>
      <c r="Q910" s="24">
        <v>207912.82130000001</v>
      </c>
      <c r="R910" s="24">
        <v>363847.43729999999</v>
      </c>
      <c r="S910" s="24">
        <v>227991.38529999999</v>
      </c>
      <c r="T910" s="24">
        <v>398984.92430000001</v>
      </c>
      <c r="U910" s="24">
        <v>246903.27040000001</v>
      </c>
      <c r="V910" s="24">
        <v>432080.72320000001</v>
      </c>
    </row>
    <row r="911" spans="1:22" hidden="1" x14ac:dyDescent="0.3">
      <c r="A911" s="23">
        <v>5</v>
      </c>
      <c r="B911" s="23" t="s">
        <v>592</v>
      </c>
      <c r="C911" s="23" t="s">
        <v>560</v>
      </c>
      <c r="D911" t="s">
        <v>151</v>
      </c>
      <c r="E911" s="23" t="s">
        <v>562</v>
      </c>
      <c r="F911" s="23" t="s">
        <v>491</v>
      </c>
      <c r="G911" s="23">
        <v>2</v>
      </c>
      <c r="H911" s="23" t="s">
        <v>30</v>
      </c>
      <c r="I911" s="24">
        <v>81319.025899999993</v>
      </c>
      <c r="J911" s="24">
        <v>142308.2953</v>
      </c>
      <c r="K911" s="24">
        <v>106390.0509</v>
      </c>
      <c r="L911" s="24">
        <v>186182.58910000001</v>
      </c>
      <c r="M911" s="24">
        <v>129113.6735</v>
      </c>
      <c r="N911" s="24">
        <v>225948.92860000001</v>
      </c>
      <c r="O911" s="24">
        <v>157948.48499999999</v>
      </c>
      <c r="P911" s="24">
        <v>276409.84879999998</v>
      </c>
      <c r="Q911" s="24">
        <v>187369.70269999999</v>
      </c>
      <c r="R911" s="24">
        <v>327896.97970000003</v>
      </c>
      <c r="S911" s="24">
        <v>206443.01089999999</v>
      </c>
      <c r="T911" s="24">
        <v>361275.26909999998</v>
      </c>
      <c r="U911" s="24">
        <v>224186.80979999999</v>
      </c>
      <c r="V911" s="24">
        <v>392326.91720000003</v>
      </c>
    </row>
    <row r="912" spans="1:22" hidden="1" x14ac:dyDescent="0.3">
      <c r="A912" s="23">
        <v>5</v>
      </c>
      <c r="B912" s="23" t="s">
        <v>592</v>
      </c>
      <c r="C912" s="23" t="s">
        <v>560</v>
      </c>
      <c r="D912" t="s">
        <v>151</v>
      </c>
      <c r="E912" s="23" t="s">
        <v>562</v>
      </c>
      <c r="F912" s="23" t="s">
        <v>491</v>
      </c>
      <c r="G912" s="23">
        <v>3</v>
      </c>
      <c r="H912" s="23" t="s">
        <v>31</v>
      </c>
      <c r="I912" s="24">
        <v>72275.269499999995</v>
      </c>
      <c r="J912" s="24">
        <v>126481.7216</v>
      </c>
      <c r="K912" s="24">
        <v>98304.922699999996</v>
      </c>
      <c r="L912" s="24">
        <v>172033.61480000001</v>
      </c>
      <c r="M912" s="24">
        <v>124238.1401</v>
      </c>
      <c r="N912" s="24">
        <v>217416.7452</v>
      </c>
      <c r="O912" s="24">
        <v>163469.68549999999</v>
      </c>
      <c r="P912" s="24">
        <v>286071.9497</v>
      </c>
      <c r="Q912" s="24">
        <v>202292.26190000001</v>
      </c>
      <c r="R912" s="24">
        <v>354011.4584</v>
      </c>
      <c r="S912" s="24">
        <v>227719.56950000001</v>
      </c>
      <c r="T912" s="24">
        <v>398509.24670000002</v>
      </c>
      <c r="U912" s="24">
        <v>252783.34909999999</v>
      </c>
      <c r="V912" s="24">
        <v>442370.86099999998</v>
      </c>
    </row>
    <row r="913" spans="1:22" hidden="1" x14ac:dyDescent="0.3">
      <c r="A913" s="23">
        <v>5</v>
      </c>
      <c r="B913" s="23" t="s">
        <v>592</v>
      </c>
      <c r="C913" s="23" t="s">
        <v>560</v>
      </c>
      <c r="D913" t="s">
        <v>151</v>
      </c>
      <c r="E913" s="23" t="s">
        <v>562</v>
      </c>
      <c r="F913" s="23" t="s">
        <v>491</v>
      </c>
      <c r="G913" s="23">
        <v>4</v>
      </c>
      <c r="H913" s="23" t="s">
        <v>29</v>
      </c>
      <c r="I913" s="24">
        <v>81203.612200000003</v>
      </c>
      <c r="J913" s="24">
        <v>129925.78140000001</v>
      </c>
      <c r="K913" s="24">
        <v>113685.05710000001</v>
      </c>
      <c r="L913" s="24">
        <v>181896.09400000001</v>
      </c>
      <c r="M913" s="24">
        <v>146166.50200000001</v>
      </c>
      <c r="N913" s="24">
        <v>233866.40659999999</v>
      </c>
      <c r="O913" s="24">
        <v>194888.6692</v>
      </c>
      <c r="P913" s="24">
        <v>311821.87540000002</v>
      </c>
      <c r="Q913" s="24">
        <v>243610.83660000001</v>
      </c>
      <c r="R913" s="24">
        <v>389777.3443</v>
      </c>
      <c r="S913" s="24">
        <v>276092.28139999998</v>
      </c>
      <c r="T913" s="24">
        <v>441747.6568</v>
      </c>
      <c r="U913" s="24">
        <v>308573.72629999998</v>
      </c>
      <c r="V913" s="24">
        <v>493717.9694</v>
      </c>
    </row>
    <row r="914" spans="1:22" hidden="1" x14ac:dyDescent="0.3">
      <c r="A914" s="23">
        <v>5</v>
      </c>
      <c r="B914" s="23" t="s">
        <v>592</v>
      </c>
      <c r="C914" s="23" t="s">
        <v>560</v>
      </c>
      <c r="D914" t="s">
        <v>151</v>
      </c>
      <c r="E914" s="23" t="s">
        <v>562</v>
      </c>
      <c r="F914" s="23" t="s">
        <v>502</v>
      </c>
      <c r="G914" s="23">
        <v>1</v>
      </c>
      <c r="H914" s="23" t="s">
        <v>14</v>
      </c>
      <c r="I914" s="24">
        <v>93311.7791</v>
      </c>
      <c r="J914" s="24">
        <v>163295.61350000001</v>
      </c>
      <c r="K914" s="24">
        <v>120864.89810000001</v>
      </c>
      <c r="L914" s="24">
        <v>211513.57190000001</v>
      </c>
      <c r="M914" s="24">
        <v>144705.23120000001</v>
      </c>
      <c r="N914" s="24">
        <v>253234.15460000001</v>
      </c>
      <c r="O914" s="24">
        <v>172670.91630000001</v>
      </c>
      <c r="P914" s="24">
        <v>302174.10350000003</v>
      </c>
      <c r="Q914" s="24">
        <v>203593.99540000001</v>
      </c>
      <c r="R914" s="24">
        <v>356289.49190000002</v>
      </c>
      <c r="S914" s="24">
        <v>223257.43049999999</v>
      </c>
      <c r="T914" s="24">
        <v>390700.50329999998</v>
      </c>
      <c r="U914" s="24">
        <v>241779.76939999999</v>
      </c>
      <c r="V914" s="24">
        <v>423114.59659999999</v>
      </c>
    </row>
    <row r="915" spans="1:22" hidden="1" x14ac:dyDescent="0.3">
      <c r="A915" s="23">
        <v>5</v>
      </c>
      <c r="B915" s="23" t="s">
        <v>592</v>
      </c>
      <c r="C915" s="23" t="s">
        <v>560</v>
      </c>
      <c r="D915" t="s">
        <v>151</v>
      </c>
      <c r="E915" s="23" t="s">
        <v>562</v>
      </c>
      <c r="F915" s="23" t="s">
        <v>502</v>
      </c>
      <c r="G915" s="23">
        <v>2</v>
      </c>
      <c r="H915" s="23" t="s">
        <v>30</v>
      </c>
      <c r="I915" s="24">
        <v>79605.229000000007</v>
      </c>
      <c r="J915" s="24">
        <v>139309.1508</v>
      </c>
      <c r="K915" s="24">
        <v>104153.20299999999</v>
      </c>
      <c r="L915" s="24">
        <v>182268.1053</v>
      </c>
      <c r="M915" s="24">
        <v>126404.09110000001</v>
      </c>
      <c r="N915" s="24">
        <v>221207.1593</v>
      </c>
      <c r="O915" s="24">
        <v>154643.01620000001</v>
      </c>
      <c r="P915" s="24">
        <v>270625.2782</v>
      </c>
      <c r="Q915" s="24">
        <v>183453.6827</v>
      </c>
      <c r="R915" s="24">
        <v>321043.94469999999</v>
      </c>
      <c r="S915" s="24">
        <v>202131.57269999999</v>
      </c>
      <c r="T915" s="24">
        <v>353730.25229999999</v>
      </c>
      <c r="U915" s="24">
        <v>219508.72930000001</v>
      </c>
      <c r="V915" s="24">
        <v>384140.27620000002</v>
      </c>
    </row>
    <row r="916" spans="1:22" hidden="1" x14ac:dyDescent="0.3">
      <c r="A916" s="23">
        <v>5</v>
      </c>
      <c r="B916" s="23" t="s">
        <v>592</v>
      </c>
      <c r="C916" s="23" t="s">
        <v>560</v>
      </c>
      <c r="D916" t="s">
        <v>151</v>
      </c>
      <c r="E916" s="23" t="s">
        <v>562</v>
      </c>
      <c r="F916" s="23" t="s">
        <v>502</v>
      </c>
      <c r="G916" s="23">
        <v>3</v>
      </c>
      <c r="H916" s="23" t="s">
        <v>31</v>
      </c>
      <c r="I916" s="24">
        <v>70739.899099999995</v>
      </c>
      <c r="J916" s="24">
        <v>123794.8236</v>
      </c>
      <c r="K916" s="24">
        <v>96211.883799999996</v>
      </c>
      <c r="L916" s="24">
        <v>168370.79670000001</v>
      </c>
      <c r="M916" s="24">
        <v>121589.32339999999</v>
      </c>
      <c r="N916" s="24">
        <v>212781.31599999999</v>
      </c>
      <c r="O916" s="24">
        <v>159980.69779999999</v>
      </c>
      <c r="P916" s="24">
        <v>279966.22129999998</v>
      </c>
      <c r="Q916" s="24">
        <v>197971.12239999999</v>
      </c>
      <c r="R916" s="24">
        <v>346449.46419999999</v>
      </c>
      <c r="S916" s="24">
        <v>222852.57199999999</v>
      </c>
      <c r="T916" s="24">
        <v>389992.00099999999</v>
      </c>
      <c r="U916" s="24">
        <v>247377.62160000001</v>
      </c>
      <c r="V916" s="24">
        <v>432910.83779999998</v>
      </c>
    </row>
    <row r="917" spans="1:22" hidden="1" x14ac:dyDescent="0.3">
      <c r="A917" s="23">
        <v>5</v>
      </c>
      <c r="B917" s="23" t="s">
        <v>592</v>
      </c>
      <c r="C917" s="23" t="s">
        <v>560</v>
      </c>
      <c r="D917" t="s">
        <v>151</v>
      </c>
      <c r="E917" s="23" t="s">
        <v>562</v>
      </c>
      <c r="F917" s="23" t="s">
        <v>502</v>
      </c>
      <c r="G917" s="23">
        <v>4</v>
      </c>
      <c r="H917" s="23" t="s">
        <v>29</v>
      </c>
      <c r="I917" s="24">
        <v>79508.790500000003</v>
      </c>
      <c r="J917" s="24">
        <v>127214.06660000001</v>
      </c>
      <c r="K917" s="24">
        <v>111312.3066</v>
      </c>
      <c r="L917" s="24">
        <v>178099.69330000001</v>
      </c>
      <c r="M917" s="24">
        <v>143115.82279999999</v>
      </c>
      <c r="N917" s="24">
        <v>228985.32</v>
      </c>
      <c r="O917" s="24">
        <v>190821.09710000001</v>
      </c>
      <c r="P917" s="24">
        <v>305313.76</v>
      </c>
      <c r="Q917" s="24">
        <v>238526.37150000001</v>
      </c>
      <c r="R917" s="24">
        <v>381642.19990000001</v>
      </c>
      <c r="S917" s="24">
        <v>270329.88760000002</v>
      </c>
      <c r="T917" s="24">
        <v>432527.82659999997</v>
      </c>
      <c r="U917" s="24">
        <v>302133.40379999997</v>
      </c>
      <c r="V917" s="24">
        <v>483413.45329999999</v>
      </c>
    </row>
    <row r="918" spans="1:22" hidden="1" x14ac:dyDescent="0.3">
      <c r="A918" s="23">
        <v>5</v>
      </c>
      <c r="B918" s="23" t="s">
        <v>592</v>
      </c>
      <c r="C918" s="23" t="s">
        <v>560</v>
      </c>
      <c r="D918" t="s">
        <v>158</v>
      </c>
      <c r="E918" s="23" t="s">
        <v>563</v>
      </c>
      <c r="F918" s="23" t="s">
        <v>204</v>
      </c>
      <c r="G918" s="23">
        <v>1</v>
      </c>
      <c r="H918" s="23" t="s">
        <v>14</v>
      </c>
      <c r="I918" s="24">
        <v>103738.33530000001</v>
      </c>
      <c r="J918" s="24">
        <v>181542.08679999999</v>
      </c>
      <c r="K918" s="24">
        <v>134365.08739999999</v>
      </c>
      <c r="L918" s="24">
        <v>235138.90289999999</v>
      </c>
      <c r="M918" s="24">
        <v>160864.81390000001</v>
      </c>
      <c r="N918" s="24">
        <v>281513.42420000001</v>
      </c>
      <c r="O918" s="24">
        <v>191948.2029</v>
      </c>
      <c r="P918" s="24">
        <v>335909.35499999998</v>
      </c>
      <c r="Q918" s="24">
        <v>226318.60579999999</v>
      </c>
      <c r="R918" s="24">
        <v>396057.5601</v>
      </c>
      <c r="S918" s="24">
        <v>248174.1667</v>
      </c>
      <c r="T918" s="24">
        <v>434304.7917</v>
      </c>
      <c r="U918" s="24">
        <v>268759.42959999997</v>
      </c>
      <c r="V918" s="24">
        <v>470329.00170000002</v>
      </c>
    </row>
    <row r="919" spans="1:22" hidden="1" x14ac:dyDescent="0.3">
      <c r="A919" s="23">
        <v>5</v>
      </c>
      <c r="B919" s="23" t="s">
        <v>592</v>
      </c>
      <c r="C919" s="23" t="s">
        <v>560</v>
      </c>
      <c r="D919" t="s">
        <v>158</v>
      </c>
      <c r="E919" s="23" t="s">
        <v>563</v>
      </c>
      <c r="F919" s="23" t="s">
        <v>204</v>
      </c>
      <c r="G919" s="23">
        <v>2</v>
      </c>
      <c r="H919" s="23" t="s">
        <v>30</v>
      </c>
      <c r="I919" s="24">
        <v>88524.064499999993</v>
      </c>
      <c r="J919" s="24">
        <v>154917.11290000001</v>
      </c>
      <c r="K919" s="24">
        <v>115815.10550000001</v>
      </c>
      <c r="L919" s="24">
        <v>202676.43470000001</v>
      </c>
      <c r="M919" s="24">
        <v>140550.54800000001</v>
      </c>
      <c r="N919" s="24">
        <v>245963.459</v>
      </c>
      <c r="O919" s="24">
        <v>171937.2334</v>
      </c>
      <c r="P919" s="24">
        <v>300890.15840000001</v>
      </c>
      <c r="Q919" s="24">
        <v>203962.8584</v>
      </c>
      <c r="R919" s="24">
        <v>356935.00219999999</v>
      </c>
      <c r="S919" s="24">
        <v>224724.46429999999</v>
      </c>
      <c r="T919" s="24">
        <v>393267.8126</v>
      </c>
      <c r="U919" s="24">
        <v>244038.57459999999</v>
      </c>
      <c r="V919" s="24">
        <v>427067.50559999997</v>
      </c>
    </row>
    <row r="920" spans="1:22" hidden="1" x14ac:dyDescent="0.3">
      <c r="A920" s="23">
        <v>5</v>
      </c>
      <c r="B920" s="23" t="s">
        <v>592</v>
      </c>
      <c r="C920" s="23" t="s">
        <v>560</v>
      </c>
      <c r="D920" t="s">
        <v>158</v>
      </c>
      <c r="E920" s="23" t="s">
        <v>563</v>
      </c>
      <c r="F920" s="23" t="s">
        <v>204</v>
      </c>
      <c r="G920" s="23">
        <v>3</v>
      </c>
      <c r="H920" s="23" t="s">
        <v>31</v>
      </c>
      <c r="I920" s="24">
        <v>78682.054699999993</v>
      </c>
      <c r="J920" s="24">
        <v>137693.59570000001</v>
      </c>
      <c r="K920" s="24">
        <v>107020.26420000001</v>
      </c>
      <c r="L920" s="24">
        <v>187285.46239999999</v>
      </c>
      <c r="M920" s="24">
        <v>135253.5288</v>
      </c>
      <c r="N920" s="24">
        <v>236693.67540000001</v>
      </c>
      <c r="O920" s="24">
        <v>177964.41440000001</v>
      </c>
      <c r="P920" s="24">
        <v>311437.72509999998</v>
      </c>
      <c r="Q920" s="24">
        <v>220230.24540000001</v>
      </c>
      <c r="R920" s="24">
        <v>385402.92940000002</v>
      </c>
      <c r="S920" s="24">
        <v>247912.96109999999</v>
      </c>
      <c r="T920" s="24">
        <v>433847.68190000003</v>
      </c>
      <c r="U920" s="24">
        <v>275200.07270000002</v>
      </c>
      <c r="V920" s="24">
        <v>481600.12729999999</v>
      </c>
    </row>
    <row r="921" spans="1:22" hidden="1" x14ac:dyDescent="0.3">
      <c r="A921" s="23">
        <v>5</v>
      </c>
      <c r="B921" s="23" t="s">
        <v>592</v>
      </c>
      <c r="C921" s="23" t="s">
        <v>560</v>
      </c>
      <c r="D921" t="s">
        <v>158</v>
      </c>
      <c r="E921" s="23" t="s">
        <v>563</v>
      </c>
      <c r="F921" s="23" t="s">
        <v>204</v>
      </c>
      <c r="G921" s="23">
        <v>4</v>
      </c>
      <c r="H921" s="23" t="s">
        <v>29</v>
      </c>
      <c r="I921" s="24">
        <v>88394.289099999995</v>
      </c>
      <c r="J921" s="24">
        <v>141430.86470000001</v>
      </c>
      <c r="K921" s="24">
        <v>123752.0047</v>
      </c>
      <c r="L921" s="24">
        <v>198003.21049999999</v>
      </c>
      <c r="M921" s="24">
        <v>159109.72029999999</v>
      </c>
      <c r="N921" s="24">
        <v>254575.5564</v>
      </c>
      <c r="O921" s="24">
        <v>212146.29380000001</v>
      </c>
      <c r="P921" s="24">
        <v>339434.07520000002</v>
      </c>
      <c r="Q921" s="24">
        <v>265182.86729999998</v>
      </c>
      <c r="R921" s="24">
        <v>424292.59389999998</v>
      </c>
      <c r="S921" s="24">
        <v>300540.58289999998</v>
      </c>
      <c r="T921" s="24">
        <v>480864.93979999999</v>
      </c>
      <c r="U921" s="24">
        <v>335898.29849999998</v>
      </c>
      <c r="V921" s="24">
        <v>537437.28559999994</v>
      </c>
    </row>
    <row r="922" spans="1:22" hidden="1" x14ac:dyDescent="0.3">
      <c r="A922" s="23">
        <v>5</v>
      </c>
      <c r="B922" s="23" t="s">
        <v>592</v>
      </c>
      <c r="C922" s="23" t="s">
        <v>560</v>
      </c>
      <c r="D922" t="s">
        <v>158</v>
      </c>
      <c r="E922" s="23" t="s">
        <v>563</v>
      </c>
      <c r="F922" s="23" t="s">
        <v>247</v>
      </c>
      <c r="G922" s="23">
        <v>1</v>
      </c>
      <c r="H922" s="23" t="s">
        <v>14</v>
      </c>
      <c r="I922" s="24">
        <v>93271.476699999999</v>
      </c>
      <c r="J922" s="24">
        <v>163225.08429999999</v>
      </c>
      <c r="K922" s="24">
        <v>120872.88310000001</v>
      </c>
      <c r="L922" s="24">
        <v>211527.5454</v>
      </c>
      <c r="M922" s="24">
        <v>144755.78599999999</v>
      </c>
      <c r="N922" s="24">
        <v>253322.62539999999</v>
      </c>
      <c r="O922" s="24">
        <v>172793.41819999999</v>
      </c>
      <c r="P922" s="24">
        <v>302388.48180000001</v>
      </c>
      <c r="Q922" s="24">
        <v>203796.9902</v>
      </c>
      <c r="R922" s="24">
        <v>356644.7328</v>
      </c>
      <c r="S922" s="24">
        <v>223511.20970000001</v>
      </c>
      <c r="T922" s="24">
        <v>391144.61680000002</v>
      </c>
      <c r="U922" s="24">
        <v>242104.76800000001</v>
      </c>
      <c r="V922" s="24">
        <v>423683.34399999998</v>
      </c>
    </row>
    <row r="923" spans="1:22" hidden="1" x14ac:dyDescent="0.3">
      <c r="A923" s="23">
        <v>5</v>
      </c>
      <c r="B923" s="23" t="s">
        <v>592</v>
      </c>
      <c r="C923" s="23" t="s">
        <v>560</v>
      </c>
      <c r="D923" t="s">
        <v>158</v>
      </c>
      <c r="E923" s="23" t="s">
        <v>563</v>
      </c>
      <c r="F923" s="23" t="s">
        <v>247</v>
      </c>
      <c r="G923" s="23">
        <v>2</v>
      </c>
      <c r="H923" s="23" t="s">
        <v>30</v>
      </c>
      <c r="I923" s="24">
        <v>79290.795800000007</v>
      </c>
      <c r="J923" s="24">
        <v>138758.8927</v>
      </c>
      <c r="K923" s="24">
        <v>103826.9543</v>
      </c>
      <c r="L923" s="24">
        <v>181697.17009999999</v>
      </c>
      <c r="M923" s="24">
        <v>126088.62330000001</v>
      </c>
      <c r="N923" s="24">
        <v>220655.09090000001</v>
      </c>
      <c r="O923" s="24">
        <v>154404.96040000001</v>
      </c>
      <c r="P923" s="24">
        <v>270208.68060000002</v>
      </c>
      <c r="Q923" s="24">
        <v>183253.87160000001</v>
      </c>
      <c r="R923" s="24">
        <v>320694.27539999998</v>
      </c>
      <c r="S923" s="24">
        <v>201962.8352</v>
      </c>
      <c r="T923" s="24">
        <v>353434.96159999998</v>
      </c>
      <c r="U923" s="24">
        <v>219388.30739999999</v>
      </c>
      <c r="V923" s="24">
        <v>383929.538</v>
      </c>
    </row>
    <row r="924" spans="1:22" hidden="1" x14ac:dyDescent="0.3">
      <c r="A924" s="23">
        <v>5</v>
      </c>
      <c r="B924" s="23" t="s">
        <v>592</v>
      </c>
      <c r="C924" s="23" t="s">
        <v>560</v>
      </c>
      <c r="D924" t="s">
        <v>158</v>
      </c>
      <c r="E924" s="23" t="s">
        <v>563</v>
      </c>
      <c r="F924" s="23" t="s">
        <v>247</v>
      </c>
      <c r="G924" s="23">
        <v>3</v>
      </c>
      <c r="H924" s="23" t="s">
        <v>31</v>
      </c>
      <c r="I924" s="24">
        <v>70265.708899999998</v>
      </c>
      <c r="J924" s="24">
        <v>122964.9906</v>
      </c>
      <c r="K924" s="24">
        <v>95491.538</v>
      </c>
      <c r="L924" s="24">
        <v>167110.19149999999</v>
      </c>
      <c r="M924" s="24">
        <v>120620.93120000001</v>
      </c>
      <c r="N924" s="24">
        <v>211086.62950000001</v>
      </c>
      <c r="O924" s="24">
        <v>158646.7402</v>
      </c>
      <c r="P924" s="24">
        <v>277631.7954</v>
      </c>
      <c r="Q924" s="24">
        <v>196263.5803</v>
      </c>
      <c r="R924" s="24">
        <v>343461.26559999998</v>
      </c>
      <c r="S924" s="24">
        <v>220887.0637</v>
      </c>
      <c r="T924" s="24">
        <v>386552.3615</v>
      </c>
      <c r="U924" s="24">
        <v>245147.0191</v>
      </c>
      <c r="V924" s="24">
        <v>429007.28330000001</v>
      </c>
    </row>
    <row r="925" spans="1:22" hidden="1" x14ac:dyDescent="0.3">
      <c r="A925" s="23">
        <v>5</v>
      </c>
      <c r="B925" s="23" t="s">
        <v>592</v>
      </c>
      <c r="C925" s="23" t="s">
        <v>560</v>
      </c>
      <c r="D925" t="s">
        <v>158</v>
      </c>
      <c r="E925" s="23" t="s">
        <v>563</v>
      </c>
      <c r="F925" s="23" t="s">
        <v>247</v>
      </c>
      <c r="G925" s="23">
        <v>4</v>
      </c>
      <c r="H925" s="23" t="s">
        <v>29</v>
      </c>
      <c r="I925" s="24">
        <v>79459.488800000006</v>
      </c>
      <c r="J925" s="24">
        <v>127135.18399999999</v>
      </c>
      <c r="K925" s="24">
        <v>111243.2843</v>
      </c>
      <c r="L925" s="24">
        <v>177989.25760000001</v>
      </c>
      <c r="M925" s="24">
        <v>143027.07990000001</v>
      </c>
      <c r="N925" s="24">
        <v>228843.33119999999</v>
      </c>
      <c r="O925" s="24">
        <v>190702.77309999999</v>
      </c>
      <c r="P925" s="24">
        <v>305124.44150000002</v>
      </c>
      <c r="Q925" s="24">
        <v>238378.4664</v>
      </c>
      <c r="R925" s="24">
        <v>381405.55180000002</v>
      </c>
      <c r="S925" s="24">
        <v>270162.26189999998</v>
      </c>
      <c r="T925" s="24">
        <v>432259.62540000002</v>
      </c>
      <c r="U925" s="24">
        <v>301946.0575</v>
      </c>
      <c r="V925" s="24">
        <v>483113.69910000003</v>
      </c>
    </row>
    <row r="926" spans="1:22" hidden="1" x14ac:dyDescent="0.3">
      <c r="A926" s="23">
        <v>5</v>
      </c>
      <c r="B926" s="23" t="s">
        <v>592</v>
      </c>
      <c r="C926" s="23" t="s">
        <v>560</v>
      </c>
      <c r="D926" t="s">
        <v>158</v>
      </c>
      <c r="E926" s="23" t="s">
        <v>563</v>
      </c>
      <c r="F926" s="23" t="s">
        <v>288</v>
      </c>
      <c r="G926" s="23">
        <v>1</v>
      </c>
      <c r="H926" s="23" t="s">
        <v>14</v>
      </c>
      <c r="I926" s="24">
        <v>95766.461899999995</v>
      </c>
      <c r="J926" s="24">
        <v>167591.3082</v>
      </c>
      <c r="K926" s="24">
        <v>124084.7387</v>
      </c>
      <c r="L926" s="24">
        <v>217148.29269999999</v>
      </c>
      <c r="M926" s="24">
        <v>148587.65340000001</v>
      </c>
      <c r="N926" s="24">
        <v>260028.39350000001</v>
      </c>
      <c r="O926" s="24">
        <v>177345.3259</v>
      </c>
      <c r="P926" s="24">
        <v>310354.32030000002</v>
      </c>
      <c r="Q926" s="24">
        <v>209144.7738</v>
      </c>
      <c r="R926" s="24">
        <v>366003.35430000001</v>
      </c>
      <c r="S926" s="24">
        <v>229365.20850000001</v>
      </c>
      <c r="T926" s="24">
        <v>401389.11479999998</v>
      </c>
      <c r="U926" s="24">
        <v>248427.89449999999</v>
      </c>
      <c r="V926" s="24">
        <v>434748.81540000002</v>
      </c>
    </row>
    <row r="927" spans="1:22" hidden="1" x14ac:dyDescent="0.3">
      <c r="A927" s="23">
        <v>5</v>
      </c>
      <c r="B927" s="23" t="s">
        <v>592</v>
      </c>
      <c r="C927" s="23" t="s">
        <v>560</v>
      </c>
      <c r="D927" t="s">
        <v>158</v>
      </c>
      <c r="E927" s="23" t="s">
        <v>563</v>
      </c>
      <c r="F927" s="23" t="s">
        <v>288</v>
      </c>
      <c r="G927" s="23">
        <v>2</v>
      </c>
      <c r="H927" s="23" t="s">
        <v>30</v>
      </c>
      <c r="I927" s="24">
        <v>81511.650200000004</v>
      </c>
      <c r="J927" s="24">
        <v>142645.3879</v>
      </c>
      <c r="K927" s="24">
        <v>106704.57640000001</v>
      </c>
      <c r="L927" s="24">
        <v>186733.00870000001</v>
      </c>
      <c r="M927" s="24">
        <v>129554.46829999999</v>
      </c>
      <c r="N927" s="24">
        <v>226720.31950000001</v>
      </c>
      <c r="O927" s="24">
        <v>158596.31039999999</v>
      </c>
      <c r="P927" s="24">
        <v>277543.54320000001</v>
      </c>
      <c r="Q927" s="24">
        <v>188198.84950000001</v>
      </c>
      <c r="R927" s="24">
        <v>329347.9865</v>
      </c>
      <c r="S927" s="24">
        <v>207394.3173</v>
      </c>
      <c r="T927" s="24">
        <v>362940.0552</v>
      </c>
      <c r="U927" s="24">
        <v>225266.01360000001</v>
      </c>
      <c r="V927" s="24">
        <v>394215.52370000002</v>
      </c>
    </row>
    <row r="928" spans="1:22" hidden="1" x14ac:dyDescent="0.3">
      <c r="A928" s="23">
        <v>5</v>
      </c>
      <c r="B928" s="23" t="s">
        <v>592</v>
      </c>
      <c r="C928" s="23" t="s">
        <v>560</v>
      </c>
      <c r="D928" t="s">
        <v>158</v>
      </c>
      <c r="E928" s="23" t="s">
        <v>563</v>
      </c>
      <c r="F928" s="23" t="s">
        <v>288</v>
      </c>
      <c r="G928" s="23">
        <v>3</v>
      </c>
      <c r="H928" s="23" t="s">
        <v>31</v>
      </c>
      <c r="I928" s="24">
        <v>72303.469299999997</v>
      </c>
      <c r="J928" s="24">
        <v>126531.0713</v>
      </c>
      <c r="K928" s="24">
        <v>98287.9231</v>
      </c>
      <c r="L928" s="24">
        <v>172003.86540000001</v>
      </c>
      <c r="M928" s="24">
        <v>124174.05009999999</v>
      </c>
      <c r="N928" s="24">
        <v>217304.5877</v>
      </c>
      <c r="O928" s="24">
        <v>163341.46419999999</v>
      </c>
      <c r="P928" s="24">
        <v>285847.56229999999</v>
      </c>
      <c r="Q928" s="24">
        <v>202091.8903</v>
      </c>
      <c r="R928" s="24">
        <v>353660.80800000002</v>
      </c>
      <c r="S928" s="24">
        <v>227462.18770000001</v>
      </c>
      <c r="T928" s="24">
        <v>398058.8285</v>
      </c>
      <c r="U928" s="24">
        <v>252461.8291</v>
      </c>
      <c r="V928" s="24">
        <v>441808.201</v>
      </c>
    </row>
    <row r="929" spans="1:22" hidden="1" x14ac:dyDescent="0.3">
      <c r="A929" s="23">
        <v>5</v>
      </c>
      <c r="B929" s="23" t="s">
        <v>592</v>
      </c>
      <c r="C929" s="23" t="s">
        <v>560</v>
      </c>
      <c r="D929" t="s">
        <v>158</v>
      </c>
      <c r="E929" s="23" t="s">
        <v>563</v>
      </c>
      <c r="F929" s="23" t="s">
        <v>288</v>
      </c>
      <c r="G929" s="23">
        <v>4</v>
      </c>
      <c r="H929" s="23" t="s">
        <v>29</v>
      </c>
      <c r="I929" s="24">
        <v>81590.341400000005</v>
      </c>
      <c r="J929" s="24">
        <v>130544.5482</v>
      </c>
      <c r="K929" s="24">
        <v>114226.4779</v>
      </c>
      <c r="L929" s="24">
        <v>182762.36730000001</v>
      </c>
      <c r="M929" s="24">
        <v>146862.61439999999</v>
      </c>
      <c r="N929" s="24">
        <v>234980.18659999999</v>
      </c>
      <c r="O929" s="24">
        <v>195816.8193</v>
      </c>
      <c r="P929" s="24">
        <v>313306.9155</v>
      </c>
      <c r="Q929" s="24">
        <v>244771.02410000001</v>
      </c>
      <c r="R929" s="24">
        <v>391633.64429999999</v>
      </c>
      <c r="S929" s="24">
        <v>277407.1605</v>
      </c>
      <c r="T929" s="24">
        <v>443851.46340000001</v>
      </c>
      <c r="U929" s="24">
        <v>310043.29710000003</v>
      </c>
      <c r="V929" s="24">
        <v>496069.28279999999</v>
      </c>
    </row>
    <row r="930" spans="1:22" hidden="1" x14ac:dyDescent="0.3">
      <c r="A930" s="23">
        <v>5</v>
      </c>
      <c r="B930" s="23" t="s">
        <v>592</v>
      </c>
      <c r="C930" s="23" t="s">
        <v>560</v>
      </c>
      <c r="D930" t="s">
        <v>158</v>
      </c>
      <c r="E930" s="23" t="s">
        <v>563</v>
      </c>
      <c r="F930" s="23" t="s">
        <v>329</v>
      </c>
      <c r="G930" s="23">
        <v>1</v>
      </c>
      <c r="H930" s="23" t="s">
        <v>14</v>
      </c>
      <c r="I930" s="24">
        <v>106253.47169999999</v>
      </c>
      <c r="J930" s="24">
        <v>185943.57550000001</v>
      </c>
      <c r="K930" s="24">
        <v>137572.95050000001</v>
      </c>
      <c r="L930" s="24">
        <v>240752.66339999999</v>
      </c>
      <c r="M930" s="24">
        <v>164671.4039</v>
      </c>
      <c r="N930" s="24">
        <v>288174.95679999999</v>
      </c>
      <c r="O930" s="24">
        <v>196438.85949999999</v>
      </c>
      <c r="P930" s="24">
        <v>343768.00429999997</v>
      </c>
      <c r="Q930" s="24">
        <v>231564.89199999999</v>
      </c>
      <c r="R930" s="24">
        <v>405238.56109999999</v>
      </c>
      <c r="S930" s="24">
        <v>253901.27600000001</v>
      </c>
      <c r="T930" s="24">
        <v>444327.2329</v>
      </c>
      <c r="U930" s="24">
        <v>274920.05680000002</v>
      </c>
      <c r="V930" s="24">
        <v>481110.09940000001</v>
      </c>
    </row>
    <row r="931" spans="1:22" hidden="1" x14ac:dyDescent="0.3">
      <c r="A931" s="23">
        <v>5</v>
      </c>
      <c r="B931" s="23" t="s">
        <v>592</v>
      </c>
      <c r="C931" s="23" t="s">
        <v>560</v>
      </c>
      <c r="D931" t="s">
        <v>158</v>
      </c>
      <c r="E931" s="23" t="s">
        <v>563</v>
      </c>
      <c r="F931" s="23" t="s">
        <v>329</v>
      </c>
      <c r="G931" s="23">
        <v>2</v>
      </c>
      <c r="H931" s="23" t="s">
        <v>30</v>
      </c>
      <c r="I931" s="24">
        <v>90902.135500000004</v>
      </c>
      <c r="J931" s="24">
        <v>159078.7371</v>
      </c>
      <c r="K931" s="24">
        <v>118855.85189999999</v>
      </c>
      <c r="L931" s="24">
        <v>207997.7408</v>
      </c>
      <c r="M931" s="24">
        <v>144174.1268</v>
      </c>
      <c r="N931" s="24">
        <v>252304.7219</v>
      </c>
      <c r="O931" s="24">
        <v>176247.61129999999</v>
      </c>
      <c r="P931" s="24">
        <v>308433.3198</v>
      </c>
      <c r="Q931" s="24">
        <v>209007.74170000001</v>
      </c>
      <c r="R931" s="24">
        <v>365763.54800000001</v>
      </c>
      <c r="S931" s="24">
        <v>230240.31520000001</v>
      </c>
      <c r="T931" s="24">
        <v>402920.55160000001</v>
      </c>
      <c r="U931" s="24">
        <v>249976.49170000001</v>
      </c>
      <c r="V931" s="24">
        <v>437458.86040000001</v>
      </c>
    </row>
    <row r="932" spans="1:22" hidden="1" x14ac:dyDescent="0.3">
      <c r="A932" s="23">
        <v>5</v>
      </c>
      <c r="B932" s="23" t="s">
        <v>592</v>
      </c>
      <c r="C932" s="23" t="s">
        <v>560</v>
      </c>
      <c r="D932" t="s">
        <v>158</v>
      </c>
      <c r="E932" s="23" t="s">
        <v>563</v>
      </c>
      <c r="F932" s="23" t="s">
        <v>329</v>
      </c>
      <c r="G932" s="23">
        <v>3</v>
      </c>
      <c r="H932" s="23" t="s">
        <v>31</v>
      </c>
      <c r="I932" s="24">
        <v>80956.910199999998</v>
      </c>
      <c r="J932" s="24">
        <v>141674.59289999999</v>
      </c>
      <c r="K932" s="24">
        <v>110176.8223</v>
      </c>
      <c r="L932" s="24">
        <v>192809.43900000001</v>
      </c>
      <c r="M932" s="24">
        <v>139290.84390000001</v>
      </c>
      <c r="N932" s="24">
        <v>243758.9768</v>
      </c>
      <c r="O932" s="24">
        <v>183326.11720000001</v>
      </c>
      <c r="P932" s="24">
        <v>320820.70500000002</v>
      </c>
      <c r="Q932" s="24">
        <v>226912.32639999999</v>
      </c>
      <c r="R932" s="24">
        <v>397096.57130000001</v>
      </c>
      <c r="S932" s="24">
        <v>255470.83929999999</v>
      </c>
      <c r="T932" s="24">
        <v>447073.96860000002</v>
      </c>
      <c r="U932" s="24">
        <v>283630.18410000001</v>
      </c>
      <c r="V932" s="24">
        <v>496352.82209999999</v>
      </c>
    </row>
    <row r="933" spans="1:22" hidden="1" x14ac:dyDescent="0.3">
      <c r="A933" s="23">
        <v>5</v>
      </c>
      <c r="B933" s="23" t="s">
        <v>592</v>
      </c>
      <c r="C933" s="23" t="s">
        <v>560</v>
      </c>
      <c r="D933" t="s">
        <v>158</v>
      </c>
      <c r="E933" s="23" t="s">
        <v>563</v>
      </c>
      <c r="F933" s="23" t="s">
        <v>329</v>
      </c>
      <c r="G933" s="23">
        <v>4</v>
      </c>
      <c r="H933" s="23" t="s">
        <v>29</v>
      </c>
      <c r="I933" s="24">
        <v>90549.792499999996</v>
      </c>
      <c r="J933" s="24">
        <v>144879.67009999999</v>
      </c>
      <c r="K933" s="24">
        <v>126769.70940000001</v>
      </c>
      <c r="L933" s="24">
        <v>202831.53820000001</v>
      </c>
      <c r="M933" s="24">
        <v>162989.62650000001</v>
      </c>
      <c r="N933" s="24">
        <v>260783.4062</v>
      </c>
      <c r="O933" s="24">
        <v>217319.50200000001</v>
      </c>
      <c r="P933" s="24">
        <v>347711.2083</v>
      </c>
      <c r="Q933" s="24">
        <v>271649.3775</v>
      </c>
      <c r="R933" s="24">
        <v>434639.01030000002</v>
      </c>
      <c r="S933" s="24">
        <v>307869.29440000001</v>
      </c>
      <c r="T933" s="24">
        <v>492590.87839999999</v>
      </c>
      <c r="U933" s="24">
        <v>344089.21149999998</v>
      </c>
      <c r="V933" s="24">
        <v>550542.74639999995</v>
      </c>
    </row>
    <row r="934" spans="1:22" hidden="1" x14ac:dyDescent="0.3">
      <c r="A934" s="23">
        <v>5</v>
      </c>
      <c r="B934" s="23" t="s">
        <v>592</v>
      </c>
      <c r="C934" s="23" t="s">
        <v>560</v>
      </c>
      <c r="D934" t="s">
        <v>158</v>
      </c>
      <c r="E934" s="23" t="s">
        <v>563</v>
      </c>
      <c r="F934" s="23" t="s">
        <v>367</v>
      </c>
      <c r="G934" s="23">
        <v>1</v>
      </c>
      <c r="H934" s="23" t="s">
        <v>14</v>
      </c>
      <c r="I934" s="24">
        <v>97267.486099999995</v>
      </c>
      <c r="J934" s="24">
        <v>170218.10079999999</v>
      </c>
      <c r="K934" s="24">
        <v>126011.05740000001</v>
      </c>
      <c r="L934" s="24">
        <v>220519.3504</v>
      </c>
      <c r="M934" s="24">
        <v>150881.72279999999</v>
      </c>
      <c r="N934" s="24">
        <v>264043.01500000001</v>
      </c>
      <c r="O934" s="24">
        <v>180064.22560000001</v>
      </c>
      <c r="P934" s="24">
        <v>315112.3947</v>
      </c>
      <c r="Q934" s="24">
        <v>212333.1507</v>
      </c>
      <c r="R934" s="24">
        <v>371583.01370000001</v>
      </c>
      <c r="S934" s="24">
        <v>232852.2365</v>
      </c>
      <c r="T934" s="24">
        <v>407491.41399999999</v>
      </c>
      <c r="U934" s="24">
        <v>252189.27780000001</v>
      </c>
      <c r="V934" s="24">
        <v>441331.23609999998</v>
      </c>
    </row>
    <row r="935" spans="1:22" hidden="1" x14ac:dyDescent="0.3">
      <c r="A935" s="23">
        <v>5</v>
      </c>
      <c r="B935" s="23" t="s">
        <v>592</v>
      </c>
      <c r="C935" s="23" t="s">
        <v>560</v>
      </c>
      <c r="D935" t="s">
        <v>158</v>
      </c>
      <c r="E935" s="23" t="s">
        <v>563</v>
      </c>
      <c r="F935" s="23" t="s">
        <v>367</v>
      </c>
      <c r="G935" s="23">
        <v>2</v>
      </c>
      <c r="H935" s="23" t="s">
        <v>30</v>
      </c>
      <c r="I935" s="24">
        <v>82875.609200000006</v>
      </c>
      <c r="J935" s="24">
        <v>145032.3161</v>
      </c>
      <c r="K935" s="24">
        <v>108463.77830000001</v>
      </c>
      <c r="L935" s="24">
        <v>189811.61189999999</v>
      </c>
      <c r="M935" s="24">
        <v>131665.52660000001</v>
      </c>
      <c r="N935" s="24">
        <v>230414.67139999999</v>
      </c>
      <c r="O935" s="24">
        <v>161134.93119999999</v>
      </c>
      <c r="P935" s="24">
        <v>281986.12969999999</v>
      </c>
      <c r="Q935" s="24">
        <v>191185.82329999999</v>
      </c>
      <c r="R935" s="24">
        <v>334575.19089999999</v>
      </c>
      <c r="S935" s="24">
        <v>210670.08689999999</v>
      </c>
      <c r="T935" s="24">
        <v>368672.65210000001</v>
      </c>
      <c r="U935" s="24">
        <v>228804.68659999999</v>
      </c>
      <c r="V935" s="24">
        <v>400408.20150000002</v>
      </c>
    </row>
    <row r="936" spans="1:22" hidden="1" x14ac:dyDescent="0.3">
      <c r="A936" s="23">
        <v>5</v>
      </c>
      <c r="B936" s="23" t="s">
        <v>592</v>
      </c>
      <c r="C936" s="23" t="s">
        <v>560</v>
      </c>
      <c r="D936" t="s">
        <v>158</v>
      </c>
      <c r="E936" s="23" t="s">
        <v>563</v>
      </c>
      <c r="F936" s="23" t="s">
        <v>367</v>
      </c>
      <c r="G936" s="23">
        <v>3</v>
      </c>
      <c r="H936" s="23" t="s">
        <v>31</v>
      </c>
      <c r="I936" s="24">
        <v>73573.547600000005</v>
      </c>
      <c r="J936" s="24">
        <v>128753.70819999999</v>
      </c>
      <c r="K936" s="24">
        <v>100037.79300000001</v>
      </c>
      <c r="L936" s="24">
        <v>175066.13759999999</v>
      </c>
      <c r="M936" s="24">
        <v>126402.76609999999</v>
      </c>
      <c r="N936" s="24">
        <v>221204.8406</v>
      </c>
      <c r="O936" s="24">
        <v>166291.7015</v>
      </c>
      <c r="P936" s="24">
        <v>291010.47769999999</v>
      </c>
      <c r="Q936" s="24">
        <v>205759.63949999999</v>
      </c>
      <c r="R936" s="24">
        <v>360079.36910000001</v>
      </c>
      <c r="S936" s="24">
        <v>231603.82310000001</v>
      </c>
      <c r="T936" s="24">
        <v>405306.69050000003</v>
      </c>
      <c r="U936" s="24">
        <v>257073.7867</v>
      </c>
      <c r="V936" s="24">
        <v>449879.12689999997</v>
      </c>
    </row>
    <row r="937" spans="1:22" hidden="1" x14ac:dyDescent="0.3">
      <c r="A937" s="23">
        <v>5</v>
      </c>
      <c r="B937" s="23" t="s">
        <v>592</v>
      </c>
      <c r="C937" s="23" t="s">
        <v>560</v>
      </c>
      <c r="D937" t="s">
        <v>158</v>
      </c>
      <c r="E937" s="23" t="s">
        <v>563</v>
      </c>
      <c r="F937" s="23" t="s">
        <v>367</v>
      </c>
      <c r="G937" s="23">
        <v>4</v>
      </c>
      <c r="H937" s="23" t="s">
        <v>29</v>
      </c>
      <c r="I937" s="24">
        <v>82873.785699999993</v>
      </c>
      <c r="J937" s="24">
        <v>132598.05900000001</v>
      </c>
      <c r="K937" s="24">
        <v>116023.2999</v>
      </c>
      <c r="L937" s="24">
        <v>185637.28260000001</v>
      </c>
      <c r="M937" s="24">
        <v>149172.81409999999</v>
      </c>
      <c r="N937" s="24">
        <v>238676.5062</v>
      </c>
      <c r="O937" s="24">
        <v>198897.08549999999</v>
      </c>
      <c r="P937" s="24">
        <v>318235.34159999999</v>
      </c>
      <c r="Q937" s="24">
        <v>248621.35690000001</v>
      </c>
      <c r="R937" s="24">
        <v>397794.17690000002</v>
      </c>
      <c r="S937" s="24">
        <v>281770.87119999999</v>
      </c>
      <c r="T937" s="24">
        <v>450833.40059999999</v>
      </c>
      <c r="U937" s="24">
        <v>314920.38549999997</v>
      </c>
      <c r="V937" s="24">
        <v>503872.62410000002</v>
      </c>
    </row>
    <row r="938" spans="1:22" hidden="1" x14ac:dyDescent="0.3">
      <c r="A938" s="23">
        <v>5</v>
      </c>
      <c r="B938" s="23" t="s">
        <v>592</v>
      </c>
      <c r="C938" s="23" t="s">
        <v>560</v>
      </c>
      <c r="D938" t="s">
        <v>158</v>
      </c>
      <c r="E938" s="23" t="s">
        <v>563</v>
      </c>
      <c r="F938" s="23" t="s">
        <v>402</v>
      </c>
      <c r="G938" s="23">
        <v>1</v>
      </c>
      <c r="H938" s="23" t="s">
        <v>14</v>
      </c>
      <c r="I938" s="24">
        <v>92317.815400000007</v>
      </c>
      <c r="J938" s="24">
        <v>161556.17679999999</v>
      </c>
      <c r="K938" s="24">
        <v>119579.3575</v>
      </c>
      <c r="L938" s="24">
        <v>209263.87549999999</v>
      </c>
      <c r="M938" s="24">
        <v>143167.42879999999</v>
      </c>
      <c r="N938" s="24">
        <v>250543.00030000001</v>
      </c>
      <c r="O938" s="24">
        <v>170837.90299999999</v>
      </c>
      <c r="P938" s="24">
        <v>298966.33039999998</v>
      </c>
      <c r="Q938" s="24">
        <v>201434.58240000001</v>
      </c>
      <c r="R938" s="24">
        <v>352510.51929999999</v>
      </c>
      <c r="S938" s="24">
        <v>220890.45300000001</v>
      </c>
      <c r="T938" s="24">
        <v>386558.2928</v>
      </c>
      <c r="U938" s="24">
        <v>239218.019</v>
      </c>
      <c r="V938" s="24">
        <v>418631.53330000001</v>
      </c>
    </row>
    <row r="939" spans="1:22" hidden="1" x14ac:dyDescent="0.3">
      <c r="A939" s="23">
        <v>5</v>
      </c>
      <c r="B939" s="23" t="s">
        <v>592</v>
      </c>
      <c r="C939" s="23" t="s">
        <v>560</v>
      </c>
      <c r="D939" t="s">
        <v>158</v>
      </c>
      <c r="E939" s="23" t="s">
        <v>563</v>
      </c>
      <c r="F939" s="23" t="s">
        <v>402</v>
      </c>
      <c r="G939" s="23">
        <v>2</v>
      </c>
      <c r="H939" s="23" t="s">
        <v>30</v>
      </c>
      <c r="I939" s="24">
        <v>78748.330499999996</v>
      </c>
      <c r="J939" s="24">
        <v>137809.57860000001</v>
      </c>
      <c r="K939" s="24">
        <v>103034.7791</v>
      </c>
      <c r="L939" s="24">
        <v>180310.8634</v>
      </c>
      <c r="M939" s="24">
        <v>125049.29979999999</v>
      </c>
      <c r="N939" s="24">
        <v>218836.27470000001</v>
      </c>
      <c r="O939" s="24">
        <v>152990.28169999999</v>
      </c>
      <c r="P939" s="24">
        <v>267732.99300000002</v>
      </c>
      <c r="Q939" s="24">
        <v>181495.67259999999</v>
      </c>
      <c r="R939" s="24">
        <v>317617.42719999998</v>
      </c>
      <c r="S939" s="24">
        <v>199975.85370000001</v>
      </c>
      <c r="T939" s="24">
        <v>349957.7439</v>
      </c>
      <c r="U939" s="24">
        <v>217169.68900000001</v>
      </c>
      <c r="V939" s="24">
        <v>380046.9558</v>
      </c>
    </row>
    <row r="940" spans="1:22" hidden="1" x14ac:dyDescent="0.3">
      <c r="A940" s="23">
        <v>5</v>
      </c>
      <c r="B940" s="23" t="s">
        <v>592</v>
      </c>
      <c r="C940" s="23" t="s">
        <v>560</v>
      </c>
      <c r="D940" t="s">
        <v>158</v>
      </c>
      <c r="E940" s="23" t="s">
        <v>563</v>
      </c>
      <c r="F940" s="23" t="s">
        <v>402</v>
      </c>
      <c r="G940" s="23">
        <v>3</v>
      </c>
      <c r="H940" s="23" t="s">
        <v>31</v>
      </c>
      <c r="I940" s="24">
        <v>69972.214000000007</v>
      </c>
      <c r="J940" s="24">
        <v>122451.37450000001</v>
      </c>
      <c r="K940" s="24">
        <v>95165.364400000006</v>
      </c>
      <c r="L940" s="24">
        <v>166539.38759999999</v>
      </c>
      <c r="M940" s="24">
        <v>120264.9151</v>
      </c>
      <c r="N940" s="24">
        <v>210463.60140000001</v>
      </c>
      <c r="O940" s="24">
        <v>158236.2041</v>
      </c>
      <c r="P940" s="24">
        <v>276913.35710000002</v>
      </c>
      <c r="Q940" s="24">
        <v>195810.55249999999</v>
      </c>
      <c r="R940" s="24">
        <v>342668.467</v>
      </c>
      <c r="S940" s="24">
        <v>220419.07320000001</v>
      </c>
      <c r="T940" s="24">
        <v>385733.37809999997</v>
      </c>
      <c r="U940" s="24">
        <v>244674.75779999999</v>
      </c>
      <c r="V940" s="24">
        <v>428180.82620000001</v>
      </c>
    </row>
    <row r="941" spans="1:22" hidden="1" x14ac:dyDescent="0.3">
      <c r="A941" s="23">
        <v>5</v>
      </c>
      <c r="B941" s="23" t="s">
        <v>592</v>
      </c>
      <c r="C941" s="23" t="s">
        <v>560</v>
      </c>
      <c r="D941" t="s">
        <v>158</v>
      </c>
      <c r="E941" s="23" t="s">
        <v>563</v>
      </c>
      <c r="F941" s="23" t="s">
        <v>402</v>
      </c>
      <c r="G941" s="23">
        <v>4</v>
      </c>
      <c r="H941" s="23" t="s">
        <v>29</v>
      </c>
      <c r="I941" s="24">
        <v>78661.379700000005</v>
      </c>
      <c r="J941" s="24">
        <v>125858.2093</v>
      </c>
      <c r="K941" s="24">
        <v>110125.93150000001</v>
      </c>
      <c r="L941" s="24">
        <v>176201.49299999999</v>
      </c>
      <c r="M941" s="24">
        <v>141590.48329999999</v>
      </c>
      <c r="N941" s="24">
        <v>226544.77669999999</v>
      </c>
      <c r="O941" s="24">
        <v>188787.31109999999</v>
      </c>
      <c r="P941" s="24">
        <v>302059.7023</v>
      </c>
      <c r="Q941" s="24">
        <v>235984.13889999999</v>
      </c>
      <c r="R941" s="24">
        <v>377574.62780000002</v>
      </c>
      <c r="S941" s="24">
        <v>267448.69079999998</v>
      </c>
      <c r="T941" s="24">
        <v>427917.91159999999</v>
      </c>
      <c r="U941" s="24">
        <v>298913.2426</v>
      </c>
      <c r="V941" s="24">
        <v>478261.19520000002</v>
      </c>
    </row>
    <row r="942" spans="1:22" hidden="1" x14ac:dyDescent="0.3">
      <c r="A942" s="23">
        <v>5</v>
      </c>
      <c r="B942" s="23" t="s">
        <v>592</v>
      </c>
      <c r="C942" s="23" t="s">
        <v>560</v>
      </c>
      <c r="D942" t="s">
        <v>158</v>
      </c>
      <c r="E942" s="23" t="s">
        <v>563</v>
      </c>
      <c r="F942" s="23" t="s">
        <v>305</v>
      </c>
      <c r="G942" s="23">
        <v>1</v>
      </c>
      <c r="H942" s="23" t="s">
        <v>14</v>
      </c>
      <c r="I942" s="24">
        <v>96253.368100000007</v>
      </c>
      <c r="J942" s="24">
        <v>168443.39420000001</v>
      </c>
      <c r="K942" s="24">
        <v>124729.5053</v>
      </c>
      <c r="L942" s="24">
        <v>218276.63430000001</v>
      </c>
      <c r="M942" s="24">
        <v>149369.19330000001</v>
      </c>
      <c r="N942" s="24">
        <v>261396.0883</v>
      </c>
      <c r="O942" s="24">
        <v>178292.45800000001</v>
      </c>
      <c r="P942" s="24">
        <v>312011.8015</v>
      </c>
      <c r="Q942" s="24">
        <v>210275.22899999999</v>
      </c>
      <c r="R942" s="24">
        <v>367981.6508</v>
      </c>
      <c r="S942" s="24">
        <v>230612.14199999999</v>
      </c>
      <c r="T942" s="24">
        <v>403571.24849999999</v>
      </c>
      <c r="U942" s="24">
        <v>249790.01939999999</v>
      </c>
      <c r="V942" s="24">
        <v>437132.53399999999</v>
      </c>
    </row>
    <row r="943" spans="1:22" hidden="1" x14ac:dyDescent="0.3">
      <c r="A943" s="23">
        <v>5</v>
      </c>
      <c r="B943" s="23" t="s">
        <v>592</v>
      </c>
      <c r="C943" s="23" t="s">
        <v>560</v>
      </c>
      <c r="D943" t="s">
        <v>158</v>
      </c>
      <c r="E943" s="23" t="s">
        <v>563</v>
      </c>
      <c r="F943" s="23" t="s">
        <v>305</v>
      </c>
      <c r="G943" s="23">
        <v>2</v>
      </c>
      <c r="H943" s="23" t="s">
        <v>30</v>
      </c>
      <c r="I943" s="24">
        <v>81861.491200000004</v>
      </c>
      <c r="J943" s="24">
        <v>143257.60949999999</v>
      </c>
      <c r="K943" s="24">
        <v>107182.2262</v>
      </c>
      <c r="L943" s="24">
        <v>187568.8958</v>
      </c>
      <c r="M943" s="24">
        <v>130152.997</v>
      </c>
      <c r="N943" s="24">
        <v>227767.74479999999</v>
      </c>
      <c r="O943" s="24">
        <v>159363.1637</v>
      </c>
      <c r="P943" s="24">
        <v>278885.53639999998</v>
      </c>
      <c r="Q943" s="24">
        <v>189127.90169999999</v>
      </c>
      <c r="R943" s="24">
        <v>330973.82799999998</v>
      </c>
      <c r="S943" s="24">
        <v>208429.99239999999</v>
      </c>
      <c r="T943" s="24">
        <v>364752.48670000001</v>
      </c>
      <c r="U943" s="24">
        <v>226405.42819999999</v>
      </c>
      <c r="V943" s="24">
        <v>396209.49939999997</v>
      </c>
    </row>
    <row r="944" spans="1:22" hidden="1" x14ac:dyDescent="0.3">
      <c r="A944" s="23">
        <v>5</v>
      </c>
      <c r="B944" s="23" t="s">
        <v>592</v>
      </c>
      <c r="C944" s="23" t="s">
        <v>560</v>
      </c>
      <c r="D944" t="s">
        <v>158</v>
      </c>
      <c r="E944" s="23" t="s">
        <v>563</v>
      </c>
      <c r="F944" s="23" t="s">
        <v>305</v>
      </c>
      <c r="G944" s="23">
        <v>3</v>
      </c>
      <c r="H944" s="23" t="s">
        <v>31</v>
      </c>
      <c r="I944" s="24">
        <v>72568.764299999995</v>
      </c>
      <c r="J944" s="24">
        <v>126995.33749999999</v>
      </c>
      <c r="K944" s="24">
        <v>98631.096399999995</v>
      </c>
      <c r="L944" s="24">
        <v>172604.41870000001</v>
      </c>
      <c r="M944" s="24">
        <v>124594.15609999999</v>
      </c>
      <c r="N944" s="24">
        <v>218039.7733</v>
      </c>
      <c r="O944" s="24">
        <v>163880.22169999999</v>
      </c>
      <c r="P944" s="24">
        <v>286790.38789999997</v>
      </c>
      <c r="Q944" s="24">
        <v>202745.28969999999</v>
      </c>
      <c r="R944" s="24">
        <v>354804.25699999998</v>
      </c>
      <c r="S944" s="24">
        <v>228187.56</v>
      </c>
      <c r="T944" s="24">
        <v>399328.23009999999</v>
      </c>
      <c r="U944" s="24">
        <v>253255.61040000001</v>
      </c>
      <c r="V944" s="24">
        <v>443197.31819999998</v>
      </c>
    </row>
    <row r="945" spans="1:22" hidden="1" x14ac:dyDescent="0.3">
      <c r="A945" s="23">
        <v>5</v>
      </c>
      <c r="B945" s="23" t="s">
        <v>592</v>
      </c>
      <c r="C945" s="23" t="s">
        <v>560</v>
      </c>
      <c r="D945" t="s">
        <v>158</v>
      </c>
      <c r="E945" s="23" t="s">
        <v>563</v>
      </c>
      <c r="F945" s="23" t="s">
        <v>305</v>
      </c>
      <c r="G945" s="23">
        <v>4</v>
      </c>
      <c r="H945" s="23" t="s">
        <v>29</v>
      </c>
      <c r="I945" s="24">
        <v>82001.721399999995</v>
      </c>
      <c r="J945" s="24">
        <v>131202.7562</v>
      </c>
      <c r="K945" s="24">
        <v>114802.4099</v>
      </c>
      <c r="L945" s="24">
        <v>183683.85860000001</v>
      </c>
      <c r="M945" s="24">
        <v>147603.09839999999</v>
      </c>
      <c r="N945" s="24">
        <v>236164.96100000001</v>
      </c>
      <c r="O945" s="24">
        <v>196804.13130000001</v>
      </c>
      <c r="P945" s="24">
        <v>314886.61469999998</v>
      </c>
      <c r="Q945" s="24">
        <v>246005.16399999999</v>
      </c>
      <c r="R945" s="24">
        <v>393608.2683</v>
      </c>
      <c r="S945" s="24">
        <v>278805.85259999998</v>
      </c>
      <c r="T945" s="24">
        <v>446089.37070000003</v>
      </c>
      <c r="U945" s="24">
        <v>311606.54119999998</v>
      </c>
      <c r="V945" s="24">
        <v>498570.47320000001</v>
      </c>
    </row>
    <row r="946" spans="1:22" hidden="1" x14ac:dyDescent="0.3">
      <c r="A946" s="23">
        <v>5</v>
      </c>
      <c r="B946" s="23" t="s">
        <v>592</v>
      </c>
      <c r="C946" s="23" t="s">
        <v>560</v>
      </c>
      <c r="D946" t="s">
        <v>158</v>
      </c>
      <c r="E946" s="23" t="s">
        <v>563</v>
      </c>
      <c r="F946" s="23" t="s">
        <v>456</v>
      </c>
      <c r="G946" s="23">
        <v>1</v>
      </c>
      <c r="H946" s="23" t="s">
        <v>14</v>
      </c>
      <c r="I946" s="24">
        <v>94245.289300000004</v>
      </c>
      <c r="J946" s="24">
        <v>164929.25630000001</v>
      </c>
      <c r="K946" s="24">
        <v>122162.4163</v>
      </c>
      <c r="L946" s="24">
        <v>213784.2285</v>
      </c>
      <c r="M946" s="24">
        <v>146318.8658</v>
      </c>
      <c r="N946" s="24">
        <v>256058.01509999999</v>
      </c>
      <c r="O946" s="24">
        <v>174687.68239999999</v>
      </c>
      <c r="P946" s="24">
        <v>305703.44429999997</v>
      </c>
      <c r="Q946" s="24">
        <v>206057.90049999999</v>
      </c>
      <c r="R946" s="24">
        <v>360601.326</v>
      </c>
      <c r="S946" s="24">
        <v>226005.07670000001</v>
      </c>
      <c r="T946" s="24">
        <v>395508.88410000002</v>
      </c>
      <c r="U946" s="24">
        <v>244829.0177</v>
      </c>
      <c r="V946" s="24">
        <v>428450.78100000002</v>
      </c>
    </row>
    <row r="947" spans="1:22" hidden="1" x14ac:dyDescent="0.3">
      <c r="A947" s="23">
        <v>5</v>
      </c>
      <c r="B947" s="23" t="s">
        <v>592</v>
      </c>
      <c r="C947" s="23" t="s">
        <v>560</v>
      </c>
      <c r="D947" t="s">
        <v>158</v>
      </c>
      <c r="E947" s="23" t="s">
        <v>563</v>
      </c>
      <c r="F947" s="23" t="s">
        <v>456</v>
      </c>
      <c r="G947" s="23">
        <v>2</v>
      </c>
      <c r="H947" s="23" t="s">
        <v>30</v>
      </c>
      <c r="I947" s="24">
        <v>79990.477700000003</v>
      </c>
      <c r="J947" s="24">
        <v>139983.33600000001</v>
      </c>
      <c r="K947" s="24">
        <v>104782.2539</v>
      </c>
      <c r="L947" s="24">
        <v>183368.94440000001</v>
      </c>
      <c r="M947" s="24">
        <v>127285.6807</v>
      </c>
      <c r="N947" s="24">
        <v>222749.94130000001</v>
      </c>
      <c r="O947" s="24">
        <v>155938.66699999999</v>
      </c>
      <c r="P947" s="24">
        <v>272892.66710000002</v>
      </c>
      <c r="Q947" s="24">
        <v>185111.9762</v>
      </c>
      <c r="R947" s="24">
        <v>323945.9583</v>
      </c>
      <c r="S947" s="24">
        <v>204034.18549999999</v>
      </c>
      <c r="T947" s="24">
        <v>357059.82459999999</v>
      </c>
      <c r="U947" s="24">
        <v>221667.13680000001</v>
      </c>
      <c r="V947" s="24">
        <v>387917.48930000002</v>
      </c>
    </row>
    <row r="948" spans="1:22" hidden="1" x14ac:dyDescent="0.3">
      <c r="A948" s="23">
        <v>5</v>
      </c>
      <c r="B948" s="23" t="s">
        <v>592</v>
      </c>
      <c r="C948" s="23" t="s">
        <v>560</v>
      </c>
      <c r="D948" t="s">
        <v>158</v>
      </c>
      <c r="E948" s="23" t="s">
        <v>563</v>
      </c>
      <c r="F948" s="23" t="s">
        <v>456</v>
      </c>
      <c r="G948" s="23">
        <v>3</v>
      </c>
      <c r="H948" s="23" t="s">
        <v>31</v>
      </c>
      <c r="I948" s="24">
        <v>70796.298899999994</v>
      </c>
      <c r="J948" s="24">
        <v>123893.52310000001</v>
      </c>
      <c r="K948" s="24">
        <v>96177.884600000005</v>
      </c>
      <c r="L948" s="24">
        <v>168311.29790000001</v>
      </c>
      <c r="M948" s="24">
        <v>121461.1433</v>
      </c>
      <c r="N948" s="24">
        <v>212557.00090000001</v>
      </c>
      <c r="O948" s="24">
        <v>159724.25520000001</v>
      </c>
      <c r="P948" s="24">
        <v>279517.44660000002</v>
      </c>
      <c r="Q948" s="24">
        <v>197570.37899999999</v>
      </c>
      <c r="R948" s="24">
        <v>345748.16340000002</v>
      </c>
      <c r="S948" s="24">
        <v>222337.8083</v>
      </c>
      <c r="T948" s="24">
        <v>389091.16450000001</v>
      </c>
      <c r="U948" s="24">
        <v>246734.5816</v>
      </c>
      <c r="V948" s="24">
        <v>431785.51770000003</v>
      </c>
    </row>
    <row r="949" spans="1:22" hidden="1" x14ac:dyDescent="0.3">
      <c r="A949" s="23">
        <v>5</v>
      </c>
      <c r="B949" s="23" t="s">
        <v>592</v>
      </c>
      <c r="C949" s="23" t="s">
        <v>560</v>
      </c>
      <c r="D949" t="s">
        <v>158</v>
      </c>
      <c r="E949" s="23" t="s">
        <v>563</v>
      </c>
      <c r="F949" s="23" t="s">
        <v>456</v>
      </c>
      <c r="G949" s="23">
        <v>4</v>
      </c>
      <c r="H949" s="23" t="s">
        <v>29</v>
      </c>
      <c r="I949" s="24">
        <v>80282.248800000001</v>
      </c>
      <c r="J949" s="24">
        <v>128451.6</v>
      </c>
      <c r="K949" s="24">
        <v>112395.14840000001</v>
      </c>
      <c r="L949" s="24">
        <v>179832.24</v>
      </c>
      <c r="M949" s="24">
        <v>144508.04790000001</v>
      </c>
      <c r="N949" s="24">
        <v>231212.88010000001</v>
      </c>
      <c r="O949" s="24">
        <v>192677.39720000001</v>
      </c>
      <c r="P949" s="24">
        <v>308283.84000000003</v>
      </c>
      <c r="Q949" s="24">
        <v>240846.7464</v>
      </c>
      <c r="R949" s="24">
        <v>385354.8</v>
      </c>
      <c r="S949" s="24">
        <v>272959.6459</v>
      </c>
      <c r="T949" s="24">
        <v>436735.44</v>
      </c>
      <c r="U949" s="24">
        <v>305072.5454</v>
      </c>
      <c r="V949" s="24">
        <v>488116.08</v>
      </c>
    </row>
    <row r="950" spans="1:22" hidden="1" x14ac:dyDescent="0.3">
      <c r="A950" s="23">
        <v>5</v>
      </c>
      <c r="B950" s="23" t="s">
        <v>592</v>
      </c>
      <c r="C950" s="23" t="s">
        <v>560</v>
      </c>
      <c r="D950" t="s">
        <v>158</v>
      </c>
      <c r="E950" s="23" t="s">
        <v>563</v>
      </c>
      <c r="F950" s="23" t="s">
        <v>471</v>
      </c>
      <c r="G950" s="23">
        <v>1</v>
      </c>
      <c r="H950" s="23" t="s">
        <v>14</v>
      </c>
      <c r="I950" s="24">
        <v>94792.649300000005</v>
      </c>
      <c r="J950" s="24">
        <v>165887.13620000001</v>
      </c>
      <c r="K950" s="24">
        <v>122795.2055</v>
      </c>
      <c r="L950" s="24">
        <v>214891.6096</v>
      </c>
      <c r="M950" s="24">
        <v>147024.5736</v>
      </c>
      <c r="N950" s="24">
        <v>257293.00380000001</v>
      </c>
      <c r="O950" s="24">
        <v>175451.06159999999</v>
      </c>
      <c r="P950" s="24">
        <v>307039.3579</v>
      </c>
      <c r="Q950" s="24">
        <v>206883.86350000001</v>
      </c>
      <c r="R950" s="24">
        <v>362046.7611</v>
      </c>
      <c r="S950" s="24">
        <v>226871.34150000001</v>
      </c>
      <c r="T950" s="24">
        <v>397024.84749999997</v>
      </c>
      <c r="U950" s="24">
        <v>245703.64480000001</v>
      </c>
      <c r="V950" s="24">
        <v>429981.37839999999</v>
      </c>
    </row>
    <row r="951" spans="1:22" hidden="1" x14ac:dyDescent="0.3">
      <c r="A951" s="23">
        <v>5</v>
      </c>
      <c r="B951" s="23" t="s">
        <v>592</v>
      </c>
      <c r="C951" s="23" t="s">
        <v>560</v>
      </c>
      <c r="D951" t="s">
        <v>158</v>
      </c>
      <c r="E951" s="23" t="s">
        <v>563</v>
      </c>
      <c r="F951" s="23" t="s">
        <v>471</v>
      </c>
      <c r="G951" s="23">
        <v>2</v>
      </c>
      <c r="H951" s="23" t="s">
        <v>30</v>
      </c>
      <c r="I951" s="24">
        <v>80811.968399999998</v>
      </c>
      <c r="J951" s="24">
        <v>141420.94459999999</v>
      </c>
      <c r="K951" s="24">
        <v>105749.27680000001</v>
      </c>
      <c r="L951" s="24">
        <v>185061.23439999999</v>
      </c>
      <c r="M951" s="24">
        <v>128357.41099999999</v>
      </c>
      <c r="N951" s="24">
        <v>224625.46909999999</v>
      </c>
      <c r="O951" s="24">
        <v>157062.60389999999</v>
      </c>
      <c r="P951" s="24">
        <v>274859.55670000002</v>
      </c>
      <c r="Q951" s="24">
        <v>186340.74489999999</v>
      </c>
      <c r="R951" s="24">
        <v>326096.30369999999</v>
      </c>
      <c r="S951" s="24">
        <v>205322.967</v>
      </c>
      <c r="T951" s="24">
        <v>359315.19219999999</v>
      </c>
      <c r="U951" s="24">
        <v>222987.18419999999</v>
      </c>
      <c r="V951" s="24">
        <v>390227.5724</v>
      </c>
    </row>
    <row r="952" spans="1:22" hidden="1" x14ac:dyDescent="0.3">
      <c r="A952" s="23">
        <v>5</v>
      </c>
      <c r="B952" s="23" t="s">
        <v>592</v>
      </c>
      <c r="C952" s="23" t="s">
        <v>560</v>
      </c>
      <c r="D952" t="s">
        <v>158</v>
      </c>
      <c r="E952" s="23" t="s">
        <v>563</v>
      </c>
      <c r="F952" s="23" t="s">
        <v>471</v>
      </c>
      <c r="G952" s="23">
        <v>3</v>
      </c>
      <c r="H952" s="23" t="s">
        <v>31</v>
      </c>
      <c r="I952" s="24">
        <v>71772.879300000001</v>
      </c>
      <c r="J952" s="24">
        <v>125602.53879999999</v>
      </c>
      <c r="K952" s="24">
        <v>97601.576499999996</v>
      </c>
      <c r="L952" s="24">
        <v>170802.75889999999</v>
      </c>
      <c r="M952" s="24">
        <v>123333.83779999999</v>
      </c>
      <c r="N952" s="24">
        <v>215834.2162</v>
      </c>
      <c r="O952" s="24">
        <v>162263.9492</v>
      </c>
      <c r="P952" s="24">
        <v>283961.91110000003</v>
      </c>
      <c r="Q952" s="24">
        <v>200785.09160000001</v>
      </c>
      <c r="R952" s="24">
        <v>351373.91019999998</v>
      </c>
      <c r="S952" s="24">
        <v>226011.4431</v>
      </c>
      <c r="T952" s="24">
        <v>395520.02539999998</v>
      </c>
      <c r="U952" s="24">
        <v>250874.2666</v>
      </c>
      <c r="V952" s="24">
        <v>439029.96659999999</v>
      </c>
    </row>
    <row r="953" spans="1:22" hidden="1" x14ac:dyDescent="0.3">
      <c r="A953" s="23">
        <v>5</v>
      </c>
      <c r="B953" s="23" t="s">
        <v>592</v>
      </c>
      <c r="C953" s="23" t="s">
        <v>560</v>
      </c>
      <c r="D953" t="s">
        <v>158</v>
      </c>
      <c r="E953" s="23" t="s">
        <v>563</v>
      </c>
      <c r="F953" s="23" t="s">
        <v>471</v>
      </c>
      <c r="G953" s="23">
        <v>4</v>
      </c>
      <c r="H953" s="23" t="s">
        <v>29</v>
      </c>
      <c r="I953" s="24">
        <v>80767.581300000005</v>
      </c>
      <c r="J953" s="24">
        <v>129228.1321</v>
      </c>
      <c r="K953" s="24">
        <v>113074.61380000001</v>
      </c>
      <c r="L953" s="24">
        <v>180919.3849</v>
      </c>
      <c r="M953" s="24">
        <v>145381.6465</v>
      </c>
      <c r="N953" s="24">
        <v>232610.63769999999</v>
      </c>
      <c r="O953" s="24">
        <v>193842.19519999999</v>
      </c>
      <c r="P953" s="24">
        <v>310147.51699999999</v>
      </c>
      <c r="Q953" s="24">
        <v>242302.74400000001</v>
      </c>
      <c r="R953" s="24">
        <v>387684.39610000001</v>
      </c>
      <c r="S953" s="24">
        <v>274609.77659999998</v>
      </c>
      <c r="T953" s="24">
        <v>439375.64899999998</v>
      </c>
      <c r="U953" s="24">
        <v>306916.80910000001</v>
      </c>
      <c r="V953" s="24">
        <v>491066.9019</v>
      </c>
    </row>
    <row r="954" spans="1:22" hidden="1" x14ac:dyDescent="0.3">
      <c r="A954" s="23">
        <v>5</v>
      </c>
      <c r="B954" s="23" t="s">
        <v>592</v>
      </c>
      <c r="C954" s="23" t="s">
        <v>560</v>
      </c>
      <c r="D954" t="s">
        <v>158</v>
      </c>
      <c r="E954" s="23" t="s">
        <v>563</v>
      </c>
      <c r="F954" s="23" t="s">
        <v>482</v>
      </c>
      <c r="G954" s="23">
        <v>1</v>
      </c>
      <c r="H954" s="23" t="s">
        <v>14</v>
      </c>
      <c r="I954" s="24">
        <v>92277.512799999997</v>
      </c>
      <c r="J954" s="24">
        <v>161485.6476</v>
      </c>
      <c r="K954" s="24">
        <v>119587.34239999999</v>
      </c>
      <c r="L954" s="24">
        <v>209277.84909999999</v>
      </c>
      <c r="M954" s="24">
        <v>143217.98360000001</v>
      </c>
      <c r="N954" s="24">
        <v>250631.4712</v>
      </c>
      <c r="O954" s="24">
        <v>170960.40489999999</v>
      </c>
      <c r="P954" s="24">
        <v>299180.70870000002</v>
      </c>
      <c r="Q954" s="24">
        <v>201637.5773</v>
      </c>
      <c r="R954" s="24">
        <v>352865.76020000002</v>
      </c>
      <c r="S954" s="24">
        <v>221144.23209999999</v>
      </c>
      <c r="T954" s="24">
        <v>387002.40629999997</v>
      </c>
      <c r="U954" s="24">
        <v>239543.01749999999</v>
      </c>
      <c r="V954" s="24">
        <v>419200.2807</v>
      </c>
    </row>
    <row r="955" spans="1:22" hidden="1" x14ac:dyDescent="0.3">
      <c r="A955" s="23">
        <v>5</v>
      </c>
      <c r="B955" s="23" t="s">
        <v>592</v>
      </c>
      <c r="C955" s="23" t="s">
        <v>560</v>
      </c>
      <c r="D955" t="s">
        <v>158</v>
      </c>
      <c r="E955" s="23" t="s">
        <v>563</v>
      </c>
      <c r="F955" s="23" t="s">
        <v>482</v>
      </c>
      <c r="G955" s="23">
        <v>2</v>
      </c>
      <c r="H955" s="23" t="s">
        <v>30</v>
      </c>
      <c r="I955" s="24">
        <v>78433.897299999997</v>
      </c>
      <c r="J955" s="24">
        <v>137259.3204</v>
      </c>
      <c r="K955" s="24">
        <v>102708.5304</v>
      </c>
      <c r="L955" s="24">
        <v>179739.92819999999</v>
      </c>
      <c r="M955" s="24">
        <v>124733.8322</v>
      </c>
      <c r="N955" s="24">
        <v>218284.20619999999</v>
      </c>
      <c r="O955" s="24">
        <v>152752.22589999999</v>
      </c>
      <c r="P955" s="24">
        <v>267316.39549999998</v>
      </c>
      <c r="Q955" s="24">
        <v>181295.86170000001</v>
      </c>
      <c r="R955" s="24">
        <v>317267.75780000002</v>
      </c>
      <c r="S955" s="24">
        <v>199807.11610000001</v>
      </c>
      <c r="T955" s="24">
        <v>349662.45319999999</v>
      </c>
      <c r="U955" s="24">
        <v>217049.2671</v>
      </c>
      <c r="V955" s="24">
        <v>379836.21750000003</v>
      </c>
    </row>
    <row r="956" spans="1:22" hidden="1" x14ac:dyDescent="0.3">
      <c r="A956" s="23">
        <v>5</v>
      </c>
      <c r="B956" s="23" t="s">
        <v>592</v>
      </c>
      <c r="C956" s="23" t="s">
        <v>560</v>
      </c>
      <c r="D956" t="s">
        <v>158</v>
      </c>
      <c r="E956" s="23" t="s">
        <v>563</v>
      </c>
      <c r="F956" s="23" t="s">
        <v>482</v>
      </c>
      <c r="G956" s="23">
        <v>3</v>
      </c>
      <c r="H956" s="23" t="s">
        <v>31</v>
      </c>
      <c r="I956" s="24">
        <v>69498.023700000005</v>
      </c>
      <c r="J956" s="24">
        <v>121621.5416</v>
      </c>
      <c r="K956" s="24">
        <v>94445.018500000006</v>
      </c>
      <c r="L956" s="24">
        <v>165278.78229999999</v>
      </c>
      <c r="M956" s="24">
        <v>119296.52280000001</v>
      </c>
      <c r="N956" s="24">
        <v>208768.9149</v>
      </c>
      <c r="O956" s="24">
        <v>156902.2464</v>
      </c>
      <c r="P956" s="24">
        <v>274578.93119999999</v>
      </c>
      <c r="Q956" s="24">
        <v>194103.0105</v>
      </c>
      <c r="R956" s="24">
        <v>339680.2684</v>
      </c>
      <c r="S956" s="24">
        <v>218453.5649</v>
      </c>
      <c r="T956" s="24">
        <v>382293.73859999998</v>
      </c>
      <c r="U956" s="24">
        <v>242444.15530000001</v>
      </c>
      <c r="V956" s="24">
        <v>424277.27179999999</v>
      </c>
    </row>
    <row r="957" spans="1:22" hidden="1" x14ac:dyDescent="0.3">
      <c r="A957" s="23">
        <v>5</v>
      </c>
      <c r="B957" s="23" t="s">
        <v>592</v>
      </c>
      <c r="C957" s="23" t="s">
        <v>560</v>
      </c>
      <c r="D957" t="s">
        <v>158</v>
      </c>
      <c r="E957" s="23" t="s">
        <v>563</v>
      </c>
      <c r="F957" s="23" t="s">
        <v>482</v>
      </c>
      <c r="G957" s="23">
        <v>4</v>
      </c>
      <c r="H957" s="23" t="s">
        <v>29</v>
      </c>
      <c r="I957" s="24">
        <v>78612.077999999994</v>
      </c>
      <c r="J957" s="24">
        <v>125779.3266</v>
      </c>
      <c r="K957" s="24">
        <v>110056.9091</v>
      </c>
      <c r="L957" s="24">
        <v>176091.05720000001</v>
      </c>
      <c r="M957" s="24">
        <v>141501.7403</v>
      </c>
      <c r="N957" s="24">
        <v>226402.7879</v>
      </c>
      <c r="O957" s="24">
        <v>188668.98699999999</v>
      </c>
      <c r="P957" s="24">
        <v>301870.38380000001</v>
      </c>
      <c r="Q957" s="24">
        <v>235836.23379999999</v>
      </c>
      <c r="R957" s="24">
        <v>377337.97970000003</v>
      </c>
      <c r="S957" s="24">
        <v>267281.065</v>
      </c>
      <c r="T957" s="24">
        <v>427649.71039999998</v>
      </c>
      <c r="U957" s="24">
        <v>298725.89620000002</v>
      </c>
      <c r="V957" s="24">
        <v>477961.44099999999</v>
      </c>
    </row>
    <row r="958" spans="1:22" hidden="1" x14ac:dyDescent="0.3">
      <c r="A958" s="23">
        <v>5</v>
      </c>
      <c r="B958" s="23" t="s">
        <v>592</v>
      </c>
      <c r="C958" s="23" t="s">
        <v>560</v>
      </c>
      <c r="D958" t="s">
        <v>158</v>
      </c>
      <c r="E958" s="23" t="s">
        <v>563</v>
      </c>
      <c r="F958" s="23" t="s">
        <v>492</v>
      </c>
      <c r="G958" s="23">
        <v>1</v>
      </c>
      <c r="H958" s="23" t="s">
        <v>14</v>
      </c>
      <c r="I958" s="24">
        <v>94285.591700000004</v>
      </c>
      <c r="J958" s="24">
        <v>164999.7856</v>
      </c>
      <c r="K958" s="24">
        <v>122154.4313</v>
      </c>
      <c r="L958" s="24">
        <v>213770.2549</v>
      </c>
      <c r="M958" s="24">
        <v>146268.31099999999</v>
      </c>
      <c r="N958" s="24">
        <v>255969.54430000001</v>
      </c>
      <c r="O958" s="24">
        <v>174565.18049999999</v>
      </c>
      <c r="P958" s="24">
        <v>305489.06589999999</v>
      </c>
      <c r="Q958" s="24">
        <v>205854.90580000001</v>
      </c>
      <c r="R958" s="24">
        <v>360246.08500000002</v>
      </c>
      <c r="S958" s="24">
        <v>225751.29749999999</v>
      </c>
      <c r="T958" s="24">
        <v>395064.77059999999</v>
      </c>
      <c r="U958" s="24">
        <v>244504.01920000001</v>
      </c>
      <c r="V958" s="24">
        <v>427882.03360000002</v>
      </c>
    </row>
    <row r="959" spans="1:22" hidden="1" x14ac:dyDescent="0.3">
      <c r="A959" s="23">
        <v>5</v>
      </c>
      <c r="B959" s="23" t="s">
        <v>592</v>
      </c>
      <c r="C959" s="23" t="s">
        <v>560</v>
      </c>
      <c r="D959" t="s">
        <v>158</v>
      </c>
      <c r="E959" s="23" t="s">
        <v>563</v>
      </c>
      <c r="F959" s="23" t="s">
        <v>492</v>
      </c>
      <c r="G959" s="23">
        <v>2</v>
      </c>
      <c r="H959" s="23" t="s">
        <v>30</v>
      </c>
      <c r="I959" s="24">
        <v>80304.910900000003</v>
      </c>
      <c r="J959" s="24">
        <v>140533.59400000001</v>
      </c>
      <c r="K959" s="24">
        <v>105108.50260000001</v>
      </c>
      <c r="L959" s="24">
        <v>183939.87959999999</v>
      </c>
      <c r="M959" s="24">
        <v>127601.14840000001</v>
      </c>
      <c r="N959" s="24">
        <v>223302.0097</v>
      </c>
      <c r="O959" s="24">
        <v>156176.72270000001</v>
      </c>
      <c r="P959" s="24">
        <v>273309.2647</v>
      </c>
      <c r="Q959" s="24">
        <v>185311.78719999999</v>
      </c>
      <c r="R959" s="24">
        <v>324295.6275</v>
      </c>
      <c r="S959" s="24">
        <v>204202.92310000001</v>
      </c>
      <c r="T959" s="24">
        <v>357355.1153</v>
      </c>
      <c r="U959" s="24">
        <v>221787.55859999999</v>
      </c>
      <c r="V959" s="24">
        <v>388128.22759999998</v>
      </c>
    </row>
    <row r="960" spans="1:22" hidden="1" x14ac:dyDescent="0.3">
      <c r="A960" s="23">
        <v>5</v>
      </c>
      <c r="B960" s="23" t="s">
        <v>592</v>
      </c>
      <c r="C960" s="23" t="s">
        <v>560</v>
      </c>
      <c r="D960" t="s">
        <v>158</v>
      </c>
      <c r="E960" s="23" t="s">
        <v>563</v>
      </c>
      <c r="F960" s="23" t="s">
        <v>492</v>
      </c>
      <c r="G960" s="23">
        <v>3</v>
      </c>
      <c r="H960" s="23" t="s">
        <v>31</v>
      </c>
      <c r="I960" s="24">
        <v>71270.489100000006</v>
      </c>
      <c r="J960" s="24">
        <v>124723.3561</v>
      </c>
      <c r="K960" s="24">
        <v>96898.2304</v>
      </c>
      <c r="L960" s="24">
        <v>169571.9031</v>
      </c>
      <c r="M960" s="24">
        <v>122429.53569999999</v>
      </c>
      <c r="N960" s="24">
        <v>214251.68729999999</v>
      </c>
      <c r="O960" s="24">
        <v>161058.21290000001</v>
      </c>
      <c r="P960" s="24">
        <v>281851.8725</v>
      </c>
      <c r="Q960" s="24">
        <v>199277.92120000001</v>
      </c>
      <c r="R960" s="24">
        <v>348736.36200000002</v>
      </c>
      <c r="S960" s="24">
        <v>224303.31659999999</v>
      </c>
      <c r="T960" s="24">
        <v>392530.80410000001</v>
      </c>
      <c r="U960" s="24">
        <v>248965.18410000001</v>
      </c>
      <c r="V960" s="24">
        <v>435689.0722</v>
      </c>
    </row>
    <row r="961" spans="1:22" hidden="1" x14ac:dyDescent="0.3">
      <c r="A961" s="23">
        <v>5</v>
      </c>
      <c r="B961" s="23" t="s">
        <v>592</v>
      </c>
      <c r="C961" s="23" t="s">
        <v>560</v>
      </c>
      <c r="D961" t="s">
        <v>158</v>
      </c>
      <c r="E961" s="23" t="s">
        <v>563</v>
      </c>
      <c r="F961" s="23" t="s">
        <v>492</v>
      </c>
      <c r="G961" s="23">
        <v>4</v>
      </c>
      <c r="H961" s="23" t="s">
        <v>29</v>
      </c>
      <c r="I961" s="24">
        <v>80331.550499999998</v>
      </c>
      <c r="J961" s="24">
        <v>128530.48269999999</v>
      </c>
      <c r="K961" s="24">
        <v>112464.1707</v>
      </c>
      <c r="L961" s="24">
        <v>179942.6758</v>
      </c>
      <c r="M961" s="24">
        <v>144596.79089999999</v>
      </c>
      <c r="N961" s="24">
        <v>231354.8688</v>
      </c>
      <c r="O961" s="24">
        <v>192795.7211</v>
      </c>
      <c r="P961" s="24">
        <v>308473.15850000002</v>
      </c>
      <c r="Q961" s="24">
        <v>240994.65150000001</v>
      </c>
      <c r="R961" s="24">
        <v>385591.44809999998</v>
      </c>
      <c r="S961" s="24">
        <v>273127.27169999998</v>
      </c>
      <c r="T961" s="24">
        <v>437003.64110000001</v>
      </c>
      <c r="U961" s="24">
        <v>305259.89189999999</v>
      </c>
      <c r="V961" s="24">
        <v>488415.83429999999</v>
      </c>
    </row>
    <row r="962" spans="1:22" hidden="1" x14ac:dyDescent="0.3">
      <c r="A962" s="23">
        <v>5</v>
      </c>
      <c r="B962" s="23" t="s">
        <v>592</v>
      </c>
      <c r="C962" s="23" t="s">
        <v>560</v>
      </c>
      <c r="D962" t="s">
        <v>158</v>
      </c>
      <c r="E962" s="23" t="s">
        <v>563</v>
      </c>
      <c r="F962" s="23" t="s">
        <v>503</v>
      </c>
      <c r="G962" s="23">
        <v>1</v>
      </c>
      <c r="H962" s="23" t="s">
        <v>14</v>
      </c>
      <c r="I962" s="24">
        <v>90269.430999999997</v>
      </c>
      <c r="J962" s="24">
        <v>157971.5043</v>
      </c>
      <c r="K962" s="24">
        <v>117020.24950000001</v>
      </c>
      <c r="L962" s="24">
        <v>204785.43669999999</v>
      </c>
      <c r="M962" s="24">
        <v>140167.65160000001</v>
      </c>
      <c r="N962" s="24">
        <v>245293.39019999999</v>
      </c>
      <c r="O962" s="24">
        <v>167355.62409999999</v>
      </c>
      <c r="P962" s="24">
        <v>292872.34220000001</v>
      </c>
      <c r="Q962" s="24">
        <v>197420.2427</v>
      </c>
      <c r="R962" s="24">
        <v>345485.42460000003</v>
      </c>
      <c r="S962" s="24">
        <v>216537.16020000001</v>
      </c>
      <c r="T962" s="24">
        <v>378940.03039999999</v>
      </c>
      <c r="U962" s="24">
        <v>234582.00870000001</v>
      </c>
      <c r="V962" s="24">
        <v>410518.51520000002</v>
      </c>
    </row>
    <row r="963" spans="1:22" hidden="1" x14ac:dyDescent="0.3">
      <c r="A963" s="23">
        <v>5</v>
      </c>
      <c r="B963" s="23" t="s">
        <v>592</v>
      </c>
      <c r="C963" s="23" t="s">
        <v>560</v>
      </c>
      <c r="D963" t="s">
        <v>158</v>
      </c>
      <c r="E963" s="23" t="s">
        <v>563</v>
      </c>
      <c r="F963" s="23" t="s">
        <v>503</v>
      </c>
      <c r="G963" s="23">
        <v>2</v>
      </c>
      <c r="H963" s="23" t="s">
        <v>30</v>
      </c>
      <c r="I963" s="24">
        <v>76562.880900000004</v>
      </c>
      <c r="J963" s="24">
        <v>133985.0416</v>
      </c>
      <c r="K963" s="24">
        <v>100308.55439999999</v>
      </c>
      <c r="L963" s="24">
        <v>175539.97020000001</v>
      </c>
      <c r="M963" s="24">
        <v>121866.5114</v>
      </c>
      <c r="N963" s="24">
        <v>213266.39490000001</v>
      </c>
      <c r="O963" s="24">
        <v>149327.72399999999</v>
      </c>
      <c r="P963" s="24">
        <v>261323.51689999999</v>
      </c>
      <c r="Q963" s="24">
        <v>177279.92989999999</v>
      </c>
      <c r="R963" s="24">
        <v>310239.8774</v>
      </c>
      <c r="S963" s="24">
        <v>195411.30249999999</v>
      </c>
      <c r="T963" s="24">
        <v>341969.7794</v>
      </c>
      <c r="U963" s="24">
        <v>212310.96849999999</v>
      </c>
      <c r="V963" s="24">
        <v>371544.1949</v>
      </c>
    </row>
    <row r="964" spans="1:22" hidden="1" x14ac:dyDescent="0.3">
      <c r="A964" s="23">
        <v>5</v>
      </c>
      <c r="B964" s="23" t="s">
        <v>592</v>
      </c>
      <c r="C964" s="23" t="s">
        <v>560</v>
      </c>
      <c r="D964" t="s">
        <v>158</v>
      </c>
      <c r="E964" s="23" t="s">
        <v>563</v>
      </c>
      <c r="F964" s="23" t="s">
        <v>503</v>
      </c>
      <c r="G964" s="23">
        <v>3</v>
      </c>
      <c r="H964" s="23" t="s">
        <v>31</v>
      </c>
      <c r="I964" s="24">
        <v>67725.555300000007</v>
      </c>
      <c r="J964" s="24">
        <v>118519.7219</v>
      </c>
      <c r="K964" s="24">
        <v>91991.802500000005</v>
      </c>
      <c r="L964" s="24">
        <v>160985.65429999999</v>
      </c>
      <c r="M964" s="24">
        <v>116163.5045</v>
      </c>
      <c r="N964" s="24">
        <v>203286.133</v>
      </c>
      <c r="O964" s="24">
        <v>152746.2727</v>
      </c>
      <c r="P964" s="24">
        <v>267305.97730000003</v>
      </c>
      <c r="Q964" s="24">
        <v>188928.09099999999</v>
      </c>
      <c r="R964" s="24">
        <v>330624.15909999999</v>
      </c>
      <c r="S964" s="24">
        <v>212603.80300000001</v>
      </c>
      <c r="T964" s="24">
        <v>372056.65529999998</v>
      </c>
      <c r="U964" s="24">
        <v>235923.1151</v>
      </c>
      <c r="V964" s="24">
        <v>412865.45140000002</v>
      </c>
    </row>
    <row r="965" spans="1:22" hidden="1" x14ac:dyDescent="0.3">
      <c r="A965" s="23">
        <v>5</v>
      </c>
      <c r="B965" s="23" t="s">
        <v>592</v>
      </c>
      <c r="C965" s="23" t="s">
        <v>560</v>
      </c>
      <c r="D965" t="s">
        <v>158</v>
      </c>
      <c r="E965" s="23" t="s">
        <v>563</v>
      </c>
      <c r="F965" s="23" t="s">
        <v>503</v>
      </c>
      <c r="G965" s="23">
        <v>4</v>
      </c>
      <c r="H965" s="23" t="s">
        <v>29</v>
      </c>
      <c r="I965" s="24">
        <v>76892.602799999993</v>
      </c>
      <c r="J965" s="24">
        <v>123028.1663</v>
      </c>
      <c r="K965" s="24">
        <v>107649.6439</v>
      </c>
      <c r="L965" s="24">
        <v>172239.43290000001</v>
      </c>
      <c r="M965" s="24">
        <v>138406.6851</v>
      </c>
      <c r="N965" s="24">
        <v>221450.69940000001</v>
      </c>
      <c r="O965" s="24">
        <v>184542.24669999999</v>
      </c>
      <c r="P965" s="24">
        <v>295267.5992</v>
      </c>
      <c r="Q965" s="24">
        <v>230677.80850000001</v>
      </c>
      <c r="R965" s="24">
        <v>369084.49890000001</v>
      </c>
      <c r="S965" s="24">
        <v>261434.84950000001</v>
      </c>
      <c r="T965" s="24">
        <v>418295.76549999998</v>
      </c>
      <c r="U965" s="24">
        <v>292191.89069999999</v>
      </c>
      <c r="V965" s="24">
        <v>467507.03200000001</v>
      </c>
    </row>
    <row r="966" spans="1:22" hidden="1" x14ac:dyDescent="0.3">
      <c r="A966" s="23">
        <v>5</v>
      </c>
      <c r="B966" s="23" t="s">
        <v>592</v>
      </c>
      <c r="C966" s="23" t="s">
        <v>560</v>
      </c>
      <c r="D966" t="s">
        <v>159</v>
      </c>
      <c r="E966" s="23" t="s">
        <v>564</v>
      </c>
      <c r="F966" s="23" t="s">
        <v>205</v>
      </c>
      <c r="G966" s="23">
        <v>1</v>
      </c>
      <c r="H966" s="23" t="s">
        <v>14</v>
      </c>
      <c r="I966" s="24">
        <v>98281.601200000005</v>
      </c>
      <c r="J966" s="24">
        <v>171992.8021</v>
      </c>
      <c r="K966" s="24">
        <v>127292.6056</v>
      </c>
      <c r="L966" s="24">
        <v>222762.05989999999</v>
      </c>
      <c r="M966" s="24">
        <v>152394.24789999999</v>
      </c>
      <c r="N966" s="24">
        <v>266689.9338</v>
      </c>
      <c r="O966" s="24">
        <v>181835.98790000001</v>
      </c>
      <c r="P966" s="24">
        <v>318212.97879999998</v>
      </c>
      <c r="Q966" s="24">
        <v>214391.06630000001</v>
      </c>
      <c r="R966" s="24">
        <v>375184.36599999998</v>
      </c>
      <c r="S966" s="24">
        <v>235092.32440000001</v>
      </c>
      <c r="T966" s="24">
        <v>411411.56770000001</v>
      </c>
      <c r="U966" s="24">
        <v>254588.52900000001</v>
      </c>
      <c r="V966" s="24">
        <v>445529.92570000002</v>
      </c>
    </row>
    <row r="967" spans="1:22" hidden="1" x14ac:dyDescent="0.3">
      <c r="A967" s="23">
        <v>5</v>
      </c>
      <c r="B967" s="23" t="s">
        <v>592</v>
      </c>
      <c r="C967" s="23" t="s">
        <v>560</v>
      </c>
      <c r="D967" t="s">
        <v>159</v>
      </c>
      <c r="E967" s="23" t="s">
        <v>564</v>
      </c>
      <c r="F967" s="23" t="s">
        <v>205</v>
      </c>
      <c r="G967" s="23">
        <v>2</v>
      </c>
      <c r="H967" s="23" t="s">
        <v>30</v>
      </c>
      <c r="I967" s="24">
        <v>83889.724199999997</v>
      </c>
      <c r="J967" s="24">
        <v>146807.01740000001</v>
      </c>
      <c r="K967" s="24">
        <v>109745.3265</v>
      </c>
      <c r="L967" s="24">
        <v>192054.32139999999</v>
      </c>
      <c r="M967" s="24">
        <v>133178.05160000001</v>
      </c>
      <c r="N967" s="24">
        <v>233061.59030000001</v>
      </c>
      <c r="O967" s="24">
        <v>162906.69349999999</v>
      </c>
      <c r="P967" s="24">
        <v>285086.71370000002</v>
      </c>
      <c r="Q967" s="24">
        <v>193243.7389</v>
      </c>
      <c r="R967" s="24">
        <v>338176.54300000001</v>
      </c>
      <c r="S967" s="24">
        <v>212910.17480000001</v>
      </c>
      <c r="T967" s="24">
        <v>372592.80589999998</v>
      </c>
      <c r="U967" s="24">
        <v>231203.93780000001</v>
      </c>
      <c r="V967" s="24">
        <v>404606.89110000001</v>
      </c>
    </row>
    <row r="968" spans="1:22" hidden="1" x14ac:dyDescent="0.3">
      <c r="A968" s="23">
        <v>5</v>
      </c>
      <c r="B968" s="23" t="s">
        <v>592</v>
      </c>
      <c r="C968" s="23" t="s">
        <v>560</v>
      </c>
      <c r="D968" t="s">
        <v>159</v>
      </c>
      <c r="E968" s="23" t="s">
        <v>564</v>
      </c>
      <c r="F968" s="23" t="s">
        <v>205</v>
      </c>
      <c r="G968" s="23">
        <v>3</v>
      </c>
      <c r="H968" s="23" t="s">
        <v>31</v>
      </c>
      <c r="I968" s="24">
        <v>74578.327900000004</v>
      </c>
      <c r="J968" s="24">
        <v>130512.07369999999</v>
      </c>
      <c r="K968" s="24">
        <v>101444.4853</v>
      </c>
      <c r="L968" s="24">
        <v>177527.84940000001</v>
      </c>
      <c r="M968" s="24">
        <v>128211.37059999999</v>
      </c>
      <c r="N968" s="24">
        <v>224369.89850000001</v>
      </c>
      <c r="O968" s="24">
        <v>168703.17420000001</v>
      </c>
      <c r="P968" s="24">
        <v>295230.55479999998</v>
      </c>
      <c r="Q968" s="24">
        <v>208773.9803</v>
      </c>
      <c r="R968" s="24">
        <v>365354.46549999999</v>
      </c>
      <c r="S968" s="24">
        <v>235020.07610000001</v>
      </c>
      <c r="T968" s="24">
        <v>411285.13309999998</v>
      </c>
      <c r="U968" s="24">
        <v>260891.95180000001</v>
      </c>
      <c r="V968" s="24">
        <v>456560.91570000001</v>
      </c>
    </row>
    <row r="969" spans="1:22" hidden="1" x14ac:dyDescent="0.3">
      <c r="A969" s="23">
        <v>5</v>
      </c>
      <c r="B969" s="23" t="s">
        <v>592</v>
      </c>
      <c r="C969" s="23" t="s">
        <v>560</v>
      </c>
      <c r="D969" t="s">
        <v>159</v>
      </c>
      <c r="E969" s="23" t="s">
        <v>564</v>
      </c>
      <c r="F969" s="23" t="s">
        <v>205</v>
      </c>
      <c r="G969" s="23">
        <v>4</v>
      </c>
      <c r="H969" s="23" t="s">
        <v>29</v>
      </c>
      <c r="I969" s="24">
        <v>83745.847299999994</v>
      </c>
      <c r="J969" s="24">
        <v>133993.35769999999</v>
      </c>
      <c r="K969" s="24">
        <v>117244.1862</v>
      </c>
      <c r="L969" s="24">
        <v>187590.70079999999</v>
      </c>
      <c r="M969" s="24">
        <v>150742.5252</v>
      </c>
      <c r="N969" s="24">
        <v>241188.04389999999</v>
      </c>
      <c r="O969" s="24">
        <v>200990.0336</v>
      </c>
      <c r="P969" s="24">
        <v>321584.05859999999</v>
      </c>
      <c r="Q969" s="24">
        <v>251237.54199999999</v>
      </c>
      <c r="R969" s="24">
        <v>401980.07319999998</v>
      </c>
      <c r="S969" s="24">
        <v>284735.88089999999</v>
      </c>
      <c r="T969" s="24">
        <v>455577.41619999998</v>
      </c>
      <c r="U969" s="24">
        <v>318234.21980000002</v>
      </c>
      <c r="V969" s="24">
        <v>509174.75929999998</v>
      </c>
    </row>
    <row r="970" spans="1:22" hidden="1" x14ac:dyDescent="0.3">
      <c r="A970" s="23">
        <v>5</v>
      </c>
      <c r="B970" s="23" t="s">
        <v>592</v>
      </c>
      <c r="C970" s="23" t="s">
        <v>560</v>
      </c>
      <c r="D970" t="s">
        <v>159</v>
      </c>
      <c r="E970" s="23" t="s">
        <v>564</v>
      </c>
      <c r="F970" s="23" t="s">
        <v>248</v>
      </c>
      <c r="G970" s="23">
        <v>1</v>
      </c>
      <c r="H970" s="23" t="s">
        <v>14</v>
      </c>
      <c r="I970" s="24">
        <v>102277.6165</v>
      </c>
      <c r="J970" s="24">
        <v>178985.82879999999</v>
      </c>
      <c r="K970" s="24">
        <v>132430.78769999999</v>
      </c>
      <c r="L970" s="24">
        <v>231753.87830000001</v>
      </c>
      <c r="M970" s="24">
        <v>158520.19409999999</v>
      </c>
      <c r="N970" s="24">
        <v>277410.33970000001</v>
      </c>
      <c r="O970" s="24">
        <v>189106.80660000001</v>
      </c>
      <c r="P970" s="24">
        <v>330936.91149999999</v>
      </c>
      <c r="Q970" s="24">
        <v>222927.2403</v>
      </c>
      <c r="R970" s="24">
        <v>390122.6704</v>
      </c>
      <c r="S970" s="24">
        <v>244433.36610000001</v>
      </c>
      <c r="T970" s="24">
        <v>427758.39079999999</v>
      </c>
      <c r="U970" s="24">
        <v>264673.05499999999</v>
      </c>
      <c r="V970" s="24">
        <v>463177.84620000003</v>
      </c>
    </row>
    <row r="971" spans="1:22" hidden="1" x14ac:dyDescent="0.3">
      <c r="A971" s="23">
        <v>5</v>
      </c>
      <c r="B971" s="23" t="s">
        <v>592</v>
      </c>
      <c r="C971" s="23" t="s">
        <v>560</v>
      </c>
      <c r="D971" t="s">
        <v>159</v>
      </c>
      <c r="E971" s="23" t="s">
        <v>564</v>
      </c>
      <c r="F971" s="23" t="s">
        <v>248</v>
      </c>
      <c r="G971" s="23">
        <v>2</v>
      </c>
      <c r="H971" s="23" t="s">
        <v>30</v>
      </c>
      <c r="I971" s="24">
        <v>87474.541700000002</v>
      </c>
      <c r="J971" s="24">
        <v>153080.44810000001</v>
      </c>
      <c r="K971" s="24">
        <v>114382.15609999999</v>
      </c>
      <c r="L971" s="24">
        <v>200168.7732</v>
      </c>
      <c r="M971" s="24">
        <v>138754.96189999999</v>
      </c>
      <c r="N971" s="24">
        <v>242821.18340000001</v>
      </c>
      <c r="O971" s="24">
        <v>169636.67360000001</v>
      </c>
      <c r="P971" s="24">
        <v>296864.17879999999</v>
      </c>
      <c r="Q971" s="24">
        <v>201175.70170000001</v>
      </c>
      <c r="R971" s="24">
        <v>352057.4779</v>
      </c>
      <c r="S971" s="24">
        <v>221617.43890000001</v>
      </c>
      <c r="T971" s="24">
        <v>387830.51809999999</v>
      </c>
      <c r="U971" s="24">
        <v>240620.33059999999</v>
      </c>
      <c r="V971" s="24">
        <v>421085.5785</v>
      </c>
    </row>
    <row r="972" spans="1:22" hidden="1" x14ac:dyDescent="0.3">
      <c r="A972" s="23">
        <v>5</v>
      </c>
      <c r="B972" s="23" t="s">
        <v>592</v>
      </c>
      <c r="C972" s="23" t="s">
        <v>560</v>
      </c>
      <c r="D972" t="s">
        <v>159</v>
      </c>
      <c r="E972" s="23" t="s">
        <v>564</v>
      </c>
      <c r="F972" s="23" t="s">
        <v>248</v>
      </c>
      <c r="G972" s="23">
        <v>3</v>
      </c>
      <c r="H972" s="23" t="s">
        <v>31</v>
      </c>
      <c r="I972" s="24">
        <v>77886.169699999999</v>
      </c>
      <c r="J972" s="24">
        <v>136300.79689999999</v>
      </c>
      <c r="K972" s="24">
        <v>105990.7444</v>
      </c>
      <c r="L972" s="24">
        <v>185483.8027</v>
      </c>
      <c r="M972" s="24">
        <v>133993.21049999999</v>
      </c>
      <c r="N972" s="24">
        <v>234488.11840000001</v>
      </c>
      <c r="O972" s="24">
        <v>176348.14189999999</v>
      </c>
      <c r="P972" s="24">
        <v>308609.24829999998</v>
      </c>
      <c r="Q972" s="24">
        <v>218270.04730000001</v>
      </c>
      <c r="R972" s="24">
        <v>381972.58270000003</v>
      </c>
      <c r="S972" s="24">
        <v>245736.84409999999</v>
      </c>
      <c r="T972" s="24">
        <v>430039.47720000002</v>
      </c>
      <c r="U972" s="24">
        <v>272818.72899999999</v>
      </c>
      <c r="V972" s="24">
        <v>477432.7757</v>
      </c>
    </row>
    <row r="973" spans="1:22" hidden="1" x14ac:dyDescent="0.3">
      <c r="A973" s="23">
        <v>5</v>
      </c>
      <c r="B973" s="23" t="s">
        <v>592</v>
      </c>
      <c r="C973" s="23" t="s">
        <v>560</v>
      </c>
      <c r="D973" t="s">
        <v>159</v>
      </c>
      <c r="E973" s="23" t="s">
        <v>564</v>
      </c>
      <c r="F973" s="23" t="s">
        <v>248</v>
      </c>
      <c r="G973" s="23">
        <v>4</v>
      </c>
      <c r="H973" s="23" t="s">
        <v>29</v>
      </c>
      <c r="I973" s="24">
        <v>87160.149099999995</v>
      </c>
      <c r="J973" s="24">
        <v>139456.24059999999</v>
      </c>
      <c r="K973" s="24">
        <v>122024.2087</v>
      </c>
      <c r="L973" s="24">
        <v>195238.73680000001</v>
      </c>
      <c r="M973" s="24">
        <v>156888.2683</v>
      </c>
      <c r="N973" s="24">
        <v>251021.23310000001</v>
      </c>
      <c r="O973" s="24">
        <v>209184.3578</v>
      </c>
      <c r="P973" s="24">
        <v>334694.97749999998</v>
      </c>
      <c r="Q973" s="24">
        <v>261480.4472</v>
      </c>
      <c r="R973" s="24">
        <v>418368.7218</v>
      </c>
      <c r="S973" s="24">
        <v>296344.50689999998</v>
      </c>
      <c r="T973" s="24">
        <v>474151.21799999999</v>
      </c>
      <c r="U973" s="24">
        <v>331208.56640000001</v>
      </c>
      <c r="V973" s="24">
        <v>529933.71429999999</v>
      </c>
    </row>
    <row r="974" spans="1:22" hidden="1" x14ac:dyDescent="0.3">
      <c r="A974" s="23">
        <v>5</v>
      </c>
      <c r="B974" s="23" t="s">
        <v>592</v>
      </c>
      <c r="C974" s="23" t="s">
        <v>560</v>
      </c>
      <c r="D974" t="s">
        <v>159</v>
      </c>
      <c r="E974" s="23" t="s">
        <v>564</v>
      </c>
      <c r="F974" s="23" t="s">
        <v>289</v>
      </c>
      <c r="G974" s="23">
        <v>1</v>
      </c>
      <c r="H974" s="23" t="s">
        <v>14</v>
      </c>
      <c r="I974" s="24">
        <v>100309.8342</v>
      </c>
      <c r="J974" s="24">
        <v>175542.21</v>
      </c>
      <c r="K974" s="24">
        <v>129855.70600000001</v>
      </c>
      <c r="L974" s="24">
        <v>227247.48560000001</v>
      </c>
      <c r="M974" s="24">
        <v>155419.30249999999</v>
      </c>
      <c r="N974" s="24">
        <v>271983.7794</v>
      </c>
      <c r="O974" s="24">
        <v>185379.5178</v>
      </c>
      <c r="P974" s="24">
        <v>324414.15610000002</v>
      </c>
      <c r="Q974" s="24">
        <v>218506.90349999999</v>
      </c>
      <c r="R974" s="24">
        <v>382387.08100000001</v>
      </c>
      <c r="S974" s="24">
        <v>239572.5068</v>
      </c>
      <c r="T974" s="24">
        <v>419251.88689999998</v>
      </c>
      <c r="U974" s="24">
        <v>259387.0385</v>
      </c>
      <c r="V974" s="24">
        <v>453927.3174</v>
      </c>
    </row>
    <row r="975" spans="1:22" hidden="1" x14ac:dyDescent="0.3">
      <c r="A975" s="23">
        <v>5</v>
      </c>
      <c r="B975" s="23" t="s">
        <v>592</v>
      </c>
      <c r="C975" s="23" t="s">
        <v>560</v>
      </c>
      <c r="D975" t="s">
        <v>159</v>
      </c>
      <c r="E975" s="23" t="s">
        <v>564</v>
      </c>
      <c r="F975" s="23" t="s">
        <v>289</v>
      </c>
      <c r="G975" s="23">
        <v>2</v>
      </c>
      <c r="H975" s="23" t="s">
        <v>30</v>
      </c>
      <c r="I975" s="24">
        <v>85917.957299999995</v>
      </c>
      <c r="J975" s="24">
        <v>150356.4253</v>
      </c>
      <c r="K975" s="24">
        <v>112308.42690000001</v>
      </c>
      <c r="L975" s="24">
        <v>196539.74710000001</v>
      </c>
      <c r="M975" s="24">
        <v>136203.10620000001</v>
      </c>
      <c r="N975" s="24">
        <v>238355.43590000001</v>
      </c>
      <c r="O975" s="24">
        <v>166450.22339999999</v>
      </c>
      <c r="P975" s="24">
        <v>291287.891</v>
      </c>
      <c r="Q975" s="24">
        <v>197359.57610000001</v>
      </c>
      <c r="R975" s="24">
        <v>345379.25819999998</v>
      </c>
      <c r="S975" s="24">
        <v>217390.3572</v>
      </c>
      <c r="T975" s="24">
        <v>380433.125</v>
      </c>
      <c r="U975" s="24">
        <v>236002.4474</v>
      </c>
      <c r="V975" s="24">
        <v>413004.28289999999</v>
      </c>
    </row>
    <row r="976" spans="1:22" hidden="1" x14ac:dyDescent="0.3">
      <c r="A976" s="23">
        <v>5</v>
      </c>
      <c r="B976" s="23" t="s">
        <v>592</v>
      </c>
      <c r="C976" s="23" t="s">
        <v>560</v>
      </c>
      <c r="D976" t="s">
        <v>159</v>
      </c>
      <c r="E976" s="23" t="s">
        <v>564</v>
      </c>
      <c r="F976" s="23" t="s">
        <v>289</v>
      </c>
      <c r="G976" s="23">
        <v>3</v>
      </c>
      <c r="H976" s="23" t="s">
        <v>31</v>
      </c>
      <c r="I976" s="24">
        <v>76587.891399999993</v>
      </c>
      <c r="J976" s="24">
        <v>134028.80989999999</v>
      </c>
      <c r="K976" s="24">
        <v>104257.8743</v>
      </c>
      <c r="L976" s="24">
        <v>182451.28</v>
      </c>
      <c r="M976" s="24">
        <v>131828.58489999999</v>
      </c>
      <c r="N976" s="24">
        <v>230700.02359999999</v>
      </c>
      <c r="O976" s="24">
        <v>173526.12659999999</v>
      </c>
      <c r="P976" s="24">
        <v>303670.72169999999</v>
      </c>
      <c r="Q976" s="24">
        <v>214802.6709</v>
      </c>
      <c r="R976" s="24">
        <v>375904.6741</v>
      </c>
      <c r="S976" s="24">
        <v>241852.59210000001</v>
      </c>
      <c r="T976" s="24">
        <v>423242.03610000003</v>
      </c>
      <c r="U976" s="24">
        <v>268528.29320000001</v>
      </c>
      <c r="V976" s="24">
        <v>469924.51329999999</v>
      </c>
    </row>
    <row r="977" spans="1:22" hidden="1" x14ac:dyDescent="0.3">
      <c r="A977" s="23">
        <v>5</v>
      </c>
      <c r="B977" s="23" t="s">
        <v>592</v>
      </c>
      <c r="C977" s="23" t="s">
        <v>560</v>
      </c>
      <c r="D977" t="s">
        <v>159</v>
      </c>
      <c r="E977" s="23" t="s">
        <v>564</v>
      </c>
      <c r="F977" s="23" t="s">
        <v>289</v>
      </c>
      <c r="G977" s="23">
        <v>4</v>
      </c>
      <c r="H977" s="23" t="s">
        <v>29</v>
      </c>
      <c r="I977" s="24">
        <v>85489.973299999998</v>
      </c>
      <c r="J977" s="24">
        <v>136783.95929999999</v>
      </c>
      <c r="K977" s="24">
        <v>119685.9627</v>
      </c>
      <c r="L977" s="24">
        <v>191497.54310000001</v>
      </c>
      <c r="M977" s="24">
        <v>153881.95199999999</v>
      </c>
      <c r="N977" s="24">
        <v>246211.1269</v>
      </c>
      <c r="O977" s="24">
        <v>205175.93599999999</v>
      </c>
      <c r="P977" s="24">
        <v>328281.5025</v>
      </c>
      <c r="Q977" s="24">
        <v>256469.92</v>
      </c>
      <c r="R977" s="24">
        <v>410351.87790000002</v>
      </c>
      <c r="S977" s="24">
        <v>290665.90919999999</v>
      </c>
      <c r="T977" s="24">
        <v>465065.46169999999</v>
      </c>
      <c r="U977" s="24">
        <v>324861.89860000001</v>
      </c>
      <c r="V977" s="24">
        <v>519779.0454</v>
      </c>
    </row>
    <row r="978" spans="1:22" hidden="1" x14ac:dyDescent="0.3">
      <c r="A978" s="23">
        <v>5</v>
      </c>
      <c r="B978" s="23" t="s">
        <v>592</v>
      </c>
      <c r="C978" s="23" t="s">
        <v>560</v>
      </c>
      <c r="D978" t="s">
        <v>159</v>
      </c>
      <c r="E978" s="23" t="s">
        <v>564</v>
      </c>
      <c r="F978" s="23" t="s">
        <v>330</v>
      </c>
      <c r="G978" s="23">
        <v>1</v>
      </c>
      <c r="H978" s="23" t="s">
        <v>14</v>
      </c>
      <c r="I978" s="24">
        <v>110249.48420000001</v>
      </c>
      <c r="J978" s="24">
        <v>192936.59729999999</v>
      </c>
      <c r="K978" s="24">
        <v>142711.1286</v>
      </c>
      <c r="L978" s="24">
        <v>249744.47510000001</v>
      </c>
      <c r="M978" s="24">
        <v>170797.34529999999</v>
      </c>
      <c r="N978" s="24">
        <v>298895.3542</v>
      </c>
      <c r="O978" s="24">
        <v>203709.67230000001</v>
      </c>
      <c r="P978" s="24">
        <v>356491.9264</v>
      </c>
      <c r="Q978" s="24">
        <v>240101.05869999999</v>
      </c>
      <c r="R978" s="24">
        <v>420176.85269999999</v>
      </c>
      <c r="S978" s="24">
        <v>263242.30949999997</v>
      </c>
      <c r="T978" s="24">
        <v>460674.0417</v>
      </c>
      <c r="U978" s="24">
        <v>285004.57370000001</v>
      </c>
      <c r="V978" s="24">
        <v>498758.00400000002</v>
      </c>
    </row>
    <row r="979" spans="1:22" hidden="1" x14ac:dyDescent="0.3">
      <c r="A979" s="23">
        <v>5</v>
      </c>
      <c r="B979" s="23" t="s">
        <v>592</v>
      </c>
      <c r="C979" s="23" t="s">
        <v>560</v>
      </c>
      <c r="D979" t="s">
        <v>159</v>
      </c>
      <c r="E979" s="23" t="s">
        <v>564</v>
      </c>
      <c r="F979" s="23" t="s">
        <v>330</v>
      </c>
      <c r="G979" s="23">
        <v>2</v>
      </c>
      <c r="H979" s="23" t="s">
        <v>30</v>
      </c>
      <c r="I979" s="24">
        <v>94486.951799999995</v>
      </c>
      <c r="J979" s="24">
        <v>165352.16579999999</v>
      </c>
      <c r="K979" s="24">
        <v>123492.6796</v>
      </c>
      <c r="L979" s="24">
        <v>216112.1893</v>
      </c>
      <c r="M979" s="24">
        <v>149751.03450000001</v>
      </c>
      <c r="N979" s="24">
        <v>262064.31039999999</v>
      </c>
      <c r="O979" s="24">
        <v>182977.58739999999</v>
      </c>
      <c r="P979" s="24">
        <v>320210.7781</v>
      </c>
      <c r="Q979" s="24">
        <v>216939.69959999999</v>
      </c>
      <c r="R979" s="24">
        <v>379644.4743</v>
      </c>
      <c r="S979" s="24">
        <v>238947.57370000001</v>
      </c>
      <c r="T979" s="24">
        <v>418158.25390000001</v>
      </c>
      <c r="U979" s="24">
        <v>259392.878</v>
      </c>
      <c r="V979" s="24">
        <v>453937.53659999999</v>
      </c>
    </row>
    <row r="980" spans="1:22" hidden="1" x14ac:dyDescent="0.3">
      <c r="A980" s="23">
        <v>5</v>
      </c>
      <c r="B980" s="23" t="s">
        <v>592</v>
      </c>
      <c r="C980" s="23" t="s">
        <v>560</v>
      </c>
      <c r="D980" t="s">
        <v>159</v>
      </c>
      <c r="E980" s="23" t="s">
        <v>564</v>
      </c>
      <c r="F980" s="23" t="s">
        <v>330</v>
      </c>
      <c r="G980" s="23">
        <v>3</v>
      </c>
      <c r="H980" s="23" t="s">
        <v>31</v>
      </c>
      <c r="I980" s="24">
        <v>84264.751900000003</v>
      </c>
      <c r="J980" s="24">
        <v>147463.31580000001</v>
      </c>
      <c r="K980" s="24">
        <v>114723.0814</v>
      </c>
      <c r="L980" s="24">
        <v>200765.39249999999</v>
      </c>
      <c r="M980" s="24">
        <v>145072.68419999999</v>
      </c>
      <c r="N980" s="24">
        <v>253877.1974</v>
      </c>
      <c r="O980" s="24">
        <v>190971.08559999999</v>
      </c>
      <c r="P980" s="24">
        <v>334199.39980000001</v>
      </c>
      <c r="Q980" s="24">
        <v>236408.3946</v>
      </c>
      <c r="R980" s="24">
        <v>413714.69050000003</v>
      </c>
      <c r="S980" s="24">
        <v>266187.60889999999</v>
      </c>
      <c r="T980" s="24">
        <v>465828.31550000003</v>
      </c>
      <c r="U980" s="24">
        <v>295556.9632</v>
      </c>
      <c r="V980" s="24">
        <v>517224.68550000002</v>
      </c>
    </row>
    <row r="981" spans="1:22" hidden="1" x14ac:dyDescent="0.3">
      <c r="A981" s="23">
        <v>5</v>
      </c>
      <c r="B981" s="23" t="s">
        <v>592</v>
      </c>
      <c r="C981" s="23" t="s">
        <v>560</v>
      </c>
      <c r="D981" t="s">
        <v>159</v>
      </c>
      <c r="E981" s="23" t="s">
        <v>564</v>
      </c>
      <c r="F981" s="23" t="s">
        <v>330</v>
      </c>
      <c r="G981" s="23">
        <v>4</v>
      </c>
      <c r="H981" s="23" t="s">
        <v>29</v>
      </c>
      <c r="I981" s="24">
        <v>93964.091899999999</v>
      </c>
      <c r="J981" s="24">
        <v>150342.54930000001</v>
      </c>
      <c r="K981" s="24">
        <v>131549.72870000001</v>
      </c>
      <c r="L981" s="24">
        <v>210479.56899999999</v>
      </c>
      <c r="M981" s="24">
        <v>169135.36550000001</v>
      </c>
      <c r="N981" s="24">
        <v>270616.58880000003</v>
      </c>
      <c r="O981" s="24">
        <v>225513.82060000001</v>
      </c>
      <c r="P981" s="24">
        <v>360822.11839999998</v>
      </c>
      <c r="Q981" s="24">
        <v>281892.2757</v>
      </c>
      <c r="R981" s="24">
        <v>451027.64789999998</v>
      </c>
      <c r="S981" s="24">
        <v>319477.91249999998</v>
      </c>
      <c r="T981" s="24">
        <v>511164.66759999999</v>
      </c>
      <c r="U981" s="24">
        <v>357063.54930000001</v>
      </c>
      <c r="V981" s="24">
        <v>571301.68740000005</v>
      </c>
    </row>
    <row r="982" spans="1:22" hidden="1" x14ac:dyDescent="0.3">
      <c r="A982" s="23">
        <v>5</v>
      </c>
      <c r="B982" s="23" t="s">
        <v>592</v>
      </c>
      <c r="C982" s="23" t="s">
        <v>560</v>
      </c>
      <c r="D982" t="s">
        <v>159</v>
      </c>
      <c r="E982" s="23" t="s">
        <v>564</v>
      </c>
      <c r="F982" s="23" t="s">
        <v>368</v>
      </c>
      <c r="G982" s="23">
        <v>1</v>
      </c>
      <c r="H982" s="23" t="s">
        <v>14</v>
      </c>
      <c r="I982" s="24">
        <v>101283.65270000001</v>
      </c>
      <c r="J982" s="24">
        <v>177246.3922</v>
      </c>
      <c r="K982" s="24">
        <v>131145.2469</v>
      </c>
      <c r="L982" s="24">
        <v>229504.18210000001</v>
      </c>
      <c r="M982" s="24">
        <v>156982.39170000001</v>
      </c>
      <c r="N982" s="24">
        <v>274719.18540000002</v>
      </c>
      <c r="O982" s="24">
        <v>187273.79329999999</v>
      </c>
      <c r="P982" s="24">
        <v>327729.13829999999</v>
      </c>
      <c r="Q982" s="24">
        <v>220767.8273</v>
      </c>
      <c r="R982" s="24">
        <v>386343.69780000002</v>
      </c>
      <c r="S982" s="24">
        <v>242066.38870000001</v>
      </c>
      <c r="T982" s="24">
        <v>423616.1801</v>
      </c>
      <c r="U982" s="24">
        <v>262111.3045</v>
      </c>
      <c r="V982" s="24">
        <v>458694.78289999999</v>
      </c>
    </row>
    <row r="983" spans="1:22" hidden="1" x14ac:dyDescent="0.3">
      <c r="A983" s="23">
        <v>5</v>
      </c>
      <c r="B983" s="23" t="s">
        <v>592</v>
      </c>
      <c r="C983" s="23" t="s">
        <v>560</v>
      </c>
      <c r="D983" t="s">
        <v>159</v>
      </c>
      <c r="E983" s="23" t="s">
        <v>564</v>
      </c>
      <c r="F983" s="23" t="s">
        <v>368</v>
      </c>
      <c r="G983" s="23">
        <v>2</v>
      </c>
      <c r="H983" s="23" t="s">
        <v>30</v>
      </c>
      <c r="I983" s="24">
        <v>86617.643299999996</v>
      </c>
      <c r="J983" s="24">
        <v>151580.87580000001</v>
      </c>
      <c r="K983" s="24">
        <v>113263.7322</v>
      </c>
      <c r="L983" s="24">
        <v>198211.53140000001</v>
      </c>
      <c r="M983" s="24">
        <v>137400.17069999999</v>
      </c>
      <c r="N983" s="24">
        <v>240450.29879999999</v>
      </c>
      <c r="O983" s="24">
        <v>167983.93909999999</v>
      </c>
      <c r="P983" s="24">
        <v>293971.89350000001</v>
      </c>
      <c r="Q983" s="24">
        <v>199217.69159999999</v>
      </c>
      <c r="R983" s="24">
        <v>348630.96039999998</v>
      </c>
      <c r="S983" s="24">
        <v>219461.71979999999</v>
      </c>
      <c r="T983" s="24">
        <v>384058.0097</v>
      </c>
      <c r="U983" s="24">
        <v>238281.29029999999</v>
      </c>
      <c r="V983" s="24">
        <v>416992.25809999998</v>
      </c>
    </row>
    <row r="984" spans="1:22" hidden="1" x14ac:dyDescent="0.3">
      <c r="A984" s="23">
        <v>5</v>
      </c>
      <c r="B984" s="23" t="s">
        <v>592</v>
      </c>
      <c r="C984" s="23" t="s">
        <v>560</v>
      </c>
      <c r="D984" t="s">
        <v>159</v>
      </c>
      <c r="E984" s="23" t="s">
        <v>564</v>
      </c>
      <c r="F984" s="23" t="s">
        <v>368</v>
      </c>
      <c r="G984" s="23">
        <v>3</v>
      </c>
      <c r="H984" s="23" t="s">
        <v>31</v>
      </c>
      <c r="I984" s="24">
        <v>77118.484500000006</v>
      </c>
      <c r="J984" s="24">
        <v>134957.348</v>
      </c>
      <c r="K984" s="24">
        <v>104944.22500000001</v>
      </c>
      <c r="L984" s="24">
        <v>183652.39360000001</v>
      </c>
      <c r="M984" s="24">
        <v>132668.80220000001</v>
      </c>
      <c r="N984" s="24">
        <v>232170.4037</v>
      </c>
      <c r="O984" s="24">
        <v>174603.64799999999</v>
      </c>
      <c r="P984" s="24">
        <v>305556.38410000002</v>
      </c>
      <c r="Q984" s="24">
        <v>216109.47750000001</v>
      </c>
      <c r="R984" s="24">
        <v>378191.58559999999</v>
      </c>
      <c r="S984" s="24">
        <v>243303.34529999999</v>
      </c>
      <c r="T984" s="24">
        <v>425780.85430000001</v>
      </c>
      <c r="U984" s="24">
        <v>270115.8652</v>
      </c>
      <c r="V984" s="24">
        <v>472702.76419999998</v>
      </c>
    </row>
    <row r="985" spans="1:22" hidden="1" x14ac:dyDescent="0.3">
      <c r="A985" s="23">
        <v>5</v>
      </c>
      <c r="B985" s="23" t="s">
        <v>592</v>
      </c>
      <c r="C985" s="23" t="s">
        <v>560</v>
      </c>
      <c r="D985" t="s">
        <v>159</v>
      </c>
      <c r="E985" s="23" t="s">
        <v>564</v>
      </c>
      <c r="F985" s="23" t="s">
        <v>368</v>
      </c>
      <c r="G985" s="23">
        <v>4</v>
      </c>
      <c r="H985" s="23" t="s">
        <v>29</v>
      </c>
      <c r="I985" s="24">
        <v>86312.738200000007</v>
      </c>
      <c r="J985" s="24">
        <v>138100.38329999999</v>
      </c>
      <c r="K985" s="24">
        <v>120837.83349999999</v>
      </c>
      <c r="L985" s="24">
        <v>193340.53649999999</v>
      </c>
      <c r="M985" s="24">
        <v>155362.92879999999</v>
      </c>
      <c r="N985" s="24">
        <v>248580.68979999999</v>
      </c>
      <c r="O985" s="24">
        <v>207150.57180000001</v>
      </c>
      <c r="P985" s="24">
        <v>331440.91979999997</v>
      </c>
      <c r="Q985" s="24">
        <v>258938.21470000001</v>
      </c>
      <c r="R985" s="24">
        <v>414301.1496</v>
      </c>
      <c r="S985" s="24">
        <v>293463.30989999999</v>
      </c>
      <c r="T985" s="24">
        <v>469541.30290000001</v>
      </c>
      <c r="U985" s="24">
        <v>327988.40529999998</v>
      </c>
      <c r="V985" s="24">
        <v>524781.45620000002</v>
      </c>
    </row>
    <row r="986" spans="1:22" hidden="1" x14ac:dyDescent="0.3">
      <c r="A986" s="23">
        <v>5</v>
      </c>
      <c r="B986" s="23" t="s">
        <v>592</v>
      </c>
      <c r="C986" s="23" t="s">
        <v>560</v>
      </c>
      <c r="D986" t="s">
        <v>159</v>
      </c>
      <c r="E986" s="23" t="s">
        <v>564</v>
      </c>
      <c r="F986" s="23" t="s">
        <v>403</v>
      </c>
      <c r="G986" s="23">
        <v>1</v>
      </c>
      <c r="H986" s="23" t="s">
        <v>14</v>
      </c>
      <c r="I986" s="24">
        <v>110249.48420000001</v>
      </c>
      <c r="J986" s="24">
        <v>192936.59729999999</v>
      </c>
      <c r="K986" s="24">
        <v>142711.1286</v>
      </c>
      <c r="L986" s="24">
        <v>249744.47510000001</v>
      </c>
      <c r="M986" s="24">
        <v>170797.34529999999</v>
      </c>
      <c r="N986" s="24">
        <v>298895.3542</v>
      </c>
      <c r="O986" s="24">
        <v>203709.67230000001</v>
      </c>
      <c r="P986" s="24">
        <v>356491.9264</v>
      </c>
      <c r="Q986" s="24">
        <v>240101.05869999999</v>
      </c>
      <c r="R986" s="24">
        <v>420176.85269999999</v>
      </c>
      <c r="S986" s="24">
        <v>263242.30949999997</v>
      </c>
      <c r="T986" s="24">
        <v>460674.0417</v>
      </c>
      <c r="U986" s="24">
        <v>285004.57370000001</v>
      </c>
      <c r="V986" s="24">
        <v>498758.00400000002</v>
      </c>
    </row>
    <row r="987" spans="1:22" hidden="1" x14ac:dyDescent="0.3">
      <c r="A987" s="23">
        <v>5</v>
      </c>
      <c r="B987" s="23" t="s">
        <v>592</v>
      </c>
      <c r="C987" s="23" t="s">
        <v>560</v>
      </c>
      <c r="D987" t="s">
        <v>159</v>
      </c>
      <c r="E987" s="23" t="s">
        <v>564</v>
      </c>
      <c r="F987" s="23" t="s">
        <v>403</v>
      </c>
      <c r="G987" s="23">
        <v>2</v>
      </c>
      <c r="H987" s="23" t="s">
        <v>30</v>
      </c>
      <c r="I987" s="24">
        <v>94486.951799999995</v>
      </c>
      <c r="J987" s="24">
        <v>165352.16579999999</v>
      </c>
      <c r="K987" s="24">
        <v>123492.6796</v>
      </c>
      <c r="L987" s="24">
        <v>216112.1893</v>
      </c>
      <c r="M987" s="24">
        <v>149751.03450000001</v>
      </c>
      <c r="N987" s="24">
        <v>262064.31039999999</v>
      </c>
      <c r="O987" s="24">
        <v>182977.58739999999</v>
      </c>
      <c r="P987" s="24">
        <v>320210.7781</v>
      </c>
      <c r="Q987" s="24">
        <v>216939.69959999999</v>
      </c>
      <c r="R987" s="24">
        <v>379644.4743</v>
      </c>
      <c r="S987" s="24">
        <v>238947.57370000001</v>
      </c>
      <c r="T987" s="24">
        <v>418158.25390000001</v>
      </c>
      <c r="U987" s="24">
        <v>259392.878</v>
      </c>
      <c r="V987" s="24">
        <v>453937.53659999999</v>
      </c>
    </row>
    <row r="988" spans="1:22" hidden="1" x14ac:dyDescent="0.3">
      <c r="A988" s="23">
        <v>5</v>
      </c>
      <c r="B988" s="23" t="s">
        <v>592</v>
      </c>
      <c r="C988" s="23" t="s">
        <v>560</v>
      </c>
      <c r="D988" t="s">
        <v>159</v>
      </c>
      <c r="E988" s="23" t="s">
        <v>564</v>
      </c>
      <c r="F988" s="23" t="s">
        <v>403</v>
      </c>
      <c r="G988" s="23">
        <v>3</v>
      </c>
      <c r="H988" s="23" t="s">
        <v>31</v>
      </c>
      <c r="I988" s="24">
        <v>84264.751900000003</v>
      </c>
      <c r="J988" s="24">
        <v>147463.31580000001</v>
      </c>
      <c r="K988" s="24">
        <v>114723.0814</v>
      </c>
      <c r="L988" s="24">
        <v>200765.39249999999</v>
      </c>
      <c r="M988" s="24">
        <v>145072.68419999999</v>
      </c>
      <c r="N988" s="24">
        <v>253877.1974</v>
      </c>
      <c r="O988" s="24">
        <v>190971.08559999999</v>
      </c>
      <c r="P988" s="24">
        <v>334199.39980000001</v>
      </c>
      <c r="Q988" s="24">
        <v>236408.3946</v>
      </c>
      <c r="R988" s="24">
        <v>413714.69050000003</v>
      </c>
      <c r="S988" s="24">
        <v>266187.60889999999</v>
      </c>
      <c r="T988" s="24">
        <v>465828.31550000003</v>
      </c>
      <c r="U988" s="24">
        <v>295556.9632</v>
      </c>
      <c r="V988" s="24">
        <v>517224.68550000002</v>
      </c>
    </row>
    <row r="989" spans="1:22" hidden="1" x14ac:dyDescent="0.3">
      <c r="A989" s="23">
        <v>5</v>
      </c>
      <c r="B989" s="23" t="s">
        <v>592</v>
      </c>
      <c r="C989" s="23" t="s">
        <v>560</v>
      </c>
      <c r="D989" t="s">
        <v>159</v>
      </c>
      <c r="E989" s="23" t="s">
        <v>564</v>
      </c>
      <c r="F989" s="23" t="s">
        <v>403</v>
      </c>
      <c r="G989" s="23">
        <v>4</v>
      </c>
      <c r="H989" s="23" t="s">
        <v>29</v>
      </c>
      <c r="I989" s="24">
        <v>93964.091899999999</v>
      </c>
      <c r="J989" s="24">
        <v>150342.54930000001</v>
      </c>
      <c r="K989" s="24">
        <v>131549.72870000001</v>
      </c>
      <c r="L989" s="24">
        <v>210479.56899999999</v>
      </c>
      <c r="M989" s="24">
        <v>169135.36550000001</v>
      </c>
      <c r="N989" s="24">
        <v>270616.58880000003</v>
      </c>
      <c r="O989" s="24">
        <v>225513.82060000001</v>
      </c>
      <c r="P989" s="24">
        <v>360822.11839999998</v>
      </c>
      <c r="Q989" s="24">
        <v>281892.2757</v>
      </c>
      <c r="R989" s="24">
        <v>451027.64789999998</v>
      </c>
      <c r="S989" s="24">
        <v>319477.91249999998</v>
      </c>
      <c r="T989" s="24">
        <v>511164.66759999999</v>
      </c>
      <c r="U989" s="24">
        <v>357063.54930000001</v>
      </c>
      <c r="V989" s="24">
        <v>571301.68740000005</v>
      </c>
    </row>
    <row r="990" spans="1:22" hidden="1" x14ac:dyDescent="0.3">
      <c r="A990" s="23">
        <v>5</v>
      </c>
      <c r="B990" s="23" t="s">
        <v>592</v>
      </c>
      <c r="C990" s="23" t="s">
        <v>560</v>
      </c>
      <c r="D990" t="s">
        <v>159</v>
      </c>
      <c r="E990" s="23" t="s">
        <v>564</v>
      </c>
      <c r="F990" s="23" t="s">
        <v>434</v>
      </c>
      <c r="G990" s="23">
        <v>1</v>
      </c>
      <c r="H990" s="23" t="s">
        <v>14</v>
      </c>
      <c r="I990" s="24">
        <v>104792.75290000001</v>
      </c>
      <c r="J990" s="24">
        <v>183387.3175</v>
      </c>
      <c r="K990" s="24">
        <v>135638.6508</v>
      </c>
      <c r="L990" s="24">
        <v>237367.63879999999</v>
      </c>
      <c r="M990" s="24">
        <v>162326.78409999999</v>
      </c>
      <c r="N990" s="24">
        <v>284071.87229999999</v>
      </c>
      <c r="O990" s="24">
        <v>193597.4633</v>
      </c>
      <c r="P990" s="24">
        <v>338795.56069999997</v>
      </c>
      <c r="Q990" s="24">
        <v>228173.52650000001</v>
      </c>
      <c r="R990" s="24">
        <v>399303.67139999999</v>
      </c>
      <c r="S990" s="24">
        <v>250160.47529999999</v>
      </c>
      <c r="T990" s="24">
        <v>437780.83189999999</v>
      </c>
      <c r="U990" s="24">
        <v>270833.68229999999</v>
      </c>
      <c r="V990" s="24">
        <v>473958.94390000001</v>
      </c>
    </row>
    <row r="991" spans="1:22" hidden="1" x14ac:dyDescent="0.3">
      <c r="A991" s="23">
        <v>5</v>
      </c>
      <c r="B991" s="23" t="s">
        <v>592</v>
      </c>
      <c r="C991" s="23" t="s">
        <v>560</v>
      </c>
      <c r="D991" t="s">
        <v>159</v>
      </c>
      <c r="E991" s="23" t="s">
        <v>564</v>
      </c>
      <c r="F991" s="23" t="s">
        <v>434</v>
      </c>
      <c r="G991" s="23">
        <v>2</v>
      </c>
      <c r="H991" s="23" t="s">
        <v>30</v>
      </c>
      <c r="I991" s="24">
        <v>89852.612800000003</v>
      </c>
      <c r="J991" s="24">
        <v>157242.0722</v>
      </c>
      <c r="K991" s="24">
        <v>117422.90240000001</v>
      </c>
      <c r="L991" s="24">
        <v>205490.07939999999</v>
      </c>
      <c r="M991" s="24">
        <v>142378.54070000001</v>
      </c>
      <c r="N991" s="24">
        <v>249162.44630000001</v>
      </c>
      <c r="O991" s="24">
        <v>173947.0514</v>
      </c>
      <c r="P991" s="24">
        <v>304407.34009999997</v>
      </c>
      <c r="Q991" s="24">
        <v>206220.58499999999</v>
      </c>
      <c r="R991" s="24">
        <v>360886.02370000002</v>
      </c>
      <c r="S991" s="24">
        <v>227133.28969999999</v>
      </c>
      <c r="T991" s="24">
        <v>397483.25709999999</v>
      </c>
      <c r="U991" s="24">
        <v>246558.24770000001</v>
      </c>
      <c r="V991" s="24">
        <v>431476.93339999998</v>
      </c>
    </row>
    <row r="992" spans="1:22" hidden="1" x14ac:dyDescent="0.3">
      <c r="A992" s="23">
        <v>5</v>
      </c>
      <c r="B992" s="23" t="s">
        <v>592</v>
      </c>
      <c r="C992" s="23" t="s">
        <v>560</v>
      </c>
      <c r="D992" t="s">
        <v>159</v>
      </c>
      <c r="E992" s="23" t="s">
        <v>564</v>
      </c>
      <c r="F992" s="23" t="s">
        <v>434</v>
      </c>
      <c r="G992" s="23">
        <v>3</v>
      </c>
      <c r="H992" s="23" t="s">
        <v>31</v>
      </c>
      <c r="I992" s="24">
        <v>80161.025200000004</v>
      </c>
      <c r="J992" s="24">
        <v>140281.7942</v>
      </c>
      <c r="K992" s="24">
        <v>109147.30250000001</v>
      </c>
      <c r="L992" s="24">
        <v>191007.77919999999</v>
      </c>
      <c r="M992" s="24">
        <v>138030.52559999999</v>
      </c>
      <c r="N992" s="24">
        <v>241553.4198</v>
      </c>
      <c r="O992" s="24">
        <v>181709.84469999999</v>
      </c>
      <c r="P992" s="24">
        <v>317992.22820000001</v>
      </c>
      <c r="Q992" s="24">
        <v>224952.12830000001</v>
      </c>
      <c r="R992" s="24">
        <v>393666.22450000001</v>
      </c>
      <c r="S992" s="24">
        <v>253294.72229999999</v>
      </c>
      <c r="T992" s="24">
        <v>443265.76400000002</v>
      </c>
      <c r="U992" s="24">
        <v>281248.84039999999</v>
      </c>
      <c r="V992" s="24">
        <v>492185.4706</v>
      </c>
    </row>
    <row r="993" spans="1:22" hidden="1" x14ac:dyDescent="0.3">
      <c r="A993" s="23">
        <v>5</v>
      </c>
      <c r="B993" s="23" t="s">
        <v>592</v>
      </c>
      <c r="C993" s="23" t="s">
        <v>560</v>
      </c>
      <c r="D993" t="s">
        <v>159</v>
      </c>
      <c r="E993" s="23" t="s">
        <v>564</v>
      </c>
      <c r="F993" s="23" t="s">
        <v>434</v>
      </c>
      <c r="G993" s="23">
        <v>4</v>
      </c>
      <c r="H993" s="23" t="s">
        <v>29</v>
      </c>
      <c r="I993" s="24">
        <v>89315.652499999997</v>
      </c>
      <c r="J993" s="24">
        <v>142905.04610000001</v>
      </c>
      <c r="K993" s="24">
        <v>125041.9134</v>
      </c>
      <c r="L993" s="24">
        <v>200067.06450000001</v>
      </c>
      <c r="M993" s="24">
        <v>160768.17439999999</v>
      </c>
      <c r="N993" s="24">
        <v>257229.08300000001</v>
      </c>
      <c r="O993" s="24">
        <v>214357.56589999999</v>
      </c>
      <c r="P993" s="24">
        <v>342972.11060000001</v>
      </c>
      <c r="Q993" s="24">
        <v>267946.95740000001</v>
      </c>
      <c r="R993" s="24">
        <v>428715.13819999999</v>
      </c>
      <c r="S993" s="24">
        <v>303673.21830000001</v>
      </c>
      <c r="T993" s="24">
        <v>485877.15659999999</v>
      </c>
      <c r="U993" s="24">
        <v>339399.47940000001</v>
      </c>
      <c r="V993" s="24">
        <v>543039.17500000005</v>
      </c>
    </row>
    <row r="994" spans="1:22" hidden="1" x14ac:dyDescent="0.3">
      <c r="A994" s="23">
        <v>5</v>
      </c>
      <c r="B994" s="23" t="s">
        <v>592</v>
      </c>
      <c r="C994" s="23" t="s">
        <v>560</v>
      </c>
      <c r="D994" t="s">
        <v>10</v>
      </c>
      <c r="E994" s="23" t="s">
        <v>565</v>
      </c>
      <c r="F994" s="23" t="s">
        <v>8</v>
      </c>
      <c r="G994" s="23">
        <v>1</v>
      </c>
      <c r="H994" s="23" t="s">
        <v>14</v>
      </c>
      <c r="I994" s="24">
        <v>98321.903600000005</v>
      </c>
      <c r="J994" s="24">
        <v>172063.3314</v>
      </c>
      <c r="K994" s="24">
        <v>127284.6208</v>
      </c>
      <c r="L994" s="24">
        <v>222748.0863</v>
      </c>
      <c r="M994" s="24">
        <v>152343.69320000001</v>
      </c>
      <c r="N994" s="24">
        <v>266601.46299999999</v>
      </c>
      <c r="O994" s="24">
        <v>181713.486</v>
      </c>
      <c r="P994" s="24">
        <v>317998.6005</v>
      </c>
      <c r="Q994" s="24">
        <v>214188.07139999999</v>
      </c>
      <c r="R994" s="24">
        <v>374829.125</v>
      </c>
      <c r="S994" s="24">
        <v>234838.54519999999</v>
      </c>
      <c r="T994" s="24">
        <v>410967.45409999997</v>
      </c>
      <c r="U994" s="24">
        <v>254263.53039999999</v>
      </c>
      <c r="V994" s="24">
        <v>444961.17830000003</v>
      </c>
    </row>
    <row r="995" spans="1:22" hidden="1" x14ac:dyDescent="0.3">
      <c r="A995" s="23">
        <v>5</v>
      </c>
      <c r="B995" s="23" t="s">
        <v>592</v>
      </c>
      <c r="C995" s="23" t="s">
        <v>560</v>
      </c>
      <c r="D995" t="s">
        <v>10</v>
      </c>
      <c r="E995" s="23" t="s">
        <v>565</v>
      </c>
      <c r="F995" s="23" t="s">
        <v>8</v>
      </c>
      <c r="G995" s="23">
        <v>2</v>
      </c>
      <c r="H995" s="23" t="s">
        <v>30</v>
      </c>
      <c r="I995" s="24">
        <v>84204.157399999996</v>
      </c>
      <c r="J995" s="24">
        <v>147357.27540000001</v>
      </c>
      <c r="K995" s="24">
        <v>110071.57520000001</v>
      </c>
      <c r="L995" s="24">
        <v>192625.25659999999</v>
      </c>
      <c r="M995" s="24">
        <v>133493.51930000001</v>
      </c>
      <c r="N995" s="24">
        <v>233613.6588</v>
      </c>
      <c r="O995" s="24">
        <v>163144.7493</v>
      </c>
      <c r="P995" s="24">
        <v>285503.3113</v>
      </c>
      <c r="Q995" s="24">
        <v>193443.54990000001</v>
      </c>
      <c r="R995" s="24">
        <v>338526.21230000001</v>
      </c>
      <c r="S995" s="24">
        <v>213078.9124</v>
      </c>
      <c r="T995" s="24">
        <v>372888.09669999999</v>
      </c>
      <c r="U995" s="24">
        <v>231324.3596</v>
      </c>
      <c r="V995" s="24">
        <v>404817.62939999998</v>
      </c>
    </row>
    <row r="996" spans="1:22" hidden="1" x14ac:dyDescent="0.3">
      <c r="A996" s="23">
        <v>5</v>
      </c>
      <c r="B996" s="23" t="s">
        <v>592</v>
      </c>
      <c r="C996" s="23" t="s">
        <v>560</v>
      </c>
      <c r="D996" t="s">
        <v>10</v>
      </c>
      <c r="E996" s="23" t="s">
        <v>565</v>
      </c>
      <c r="F996" s="23" t="s">
        <v>8</v>
      </c>
      <c r="G996" s="23">
        <v>3</v>
      </c>
      <c r="H996" s="23" t="s">
        <v>31</v>
      </c>
      <c r="I996" s="24">
        <v>75052.518100000001</v>
      </c>
      <c r="J996" s="24">
        <v>131341.90669999999</v>
      </c>
      <c r="K996" s="24">
        <v>102164.8311</v>
      </c>
      <c r="L996" s="24">
        <v>178788.45449999999</v>
      </c>
      <c r="M996" s="24">
        <v>129179.7628</v>
      </c>
      <c r="N996" s="24">
        <v>226064.58489999999</v>
      </c>
      <c r="O996" s="24">
        <v>170037.13190000001</v>
      </c>
      <c r="P996" s="24">
        <v>297564.98070000001</v>
      </c>
      <c r="Q996" s="24">
        <v>210481.52239999999</v>
      </c>
      <c r="R996" s="24">
        <v>368342.66409999999</v>
      </c>
      <c r="S996" s="24">
        <v>236985.58429999999</v>
      </c>
      <c r="T996" s="24">
        <v>414724.77260000003</v>
      </c>
      <c r="U996" s="24">
        <v>263122.55430000002</v>
      </c>
      <c r="V996" s="24">
        <v>460464.47009999998</v>
      </c>
    </row>
    <row r="997" spans="1:22" hidden="1" x14ac:dyDescent="0.3">
      <c r="A997" s="23">
        <v>5</v>
      </c>
      <c r="B997" s="23" t="s">
        <v>592</v>
      </c>
      <c r="C997" s="23" t="s">
        <v>560</v>
      </c>
      <c r="D997" t="s">
        <v>10</v>
      </c>
      <c r="E997" s="23" t="s">
        <v>565</v>
      </c>
      <c r="F997" s="23" t="s">
        <v>8</v>
      </c>
      <c r="G997" s="23">
        <v>4</v>
      </c>
      <c r="H997" s="23" t="s">
        <v>29</v>
      </c>
      <c r="I997" s="24">
        <v>83795.149000000005</v>
      </c>
      <c r="J997" s="24">
        <v>134072.24040000001</v>
      </c>
      <c r="K997" s="24">
        <v>117313.2086</v>
      </c>
      <c r="L997" s="24">
        <v>187701.1366</v>
      </c>
      <c r="M997" s="24">
        <v>150831.26819999999</v>
      </c>
      <c r="N997" s="24">
        <v>241330.03279999999</v>
      </c>
      <c r="O997" s="24">
        <v>201108.35759999999</v>
      </c>
      <c r="P997" s="24">
        <v>321773.37709999998</v>
      </c>
      <c r="Q997" s="24">
        <v>251385.44699999999</v>
      </c>
      <c r="R997" s="24">
        <v>402216.72120000003</v>
      </c>
      <c r="S997" s="24">
        <v>284903.50660000002</v>
      </c>
      <c r="T997" s="24">
        <v>455845.61739999999</v>
      </c>
      <c r="U997" s="24">
        <v>318421.5662</v>
      </c>
      <c r="V997" s="24">
        <v>509474.51360000001</v>
      </c>
    </row>
    <row r="998" spans="1:22" hidden="1" x14ac:dyDescent="0.3">
      <c r="A998" s="23">
        <v>5</v>
      </c>
      <c r="B998" s="23" t="s">
        <v>592</v>
      </c>
      <c r="C998" s="23" t="s">
        <v>560</v>
      </c>
      <c r="D998" t="s">
        <v>10</v>
      </c>
      <c r="E998" s="23" t="s">
        <v>565</v>
      </c>
      <c r="F998" s="23" t="s">
        <v>259</v>
      </c>
      <c r="G998" s="23">
        <v>1</v>
      </c>
      <c r="H998" s="23" t="s">
        <v>14</v>
      </c>
      <c r="I998" s="24">
        <v>94853.105899999995</v>
      </c>
      <c r="J998" s="24">
        <v>165992.93539999999</v>
      </c>
      <c r="K998" s="24">
        <v>122783.232</v>
      </c>
      <c r="L998" s="24">
        <v>214870.65590000001</v>
      </c>
      <c r="M998" s="24">
        <v>146948.74600000001</v>
      </c>
      <c r="N998" s="24">
        <v>257160.30540000001</v>
      </c>
      <c r="O998" s="24">
        <v>175267.31409999999</v>
      </c>
      <c r="P998" s="24">
        <v>306717.79969999997</v>
      </c>
      <c r="Q998" s="24">
        <v>206579.3774</v>
      </c>
      <c r="R998" s="24">
        <v>361513.9105</v>
      </c>
      <c r="S998" s="24">
        <v>226490.67929999999</v>
      </c>
      <c r="T998" s="24">
        <v>396358.6888</v>
      </c>
      <c r="U998" s="24">
        <v>245216.15419999999</v>
      </c>
      <c r="V998" s="24">
        <v>429128.26980000001</v>
      </c>
    </row>
    <row r="999" spans="1:22" hidden="1" x14ac:dyDescent="0.3">
      <c r="A999" s="23">
        <v>5</v>
      </c>
      <c r="B999" s="23" t="s">
        <v>592</v>
      </c>
      <c r="C999" s="23" t="s">
        <v>560</v>
      </c>
      <c r="D999" t="s">
        <v>10</v>
      </c>
      <c r="E999" s="23" t="s">
        <v>565</v>
      </c>
      <c r="F999" s="23" t="s">
        <v>259</v>
      </c>
      <c r="G999" s="23">
        <v>2</v>
      </c>
      <c r="H999" s="23" t="s">
        <v>30</v>
      </c>
      <c r="I999" s="24">
        <v>81283.621199999994</v>
      </c>
      <c r="J999" s="24">
        <v>142246.3371</v>
      </c>
      <c r="K999" s="24">
        <v>106238.65360000001</v>
      </c>
      <c r="L999" s="24">
        <v>185917.64379999999</v>
      </c>
      <c r="M999" s="24">
        <v>128830.617</v>
      </c>
      <c r="N999" s="24">
        <v>225453.5797</v>
      </c>
      <c r="O999" s="24">
        <v>157419.69270000001</v>
      </c>
      <c r="P999" s="24">
        <v>275484.46230000001</v>
      </c>
      <c r="Q999" s="24">
        <v>186640.46770000001</v>
      </c>
      <c r="R999" s="24">
        <v>326620.81839999999</v>
      </c>
      <c r="S999" s="24">
        <v>205576.08</v>
      </c>
      <c r="T999" s="24">
        <v>359758.13990000001</v>
      </c>
      <c r="U999" s="24">
        <v>223167.8242</v>
      </c>
      <c r="V999" s="24">
        <v>390543.6923</v>
      </c>
    </row>
    <row r="1000" spans="1:22" hidden="1" x14ac:dyDescent="0.3">
      <c r="A1000" s="23">
        <v>5</v>
      </c>
      <c r="B1000" s="23" t="s">
        <v>592</v>
      </c>
      <c r="C1000" s="23" t="s">
        <v>560</v>
      </c>
      <c r="D1000" t="s">
        <v>10</v>
      </c>
      <c r="E1000" s="23" t="s">
        <v>565</v>
      </c>
      <c r="F1000" s="23" t="s">
        <v>259</v>
      </c>
      <c r="G1000" s="23">
        <v>3</v>
      </c>
      <c r="H1000" s="23" t="s">
        <v>31</v>
      </c>
      <c r="I1000" s="24">
        <v>72484.167700000005</v>
      </c>
      <c r="J1000" s="24">
        <v>126847.2935</v>
      </c>
      <c r="K1000" s="24">
        <v>98682.099499999997</v>
      </c>
      <c r="L1000" s="24">
        <v>172693.6741</v>
      </c>
      <c r="M1000" s="24">
        <v>124786.4317</v>
      </c>
      <c r="N1000" s="24">
        <v>218376.2555</v>
      </c>
      <c r="O1000" s="24">
        <v>164264.89290000001</v>
      </c>
      <c r="P1000" s="24">
        <v>287463.5625</v>
      </c>
      <c r="Q1000" s="24">
        <v>203346.4136</v>
      </c>
      <c r="R1000" s="24">
        <v>355856.22379999998</v>
      </c>
      <c r="S1000" s="24">
        <v>228959.7157</v>
      </c>
      <c r="T1000" s="24">
        <v>400679.5025</v>
      </c>
      <c r="U1000" s="24">
        <v>254220.18179999999</v>
      </c>
      <c r="V1000" s="24">
        <v>444885.31819999998</v>
      </c>
    </row>
    <row r="1001" spans="1:22" hidden="1" x14ac:dyDescent="0.3">
      <c r="A1001" s="23">
        <v>5</v>
      </c>
      <c r="B1001" s="23" t="s">
        <v>592</v>
      </c>
      <c r="C1001" s="23" t="s">
        <v>560</v>
      </c>
      <c r="D1001" t="s">
        <v>10</v>
      </c>
      <c r="E1001" s="23" t="s">
        <v>565</v>
      </c>
      <c r="F1001" s="23" t="s">
        <v>259</v>
      </c>
      <c r="G1001" s="23">
        <v>4</v>
      </c>
      <c r="H1001" s="23" t="s">
        <v>29</v>
      </c>
      <c r="I1001" s="24">
        <v>80841.536500000002</v>
      </c>
      <c r="J1001" s="24">
        <v>129346.46030000001</v>
      </c>
      <c r="K1001" s="24">
        <v>113178.1511</v>
      </c>
      <c r="L1001" s="24">
        <v>181085.04440000001</v>
      </c>
      <c r="M1001" s="24">
        <v>145514.76560000001</v>
      </c>
      <c r="N1001" s="24">
        <v>232823.62849999999</v>
      </c>
      <c r="O1001" s="24">
        <v>194019.6875</v>
      </c>
      <c r="P1001" s="24">
        <v>310431.50469999999</v>
      </c>
      <c r="Q1001" s="24">
        <v>242524.60939999999</v>
      </c>
      <c r="R1001" s="24">
        <v>388039.38079999998</v>
      </c>
      <c r="S1001" s="24">
        <v>274861.22399999999</v>
      </c>
      <c r="T1001" s="24">
        <v>439777.96480000002</v>
      </c>
      <c r="U1001" s="24">
        <v>307197.83850000001</v>
      </c>
      <c r="V1001" s="24">
        <v>491516.549</v>
      </c>
    </row>
    <row r="1002" spans="1:22" hidden="1" x14ac:dyDescent="0.3">
      <c r="A1002" s="23">
        <v>5</v>
      </c>
      <c r="B1002" s="23" t="s">
        <v>592</v>
      </c>
      <c r="C1002" s="23" t="s">
        <v>560</v>
      </c>
      <c r="D1002" t="s">
        <v>10</v>
      </c>
      <c r="E1002" s="23" t="s">
        <v>565</v>
      </c>
      <c r="F1002" s="23" t="s">
        <v>299</v>
      </c>
      <c r="G1002" s="23">
        <v>1</v>
      </c>
      <c r="H1002" s="23" t="s">
        <v>14</v>
      </c>
      <c r="I1002" s="24">
        <v>94346.048500000004</v>
      </c>
      <c r="J1002" s="24">
        <v>165105.58480000001</v>
      </c>
      <c r="K1002" s="24">
        <v>122142.45789999999</v>
      </c>
      <c r="L1002" s="24">
        <v>213749.30119999999</v>
      </c>
      <c r="M1002" s="24">
        <v>146192.4834</v>
      </c>
      <c r="N1002" s="24">
        <v>255836.84589999999</v>
      </c>
      <c r="O1002" s="24">
        <v>174381.43290000001</v>
      </c>
      <c r="P1002" s="24">
        <v>305167.50760000001</v>
      </c>
      <c r="Q1002" s="24">
        <v>205550.41959999999</v>
      </c>
      <c r="R1002" s="24">
        <v>359713.23430000001</v>
      </c>
      <c r="S1002" s="24">
        <v>225370.6354</v>
      </c>
      <c r="T1002" s="24">
        <v>394398.61190000002</v>
      </c>
      <c r="U1002" s="24">
        <v>244016.52849999999</v>
      </c>
      <c r="V1002" s="24">
        <v>427028.92509999999</v>
      </c>
    </row>
    <row r="1003" spans="1:22" hidden="1" x14ac:dyDescent="0.3">
      <c r="A1003" s="23">
        <v>5</v>
      </c>
      <c r="B1003" s="23" t="s">
        <v>592</v>
      </c>
      <c r="C1003" s="23" t="s">
        <v>560</v>
      </c>
      <c r="D1003" t="s">
        <v>10</v>
      </c>
      <c r="E1003" s="23" t="s">
        <v>565</v>
      </c>
      <c r="F1003" s="23" t="s">
        <v>299</v>
      </c>
      <c r="G1003" s="23">
        <v>2</v>
      </c>
      <c r="H1003" s="23" t="s">
        <v>30</v>
      </c>
      <c r="I1003" s="24">
        <v>80776.563599999994</v>
      </c>
      <c r="J1003" s="24">
        <v>141358.98639999999</v>
      </c>
      <c r="K1003" s="24">
        <v>105597.87940000001</v>
      </c>
      <c r="L1003" s="24">
        <v>184796.28899999999</v>
      </c>
      <c r="M1003" s="24">
        <v>128074.3544</v>
      </c>
      <c r="N1003" s="24">
        <v>224130.12030000001</v>
      </c>
      <c r="O1003" s="24">
        <v>156533.81159999999</v>
      </c>
      <c r="P1003" s="24">
        <v>273934.1703</v>
      </c>
      <c r="Q1003" s="24">
        <v>185611.5099</v>
      </c>
      <c r="R1003" s="24">
        <v>324820.1422</v>
      </c>
      <c r="S1003" s="24">
        <v>204456.03599999999</v>
      </c>
      <c r="T1003" s="24">
        <v>357798.06310000003</v>
      </c>
      <c r="U1003" s="24">
        <v>221968.1985</v>
      </c>
      <c r="V1003" s="24">
        <v>388444.34749999997</v>
      </c>
    </row>
    <row r="1004" spans="1:22" hidden="1" x14ac:dyDescent="0.3">
      <c r="A1004" s="23">
        <v>5</v>
      </c>
      <c r="B1004" s="23" t="s">
        <v>592</v>
      </c>
      <c r="C1004" s="23" t="s">
        <v>560</v>
      </c>
      <c r="D1004" t="s">
        <v>10</v>
      </c>
      <c r="E1004" s="23" t="s">
        <v>565</v>
      </c>
      <c r="F1004" s="23" t="s">
        <v>299</v>
      </c>
      <c r="G1004" s="23">
        <v>3</v>
      </c>
      <c r="H1004" s="23" t="s">
        <v>31</v>
      </c>
      <c r="I1004" s="24">
        <v>71981.777600000001</v>
      </c>
      <c r="J1004" s="24">
        <v>125968.11079999999</v>
      </c>
      <c r="K1004" s="24">
        <v>97978.753299999997</v>
      </c>
      <c r="L1004" s="24">
        <v>171462.81830000001</v>
      </c>
      <c r="M1004" s="24">
        <v>123882.12940000001</v>
      </c>
      <c r="N1004" s="24">
        <v>216793.72649999999</v>
      </c>
      <c r="O1004" s="24">
        <v>163059.15659999999</v>
      </c>
      <c r="P1004" s="24">
        <v>285353.52399999998</v>
      </c>
      <c r="Q1004" s="24">
        <v>201839.2432</v>
      </c>
      <c r="R1004" s="24">
        <v>353218.67560000002</v>
      </c>
      <c r="S1004" s="24">
        <v>227251.58919999999</v>
      </c>
      <c r="T1004" s="24">
        <v>397690.28110000002</v>
      </c>
      <c r="U1004" s="24">
        <v>252311.0992</v>
      </c>
      <c r="V1004" s="24">
        <v>441544.42379999999</v>
      </c>
    </row>
    <row r="1005" spans="1:22" hidden="1" x14ac:dyDescent="0.3">
      <c r="A1005" s="23">
        <v>5</v>
      </c>
      <c r="B1005" s="23" t="s">
        <v>592</v>
      </c>
      <c r="C1005" s="23" t="s">
        <v>560</v>
      </c>
      <c r="D1005" t="s">
        <v>10</v>
      </c>
      <c r="E1005" s="23" t="s">
        <v>565</v>
      </c>
      <c r="F1005" s="23" t="s">
        <v>299</v>
      </c>
      <c r="G1005" s="23">
        <v>4</v>
      </c>
      <c r="H1005" s="23" t="s">
        <v>29</v>
      </c>
      <c r="I1005" s="24">
        <v>80405.505699999994</v>
      </c>
      <c r="J1005" s="24">
        <v>128648.8109</v>
      </c>
      <c r="K1005" s="24">
        <v>112567.70789999999</v>
      </c>
      <c r="L1005" s="24">
        <v>180108.33530000001</v>
      </c>
      <c r="M1005" s="24">
        <v>144729.91010000001</v>
      </c>
      <c r="N1005" s="24">
        <v>231567.8596</v>
      </c>
      <c r="O1005" s="24">
        <v>192973.21350000001</v>
      </c>
      <c r="P1005" s="24">
        <v>308757.14620000002</v>
      </c>
      <c r="Q1005" s="24">
        <v>241216.51689999999</v>
      </c>
      <c r="R1005" s="24">
        <v>385946.4326</v>
      </c>
      <c r="S1005" s="24">
        <v>273378.71909999999</v>
      </c>
      <c r="T1005" s="24">
        <v>437405.9571</v>
      </c>
      <c r="U1005" s="24">
        <v>305540.92139999999</v>
      </c>
      <c r="V1005" s="24">
        <v>488865.48139999999</v>
      </c>
    </row>
    <row r="1006" spans="1:22" hidden="1" x14ac:dyDescent="0.3">
      <c r="A1006" s="23">
        <v>5</v>
      </c>
      <c r="B1006" s="23" t="s">
        <v>592</v>
      </c>
      <c r="C1006" s="23" t="s">
        <v>560</v>
      </c>
      <c r="D1006" t="s">
        <v>10</v>
      </c>
      <c r="E1006" s="23" t="s">
        <v>565</v>
      </c>
      <c r="F1006" s="23" t="s">
        <v>338</v>
      </c>
      <c r="G1006" s="23">
        <v>1</v>
      </c>
      <c r="H1006" s="23" t="s">
        <v>14</v>
      </c>
      <c r="I1006" s="24">
        <v>100796.7406</v>
      </c>
      <c r="J1006" s="24">
        <v>176394.296</v>
      </c>
      <c r="K1006" s="24">
        <v>130500.47259999999</v>
      </c>
      <c r="L1006" s="24">
        <v>228375.82709999999</v>
      </c>
      <c r="M1006" s="24">
        <v>156200.84239999999</v>
      </c>
      <c r="N1006" s="24">
        <v>273351.4743</v>
      </c>
      <c r="O1006" s="24">
        <v>186326.64989999999</v>
      </c>
      <c r="P1006" s="24">
        <v>326071.6373</v>
      </c>
      <c r="Q1006" s="24">
        <v>219637.35870000001</v>
      </c>
      <c r="R1006" s="24">
        <v>384365.37760000001</v>
      </c>
      <c r="S1006" s="24">
        <v>240819.44029999999</v>
      </c>
      <c r="T1006" s="24">
        <v>421434.02049999998</v>
      </c>
      <c r="U1006" s="24">
        <v>260749.16339999999</v>
      </c>
      <c r="V1006" s="24">
        <v>456311.03590000002</v>
      </c>
    </row>
    <row r="1007" spans="1:22" hidden="1" x14ac:dyDescent="0.3">
      <c r="A1007" s="23">
        <v>5</v>
      </c>
      <c r="B1007" s="23" t="s">
        <v>592</v>
      </c>
      <c r="C1007" s="23" t="s">
        <v>560</v>
      </c>
      <c r="D1007" t="s">
        <v>10</v>
      </c>
      <c r="E1007" s="23" t="s">
        <v>565</v>
      </c>
      <c r="F1007" s="23" t="s">
        <v>338</v>
      </c>
      <c r="G1007" s="23">
        <v>2</v>
      </c>
      <c r="H1007" s="23" t="s">
        <v>30</v>
      </c>
      <c r="I1007" s="24">
        <v>86267.798200000005</v>
      </c>
      <c r="J1007" s="24">
        <v>150968.64689999999</v>
      </c>
      <c r="K1007" s="24">
        <v>112786.07670000001</v>
      </c>
      <c r="L1007" s="24">
        <v>197375.63430000001</v>
      </c>
      <c r="M1007" s="24">
        <v>136801.6349</v>
      </c>
      <c r="N1007" s="24">
        <v>239402.86110000001</v>
      </c>
      <c r="O1007" s="24">
        <v>167217.07680000001</v>
      </c>
      <c r="P1007" s="24">
        <v>292629.88429999998</v>
      </c>
      <c r="Q1007" s="24">
        <v>198288.62839999999</v>
      </c>
      <c r="R1007" s="24">
        <v>347005.09960000002</v>
      </c>
      <c r="S1007" s="24">
        <v>218426.03229999999</v>
      </c>
      <c r="T1007" s="24">
        <v>382245.55650000001</v>
      </c>
      <c r="U1007" s="24">
        <v>237141.86199999999</v>
      </c>
      <c r="V1007" s="24">
        <v>414998.2586</v>
      </c>
    </row>
    <row r="1008" spans="1:22" hidden="1" x14ac:dyDescent="0.3">
      <c r="A1008" s="23">
        <v>5</v>
      </c>
      <c r="B1008" s="23" t="s">
        <v>592</v>
      </c>
      <c r="C1008" s="23" t="s">
        <v>560</v>
      </c>
      <c r="D1008" t="s">
        <v>10</v>
      </c>
      <c r="E1008" s="23" t="s">
        <v>565</v>
      </c>
      <c r="F1008" s="23" t="s">
        <v>338</v>
      </c>
      <c r="G1008" s="23">
        <v>3</v>
      </c>
      <c r="H1008" s="23" t="s">
        <v>31</v>
      </c>
      <c r="I1008" s="24">
        <v>76853.186400000006</v>
      </c>
      <c r="J1008" s="24">
        <v>134493.07620000001</v>
      </c>
      <c r="K1008" s="24">
        <v>104601.04760000001</v>
      </c>
      <c r="L1008" s="24">
        <v>183051.83319999999</v>
      </c>
      <c r="M1008" s="24">
        <v>132248.69099999999</v>
      </c>
      <c r="N1008" s="24">
        <v>231435.20929999999</v>
      </c>
      <c r="O1008" s="24">
        <v>174064.8841</v>
      </c>
      <c r="P1008" s="24">
        <v>304613.54729999998</v>
      </c>
      <c r="Q1008" s="24">
        <v>215456.07029999999</v>
      </c>
      <c r="R1008" s="24">
        <v>377048.12300000002</v>
      </c>
      <c r="S1008" s="24">
        <v>242577.9644</v>
      </c>
      <c r="T1008" s="24">
        <v>424511.43770000001</v>
      </c>
      <c r="U1008" s="24">
        <v>269322.07449999999</v>
      </c>
      <c r="V1008" s="24">
        <v>471313.63040000002</v>
      </c>
    </row>
    <row r="1009" spans="1:22" hidden="1" x14ac:dyDescent="0.3">
      <c r="A1009" s="23">
        <v>5</v>
      </c>
      <c r="B1009" s="23" t="s">
        <v>592</v>
      </c>
      <c r="C1009" s="23" t="s">
        <v>560</v>
      </c>
      <c r="D1009" t="s">
        <v>10</v>
      </c>
      <c r="E1009" s="23" t="s">
        <v>565</v>
      </c>
      <c r="F1009" s="23" t="s">
        <v>338</v>
      </c>
      <c r="G1009" s="23">
        <v>4</v>
      </c>
      <c r="H1009" s="23" t="s">
        <v>29</v>
      </c>
      <c r="I1009" s="24">
        <v>85901.353300000002</v>
      </c>
      <c r="J1009" s="24">
        <v>137442.16740000001</v>
      </c>
      <c r="K1009" s="24">
        <v>120261.8947</v>
      </c>
      <c r="L1009" s="24">
        <v>192419.0343</v>
      </c>
      <c r="M1009" s="24">
        <v>154622.43599999999</v>
      </c>
      <c r="N1009" s="24">
        <v>247395.9013</v>
      </c>
      <c r="O1009" s="24">
        <v>206163.24789999999</v>
      </c>
      <c r="P1009" s="24">
        <v>329861.20169999998</v>
      </c>
      <c r="Q1009" s="24">
        <v>257704.05989999999</v>
      </c>
      <c r="R1009" s="24">
        <v>412326.50199999998</v>
      </c>
      <c r="S1009" s="24">
        <v>292064.60129999998</v>
      </c>
      <c r="T1009" s="24">
        <v>467303.36900000001</v>
      </c>
      <c r="U1009" s="24">
        <v>326425.14260000002</v>
      </c>
      <c r="V1009" s="24">
        <v>522280.23599999998</v>
      </c>
    </row>
    <row r="1010" spans="1:22" hidden="1" x14ac:dyDescent="0.3">
      <c r="A1010" s="23">
        <v>5</v>
      </c>
      <c r="B1010" s="23" t="s">
        <v>592</v>
      </c>
      <c r="C1010" s="23" t="s">
        <v>560</v>
      </c>
      <c r="D1010" t="s">
        <v>10</v>
      </c>
      <c r="E1010" s="23" t="s">
        <v>565</v>
      </c>
      <c r="F1010" s="23" t="s">
        <v>249</v>
      </c>
      <c r="G1010" s="23">
        <v>1</v>
      </c>
      <c r="H1010" s="23" t="s">
        <v>14</v>
      </c>
      <c r="I1010" s="24">
        <v>96293.673599999995</v>
      </c>
      <c r="J1010" s="24">
        <v>168513.92879999999</v>
      </c>
      <c r="K1010" s="24">
        <v>124721.5242</v>
      </c>
      <c r="L1010" s="24">
        <v>218262.66740000001</v>
      </c>
      <c r="M1010" s="24">
        <v>149318.64309999999</v>
      </c>
      <c r="N1010" s="24">
        <v>261307.62530000001</v>
      </c>
      <c r="O1010" s="24">
        <v>178169.9614</v>
      </c>
      <c r="P1010" s="24">
        <v>311797.43239999999</v>
      </c>
      <c r="Q1010" s="24">
        <v>210072.24040000001</v>
      </c>
      <c r="R1010" s="24">
        <v>367626.42060000001</v>
      </c>
      <c r="S1010" s="24">
        <v>230358.3694</v>
      </c>
      <c r="T1010" s="24">
        <v>403127.14659999998</v>
      </c>
      <c r="U1010" s="24">
        <v>249465.02799999999</v>
      </c>
      <c r="V1010" s="24">
        <v>436563.7991</v>
      </c>
    </row>
    <row r="1011" spans="1:22" hidden="1" x14ac:dyDescent="0.3">
      <c r="A1011" s="23">
        <v>5</v>
      </c>
      <c r="B1011" s="23" t="s">
        <v>592</v>
      </c>
      <c r="C1011" s="23" t="s">
        <v>560</v>
      </c>
      <c r="D1011" t="s">
        <v>10</v>
      </c>
      <c r="E1011" s="23" t="s">
        <v>565</v>
      </c>
      <c r="F1011" s="23" t="s">
        <v>249</v>
      </c>
      <c r="G1011" s="23">
        <v>2</v>
      </c>
      <c r="H1011" s="23" t="s">
        <v>30</v>
      </c>
      <c r="I1011" s="24">
        <v>82175.927299999996</v>
      </c>
      <c r="J1011" s="24">
        <v>143807.87289999999</v>
      </c>
      <c r="K1011" s="24">
        <v>107508.47870000001</v>
      </c>
      <c r="L1011" s="24">
        <v>188139.8377</v>
      </c>
      <c r="M1011" s="24">
        <v>130468.46920000001</v>
      </c>
      <c r="N1011" s="24">
        <v>228319.821</v>
      </c>
      <c r="O1011" s="24">
        <v>159601.22469999999</v>
      </c>
      <c r="P1011" s="24">
        <v>279302.1433</v>
      </c>
      <c r="Q1011" s="24">
        <v>189327.71890000001</v>
      </c>
      <c r="R1011" s="24">
        <v>331323.50799999997</v>
      </c>
      <c r="S1011" s="24">
        <v>208598.73670000001</v>
      </c>
      <c r="T1011" s="24">
        <v>365047.7892</v>
      </c>
      <c r="U1011" s="24">
        <v>226525.8572</v>
      </c>
      <c r="V1011" s="24">
        <v>396420.25020000001</v>
      </c>
    </row>
    <row r="1012" spans="1:22" hidden="1" x14ac:dyDescent="0.3">
      <c r="A1012" s="23">
        <v>5</v>
      </c>
      <c r="B1012" s="23" t="s">
        <v>592</v>
      </c>
      <c r="C1012" s="23" t="s">
        <v>560</v>
      </c>
      <c r="D1012" t="s">
        <v>10</v>
      </c>
      <c r="E1012" s="23" t="s">
        <v>565</v>
      </c>
      <c r="F1012" s="23" t="s">
        <v>249</v>
      </c>
      <c r="G1012" s="23">
        <v>3</v>
      </c>
      <c r="H1012" s="23" t="s">
        <v>31</v>
      </c>
      <c r="I1012" s="24">
        <v>73042.957599999994</v>
      </c>
      <c r="J1012" s="24">
        <v>127825.17570000001</v>
      </c>
      <c r="K1012" s="24">
        <v>99351.446400000001</v>
      </c>
      <c r="L1012" s="24">
        <v>173865.0312</v>
      </c>
      <c r="M1012" s="24">
        <v>125562.55379999999</v>
      </c>
      <c r="N1012" s="24">
        <v>219734.46919999999</v>
      </c>
      <c r="O1012" s="24">
        <v>165214.18650000001</v>
      </c>
      <c r="P1012" s="24">
        <v>289124.82640000002</v>
      </c>
      <c r="Q1012" s="24">
        <v>204452.84080000001</v>
      </c>
      <c r="R1012" s="24">
        <v>357792.47129999998</v>
      </c>
      <c r="S1012" s="24">
        <v>230153.0785</v>
      </c>
      <c r="T1012" s="24">
        <v>402767.88740000001</v>
      </c>
      <c r="U1012" s="24">
        <v>255486.2242</v>
      </c>
      <c r="V1012" s="24">
        <v>447100.89250000002</v>
      </c>
    </row>
    <row r="1013" spans="1:22" hidden="1" x14ac:dyDescent="0.3">
      <c r="A1013" s="23">
        <v>5</v>
      </c>
      <c r="B1013" s="23" t="s">
        <v>592</v>
      </c>
      <c r="C1013" s="23" t="s">
        <v>560</v>
      </c>
      <c r="D1013" t="s">
        <v>10</v>
      </c>
      <c r="E1013" s="23" t="s">
        <v>565</v>
      </c>
      <c r="F1013" s="23" t="s">
        <v>249</v>
      </c>
      <c r="G1013" s="23">
        <v>4</v>
      </c>
      <c r="H1013" s="23" t="s">
        <v>29</v>
      </c>
      <c r="I1013" s="24">
        <v>82051.025599999994</v>
      </c>
      <c r="J1013" s="24">
        <v>131281.64300000001</v>
      </c>
      <c r="K1013" s="24">
        <v>114871.43580000001</v>
      </c>
      <c r="L1013" s="24">
        <v>183794.30009999999</v>
      </c>
      <c r="M1013" s="24">
        <v>147691.8461</v>
      </c>
      <c r="N1013" s="24">
        <v>236306.95740000001</v>
      </c>
      <c r="O1013" s="24">
        <v>196922.46160000001</v>
      </c>
      <c r="P1013" s="24">
        <v>315075.94319999998</v>
      </c>
      <c r="Q1013" s="24">
        <v>246153.07689999999</v>
      </c>
      <c r="R1013" s="24">
        <v>393844.9289</v>
      </c>
      <c r="S1013" s="24">
        <v>278973.48719999997</v>
      </c>
      <c r="T1013" s="24">
        <v>446357.58600000001</v>
      </c>
      <c r="U1013" s="24">
        <v>311793.89740000002</v>
      </c>
      <c r="V1013" s="24">
        <v>498870.24320000003</v>
      </c>
    </row>
    <row r="1014" spans="1:22" hidden="1" x14ac:dyDescent="0.3">
      <c r="A1014" s="23">
        <v>5</v>
      </c>
      <c r="B1014" s="23" t="s">
        <v>592</v>
      </c>
      <c r="C1014" s="23" t="s">
        <v>560</v>
      </c>
      <c r="D1014" t="s">
        <v>10</v>
      </c>
      <c r="E1014" s="23" t="s">
        <v>565</v>
      </c>
      <c r="F1014" s="23" t="s">
        <v>411</v>
      </c>
      <c r="G1014" s="23">
        <v>1</v>
      </c>
      <c r="H1014" s="23" t="s">
        <v>14</v>
      </c>
      <c r="I1014" s="24">
        <v>94832.954700000002</v>
      </c>
      <c r="J1014" s="24">
        <v>165957.67069999999</v>
      </c>
      <c r="K1014" s="24">
        <v>122787.22440000001</v>
      </c>
      <c r="L1014" s="24">
        <v>214877.6427</v>
      </c>
      <c r="M1014" s="24">
        <v>146974.0233</v>
      </c>
      <c r="N1014" s="24">
        <v>257204.54070000001</v>
      </c>
      <c r="O1014" s="24">
        <v>175328.56510000001</v>
      </c>
      <c r="P1014" s="24">
        <v>306824.9889</v>
      </c>
      <c r="Q1014" s="24">
        <v>206680.87479999999</v>
      </c>
      <c r="R1014" s="24">
        <v>361691.53090000001</v>
      </c>
      <c r="S1014" s="24">
        <v>226617.56890000001</v>
      </c>
      <c r="T1014" s="24">
        <v>396580.74560000002</v>
      </c>
      <c r="U1014" s="24">
        <v>245378.65340000001</v>
      </c>
      <c r="V1014" s="24">
        <v>429412.64350000001</v>
      </c>
    </row>
    <row r="1015" spans="1:22" hidden="1" x14ac:dyDescent="0.3">
      <c r="A1015" s="23">
        <v>5</v>
      </c>
      <c r="B1015" s="23" t="s">
        <v>592</v>
      </c>
      <c r="C1015" s="23" t="s">
        <v>560</v>
      </c>
      <c r="D1015" t="s">
        <v>10</v>
      </c>
      <c r="E1015" s="23" t="s">
        <v>565</v>
      </c>
      <c r="F1015" s="23" t="s">
        <v>411</v>
      </c>
      <c r="G1015" s="23">
        <v>2</v>
      </c>
      <c r="H1015" s="23" t="s">
        <v>30</v>
      </c>
      <c r="I1015" s="24">
        <v>81126.404599999994</v>
      </c>
      <c r="J1015" s="24">
        <v>141971.20800000001</v>
      </c>
      <c r="K1015" s="24">
        <v>106075.52929999999</v>
      </c>
      <c r="L1015" s="24">
        <v>185632.17619999999</v>
      </c>
      <c r="M1015" s="24">
        <v>128672.88310000001</v>
      </c>
      <c r="N1015" s="24">
        <v>225177.54550000001</v>
      </c>
      <c r="O1015" s="24">
        <v>157300.6649</v>
      </c>
      <c r="P1015" s="24">
        <v>275276.16350000002</v>
      </c>
      <c r="Q1015" s="24">
        <v>186540.56210000001</v>
      </c>
      <c r="R1015" s="24">
        <v>326445.98369999998</v>
      </c>
      <c r="S1015" s="24">
        <v>205491.71119999999</v>
      </c>
      <c r="T1015" s="24">
        <v>359610.49459999998</v>
      </c>
      <c r="U1015" s="24">
        <v>223107.61319999999</v>
      </c>
      <c r="V1015" s="24">
        <v>390438.32319999998</v>
      </c>
    </row>
    <row r="1016" spans="1:22" hidden="1" x14ac:dyDescent="0.3">
      <c r="A1016" s="23">
        <v>5</v>
      </c>
      <c r="B1016" s="23" t="s">
        <v>592</v>
      </c>
      <c r="C1016" s="23" t="s">
        <v>560</v>
      </c>
      <c r="D1016" t="s">
        <v>10</v>
      </c>
      <c r="E1016" s="23" t="s">
        <v>565</v>
      </c>
      <c r="F1016" s="23" t="s">
        <v>411</v>
      </c>
      <c r="G1016" s="23">
        <v>3</v>
      </c>
      <c r="H1016" s="23" t="s">
        <v>31</v>
      </c>
      <c r="I1016" s="24">
        <v>72247.0726</v>
      </c>
      <c r="J1016" s="24">
        <v>126432.37699999999</v>
      </c>
      <c r="K1016" s="24">
        <v>98321.926600000006</v>
      </c>
      <c r="L1016" s="24">
        <v>172063.37150000001</v>
      </c>
      <c r="M1016" s="24">
        <v>124302.2355</v>
      </c>
      <c r="N1016" s="24">
        <v>217528.91219999999</v>
      </c>
      <c r="O1016" s="24">
        <v>163597.91399999999</v>
      </c>
      <c r="P1016" s="24">
        <v>286296.34960000002</v>
      </c>
      <c r="Q1016" s="24">
        <v>202492.64259999999</v>
      </c>
      <c r="R1016" s="24">
        <v>354362.12449999998</v>
      </c>
      <c r="S1016" s="24">
        <v>227976.96160000001</v>
      </c>
      <c r="T1016" s="24">
        <v>398959.6827</v>
      </c>
      <c r="U1016" s="24">
        <v>253104.8805</v>
      </c>
      <c r="V1016" s="24">
        <v>442933.54090000002</v>
      </c>
    </row>
    <row r="1017" spans="1:22" hidden="1" x14ac:dyDescent="0.3">
      <c r="A1017" s="23">
        <v>5</v>
      </c>
      <c r="B1017" s="23" t="s">
        <v>592</v>
      </c>
      <c r="C1017" s="23" t="s">
        <v>560</v>
      </c>
      <c r="D1017" t="s">
        <v>10</v>
      </c>
      <c r="E1017" s="23" t="s">
        <v>565</v>
      </c>
      <c r="F1017" s="23" t="s">
        <v>411</v>
      </c>
      <c r="G1017" s="23">
        <v>4</v>
      </c>
      <c r="H1017" s="23" t="s">
        <v>29</v>
      </c>
      <c r="I1017" s="24">
        <v>80816.885599999994</v>
      </c>
      <c r="J1017" s="24">
        <v>129307.0189</v>
      </c>
      <c r="K1017" s="24">
        <v>113143.63989999999</v>
      </c>
      <c r="L1017" s="24">
        <v>181029.8265</v>
      </c>
      <c r="M1017" s="24">
        <v>145470.3941</v>
      </c>
      <c r="N1017" s="24">
        <v>232752.63399999999</v>
      </c>
      <c r="O1017" s="24">
        <v>193960.52549999999</v>
      </c>
      <c r="P1017" s="24">
        <v>310336.84539999999</v>
      </c>
      <c r="Q1017" s="24">
        <v>242450.6568</v>
      </c>
      <c r="R1017" s="24">
        <v>387921.05670000002</v>
      </c>
      <c r="S1017" s="24">
        <v>274777.41110000003</v>
      </c>
      <c r="T1017" s="24">
        <v>439643.86430000002</v>
      </c>
      <c r="U1017" s="24">
        <v>307104.1654</v>
      </c>
      <c r="V1017" s="24">
        <v>491366.67180000001</v>
      </c>
    </row>
    <row r="1018" spans="1:22" hidden="1" x14ac:dyDescent="0.3">
      <c r="A1018" s="23">
        <v>5</v>
      </c>
      <c r="B1018" s="23" t="s">
        <v>592</v>
      </c>
      <c r="C1018" s="23" t="s">
        <v>560</v>
      </c>
      <c r="D1018" t="s">
        <v>10</v>
      </c>
      <c r="E1018" s="23" t="s">
        <v>565</v>
      </c>
      <c r="F1018" s="23" t="s">
        <v>438</v>
      </c>
      <c r="G1018" s="23">
        <v>1</v>
      </c>
      <c r="H1018" s="23" t="s">
        <v>14</v>
      </c>
      <c r="I1018" s="24">
        <v>92885.326700000005</v>
      </c>
      <c r="J1018" s="24">
        <v>162549.3216</v>
      </c>
      <c r="K1018" s="24">
        <v>120208.1542</v>
      </c>
      <c r="L1018" s="24">
        <v>210364.26990000001</v>
      </c>
      <c r="M1018" s="24">
        <v>143847.859</v>
      </c>
      <c r="N1018" s="24">
        <v>251733.75330000001</v>
      </c>
      <c r="O1018" s="24">
        <v>171540.03099999999</v>
      </c>
      <c r="P1018" s="24">
        <v>300195.05420000001</v>
      </c>
      <c r="Q1018" s="24">
        <v>202159.04730000001</v>
      </c>
      <c r="R1018" s="24">
        <v>353778.33289999998</v>
      </c>
      <c r="S1018" s="24">
        <v>221629.82740000001</v>
      </c>
      <c r="T1018" s="24">
        <v>387852.19799999997</v>
      </c>
      <c r="U1018" s="24">
        <v>239930.1459</v>
      </c>
      <c r="V1018" s="24">
        <v>419877.75530000002</v>
      </c>
    </row>
    <row r="1019" spans="1:22" hidden="1" x14ac:dyDescent="0.3">
      <c r="A1019" s="23">
        <v>5</v>
      </c>
      <c r="B1019" s="23" t="s">
        <v>592</v>
      </c>
      <c r="C1019" s="23" t="s">
        <v>560</v>
      </c>
      <c r="D1019" t="s">
        <v>10</v>
      </c>
      <c r="E1019" s="23" t="s">
        <v>565</v>
      </c>
      <c r="F1019" s="23" t="s">
        <v>438</v>
      </c>
      <c r="G1019" s="23">
        <v>2</v>
      </c>
      <c r="H1019" s="23" t="s">
        <v>30</v>
      </c>
      <c r="I1019" s="24">
        <v>79727.038799999995</v>
      </c>
      <c r="J1019" s="24">
        <v>139522.31789999999</v>
      </c>
      <c r="K1019" s="24">
        <v>104164.92720000001</v>
      </c>
      <c r="L1019" s="24">
        <v>182288.62270000001</v>
      </c>
      <c r="M1019" s="24">
        <v>126278.7648</v>
      </c>
      <c r="N1019" s="24">
        <v>220987.83840000001</v>
      </c>
      <c r="O1019" s="24">
        <v>154233.24720000001</v>
      </c>
      <c r="P1019" s="24">
        <v>269908.1826</v>
      </c>
      <c r="Q1019" s="24">
        <v>182824.34760000001</v>
      </c>
      <c r="R1019" s="24">
        <v>319942.60820000002</v>
      </c>
      <c r="S1019" s="24">
        <v>201349.00450000001</v>
      </c>
      <c r="T1019" s="24">
        <v>352360.75780000002</v>
      </c>
      <c r="U1019" s="24">
        <v>218549.94769999999</v>
      </c>
      <c r="V1019" s="24">
        <v>382462.40850000002</v>
      </c>
    </row>
    <row r="1020" spans="1:22" hidden="1" x14ac:dyDescent="0.3">
      <c r="A1020" s="23">
        <v>5</v>
      </c>
      <c r="B1020" s="23" t="s">
        <v>592</v>
      </c>
      <c r="C1020" s="23" t="s">
        <v>560</v>
      </c>
      <c r="D1020" t="s">
        <v>10</v>
      </c>
      <c r="E1020" s="23" t="s">
        <v>565</v>
      </c>
      <c r="F1020" s="23" t="s">
        <v>438</v>
      </c>
      <c r="G1020" s="23">
        <v>3</v>
      </c>
      <c r="H1020" s="23" t="s">
        <v>31</v>
      </c>
      <c r="I1020" s="24">
        <v>71185.891099999993</v>
      </c>
      <c r="J1020" s="24">
        <v>124575.30929999999</v>
      </c>
      <c r="K1020" s="24">
        <v>96949.231499999994</v>
      </c>
      <c r="L1020" s="24">
        <v>169661.15489999999</v>
      </c>
      <c r="M1020" s="24">
        <v>122621.80869999999</v>
      </c>
      <c r="N1020" s="24">
        <v>214588.16510000001</v>
      </c>
      <c r="O1020" s="24">
        <v>161442.88080000001</v>
      </c>
      <c r="P1020" s="24">
        <v>282525.0416</v>
      </c>
      <c r="Q1020" s="24">
        <v>199879.04120000001</v>
      </c>
      <c r="R1020" s="24">
        <v>349788.32199999999</v>
      </c>
      <c r="S1020" s="24">
        <v>225075.46789999999</v>
      </c>
      <c r="T1020" s="24">
        <v>393882.06890000001</v>
      </c>
      <c r="U1020" s="24">
        <v>249929.75080000001</v>
      </c>
      <c r="V1020" s="24">
        <v>437377.06390000001</v>
      </c>
    </row>
    <row r="1021" spans="1:22" hidden="1" x14ac:dyDescent="0.3">
      <c r="A1021" s="23">
        <v>5</v>
      </c>
      <c r="B1021" s="23" t="s">
        <v>592</v>
      </c>
      <c r="C1021" s="23" t="s">
        <v>560</v>
      </c>
      <c r="D1021" t="s">
        <v>10</v>
      </c>
      <c r="E1021" s="23" t="s">
        <v>565</v>
      </c>
      <c r="F1021" s="23" t="s">
        <v>438</v>
      </c>
      <c r="G1021" s="23">
        <v>4</v>
      </c>
      <c r="H1021" s="23" t="s">
        <v>29</v>
      </c>
      <c r="I1021" s="24">
        <v>79171.363200000007</v>
      </c>
      <c r="J1021" s="24">
        <v>126674.183</v>
      </c>
      <c r="K1021" s="24">
        <v>110839.9084</v>
      </c>
      <c r="L1021" s="24">
        <v>177343.8561</v>
      </c>
      <c r="M1021" s="24">
        <v>142508.45370000001</v>
      </c>
      <c r="N1021" s="24">
        <v>228013.52929999999</v>
      </c>
      <c r="O1021" s="24">
        <v>190011.27160000001</v>
      </c>
      <c r="P1021" s="24">
        <v>304018.03909999999</v>
      </c>
      <c r="Q1021" s="24">
        <v>237514.0894</v>
      </c>
      <c r="R1021" s="24">
        <v>380022.54879999999</v>
      </c>
      <c r="S1021" s="24">
        <v>269182.6347</v>
      </c>
      <c r="T1021" s="24">
        <v>430692.2219</v>
      </c>
      <c r="U1021" s="24">
        <v>300851.18</v>
      </c>
      <c r="V1021" s="24">
        <v>481361.89510000002</v>
      </c>
    </row>
    <row r="1022" spans="1:22" hidden="1" x14ac:dyDescent="0.3">
      <c r="A1022" s="23">
        <v>5</v>
      </c>
      <c r="B1022" s="23" t="s">
        <v>592</v>
      </c>
      <c r="C1022" s="23" t="s">
        <v>560</v>
      </c>
      <c r="D1022" t="s">
        <v>10</v>
      </c>
      <c r="E1022" s="23" t="s">
        <v>565</v>
      </c>
      <c r="F1022" s="23" t="s">
        <v>460</v>
      </c>
      <c r="G1022" s="23">
        <v>1</v>
      </c>
      <c r="H1022" s="23" t="s">
        <v>14</v>
      </c>
      <c r="I1022" s="24">
        <v>91871.208599999998</v>
      </c>
      <c r="J1022" s="24">
        <v>160774.61499999999</v>
      </c>
      <c r="K1022" s="24">
        <v>118926.6021</v>
      </c>
      <c r="L1022" s="24">
        <v>208121.55369999999</v>
      </c>
      <c r="M1022" s="24">
        <v>142335.32939999999</v>
      </c>
      <c r="N1022" s="24">
        <v>249086.8265</v>
      </c>
      <c r="O1022" s="24">
        <v>169768.2634</v>
      </c>
      <c r="P1022" s="24">
        <v>297094.46090000001</v>
      </c>
      <c r="Q1022" s="24">
        <v>200101.1257</v>
      </c>
      <c r="R1022" s="24">
        <v>350176.96990000003</v>
      </c>
      <c r="S1022" s="24">
        <v>219389.7329</v>
      </c>
      <c r="T1022" s="24">
        <v>383932.03249999997</v>
      </c>
      <c r="U1022" s="24">
        <v>237530.88750000001</v>
      </c>
      <c r="V1022" s="24">
        <v>415679.05310000002</v>
      </c>
    </row>
    <row r="1023" spans="1:22" hidden="1" x14ac:dyDescent="0.3">
      <c r="A1023" s="23">
        <v>5</v>
      </c>
      <c r="B1023" s="23" t="s">
        <v>592</v>
      </c>
      <c r="C1023" s="23" t="s">
        <v>560</v>
      </c>
      <c r="D1023" t="s">
        <v>10</v>
      </c>
      <c r="E1023" s="23" t="s">
        <v>565</v>
      </c>
      <c r="F1023" s="23" t="s">
        <v>460</v>
      </c>
      <c r="G1023" s="23">
        <v>2</v>
      </c>
      <c r="H1023" s="23" t="s">
        <v>30</v>
      </c>
      <c r="I1023" s="24">
        <v>78712.920800000007</v>
      </c>
      <c r="J1023" s="24">
        <v>137747.61129999999</v>
      </c>
      <c r="K1023" s="24">
        <v>102883.3751</v>
      </c>
      <c r="L1023" s="24">
        <v>180045.90650000001</v>
      </c>
      <c r="M1023" s="24">
        <v>124766.2352</v>
      </c>
      <c r="N1023" s="24">
        <v>218340.9117</v>
      </c>
      <c r="O1023" s="24">
        <v>152461.47959999999</v>
      </c>
      <c r="P1023" s="24">
        <v>266807.58929999999</v>
      </c>
      <c r="Q1023" s="24">
        <v>180766.4259</v>
      </c>
      <c r="R1023" s="24">
        <v>316341.24530000001</v>
      </c>
      <c r="S1023" s="24">
        <v>199108.91</v>
      </c>
      <c r="T1023" s="24">
        <v>348440.59230000002</v>
      </c>
      <c r="U1023" s="24">
        <v>216150.6894</v>
      </c>
      <c r="V1023" s="24">
        <v>378263.70640000002</v>
      </c>
    </row>
    <row r="1024" spans="1:22" hidden="1" x14ac:dyDescent="0.3">
      <c r="A1024" s="23">
        <v>5</v>
      </c>
      <c r="B1024" s="23" t="s">
        <v>592</v>
      </c>
      <c r="C1024" s="23" t="s">
        <v>560</v>
      </c>
      <c r="D1024" t="s">
        <v>10</v>
      </c>
      <c r="E1024" s="23" t="s">
        <v>565</v>
      </c>
      <c r="F1024" s="23" t="s">
        <v>460</v>
      </c>
      <c r="G1024" s="23">
        <v>3</v>
      </c>
      <c r="H1024" s="23" t="s">
        <v>31</v>
      </c>
      <c r="I1024" s="24">
        <v>70181.107699999993</v>
      </c>
      <c r="J1024" s="24">
        <v>122816.93859999999</v>
      </c>
      <c r="K1024" s="24">
        <v>95542.534799999994</v>
      </c>
      <c r="L1024" s="24">
        <v>167199.43599999999</v>
      </c>
      <c r="M1024" s="24">
        <v>120813.19869999999</v>
      </c>
      <c r="N1024" s="24">
        <v>211423.09779999999</v>
      </c>
      <c r="O1024" s="24">
        <v>159031.40100000001</v>
      </c>
      <c r="P1024" s="24">
        <v>278304.95179999998</v>
      </c>
      <c r="Q1024" s="24">
        <v>196864.69140000001</v>
      </c>
      <c r="R1024" s="24">
        <v>344513.20980000001</v>
      </c>
      <c r="S1024" s="24">
        <v>221659.20490000001</v>
      </c>
      <c r="T1024" s="24">
        <v>387903.60849999997</v>
      </c>
      <c r="U1024" s="24">
        <v>246111.57440000001</v>
      </c>
      <c r="V1024" s="24">
        <v>430695.25510000001</v>
      </c>
    </row>
    <row r="1025" spans="1:22" hidden="1" x14ac:dyDescent="0.3">
      <c r="A1025" s="23">
        <v>5</v>
      </c>
      <c r="B1025" s="23" t="s">
        <v>592</v>
      </c>
      <c r="C1025" s="23" t="s">
        <v>560</v>
      </c>
      <c r="D1025" t="s">
        <v>10</v>
      </c>
      <c r="E1025" s="23" t="s">
        <v>565</v>
      </c>
      <c r="F1025" s="23" t="s">
        <v>460</v>
      </c>
      <c r="G1025" s="23">
        <v>4</v>
      </c>
      <c r="H1025" s="23" t="s">
        <v>29</v>
      </c>
      <c r="I1025" s="24">
        <v>78299.298899999994</v>
      </c>
      <c r="J1025" s="24">
        <v>125278.88009999999</v>
      </c>
      <c r="K1025" s="24">
        <v>109619.0184</v>
      </c>
      <c r="L1025" s="24">
        <v>175390.43210000001</v>
      </c>
      <c r="M1025" s="24">
        <v>140938.73800000001</v>
      </c>
      <c r="N1025" s="24">
        <v>225501.9841</v>
      </c>
      <c r="O1025" s="24">
        <v>187918.3173</v>
      </c>
      <c r="P1025" s="24">
        <v>300669.31219999999</v>
      </c>
      <c r="Q1025" s="24">
        <v>234897.89660000001</v>
      </c>
      <c r="R1025" s="24">
        <v>375836.64010000002</v>
      </c>
      <c r="S1025" s="24">
        <v>266217.61609999998</v>
      </c>
      <c r="T1025" s="24">
        <v>425948.19209999999</v>
      </c>
      <c r="U1025" s="24">
        <v>297537.3357</v>
      </c>
      <c r="V1025" s="24">
        <v>476059.74410000001</v>
      </c>
    </row>
    <row r="1026" spans="1:22" hidden="1" x14ac:dyDescent="0.3">
      <c r="A1026" s="23">
        <v>5</v>
      </c>
      <c r="B1026" s="23" t="s">
        <v>592</v>
      </c>
      <c r="C1026" s="23" t="s">
        <v>560</v>
      </c>
      <c r="D1026" t="s">
        <v>10</v>
      </c>
      <c r="E1026" s="23" t="s">
        <v>565</v>
      </c>
      <c r="F1026" s="23" t="s">
        <v>475</v>
      </c>
      <c r="G1026" s="23">
        <v>1</v>
      </c>
      <c r="H1026" s="23" t="s">
        <v>14</v>
      </c>
      <c r="I1026" s="24">
        <v>98281.601200000005</v>
      </c>
      <c r="J1026" s="24">
        <v>171992.8021</v>
      </c>
      <c r="K1026" s="24">
        <v>127292.6056</v>
      </c>
      <c r="L1026" s="24">
        <v>222762.05989999999</v>
      </c>
      <c r="M1026" s="24">
        <v>152394.24789999999</v>
      </c>
      <c r="N1026" s="24">
        <v>266689.9338</v>
      </c>
      <c r="O1026" s="24">
        <v>181835.98790000001</v>
      </c>
      <c r="P1026" s="24">
        <v>318212.97879999998</v>
      </c>
      <c r="Q1026" s="24">
        <v>214391.06630000001</v>
      </c>
      <c r="R1026" s="24">
        <v>375184.36599999998</v>
      </c>
      <c r="S1026" s="24">
        <v>235092.32440000001</v>
      </c>
      <c r="T1026" s="24">
        <v>411411.56770000001</v>
      </c>
      <c r="U1026" s="24">
        <v>254588.52900000001</v>
      </c>
      <c r="V1026" s="24">
        <v>445529.92570000002</v>
      </c>
    </row>
    <row r="1027" spans="1:22" hidden="1" x14ac:dyDescent="0.3">
      <c r="A1027" s="23">
        <v>5</v>
      </c>
      <c r="B1027" s="23" t="s">
        <v>592</v>
      </c>
      <c r="C1027" s="23" t="s">
        <v>560</v>
      </c>
      <c r="D1027" t="s">
        <v>10</v>
      </c>
      <c r="E1027" s="23" t="s">
        <v>565</v>
      </c>
      <c r="F1027" s="23" t="s">
        <v>475</v>
      </c>
      <c r="G1027" s="23">
        <v>2</v>
      </c>
      <c r="H1027" s="23" t="s">
        <v>30</v>
      </c>
      <c r="I1027" s="24">
        <v>83889.724199999997</v>
      </c>
      <c r="J1027" s="24">
        <v>146807.01740000001</v>
      </c>
      <c r="K1027" s="24">
        <v>109745.3265</v>
      </c>
      <c r="L1027" s="24">
        <v>192054.32139999999</v>
      </c>
      <c r="M1027" s="24">
        <v>133178.05160000001</v>
      </c>
      <c r="N1027" s="24">
        <v>233061.59030000001</v>
      </c>
      <c r="O1027" s="24">
        <v>162906.69349999999</v>
      </c>
      <c r="P1027" s="24">
        <v>285086.71370000002</v>
      </c>
      <c r="Q1027" s="24">
        <v>193243.7389</v>
      </c>
      <c r="R1027" s="24">
        <v>338176.54300000001</v>
      </c>
      <c r="S1027" s="24">
        <v>212910.17480000001</v>
      </c>
      <c r="T1027" s="24">
        <v>372592.80589999998</v>
      </c>
      <c r="U1027" s="24">
        <v>231203.93780000001</v>
      </c>
      <c r="V1027" s="24">
        <v>404606.89110000001</v>
      </c>
    </row>
    <row r="1028" spans="1:22" hidden="1" x14ac:dyDescent="0.3">
      <c r="A1028" s="23">
        <v>5</v>
      </c>
      <c r="B1028" s="23" t="s">
        <v>592</v>
      </c>
      <c r="C1028" s="23" t="s">
        <v>560</v>
      </c>
      <c r="D1028" t="s">
        <v>10</v>
      </c>
      <c r="E1028" s="23" t="s">
        <v>565</v>
      </c>
      <c r="F1028" s="23" t="s">
        <v>475</v>
      </c>
      <c r="G1028" s="23">
        <v>3</v>
      </c>
      <c r="H1028" s="23" t="s">
        <v>31</v>
      </c>
      <c r="I1028" s="24">
        <v>74578.327900000004</v>
      </c>
      <c r="J1028" s="24">
        <v>130512.07369999999</v>
      </c>
      <c r="K1028" s="24">
        <v>101444.4853</v>
      </c>
      <c r="L1028" s="24">
        <v>177527.84940000001</v>
      </c>
      <c r="M1028" s="24">
        <v>128211.37059999999</v>
      </c>
      <c r="N1028" s="24">
        <v>224369.89850000001</v>
      </c>
      <c r="O1028" s="24">
        <v>168703.17420000001</v>
      </c>
      <c r="P1028" s="24">
        <v>295230.55479999998</v>
      </c>
      <c r="Q1028" s="24">
        <v>208773.9803</v>
      </c>
      <c r="R1028" s="24">
        <v>365354.46549999999</v>
      </c>
      <c r="S1028" s="24">
        <v>235020.07610000001</v>
      </c>
      <c r="T1028" s="24">
        <v>411285.13309999998</v>
      </c>
      <c r="U1028" s="24">
        <v>260891.95180000001</v>
      </c>
      <c r="V1028" s="24">
        <v>456560.91570000001</v>
      </c>
    </row>
    <row r="1029" spans="1:22" hidden="1" x14ac:dyDescent="0.3">
      <c r="A1029" s="23">
        <v>5</v>
      </c>
      <c r="B1029" s="23" t="s">
        <v>592</v>
      </c>
      <c r="C1029" s="23" t="s">
        <v>560</v>
      </c>
      <c r="D1029" t="s">
        <v>10</v>
      </c>
      <c r="E1029" s="23" t="s">
        <v>565</v>
      </c>
      <c r="F1029" s="23" t="s">
        <v>475</v>
      </c>
      <c r="G1029" s="23">
        <v>4</v>
      </c>
      <c r="H1029" s="23" t="s">
        <v>29</v>
      </c>
      <c r="I1029" s="24">
        <v>83745.847299999994</v>
      </c>
      <c r="J1029" s="24">
        <v>133993.35769999999</v>
      </c>
      <c r="K1029" s="24">
        <v>117244.1862</v>
      </c>
      <c r="L1029" s="24">
        <v>187590.70079999999</v>
      </c>
      <c r="M1029" s="24">
        <v>150742.5252</v>
      </c>
      <c r="N1029" s="24">
        <v>241188.04389999999</v>
      </c>
      <c r="O1029" s="24">
        <v>200990.0336</v>
      </c>
      <c r="P1029" s="24">
        <v>321584.05859999999</v>
      </c>
      <c r="Q1029" s="24">
        <v>251237.54199999999</v>
      </c>
      <c r="R1029" s="24">
        <v>401980.07319999998</v>
      </c>
      <c r="S1029" s="24">
        <v>284735.88089999999</v>
      </c>
      <c r="T1029" s="24">
        <v>455577.41619999998</v>
      </c>
      <c r="U1029" s="24">
        <v>318234.21980000002</v>
      </c>
      <c r="V1029" s="24">
        <v>509174.75929999998</v>
      </c>
    </row>
    <row r="1030" spans="1:22" hidden="1" x14ac:dyDescent="0.3">
      <c r="A1030" s="23">
        <v>5</v>
      </c>
      <c r="B1030" s="23" t="s">
        <v>592</v>
      </c>
      <c r="C1030" s="23" t="s">
        <v>560</v>
      </c>
      <c r="D1030" t="s">
        <v>10</v>
      </c>
      <c r="E1030" s="23" t="s">
        <v>565</v>
      </c>
      <c r="F1030" s="23" t="s">
        <v>484</v>
      </c>
      <c r="G1030" s="23">
        <v>1</v>
      </c>
      <c r="H1030" s="23" t="s">
        <v>14</v>
      </c>
      <c r="I1030" s="24">
        <v>93331.930399999997</v>
      </c>
      <c r="J1030" s="24">
        <v>163330.87820000001</v>
      </c>
      <c r="K1030" s="24">
        <v>120860.90579999999</v>
      </c>
      <c r="L1030" s="24">
        <v>211506.58499999999</v>
      </c>
      <c r="M1030" s="24">
        <v>144679.95379999999</v>
      </c>
      <c r="N1030" s="24">
        <v>253189.9192</v>
      </c>
      <c r="O1030" s="24">
        <v>172609.66529999999</v>
      </c>
      <c r="P1030" s="24">
        <v>302066.9143</v>
      </c>
      <c r="Q1030" s="24">
        <v>203492.49789999999</v>
      </c>
      <c r="R1030" s="24">
        <v>356111.8714</v>
      </c>
      <c r="S1030" s="24">
        <v>223130.54089999999</v>
      </c>
      <c r="T1030" s="24">
        <v>390478.44650000002</v>
      </c>
      <c r="U1030" s="24">
        <v>241617.2702</v>
      </c>
      <c r="V1030" s="24">
        <v>422830.22289999999</v>
      </c>
    </row>
    <row r="1031" spans="1:22" hidden="1" x14ac:dyDescent="0.3">
      <c r="A1031" s="23">
        <v>5</v>
      </c>
      <c r="B1031" s="23" t="s">
        <v>592</v>
      </c>
      <c r="C1031" s="23" t="s">
        <v>560</v>
      </c>
      <c r="D1031" t="s">
        <v>10</v>
      </c>
      <c r="E1031" s="23" t="s">
        <v>565</v>
      </c>
      <c r="F1031" s="23" t="s">
        <v>484</v>
      </c>
      <c r="G1031" s="23">
        <v>2</v>
      </c>
      <c r="H1031" s="23" t="s">
        <v>30</v>
      </c>
      <c r="I1031" s="24">
        <v>79762.445600000006</v>
      </c>
      <c r="J1031" s="24">
        <v>139584.27979999999</v>
      </c>
      <c r="K1031" s="24">
        <v>104316.32739999999</v>
      </c>
      <c r="L1031" s="24">
        <v>182553.5729</v>
      </c>
      <c r="M1031" s="24">
        <v>126561.82490000001</v>
      </c>
      <c r="N1031" s="24">
        <v>221483.19349999999</v>
      </c>
      <c r="O1031" s="24">
        <v>154762.04399999999</v>
      </c>
      <c r="P1031" s="24">
        <v>270833.57699999999</v>
      </c>
      <c r="Q1031" s="24">
        <v>183553.5882</v>
      </c>
      <c r="R1031" s="24">
        <v>321218.7794</v>
      </c>
      <c r="S1031" s="24">
        <v>202215.94149999999</v>
      </c>
      <c r="T1031" s="24">
        <v>353877.89760000003</v>
      </c>
      <c r="U1031" s="24">
        <v>219568.94020000001</v>
      </c>
      <c r="V1031" s="24">
        <v>384245.64539999998</v>
      </c>
    </row>
    <row r="1032" spans="1:22" hidden="1" x14ac:dyDescent="0.3">
      <c r="A1032" s="23">
        <v>5</v>
      </c>
      <c r="B1032" s="23" t="s">
        <v>592</v>
      </c>
      <c r="C1032" s="23" t="s">
        <v>560</v>
      </c>
      <c r="D1032" t="s">
        <v>10</v>
      </c>
      <c r="E1032" s="23" t="s">
        <v>565</v>
      </c>
      <c r="F1032" s="23" t="s">
        <v>484</v>
      </c>
      <c r="G1032" s="23">
        <v>3</v>
      </c>
      <c r="H1032" s="23" t="s">
        <v>31</v>
      </c>
      <c r="I1032" s="24">
        <v>70976.994300000006</v>
      </c>
      <c r="J1032" s="24">
        <v>124209.74</v>
      </c>
      <c r="K1032" s="24">
        <v>96572.056700000001</v>
      </c>
      <c r="L1032" s="24">
        <v>169001.0992</v>
      </c>
      <c r="M1032" s="24">
        <v>122073.51949999999</v>
      </c>
      <c r="N1032" s="24">
        <v>213628.65919999999</v>
      </c>
      <c r="O1032" s="24">
        <v>160647.67679999999</v>
      </c>
      <c r="P1032" s="24">
        <v>281133.43420000002</v>
      </c>
      <c r="Q1032" s="24">
        <v>198824.8934</v>
      </c>
      <c r="R1032" s="24">
        <v>347943.56349999999</v>
      </c>
      <c r="S1032" s="24">
        <v>223835.32620000001</v>
      </c>
      <c r="T1032" s="24">
        <v>391711.82069999998</v>
      </c>
      <c r="U1032" s="24">
        <v>248492.92290000001</v>
      </c>
      <c r="V1032" s="24">
        <v>434862.61499999999</v>
      </c>
    </row>
    <row r="1033" spans="1:22" hidden="1" x14ac:dyDescent="0.3">
      <c r="A1033" s="23">
        <v>5</v>
      </c>
      <c r="B1033" s="23" t="s">
        <v>592</v>
      </c>
      <c r="C1033" s="23" t="s">
        <v>560</v>
      </c>
      <c r="D1033" t="s">
        <v>10</v>
      </c>
      <c r="E1033" s="23" t="s">
        <v>565</v>
      </c>
      <c r="F1033" s="23" t="s">
        <v>484</v>
      </c>
      <c r="G1033" s="23">
        <v>4</v>
      </c>
      <c r="H1033" s="23" t="s">
        <v>29</v>
      </c>
      <c r="I1033" s="24">
        <v>79533.441300000006</v>
      </c>
      <c r="J1033" s="24">
        <v>127253.50810000001</v>
      </c>
      <c r="K1033" s="24">
        <v>111346.81789999999</v>
      </c>
      <c r="L1033" s="24">
        <v>178154.9112</v>
      </c>
      <c r="M1033" s="24">
        <v>143160.19440000001</v>
      </c>
      <c r="N1033" s="24">
        <v>229056.31450000001</v>
      </c>
      <c r="O1033" s="24">
        <v>190880.2592</v>
      </c>
      <c r="P1033" s="24">
        <v>305408.41930000001</v>
      </c>
      <c r="Q1033" s="24">
        <v>238600.32399999999</v>
      </c>
      <c r="R1033" s="24">
        <v>381760.52399999998</v>
      </c>
      <c r="S1033" s="24">
        <v>270413.70049999998</v>
      </c>
      <c r="T1033" s="24">
        <v>432661.92719999998</v>
      </c>
      <c r="U1033" s="24">
        <v>302227.07709999999</v>
      </c>
      <c r="V1033" s="24">
        <v>483563.33049999998</v>
      </c>
    </row>
    <row r="1034" spans="1:22" hidden="1" x14ac:dyDescent="0.3">
      <c r="A1034" s="23">
        <v>5</v>
      </c>
      <c r="B1034" s="23" t="s">
        <v>592</v>
      </c>
      <c r="C1034" s="23" t="s">
        <v>560</v>
      </c>
      <c r="D1034" t="s">
        <v>10</v>
      </c>
      <c r="E1034" s="23" t="s">
        <v>565</v>
      </c>
      <c r="F1034" s="23" t="s">
        <v>494</v>
      </c>
      <c r="G1034" s="23">
        <v>1</v>
      </c>
      <c r="H1034" s="23" t="s">
        <v>14</v>
      </c>
      <c r="I1034" s="24">
        <v>94832.954700000002</v>
      </c>
      <c r="J1034" s="24">
        <v>165957.67069999999</v>
      </c>
      <c r="K1034" s="24">
        <v>122787.22440000001</v>
      </c>
      <c r="L1034" s="24">
        <v>214877.6427</v>
      </c>
      <c r="M1034" s="24">
        <v>146974.0233</v>
      </c>
      <c r="N1034" s="24">
        <v>257204.54070000001</v>
      </c>
      <c r="O1034" s="24">
        <v>175328.56510000001</v>
      </c>
      <c r="P1034" s="24">
        <v>306824.9889</v>
      </c>
      <c r="Q1034" s="24">
        <v>206680.87479999999</v>
      </c>
      <c r="R1034" s="24">
        <v>361691.53090000001</v>
      </c>
      <c r="S1034" s="24">
        <v>226617.56890000001</v>
      </c>
      <c r="T1034" s="24">
        <v>396580.74560000002</v>
      </c>
      <c r="U1034" s="24">
        <v>245378.65340000001</v>
      </c>
      <c r="V1034" s="24">
        <v>429412.64350000001</v>
      </c>
    </row>
    <row r="1035" spans="1:22" hidden="1" x14ac:dyDescent="0.3">
      <c r="A1035" s="23">
        <v>5</v>
      </c>
      <c r="B1035" s="23" t="s">
        <v>592</v>
      </c>
      <c r="C1035" s="23" t="s">
        <v>560</v>
      </c>
      <c r="D1035" t="s">
        <v>10</v>
      </c>
      <c r="E1035" s="23" t="s">
        <v>565</v>
      </c>
      <c r="F1035" s="23" t="s">
        <v>494</v>
      </c>
      <c r="G1035" s="23">
        <v>2</v>
      </c>
      <c r="H1035" s="23" t="s">
        <v>30</v>
      </c>
      <c r="I1035" s="24">
        <v>81126.404599999994</v>
      </c>
      <c r="J1035" s="24">
        <v>141971.20800000001</v>
      </c>
      <c r="K1035" s="24">
        <v>106075.52929999999</v>
      </c>
      <c r="L1035" s="24">
        <v>185632.17619999999</v>
      </c>
      <c r="M1035" s="24">
        <v>128672.88310000001</v>
      </c>
      <c r="N1035" s="24">
        <v>225177.54550000001</v>
      </c>
      <c r="O1035" s="24">
        <v>157300.6649</v>
      </c>
      <c r="P1035" s="24">
        <v>275276.16350000002</v>
      </c>
      <c r="Q1035" s="24">
        <v>186540.56210000001</v>
      </c>
      <c r="R1035" s="24">
        <v>326445.98369999998</v>
      </c>
      <c r="S1035" s="24">
        <v>205491.71119999999</v>
      </c>
      <c r="T1035" s="24">
        <v>359610.49459999998</v>
      </c>
      <c r="U1035" s="24">
        <v>223107.61319999999</v>
      </c>
      <c r="V1035" s="24">
        <v>390438.32319999998</v>
      </c>
    </row>
    <row r="1036" spans="1:22" hidden="1" x14ac:dyDescent="0.3">
      <c r="A1036" s="23">
        <v>5</v>
      </c>
      <c r="B1036" s="23" t="s">
        <v>592</v>
      </c>
      <c r="C1036" s="23" t="s">
        <v>560</v>
      </c>
      <c r="D1036" t="s">
        <v>10</v>
      </c>
      <c r="E1036" s="23" t="s">
        <v>565</v>
      </c>
      <c r="F1036" s="23" t="s">
        <v>494</v>
      </c>
      <c r="G1036" s="23">
        <v>3</v>
      </c>
      <c r="H1036" s="23" t="s">
        <v>31</v>
      </c>
      <c r="I1036" s="24">
        <v>72247.0726</v>
      </c>
      <c r="J1036" s="24">
        <v>126432.37699999999</v>
      </c>
      <c r="K1036" s="24">
        <v>98321.926600000006</v>
      </c>
      <c r="L1036" s="24">
        <v>172063.37150000001</v>
      </c>
      <c r="M1036" s="24">
        <v>124302.2355</v>
      </c>
      <c r="N1036" s="24">
        <v>217528.91219999999</v>
      </c>
      <c r="O1036" s="24">
        <v>163597.91399999999</v>
      </c>
      <c r="P1036" s="24">
        <v>286296.34960000002</v>
      </c>
      <c r="Q1036" s="24">
        <v>202492.64259999999</v>
      </c>
      <c r="R1036" s="24">
        <v>354362.12449999998</v>
      </c>
      <c r="S1036" s="24">
        <v>227976.96160000001</v>
      </c>
      <c r="T1036" s="24">
        <v>398959.6827</v>
      </c>
      <c r="U1036" s="24">
        <v>253104.8805</v>
      </c>
      <c r="V1036" s="24">
        <v>442933.54090000002</v>
      </c>
    </row>
    <row r="1037" spans="1:22" hidden="1" x14ac:dyDescent="0.3">
      <c r="A1037" s="23">
        <v>5</v>
      </c>
      <c r="B1037" s="23" t="s">
        <v>592</v>
      </c>
      <c r="C1037" s="23" t="s">
        <v>560</v>
      </c>
      <c r="D1037" t="s">
        <v>10</v>
      </c>
      <c r="E1037" s="23" t="s">
        <v>565</v>
      </c>
      <c r="F1037" s="23" t="s">
        <v>494</v>
      </c>
      <c r="G1037" s="23">
        <v>4</v>
      </c>
      <c r="H1037" s="23" t="s">
        <v>29</v>
      </c>
      <c r="I1037" s="24">
        <v>80816.885599999994</v>
      </c>
      <c r="J1037" s="24">
        <v>129307.0189</v>
      </c>
      <c r="K1037" s="24">
        <v>113143.63989999999</v>
      </c>
      <c r="L1037" s="24">
        <v>181029.8265</v>
      </c>
      <c r="M1037" s="24">
        <v>145470.3941</v>
      </c>
      <c r="N1037" s="24">
        <v>232752.63399999999</v>
      </c>
      <c r="O1037" s="24">
        <v>193960.52549999999</v>
      </c>
      <c r="P1037" s="24">
        <v>310336.84539999999</v>
      </c>
      <c r="Q1037" s="24">
        <v>242450.6568</v>
      </c>
      <c r="R1037" s="24">
        <v>387921.05670000002</v>
      </c>
      <c r="S1037" s="24">
        <v>274777.41110000003</v>
      </c>
      <c r="T1037" s="24">
        <v>439643.86430000002</v>
      </c>
      <c r="U1037" s="24">
        <v>307104.1654</v>
      </c>
      <c r="V1037" s="24">
        <v>491366.67180000001</v>
      </c>
    </row>
    <row r="1038" spans="1:22" hidden="1" x14ac:dyDescent="0.3">
      <c r="A1038" s="23">
        <v>5</v>
      </c>
      <c r="B1038" s="23" t="s">
        <v>592</v>
      </c>
      <c r="C1038" s="23" t="s">
        <v>560</v>
      </c>
      <c r="D1038" t="s">
        <v>10</v>
      </c>
      <c r="E1038" s="23" t="s">
        <v>565</v>
      </c>
      <c r="F1038" s="23" t="s">
        <v>401</v>
      </c>
      <c r="G1038" s="23">
        <v>1</v>
      </c>
      <c r="H1038" s="23" t="s">
        <v>14</v>
      </c>
      <c r="I1038" s="24">
        <v>94832.954700000002</v>
      </c>
      <c r="J1038" s="24">
        <v>165957.67069999999</v>
      </c>
      <c r="K1038" s="24">
        <v>122787.22440000001</v>
      </c>
      <c r="L1038" s="24">
        <v>214877.6427</v>
      </c>
      <c r="M1038" s="24">
        <v>146974.0233</v>
      </c>
      <c r="N1038" s="24">
        <v>257204.54070000001</v>
      </c>
      <c r="O1038" s="24">
        <v>175328.56510000001</v>
      </c>
      <c r="P1038" s="24">
        <v>306824.9889</v>
      </c>
      <c r="Q1038" s="24">
        <v>206680.87479999999</v>
      </c>
      <c r="R1038" s="24">
        <v>361691.53090000001</v>
      </c>
      <c r="S1038" s="24">
        <v>226617.56890000001</v>
      </c>
      <c r="T1038" s="24">
        <v>396580.74560000002</v>
      </c>
      <c r="U1038" s="24">
        <v>245378.65340000001</v>
      </c>
      <c r="V1038" s="24">
        <v>429412.64350000001</v>
      </c>
    </row>
    <row r="1039" spans="1:22" hidden="1" x14ac:dyDescent="0.3">
      <c r="A1039" s="23">
        <v>5</v>
      </c>
      <c r="B1039" s="23" t="s">
        <v>592</v>
      </c>
      <c r="C1039" s="23" t="s">
        <v>560</v>
      </c>
      <c r="D1039" t="s">
        <v>10</v>
      </c>
      <c r="E1039" s="23" t="s">
        <v>565</v>
      </c>
      <c r="F1039" s="23" t="s">
        <v>401</v>
      </c>
      <c r="G1039" s="23">
        <v>2</v>
      </c>
      <c r="H1039" s="23" t="s">
        <v>30</v>
      </c>
      <c r="I1039" s="24">
        <v>81126.404599999994</v>
      </c>
      <c r="J1039" s="24">
        <v>141971.20800000001</v>
      </c>
      <c r="K1039" s="24">
        <v>106075.52929999999</v>
      </c>
      <c r="L1039" s="24">
        <v>185632.17619999999</v>
      </c>
      <c r="M1039" s="24">
        <v>128672.88310000001</v>
      </c>
      <c r="N1039" s="24">
        <v>225177.54550000001</v>
      </c>
      <c r="O1039" s="24">
        <v>157300.6649</v>
      </c>
      <c r="P1039" s="24">
        <v>275276.16350000002</v>
      </c>
      <c r="Q1039" s="24">
        <v>186540.56210000001</v>
      </c>
      <c r="R1039" s="24">
        <v>326445.98369999998</v>
      </c>
      <c r="S1039" s="24">
        <v>205491.71119999999</v>
      </c>
      <c r="T1039" s="24">
        <v>359610.49459999998</v>
      </c>
      <c r="U1039" s="24">
        <v>223107.61319999999</v>
      </c>
      <c r="V1039" s="24">
        <v>390438.32319999998</v>
      </c>
    </row>
    <row r="1040" spans="1:22" hidden="1" x14ac:dyDescent="0.3">
      <c r="A1040" s="23">
        <v>5</v>
      </c>
      <c r="B1040" s="23" t="s">
        <v>592</v>
      </c>
      <c r="C1040" s="23" t="s">
        <v>560</v>
      </c>
      <c r="D1040" t="s">
        <v>10</v>
      </c>
      <c r="E1040" s="23" t="s">
        <v>565</v>
      </c>
      <c r="F1040" s="23" t="s">
        <v>401</v>
      </c>
      <c r="G1040" s="23">
        <v>3</v>
      </c>
      <c r="H1040" s="23" t="s">
        <v>31</v>
      </c>
      <c r="I1040" s="24">
        <v>72247.0726</v>
      </c>
      <c r="J1040" s="24">
        <v>126432.37699999999</v>
      </c>
      <c r="K1040" s="24">
        <v>98321.926600000006</v>
      </c>
      <c r="L1040" s="24">
        <v>172063.37150000001</v>
      </c>
      <c r="M1040" s="24">
        <v>124302.2355</v>
      </c>
      <c r="N1040" s="24">
        <v>217528.91219999999</v>
      </c>
      <c r="O1040" s="24">
        <v>163597.91399999999</v>
      </c>
      <c r="P1040" s="24">
        <v>286296.34960000002</v>
      </c>
      <c r="Q1040" s="24">
        <v>202492.64259999999</v>
      </c>
      <c r="R1040" s="24">
        <v>354362.12449999998</v>
      </c>
      <c r="S1040" s="24">
        <v>227976.96160000001</v>
      </c>
      <c r="T1040" s="24">
        <v>398959.6827</v>
      </c>
      <c r="U1040" s="24">
        <v>253104.8805</v>
      </c>
      <c r="V1040" s="24">
        <v>442933.54090000002</v>
      </c>
    </row>
    <row r="1041" spans="1:22" hidden="1" x14ac:dyDescent="0.3">
      <c r="A1041" s="23">
        <v>5</v>
      </c>
      <c r="B1041" s="23" t="s">
        <v>592</v>
      </c>
      <c r="C1041" s="23" t="s">
        <v>560</v>
      </c>
      <c r="D1041" t="s">
        <v>10</v>
      </c>
      <c r="E1041" s="23" t="s">
        <v>565</v>
      </c>
      <c r="F1041" s="23" t="s">
        <v>401</v>
      </c>
      <c r="G1041" s="23">
        <v>4</v>
      </c>
      <c r="H1041" s="23" t="s">
        <v>29</v>
      </c>
      <c r="I1041" s="24">
        <v>80816.885599999994</v>
      </c>
      <c r="J1041" s="24">
        <v>129307.0189</v>
      </c>
      <c r="K1041" s="24">
        <v>113143.63989999999</v>
      </c>
      <c r="L1041" s="24">
        <v>181029.8265</v>
      </c>
      <c r="M1041" s="24">
        <v>145470.3941</v>
      </c>
      <c r="N1041" s="24">
        <v>232752.63399999999</v>
      </c>
      <c r="O1041" s="24">
        <v>193960.52549999999</v>
      </c>
      <c r="P1041" s="24">
        <v>310336.84539999999</v>
      </c>
      <c r="Q1041" s="24">
        <v>242450.6568</v>
      </c>
      <c r="R1041" s="24">
        <v>387921.05670000002</v>
      </c>
      <c r="S1041" s="24">
        <v>274777.41110000003</v>
      </c>
      <c r="T1041" s="24">
        <v>439643.86430000002</v>
      </c>
      <c r="U1041" s="24">
        <v>307104.1654</v>
      </c>
      <c r="V1041" s="24">
        <v>491366.67180000001</v>
      </c>
    </row>
    <row r="1042" spans="1:22" hidden="1" x14ac:dyDescent="0.3">
      <c r="A1042" s="23">
        <v>5</v>
      </c>
      <c r="B1042" s="23" t="s">
        <v>592</v>
      </c>
      <c r="C1042" s="23" t="s">
        <v>560</v>
      </c>
      <c r="D1042" t="s">
        <v>10</v>
      </c>
      <c r="E1042" s="23" t="s">
        <v>565</v>
      </c>
      <c r="F1042" s="23" t="s">
        <v>509</v>
      </c>
      <c r="G1042" s="23">
        <v>1</v>
      </c>
      <c r="H1042" s="23" t="s">
        <v>14</v>
      </c>
      <c r="I1042" s="24">
        <v>101243.3472</v>
      </c>
      <c r="J1042" s="24">
        <v>177175.85759999999</v>
      </c>
      <c r="K1042" s="24">
        <v>131153.228</v>
      </c>
      <c r="L1042" s="24">
        <v>229518.149</v>
      </c>
      <c r="M1042" s="24">
        <v>157032.94200000001</v>
      </c>
      <c r="N1042" s="24">
        <v>274807.64840000001</v>
      </c>
      <c r="O1042" s="24">
        <v>187396.2899</v>
      </c>
      <c r="P1042" s="24">
        <v>327943.5073</v>
      </c>
      <c r="Q1042" s="24">
        <v>220970.81599999999</v>
      </c>
      <c r="R1042" s="24">
        <v>386698.92790000001</v>
      </c>
      <c r="S1042" s="24">
        <v>242320.1612</v>
      </c>
      <c r="T1042" s="24">
        <v>424060.28210000001</v>
      </c>
      <c r="U1042" s="24">
        <v>262436.29590000003</v>
      </c>
      <c r="V1042" s="24">
        <v>459263.51770000003</v>
      </c>
    </row>
    <row r="1043" spans="1:22" hidden="1" x14ac:dyDescent="0.3">
      <c r="A1043" s="23">
        <v>5</v>
      </c>
      <c r="B1043" s="23" t="s">
        <v>592</v>
      </c>
      <c r="C1043" s="23" t="s">
        <v>560</v>
      </c>
      <c r="D1043" t="s">
        <v>10</v>
      </c>
      <c r="E1043" s="23" t="s">
        <v>565</v>
      </c>
      <c r="F1043" s="23" t="s">
        <v>509</v>
      </c>
      <c r="G1043" s="23">
        <v>2</v>
      </c>
      <c r="H1043" s="23" t="s">
        <v>30</v>
      </c>
      <c r="I1043" s="24">
        <v>86303.2071</v>
      </c>
      <c r="J1043" s="24">
        <v>151030.61240000001</v>
      </c>
      <c r="K1043" s="24">
        <v>112937.4797</v>
      </c>
      <c r="L1043" s="24">
        <v>197640.5894</v>
      </c>
      <c r="M1043" s="24">
        <v>137084.6986</v>
      </c>
      <c r="N1043" s="24">
        <v>239898.2225</v>
      </c>
      <c r="O1043" s="24">
        <v>167745.8781</v>
      </c>
      <c r="P1043" s="24">
        <v>293555.2867</v>
      </c>
      <c r="Q1043" s="24">
        <v>199017.87450000001</v>
      </c>
      <c r="R1043" s="24">
        <v>348281.28039999999</v>
      </c>
      <c r="S1043" s="24">
        <v>219292.97560000001</v>
      </c>
      <c r="T1043" s="24">
        <v>383762.70730000001</v>
      </c>
      <c r="U1043" s="24">
        <v>238160.86129999999</v>
      </c>
      <c r="V1043" s="24">
        <v>416781.5073</v>
      </c>
    </row>
    <row r="1044" spans="1:22" hidden="1" x14ac:dyDescent="0.3">
      <c r="A1044" s="23">
        <v>5</v>
      </c>
      <c r="B1044" s="23" t="s">
        <v>592</v>
      </c>
      <c r="C1044" s="23" t="s">
        <v>560</v>
      </c>
      <c r="D1044" t="s">
        <v>10</v>
      </c>
      <c r="E1044" s="23" t="s">
        <v>565</v>
      </c>
      <c r="F1044" s="23" t="s">
        <v>509</v>
      </c>
      <c r="G1044" s="23">
        <v>3</v>
      </c>
      <c r="H1044" s="23" t="s">
        <v>31</v>
      </c>
      <c r="I1044" s="24">
        <v>76644.291200000007</v>
      </c>
      <c r="J1044" s="24">
        <v>134127.5097</v>
      </c>
      <c r="K1044" s="24">
        <v>104223.8749</v>
      </c>
      <c r="L1044" s="24">
        <v>182391.78109999999</v>
      </c>
      <c r="M1044" s="24">
        <v>131700.4045</v>
      </c>
      <c r="N1044" s="24">
        <v>230475.7078</v>
      </c>
      <c r="O1044" s="24">
        <v>173269.6832</v>
      </c>
      <c r="P1044" s="24">
        <v>303221.94559999998</v>
      </c>
      <c r="Q1044" s="24">
        <v>214401.9264</v>
      </c>
      <c r="R1044" s="24">
        <v>375203.3713</v>
      </c>
      <c r="S1044" s="24">
        <v>241337.82689999999</v>
      </c>
      <c r="T1044" s="24">
        <v>422341.19709999999</v>
      </c>
      <c r="U1044" s="24">
        <v>267885.2513</v>
      </c>
      <c r="V1044" s="24">
        <v>468799.18979999999</v>
      </c>
    </row>
    <row r="1045" spans="1:22" hidden="1" x14ac:dyDescent="0.3">
      <c r="A1045" s="23">
        <v>5</v>
      </c>
      <c r="B1045" s="23" t="s">
        <v>592</v>
      </c>
      <c r="C1045" s="23" t="s">
        <v>560</v>
      </c>
      <c r="D1045" t="s">
        <v>10</v>
      </c>
      <c r="E1045" s="23" t="s">
        <v>565</v>
      </c>
      <c r="F1045" s="23" t="s">
        <v>509</v>
      </c>
      <c r="G1045" s="23">
        <v>4</v>
      </c>
      <c r="H1045" s="23" t="s">
        <v>29</v>
      </c>
      <c r="I1045" s="24">
        <v>86263.433999999994</v>
      </c>
      <c r="J1045" s="24">
        <v>138021.4964</v>
      </c>
      <c r="K1045" s="24">
        <v>120768.8075</v>
      </c>
      <c r="L1045" s="24">
        <v>193230.0949</v>
      </c>
      <c r="M1045" s="24">
        <v>155274.18109999999</v>
      </c>
      <c r="N1045" s="24">
        <v>248438.69349999999</v>
      </c>
      <c r="O1045" s="24">
        <v>207032.2415</v>
      </c>
      <c r="P1045" s="24">
        <v>331251.59129999997</v>
      </c>
      <c r="Q1045" s="24">
        <v>258790.30179999999</v>
      </c>
      <c r="R1045" s="24">
        <v>414064.489</v>
      </c>
      <c r="S1045" s="24">
        <v>293295.67540000001</v>
      </c>
      <c r="T1045" s="24">
        <v>469273.08750000002</v>
      </c>
      <c r="U1045" s="24">
        <v>327801.049</v>
      </c>
      <c r="V1045" s="24">
        <v>524481.6862</v>
      </c>
    </row>
    <row r="1046" spans="1:22" hidden="1" x14ac:dyDescent="0.3">
      <c r="A1046" s="23">
        <v>5</v>
      </c>
      <c r="B1046" s="23" t="s">
        <v>592</v>
      </c>
      <c r="C1046" s="23" t="s">
        <v>560</v>
      </c>
      <c r="D1046" t="s">
        <v>10</v>
      </c>
      <c r="E1046" s="23" t="s">
        <v>565</v>
      </c>
      <c r="F1046" s="23" t="s">
        <v>514</v>
      </c>
      <c r="G1046" s="23">
        <v>1</v>
      </c>
      <c r="H1046" s="23" t="s">
        <v>14</v>
      </c>
      <c r="I1046" s="24">
        <v>97794.694900000002</v>
      </c>
      <c r="J1046" s="24">
        <v>171140.71609999999</v>
      </c>
      <c r="K1046" s="24">
        <v>126647.83900000001</v>
      </c>
      <c r="L1046" s="24">
        <v>221633.71840000001</v>
      </c>
      <c r="M1046" s="24">
        <v>151612.70800000001</v>
      </c>
      <c r="N1046" s="24">
        <v>265322.239</v>
      </c>
      <c r="O1046" s="24">
        <v>180888.85579999999</v>
      </c>
      <c r="P1046" s="24">
        <v>316555.4976</v>
      </c>
      <c r="Q1046" s="24">
        <v>213260.61110000001</v>
      </c>
      <c r="R1046" s="24">
        <v>373206.06939999998</v>
      </c>
      <c r="S1046" s="24">
        <v>233845.39079999999</v>
      </c>
      <c r="T1046" s="24">
        <v>409229.43400000001</v>
      </c>
      <c r="U1046" s="24">
        <v>253226.40410000001</v>
      </c>
      <c r="V1046" s="24">
        <v>443146.2072</v>
      </c>
    </row>
    <row r="1047" spans="1:22" hidden="1" x14ac:dyDescent="0.3">
      <c r="A1047" s="23">
        <v>5</v>
      </c>
      <c r="B1047" s="23" t="s">
        <v>592</v>
      </c>
      <c r="C1047" s="23" t="s">
        <v>560</v>
      </c>
      <c r="D1047" t="s">
        <v>10</v>
      </c>
      <c r="E1047" s="23" t="s">
        <v>565</v>
      </c>
      <c r="F1047" s="23" t="s">
        <v>514</v>
      </c>
      <c r="G1047" s="23">
        <v>2</v>
      </c>
      <c r="H1047" s="23" t="s">
        <v>30</v>
      </c>
      <c r="I1047" s="24">
        <v>83539.883199999997</v>
      </c>
      <c r="J1047" s="24">
        <v>146194.79579999999</v>
      </c>
      <c r="K1047" s="24">
        <v>109267.6767</v>
      </c>
      <c r="L1047" s="24">
        <v>191218.43429999999</v>
      </c>
      <c r="M1047" s="24">
        <v>132579.52290000001</v>
      </c>
      <c r="N1047" s="24">
        <v>232014.16510000001</v>
      </c>
      <c r="O1047" s="24">
        <v>162139.84030000001</v>
      </c>
      <c r="P1047" s="24">
        <v>283744.7206</v>
      </c>
      <c r="Q1047" s="24">
        <v>192314.68659999999</v>
      </c>
      <c r="R1047" s="24">
        <v>336550.70169999998</v>
      </c>
      <c r="S1047" s="24">
        <v>211874.49969999999</v>
      </c>
      <c r="T1047" s="24">
        <v>370780.37439999997</v>
      </c>
      <c r="U1047" s="24">
        <v>230064.52309999999</v>
      </c>
      <c r="V1047" s="24">
        <v>402612.9155</v>
      </c>
    </row>
    <row r="1048" spans="1:22" hidden="1" x14ac:dyDescent="0.3">
      <c r="A1048" s="23">
        <v>5</v>
      </c>
      <c r="B1048" s="23" t="s">
        <v>592</v>
      </c>
      <c r="C1048" s="23" t="s">
        <v>560</v>
      </c>
      <c r="D1048" t="s">
        <v>10</v>
      </c>
      <c r="E1048" s="23" t="s">
        <v>565</v>
      </c>
      <c r="F1048" s="23" t="s">
        <v>514</v>
      </c>
      <c r="G1048" s="23">
        <v>3</v>
      </c>
      <c r="H1048" s="23" t="s">
        <v>31</v>
      </c>
      <c r="I1048" s="24">
        <v>74313.032900000006</v>
      </c>
      <c r="J1048" s="24">
        <v>130047.8075</v>
      </c>
      <c r="K1048" s="24">
        <v>101101.31200000001</v>
      </c>
      <c r="L1048" s="24">
        <v>176927.29610000001</v>
      </c>
      <c r="M1048" s="24">
        <v>127791.2645</v>
      </c>
      <c r="N1048" s="24">
        <v>223634.71280000001</v>
      </c>
      <c r="O1048" s="24">
        <v>168164.4167</v>
      </c>
      <c r="P1048" s="24">
        <v>294287.7292</v>
      </c>
      <c r="Q1048" s="24">
        <v>208120.5809</v>
      </c>
      <c r="R1048" s="24">
        <v>364211.01659999997</v>
      </c>
      <c r="S1048" s="24">
        <v>234294.70370000001</v>
      </c>
      <c r="T1048" s="24">
        <v>410015.7316</v>
      </c>
      <c r="U1048" s="24">
        <v>260098.17060000001</v>
      </c>
      <c r="V1048" s="24">
        <v>455171.79849999998</v>
      </c>
    </row>
    <row r="1049" spans="1:22" hidden="1" x14ac:dyDescent="0.3">
      <c r="A1049" s="23">
        <v>5</v>
      </c>
      <c r="B1049" s="23" t="s">
        <v>592</v>
      </c>
      <c r="C1049" s="23" t="s">
        <v>560</v>
      </c>
      <c r="D1049" t="s">
        <v>10</v>
      </c>
      <c r="E1049" s="23" t="s">
        <v>565</v>
      </c>
      <c r="F1049" s="23" t="s">
        <v>514</v>
      </c>
      <c r="G1049" s="23">
        <v>4</v>
      </c>
      <c r="H1049" s="23" t="s">
        <v>29</v>
      </c>
      <c r="I1049" s="24">
        <v>83334.467399999994</v>
      </c>
      <c r="J1049" s="24">
        <v>133335.14980000001</v>
      </c>
      <c r="K1049" s="24">
        <v>116668.2542</v>
      </c>
      <c r="L1049" s="24">
        <v>186669.2096</v>
      </c>
      <c r="M1049" s="24">
        <v>150002.04120000001</v>
      </c>
      <c r="N1049" s="24">
        <v>240003.26949999999</v>
      </c>
      <c r="O1049" s="24">
        <v>200002.72159999999</v>
      </c>
      <c r="P1049" s="24">
        <v>320004.35930000001</v>
      </c>
      <c r="Q1049" s="24">
        <v>250003.402</v>
      </c>
      <c r="R1049" s="24">
        <v>400005.44910000003</v>
      </c>
      <c r="S1049" s="24">
        <v>283337.18890000001</v>
      </c>
      <c r="T1049" s="24">
        <v>453339.50890000002</v>
      </c>
      <c r="U1049" s="24">
        <v>316670.97580000001</v>
      </c>
      <c r="V1049" s="24">
        <v>506673.56880000001</v>
      </c>
    </row>
    <row r="1050" spans="1:22" hidden="1" x14ac:dyDescent="0.3">
      <c r="A1050" s="23">
        <v>5</v>
      </c>
      <c r="B1050" s="23" t="s">
        <v>592</v>
      </c>
      <c r="C1050" s="23" t="s">
        <v>560</v>
      </c>
      <c r="D1050" t="s">
        <v>182</v>
      </c>
      <c r="E1050" s="23" t="s">
        <v>566</v>
      </c>
      <c r="F1050" s="23" t="s">
        <v>228</v>
      </c>
      <c r="G1050" s="23">
        <v>1</v>
      </c>
      <c r="H1050" s="23" t="s">
        <v>14</v>
      </c>
      <c r="I1050" s="24">
        <v>103758.4866</v>
      </c>
      <c r="J1050" s="24">
        <v>181577.35149999999</v>
      </c>
      <c r="K1050" s="24">
        <v>134361.0949</v>
      </c>
      <c r="L1050" s="24">
        <v>235131.91620000001</v>
      </c>
      <c r="M1050" s="24">
        <v>160839.53649999999</v>
      </c>
      <c r="N1050" s="24">
        <v>281469.1888</v>
      </c>
      <c r="O1050" s="24">
        <v>191886.95189999999</v>
      </c>
      <c r="P1050" s="24">
        <v>335802.16580000002</v>
      </c>
      <c r="Q1050" s="24">
        <v>226217.1084</v>
      </c>
      <c r="R1050" s="24">
        <v>395879.93969999999</v>
      </c>
      <c r="S1050" s="24">
        <v>248047.27710000001</v>
      </c>
      <c r="T1050" s="24">
        <v>434082.73489999998</v>
      </c>
      <c r="U1050" s="24">
        <v>268596.93030000001</v>
      </c>
      <c r="V1050" s="24">
        <v>470044.62800000003</v>
      </c>
    </row>
    <row r="1051" spans="1:22" hidden="1" x14ac:dyDescent="0.3">
      <c r="A1051" s="23">
        <v>5</v>
      </c>
      <c r="B1051" s="23" t="s">
        <v>592</v>
      </c>
      <c r="C1051" s="23" t="s">
        <v>560</v>
      </c>
      <c r="D1051" t="s">
        <v>182</v>
      </c>
      <c r="E1051" s="23" t="s">
        <v>566</v>
      </c>
      <c r="F1051" s="23" t="s">
        <v>228</v>
      </c>
      <c r="G1051" s="23">
        <v>2</v>
      </c>
      <c r="H1051" s="23" t="s">
        <v>30</v>
      </c>
      <c r="I1051" s="24">
        <v>88681.281099999993</v>
      </c>
      <c r="J1051" s="24">
        <v>155192.24189999999</v>
      </c>
      <c r="K1051" s="24">
        <v>115978.22990000001</v>
      </c>
      <c r="L1051" s="24">
        <v>202961.90229999999</v>
      </c>
      <c r="M1051" s="24">
        <v>140708.2818</v>
      </c>
      <c r="N1051" s="24">
        <v>246239.4932</v>
      </c>
      <c r="O1051" s="24">
        <v>172056.26130000001</v>
      </c>
      <c r="P1051" s="24">
        <v>301098.4572</v>
      </c>
      <c r="Q1051" s="24">
        <v>204062.76389999999</v>
      </c>
      <c r="R1051" s="24">
        <v>357109.83689999999</v>
      </c>
      <c r="S1051" s="24">
        <v>224808.83309999999</v>
      </c>
      <c r="T1051" s="24">
        <v>393415.45799999998</v>
      </c>
      <c r="U1051" s="24">
        <v>244098.7855</v>
      </c>
      <c r="V1051" s="24">
        <v>427172.87469999999</v>
      </c>
    </row>
    <row r="1052" spans="1:22" hidden="1" x14ac:dyDescent="0.3">
      <c r="A1052" s="23">
        <v>5</v>
      </c>
      <c r="B1052" s="23" t="s">
        <v>592</v>
      </c>
      <c r="C1052" s="23" t="s">
        <v>560</v>
      </c>
      <c r="D1052" t="s">
        <v>182</v>
      </c>
      <c r="E1052" s="23" t="s">
        <v>566</v>
      </c>
      <c r="F1052" s="23" t="s">
        <v>228</v>
      </c>
      <c r="G1052" s="23">
        <v>3</v>
      </c>
      <c r="H1052" s="23" t="s">
        <v>31</v>
      </c>
      <c r="I1052" s="24">
        <v>78919.149799999999</v>
      </c>
      <c r="J1052" s="24">
        <v>138108.51209999999</v>
      </c>
      <c r="K1052" s="24">
        <v>107380.4371</v>
      </c>
      <c r="L1052" s="24">
        <v>187915.76500000001</v>
      </c>
      <c r="M1052" s="24">
        <v>135737.72500000001</v>
      </c>
      <c r="N1052" s="24">
        <v>237541.01869999999</v>
      </c>
      <c r="O1052" s="24">
        <v>178631.39309999999</v>
      </c>
      <c r="P1052" s="24">
        <v>312604.93810000003</v>
      </c>
      <c r="Q1052" s="24">
        <v>221084.01639999999</v>
      </c>
      <c r="R1052" s="24">
        <v>386897.02879999997</v>
      </c>
      <c r="S1052" s="24">
        <v>248895.71530000001</v>
      </c>
      <c r="T1052" s="24">
        <v>435567.50160000002</v>
      </c>
      <c r="U1052" s="24">
        <v>276315.37400000001</v>
      </c>
      <c r="V1052" s="24">
        <v>483551.9045</v>
      </c>
    </row>
    <row r="1053" spans="1:22" hidden="1" x14ac:dyDescent="0.3">
      <c r="A1053" s="23">
        <v>5</v>
      </c>
      <c r="B1053" s="23" t="s">
        <v>592</v>
      </c>
      <c r="C1053" s="23" t="s">
        <v>560</v>
      </c>
      <c r="D1053" t="s">
        <v>182</v>
      </c>
      <c r="E1053" s="23" t="s">
        <v>566</v>
      </c>
      <c r="F1053" s="23" t="s">
        <v>228</v>
      </c>
      <c r="G1053" s="23">
        <v>4</v>
      </c>
      <c r="H1053" s="23" t="s">
        <v>29</v>
      </c>
      <c r="I1053" s="24">
        <v>88418.939899999998</v>
      </c>
      <c r="J1053" s="24">
        <v>141470.30609999999</v>
      </c>
      <c r="K1053" s="24">
        <v>123786.5159</v>
      </c>
      <c r="L1053" s="24">
        <v>198058.4284</v>
      </c>
      <c r="M1053" s="24">
        <v>159154.0919</v>
      </c>
      <c r="N1053" s="24">
        <v>254646.5508</v>
      </c>
      <c r="O1053" s="24">
        <v>212205.4558</v>
      </c>
      <c r="P1053" s="24">
        <v>339528.73440000002</v>
      </c>
      <c r="Q1053" s="24">
        <v>265256.8198</v>
      </c>
      <c r="R1053" s="24">
        <v>424410.9179</v>
      </c>
      <c r="S1053" s="24">
        <v>300624.39569999999</v>
      </c>
      <c r="T1053" s="24">
        <v>480999.0404</v>
      </c>
      <c r="U1053" s="24">
        <v>335991.9718</v>
      </c>
      <c r="V1053" s="24">
        <v>537587.16280000005</v>
      </c>
    </row>
    <row r="1054" spans="1:22" hidden="1" x14ac:dyDescent="0.3">
      <c r="A1054" s="23">
        <v>5</v>
      </c>
      <c r="B1054" s="23" t="s">
        <v>592</v>
      </c>
      <c r="C1054" s="23" t="s">
        <v>560</v>
      </c>
      <c r="D1054" t="s">
        <v>182</v>
      </c>
      <c r="E1054" s="23" t="s">
        <v>566</v>
      </c>
      <c r="F1054" s="23" t="s">
        <v>270</v>
      </c>
      <c r="G1054" s="23">
        <v>1</v>
      </c>
      <c r="H1054" s="23" t="s">
        <v>14</v>
      </c>
      <c r="I1054" s="24">
        <v>100289.68</v>
      </c>
      <c r="J1054" s="24">
        <v>175506.94010000001</v>
      </c>
      <c r="K1054" s="24">
        <v>129859.69469999999</v>
      </c>
      <c r="L1054" s="24">
        <v>227254.4656</v>
      </c>
      <c r="M1054" s="24">
        <v>155444.57550000001</v>
      </c>
      <c r="N1054" s="24">
        <v>272028.00699999998</v>
      </c>
      <c r="O1054" s="24">
        <v>185440.7634</v>
      </c>
      <c r="P1054" s="24">
        <v>324521.33600000001</v>
      </c>
      <c r="Q1054" s="24">
        <v>218608.39480000001</v>
      </c>
      <c r="R1054" s="24">
        <v>382564.69079999998</v>
      </c>
      <c r="S1054" s="24">
        <v>239699.3897</v>
      </c>
      <c r="T1054" s="24">
        <v>419473.93190000003</v>
      </c>
      <c r="U1054" s="24">
        <v>259549.5307</v>
      </c>
      <c r="V1054" s="24">
        <v>454211.67859999998</v>
      </c>
    </row>
    <row r="1055" spans="1:22" hidden="1" x14ac:dyDescent="0.3">
      <c r="A1055" s="23">
        <v>5</v>
      </c>
      <c r="B1055" s="23" t="s">
        <v>592</v>
      </c>
      <c r="C1055" s="23" t="s">
        <v>560</v>
      </c>
      <c r="D1055" t="s">
        <v>182</v>
      </c>
      <c r="E1055" s="23" t="s">
        <v>566</v>
      </c>
      <c r="F1055" s="23" t="s">
        <v>270</v>
      </c>
      <c r="G1055" s="23">
        <v>2</v>
      </c>
      <c r="H1055" s="23" t="s">
        <v>30</v>
      </c>
      <c r="I1055" s="24">
        <v>85760.737599999993</v>
      </c>
      <c r="J1055" s="24">
        <v>150081.29089999999</v>
      </c>
      <c r="K1055" s="24">
        <v>112145.2988</v>
      </c>
      <c r="L1055" s="24">
        <v>196254.27280000001</v>
      </c>
      <c r="M1055" s="24">
        <v>136045.36790000001</v>
      </c>
      <c r="N1055" s="24">
        <v>238079.39369999999</v>
      </c>
      <c r="O1055" s="24">
        <v>166331.19029999999</v>
      </c>
      <c r="P1055" s="24">
        <v>291079.58309999999</v>
      </c>
      <c r="Q1055" s="24">
        <v>197259.66450000001</v>
      </c>
      <c r="R1055" s="24">
        <v>345204.41279999999</v>
      </c>
      <c r="S1055" s="24">
        <v>217305.98180000001</v>
      </c>
      <c r="T1055" s="24">
        <v>380285.46799999999</v>
      </c>
      <c r="U1055" s="24">
        <v>235942.22930000001</v>
      </c>
      <c r="V1055" s="24">
        <v>412898.90120000002</v>
      </c>
    </row>
    <row r="1056" spans="1:22" hidden="1" x14ac:dyDescent="0.3">
      <c r="A1056" s="23">
        <v>5</v>
      </c>
      <c r="B1056" s="23" t="s">
        <v>592</v>
      </c>
      <c r="C1056" s="23" t="s">
        <v>560</v>
      </c>
      <c r="D1056" t="s">
        <v>182</v>
      </c>
      <c r="E1056" s="23" t="s">
        <v>566</v>
      </c>
      <c r="F1056" s="23" t="s">
        <v>270</v>
      </c>
      <c r="G1056" s="23">
        <v>3</v>
      </c>
      <c r="H1056" s="23" t="s">
        <v>31</v>
      </c>
      <c r="I1056" s="24">
        <v>76350.793300000005</v>
      </c>
      <c r="J1056" s="24">
        <v>133613.88819999999</v>
      </c>
      <c r="K1056" s="24">
        <v>103897.6972</v>
      </c>
      <c r="L1056" s="24">
        <v>181820.97010000001</v>
      </c>
      <c r="M1056" s="24">
        <v>131344.38339999999</v>
      </c>
      <c r="N1056" s="24">
        <v>229852.6709</v>
      </c>
      <c r="O1056" s="24">
        <v>172859.14060000001</v>
      </c>
      <c r="P1056" s="24">
        <v>302503.49609999999</v>
      </c>
      <c r="Q1056" s="24">
        <v>213948.891</v>
      </c>
      <c r="R1056" s="24">
        <v>374410.55900000001</v>
      </c>
      <c r="S1056" s="24">
        <v>240869.82769999999</v>
      </c>
      <c r="T1056" s="24">
        <v>421522.1986</v>
      </c>
      <c r="U1056" s="24">
        <v>267412.98060000001</v>
      </c>
      <c r="V1056" s="24">
        <v>467972.71600000001</v>
      </c>
    </row>
    <row r="1057" spans="1:22" hidden="1" x14ac:dyDescent="0.3">
      <c r="A1057" s="23">
        <v>5</v>
      </c>
      <c r="B1057" s="23" t="s">
        <v>592</v>
      </c>
      <c r="C1057" s="23" t="s">
        <v>560</v>
      </c>
      <c r="D1057" t="s">
        <v>182</v>
      </c>
      <c r="E1057" s="23" t="s">
        <v>566</v>
      </c>
      <c r="F1057" s="23" t="s">
        <v>270</v>
      </c>
      <c r="G1057" s="23">
        <v>4</v>
      </c>
      <c r="H1057" s="23" t="s">
        <v>29</v>
      </c>
      <c r="I1057" s="24">
        <v>85465.319799999997</v>
      </c>
      <c r="J1057" s="24">
        <v>136744.51379999999</v>
      </c>
      <c r="K1057" s="24">
        <v>119651.44779999999</v>
      </c>
      <c r="L1057" s="24">
        <v>191442.31940000001</v>
      </c>
      <c r="M1057" s="24">
        <v>153837.57579999999</v>
      </c>
      <c r="N1057" s="24">
        <v>246140.1249</v>
      </c>
      <c r="O1057" s="24">
        <v>205116.7677</v>
      </c>
      <c r="P1057" s="24">
        <v>328186.8333</v>
      </c>
      <c r="Q1057" s="24">
        <v>256395.9596</v>
      </c>
      <c r="R1057" s="24">
        <v>410233.54149999999</v>
      </c>
      <c r="S1057" s="24">
        <v>290582.08750000002</v>
      </c>
      <c r="T1057" s="24">
        <v>464931.34700000001</v>
      </c>
      <c r="U1057" s="24">
        <v>324768.21549999999</v>
      </c>
      <c r="V1057" s="24">
        <v>519629.15250000003</v>
      </c>
    </row>
    <row r="1058" spans="1:22" hidden="1" x14ac:dyDescent="0.3">
      <c r="A1058" s="23">
        <v>5</v>
      </c>
      <c r="B1058" s="23" t="s">
        <v>592</v>
      </c>
      <c r="C1058" s="23" t="s">
        <v>560</v>
      </c>
      <c r="D1058" t="s">
        <v>182</v>
      </c>
      <c r="E1058" s="23" t="s">
        <v>566</v>
      </c>
      <c r="F1058" s="23" t="s">
        <v>311</v>
      </c>
      <c r="G1058" s="23">
        <v>1</v>
      </c>
      <c r="H1058" s="23" t="s">
        <v>14</v>
      </c>
      <c r="I1058" s="24">
        <v>102338.0643</v>
      </c>
      <c r="J1058" s="24">
        <v>179091.61259999999</v>
      </c>
      <c r="K1058" s="24">
        <v>132418.8026</v>
      </c>
      <c r="L1058" s="24">
        <v>231732.9045</v>
      </c>
      <c r="M1058" s="24">
        <v>158444.35260000001</v>
      </c>
      <c r="N1058" s="24">
        <v>277277.61709999997</v>
      </c>
      <c r="O1058" s="24">
        <v>188923.04240000001</v>
      </c>
      <c r="P1058" s="24">
        <v>330615.32419999997</v>
      </c>
      <c r="Q1058" s="24">
        <v>222622.73449999999</v>
      </c>
      <c r="R1058" s="24">
        <v>389589.78539999999</v>
      </c>
      <c r="S1058" s="24">
        <v>244052.6825</v>
      </c>
      <c r="T1058" s="24">
        <v>427092.19439999998</v>
      </c>
      <c r="U1058" s="24">
        <v>264185.54090000002</v>
      </c>
      <c r="V1058" s="24">
        <v>462324.69660000002</v>
      </c>
    </row>
    <row r="1059" spans="1:22" hidden="1" x14ac:dyDescent="0.3">
      <c r="A1059" s="23">
        <v>5</v>
      </c>
      <c r="B1059" s="23" t="s">
        <v>592</v>
      </c>
      <c r="C1059" s="23" t="s">
        <v>560</v>
      </c>
      <c r="D1059" t="s">
        <v>182</v>
      </c>
      <c r="E1059" s="23" t="s">
        <v>566</v>
      </c>
      <c r="F1059" s="23" t="s">
        <v>311</v>
      </c>
      <c r="G1059" s="23">
        <v>2</v>
      </c>
      <c r="H1059" s="23" t="s">
        <v>30</v>
      </c>
      <c r="I1059" s="24">
        <v>87946.187300000005</v>
      </c>
      <c r="J1059" s="24">
        <v>153905.8279</v>
      </c>
      <c r="K1059" s="24">
        <v>114871.52340000001</v>
      </c>
      <c r="L1059" s="24">
        <v>201025.166</v>
      </c>
      <c r="M1059" s="24">
        <v>139228.15640000001</v>
      </c>
      <c r="N1059" s="24">
        <v>243649.27359999999</v>
      </c>
      <c r="O1059" s="24">
        <v>169993.74799999999</v>
      </c>
      <c r="P1059" s="24">
        <v>297489.05910000001</v>
      </c>
      <c r="Q1059" s="24">
        <v>201475.40719999999</v>
      </c>
      <c r="R1059" s="24">
        <v>352581.96250000002</v>
      </c>
      <c r="S1059" s="24">
        <v>221870.53289999999</v>
      </c>
      <c r="T1059" s="24">
        <v>388273.4326</v>
      </c>
      <c r="U1059" s="24">
        <v>240800.9497</v>
      </c>
      <c r="V1059" s="24">
        <v>421401.66210000002</v>
      </c>
    </row>
    <row r="1060" spans="1:22" hidden="1" x14ac:dyDescent="0.3">
      <c r="A1060" s="23">
        <v>5</v>
      </c>
      <c r="B1060" s="23" t="s">
        <v>592</v>
      </c>
      <c r="C1060" s="23" t="s">
        <v>560</v>
      </c>
      <c r="D1060" t="s">
        <v>182</v>
      </c>
      <c r="E1060" s="23" t="s">
        <v>566</v>
      </c>
      <c r="F1060" s="23" t="s">
        <v>311</v>
      </c>
      <c r="G1060" s="23">
        <v>3</v>
      </c>
      <c r="H1060" s="23" t="s">
        <v>31</v>
      </c>
      <c r="I1060" s="24">
        <v>78597.452000000005</v>
      </c>
      <c r="J1060" s="24">
        <v>137545.54089999999</v>
      </c>
      <c r="K1060" s="24">
        <v>107071.25900000001</v>
      </c>
      <c r="L1060" s="24">
        <v>187374.70329999999</v>
      </c>
      <c r="M1060" s="24">
        <v>135445.79389999999</v>
      </c>
      <c r="N1060" s="24">
        <v>237030.13939999999</v>
      </c>
      <c r="O1060" s="24">
        <v>178349.07199999999</v>
      </c>
      <c r="P1060" s="24">
        <v>312110.87589999998</v>
      </c>
      <c r="Q1060" s="24">
        <v>220831.35260000001</v>
      </c>
      <c r="R1060" s="24">
        <v>386454.86690000002</v>
      </c>
      <c r="S1060" s="24">
        <v>248685.09789999999</v>
      </c>
      <c r="T1060" s="24">
        <v>435198.92139999999</v>
      </c>
      <c r="U1060" s="24">
        <v>276164.62329999998</v>
      </c>
      <c r="V1060" s="24">
        <v>483288.09080000001</v>
      </c>
    </row>
    <row r="1061" spans="1:22" hidden="1" x14ac:dyDescent="0.3">
      <c r="A1061" s="23">
        <v>5</v>
      </c>
      <c r="B1061" s="23" t="s">
        <v>592</v>
      </c>
      <c r="C1061" s="23" t="s">
        <v>560</v>
      </c>
      <c r="D1061" t="s">
        <v>182</v>
      </c>
      <c r="E1061" s="23" t="s">
        <v>566</v>
      </c>
      <c r="F1061" s="23" t="s">
        <v>311</v>
      </c>
      <c r="G1061" s="23">
        <v>4</v>
      </c>
      <c r="H1061" s="23" t="s">
        <v>29</v>
      </c>
      <c r="I1061" s="24">
        <v>87234.096699999995</v>
      </c>
      <c r="J1061" s="24">
        <v>139574.55679999999</v>
      </c>
      <c r="K1061" s="24">
        <v>122127.73540000001</v>
      </c>
      <c r="L1061" s="24">
        <v>195404.37950000001</v>
      </c>
      <c r="M1061" s="24">
        <v>157021.37409999999</v>
      </c>
      <c r="N1061" s="24">
        <v>251234.2023</v>
      </c>
      <c r="O1061" s="24">
        <v>209361.8321</v>
      </c>
      <c r="P1061" s="24">
        <v>334978.9363</v>
      </c>
      <c r="Q1061" s="24">
        <v>261702.29010000001</v>
      </c>
      <c r="R1061" s="24">
        <v>418723.6703</v>
      </c>
      <c r="S1061" s="24">
        <v>296595.92879999999</v>
      </c>
      <c r="T1061" s="24">
        <v>474553.49300000002</v>
      </c>
      <c r="U1061" s="24">
        <v>331489.5674</v>
      </c>
      <c r="V1061" s="24">
        <v>530383.31579999998</v>
      </c>
    </row>
    <row r="1062" spans="1:22" hidden="1" x14ac:dyDescent="0.3">
      <c r="A1062" s="23">
        <v>5</v>
      </c>
      <c r="B1062" s="23" t="s">
        <v>592</v>
      </c>
      <c r="C1062" s="23" t="s">
        <v>560</v>
      </c>
      <c r="D1062" t="s">
        <v>182</v>
      </c>
      <c r="E1062" s="23" t="s">
        <v>566</v>
      </c>
      <c r="F1062" s="23" t="s">
        <v>350</v>
      </c>
      <c r="G1062" s="23">
        <v>1</v>
      </c>
      <c r="H1062" s="23" t="s">
        <v>14</v>
      </c>
      <c r="I1062" s="24">
        <v>107754.493</v>
      </c>
      <c r="J1062" s="24">
        <v>188570.3628</v>
      </c>
      <c r="K1062" s="24">
        <v>139499.2654</v>
      </c>
      <c r="L1062" s="24">
        <v>244123.7144</v>
      </c>
      <c r="M1062" s="24">
        <v>166965.46890000001</v>
      </c>
      <c r="N1062" s="24">
        <v>292189.57040000003</v>
      </c>
      <c r="O1062" s="24">
        <v>199157.75399999999</v>
      </c>
      <c r="P1062" s="24">
        <v>348526.06949999998</v>
      </c>
      <c r="Q1062" s="24">
        <v>234753.26269999999</v>
      </c>
      <c r="R1062" s="24">
        <v>410818.20980000001</v>
      </c>
      <c r="S1062" s="24">
        <v>257388.29730000001</v>
      </c>
      <c r="T1062" s="24">
        <v>450429.52029999997</v>
      </c>
      <c r="U1062" s="24">
        <v>278681.43290000001</v>
      </c>
      <c r="V1062" s="24">
        <v>487692.50750000001</v>
      </c>
    </row>
    <row r="1063" spans="1:22" hidden="1" x14ac:dyDescent="0.3">
      <c r="A1063" s="23">
        <v>5</v>
      </c>
      <c r="B1063" s="23" t="s">
        <v>592</v>
      </c>
      <c r="C1063" s="23" t="s">
        <v>560</v>
      </c>
      <c r="D1063" t="s">
        <v>182</v>
      </c>
      <c r="E1063" s="23" t="s">
        <v>566</v>
      </c>
      <c r="F1063" s="23" t="s">
        <v>350</v>
      </c>
      <c r="G1063" s="23">
        <v>2</v>
      </c>
      <c r="H1063" s="23" t="s">
        <v>30</v>
      </c>
      <c r="I1063" s="24">
        <v>92266.091400000005</v>
      </c>
      <c r="J1063" s="24">
        <v>161465.66</v>
      </c>
      <c r="K1063" s="24">
        <v>120615.05</v>
      </c>
      <c r="L1063" s="24">
        <v>211076.33739999999</v>
      </c>
      <c r="M1063" s="24">
        <v>146285.18049999999</v>
      </c>
      <c r="N1063" s="24">
        <v>255999.06589999999</v>
      </c>
      <c r="O1063" s="24">
        <v>178786.22690000001</v>
      </c>
      <c r="P1063" s="24">
        <v>312875.897</v>
      </c>
      <c r="Q1063" s="24">
        <v>211994.7095</v>
      </c>
      <c r="R1063" s="24">
        <v>370990.74160000001</v>
      </c>
      <c r="S1063" s="24">
        <v>233516.07819999999</v>
      </c>
      <c r="T1063" s="24">
        <v>408653.13689999998</v>
      </c>
      <c r="U1063" s="24">
        <v>253515.15760000001</v>
      </c>
      <c r="V1063" s="24">
        <v>443651.5257</v>
      </c>
    </row>
    <row r="1064" spans="1:22" hidden="1" x14ac:dyDescent="0.3">
      <c r="A1064" s="23">
        <v>5</v>
      </c>
      <c r="B1064" s="23" t="s">
        <v>592</v>
      </c>
      <c r="C1064" s="23" t="s">
        <v>560</v>
      </c>
      <c r="D1064" t="s">
        <v>182</v>
      </c>
      <c r="E1064" s="23" t="s">
        <v>566</v>
      </c>
      <c r="F1064" s="23" t="s">
        <v>350</v>
      </c>
      <c r="G1064" s="23">
        <v>3</v>
      </c>
      <c r="H1064" s="23" t="s">
        <v>31</v>
      </c>
      <c r="I1064" s="24">
        <v>82226.985499999995</v>
      </c>
      <c r="J1064" s="24">
        <v>143897.22459999999</v>
      </c>
      <c r="K1064" s="24">
        <v>111926.6879</v>
      </c>
      <c r="L1064" s="24">
        <v>195871.70379999999</v>
      </c>
      <c r="M1064" s="24">
        <v>141519.5545</v>
      </c>
      <c r="N1064" s="24">
        <v>247659.22029999999</v>
      </c>
      <c r="O1064" s="24">
        <v>186276.34729999999</v>
      </c>
      <c r="P1064" s="24">
        <v>325983.6078</v>
      </c>
      <c r="Q1064" s="24">
        <v>230580.06659999999</v>
      </c>
      <c r="R1064" s="24">
        <v>403515.11660000001</v>
      </c>
      <c r="S1064" s="24">
        <v>259612.4645</v>
      </c>
      <c r="T1064" s="24">
        <v>454321.81290000002</v>
      </c>
      <c r="U1064" s="24">
        <v>288242.13030000002</v>
      </c>
      <c r="V1064" s="24">
        <v>504423.72810000001</v>
      </c>
    </row>
    <row r="1065" spans="1:22" hidden="1" x14ac:dyDescent="0.3">
      <c r="A1065" s="23">
        <v>5</v>
      </c>
      <c r="B1065" s="23" t="s">
        <v>592</v>
      </c>
      <c r="C1065" s="23" t="s">
        <v>560</v>
      </c>
      <c r="D1065" t="s">
        <v>182</v>
      </c>
      <c r="E1065" s="23" t="s">
        <v>566</v>
      </c>
      <c r="F1065" s="23" t="s">
        <v>350</v>
      </c>
      <c r="G1065" s="23">
        <v>4</v>
      </c>
      <c r="H1065" s="23" t="s">
        <v>29</v>
      </c>
      <c r="I1065" s="24">
        <v>91833.234200000006</v>
      </c>
      <c r="J1065" s="24">
        <v>146933.17689999999</v>
      </c>
      <c r="K1065" s="24">
        <v>128566.5278</v>
      </c>
      <c r="L1065" s="24">
        <v>205706.44760000001</v>
      </c>
      <c r="M1065" s="24">
        <v>165299.82149999999</v>
      </c>
      <c r="N1065" s="24">
        <v>264479.71830000001</v>
      </c>
      <c r="O1065" s="24">
        <v>220399.76199999999</v>
      </c>
      <c r="P1065" s="24">
        <v>352639.62449999998</v>
      </c>
      <c r="Q1065" s="24">
        <v>275499.70250000001</v>
      </c>
      <c r="R1065" s="24">
        <v>440799.5306</v>
      </c>
      <c r="S1065" s="24">
        <v>312232.99619999999</v>
      </c>
      <c r="T1065" s="24">
        <v>499572.80129999999</v>
      </c>
      <c r="U1065" s="24">
        <v>348966.28989999997</v>
      </c>
      <c r="V1065" s="24">
        <v>558346.07209999999</v>
      </c>
    </row>
    <row r="1066" spans="1:22" hidden="1" x14ac:dyDescent="0.3">
      <c r="A1066" s="23">
        <v>5</v>
      </c>
      <c r="B1066" s="23" t="s">
        <v>592</v>
      </c>
      <c r="C1066" s="23" t="s">
        <v>560</v>
      </c>
      <c r="D1066" t="s">
        <v>182</v>
      </c>
      <c r="E1066" s="23" t="s">
        <v>566</v>
      </c>
      <c r="F1066" s="23" t="s">
        <v>387</v>
      </c>
      <c r="G1066" s="23">
        <v>1</v>
      </c>
      <c r="H1066" s="23" t="s">
        <v>14</v>
      </c>
      <c r="I1066" s="24">
        <v>99275.565000000002</v>
      </c>
      <c r="J1066" s="24">
        <v>173732.23869999999</v>
      </c>
      <c r="K1066" s="24">
        <v>128578.14629999999</v>
      </c>
      <c r="L1066" s="24">
        <v>225011.7562</v>
      </c>
      <c r="M1066" s="24">
        <v>153932.05040000001</v>
      </c>
      <c r="N1066" s="24">
        <v>269381.0882</v>
      </c>
      <c r="O1066" s="24">
        <v>183669.00109999999</v>
      </c>
      <c r="P1066" s="24">
        <v>321420.75199999998</v>
      </c>
      <c r="Q1066" s="24">
        <v>216550.4792</v>
      </c>
      <c r="R1066" s="24">
        <v>378963.33860000002</v>
      </c>
      <c r="S1066" s="24">
        <v>237459.30179999999</v>
      </c>
      <c r="T1066" s="24">
        <v>415553.7782</v>
      </c>
      <c r="U1066" s="24">
        <v>257150.2795</v>
      </c>
      <c r="V1066" s="24">
        <v>450012.989</v>
      </c>
    </row>
    <row r="1067" spans="1:22" hidden="1" x14ac:dyDescent="0.3">
      <c r="A1067" s="23">
        <v>5</v>
      </c>
      <c r="B1067" s="23" t="s">
        <v>592</v>
      </c>
      <c r="C1067" s="23" t="s">
        <v>560</v>
      </c>
      <c r="D1067" t="s">
        <v>182</v>
      </c>
      <c r="E1067" s="23" t="s">
        <v>566</v>
      </c>
      <c r="F1067" s="23" t="s">
        <v>387</v>
      </c>
      <c r="G1067" s="23">
        <v>2</v>
      </c>
      <c r="H1067" s="23" t="s">
        <v>30</v>
      </c>
      <c r="I1067" s="24">
        <v>84746.622700000007</v>
      </c>
      <c r="J1067" s="24">
        <v>148306.58970000001</v>
      </c>
      <c r="K1067" s="24">
        <v>110863.75049999999</v>
      </c>
      <c r="L1067" s="24">
        <v>194011.56330000001</v>
      </c>
      <c r="M1067" s="24">
        <v>134532.84280000001</v>
      </c>
      <c r="N1067" s="24">
        <v>235432.47500000001</v>
      </c>
      <c r="O1067" s="24">
        <v>164559.42800000001</v>
      </c>
      <c r="P1067" s="24">
        <v>287978.99900000001</v>
      </c>
      <c r="Q1067" s="24">
        <v>195201.74890000001</v>
      </c>
      <c r="R1067" s="24">
        <v>341603.06050000002</v>
      </c>
      <c r="S1067" s="24">
        <v>215065.8939</v>
      </c>
      <c r="T1067" s="24">
        <v>376365.31420000002</v>
      </c>
      <c r="U1067" s="24">
        <v>233542.97810000001</v>
      </c>
      <c r="V1067" s="24">
        <v>408700.21169999999</v>
      </c>
    </row>
    <row r="1068" spans="1:22" hidden="1" x14ac:dyDescent="0.3">
      <c r="A1068" s="23">
        <v>5</v>
      </c>
      <c r="B1068" s="23" t="s">
        <v>592</v>
      </c>
      <c r="C1068" s="23" t="s">
        <v>560</v>
      </c>
      <c r="D1068" t="s">
        <v>182</v>
      </c>
      <c r="E1068" s="23" t="s">
        <v>566</v>
      </c>
      <c r="F1068" s="23" t="s">
        <v>387</v>
      </c>
      <c r="G1068" s="23">
        <v>3</v>
      </c>
      <c r="H1068" s="23" t="s">
        <v>31</v>
      </c>
      <c r="I1068" s="24">
        <v>75346.013000000006</v>
      </c>
      <c r="J1068" s="24">
        <v>131855.52280000001</v>
      </c>
      <c r="K1068" s="24">
        <v>102491.0048</v>
      </c>
      <c r="L1068" s="24">
        <v>179359.25839999999</v>
      </c>
      <c r="M1068" s="24">
        <v>129535.77899999999</v>
      </c>
      <c r="N1068" s="24">
        <v>226687.61309999999</v>
      </c>
      <c r="O1068" s="24">
        <v>170447.66800000001</v>
      </c>
      <c r="P1068" s="24">
        <v>298283.41899999999</v>
      </c>
      <c r="Q1068" s="24">
        <v>210934.55009999999</v>
      </c>
      <c r="R1068" s="24">
        <v>369135.46269999997</v>
      </c>
      <c r="S1068" s="24">
        <v>237453.57490000001</v>
      </c>
      <c r="T1068" s="24">
        <v>415543.75599999999</v>
      </c>
      <c r="U1068" s="24">
        <v>263594.81550000003</v>
      </c>
      <c r="V1068" s="24">
        <v>461290.92729999998</v>
      </c>
    </row>
    <row r="1069" spans="1:22" hidden="1" x14ac:dyDescent="0.3">
      <c r="A1069" s="23">
        <v>5</v>
      </c>
      <c r="B1069" s="23" t="s">
        <v>592</v>
      </c>
      <c r="C1069" s="23" t="s">
        <v>560</v>
      </c>
      <c r="D1069" t="s">
        <v>182</v>
      </c>
      <c r="E1069" s="23" t="s">
        <v>566</v>
      </c>
      <c r="F1069" s="23" t="s">
        <v>387</v>
      </c>
      <c r="G1069" s="23">
        <v>4</v>
      </c>
      <c r="H1069" s="23" t="s">
        <v>29</v>
      </c>
      <c r="I1069" s="24">
        <v>84593.258100000006</v>
      </c>
      <c r="J1069" s="24">
        <v>135349.2151</v>
      </c>
      <c r="K1069" s="24">
        <v>118430.56140000001</v>
      </c>
      <c r="L1069" s="24">
        <v>189488.90109999999</v>
      </c>
      <c r="M1069" s="24">
        <v>152267.86480000001</v>
      </c>
      <c r="N1069" s="24">
        <v>243628.58730000001</v>
      </c>
      <c r="O1069" s="24">
        <v>203023.81959999999</v>
      </c>
      <c r="P1069" s="24">
        <v>324838.11629999999</v>
      </c>
      <c r="Q1069" s="24">
        <v>253779.7746</v>
      </c>
      <c r="R1069" s="24">
        <v>406047.64529999997</v>
      </c>
      <c r="S1069" s="24">
        <v>287617.07780000003</v>
      </c>
      <c r="T1069" s="24">
        <v>460187.33130000002</v>
      </c>
      <c r="U1069" s="24">
        <v>321454.3811</v>
      </c>
      <c r="V1069" s="24">
        <v>514327.01740000001</v>
      </c>
    </row>
    <row r="1070" spans="1:22" hidden="1" x14ac:dyDescent="0.3">
      <c r="A1070" s="23">
        <v>5</v>
      </c>
      <c r="B1070" s="23" t="s">
        <v>592</v>
      </c>
      <c r="C1070" s="23" t="s">
        <v>560</v>
      </c>
      <c r="D1070" t="s">
        <v>182</v>
      </c>
      <c r="E1070" s="23" t="s">
        <v>566</v>
      </c>
      <c r="F1070" s="23" t="s">
        <v>420</v>
      </c>
      <c r="G1070" s="23">
        <v>1</v>
      </c>
      <c r="H1070" s="23" t="s">
        <v>14</v>
      </c>
      <c r="I1070" s="24">
        <v>103758.4866</v>
      </c>
      <c r="J1070" s="24">
        <v>181577.35149999999</v>
      </c>
      <c r="K1070" s="24">
        <v>134361.0949</v>
      </c>
      <c r="L1070" s="24">
        <v>235131.91620000001</v>
      </c>
      <c r="M1070" s="24">
        <v>160839.53649999999</v>
      </c>
      <c r="N1070" s="24">
        <v>281469.1888</v>
      </c>
      <c r="O1070" s="24">
        <v>191886.95189999999</v>
      </c>
      <c r="P1070" s="24">
        <v>335802.16580000002</v>
      </c>
      <c r="Q1070" s="24">
        <v>226217.1084</v>
      </c>
      <c r="R1070" s="24">
        <v>395879.93969999999</v>
      </c>
      <c r="S1070" s="24">
        <v>248047.27710000001</v>
      </c>
      <c r="T1070" s="24">
        <v>434082.73489999998</v>
      </c>
      <c r="U1070" s="24">
        <v>268596.93030000001</v>
      </c>
      <c r="V1070" s="24">
        <v>470044.62800000003</v>
      </c>
    </row>
    <row r="1071" spans="1:22" hidden="1" x14ac:dyDescent="0.3">
      <c r="A1071" s="23">
        <v>5</v>
      </c>
      <c r="B1071" s="23" t="s">
        <v>592</v>
      </c>
      <c r="C1071" s="23" t="s">
        <v>560</v>
      </c>
      <c r="D1071" t="s">
        <v>182</v>
      </c>
      <c r="E1071" s="23" t="s">
        <v>566</v>
      </c>
      <c r="F1071" s="23" t="s">
        <v>420</v>
      </c>
      <c r="G1071" s="23">
        <v>2</v>
      </c>
      <c r="H1071" s="23" t="s">
        <v>30</v>
      </c>
      <c r="I1071" s="24">
        <v>88681.281099999993</v>
      </c>
      <c r="J1071" s="24">
        <v>155192.24189999999</v>
      </c>
      <c r="K1071" s="24">
        <v>115978.22990000001</v>
      </c>
      <c r="L1071" s="24">
        <v>202961.90229999999</v>
      </c>
      <c r="M1071" s="24">
        <v>140708.2818</v>
      </c>
      <c r="N1071" s="24">
        <v>246239.4932</v>
      </c>
      <c r="O1071" s="24">
        <v>172056.26130000001</v>
      </c>
      <c r="P1071" s="24">
        <v>301098.4572</v>
      </c>
      <c r="Q1071" s="24">
        <v>204062.76389999999</v>
      </c>
      <c r="R1071" s="24">
        <v>357109.83689999999</v>
      </c>
      <c r="S1071" s="24">
        <v>224808.83309999999</v>
      </c>
      <c r="T1071" s="24">
        <v>393415.45799999998</v>
      </c>
      <c r="U1071" s="24">
        <v>244098.7855</v>
      </c>
      <c r="V1071" s="24">
        <v>427172.87469999999</v>
      </c>
    </row>
    <row r="1072" spans="1:22" hidden="1" x14ac:dyDescent="0.3">
      <c r="A1072" s="23">
        <v>5</v>
      </c>
      <c r="B1072" s="23" t="s">
        <v>592</v>
      </c>
      <c r="C1072" s="23" t="s">
        <v>560</v>
      </c>
      <c r="D1072" t="s">
        <v>182</v>
      </c>
      <c r="E1072" s="23" t="s">
        <v>566</v>
      </c>
      <c r="F1072" s="23" t="s">
        <v>420</v>
      </c>
      <c r="G1072" s="23">
        <v>3</v>
      </c>
      <c r="H1072" s="23" t="s">
        <v>31</v>
      </c>
      <c r="I1072" s="24">
        <v>78919.149799999999</v>
      </c>
      <c r="J1072" s="24">
        <v>138108.51209999999</v>
      </c>
      <c r="K1072" s="24">
        <v>107380.4371</v>
      </c>
      <c r="L1072" s="24">
        <v>187915.76500000001</v>
      </c>
      <c r="M1072" s="24">
        <v>135737.72500000001</v>
      </c>
      <c r="N1072" s="24">
        <v>237541.01869999999</v>
      </c>
      <c r="O1072" s="24">
        <v>178631.39309999999</v>
      </c>
      <c r="P1072" s="24">
        <v>312604.93810000003</v>
      </c>
      <c r="Q1072" s="24">
        <v>221084.01639999999</v>
      </c>
      <c r="R1072" s="24">
        <v>386897.02879999997</v>
      </c>
      <c r="S1072" s="24">
        <v>248895.71530000001</v>
      </c>
      <c r="T1072" s="24">
        <v>435567.50160000002</v>
      </c>
      <c r="U1072" s="24">
        <v>276315.37400000001</v>
      </c>
      <c r="V1072" s="24">
        <v>483551.9045</v>
      </c>
    </row>
    <row r="1073" spans="1:22" hidden="1" x14ac:dyDescent="0.3">
      <c r="A1073" s="23">
        <v>5</v>
      </c>
      <c r="B1073" s="23" t="s">
        <v>592</v>
      </c>
      <c r="C1073" s="23" t="s">
        <v>560</v>
      </c>
      <c r="D1073" t="s">
        <v>182</v>
      </c>
      <c r="E1073" s="23" t="s">
        <v>566</v>
      </c>
      <c r="F1073" s="23" t="s">
        <v>420</v>
      </c>
      <c r="G1073" s="23">
        <v>4</v>
      </c>
      <c r="H1073" s="23" t="s">
        <v>29</v>
      </c>
      <c r="I1073" s="24">
        <v>88418.939899999998</v>
      </c>
      <c r="J1073" s="24">
        <v>141470.30609999999</v>
      </c>
      <c r="K1073" s="24">
        <v>123786.5159</v>
      </c>
      <c r="L1073" s="24">
        <v>198058.4284</v>
      </c>
      <c r="M1073" s="24">
        <v>159154.0919</v>
      </c>
      <c r="N1073" s="24">
        <v>254646.5508</v>
      </c>
      <c r="O1073" s="24">
        <v>212205.4558</v>
      </c>
      <c r="P1073" s="24">
        <v>339528.73440000002</v>
      </c>
      <c r="Q1073" s="24">
        <v>265256.8198</v>
      </c>
      <c r="R1073" s="24">
        <v>424410.9179</v>
      </c>
      <c r="S1073" s="24">
        <v>300624.39569999999</v>
      </c>
      <c r="T1073" s="24">
        <v>480999.0404</v>
      </c>
      <c r="U1073" s="24">
        <v>335991.9718</v>
      </c>
      <c r="V1073" s="24">
        <v>537587.16280000005</v>
      </c>
    </row>
    <row r="1074" spans="1:22" hidden="1" x14ac:dyDescent="0.3">
      <c r="A1074" s="23">
        <v>5</v>
      </c>
      <c r="B1074" s="23" t="s">
        <v>592</v>
      </c>
      <c r="C1074" s="23" t="s">
        <v>560</v>
      </c>
      <c r="D1074" t="s">
        <v>182</v>
      </c>
      <c r="E1074" s="23" t="s">
        <v>566</v>
      </c>
      <c r="F1074" s="23" t="s">
        <v>445</v>
      </c>
      <c r="G1074" s="23">
        <v>1</v>
      </c>
      <c r="H1074" s="23" t="s">
        <v>14</v>
      </c>
      <c r="I1074" s="24">
        <v>107307.88920000001</v>
      </c>
      <c r="J1074" s="24">
        <v>187788.80609999999</v>
      </c>
      <c r="K1074" s="24">
        <v>138846.51379999999</v>
      </c>
      <c r="L1074" s="24">
        <v>242981.39929999999</v>
      </c>
      <c r="M1074" s="24">
        <v>166133.37409999999</v>
      </c>
      <c r="N1074" s="24">
        <v>290733.40480000002</v>
      </c>
      <c r="O1074" s="24">
        <v>198088.11989999999</v>
      </c>
      <c r="P1074" s="24">
        <v>346654.20990000002</v>
      </c>
      <c r="Q1074" s="24">
        <v>233419.81280000001</v>
      </c>
      <c r="R1074" s="24">
        <v>408484.67229999998</v>
      </c>
      <c r="S1074" s="24">
        <v>255887.58470000001</v>
      </c>
      <c r="T1074" s="24">
        <v>447803.27309999999</v>
      </c>
      <c r="U1074" s="24">
        <v>276994.30949999997</v>
      </c>
      <c r="V1074" s="24">
        <v>484740.0417</v>
      </c>
    </row>
    <row r="1075" spans="1:22" hidden="1" x14ac:dyDescent="0.3">
      <c r="A1075" s="23">
        <v>5</v>
      </c>
      <c r="B1075" s="23" t="s">
        <v>592</v>
      </c>
      <c r="C1075" s="23" t="s">
        <v>560</v>
      </c>
      <c r="D1075" t="s">
        <v>182</v>
      </c>
      <c r="E1075" s="23" t="s">
        <v>566</v>
      </c>
      <c r="F1075" s="23" t="s">
        <v>445</v>
      </c>
      <c r="G1075" s="23">
        <v>2</v>
      </c>
      <c r="H1075" s="23" t="s">
        <v>30</v>
      </c>
      <c r="I1075" s="24">
        <v>92230.683699999994</v>
      </c>
      <c r="J1075" s="24">
        <v>161403.69649999999</v>
      </c>
      <c r="K1075" s="24">
        <v>120463.6488</v>
      </c>
      <c r="L1075" s="24">
        <v>210811.3855</v>
      </c>
      <c r="M1075" s="24">
        <v>146002.1195</v>
      </c>
      <c r="N1075" s="24">
        <v>255503.70920000001</v>
      </c>
      <c r="O1075" s="24">
        <v>178257.42929999999</v>
      </c>
      <c r="P1075" s="24">
        <v>311950.5013</v>
      </c>
      <c r="Q1075" s="24">
        <v>211265.46830000001</v>
      </c>
      <c r="R1075" s="24">
        <v>369714.56949999998</v>
      </c>
      <c r="S1075" s="24">
        <v>232649.14060000001</v>
      </c>
      <c r="T1075" s="24">
        <v>407135.99609999999</v>
      </c>
      <c r="U1075" s="24">
        <v>252496.16469999999</v>
      </c>
      <c r="V1075" s="24">
        <v>441868.28830000001</v>
      </c>
    </row>
    <row r="1076" spans="1:22" hidden="1" x14ac:dyDescent="0.3">
      <c r="A1076" s="23">
        <v>5</v>
      </c>
      <c r="B1076" s="23" t="s">
        <v>592</v>
      </c>
      <c r="C1076" s="23" t="s">
        <v>560</v>
      </c>
      <c r="D1076" t="s">
        <v>182</v>
      </c>
      <c r="E1076" s="23" t="s">
        <v>566</v>
      </c>
      <c r="F1076" s="23" t="s">
        <v>445</v>
      </c>
      <c r="G1076" s="23">
        <v>3</v>
      </c>
      <c r="H1076" s="23" t="s">
        <v>31</v>
      </c>
      <c r="I1076" s="24">
        <v>82435.880699999994</v>
      </c>
      <c r="J1076" s="24">
        <v>144262.79139999999</v>
      </c>
      <c r="K1076" s="24">
        <v>112303.8605</v>
      </c>
      <c r="L1076" s="24">
        <v>196531.75580000001</v>
      </c>
      <c r="M1076" s="24">
        <v>142067.8406</v>
      </c>
      <c r="N1076" s="24">
        <v>248618.7211</v>
      </c>
      <c r="O1076" s="24">
        <v>187071.54749999999</v>
      </c>
      <c r="P1076" s="24">
        <v>327375.20809999999</v>
      </c>
      <c r="Q1076" s="24">
        <v>231634.20929999999</v>
      </c>
      <c r="R1076" s="24">
        <v>405359.86629999999</v>
      </c>
      <c r="S1076" s="24">
        <v>260852.6005</v>
      </c>
      <c r="T1076" s="24">
        <v>456492.05080000003</v>
      </c>
      <c r="U1076" s="24">
        <v>289678.95169999998</v>
      </c>
      <c r="V1076" s="24">
        <v>506938.1654</v>
      </c>
    </row>
    <row r="1077" spans="1:22" hidden="1" x14ac:dyDescent="0.3">
      <c r="A1077" s="23">
        <v>5</v>
      </c>
      <c r="B1077" s="23" t="s">
        <v>592</v>
      </c>
      <c r="C1077" s="23" t="s">
        <v>560</v>
      </c>
      <c r="D1077" t="s">
        <v>182</v>
      </c>
      <c r="E1077" s="23" t="s">
        <v>566</v>
      </c>
      <c r="F1077" s="23" t="s">
        <v>445</v>
      </c>
      <c r="G1077" s="23">
        <v>4</v>
      </c>
      <c r="H1077" s="23" t="s">
        <v>29</v>
      </c>
      <c r="I1077" s="24">
        <v>91471.155899999998</v>
      </c>
      <c r="J1077" s="24">
        <v>146353.85159999999</v>
      </c>
      <c r="K1077" s="24">
        <v>128059.6182</v>
      </c>
      <c r="L1077" s="24">
        <v>204895.3921</v>
      </c>
      <c r="M1077" s="24">
        <v>164648.08059999999</v>
      </c>
      <c r="N1077" s="24">
        <v>263436.93280000001</v>
      </c>
      <c r="O1077" s="24">
        <v>219530.77410000001</v>
      </c>
      <c r="P1077" s="24">
        <v>351249.2438</v>
      </c>
      <c r="Q1077" s="24">
        <v>274413.46759999997</v>
      </c>
      <c r="R1077" s="24">
        <v>439061.55459999997</v>
      </c>
      <c r="S1077" s="24">
        <v>311001.92989999999</v>
      </c>
      <c r="T1077" s="24">
        <v>497603.09519999998</v>
      </c>
      <c r="U1077" s="24">
        <v>347590.3922</v>
      </c>
      <c r="V1077" s="24">
        <v>556144.63580000005</v>
      </c>
    </row>
    <row r="1078" spans="1:22" hidden="1" x14ac:dyDescent="0.3">
      <c r="A1078" s="23">
        <v>5</v>
      </c>
      <c r="B1078" s="23" t="s">
        <v>592</v>
      </c>
      <c r="C1078" s="23" t="s">
        <v>560</v>
      </c>
      <c r="D1078" t="s">
        <v>182</v>
      </c>
      <c r="E1078" s="23" t="s">
        <v>566</v>
      </c>
      <c r="F1078" s="23" t="s">
        <v>465</v>
      </c>
      <c r="G1078" s="23">
        <v>1</v>
      </c>
      <c r="H1078" s="23" t="s">
        <v>14</v>
      </c>
      <c r="I1078" s="24">
        <v>99295.716199999995</v>
      </c>
      <c r="J1078" s="24">
        <v>173767.50339999999</v>
      </c>
      <c r="K1078" s="24">
        <v>128574.15399999999</v>
      </c>
      <c r="L1078" s="24">
        <v>225004.76930000001</v>
      </c>
      <c r="M1078" s="24">
        <v>153906.77299999999</v>
      </c>
      <c r="N1078" s="24">
        <v>269336.85269999999</v>
      </c>
      <c r="O1078" s="24">
        <v>183607.75020000001</v>
      </c>
      <c r="P1078" s="24">
        <v>321313.56280000001</v>
      </c>
      <c r="Q1078" s="24">
        <v>216448.98180000001</v>
      </c>
      <c r="R1078" s="24">
        <v>378785.7181</v>
      </c>
      <c r="S1078" s="24">
        <v>237332.41219999999</v>
      </c>
      <c r="T1078" s="24">
        <v>415331.72149999999</v>
      </c>
      <c r="U1078" s="24">
        <v>256987.78020000001</v>
      </c>
      <c r="V1078" s="24">
        <v>449728.6153</v>
      </c>
    </row>
    <row r="1079" spans="1:22" hidden="1" x14ac:dyDescent="0.3">
      <c r="A1079" s="23">
        <v>5</v>
      </c>
      <c r="B1079" s="23" t="s">
        <v>592</v>
      </c>
      <c r="C1079" s="23" t="s">
        <v>560</v>
      </c>
      <c r="D1079" t="s">
        <v>182</v>
      </c>
      <c r="E1079" s="23" t="s">
        <v>566</v>
      </c>
      <c r="F1079" s="23" t="s">
        <v>465</v>
      </c>
      <c r="G1079" s="23">
        <v>2</v>
      </c>
      <c r="H1079" s="23" t="s">
        <v>30</v>
      </c>
      <c r="I1079" s="24">
        <v>84903.839300000007</v>
      </c>
      <c r="J1079" s="24">
        <v>148581.7187</v>
      </c>
      <c r="K1079" s="24">
        <v>111026.87480000001</v>
      </c>
      <c r="L1079" s="24">
        <v>194297.03090000001</v>
      </c>
      <c r="M1079" s="24">
        <v>134690.57670000001</v>
      </c>
      <c r="N1079" s="24">
        <v>235708.5091</v>
      </c>
      <c r="O1079" s="24">
        <v>164678.4558</v>
      </c>
      <c r="P1079" s="24">
        <v>288187.2978</v>
      </c>
      <c r="Q1079" s="24">
        <v>195301.6545</v>
      </c>
      <c r="R1079" s="24">
        <v>341777.89520000003</v>
      </c>
      <c r="S1079" s="24">
        <v>215150.26269999999</v>
      </c>
      <c r="T1079" s="24">
        <v>376512.9596</v>
      </c>
      <c r="U1079" s="24">
        <v>233603.18900000001</v>
      </c>
      <c r="V1079" s="24">
        <v>408805.5808</v>
      </c>
    </row>
    <row r="1080" spans="1:22" hidden="1" x14ac:dyDescent="0.3">
      <c r="A1080" s="23">
        <v>5</v>
      </c>
      <c r="B1080" s="23" t="s">
        <v>592</v>
      </c>
      <c r="C1080" s="23" t="s">
        <v>560</v>
      </c>
      <c r="D1080" t="s">
        <v>182</v>
      </c>
      <c r="E1080" s="23" t="s">
        <v>566</v>
      </c>
      <c r="F1080" s="23" t="s">
        <v>465</v>
      </c>
      <c r="G1080" s="23">
        <v>3</v>
      </c>
      <c r="H1080" s="23" t="s">
        <v>31</v>
      </c>
      <c r="I1080" s="24">
        <v>75583.108099999998</v>
      </c>
      <c r="J1080" s="24">
        <v>132270.43919999999</v>
      </c>
      <c r="K1080" s="24">
        <v>102851.1777</v>
      </c>
      <c r="L1080" s="24">
        <v>179989.56099999999</v>
      </c>
      <c r="M1080" s="24">
        <v>130019.97500000001</v>
      </c>
      <c r="N1080" s="24">
        <v>227534.95629999999</v>
      </c>
      <c r="O1080" s="24">
        <v>171114.64679999999</v>
      </c>
      <c r="P1080" s="24">
        <v>299450.63189999998</v>
      </c>
      <c r="Q1080" s="24">
        <v>211788.3211</v>
      </c>
      <c r="R1080" s="24">
        <v>370629.56199999998</v>
      </c>
      <c r="S1080" s="24">
        <v>238436.32889999999</v>
      </c>
      <c r="T1080" s="24">
        <v>417263.57579999999</v>
      </c>
      <c r="U1080" s="24">
        <v>264710.11680000002</v>
      </c>
      <c r="V1080" s="24">
        <v>463242.70449999999</v>
      </c>
    </row>
    <row r="1081" spans="1:22" hidden="1" x14ac:dyDescent="0.3">
      <c r="A1081" s="23">
        <v>5</v>
      </c>
      <c r="B1081" s="23" t="s">
        <v>592</v>
      </c>
      <c r="C1081" s="23" t="s">
        <v>560</v>
      </c>
      <c r="D1081" t="s">
        <v>182</v>
      </c>
      <c r="E1081" s="23" t="s">
        <v>566</v>
      </c>
      <c r="F1081" s="23" t="s">
        <v>465</v>
      </c>
      <c r="G1081" s="23">
        <v>4</v>
      </c>
      <c r="H1081" s="23" t="s">
        <v>29</v>
      </c>
      <c r="I1081" s="24">
        <v>84617.909</v>
      </c>
      <c r="J1081" s="24">
        <v>135388.65650000001</v>
      </c>
      <c r="K1081" s="24">
        <v>118465.0727</v>
      </c>
      <c r="L1081" s="24">
        <v>189544.11910000001</v>
      </c>
      <c r="M1081" s="24">
        <v>152312.23620000001</v>
      </c>
      <c r="N1081" s="24">
        <v>243699.58170000001</v>
      </c>
      <c r="O1081" s="24">
        <v>203082.9817</v>
      </c>
      <c r="P1081" s="24">
        <v>324932.77549999999</v>
      </c>
      <c r="Q1081" s="24">
        <v>253853.72700000001</v>
      </c>
      <c r="R1081" s="24">
        <v>406165.9693</v>
      </c>
      <c r="S1081" s="24">
        <v>287700.89069999999</v>
      </c>
      <c r="T1081" s="24">
        <v>460321.43180000002</v>
      </c>
      <c r="U1081" s="24">
        <v>321548.05430000002</v>
      </c>
      <c r="V1081" s="24">
        <v>514476.89449999999</v>
      </c>
    </row>
    <row r="1082" spans="1:22" hidden="1" x14ac:dyDescent="0.3">
      <c r="A1082" s="23">
        <v>5</v>
      </c>
      <c r="B1082" s="23" t="s">
        <v>592</v>
      </c>
      <c r="C1082" s="23" t="s">
        <v>560</v>
      </c>
      <c r="D1082" t="s">
        <v>182</v>
      </c>
      <c r="E1082" s="23" t="s">
        <v>566</v>
      </c>
      <c r="F1082" s="23" t="s">
        <v>478</v>
      </c>
      <c r="G1082" s="23">
        <v>1</v>
      </c>
      <c r="H1082" s="23" t="s">
        <v>14</v>
      </c>
      <c r="I1082" s="24">
        <v>104792.75290000001</v>
      </c>
      <c r="J1082" s="24">
        <v>183387.3175</v>
      </c>
      <c r="K1082" s="24">
        <v>135638.6508</v>
      </c>
      <c r="L1082" s="24">
        <v>237367.63879999999</v>
      </c>
      <c r="M1082" s="24">
        <v>162326.78409999999</v>
      </c>
      <c r="N1082" s="24">
        <v>284071.87229999999</v>
      </c>
      <c r="O1082" s="24">
        <v>193597.4633</v>
      </c>
      <c r="P1082" s="24">
        <v>338795.56069999997</v>
      </c>
      <c r="Q1082" s="24">
        <v>228173.52650000001</v>
      </c>
      <c r="R1082" s="24">
        <v>399303.67139999999</v>
      </c>
      <c r="S1082" s="24">
        <v>250160.47529999999</v>
      </c>
      <c r="T1082" s="24">
        <v>437780.83189999999</v>
      </c>
      <c r="U1082" s="24">
        <v>270833.68229999999</v>
      </c>
      <c r="V1082" s="24">
        <v>473958.94390000001</v>
      </c>
    </row>
    <row r="1083" spans="1:22" hidden="1" x14ac:dyDescent="0.3">
      <c r="A1083" s="23">
        <v>5</v>
      </c>
      <c r="B1083" s="23" t="s">
        <v>592</v>
      </c>
      <c r="C1083" s="23" t="s">
        <v>560</v>
      </c>
      <c r="D1083" t="s">
        <v>182</v>
      </c>
      <c r="E1083" s="23" t="s">
        <v>566</v>
      </c>
      <c r="F1083" s="23" t="s">
        <v>478</v>
      </c>
      <c r="G1083" s="23">
        <v>2</v>
      </c>
      <c r="H1083" s="23" t="s">
        <v>30</v>
      </c>
      <c r="I1083" s="24">
        <v>89852.612800000003</v>
      </c>
      <c r="J1083" s="24">
        <v>157242.0722</v>
      </c>
      <c r="K1083" s="24">
        <v>117422.90240000001</v>
      </c>
      <c r="L1083" s="24">
        <v>205490.07939999999</v>
      </c>
      <c r="M1083" s="24">
        <v>142378.54070000001</v>
      </c>
      <c r="N1083" s="24">
        <v>249162.44630000001</v>
      </c>
      <c r="O1083" s="24">
        <v>173947.0514</v>
      </c>
      <c r="P1083" s="24">
        <v>304407.34009999997</v>
      </c>
      <c r="Q1083" s="24">
        <v>206220.58499999999</v>
      </c>
      <c r="R1083" s="24">
        <v>360886.02370000002</v>
      </c>
      <c r="S1083" s="24">
        <v>227133.28969999999</v>
      </c>
      <c r="T1083" s="24">
        <v>397483.25709999999</v>
      </c>
      <c r="U1083" s="24">
        <v>246558.24770000001</v>
      </c>
      <c r="V1083" s="24">
        <v>431476.93339999998</v>
      </c>
    </row>
    <row r="1084" spans="1:22" hidden="1" x14ac:dyDescent="0.3">
      <c r="A1084" s="23">
        <v>5</v>
      </c>
      <c r="B1084" s="23" t="s">
        <v>592</v>
      </c>
      <c r="C1084" s="23" t="s">
        <v>560</v>
      </c>
      <c r="D1084" t="s">
        <v>182</v>
      </c>
      <c r="E1084" s="23" t="s">
        <v>566</v>
      </c>
      <c r="F1084" s="23" t="s">
        <v>478</v>
      </c>
      <c r="G1084" s="23">
        <v>3</v>
      </c>
      <c r="H1084" s="23" t="s">
        <v>31</v>
      </c>
      <c r="I1084" s="24">
        <v>80161.025200000004</v>
      </c>
      <c r="J1084" s="24">
        <v>140281.7942</v>
      </c>
      <c r="K1084" s="24">
        <v>109147.30250000001</v>
      </c>
      <c r="L1084" s="24">
        <v>191007.77919999999</v>
      </c>
      <c r="M1084" s="24">
        <v>138030.52559999999</v>
      </c>
      <c r="N1084" s="24">
        <v>241553.4198</v>
      </c>
      <c r="O1084" s="24">
        <v>181709.84469999999</v>
      </c>
      <c r="P1084" s="24">
        <v>317992.22820000001</v>
      </c>
      <c r="Q1084" s="24">
        <v>224952.12830000001</v>
      </c>
      <c r="R1084" s="24">
        <v>393666.22450000001</v>
      </c>
      <c r="S1084" s="24">
        <v>253294.72229999999</v>
      </c>
      <c r="T1084" s="24">
        <v>443265.76400000002</v>
      </c>
      <c r="U1084" s="24">
        <v>281248.84039999999</v>
      </c>
      <c r="V1084" s="24">
        <v>492185.4706</v>
      </c>
    </row>
    <row r="1085" spans="1:22" hidden="1" x14ac:dyDescent="0.3">
      <c r="A1085" s="23">
        <v>5</v>
      </c>
      <c r="B1085" s="23" t="s">
        <v>592</v>
      </c>
      <c r="C1085" s="23" t="s">
        <v>560</v>
      </c>
      <c r="D1085" t="s">
        <v>182</v>
      </c>
      <c r="E1085" s="23" t="s">
        <v>566</v>
      </c>
      <c r="F1085" s="23" t="s">
        <v>478</v>
      </c>
      <c r="G1085" s="23">
        <v>4</v>
      </c>
      <c r="H1085" s="23" t="s">
        <v>29</v>
      </c>
      <c r="I1085" s="24">
        <v>89315.652499999997</v>
      </c>
      <c r="J1085" s="24">
        <v>142905.04610000001</v>
      </c>
      <c r="K1085" s="24">
        <v>125041.9134</v>
      </c>
      <c r="L1085" s="24">
        <v>200067.06450000001</v>
      </c>
      <c r="M1085" s="24">
        <v>160768.17439999999</v>
      </c>
      <c r="N1085" s="24">
        <v>257229.08300000001</v>
      </c>
      <c r="O1085" s="24">
        <v>214357.56589999999</v>
      </c>
      <c r="P1085" s="24">
        <v>342972.11060000001</v>
      </c>
      <c r="Q1085" s="24">
        <v>267946.95740000001</v>
      </c>
      <c r="R1085" s="24">
        <v>428715.13819999999</v>
      </c>
      <c r="S1085" s="24">
        <v>303673.21830000001</v>
      </c>
      <c r="T1085" s="24">
        <v>485877.15659999999</v>
      </c>
      <c r="U1085" s="24">
        <v>339399.47940000001</v>
      </c>
      <c r="V1085" s="24">
        <v>543039.17500000005</v>
      </c>
    </row>
    <row r="1086" spans="1:22" hidden="1" x14ac:dyDescent="0.3">
      <c r="A1086" s="23">
        <v>5</v>
      </c>
      <c r="B1086" s="23" t="s">
        <v>592</v>
      </c>
      <c r="C1086" s="23" t="s">
        <v>560</v>
      </c>
      <c r="D1086" t="s">
        <v>182</v>
      </c>
      <c r="E1086" s="23" t="s">
        <v>566</v>
      </c>
      <c r="F1086" s="23" t="s">
        <v>488</v>
      </c>
      <c r="G1086" s="23">
        <v>1</v>
      </c>
      <c r="H1086" s="23" t="s">
        <v>14</v>
      </c>
      <c r="I1086" s="24">
        <v>99295.716199999995</v>
      </c>
      <c r="J1086" s="24">
        <v>173767.50339999999</v>
      </c>
      <c r="K1086" s="24">
        <v>128574.15399999999</v>
      </c>
      <c r="L1086" s="24">
        <v>225004.76930000001</v>
      </c>
      <c r="M1086" s="24">
        <v>153906.77299999999</v>
      </c>
      <c r="N1086" s="24">
        <v>269336.85269999999</v>
      </c>
      <c r="O1086" s="24">
        <v>183607.75020000001</v>
      </c>
      <c r="P1086" s="24">
        <v>321313.56280000001</v>
      </c>
      <c r="Q1086" s="24">
        <v>216448.98180000001</v>
      </c>
      <c r="R1086" s="24">
        <v>378785.7181</v>
      </c>
      <c r="S1086" s="24">
        <v>237332.41219999999</v>
      </c>
      <c r="T1086" s="24">
        <v>415331.72149999999</v>
      </c>
      <c r="U1086" s="24">
        <v>256987.78020000001</v>
      </c>
      <c r="V1086" s="24">
        <v>449728.6153</v>
      </c>
    </row>
    <row r="1087" spans="1:22" hidden="1" x14ac:dyDescent="0.3">
      <c r="A1087" s="23">
        <v>5</v>
      </c>
      <c r="B1087" s="23" t="s">
        <v>592</v>
      </c>
      <c r="C1087" s="23" t="s">
        <v>560</v>
      </c>
      <c r="D1087" t="s">
        <v>182</v>
      </c>
      <c r="E1087" s="23" t="s">
        <v>566</v>
      </c>
      <c r="F1087" s="23" t="s">
        <v>488</v>
      </c>
      <c r="G1087" s="23">
        <v>2</v>
      </c>
      <c r="H1087" s="23" t="s">
        <v>30</v>
      </c>
      <c r="I1087" s="24">
        <v>84903.839300000007</v>
      </c>
      <c r="J1087" s="24">
        <v>148581.7187</v>
      </c>
      <c r="K1087" s="24">
        <v>111026.87480000001</v>
      </c>
      <c r="L1087" s="24">
        <v>194297.03090000001</v>
      </c>
      <c r="M1087" s="24">
        <v>134690.57670000001</v>
      </c>
      <c r="N1087" s="24">
        <v>235708.5091</v>
      </c>
      <c r="O1087" s="24">
        <v>164678.4558</v>
      </c>
      <c r="P1087" s="24">
        <v>288187.2978</v>
      </c>
      <c r="Q1087" s="24">
        <v>195301.6545</v>
      </c>
      <c r="R1087" s="24">
        <v>341777.89520000003</v>
      </c>
      <c r="S1087" s="24">
        <v>215150.26269999999</v>
      </c>
      <c r="T1087" s="24">
        <v>376512.9596</v>
      </c>
      <c r="U1087" s="24">
        <v>233603.18900000001</v>
      </c>
      <c r="V1087" s="24">
        <v>408805.5808</v>
      </c>
    </row>
    <row r="1088" spans="1:22" hidden="1" x14ac:dyDescent="0.3">
      <c r="A1088" s="23">
        <v>5</v>
      </c>
      <c r="B1088" s="23" t="s">
        <v>592</v>
      </c>
      <c r="C1088" s="23" t="s">
        <v>560</v>
      </c>
      <c r="D1088" t="s">
        <v>182</v>
      </c>
      <c r="E1088" s="23" t="s">
        <v>566</v>
      </c>
      <c r="F1088" s="23" t="s">
        <v>488</v>
      </c>
      <c r="G1088" s="23">
        <v>3</v>
      </c>
      <c r="H1088" s="23" t="s">
        <v>31</v>
      </c>
      <c r="I1088" s="24">
        <v>75583.108099999998</v>
      </c>
      <c r="J1088" s="24">
        <v>132270.43919999999</v>
      </c>
      <c r="K1088" s="24">
        <v>102851.1777</v>
      </c>
      <c r="L1088" s="24">
        <v>179989.56099999999</v>
      </c>
      <c r="M1088" s="24">
        <v>130019.97500000001</v>
      </c>
      <c r="N1088" s="24">
        <v>227534.95629999999</v>
      </c>
      <c r="O1088" s="24">
        <v>171114.64679999999</v>
      </c>
      <c r="P1088" s="24">
        <v>299450.63189999998</v>
      </c>
      <c r="Q1088" s="24">
        <v>211788.3211</v>
      </c>
      <c r="R1088" s="24">
        <v>370629.56199999998</v>
      </c>
      <c r="S1088" s="24">
        <v>238436.32889999999</v>
      </c>
      <c r="T1088" s="24">
        <v>417263.57579999999</v>
      </c>
      <c r="U1088" s="24">
        <v>264710.11680000002</v>
      </c>
      <c r="V1088" s="24">
        <v>463242.70449999999</v>
      </c>
    </row>
    <row r="1089" spans="1:22" hidden="1" x14ac:dyDescent="0.3">
      <c r="A1089" s="23">
        <v>5</v>
      </c>
      <c r="B1089" s="23" t="s">
        <v>592</v>
      </c>
      <c r="C1089" s="23" t="s">
        <v>560</v>
      </c>
      <c r="D1089" t="s">
        <v>182</v>
      </c>
      <c r="E1089" s="23" t="s">
        <v>566</v>
      </c>
      <c r="F1089" s="23" t="s">
        <v>488</v>
      </c>
      <c r="G1089" s="23">
        <v>4</v>
      </c>
      <c r="H1089" s="23" t="s">
        <v>29</v>
      </c>
      <c r="I1089" s="24">
        <v>84617.909</v>
      </c>
      <c r="J1089" s="24">
        <v>135388.65650000001</v>
      </c>
      <c r="K1089" s="24">
        <v>118465.0727</v>
      </c>
      <c r="L1089" s="24">
        <v>189544.11910000001</v>
      </c>
      <c r="M1089" s="24">
        <v>152312.23620000001</v>
      </c>
      <c r="N1089" s="24">
        <v>243699.58170000001</v>
      </c>
      <c r="O1089" s="24">
        <v>203082.9817</v>
      </c>
      <c r="P1089" s="24">
        <v>324932.77549999999</v>
      </c>
      <c r="Q1089" s="24">
        <v>253853.72700000001</v>
      </c>
      <c r="R1089" s="24">
        <v>406165.9693</v>
      </c>
      <c r="S1089" s="24">
        <v>287700.89069999999</v>
      </c>
      <c r="T1089" s="24">
        <v>460321.43180000002</v>
      </c>
      <c r="U1089" s="24">
        <v>321548.05430000002</v>
      </c>
      <c r="V1089" s="24">
        <v>514476.89449999999</v>
      </c>
    </row>
    <row r="1090" spans="1:22" hidden="1" x14ac:dyDescent="0.3">
      <c r="A1090" s="23">
        <v>5</v>
      </c>
      <c r="B1090" s="23" t="s">
        <v>592</v>
      </c>
      <c r="C1090" s="23" t="s">
        <v>560</v>
      </c>
      <c r="D1090" t="s">
        <v>182</v>
      </c>
      <c r="E1090" s="23" t="s">
        <v>566</v>
      </c>
      <c r="F1090" s="23" t="s">
        <v>498</v>
      </c>
      <c r="G1090" s="23">
        <v>1</v>
      </c>
      <c r="H1090" s="23" t="s">
        <v>14</v>
      </c>
      <c r="I1090" s="24">
        <v>99802.773700000005</v>
      </c>
      <c r="J1090" s="24">
        <v>174654.85399999999</v>
      </c>
      <c r="K1090" s="24">
        <v>129214.9281</v>
      </c>
      <c r="L1090" s="24">
        <v>226126.12409999999</v>
      </c>
      <c r="M1090" s="24">
        <v>154663.0355</v>
      </c>
      <c r="N1090" s="24">
        <v>270660.31209999998</v>
      </c>
      <c r="O1090" s="24">
        <v>184493.63140000001</v>
      </c>
      <c r="P1090" s="24">
        <v>322863.85489999998</v>
      </c>
      <c r="Q1090" s="24">
        <v>217477.93960000001</v>
      </c>
      <c r="R1090" s="24">
        <v>380586.39419999998</v>
      </c>
      <c r="S1090" s="24">
        <v>238452.45619999999</v>
      </c>
      <c r="T1090" s="24">
        <v>417291.79830000002</v>
      </c>
      <c r="U1090" s="24">
        <v>258187.40580000001</v>
      </c>
      <c r="V1090" s="24">
        <v>451827.96010000003</v>
      </c>
    </row>
    <row r="1091" spans="1:22" hidden="1" x14ac:dyDescent="0.3">
      <c r="A1091" s="23">
        <v>5</v>
      </c>
      <c r="B1091" s="23" t="s">
        <v>592</v>
      </c>
      <c r="C1091" s="23" t="s">
        <v>560</v>
      </c>
      <c r="D1091" t="s">
        <v>182</v>
      </c>
      <c r="E1091" s="23" t="s">
        <v>566</v>
      </c>
      <c r="F1091" s="23" t="s">
        <v>498</v>
      </c>
      <c r="G1091" s="23">
        <v>2</v>
      </c>
      <c r="H1091" s="23" t="s">
        <v>30</v>
      </c>
      <c r="I1091" s="24">
        <v>85410.896699999998</v>
      </c>
      <c r="J1091" s="24">
        <v>149469.06940000001</v>
      </c>
      <c r="K1091" s="24">
        <v>111667.649</v>
      </c>
      <c r="L1091" s="24">
        <v>195418.38570000001</v>
      </c>
      <c r="M1091" s="24">
        <v>135446.83919999999</v>
      </c>
      <c r="N1091" s="24">
        <v>237031.96849999999</v>
      </c>
      <c r="O1091" s="24">
        <v>165564.337</v>
      </c>
      <c r="P1091" s="24">
        <v>289737.58980000002</v>
      </c>
      <c r="Q1091" s="24">
        <v>196330.6122</v>
      </c>
      <c r="R1091" s="24">
        <v>343578.57130000001</v>
      </c>
      <c r="S1091" s="24">
        <v>216270.30660000001</v>
      </c>
      <c r="T1091" s="24">
        <v>378473.03649999999</v>
      </c>
      <c r="U1091" s="24">
        <v>234802.81460000001</v>
      </c>
      <c r="V1091" s="24">
        <v>410904.92550000001</v>
      </c>
    </row>
    <row r="1092" spans="1:22" hidden="1" x14ac:dyDescent="0.3">
      <c r="A1092" s="23">
        <v>5</v>
      </c>
      <c r="B1092" s="23" t="s">
        <v>592</v>
      </c>
      <c r="C1092" s="23" t="s">
        <v>560</v>
      </c>
      <c r="D1092" t="s">
        <v>182</v>
      </c>
      <c r="E1092" s="23" t="s">
        <v>566</v>
      </c>
      <c r="F1092" s="23" t="s">
        <v>498</v>
      </c>
      <c r="G1092" s="23">
        <v>3</v>
      </c>
      <c r="H1092" s="23" t="s">
        <v>31</v>
      </c>
      <c r="I1092" s="24">
        <v>76085.498300000007</v>
      </c>
      <c r="J1092" s="24">
        <v>133149.622</v>
      </c>
      <c r="K1092" s="24">
        <v>103554.5239</v>
      </c>
      <c r="L1092" s="24">
        <v>181220.41690000001</v>
      </c>
      <c r="M1092" s="24">
        <v>130924.2773</v>
      </c>
      <c r="N1092" s="24">
        <v>229117.4852</v>
      </c>
      <c r="O1092" s="24">
        <v>172320.38320000001</v>
      </c>
      <c r="P1092" s="24">
        <v>301560.67050000001</v>
      </c>
      <c r="Q1092" s="24">
        <v>213295.49160000001</v>
      </c>
      <c r="R1092" s="24">
        <v>373267.1102</v>
      </c>
      <c r="S1092" s="24">
        <v>240144.45540000001</v>
      </c>
      <c r="T1092" s="24">
        <v>420252.79700000002</v>
      </c>
      <c r="U1092" s="24">
        <v>266619.19939999998</v>
      </c>
      <c r="V1092" s="24">
        <v>466583.59889999998</v>
      </c>
    </row>
    <row r="1093" spans="1:22" hidden="1" x14ac:dyDescent="0.3">
      <c r="A1093" s="23">
        <v>5</v>
      </c>
      <c r="B1093" s="23" t="s">
        <v>592</v>
      </c>
      <c r="C1093" s="23" t="s">
        <v>560</v>
      </c>
      <c r="D1093" t="s">
        <v>182</v>
      </c>
      <c r="E1093" s="23" t="s">
        <v>566</v>
      </c>
      <c r="F1093" s="23" t="s">
        <v>498</v>
      </c>
      <c r="G1093" s="23">
        <v>4</v>
      </c>
      <c r="H1093" s="23" t="s">
        <v>29</v>
      </c>
      <c r="I1093" s="24">
        <v>85053.939799999993</v>
      </c>
      <c r="J1093" s="24">
        <v>136086.30590000001</v>
      </c>
      <c r="K1093" s="24">
        <v>119075.51579999999</v>
      </c>
      <c r="L1093" s="24">
        <v>190520.82810000001</v>
      </c>
      <c r="M1093" s="24">
        <v>153097.09179999999</v>
      </c>
      <c r="N1093" s="24">
        <v>244955.3505</v>
      </c>
      <c r="O1093" s="24">
        <v>204129.45569999999</v>
      </c>
      <c r="P1093" s="24">
        <v>326607.13400000002</v>
      </c>
      <c r="Q1093" s="24">
        <v>255161.81959999999</v>
      </c>
      <c r="R1093" s="24">
        <v>408258.91739999998</v>
      </c>
      <c r="S1093" s="24">
        <v>289183.39549999998</v>
      </c>
      <c r="T1093" s="24">
        <v>462693.43969999999</v>
      </c>
      <c r="U1093" s="24">
        <v>323204.97149999999</v>
      </c>
      <c r="V1093" s="24">
        <v>517127.962</v>
      </c>
    </row>
    <row r="1094" spans="1:22" hidden="1" x14ac:dyDescent="0.3">
      <c r="A1094" s="23">
        <v>6</v>
      </c>
      <c r="B1094" s="23" t="s">
        <v>592</v>
      </c>
      <c r="C1094" s="23" t="s">
        <v>567</v>
      </c>
      <c r="D1094" t="s">
        <v>143</v>
      </c>
      <c r="E1094" s="23" t="s">
        <v>568</v>
      </c>
      <c r="F1094" s="23" t="s">
        <v>189</v>
      </c>
      <c r="G1094" s="23">
        <v>1</v>
      </c>
      <c r="H1094" s="23" t="s">
        <v>14</v>
      </c>
      <c r="I1094" s="24">
        <v>83838.887199999997</v>
      </c>
      <c r="J1094" s="24">
        <v>146718.0526</v>
      </c>
      <c r="K1094" s="24">
        <v>108658.23850000001</v>
      </c>
      <c r="L1094" s="24">
        <v>190151.91740000001</v>
      </c>
      <c r="M1094" s="24">
        <v>130134.0105</v>
      </c>
      <c r="N1094" s="24">
        <v>227734.5183</v>
      </c>
      <c r="O1094" s="24">
        <v>155349.15049999999</v>
      </c>
      <c r="P1094" s="24">
        <v>271861.0135</v>
      </c>
      <c r="Q1094" s="24">
        <v>183231.79949999999</v>
      </c>
      <c r="R1094" s="24">
        <v>320655.64909999998</v>
      </c>
      <c r="S1094" s="24">
        <v>200961.45819999999</v>
      </c>
      <c r="T1094" s="24">
        <v>351682.55190000002</v>
      </c>
      <c r="U1094" s="24">
        <v>217686.86660000001</v>
      </c>
      <c r="V1094" s="24">
        <v>380952.01640000002</v>
      </c>
    </row>
    <row r="1095" spans="1:22" hidden="1" x14ac:dyDescent="0.3">
      <c r="A1095" s="23">
        <v>6</v>
      </c>
      <c r="B1095" s="23" t="s">
        <v>592</v>
      </c>
      <c r="C1095" s="23" t="s">
        <v>567</v>
      </c>
      <c r="D1095" t="s">
        <v>143</v>
      </c>
      <c r="E1095" s="23" t="s">
        <v>568</v>
      </c>
      <c r="F1095" s="23" t="s">
        <v>189</v>
      </c>
      <c r="G1095" s="23">
        <v>2</v>
      </c>
      <c r="H1095" s="23" t="s">
        <v>30</v>
      </c>
      <c r="I1095" s="24">
        <v>71228.860799999995</v>
      </c>
      <c r="J1095" s="24">
        <v>124650.5065</v>
      </c>
      <c r="K1095" s="24">
        <v>93283.478600000002</v>
      </c>
      <c r="L1095" s="24">
        <v>163246.0877</v>
      </c>
      <c r="M1095" s="24">
        <v>113296.96120000001</v>
      </c>
      <c r="N1095" s="24">
        <v>198269.68210000001</v>
      </c>
      <c r="O1095" s="24">
        <v>138763.48209999999</v>
      </c>
      <c r="P1095" s="24">
        <v>242836.0937</v>
      </c>
      <c r="Q1095" s="24">
        <v>164702.7115</v>
      </c>
      <c r="R1095" s="24">
        <v>288229.7451</v>
      </c>
      <c r="S1095" s="24">
        <v>181525.66880000001</v>
      </c>
      <c r="T1095" s="24">
        <v>317669.9204</v>
      </c>
      <c r="U1095" s="24">
        <v>197197.5091</v>
      </c>
      <c r="V1095" s="24">
        <v>345095.641</v>
      </c>
    </row>
    <row r="1096" spans="1:22" hidden="1" x14ac:dyDescent="0.3">
      <c r="A1096" s="23">
        <v>6</v>
      </c>
      <c r="B1096" s="23" t="s">
        <v>592</v>
      </c>
      <c r="C1096" s="23" t="s">
        <v>567</v>
      </c>
      <c r="D1096" t="s">
        <v>143</v>
      </c>
      <c r="E1096" s="23" t="s">
        <v>568</v>
      </c>
      <c r="F1096" s="23" t="s">
        <v>189</v>
      </c>
      <c r="G1096" s="23">
        <v>3</v>
      </c>
      <c r="H1096" s="23" t="s">
        <v>31</v>
      </c>
      <c r="I1096" s="24">
        <v>63091.240100000003</v>
      </c>
      <c r="J1096" s="24">
        <v>110409.67019999999</v>
      </c>
      <c r="K1096" s="24">
        <v>85729.679099999994</v>
      </c>
      <c r="L1096" s="24">
        <v>150026.93840000001</v>
      </c>
      <c r="M1096" s="24">
        <v>108281.1366</v>
      </c>
      <c r="N1096" s="24">
        <v>189491.98910000001</v>
      </c>
      <c r="O1096" s="24">
        <v>142407.5208</v>
      </c>
      <c r="P1096" s="24">
        <v>249213.16140000001</v>
      </c>
      <c r="Q1096" s="24">
        <v>176165.03090000001</v>
      </c>
      <c r="R1096" s="24">
        <v>308288.80410000001</v>
      </c>
      <c r="S1096" s="24">
        <v>198260.1777</v>
      </c>
      <c r="T1096" s="24">
        <v>346955.31099999999</v>
      </c>
      <c r="U1096" s="24">
        <v>220027.43650000001</v>
      </c>
      <c r="V1096" s="24">
        <v>385048.01370000001</v>
      </c>
    </row>
    <row r="1097" spans="1:22" hidden="1" x14ac:dyDescent="0.3">
      <c r="A1097" s="23">
        <v>6</v>
      </c>
      <c r="B1097" s="23" t="s">
        <v>592</v>
      </c>
      <c r="C1097" s="23" t="s">
        <v>567</v>
      </c>
      <c r="D1097" t="s">
        <v>143</v>
      </c>
      <c r="E1097" s="23" t="s">
        <v>568</v>
      </c>
      <c r="F1097" s="23" t="s">
        <v>189</v>
      </c>
      <c r="G1097" s="23">
        <v>4</v>
      </c>
      <c r="H1097" s="23" t="s">
        <v>29</v>
      </c>
      <c r="I1097" s="24">
        <v>71421.4035</v>
      </c>
      <c r="J1097" s="24">
        <v>114274.2473</v>
      </c>
      <c r="K1097" s="24">
        <v>99989.964900000006</v>
      </c>
      <c r="L1097" s="24">
        <v>159983.94620000001</v>
      </c>
      <c r="M1097" s="24">
        <v>128558.5263</v>
      </c>
      <c r="N1097" s="24">
        <v>205693.64509999999</v>
      </c>
      <c r="O1097" s="24">
        <v>171411.36840000001</v>
      </c>
      <c r="P1097" s="24">
        <v>274258.1936</v>
      </c>
      <c r="Q1097" s="24">
        <v>214264.21049999999</v>
      </c>
      <c r="R1097" s="24">
        <v>342822.74180000002</v>
      </c>
      <c r="S1097" s="24">
        <v>242832.77179999999</v>
      </c>
      <c r="T1097" s="24">
        <v>388532.44079999998</v>
      </c>
      <c r="U1097" s="24">
        <v>271401.3333</v>
      </c>
      <c r="V1097" s="24">
        <v>434242.1397</v>
      </c>
    </row>
    <row r="1098" spans="1:22" hidden="1" x14ac:dyDescent="0.3">
      <c r="A1098" s="23">
        <v>6</v>
      </c>
      <c r="B1098" s="23" t="s">
        <v>592</v>
      </c>
      <c r="C1098" s="23" t="s">
        <v>567</v>
      </c>
      <c r="D1098" t="s">
        <v>143</v>
      </c>
      <c r="E1098" s="23" t="s">
        <v>568</v>
      </c>
      <c r="F1098" s="23" t="s">
        <v>232</v>
      </c>
      <c r="G1098" s="23">
        <v>1</v>
      </c>
      <c r="H1098" s="23" t="s">
        <v>14</v>
      </c>
      <c r="I1098" s="24">
        <v>82458.773400000005</v>
      </c>
      <c r="J1098" s="24">
        <v>144302.85339999999</v>
      </c>
      <c r="K1098" s="24">
        <v>106707.96890000001</v>
      </c>
      <c r="L1098" s="24">
        <v>186738.9455</v>
      </c>
      <c r="M1098" s="24">
        <v>127688.281</v>
      </c>
      <c r="N1098" s="24">
        <v>223454.49170000001</v>
      </c>
      <c r="O1098" s="24">
        <v>152262.7501</v>
      </c>
      <c r="P1098" s="24">
        <v>266459.8126</v>
      </c>
      <c r="Q1098" s="24">
        <v>179434.4437</v>
      </c>
      <c r="R1098" s="24">
        <v>314010.27639999997</v>
      </c>
      <c r="S1098" s="24">
        <v>196713.09849999999</v>
      </c>
      <c r="T1098" s="24">
        <v>344247.92249999999</v>
      </c>
      <c r="U1098" s="24">
        <v>212950.4939</v>
      </c>
      <c r="V1098" s="24">
        <v>372663.36430000002</v>
      </c>
    </row>
    <row r="1099" spans="1:22" hidden="1" x14ac:dyDescent="0.3">
      <c r="A1099" s="23">
        <v>6</v>
      </c>
      <c r="B1099" s="23" t="s">
        <v>592</v>
      </c>
      <c r="C1099" s="23" t="s">
        <v>567</v>
      </c>
      <c r="D1099" t="s">
        <v>143</v>
      </c>
      <c r="E1099" s="23" t="s">
        <v>568</v>
      </c>
      <c r="F1099" s="23" t="s">
        <v>232</v>
      </c>
      <c r="G1099" s="23">
        <v>2</v>
      </c>
      <c r="H1099" s="23" t="s">
        <v>30</v>
      </c>
      <c r="I1099" s="24">
        <v>70808.205400000006</v>
      </c>
      <c r="J1099" s="24">
        <v>123914.35950000001</v>
      </c>
      <c r="K1099" s="24">
        <v>92503.027600000001</v>
      </c>
      <c r="L1099" s="24">
        <v>161880.29819999999</v>
      </c>
      <c r="M1099" s="24">
        <v>112132.31140000001</v>
      </c>
      <c r="N1099" s="24">
        <v>196231.54500000001</v>
      </c>
      <c r="O1099" s="24">
        <v>136939.03450000001</v>
      </c>
      <c r="P1099" s="24">
        <v>239643.31039999999</v>
      </c>
      <c r="Q1099" s="24">
        <v>162315.17739999999</v>
      </c>
      <c r="R1099" s="24">
        <v>284051.56040000002</v>
      </c>
      <c r="S1099" s="24">
        <v>178756.11900000001</v>
      </c>
      <c r="T1099" s="24">
        <v>312823.2083</v>
      </c>
      <c r="U1099" s="24">
        <v>194020.10920000001</v>
      </c>
      <c r="V1099" s="24">
        <v>339535.1911</v>
      </c>
    </row>
    <row r="1100" spans="1:22" hidden="1" x14ac:dyDescent="0.3">
      <c r="A1100" s="23">
        <v>6</v>
      </c>
      <c r="B1100" s="23" t="s">
        <v>592</v>
      </c>
      <c r="C1100" s="23" t="s">
        <v>567</v>
      </c>
      <c r="D1100" t="s">
        <v>143</v>
      </c>
      <c r="E1100" s="23" t="s">
        <v>568</v>
      </c>
      <c r="F1100" s="23" t="s">
        <v>232</v>
      </c>
      <c r="G1100" s="23">
        <v>3</v>
      </c>
      <c r="H1100" s="23" t="s">
        <v>31</v>
      </c>
      <c r="I1100" s="24">
        <v>63243.737099999998</v>
      </c>
      <c r="J1100" s="24">
        <v>110676.5399</v>
      </c>
      <c r="K1100" s="24">
        <v>86140.853099999993</v>
      </c>
      <c r="L1100" s="24">
        <v>150746.49280000001</v>
      </c>
      <c r="M1100" s="24">
        <v>108957.6058</v>
      </c>
      <c r="N1100" s="24">
        <v>190675.8101</v>
      </c>
      <c r="O1100" s="24">
        <v>143459.16759999999</v>
      </c>
      <c r="P1100" s="24">
        <v>251053.54329999999</v>
      </c>
      <c r="Q1100" s="24">
        <v>177619.92199999999</v>
      </c>
      <c r="R1100" s="24">
        <v>310834.86349999998</v>
      </c>
      <c r="S1100" s="24">
        <v>200015.08309999999</v>
      </c>
      <c r="T1100" s="24">
        <v>350026.39559999999</v>
      </c>
      <c r="U1100" s="24">
        <v>222107.30439999999</v>
      </c>
      <c r="V1100" s="24">
        <v>388687.78269999998</v>
      </c>
    </row>
    <row r="1101" spans="1:22" hidden="1" x14ac:dyDescent="0.3">
      <c r="A1101" s="23">
        <v>6</v>
      </c>
      <c r="B1101" s="23" t="s">
        <v>592</v>
      </c>
      <c r="C1101" s="23" t="s">
        <v>567</v>
      </c>
      <c r="D1101" t="s">
        <v>143</v>
      </c>
      <c r="E1101" s="23" t="s">
        <v>568</v>
      </c>
      <c r="F1101" s="23" t="s">
        <v>232</v>
      </c>
      <c r="G1101" s="23">
        <v>4</v>
      </c>
      <c r="H1101" s="23" t="s">
        <v>29</v>
      </c>
      <c r="I1101" s="24">
        <v>70285.867100000003</v>
      </c>
      <c r="J1101" s="24">
        <v>112457.38890000001</v>
      </c>
      <c r="K1101" s="24">
        <v>98400.213799999998</v>
      </c>
      <c r="L1101" s="24">
        <v>157440.3444</v>
      </c>
      <c r="M1101" s="24">
        <v>126514.5606</v>
      </c>
      <c r="N1101" s="24">
        <v>202423.3</v>
      </c>
      <c r="O1101" s="24">
        <v>168686.0808</v>
      </c>
      <c r="P1101" s="24">
        <v>269897.73330000002</v>
      </c>
      <c r="Q1101" s="24">
        <v>210857.601</v>
      </c>
      <c r="R1101" s="24">
        <v>337372.1666</v>
      </c>
      <c r="S1101" s="24">
        <v>238971.94769999999</v>
      </c>
      <c r="T1101" s="24">
        <v>382355.12219999998</v>
      </c>
      <c r="U1101" s="24">
        <v>267086.29460000002</v>
      </c>
      <c r="V1101" s="24">
        <v>427338.07760000002</v>
      </c>
    </row>
    <row r="1102" spans="1:22" hidden="1" x14ac:dyDescent="0.3">
      <c r="A1102" s="23">
        <v>6</v>
      </c>
      <c r="B1102" s="23" t="s">
        <v>592</v>
      </c>
      <c r="C1102" s="23" t="s">
        <v>567</v>
      </c>
      <c r="D1102" t="s">
        <v>143</v>
      </c>
      <c r="E1102" s="23" t="s">
        <v>568</v>
      </c>
      <c r="F1102" s="23" t="s">
        <v>274</v>
      </c>
      <c r="G1102" s="23">
        <v>1</v>
      </c>
      <c r="H1102" s="23" t="s">
        <v>14</v>
      </c>
      <c r="I1102" s="24">
        <v>80917.446500000005</v>
      </c>
      <c r="J1102" s="24">
        <v>141605.53150000001</v>
      </c>
      <c r="K1102" s="24">
        <v>104789.63499999999</v>
      </c>
      <c r="L1102" s="24">
        <v>183381.86139999999</v>
      </c>
      <c r="M1102" s="24">
        <v>125444.7663</v>
      </c>
      <c r="N1102" s="24">
        <v>219528.34099999999</v>
      </c>
      <c r="O1102" s="24">
        <v>149666.3523</v>
      </c>
      <c r="P1102" s="24">
        <v>261916.1165</v>
      </c>
      <c r="Q1102" s="24">
        <v>176449.06159999999</v>
      </c>
      <c r="R1102" s="24">
        <v>308785.8579</v>
      </c>
      <c r="S1102" s="24">
        <v>193479.84959999999</v>
      </c>
      <c r="T1102" s="24">
        <v>338589.73690000002</v>
      </c>
      <c r="U1102" s="24">
        <v>209514.10930000001</v>
      </c>
      <c r="V1102" s="24">
        <v>366649.6911</v>
      </c>
    </row>
    <row r="1103" spans="1:22" hidden="1" x14ac:dyDescent="0.3">
      <c r="A1103" s="23">
        <v>6</v>
      </c>
      <c r="B1103" s="23" t="s">
        <v>592</v>
      </c>
      <c r="C1103" s="23" t="s">
        <v>567</v>
      </c>
      <c r="D1103" t="s">
        <v>143</v>
      </c>
      <c r="E1103" s="23" t="s">
        <v>568</v>
      </c>
      <c r="F1103" s="23" t="s">
        <v>274</v>
      </c>
      <c r="G1103" s="23">
        <v>2</v>
      </c>
      <c r="H1103" s="23" t="s">
        <v>30</v>
      </c>
      <c r="I1103" s="24">
        <v>69129.813299999994</v>
      </c>
      <c r="J1103" s="24">
        <v>120977.1732</v>
      </c>
      <c r="K1103" s="24">
        <v>90417.577000000005</v>
      </c>
      <c r="L1103" s="24">
        <v>158230.7597</v>
      </c>
      <c r="M1103" s="24">
        <v>109705.7855</v>
      </c>
      <c r="N1103" s="24">
        <v>191985.12469999999</v>
      </c>
      <c r="O1103" s="24">
        <v>134162.3579</v>
      </c>
      <c r="P1103" s="24">
        <v>234784.1263</v>
      </c>
      <c r="Q1103" s="24">
        <v>159128.39249999999</v>
      </c>
      <c r="R1103" s="24">
        <v>278474.68680000002</v>
      </c>
      <c r="S1103" s="24">
        <v>175311.61180000001</v>
      </c>
      <c r="T1103" s="24">
        <v>306795.32059999998</v>
      </c>
      <c r="U1103" s="24">
        <v>190361.01430000001</v>
      </c>
      <c r="V1103" s="24">
        <v>333131.77500000002</v>
      </c>
    </row>
    <row r="1104" spans="1:22" hidden="1" x14ac:dyDescent="0.3">
      <c r="A1104" s="23">
        <v>6</v>
      </c>
      <c r="B1104" s="23" t="s">
        <v>592</v>
      </c>
      <c r="C1104" s="23" t="s">
        <v>567</v>
      </c>
      <c r="D1104" t="s">
        <v>143</v>
      </c>
      <c r="E1104" s="23" t="s">
        <v>568</v>
      </c>
      <c r="F1104" s="23" t="s">
        <v>274</v>
      </c>
      <c r="G1104" s="23">
        <v>3</v>
      </c>
      <c r="H1104" s="23" t="s">
        <v>31</v>
      </c>
      <c r="I1104" s="24">
        <v>61499.468500000003</v>
      </c>
      <c r="J1104" s="24">
        <v>107624.0699</v>
      </c>
      <c r="K1104" s="24">
        <v>83670.637400000007</v>
      </c>
      <c r="L1104" s="24">
        <v>146423.61540000001</v>
      </c>
      <c r="M1104" s="24">
        <v>105760.4975</v>
      </c>
      <c r="N1104" s="24">
        <v>185080.87059999999</v>
      </c>
      <c r="O1104" s="24">
        <v>139174.97260000001</v>
      </c>
      <c r="P1104" s="24">
        <v>243556.20209999999</v>
      </c>
      <c r="Q1104" s="24">
        <v>172244.63080000001</v>
      </c>
      <c r="R1104" s="24">
        <v>301428.10379999998</v>
      </c>
      <c r="S1104" s="24">
        <v>193907.93950000001</v>
      </c>
      <c r="T1104" s="24">
        <v>339338.89409999998</v>
      </c>
      <c r="U1104" s="24">
        <v>215264.74419999999</v>
      </c>
      <c r="V1104" s="24">
        <v>376713.30229999998</v>
      </c>
    </row>
    <row r="1105" spans="1:22" hidden="1" x14ac:dyDescent="0.3">
      <c r="A1105" s="23">
        <v>6</v>
      </c>
      <c r="B1105" s="23" t="s">
        <v>592</v>
      </c>
      <c r="C1105" s="23" t="s">
        <v>567</v>
      </c>
      <c r="D1105" t="s">
        <v>143</v>
      </c>
      <c r="E1105" s="23" t="s">
        <v>568</v>
      </c>
      <c r="F1105" s="23" t="s">
        <v>274</v>
      </c>
      <c r="G1105" s="23">
        <v>4</v>
      </c>
      <c r="H1105" s="23" t="s">
        <v>29</v>
      </c>
      <c r="I1105" s="24">
        <v>68953.121100000004</v>
      </c>
      <c r="J1105" s="24">
        <v>110324.9953</v>
      </c>
      <c r="K1105" s="24">
        <v>96534.369399999996</v>
      </c>
      <c r="L1105" s="24">
        <v>154454.99340000001</v>
      </c>
      <c r="M1105" s="24">
        <v>124115.61780000001</v>
      </c>
      <c r="N1105" s="24">
        <v>198584.9915</v>
      </c>
      <c r="O1105" s="24">
        <v>165487.49050000001</v>
      </c>
      <c r="P1105" s="24">
        <v>264779.98869999999</v>
      </c>
      <c r="Q1105" s="24">
        <v>206859.36309999999</v>
      </c>
      <c r="R1105" s="24">
        <v>330974.98580000002</v>
      </c>
      <c r="S1105" s="24">
        <v>234440.61139999999</v>
      </c>
      <c r="T1105" s="24">
        <v>375104.98389999999</v>
      </c>
      <c r="U1105" s="24">
        <v>262021.85990000001</v>
      </c>
      <c r="V1105" s="24">
        <v>419234.98200000002</v>
      </c>
    </row>
    <row r="1106" spans="1:22" hidden="1" x14ac:dyDescent="0.3">
      <c r="A1106" s="23">
        <v>6</v>
      </c>
      <c r="B1106" s="23" t="s">
        <v>592</v>
      </c>
      <c r="C1106" s="23" t="s">
        <v>567</v>
      </c>
      <c r="D1106" t="s">
        <v>143</v>
      </c>
      <c r="E1106" s="23" t="s">
        <v>568</v>
      </c>
      <c r="F1106" s="23" t="s">
        <v>315</v>
      </c>
      <c r="G1106" s="23">
        <v>1</v>
      </c>
      <c r="H1106" s="23" t="s">
        <v>14</v>
      </c>
      <c r="I1106" s="24">
        <v>79030.275200000004</v>
      </c>
      <c r="J1106" s="24">
        <v>138302.9816</v>
      </c>
      <c r="K1106" s="24">
        <v>102198.5913</v>
      </c>
      <c r="L1106" s="24">
        <v>178847.53479999999</v>
      </c>
      <c r="M1106" s="24">
        <v>122242.77439999999</v>
      </c>
      <c r="N1106" s="24">
        <v>213924.85509999999</v>
      </c>
      <c r="O1106" s="24">
        <v>145694.07070000001</v>
      </c>
      <c r="P1106" s="24">
        <v>254964.62359999999</v>
      </c>
      <c r="Q1106" s="24">
        <v>171622.7481</v>
      </c>
      <c r="R1106" s="24">
        <v>300339.80910000001</v>
      </c>
      <c r="S1106" s="24">
        <v>188111.446</v>
      </c>
      <c r="T1106" s="24">
        <v>329195.0306</v>
      </c>
      <c r="U1106" s="24">
        <v>203578.111</v>
      </c>
      <c r="V1106" s="24">
        <v>356261.69429999997</v>
      </c>
    </row>
    <row r="1107" spans="1:22" hidden="1" x14ac:dyDescent="0.3">
      <c r="A1107" s="23">
        <v>6</v>
      </c>
      <c r="B1107" s="23" t="s">
        <v>592</v>
      </c>
      <c r="C1107" s="23" t="s">
        <v>567</v>
      </c>
      <c r="D1107" t="s">
        <v>143</v>
      </c>
      <c r="E1107" s="23" t="s">
        <v>568</v>
      </c>
      <c r="F1107" s="23" t="s">
        <v>315</v>
      </c>
      <c r="G1107" s="23">
        <v>2</v>
      </c>
      <c r="H1107" s="23" t="s">
        <v>30</v>
      </c>
      <c r="I1107" s="24">
        <v>68202.100300000006</v>
      </c>
      <c r="J1107" s="24">
        <v>119353.6755</v>
      </c>
      <c r="K1107" s="24">
        <v>88996.351800000004</v>
      </c>
      <c r="L1107" s="24">
        <v>155743.61559999999</v>
      </c>
      <c r="M1107" s="24">
        <v>107784.87330000001</v>
      </c>
      <c r="N1107" s="24">
        <v>188623.5281</v>
      </c>
      <c r="O1107" s="24">
        <v>131452.02910000001</v>
      </c>
      <c r="P1107" s="24">
        <v>230041.05100000001</v>
      </c>
      <c r="Q1107" s="24">
        <v>155711.90059999999</v>
      </c>
      <c r="R1107" s="24">
        <v>272495.826</v>
      </c>
      <c r="S1107" s="24">
        <v>171422.01809999999</v>
      </c>
      <c r="T1107" s="24">
        <v>299988.53159999999</v>
      </c>
      <c r="U1107" s="24">
        <v>185983.98869999999</v>
      </c>
      <c r="V1107" s="24">
        <v>325471.9804</v>
      </c>
    </row>
    <row r="1108" spans="1:22" hidden="1" x14ac:dyDescent="0.3">
      <c r="A1108" s="23">
        <v>6</v>
      </c>
      <c r="B1108" s="23" t="s">
        <v>592</v>
      </c>
      <c r="C1108" s="23" t="s">
        <v>567</v>
      </c>
      <c r="D1108" t="s">
        <v>143</v>
      </c>
      <c r="E1108" s="23" t="s">
        <v>568</v>
      </c>
      <c r="F1108" s="23" t="s">
        <v>315</v>
      </c>
      <c r="G1108" s="23">
        <v>3</v>
      </c>
      <c r="H1108" s="23" t="s">
        <v>31</v>
      </c>
      <c r="I1108" s="24">
        <v>61149.575299999997</v>
      </c>
      <c r="J1108" s="24">
        <v>107011.75689999999</v>
      </c>
      <c r="K1108" s="24">
        <v>83378.465200000006</v>
      </c>
      <c r="L1108" s="24">
        <v>145912.31400000001</v>
      </c>
      <c r="M1108" s="24">
        <v>105532.66439999999</v>
      </c>
      <c r="N1108" s="24">
        <v>184682.16269999999</v>
      </c>
      <c r="O1108" s="24">
        <v>139020.88310000001</v>
      </c>
      <c r="P1108" s="24">
        <v>243286.54550000001</v>
      </c>
      <c r="Q1108" s="24">
        <v>172192.35140000001</v>
      </c>
      <c r="R1108" s="24">
        <v>301336.61489999999</v>
      </c>
      <c r="S1108" s="24">
        <v>193954.71849999999</v>
      </c>
      <c r="T1108" s="24">
        <v>339420.7574</v>
      </c>
      <c r="U1108" s="24">
        <v>215435.52960000001</v>
      </c>
      <c r="V1108" s="24">
        <v>377012.17680000002</v>
      </c>
    </row>
    <row r="1109" spans="1:22" hidden="1" x14ac:dyDescent="0.3">
      <c r="A1109" s="23">
        <v>6</v>
      </c>
      <c r="B1109" s="23" t="s">
        <v>592</v>
      </c>
      <c r="C1109" s="23" t="s">
        <v>567</v>
      </c>
      <c r="D1109" t="s">
        <v>143</v>
      </c>
      <c r="E1109" s="23" t="s">
        <v>568</v>
      </c>
      <c r="F1109" s="23" t="s">
        <v>315</v>
      </c>
      <c r="G1109" s="23">
        <v>4</v>
      </c>
      <c r="H1109" s="23" t="s">
        <v>29</v>
      </c>
      <c r="I1109" s="24">
        <v>67381.553700000004</v>
      </c>
      <c r="J1109" s="24">
        <v>107810.4875</v>
      </c>
      <c r="K1109" s="24">
        <v>94334.175099999993</v>
      </c>
      <c r="L1109" s="24">
        <v>150934.6825</v>
      </c>
      <c r="M1109" s="24">
        <v>121286.7966</v>
      </c>
      <c r="N1109" s="24">
        <v>194058.8775</v>
      </c>
      <c r="O1109" s="24">
        <v>161715.72889999999</v>
      </c>
      <c r="P1109" s="24">
        <v>258745.17</v>
      </c>
      <c r="Q1109" s="24">
        <v>202144.66099999999</v>
      </c>
      <c r="R1109" s="24">
        <v>323431.46240000002</v>
      </c>
      <c r="S1109" s="24">
        <v>229097.2824</v>
      </c>
      <c r="T1109" s="24">
        <v>366555.65740000003</v>
      </c>
      <c r="U1109" s="24">
        <v>256049.90400000001</v>
      </c>
      <c r="V1109" s="24">
        <v>409679.85249999998</v>
      </c>
    </row>
    <row r="1110" spans="1:22" hidden="1" x14ac:dyDescent="0.3">
      <c r="A1110" s="23">
        <v>6</v>
      </c>
      <c r="B1110" s="23" t="s">
        <v>592</v>
      </c>
      <c r="C1110" s="23" t="s">
        <v>567</v>
      </c>
      <c r="D1110" t="s">
        <v>143</v>
      </c>
      <c r="E1110" s="23" t="s">
        <v>568</v>
      </c>
      <c r="F1110" s="23" t="s">
        <v>354</v>
      </c>
      <c r="G1110" s="23">
        <v>1</v>
      </c>
      <c r="H1110" s="23" t="s">
        <v>14</v>
      </c>
      <c r="I1110" s="24">
        <v>84406.398499999996</v>
      </c>
      <c r="J1110" s="24">
        <v>147711.1974</v>
      </c>
      <c r="K1110" s="24">
        <v>109287.0353</v>
      </c>
      <c r="L1110" s="24">
        <v>191252.31159999999</v>
      </c>
      <c r="M1110" s="24">
        <v>130814.44070000001</v>
      </c>
      <c r="N1110" s="24">
        <v>228925.27110000001</v>
      </c>
      <c r="O1110" s="24">
        <v>156051.27849999999</v>
      </c>
      <c r="P1110" s="24">
        <v>273089.73739999998</v>
      </c>
      <c r="Q1110" s="24">
        <v>183956.26439999999</v>
      </c>
      <c r="R1110" s="24">
        <v>321923.46269999997</v>
      </c>
      <c r="S1110" s="24">
        <v>201700.83259999999</v>
      </c>
      <c r="T1110" s="24">
        <v>352976.4571</v>
      </c>
      <c r="U1110" s="24">
        <v>218398.99340000001</v>
      </c>
      <c r="V1110" s="24">
        <v>382198.23839999997</v>
      </c>
    </row>
    <row r="1111" spans="1:22" hidden="1" x14ac:dyDescent="0.3">
      <c r="A1111" s="23">
        <v>6</v>
      </c>
      <c r="B1111" s="23" t="s">
        <v>592</v>
      </c>
      <c r="C1111" s="23" t="s">
        <v>567</v>
      </c>
      <c r="D1111" t="s">
        <v>143</v>
      </c>
      <c r="E1111" s="23" t="s">
        <v>568</v>
      </c>
      <c r="F1111" s="23" t="s">
        <v>354</v>
      </c>
      <c r="G1111" s="23">
        <v>2</v>
      </c>
      <c r="H1111" s="23" t="s">
        <v>30</v>
      </c>
      <c r="I1111" s="24">
        <v>72207.569099999993</v>
      </c>
      <c r="J1111" s="24">
        <v>126363.24589999999</v>
      </c>
      <c r="K1111" s="24">
        <v>94413.626799999998</v>
      </c>
      <c r="L1111" s="24">
        <v>165223.8469</v>
      </c>
      <c r="M1111" s="24">
        <v>114526.4261</v>
      </c>
      <c r="N1111" s="24">
        <v>200421.2458</v>
      </c>
      <c r="O1111" s="24">
        <v>140006.44760000001</v>
      </c>
      <c r="P1111" s="24">
        <v>245011.28339999999</v>
      </c>
      <c r="Q1111" s="24">
        <v>166031.38639999999</v>
      </c>
      <c r="R1111" s="24">
        <v>290554.92619999999</v>
      </c>
      <c r="S1111" s="24">
        <v>182898.81959999999</v>
      </c>
      <c r="T1111" s="24">
        <v>320072.93430000002</v>
      </c>
      <c r="U1111" s="24">
        <v>198577.76790000001</v>
      </c>
      <c r="V1111" s="24">
        <v>347511.09379999997</v>
      </c>
    </row>
    <row r="1112" spans="1:22" hidden="1" x14ac:dyDescent="0.3">
      <c r="A1112" s="23">
        <v>6</v>
      </c>
      <c r="B1112" s="23" t="s">
        <v>592</v>
      </c>
      <c r="C1112" s="23" t="s">
        <v>567</v>
      </c>
      <c r="D1112" t="s">
        <v>143</v>
      </c>
      <c r="E1112" s="23" t="s">
        <v>568</v>
      </c>
      <c r="F1112" s="23" t="s">
        <v>354</v>
      </c>
      <c r="G1112" s="23">
        <v>3</v>
      </c>
      <c r="H1112" s="23" t="s">
        <v>31</v>
      </c>
      <c r="I1112" s="24">
        <v>64304.917099999999</v>
      </c>
      <c r="J1112" s="24">
        <v>112533.60490000001</v>
      </c>
      <c r="K1112" s="24">
        <v>87513.546100000007</v>
      </c>
      <c r="L1112" s="24">
        <v>153148.70569999999</v>
      </c>
      <c r="M1112" s="24">
        <v>110638.03019999999</v>
      </c>
      <c r="N1112" s="24">
        <v>193616.5528</v>
      </c>
      <c r="O1112" s="24">
        <v>145614.19760000001</v>
      </c>
      <c r="P1112" s="24">
        <v>254824.84580000001</v>
      </c>
      <c r="Q1112" s="24">
        <v>180233.51949999999</v>
      </c>
      <c r="R1112" s="24">
        <v>315408.65919999999</v>
      </c>
      <c r="S1112" s="24">
        <v>202916.57250000001</v>
      </c>
      <c r="T1112" s="24">
        <v>355104.00170000002</v>
      </c>
      <c r="U1112" s="24">
        <v>225282.42939999999</v>
      </c>
      <c r="V1112" s="24">
        <v>394244.25140000001</v>
      </c>
    </row>
    <row r="1113" spans="1:22" hidden="1" x14ac:dyDescent="0.3">
      <c r="A1113" s="23">
        <v>6</v>
      </c>
      <c r="B1113" s="23" t="s">
        <v>592</v>
      </c>
      <c r="C1113" s="23" t="s">
        <v>567</v>
      </c>
      <c r="D1113" t="s">
        <v>143</v>
      </c>
      <c r="E1113" s="23" t="s">
        <v>568</v>
      </c>
      <c r="F1113" s="23" t="s">
        <v>354</v>
      </c>
      <c r="G1113" s="23">
        <v>4</v>
      </c>
      <c r="H1113" s="23" t="s">
        <v>29</v>
      </c>
      <c r="I1113" s="24">
        <v>71931.387100000007</v>
      </c>
      <c r="J1113" s="24">
        <v>115090.22100000001</v>
      </c>
      <c r="K1113" s="24">
        <v>100703.94190000001</v>
      </c>
      <c r="L1113" s="24">
        <v>161126.30929999999</v>
      </c>
      <c r="M1113" s="24">
        <v>129476.4967</v>
      </c>
      <c r="N1113" s="24">
        <v>207162.3977</v>
      </c>
      <c r="O1113" s="24">
        <v>172635.32879999999</v>
      </c>
      <c r="P1113" s="24">
        <v>276216.53029999998</v>
      </c>
      <c r="Q1113" s="24">
        <v>215794.16099999999</v>
      </c>
      <c r="R1113" s="24">
        <v>345270.66279999999</v>
      </c>
      <c r="S1113" s="24">
        <v>244566.71580000001</v>
      </c>
      <c r="T1113" s="24">
        <v>391306.7512</v>
      </c>
      <c r="U1113" s="24">
        <v>273339.27069999999</v>
      </c>
      <c r="V1113" s="24">
        <v>437342.8395</v>
      </c>
    </row>
    <row r="1114" spans="1:22" hidden="1" x14ac:dyDescent="0.3">
      <c r="A1114" s="23">
        <v>6</v>
      </c>
      <c r="B1114" s="23" t="s">
        <v>592</v>
      </c>
      <c r="C1114" s="23" t="s">
        <v>567</v>
      </c>
      <c r="D1114" t="s">
        <v>143</v>
      </c>
      <c r="E1114" s="23" t="s">
        <v>568</v>
      </c>
      <c r="F1114" s="23" t="s">
        <v>389</v>
      </c>
      <c r="G1114" s="23">
        <v>1</v>
      </c>
      <c r="H1114" s="23" t="s">
        <v>14</v>
      </c>
      <c r="I1114" s="24">
        <v>79497.030199999994</v>
      </c>
      <c r="J1114" s="24">
        <v>139119.80300000001</v>
      </c>
      <c r="K1114" s="24">
        <v>102847.35030000001</v>
      </c>
      <c r="L1114" s="24">
        <v>179982.86309999999</v>
      </c>
      <c r="M1114" s="24">
        <v>123049.5917</v>
      </c>
      <c r="N1114" s="24">
        <v>215336.78539999999</v>
      </c>
      <c r="O1114" s="24">
        <v>146702.45370000001</v>
      </c>
      <c r="P1114" s="24">
        <v>256729.29399999999</v>
      </c>
      <c r="Q1114" s="24">
        <v>172854.70069999999</v>
      </c>
      <c r="R1114" s="24">
        <v>302495.72619999998</v>
      </c>
      <c r="S1114" s="24">
        <v>189485.26920000001</v>
      </c>
      <c r="T1114" s="24">
        <v>331599.22100000002</v>
      </c>
      <c r="U1114" s="24">
        <v>205102.73509999999</v>
      </c>
      <c r="V1114" s="24">
        <v>358929.78649999999</v>
      </c>
    </row>
    <row r="1115" spans="1:22" hidden="1" x14ac:dyDescent="0.3">
      <c r="A1115" s="23">
        <v>6</v>
      </c>
      <c r="B1115" s="23" t="s">
        <v>592</v>
      </c>
      <c r="C1115" s="23" t="s">
        <v>567</v>
      </c>
      <c r="D1115" t="s">
        <v>143</v>
      </c>
      <c r="E1115" s="23" t="s">
        <v>568</v>
      </c>
      <c r="F1115" s="23" t="s">
        <v>389</v>
      </c>
      <c r="G1115" s="23">
        <v>2</v>
      </c>
      <c r="H1115" s="23" t="s">
        <v>30</v>
      </c>
      <c r="I1115" s="24">
        <v>68394.724600000001</v>
      </c>
      <c r="J1115" s="24">
        <v>119690.7681</v>
      </c>
      <c r="K1115" s="24">
        <v>89310.877299999993</v>
      </c>
      <c r="L1115" s="24">
        <v>156294.03520000001</v>
      </c>
      <c r="M1115" s="24">
        <v>108225.66800000001</v>
      </c>
      <c r="N1115" s="24">
        <v>189394.9192</v>
      </c>
      <c r="O1115" s="24">
        <v>132099.85449999999</v>
      </c>
      <c r="P1115" s="24">
        <v>231174.74540000001</v>
      </c>
      <c r="Q1115" s="24">
        <v>156541.04730000001</v>
      </c>
      <c r="R1115" s="24">
        <v>273946.83279999997</v>
      </c>
      <c r="S1115" s="24">
        <v>172373.32440000001</v>
      </c>
      <c r="T1115" s="24">
        <v>301653.31760000001</v>
      </c>
      <c r="U1115" s="24">
        <v>187063.1925</v>
      </c>
      <c r="V1115" s="24">
        <v>327360.58689999999</v>
      </c>
    </row>
    <row r="1116" spans="1:22" hidden="1" x14ac:dyDescent="0.3">
      <c r="A1116" s="23">
        <v>6</v>
      </c>
      <c r="B1116" s="23" t="s">
        <v>592</v>
      </c>
      <c r="C1116" s="23" t="s">
        <v>567</v>
      </c>
      <c r="D1116" t="s">
        <v>143</v>
      </c>
      <c r="E1116" s="23" t="s">
        <v>568</v>
      </c>
      <c r="F1116" s="23" t="s">
        <v>389</v>
      </c>
      <c r="G1116" s="23">
        <v>3</v>
      </c>
      <c r="H1116" s="23" t="s">
        <v>31</v>
      </c>
      <c r="I1116" s="24">
        <v>61177.775199999996</v>
      </c>
      <c r="J1116" s="24">
        <v>107061.1066</v>
      </c>
      <c r="K1116" s="24">
        <v>83361.465500000006</v>
      </c>
      <c r="L1116" s="24">
        <v>145882.56460000001</v>
      </c>
      <c r="M1116" s="24">
        <v>105468.5744</v>
      </c>
      <c r="N1116" s="24">
        <v>184570.00510000001</v>
      </c>
      <c r="O1116" s="24">
        <v>138892.6618</v>
      </c>
      <c r="P1116" s="24">
        <v>243062.1581</v>
      </c>
      <c r="Q1116" s="24">
        <v>171991.9797</v>
      </c>
      <c r="R1116" s="24">
        <v>300985.9645</v>
      </c>
      <c r="S1116" s="24">
        <v>193697.33670000001</v>
      </c>
      <c r="T1116" s="24">
        <v>338970.33919999999</v>
      </c>
      <c r="U1116" s="24">
        <v>215114.00959999999</v>
      </c>
      <c r="V1116" s="24">
        <v>376449.51679999998</v>
      </c>
    </row>
    <row r="1117" spans="1:22" hidden="1" x14ac:dyDescent="0.3">
      <c r="A1117" s="23">
        <v>6</v>
      </c>
      <c r="B1117" s="23" t="s">
        <v>592</v>
      </c>
      <c r="C1117" s="23" t="s">
        <v>567</v>
      </c>
      <c r="D1117" t="s">
        <v>143</v>
      </c>
      <c r="E1117" s="23" t="s">
        <v>568</v>
      </c>
      <c r="F1117" s="23" t="s">
        <v>389</v>
      </c>
      <c r="G1117" s="23">
        <v>4</v>
      </c>
      <c r="H1117" s="23" t="s">
        <v>29</v>
      </c>
      <c r="I1117" s="24">
        <v>67768.282900000006</v>
      </c>
      <c r="J1117" s="24">
        <v>108429.2542</v>
      </c>
      <c r="K1117" s="24">
        <v>94875.596000000005</v>
      </c>
      <c r="L1117" s="24">
        <v>151800.9558</v>
      </c>
      <c r="M1117" s="24">
        <v>121982.90919999999</v>
      </c>
      <c r="N1117" s="24">
        <v>195172.6575</v>
      </c>
      <c r="O1117" s="24">
        <v>162643.87880000001</v>
      </c>
      <c r="P1117" s="24">
        <v>260230.20989999999</v>
      </c>
      <c r="Q1117" s="24">
        <v>203304.84849999999</v>
      </c>
      <c r="R1117" s="24">
        <v>325287.76240000001</v>
      </c>
      <c r="S1117" s="24">
        <v>230412.16159999999</v>
      </c>
      <c r="T1117" s="24">
        <v>368659.46409999998</v>
      </c>
      <c r="U1117" s="24">
        <v>257519.47469999999</v>
      </c>
      <c r="V1117" s="24">
        <v>412031.16570000001</v>
      </c>
    </row>
    <row r="1118" spans="1:22" hidden="1" x14ac:dyDescent="0.3">
      <c r="A1118" s="23">
        <v>6</v>
      </c>
      <c r="B1118" s="23" t="s">
        <v>592</v>
      </c>
      <c r="C1118" s="23" t="s">
        <v>567</v>
      </c>
      <c r="D1118" t="s">
        <v>143</v>
      </c>
      <c r="E1118" s="23" t="s">
        <v>568</v>
      </c>
      <c r="F1118" s="23" t="s">
        <v>422</v>
      </c>
      <c r="G1118" s="23">
        <v>1</v>
      </c>
      <c r="H1118" s="23" t="s">
        <v>14</v>
      </c>
      <c r="I1118" s="24">
        <v>84406.398499999996</v>
      </c>
      <c r="J1118" s="24">
        <v>147711.1974</v>
      </c>
      <c r="K1118" s="24">
        <v>109287.0353</v>
      </c>
      <c r="L1118" s="24">
        <v>191252.31159999999</v>
      </c>
      <c r="M1118" s="24">
        <v>130814.44070000001</v>
      </c>
      <c r="N1118" s="24">
        <v>228925.27110000001</v>
      </c>
      <c r="O1118" s="24">
        <v>156051.27849999999</v>
      </c>
      <c r="P1118" s="24">
        <v>273089.73739999998</v>
      </c>
      <c r="Q1118" s="24">
        <v>183956.26439999999</v>
      </c>
      <c r="R1118" s="24">
        <v>321923.46269999997</v>
      </c>
      <c r="S1118" s="24">
        <v>201700.83259999999</v>
      </c>
      <c r="T1118" s="24">
        <v>352976.4571</v>
      </c>
      <c r="U1118" s="24">
        <v>218398.99340000001</v>
      </c>
      <c r="V1118" s="24">
        <v>382198.23839999997</v>
      </c>
    </row>
    <row r="1119" spans="1:22" hidden="1" x14ac:dyDescent="0.3">
      <c r="A1119" s="23">
        <v>6</v>
      </c>
      <c r="B1119" s="23" t="s">
        <v>592</v>
      </c>
      <c r="C1119" s="23" t="s">
        <v>567</v>
      </c>
      <c r="D1119" t="s">
        <v>143</v>
      </c>
      <c r="E1119" s="23" t="s">
        <v>568</v>
      </c>
      <c r="F1119" s="23" t="s">
        <v>422</v>
      </c>
      <c r="G1119" s="23">
        <v>2</v>
      </c>
      <c r="H1119" s="23" t="s">
        <v>30</v>
      </c>
      <c r="I1119" s="24">
        <v>72207.569099999993</v>
      </c>
      <c r="J1119" s="24">
        <v>126363.24589999999</v>
      </c>
      <c r="K1119" s="24">
        <v>94413.626799999998</v>
      </c>
      <c r="L1119" s="24">
        <v>165223.8469</v>
      </c>
      <c r="M1119" s="24">
        <v>114526.4261</v>
      </c>
      <c r="N1119" s="24">
        <v>200421.2458</v>
      </c>
      <c r="O1119" s="24">
        <v>140006.44760000001</v>
      </c>
      <c r="P1119" s="24">
        <v>245011.28339999999</v>
      </c>
      <c r="Q1119" s="24">
        <v>166031.38639999999</v>
      </c>
      <c r="R1119" s="24">
        <v>290554.92619999999</v>
      </c>
      <c r="S1119" s="24">
        <v>182898.81959999999</v>
      </c>
      <c r="T1119" s="24">
        <v>320072.93430000002</v>
      </c>
      <c r="U1119" s="24">
        <v>198577.76790000001</v>
      </c>
      <c r="V1119" s="24">
        <v>347511.09379999997</v>
      </c>
    </row>
    <row r="1120" spans="1:22" hidden="1" x14ac:dyDescent="0.3">
      <c r="A1120" s="23">
        <v>6</v>
      </c>
      <c r="B1120" s="23" t="s">
        <v>592</v>
      </c>
      <c r="C1120" s="23" t="s">
        <v>567</v>
      </c>
      <c r="D1120" t="s">
        <v>143</v>
      </c>
      <c r="E1120" s="23" t="s">
        <v>568</v>
      </c>
      <c r="F1120" s="23" t="s">
        <v>422</v>
      </c>
      <c r="G1120" s="23">
        <v>3</v>
      </c>
      <c r="H1120" s="23" t="s">
        <v>31</v>
      </c>
      <c r="I1120" s="24">
        <v>64304.917099999999</v>
      </c>
      <c r="J1120" s="24">
        <v>112533.60490000001</v>
      </c>
      <c r="K1120" s="24">
        <v>87513.546100000007</v>
      </c>
      <c r="L1120" s="24">
        <v>153148.70569999999</v>
      </c>
      <c r="M1120" s="24">
        <v>110638.03019999999</v>
      </c>
      <c r="N1120" s="24">
        <v>193616.5528</v>
      </c>
      <c r="O1120" s="24">
        <v>145614.19760000001</v>
      </c>
      <c r="P1120" s="24">
        <v>254824.84580000001</v>
      </c>
      <c r="Q1120" s="24">
        <v>180233.51949999999</v>
      </c>
      <c r="R1120" s="24">
        <v>315408.65919999999</v>
      </c>
      <c r="S1120" s="24">
        <v>202916.57250000001</v>
      </c>
      <c r="T1120" s="24">
        <v>355104.00170000002</v>
      </c>
      <c r="U1120" s="24">
        <v>225282.42939999999</v>
      </c>
      <c r="V1120" s="24">
        <v>394244.25140000001</v>
      </c>
    </row>
    <row r="1121" spans="1:22" hidden="1" x14ac:dyDescent="0.3">
      <c r="A1121" s="23">
        <v>6</v>
      </c>
      <c r="B1121" s="23" t="s">
        <v>592</v>
      </c>
      <c r="C1121" s="23" t="s">
        <v>567</v>
      </c>
      <c r="D1121" t="s">
        <v>143</v>
      </c>
      <c r="E1121" s="23" t="s">
        <v>568</v>
      </c>
      <c r="F1121" s="23" t="s">
        <v>422</v>
      </c>
      <c r="G1121" s="23">
        <v>4</v>
      </c>
      <c r="H1121" s="23" t="s">
        <v>29</v>
      </c>
      <c r="I1121" s="24">
        <v>71931.387100000007</v>
      </c>
      <c r="J1121" s="24">
        <v>115090.22100000001</v>
      </c>
      <c r="K1121" s="24">
        <v>100703.94190000001</v>
      </c>
      <c r="L1121" s="24">
        <v>161126.30929999999</v>
      </c>
      <c r="M1121" s="24">
        <v>129476.4967</v>
      </c>
      <c r="N1121" s="24">
        <v>207162.3977</v>
      </c>
      <c r="O1121" s="24">
        <v>172635.32879999999</v>
      </c>
      <c r="P1121" s="24">
        <v>276216.53029999998</v>
      </c>
      <c r="Q1121" s="24">
        <v>215794.16099999999</v>
      </c>
      <c r="R1121" s="24">
        <v>345270.66279999999</v>
      </c>
      <c r="S1121" s="24">
        <v>244566.71580000001</v>
      </c>
      <c r="T1121" s="24">
        <v>391306.7512</v>
      </c>
      <c r="U1121" s="24">
        <v>273339.27069999999</v>
      </c>
      <c r="V1121" s="24">
        <v>437342.8395</v>
      </c>
    </row>
    <row r="1122" spans="1:22" hidden="1" x14ac:dyDescent="0.3">
      <c r="A1122" s="23">
        <v>6</v>
      </c>
      <c r="B1122" s="23" t="s">
        <v>592</v>
      </c>
      <c r="C1122" s="23" t="s">
        <v>567</v>
      </c>
      <c r="D1122" t="s">
        <v>155</v>
      </c>
      <c r="E1122" s="23" t="s">
        <v>569</v>
      </c>
      <c r="F1122" s="23" t="s">
        <v>201</v>
      </c>
      <c r="G1122" s="23">
        <v>1</v>
      </c>
      <c r="H1122" s="23" t="s">
        <v>14</v>
      </c>
      <c r="I1122" s="24">
        <v>82925.528399999996</v>
      </c>
      <c r="J1122" s="24">
        <v>145119.67480000001</v>
      </c>
      <c r="K1122" s="24">
        <v>107356.7279</v>
      </c>
      <c r="L1122" s="24">
        <v>187874.2738</v>
      </c>
      <c r="M1122" s="24">
        <v>128495.0984</v>
      </c>
      <c r="N1122" s="24">
        <v>224866.42199999999</v>
      </c>
      <c r="O1122" s="24">
        <v>153271.13320000001</v>
      </c>
      <c r="P1122" s="24">
        <v>268224.48300000001</v>
      </c>
      <c r="Q1122" s="24">
        <v>180666.39629999999</v>
      </c>
      <c r="R1122" s="24">
        <v>316166.19349999999</v>
      </c>
      <c r="S1122" s="24">
        <v>198086.92170000001</v>
      </c>
      <c r="T1122" s="24">
        <v>346652.11290000001</v>
      </c>
      <c r="U1122" s="24">
        <v>214475.11799999999</v>
      </c>
      <c r="V1122" s="24">
        <v>375331.45659999998</v>
      </c>
    </row>
    <row r="1123" spans="1:22" hidden="1" x14ac:dyDescent="0.3">
      <c r="A1123" s="23">
        <v>6</v>
      </c>
      <c r="B1123" s="23" t="s">
        <v>592</v>
      </c>
      <c r="C1123" s="23" t="s">
        <v>567</v>
      </c>
      <c r="D1123" t="s">
        <v>155</v>
      </c>
      <c r="E1123" s="23" t="s">
        <v>569</v>
      </c>
      <c r="F1123" s="23" t="s">
        <v>201</v>
      </c>
      <c r="G1123" s="23">
        <v>2</v>
      </c>
      <c r="H1123" s="23" t="s">
        <v>30</v>
      </c>
      <c r="I1123" s="24">
        <v>71000.829700000002</v>
      </c>
      <c r="J1123" s="24">
        <v>124251.45209999999</v>
      </c>
      <c r="K1123" s="24">
        <v>92817.553100000005</v>
      </c>
      <c r="L1123" s="24">
        <v>162430.71780000001</v>
      </c>
      <c r="M1123" s="24">
        <v>112573.1063</v>
      </c>
      <c r="N1123" s="24">
        <v>197002.93599999999</v>
      </c>
      <c r="O1123" s="24">
        <v>137586.85990000001</v>
      </c>
      <c r="P1123" s="24">
        <v>240777.0048</v>
      </c>
      <c r="Q1123" s="24">
        <v>163144.3242</v>
      </c>
      <c r="R1123" s="24">
        <v>285502.56719999999</v>
      </c>
      <c r="S1123" s="24">
        <v>179707.42540000001</v>
      </c>
      <c r="T1123" s="24">
        <v>314487.99440000003</v>
      </c>
      <c r="U1123" s="24">
        <v>195099.31289999999</v>
      </c>
      <c r="V1123" s="24">
        <v>341423.7977</v>
      </c>
    </row>
    <row r="1124" spans="1:22" hidden="1" x14ac:dyDescent="0.3">
      <c r="A1124" s="23">
        <v>6</v>
      </c>
      <c r="B1124" s="23" t="s">
        <v>592</v>
      </c>
      <c r="C1124" s="23" t="s">
        <v>567</v>
      </c>
      <c r="D1124" t="s">
        <v>155</v>
      </c>
      <c r="E1124" s="23" t="s">
        <v>569</v>
      </c>
      <c r="F1124" s="23" t="s">
        <v>201</v>
      </c>
      <c r="G1124" s="23">
        <v>3</v>
      </c>
      <c r="H1124" s="23" t="s">
        <v>31</v>
      </c>
      <c r="I1124" s="24">
        <v>63271.936999999998</v>
      </c>
      <c r="J1124" s="24">
        <v>110725.88959999999</v>
      </c>
      <c r="K1124" s="24">
        <v>86123.853400000007</v>
      </c>
      <c r="L1124" s="24">
        <v>150716.74350000001</v>
      </c>
      <c r="M1124" s="24">
        <v>108893.51579999999</v>
      </c>
      <c r="N1124" s="24">
        <v>190563.6525</v>
      </c>
      <c r="O1124" s="24">
        <v>143330.94630000001</v>
      </c>
      <c r="P1124" s="24">
        <v>250829.15599999999</v>
      </c>
      <c r="Q1124" s="24">
        <v>177419.55040000001</v>
      </c>
      <c r="R1124" s="24">
        <v>310484.21309999999</v>
      </c>
      <c r="S1124" s="24">
        <v>199757.70129999999</v>
      </c>
      <c r="T1124" s="24">
        <v>349575.97739999997</v>
      </c>
      <c r="U1124" s="24">
        <v>221785.7844</v>
      </c>
      <c r="V1124" s="24">
        <v>388125.1226</v>
      </c>
    </row>
    <row r="1125" spans="1:22" hidden="1" x14ac:dyDescent="0.3">
      <c r="A1125" s="23">
        <v>6</v>
      </c>
      <c r="B1125" s="23" t="s">
        <v>592</v>
      </c>
      <c r="C1125" s="23" t="s">
        <v>567</v>
      </c>
      <c r="D1125" t="s">
        <v>155</v>
      </c>
      <c r="E1125" s="23" t="s">
        <v>569</v>
      </c>
      <c r="F1125" s="23" t="s">
        <v>201</v>
      </c>
      <c r="G1125" s="23">
        <v>4</v>
      </c>
      <c r="H1125" s="23" t="s">
        <v>29</v>
      </c>
      <c r="I1125" s="24">
        <v>70672.5962</v>
      </c>
      <c r="J1125" s="24">
        <v>113076.15549999999</v>
      </c>
      <c r="K1125" s="24">
        <v>98941.634600000005</v>
      </c>
      <c r="L1125" s="24">
        <v>158306.61780000001</v>
      </c>
      <c r="M1125" s="24">
        <v>127210.6731</v>
      </c>
      <c r="N1125" s="24">
        <v>203537.08</v>
      </c>
      <c r="O1125" s="24">
        <v>169614.23079999999</v>
      </c>
      <c r="P1125" s="24">
        <v>271382.7733</v>
      </c>
      <c r="Q1125" s="24">
        <v>212017.78839999999</v>
      </c>
      <c r="R1125" s="24">
        <v>339228.46659999999</v>
      </c>
      <c r="S1125" s="24">
        <v>240286.82689999999</v>
      </c>
      <c r="T1125" s="24">
        <v>384458.92879999999</v>
      </c>
      <c r="U1125" s="24">
        <v>268555.86540000001</v>
      </c>
      <c r="V1125" s="24">
        <v>429689.391</v>
      </c>
    </row>
    <row r="1126" spans="1:22" hidden="1" x14ac:dyDescent="0.3">
      <c r="A1126" s="23">
        <v>6</v>
      </c>
      <c r="B1126" s="23" t="s">
        <v>592</v>
      </c>
      <c r="C1126" s="23" t="s">
        <v>567</v>
      </c>
      <c r="D1126" t="s">
        <v>155</v>
      </c>
      <c r="E1126" s="23" t="s">
        <v>569</v>
      </c>
      <c r="F1126" s="23" t="s">
        <v>243</v>
      </c>
      <c r="G1126" s="23">
        <v>1</v>
      </c>
      <c r="H1126" s="23" t="s">
        <v>14</v>
      </c>
      <c r="I1126" s="24">
        <v>85967.876600000003</v>
      </c>
      <c r="J1126" s="24">
        <v>150443.78400000001</v>
      </c>
      <c r="K1126" s="24">
        <v>111201.3766</v>
      </c>
      <c r="L1126" s="24">
        <v>194602.40900000001</v>
      </c>
      <c r="M1126" s="24">
        <v>133032.67800000001</v>
      </c>
      <c r="N1126" s="24">
        <v>232807.18650000001</v>
      </c>
      <c r="O1126" s="24">
        <v>158586.42540000001</v>
      </c>
      <c r="P1126" s="24">
        <v>277526.24430000002</v>
      </c>
      <c r="Q1126" s="24">
        <v>186840.149</v>
      </c>
      <c r="R1126" s="24">
        <v>326970.26069999998</v>
      </c>
      <c r="S1126" s="24">
        <v>204807.19200000001</v>
      </c>
      <c r="T1126" s="24">
        <v>358412.5858</v>
      </c>
      <c r="U1126" s="24">
        <v>221672.87880000001</v>
      </c>
      <c r="V1126" s="24">
        <v>387927.5379</v>
      </c>
    </row>
    <row r="1127" spans="1:22" hidden="1" x14ac:dyDescent="0.3">
      <c r="A1127" s="23">
        <v>6</v>
      </c>
      <c r="B1127" s="23" t="s">
        <v>592</v>
      </c>
      <c r="C1127" s="23" t="s">
        <v>567</v>
      </c>
      <c r="D1127" t="s">
        <v>155</v>
      </c>
      <c r="E1127" s="23" t="s">
        <v>569</v>
      </c>
      <c r="F1127" s="23" t="s">
        <v>243</v>
      </c>
      <c r="G1127" s="23">
        <v>2</v>
      </c>
      <c r="H1127" s="23" t="s">
        <v>30</v>
      </c>
      <c r="I1127" s="24">
        <v>74043.177800000005</v>
      </c>
      <c r="J1127" s="24">
        <v>129575.5612</v>
      </c>
      <c r="K1127" s="24">
        <v>96662.201700000005</v>
      </c>
      <c r="L1127" s="24">
        <v>169158.8529</v>
      </c>
      <c r="M1127" s="24">
        <v>117110.6859</v>
      </c>
      <c r="N1127" s="24">
        <v>204943.7004</v>
      </c>
      <c r="O1127" s="24">
        <v>142902.15210000001</v>
      </c>
      <c r="P1127" s="24">
        <v>250078.76620000001</v>
      </c>
      <c r="Q1127" s="24">
        <v>169318.07689999999</v>
      </c>
      <c r="R1127" s="24">
        <v>296306.63449999999</v>
      </c>
      <c r="S1127" s="24">
        <v>186427.69570000001</v>
      </c>
      <c r="T1127" s="24">
        <v>326248.46730000002</v>
      </c>
      <c r="U1127" s="24">
        <v>202297.07370000001</v>
      </c>
      <c r="V1127" s="24">
        <v>354019.87900000002</v>
      </c>
    </row>
    <row r="1128" spans="1:22" hidden="1" x14ac:dyDescent="0.3">
      <c r="A1128" s="23">
        <v>6</v>
      </c>
      <c r="B1128" s="23" t="s">
        <v>592</v>
      </c>
      <c r="C1128" s="23" t="s">
        <v>567</v>
      </c>
      <c r="D1128" t="s">
        <v>155</v>
      </c>
      <c r="E1128" s="23" t="s">
        <v>569</v>
      </c>
      <c r="F1128" s="23" t="s">
        <v>243</v>
      </c>
      <c r="G1128" s="23">
        <v>3</v>
      </c>
      <c r="H1128" s="23" t="s">
        <v>31</v>
      </c>
      <c r="I1128" s="24">
        <v>66286.280799999993</v>
      </c>
      <c r="J1128" s="24">
        <v>116000.99129999999</v>
      </c>
      <c r="K1128" s="24">
        <v>90343.934800000003</v>
      </c>
      <c r="L1128" s="24">
        <v>158101.88579999999</v>
      </c>
      <c r="M1128" s="24">
        <v>114319.3346</v>
      </c>
      <c r="N1128" s="24">
        <v>200058.83549999999</v>
      </c>
      <c r="O1128" s="24">
        <v>150565.3714</v>
      </c>
      <c r="P1128" s="24">
        <v>263489.40000000002</v>
      </c>
      <c r="Q1128" s="24">
        <v>186462.58180000001</v>
      </c>
      <c r="R1128" s="24">
        <v>326309.51809999999</v>
      </c>
      <c r="S1128" s="24">
        <v>210006.47029999999</v>
      </c>
      <c r="T1128" s="24">
        <v>367511.32299999997</v>
      </c>
      <c r="U1128" s="24">
        <v>233240.29079999999</v>
      </c>
      <c r="V1128" s="24">
        <v>408170.50900000002</v>
      </c>
    </row>
    <row r="1129" spans="1:22" hidden="1" x14ac:dyDescent="0.3">
      <c r="A1129" s="23">
        <v>6</v>
      </c>
      <c r="B1129" s="23" t="s">
        <v>592</v>
      </c>
      <c r="C1129" s="23" t="s">
        <v>567</v>
      </c>
      <c r="D1129" t="s">
        <v>155</v>
      </c>
      <c r="E1129" s="23" t="s">
        <v>569</v>
      </c>
      <c r="F1129" s="23" t="s">
        <v>243</v>
      </c>
      <c r="G1129" s="23">
        <v>4</v>
      </c>
      <c r="H1129" s="23" t="s">
        <v>29</v>
      </c>
      <c r="I1129" s="24">
        <v>73288.783899999995</v>
      </c>
      <c r="J1129" s="24">
        <v>117262.05590000001</v>
      </c>
      <c r="K1129" s="24">
        <v>102604.29730000001</v>
      </c>
      <c r="L1129" s="24">
        <v>164166.87820000001</v>
      </c>
      <c r="M1129" s="24">
        <v>131919.81090000001</v>
      </c>
      <c r="N1129" s="24">
        <v>211071.70060000001</v>
      </c>
      <c r="O1129" s="24">
        <v>175893.08119999999</v>
      </c>
      <c r="P1129" s="24">
        <v>281428.93410000001</v>
      </c>
      <c r="Q1129" s="24">
        <v>219866.35140000001</v>
      </c>
      <c r="R1129" s="24">
        <v>351786.16759999999</v>
      </c>
      <c r="S1129" s="24">
        <v>249181.86499999999</v>
      </c>
      <c r="T1129" s="24">
        <v>398690.99</v>
      </c>
      <c r="U1129" s="24">
        <v>278497.3786</v>
      </c>
      <c r="V1129" s="24">
        <v>445595.8124</v>
      </c>
    </row>
    <row r="1130" spans="1:22" hidden="1" x14ac:dyDescent="0.3">
      <c r="A1130" s="23">
        <v>6</v>
      </c>
      <c r="B1130" s="23" t="s">
        <v>592</v>
      </c>
      <c r="C1130" s="23" t="s">
        <v>567</v>
      </c>
      <c r="D1130" t="s">
        <v>155</v>
      </c>
      <c r="E1130" s="23" t="s">
        <v>569</v>
      </c>
      <c r="F1130" s="23" t="s">
        <v>284</v>
      </c>
      <c r="G1130" s="23">
        <v>1</v>
      </c>
      <c r="H1130" s="23" t="s">
        <v>14</v>
      </c>
      <c r="I1130" s="24">
        <v>86941.689100000003</v>
      </c>
      <c r="J1130" s="24">
        <v>152147.95600000001</v>
      </c>
      <c r="K1130" s="24">
        <v>112490.90979999999</v>
      </c>
      <c r="L1130" s="24">
        <v>196859.092</v>
      </c>
      <c r="M1130" s="24">
        <v>134595.75779999999</v>
      </c>
      <c r="N1130" s="24">
        <v>235542.57620000001</v>
      </c>
      <c r="O1130" s="24">
        <v>160480.68960000001</v>
      </c>
      <c r="P1130" s="24">
        <v>280841.20669999998</v>
      </c>
      <c r="Q1130" s="24">
        <v>189101.05929999999</v>
      </c>
      <c r="R1130" s="24">
        <v>330926.85389999999</v>
      </c>
      <c r="S1130" s="24">
        <v>207301.05900000001</v>
      </c>
      <c r="T1130" s="24">
        <v>362776.85310000001</v>
      </c>
      <c r="U1130" s="24">
        <v>224397.12849999999</v>
      </c>
      <c r="V1130" s="24">
        <v>392694.97499999998</v>
      </c>
    </row>
    <row r="1131" spans="1:22" hidden="1" x14ac:dyDescent="0.3">
      <c r="A1131" s="23">
        <v>6</v>
      </c>
      <c r="B1131" s="23" t="s">
        <v>592</v>
      </c>
      <c r="C1131" s="23" t="s">
        <v>567</v>
      </c>
      <c r="D1131" t="s">
        <v>155</v>
      </c>
      <c r="E1131" s="23" t="s">
        <v>569</v>
      </c>
      <c r="F1131" s="23" t="s">
        <v>284</v>
      </c>
      <c r="G1131" s="23">
        <v>2</v>
      </c>
      <c r="H1131" s="23" t="s">
        <v>30</v>
      </c>
      <c r="I1131" s="24">
        <v>74742.859700000001</v>
      </c>
      <c r="J1131" s="24">
        <v>130800.0045</v>
      </c>
      <c r="K1131" s="24">
        <v>97617.501300000004</v>
      </c>
      <c r="L1131" s="24">
        <v>170830.62719999999</v>
      </c>
      <c r="M1131" s="24">
        <v>118307.7433</v>
      </c>
      <c r="N1131" s="24">
        <v>207038.5508</v>
      </c>
      <c r="O1131" s="24">
        <v>144435.85870000001</v>
      </c>
      <c r="P1131" s="24">
        <v>252762.75270000001</v>
      </c>
      <c r="Q1131" s="24">
        <v>171176.1813</v>
      </c>
      <c r="R1131" s="24">
        <v>299558.3174</v>
      </c>
      <c r="S1131" s="24">
        <v>188499.0459</v>
      </c>
      <c r="T1131" s="24">
        <v>329873.33039999998</v>
      </c>
      <c r="U1131" s="24">
        <v>204575.90299999999</v>
      </c>
      <c r="V1131" s="24">
        <v>358007.83039999998</v>
      </c>
    </row>
    <row r="1132" spans="1:22" hidden="1" x14ac:dyDescent="0.3">
      <c r="A1132" s="23">
        <v>6</v>
      </c>
      <c r="B1132" s="23" t="s">
        <v>592</v>
      </c>
      <c r="C1132" s="23" t="s">
        <v>567</v>
      </c>
      <c r="D1132" t="s">
        <v>155</v>
      </c>
      <c r="E1132" s="23" t="s">
        <v>569</v>
      </c>
      <c r="F1132" s="23" t="s">
        <v>284</v>
      </c>
      <c r="G1132" s="23">
        <v>3</v>
      </c>
      <c r="H1132" s="23" t="s">
        <v>31</v>
      </c>
      <c r="I1132" s="24">
        <v>66816.870800000004</v>
      </c>
      <c r="J1132" s="24">
        <v>116929.5238</v>
      </c>
      <c r="K1132" s="24">
        <v>91030.281300000002</v>
      </c>
      <c r="L1132" s="24">
        <v>159302.99230000001</v>
      </c>
      <c r="M1132" s="24">
        <v>115159.5468</v>
      </c>
      <c r="N1132" s="24">
        <v>201529.20689999999</v>
      </c>
      <c r="O1132" s="24">
        <v>151642.88639999999</v>
      </c>
      <c r="P1132" s="24">
        <v>265375.05119999999</v>
      </c>
      <c r="Q1132" s="24">
        <v>187769.3806</v>
      </c>
      <c r="R1132" s="24">
        <v>328596.41590000002</v>
      </c>
      <c r="S1132" s="24">
        <v>211457.21489999999</v>
      </c>
      <c r="T1132" s="24">
        <v>370050.12609999999</v>
      </c>
      <c r="U1132" s="24">
        <v>234827.85329999999</v>
      </c>
      <c r="V1132" s="24">
        <v>410948.74339999998</v>
      </c>
    </row>
    <row r="1133" spans="1:22" hidden="1" x14ac:dyDescent="0.3">
      <c r="A1133" s="23">
        <v>6</v>
      </c>
      <c r="B1133" s="23" t="s">
        <v>592</v>
      </c>
      <c r="C1133" s="23" t="s">
        <v>567</v>
      </c>
      <c r="D1133" t="s">
        <v>155</v>
      </c>
      <c r="E1133" s="23" t="s">
        <v>569</v>
      </c>
      <c r="F1133" s="23" t="s">
        <v>284</v>
      </c>
      <c r="G1133" s="23">
        <v>4</v>
      </c>
      <c r="H1133" s="23" t="s">
        <v>29</v>
      </c>
      <c r="I1133" s="24">
        <v>74111.543900000004</v>
      </c>
      <c r="J1133" s="24">
        <v>118578.47199999999</v>
      </c>
      <c r="K1133" s="24">
        <v>103756.1614</v>
      </c>
      <c r="L1133" s="24">
        <v>166009.86060000001</v>
      </c>
      <c r="M1133" s="24">
        <v>133400.7789</v>
      </c>
      <c r="N1133" s="24">
        <v>213441.24950000001</v>
      </c>
      <c r="O1133" s="24">
        <v>177867.7052</v>
      </c>
      <c r="P1133" s="24">
        <v>284588.33260000002</v>
      </c>
      <c r="Q1133" s="24">
        <v>222334.63149999999</v>
      </c>
      <c r="R1133" s="24">
        <v>355735.41570000001</v>
      </c>
      <c r="S1133" s="24">
        <v>251979.24900000001</v>
      </c>
      <c r="T1133" s="24">
        <v>403166.80440000002</v>
      </c>
      <c r="U1133" s="24">
        <v>281623.86660000001</v>
      </c>
      <c r="V1133" s="24">
        <v>450598.19329999998</v>
      </c>
    </row>
    <row r="1134" spans="1:22" hidden="1" x14ac:dyDescent="0.3">
      <c r="A1134" s="23">
        <v>6</v>
      </c>
      <c r="B1134" s="23" t="s">
        <v>592</v>
      </c>
      <c r="C1134" s="23" t="s">
        <v>567</v>
      </c>
      <c r="D1134" t="s">
        <v>155</v>
      </c>
      <c r="E1134" s="23" t="s">
        <v>569</v>
      </c>
      <c r="F1134" s="23" t="s">
        <v>325</v>
      </c>
      <c r="G1134" s="23">
        <v>1</v>
      </c>
      <c r="H1134" s="23" t="s">
        <v>14</v>
      </c>
      <c r="I1134" s="24">
        <v>85480.970199999996</v>
      </c>
      <c r="J1134" s="24">
        <v>149591.698</v>
      </c>
      <c r="K1134" s="24">
        <v>110556.6099</v>
      </c>
      <c r="L1134" s="24">
        <v>193474.0674</v>
      </c>
      <c r="M1134" s="24">
        <v>132251.13810000001</v>
      </c>
      <c r="N1134" s="24">
        <v>231439.49160000001</v>
      </c>
      <c r="O1134" s="24">
        <v>157639.29319999999</v>
      </c>
      <c r="P1134" s="24">
        <v>275868.76319999999</v>
      </c>
      <c r="Q1134" s="24">
        <v>185709.69380000001</v>
      </c>
      <c r="R1134" s="24">
        <v>324991.96419999999</v>
      </c>
      <c r="S1134" s="24">
        <v>203560.25839999999</v>
      </c>
      <c r="T1134" s="24">
        <v>356230.4522</v>
      </c>
      <c r="U1134" s="24">
        <v>220310.75399999999</v>
      </c>
      <c r="V1134" s="24">
        <v>385543.81939999998</v>
      </c>
    </row>
    <row r="1135" spans="1:22" hidden="1" x14ac:dyDescent="0.3">
      <c r="A1135" s="23">
        <v>6</v>
      </c>
      <c r="B1135" s="23" t="s">
        <v>592</v>
      </c>
      <c r="C1135" s="23" t="s">
        <v>567</v>
      </c>
      <c r="D1135" t="s">
        <v>155</v>
      </c>
      <c r="E1135" s="23" t="s">
        <v>569</v>
      </c>
      <c r="F1135" s="23" t="s">
        <v>325</v>
      </c>
      <c r="G1135" s="23">
        <v>2</v>
      </c>
      <c r="H1135" s="23" t="s">
        <v>30</v>
      </c>
      <c r="I1135" s="24">
        <v>73693.336899999995</v>
      </c>
      <c r="J1135" s="24">
        <v>128963.33960000001</v>
      </c>
      <c r="K1135" s="24">
        <v>96184.551900000006</v>
      </c>
      <c r="L1135" s="24">
        <v>168322.96580000001</v>
      </c>
      <c r="M1135" s="24">
        <v>116512.15730000001</v>
      </c>
      <c r="N1135" s="24">
        <v>203896.2752</v>
      </c>
      <c r="O1135" s="24">
        <v>142135.29879999999</v>
      </c>
      <c r="P1135" s="24">
        <v>248736.77299999999</v>
      </c>
      <c r="Q1135" s="24">
        <v>168389.0246</v>
      </c>
      <c r="R1135" s="24">
        <v>294680.79300000001</v>
      </c>
      <c r="S1135" s="24">
        <v>185392.02050000001</v>
      </c>
      <c r="T1135" s="24">
        <v>324436.03580000001</v>
      </c>
      <c r="U1135" s="24">
        <v>201157.65900000001</v>
      </c>
      <c r="V1135" s="24">
        <v>352025.90330000001</v>
      </c>
    </row>
    <row r="1136" spans="1:22" hidden="1" x14ac:dyDescent="0.3">
      <c r="A1136" s="23">
        <v>6</v>
      </c>
      <c r="B1136" s="23" t="s">
        <v>592</v>
      </c>
      <c r="C1136" s="23" t="s">
        <v>567</v>
      </c>
      <c r="D1136" t="s">
        <v>155</v>
      </c>
      <c r="E1136" s="23" t="s">
        <v>569</v>
      </c>
      <c r="F1136" s="23" t="s">
        <v>325</v>
      </c>
      <c r="G1136" s="23">
        <v>3</v>
      </c>
      <c r="H1136" s="23" t="s">
        <v>31</v>
      </c>
      <c r="I1136" s="24">
        <v>66020.985799999995</v>
      </c>
      <c r="J1136" s="24">
        <v>115536.72500000001</v>
      </c>
      <c r="K1136" s="24">
        <v>90000.761499999993</v>
      </c>
      <c r="L1136" s="24">
        <v>157501.33249999999</v>
      </c>
      <c r="M1136" s="24">
        <v>113899.2285</v>
      </c>
      <c r="N1136" s="24">
        <v>199323.64980000001</v>
      </c>
      <c r="O1136" s="24">
        <v>150026.6139</v>
      </c>
      <c r="P1136" s="24">
        <v>262546.57439999998</v>
      </c>
      <c r="Q1136" s="24">
        <v>185809.18239999999</v>
      </c>
      <c r="R1136" s="24">
        <v>325166.06920000003</v>
      </c>
      <c r="S1136" s="24">
        <v>209281.098</v>
      </c>
      <c r="T1136" s="24">
        <v>366241.9215</v>
      </c>
      <c r="U1136" s="24">
        <v>232446.50959999999</v>
      </c>
      <c r="V1136" s="24">
        <v>406781.39179999998</v>
      </c>
    </row>
    <row r="1137" spans="1:22" hidden="1" x14ac:dyDescent="0.3">
      <c r="A1137" s="23">
        <v>6</v>
      </c>
      <c r="B1137" s="23" t="s">
        <v>592</v>
      </c>
      <c r="C1137" s="23" t="s">
        <v>567</v>
      </c>
      <c r="D1137" t="s">
        <v>155</v>
      </c>
      <c r="E1137" s="23" t="s">
        <v>569</v>
      </c>
      <c r="F1137" s="23" t="s">
        <v>325</v>
      </c>
      <c r="G1137" s="23">
        <v>4</v>
      </c>
      <c r="H1137" s="23" t="s">
        <v>29</v>
      </c>
      <c r="I1137" s="24">
        <v>72877.403900000005</v>
      </c>
      <c r="J1137" s="24">
        <v>116603.84789999999</v>
      </c>
      <c r="K1137" s="24">
        <v>102028.3653</v>
      </c>
      <c r="L1137" s="24">
        <v>163245.38699999999</v>
      </c>
      <c r="M1137" s="24">
        <v>131179.32689999999</v>
      </c>
      <c r="N1137" s="24">
        <v>209886.92619999999</v>
      </c>
      <c r="O1137" s="24">
        <v>174905.76920000001</v>
      </c>
      <c r="P1137" s="24">
        <v>279849.23489999998</v>
      </c>
      <c r="Q1137" s="24">
        <v>218632.2115</v>
      </c>
      <c r="R1137" s="24">
        <v>349811.54359999998</v>
      </c>
      <c r="S1137" s="24">
        <v>247783.17300000001</v>
      </c>
      <c r="T1137" s="24">
        <v>396453.08270000003</v>
      </c>
      <c r="U1137" s="24">
        <v>276934.13459999999</v>
      </c>
      <c r="V1137" s="24">
        <v>443094.62180000002</v>
      </c>
    </row>
    <row r="1138" spans="1:22" hidden="1" x14ac:dyDescent="0.3">
      <c r="A1138" s="23">
        <v>6</v>
      </c>
      <c r="B1138" s="23" t="s">
        <v>592</v>
      </c>
      <c r="C1138" s="23" t="s">
        <v>567</v>
      </c>
      <c r="D1138" t="s">
        <v>155</v>
      </c>
      <c r="E1138" s="23" t="s">
        <v>569</v>
      </c>
      <c r="F1138" s="23" t="s">
        <v>364</v>
      </c>
      <c r="G1138" s="23">
        <v>1</v>
      </c>
      <c r="H1138" s="23" t="s">
        <v>14</v>
      </c>
      <c r="I1138" s="24">
        <v>83392.283500000005</v>
      </c>
      <c r="J1138" s="24">
        <v>145936.49609999999</v>
      </c>
      <c r="K1138" s="24">
        <v>108005.48699999999</v>
      </c>
      <c r="L1138" s="24">
        <v>189009.60209999999</v>
      </c>
      <c r="M1138" s="24">
        <v>129301.91559999999</v>
      </c>
      <c r="N1138" s="24">
        <v>226278.3524</v>
      </c>
      <c r="O1138" s="24">
        <v>154279.51620000001</v>
      </c>
      <c r="P1138" s="24">
        <v>269989.15330000001</v>
      </c>
      <c r="Q1138" s="24">
        <v>181898.34890000001</v>
      </c>
      <c r="R1138" s="24">
        <v>318322.11050000001</v>
      </c>
      <c r="S1138" s="24">
        <v>199460.74479999999</v>
      </c>
      <c r="T1138" s="24">
        <v>349056.30339999998</v>
      </c>
      <c r="U1138" s="24">
        <v>215999.74220000001</v>
      </c>
      <c r="V1138" s="24">
        <v>377999.54879999999</v>
      </c>
    </row>
    <row r="1139" spans="1:22" hidden="1" x14ac:dyDescent="0.3">
      <c r="A1139" s="23">
        <v>6</v>
      </c>
      <c r="B1139" s="23" t="s">
        <v>592</v>
      </c>
      <c r="C1139" s="23" t="s">
        <v>567</v>
      </c>
      <c r="D1139" t="s">
        <v>155</v>
      </c>
      <c r="E1139" s="23" t="s">
        <v>569</v>
      </c>
      <c r="F1139" s="23" t="s">
        <v>364</v>
      </c>
      <c r="G1139" s="23">
        <v>2</v>
      </c>
      <c r="H1139" s="23" t="s">
        <v>30</v>
      </c>
      <c r="I1139" s="24">
        <v>71193.454100000003</v>
      </c>
      <c r="J1139" s="24">
        <v>124588.54459999999</v>
      </c>
      <c r="K1139" s="24">
        <v>93132.078500000003</v>
      </c>
      <c r="L1139" s="24">
        <v>162981.13740000001</v>
      </c>
      <c r="M1139" s="24">
        <v>113013.9011</v>
      </c>
      <c r="N1139" s="24">
        <v>197774.32699999999</v>
      </c>
      <c r="O1139" s="24">
        <v>138234.68530000001</v>
      </c>
      <c r="P1139" s="24">
        <v>241910.69930000001</v>
      </c>
      <c r="Q1139" s="24">
        <v>163973.47089999999</v>
      </c>
      <c r="R1139" s="24">
        <v>286953.57400000002</v>
      </c>
      <c r="S1139" s="24">
        <v>180658.73180000001</v>
      </c>
      <c r="T1139" s="24">
        <v>316152.7806</v>
      </c>
      <c r="U1139" s="24">
        <v>196178.51670000001</v>
      </c>
      <c r="V1139" s="24">
        <v>343312.40419999999</v>
      </c>
    </row>
    <row r="1140" spans="1:22" hidden="1" x14ac:dyDescent="0.3">
      <c r="A1140" s="23">
        <v>6</v>
      </c>
      <c r="B1140" s="23" t="s">
        <v>592</v>
      </c>
      <c r="C1140" s="23" t="s">
        <v>567</v>
      </c>
      <c r="D1140" t="s">
        <v>155</v>
      </c>
      <c r="E1140" s="23" t="s">
        <v>569</v>
      </c>
      <c r="F1140" s="23" t="s">
        <v>364</v>
      </c>
      <c r="G1140" s="23">
        <v>3</v>
      </c>
      <c r="H1140" s="23" t="s">
        <v>31</v>
      </c>
      <c r="I1140" s="24">
        <v>63300.1368</v>
      </c>
      <c r="J1140" s="24">
        <v>110775.23940000001</v>
      </c>
      <c r="K1140" s="24">
        <v>86106.853700000007</v>
      </c>
      <c r="L1140" s="24">
        <v>150686.99410000001</v>
      </c>
      <c r="M1140" s="24">
        <v>108829.42570000001</v>
      </c>
      <c r="N1140" s="24">
        <v>190451.49489999999</v>
      </c>
      <c r="O1140" s="24">
        <v>143202.72500000001</v>
      </c>
      <c r="P1140" s="24">
        <v>250604.76860000001</v>
      </c>
      <c r="Q1140" s="24">
        <v>177219.17869999999</v>
      </c>
      <c r="R1140" s="24">
        <v>310133.56270000001</v>
      </c>
      <c r="S1140" s="24">
        <v>199500.31950000001</v>
      </c>
      <c r="T1140" s="24">
        <v>349125.55910000001</v>
      </c>
      <c r="U1140" s="24">
        <v>221464.26439999999</v>
      </c>
      <c r="V1140" s="24">
        <v>387562.46260000003</v>
      </c>
    </row>
    <row r="1141" spans="1:22" hidden="1" x14ac:dyDescent="0.3">
      <c r="A1141" s="23">
        <v>6</v>
      </c>
      <c r="B1141" s="23" t="s">
        <v>592</v>
      </c>
      <c r="C1141" s="23" t="s">
        <v>567</v>
      </c>
      <c r="D1141" t="s">
        <v>155</v>
      </c>
      <c r="E1141" s="23" t="s">
        <v>569</v>
      </c>
      <c r="F1141" s="23" t="s">
        <v>364</v>
      </c>
      <c r="G1141" s="23">
        <v>4</v>
      </c>
      <c r="H1141" s="23" t="s">
        <v>29</v>
      </c>
      <c r="I1141" s="24">
        <v>71059.325299999997</v>
      </c>
      <c r="J1141" s="24">
        <v>113694.92230000001</v>
      </c>
      <c r="K1141" s="24">
        <v>99483.055399999997</v>
      </c>
      <c r="L1141" s="24">
        <v>159172.89110000001</v>
      </c>
      <c r="M1141" s="24">
        <v>127906.7856</v>
      </c>
      <c r="N1141" s="24">
        <v>204650.86</v>
      </c>
      <c r="O1141" s="24">
        <v>170542.38080000001</v>
      </c>
      <c r="P1141" s="24">
        <v>272867.81329999998</v>
      </c>
      <c r="Q1141" s="24">
        <v>213177.97589999999</v>
      </c>
      <c r="R1141" s="24">
        <v>341084.76659999997</v>
      </c>
      <c r="S1141" s="24">
        <v>241601.70610000001</v>
      </c>
      <c r="T1141" s="24">
        <v>386562.73540000001</v>
      </c>
      <c r="U1141" s="24">
        <v>270025.4362</v>
      </c>
      <c r="V1141" s="24">
        <v>432040.70439999999</v>
      </c>
    </row>
    <row r="1142" spans="1:22" hidden="1" x14ac:dyDescent="0.3">
      <c r="A1142" s="23">
        <v>6</v>
      </c>
      <c r="B1142" s="23" t="s">
        <v>592</v>
      </c>
      <c r="C1142" s="23" t="s">
        <v>567</v>
      </c>
      <c r="D1142" t="s">
        <v>155</v>
      </c>
      <c r="E1142" s="23" t="s">
        <v>569</v>
      </c>
      <c r="F1142" s="23" t="s">
        <v>400</v>
      </c>
      <c r="G1142" s="23">
        <v>1</v>
      </c>
      <c r="H1142" s="23" t="s">
        <v>14</v>
      </c>
      <c r="I1142" s="24">
        <v>87428.595400000006</v>
      </c>
      <c r="J1142" s="24">
        <v>153000.04199999999</v>
      </c>
      <c r="K1142" s="24">
        <v>113135.67630000001</v>
      </c>
      <c r="L1142" s="24">
        <v>197987.43350000001</v>
      </c>
      <c r="M1142" s="24">
        <v>135377.2977</v>
      </c>
      <c r="N1142" s="24">
        <v>236910.27100000001</v>
      </c>
      <c r="O1142" s="24">
        <v>161427.8216</v>
      </c>
      <c r="P1142" s="24">
        <v>282498.68790000002</v>
      </c>
      <c r="Q1142" s="24">
        <v>190231.51449999999</v>
      </c>
      <c r="R1142" s="24">
        <v>332905.15039999998</v>
      </c>
      <c r="S1142" s="24">
        <v>208547.99249999999</v>
      </c>
      <c r="T1142" s="24">
        <v>364958.98680000001</v>
      </c>
      <c r="U1142" s="24">
        <v>225759.25339999999</v>
      </c>
      <c r="V1142" s="24">
        <v>395078.69349999999</v>
      </c>
    </row>
    <row r="1143" spans="1:22" hidden="1" x14ac:dyDescent="0.3">
      <c r="A1143" s="23">
        <v>6</v>
      </c>
      <c r="B1143" s="23" t="s">
        <v>592</v>
      </c>
      <c r="C1143" s="23" t="s">
        <v>567</v>
      </c>
      <c r="D1143" t="s">
        <v>155</v>
      </c>
      <c r="E1143" s="23" t="s">
        <v>569</v>
      </c>
      <c r="F1143" s="23" t="s">
        <v>400</v>
      </c>
      <c r="G1143" s="23">
        <v>2</v>
      </c>
      <c r="H1143" s="23" t="s">
        <v>30</v>
      </c>
      <c r="I1143" s="24">
        <v>75092.700599999996</v>
      </c>
      <c r="J1143" s="24">
        <v>131412.2261</v>
      </c>
      <c r="K1143" s="24">
        <v>98095.151100000003</v>
      </c>
      <c r="L1143" s="24">
        <v>171666.51439999999</v>
      </c>
      <c r="M1143" s="24">
        <v>118906.272</v>
      </c>
      <c r="N1143" s="24">
        <v>208085.976</v>
      </c>
      <c r="O1143" s="24">
        <v>145202.71189999999</v>
      </c>
      <c r="P1143" s="24">
        <v>254104.74590000001</v>
      </c>
      <c r="Q1143" s="24">
        <v>172105.23360000001</v>
      </c>
      <c r="R1143" s="24">
        <v>301184.15879999998</v>
      </c>
      <c r="S1143" s="24">
        <v>189534.7211</v>
      </c>
      <c r="T1143" s="24">
        <v>331685.76189999998</v>
      </c>
      <c r="U1143" s="24">
        <v>205715.31770000001</v>
      </c>
      <c r="V1143" s="24">
        <v>360001.80609999999</v>
      </c>
    </row>
    <row r="1144" spans="1:22" hidden="1" x14ac:dyDescent="0.3">
      <c r="A1144" s="23">
        <v>6</v>
      </c>
      <c r="B1144" s="23" t="s">
        <v>592</v>
      </c>
      <c r="C1144" s="23" t="s">
        <v>567</v>
      </c>
      <c r="D1144" t="s">
        <v>155</v>
      </c>
      <c r="E1144" s="23" t="s">
        <v>569</v>
      </c>
      <c r="F1144" s="23" t="s">
        <v>400</v>
      </c>
      <c r="G1144" s="23">
        <v>3</v>
      </c>
      <c r="H1144" s="23" t="s">
        <v>31</v>
      </c>
      <c r="I1144" s="24">
        <v>67082.165800000002</v>
      </c>
      <c r="J1144" s="24">
        <v>117393.79</v>
      </c>
      <c r="K1144" s="24">
        <v>91373.454599999997</v>
      </c>
      <c r="L1144" s="24">
        <v>159903.54550000001</v>
      </c>
      <c r="M1144" s="24">
        <v>115579.6529</v>
      </c>
      <c r="N1144" s="24">
        <v>202264.39259999999</v>
      </c>
      <c r="O1144" s="24">
        <v>152181.6439</v>
      </c>
      <c r="P1144" s="24">
        <v>266317.87680000003</v>
      </c>
      <c r="Q1144" s="24">
        <v>188422.77989999999</v>
      </c>
      <c r="R1144" s="24">
        <v>329739.86489999999</v>
      </c>
      <c r="S1144" s="24">
        <v>212182.58730000001</v>
      </c>
      <c r="T1144" s="24">
        <v>371319.52769999998</v>
      </c>
      <c r="U1144" s="24">
        <v>235621.63459999999</v>
      </c>
      <c r="V1144" s="24">
        <v>412337.86050000001</v>
      </c>
    </row>
    <row r="1145" spans="1:22" hidden="1" x14ac:dyDescent="0.3">
      <c r="A1145" s="23">
        <v>6</v>
      </c>
      <c r="B1145" s="23" t="s">
        <v>592</v>
      </c>
      <c r="C1145" s="23" t="s">
        <v>567</v>
      </c>
      <c r="D1145" t="s">
        <v>155</v>
      </c>
      <c r="E1145" s="23" t="s">
        <v>569</v>
      </c>
      <c r="F1145" s="23" t="s">
        <v>400</v>
      </c>
      <c r="G1145" s="23">
        <v>4</v>
      </c>
      <c r="H1145" s="23" t="s">
        <v>29</v>
      </c>
      <c r="I1145" s="24">
        <v>74522.923899999994</v>
      </c>
      <c r="J1145" s="24">
        <v>119236.68</v>
      </c>
      <c r="K1145" s="24">
        <v>104332.0934</v>
      </c>
      <c r="L1145" s="24">
        <v>166931.35190000001</v>
      </c>
      <c r="M1145" s="24">
        <v>134141.2629</v>
      </c>
      <c r="N1145" s="24">
        <v>214626.0239</v>
      </c>
      <c r="O1145" s="24">
        <v>178855.01730000001</v>
      </c>
      <c r="P1145" s="24">
        <v>286168.0319</v>
      </c>
      <c r="Q1145" s="24">
        <v>223568.7715</v>
      </c>
      <c r="R1145" s="24">
        <v>357710.03970000002</v>
      </c>
      <c r="S1145" s="24">
        <v>253377.94099999999</v>
      </c>
      <c r="T1145" s="24">
        <v>405404.71169999999</v>
      </c>
      <c r="U1145" s="24">
        <v>283187.11060000001</v>
      </c>
      <c r="V1145" s="24">
        <v>453099.38370000001</v>
      </c>
    </row>
    <row r="1146" spans="1:22" hidden="1" x14ac:dyDescent="0.3">
      <c r="A1146" s="23">
        <v>6</v>
      </c>
      <c r="B1146" s="23" t="s">
        <v>592</v>
      </c>
      <c r="C1146" s="23" t="s">
        <v>567</v>
      </c>
      <c r="D1146" t="s">
        <v>155</v>
      </c>
      <c r="E1146" s="23" t="s">
        <v>569</v>
      </c>
      <c r="F1146" s="23" t="s">
        <v>432</v>
      </c>
      <c r="G1146" s="23">
        <v>1</v>
      </c>
      <c r="H1146" s="23" t="s">
        <v>14</v>
      </c>
      <c r="I1146" s="24">
        <v>83939.643500000006</v>
      </c>
      <c r="J1146" s="24">
        <v>146894.37599999999</v>
      </c>
      <c r="K1146" s="24">
        <v>108638.27619999999</v>
      </c>
      <c r="L1146" s="24">
        <v>190116.98329999999</v>
      </c>
      <c r="M1146" s="24">
        <v>130007.6234</v>
      </c>
      <c r="N1146" s="24">
        <v>227513.34090000001</v>
      </c>
      <c r="O1146" s="24">
        <v>155042.89550000001</v>
      </c>
      <c r="P1146" s="24">
        <v>271325.06709999999</v>
      </c>
      <c r="Q1146" s="24">
        <v>182724.3118</v>
      </c>
      <c r="R1146" s="24">
        <v>319767.54560000001</v>
      </c>
      <c r="S1146" s="24">
        <v>200327.00949999999</v>
      </c>
      <c r="T1146" s="24">
        <v>350572.26669999998</v>
      </c>
      <c r="U1146" s="24">
        <v>216874.36919999999</v>
      </c>
      <c r="V1146" s="24">
        <v>379530.14610000001</v>
      </c>
    </row>
    <row r="1147" spans="1:22" hidden="1" x14ac:dyDescent="0.3">
      <c r="A1147" s="23">
        <v>6</v>
      </c>
      <c r="B1147" s="23" t="s">
        <v>592</v>
      </c>
      <c r="C1147" s="23" t="s">
        <v>567</v>
      </c>
      <c r="D1147" t="s">
        <v>155</v>
      </c>
      <c r="E1147" s="23" t="s">
        <v>569</v>
      </c>
      <c r="F1147" s="23" t="s">
        <v>432</v>
      </c>
      <c r="G1147" s="23">
        <v>2</v>
      </c>
      <c r="H1147" s="23" t="s">
        <v>30</v>
      </c>
      <c r="I1147" s="24">
        <v>72014.944699999993</v>
      </c>
      <c r="J1147" s="24">
        <v>126026.15330000001</v>
      </c>
      <c r="K1147" s="24">
        <v>94099.101299999995</v>
      </c>
      <c r="L1147" s="24">
        <v>164673.42730000001</v>
      </c>
      <c r="M1147" s="24">
        <v>114085.63129999999</v>
      </c>
      <c r="N1147" s="24">
        <v>199649.85490000001</v>
      </c>
      <c r="O1147" s="24">
        <v>139358.62220000001</v>
      </c>
      <c r="P1147" s="24">
        <v>243877.5889</v>
      </c>
      <c r="Q1147" s="24">
        <v>165202.23970000001</v>
      </c>
      <c r="R1147" s="24">
        <v>289103.91930000001</v>
      </c>
      <c r="S1147" s="24">
        <v>181947.51319999999</v>
      </c>
      <c r="T1147" s="24">
        <v>318408.1482</v>
      </c>
      <c r="U1147" s="24">
        <v>197498.56409999999</v>
      </c>
      <c r="V1147" s="24">
        <v>345622.48729999998</v>
      </c>
    </row>
    <row r="1148" spans="1:22" hidden="1" x14ac:dyDescent="0.3">
      <c r="A1148" s="23">
        <v>6</v>
      </c>
      <c r="B1148" s="23" t="s">
        <v>592</v>
      </c>
      <c r="C1148" s="23" t="s">
        <v>567</v>
      </c>
      <c r="D1148" t="s">
        <v>155</v>
      </c>
      <c r="E1148" s="23" t="s">
        <v>569</v>
      </c>
      <c r="F1148" s="23" t="s">
        <v>432</v>
      </c>
      <c r="G1148" s="23">
        <v>3</v>
      </c>
      <c r="H1148" s="23" t="s">
        <v>31</v>
      </c>
      <c r="I1148" s="24">
        <v>64276.717199999999</v>
      </c>
      <c r="J1148" s="24">
        <v>112484.25509999999</v>
      </c>
      <c r="K1148" s="24">
        <v>87530.545800000007</v>
      </c>
      <c r="L1148" s="24">
        <v>153178.45509999999</v>
      </c>
      <c r="M1148" s="24">
        <v>110702.1202</v>
      </c>
      <c r="N1148" s="24">
        <v>193728.71040000001</v>
      </c>
      <c r="O1148" s="24">
        <v>145742.41889999999</v>
      </c>
      <c r="P1148" s="24">
        <v>255049.23310000001</v>
      </c>
      <c r="Q1148" s="24">
        <v>180433.89120000001</v>
      </c>
      <c r="R1148" s="24">
        <v>315759.30949999997</v>
      </c>
      <c r="S1148" s="24">
        <v>203173.95430000001</v>
      </c>
      <c r="T1148" s="24">
        <v>355554.42</v>
      </c>
      <c r="U1148" s="24">
        <v>225603.94940000001</v>
      </c>
      <c r="V1148" s="24">
        <v>394806.91149999999</v>
      </c>
    </row>
    <row r="1149" spans="1:22" hidden="1" x14ac:dyDescent="0.3">
      <c r="A1149" s="23">
        <v>6</v>
      </c>
      <c r="B1149" s="23" t="s">
        <v>592</v>
      </c>
      <c r="C1149" s="23" t="s">
        <v>567</v>
      </c>
      <c r="D1149" t="s">
        <v>155</v>
      </c>
      <c r="E1149" s="23" t="s">
        <v>569</v>
      </c>
      <c r="F1149" s="23" t="s">
        <v>432</v>
      </c>
      <c r="G1149" s="23">
        <v>4</v>
      </c>
      <c r="H1149" s="23" t="s">
        <v>29</v>
      </c>
      <c r="I1149" s="24">
        <v>71544.657900000006</v>
      </c>
      <c r="J1149" s="24">
        <v>114471.45419999999</v>
      </c>
      <c r="K1149" s="24">
        <v>100162.52099999999</v>
      </c>
      <c r="L1149" s="24">
        <v>160260.03589999999</v>
      </c>
      <c r="M1149" s="24">
        <v>128780.3841</v>
      </c>
      <c r="N1149" s="24">
        <v>206048.6177</v>
      </c>
      <c r="O1149" s="24">
        <v>171707.17879999999</v>
      </c>
      <c r="P1149" s="24">
        <v>274731.4902</v>
      </c>
      <c r="Q1149" s="24">
        <v>214633.97349999999</v>
      </c>
      <c r="R1149" s="24">
        <v>343414.3627</v>
      </c>
      <c r="S1149" s="24">
        <v>243251.83670000001</v>
      </c>
      <c r="T1149" s="24">
        <v>389202.94449999998</v>
      </c>
      <c r="U1149" s="24">
        <v>271869.6998</v>
      </c>
      <c r="V1149" s="24">
        <v>434991.52620000002</v>
      </c>
    </row>
    <row r="1150" spans="1:22" x14ac:dyDescent="0.3">
      <c r="A1150" s="23">
        <v>6</v>
      </c>
      <c r="B1150" s="54" t="s">
        <v>620</v>
      </c>
      <c r="C1150" s="54" t="s">
        <v>611</v>
      </c>
      <c r="D1150" t="s">
        <v>166</v>
      </c>
      <c r="E1150" s="54" t="s">
        <v>570</v>
      </c>
      <c r="F1150" s="23" t="s">
        <v>212</v>
      </c>
      <c r="G1150" s="23">
        <v>1</v>
      </c>
      <c r="H1150" s="23" t="s">
        <v>14</v>
      </c>
      <c r="I1150" s="24">
        <v>109138</v>
      </c>
      <c r="J1150" s="24">
        <v>190991</v>
      </c>
      <c r="K1150" s="24">
        <v>141584</v>
      </c>
      <c r="L1150" s="24">
        <v>247773</v>
      </c>
      <c r="M1150" s="24">
        <v>169741</v>
      </c>
      <c r="N1150" s="24">
        <v>297047</v>
      </c>
      <c r="O1150" s="24">
        <v>202953</v>
      </c>
      <c r="P1150" s="24">
        <v>355168</v>
      </c>
      <c r="Q1150" s="24">
        <v>239405</v>
      </c>
      <c r="R1150" s="24">
        <v>418959</v>
      </c>
      <c r="S1150" s="24">
        <v>262583</v>
      </c>
      <c r="T1150" s="24">
        <v>459521</v>
      </c>
      <c r="U1150" s="24">
        <v>283572</v>
      </c>
      <c r="V1150" s="24">
        <v>496250</v>
      </c>
    </row>
    <row r="1151" spans="1:22" x14ac:dyDescent="0.3">
      <c r="A1151" s="23">
        <v>6</v>
      </c>
      <c r="B1151" s="54" t="s">
        <v>620</v>
      </c>
      <c r="C1151" s="54" t="s">
        <v>611</v>
      </c>
      <c r="D1151" t="s">
        <v>166</v>
      </c>
      <c r="E1151" s="54" t="s">
        <v>570</v>
      </c>
      <c r="F1151" s="23" t="s">
        <v>212</v>
      </c>
      <c r="G1151" s="23">
        <v>2</v>
      </c>
      <c r="H1151" s="23" t="s">
        <v>30</v>
      </c>
      <c r="I1151" s="24">
        <v>94399</v>
      </c>
      <c r="J1151" s="24">
        <v>165199</v>
      </c>
      <c r="K1151" s="24">
        <v>123986</v>
      </c>
      <c r="L1151" s="24">
        <v>216975</v>
      </c>
      <c r="M1151" s="24">
        <v>151017</v>
      </c>
      <c r="N1151" s="24">
        <v>264279</v>
      </c>
      <c r="O1151" s="24">
        <v>185791</v>
      </c>
      <c r="P1151" s="24">
        <v>325134</v>
      </c>
      <c r="Q1151" s="24">
        <v>221291</v>
      </c>
      <c r="R1151" s="24">
        <v>387259</v>
      </c>
      <c r="S1151" s="24">
        <v>244514</v>
      </c>
      <c r="T1151" s="24">
        <v>427899</v>
      </c>
      <c r="U1151" s="24">
        <v>265838</v>
      </c>
      <c r="V1151" s="24">
        <v>465217</v>
      </c>
    </row>
    <row r="1152" spans="1:22" x14ac:dyDescent="0.3">
      <c r="A1152" s="23">
        <v>6</v>
      </c>
      <c r="B1152" s="54" t="s">
        <v>620</v>
      </c>
      <c r="C1152" s="54" t="s">
        <v>611</v>
      </c>
      <c r="D1152" t="s">
        <v>166</v>
      </c>
      <c r="E1152" s="54" t="s">
        <v>570</v>
      </c>
      <c r="F1152" s="23" t="s">
        <v>212</v>
      </c>
      <c r="G1152" s="23">
        <v>3</v>
      </c>
      <c r="H1152" s="23" t="s">
        <v>31</v>
      </c>
      <c r="I1152" s="24">
        <v>85339</v>
      </c>
      <c r="J1152" s="24">
        <v>149343</v>
      </c>
      <c r="K1152" s="24">
        <v>115971</v>
      </c>
      <c r="L1152" s="24">
        <v>202949</v>
      </c>
      <c r="M1152" s="24">
        <v>146520</v>
      </c>
      <c r="N1152" s="24">
        <v>256409</v>
      </c>
      <c r="O1152" s="24">
        <v>192765</v>
      </c>
      <c r="P1152" s="24">
        <v>337338</v>
      </c>
      <c r="Q1152" s="24">
        <v>238524</v>
      </c>
      <c r="R1152" s="24">
        <v>417416</v>
      </c>
      <c r="S1152" s="24">
        <v>268489</v>
      </c>
      <c r="T1152" s="24">
        <v>469855</v>
      </c>
      <c r="U1152" s="24">
        <v>298022</v>
      </c>
      <c r="V1152" s="24">
        <v>521538</v>
      </c>
    </row>
    <row r="1153" spans="1:22" x14ac:dyDescent="0.3">
      <c r="A1153" s="23">
        <v>6</v>
      </c>
      <c r="B1153" s="54" t="s">
        <v>620</v>
      </c>
      <c r="C1153" s="54" t="s">
        <v>611</v>
      </c>
      <c r="D1153" t="s">
        <v>166</v>
      </c>
      <c r="E1153" s="54" t="s">
        <v>570</v>
      </c>
      <c r="F1153" s="23" t="s">
        <v>212</v>
      </c>
      <c r="G1153" s="23">
        <v>4</v>
      </c>
      <c r="H1153" s="23" t="s">
        <v>29</v>
      </c>
      <c r="I1153" s="24">
        <v>96293</v>
      </c>
      <c r="J1153" s="24">
        <v>154068</v>
      </c>
      <c r="K1153" s="24">
        <v>134810</v>
      </c>
      <c r="L1153" s="24">
        <v>215696</v>
      </c>
      <c r="M1153" s="24">
        <v>173327</v>
      </c>
      <c r="N1153" s="24">
        <v>277323</v>
      </c>
      <c r="O1153" s="24">
        <v>231102</v>
      </c>
      <c r="P1153" s="24">
        <v>369764</v>
      </c>
      <c r="Q1153" s="24">
        <v>288878</v>
      </c>
      <c r="R1153" s="24">
        <v>462205</v>
      </c>
      <c r="S1153" s="24">
        <v>327395</v>
      </c>
      <c r="T1153" s="24">
        <v>523832</v>
      </c>
      <c r="U1153" s="24">
        <v>365912</v>
      </c>
      <c r="V1153" s="24">
        <v>585460</v>
      </c>
    </row>
    <row r="1154" spans="1:22" hidden="1" x14ac:dyDescent="0.3">
      <c r="A1154" s="23">
        <v>6</v>
      </c>
      <c r="B1154" s="23" t="s">
        <v>592</v>
      </c>
      <c r="C1154" s="23" t="s">
        <v>567</v>
      </c>
      <c r="D1154" t="s">
        <v>166</v>
      </c>
      <c r="E1154" s="23" t="s">
        <v>570</v>
      </c>
      <c r="F1154" s="23" t="s">
        <v>255</v>
      </c>
      <c r="G1154" s="23">
        <v>1</v>
      </c>
      <c r="H1154" s="23" t="s">
        <v>14</v>
      </c>
      <c r="I1154" s="24">
        <v>88849.011700000003</v>
      </c>
      <c r="J1154" s="24">
        <v>155485.77050000001</v>
      </c>
      <c r="K1154" s="24">
        <v>115077.961</v>
      </c>
      <c r="L1154" s="24">
        <v>201386.43179999999</v>
      </c>
      <c r="M1154" s="24">
        <v>137772.4724</v>
      </c>
      <c r="N1154" s="24">
        <v>241101.82670000001</v>
      </c>
      <c r="O1154" s="24">
        <v>164391.72029999999</v>
      </c>
      <c r="P1154" s="24">
        <v>287685.51049999997</v>
      </c>
      <c r="Q1154" s="24">
        <v>193825.87549999999</v>
      </c>
      <c r="R1154" s="24">
        <v>339195.28210000001</v>
      </c>
      <c r="S1154" s="24">
        <v>212542.573</v>
      </c>
      <c r="T1154" s="24">
        <v>371949.50270000001</v>
      </c>
      <c r="U1154" s="24">
        <v>230170.6274</v>
      </c>
      <c r="V1154" s="24">
        <v>402798.5981</v>
      </c>
    </row>
    <row r="1155" spans="1:22" hidden="1" x14ac:dyDescent="0.3">
      <c r="A1155" s="23">
        <v>6</v>
      </c>
      <c r="B1155" s="23" t="s">
        <v>592</v>
      </c>
      <c r="C1155" s="23" t="s">
        <v>567</v>
      </c>
      <c r="D1155" t="s">
        <v>166</v>
      </c>
      <c r="E1155" s="23" t="s">
        <v>570</v>
      </c>
      <c r="F1155" s="23" t="s">
        <v>255</v>
      </c>
      <c r="G1155" s="23">
        <v>2</v>
      </c>
      <c r="H1155" s="23" t="s">
        <v>30</v>
      </c>
      <c r="I1155" s="24">
        <v>75827.789300000004</v>
      </c>
      <c r="J1155" s="24">
        <v>132698.6312</v>
      </c>
      <c r="K1155" s="24">
        <v>99201.8508</v>
      </c>
      <c r="L1155" s="24">
        <v>173603.2389</v>
      </c>
      <c r="M1155" s="24">
        <v>120386.3895</v>
      </c>
      <c r="N1155" s="24">
        <v>210676.18150000001</v>
      </c>
      <c r="O1155" s="24">
        <v>147265.21530000001</v>
      </c>
      <c r="P1155" s="24">
        <v>257714.1268</v>
      </c>
      <c r="Q1155" s="24">
        <v>174692.57870000001</v>
      </c>
      <c r="R1155" s="24">
        <v>305712.01270000002</v>
      </c>
      <c r="S1155" s="24">
        <v>192473.00839999999</v>
      </c>
      <c r="T1155" s="24">
        <v>336827.7648</v>
      </c>
      <c r="U1155" s="24">
        <v>209013.13949999999</v>
      </c>
      <c r="V1155" s="24">
        <v>365772.99420000002</v>
      </c>
    </row>
    <row r="1156" spans="1:22" hidden="1" x14ac:dyDescent="0.3">
      <c r="A1156" s="23">
        <v>6</v>
      </c>
      <c r="B1156" s="23" t="s">
        <v>592</v>
      </c>
      <c r="C1156" s="23" t="s">
        <v>567</v>
      </c>
      <c r="D1156" t="s">
        <v>166</v>
      </c>
      <c r="E1156" s="23" t="s">
        <v>570</v>
      </c>
      <c r="F1156" s="23" t="s">
        <v>255</v>
      </c>
      <c r="G1156" s="23">
        <v>3</v>
      </c>
      <c r="H1156" s="23" t="s">
        <v>31</v>
      </c>
      <c r="I1156" s="24">
        <v>67403.859100000001</v>
      </c>
      <c r="J1156" s="24">
        <v>117956.7533</v>
      </c>
      <c r="K1156" s="24">
        <v>91682.626399999994</v>
      </c>
      <c r="L1156" s="24">
        <v>160444.5963</v>
      </c>
      <c r="M1156" s="24">
        <v>115871.57610000001</v>
      </c>
      <c r="N1156" s="24">
        <v>202775.25810000001</v>
      </c>
      <c r="O1156" s="24">
        <v>152463.9547</v>
      </c>
      <c r="P1156" s="24">
        <v>266811.92070000002</v>
      </c>
      <c r="Q1156" s="24">
        <v>188675.43090000001</v>
      </c>
      <c r="R1156" s="24">
        <v>330182.00410000002</v>
      </c>
      <c r="S1156" s="24">
        <v>212393.19010000001</v>
      </c>
      <c r="T1156" s="24">
        <v>371688.08260000002</v>
      </c>
      <c r="U1156" s="24">
        <v>235772.36919999999</v>
      </c>
      <c r="V1156" s="24">
        <v>412601.64600000001</v>
      </c>
    </row>
    <row r="1157" spans="1:22" hidden="1" x14ac:dyDescent="0.3">
      <c r="A1157" s="23">
        <v>6</v>
      </c>
      <c r="B1157" s="23" t="s">
        <v>592</v>
      </c>
      <c r="C1157" s="23" t="s">
        <v>567</v>
      </c>
      <c r="D1157" t="s">
        <v>166</v>
      </c>
      <c r="E1157" s="23" t="s">
        <v>570</v>
      </c>
      <c r="F1157" s="23" t="s">
        <v>255</v>
      </c>
      <c r="G1157" s="23">
        <v>4</v>
      </c>
      <c r="H1157" s="23" t="s">
        <v>29</v>
      </c>
      <c r="I1157" s="24">
        <v>75707.762000000002</v>
      </c>
      <c r="J1157" s="24">
        <v>121132.42110000001</v>
      </c>
      <c r="K1157" s="24">
        <v>105990.86689999999</v>
      </c>
      <c r="L1157" s="24">
        <v>169585.38949999999</v>
      </c>
      <c r="M1157" s="24">
        <v>136273.97159999999</v>
      </c>
      <c r="N1157" s="24">
        <v>218038.3579</v>
      </c>
      <c r="O1157" s="24">
        <v>181698.62890000001</v>
      </c>
      <c r="P1157" s="24">
        <v>290717.81050000002</v>
      </c>
      <c r="Q1157" s="24">
        <v>227123.28599999999</v>
      </c>
      <c r="R1157" s="24">
        <v>363397.26309999998</v>
      </c>
      <c r="S1157" s="24">
        <v>257406.39079999999</v>
      </c>
      <c r="T1157" s="24">
        <v>411850.23149999999</v>
      </c>
      <c r="U1157" s="24">
        <v>287689.49570000003</v>
      </c>
      <c r="V1157" s="24">
        <v>460303.19990000001</v>
      </c>
    </row>
    <row r="1158" spans="1:22" hidden="1" x14ac:dyDescent="0.3">
      <c r="A1158" s="23">
        <v>6</v>
      </c>
      <c r="B1158" s="23" t="s">
        <v>592</v>
      </c>
      <c r="C1158" s="23" t="s">
        <v>567</v>
      </c>
      <c r="D1158" t="s">
        <v>166</v>
      </c>
      <c r="E1158" s="23" t="s">
        <v>570</v>
      </c>
      <c r="F1158" s="23" t="s">
        <v>296</v>
      </c>
      <c r="G1158" s="23">
        <v>1</v>
      </c>
      <c r="H1158" s="23" t="s">
        <v>14</v>
      </c>
      <c r="I1158" s="24">
        <v>88869.165900000007</v>
      </c>
      <c r="J1158" s="24">
        <v>155521.0405</v>
      </c>
      <c r="K1158" s="24">
        <v>115073.9724</v>
      </c>
      <c r="L1158" s="24">
        <v>201379.45170000001</v>
      </c>
      <c r="M1158" s="24">
        <v>137747.19949999999</v>
      </c>
      <c r="N1158" s="24">
        <v>241057.59909999999</v>
      </c>
      <c r="O1158" s="24">
        <v>164330.47459999999</v>
      </c>
      <c r="P1158" s="24">
        <v>287578.33049999998</v>
      </c>
      <c r="Q1158" s="24">
        <v>193724.38430000001</v>
      </c>
      <c r="R1158" s="24">
        <v>339017.67239999998</v>
      </c>
      <c r="S1158" s="24">
        <v>212415.69010000001</v>
      </c>
      <c r="T1158" s="24">
        <v>371727.45760000002</v>
      </c>
      <c r="U1158" s="24">
        <v>230008.13529999999</v>
      </c>
      <c r="V1158" s="24">
        <v>402514.23690000002</v>
      </c>
    </row>
    <row r="1159" spans="1:22" hidden="1" x14ac:dyDescent="0.3">
      <c r="A1159" s="23">
        <v>6</v>
      </c>
      <c r="B1159" s="23" t="s">
        <v>592</v>
      </c>
      <c r="C1159" s="23" t="s">
        <v>567</v>
      </c>
      <c r="D1159" t="s">
        <v>166</v>
      </c>
      <c r="E1159" s="23" t="s">
        <v>570</v>
      </c>
      <c r="F1159" s="23" t="s">
        <v>296</v>
      </c>
      <c r="G1159" s="23">
        <v>2</v>
      </c>
      <c r="H1159" s="23" t="s">
        <v>30</v>
      </c>
      <c r="I1159" s="24">
        <v>75985.008799999996</v>
      </c>
      <c r="J1159" s="24">
        <v>132973.76560000001</v>
      </c>
      <c r="K1159" s="24">
        <v>99364.979000000007</v>
      </c>
      <c r="L1159" s="24">
        <v>173888.7132</v>
      </c>
      <c r="M1159" s="24">
        <v>120544.1278</v>
      </c>
      <c r="N1159" s="24">
        <v>210952.2236</v>
      </c>
      <c r="O1159" s="24">
        <v>147384.24849999999</v>
      </c>
      <c r="P1159" s="24">
        <v>257922.43479999999</v>
      </c>
      <c r="Q1159" s="24">
        <v>174792.49040000001</v>
      </c>
      <c r="R1159" s="24">
        <v>305886.85810000001</v>
      </c>
      <c r="S1159" s="24">
        <v>192557.38389999999</v>
      </c>
      <c r="T1159" s="24">
        <v>336975.42180000001</v>
      </c>
      <c r="U1159" s="24">
        <v>209073.35759999999</v>
      </c>
      <c r="V1159" s="24">
        <v>365878.37589999998</v>
      </c>
    </row>
    <row r="1160" spans="1:22" hidden="1" x14ac:dyDescent="0.3">
      <c r="A1160" s="23">
        <v>6</v>
      </c>
      <c r="B1160" s="23" t="s">
        <v>592</v>
      </c>
      <c r="C1160" s="23" t="s">
        <v>567</v>
      </c>
      <c r="D1160" t="s">
        <v>166</v>
      </c>
      <c r="E1160" s="23" t="s">
        <v>570</v>
      </c>
      <c r="F1160" s="23" t="s">
        <v>296</v>
      </c>
      <c r="G1160" s="23">
        <v>3</v>
      </c>
      <c r="H1160" s="23" t="s">
        <v>31</v>
      </c>
      <c r="I1160" s="24">
        <v>67640.957200000004</v>
      </c>
      <c r="J1160" s="24">
        <v>118371.67509999999</v>
      </c>
      <c r="K1160" s="24">
        <v>92042.803499999995</v>
      </c>
      <c r="L1160" s="24">
        <v>161074.90609999999</v>
      </c>
      <c r="M1160" s="24">
        <v>116355.7776</v>
      </c>
      <c r="N1160" s="24">
        <v>203622.61069999999</v>
      </c>
      <c r="O1160" s="24">
        <v>153130.94080000001</v>
      </c>
      <c r="P1160" s="24">
        <v>267979.14630000002</v>
      </c>
      <c r="Q1160" s="24">
        <v>189529.21100000001</v>
      </c>
      <c r="R1160" s="24">
        <v>331676.11910000001</v>
      </c>
      <c r="S1160" s="24">
        <v>213375.95439999999</v>
      </c>
      <c r="T1160" s="24">
        <v>373407.92019999999</v>
      </c>
      <c r="U1160" s="24">
        <v>236887.68179999999</v>
      </c>
      <c r="V1160" s="24">
        <v>414553.44319999998</v>
      </c>
    </row>
    <row r="1161" spans="1:22" hidden="1" x14ac:dyDescent="0.3">
      <c r="A1161" s="23">
        <v>6</v>
      </c>
      <c r="B1161" s="23" t="s">
        <v>592</v>
      </c>
      <c r="C1161" s="23" t="s">
        <v>567</v>
      </c>
      <c r="D1161" t="s">
        <v>166</v>
      </c>
      <c r="E1161" s="23" t="s">
        <v>570</v>
      </c>
      <c r="F1161" s="23" t="s">
        <v>296</v>
      </c>
      <c r="G1161" s="23">
        <v>4</v>
      </c>
      <c r="H1161" s="23" t="s">
        <v>29</v>
      </c>
      <c r="I1161" s="24">
        <v>75732.415500000003</v>
      </c>
      <c r="J1161" s="24">
        <v>121171.86659999999</v>
      </c>
      <c r="K1161" s="24">
        <v>106025.38159999999</v>
      </c>
      <c r="L1161" s="24">
        <v>169640.61309999999</v>
      </c>
      <c r="M1161" s="24">
        <v>136318.34779999999</v>
      </c>
      <c r="N1161" s="24">
        <v>218109.35980000001</v>
      </c>
      <c r="O1161" s="24">
        <v>181757.7971</v>
      </c>
      <c r="P1161" s="24">
        <v>290812.47970000003</v>
      </c>
      <c r="Q1161" s="24">
        <v>227197.2464</v>
      </c>
      <c r="R1161" s="24">
        <v>363515.59960000002</v>
      </c>
      <c r="S1161" s="24">
        <v>257490.2126</v>
      </c>
      <c r="T1161" s="24">
        <v>411984.34620000003</v>
      </c>
      <c r="U1161" s="24">
        <v>287783.17879999999</v>
      </c>
      <c r="V1161" s="24">
        <v>460453.09289999999</v>
      </c>
    </row>
    <row r="1162" spans="1:22" hidden="1" x14ac:dyDescent="0.3">
      <c r="A1162" s="23">
        <v>6</v>
      </c>
      <c r="B1162" s="23" t="s">
        <v>592</v>
      </c>
      <c r="C1162" s="23" t="s">
        <v>567</v>
      </c>
      <c r="D1162" t="s">
        <v>166</v>
      </c>
      <c r="E1162" s="23" t="s">
        <v>570</v>
      </c>
      <c r="F1162" s="23" t="s">
        <v>336</v>
      </c>
      <c r="G1162" s="23">
        <v>1</v>
      </c>
      <c r="H1162" s="23" t="s">
        <v>14</v>
      </c>
      <c r="I1162" s="24">
        <v>86434.631599999993</v>
      </c>
      <c r="J1162" s="24">
        <v>151260.6053</v>
      </c>
      <c r="K1162" s="24">
        <v>111850.13559999999</v>
      </c>
      <c r="L1162" s="24">
        <v>195737.73730000001</v>
      </c>
      <c r="M1162" s="24">
        <v>133839.49530000001</v>
      </c>
      <c r="N1162" s="24">
        <v>234219.11670000001</v>
      </c>
      <c r="O1162" s="24">
        <v>159594.80840000001</v>
      </c>
      <c r="P1162" s="24">
        <v>279290.91470000002</v>
      </c>
      <c r="Q1162" s="24">
        <v>188072.10159999999</v>
      </c>
      <c r="R1162" s="24">
        <v>329126.1777</v>
      </c>
      <c r="S1162" s="24">
        <v>206181.01500000001</v>
      </c>
      <c r="T1162" s="24">
        <v>360816.77630000003</v>
      </c>
      <c r="U1162" s="24">
        <v>223197.50289999999</v>
      </c>
      <c r="V1162" s="24">
        <v>390595.63010000001</v>
      </c>
    </row>
    <row r="1163" spans="1:22" hidden="1" x14ac:dyDescent="0.3">
      <c r="A1163" s="23">
        <v>6</v>
      </c>
      <c r="B1163" s="23" t="s">
        <v>592</v>
      </c>
      <c r="C1163" s="23" t="s">
        <v>567</v>
      </c>
      <c r="D1163" t="s">
        <v>166</v>
      </c>
      <c r="E1163" s="23" t="s">
        <v>570</v>
      </c>
      <c r="F1163" s="23" t="s">
        <v>336</v>
      </c>
      <c r="G1163" s="23">
        <v>2</v>
      </c>
      <c r="H1163" s="23" t="s">
        <v>30</v>
      </c>
      <c r="I1163" s="24">
        <v>74235.802200000006</v>
      </c>
      <c r="J1163" s="24">
        <v>129912.6539</v>
      </c>
      <c r="K1163" s="24">
        <v>96976.727199999994</v>
      </c>
      <c r="L1163" s="24">
        <v>169709.27239999999</v>
      </c>
      <c r="M1163" s="24">
        <v>117551.4808</v>
      </c>
      <c r="N1163" s="24">
        <v>205715.0914</v>
      </c>
      <c r="O1163" s="24">
        <v>143549.97750000001</v>
      </c>
      <c r="P1163" s="24">
        <v>251212.46059999999</v>
      </c>
      <c r="Q1163" s="24">
        <v>170147.2236</v>
      </c>
      <c r="R1163" s="24">
        <v>297757.64120000001</v>
      </c>
      <c r="S1163" s="24">
        <v>187379.00200000001</v>
      </c>
      <c r="T1163" s="24">
        <v>327913.25349999999</v>
      </c>
      <c r="U1163" s="24">
        <v>203376.27739999999</v>
      </c>
      <c r="V1163" s="24">
        <v>355908.48550000001</v>
      </c>
    </row>
    <row r="1164" spans="1:22" hidden="1" x14ac:dyDescent="0.3">
      <c r="A1164" s="23">
        <v>6</v>
      </c>
      <c r="B1164" s="23" t="s">
        <v>592</v>
      </c>
      <c r="C1164" s="23" t="s">
        <v>567</v>
      </c>
      <c r="D1164" t="s">
        <v>166</v>
      </c>
      <c r="E1164" s="23" t="s">
        <v>570</v>
      </c>
      <c r="F1164" s="23" t="s">
        <v>336</v>
      </c>
      <c r="G1164" s="23">
        <v>3</v>
      </c>
      <c r="H1164" s="23" t="s">
        <v>31</v>
      </c>
      <c r="I1164" s="24">
        <v>66314.480599999995</v>
      </c>
      <c r="J1164" s="24">
        <v>116050.34110000001</v>
      </c>
      <c r="K1164" s="24">
        <v>90326.935100000002</v>
      </c>
      <c r="L1164" s="24">
        <v>158072.13639999999</v>
      </c>
      <c r="M1164" s="24">
        <v>114255.24460000001</v>
      </c>
      <c r="N1164" s="24">
        <v>199946.67800000001</v>
      </c>
      <c r="O1164" s="24">
        <v>150437.1501</v>
      </c>
      <c r="P1164" s="24">
        <v>263265.01260000002</v>
      </c>
      <c r="Q1164" s="24">
        <v>186262.2101</v>
      </c>
      <c r="R1164" s="24">
        <v>325958.8677</v>
      </c>
      <c r="S1164" s="24">
        <v>209749.08850000001</v>
      </c>
      <c r="T1164" s="24">
        <v>367060.90480000002</v>
      </c>
      <c r="U1164" s="24">
        <v>232918.7709</v>
      </c>
      <c r="V1164" s="24">
        <v>407607.84899999999</v>
      </c>
    </row>
    <row r="1165" spans="1:22" hidden="1" x14ac:dyDescent="0.3">
      <c r="A1165" s="23">
        <v>6</v>
      </c>
      <c r="B1165" s="23" t="s">
        <v>592</v>
      </c>
      <c r="C1165" s="23" t="s">
        <v>567</v>
      </c>
      <c r="D1165" t="s">
        <v>166</v>
      </c>
      <c r="E1165" s="23" t="s">
        <v>570</v>
      </c>
      <c r="F1165" s="23" t="s">
        <v>336</v>
      </c>
      <c r="G1165" s="23">
        <v>4</v>
      </c>
      <c r="H1165" s="23" t="s">
        <v>29</v>
      </c>
      <c r="I1165" s="24">
        <v>73675.513000000006</v>
      </c>
      <c r="J1165" s="24">
        <v>117880.82249999999</v>
      </c>
      <c r="K1165" s="24">
        <v>103145.7182</v>
      </c>
      <c r="L1165" s="24">
        <v>165033.15160000001</v>
      </c>
      <c r="M1165" s="24">
        <v>132615.9234</v>
      </c>
      <c r="N1165" s="24">
        <v>212185.48060000001</v>
      </c>
      <c r="O1165" s="24">
        <v>176821.23120000001</v>
      </c>
      <c r="P1165" s="24">
        <v>282913.9742</v>
      </c>
      <c r="Q1165" s="24">
        <v>221026.53899999999</v>
      </c>
      <c r="R1165" s="24">
        <v>353642.46759999997</v>
      </c>
      <c r="S1165" s="24">
        <v>250496.74419999999</v>
      </c>
      <c r="T1165" s="24">
        <v>400794.7966</v>
      </c>
      <c r="U1165" s="24">
        <v>279966.94939999998</v>
      </c>
      <c r="V1165" s="24">
        <v>447947.12569999998</v>
      </c>
    </row>
    <row r="1166" spans="1:22" hidden="1" x14ac:dyDescent="0.3">
      <c r="A1166" s="23">
        <v>6</v>
      </c>
      <c r="B1166" s="23" t="s">
        <v>592</v>
      </c>
      <c r="C1166" s="23" t="s">
        <v>567</v>
      </c>
      <c r="D1166" t="s">
        <v>166</v>
      </c>
      <c r="E1166" s="23" t="s">
        <v>570</v>
      </c>
      <c r="F1166" s="23" t="s">
        <v>373</v>
      </c>
      <c r="G1166" s="23">
        <v>1</v>
      </c>
      <c r="H1166" s="23" t="s">
        <v>14</v>
      </c>
      <c r="I1166" s="24">
        <v>86394.328999999998</v>
      </c>
      <c r="J1166" s="24">
        <v>151190.07579999999</v>
      </c>
      <c r="K1166" s="24">
        <v>111858.1205</v>
      </c>
      <c r="L1166" s="24">
        <v>195751.71090000001</v>
      </c>
      <c r="M1166" s="24">
        <v>133890.0502</v>
      </c>
      <c r="N1166" s="24">
        <v>234307.58790000001</v>
      </c>
      <c r="O1166" s="24">
        <v>159717.3106</v>
      </c>
      <c r="P1166" s="24">
        <v>279505.29369999998</v>
      </c>
      <c r="Q1166" s="24">
        <v>188275.09710000001</v>
      </c>
      <c r="R1166" s="24">
        <v>329481.41979999997</v>
      </c>
      <c r="S1166" s="24">
        <v>206434.79500000001</v>
      </c>
      <c r="T1166" s="24">
        <v>361260.89120000001</v>
      </c>
      <c r="U1166" s="24">
        <v>223522.5024</v>
      </c>
      <c r="V1166" s="24">
        <v>391164.37920000002</v>
      </c>
    </row>
    <row r="1167" spans="1:22" hidden="1" x14ac:dyDescent="0.3">
      <c r="A1167" s="23">
        <v>6</v>
      </c>
      <c r="B1167" s="23" t="s">
        <v>592</v>
      </c>
      <c r="C1167" s="23" t="s">
        <v>567</v>
      </c>
      <c r="D1167" t="s">
        <v>166</v>
      </c>
      <c r="E1167" s="23" t="s">
        <v>570</v>
      </c>
      <c r="F1167" s="23" t="s">
        <v>373</v>
      </c>
      <c r="G1167" s="23">
        <v>2</v>
      </c>
      <c r="H1167" s="23" t="s">
        <v>30</v>
      </c>
      <c r="I1167" s="24">
        <v>73921.368000000002</v>
      </c>
      <c r="J1167" s="24">
        <v>129362.3941</v>
      </c>
      <c r="K1167" s="24">
        <v>96650.477499999994</v>
      </c>
      <c r="L1167" s="24">
        <v>169138.33559999999</v>
      </c>
      <c r="M1167" s="24">
        <v>117236.01210000001</v>
      </c>
      <c r="N1167" s="24">
        <v>205163.02129999999</v>
      </c>
      <c r="O1167" s="24">
        <v>143311.92110000001</v>
      </c>
      <c r="P1167" s="24">
        <v>250795.86180000001</v>
      </c>
      <c r="Q1167" s="24">
        <v>169947.41200000001</v>
      </c>
      <c r="R1167" s="24">
        <v>297407.97090000001</v>
      </c>
      <c r="S1167" s="24">
        <v>187210.26389999999</v>
      </c>
      <c r="T1167" s="24">
        <v>327617.96189999999</v>
      </c>
      <c r="U1167" s="24">
        <v>203255.85519999999</v>
      </c>
      <c r="V1167" s="24">
        <v>355697.74660000001</v>
      </c>
    </row>
    <row r="1168" spans="1:22" hidden="1" x14ac:dyDescent="0.3">
      <c r="A1168" s="23">
        <v>6</v>
      </c>
      <c r="B1168" s="23" t="s">
        <v>592</v>
      </c>
      <c r="C1168" s="23" t="s">
        <v>567</v>
      </c>
      <c r="D1168" t="s">
        <v>166</v>
      </c>
      <c r="E1168" s="23" t="s">
        <v>570</v>
      </c>
      <c r="F1168" s="23" t="s">
        <v>373</v>
      </c>
      <c r="G1168" s="23">
        <v>3</v>
      </c>
      <c r="H1168" s="23" t="s">
        <v>31</v>
      </c>
      <c r="I1168" s="24">
        <v>65840.289000000004</v>
      </c>
      <c r="J1168" s="24">
        <v>115220.5056</v>
      </c>
      <c r="K1168" s="24">
        <v>89606.587199999994</v>
      </c>
      <c r="L1168" s="24">
        <v>156811.52739999999</v>
      </c>
      <c r="M1168" s="24">
        <v>113286.84940000001</v>
      </c>
      <c r="N1168" s="24">
        <v>198251.98639999999</v>
      </c>
      <c r="O1168" s="24">
        <v>149103.18840000001</v>
      </c>
      <c r="P1168" s="24">
        <v>260930.57980000001</v>
      </c>
      <c r="Q1168" s="24">
        <v>184554.663</v>
      </c>
      <c r="R1168" s="24">
        <v>322970.66029999999</v>
      </c>
      <c r="S1168" s="24">
        <v>207783.57440000001</v>
      </c>
      <c r="T1168" s="24">
        <v>363621.255</v>
      </c>
      <c r="U1168" s="24">
        <v>230688.16159999999</v>
      </c>
      <c r="V1168" s="24">
        <v>403704.28289999999</v>
      </c>
    </row>
    <row r="1169" spans="1:22" hidden="1" x14ac:dyDescent="0.3">
      <c r="A1169" s="23">
        <v>6</v>
      </c>
      <c r="B1169" s="23" t="s">
        <v>592</v>
      </c>
      <c r="C1169" s="23" t="s">
        <v>567</v>
      </c>
      <c r="D1169" t="s">
        <v>166</v>
      </c>
      <c r="E1169" s="23" t="s">
        <v>570</v>
      </c>
      <c r="F1169" s="23" t="s">
        <v>373</v>
      </c>
      <c r="G1169" s="23">
        <v>4</v>
      </c>
      <c r="H1169" s="23" t="s">
        <v>29</v>
      </c>
      <c r="I1169" s="24">
        <v>73626.211200000005</v>
      </c>
      <c r="J1169" s="24">
        <v>117801.9397</v>
      </c>
      <c r="K1169" s="24">
        <v>103076.69560000001</v>
      </c>
      <c r="L1169" s="24">
        <v>164922.71539999999</v>
      </c>
      <c r="M1169" s="24">
        <v>132527.1801</v>
      </c>
      <c r="N1169" s="24">
        <v>212043.49129999999</v>
      </c>
      <c r="O1169" s="24">
        <v>176702.9068</v>
      </c>
      <c r="P1169" s="24">
        <v>282724.65509999997</v>
      </c>
      <c r="Q1169" s="24">
        <v>220878.63339999999</v>
      </c>
      <c r="R1169" s="24">
        <v>353405.81880000001</v>
      </c>
      <c r="S1169" s="24">
        <v>250329.11799999999</v>
      </c>
      <c r="T1169" s="24">
        <v>400526.59460000001</v>
      </c>
      <c r="U1169" s="24">
        <v>279779.60239999997</v>
      </c>
      <c r="V1169" s="24">
        <v>447647.37050000002</v>
      </c>
    </row>
    <row r="1170" spans="1:22" hidden="1" x14ac:dyDescent="0.3">
      <c r="A1170" s="23">
        <v>6</v>
      </c>
      <c r="B1170" s="23" t="s">
        <v>592</v>
      </c>
      <c r="C1170" s="23" t="s">
        <v>567</v>
      </c>
      <c r="D1170" t="s">
        <v>166</v>
      </c>
      <c r="E1170" s="23" t="s">
        <v>570</v>
      </c>
      <c r="F1170" s="23" t="s">
        <v>407</v>
      </c>
      <c r="G1170" s="23">
        <v>1</v>
      </c>
      <c r="H1170" s="23" t="s">
        <v>14</v>
      </c>
      <c r="I1170" s="24">
        <v>87875.199200000003</v>
      </c>
      <c r="J1170" s="24">
        <v>153781.59849999999</v>
      </c>
      <c r="K1170" s="24">
        <v>113788.4278</v>
      </c>
      <c r="L1170" s="24">
        <v>199129.7487</v>
      </c>
      <c r="M1170" s="24">
        <v>136209.39249999999</v>
      </c>
      <c r="N1170" s="24">
        <v>238366.43700000001</v>
      </c>
      <c r="O1170" s="24">
        <v>162497.45610000001</v>
      </c>
      <c r="P1170" s="24">
        <v>284370.54800000001</v>
      </c>
      <c r="Q1170" s="24">
        <v>191564.96520000001</v>
      </c>
      <c r="R1170" s="24">
        <v>335238.68900000001</v>
      </c>
      <c r="S1170" s="24">
        <v>210048.70600000001</v>
      </c>
      <c r="T1170" s="24">
        <v>367585.23540000001</v>
      </c>
      <c r="U1170" s="24">
        <v>227446.37779999999</v>
      </c>
      <c r="V1170" s="24">
        <v>398031.16100000002</v>
      </c>
    </row>
    <row r="1171" spans="1:22" hidden="1" x14ac:dyDescent="0.3">
      <c r="A1171" s="23">
        <v>6</v>
      </c>
      <c r="B1171" s="23" t="s">
        <v>592</v>
      </c>
      <c r="C1171" s="23" t="s">
        <v>567</v>
      </c>
      <c r="D1171" t="s">
        <v>166</v>
      </c>
      <c r="E1171" s="23" t="s">
        <v>570</v>
      </c>
      <c r="F1171" s="23" t="s">
        <v>407</v>
      </c>
      <c r="G1171" s="23">
        <v>2</v>
      </c>
      <c r="H1171" s="23" t="s">
        <v>30</v>
      </c>
      <c r="I1171" s="24">
        <v>75128.107399999994</v>
      </c>
      <c r="J1171" s="24">
        <v>131474.18789999999</v>
      </c>
      <c r="K1171" s="24">
        <v>98246.551200000002</v>
      </c>
      <c r="L1171" s="24">
        <v>171931.46470000001</v>
      </c>
      <c r="M1171" s="24">
        <v>119189.33199999999</v>
      </c>
      <c r="N1171" s="24">
        <v>208581.33119999999</v>
      </c>
      <c r="O1171" s="24">
        <v>145731.50880000001</v>
      </c>
      <c r="P1171" s="24">
        <v>255030.1403</v>
      </c>
      <c r="Q1171" s="24">
        <v>172834.4742</v>
      </c>
      <c r="R1171" s="24">
        <v>302460.32980000001</v>
      </c>
      <c r="S1171" s="24">
        <v>190401.65820000001</v>
      </c>
      <c r="T1171" s="24">
        <v>333202.90179999999</v>
      </c>
      <c r="U1171" s="24">
        <v>206734.31020000001</v>
      </c>
      <c r="V1171" s="24">
        <v>361785.0429</v>
      </c>
    </row>
    <row r="1172" spans="1:22" hidden="1" x14ac:dyDescent="0.3">
      <c r="A1172" s="23">
        <v>6</v>
      </c>
      <c r="B1172" s="23" t="s">
        <v>592</v>
      </c>
      <c r="C1172" s="23" t="s">
        <v>567</v>
      </c>
      <c r="D1172" t="s">
        <v>166</v>
      </c>
      <c r="E1172" s="23" t="s">
        <v>570</v>
      </c>
      <c r="F1172" s="23" t="s">
        <v>407</v>
      </c>
      <c r="G1172" s="23">
        <v>3</v>
      </c>
      <c r="H1172" s="23" t="s">
        <v>31</v>
      </c>
      <c r="I1172" s="24">
        <v>66873.269100000005</v>
      </c>
      <c r="J1172" s="24">
        <v>117028.2208</v>
      </c>
      <c r="K1172" s="24">
        <v>90996.279899999994</v>
      </c>
      <c r="L1172" s="24">
        <v>159243.48980000001</v>
      </c>
      <c r="M1172" s="24">
        <v>115031.36380000001</v>
      </c>
      <c r="N1172" s="24">
        <v>201304.8867</v>
      </c>
      <c r="O1172" s="24">
        <v>151386.43969999999</v>
      </c>
      <c r="P1172" s="24">
        <v>264926.26949999999</v>
      </c>
      <c r="Q1172" s="24">
        <v>187368.63209999999</v>
      </c>
      <c r="R1172" s="24">
        <v>327895.10629999998</v>
      </c>
      <c r="S1172" s="24">
        <v>210942.4454</v>
      </c>
      <c r="T1172" s="24">
        <v>369149.2795</v>
      </c>
      <c r="U1172" s="24">
        <v>234184.80669999999</v>
      </c>
      <c r="V1172" s="24">
        <v>409823.4117</v>
      </c>
    </row>
    <row r="1173" spans="1:22" hidden="1" x14ac:dyDescent="0.3">
      <c r="A1173" s="23">
        <v>6</v>
      </c>
      <c r="B1173" s="23" t="s">
        <v>592</v>
      </c>
      <c r="C1173" s="23" t="s">
        <v>567</v>
      </c>
      <c r="D1173" t="s">
        <v>166</v>
      </c>
      <c r="E1173" s="23" t="s">
        <v>570</v>
      </c>
      <c r="F1173" s="23" t="s">
        <v>407</v>
      </c>
      <c r="G1173" s="23">
        <v>4</v>
      </c>
      <c r="H1173" s="23" t="s">
        <v>29</v>
      </c>
      <c r="I1173" s="24">
        <v>74885.001999999993</v>
      </c>
      <c r="J1173" s="24">
        <v>119816.00509999999</v>
      </c>
      <c r="K1173" s="24">
        <v>104839.00290000001</v>
      </c>
      <c r="L1173" s="24">
        <v>167742.40710000001</v>
      </c>
      <c r="M1173" s="24">
        <v>134793.0036</v>
      </c>
      <c r="N1173" s="24">
        <v>215668.80910000001</v>
      </c>
      <c r="O1173" s="24">
        <v>179724.0048</v>
      </c>
      <c r="P1173" s="24">
        <v>287558.41200000001</v>
      </c>
      <c r="Q1173" s="24">
        <v>224655.00599999999</v>
      </c>
      <c r="R1173" s="24">
        <v>359448.01500000001</v>
      </c>
      <c r="S1173" s="24">
        <v>254609.0068</v>
      </c>
      <c r="T1173" s="24">
        <v>407374.41700000002</v>
      </c>
      <c r="U1173" s="24">
        <v>284563.00770000002</v>
      </c>
      <c r="V1173" s="24">
        <v>455300.81900000002</v>
      </c>
    </row>
    <row r="1174" spans="1:22" hidden="1" x14ac:dyDescent="0.3">
      <c r="A1174" s="23">
        <v>6</v>
      </c>
      <c r="B1174" s="23" t="s">
        <v>592</v>
      </c>
      <c r="C1174" s="23" t="s">
        <v>567</v>
      </c>
      <c r="D1174" t="s">
        <v>166</v>
      </c>
      <c r="E1174" s="23" t="s">
        <v>570</v>
      </c>
      <c r="F1174" s="23" t="s">
        <v>436</v>
      </c>
      <c r="G1174" s="23">
        <v>1</v>
      </c>
      <c r="H1174" s="23" t="s">
        <v>14</v>
      </c>
      <c r="I1174" s="24">
        <v>90350.035999999993</v>
      </c>
      <c r="J1174" s="24">
        <v>158112.5631</v>
      </c>
      <c r="K1174" s="24">
        <v>117004.2797</v>
      </c>
      <c r="L1174" s="24">
        <v>204757.48939999999</v>
      </c>
      <c r="M1174" s="24">
        <v>140066.54190000001</v>
      </c>
      <c r="N1174" s="24">
        <v>245116.44820000001</v>
      </c>
      <c r="O1174" s="24">
        <v>167110.61989999999</v>
      </c>
      <c r="P1174" s="24">
        <v>292443.58490000002</v>
      </c>
      <c r="Q1174" s="24">
        <v>197014.25229999999</v>
      </c>
      <c r="R1174" s="24">
        <v>344774.94160000002</v>
      </c>
      <c r="S1174" s="24">
        <v>216029.6011</v>
      </c>
      <c r="T1174" s="24">
        <v>378051.80180000002</v>
      </c>
      <c r="U1174" s="24">
        <v>233932.01070000001</v>
      </c>
      <c r="V1174" s="24">
        <v>409381.01870000002</v>
      </c>
    </row>
    <row r="1175" spans="1:22" hidden="1" x14ac:dyDescent="0.3">
      <c r="A1175" s="23">
        <v>6</v>
      </c>
      <c r="B1175" s="23" t="s">
        <v>592</v>
      </c>
      <c r="C1175" s="23" t="s">
        <v>567</v>
      </c>
      <c r="D1175" t="s">
        <v>166</v>
      </c>
      <c r="E1175" s="23" t="s">
        <v>570</v>
      </c>
      <c r="F1175" s="23" t="s">
        <v>436</v>
      </c>
      <c r="G1175" s="23">
        <v>2</v>
      </c>
      <c r="H1175" s="23" t="s">
        <v>30</v>
      </c>
      <c r="I1175" s="24">
        <v>77191.748200000002</v>
      </c>
      <c r="J1175" s="24">
        <v>135085.5594</v>
      </c>
      <c r="K1175" s="24">
        <v>100961.0527</v>
      </c>
      <c r="L1175" s="24">
        <v>176681.84220000001</v>
      </c>
      <c r="M1175" s="24">
        <v>122497.4477</v>
      </c>
      <c r="N1175" s="24">
        <v>214370.53339999999</v>
      </c>
      <c r="O1175" s="24">
        <v>149803.83609999999</v>
      </c>
      <c r="P1175" s="24">
        <v>262156.7132</v>
      </c>
      <c r="Q1175" s="24">
        <v>177679.5526</v>
      </c>
      <c r="R1175" s="24">
        <v>310939.217</v>
      </c>
      <c r="S1175" s="24">
        <v>195748.7781</v>
      </c>
      <c r="T1175" s="24">
        <v>342560.36170000001</v>
      </c>
      <c r="U1175" s="24">
        <v>212551.8126</v>
      </c>
      <c r="V1175" s="24">
        <v>371965.67200000002</v>
      </c>
    </row>
    <row r="1176" spans="1:22" hidden="1" x14ac:dyDescent="0.3">
      <c r="A1176" s="23">
        <v>6</v>
      </c>
      <c r="B1176" s="23" t="s">
        <v>592</v>
      </c>
      <c r="C1176" s="23" t="s">
        <v>567</v>
      </c>
      <c r="D1176" t="s">
        <v>166</v>
      </c>
      <c r="E1176" s="23" t="s">
        <v>570</v>
      </c>
      <c r="F1176" s="23" t="s">
        <v>436</v>
      </c>
      <c r="G1176" s="23">
        <v>3</v>
      </c>
      <c r="H1176" s="23" t="s">
        <v>31</v>
      </c>
      <c r="I1176" s="24">
        <v>68673.937300000005</v>
      </c>
      <c r="J1176" s="24">
        <v>120179.3904</v>
      </c>
      <c r="K1176" s="24">
        <v>93432.496299999999</v>
      </c>
      <c r="L1176" s="24">
        <v>163506.86850000001</v>
      </c>
      <c r="M1176" s="24">
        <v>118100.29210000001</v>
      </c>
      <c r="N1176" s="24">
        <v>206675.5111</v>
      </c>
      <c r="O1176" s="24">
        <v>155414.19209999999</v>
      </c>
      <c r="P1176" s="24">
        <v>271974.83610000001</v>
      </c>
      <c r="Q1176" s="24">
        <v>192343.1801</v>
      </c>
      <c r="R1176" s="24">
        <v>336600.56520000001</v>
      </c>
      <c r="S1176" s="24">
        <v>216534.82550000001</v>
      </c>
      <c r="T1176" s="24">
        <v>378935.94459999999</v>
      </c>
      <c r="U1176" s="24">
        <v>240384.32689999999</v>
      </c>
      <c r="V1176" s="24">
        <v>420672.57199999999</v>
      </c>
    </row>
    <row r="1177" spans="1:22" hidden="1" x14ac:dyDescent="0.3">
      <c r="A1177" s="23">
        <v>6</v>
      </c>
      <c r="B1177" s="23" t="s">
        <v>592</v>
      </c>
      <c r="C1177" s="23" t="s">
        <v>567</v>
      </c>
      <c r="D1177" t="s">
        <v>166</v>
      </c>
      <c r="E1177" s="23" t="s">
        <v>570</v>
      </c>
      <c r="F1177" s="23" t="s">
        <v>436</v>
      </c>
      <c r="G1177" s="23">
        <v>4</v>
      </c>
      <c r="H1177" s="23" t="s">
        <v>29</v>
      </c>
      <c r="I1177" s="24">
        <v>76991.206300000005</v>
      </c>
      <c r="J1177" s="24">
        <v>123185.932</v>
      </c>
      <c r="K1177" s="24">
        <v>107787.68889999999</v>
      </c>
      <c r="L1177" s="24">
        <v>172460.30470000001</v>
      </c>
      <c r="M1177" s="24">
        <v>138584.17129999999</v>
      </c>
      <c r="N1177" s="24">
        <v>221734.67749999999</v>
      </c>
      <c r="O1177" s="24">
        <v>184778.8952</v>
      </c>
      <c r="P1177" s="24">
        <v>295646.23670000001</v>
      </c>
      <c r="Q1177" s="24">
        <v>230973.61900000001</v>
      </c>
      <c r="R1177" s="24">
        <v>369557.79580000002</v>
      </c>
      <c r="S1177" s="24">
        <v>261770.10140000001</v>
      </c>
      <c r="T1177" s="24">
        <v>418832.16859999998</v>
      </c>
      <c r="U1177" s="24">
        <v>292566.58409999998</v>
      </c>
      <c r="V1177" s="24">
        <v>468106.54139999999</v>
      </c>
    </row>
    <row r="1178" spans="1:22" hidden="1" x14ac:dyDescent="0.3">
      <c r="A1178" s="23">
        <v>6</v>
      </c>
      <c r="B1178" s="23" t="s">
        <v>592</v>
      </c>
      <c r="C1178" s="23" t="s">
        <v>567</v>
      </c>
      <c r="D1178" t="s">
        <v>169</v>
      </c>
      <c r="E1178" s="23" t="s">
        <v>571</v>
      </c>
      <c r="F1178" s="23" t="s">
        <v>215</v>
      </c>
      <c r="G1178" s="23">
        <v>1</v>
      </c>
      <c r="H1178" s="23" t="s">
        <v>14</v>
      </c>
      <c r="I1178" s="24">
        <v>84873.156400000007</v>
      </c>
      <c r="J1178" s="24">
        <v>148528.0238</v>
      </c>
      <c r="K1178" s="24">
        <v>109935.7981</v>
      </c>
      <c r="L1178" s="24">
        <v>192387.64670000001</v>
      </c>
      <c r="M1178" s="24">
        <v>131621.26259999999</v>
      </c>
      <c r="N1178" s="24">
        <v>230337.2096</v>
      </c>
      <c r="O1178" s="24">
        <v>157059.6672</v>
      </c>
      <c r="P1178" s="24">
        <v>274854.41759999999</v>
      </c>
      <c r="Q1178" s="24">
        <v>185188.22380000001</v>
      </c>
      <c r="R1178" s="24">
        <v>324079.39159999997</v>
      </c>
      <c r="S1178" s="24">
        <v>203074.66320000001</v>
      </c>
      <c r="T1178" s="24">
        <v>355380.6606</v>
      </c>
      <c r="U1178" s="24">
        <v>219923.6256</v>
      </c>
      <c r="V1178" s="24">
        <v>384866.34480000002</v>
      </c>
    </row>
    <row r="1179" spans="1:22" hidden="1" x14ac:dyDescent="0.3">
      <c r="A1179" s="23">
        <v>6</v>
      </c>
      <c r="B1179" s="23" t="s">
        <v>592</v>
      </c>
      <c r="C1179" s="23" t="s">
        <v>567</v>
      </c>
      <c r="D1179" t="s">
        <v>169</v>
      </c>
      <c r="E1179" s="23" t="s">
        <v>571</v>
      </c>
      <c r="F1179" s="23" t="s">
        <v>215</v>
      </c>
      <c r="G1179" s="23">
        <v>2</v>
      </c>
      <c r="H1179" s="23" t="s">
        <v>30</v>
      </c>
      <c r="I1179" s="24">
        <v>72400.195399999997</v>
      </c>
      <c r="J1179" s="24">
        <v>126700.34209999999</v>
      </c>
      <c r="K1179" s="24">
        <v>94728.155100000004</v>
      </c>
      <c r="L1179" s="24">
        <v>165774.2714</v>
      </c>
      <c r="M1179" s="24">
        <v>114967.2246</v>
      </c>
      <c r="N1179" s="24">
        <v>201192.64309999999</v>
      </c>
      <c r="O1179" s="24">
        <v>140654.2776</v>
      </c>
      <c r="P1179" s="24">
        <v>246144.98569999999</v>
      </c>
      <c r="Q1179" s="24">
        <v>166860.5387</v>
      </c>
      <c r="R1179" s="24">
        <v>292005.94260000001</v>
      </c>
      <c r="S1179" s="24">
        <v>183850.13209999999</v>
      </c>
      <c r="T1179" s="24">
        <v>321737.73129999998</v>
      </c>
      <c r="U1179" s="24">
        <v>199656.97839999999</v>
      </c>
      <c r="V1179" s="24">
        <v>349399.71220000001</v>
      </c>
    </row>
    <row r="1180" spans="1:22" hidden="1" x14ac:dyDescent="0.3">
      <c r="A1180" s="23">
        <v>6</v>
      </c>
      <c r="B1180" s="23" t="s">
        <v>592</v>
      </c>
      <c r="C1180" s="23" t="s">
        <v>567</v>
      </c>
      <c r="D1180" t="s">
        <v>169</v>
      </c>
      <c r="E1180" s="23" t="s">
        <v>571</v>
      </c>
      <c r="F1180" s="23" t="s">
        <v>215</v>
      </c>
      <c r="G1180" s="23">
        <v>3</v>
      </c>
      <c r="H1180" s="23" t="s">
        <v>31</v>
      </c>
      <c r="I1180" s="24">
        <v>64333.118499999997</v>
      </c>
      <c r="J1180" s="24">
        <v>112582.9574</v>
      </c>
      <c r="K1180" s="24">
        <v>87496.548599999995</v>
      </c>
      <c r="L1180" s="24">
        <v>153118.95989999999</v>
      </c>
      <c r="M1180" s="24">
        <v>110573.94259999999</v>
      </c>
      <c r="N1180" s="24">
        <v>193504.39970000001</v>
      </c>
      <c r="O1180" s="24">
        <v>145485.97949999999</v>
      </c>
      <c r="P1180" s="24">
        <v>254600.46410000001</v>
      </c>
      <c r="Q1180" s="24">
        <v>180033.15179999999</v>
      </c>
      <c r="R1180" s="24">
        <v>315058.01559999998</v>
      </c>
      <c r="S1180" s="24">
        <v>202659.19500000001</v>
      </c>
      <c r="T1180" s="24">
        <v>354653.59110000002</v>
      </c>
      <c r="U1180" s="24">
        <v>224960.91409999999</v>
      </c>
      <c r="V1180" s="24">
        <v>393681.59960000002</v>
      </c>
    </row>
    <row r="1181" spans="1:22" hidden="1" x14ac:dyDescent="0.3">
      <c r="A1181" s="23">
        <v>6</v>
      </c>
      <c r="B1181" s="23" t="s">
        <v>592</v>
      </c>
      <c r="C1181" s="23" t="s">
        <v>567</v>
      </c>
      <c r="D1181" t="s">
        <v>169</v>
      </c>
      <c r="E1181" s="23" t="s">
        <v>571</v>
      </c>
      <c r="F1181" s="23" t="s">
        <v>215</v>
      </c>
      <c r="G1181" s="23">
        <v>4</v>
      </c>
      <c r="H1181" s="23" t="s">
        <v>29</v>
      </c>
      <c r="I1181" s="24">
        <v>72318.118700000006</v>
      </c>
      <c r="J1181" s="24">
        <v>115708.99159999999</v>
      </c>
      <c r="K1181" s="24">
        <v>101245.36599999999</v>
      </c>
      <c r="L1181" s="24">
        <v>161992.58809999999</v>
      </c>
      <c r="M1181" s="24">
        <v>130172.61350000001</v>
      </c>
      <c r="N1181" s="24">
        <v>208276.18479999999</v>
      </c>
      <c r="O1181" s="24">
        <v>173563.48480000001</v>
      </c>
      <c r="P1181" s="24">
        <v>277701.5797</v>
      </c>
      <c r="Q1181" s="24">
        <v>216954.35579999999</v>
      </c>
      <c r="R1181" s="24">
        <v>347126.97450000001</v>
      </c>
      <c r="S1181" s="24">
        <v>245881.60329999999</v>
      </c>
      <c r="T1181" s="24">
        <v>393410.5711</v>
      </c>
      <c r="U1181" s="24">
        <v>274808.85080000001</v>
      </c>
      <c r="V1181" s="24">
        <v>439694.1678</v>
      </c>
    </row>
    <row r="1182" spans="1:22" hidden="1" x14ac:dyDescent="0.3">
      <c r="A1182" s="23">
        <v>6</v>
      </c>
      <c r="B1182" s="23" t="s">
        <v>592</v>
      </c>
      <c r="C1182" s="23" t="s">
        <v>567</v>
      </c>
      <c r="D1182" t="s">
        <v>169</v>
      </c>
      <c r="E1182" s="23" t="s">
        <v>571</v>
      </c>
      <c r="F1182" s="23" t="s">
        <v>260</v>
      </c>
      <c r="G1182" s="23">
        <v>1</v>
      </c>
      <c r="H1182" s="23" t="s">
        <v>14</v>
      </c>
      <c r="I1182" s="24">
        <v>85380.214000000007</v>
      </c>
      <c r="J1182" s="24">
        <v>149415.37450000001</v>
      </c>
      <c r="K1182" s="24">
        <v>110576.5722</v>
      </c>
      <c r="L1182" s="24">
        <v>193509.00150000001</v>
      </c>
      <c r="M1182" s="24">
        <v>132377.5252</v>
      </c>
      <c r="N1182" s="24">
        <v>231660.66899999999</v>
      </c>
      <c r="O1182" s="24">
        <v>157945.54829999999</v>
      </c>
      <c r="P1182" s="24">
        <v>276404.7096</v>
      </c>
      <c r="Q1182" s="24">
        <v>186217.18150000001</v>
      </c>
      <c r="R1182" s="24">
        <v>325880.06760000001</v>
      </c>
      <c r="S1182" s="24">
        <v>204194.7071</v>
      </c>
      <c r="T1182" s="24">
        <v>357340.73749999999</v>
      </c>
      <c r="U1182" s="24">
        <v>221123.2512</v>
      </c>
      <c r="V1182" s="24">
        <v>386965.68969999999</v>
      </c>
    </row>
    <row r="1183" spans="1:22" hidden="1" x14ac:dyDescent="0.3">
      <c r="A1183" s="23">
        <v>6</v>
      </c>
      <c r="B1183" s="23" t="s">
        <v>592</v>
      </c>
      <c r="C1183" s="23" t="s">
        <v>567</v>
      </c>
      <c r="D1183" t="s">
        <v>169</v>
      </c>
      <c r="E1183" s="23" t="s">
        <v>571</v>
      </c>
      <c r="F1183" s="23" t="s">
        <v>260</v>
      </c>
      <c r="G1183" s="23">
        <v>2</v>
      </c>
      <c r="H1183" s="23" t="s">
        <v>30</v>
      </c>
      <c r="I1183" s="24">
        <v>72907.252999999997</v>
      </c>
      <c r="J1183" s="24">
        <v>127587.6928</v>
      </c>
      <c r="K1183" s="24">
        <v>95368.929199999999</v>
      </c>
      <c r="L1183" s="24">
        <v>166895.62609999999</v>
      </c>
      <c r="M1183" s="24">
        <v>115723.4871</v>
      </c>
      <c r="N1183" s="24">
        <v>202516.10250000001</v>
      </c>
      <c r="O1183" s="24">
        <v>141540.1588</v>
      </c>
      <c r="P1183" s="24">
        <v>247695.27780000001</v>
      </c>
      <c r="Q1183" s="24">
        <v>167889.49650000001</v>
      </c>
      <c r="R1183" s="24">
        <v>293806.6188</v>
      </c>
      <c r="S1183" s="24">
        <v>184970.17610000001</v>
      </c>
      <c r="T1183" s="24">
        <v>323697.80810000002</v>
      </c>
      <c r="U1183" s="24">
        <v>200856.60399999999</v>
      </c>
      <c r="V1183" s="24">
        <v>351499.05709999998</v>
      </c>
    </row>
    <row r="1184" spans="1:22" hidden="1" x14ac:dyDescent="0.3">
      <c r="A1184" s="23">
        <v>6</v>
      </c>
      <c r="B1184" s="23" t="s">
        <v>592</v>
      </c>
      <c r="C1184" s="23" t="s">
        <v>567</v>
      </c>
      <c r="D1184" t="s">
        <v>169</v>
      </c>
      <c r="E1184" s="23" t="s">
        <v>571</v>
      </c>
      <c r="F1184" s="23" t="s">
        <v>260</v>
      </c>
      <c r="G1184" s="23">
        <v>3</v>
      </c>
      <c r="H1184" s="23" t="s">
        <v>31</v>
      </c>
      <c r="I1184" s="24">
        <v>64835.508699999998</v>
      </c>
      <c r="J1184" s="24">
        <v>113462.14019999999</v>
      </c>
      <c r="K1184" s="24">
        <v>88199.894799999995</v>
      </c>
      <c r="L1184" s="24">
        <v>154349.81580000001</v>
      </c>
      <c r="M1184" s="24">
        <v>111478.24490000001</v>
      </c>
      <c r="N1184" s="24">
        <v>195086.92860000001</v>
      </c>
      <c r="O1184" s="24">
        <v>146691.71580000001</v>
      </c>
      <c r="P1184" s="24">
        <v>256710.50260000001</v>
      </c>
      <c r="Q1184" s="24">
        <v>181540.3222</v>
      </c>
      <c r="R1184" s="24">
        <v>317695.5638</v>
      </c>
      <c r="S1184" s="24">
        <v>204367.32139999999</v>
      </c>
      <c r="T1184" s="24">
        <v>357642.8125</v>
      </c>
      <c r="U1184" s="24">
        <v>226869.99660000001</v>
      </c>
      <c r="V1184" s="24">
        <v>397022.49400000001</v>
      </c>
    </row>
    <row r="1185" spans="1:22" hidden="1" x14ac:dyDescent="0.3">
      <c r="A1185" s="23">
        <v>6</v>
      </c>
      <c r="B1185" s="23" t="s">
        <v>592</v>
      </c>
      <c r="C1185" s="23" t="s">
        <v>567</v>
      </c>
      <c r="D1185" t="s">
        <v>169</v>
      </c>
      <c r="E1185" s="23" t="s">
        <v>571</v>
      </c>
      <c r="F1185" s="23" t="s">
        <v>260</v>
      </c>
      <c r="G1185" s="23">
        <v>4</v>
      </c>
      <c r="H1185" s="23" t="s">
        <v>29</v>
      </c>
      <c r="I1185" s="24">
        <v>72754.1495</v>
      </c>
      <c r="J1185" s="24">
        <v>116406.6409</v>
      </c>
      <c r="K1185" s="24">
        <v>101855.80929999999</v>
      </c>
      <c r="L1185" s="24">
        <v>162969.29730000001</v>
      </c>
      <c r="M1185" s="24">
        <v>130957.4691</v>
      </c>
      <c r="N1185" s="24">
        <v>209531.95370000001</v>
      </c>
      <c r="O1185" s="24">
        <v>174609.95869999999</v>
      </c>
      <c r="P1185" s="24">
        <v>279375.93819999998</v>
      </c>
      <c r="Q1185" s="24">
        <v>218262.44839999999</v>
      </c>
      <c r="R1185" s="24">
        <v>349219.9227</v>
      </c>
      <c r="S1185" s="24">
        <v>247364.10819999999</v>
      </c>
      <c r="T1185" s="24">
        <v>395782.57900000003</v>
      </c>
      <c r="U1185" s="24">
        <v>276465.76799999998</v>
      </c>
      <c r="V1185" s="24">
        <v>442345.2353</v>
      </c>
    </row>
    <row r="1186" spans="1:22" hidden="1" x14ac:dyDescent="0.3">
      <c r="A1186" s="23">
        <v>6</v>
      </c>
      <c r="B1186" s="23" t="s">
        <v>592</v>
      </c>
      <c r="C1186" s="23" t="s">
        <v>567</v>
      </c>
      <c r="D1186" t="s">
        <v>169</v>
      </c>
      <c r="E1186" s="23" t="s">
        <v>571</v>
      </c>
      <c r="F1186" s="23" t="s">
        <v>300</v>
      </c>
      <c r="G1186" s="23">
        <v>1</v>
      </c>
      <c r="H1186" s="23" t="s">
        <v>14</v>
      </c>
      <c r="I1186" s="24">
        <v>82478.921700000006</v>
      </c>
      <c r="J1186" s="24">
        <v>144338.11300000001</v>
      </c>
      <c r="K1186" s="24">
        <v>106703.97259999999</v>
      </c>
      <c r="L1186" s="24">
        <v>186731.95189999999</v>
      </c>
      <c r="M1186" s="24">
        <v>127662.999</v>
      </c>
      <c r="N1186" s="24">
        <v>223410.2482</v>
      </c>
      <c r="O1186" s="24">
        <v>152201.49350000001</v>
      </c>
      <c r="P1186" s="24">
        <v>266352.61359999998</v>
      </c>
      <c r="Q1186" s="24">
        <v>179332.93950000001</v>
      </c>
      <c r="R1186" s="24">
        <v>313832.64409999998</v>
      </c>
      <c r="S1186" s="24">
        <v>196586.2015</v>
      </c>
      <c r="T1186" s="24">
        <v>344025.85269999999</v>
      </c>
      <c r="U1186" s="24">
        <v>212787.9866</v>
      </c>
      <c r="V1186" s="24">
        <v>372378.97649999999</v>
      </c>
    </row>
    <row r="1187" spans="1:22" hidden="1" x14ac:dyDescent="0.3">
      <c r="A1187" s="23">
        <v>6</v>
      </c>
      <c r="B1187" s="23" t="s">
        <v>592</v>
      </c>
      <c r="C1187" s="23" t="s">
        <v>567</v>
      </c>
      <c r="D1187" t="s">
        <v>169</v>
      </c>
      <c r="E1187" s="23" t="s">
        <v>571</v>
      </c>
      <c r="F1187" s="23" t="s">
        <v>300</v>
      </c>
      <c r="G1187" s="23">
        <v>2</v>
      </c>
      <c r="H1187" s="23" t="s">
        <v>30</v>
      </c>
      <c r="I1187" s="24">
        <v>70965.419899999994</v>
      </c>
      <c r="J1187" s="24">
        <v>124189.4849</v>
      </c>
      <c r="K1187" s="24">
        <v>92666.149099999995</v>
      </c>
      <c r="L1187" s="24">
        <v>162165.76079999999</v>
      </c>
      <c r="M1187" s="24">
        <v>112290.0417</v>
      </c>
      <c r="N1187" s="24">
        <v>196507.573</v>
      </c>
      <c r="O1187" s="24">
        <v>137058.05780000001</v>
      </c>
      <c r="P1187" s="24">
        <v>239851.6012</v>
      </c>
      <c r="Q1187" s="24">
        <v>162415.07740000001</v>
      </c>
      <c r="R1187" s="24">
        <v>284226.38540000003</v>
      </c>
      <c r="S1187" s="24">
        <v>178840.4816</v>
      </c>
      <c r="T1187" s="24">
        <v>312970.84289999999</v>
      </c>
      <c r="U1187" s="24">
        <v>194080.31340000001</v>
      </c>
      <c r="V1187" s="24">
        <v>339640.54830000002</v>
      </c>
    </row>
    <row r="1188" spans="1:22" hidden="1" x14ac:dyDescent="0.3">
      <c r="A1188" s="23">
        <v>6</v>
      </c>
      <c r="B1188" s="23" t="s">
        <v>592</v>
      </c>
      <c r="C1188" s="23" t="s">
        <v>567</v>
      </c>
      <c r="D1188" t="s">
        <v>169</v>
      </c>
      <c r="E1188" s="23" t="s">
        <v>571</v>
      </c>
      <c r="F1188" s="23" t="s">
        <v>300</v>
      </c>
      <c r="G1188" s="23">
        <v>3</v>
      </c>
      <c r="H1188" s="23" t="s">
        <v>31</v>
      </c>
      <c r="I1188" s="24">
        <v>63480.830600000001</v>
      </c>
      <c r="J1188" s="24">
        <v>111091.45359999999</v>
      </c>
      <c r="K1188" s="24">
        <v>86501.024000000005</v>
      </c>
      <c r="L1188" s="24">
        <v>151376.79190000001</v>
      </c>
      <c r="M1188" s="24">
        <v>109441.7994</v>
      </c>
      <c r="N1188" s="24">
        <v>191523.149</v>
      </c>
      <c r="O1188" s="24">
        <v>144126.14319999999</v>
      </c>
      <c r="P1188" s="24">
        <v>252220.7507</v>
      </c>
      <c r="Q1188" s="24">
        <v>178473.68909999999</v>
      </c>
      <c r="R1188" s="24">
        <v>312328.9559</v>
      </c>
      <c r="S1188" s="24">
        <v>200997.83300000001</v>
      </c>
      <c r="T1188" s="24">
        <v>351746.20779999997</v>
      </c>
      <c r="U1188" s="24">
        <v>223222.60089999999</v>
      </c>
      <c r="V1188" s="24">
        <v>390639.55160000001</v>
      </c>
    </row>
    <row r="1189" spans="1:22" hidden="1" x14ac:dyDescent="0.3">
      <c r="A1189" s="23">
        <v>6</v>
      </c>
      <c r="B1189" s="23" t="s">
        <v>592</v>
      </c>
      <c r="C1189" s="23" t="s">
        <v>567</v>
      </c>
      <c r="D1189" t="s">
        <v>169</v>
      </c>
      <c r="E1189" s="23" t="s">
        <v>571</v>
      </c>
      <c r="F1189" s="23" t="s">
        <v>300</v>
      </c>
      <c r="G1189" s="23">
        <v>4</v>
      </c>
      <c r="H1189" s="23" t="s">
        <v>29</v>
      </c>
      <c r="I1189" s="24">
        <v>70310.515400000004</v>
      </c>
      <c r="J1189" s="24">
        <v>112496.8263</v>
      </c>
      <c r="K1189" s="24">
        <v>98434.7215</v>
      </c>
      <c r="L1189" s="24">
        <v>157495.55679999999</v>
      </c>
      <c r="M1189" s="24">
        <v>126558.9277</v>
      </c>
      <c r="N1189" s="24">
        <v>202494.2873</v>
      </c>
      <c r="O1189" s="24">
        <v>168745.23689999999</v>
      </c>
      <c r="P1189" s="24">
        <v>269992.38319999998</v>
      </c>
      <c r="Q1189" s="24">
        <v>210931.54620000001</v>
      </c>
      <c r="R1189" s="24">
        <v>337490.47889999999</v>
      </c>
      <c r="S1189" s="24">
        <v>239055.75219999999</v>
      </c>
      <c r="T1189" s="24">
        <v>382489.20939999999</v>
      </c>
      <c r="U1189" s="24">
        <v>267179.9584</v>
      </c>
      <c r="V1189" s="24">
        <v>427487.9399</v>
      </c>
    </row>
    <row r="1190" spans="1:22" hidden="1" x14ac:dyDescent="0.3">
      <c r="A1190" s="23">
        <v>6</v>
      </c>
      <c r="B1190" s="23" t="s">
        <v>592</v>
      </c>
      <c r="C1190" s="23" t="s">
        <v>567</v>
      </c>
      <c r="D1190" t="s">
        <v>169</v>
      </c>
      <c r="E1190" s="23" t="s">
        <v>571</v>
      </c>
      <c r="F1190" s="23" t="s">
        <v>339</v>
      </c>
      <c r="G1190" s="23">
        <v>1</v>
      </c>
      <c r="H1190" s="23" t="s">
        <v>14</v>
      </c>
      <c r="I1190" s="24">
        <v>85907.419800000003</v>
      </c>
      <c r="J1190" s="24">
        <v>150337.98480000001</v>
      </c>
      <c r="K1190" s="24">
        <v>111213.35</v>
      </c>
      <c r="L1190" s="24">
        <v>194623.36259999999</v>
      </c>
      <c r="M1190" s="24">
        <v>133108.5056</v>
      </c>
      <c r="N1190" s="24">
        <v>232939.8849</v>
      </c>
      <c r="O1190" s="24">
        <v>158770.17290000001</v>
      </c>
      <c r="P1190" s="24">
        <v>277847.8026</v>
      </c>
      <c r="Q1190" s="24">
        <v>187144.63510000001</v>
      </c>
      <c r="R1190" s="24">
        <v>327503.11139999999</v>
      </c>
      <c r="S1190" s="24">
        <v>205187.85399999999</v>
      </c>
      <c r="T1190" s="24">
        <v>359078.74459999998</v>
      </c>
      <c r="U1190" s="24">
        <v>222160.3694</v>
      </c>
      <c r="V1190" s="24">
        <v>388780.64649999997</v>
      </c>
    </row>
    <row r="1191" spans="1:22" hidden="1" x14ac:dyDescent="0.3">
      <c r="A1191" s="23">
        <v>6</v>
      </c>
      <c r="B1191" s="23" t="s">
        <v>592</v>
      </c>
      <c r="C1191" s="23" t="s">
        <v>567</v>
      </c>
      <c r="D1191" t="s">
        <v>169</v>
      </c>
      <c r="E1191" s="23" t="s">
        <v>571</v>
      </c>
      <c r="F1191" s="23" t="s">
        <v>339</v>
      </c>
      <c r="G1191" s="23">
        <v>2</v>
      </c>
      <c r="H1191" s="23" t="s">
        <v>30</v>
      </c>
      <c r="I1191" s="24">
        <v>73571.524999999994</v>
      </c>
      <c r="J1191" s="24">
        <v>128750.1689</v>
      </c>
      <c r="K1191" s="24">
        <v>96172.824900000007</v>
      </c>
      <c r="L1191" s="24">
        <v>168302.44339999999</v>
      </c>
      <c r="M1191" s="24">
        <v>116637.47990000001</v>
      </c>
      <c r="N1191" s="24">
        <v>204115.58979999999</v>
      </c>
      <c r="O1191" s="24">
        <v>142545.0632</v>
      </c>
      <c r="P1191" s="24">
        <v>249453.86060000001</v>
      </c>
      <c r="Q1191" s="24">
        <v>169018.3542</v>
      </c>
      <c r="R1191" s="24">
        <v>295782.11979999999</v>
      </c>
      <c r="S1191" s="24">
        <v>186174.58259999999</v>
      </c>
      <c r="T1191" s="24">
        <v>325805.5196</v>
      </c>
      <c r="U1191" s="24">
        <v>202116.43369999999</v>
      </c>
      <c r="V1191" s="24">
        <v>353703.75910000002</v>
      </c>
    </row>
    <row r="1192" spans="1:22" hidden="1" x14ac:dyDescent="0.3">
      <c r="A1192" s="23">
        <v>6</v>
      </c>
      <c r="B1192" s="23" t="s">
        <v>592</v>
      </c>
      <c r="C1192" s="23" t="s">
        <v>567</v>
      </c>
      <c r="D1192" t="s">
        <v>169</v>
      </c>
      <c r="E1192" s="23" t="s">
        <v>571</v>
      </c>
      <c r="F1192" s="23" t="s">
        <v>339</v>
      </c>
      <c r="G1192" s="23">
        <v>3</v>
      </c>
      <c r="H1192" s="23" t="s">
        <v>31</v>
      </c>
      <c r="I1192" s="24">
        <v>65574.992400000003</v>
      </c>
      <c r="J1192" s="24">
        <v>114756.2366</v>
      </c>
      <c r="K1192" s="24">
        <v>89263.411900000006</v>
      </c>
      <c r="L1192" s="24">
        <v>156210.97070000001</v>
      </c>
      <c r="M1192" s="24">
        <v>112866.74069999999</v>
      </c>
      <c r="N1192" s="24">
        <v>197516.79629999999</v>
      </c>
      <c r="O1192" s="24">
        <v>148564.4278</v>
      </c>
      <c r="P1192" s="24">
        <v>259987.74849999999</v>
      </c>
      <c r="Q1192" s="24">
        <v>183901.2597</v>
      </c>
      <c r="R1192" s="24">
        <v>321827.20449999999</v>
      </c>
      <c r="S1192" s="24">
        <v>207058.19769999999</v>
      </c>
      <c r="T1192" s="24">
        <v>362351.84590000001</v>
      </c>
      <c r="U1192" s="24">
        <v>229894.3757</v>
      </c>
      <c r="V1192" s="24">
        <v>402315.15740000003</v>
      </c>
    </row>
    <row r="1193" spans="1:22" hidden="1" x14ac:dyDescent="0.3">
      <c r="A1193" s="23">
        <v>6</v>
      </c>
      <c r="B1193" s="23" t="s">
        <v>592</v>
      </c>
      <c r="C1193" s="23" t="s">
        <v>567</v>
      </c>
      <c r="D1193" t="s">
        <v>169</v>
      </c>
      <c r="E1193" s="23" t="s">
        <v>571</v>
      </c>
      <c r="F1193" s="23" t="s">
        <v>339</v>
      </c>
      <c r="G1193" s="23">
        <v>4</v>
      </c>
      <c r="H1193" s="23" t="s">
        <v>29</v>
      </c>
      <c r="I1193" s="24">
        <v>73214.828699999998</v>
      </c>
      <c r="J1193" s="24">
        <v>117143.7277</v>
      </c>
      <c r="K1193" s="24">
        <v>102500.7602</v>
      </c>
      <c r="L1193" s="24">
        <v>164001.2188</v>
      </c>
      <c r="M1193" s="24">
        <v>131786.69159999999</v>
      </c>
      <c r="N1193" s="24">
        <v>210858.70989999999</v>
      </c>
      <c r="O1193" s="24">
        <v>175715.5889</v>
      </c>
      <c r="P1193" s="24">
        <v>281144.94640000002</v>
      </c>
      <c r="Q1193" s="24">
        <v>219644.48610000001</v>
      </c>
      <c r="R1193" s="24">
        <v>351431.18300000002</v>
      </c>
      <c r="S1193" s="24">
        <v>248930.41759999999</v>
      </c>
      <c r="T1193" s="24">
        <v>398288.674</v>
      </c>
      <c r="U1193" s="24">
        <v>278216.34909999999</v>
      </c>
      <c r="V1193" s="24">
        <v>445146.16519999999</v>
      </c>
    </row>
    <row r="1194" spans="1:22" hidden="1" x14ac:dyDescent="0.3">
      <c r="A1194" s="23">
        <v>6</v>
      </c>
      <c r="B1194" s="23" t="s">
        <v>592</v>
      </c>
      <c r="C1194" s="23" t="s">
        <v>567</v>
      </c>
      <c r="D1194" t="s">
        <v>169</v>
      </c>
      <c r="E1194" s="23" t="s">
        <v>571</v>
      </c>
      <c r="F1194" s="23" t="s">
        <v>377</v>
      </c>
      <c r="G1194" s="23">
        <v>1</v>
      </c>
      <c r="H1194" s="23" t="s">
        <v>14</v>
      </c>
      <c r="I1194" s="24">
        <v>84406.398499999996</v>
      </c>
      <c r="J1194" s="24">
        <v>147711.1974</v>
      </c>
      <c r="K1194" s="24">
        <v>109287.0353</v>
      </c>
      <c r="L1194" s="24">
        <v>191252.31159999999</v>
      </c>
      <c r="M1194" s="24">
        <v>130814.44070000001</v>
      </c>
      <c r="N1194" s="24">
        <v>228925.27110000001</v>
      </c>
      <c r="O1194" s="24">
        <v>156051.27849999999</v>
      </c>
      <c r="P1194" s="24">
        <v>273089.73739999998</v>
      </c>
      <c r="Q1194" s="24">
        <v>183956.26439999999</v>
      </c>
      <c r="R1194" s="24">
        <v>321923.46269999997</v>
      </c>
      <c r="S1194" s="24">
        <v>201700.83259999999</v>
      </c>
      <c r="T1194" s="24">
        <v>352976.4571</v>
      </c>
      <c r="U1194" s="24">
        <v>218398.99340000001</v>
      </c>
      <c r="V1194" s="24">
        <v>382198.23839999997</v>
      </c>
    </row>
    <row r="1195" spans="1:22" hidden="1" x14ac:dyDescent="0.3">
      <c r="A1195" s="23">
        <v>6</v>
      </c>
      <c r="B1195" s="23" t="s">
        <v>592</v>
      </c>
      <c r="C1195" s="23" t="s">
        <v>567</v>
      </c>
      <c r="D1195" t="s">
        <v>169</v>
      </c>
      <c r="E1195" s="23" t="s">
        <v>571</v>
      </c>
      <c r="F1195" s="23" t="s">
        <v>377</v>
      </c>
      <c r="G1195" s="23">
        <v>2</v>
      </c>
      <c r="H1195" s="23" t="s">
        <v>30</v>
      </c>
      <c r="I1195" s="24">
        <v>72207.569099999993</v>
      </c>
      <c r="J1195" s="24">
        <v>126363.24589999999</v>
      </c>
      <c r="K1195" s="24">
        <v>94413.626799999998</v>
      </c>
      <c r="L1195" s="24">
        <v>165223.8469</v>
      </c>
      <c r="M1195" s="24">
        <v>114526.4261</v>
      </c>
      <c r="N1195" s="24">
        <v>200421.2458</v>
      </c>
      <c r="O1195" s="24">
        <v>140006.44760000001</v>
      </c>
      <c r="P1195" s="24">
        <v>245011.28339999999</v>
      </c>
      <c r="Q1195" s="24">
        <v>166031.38639999999</v>
      </c>
      <c r="R1195" s="24">
        <v>290554.92619999999</v>
      </c>
      <c r="S1195" s="24">
        <v>182898.81959999999</v>
      </c>
      <c r="T1195" s="24">
        <v>320072.93430000002</v>
      </c>
      <c r="U1195" s="24">
        <v>198577.76790000001</v>
      </c>
      <c r="V1195" s="24">
        <v>347511.09379999997</v>
      </c>
    </row>
    <row r="1196" spans="1:22" hidden="1" x14ac:dyDescent="0.3">
      <c r="A1196" s="23">
        <v>6</v>
      </c>
      <c r="B1196" s="23" t="s">
        <v>592</v>
      </c>
      <c r="C1196" s="23" t="s">
        <v>567</v>
      </c>
      <c r="D1196" t="s">
        <v>169</v>
      </c>
      <c r="E1196" s="23" t="s">
        <v>571</v>
      </c>
      <c r="F1196" s="23" t="s">
        <v>377</v>
      </c>
      <c r="G1196" s="23">
        <v>3</v>
      </c>
      <c r="H1196" s="23" t="s">
        <v>31</v>
      </c>
      <c r="I1196" s="24">
        <v>64304.917099999999</v>
      </c>
      <c r="J1196" s="24">
        <v>112533.60490000001</v>
      </c>
      <c r="K1196" s="24">
        <v>87513.546100000007</v>
      </c>
      <c r="L1196" s="24">
        <v>153148.70569999999</v>
      </c>
      <c r="M1196" s="24">
        <v>110638.03019999999</v>
      </c>
      <c r="N1196" s="24">
        <v>193616.5528</v>
      </c>
      <c r="O1196" s="24">
        <v>145614.19760000001</v>
      </c>
      <c r="P1196" s="24">
        <v>254824.84580000001</v>
      </c>
      <c r="Q1196" s="24">
        <v>180233.51949999999</v>
      </c>
      <c r="R1196" s="24">
        <v>315408.65919999999</v>
      </c>
      <c r="S1196" s="24">
        <v>202916.57250000001</v>
      </c>
      <c r="T1196" s="24">
        <v>355104.00170000002</v>
      </c>
      <c r="U1196" s="24">
        <v>225282.42939999999</v>
      </c>
      <c r="V1196" s="24">
        <v>394244.25140000001</v>
      </c>
    </row>
    <row r="1197" spans="1:22" hidden="1" x14ac:dyDescent="0.3">
      <c r="A1197" s="23">
        <v>6</v>
      </c>
      <c r="B1197" s="23" t="s">
        <v>592</v>
      </c>
      <c r="C1197" s="23" t="s">
        <v>567</v>
      </c>
      <c r="D1197" t="s">
        <v>169</v>
      </c>
      <c r="E1197" s="23" t="s">
        <v>571</v>
      </c>
      <c r="F1197" s="23" t="s">
        <v>377</v>
      </c>
      <c r="G1197" s="23">
        <v>4</v>
      </c>
      <c r="H1197" s="23" t="s">
        <v>29</v>
      </c>
      <c r="I1197" s="24">
        <v>71931.387100000007</v>
      </c>
      <c r="J1197" s="24">
        <v>115090.22100000001</v>
      </c>
      <c r="K1197" s="24">
        <v>100703.94190000001</v>
      </c>
      <c r="L1197" s="24">
        <v>161126.30929999999</v>
      </c>
      <c r="M1197" s="24">
        <v>129476.4967</v>
      </c>
      <c r="N1197" s="24">
        <v>207162.3977</v>
      </c>
      <c r="O1197" s="24">
        <v>172635.32879999999</v>
      </c>
      <c r="P1197" s="24">
        <v>276216.53029999998</v>
      </c>
      <c r="Q1197" s="24">
        <v>215794.16099999999</v>
      </c>
      <c r="R1197" s="24">
        <v>345270.66279999999</v>
      </c>
      <c r="S1197" s="24">
        <v>244566.71580000001</v>
      </c>
      <c r="T1197" s="24">
        <v>391306.7512</v>
      </c>
      <c r="U1197" s="24">
        <v>273339.27069999999</v>
      </c>
      <c r="V1197" s="24">
        <v>437342.8395</v>
      </c>
    </row>
    <row r="1198" spans="1:22" hidden="1" x14ac:dyDescent="0.3">
      <c r="A1198" s="23">
        <v>6</v>
      </c>
      <c r="B1198" s="23" t="s">
        <v>592</v>
      </c>
      <c r="C1198" s="23" t="s">
        <v>567</v>
      </c>
      <c r="D1198" t="s">
        <v>176</v>
      </c>
      <c r="E1198" s="23" t="s">
        <v>572</v>
      </c>
      <c r="F1198" s="23" t="s">
        <v>223</v>
      </c>
      <c r="G1198" s="23">
        <v>1</v>
      </c>
      <c r="H1198" s="23" t="s">
        <v>14</v>
      </c>
      <c r="I1198" s="24">
        <v>83432.585900000005</v>
      </c>
      <c r="J1198" s="24">
        <v>146007.02540000001</v>
      </c>
      <c r="K1198" s="24">
        <v>107997.50199999999</v>
      </c>
      <c r="L1198" s="24">
        <v>188995.6286</v>
      </c>
      <c r="M1198" s="24">
        <v>129251.36079999999</v>
      </c>
      <c r="N1198" s="24">
        <v>226189.88140000001</v>
      </c>
      <c r="O1198" s="24">
        <v>154157.01430000001</v>
      </c>
      <c r="P1198" s="24">
        <v>269774.77500000002</v>
      </c>
      <c r="Q1198" s="24">
        <v>181695.35399999999</v>
      </c>
      <c r="R1198" s="24">
        <v>317966.86959999998</v>
      </c>
      <c r="S1198" s="24">
        <v>199206.9656</v>
      </c>
      <c r="T1198" s="24">
        <v>348612.18979999999</v>
      </c>
      <c r="U1198" s="24">
        <v>215674.74359999999</v>
      </c>
      <c r="V1198" s="24">
        <v>377430.8014</v>
      </c>
    </row>
    <row r="1199" spans="1:22" hidden="1" x14ac:dyDescent="0.3">
      <c r="A1199" s="23">
        <v>6</v>
      </c>
      <c r="B1199" s="23" t="s">
        <v>592</v>
      </c>
      <c r="C1199" s="23" t="s">
        <v>567</v>
      </c>
      <c r="D1199" t="s">
        <v>176</v>
      </c>
      <c r="E1199" s="23" t="s">
        <v>572</v>
      </c>
      <c r="F1199" s="23" t="s">
        <v>223</v>
      </c>
      <c r="G1199" s="23">
        <v>2</v>
      </c>
      <c r="H1199" s="23" t="s">
        <v>30</v>
      </c>
      <c r="I1199" s="24">
        <v>71507.887199999997</v>
      </c>
      <c r="J1199" s="24">
        <v>125138.8027</v>
      </c>
      <c r="K1199" s="24">
        <v>93458.3272</v>
      </c>
      <c r="L1199" s="24">
        <v>163552.07260000001</v>
      </c>
      <c r="M1199" s="24">
        <v>113329.3688</v>
      </c>
      <c r="N1199" s="24">
        <v>198326.39540000001</v>
      </c>
      <c r="O1199" s="24">
        <v>138472.74110000001</v>
      </c>
      <c r="P1199" s="24">
        <v>242327.29689999999</v>
      </c>
      <c r="Q1199" s="24">
        <v>164173.2819</v>
      </c>
      <c r="R1199" s="24">
        <v>287303.24329999997</v>
      </c>
      <c r="S1199" s="24">
        <v>180827.4693</v>
      </c>
      <c r="T1199" s="24">
        <v>316448.07120000001</v>
      </c>
      <c r="U1199" s="24">
        <v>196298.93849999999</v>
      </c>
      <c r="V1199" s="24">
        <v>343523.14240000001</v>
      </c>
    </row>
    <row r="1200" spans="1:22" hidden="1" x14ac:dyDescent="0.3">
      <c r="A1200" s="23">
        <v>6</v>
      </c>
      <c r="B1200" s="23" t="s">
        <v>592</v>
      </c>
      <c r="C1200" s="23" t="s">
        <v>567</v>
      </c>
      <c r="D1200" t="s">
        <v>176</v>
      </c>
      <c r="E1200" s="23" t="s">
        <v>572</v>
      </c>
      <c r="F1200" s="23" t="s">
        <v>223</v>
      </c>
      <c r="G1200" s="23">
        <v>3</v>
      </c>
      <c r="H1200" s="23" t="s">
        <v>31</v>
      </c>
      <c r="I1200" s="24">
        <v>63774.327100000002</v>
      </c>
      <c r="J1200" s="24">
        <v>111605.0724</v>
      </c>
      <c r="K1200" s="24">
        <v>86827.199600000007</v>
      </c>
      <c r="L1200" s="24">
        <v>151947.5993</v>
      </c>
      <c r="M1200" s="24">
        <v>109797.81789999999</v>
      </c>
      <c r="N1200" s="24">
        <v>192146.18150000001</v>
      </c>
      <c r="O1200" s="24">
        <v>144536.6826</v>
      </c>
      <c r="P1200" s="24">
        <v>252939.19450000001</v>
      </c>
      <c r="Q1200" s="24">
        <v>178926.72080000001</v>
      </c>
      <c r="R1200" s="24">
        <v>313121.76130000001</v>
      </c>
      <c r="S1200" s="24">
        <v>201465.8278</v>
      </c>
      <c r="T1200" s="24">
        <v>352565.1986</v>
      </c>
      <c r="U1200" s="24">
        <v>223694.86689999999</v>
      </c>
      <c r="V1200" s="24">
        <v>391466.0171</v>
      </c>
    </row>
    <row r="1201" spans="1:22" hidden="1" x14ac:dyDescent="0.3">
      <c r="A1201" s="23">
        <v>6</v>
      </c>
      <c r="B1201" s="23" t="s">
        <v>592</v>
      </c>
      <c r="C1201" s="23" t="s">
        <v>567</v>
      </c>
      <c r="D1201" t="s">
        <v>176</v>
      </c>
      <c r="E1201" s="23" t="s">
        <v>572</v>
      </c>
      <c r="F1201" s="23" t="s">
        <v>223</v>
      </c>
      <c r="G1201" s="23">
        <v>4</v>
      </c>
      <c r="H1201" s="23" t="s">
        <v>29</v>
      </c>
      <c r="I1201" s="24">
        <v>71108.626999999993</v>
      </c>
      <c r="J1201" s="24">
        <v>113773.8049</v>
      </c>
      <c r="K1201" s="24">
        <v>99552.077799999999</v>
      </c>
      <c r="L1201" s="24">
        <v>159283.32689999999</v>
      </c>
      <c r="M1201" s="24">
        <v>127995.52860000001</v>
      </c>
      <c r="N1201" s="24">
        <v>204792.84890000001</v>
      </c>
      <c r="O1201" s="24">
        <v>170660.70480000001</v>
      </c>
      <c r="P1201" s="24">
        <v>273057.13179999997</v>
      </c>
      <c r="Q1201" s="24">
        <v>213325.88099999999</v>
      </c>
      <c r="R1201" s="24">
        <v>341321.41470000002</v>
      </c>
      <c r="S1201" s="24">
        <v>241769.33180000001</v>
      </c>
      <c r="T1201" s="24">
        <v>386830.93660000002</v>
      </c>
      <c r="U1201" s="24">
        <v>270212.78259999998</v>
      </c>
      <c r="V1201" s="24">
        <v>432340.45860000001</v>
      </c>
    </row>
    <row r="1202" spans="1:22" hidden="1" x14ac:dyDescent="0.3">
      <c r="A1202" s="23">
        <v>6</v>
      </c>
      <c r="B1202" s="23" t="s">
        <v>592</v>
      </c>
      <c r="C1202" s="23" t="s">
        <v>567</v>
      </c>
      <c r="D1202" t="s">
        <v>176</v>
      </c>
      <c r="E1202" s="23" t="s">
        <v>572</v>
      </c>
      <c r="F1202" s="23" t="s">
        <v>265</v>
      </c>
      <c r="G1202" s="23">
        <v>1</v>
      </c>
      <c r="H1202" s="23" t="s">
        <v>14</v>
      </c>
      <c r="I1202" s="24">
        <v>84386.247300000003</v>
      </c>
      <c r="J1202" s="24">
        <v>147675.93280000001</v>
      </c>
      <c r="K1202" s="24">
        <v>109291.02770000001</v>
      </c>
      <c r="L1202" s="24">
        <v>191259.2985</v>
      </c>
      <c r="M1202" s="24">
        <v>130839.71799999999</v>
      </c>
      <c r="N1202" s="24">
        <v>228969.50659999999</v>
      </c>
      <c r="O1202" s="24">
        <v>156112.5295</v>
      </c>
      <c r="P1202" s="24">
        <v>273196.9265</v>
      </c>
      <c r="Q1202" s="24">
        <v>184057.76190000001</v>
      </c>
      <c r="R1202" s="24">
        <v>322101.08319999999</v>
      </c>
      <c r="S1202" s="24">
        <v>201827.72219999999</v>
      </c>
      <c r="T1202" s="24">
        <v>353198.51390000002</v>
      </c>
      <c r="U1202" s="24">
        <v>218561.4927</v>
      </c>
      <c r="V1202" s="24">
        <v>382482.61210000003</v>
      </c>
    </row>
    <row r="1203" spans="1:22" hidden="1" x14ac:dyDescent="0.3">
      <c r="A1203" s="23">
        <v>6</v>
      </c>
      <c r="B1203" s="23" t="s">
        <v>592</v>
      </c>
      <c r="C1203" s="23" t="s">
        <v>567</v>
      </c>
      <c r="D1203" t="s">
        <v>176</v>
      </c>
      <c r="E1203" s="23" t="s">
        <v>572</v>
      </c>
      <c r="F1203" s="23" t="s">
        <v>265</v>
      </c>
      <c r="G1203" s="23">
        <v>2</v>
      </c>
      <c r="H1203" s="23" t="s">
        <v>30</v>
      </c>
      <c r="I1203" s="24">
        <v>72050.352499999994</v>
      </c>
      <c r="J1203" s="24">
        <v>126088.11689999999</v>
      </c>
      <c r="K1203" s="24">
        <v>94250.502399999998</v>
      </c>
      <c r="L1203" s="24">
        <v>164938.3792</v>
      </c>
      <c r="M1203" s="24">
        <v>114368.6923</v>
      </c>
      <c r="N1203" s="24">
        <v>200145.21160000001</v>
      </c>
      <c r="O1203" s="24">
        <v>139887.4198</v>
      </c>
      <c r="P1203" s="24">
        <v>244802.98449999999</v>
      </c>
      <c r="Q1203" s="24">
        <v>165931.4809</v>
      </c>
      <c r="R1203" s="24">
        <v>290380.09149999998</v>
      </c>
      <c r="S1203" s="24">
        <v>182814.45079999999</v>
      </c>
      <c r="T1203" s="24">
        <v>319925.28899999999</v>
      </c>
      <c r="U1203" s="24">
        <v>198517.5569</v>
      </c>
      <c r="V1203" s="24">
        <v>347405.72470000002</v>
      </c>
    </row>
    <row r="1204" spans="1:22" hidden="1" x14ac:dyDescent="0.3">
      <c r="A1204" s="23">
        <v>6</v>
      </c>
      <c r="B1204" s="23" t="s">
        <v>592</v>
      </c>
      <c r="C1204" s="23" t="s">
        <v>567</v>
      </c>
      <c r="D1204" t="s">
        <v>176</v>
      </c>
      <c r="E1204" s="23" t="s">
        <v>572</v>
      </c>
      <c r="F1204" s="23" t="s">
        <v>265</v>
      </c>
      <c r="G1204" s="23">
        <v>3</v>
      </c>
      <c r="H1204" s="23" t="s">
        <v>31</v>
      </c>
      <c r="I1204" s="24">
        <v>64067.821900000003</v>
      </c>
      <c r="J1204" s="24">
        <v>112118.68829999999</v>
      </c>
      <c r="K1204" s="24">
        <v>87153.373300000007</v>
      </c>
      <c r="L1204" s="24">
        <v>152518.4031</v>
      </c>
      <c r="M1204" s="24">
        <v>110153.83409999999</v>
      </c>
      <c r="N1204" s="24">
        <v>192769.2096</v>
      </c>
      <c r="O1204" s="24">
        <v>144947.2188</v>
      </c>
      <c r="P1204" s="24">
        <v>253657.63279999999</v>
      </c>
      <c r="Q1204" s="24">
        <v>179379.74849999999</v>
      </c>
      <c r="R1204" s="24">
        <v>313914.55989999999</v>
      </c>
      <c r="S1204" s="24">
        <v>201933.81830000001</v>
      </c>
      <c r="T1204" s="24">
        <v>353384.18199999997</v>
      </c>
      <c r="U1204" s="24">
        <v>224167.1281</v>
      </c>
      <c r="V1204" s="24">
        <v>392292.4742</v>
      </c>
    </row>
    <row r="1205" spans="1:22" hidden="1" x14ac:dyDescent="0.3">
      <c r="A1205" s="23">
        <v>6</v>
      </c>
      <c r="B1205" s="23" t="s">
        <v>592</v>
      </c>
      <c r="C1205" s="23" t="s">
        <v>567</v>
      </c>
      <c r="D1205" t="s">
        <v>176</v>
      </c>
      <c r="E1205" s="23" t="s">
        <v>572</v>
      </c>
      <c r="F1205" s="23" t="s">
        <v>265</v>
      </c>
      <c r="G1205" s="23">
        <v>4</v>
      </c>
      <c r="H1205" s="23" t="s">
        <v>29</v>
      </c>
      <c r="I1205" s="24">
        <v>71906.736199999999</v>
      </c>
      <c r="J1205" s="24">
        <v>115050.77959999999</v>
      </c>
      <c r="K1205" s="24">
        <v>100669.43060000001</v>
      </c>
      <c r="L1205" s="24">
        <v>161071.09150000001</v>
      </c>
      <c r="M1205" s="24">
        <v>129432.1251</v>
      </c>
      <c r="N1205" s="24">
        <v>207091.40330000001</v>
      </c>
      <c r="O1205" s="24">
        <v>172576.16690000001</v>
      </c>
      <c r="P1205" s="24">
        <v>276121.87109999999</v>
      </c>
      <c r="Q1205" s="24">
        <v>215720.20850000001</v>
      </c>
      <c r="R1205" s="24">
        <v>345152.33870000002</v>
      </c>
      <c r="S1205" s="24">
        <v>244482.90289999999</v>
      </c>
      <c r="T1205" s="24">
        <v>391172.65059999999</v>
      </c>
      <c r="U1205" s="24">
        <v>273245.59749999997</v>
      </c>
      <c r="V1205" s="24">
        <v>437192.96240000002</v>
      </c>
    </row>
    <row r="1206" spans="1:22" hidden="1" x14ac:dyDescent="0.3">
      <c r="A1206" s="23">
        <v>6</v>
      </c>
      <c r="B1206" s="23" t="s">
        <v>592</v>
      </c>
      <c r="C1206" s="23" t="s">
        <v>567</v>
      </c>
      <c r="D1206" t="s">
        <v>176</v>
      </c>
      <c r="E1206" s="23" t="s">
        <v>572</v>
      </c>
      <c r="F1206" s="23" t="s">
        <v>306</v>
      </c>
      <c r="G1206" s="23">
        <v>1</v>
      </c>
      <c r="H1206" s="23" t="s">
        <v>14</v>
      </c>
      <c r="I1206" s="24">
        <v>81444.658299999996</v>
      </c>
      <c r="J1206" s="24">
        <v>142528.15210000001</v>
      </c>
      <c r="K1206" s="24">
        <v>105426.42049999999</v>
      </c>
      <c r="L1206" s="24">
        <v>184496.236</v>
      </c>
      <c r="M1206" s="24">
        <v>126175.75599999999</v>
      </c>
      <c r="N1206" s="24">
        <v>220807.573</v>
      </c>
      <c r="O1206" s="24">
        <v>150490.9878</v>
      </c>
      <c r="P1206" s="24">
        <v>263359.22859999997</v>
      </c>
      <c r="Q1206" s="24">
        <v>177376.5281</v>
      </c>
      <c r="R1206" s="24">
        <v>310408.92420000001</v>
      </c>
      <c r="S1206" s="24">
        <v>194473.01070000001</v>
      </c>
      <c r="T1206" s="24">
        <v>340327.76870000002</v>
      </c>
      <c r="U1206" s="24">
        <v>210551.2427</v>
      </c>
      <c r="V1206" s="24">
        <v>368464.67479999998</v>
      </c>
    </row>
    <row r="1207" spans="1:22" hidden="1" x14ac:dyDescent="0.3">
      <c r="A1207" s="23">
        <v>6</v>
      </c>
      <c r="B1207" s="23" t="s">
        <v>592</v>
      </c>
      <c r="C1207" s="23" t="s">
        <v>567</v>
      </c>
      <c r="D1207" t="s">
        <v>176</v>
      </c>
      <c r="E1207" s="23" t="s">
        <v>572</v>
      </c>
      <c r="F1207" s="23" t="s">
        <v>306</v>
      </c>
      <c r="G1207" s="23">
        <v>2</v>
      </c>
      <c r="H1207" s="23" t="s">
        <v>30</v>
      </c>
      <c r="I1207" s="24">
        <v>69794.090299999996</v>
      </c>
      <c r="J1207" s="24">
        <v>122139.65820000001</v>
      </c>
      <c r="K1207" s="24">
        <v>91221.479300000006</v>
      </c>
      <c r="L1207" s="24">
        <v>159637.58869999999</v>
      </c>
      <c r="M1207" s="24">
        <v>110619.78630000001</v>
      </c>
      <c r="N1207" s="24">
        <v>193584.6262</v>
      </c>
      <c r="O1207" s="24">
        <v>135167.27220000001</v>
      </c>
      <c r="P1207" s="24">
        <v>236542.72640000001</v>
      </c>
      <c r="Q1207" s="24">
        <v>160257.26190000001</v>
      </c>
      <c r="R1207" s="24">
        <v>280450.2083</v>
      </c>
      <c r="S1207" s="24">
        <v>176516.03109999999</v>
      </c>
      <c r="T1207" s="24">
        <v>308903.05450000003</v>
      </c>
      <c r="U1207" s="24">
        <v>191620.85800000001</v>
      </c>
      <c r="V1207" s="24">
        <v>335336.50150000001</v>
      </c>
    </row>
    <row r="1208" spans="1:22" hidden="1" x14ac:dyDescent="0.3">
      <c r="A1208" s="23">
        <v>6</v>
      </c>
      <c r="B1208" s="23" t="s">
        <v>592</v>
      </c>
      <c r="C1208" s="23" t="s">
        <v>567</v>
      </c>
      <c r="D1208" t="s">
        <v>176</v>
      </c>
      <c r="E1208" s="23" t="s">
        <v>572</v>
      </c>
      <c r="F1208" s="23" t="s">
        <v>306</v>
      </c>
      <c r="G1208" s="23">
        <v>3</v>
      </c>
      <c r="H1208" s="23" t="s">
        <v>31</v>
      </c>
      <c r="I1208" s="24">
        <v>62238.9568</v>
      </c>
      <c r="J1208" s="24">
        <v>108918.1744</v>
      </c>
      <c r="K1208" s="24">
        <v>84734.160699999993</v>
      </c>
      <c r="L1208" s="24">
        <v>148284.78109999999</v>
      </c>
      <c r="M1208" s="24">
        <v>107149.0013</v>
      </c>
      <c r="N1208" s="24">
        <v>187510.75219999999</v>
      </c>
      <c r="O1208" s="24">
        <v>141047.69500000001</v>
      </c>
      <c r="P1208" s="24">
        <v>246833.46609999999</v>
      </c>
      <c r="Q1208" s="24">
        <v>174605.58119999999</v>
      </c>
      <c r="R1208" s="24">
        <v>305559.76699999999</v>
      </c>
      <c r="S1208" s="24">
        <v>196598.8302</v>
      </c>
      <c r="T1208" s="24">
        <v>344047.95299999998</v>
      </c>
      <c r="U1208" s="24">
        <v>218289.13939999999</v>
      </c>
      <c r="V1208" s="24">
        <v>382005.9939</v>
      </c>
    </row>
    <row r="1209" spans="1:22" hidden="1" x14ac:dyDescent="0.3">
      <c r="A1209" s="23">
        <v>6</v>
      </c>
      <c r="B1209" s="23" t="s">
        <v>592</v>
      </c>
      <c r="C1209" s="23" t="s">
        <v>567</v>
      </c>
      <c r="D1209" t="s">
        <v>176</v>
      </c>
      <c r="E1209" s="23" t="s">
        <v>572</v>
      </c>
      <c r="F1209" s="23" t="s">
        <v>306</v>
      </c>
      <c r="G1209" s="23">
        <v>4</v>
      </c>
      <c r="H1209" s="23" t="s">
        <v>29</v>
      </c>
      <c r="I1209" s="24">
        <v>69413.805300000007</v>
      </c>
      <c r="J1209" s="24">
        <v>111062.09020000001</v>
      </c>
      <c r="K1209" s="24">
        <v>97179.327399999995</v>
      </c>
      <c r="L1209" s="24">
        <v>155486.92619999999</v>
      </c>
      <c r="M1209" s="24">
        <v>124944.8495</v>
      </c>
      <c r="N1209" s="24">
        <v>199911.7623</v>
      </c>
      <c r="O1209" s="24">
        <v>166593.13269999999</v>
      </c>
      <c r="P1209" s="24">
        <v>266549.01630000002</v>
      </c>
      <c r="Q1209" s="24">
        <v>208241.41589999999</v>
      </c>
      <c r="R1209" s="24">
        <v>333186.27039999998</v>
      </c>
      <c r="S1209" s="24">
        <v>236006.93799999999</v>
      </c>
      <c r="T1209" s="24">
        <v>377611.10649999999</v>
      </c>
      <c r="U1209" s="24">
        <v>263772.46010000003</v>
      </c>
      <c r="V1209" s="24">
        <v>422035.9425</v>
      </c>
    </row>
    <row r="1210" spans="1:22" hidden="1" x14ac:dyDescent="0.3">
      <c r="A1210" s="23">
        <v>6</v>
      </c>
      <c r="B1210" s="23" t="s">
        <v>592</v>
      </c>
      <c r="C1210" s="23" t="s">
        <v>567</v>
      </c>
      <c r="D1210" t="s">
        <v>176</v>
      </c>
      <c r="E1210" s="23" t="s">
        <v>572</v>
      </c>
      <c r="F1210" s="23" t="s">
        <v>344</v>
      </c>
      <c r="G1210" s="23">
        <v>1</v>
      </c>
      <c r="H1210" s="23" t="s">
        <v>14</v>
      </c>
      <c r="I1210" s="24">
        <v>86434.631599999993</v>
      </c>
      <c r="J1210" s="24">
        <v>151260.6053</v>
      </c>
      <c r="K1210" s="24">
        <v>111850.13559999999</v>
      </c>
      <c r="L1210" s="24">
        <v>195737.73730000001</v>
      </c>
      <c r="M1210" s="24">
        <v>133839.49530000001</v>
      </c>
      <c r="N1210" s="24">
        <v>234219.11670000001</v>
      </c>
      <c r="O1210" s="24">
        <v>159594.80840000001</v>
      </c>
      <c r="P1210" s="24">
        <v>279290.91470000002</v>
      </c>
      <c r="Q1210" s="24">
        <v>188072.10159999999</v>
      </c>
      <c r="R1210" s="24">
        <v>329126.1777</v>
      </c>
      <c r="S1210" s="24">
        <v>206181.01500000001</v>
      </c>
      <c r="T1210" s="24">
        <v>360816.77630000003</v>
      </c>
      <c r="U1210" s="24">
        <v>223197.50289999999</v>
      </c>
      <c r="V1210" s="24">
        <v>390595.63010000001</v>
      </c>
    </row>
    <row r="1211" spans="1:22" hidden="1" x14ac:dyDescent="0.3">
      <c r="A1211" s="23">
        <v>6</v>
      </c>
      <c r="B1211" s="23" t="s">
        <v>592</v>
      </c>
      <c r="C1211" s="23" t="s">
        <v>567</v>
      </c>
      <c r="D1211" t="s">
        <v>176</v>
      </c>
      <c r="E1211" s="23" t="s">
        <v>572</v>
      </c>
      <c r="F1211" s="23" t="s">
        <v>344</v>
      </c>
      <c r="G1211" s="23">
        <v>2</v>
      </c>
      <c r="H1211" s="23" t="s">
        <v>30</v>
      </c>
      <c r="I1211" s="24">
        <v>74235.802200000006</v>
      </c>
      <c r="J1211" s="24">
        <v>129912.6539</v>
      </c>
      <c r="K1211" s="24">
        <v>96976.727199999994</v>
      </c>
      <c r="L1211" s="24">
        <v>169709.27239999999</v>
      </c>
      <c r="M1211" s="24">
        <v>117551.4808</v>
      </c>
      <c r="N1211" s="24">
        <v>205715.0914</v>
      </c>
      <c r="O1211" s="24">
        <v>143549.97750000001</v>
      </c>
      <c r="P1211" s="24">
        <v>251212.46059999999</v>
      </c>
      <c r="Q1211" s="24">
        <v>170147.2236</v>
      </c>
      <c r="R1211" s="24">
        <v>297757.64120000001</v>
      </c>
      <c r="S1211" s="24">
        <v>187379.00200000001</v>
      </c>
      <c r="T1211" s="24">
        <v>327913.25349999999</v>
      </c>
      <c r="U1211" s="24">
        <v>203376.27739999999</v>
      </c>
      <c r="V1211" s="24">
        <v>355908.48550000001</v>
      </c>
    </row>
    <row r="1212" spans="1:22" hidden="1" x14ac:dyDescent="0.3">
      <c r="A1212" s="23">
        <v>6</v>
      </c>
      <c r="B1212" s="23" t="s">
        <v>592</v>
      </c>
      <c r="C1212" s="23" t="s">
        <v>567</v>
      </c>
      <c r="D1212" t="s">
        <v>176</v>
      </c>
      <c r="E1212" s="23" t="s">
        <v>572</v>
      </c>
      <c r="F1212" s="23" t="s">
        <v>344</v>
      </c>
      <c r="G1212" s="23">
        <v>3</v>
      </c>
      <c r="H1212" s="23" t="s">
        <v>31</v>
      </c>
      <c r="I1212" s="24">
        <v>66314.480599999995</v>
      </c>
      <c r="J1212" s="24">
        <v>116050.34110000001</v>
      </c>
      <c r="K1212" s="24">
        <v>90326.935100000002</v>
      </c>
      <c r="L1212" s="24">
        <v>158072.13639999999</v>
      </c>
      <c r="M1212" s="24">
        <v>114255.24460000001</v>
      </c>
      <c r="N1212" s="24">
        <v>199946.67800000001</v>
      </c>
      <c r="O1212" s="24">
        <v>150437.1501</v>
      </c>
      <c r="P1212" s="24">
        <v>263265.01260000002</v>
      </c>
      <c r="Q1212" s="24">
        <v>186262.2101</v>
      </c>
      <c r="R1212" s="24">
        <v>325958.8677</v>
      </c>
      <c r="S1212" s="24">
        <v>209749.08850000001</v>
      </c>
      <c r="T1212" s="24">
        <v>367060.90480000002</v>
      </c>
      <c r="U1212" s="24">
        <v>232918.7709</v>
      </c>
      <c r="V1212" s="24">
        <v>407607.84899999999</v>
      </c>
    </row>
    <row r="1213" spans="1:22" hidden="1" x14ac:dyDescent="0.3">
      <c r="A1213" s="23">
        <v>6</v>
      </c>
      <c r="B1213" s="23" t="s">
        <v>592</v>
      </c>
      <c r="C1213" s="23" t="s">
        <v>567</v>
      </c>
      <c r="D1213" t="s">
        <v>176</v>
      </c>
      <c r="E1213" s="23" t="s">
        <v>572</v>
      </c>
      <c r="F1213" s="23" t="s">
        <v>344</v>
      </c>
      <c r="G1213" s="23">
        <v>4</v>
      </c>
      <c r="H1213" s="23" t="s">
        <v>29</v>
      </c>
      <c r="I1213" s="24">
        <v>73675.513000000006</v>
      </c>
      <c r="J1213" s="24">
        <v>117880.82249999999</v>
      </c>
      <c r="K1213" s="24">
        <v>103145.7182</v>
      </c>
      <c r="L1213" s="24">
        <v>165033.15160000001</v>
      </c>
      <c r="M1213" s="24">
        <v>132615.9234</v>
      </c>
      <c r="N1213" s="24">
        <v>212185.48060000001</v>
      </c>
      <c r="O1213" s="24">
        <v>176821.23120000001</v>
      </c>
      <c r="P1213" s="24">
        <v>282913.9742</v>
      </c>
      <c r="Q1213" s="24">
        <v>221026.53899999999</v>
      </c>
      <c r="R1213" s="24">
        <v>353642.46759999997</v>
      </c>
      <c r="S1213" s="24">
        <v>250496.74419999999</v>
      </c>
      <c r="T1213" s="24">
        <v>400794.7966</v>
      </c>
      <c r="U1213" s="24">
        <v>279966.94939999998</v>
      </c>
      <c r="V1213" s="24">
        <v>447947.12569999998</v>
      </c>
    </row>
    <row r="1214" spans="1:22" hidden="1" x14ac:dyDescent="0.3">
      <c r="A1214" s="23">
        <v>6</v>
      </c>
      <c r="B1214" s="23" t="s">
        <v>592</v>
      </c>
      <c r="C1214" s="23" t="s">
        <v>567</v>
      </c>
      <c r="D1214" t="s">
        <v>176</v>
      </c>
      <c r="E1214" s="23" t="s">
        <v>572</v>
      </c>
      <c r="F1214" s="23" t="s">
        <v>383</v>
      </c>
      <c r="G1214" s="23">
        <v>1</v>
      </c>
      <c r="H1214" s="23" t="s">
        <v>14</v>
      </c>
      <c r="I1214" s="24">
        <v>84426.549799999993</v>
      </c>
      <c r="J1214" s="24">
        <v>147746.4621</v>
      </c>
      <c r="K1214" s="24">
        <v>109283.04270000001</v>
      </c>
      <c r="L1214" s="24">
        <v>191245.3248</v>
      </c>
      <c r="M1214" s="24">
        <v>130789.1633</v>
      </c>
      <c r="N1214" s="24">
        <v>228881.03580000001</v>
      </c>
      <c r="O1214" s="24">
        <v>155990.0275</v>
      </c>
      <c r="P1214" s="24">
        <v>272982.54820000002</v>
      </c>
      <c r="Q1214" s="24">
        <v>183854.76689999999</v>
      </c>
      <c r="R1214" s="24">
        <v>321745.84220000001</v>
      </c>
      <c r="S1214" s="24">
        <v>201573.9431</v>
      </c>
      <c r="T1214" s="24">
        <v>352754.40039999998</v>
      </c>
      <c r="U1214" s="24">
        <v>218236.49410000001</v>
      </c>
      <c r="V1214" s="24">
        <v>381913.86469999998</v>
      </c>
    </row>
    <row r="1215" spans="1:22" hidden="1" x14ac:dyDescent="0.3">
      <c r="A1215" s="23">
        <v>6</v>
      </c>
      <c r="B1215" s="23" t="s">
        <v>592</v>
      </c>
      <c r="C1215" s="23" t="s">
        <v>567</v>
      </c>
      <c r="D1215" t="s">
        <v>176</v>
      </c>
      <c r="E1215" s="23" t="s">
        <v>572</v>
      </c>
      <c r="F1215" s="23" t="s">
        <v>383</v>
      </c>
      <c r="G1215" s="23">
        <v>2</v>
      </c>
      <c r="H1215" s="23" t="s">
        <v>30</v>
      </c>
      <c r="I1215" s="24">
        <v>72364.785699999993</v>
      </c>
      <c r="J1215" s="24">
        <v>126638.375</v>
      </c>
      <c r="K1215" s="24">
        <v>94576.751099999994</v>
      </c>
      <c r="L1215" s="24">
        <v>165509.3144</v>
      </c>
      <c r="M1215" s="24">
        <v>114684.16</v>
      </c>
      <c r="N1215" s="24">
        <v>200697.2801</v>
      </c>
      <c r="O1215" s="24">
        <v>140125.4755</v>
      </c>
      <c r="P1215" s="24">
        <v>245219.5821</v>
      </c>
      <c r="Q1215" s="24">
        <v>166131.29190000001</v>
      </c>
      <c r="R1215" s="24">
        <v>290729.76079999999</v>
      </c>
      <c r="S1215" s="24">
        <v>182983.18840000001</v>
      </c>
      <c r="T1215" s="24">
        <v>320220.5797</v>
      </c>
      <c r="U1215" s="24">
        <v>198637.97880000001</v>
      </c>
      <c r="V1215" s="24">
        <v>347616.46299999999</v>
      </c>
    </row>
    <row r="1216" spans="1:22" hidden="1" x14ac:dyDescent="0.3">
      <c r="A1216" s="23">
        <v>6</v>
      </c>
      <c r="B1216" s="23" t="s">
        <v>592</v>
      </c>
      <c r="C1216" s="23" t="s">
        <v>567</v>
      </c>
      <c r="D1216" t="s">
        <v>176</v>
      </c>
      <c r="E1216" s="23" t="s">
        <v>572</v>
      </c>
      <c r="F1216" s="23" t="s">
        <v>383</v>
      </c>
      <c r="G1216" s="23">
        <v>3</v>
      </c>
      <c r="H1216" s="23" t="s">
        <v>31</v>
      </c>
      <c r="I1216" s="24">
        <v>64542.012199999997</v>
      </c>
      <c r="J1216" s="24">
        <v>112948.52129999999</v>
      </c>
      <c r="K1216" s="24">
        <v>87873.719100000002</v>
      </c>
      <c r="L1216" s="24">
        <v>153779.00829999999</v>
      </c>
      <c r="M1216" s="24">
        <v>111122.22629999999</v>
      </c>
      <c r="N1216" s="24">
        <v>194463.89610000001</v>
      </c>
      <c r="O1216" s="24">
        <v>146281.1764</v>
      </c>
      <c r="P1216" s="24">
        <v>255992.05869999999</v>
      </c>
      <c r="Q1216" s="24">
        <v>181087.29060000001</v>
      </c>
      <c r="R1216" s="24">
        <v>316902.75839999999</v>
      </c>
      <c r="S1216" s="24">
        <v>203899.3265</v>
      </c>
      <c r="T1216" s="24">
        <v>356823.82150000002</v>
      </c>
      <c r="U1216" s="24">
        <v>226397.73069999999</v>
      </c>
      <c r="V1216" s="24">
        <v>396196.02860000002</v>
      </c>
    </row>
    <row r="1217" spans="1:22" hidden="1" x14ac:dyDescent="0.3">
      <c r="A1217" s="23">
        <v>6</v>
      </c>
      <c r="B1217" s="23" t="s">
        <v>592</v>
      </c>
      <c r="C1217" s="23" t="s">
        <v>567</v>
      </c>
      <c r="D1217" t="s">
        <v>176</v>
      </c>
      <c r="E1217" s="23" t="s">
        <v>572</v>
      </c>
      <c r="F1217" s="23" t="s">
        <v>383</v>
      </c>
      <c r="G1217" s="23">
        <v>4</v>
      </c>
      <c r="H1217" s="23" t="s">
        <v>29</v>
      </c>
      <c r="I1217" s="24">
        <v>71956.037800000006</v>
      </c>
      <c r="J1217" s="24">
        <v>115129.6623</v>
      </c>
      <c r="K1217" s="24">
        <v>100738.45299999999</v>
      </c>
      <c r="L1217" s="24">
        <v>161181.52720000001</v>
      </c>
      <c r="M1217" s="24">
        <v>129520.86810000001</v>
      </c>
      <c r="N1217" s="24">
        <v>207233.3921</v>
      </c>
      <c r="O1217" s="24">
        <v>172694.4909</v>
      </c>
      <c r="P1217" s="24">
        <v>276311.18949999998</v>
      </c>
      <c r="Q1217" s="24">
        <v>215868.11360000001</v>
      </c>
      <c r="R1217" s="24">
        <v>345388.98680000001</v>
      </c>
      <c r="S1217" s="24">
        <v>244650.52859999999</v>
      </c>
      <c r="T1217" s="24">
        <v>391440.8517</v>
      </c>
      <c r="U1217" s="24">
        <v>273432.94380000001</v>
      </c>
      <c r="V1217" s="24">
        <v>437492.71669999999</v>
      </c>
    </row>
    <row r="1218" spans="1:22" hidden="1" x14ac:dyDescent="0.3">
      <c r="A1218" s="23">
        <v>6</v>
      </c>
      <c r="B1218" s="23" t="s">
        <v>592</v>
      </c>
      <c r="C1218" s="23" t="s">
        <v>567</v>
      </c>
      <c r="D1218" t="s">
        <v>176</v>
      </c>
      <c r="E1218" s="23" t="s">
        <v>572</v>
      </c>
      <c r="F1218" s="23" t="s">
        <v>416</v>
      </c>
      <c r="G1218" s="23">
        <v>1</v>
      </c>
      <c r="H1218" s="23" t="s">
        <v>14</v>
      </c>
      <c r="I1218" s="24">
        <v>85907.419800000003</v>
      </c>
      <c r="J1218" s="24">
        <v>150337.98480000001</v>
      </c>
      <c r="K1218" s="24">
        <v>111213.35</v>
      </c>
      <c r="L1218" s="24">
        <v>194623.36259999999</v>
      </c>
      <c r="M1218" s="24">
        <v>133108.5056</v>
      </c>
      <c r="N1218" s="24">
        <v>232939.8849</v>
      </c>
      <c r="O1218" s="24">
        <v>158770.17290000001</v>
      </c>
      <c r="P1218" s="24">
        <v>277847.8026</v>
      </c>
      <c r="Q1218" s="24">
        <v>187144.63510000001</v>
      </c>
      <c r="R1218" s="24">
        <v>327503.11139999999</v>
      </c>
      <c r="S1218" s="24">
        <v>205187.85399999999</v>
      </c>
      <c r="T1218" s="24">
        <v>359078.74459999998</v>
      </c>
      <c r="U1218" s="24">
        <v>222160.3694</v>
      </c>
      <c r="V1218" s="24">
        <v>388780.64649999997</v>
      </c>
    </row>
    <row r="1219" spans="1:22" hidden="1" x14ac:dyDescent="0.3">
      <c r="A1219" s="23">
        <v>6</v>
      </c>
      <c r="B1219" s="23" t="s">
        <v>592</v>
      </c>
      <c r="C1219" s="23" t="s">
        <v>567</v>
      </c>
      <c r="D1219" t="s">
        <v>176</v>
      </c>
      <c r="E1219" s="23" t="s">
        <v>572</v>
      </c>
      <c r="F1219" s="23" t="s">
        <v>416</v>
      </c>
      <c r="G1219" s="23">
        <v>2</v>
      </c>
      <c r="H1219" s="23" t="s">
        <v>30</v>
      </c>
      <c r="I1219" s="24">
        <v>73571.524999999994</v>
      </c>
      <c r="J1219" s="24">
        <v>128750.1689</v>
      </c>
      <c r="K1219" s="24">
        <v>96172.824900000007</v>
      </c>
      <c r="L1219" s="24">
        <v>168302.44339999999</v>
      </c>
      <c r="M1219" s="24">
        <v>116637.47990000001</v>
      </c>
      <c r="N1219" s="24">
        <v>204115.58979999999</v>
      </c>
      <c r="O1219" s="24">
        <v>142545.0632</v>
      </c>
      <c r="P1219" s="24">
        <v>249453.86060000001</v>
      </c>
      <c r="Q1219" s="24">
        <v>169018.3542</v>
      </c>
      <c r="R1219" s="24">
        <v>295782.11979999999</v>
      </c>
      <c r="S1219" s="24">
        <v>186174.58259999999</v>
      </c>
      <c r="T1219" s="24">
        <v>325805.5196</v>
      </c>
      <c r="U1219" s="24">
        <v>202116.43369999999</v>
      </c>
      <c r="V1219" s="24">
        <v>353703.75910000002</v>
      </c>
    </row>
    <row r="1220" spans="1:22" hidden="1" x14ac:dyDescent="0.3">
      <c r="A1220" s="23">
        <v>6</v>
      </c>
      <c r="B1220" s="23" t="s">
        <v>592</v>
      </c>
      <c r="C1220" s="23" t="s">
        <v>567</v>
      </c>
      <c r="D1220" t="s">
        <v>176</v>
      </c>
      <c r="E1220" s="23" t="s">
        <v>572</v>
      </c>
      <c r="F1220" s="23" t="s">
        <v>416</v>
      </c>
      <c r="G1220" s="23">
        <v>3</v>
      </c>
      <c r="H1220" s="23" t="s">
        <v>31</v>
      </c>
      <c r="I1220" s="24">
        <v>65574.992400000003</v>
      </c>
      <c r="J1220" s="24">
        <v>114756.2366</v>
      </c>
      <c r="K1220" s="24">
        <v>89263.411900000006</v>
      </c>
      <c r="L1220" s="24">
        <v>156210.97070000001</v>
      </c>
      <c r="M1220" s="24">
        <v>112866.74069999999</v>
      </c>
      <c r="N1220" s="24">
        <v>197516.79629999999</v>
      </c>
      <c r="O1220" s="24">
        <v>148564.4278</v>
      </c>
      <c r="P1220" s="24">
        <v>259987.74849999999</v>
      </c>
      <c r="Q1220" s="24">
        <v>183901.2597</v>
      </c>
      <c r="R1220" s="24">
        <v>321827.20449999999</v>
      </c>
      <c r="S1220" s="24">
        <v>207058.19769999999</v>
      </c>
      <c r="T1220" s="24">
        <v>362351.84590000001</v>
      </c>
      <c r="U1220" s="24">
        <v>229894.3757</v>
      </c>
      <c r="V1220" s="24">
        <v>402315.15740000003</v>
      </c>
    </row>
    <row r="1221" spans="1:22" hidden="1" x14ac:dyDescent="0.3">
      <c r="A1221" s="23">
        <v>6</v>
      </c>
      <c r="B1221" s="23" t="s">
        <v>592</v>
      </c>
      <c r="C1221" s="23" t="s">
        <v>567</v>
      </c>
      <c r="D1221" t="s">
        <v>176</v>
      </c>
      <c r="E1221" s="23" t="s">
        <v>572</v>
      </c>
      <c r="F1221" s="23" t="s">
        <v>416</v>
      </c>
      <c r="G1221" s="23">
        <v>4</v>
      </c>
      <c r="H1221" s="23" t="s">
        <v>29</v>
      </c>
      <c r="I1221" s="24">
        <v>73214.828699999998</v>
      </c>
      <c r="J1221" s="24">
        <v>117143.7277</v>
      </c>
      <c r="K1221" s="24">
        <v>102500.7602</v>
      </c>
      <c r="L1221" s="24">
        <v>164001.2188</v>
      </c>
      <c r="M1221" s="24">
        <v>131786.69159999999</v>
      </c>
      <c r="N1221" s="24">
        <v>210858.70989999999</v>
      </c>
      <c r="O1221" s="24">
        <v>175715.5889</v>
      </c>
      <c r="P1221" s="24">
        <v>281144.94640000002</v>
      </c>
      <c r="Q1221" s="24">
        <v>219644.48610000001</v>
      </c>
      <c r="R1221" s="24">
        <v>351431.18300000002</v>
      </c>
      <c r="S1221" s="24">
        <v>248930.41759999999</v>
      </c>
      <c r="T1221" s="24">
        <v>398288.674</v>
      </c>
      <c r="U1221" s="24">
        <v>278216.34909999999</v>
      </c>
      <c r="V1221" s="24">
        <v>445146.16519999999</v>
      </c>
    </row>
    <row r="1222" spans="1:22" hidden="1" x14ac:dyDescent="0.3">
      <c r="A1222" s="23">
        <v>6</v>
      </c>
      <c r="B1222" s="23" t="s">
        <v>592</v>
      </c>
      <c r="C1222" s="23" t="s">
        <v>567</v>
      </c>
      <c r="D1222" t="s">
        <v>176</v>
      </c>
      <c r="E1222" s="23" t="s">
        <v>572</v>
      </c>
      <c r="F1222" s="23" t="s">
        <v>442</v>
      </c>
      <c r="G1222" s="23">
        <v>1</v>
      </c>
      <c r="H1222" s="23" t="s">
        <v>14</v>
      </c>
      <c r="I1222" s="24">
        <v>83412.434699999998</v>
      </c>
      <c r="J1222" s="24">
        <v>145971.76070000001</v>
      </c>
      <c r="K1222" s="24">
        <v>108001.4945</v>
      </c>
      <c r="L1222" s="24">
        <v>189002.61540000001</v>
      </c>
      <c r="M1222" s="24">
        <v>129276.63830000001</v>
      </c>
      <c r="N1222" s="24">
        <v>226234.11689999999</v>
      </c>
      <c r="O1222" s="24">
        <v>154218.26519999999</v>
      </c>
      <c r="P1222" s="24">
        <v>269881.96419999999</v>
      </c>
      <c r="Q1222" s="24">
        <v>181796.85140000001</v>
      </c>
      <c r="R1222" s="24">
        <v>318144.4901</v>
      </c>
      <c r="S1222" s="24">
        <v>199333.85519999999</v>
      </c>
      <c r="T1222" s="24">
        <v>348834.24660000001</v>
      </c>
      <c r="U1222" s="24">
        <v>215837.24290000001</v>
      </c>
      <c r="V1222" s="24">
        <v>377715.17509999999</v>
      </c>
    </row>
    <row r="1223" spans="1:22" hidden="1" x14ac:dyDescent="0.3">
      <c r="A1223" s="23">
        <v>6</v>
      </c>
      <c r="B1223" s="23" t="s">
        <v>592</v>
      </c>
      <c r="C1223" s="23" t="s">
        <v>567</v>
      </c>
      <c r="D1223" t="s">
        <v>176</v>
      </c>
      <c r="E1223" s="23" t="s">
        <v>572</v>
      </c>
      <c r="F1223" s="23" t="s">
        <v>442</v>
      </c>
      <c r="G1223" s="23">
        <v>2</v>
      </c>
      <c r="H1223" s="23" t="s">
        <v>30</v>
      </c>
      <c r="I1223" s="24">
        <v>71350.670700000002</v>
      </c>
      <c r="J1223" s="24">
        <v>124863.6737</v>
      </c>
      <c r="K1223" s="24">
        <v>93295.202900000004</v>
      </c>
      <c r="L1223" s="24">
        <v>163266.60500000001</v>
      </c>
      <c r="M1223" s="24">
        <v>113171.63499999999</v>
      </c>
      <c r="N1223" s="24">
        <v>198050.36120000001</v>
      </c>
      <c r="O1223" s="24">
        <v>138353.7132</v>
      </c>
      <c r="P1223" s="24">
        <v>242118.99799999999</v>
      </c>
      <c r="Q1223" s="24">
        <v>164073.37640000001</v>
      </c>
      <c r="R1223" s="24">
        <v>287128.40860000002</v>
      </c>
      <c r="S1223" s="24">
        <v>180743.10060000001</v>
      </c>
      <c r="T1223" s="24">
        <v>316300.42589999997</v>
      </c>
      <c r="U1223" s="24">
        <v>196238.72760000001</v>
      </c>
      <c r="V1223" s="24">
        <v>343417.7733</v>
      </c>
    </row>
    <row r="1224" spans="1:22" hidden="1" x14ac:dyDescent="0.3">
      <c r="A1224" s="23">
        <v>6</v>
      </c>
      <c r="B1224" s="23" t="s">
        <v>592</v>
      </c>
      <c r="C1224" s="23" t="s">
        <v>567</v>
      </c>
      <c r="D1224" t="s">
        <v>176</v>
      </c>
      <c r="E1224" s="23" t="s">
        <v>572</v>
      </c>
      <c r="F1224" s="23" t="s">
        <v>442</v>
      </c>
      <c r="G1224" s="23">
        <v>3</v>
      </c>
      <c r="H1224" s="23" t="s">
        <v>31</v>
      </c>
      <c r="I1224" s="24">
        <v>63537.232000000004</v>
      </c>
      <c r="J1224" s="24">
        <v>111190.15579999999</v>
      </c>
      <c r="K1224" s="24">
        <v>86467.026700000002</v>
      </c>
      <c r="L1224" s="24">
        <v>151317.29670000001</v>
      </c>
      <c r="M1224" s="24">
        <v>109313.62179999999</v>
      </c>
      <c r="N1224" s="24">
        <v>191298.8382</v>
      </c>
      <c r="O1224" s="24">
        <v>143869.70370000001</v>
      </c>
      <c r="P1224" s="24">
        <v>251771.9816</v>
      </c>
      <c r="Q1224" s="24">
        <v>178072.9497</v>
      </c>
      <c r="R1224" s="24">
        <v>311627.66200000001</v>
      </c>
      <c r="S1224" s="24">
        <v>200483.07370000001</v>
      </c>
      <c r="T1224" s="24">
        <v>350845.37890000001</v>
      </c>
      <c r="U1224" s="24">
        <v>222579.5656</v>
      </c>
      <c r="V1224" s="24">
        <v>389514.23979999998</v>
      </c>
    </row>
    <row r="1225" spans="1:22" hidden="1" x14ac:dyDescent="0.3">
      <c r="A1225" s="23">
        <v>6</v>
      </c>
      <c r="B1225" s="23" t="s">
        <v>592</v>
      </c>
      <c r="C1225" s="23" t="s">
        <v>567</v>
      </c>
      <c r="D1225" t="s">
        <v>176</v>
      </c>
      <c r="E1225" s="23" t="s">
        <v>572</v>
      </c>
      <c r="F1225" s="23" t="s">
        <v>442</v>
      </c>
      <c r="G1225" s="23">
        <v>4</v>
      </c>
      <c r="H1225" s="23" t="s">
        <v>29</v>
      </c>
      <c r="I1225" s="24">
        <v>71083.976200000005</v>
      </c>
      <c r="J1225" s="24">
        <v>113734.3636</v>
      </c>
      <c r="K1225" s="24">
        <v>99517.566600000006</v>
      </c>
      <c r="L1225" s="24">
        <v>159228.109</v>
      </c>
      <c r="M1225" s="24">
        <v>127951.1571</v>
      </c>
      <c r="N1225" s="24">
        <v>204721.85449999999</v>
      </c>
      <c r="O1225" s="24">
        <v>170601.5428</v>
      </c>
      <c r="P1225" s="24">
        <v>272962.47259999998</v>
      </c>
      <c r="Q1225" s="24">
        <v>213251.92850000001</v>
      </c>
      <c r="R1225" s="24">
        <v>341203.0907</v>
      </c>
      <c r="S1225" s="24">
        <v>241685.5189</v>
      </c>
      <c r="T1225" s="24">
        <v>386696.83600000001</v>
      </c>
      <c r="U1225" s="24">
        <v>270119.10940000002</v>
      </c>
      <c r="V1225" s="24">
        <v>432190.58149999997</v>
      </c>
    </row>
    <row r="1226" spans="1:22" hidden="1" x14ac:dyDescent="0.3">
      <c r="A1226" s="23">
        <v>6</v>
      </c>
      <c r="B1226" s="23" t="s">
        <v>592</v>
      </c>
      <c r="C1226" s="23" t="s">
        <v>567</v>
      </c>
      <c r="D1226" t="s">
        <v>176</v>
      </c>
      <c r="E1226" s="23" t="s">
        <v>572</v>
      </c>
      <c r="F1226" s="23" t="s">
        <v>461</v>
      </c>
      <c r="G1226" s="23">
        <v>1</v>
      </c>
      <c r="H1226" s="23" t="s">
        <v>14</v>
      </c>
      <c r="I1226" s="24">
        <v>84406.398499999996</v>
      </c>
      <c r="J1226" s="24">
        <v>147711.1974</v>
      </c>
      <c r="K1226" s="24">
        <v>109287.0353</v>
      </c>
      <c r="L1226" s="24">
        <v>191252.31159999999</v>
      </c>
      <c r="M1226" s="24">
        <v>130814.44070000001</v>
      </c>
      <c r="N1226" s="24">
        <v>228925.27110000001</v>
      </c>
      <c r="O1226" s="24">
        <v>156051.27849999999</v>
      </c>
      <c r="P1226" s="24">
        <v>273089.73739999998</v>
      </c>
      <c r="Q1226" s="24">
        <v>183956.26439999999</v>
      </c>
      <c r="R1226" s="24">
        <v>321923.46269999997</v>
      </c>
      <c r="S1226" s="24">
        <v>201700.83259999999</v>
      </c>
      <c r="T1226" s="24">
        <v>352976.4571</v>
      </c>
      <c r="U1226" s="24">
        <v>218398.99340000001</v>
      </c>
      <c r="V1226" s="24">
        <v>382198.23839999997</v>
      </c>
    </row>
    <row r="1227" spans="1:22" hidden="1" x14ac:dyDescent="0.3">
      <c r="A1227" s="23">
        <v>6</v>
      </c>
      <c r="B1227" s="23" t="s">
        <v>592</v>
      </c>
      <c r="C1227" s="23" t="s">
        <v>567</v>
      </c>
      <c r="D1227" t="s">
        <v>176</v>
      </c>
      <c r="E1227" s="23" t="s">
        <v>572</v>
      </c>
      <c r="F1227" s="23" t="s">
        <v>461</v>
      </c>
      <c r="G1227" s="23">
        <v>2</v>
      </c>
      <c r="H1227" s="23" t="s">
        <v>30</v>
      </c>
      <c r="I1227" s="24">
        <v>72207.569099999993</v>
      </c>
      <c r="J1227" s="24">
        <v>126363.24589999999</v>
      </c>
      <c r="K1227" s="24">
        <v>94413.626799999998</v>
      </c>
      <c r="L1227" s="24">
        <v>165223.8469</v>
      </c>
      <c r="M1227" s="24">
        <v>114526.4261</v>
      </c>
      <c r="N1227" s="24">
        <v>200421.2458</v>
      </c>
      <c r="O1227" s="24">
        <v>140006.44760000001</v>
      </c>
      <c r="P1227" s="24">
        <v>245011.28339999999</v>
      </c>
      <c r="Q1227" s="24">
        <v>166031.38639999999</v>
      </c>
      <c r="R1227" s="24">
        <v>290554.92619999999</v>
      </c>
      <c r="S1227" s="24">
        <v>182898.81959999999</v>
      </c>
      <c r="T1227" s="24">
        <v>320072.93430000002</v>
      </c>
      <c r="U1227" s="24">
        <v>198577.76790000001</v>
      </c>
      <c r="V1227" s="24">
        <v>347511.09379999997</v>
      </c>
    </row>
    <row r="1228" spans="1:22" hidden="1" x14ac:dyDescent="0.3">
      <c r="A1228" s="23">
        <v>6</v>
      </c>
      <c r="B1228" s="23" t="s">
        <v>592</v>
      </c>
      <c r="C1228" s="23" t="s">
        <v>567</v>
      </c>
      <c r="D1228" t="s">
        <v>176</v>
      </c>
      <c r="E1228" s="23" t="s">
        <v>572</v>
      </c>
      <c r="F1228" s="23" t="s">
        <v>461</v>
      </c>
      <c r="G1228" s="23">
        <v>3</v>
      </c>
      <c r="H1228" s="23" t="s">
        <v>31</v>
      </c>
      <c r="I1228" s="24">
        <v>64304.917099999999</v>
      </c>
      <c r="J1228" s="24">
        <v>112533.60490000001</v>
      </c>
      <c r="K1228" s="24">
        <v>87513.546100000007</v>
      </c>
      <c r="L1228" s="24">
        <v>153148.70569999999</v>
      </c>
      <c r="M1228" s="24">
        <v>110638.03019999999</v>
      </c>
      <c r="N1228" s="24">
        <v>193616.5528</v>
      </c>
      <c r="O1228" s="24">
        <v>145614.19760000001</v>
      </c>
      <c r="P1228" s="24">
        <v>254824.84580000001</v>
      </c>
      <c r="Q1228" s="24">
        <v>180233.51949999999</v>
      </c>
      <c r="R1228" s="24">
        <v>315408.65919999999</v>
      </c>
      <c r="S1228" s="24">
        <v>202916.57250000001</v>
      </c>
      <c r="T1228" s="24">
        <v>355104.00170000002</v>
      </c>
      <c r="U1228" s="24">
        <v>225282.42939999999</v>
      </c>
      <c r="V1228" s="24">
        <v>394244.25140000001</v>
      </c>
    </row>
    <row r="1229" spans="1:22" hidden="1" x14ac:dyDescent="0.3">
      <c r="A1229" s="23">
        <v>6</v>
      </c>
      <c r="B1229" s="23" t="s">
        <v>592</v>
      </c>
      <c r="C1229" s="23" t="s">
        <v>567</v>
      </c>
      <c r="D1229" t="s">
        <v>176</v>
      </c>
      <c r="E1229" s="23" t="s">
        <v>572</v>
      </c>
      <c r="F1229" s="23" t="s">
        <v>461</v>
      </c>
      <c r="G1229" s="23">
        <v>4</v>
      </c>
      <c r="H1229" s="23" t="s">
        <v>29</v>
      </c>
      <c r="I1229" s="24">
        <v>71931.387100000007</v>
      </c>
      <c r="J1229" s="24">
        <v>115090.22100000001</v>
      </c>
      <c r="K1229" s="24">
        <v>100703.94190000001</v>
      </c>
      <c r="L1229" s="24">
        <v>161126.30929999999</v>
      </c>
      <c r="M1229" s="24">
        <v>129476.4967</v>
      </c>
      <c r="N1229" s="24">
        <v>207162.3977</v>
      </c>
      <c r="O1229" s="24">
        <v>172635.32879999999</v>
      </c>
      <c r="P1229" s="24">
        <v>276216.53029999998</v>
      </c>
      <c r="Q1229" s="24">
        <v>215794.16099999999</v>
      </c>
      <c r="R1229" s="24">
        <v>345270.66279999999</v>
      </c>
      <c r="S1229" s="24">
        <v>244566.71580000001</v>
      </c>
      <c r="T1229" s="24">
        <v>391306.7512</v>
      </c>
      <c r="U1229" s="24">
        <v>273339.27069999999</v>
      </c>
      <c r="V1229" s="24">
        <v>437342.8395</v>
      </c>
    </row>
    <row r="1230" spans="1:22" hidden="1" x14ac:dyDescent="0.3">
      <c r="A1230" s="23">
        <v>6</v>
      </c>
      <c r="B1230" s="23" t="s">
        <v>592</v>
      </c>
      <c r="C1230" s="23" t="s">
        <v>567</v>
      </c>
      <c r="D1230" t="s">
        <v>176</v>
      </c>
      <c r="E1230" s="23" t="s">
        <v>572</v>
      </c>
      <c r="F1230" s="23" t="s">
        <v>477</v>
      </c>
      <c r="G1230" s="23">
        <v>1</v>
      </c>
      <c r="H1230" s="23" t="s">
        <v>14</v>
      </c>
      <c r="I1230" s="24">
        <v>84406.398499999996</v>
      </c>
      <c r="J1230" s="24">
        <v>147711.1974</v>
      </c>
      <c r="K1230" s="24">
        <v>109287.0353</v>
      </c>
      <c r="L1230" s="24">
        <v>191252.31159999999</v>
      </c>
      <c r="M1230" s="24">
        <v>130814.44070000001</v>
      </c>
      <c r="N1230" s="24">
        <v>228925.27110000001</v>
      </c>
      <c r="O1230" s="24">
        <v>156051.27849999999</v>
      </c>
      <c r="P1230" s="24">
        <v>273089.73739999998</v>
      </c>
      <c r="Q1230" s="24">
        <v>183956.26439999999</v>
      </c>
      <c r="R1230" s="24">
        <v>321923.46269999997</v>
      </c>
      <c r="S1230" s="24">
        <v>201700.83259999999</v>
      </c>
      <c r="T1230" s="24">
        <v>352976.4571</v>
      </c>
      <c r="U1230" s="24">
        <v>218398.99340000001</v>
      </c>
      <c r="V1230" s="24">
        <v>382198.23839999997</v>
      </c>
    </row>
    <row r="1231" spans="1:22" hidden="1" x14ac:dyDescent="0.3">
      <c r="A1231" s="23">
        <v>6</v>
      </c>
      <c r="B1231" s="23" t="s">
        <v>592</v>
      </c>
      <c r="C1231" s="23" t="s">
        <v>567</v>
      </c>
      <c r="D1231" t="s">
        <v>176</v>
      </c>
      <c r="E1231" s="23" t="s">
        <v>572</v>
      </c>
      <c r="F1231" s="23" t="s">
        <v>477</v>
      </c>
      <c r="G1231" s="23">
        <v>2</v>
      </c>
      <c r="H1231" s="23" t="s">
        <v>30</v>
      </c>
      <c r="I1231" s="24">
        <v>72207.569099999993</v>
      </c>
      <c r="J1231" s="24">
        <v>126363.24589999999</v>
      </c>
      <c r="K1231" s="24">
        <v>94413.626799999998</v>
      </c>
      <c r="L1231" s="24">
        <v>165223.8469</v>
      </c>
      <c r="M1231" s="24">
        <v>114526.4261</v>
      </c>
      <c r="N1231" s="24">
        <v>200421.2458</v>
      </c>
      <c r="O1231" s="24">
        <v>140006.44760000001</v>
      </c>
      <c r="P1231" s="24">
        <v>245011.28339999999</v>
      </c>
      <c r="Q1231" s="24">
        <v>166031.38639999999</v>
      </c>
      <c r="R1231" s="24">
        <v>290554.92619999999</v>
      </c>
      <c r="S1231" s="24">
        <v>182898.81959999999</v>
      </c>
      <c r="T1231" s="24">
        <v>320072.93430000002</v>
      </c>
      <c r="U1231" s="24">
        <v>198577.76790000001</v>
      </c>
      <c r="V1231" s="24">
        <v>347511.09379999997</v>
      </c>
    </row>
    <row r="1232" spans="1:22" hidden="1" x14ac:dyDescent="0.3">
      <c r="A1232" s="23">
        <v>6</v>
      </c>
      <c r="B1232" s="23" t="s">
        <v>592</v>
      </c>
      <c r="C1232" s="23" t="s">
        <v>567</v>
      </c>
      <c r="D1232" t="s">
        <v>176</v>
      </c>
      <c r="E1232" s="23" t="s">
        <v>572</v>
      </c>
      <c r="F1232" s="23" t="s">
        <v>477</v>
      </c>
      <c r="G1232" s="23">
        <v>3</v>
      </c>
      <c r="H1232" s="23" t="s">
        <v>31</v>
      </c>
      <c r="I1232" s="24">
        <v>64304.917099999999</v>
      </c>
      <c r="J1232" s="24">
        <v>112533.60490000001</v>
      </c>
      <c r="K1232" s="24">
        <v>87513.546100000007</v>
      </c>
      <c r="L1232" s="24">
        <v>153148.70569999999</v>
      </c>
      <c r="M1232" s="24">
        <v>110638.03019999999</v>
      </c>
      <c r="N1232" s="24">
        <v>193616.5528</v>
      </c>
      <c r="O1232" s="24">
        <v>145614.19760000001</v>
      </c>
      <c r="P1232" s="24">
        <v>254824.84580000001</v>
      </c>
      <c r="Q1232" s="24">
        <v>180233.51949999999</v>
      </c>
      <c r="R1232" s="24">
        <v>315408.65919999999</v>
      </c>
      <c r="S1232" s="24">
        <v>202916.57250000001</v>
      </c>
      <c r="T1232" s="24">
        <v>355104.00170000002</v>
      </c>
      <c r="U1232" s="24">
        <v>225282.42939999999</v>
      </c>
      <c r="V1232" s="24">
        <v>394244.25140000001</v>
      </c>
    </row>
    <row r="1233" spans="1:22" hidden="1" x14ac:dyDescent="0.3">
      <c r="A1233" s="23">
        <v>6</v>
      </c>
      <c r="B1233" s="23" t="s">
        <v>592</v>
      </c>
      <c r="C1233" s="23" t="s">
        <v>567</v>
      </c>
      <c r="D1233" t="s">
        <v>176</v>
      </c>
      <c r="E1233" s="23" t="s">
        <v>572</v>
      </c>
      <c r="F1233" s="23" t="s">
        <v>477</v>
      </c>
      <c r="G1233" s="23">
        <v>4</v>
      </c>
      <c r="H1233" s="23" t="s">
        <v>29</v>
      </c>
      <c r="I1233" s="24">
        <v>71931.387100000007</v>
      </c>
      <c r="J1233" s="24">
        <v>115090.22100000001</v>
      </c>
      <c r="K1233" s="24">
        <v>100703.94190000001</v>
      </c>
      <c r="L1233" s="24">
        <v>161126.30929999999</v>
      </c>
      <c r="M1233" s="24">
        <v>129476.4967</v>
      </c>
      <c r="N1233" s="24">
        <v>207162.3977</v>
      </c>
      <c r="O1233" s="24">
        <v>172635.32879999999</v>
      </c>
      <c r="P1233" s="24">
        <v>276216.53029999998</v>
      </c>
      <c r="Q1233" s="24">
        <v>215794.16099999999</v>
      </c>
      <c r="R1233" s="24">
        <v>345270.66279999999</v>
      </c>
      <c r="S1233" s="24">
        <v>244566.71580000001</v>
      </c>
      <c r="T1233" s="24">
        <v>391306.7512</v>
      </c>
      <c r="U1233" s="24">
        <v>273339.27069999999</v>
      </c>
      <c r="V1233" s="24">
        <v>437342.8395</v>
      </c>
    </row>
    <row r="1234" spans="1:22" hidden="1" x14ac:dyDescent="0.3">
      <c r="A1234" s="23">
        <v>6</v>
      </c>
      <c r="B1234" s="23" t="s">
        <v>592</v>
      </c>
      <c r="C1234" s="23" t="s">
        <v>567</v>
      </c>
      <c r="D1234" t="s">
        <v>176</v>
      </c>
      <c r="E1234" s="23" t="s">
        <v>572</v>
      </c>
      <c r="F1234" s="23" t="s">
        <v>486</v>
      </c>
      <c r="G1234" s="23">
        <v>1</v>
      </c>
      <c r="H1234" s="23" t="s">
        <v>14</v>
      </c>
      <c r="I1234" s="24">
        <v>86414.477400000003</v>
      </c>
      <c r="J1234" s="24">
        <v>151225.33540000001</v>
      </c>
      <c r="K1234" s="24">
        <v>111854.12420000001</v>
      </c>
      <c r="L1234" s="24">
        <v>195744.71739999999</v>
      </c>
      <c r="M1234" s="24">
        <v>133864.76809999999</v>
      </c>
      <c r="N1234" s="24">
        <v>234263.3443</v>
      </c>
      <c r="O1234" s="24">
        <v>159656.05410000001</v>
      </c>
      <c r="P1234" s="24">
        <v>279398.09460000001</v>
      </c>
      <c r="Q1234" s="24">
        <v>188173.59289999999</v>
      </c>
      <c r="R1234" s="24">
        <v>329303.78749999998</v>
      </c>
      <c r="S1234" s="24">
        <v>206307.89799999999</v>
      </c>
      <c r="T1234" s="24">
        <v>361038.82140000002</v>
      </c>
      <c r="U1234" s="24">
        <v>223359.995</v>
      </c>
      <c r="V1234" s="24">
        <v>390879.99129999999</v>
      </c>
    </row>
    <row r="1235" spans="1:22" hidden="1" x14ac:dyDescent="0.3">
      <c r="A1235" s="23">
        <v>6</v>
      </c>
      <c r="B1235" s="23" t="s">
        <v>592</v>
      </c>
      <c r="C1235" s="23" t="s">
        <v>567</v>
      </c>
      <c r="D1235" t="s">
        <v>176</v>
      </c>
      <c r="E1235" s="23" t="s">
        <v>572</v>
      </c>
      <c r="F1235" s="23" t="s">
        <v>486</v>
      </c>
      <c r="G1235" s="23">
        <v>2</v>
      </c>
      <c r="H1235" s="23" t="s">
        <v>30</v>
      </c>
      <c r="I1235" s="24">
        <v>74078.582599999994</v>
      </c>
      <c r="J1235" s="24">
        <v>129637.51949999999</v>
      </c>
      <c r="K1235" s="24">
        <v>96813.599000000002</v>
      </c>
      <c r="L1235" s="24">
        <v>169423.79819999999</v>
      </c>
      <c r="M1235" s="24">
        <v>117393.74249999999</v>
      </c>
      <c r="N1235" s="24">
        <v>205439.04930000001</v>
      </c>
      <c r="O1235" s="24">
        <v>143430.94440000001</v>
      </c>
      <c r="P1235" s="24">
        <v>251004.1526</v>
      </c>
      <c r="Q1235" s="24">
        <v>170047.31200000001</v>
      </c>
      <c r="R1235" s="24">
        <v>297582.79580000002</v>
      </c>
      <c r="S1235" s="24">
        <v>187294.62650000001</v>
      </c>
      <c r="T1235" s="24">
        <v>327765.59649999999</v>
      </c>
      <c r="U1235" s="24">
        <v>203316.05929999999</v>
      </c>
      <c r="V1235" s="24">
        <v>355803.10389999999</v>
      </c>
    </row>
    <row r="1236" spans="1:22" hidden="1" x14ac:dyDescent="0.3">
      <c r="A1236" s="23">
        <v>6</v>
      </c>
      <c r="B1236" s="23" t="s">
        <v>592</v>
      </c>
      <c r="C1236" s="23" t="s">
        <v>567</v>
      </c>
      <c r="D1236" t="s">
        <v>176</v>
      </c>
      <c r="E1236" s="23" t="s">
        <v>572</v>
      </c>
      <c r="F1236" s="23" t="s">
        <v>486</v>
      </c>
      <c r="G1236" s="23">
        <v>3</v>
      </c>
      <c r="H1236" s="23" t="s">
        <v>31</v>
      </c>
      <c r="I1236" s="24">
        <v>66077.382500000007</v>
      </c>
      <c r="J1236" s="24">
        <v>115635.41929999999</v>
      </c>
      <c r="K1236" s="24">
        <v>89966.758000000002</v>
      </c>
      <c r="L1236" s="24">
        <v>157441.8265</v>
      </c>
      <c r="M1236" s="24">
        <v>113771.04300000001</v>
      </c>
      <c r="N1236" s="24">
        <v>199099.3253</v>
      </c>
      <c r="O1236" s="24">
        <v>149770.16399999999</v>
      </c>
      <c r="P1236" s="24">
        <v>262097.78709999999</v>
      </c>
      <c r="Q1236" s="24">
        <v>185408.4301</v>
      </c>
      <c r="R1236" s="24">
        <v>324464.75270000001</v>
      </c>
      <c r="S1236" s="24">
        <v>208766.3242</v>
      </c>
      <c r="T1236" s="24">
        <v>365341.0673</v>
      </c>
      <c r="U1236" s="24">
        <v>231803.45819999999</v>
      </c>
      <c r="V1236" s="24">
        <v>405656.05180000002</v>
      </c>
    </row>
    <row r="1237" spans="1:22" hidden="1" x14ac:dyDescent="0.3">
      <c r="A1237" s="23">
        <v>6</v>
      </c>
      <c r="B1237" s="23" t="s">
        <v>592</v>
      </c>
      <c r="C1237" s="23" t="s">
        <v>567</v>
      </c>
      <c r="D1237" t="s">
        <v>176</v>
      </c>
      <c r="E1237" s="23" t="s">
        <v>572</v>
      </c>
      <c r="F1237" s="23" t="s">
        <v>486</v>
      </c>
      <c r="G1237" s="23">
        <v>4</v>
      </c>
      <c r="H1237" s="23" t="s">
        <v>29</v>
      </c>
      <c r="I1237" s="24">
        <v>73650.859500000006</v>
      </c>
      <c r="J1237" s="24">
        <v>117841.37699999999</v>
      </c>
      <c r="K1237" s="24">
        <v>103111.2034</v>
      </c>
      <c r="L1237" s="24">
        <v>164977.92790000001</v>
      </c>
      <c r="M1237" s="24">
        <v>132571.5472</v>
      </c>
      <c r="N1237" s="24">
        <v>212114.47870000001</v>
      </c>
      <c r="O1237" s="24">
        <v>176762.06289999999</v>
      </c>
      <c r="P1237" s="24">
        <v>282819.30499999999</v>
      </c>
      <c r="Q1237" s="24">
        <v>220952.57870000001</v>
      </c>
      <c r="R1237" s="24">
        <v>353524.1311</v>
      </c>
      <c r="S1237" s="24">
        <v>250412.92249999999</v>
      </c>
      <c r="T1237" s="24">
        <v>400660.68190000003</v>
      </c>
      <c r="U1237" s="24">
        <v>279873.26630000002</v>
      </c>
      <c r="V1237" s="24">
        <v>447797.23269999999</v>
      </c>
    </row>
    <row r="1238" spans="1:22" hidden="1" x14ac:dyDescent="0.3">
      <c r="A1238" s="23">
        <v>6</v>
      </c>
      <c r="B1238" s="23" t="s">
        <v>592</v>
      </c>
      <c r="C1238" s="23" t="s">
        <v>567</v>
      </c>
      <c r="D1238" t="s">
        <v>176</v>
      </c>
      <c r="E1238" s="23" t="s">
        <v>572</v>
      </c>
      <c r="F1238" s="23" t="s">
        <v>496</v>
      </c>
      <c r="G1238" s="23">
        <v>1</v>
      </c>
      <c r="H1238" s="23" t="s">
        <v>14</v>
      </c>
      <c r="I1238" s="24">
        <v>77529.247900000002</v>
      </c>
      <c r="J1238" s="24">
        <v>135676.18400000001</v>
      </c>
      <c r="K1238" s="24">
        <v>100272.26880000001</v>
      </c>
      <c r="L1238" s="24">
        <v>175476.47029999999</v>
      </c>
      <c r="M1238" s="24">
        <v>119948.70020000001</v>
      </c>
      <c r="N1238" s="24">
        <v>209910.2254</v>
      </c>
      <c r="O1238" s="24">
        <v>142975.16529999999</v>
      </c>
      <c r="P1238" s="24">
        <v>250206.5393</v>
      </c>
      <c r="Q1238" s="24">
        <v>168434.36439999999</v>
      </c>
      <c r="R1238" s="24">
        <v>294760.13780000003</v>
      </c>
      <c r="S1238" s="24">
        <v>184624.4106</v>
      </c>
      <c r="T1238" s="24">
        <v>323092.71850000002</v>
      </c>
      <c r="U1238" s="24">
        <v>199816.71969999999</v>
      </c>
      <c r="V1238" s="24">
        <v>349679.25949999999</v>
      </c>
    </row>
    <row r="1239" spans="1:22" hidden="1" x14ac:dyDescent="0.3">
      <c r="A1239" s="23">
        <v>6</v>
      </c>
      <c r="B1239" s="23" t="s">
        <v>592</v>
      </c>
      <c r="C1239" s="23" t="s">
        <v>567</v>
      </c>
      <c r="D1239" t="s">
        <v>176</v>
      </c>
      <c r="E1239" s="23" t="s">
        <v>572</v>
      </c>
      <c r="F1239" s="23" t="s">
        <v>496</v>
      </c>
      <c r="G1239" s="23">
        <v>2</v>
      </c>
      <c r="H1239" s="23" t="s">
        <v>30</v>
      </c>
      <c r="I1239" s="24">
        <v>66838.139200000005</v>
      </c>
      <c r="J1239" s="24">
        <v>116966.74370000001</v>
      </c>
      <c r="K1239" s="24">
        <v>87237.146999999997</v>
      </c>
      <c r="L1239" s="24">
        <v>152665.0073</v>
      </c>
      <c r="M1239" s="24">
        <v>105673.81140000001</v>
      </c>
      <c r="N1239" s="24">
        <v>184929.17</v>
      </c>
      <c r="O1239" s="24">
        <v>128913.4037</v>
      </c>
      <c r="P1239" s="24">
        <v>225598.4564</v>
      </c>
      <c r="Q1239" s="24">
        <v>152724.92120000001</v>
      </c>
      <c r="R1239" s="24">
        <v>267268.61200000002</v>
      </c>
      <c r="S1239" s="24">
        <v>168146.24220000001</v>
      </c>
      <c r="T1239" s="24">
        <v>294255.92379999999</v>
      </c>
      <c r="U1239" s="24">
        <v>182445.30900000001</v>
      </c>
      <c r="V1239" s="24">
        <v>319279.29060000001</v>
      </c>
    </row>
    <row r="1240" spans="1:22" hidden="1" x14ac:dyDescent="0.3">
      <c r="A1240" s="23">
        <v>6</v>
      </c>
      <c r="B1240" s="23" t="s">
        <v>592</v>
      </c>
      <c r="C1240" s="23" t="s">
        <v>567</v>
      </c>
      <c r="D1240" t="s">
        <v>176</v>
      </c>
      <c r="E1240" s="23" t="s">
        <v>572</v>
      </c>
      <c r="F1240" s="23" t="s">
        <v>496</v>
      </c>
      <c r="G1240" s="23">
        <v>3</v>
      </c>
      <c r="H1240" s="23" t="s">
        <v>31</v>
      </c>
      <c r="I1240" s="24">
        <v>59879.495499999997</v>
      </c>
      <c r="J1240" s="24">
        <v>104789.11719999999</v>
      </c>
      <c r="K1240" s="24">
        <v>81628.593299999993</v>
      </c>
      <c r="L1240" s="24">
        <v>142850.03820000001</v>
      </c>
      <c r="M1240" s="24">
        <v>103303.94590000001</v>
      </c>
      <c r="N1240" s="24">
        <v>180781.90530000001</v>
      </c>
      <c r="O1240" s="24">
        <v>136070.64249999999</v>
      </c>
      <c r="P1240" s="24">
        <v>238123.62450000001</v>
      </c>
      <c r="Q1240" s="24">
        <v>168524.59830000001</v>
      </c>
      <c r="R1240" s="24">
        <v>294918.04700000002</v>
      </c>
      <c r="S1240" s="24">
        <v>189813.07870000001</v>
      </c>
      <c r="T1240" s="24">
        <v>332172.88780000003</v>
      </c>
      <c r="U1240" s="24">
        <v>210823.56719999999</v>
      </c>
      <c r="V1240" s="24">
        <v>368941.2426</v>
      </c>
    </row>
    <row r="1241" spans="1:22" hidden="1" x14ac:dyDescent="0.3">
      <c r="A1241" s="23">
        <v>6</v>
      </c>
      <c r="B1241" s="23" t="s">
        <v>592</v>
      </c>
      <c r="C1241" s="23" t="s">
        <v>567</v>
      </c>
      <c r="D1241" t="s">
        <v>176</v>
      </c>
      <c r="E1241" s="23" t="s">
        <v>572</v>
      </c>
      <c r="F1241" s="23" t="s">
        <v>496</v>
      </c>
      <c r="G1241" s="23">
        <v>4</v>
      </c>
      <c r="H1241" s="23" t="s">
        <v>29</v>
      </c>
      <c r="I1241" s="24">
        <v>66098.107000000004</v>
      </c>
      <c r="J1241" s="24">
        <v>105756.97259999999</v>
      </c>
      <c r="K1241" s="24">
        <v>92537.349700000006</v>
      </c>
      <c r="L1241" s="24">
        <v>148059.7617</v>
      </c>
      <c r="M1241" s="24">
        <v>118976.5925</v>
      </c>
      <c r="N1241" s="24">
        <v>190362.5508</v>
      </c>
      <c r="O1241" s="24">
        <v>158635.45670000001</v>
      </c>
      <c r="P1241" s="24">
        <v>253816.73439999999</v>
      </c>
      <c r="Q1241" s="24">
        <v>198294.32079999999</v>
      </c>
      <c r="R1241" s="24">
        <v>317270.9179</v>
      </c>
      <c r="S1241" s="24">
        <v>224733.56349999999</v>
      </c>
      <c r="T1241" s="24">
        <v>359573.70699999999</v>
      </c>
      <c r="U1241" s="24">
        <v>251172.8063</v>
      </c>
      <c r="V1241" s="24">
        <v>401876.49609999999</v>
      </c>
    </row>
    <row r="1242" spans="1:22" hidden="1" x14ac:dyDescent="0.3">
      <c r="A1242" s="23">
        <v>6</v>
      </c>
      <c r="B1242" s="23" t="s">
        <v>592</v>
      </c>
      <c r="C1242" s="23" t="s">
        <v>567</v>
      </c>
      <c r="D1242" t="s">
        <v>176</v>
      </c>
      <c r="E1242" s="23" t="s">
        <v>572</v>
      </c>
      <c r="F1242" s="23" t="s">
        <v>505</v>
      </c>
      <c r="G1242" s="23">
        <v>1</v>
      </c>
      <c r="H1242" s="23" t="s">
        <v>14</v>
      </c>
      <c r="I1242" s="24">
        <v>83372.129199999996</v>
      </c>
      <c r="J1242" s="24">
        <v>145901.2262</v>
      </c>
      <c r="K1242" s="24">
        <v>108009.47560000001</v>
      </c>
      <c r="L1242" s="24">
        <v>189016.58230000001</v>
      </c>
      <c r="M1242" s="24">
        <v>129327.1885</v>
      </c>
      <c r="N1242" s="24">
        <v>226322.57990000001</v>
      </c>
      <c r="O1242" s="24">
        <v>154340.76190000001</v>
      </c>
      <c r="P1242" s="24">
        <v>270096.3333</v>
      </c>
      <c r="Q1242" s="24">
        <v>181999.84020000001</v>
      </c>
      <c r="R1242" s="24">
        <v>318499.72019999998</v>
      </c>
      <c r="S1242" s="24">
        <v>199587.62770000001</v>
      </c>
      <c r="T1242" s="24">
        <v>349278.34850000002</v>
      </c>
      <c r="U1242" s="24">
        <v>216162.23430000001</v>
      </c>
      <c r="V1242" s="24">
        <v>378283.91</v>
      </c>
    </row>
    <row r="1243" spans="1:22" hidden="1" x14ac:dyDescent="0.3">
      <c r="A1243" s="23">
        <v>6</v>
      </c>
      <c r="B1243" s="23" t="s">
        <v>592</v>
      </c>
      <c r="C1243" s="23" t="s">
        <v>567</v>
      </c>
      <c r="D1243" t="s">
        <v>176</v>
      </c>
      <c r="E1243" s="23" t="s">
        <v>572</v>
      </c>
      <c r="F1243" s="23" t="s">
        <v>505</v>
      </c>
      <c r="G1243" s="23">
        <v>2</v>
      </c>
      <c r="H1243" s="23" t="s">
        <v>30</v>
      </c>
      <c r="I1243" s="24">
        <v>71036.234400000001</v>
      </c>
      <c r="J1243" s="24">
        <v>124313.4103</v>
      </c>
      <c r="K1243" s="24">
        <v>92968.950299999997</v>
      </c>
      <c r="L1243" s="24">
        <v>162695.66310000001</v>
      </c>
      <c r="M1243" s="24">
        <v>112856.16280000001</v>
      </c>
      <c r="N1243" s="24">
        <v>197498.28479999999</v>
      </c>
      <c r="O1243" s="24">
        <v>138115.65220000001</v>
      </c>
      <c r="P1243" s="24">
        <v>241702.39120000001</v>
      </c>
      <c r="Q1243" s="24">
        <v>163873.55919999999</v>
      </c>
      <c r="R1243" s="24">
        <v>286778.72850000003</v>
      </c>
      <c r="S1243" s="24">
        <v>180574.35630000001</v>
      </c>
      <c r="T1243" s="24">
        <v>316005.12349999999</v>
      </c>
      <c r="U1243" s="24">
        <v>196118.29860000001</v>
      </c>
      <c r="V1243" s="24">
        <v>343207.02260000003</v>
      </c>
    </row>
    <row r="1244" spans="1:22" hidden="1" x14ac:dyDescent="0.3">
      <c r="A1244" s="23">
        <v>6</v>
      </c>
      <c r="B1244" s="23" t="s">
        <v>592</v>
      </c>
      <c r="C1244" s="23" t="s">
        <v>567</v>
      </c>
      <c r="D1244" t="s">
        <v>176</v>
      </c>
      <c r="E1244" s="23" t="s">
        <v>572</v>
      </c>
      <c r="F1244" s="23" t="s">
        <v>505</v>
      </c>
      <c r="G1244" s="23">
        <v>3</v>
      </c>
      <c r="H1244" s="23" t="s">
        <v>31</v>
      </c>
      <c r="I1244" s="24">
        <v>63063.038699999997</v>
      </c>
      <c r="J1244" s="24">
        <v>110360.31759999999</v>
      </c>
      <c r="K1244" s="24">
        <v>85746.676699999996</v>
      </c>
      <c r="L1244" s="24">
        <v>150056.68410000001</v>
      </c>
      <c r="M1244" s="24">
        <v>108345.22410000001</v>
      </c>
      <c r="N1244" s="24">
        <v>189604.14230000001</v>
      </c>
      <c r="O1244" s="24">
        <v>142535.7389</v>
      </c>
      <c r="P1244" s="24">
        <v>249437.54310000001</v>
      </c>
      <c r="Q1244" s="24">
        <v>176365.39869999999</v>
      </c>
      <c r="R1244" s="24">
        <v>308639.44770000002</v>
      </c>
      <c r="S1244" s="24">
        <v>198517.5552</v>
      </c>
      <c r="T1244" s="24">
        <v>347405.72159999999</v>
      </c>
      <c r="U1244" s="24">
        <v>220348.95170000001</v>
      </c>
      <c r="V1244" s="24">
        <v>385610.6655</v>
      </c>
    </row>
    <row r="1245" spans="1:22" hidden="1" x14ac:dyDescent="0.3">
      <c r="A1245" s="23">
        <v>6</v>
      </c>
      <c r="B1245" s="23" t="s">
        <v>592</v>
      </c>
      <c r="C1245" s="23" t="s">
        <v>567</v>
      </c>
      <c r="D1245" t="s">
        <v>176</v>
      </c>
      <c r="E1245" s="23" t="s">
        <v>572</v>
      </c>
      <c r="F1245" s="23" t="s">
        <v>505</v>
      </c>
      <c r="G1245" s="23">
        <v>4</v>
      </c>
      <c r="H1245" s="23" t="s">
        <v>29</v>
      </c>
      <c r="I1245" s="24">
        <v>71034.671900000001</v>
      </c>
      <c r="J1245" s="24">
        <v>113655.4767</v>
      </c>
      <c r="K1245" s="24">
        <v>99448.540599999993</v>
      </c>
      <c r="L1245" s="24">
        <v>159117.66740000001</v>
      </c>
      <c r="M1245" s="24">
        <v>127862.4094</v>
      </c>
      <c r="N1245" s="24">
        <v>204579.85810000001</v>
      </c>
      <c r="O1245" s="24">
        <v>170483.21249999999</v>
      </c>
      <c r="P1245" s="24">
        <v>272773.14409999998</v>
      </c>
      <c r="Q1245" s="24">
        <v>213104.01560000001</v>
      </c>
      <c r="R1245" s="24">
        <v>340966.4301</v>
      </c>
      <c r="S1245" s="24">
        <v>241517.88440000001</v>
      </c>
      <c r="T1245" s="24">
        <v>386428.62070000003</v>
      </c>
      <c r="U1245" s="24">
        <v>269931.75309999997</v>
      </c>
      <c r="V1245" s="24">
        <v>431890.81140000001</v>
      </c>
    </row>
    <row r="1246" spans="1:22" hidden="1" x14ac:dyDescent="0.3">
      <c r="A1246" s="23">
        <v>6</v>
      </c>
      <c r="B1246" s="23" t="s">
        <v>592</v>
      </c>
      <c r="C1246" s="23" t="s">
        <v>567</v>
      </c>
      <c r="D1246" t="s">
        <v>176</v>
      </c>
      <c r="E1246" s="23" t="s">
        <v>572</v>
      </c>
      <c r="F1246" s="23" t="s">
        <v>511</v>
      </c>
      <c r="G1246" s="23">
        <v>1</v>
      </c>
      <c r="H1246" s="23" t="s">
        <v>14</v>
      </c>
      <c r="I1246" s="24">
        <v>82925.528399999996</v>
      </c>
      <c r="J1246" s="24">
        <v>145119.67480000001</v>
      </c>
      <c r="K1246" s="24">
        <v>107356.7279</v>
      </c>
      <c r="L1246" s="24">
        <v>187874.2738</v>
      </c>
      <c r="M1246" s="24">
        <v>128495.0984</v>
      </c>
      <c r="N1246" s="24">
        <v>224866.42199999999</v>
      </c>
      <c r="O1246" s="24">
        <v>153271.13320000001</v>
      </c>
      <c r="P1246" s="24">
        <v>268224.48300000001</v>
      </c>
      <c r="Q1246" s="24">
        <v>180666.39629999999</v>
      </c>
      <c r="R1246" s="24">
        <v>316166.19349999999</v>
      </c>
      <c r="S1246" s="24">
        <v>198086.92170000001</v>
      </c>
      <c r="T1246" s="24">
        <v>346652.11290000001</v>
      </c>
      <c r="U1246" s="24">
        <v>214475.11799999999</v>
      </c>
      <c r="V1246" s="24">
        <v>375331.45659999998</v>
      </c>
    </row>
    <row r="1247" spans="1:22" hidden="1" x14ac:dyDescent="0.3">
      <c r="A1247" s="23">
        <v>6</v>
      </c>
      <c r="B1247" s="23" t="s">
        <v>592</v>
      </c>
      <c r="C1247" s="23" t="s">
        <v>567</v>
      </c>
      <c r="D1247" t="s">
        <v>176</v>
      </c>
      <c r="E1247" s="23" t="s">
        <v>572</v>
      </c>
      <c r="F1247" s="23" t="s">
        <v>511</v>
      </c>
      <c r="G1247" s="23">
        <v>2</v>
      </c>
      <c r="H1247" s="23" t="s">
        <v>30</v>
      </c>
      <c r="I1247" s="24">
        <v>71000.829700000002</v>
      </c>
      <c r="J1247" s="24">
        <v>124251.45209999999</v>
      </c>
      <c r="K1247" s="24">
        <v>92817.553100000005</v>
      </c>
      <c r="L1247" s="24">
        <v>162430.71780000001</v>
      </c>
      <c r="M1247" s="24">
        <v>112573.1063</v>
      </c>
      <c r="N1247" s="24">
        <v>197002.93599999999</v>
      </c>
      <c r="O1247" s="24">
        <v>137586.85990000001</v>
      </c>
      <c r="P1247" s="24">
        <v>240777.0048</v>
      </c>
      <c r="Q1247" s="24">
        <v>163144.3242</v>
      </c>
      <c r="R1247" s="24">
        <v>285502.56719999999</v>
      </c>
      <c r="S1247" s="24">
        <v>179707.42540000001</v>
      </c>
      <c r="T1247" s="24">
        <v>314487.99440000003</v>
      </c>
      <c r="U1247" s="24">
        <v>195099.31289999999</v>
      </c>
      <c r="V1247" s="24">
        <v>341423.7977</v>
      </c>
    </row>
    <row r="1248" spans="1:22" hidden="1" x14ac:dyDescent="0.3">
      <c r="A1248" s="23">
        <v>6</v>
      </c>
      <c r="B1248" s="23" t="s">
        <v>592</v>
      </c>
      <c r="C1248" s="23" t="s">
        <v>567</v>
      </c>
      <c r="D1248" t="s">
        <v>176</v>
      </c>
      <c r="E1248" s="23" t="s">
        <v>572</v>
      </c>
      <c r="F1248" s="23" t="s">
        <v>511</v>
      </c>
      <c r="G1248" s="23">
        <v>3</v>
      </c>
      <c r="H1248" s="23" t="s">
        <v>31</v>
      </c>
      <c r="I1248" s="24">
        <v>63271.936999999998</v>
      </c>
      <c r="J1248" s="24">
        <v>110725.88959999999</v>
      </c>
      <c r="K1248" s="24">
        <v>86123.853400000007</v>
      </c>
      <c r="L1248" s="24">
        <v>150716.74350000001</v>
      </c>
      <c r="M1248" s="24">
        <v>108893.51579999999</v>
      </c>
      <c r="N1248" s="24">
        <v>190563.6525</v>
      </c>
      <c r="O1248" s="24">
        <v>143330.94630000001</v>
      </c>
      <c r="P1248" s="24">
        <v>250829.15599999999</v>
      </c>
      <c r="Q1248" s="24">
        <v>177419.55040000001</v>
      </c>
      <c r="R1248" s="24">
        <v>310484.21309999999</v>
      </c>
      <c r="S1248" s="24">
        <v>199757.70129999999</v>
      </c>
      <c r="T1248" s="24">
        <v>349575.97739999997</v>
      </c>
      <c r="U1248" s="24">
        <v>221785.7844</v>
      </c>
      <c r="V1248" s="24">
        <v>388125.1226</v>
      </c>
    </row>
    <row r="1249" spans="1:22" hidden="1" x14ac:dyDescent="0.3">
      <c r="A1249" s="23">
        <v>6</v>
      </c>
      <c r="B1249" s="23" t="s">
        <v>592</v>
      </c>
      <c r="C1249" s="23" t="s">
        <v>567</v>
      </c>
      <c r="D1249" t="s">
        <v>176</v>
      </c>
      <c r="E1249" s="23" t="s">
        <v>572</v>
      </c>
      <c r="F1249" s="23" t="s">
        <v>511</v>
      </c>
      <c r="G1249" s="23">
        <v>4</v>
      </c>
      <c r="H1249" s="23" t="s">
        <v>29</v>
      </c>
      <c r="I1249" s="24">
        <v>70672.5962</v>
      </c>
      <c r="J1249" s="24">
        <v>113076.15549999999</v>
      </c>
      <c r="K1249" s="24">
        <v>98941.634600000005</v>
      </c>
      <c r="L1249" s="24">
        <v>158306.61780000001</v>
      </c>
      <c r="M1249" s="24">
        <v>127210.6731</v>
      </c>
      <c r="N1249" s="24">
        <v>203537.08</v>
      </c>
      <c r="O1249" s="24">
        <v>169614.23079999999</v>
      </c>
      <c r="P1249" s="24">
        <v>271382.7733</v>
      </c>
      <c r="Q1249" s="24">
        <v>212017.78839999999</v>
      </c>
      <c r="R1249" s="24">
        <v>339228.46659999999</v>
      </c>
      <c r="S1249" s="24">
        <v>240286.82689999999</v>
      </c>
      <c r="T1249" s="24">
        <v>384458.92879999999</v>
      </c>
      <c r="U1249" s="24">
        <v>268555.86540000001</v>
      </c>
      <c r="V1249" s="24">
        <v>429689.391</v>
      </c>
    </row>
    <row r="1250" spans="1:22" hidden="1" x14ac:dyDescent="0.3">
      <c r="A1250" s="23">
        <v>6</v>
      </c>
      <c r="B1250" s="23" t="s">
        <v>592</v>
      </c>
      <c r="C1250" s="23" t="s">
        <v>567</v>
      </c>
      <c r="D1250" t="s">
        <v>176</v>
      </c>
      <c r="E1250" s="23" t="s">
        <v>572</v>
      </c>
      <c r="F1250" s="23" t="s">
        <v>516</v>
      </c>
      <c r="G1250" s="23">
        <v>1</v>
      </c>
      <c r="H1250" s="23" t="s">
        <v>14</v>
      </c>
      <c r="I1250" s="24">
        <v>84446.700899999996</v>
      </c>
      <c r="J1250" s="24">
        <v>147781.7267</v>
      </c>
      <c r="K1250" s="24">
        <v>109279.0503</v>
      </c>
      <c r="L1250" s="24">
        <v>191238.33799999999</v>
      </c>
      <c r="M1250" s="24">
        <v>130763.88589999999</v>
      </c>
      <c r="N1250" s="24">
        <v>228836.8003</v>
      </c>
      <c r="O1250" s="24">
        <v>155928.77660000001</v>
      </c>
      <c r="P1250" s="24">
        <v>272875.3591</v>
      </c>
      <c r="Q1250" s="24">
        <v>183753.2696</v>
      </c>
      <c r="R1250" s="24">
        <v>321568.22169999999</v>
      </c>
      <c r="S1250" s="24">
        <v>201447.05350000001</v>
      </c>
      <c r="T1250" s="24">
        <v>352532.34350000002</v>
      </c>
      <c r="U1250" s="24">
        <v>218073.99479999999</v>
      </c>
      <c r="V1250" s="24">
        <v>381629.49099999998</v>
      </c>
    </row>
    <row r="1251" spans="1:22" hidden="1" x14ac:dyDescent="0.3">
      <c r="A1251" s="23">
        <v>6</v>
      </c>
      <c r="B1251" s="23" t="s">
        <v>592</v>
      </c>
      <c r="C1251" s="23" t="s">
        <v>567</v>
      </c>
      <c r="D1251" t="s">
        <v>176</v>
      </c>
      <c r="E1251" s="23" t="s">
        <v>572</v>
      </c>
      <c r="F1251" s="23" t="s">
        <v>516</v>
      </c>
      <c r="G1251" s="23">
        <v>2</v>
      </c>
      <c r="H1251" s="23" t="s">
        <v>30</v>
      </c>
      <c r="I1251" s="24">
        <v>72522.002299999993</v>
      </c>
      <c r="J1251" s="24">
        <v>126913.504</v>
      </c>
      <c r="K1251" s="24">
        <v>94739.875499999995</v>
      </c>
      <c r="L1251" s="24">
        <v>165794.78200000001</v>
      </c>
      <c r="M1251" s="24">
        <v>114841.89380000001</v>
      </c>
      <c r="N1251" s="24">
        <v>200973.31419999999</v>
      </c>
      <c r="O1251" s="24">
        <v>140244.50339999999</v>
      </c>
      <c r="P1251" s="24">
        <v>245427.88080000001</v>
      </c>
      <c r="Q1251" s="24">
        <v>166231.19750000001</v>
      </c>
      <c r="R1251" s="24">
        <v>290904.5955</v>
      </c>
      <c r="S1251" s="24">
        <v>183067.55720000001</v>
      </c>
      <c r="T1251" s="24">
        <v>320368.22499999998</v>
      </c>
      <c r="U1251" s="24">
        <v>198698.18969999999</v>
      </c>
      <c r="V1251" s="24">
        <v>347721.8321</v>
      </c>
    </row>
    <row r="1252" spans="1:22" hidden="1" x14ac:dyDescent="0.3">
      <c r="A1252" s="23">
        <v>6</v>
      </c>
      <c r="B1252" s="23" t="s">
        <v>592</v>
      </c>
      <c r="C1252" s="23" t="s">
        <v>567</v>
      </c>
      <c r="D1252" t="s">
        <v>176</v>
      </c>
      <c r="E1252" s="23" t="s">
        <v>572</v>
      </c>
      <c r="F1252" s="23" t="s">
        <v>516</v>
      </c>
      <c r="G1252" s="23">
        <v>3</v>
      </c>
      <c r="H1252" s="23" t="s">
        <v>31</v>
      </c>
      <c r="I1252" s="24">
        <v>64779.107300000003</v>
      </c>
      <c r="J1252" s="24">
        <v>113363.4378</v>
      </c>
      <c r="K1252" s="24">
        <v>88233.892000000007</v>
      </c>
      <c r="L1252" s="24">
        <v>154409.31099999999</v>
      </c>
      <c r="M1252" s="24">
        <v>111606.4224</v>
      </c>
      <c r="N1252" s="24">
        <v>195311.23929999999</v>
      </c>
      <c r="O1252" s="24">
        <v>146948.15530000001</v>
      </c>
      <c r="P1252" s="24">
        <v>257159.27170000001</v>
      </c>
      <c r="Q1252" s="24">
        <v>181941.06159999999</v>
      </c>
      <c r="R1252" s="24">
        <v>318396.8578</v>
      </c>
      <c r="S1252" s="24">
        <v>204882.08069999999</v>
      </c>
      <c r="T1252" s="24">
        <v>358543.64120000001</v>
      </c>
      <c r="U1252" s="24">
        <v>227513.0319</v>
      </c>
      <c r="V1252" s="24">
        <v>398147.80589999998</v>
      </c>
    </row>
    <row r="1253" spans="1:22" hidden="1" x14ac:dyDescent="0.3">
      <c r="A1253" s="23">
        <v>6</v>
      </c>
      <c r="B1253" s="23" t="s">
        <v>592</v>
      </c>
      <c r="C1253" s="23" t="s">
        <v>567</v>
      </c>
      <c r="D1253" t="s">
        <v>176</v>
      </c>
      <c r="E1253" s="23" t="s">
        <v>572</v>
      </c>
      <c r="F1253" s="23" t="s">
        <v>516</v>
      </c>
      <c r="G1253" s="23">
        <v>4</v>
      </c>
      <c r="H1253" s="23" t="s">
        <v>29</v>
      </c>
      <c r="I1253" s="24">
        <v>71980.688699999999</v>
      </c>
      <c r="J1253" s="24">
        <v>115169.10370000001</v>
      </c>
      <c r="K1253" s="24">
        <v>100772.9641</v>
      </c>
      <c r="L1253" s="24">
        <v>161236.745</v>
      </c>
      <c r="M1253" s="24">
        <v>129565.23970000001</v>
      </c>
      <c r="N1253" s="24">
        <v>207304.38649999999</v>
      </c>
      <c r="O1253" s="24">
        <v>172753.65289999999</v>
      </c>
      <c r="P1253" s="24">
        <v>276405.84869999997</v>
      </c>
      <c r="Q1253" s="24">
        <v>215942.06599999999</v>
      </c>
      <c r="R1253" s="24">
        <v>345507.31089999998</v>
      </c>
      <c r="S1253" s="24">
        <v>244734.34160000001</v>
      </c>
      <c r="T1253" s="24">
        <v>391574.9523</v>
      </c>
      <c r="U1253" s="24">
        <v>273526.61700000003</v>
      </c>
      <c r="V1253" s="24">
        <v>437642.59379999997</v>
      </c>
    </row>
    <row r="1254" spans="1:22" hidden="1" x14ac:dyDescent="0.3">
      <c r="A1254" s="23">
        <v>6</v>
      </c>
      <c r="B1254" s="23" t="s">
        <v>592</v>
      </c>
      <c r="C1254" s="23" t="s">
        <v>567</v>
      </c>
      <c r="D1254" t="s">
        <v>176</v>
      </c>
      <c r="E1254" s="23" t="s">
        <v>572</v>
      </c>
      <c r="F1254" s="23" t="s">
        <v>518</v>
      </c>
      <c r="G1254" s="23">
        <v>1</v>
      </c>
      <c r="H1254" s="23" t="s">
        <v>14</v>
      </c>
      <c r="I1254" s="24">
        <v>80450.688599999994</v>
      </c>
      <c r="J1254" s="24">
        <v>140788.70499999999</v>
      </c>
      <c r="K1254" s="24">
        <v>104140.8722</v>
      </c>
      <c r="L1254" s="24">
        <v>182246.5263</v>
      </c>
      <c r="M1254" s="24">
        <v>124637.94439999999</v>
      </c>
      <c r="N1254" s="24">
        <v>218116.4026</v>
      </c>
      <c r="O1254" s="24">
        <v>148657.96359999999</v>
      </c>
      <c r="P1254" s="24">
        <v>260151.4363</v>
      </c>
      <c r="Q1254" s="24">
        <v>175217.1023</v>
      </c>
      <c r="R1254" s="24">
        <v>306629.929</v>
      </c>
      <c r="S1254" s="24">
        <v>192106.01920000001</v>
      </c>
      <c r="T1254" s="24">
        <v>336185.53350000002</v>
      </c>
      <c r="U1254" s="24">
        <v>207989.47700000001</v>
      </c>
      <c r="V1254" s="24">
        <v>363981.58470000001</v>
      </c>
    </row>
    <row r="1255" spans="1:22" hidden="1" x14ac:dyDescent="0.3">
      <c r="A1255" s="23">
        <v>6</v>
      </c>
      <c r="B1255" s="23" t="s">
        <v>592</v>
      </c>
      <c r="C1255" s="23" t="s">
        <v>567</v>
      </c>
      <c r="D1255" t="s">
        <v>176</v>
      </c>
      <c r="E1255" s="23" t="s">
        <v>572</v>
      </c>
      <c r="F1255" s="23" t="s">
        <v>518</v>
      </c>
      <c r="G1255" s="23">
        <v>2</v>
      </c>
      <c r="H1255" s="23" t="s">
        <v>30</v>
      </c>
      <c r="I1255" s="24">
        <v>68937.186799999996</v>
      </c>
      <c r="J1255" s="24">
        <v>120640.077</v>
      </c>
      <c r="K1255" s="24">
        <v>90103.048699999999</v>
      </c>
      <c r="L1255" s="24">
        <v>157680.3352</v>
      </c>
      <c r="M1255" s="24">
        <v>109264.9871</v>
      </c>
      <c r="N1255" s="24">
        <v>191213.7274</v>
      </c>
      <c r="O1255" s="24">
        <v>133514.52789999999</v>
      </c>
      <c r="P1255" s="24">
        <v>233650.42379999999</v>
      </c>
      <c r="Q1255" s="24">
        <v>158299.2401</v>
      </c>
      <c r="R1255" s="24">
        <v>277023.6703</v>
      </c>
      <c r="S1255" s="24">
        <v>174360.29920000001</v>
      </c>
      <c r="T1255" s="24">
        <v>305130.52360000001</v>
      </c>
      <c r="U1255" s="24">
        <v>189281.80379999999</v>
      </c>
      <c r="V1255" s="24">
        <v>331243.15669999999</v>
      </c>
    </row>
    <row r="1256" spans="1:22" hidden="1" x14ac:dyDescent="0.3">
      <c r="A1256" s="23">
        <v>6</v>
      </c>
      <c r="B1256" s="23" t="s">
        <v>592</v>
      </c>
      <c r="C1256" s="23" t="s">
        <v>567</v>
      </c>
      <c r="D1256" t="s">
        <v>176</v>
      </c>
      <c r="E1256" s="23" t="s">
        <v>572</v>
      </c>
      <c r="F1256" s="23" t="s">
        <v>518</v>
      </c>
      <c r="G1256" s="23">
        <v>3</v>
      </c>
      <c r="H1256" s="23" t="s">
        <v>31</v>
      </c>
      <c r="I1256" s="24">
        <v>61471.267099999997</v>
      </c>
      <c r="J1256" s="24">
        <v>107574.71739999999</v>
      </c>
      <c r="K1256" s="24">
        <v>83687.634999999995</v>
      </c>
      <c r="L1256" s="24">
        <v>146453.36120000001</v>
      </c>
      <c r="M1256" s="24">
        <v>105824.58500000001</v>
      </c>
      <c r="N1256" s="24">
        <v>185193.0238</v>
      </c>
      <c r="O1256" s="24">
        <v>139303.19070000001</v>
      </c>
      <c r="P1256" s="24">
        <v>243780.58379999999</v>
      </c>
      <c r="Q1256" s="24">
        <v>172444.99849999999</v>
      </c>
      <c r="R1256" s="24">
        <v>301778.74739999999</v>
      </c>
      <c r="S1256" s="24">
        <v>194165.31700000001</v>
      </c>
      <c r="T1256" s="24">
        <v>339789.30469999998</v>
      </c>
      <c r="U1256" s="24">
        <v>215586.25949999999</v>
      </c>
      <c r="V1256" s="24">
        <v>377275.95409999997</v>
      </c>
    </row>
    <row r="1257" spans="1:22" hidden="1" x14ac:dyDescent="0.3">
      <c r="A1257" s="23">
        <v>6</v>
      </c>
      <c r="B1257" s="23" t="s">
        <v>592</v>
      </c>
      <c r="C1257" s="23" t="s">
        <v>567</v>
      </c>
      <c r="D1257" t="s">
        <v>176</v>
      </c>
      <c r="E1257" s="23" t="s">
        <v>572</v>
      </c>
      <c r="F1257" s="23" t="s">
        <v>518</v>
      </c>
      <c r="G1257" s="23">
        <v>4</v>
      </c>
      <c r="H1257" s="23" t="s">
        <v>29</v>
      </c>
      <c r="I1257" s="24">
        <v>68566.3894</v>
      </c>
      <c r="J1257" s="24">
        <v>109706.22470000001</v>
      </c>
      <c r="K1257" s="24">
        <v>95992.945099999997</v>
      </c>
      <c r="L1257" s="24">
        <v>153588.71460000001</v>
      </c>
      <c r="M1257" s="24">
        <v>123419.501</v>
      </c>
      <c r="N1257" s="24">
        <v>197471.20439999999</v>
      </c>
      <c r="O1257" s="24">
        <v>164559.3346</v>
      </c>
      <c r="P1257" s="24">
        <v>263294.93920000002</v>
      </c>
      <c r="Q1257" s="24">
        <v>205699.16819999999</v>
      </c>
      <c r="R1257" s="24">
        <v>329118.674</v>
      </c>
      <c r="S1257" s="24">
        <v>233125.72399999999</v>
      </c>
      <c r="T1257" s="24">
        <v>373001.16389999999</v>
      </c>
      <c r="U1257" s="24">
        <v>260552.27970000001</v>
      </c>
      <c r="V1257" s="24">
        <v>416883.65370000002</v>
      </c>
    </row>
    <row r="1258" spans="1:22" hidden="1" x14ac:dyDescent="0.3">
      <c r="A1258" s="23">
        <v>6</v>
      </c>
      <c r="B1258" s="23" t="s">
        <v>592</v>
      </c>
      <c r="C1258" s="23" t="s">
        <v>567</v>
      </c>
      <c r="D1258" t="s">
        <v>176</v>
      </c>
      <c r="E1258" s="23" t="s">
        <v>572</v>
      </c>
      <c r="F1258" s="23" t="s">
        <v>521</v>
      </c>
      <c r="G1258" s="23">
        <v>1</v>
      </c>
      <c r="H1258" s="23" t="s">
        <v>14</v>
      </c>
      <c r="I1258" s="24">
        <v>80490.994000000006</v>
      </c>
      <c r="J1258" s="24">
        <v>140859.23970000001</v>
      </c>
      <c r="K1258" s="24">
        <v>104132.89109999999</v>
      </c>
      <c r="L1258" s="24">
        <v>182232.5595</v>
      </c>
      <c r="M1258" s="24">
        <v>124587.3941</v>
      </c>
      <c r="N1258" s="24">
        <v>218027.93969999999</v>
      </c>
      <c r="O1258" s="24">
        <v>148535.467</v>
      </c>
      <c r="P1258" s="24">
        <v>259937.06709999999</v>
      </c>
      <c r="Q1258" s="24">
        <v>175014.11369999999</v>
      </c>
      <c r="R1258" s="24">
        <v>306274.69880000001</v>
      </c>
      <c r="S1258" s="24">
        <v>191852.24660000001</v>
      </c>
      <c r="T1258" s="24">
        <v>335741.43160000001</v>
      </c>
      <c r="U1258" s="24">
        <v>207664.48560000001</v>
      </c>
      <c r="V1258" s="24">
        <v>363412.84980000003</v>
      </c>
    </row>
    <row r="1259" spans="1:22" hidden="1" x14ac:dyDescent="0.3">
      <c r="A1259" s="23">
        <v>6</v>
      </c>
      <c r="B1259" s="23" t="s">
        <v>592</v>
      </c>
      <c r="C1259" s="23" t="s">
        <v>567</v>
      </c>
      <c r="D1259" t="s">
        <v>176</v>
      </c>
      <c r="E1259" s="23" t="s">
        <v>572</v>
      </c>
      <c r="F1259" s="23" t="s">
        <v>521</v>
      </c>
      <c r="G1259" s="23">
        <v>2</v>
      </c>
      <c r="H1259" s="23" t="s">
        <v>30</v>
      </c>
      <c r="I1259" s="24">
        <v>69251.623000000007</v>
      </c>
      <c r="J1259" s="24">
        <v>121190.3403</v>
      </c>
      <c r="K1259" s="24">
        <v>90429.301200000002</v>
      </c>
      <c r="L1259" s="24">
        <v>158251.27710000001</v>
      </c>
      <c r="M1259" s="24">
        <v>109580.4593</v>
      </c>
      <c r="N1259" s="24">
        <v>191765.80369999999</v>
      </c>
      <c r="O1259" s="24">
        <v>133752.58900000001</v>
      </c>
      <c r="P1259" s="24">
        <v>234067.0307</v>
      </c>
      <c r="Q1259" s="24">
        <v>158499.05729999999</v>
      </c>
      <c r="R1259" s="24">
        <v>277373.3504</v>
      </c>
      <c r="S1259" s="24">
        <v>174529.0435</v>
      </c>
      <c r="T1259" s="24">
        <v>305425.826</v>
      </c>
      <c r="U1259" s="24">
        <v>189402.2328</v>
      </c>
      <c r="V1259" s="24">
        <v>331453.90730000002</v>
      </c>
    </row>
    <row r="1260" spans="1:22" hidden="1" x14ac:dyDescent="0.3">
      <c r="A1260" s="23">
        <v>6</v>
      </c>
      <c r="B1260" s="23" t="s">
        <v>592</v>
      </c>
      <c r="C1260" s="23" t="s">
        <v>567</v>
      </c>
      <c r="D1260" t="s">
        <v>176</v>
      </c>
      <c r="E1260" s="23" t="s">
        <v>572</v>
      </c>
      <c r="F1260" s="23" t="s">
        <v>521</v>
      </c>
      <c r="G1260" s="23">
        <v>3</v>
      </c>
      <c r="H1260" s="23" t="s">
        <v>31</v>
      </c>
      <c r="I1260" s="24">
        <v>61945.460400000004</v>
      </c>
      <c r="J1260" s="24">
        <v>108404.55560000001</v>
      </c>
      <c r="K1260" s="24">
        <v>84407.985000000001</v>
      </c>
      <c r="L1260" s="24">
        <v>147713.9737</v>
      </c>
      <c r="M1260" s="24">
        <v>106792.98269999999</v>
      </c>
      <c r="N1260" s="24">
        <v>186887.71969999999</v>
      </c>
      <c r="O1260" s="24">
        <v>140637.1556</v>
      </c>
      <c r="P1260" s="24">
        <v>246115.02230000001</v>
      </c>
      <c r="Q1260" s="24">
        <v>174152.54949999999</v>
      </c>
      <c r="R1260" s="24">
        <v>304766.96169999999</v>
      </c>
      <c r="S1260" s="24">
        <v>196130.83549999999</v>
      </c>
      <c r="T1260" s="24">
        <v>343228.962</v>
      </c>
      <c r="U1260" s="24">
        <v>217816.87340000001</v>
      </c>
      <c r="V1260" s="24">
        <v>381179.52840000001</v>
      </c>
    </row>
    <row r="1261" spans="1:22" hidden="1" x14ac:dyDescent="0.3">
      <c r="A1261" s="23">
        <v>6</v>
      </c>
      <c r="B1261" s="23" t="s">
        <v>592</v>
      </c>
      <c r="C1261" s="23" t="s">
        <v>567</v>
      </c>
      <c r="D1261" t="s">
        <v>176</v>
      </c>
      <c r="E1261" s="23" t="s">
        <v>572</v>
      </c>
      <c r="F1261" s="23" t="s">
        <v>521</v>
      </c>
      <c r="G1261" s="23">
        <v>4</v>
      </c>
      <c r="H1261" s="23" t="s">
        <v>29</v>
      </c>
      <c r="I1261" s="24">
        <v>68615.693700000003</v>
      </c>
      <c r="J1261" s="24">
        <v>109785.1116</v>
      </c>
      <c r="K1261" s="24">
        <v>96061.971099999995</v>
      </c>
      <c r="L1261" s="24">
        <v>153699.15609999999</v>
      </c>
      <c r="M1261" s="24">
        <v>123508.24860000001</v>
      </c>
      <c r="N1261" s="24">
        <v>197613.20079999999</v>
      </c>
      <c r="O1261" s="24">
        <v>164677.6649</v>
      </c>
      <c r="P1261" s="24">
        <v>263484.26770000003</v>
      </c>
      <c r="Q1261" s="24">
        <v>205847.08110000001</v>
      </c>
      <c r="R1261" s="24">
        <v>329355.3346</v>
      </c>
      <c r="S1261" s="24">
        <v>233293.3585</v>
      </c>
      <c r="T1261" s="24">
        <v>373269.37910000002</v>
      </c>
      <c r="U1261" s="24">
        <v>260739.636</v>
      </c>
      <c r="V1261" s="24">
        <v>417183.42379999999</v>
      </c>
    </row>
    <row r="1262" spans="1:22" hidden="1" x14ac:dyDescent="0.3">
      <c r="A1262" s="23">
        <v>6</v>
      </c>
      <c r="B1262" s="23" t="s">
        <v>592</v>
      </c>
      <c r="C1262" s="23" t="s">
        <v>567</v>
      </c>
      <c r="D1262" t="s">
        <v>176</v>
      </c>
      <c r="E1262" s="23" t="s">
        <v>572</v>
      </c>
      <c r="F1262" s="23" t="s">
        <v>523</v>
      </c>
      <c r="G1262" s="23">
        <v>1</v>
      </c>
      <c r="H1262" s="23" t="s">
        <v>14</v>
      </c>
      <c r="I1262" s="24">
        <v>81951.715800000005</v>
      </c>
      <c r="J1262" s="24">
        <v>143415.50279999999</v>
      </c>
      <c r="K1262" s="24">
        <v>106067.19469999999</v>
      </c>
      <c r="L1262" s="24">
        <v>185617.59080000001</v>
      </c>
      <c r="M1262" s="24">
        <v>126932.01850000001</v>
      </c>
      <c r="N1262" s="24">
        <v>222131.03229999999</v>
      </c>
      <c r="O1262" s="24">
        <v>151376.86900000001</v>
      </c>
      <c r="P1262" s="24">
        <v>264909.52059999999</v>
      </c>
      <c r="Q1262" s="24">
        <v>178405.4859</v>
      </c>
      <c r="R1262" s="24">
        <v>312209.60029999999</v>
      </c>
      <c r="S1262" s="24">
        <v>195593.05470000001</v>
      </c>
      <c r="T1262" s="24">
        <v>342287.8456</v>
      </c>
      <c r="U1262" s="24">
        <v>211750.8683</v>
      </c>
      <c r="V1262" s="24">
        <v>370564.0196</v>
      </c>
    </row>
    <row r="1263" spans="1:22" hidden="1" x14ac:dyDescent="0.3">
      <c r="A1263" s="23">
        <v>6</v>
      </c>
      <c r="B1263" s="23" t="s">
        <v>592</v>
      </c>
      <c r="C1263" s="23" t="s">
        <v>567</v>
      </c>
      <c r="D1263" t="s">
        <v>176</v>
      </c>
      <c r="E1263" s="23" t="s">
        <v>572</v>
      </c>
      <c r="F1263" s="23" t="s">
        <v>523</v>
      </c>
      <c r="G1263" s="23">
        <v>2</v>
      </c>
      <c r="H1263" s="23" t="s">
        <v>30</v>
      </c>
      <c r="I1263" s="24">
        <v>70301.147800000006</v>
      </c>
      <c r="J1263" s="24">
        <v>123027.0088</v>
      </c>
      <c r="K1263" s="24">
        <v>91862.253500000006</v>
      </c>
      <c r="L1263" s="24">
        <v>160758.94349999999</v>
      </c>
      <c r="M1263" s="24">
        <v>111376.04889999999</v>
      </c>
      <c r="N1263" s="24">
        <v>194908.08559999999</v>
      </c>
      <c r="O1263" s="24">
        <v>136053.15340000001</v>
      </c>
      <c r="P1263" s="24">
        <v>238093.0183</v>
      </c>
      <c r="Q1263" s="24">
        <v>161286.21969999999</v>
      </c>
      <c r="R1263" s="24">
        <v>282250.88439999998</v>
      </c>
      <c r="S1263" s="24">
        <v>177636.07509999999</v>
      </c>
      <c r="T1263" s="24">
        <v>310863.13140000001</v>
      </c>
      <c r="U1263" s="24">
        <v>192820.48360000001</v>
      </c>
      <c r="V1263" s="24">
        <v>337435.84629999998</v>
      </c>
    </row>
    <row r="1264" spans="1:22" hidden="1" x14ac:dyDescent="0.3">
      <c r="A1264" s="23">
        <v>6</v>
      </c>
      <c r="B1264" s="23" t="s">
        <v>592</v>
      </c>
      <c r="C1264" s="23" t="s">
        <v>567</v>
      </c>
      <c r="D1264" t="s">
        <v>176</v>
      </c>
      <c r="E1264" s="23" t="s">
        <v>572</v>
      </c>
      <c r="F1264" s="23" t="s">
        <v>523</v>
      </c>
      <c r="G1264" s="23">
        <v>3</v>
      </c>
      <c r="H1264" s="23" t="s">
        <v>31</v>
      </c>
      <c r="I1264" s="24">
        <v>62741.346899999997</v>
      </c>
      <c r="J1264" s="24">
        <v>109797.35709999999</v>
      </c>
      <c r="K1264" s="24">
        <v>85437.506899999993</v>
      </c>
      <c r="L1264" s="24">
        <v>149515.63690000001</v>
      </c>
      <c r="M1264" s="24">
        <v>108053.30349999999</v>
      </c>
      <c r="N1264" s="24">
        <v>189093.2812</v>
      </c>
      <c r="O1264" s="24">
        <v>142253.4313</v>
      </c>
      <c r="P1264" s="24">
        <v>248943.50469999999</v>
      </c>
      <c r="Q1264" s="24">
        <v>176112.75159999999</v>
      </c>
      <c r="R1264" s="24">
        <v>308197.31520000001</v>
      </c>
      <c r="S1264" s="24">
        <v>198306.95670000001</v>
      </c>
      <c r="T1264" s="24">
        <v>347037.17420000001</v>
      </c>
      <c r="U1264" s="24">
        <v>220198.2219</v>
      </c>
      <c r="V1264" s="24">
        <v>385346.88829999999</v>
      </c>
    </row>
    <row r="1265" spans="1:22" hidden="1" x14ac:dyDescent="0.3">
      <c r="A1265" s="23">
        <v>6</v>
      </c>
      <c r="B1265" s="23" t="s">
        <v>592</v>
      </c>
      <c r="C1265" s="23" t="s">
        <v>567</v>
      </c>
      <c r="D1265" t="s">
        <v>176</v>
      </c>
      <c r="E1265" s="23" t="s">
        <v>572</v>
      </c>
      <c r="F1265" s="23" t="s">
        <v>523</v>
      </c>
      <c r="G1265" s="23">
        <v>4</v>
      </c>
      <c r="H1265" s="23" t="s">
        <v>29</v>
      </c>
      <c r="I1265" s="24">
        <v>69849.836200000005</v>
      </c>
      <c r="J1265" s="24">
        <v>111759.7395</v>
      </c>
      <c r="K1265" s="24">
        <v>97789.770600000003</v>
      </c>
      <c r="L1265" s="24">
        <v>156463.63529999999</v>
      </c>
      <c r="M1265" s="24">
        <v>125729.70510000001</v>
      </c>
      <c r="N1265" s="24">
        <v>201167.53109999999</v>
      </c>
      <c r="O1265" s="24">
        <v>167639.60680000001</v>
      </c>
      <c r="P1265" s="24">
        <v>268223.3749</v>
      </c>
      <c r="Q1265" s="24">
        <v>209549.50839999999</v>
      </c>
      <c r="R1265" s="24">
        <v>335279.21850000002</v>
      </c>
      <c r="S1265" s="24">
        <v>237489.44279999999</v>
      </c>
      <c r="T1265" s="24">
        <v>379983.11430000002</v>
      </c>
      <c r="U1265" s="24">
        <v>265429.3774</v>
      </c>
      <c r="V1265" s="24">
        <v>424687.01010000001</v>
      </c>
    </row>
    <row r="1266" spans="1:22" hidden="1" x14ac:dyDescent="0.3">
      <c r="A1266" s="23">
        <v>6</v>
      </c>
      <c r="B1266" s="23" t="s">
        <v>592</v>
      </c>
      <c r="C1266" s="23" t="s">
        <v>567</v>
      </c>
      <c r="D1266" t="s">
        <v>176</v>
      </c>
      <c r="E1266" s="23" t="s">
        <v>572</v>
      </c>
      <c r="F1266" s="23" t="s">
        <v>525</v>
      </c>
      <c r="G1266" s="23">
        <v>1</v>
      </c>
      <c r="H1266" s="23" t="s">
        <v>14</v>
      </c>
      <c r="I1266" s="24">
        <v>80004.087799999994</v>
      </c>
      <c r="J1266" s="24">
        <v>140007.15359999999</v>
      </c>
      <c r="K1266" s="24">
        <v>103488.12450000001</v>
      </c>
      <c r="L1266" s="24">
        <v>181104.21789999999</v>
      </c>
      <c r="M1266" s="24">
        <v>123805.8542</v>
      </c>
      <c r="N1266" s="24">
        <v>216660.24479999999</v>
      </c>
      <c r="O1266" s="24">
        <v>147588.33489999999</v>
      </c>
      <c r="P1266" s="24">
        <v>258279.58600000001</v>
      </c>
      <c r="Q1266" s="24">
        <v>173883.65839999999</v>
      </c>
      <c r="R1266" s="24">
        <v>304296.40220000001</v>
      </c>
      <c r="S1266" s="24">
        <v>190605.3131</v>
      </c>
      <c r="T1266" s="24">
        <v>333559.29790000001</v>
      </c>
      <c r="U1266" s="24">
        <v>206302.36069999999</v>
      </c>
      <c r="V1266" s="24">
        <v>361029.13130000001</v>
      </c>
    </row>
    <row r="1267" spans="1:22" hidden="1" x14ac:dyDescent="0.3">
      <c r="A1267" s="23">
        <v>6</v>
      </c>
      <c r="B1267" s="23" t="s">
        <v>592</v>
      </c>
      <c r="C1267" s="23" t="s">
        <v>567</v>
      </c>
      <c r="D1267" t="s">
        <v>176</v>
      </c>
      <c r="E1267" s="23" t="s">
        <v>572</v>
      </c>
      <c r="F1267" s="23" t="s">
        <v>525</v>
      </c>
      <c r="G1267" s="23">
        <v>2</v>
      </c>
      <c r="H1267" s="23" t="s">
        <v>30</v>
      </c>
      <c r="I1267" s="24">
        <v>68901.782099999997</v>
      </c>
      <c r="J1267" s="24">
        <v>120578.11870000001</v>
      </c>
      <c r="K1267" s="24">
        <v>89951.651400000002</v>
      </c>
      <c r="L1267" s="24">
        <v>157415.39000000001</v>
      </c>
      <c r="M1267" s="24">
        <v>108981.93060000001</v>
      </c>
      <c r="N1267" s="24">
        <v>190718.37849999999</v>
      </c>
      <c r="O1267" s="24">
        <v>132985.73569999999</v>
      </c>
      <c r="P1267" s="24">
        <v>232725.0374</v>
      </c>
      <c r="Q1267" s="24">
        <v>157570.00510000001</v>
      </c>
      <c r="R1267" s="24">
        <v>275747.50890000002</v>
      </c>
      <c r="S1267" s="24">
        <v>173493.36840000001</v>
      </c>
      <c r="T1267" s="24">
        <v>303613.3946</v>
      </c>
      <c r="U1267" s="24">
        <v>188262.8181</v>
      </c>
      <c r="V1267" s="24">
        <v>329459.93170000002</v>
      </c>
    </row>
    <row r="1268" spans="1:22" hidden="1" x14ac:dyDescent="0.3">
      <c r="A1268" s="23">
        <v>6</v>
      </c>
      <c r="B1268" s="23" t="s">
        <v>592</v>
      </c>
      <c r="C1268" s="23" t="s">
        <v>567</v>
      </c>
      <c r="D1268" t="s">
        <v>176</v>
      </c>
      <c r="E1268" s="23" t="s">
        <v>572</v>
      </c>
      <c r="F1268" s="23" t="s">
        <v>525</v>
      </c>
      <c r="G1268" s="23">
        <v>3</v>
      </c>
      <c r="H1268" s="23" t="s">
        <v>31</v>
      </c>
      <c r="I1268" s="24">
        <v>61680.165399999998</v>
      </c>
      <c r="J1268" s="24">
        <v>107940.28939999999</v>
      </c>
      <c r="K1268" s="24">
        <v>84064.811700000006</v>
      </c>
      <c r="L1268" s="24">
        <v>147113.42050000001</v>
      </c>
      <c r="M1268" s="24">
        <v>106372.87669999999</v>
      </c>
      <c r="N1268" s="24">
        <v>186152.53400000001</v>
      </c>
      <c r="O1268" s="24">
        <v>140098.39809999999</v>
      </c>
      <c r="P1268" s="24">
        <v>245172.1967</v>
      </c>
      <c r="Q1268" s="24">
        <v>173499.1502</v>
      </c>
      <c r="R1268" s="24">
        <v>303623.51270000002</v>
      </c>
      <c r="S1268" s="24">
        <v>195405.46309999999</v>
      </c>
      <c r="T1268" s="24">
        <v>341959.56050000002</v>
      </c>
      <c r="U1268" s="24">
        <v>217023.09210000001</v>
      </c>
      <c r="V1268" s="24">
        <v>379790.41119999997</v>
      </c>
    </row>
    <row r="1269" spans="1:22" hidden="1" x14ac:dyDescent="0.3">
      <c r="A1269" s="23">
        <v>6</v>
      </c>
      <c r="B1269" s="23" t="s">
        <v>592</v>
      </c>
      <c r="C1269" s="23" t="s">
        <v>567</v>
      </c>
      <c r="D1269" t="s">
        <v>176</v>
      </c>
      <c r="E1269" s="23" t="s">
        <v>572</v>
      </c>
      <c r="F1269" s="23" t="s">
        <v>525</v>
      </c>
      <c r="G1269" s="23">
        <v>4</v>
      </c>
      <c r="H1269" s="23" t="s">
        <v>29</v>
      </c>
      <c r="I1269" s="24">
        <v>68204.313699999999</v>
      </c>
      <c r="J1269" s="24">
        <v>109126.90360000001</v>
      </c>
      <c r="K1269" s="24">
        <v>95486.039099999995</v>
      </c>
      <c r="L1269" s="24">
        <v>152777.66500000001</v>
      </c>
      <c r="M1269" s="24">
        <v>122767.76459999999</v>
      </c>
      <c r="N1269" s="24">
        <v>196428.42629999999</v>
      </c>
      <c r="O1269" s="24">
        <v>163690.35279999999</v>
      </c>
      <c r="P1269" s="24">
        <v>261904.56839999999</v>
      </c>
      <c r="Q1269" s="24">
        <v>204612.94099999999</v>
      </c>
      <c r="R1269" s="24">
        <v>327380.71059999999</v>
      </c>
      <c r="S1269" s="24">
        <v>231894.66639999999</v>
      </c>
      <c r="T1269" s="24">
        <v>371031.4719</v>
      </c>
      <c r="U1269" s="24">
        <v>259176.39199999999</v>
      </c>
      <c r="V1269" s="24">
        <v>414682.23330000002</v>
      </c>
    </row>
    <row r="1270" spans="1:22" hidden="1" x14ac:dyDescent="0.3">
      <c r="A1270" s="23">
        <v>6</v>
      </c>
      <c r="B1270" s="23" t="s">
        <v>592</v>
      </c>
      <c r="C1270" s="23" t="s">
        <v>567</v>
      </c>
      <c r="D1270" t="s">
        <v>176</v>
      </c>
      <c r="E1270" s="23" t="s">
        <v>572</v>
      </c>
      <c r="F1270" s="23" t="s">
        <v>526</v>
      </c>
      <c r="G1270" s="23">
        <v>1</v>
      </c>
      <c r="H1270" s="23" t="s">
        <v>14</v>
      </c>
      <c r="I1270" s="24">
        <v>83959.794599999994</v>
      </c>
      <c r="J1270" s="24">
        <v>146929.64069999999</v>
      </c>
      <c r="K1270" s="24">
        <v>108634.2837</v>
      </c>
      <c r="L1270" s="24">
        <v>190109.99650000001</v>
      </c>
      <c r="M1270" s="24">
        <v>129982.34600000001</v>
      </c>
      <c r="N1270" s="24">
        <v>227469.10550000001</v>
      </c>
      <c r="O1270" s="24">
        <v>154981.64449999999</v>
      </c>
      <c r="P1270" s="24">
        <v>271217.87780000002</v>
      </c>
      <c r="Q1270" s="24">
        <v>182622.8144</v>
      </c>
      <c r="R1270" s="24">
        <v>319589.9252</v>
      </c>
      <c r="S1270" s="24">
        <v>200200.11989999999</v>
      </c>
      <c r="T1270" s="24">
        <v>350350.20990000002</v>
      </c>
      <c r="U1270" s="24">
        <v>216711.87</v>
      </c>
      <c r="V1270" s="24">
        <v>379245.77240000002</v>
      </c>
    </row>
    <row r="1271" spans="1:22" hidden="1" x14ac:dyDescent="0.3">
      <c r="A1271" s="23">
        <v>6</v>
      </c>
      <c r="B1271" s="23" t="s">
        <v>592</v>
      </c>
      <c r="C1271" s="23" t="s">
        <v>567</v>
      </c>
      <c r="D1271" t="s">
        <v>176</v>
      </c>
      <c r="E1271" s="23" t="s">
        <v>572</v>
      </c>
      <c r="F1271" s="23" t="s">
        <v>526</v>
      </c>
      <c r="G1271" s="23">
        <v>2</v>
      </c>
      <c r="H1271" s="23" t="s">
        <v>30</v>
      </c>
      <c r="I1271" s="24">
        <v>72172.161300000007</v>
      </c>
      <c r="J1271" s="24">
        <v>126301.2824</v>
      </c>
      <c r="K1271" s="24">
        <v>94262.225600000005</v>
      </c>
      <c r="L1271" s="24">
        <v>164958.89490000001</v>
      </c>
      <c r="M1271" s="24">
        <v>114243.3651</v>
      </c>
      <c r="N1271" s="24">
        <v>199925.889</v>
      </c>
      <c r="O1271" s="24">
        <v>139477.6501</v>
      </c>
      <c r="P1271" s="24">
        <v>244085.88759999999</v>
      </c>
      <c r="Q1271" s="24">
        <v>165302.1452</v>
      </c>
      <c r="R1271" s="24">
        <v>289278.75400000002</v>
      </c>
      <c r="S1271" s="24">
        <v>182031.88200000001</v>
      </c>
      <c r="T1271" s="24">
        <v>318555.79350000003</v>
      </c>
      <c r="U1271" s="24">
        <v>197558.77499999999</v>
      </c>
      <c r="V1271" s="24">
        <v>345727.85639999999</v>
      </c>
    </row>
    <row r="1272" spans="1:22" hidden="1" x14ac:dyDescent="0.3">
      <c r="A1272" s="23">
        <v>6</v>
      </c>
      <c r="B1272" s="23" t="s">
        <v>592</v>
      </c>
      <c r="C1272" s="23" t="s">
        <v>567</v>
      </c>
      <c r="D1272" t="s">
        <v>176</v>
      </c>
      <c r="E1272" s="23" t="s">
        <v>572</v>
      </c>
      <c r="F1272" s="23" t="s">
        <v>526</v>
      </c>
      <c r="G1272" s="23">
        <v>3</v>
      </c>
      <c r="H1272" s="23" t="s">
        <v>31</v>
      </c>
      <c r="I1272" s="24">
        <v>64513.812400000003</v>
      </c>
      <c r="J1272" s="24">
        <v>112899.1715</v>
      </c>
      <c r="K1272" s="24">
        <v>87890.718800000002</v>
      </c>
      <c r="L1272" s="24">
        <v>153808.75769999999</v>
      </c>
      <c r="M1272" s="24">
        <v>111186.31630000001</v>
      </c>
      <c r="N1272" s="24">
        <v>194576.05360000001</v>
      </c>
      <c r="O1272" s="24">
        <v>146409.39780000001</v>
      </c>
      <c r="P1272" s="24">
        <v>256216.4461</v>
      </c>
      <c r="Q1272" s="24">
        <v>181287.66219999999</v>
      </c>
      <c r="R1272" s="24">
        <v>317253.40889999998</v>
      </c>
      <c r="S1272" s="24">
        <v>204156.70850000001</v>
      </c>
      <c r="T1272" s="24">
        <v>357274.23969999998</v>
      </c>
      <c r="U1272" s="24">
        <v>226719.2507</v>
      </c>
      <c r="V1272" s="24">
        <v>396758.6887</v>
      </c>
    </row>
    <row r="1273" spans="1:22" hidden="1" x14ac:dyDescent="0.3">
      <c r="A1273" s="23">
        <v>6</v>
      </c>
      <c r="B1273" s="23" t="s">
        <v>592</v>
      </c>
      <c r="C1273" s="23" t="s">
        <v>567</v>
      </c>
      <c r="D1273" t="s">
        <v>176</v>
      </c>
      <c r="E1273" s="23" t="s">
        <v>572</v>
      </c>
      <c r="F1273" s="23" t="s">
        <v>526</v>
      </c>
      <c r="G1273" s="23">
        <v>4</v>
      </c>
      <c r="H1273" s="23" t="s">
        <v>29</v>
      </c>
      <c r="I1273" s="24">
        <v>71569.308699999994</v>
      </c>
      <c r="J1273" s="24">
        <v>114510.89569999999</v>
      </c>
      <c r="K1273" s="24">
        <v>100197.0321</v>
      </c>
      <c r="L1273" s="24">
        <v>160315.25390000001</v>
      </c>
      <c r="M1273" s="24">
        <v>128824.75569999999</v>
      </c>
      <c r="N1273" s="24">
        <v>206119.6121</v>
      </c>
      <c r="O1273" s="24">
        <v>171766.34090000001</v>
      </c>
      <c r="P1273" s="24">
        <v>274826.1495</v>
      </c>
      <c r="Q1273" s="24">
        <v>214707.92610000001</v>
      </c>
      <c r="R1273" s="24">
        <v>343532.68680000002</v>
      </c>
      <c r="S1273" s="24">
        <v>243335.6496</v>
      </c>
      <c r="T1273" s="24">
        <v>389337.04509999999</v>
      </c>
      <c r="U1273" s="24">
        <v>271963.37300000002</v>
      </c>
      <c r="V1273" s="24">
        <v>435141.40330000001</v>
      </c>
    </row>
    <row r="1274" spans="1:22" hidden="1" x14ac:dyDescent="0.3">
      <c r="A1274" s="23">
        <v>6</v>
      </c>
      <c r="B1274" s="23" t="s">
        <v>592</v>
      </c>
      <c r="C1274" s="23" t="s">
        <v>567</v>
      </c>
      <c r="D1274" t="s">
        <v>176</v>
      </c>
      <c r="E1274" s="23" t="s">
        <v>572</v>
      </c>
      <c r="F1274" s="23" t="s">
        <v>527</v>
      </c>
      <c r="G1274" s="23">
        <v>1</v>
      </c>
      <c r="H1274" s="23" t="s">
        <v>14</v>
      </c>
      <c r="I1274" s="24">
        <v>84446.700899999996</v>
      </c>
      <c r="J1274" s="24">
        <v>147781.7267</v>
      </c>
      <c r="K1274" s="24">
        <v>109279.0503</v>
      </c>
      <c r="L1274" s="24">
        <v>191238.33799999999</v>
      </c>
      <c r="M1274" s="24">
        <v>130763.88589999999</v>
      </c>
      <c r="N1274" s="24">
        <v>228836.8003</v>
      </c>
      <c r="O1274" s="24">
        <v>155928.77660000001</v>
      </c>
      <c r="P1274" s="24">
        <v>272875.3591</v>
      </c>
      <c r="Q1274" s="24">
        <v>183753.2696</v>
      </c>
      <c r="R1274" s="24">
        <v>321568.22169999999</v>
      </c>
      <c r="S1274" s="24">
        <v>201447.05350000001</v>
      </c>
      <c r="T1274" s="24">
        <v>352532.34350000002</v>
      </c>
      <c r="U1274" s="24">
        <v>218073.99479999999</v>
      </c>
      <c r="V1274" s="24">
        <v>381629.49099999998</v>
      </c>
    </row>
    <row r="1275" spans="1:22" hidden="1" x14ac:dyDescent="0.3">
      <c r="A1275" s="23">
        <v>6</v>
      </c>
      <c r="B1275" s="23" t="s">
        <v>592</v>
      </c>
      <c r="C1275" s="23" t="s">
        <v>567</v>
      </c>
      <c r="D1275" t="s">
        <v>176</v>
      </c>
      <c r="E1275" s="23" t="s">
        <v>572</v>
      </c>
      <c r="F1275" s="23" t="s">
        <v>527</v>
      </c>
      <c r="G1275" s="23">
        <v>2</v>
      </c>
      <c r="H1275" s="23" t="s">
        <v>30</v>
      </c>
      <c r="I1275" s="24">
        <v>72522.002299999993</v>
      </c>
      <c r="J1275" s="24">
        <v>126913.504</v>
      </c>
      <c r="K1275" s="24">
        <v>94739.875499999995</v>
      </c>
      <c r="L1275" s="24">
        <v>165794.78200000001</v>
      </c>
      <c r="M1275" s="24">
        <v>114841.89380000001</v>
      </c>
      <c r="N1275" s="24">
        <v>200973.31419999999</v>
      </c>
      <c r="O1275" s="24">
        <v>140244.50339999999</v>
      </c>
      <c r="P1275" s="24">
        <v>245427.88080000001</v>
      </c>
      <c r="Q1275" s="24">
        <v>166231.19750000001</v>
      </c>
      <c r="R1275" s="24">
        <v>290904.5955</v>
      </c>
      <c r="S1275" s="24">
        <v>183067.55720000001</v>
      </c>
      <c r="T1275" s="24">
        <v>320368.22499999998</v>
      </c>
      <c r="U1275" s="24">
        <v>198698.18969999999</v>
      </c>
      <c r="V1275" s="24">
        <v>347721.8321</v>
      </c>
    </row>
    <row r="1276" spans="1:22" hidden="1" x14ac:dyDescent="0.3">
      <c r="A1276" s="23">
        <v>6</v>
      </c>
      <c r="B1276" s="23" t="s">
        <v>592</v>
      </c>
      <c r="C1276" s="23" t="s">
        <v>567</v>
      </c>
      <c r="D1276" t="s">
        <v>176</v>
      </c>
      <c r="E1276" s="23" t="s">
        <v>572</v>
      </c>
      <c r="F1276" s="23" t="s">
        <v>527</v>
      </c>
      <c r="G1276" s="23">
        <v>3</v>
      </c>
      <c r="H1276" s="23" t="s">
        <v>31</v>
      </c>
      <c r="I1276" s="24">
        <v>64779.107300000003</v>
      </c>
      <c r="J1276" s="24">
        <v>113363.4378</v>
      </c>
      <c r="K1276" s="24">
        <v>88233.892000000007</v>
      </c>
      <c r="L1276" s="24">
        <v>154409.31099999999</v>
      </c>
      <c r="M1276" s="24">
        <v>111606.4224</v>
      </c>
      <c r="N1276" s="24">
        <v>195311.23929999999</v>
      </c>
      <c r="O1276" s="24">
        <v>146948.15530000001</v>
      </c>
      <c r="P1276" s="24">
        <v>257159.27170000001</v>
      </c>
      <c r="Q1276" s="24">
        <v>181941.06159999999</v>
      </c>
      <c r="R1276" s="24">
        <v>318396.8578</v>
      </c>
      <c r="S1276" s="24">
        <v>204882.08069999999</v>
      </c>
      <c r="T1276" s="24">
        <v>358543.64120000001</v>
      </c>
      <c r="U1276" s="24">
        <v>227513.0319</v>
      </c>
      <c r="V1276" s="24">
        <v>398147.80589999998</v>
      </c>
    </row>
    <row r="1277" spans="1:22" hidden="1" x14ac:dyDescent="0.3">
      <c r="A1277" s="23">
        <v>6</v>
      </c>
      <c r="B1277" s="23" t="s">
        <v>592</v>
      </c>
      <c r="C1277" s="23" t="s">
        <v>567</v>
      </c>
      <c r="D1277" t="s">
        <v>176</v>
      </c>
      <c r="E1277" s="23" t="s">
        <v>572</v>
      </c>
      <c r="F1277" s="23" t="s">
        <v>527</v>
      </c>
      <c r="G1277" s="23">
        <v>4</v>
      </c>
      <c r="H1277" s="23" t="s">
        <v>29</v>
      </c>
      <c r="I1277" s="24">
        <v>71980.688699999999</v>
      </c>
      <c r="J1277" s="24">
        <v>115169.10370000001</v>
      </c>
      <c r="K1277" s="24">
        <v>100772.9641</v>
      </c>
      <c r="L1277" s="24">
        <v>161236.745</v>
      </c>
      <c r="M1277" s="24">
        <v>129565.23970000001</v>
      </c>
      <c r="N1277" s="24">
        <v>207304.38649999999</v>
      </c>
      <c r="O1277" s="24">
        <v>172753.65289999999</v>
      </c>
      <c r="P1277" s="24">
        <v>276405.84869999997</v>
      </c>
      <c r="Q1277" s="24">
        <v>215942.06599999999</v>
      </c>
      <c r="R1277" s="24">
        <v>345507.31089999998</v>
      </c>
      <c r="S1277" s="24">
        <v>244734.34160000001</v>
      </c>
      <c r="T1277" s="24">
        <v>391574.9523</v>
      </c>
      <c r="U1277" s="24">
        <v>273526.61700000003</v>
      </c>
      <c r="V1277" s="24">
        <v>437642.59379999997</v>
      </c>
    </row>
    <row r="1278" spans="1:22" hidden="1" x14ac:dyDescent="0.3">
      <c r="A1278" s="23">
        <v>7</v>
      </c>
      <c r="B1278" s="23" t="s">
        <v>592</v>
      </c>
      <c r="C1278" s="23" t="s">
        <v>573</v>
      </c>
      <c r="D1278" t="s">
        <v>152</v>
      </c>
      <c r="E1278" s="23" t="s">
        <v>574</v>
      </c>
      <c r="F1278" s="23" t="s">
        <v>198</v>
      </c>
      <c r="G1278" s="23">
        <v>1</v>
      </c>
      <c r="H1278" s="23" t="s">
        <v>14</v>
      </c>
      <c r="I1278" s="24">
        <v>95360.163400000005</v>
      </c>
      <c r="J1278" s="24">
        <v>166880.28599999999</v>
      </c>
      <c r="K1278" s="24">
        <v>123424.0061</v>
      </c>
      <c r="L1278" s="24">
        <v>215992.01070000001</v>
      </c>
      <c r="M1278" s="24">
        <v>147705.00839999999</v>
      </c>
      <c r="N1278" s="24">
        <v>258483.7648</v>
      </c>
      <c r="O1278" s="24">
        <v>176153.19519999999</v>
      </c>
      <c r="P1278" s="24">
        <v>308268.09169999999</v>
      </c>
      <c r="Q1278" s="24">
        <v>207608.3351</v>
      </c>
      <c r="R1278" s="24">
        <v>363314.58659999998</v>
      </c>
      <c r="S1278" s="24">
        <v>227610.72330000001</v>
      </c>
      <c r="T1278" s="24">
        <v>398318.76569999999</v>
      </c>
      <c r="U1278" s="24">
        <v>246415.77979999999</v>
      </c>
      <c r="V1278" s="24">
        <v>431227.61469999998</v>
      </c>
    </row>
    <row r="1279" spans="1:22" hidden="1" x14ac:dyDescent="0.3">
      <c r="A1279" s="23">
        <v>7</v>
      </c>
      <c r="B1279" s="23" t="s">
        <v>592</v>
      </c>
      <c r="C1279" s="23" t="s">
        <v>573</v>
      </c>
      <c r="D1279" t="s">
        <v>152</v>
      </c>
      <c r="E1279" s="23" t="s">
        <v>574</v>
      </c>
      <c r="F1279" s="23" t="s">
        <v>198</v>
      </c>
      <c r="G1279" s="23">
        <v>2</v>
      </c>
      <c r="H1279" s="23" t="s">
        <v>30</v>
      </c>
      <c r="I1279" s="24">
        <v>81790.678700000004</v>
      </c>
      <c r="J1279" s="24">
        <v>143133.68780000001</v>
      </c>
      <c r="K1279" s="24">
        <v>106879.4277</v>
      </c>
      <c r="L1279" s="24">
        <v>187038.99849999999</v>
      </c>
      <c r="M1279" s="24">
        <v>129586.8795</v>
      </c>
      <c r="N1279" s="24">
        <v>226777.03909999999</v>
      </c>
      <c r="O1279" s="24">
        <v>158305.57389999999</v>
      </c>
      <c r="P1279" s="24">
        <v>277034.75439999998</v>
      </c>
      <c r="Q1279" s="24">
        <v>187669.42540000001</v>
      </c>
      <c r="R1279" s="24">
        <v>328421.49440000003</v>
      </c>
      <c r="S1279" s="24">
        <v>206696.12390000001</v>
      </c>
      <c r="T1279" s="24">
        <v>361718.2169</v>
      </c>
      <c r="U1279" s="24">
        <v>224367.4497</v>
      </c>
      <c r="V1279" s="24">
        <v>392643.03710000002</v>
      </c>
    </row>
    <row r="1280" spans="1:22" hidden="1" x14ac:dyDescent="0.3">
      <c r="A1280" s="23">
        <v>7</v>
      </c>
      <c r="B1280" s="23" t="s">
        <v>592</v>
      </c>
      <c r="C1280" s="23" t="s">
        <v>573</v>
      </c>
      <c r="D1280" t="s">
        <v>152</v>
      </c>
      <c r="E1280" s="23" t="s">
        <v>574</v>
      </c>
      <c r="F1280" s="23" t="s">
        <v>198</v>
      </c>
      <c r="G1280" s="23">
        <v>3</v>
      </c>
      <c r="H1280" s="23" t="s">
        <v>31</v>
      </c>
      <c r="I1280" s="24">
        <v>72986.557799999995</v>
      </c>
      <c r="J1280" s="24">
        <v>127726.47629999999</v>
      </c>
      <c r="K1280" s="24">
        <v>99385.445600000006</v>
      </c>
      <c r="L1280" s="24">
        <v>173924.52989999999</v>
      </c>
      <c r="M1280" s="24">
        <v>125690.73390000001</v>
      </c>
      <c r="N1280" s="24">
        <v>219958.7844</v>
      </c>
      <c r="O1280" s="24">
        <v>165470.6292</v>
      </c>
      <c r="P1280" s="24">
        <v>289573.60110000003</v>
      </c>
      <c r="Q1280" s="24">
        <v>204853.584</v>
      </c>
      <c r="R1280" s="24">
        <v>358493.772</v>
      </c>
      <c r="S1280" s="24">
        <v>230667.84220000001</v>
      </c>
      <c r="T1280" s="24">
        <v>403668.72379999998</v>
      </c>
      <c r="U1280" s="24">
        <v>256129.26430000001</v>
      </c>
      <c r="V1280" s="24">
        <v>448226.21250000002</v>
      </c>
    </row>
    <row r="1281" spans="1:22" hidden="1" x14ac:dyDescent="0.3">
      <c r="A1281" s="23">
        <v>7</v>
      </c>
      <c r="B1281" s="23" t="s">
        <v>592</v>
      </c>
      <c r="C1281" s="23" t="s">
        <v>573</v>
      </c>
      <c r="D1281" t="s">
        <v>152</v>
      </c>
      <c r="E1281" s="23" t="s">
        <v>574</v>
      </c>
      <c r="F1281" s="23" t="s">
        <v>198</v>
      </c>
      <c r="G1281" s="23">
        <v>4</v>
      </c>
      <c r="H1281" s="23" t="s">
        <v>29</v>
      </c>
      <c r="I1281" s="24">
        <v>81277.567299999995</v>
      </c>
      <c r="J1281" s="24">
        <v>130044.1096</v>
      </c>
      <c r="K1281" s="24">
        <v>113788.59420000001</v>
      </c>
      <c r="L1281" s="24">
        <v>182061.75339999999</v>
      </c>
      <c r="M1281" s="24">
        <v>146299.62109999999</v>
      </c>
      <c r="N1281" s="24">
        <v>234079.39739999999</v>
      </c>
      <c r="O1281" s="24">
        <v>195066.16149999999</v>
      </c>
      <c r="P1281" s="24">
        <v>312105.86310000002</v>
      </c>
      <c r="Q1281" s="24">
        <v>243832.70189999999</v>
      </c>
      <c r="R1281" s="24">
        <v>390132.32880000002</v>
      </c>
      <c r="S1281" s="24">
        <v>276343.72889999999</v>
      </c>
      <c r="T1281" s="24">
        <v>442149.97269999998</v>
      </c>
      <c r="U1281" s="24">
        <v>308854.75579999998</v>
      </c>
      <c r="V1281" s="24">
        <v>494167.6165</v>
      </c>
    </row>
    <row r="1282" spans="1:22" hidden="1" x14ac:dyDescent="0.3">
      <c r="A1282" s="23">
        <v>7</v>
      </c>
      <c r="B1282" s="23" t="s">
        <v>592</v>
      </c>
      <c r="C1282" s="23" t="s">
        <v>573</v>
      </c>
      <c r="D1282" t="s">
        <v>152</v>
      </c>
      <c r="E1282" s="23" t="s">
        <v>574</v>
      </c>
      <c r="F1282" s="23" t="s">
        <v>240</v>
      </c>
      <c r="G1282" s="23">
        <v>1</v>
      </c>
      <c r="H1282" s="23" t="s">
        <v>14</v>
      </c>
      <c r="I1282" s="24">
        <v>94386.350900000005</v>
      </c>
      <c r="J1282" s="24">
        <v>165176.11410000001</v>
      </c>
      <c r="K1282" s="24">
        <v>122134.47289999999</v>
      </c>
      <c r="L1282" s="24">
        <v>213735.32759999999</v>
      </c>
      <c r="M1282" s="24">
        <v>146141.92860000001</v>
      </c>
      <c r="N1282" s="24">
        <v>255748.3751</v>
      </c>
      <c r="O1282" s="24">
        <v>174258.93109999999</v>
      </c>
      <c r="P1282" s="24">
        <v>304953.12939999998</v>
      </c>
      <c r="Q1282" s="24">
        <v>205347.42480000001</v>
      </c>
      <c r="R1282" s="24">
        <v>359357.99339999998</v>
      </c>
      <c r="S1282" s="24">
        <v>225116.85620000001</v>
      </c>
      <c r="T1282" s="24">
        <v>393954.49839999998</v>
      </c>
      <c r="U1282" s="24">
        <v>243691.5301</v>
      </c>
      <c r="V1282" s="24">
        <v>426460.1776</v>
      </c>
    </row>
    <row r="1283" spans="1:22" hidden="1" x14ac:dyDescent="0.3">
      <c r="A1283" s="23">
        <v>7</v>
      </c>
      <c r="B1283" s="23" t="s">
        <v>592</v>
      </c>
      <c r="C1283" s="23" t="s">
        <v>573</v>
      </c>
      <c r="D1283" t="s">
        <v>152</v>
      </c>
      <c r="E1283" s="23" t="s">
        <v>574</v>
      </c>
      <c r="F1283" s="23" t="s">
        <v>240</v>
      </c>
      <c r="G1283" s="23">
        <v>2</v>
      </c>
      <c r="H1283" s="23" t="s">
        <v>30</v>
      </c>
      <c r="I1283" s="24">
        <v>81090.996799999994</v>
      </c>
      <c r="J1283" s="24">
        <v>141909.2445</v>
      </c>
      <c r="K1283" s="24">
        <v>105924.1281</v>
      </c>
      <c r="L1283" s="24">
        <v>185367.2242</v>
      </c>
      <c r="M1283" s="24">
        <v>128389.8221</v>
      </c>
      <c r="N1283" s="24">
        <v>224682.1887</v>
      </c>
      <c r="O1283" s="24">
        <v>156771.86730000001</v>
      </c>
      <c r="P1283" s="24">
        <v>274350.76789999998</v>
      </c>
      <c r="Q1283" s="24">
        <v>185811.32089999999</v>
      </c>
      <c r="R1283" s="24">
        <v>325169.81160000002</v>
      </c>
      <c r="S1283" s="24">
        <v>204624.77359999999</v>
      </c>
      <c r="T1283" s="24">
        <v>358093.35389999999</v>
      </c>
      <c r="U1283" s="24">
        <v>222088.62040000001</v>
      </c>
      <c r="V1283" s="24">
        <v>388655.0858</v>
      </c>
    </row>
    <row r="1284" spans="1:22" hidden="1" x14ac:dyDescent="0.3">
      <c r="A1284" s="23">
        <v>7</v>
      </c>
      <c r="B1284" s="23" t="s">
        <v>592</v>
      </c>
      <c r="C1284" s="23" t="s">
        <v>573</v>
      </c>
      <c r="D1284" t="s">
        <v>152</v>
      </c>
      <c r="E1284" s="23" t="s">
        <v>574</v>
      </c>
      <c r="F1284" s="23" t="s">
        <v>240</v>
      </c>
      <c r="G1284" s="23">
        <v>3</v>
      </c>
      <c r="H1284" s="23" t="s">
        <v>31</v>
      </c>
      <c r="I1284" s="24">
        <v>72455.967900000003</v>
      </c>
      <c r="J1284" s="24">
        <v>126797.94379999999</v>
      </c>
      <c r="K1284" s="24">
        <v>98699.099100000007</v>
      </c>
      <c r="L1284" s="24">
        <v>172723.4235</v>
      </c>
      <c r="M1284" s="24">
        <v>124850.5217</v>
      </c>
      <c r="N1284" s="24">
        <v>218488.413</v>
      </c>
      <c r="O1284" s="24">
        <v>164393.11429999999</v>
      </c>
      <c r="P1284" s="24">
        <v>287687.94990000001</v>
      </c>
      <c r="Q1284" s="24">
        <v>203546.78520000001</v>
      </c>
      <c r="R1284" s="24">
        <v>356206.87410000002</v>
      </c>
      <c r="S1284" s="24">
        <v>229217.09760000001</v>
      </c>
      <c r="T1284" s="24">
        <v>401129.92060000001</v>
      </c>
      <c r="U1284" s="24">
        <v>254541.70180000001</v>
      </c>
      <c r="V1284" s="24">
        <v>445447.97810000001</v>
      </c>
    </row>
    <row r="1285" spans="1:22" hidden="1" x14ac:dyDescent="0.3">
      <c r="A1285" s="23">
        <v>7</v>
      </c>
      <c r="B1285" s="23" t="s">
        <v>592</v>
      </c>
      <c r="C1285" s="23" t="s">
        <v>573</v>
      </c>
      <c r="D1285" t="s">
        <v>152</v>
      </c>
      <c r="E1285" s="23" t="s">
        <v>574</v>
      </c>
      <c r="F1285" s="23" t="s">
        <v>240</v>
      </c>
      <c r="G1285" s="23">
        <v>4</v>
      </c>
      <c r="H1285" s="23" t="s">
        <v>29</v>
      </c>
      <c r="I1285" s="24">
        <v>80454.807400000005</v>
      </c>
      <c r="J1285" s="24">
        <v>128727.6936</v>
      </c>
      <c r="K1285" s="24">
        <v>112636.73020000001</v>
      </c>
      <c r="L1285" s="24">
        <v>180218.77100000001</v>
      </c>
      <c r="M1285" s="24">
        <v>144818.6531</v>
      </c>
      <c r="N1285" s="24">
        <v>231709.84849999999</v>
      </c>
      <c r="O1285" s="24">
        <v>193091.53750000001</v>
      </c>
      <c r="P1285" s="24">
        <v>308946.46460000001</v>
      </c>
      <c r="Q1285" s="24">
        <v>241364.42189999999</v>
      </c>
      <c r="R1285" s="24">
        <v>386183.0808</v>
      </c>
      <c r="S1285" s="24">
        <v>273546.34480000002</v>
      </c>
      <c r="T1285" s="24">
        <v>437674.15820000001</v>
      </c>
      <c r="U1285" s="24">
        <v>305728.26770000003</v>
      </c>
      <c r="V1285" s="24">
        <v>489165.23560000001</v>
      </c>
    </row>
    <row r="1286" spans="1:22" hidden="1" x14ac:dyDescent="0.3">
      <c r="A1286" s="23">
        <v>7</v>
      </c>
      <c r="B1286" s="23" t="s">
        <v>592</v>
      </c>
      <c r="C1286" s="23" t="s">
        <v>573</v>
      </c>
      <c r="D1286" t="s">
        <v>152</v>
      </c>
      <c r="E1286" s="23" t="s">
        <v>574</v>
      </c>
      <c r="F1286" s="23" t="s">
        <v>281</v>
      </c>
      <c r="G1286" s="23">
        <v>1</v>
      </c>
      <c r="H1286" s="23" t="s">
        <v>14</v>
      </c>
      <c r="I1286" s="24">
        <v>87915.5046</v>
      </c>
      <c r="J1286" s="24">
        <v>153852.13310000001</v>
      </c>
      <c r="K1286" s="24">
        <v>113780.44680000001</v>
      </c>
      <c r="L1286" s="24">
        <v>199115.7818</v>
      </c>
      <c r="M1286" s="24">
        <v>136158.84229999999</v>
      </c>
      <c r="N1286" s="24">
        <v>238277.97399999999</v>
      </c>
      <c r="O1286" s="24">
        <v>162374.95939999999</v>
      </c>
      <c r="P1286" s="24">
        <v>284156.1789</v>
      </c>
      <c r="Q1286" s="24">
        <v>191361.97640000001</v>
      </c>
      <c r="R1286" s="24">
        <v>334883.45880000002</v>
      </c>
      <c r="S1286" s="24">
        <v>209794.93350000001</v>
      </c>
      <c r="T1286" s="24">
        <v>367141.1335</v>
      </c>
      <c r="U1286" s="24">
        <v>227121.38630000001</v>
      </c>
      <c r="V1286" s="24">
        <v>397462.42619999999</v>
      </c>
    </row>
    <row r="1287" spans="1:22" hidden="1" x14ac:dyDescent="0.3">
      <c r="A1287" s="23">
        <v>7</v>
      </c>
      <c r="B1287" s="23" t="s">
        <v>592</v>
      </c>
      <c r="C1287" s="23" t="s">
        <v>573</v>
      </c>
      <c r="D1287" t="s">
        <v>152</v>
      </c>
      <c r="E1287" s="23" t="s">
        <v>574</v>
      </c>
      <c r="F1287" s="23" t="s">
        <v>281</v>
      </c>
      <c r="G1287" s="23">
        <v>2</v>
      </c>
      <c r="H1287" s="23" t="s">
        <v>30</v>
      </c>
      <c r="I1287" s="24">
        <v>75442.543600000005</v>
      </c>
      <c r="J1287" s="24">
        <v>132024.45129999999</v>
      </c>
      <c r="K1287" s="24">
        <v>98572.803700000004</v>
      </c>
      <c r="L1287" s="24">
        <v>172502.40650000001</v>
      </c>
      <c r="M1287" s="24">
        <v>119504.8043</v>
      </c>
      <c r="N1287" s="24">
        <v>209133.4074</v>
      </c>
      <c r="O1287" s="24">
        <v>145969.5698</v>
      </c>
      <c r="P1287" s="24">
        <v>255446.74710000001</v>
      </c>
      <c r="Q1287" s="24">
        <v>173034.29139999999</v>
      </c>
      <c r="R1287" s="24">
        <v>302810.0099</v>
      </c>
      <c r="S1287" s="24">
        <v>190570.40239999999</v>
      </c>
      <c r="T1287" s="24">
        <v>333498.20419999998</v>
      </c>
      <c r="U1287" s="24">
        <v>206854.73920000001</v>
      </c>
      <c r="V1287" s="24">
        <v>361995.79359999998</v>
      </c>
    </row>
    <row r="1288" spans="1:22" hidden="1" x14ac:dyDescent="0.3">
      <c r="A1288" s="23">
        <v>7</v>
      </c>
      <c r="B1288" s="23" t="s">
        <v>592</v>
      </c>
      <c r="C1288" s="23" t="s">
        <v>573</v>
      </c>
      <c r="D1288" t="s">
        <v>152</v>
      </c>
      <c r="E1288" s="23" t="s">
        <v>574</v>
      </c>
      <c r="F1288" s="23" t="s">
        <v>281</v>
      </c>
      <c r="G1288" s="23">
        <v>3</v>
      </c>
      <c r="H1288" s="23" t="s">
        <v>31</v>
      </c>
      <c r="I1288" s="24">
        <v>67347.462400000004</v>
      </c>
      <c r="J1288" s="24">
        <v>117858.0591</v>
      </c>
      <c r="K1288" s="24">
        <v>91716.6299</v>
      </c>
      <c r="L1288" s="24">
        <v>160504.1023</v>
      </c>
      <c r="M1288" s="24">
        <v>115999.76149999999</v>
      </c>
      <c r="N1288" s="24">
        <v>202999.58259999999</v>
      </c>
      <c r="O1288" s="24">
        <v>152720.40460000001</v>
      </c>
      <c r="P1288" s="24">
        <v>267260.70809999999</v>
      </c>
      <c r="Q1288" s="24">
        <v>189076.1832</v>
      </c>
      <c r="R1288" s="24">
        <v>330883.32059999998</v>
      </c>
      <c r="S1288" s="24">
        <v>212907.9639</v>
      </c>
      <c r="T1288" s="24">
        <v>372588.93680000002</v>
      </c>
      <c r="U1288" s="24">
        <v>236415.42060000001</v>
      </c>
      <c r="V1288" s="24">
        <v>413726.98599999998</v>
      </c>
    </row>
    <row r="1289" spans="1:22" hidden="1" x14ac:dyDescent="0.3">
      <c r="A1289" s="23">
        <v>7</v>
      </c>
      <c r="B1289" s="23" t="s">
        <v>592</v>
      </c>
      <c r="C1289" s="23" t="s">
        <v>573</v>
      </c>
      <c r="D1289" t="s">
        <v>152</v>
      </c>
      <c r="E1289" s="23" t="s">
        <v>574</v>
      </c>
      <c r="F1289" s="23" t="s">
        <v>281</v>
      </c>
      <c r="G1289" s="23">
        <v>4</v>
      </c>
      <c r="H1289" s="23" t="s">
        <v>29</v>
      </c>
      <c r="I1289" s="24">
        <v>74934.306299999997</v>
      </c>
      <c r="J1289" s="24">
        <v>119894.8919</v>
      </c>
      <c r="K1289" s="24">
        <v>104908.0288</v>
      </c>
      <c r="L1289" s="24">
        <v>167852.8486</v>
      </c>
      <c r="M1289" s="24">
        <v>134881.75140000001</v>
      </c>
      <c r="N1289" s="24">
        <v>215810.80540000001</v>
      </c>
      <c r="O1289" s="24">
        <v>179842.3351</v>
      </c>
      <c r="P1289" s="24">
        <v>287747.74050000001</v>
      </c>
      <c r="Q1289" s="24">
        <v>224802.91880000001</v>
      </c>
      <c r="R1289" s="24">
        <v>359684.67550000001</v>
      </c>
      <c r="S1289" s="24">
        <v>254776.64139999999</v>
      </c>
      <c r="T1289" s="24">
        <v>407642.6323</v>
      </c>
      <c r="U1289" s="24">
        <v>284750.364</v>
      </c>
      <c r="V1289" s="24">
        <v>455600.58909999998</v>
      </c>
    </row>
    <row r="1290" spans="1:22" hidden="1" x14ac:dyDescent="0.3">
      <c r="A1290" s="23">
        <v>7</v>
      </c>
      <c r="B1290" s="23" t="s">
        <v>592</v>
      </c>
      <c r="C1290" s="23" t="s">
        <v>573</v>
      </c>
      <c r="D1290" t="s">
        <v>152</v>
      </c>
      <c r="E1290" s="23" t="s">
        <v>574</v>
      </c>
      <c r="F1290" s="23" t="s">
        <v>322</v>
      </c>
      <c r="G1290" s="23">
        <v>1</v>
      </c>
      <c r="H1290" s="23" t="s">
        <v>14</v>
      </c>
      <c r="I1290" s="24">
        <v>101770.55899999999</v>
      </c>
      <c r="J1290" s="24">
        <v>178098.47820000001</v>
      </c>
      <c r="K1290" s="24">
        <v>131790.0135</v>
      </c>
      <c r="L1290" s="24">
        <v>230632.52359999999</v>
      </c>
      <c r="M1290" s="24">
        <v>157763.93160000001</v>
      </c>
      <c r="N1290" s="24">
        <v>276086.88030000002</v>
      </c>
      <c r="O1290" s="24">
        <v>188220.92540000001</v>
      </c>
      <c r="P1290" s="24">
        <v>329386.61940000003</v>
      </c>
      <c r="Q1290" s="24">
        <v>221898.2825</v>
      </c>
      <c r="R1290" s="24">
        <v>388321.99430000002</v>
      </c>
      <c r="S1290" s="24">
        <v>243313.3222</v>
      </c>
      <c r="T1290" s="24">
        <v>425798.3138</v>
      </c>
      <c r="U1290" s="24">
        <v>263473.42930000002</v>
      </c>
      <c r="V1290" s="24">
        <v>461078.50140000001</v>
      </c>
    </row>
    <row r="1291" spans="1:22" hidden="1" x14ac:dyDescent="0.3">
      <c r="A1291" s="23">
        <v>7</v>
      </c>
      <c r="B1291" s="23" t="s">
        <v>592</v>
      </c>
      <c r="C1291" s="23" t="s">
        <v>573</v>
      </c>
      <c r="D1291" t="s">
        <v>152</v>
      </c>
      <c r="E1291" s="23" t="s">
        <v>574</v>
      </c>
      <c r="F1291" s="23" t="s">
        <v>322</v>
      </c>
      <c r="G1291" s="23">
        <v>2</v>
      </c>
      <c r="H1291" s="23" t="s">
        <v>30</v>
      </c>
      <c r="I1291" s="24">
        <v>86967.484200000006</v>
      </c>
      <c r="J1291" s="24">
        <v>152193.0974</v>
      </c>
      <c r="K1291" s="24">
        <v>113741.382</v>
      </c>
      <c r="L1291" s="24">
        <v>199047.4185</v>
      </c>
      <c r="M1291" s="24">
        <v>137998.69940000001</v>
      </c>
      <c r="N1291" s="24">
        <v>241497.72399999999</v>
      </c>
      <c r="O1291" s="24">
        <v>168750.79250000001</v>
      </c>
      <c r="P1291" s="24">
        <v>295313.88679999998</v>
      </c>
      <c r="Q1291" s="24">
        <v>200146.7439</v>
      </c>
      <c r="R1291" s="24">
        <v>350256.80180000002</v>
      </c>
      <c r="S1291" s="24">
        <v>220497.39490000001</v>
      </c>
      <c r="T1291" s="24">
        <v>385870.4412</v>
      </c>
      <c r="U1291" s="24">
        <v>239420.70499999999</v>
      </c>
      <c r="V1291" s="24">
        <v>418986.23379999999</v>
      </c>
    </row>
    <row r="1292" spans="1:22" hidden="1" x14ac:dyDescent="0.3">
      <c r="A1292" s="23">
        <v>7</v>
      </c>
      <c r="B1292" s="23" t="s">
        <v>592</v>
      </c>
      <c r="C1292" s="23" t="s">
        <v>573</v>
      </c>
      <c r="D1292" t="s">
        <v>152</v>
      </c>
      <c r="E1292" s="23" t="s">
        <v>574</v>
      </c>
      <c r="F1292" s="23" t="s">
        <v>322</v>
      </c>
      <c r="G1292" s="23">
        <v>3</v>
      </c>
      <c r="H1292" s="23" t="s">
        <v>31</v>
      </c>
      <c r="I1292" s="24">
        <v>77383.779599999994</v>
      </c>
      <c r="J1292" s="24">
        <v>135421.61429999999</v>
      </c>
      <c r="K1292" s="24">
        <v>105287.3982</v>
      </c>
      <c r="L1292" s="24">
        <v>184252.94690000001</v>
      </c>
      <c r="M1292" s="24">
        <v>133088.90830000001</v>
      </c>
      <c r="N1292" s="24">
        <v>232905.5894</v>
      </c>
      <c r="O1292" s="24">
        <v>175142.40549999999</v>
      </c>
      <c r="P1292" s="24">
        <v>306499.20970000001</v>
      </c>
      <c r="Q1292" s="24">
        <v>216762.8769</v>
      </c>
      <c r="R1292" s="24">
        <v>379335.03450000001</v>
      </c>
      <c r="S1292" s="24">
        <v>244028.71770000001</v>
      </c>
      <c r="T1292" s="24">
        <v>427050.25589999999</v>
      </c>
      <c r="U1292" s="24">
        <v>270909.64649999997</v>
      </c>
      <c r="V1292" s="24">
        <v>474091.88130000001</v>
      </c>
    </row>
    <row r="1293" spans="1:22" hidden="1" x14ac:dyDescent="0.3">
      <c r="A1293" s="23">
        <v>7</v>
      </c>
      <c r="B1293" s="23" t="s">
        <v>592</v>
      </c>
      <c r="C1293" s="23" t="s">
        <v>573</v>
      </c>
      <c r="D1293" t="s">
        <v>152</v>
      </c>
      <c r="E1293" s="23" t="s">
        <v>574</v>
      </c>
      <c r="F1293" s="23" t="s">
        <v>322</v>
      </c>
      <c r="G1293" s="23">
        <v>4</v>
      </c>
      <c r="H1293" s="23" t="s">
        <v>29</v>
      </c>
      <c r="I1293" s="24">
        <v>86724.118199999997</v>
      </c>
      <c r="J1293" s="24">
        <v>138758.5912</v>
      </c>
      <c r="K1293" s="24">
        <v>121413.76549999999</v>
      </c>
      <c r="L1293" s="24">
        <v>194262.02770000001</v>
      </c>
      <c r="M1293" s="24">
        <v>156103.41279999999</v>
      </c>
      <c r="N1293" s="24">
        <v>249765.46419999999</v>
      </c>
      <c r="O1293" s="24">
        <v>208137.88380000001</v>
      </c>
      <c r="P1293" s="24">
        <v>333020.61900000001</v>
      </c>
      <c r="Q1293" s="24">
        <v>260172.3547</v>
      </c>
      <c r="R1293" s="24">
        <v>416275.77360000001</v>
      </c>
      <c r="S1293" s="24">
        <v>294862.00199999998</v>
      </c>
      <c r="T1293" s="24">
        <v>471779.21010000003</v>
      </c>
      <c r="U1293" s="24">
        <v>329551.64929999999</v>
      </c>
      <c r="V1293" s="24">
        <v>527282.64670000004</v>
      </c>
    </row>
    <row r="1294" spans="1:22" hidden="1" x14ac:dyDescent="0.3">
      <c r="A1294" s="23">
        <v>7</v>
      </c>
      <c r="B1294" s="23" t="s">
        <v>592</v>
      </c>
      <c r="C1294" s="23" t="s">
        <v>573</v>
      </c>
      <c r="D1294" t="s">
        <v>152</v>
      </c>
      <c r="E1294" s="23" t="s">
        <v>574</v>
      </c>
      <c r="F1294" s="23" t="s">
        <v>361</v>
      </c>
      <c r="G1294" s="23">
        <v>1</v>
      </c>
      <c r="H1294" s="23" t="s">
        <v>14</v>
      </c>
      <c r="I1294" s="24">
        <v>94873.257199999993</v>
      </c>
      <c r="J1294" s="24">
        <v>166028.20009999999</v>
      </c>
      <c r="K1294" s="24">
        <v>122779.2395</v>
      </c>
      <c r="L1294" s="24">
        <v>214863.6692</v>
      </c>
      <c r="M1294" s="24">
        <v>146923.46849999999</v>
      </c>
      <c r="N1294" s="24">
        <v>257116.0699</v>
      </c>
      <c r="O1294" s="24">
        <v>175206.0632</v>
      </c>
      <c r="P1294" s="24">
        <v>306610.61050000001</v>
      </c>
      <c r="Q1294" s="24">
        <v>206477.88</v>
      </c>
      <c r="R1294" s="24">
        <v>361336.29</v>
      </c>
      <c r="S1294" s="24">
        <v>226363.78969999999</v>
      </c>
      <c r="T1294" s="24">
        <v>396136.63199999998</v>
      </c>
      <c r="U1294" s="24">
        <v>245053.65489999999</v>
      </c>
      <c r="V1294" s="24">
        <v>428843.89610000001</v>
      </c>
    </row>
    <row r="1295" spans="1:22" hidden="1" x14ac:dyDescent="0.3">
      <c r="A1295" s="23">
        <v>7</v>
      </c>
      <c r="B1295" s="23" t="s">
        <v>592</v>
      </c>
      <c r="C1295" s="23" t="s">
        <v>573</v>
      </c>
      <c r="D1295" t="s">
        <v>152</v>
      </c>
      <c r="E1295" s="23" t="s">
        <v>574</v>
      </c>
      <c r="F1295" s="23" t="s">
        <v>361</v>
      </c>
      <c r="G1295" s="23">
        <v>2</v>
      </c>
      <c r="H1295" s="23" t="s">
        <v>30</v>
      </c>
      <c r="I1295" s="24">
        <v>81440.837799999994</v>
      </c>
      <c r="J1295" s="24">
        <v>142521.46609999999</v>
      </c>
      <c r="K1295" s="24">
        <v>106401.7779</v>
      </c>
      <c r="L1295" s="24">
        <v>186203.11139999999</v>
      </c>
      <c r="M1295" s="24">
        <v>128988.3508</v>
      </c>
      <c r="N1295" s="24">
        <v>225729.6139</v>
      </c>
      <c r="O1295" s="24">
        <v>157538.72070000001</v>
      </c>
      <c r="P1295" s="24">
        <v>275692.7611</v>
      </c>
      <c r="Q1295" s="24">
        <v>186740.3731</v>
      </c>
      <c r="R1295" s="24">
        <v>326795.65299999999</v>
      </c>
      <c r="S1295" s="24">
        <v>205660.44880000001</v>
      </c>
      <c r="T1295" s="24">
        <v>359905.78539999999</v>
      </c>
      <c r="U1295" s="24">
        <v>223228.03510000001</v>
      </c>
      <c r="V1295" s="24">
        <v>390649.06140000001</v>
      </c>
    </row>
    <row r="1296" spans="1:22" hidden="1" x14ac:dyDescent="0.3">
      <c r="A1296" s="23">
        <v>7</v>
      </c>
      <c r="B1296" s="23" t="s">
        <v>592</v>
      </c>
      <c r="C1296" s="23" t="s">
        <v>573</v>
      </c>
      <c r="D1296" t="s">
        <v>152</v>
      </c>
      <c r="E1296" s="23" t="s">
        <v>574</v>
      </c>
      <c r="F1296" s="23" t="s">
        <v>361</v>
      </c>
      <c r="G1296" s="23">
        <v>3</v>
      </c>
      <c r="H1296" s="23" t="s">
        <v>31</v>
      </c>
      <c r="I1296" s="24">
        <v>72721.262799999997</v>
      </c>
      <c r="J1296" s="24">
        <v>127262.21</v>
      </c>
      <c r="K1296" s="24">
        <v>99042.272400000002</v>
      </c>
      <c r="L1296" s="24">
        <v>173323.9767</v>
      </c>
      <c r="M1296" s="24">
        <v>125270.62790000001</v>
      </c>
      <c r="N1296" s="24">
        <v>219223.5987</v>
      </c>
      <c r="O1296" s="24">
        <v>164931.87169999999</v>
      </c>
      <c r="P1296" s="24">
        <v>288630.77549999999</v>
      </c>
      <c r="Q1296" s="24">
        <v>204200.18460000001</v>
      </c>
      <c r="R1296" s="24">
        <v>357350.32309999998</v>
      </c>
      <c r="S1296" s="24">
        <v>229942.46979999999</v>
      </c>
      <c r="T1296" s="24">
        <v>402399.3222</v>
      </c>
      <c r="U1296" s="24">
        <v>255335.48310000001</v>
      </c>
      <c r="V1296" s="24">
        <v>446837.09539999999</v>
      </c>
    </row>
    <row r="1297" spans="1:22" hidden="1" x14ac:dyDescent="0.3">
      <c r="A1297" s="23">
        <v>7</v>
      </c>
      <c r="B1297" s="23" t="s">
        <v>592</v>
      </c>
      <c r="C1297" s="23" t="s">
        <v>573</v>
      </c>
      <c r="D1297" t="s">
        <v>152</v>
      </c>
      <c r="E1297" s="23" t="s">
        <v>574</v>
      </c>
      <c r="F1297" s="23" t="s">
        <v>361</v>
      </c>
      <c r="G1297" s="23">
        <v>4</v>
      </c>
      <c r="H1297" s="23" t="s">
        <v>29</v>
      </c>
      <c r="I1297" s="24">
        <v>80866.187300000005</v>
      </c>
      <c r="J1297" s="24">
        <v>129385.9016</v>
      </c>
      <c r="K1297" s="24">
        <v>113212.66220000001</v>
      </c>
      <c r="L1297" s="24">
        <v>181140.2622</v>
      </c>
      <c r="M1297" s="24">
        <v>145559.13709999999</v>
      </c>
      <c r="N1297" s="24">
        <v>232894.62289999999</v>
      </c>
      <c r="O1297" s="24">
        <v>194078.84959999999</v>
      </c>
      <c r="P1297" s="24">
        <v>310526.16389999999</v>
      </c>
      <c r="Q1297" s="24">
        <v>242598.5619</v>
      </c>
      <c r="R1297" s="24">
        <v>388157.70480000001</v>
      </c>
      <c r="S1297" s="24">
        <v>274945.0368</v>
      </c>
      <c r="T1297" s="24">
        <v>439912.06540000002</v>
      </c>
      <c r="U1297" s="24">
        <v>307291.51169999997</v>
      </c>
      <c r="V1297" s="24">
        <v>491666.42609999998</v>
      </c>
    </row>
    <row r="1298" spans="1:22" hidden="1" x14ac:dyDescent="0.3">
      <c r="A1298" s="23">
        <v>7</v>
      </c>
      <c r="B1298" s="23" t="s">
        <v>592</v>
      </c>
      <c r="C1298" s="23" t="s">
        <v>573</v>
      </c>
      <c r="D1298" t="s">
        <v>152</v>
      </c>
      <c r="E1298" s="23" t="s">
        <v>574</v>
      </c>
      <c r="F1298" s="23" t="s">
        <v>397</v>
      </c>
      <c r="G1298" s="23">
        <v>1</v>
      </c>
      <c r="H1298" s="23" t="s">
        <v>14</v>
      </c>
      <c r="I1298" s="24">
        <v>95239.252999999997</v>
      </c>
      <c r="J1298" s="24">
        <v>166668.69289999999</v>
      </c>
      <c r="K1298" s="24">
        <v>123447.95699999999</v>
      </c>
      <c r="L1298" s="24">
        <v>216033.92480000001</v>
      </c>
      <c r="M1298" s="24">
        <v>147856.66819999999</v>
      </c>
      <c r="N1298" s="24">
        <v>258749.16940000001</v>
      </c>
      <c r="O1298" s="24">
        <v>176520.69570000001</v>
      </c>
      <c r="P1298" s="24">
        <v>308911.21740000002</v>
      </c>
      <c r="Q1298" s="24">
        <v>208217.31349999999</v>
      </c>
      <c r="R1298" s="24">
        <v>364380.29869999998</v>
      </c>
      <c r="S1298" s="24">
        <v>228372.05410000001</v>
      </c>
      <c r="T1298" s="24">
        <v>399651.09470000002</v>
      </c>
      <c r="U1298" s="24">
        <v>247390.76819999999</v>
      </c>
      <c r="V1298" s="24">
        <v>432933.8444</v>
      </c>
    </row>
    <row r="1299" spans="1:22" hidden="1" x14ac:dyDescent="0.3">
      <c r="A1299" s="23">
        <v>7</v>
      </c>
      <c r="B1299" s="23" t="s">
        <v>592</v>
      </c>
      <c r="C1299" s="23" t="s">
        <v>573</v>
      </c>
      <c r="D1299" t="s">
        <v>152</v>
      </c>
      <c r="E1299" s="23" t="s">
        <v>574</v>
      </c>
      <c r="F1299" s="23" t="s">
        <v>397</v>
      </c>
      <c r="G1299" s="23">
        <v>2</v>
      </c>
      <c r="H1299" s="23" t="s">
        <v>30</v>
      </c>
      <c r="I1299" s="24">
        <v>80847.376099999994</v>
      </c>
      <c r="J1299" s="24">
        <v>141482.90820000001</v>
      </c>
      <c r="K1299" s="24">
        <v>105900.6779</v>
      </c>
      <c r="L1299" s="24">
        <v>185326.1863</v>
      </c>
      <c r="M1299" s="24">
        <v>128640.47199999999</v>
      </c>
      <c r="N1299" s="24">
        <v>225120.8259</v>
      </c>
      <c r="O1299" s="24">
        <v>157591.4014</v>
      </c>
      <c r="P1299" s="24">
        <v>275784.95240000001</v>
      </c>
      <c r="Q1299" s="24">
        <v>187069.98620000001</v>
      </c>
      <c r="R1299" s="24">
        <v>327372.47570000001</v>
      </c>
      <c r="S1299" s="24">
        <v>206189.90460000001</v>
      </c>
      <c r="T1299" s="24">
        <v>360832.33299999998</v>
      </c>
      <c r="U1299" s="24">
        <v>224006.177</v>
      </c>
      <c r="V1299" s="24">
        <v>392010.80979999999</v>
      </c>
    </row>
    <row r="1300" spans="1:22" hidden="1" x14ac:dyDescent="0.3">
      <c r="A1300" s="23">
        <v>7</v>
      </c>
      <c r="B1300" s="23" t="s">
        <v>592</v>
      </c>
      <c r="C1300" s="23" t="s">
        <v>573</v>
      </c>
      <c r="D1300" t="s">
        <v>152</v>
      </c>
      <c r="E1300" s="23" t="s">
        <v>574</v>
      </c>
      <c r="F1300" s="23" t="s">
        <v>397</v>
      </c>
      <c r="G1300" s="23">
        <v>3</v>
      </c>
      <c r="H1300" s="23" t="s">
        <v>31</v>
      </c>
      <c r="I1300" s="24">
        <v>71563.983999999997</v>
      </c>
      <c r="J1300" s="24">
        <v>125236.97199999999</v>
      </c>
      <c r="K1300" s="24">
        <v>97224.403999999995</v>
      </c>
      <c r="L1300" s="24">
        <v>170142.70699999999</v>
      </c>
      <c r="M1300" s="24">
        <v>122785.5517</v>
      </c>
      <c r="N1300" s="24">
        <v>214874.71539999999</v>
      </c>
      <c r="O1300" s="24">
        <v>161468.74909999999</v>
      </c>
      <c r="P1300" s="24">
        <v>282570.31079999998</v>
      </c>
      <c r="Q1300" s="24">
        <v>199730.94880000001</v>
      </c>
      <c r="R1300" s="24">
        <v>349529.1605</v>
      </c>
      <c r="S1300" s="24">
        <v>224771.30710000001</v>
      </c>
      <c r="T1300" s="24">
        <v>393349.78749999998</v>
      </c>
      <c r="U1300" s="24">
        <v>249437.44529999999</v>
      </c>
      <c r="V1300" s="24">
        <v>436515.5294</v>
      </c>
    </row>
    <row r="1301" spans="1:22" hidden="1" x14ac:dyDescent="0.3">
      <c r="A1301" s="23">
        <v>7</v>
      </c>
      <c r="B1301" s="23" t="s">
        <v>592</v>
      </c>
      <c r="C1301" s="23" t="s">
        <v>573</v>
      </c>
      <c r="D1301" t="s">
        <v>152</v>
      </c>
      <c r="E1301" s="23" t="s">
        <v>574</v>
      </c>
      <c r="F1301" s="23" t="s">
        <v>397</v>
      </c>
      <c r="G1301" s="23">
        <v>4</v>
      </c>
      <c r="H1301" s="23" t="s">
        <v>29</v>
      </c>
      <c r="I1301" s="24">
        <v>81129.659700000004</v>
      </c>
      <c r="J1301" s="24">
        <v>129807.4574</v>
      </c>
      <c r="K1301" s="24">
        <v>113581.5235</v>
      </c>
      <c r="L1301" s="24">
        <v>181730.44029999999</v>
      </c>
      <c r="M1301" s="24">
        <v>146033.38740000001</v>
      </c>
      <c r="N1301" s="24">
        <v>233653.42329999999</v>
      </c>
      <c r="O1301" s="24">
        <v>194711.1832</v>
      </c>
      <c r="P1301" s="24">
        <v>311537.89779999998</v>
      </c>
      <c r="Q1301" s="24">
        <v>243388.97889999999</v>
      </c>
      <c r="R1301" s="24">
        <v>389422.37209999998</v>
      </c>
      <c r="S1301" s="24">
        <v>275840.84279999998</v>
      </c>
      <c r="T1301" s="24">
        <v>441345.35509999999</v>
      </c>
      <c r="U1301" s="24">
        <v>308292.70669999998</v>
      </c>
      <c r="V1301" s="24">
        <v>493268.33799999999</v>
      </c>
    </row>
    <row r="1302" spans="1:22" hidden="1" x14ac:dyDescent="0.3">
      <c r="A1302" s="23">
        <v>7</v>
      </c>
      <c r="B1302" s="23" t="s">
        <v>592</v>
      </c>
      <c r="C1302" s="23" t="s">
        <v>573</v>
      </c>
      <c r="D1302" t="s">
        <v>152</v>
      </c>
      <c r="E1302" s="23" t="s">
        <v>574</v>
      </c>
      <c r="F1302" s="23" t="s">
        <v>429</v>
      </c>
      <c r="G1302" s="23">
        <v>1</v>
      </c>
      <c r="H1302" s="23" t="s">
        <v>14</v>
      </c>
      <c r="I1302" s="24">
        <v>89822.8272</v>
      </c>
      <c r="J1302" s="24">
        <v>157189.94760000001</v>
      </c>
      <c r="K1302" s="24">
        <v>116367.49800000001</v>
      </c>
      <c r="L1302" s="24">
        <v>203643.12160000001</v>
      </c>
      <c r="M1302" s="24">
        <v>139335.55679999999</v>
      </c>
      <c r="N1302" s="24">
        <v>243837.22459999999</v>
      </c>
      <c r="O1302" s="24">
        <v>166285.9901</v>
      </c>
      <c r="P1302" s="24">
        <v>291000.48269999999</v>
      </c>
      <c r="Q1302" s="24">
        <v>196086.79259999999</v>
      </c>
      <c r="R1302" s="24">
        <v>343151.88709999999</v>
      </c>
      <c r="S1302" s="24">
        <v>215036.44750000001</v>
      </c>
      <c r="T1302" s="24">
        <v>376313.7831</v>
      </c>
      <c r="U1302" s="24">
        <v>232894.88529999999</v>
      </c>
      <c r="V1302" s="24">
        <v>407566.04930000001</v>
      </c>
    </row>
    <row r="1303" spans="1:22" hidden="1" x14ac:dyDescent="0.3">
      <c r="A1303" s="23">
        <v>7</v>
      </c>
      <c r="B1303" s="23" t="s">
        <v>592</v>
      </c>
      <c r="C1303" s="23" t="s">
        <v>573</v>
      </c>
      <c r="D1303" t="s">
        <v>152</v>
      </c>
      <c r="E1303" s="23" t="s">
        <v>574</v>
      </c>
      <c r="F1303" s="23" t="s">
        <v>429</v>
      </c>
      <c r="G1303" s="23">
        <v>2</v>
      </c>
      <c r="H1303" s="23" t="s">
        <v>30</v>
      </c>
      <c r="I1303" s="24">
        <v>76527.473199999993</v>
      </c>
      <c r="J1303" s="24">
        <v>133923.07810000001</v>
      </c>
      <c r="K1303" s="24">
        <v>100157.15330000001</v>
      </c>
      <c r="L1303" s="24">
        <v>175275.01819999999</v>
      </c>
      <c r="M1303" s="24">
        <v>121583.4503</v>
      </c>
      <c r="N1303" s="24">
        <v>212771.03820000001</v>
      </c>
      <c r="O1303" s="24">
        <v>148798.9264</v>
      </c>
      <c r="P1303" s="24">
        <v>260398.12119999999</v>
      </c>
      <c r="Q1303" s="24">
        <v>176550.6888</v>
      </c>
      <c r="R1303" s="24">
        <v>308963.70529999997</v>
      </c>
      <c r="S1303" s="24">
        <v>194544.36489999999</v>
      </c>
      <c r="T1303" s="24">
        <v>340452.63860000001</v>
      </c>
      <c r="U1303" s="24">
        <v>211291.97570000001</v>
      </c>
      <c r="V1303" s="24">
        <v>369760.95740000001</v>
      </c>
    </row>
    <row r="1304" spans="1:22" hidden="1" x14ac:dyDescent="0.3">
      <c r="A1304" s="23">
        <v>7</v>
      </c>
      <c r="B1304" s="23" t="s">
        <v>592</v>
      </c>
      <c r="C1304" s="23" t="s">
        <v>573</v>
      </c>
      <c r="D1304" t="s">
        <v>152</v>
      </c>
      <c r="E1304" s="23" t="s">
        <v>574</v>
      </c>
      <c r="F1304" s="23" t="s">
        <v>429</v>
      </c>
      <c r="G1304" s="23">
        <v>3</v>
      </c>
      <c r="H1304" s="23" t="s">
        <v>31</v>
      </c>
      <c r="I1304" s="24">
        <v>67934.450599999996</v>
      </c>
      <c r="J1304" s="24">
        <v>118885.2886</v>
      </c>
      <c r="K1304" s="24">
        <v>92368.975000000006</v>
      </c>
      <c r="L1304" s="24">
        <v>161645.70629999999</v>
      </c>
      <c r="M1304" s="24">
        <v>116711.7908</v>
      </c>
      <c r="N1304" s="24">
        <v>204245.63380000001</v>
      </c>
      <c r="O1304" s="24">
        <v>153541.47289999999</v>
      </c>
      <c r="P1304" s="24">
        <v>268697.57760000002</v>
      </c>
      <c r="Q1304" s="24">
        <v>189982.23360000001</v>
      </c>
      <c r="R1304" s="24">
        <v>332468.90879999998</v>
      </c>
      <c r="S1304" s="24">
        <v>213843.93900000001</v>
      </c>
      <c r="T1304" s="24">
        <v>374226.8933</v>
      </c>
      <c r="U1304" s="24">
        <v>237359.93640000001</v>
      </c>
      <c r="V1304" s="24">
        <v>415379.88860000001</v>
      </c>
    </row>
    <row r="1305" spans="1:22" hidden="1" x14ac:dyDescent="0.3">
      <c r="A1305" s="23">
        <v>7</v>
      </c>
      <c r="B1305" s="23" t="s">
        <v>592</v>
      </c>
      <c r="C1305" s="23" t="s">
        <v>573</v>
      </c>
      <c r="D1305" t="s">
        <v>152</v>
      </c>
      <c r="E1305" s="23" t="s">
        <v>574</v>
      </c>
      <c r="F1305" s="23" t="s">
        <v>429</v>
      </c>
      <c r="G1305" s="23">
        <v>4</v>
      </c>
      <c r="H1305" s="23" t="s">
        <v>29</v>
      </c>
      <c r="I1305" s="24">
        <v>76530.5245</v>
      </c>
      <c r="J1305" s="24">
        <v>122448.841</v>
      </c>
      <c r="K1305" s="24">
        <v>107142.7343</v>
      </c>
      <c r="L1305" s="24">
        <v>171428.3774</v>
      </c>
      <c r="M1305" s="24">
        <v>137754.94409999999</v>
      </c>
      <c r="N1305" s="24">
        <v>220407.91380000001</v>
      </c>
      <c r="O1305" s="24">
        <v>183673.25880000001</v>
      </c>
      <c r="P1305" s="24">
        <v>293877.21840000001</v>
      </c>
      <c r="Q1305" s="24">
        <v>229591.57339999999</v>
      </c>
      <c r="R1305" s="24">
        <v>367346.52299999999</v>
      </c>
      <c r="S1305" s="24">
        <v>260203.78320000001</v>
      </c>
      <c r="T1305" s="24">
        <v>416326.05940000003</v>
      </c>
      <c r="U1305" s="24">
        <v>290815.99300000002</v>
      </c>
      <c r="V1305" s="24">
        <v>465305.59580000001</v>
      </c>
    </row>
    <row r="1306" spans="1:22" hidden="1" x14ac:dyDescent="0.3">
      <c r="A1306" s="23">
        <v>7</v>
      </c>
      <c r="B1306" s="23" t="s">
        <v>592</v>
      </c>
      <c r="C1306" s="23" t="s">
        <v>573</v>
      </c>
      <c r="D1306" t="s">
        <v>152</v>
      </c>
      <c r="E1306" s="23" t="s">
        <v>574</v>
      </c>
      <c r="F1306" s="23" t="s">
        <v>453</v>
      </c>
      <c r="G1306" s="23">
        <v>1</v>
      </c>
      <c r="H1306" s="23" t="s">
        <v>14</v>
      </c>
      <c r="I1306" s="24">
        <v>92724.113700000002</v>
      </c>
      <c r="J1306" s="24">
        <v>162267.19899999999</v>
      </c>
      <c r="K1306" s="24">
        <v>120240.09</v>
      </c>
      <c r="L1306" s="24">
        <v>210420.15760000001</v>
      </c>
      <c r="M1306" s="24">
        <v>144050.07370000001</v>
      </c>
      <c r="N1306" s="24">
        <v>252087.62899999999</v>
      </c>
      <c r="O1306" s="24">
        <v>172030.0337</v>
      </c>
      <c r="P1306" s="24">
        <v>301052.5589</v>
      </c>
      <c r="Q1306" s="24">
        <v>202971.02110000001</v>
      </c>
      <c r="R1306" s="24">
        <v>355199.28700000001</v>
      </c>
      <c r="S1306" s="24">
        <v>222644.9382</v>
      </c>
      <c r="T1306" s="24">
        <v>389628.64189999999</v>
      </c>
      <c r="U1306" s="24">
        <v>241230.13380000001</v>
      </c>
      <c r="V1306" s="24">
        <v>422152.7341</v>
      </c>
    </row>
    <row r="1307" spans="1:22" hidden="1" x14ac:dyDescent="0.3">
      <c r="A1307" s="23">
        <v>7</v>
      </c>
      <c r="B1307" s="23" t="s">
        <v>592</v>
      </c>
      <c r="C1307" s="23" t="s">
        <v>573</v>
      </c>
      <c r="D1307" t="s">
        <v>152</v>
      </c>
      <c r="E1307" s="23" t="s">
        <v>574</v>
      </c>
      <c r="F1307" s="23" t="s">
        <v>453</v>
      </c>
      <c r="G1307" s="23">
        <v>2</v>
      </c>
      <c r="H1307" s="23" t="s">
        <v>30</v>
      </c>
      <c r="I1307" s="24">
        <v>78469.301999999996</v>
      </c>
      <c r="J1307" s="24">
        <v>137321.2787</v>
      </c>
      <c r="K1307" s="24">
        <v>102859.9277</v>
      </c>
      <c r="L1307" s="24">
        <v>180004.87349999999</v>
      </c>
      <c r="M1307" s="24">
        <v>125016.88860000001</v>
      </c>
      <c r="N1307" s="24">
        <v>218779.5551</v>
      </c>
      <c r="O1307" s="24">
        <v>153281.01819999999</v>
      </c>
      <c r="P1307" s="24">
        <v>268241.7819</v>
      </c>
      <c r="Q1307" s="24">
        <v>182025.09669999999</v>
      </c>
      <c r="R1307" s="24">
        <v>318543.9192</v>
      </c>
      <c r="S1307" s="24">
        <v>200674.04699999999</v>
      </c>
      <c r="T1307" s="24">
        <v>351179.5822</v>
      </c>
      <c r="U1307" s="24">
        <v>218068.25279999999</v>
      </c>
      <c r="V1307" s="24">
        <v>381619.4424</v>
      </c>
    </row>
    <row r="1308" spans="1:22" hidden="1" x14ac:dyDescent="0.3">
      <c r="A1308" s="23">
        <v>7</v>
      </c>
      <c r="B1308" s="23" t="s">
        <v>592</v>
      </c>
      <c r="C1308" s="23" t="s">
        <v>573</v>
      </c>
      <c r="D1308" t="s">
        <v>152</v>
      </c>
      <c r="E1308" s="23" t="s">
        <v>574</v>
      </c>
      <c r="F1308" s="23" t="s">
        <v>453</v>
      </c>
      <c r="G1308" s="23">
        <v>3</v>
      </c>
      <c r="H1308" s="23" t="s">
        <v>31</v>
      </c>
      <c r="I1308" s="24">
        <v>69289.125499999995</v>
      </c>
      <c r="J1308" s="24">
        <v>121255.9696</v>
      </c>
      <c r="K1308" s="24">
        <v>94067.841799999995</v>
      </c>
      <c r="L1308" s="24">
        <v>164618.7231</v>
      </c>
      <c r="M1308" s="24">
        <v>118748.23119999999</v>
      </c>
      <c r="N1308" s="24">
        <v>207809.40470000001</v>
      </c>
      <c r="O1308" s="24">
        <v>156107.03899999999</v>
      </c>
      <c r="P1308" s="24">
        <v>273187.31829999998</v>
      </c>
      <c r="Q1308" s="24">
        <v>193048.85879999999</v>
      </c>
      <c r="R1308" s="24">
        <v>337835.50300000003</v>
      </c>
      <c r="S1308" s="24">
        <v>217213.41880000001</v>
      </c>
      <c r="T1308" s="24">
        <v>380123.4828</v>
      </c>
      <c r="U1308" s="24">
        <v>241007.32260000001</v>
      </c>
      <c r="V1308" s="24">
        <v>421762.81459999998</v>
      </c>
    </row>
    <row r="1309" spans="1:22" hidden="1" x14ac:dyDescent="0.3">
      <c r="A1309" s="23">
        <v>7</v>
      </c>
      <c r="B1309" s="23" t="s">
        <v>592</v>
      </c>
      <c r="C1309" s="23" t="s">
        <v>573</v>
      </c>
      <c r="D1309" t="s">
        <v>152</v>
      </c>
      <c r="E1309" s="23" t="s">
        <v>574</v>
      </c>
      <c r="F1309" s="23" t="s">
        <v>453</v>
      </c>
      <c r="G1309" s="23">
        <v>4</v>
      </c>
      <c r="H1309" s="23" t="s">
        <v>29</v>
      </c>
      <c r="I1309" s="24">
        <v>78974.153600000005</v>
      </c>
      <c r="J1309" s="24">
        <v>126358.64780000001</v>
      </c>
      <c r="K1309" s="24">
        <v>110563.81510000001</v>
      </c>
      <c r="L1309" s="24">
        <v>176902.10690000001</v>
      </c>
      <c r="M1309" s="24">
        <v>142153.47659999999</v>
      </c>
      <c r="N1309" s="24">
        <v>227445.56599999999</v>
      </c>
      <c r="O1309" s="24">
        <v>189537.9688</v>
      </c>
      <c r="P1309" s="24">
        <v>303260.75469999999</v>
      </c>
      <c r="Q1309" s="24">
        <v>236922.46100000001</v>
      </c>
      <c r="R1309" s="24">
        <v>379075.94319999998</v>
      </c>
      <c r="S1309" s="24">
        <v>268512.1225</v>
      </c>
      <c r="T1309" s="24">
        <v>429619.40230000002</v>
      </c>
      <c r="U1309" s="24">
        <v>300101.78389999998</v>
      </c>
      <c r="V1309" s="24">
        <v>480162.8615</v>
      </c>
    </row>
    <row r="1310" spans="1:22" hidden="1" x14ac:dyDescent="0.3">
      <c r="A1310" s="23">
        <v>7</v>
      </c>
      <c r="B1310" s="23" t="s">
        <v>592</v>
      </c>
      <c r="C1310" s="23" t="s">
        <v>573</v>
      </c>
      <c r="D1310" t="s">
        <v>152</v>
      </c>
      <c r="E1310" s="23" t="s">
        <v>574</v>
      </c>
      <c r="F1310" s="23" t="s">
        <v>470</v>
      </c>
      <c r="G1310" s="23">
        <v>1</v>
      </c>
      <c r="H1310" s="23" t="s">
        <v>14</v>
      </c>
      <c r="I1310" s="24">
        <v>90430.641000000003</v>
      </c>
      <c r="J1310" s="24">
        <v>158253.62169999999</v>
      </c>
      <c r="K1310" s="24">
        <v>116988.30989999999</v>
      </c>
      <c r="L1310" s="24">
        <v>204729.54240000001</v>
      </c>
      <c r="M1310" s="24">
        <v>139965.43229999999</v>
      </c>
      <c r="N1310" s="24">
        <v>244939.50649999999</v>
      </c>
      <c r="O1310" s="24">
        <v>166865.61610000001</v>
      </c>
      <c r="P1310" s="24">
        <v>292014.82829999999</v>
      </c>
      <c r="Q1310" s="24">
        <v>196608.26269999999</v>
      </c>
      <c r="R1310" s="24">
        <v>344064.45970000001</v>
      </c>
      <c r="S1310" s="24">
        <v>215522.04269999999</v>
      </c>
      <c r="T1310" s="24">
        <v>377163.5747</v>
      </c>
      <c r="U1310" s="24">
        <v>233282.01370000001</v>
      </c>
      <c r="V1310" s="24">
        <v>408243.52389999997</v>
      </c>
    </row>
    <row r="1311" spans="1:22" hidden="1" x14ac:dyDescent="0.3">
      <c r="A1311" s="23">
        <v>7</v>
      </c>
      <c r="B1311" s="23" t="s">
        <v>592</v>
      </c>
      <c r="C1311" s="23" t="s">
        <v>573</v>
      </c>
      <c r="D1311" t="s">
        <v>152</v>
      </c>
      <c r="E1311" s="23" t="s">
        <v>574</v>
      </c>
      <c r="F1311" s="23" t="s">
        <v>470</v>
      </c>
      <c r="G1311" s="23">
        <v>2</v>
      </c>
      <c r="H1311" s="23" t="s">
        <v>30</v>
      </c>
      <c r="I1311" s="24">
        <v>77820.614600000001</v>
      </c>
      <c r="J1311" s="24">
        <v>136186.07560000001</v>
      </c>
      <c r="K1311" s="24">
        <v>101613.55009999999</v>
      </c>
      <c r="L1311" s="24">
        <v>177823.7127</v>
      </c>
      <c r="M1311" s="24">
        <v>123128.38310000001</v>
      </c>
      <c r="N1311" s="24">
        <v>215474.6704</v>
      </c>
      <c r="O1311" s="24">
        <v>150279.94760000001</v>
      </c>
      <c r="P1311" s="24">
        <v>262989.90840000001</v>
      </c>
      <c r="Q1311" s="24">
        <v>178079.1747</v>
      </c>
      <c r="R1311" s="24">
        <v>311638.55570000003</v>
      </c>
      <c r="S1311" s="24">
        <v>196086.25330000001</v>
      </c>
      <c r="T1311" s="24">
        <v>343150.94319999998</v>
      </c>
      <c r="U1311" s="24">
        <v>212792.6562</v>
      </c>
      <c r="V1311" s="24">
        <v>372387.14850000001</v>
      </c>
    </row>
    <row r="1312" spans="1:22" hidden="1" x14ac:dyDescent="0.3">
      <c r="A1312" s="23">
        <v>7</v>
      </c>
      <c r="B1312" s="23" t="s">
        <v>592</v>
      </c>
      <c r="C1312" s="23" t="s">
        <v>573</v>
      </c>
      <c r="D1312" t="s">
        <v>152</v>
      </c>
      <c r="E1312" s="23" t="s">
        <v>574</v>
      </c>
      <c r="F1312" s="23" t="s">
        <v>470</v>
      </c>
      <c r="G1312" s="23">
        <v>3</v>
      </c>
      <c r="H1312" s="23" t="s">
        <v>31</v>
      </c>
      <c r="I1312" s="24">
        <v>69622.317899999995</v>
      </c>
      <c r="J1312" s="24">
        <v>121839.0563</v>
      </c>
      <c r="K1312" s="24">
        <v>94873.187999999995</v>
      </c>
      <c r="L1312" s="24">
        <v>166028.07889999999</v>
      </c>
      <c r="M1312" s="24">
        <v>120037.0765</v>
      </c>
      <c r="N1312" s="24">
        <v>210064.88399999999</v>
      </c>
      <c r="O1312" s="24">
        <v>158082.10740000001</v>
      </c>
      <c r="P1312" s="24">
        <v>276643.68790000002</v>
      </c>
      <c r="Q1312" s="24">
        <v>195758.26420000001</v>
      </c>
      <c r="R1312" s="24">
        <v>342576.96230000001</v>
      </c>
      <c r="S1312" s="24">
        <v>220465.84210000001</v>
      </c>
      <c r="T1312" s="24">
        <v>385815.22360000003</v>
      </c>
      <c r="U1312" s="24">
        <v>244845.5319</v>
      </c>
      <c r="V1312" s="24">
        <v>428479.68079999997</v>
      </c>
    </row>
    <row r="1313" spans="1:22" hidden="1" x14ac:dyDescent="0.3">
      <c r="A1313" s="23">
        <v>7</v>
      </c>
      <c r="B1313" s="23" t="s">
        <v>592</v>
      </c>
      <c r="C1313" s="23" t="s">
        <v>573</v>
      </c>
      <c r="D1313" t="s">
        <v>152</v>
      </c>
      <c r="E1313" s="23" t="s">
        <v>574</v>
      </c>
      <c r="F1313" s="23" t="s">
        <v>470</v>
      </c>
      <c r="G1313" s="23">
        <v>4</v>
      </c>
      <c r="H1313" s="23" t="s">
        <v>29</v>
      </c>
      <c r="I1313" s="24">
        <v>77089.809699999998</v>
      </c>
      <c r="J1313" s="24">
        <v>123343.6974</v>
      </c>
      <c r="K1313" s="24">
        <v>107925.73360000001</v>
      </c>
      <c r="L1313" s="24">
        <v>172681.17619999999</v>
      </c>
      <c r="M1313" s="24">
        <v>138761.6574</v>
      </c>
      <c r="N1313" s="24">
        <v>222018.65530000001</v>
      </c>
      <c r="O1313" s="24">
        <v>185015.54319999999</v>
      </c>
      <c r="P1313" s="24">
        <v>296024.8737</v>
      </c>
      <c r="Q1313" s="24">
        <v>231269.42910000001</v>
      </c>
      <c r="R1313" s="24">
        <v>370031.092</v>
      </c>
      <c r="S1313" s="24">
        <v>262105.3529</v>
      </c>
      <c r="T1313" s="24">
        <v>419368.57089999999</v>
      </c>
      <c r="U1313" s="24">
        <v>292941.27679999999</v>
      </c>
      <c r="V1313" s="24">
        <v>468706.04989999998</v>
      </c>
    </row>
    <row r="1314" spans="1:22" hidden="1" x14ac:dyDescent="0.3">
      <c r="A1314" s="23">
        <v>7</v>
      </c>
      <c r="B1314" s="23" t="s">
        <v>592</v>
      </c>
      <c r="C1314" s="23" t="s">
        <v>573</v>
      </c>
      <c r="D1314" t="s">
        <v>152</v>
      </c>
      <c r="E1314" s="23" t="s">
        <v>574</v>
      </c>
      <c r="F1314" s="23" t="s">
        <v>481</v>
      </c>
      <c r="G1314" s="23">
        <v>1</v>
      </c>
      <c r="H1314" s="23" t="s">
        <v>14</v>
      </c>
      <c r="I1314" s="24">
        <v>91810.757800000007</v>
      </c>
      <c r="J1314" s="24">
        <v>160668.82620000001</v>
      </c>
      <c r="K1314" s="24">
        <v>118938.5834</v>
      </c>
      <c r="L1314" s="24">
        <v>208142.5208</v>
      </c>
      <c r="M1314" s="24">
        <v>142411.16630000001</v>
      </c>
      <c r="N1314" s="24">
        <v>249219.54089999999</v>
      </c>
      <c r="O1314" s="24">
        <v>169952.02189999999</v>
      </c>
      <c r="P1314" s="24">
        <v>297416.03830000001</v>
      </c>
      <c r="Q1314" s="24">
        <v>200405.62469999999</v>
      </c>
      <c r="R1314" s="24">
        <v>350709.8431</v>
      </c>
      <c r="S1314" s="24">
        <v>219770.40909999999</v>
      </c>
      <c r="T1314" s="24">
        <v>384598.21580000001</v>
      </c>
      <c r="U1314" s="24">
        <v>238018.3934</v>
      </c>
      <c r="V1314" s="24">
        <v>416532.18849999999</v>
      </c>
    </row>
    <row r="1315" spans="1:22" hidden="1" x14ac:dyDescent="0.3">
      <c r="A1315" s="23">
        <v>7</v>
      </c>
      <c r="B1315" s="23" t="s">
        <v>592</v>
      </c>
      <c r="C1315" s="23" t="s">
        <v>573</v>
      </c>
      <c r="D1315" t="s">
        <v>152</v>
      </c>
      <c r="E1315" s="23" t="s">
        <v>574</v>
      </c>
      <c r="F1315" s="23" t="s">
        <v>481</v>
      </c>
      <c r="G1315" s="23">
        <v>2</v>
      </c>
      <c r="H1315" s="23" t="s">
        <v>30</v>
      </c>
      <c r="I1315" s="24">
        <v>78241.273100000006</v>
      </c>
      <c r="J1315" s="24">
        <v>136922.2279</v>
      </c>
      <c r="K1315" s="24">
        <v>102394.005</v>
      </c>
      <c r="L1315" s="24">
        <v>179189.50870000001</v>
      </c>
      <c r="M1315" s="24">
        <v>124293.0373</v>
      </c>
      <c r="N1315" s="24">
        <v>217512.81529999999</v>
      </c>
      <c r="O1315" s="24">
        <v>152104.40049999999</v>
      </c>
      <c r="P1315" s="24">
        <v>266182.701</v>
      </c>
      <c r="Q1315" s="24">
        <v>180466.71489999999</v>
      </c>
      <c r="R1315" s="24">
        <v>315816.75109999999</v>
      </c>
      <c r="S1315" s="24">
        <v>198855.80970000001</v>
      </c>
      <c r="T1315" s="24">
        <v>347997.66700000002</v>
      </c>
      <c r="U1315" s="24">
        <v>215970.06340000001</v>
      </c>
      <c r="V1315" s="24">
        <v>377947.61099999998</v>
      </c>
    </row>
    <row r="1316" spans="1:22" hidden="1" x14ac:dyDescent="0.3">
      <c r="A1316" s="23">
        <v>7</v>
      </c>
      <c r="B1316" s="23" t="s">
        <v>592</v>
      </c>
      <c r="C1316" s="23" t="s">
        <v>573</v>
      </c>
      <c r="D1316" t="s">
        <v>152</v>
      </c>
      <c r="E1316" s="23" t="s">
        <v>574</v>
      </c>
      <c r="F1316" s="23" t="s">
        <v>481</v>
      </c>
      <c r="G1316" s="23">
        <v>3</v>
      </c>
      <c r="H1316" s="23" t="s">
        <v>31</v>
      </c>
      <c r="I1316" s="24">
        <v>69469.823900000003</v>
      </c>
      <c r="J1316" s="24">
        <v>121572.19190000001</v>
      </c>
      <c r="K1316" s="24">
        <v>94462.018200000006</v>
      </c>
      <c r="L1316" s="24">
        <v>165308.53169999999</v>
      </c>
      <c r="M1316" s="24">
        <v>119360.61289999999</v>
      </c>
      <c r="N1316" s="24">
        <v>208881.07250000001</v>
      </c>
      <c r="O1316" s="24">
        <v>157030.46780000001</v>
      </c>
      <c r="P1316" s="24">
        <v>274803.3186</v>
      </c>
      <c r="Q1316" s="24">
        <v>194303.38209999999</v>
      </c>
      <c r="R1316" s="24">
        <v>340030.91879999998</v>
      </c>
      <c r="S1316" s="24">
        <v>218710.94680000001</v>
      </c>
      <c r="T1316" s="24">
        <v>382744.1568</v>
      </c>
      <c r="U1316" s="24">
        <v>242765.6753</v>
      </c>
      <c r="V1316" s="24">
        <v>424839.93180000002</v>
      </c>
    </row>
    <row r="1317" spans="1:22" hidden="1" x14ac:dyDescent="0.3">
      <c r="A1317" s="23">
        <v>7</v>
      </c>
      <c r="B1317" s="23" t="s">
        <v>592</v>
      </c>
      <c r="C1317" s="23" t="s">
        <v>573</v>
      </c>
      <c r="D1317" t="s">
        <v>152</v>
      </c>
      <c r="E1317" s="23" t="s">
        <v>574</v>
      </c>
      <c r="F1317" s="23" t="s">
        <v>481</v>
      </c>
      <c r="G1317" s="23">
        <v>4</v>
      </c>
      <c r="H1317" s="23" t="s">
        <v>29</v>
      </c>
      <c r="I1317" s="24">
        <v>78225.348800000007</v>
      </c>
      <c r="J1317" s="24">
        <v>125160.55989999999</v>
      </c>
      <c r="K1317" s="24">
        <v>109515.4883</v>
      </c>
      <c r="L1317" s="24">
        <v>175224.78390000001</v>
      </c>
      <c r="M1317" s="24">
        <v>140805.62779999999</v>
      </c>
      <c r="N1317" s="24">
        <v>225289.0079</v>
      </c>
      <c r="O1317" s="24">
        <v>187740.8371</v>
      </c>
      <c r="P1317" s="24">
        <v>300385.34389999998</v>
      </c>
      <c r="Q1317" s="24">
        <v>234676.04629999999</v>
      </c>
      <c r="R1317" s="24">
        <v>375481.67969999998</v>
      </c>
      <c r="S1317" s="24">
        <v>265966.18589999998</v>
      </c>
      <c r="T1317" s="24">
        <v>425545.90370000002</v>
      </c>
      <c r="U1317" s="24">
        <v>297256.32539999997</v>
      </c>
      <c r="V1317" s="24">
        <v>475610.12770000001</v>
      </c>
    </row>
    <row r="1318" spans="1:22" hidden="1" x14ac:dyDescent="0.3">
      <c r="A1318" s="23">
        <v>7</v>
      </c>
      <c r="B1318" s="23" t="s">
        <v>592</v>
      </c>
      <c r="C1318" s="23" t="s">
        <v>573</v>
      </c>
      <c r="D1318" t="s">
        <v>153</v>
      </c>
      <c r="E1318" s="23" t="s">
        <v>575</v>
      </c>
      <c r="F1318" s="23" t="s">
        <v>199</v>
      </c>
      <c r="G1318" s="23">
        <v>1</v>
      </c>
      <c r="H1318" s="23" t="s">
        <v>14</v>
      </c>
      <c r="I1318" s="24">
        <v>86374.177800000005</v>
      </c>
      <c r="J1318" s="24">
        <v>151154.8112</v>
      </c>
      <c r="K1318" s="24">
        <v>111862.11289999999</v>
      </c>
      <c r="L1318" s="24">
        <v>195758.69769999999</v>
      </c>
      <c r="M1318" s="24">
        <v>133915.32759999999</v>
      </c>
      <c r="N1318" s="24">
        <v>234351.82329999999</v>
      </c>
      <c r="O1318" s="24">
        <v>159778.56159999999</v>
      </c>
      <c r="P1318" s="24">
        <v>279612.4828</v>
      </c>
      <c r="Q1318" s="24">
        <v>188376.59450000001</v>
      </c>
      <c r="R1318" s="24">
        <v>329659.04029999999</v>
      </c>
      <c r="S1318" s="24">
        <v>206561.68460000001</v>
      </c>
      <c r="T1318" s="24">
        <v>361482.94809999998</v>
      </c>
      <c r="U1318" s="24">
        <v>223685.00169999999</v>
      </c>
      <c r="V1318" s="24">
        <v>391448.75290000002</v>
      </c>
    </row>
    <row r="1319" spans="1:22" hidden="1" x14ac:dyDescent="0.3">
      <c r="A1319" s="23">
        <v>7</v>
      </c>
      <c r="B1319" s="23" t="s">
        <v>592</v>
      </c>
      <c r="C1319" s="23" t="s">
        <v>573</v>
      </c>
      <c r="D1319" t="s">
        <v>153</v>
      </c>
      <c r="E1319" s="23" t="s">
        <v>575</v>
      </c>
      <c r="F1319" s="23" t="s">
        <v>199</v>
      </c>
      <c r="G1319" s="23">
        <v>2</v>
      </c>
      <c r="H1319" s="23" t="s">
        <v>30</v>
      </c>
      <c r="I1319" s="24">
        <v>73764.151500000007</v>
      </c>
      <c r="J1319" s="24">
        <v>129087.2651</v>
      </c>
      <c r="K1319" s="24">
        <v>96487.353099999993</v>
      </c>
      <c r="L1319" s="24">
        <v>168852.86799999999</v>
      </c>
      <c r="M1319" s="24">
        <v>117078.27830000001</v>
      </c>
      <c r="N1319" s="24">
        <v>204886.9871</v>
      </c>
      <c r="O1319" s="24">
        <v>143192.89309999999</v>
      </c>
      <c r="P1319" s="24">
        <v>250587.56299999999</v>
      </c>
      <c r="Q1319" s="24">
        <v>169847.50640000001</v>
      </c>
      <c r="R1319" s="24">
        <v>297233.13620000001</v>
      </c>
      <c r="S1319" s="24">
        <v>187125.89509999999</v>
      </c>
      <c r="T1319" s="24">
        <v>327470.31650000002</v>
      </c>
      <c r="U1319" s="24">
        <v>203195.64430000001</v>
      </c>
      <c r="V1319" s="24">
        <v>355592.3775</v>
      </c>
    </row>
    <row r="1320" spans="1:22" hidden="1" x14ac:dyDescent="0.3">
      <c r="A1320" s="23">
        <v>7</v>
      </c>
      <c r="B1320" s="23" t="s">
        <v>592</v>
      </c>
      <c r="C1320" s="23" t="s">
        <v>573</v>
      </c>
      <c r="D1320" t="s">
        <v>153</v>
      </c>
      <c r="E1320" s="23" t="s">
        <v>575</v>
      </c>
      <c r="F1320" s="23" t="s">
        <v>199</v>
      </c>
      <c r="G1320" s="23">
        <v>3</v>
      </c>
      <c r="H1320" s="23" t="s">
        <v>31</v>
      </c>
      <c r="I1320" s="24">
        <v>65603.193799999994</v>
      </c>
      <c r="J1320" s="24">
        <v>114805.5891</v>
      </c>
      <c r="K1320" s="24">
        <v>89246.414300000004</v>
      </c>
      <c r="L1320" s="24">
        <v>156181.2249</v>
      </c>
      <c r="M1320" s="24">
        <v>112802.6532</v>
      </c>
      <c r="N1320" s="24">
        <v>197404.64319999999</v>
      </c>
      <c r="O1320" s="24">
        <v>148436.2096</v>
      </c>
      <c r="P1320" s="24">
        <v>259763.36679999999</v>
      </c>
      <c r="Q1320" s="24">
        <v>183700.89189999999</v>
      </c>
      <c r="R1320" s="24">
        <v>321476.56089999998</v>
      </c>
      <c r="S1320" s="24">
        <v>206800.82019999999</v>
      </c>
      <c r="T1320" s="24">
        <v>361901.43530000001</v>
      </c>
      <c r="U1320" s="24">
        <v>229572.86040000001</v>
      </c>
      <c r="V1320" s="24">
        <v>401752.50569999998</v>
      </c>
    </row>
    <row r="1321" spans="1:22" hidden="1" x14ac:dyDescent="0.3">
      <c r="A1321" s="23">
        <v>7</v>
      </c>
      <c r="B1321" s="23" t="s">
        <v>592</v>
      </c>
      <c r="C1321" s="23" t="s">
        <v>573</v>
      </c>
      <c r="D1321" t="s">
        <v>153</v>
      </c>
      <c r="E1321" s="23" t="s">
        <v>575</v>
      </c>
      <c r="F1321" s="23" t="s">
        <v>199</v>
      </c>
      <c r="G1321" s="23">
        <v>4</v>
      </c>
      <c r="H1321" s="23" t="s">
        <v>29</v>
      </c>
      <c r="I1321" s="24">
        <v>73601.560299999997</v>
      </c>
      <c r="J1321" s="24">
        <v>117762.49830000001</v>
      </c>
      <c r="K1321" s="24">
        <v>103042.1845</v>
      </c>
      <c r="L1321" s="24">
        <v>164867.4976</v>
      </c>
      <c r="M1321" s="24">
        <v>132482.80859999999</v>
      </c>
      <c r="N1321" s="24">
        <v>211972.4969</v>
      </c>
      <c r="O1321" s="24">
        <v>176643.74479999999</v>
      </c>
      <c r="P1321" s="24">
        <v>282629.99589999998</v>
      </c>
      <c r="Q1321" s="24">
        <v>220804.68100000001</v>
      </c>
      <c r="R1321" s="24">
        <v>353287.49479999999</v>
      </c>
      <c r="S1321" s="24">
        <v>250245.30499999999</v>
      </c>
      <c r="T1321" s="24">
        <v>400392.49400000001</v>
      </c>
      <c r="U1321" s="24">
        <v>279685.92920000001</v>
      </c>
      <c r="V1321" s="24">
        <v>447497.49339999998</v>
      </c>
    </row>
    <row r="1322" spans="1:22" hidden="1" x14ac:dyDescent="0.3">
      <c r="A1322" s="23">
        <v>7</v>
      </c>
      <c r="B1322" s="23" t="s">
        <v>592</v>
      </c>
      <c r="C1322" s="23" t="s">
        <v>573</v>
      </c>
      <c r="D1322" t="s">
        <v>153</v>
      </c>
      <c r="E1322" s="23" t="s">
        <v>575</v>
      </c>
      <c r="F1322" s="23" t="s">
        <v>241</v>
      </c>
      <c r="G1322" s="23">
        <v>1</v>
      </c>
      <c r="H1322" s="23" t="s">
        <v>14</v>
      </c>
      <c r="I1322" s="24">
        <v>91891.359800000006</v>
      </c>
      <c r="J1322" s="24">
        <v>160809.87969999999</v>
      </c>
      <c r="K1322" s="24">
        <v>118922.6096</v>
      </c>
      <c r="L1322" s="24">
        <v>208114.56700000001</v>
      </c>
      <c r="M1322" s="24">
        <v>142310.052</v>
      </c>
      <c r="N1322" s="24">
        <v>249042.59109999999</v>
      </c>
      <c r="O1322" s="24">
        <v>169707.01250000001</v>
      </c>
      <c r="P1322" s="24">
        <v>296987.27179999999</v>
      </c>
      <c r="Q1322" s="24">
        <v>199999.62830000001</v>
      </c>
      <c r="R1322" s="24">
        <v>349999.34940000001</v>
      </c>
      <c r="S1322" s="24">
        <v>219262.84330000001</v>
      </c>
      <c r="T1322" s="24">
        <v>383709.97560000001</v>
      </c>
      <c r="U1322" s="24">
        <v>237368.38819999999</v>
      </c>
      <c r="V1322" s="24">
        <v>415394.67940000002</v>
      </c>
    </row>
    <row r="1323" spans="1:22" hidden="1" x14ac:dyDescent="0.3">
      <c r="A1323" s="23">
        <v>7</v>
      </c>
      <c r="B1323" s="23" t="s">
        <v>592</v>
      </c>
      <c r="C1323" s="23" t="s">
        <v>573</v>
      </c>
      <c r="D1323" t="s">
        <v>153</v>
      </c>
      <c r="E1323" s="23" t="s">
        <v>575</v>
      </c>
      <c r="F1323" s="23" t="s">
        <v>241</v>
      </c>
      <c r="G1323" s="23">
        <v>2</v>
      </c>
      <c r="H1323" s="23" t="s">
        <v>30</v>
      </c>
      <c r="I1323" s="24">
        <v>78870.137400000007</v>
      </c>
      <c r="J1323" s="24">
        <v>138022.74040000001</v>
      </c>
      <c r="K1323" s="24">
        <v>103046.49950000001</v>
      </c>
      <c r="L1323" s="24">
        <v>180331.37409999999</v>
      </c>
      <c r="M1323" s="24">
        <v>124923.9691</v>
      </c>
      <c r="N1323" s="24">
        <v>218616.94589999999</v>
      </c>
      <c r="O1323" s="24">
        <v>152580.50750000001</v>
      </c>
      <c r="P1323" s="24">
        <v>267015.88819999999</v>
      </c>
      <c r="Q1323" s="24">
        <v>180866.3314</v>
      </c>
      <c r="R1323" s="24">
        <v>316516.08</v>
      </c>
      <c r="S1323" s="24">
        <v>199193.2787</v>
      </c>
      <c r="T1323" s="24">
        <v>348588.2377</v>
      </c>
      <c r="U1323" s="24">
        <v>216210.90030000001</v>
      </c>
      <c r="V1323" s="24">
        <v>378369.07559999998</v>
      </c>
    </row>
    <row r="1324" spans="1:22" hidden="1" x14ac:dyDescent="0.3">
      <c r="A1324" s="23">
        <v>7</v>
      </c>
      <c r="B1324" s="23" t="s">
        <v>592</v>
      </c>
      <c r="C1324" s="23" t="s">
        <v>573</v>
      </c>
      <c r="D1324" t="s">
        <v>153</v>
      </c>
      <c r="E1324" s="23" t="s">
        <v>575</v>
      </c>
      <c r="F1324" s="23" t="s">
        <v>241</v>
      </c>
      <c r="G1324" s="23">
        <v>3</v>
      </c>
      <c r="H1324" s="23" t="s">
        <v>31</v>
      </c>
      <c r="I1324" s="24">
        <v>70418.202900000004</v>
      </c>
      <c r="J1324" s="24">
        <v>123231.855</v>
      </c>
      <c r="K1324" s="24">
        <v>95902.707800000004</v>
      </c>
      <c r="L1324" s="24">
        <v>167829.73860000001</v>
      </c>
      <c r="M1324" s="24">
        <v>121297.3949</v>
      </c>
      <c r="N1324" s="24">
        <v>212270.44099999999</v>
      </c>
      <c r="O1324" s="24">
        <v>159698.3798</v>
      </c>
      <c r="P1324" s="24">
        <v>279472.16480000003</v>
      </c>
      <c r="Q1324" s="24">
        <v>197718.46230000001</v>
      </c>
      <c r="R1324" s="24">
        <v>346007.30910000001</v>
      </c>
      <c r="S1324" s="24">
        <v>222641.959</v>
      </c>
      <c r="T1324" s="24">
        <v>389623.42820000002</v>
      </c>
      <c r="U1324" s="24">
        <v>247226.8757</v>
      </c>
      <c r="V1324" s="24">
        <v>432647.03230000002</v>
      </c>
    </row>
    <row r="1325" spans="1:22" hidden="1" x14ac:dyDescent="0.3">
      <c r="A1325" s="23">
        <v>7</v>
      </c>
      <c r="B1325" s="23" t="s">
        <v>592</v>
      </c>
      <c r="C1325" s="23" t="s">
        <v>573</v>
      </c>
      <c r="D1325" t="s">
        <v>153</v>
      </c>
      <c r="E1325" s="23" t="s">
        <v>575</v>
      </c>
      <c r="F1325" s="23" t="s">
        <v>241</v>
      </c>
      <c r="G1325" s="23">
        <v>4</v>
      </c>
      <c r="H1325" s="23" t="s">
        <v>29</v>
      </c>
      <c r="I1325" s="24">
        <v>78323.949699999997</v>
      </c>
      <c r="J1325" s="24">
        <v>125318.3214</v>
      </c>
      <c r="K1325" s="24">
        <v>109653.52959999999</v>
      </c>
      <c r="L1325" s="24">
        <v>175445.64989999999</v>
      </c>
      <c r="M1325" s="24">
        <v>140983.10939999999</v>
      </c>
      <c r="N1325" s="24">
        <v>225572.9785</v>
      </c>
      <c r="O1325" s="24">
        <v>187977.47930000001</v>
      </c>
      <c r="P1325" s="24">
        <v>300763.97139999998</v>
      </c>
      <c r="Q1325" s="24">
        <v>234971.84909999999</v>
      </c>
      <c r="R1325" s="24">
        <v>375954.96419999999</v>
      </c>
      <c r="S1325" s="24">
        <v>266301.4289</v>
      </c>
      <c r="T1325" s="24">
        <v>426082.29269999999</v>
      </c>
      <c r="U1325" s="24">
        <v>297631.00880000001</v>
      </c>
      <c r="V1325" s="24">
        <v>476209.6213</v>
      </c>
    </row>
    <row r="1326" spans="1:22" hidden="1" x14ac:dyDescent="0.3">
      <c r="A1326" s="23">
        <v>7</v>
      </c>
      <c r="B1326" s="23" t="s">
        <v>592</v>
      </c>
      <c r="C1326" s="23" t="s">
        <v>573</v>
      </c>
      <c r="D1326" t="s">
        <v>153</v>
      </c>
      <c r="E1326" s="23" t="s">
        <v>575</v>
      </c>
      <c r="F1326" s="23" t="s">
        <v>282</v>
      </c>
      <c r="G1326" s="23">
        <v>1</v>
      </c>
      <c r="H1326" s="23" t="s">
        <v>14</v>
      </c>
      <c r="I1326" s="24">
        <v>82965.830799999996</v>
      </c>
      <c r="J1326" s="24">
        <v>145190.2041</v>
      </c>
      <c r="K1326" s="24">
        <v>107348.7429</v>
      </c>
      <c r="L1326" s="24">
        <v>187860.3002</v>
      </c>
      <c r="M1326" s="24">
        <v>128444.5436</v>
      </c>
      <c r="N1326" s="24">
        <v>224777.95120000001</v>
      </c>
      <c r="O1326" s="24">
        <v>153148.63130000001</v>
      </c>
      <c r="P1326" s="24">
        <v>268010.10460000002</v>
      </c>
      <c r="Q1326" s="24">
        <v>180463.4014</v>
      </c>
      <c r="R1326" s="24">
        <v>315810.95240000001</v>
      </c>
      <c r="S1326" s="24">
        <v>197833.14249999999</v>
      </c>
      <c r="T1326" s="24">
        <v>346207.99930000002</v>
      </c>
      <c r="U1326" s="24">
        <v>214150.1195</v>
      </c>
      <c r="V1326" s="24">
        <v>374762.70919999998</v>
      </c>
    </row>
    <row r="1327" spans="1:22" hidden="1" x14ac:dyDescent="0.3">
      <c r="A1327" s="23">
        <v>7</v>
      </c>
      <c r="B1327" s="23" t="s">
        <v>592</v>
      </c>
      <c r="C1327" s="23" t="s">
        <v>573</v>
      </c>
      <c r="D1327" t="s">
        <v>153</v>
      </c>
      <c r="E1327" s="23" t="s">
        <v>575</v>
      </c>
      <c r="F1327" s="23" t="s">
        <v>282</v>
      </c>
      <c r="G1327" s="23">
        <v>2</v>
      </c>
      <c r="H1327" s="23" t="s">
        <v>30</v>
      </c>
      <c r="I1327" s="24">
        <v>71315.262900000002</v>
      </c>
      <c r="J1327" s="24">
        <v>124801.7101</v>
      </c>
      <c r="K1327" s="24">
        <v>93143.801699999996</v>
      </c>
      <c r="L1327" s="24">
        <v>163001.65289999999</v>
      </c>
      <c r="M1327" s="24">
        <v>112888.57399999999</v>
      </c>
      <c r="N1327" s="24">
        <v>197555.00450000001</v>
      </c>
      <c r="O1327" s="24">
        <v>137824.91570000001</v>
      </c>
      <c r="P1327" s="24">
        <v>241193.6024</v>
      </c>
      <c r="Q1327" s="24">
        <v>163344.13510000001</v>
      </c>
      <c r="R1327" s="24">
        <v>285852.2365</v>
      </c>
      <c r="S1327" s="24">
        <v>179876.1629</v>
      </c>
      <c r="T1327" s="24">
        <v>314783.28519999998</v>
      </c>
      <c r="U1327" s="24">
        <v>195219.73480000001</v>
      </c>
      <c r="V1327" s="24">
        <v>341634.53590000002</v>
      </c>
    </row>
    <row r="1328" spans="1:22" hidden="1" x14ac:dyDescent="0.3">
      <c r="A1328" s="23">
        <v>7</v>
      </c>
      <c r="B1328" s="23" t="s">
        <v>592</v>
      </c>
      <c r="C1328" s="23" t="s">
        <v>573</v>
      </c>
      <c r="D1328" t="s">
        <v>153</v>
      </c>
      <c r="E1328" s="23" t="s">
        <v>575</v>
      </c>
      <c r="F1328" s="23" t="s">
        <v>282</v>
      </c>
      <c r="G1328" s="23">
        <v>3</v>
      </c>
      <c r="H1328" s="23" t="s">
        <v>31</v>
      </c>
      <c r="I1328" s="24">
        <v>63746.127200000003</v>
      </c>
      <c r="J1328" s="24">
        <v>111555.72259999999</v>
      </c>
      <c r="K1328" s="24">
        <v>86844.199299999993</v>
      </c>
      <c r="L1328" s="24">
        <v>151977.3486</v>
      </c>
      <c r="M1328" s="24">
        <v>109861.908</v>
      </c>
      <c r="N1328" s="24">
        <v>192258.33910000001</v>
      </c>
      <c r="O1328" s="24">
        <v>144664.90400000001</v>
      </c>
      <c r="P1328" s="24">
        <v>253163.58189999999</v>
      </c>
      <c r="Q1328" s="24">
        <v>179127.09239999999</v>
      </c>
      <c r="R1328" s="24">
        <v>313472.4117</v>
      </c>
      <c r="S1328" s="24">
        <v>201723.2096</v>
      </c>
      <c r="T1328" s="24">
        <v>353015.61680000002</v>
      </c>
      <c r="U1328" s="24">
        <v>224016.38690000001</v>
      </c>
      <c r="V1328" s="24">
        <v>392028.67700000003</v>
      </c>
    </row>
    <row r="1329" spans="1:22" hidden="1" x14ac:dyDescent="0.3">
      <c r="A1329" s="23">
        <v>7</v>
      </c>
      <c r="B1329" s="23" t="s">
        <v>592</v>
      </c>
      <c r="C1329" s="23" t="s">
        <v>573</v>
      </c>
      <c r="D1329" t="s">
        <v>153</v>
      </c>
      <c r="E1329" s="23" t="s">
        <v>575</v>
      </c>
      <c r="F1329" s="23" t="s">
        <v>282</v>
      </c>
      <c r="G1329" s="23">
        <v>4</v>
      </c>
      <c r="H1329" s="23" t="s">
        <v>29</v>
      </c>
      <c r="I1329" s="24">
        <v>70721.897800000006</v>
      </c>
      <c r="J1329" s="24">
        <v>113155.0382</v>
      </c>
      <c r="K1329" s="24">
        <v>99010.657000000007</v>
      </c>
      <c r="L1329" s="24">
        <v>158417.05350000001</v>
      </c>
      <c r="M1329" s="24">
        <v>127299.4161</v>
      </c>
      <c r="N1329" s="24">
        <v>203679.06890000001</v>
      </c>
      <c r="O1329" s="24">
        <v>169732.55480000001</v>
      </c>
      <c r="P1329" s="24">
        <v>271572.09179999999</v>
      </c>
      <c r="Q1329" s="24">
        <v>212165.69349999999</v>
      </c>
      <c r="R1329" s="24">
        <v>339465.11469999998</v>
      </c>
      <c r="S1329" s="24">
        <v>240454.45259999999</v>
      </c>
      <c r="T1329" s="24">
        <v>384727.1299</v>
      </c>
      <c r="U1329" s="24">
        <v>268743.21179999999</v>
      </c>
      <c r="V1329" s="24">
        <v>429989.14529999997</v>
      </c>
    </row>
    <row r="1330" spans="1:22" hidden="1" x14ac:dyDescent="0.3">
      <c r="A1330" s="23">
        <v>7</v>
      </c>
      <c r="B1330" s="23" t="s">
        <v>592</v>
      </c>
      <c r="C1330" s="23" t="s">
        <v>573</v>
      </c>
      <c r="D1330" t="s">
        <v>153</v>
      </c>
      <c r="E1330" s="23" t="s">
        <v>575</v>
      </c>
      <c r="F1330" s="23" t="s">
        <v>323</v>
      </c>
      <c r="G1330" s="23">
        <v>1</v>
      </c>
      <c r="H1330" s="23" t="s">
        <v>14</v>
      </c>
      <c r="I1330" s="24">
        <v>103271.5803</v>
      </c>
      <c r="J1330" s="24">
        <v>180725.26550000001</v>
      </c>
      <c r="K1330" s="24">
        <v>133716.32829999999</v>
      </c>
      <c r="L1330" s="24">
        <v>234003.57459999999</v>
      </c>
      <c r="M1330" s="24">
        <v>160057.99660000001</v>
      </c>
      <c r="N1330" s="24">
        <v>280101.49400000001</v>
      </c>
      <c r="O1330" s="24">
        <v>190939.8198</v>
      </c>
      <c r="P1330" s="24">
        <v>334144.68469999998</v>
      </c>
      <c r="Q1330" s="24">
        <v>225086.6532</v>
      </c>
      <c r="R1330" s="24">
        <v>393901.64309999999</v>
      </c>
      <c r="S1330" s="24">
        <v>246800.34349999999</v>
      </c>
      <c r="T1330" s="24">
        <v>431900.60129999998</v>
      </c>
      <c r="U1330" s="24">
        <v>267234.80540000001</v>
      </c>
      <c r="V1330" s="24">
        <v>467660.90950000001</v>
      </c>
    </row>
    <row r="1331" spans="1:22" hidden="1" x14ac:dyDescent="0.3">
      <c r="A1331" s="23">
        <v>7</v>
      </c>
      <c r="B1331" s="23" t="s">
        <v>592</v>
      </c>
      <c r="C1331" s="23" t="s">
        <v>573</v>
      </c>
      <c r="D1331" t="s">
        <v>153</v>
      </c>
      <c r="E1331" s="23" t="s">
        <v>575</v>
      </c>
      <c r="F1331" s="23" t="s">
        <v>323</v>
      </c>
      <c r="G1331" s="23">
        <v>2</v>
      </c>
      <c r="H1331" s="23" t="s">
        <v>30</v>
      </c>
      <c r="I1331" s="24">
        <v>88331.440199999997</v>
      </c>
      <c r="J1331" s="24">
        <v>154580.0203</v>
      </c>
      <c r="K1331" s="24">
        <v>115500.58010000001</v>
      </c>
      <c r="L1331" s="24">
        <v>202126.01509999999</v>
      </c>
      <c r="M1331" s="24">
        <v>140109.75320000001</v>
      </c>
      <c r="N1331" s="24">
        <v>245192.0681</v>
      </c>
      <c r="O1331" s="24">
        <v>171289.408</v>
      </c>
      <c r="P1331" s="24">
        <v>299756.46409999998</v>
      </c>
      <c r="Q1331" s="24">
        <v>203133.71170000001</v>
      </c>
      <c r="R1331" s="24">
        <v>355483.99540000001</v>
      </c>
      <c r="S1331" s="24">
        <v>223773.15789999999</v>
      </c>
      <c r="T1331" s="24">
        <v>391603.02649999998</v>
      </c>
      <c r="U1331" s="24">
        <v>242959.37090000001</v>
      </c>
      <c r="V1331" s="24">
        <v>425178.89899999998</v>
      </c>
    </row>
    <row r="1332" spans="1:22" hidden="1" x14ac:dyDescent="0.3">
      <c r="A1332" s="23">
        <v>7</v>
      </c>
      <c r="B1332" s="23" t="s">
        <v>592</v>
      </c>
      <c r="C1332" s="23" t="s">
        <v>573</v>
      </c>
      <c r="D1332" t="s">
        <v>153</v>
      </c>
      <c r="E1332" s="23" t="s">
        <v>575</v>
      </c>
      <c r="F1332" s="23" t="s">
        <v>323</v>
      </c>
      <c r="G1332" s="23">
        <v>3</v>
      </c>
      <c r="H1332" s="23" t="s">
        <v>31</v>
      </c>
      <c r="I1332" s="24">
        <v>78653.854800000001</v>
      </c>
      <c r="J1332" s="24">
        <v>137644.24590000001</v>
      </c>
      <c r="K1332" s="24">
        <v>107037.26390000001</v>
      </c>
      <c r="L1332" s="24">
        <v>187315.21170000001</v>
      </c>
      <c r="M1332" s="24">
        <v>135317.6188</v>
      </c>
      <c r="N1332" s="24">
        <v>236805.83300000001</v>
      </c>
      <c r="O1332" s="24">
        <v>178092.63570000001</v>
      </c>
      <c r="P1332" s="24">
        <v>311662.11249999999</v>
      </c>
      <c r="Q1332" s="24">
        <v>220430.6171</v>
      </c>
      <c r="R1332" s="24">
        <v>385753.57980000001</v>
      </c>
      <c r="S1332" s="24">
        <v>248170.34289999999</v>
      </c>
      <c r="T1332" s="24">
        <v>434298.10009999998</v>
      </c>
      <c r="U1332" s="24">
        <v>275521.59279999998</v>
      </c>
      <c r="V1332" s="24">
        <v>482162.78730000003</v>
      </c>
    </row>
    <row r="1333" spans="1:22" hidden="1" x14ac:dyDescent="0.3">
      <c r="A1333" s="23">
        <v>7</v>
      </c>
      <c r="B1333" s="23" t="s">
        <v>592</v>
      </c>
      <c r="C1333" s="23" t="s">
        <v>573</v>
      </c>
      <c r="D1333" t="s">
        <v>153</v>
      </c>
      <c r="E1333" s="23" t="s">
        <v>575</v>
      </c>
      <c r="F1333" s="23" t="s">
        <v>323</v>
      </c>
      <c r="G1333" s="23">
        <v>4</v>
      </c>
      <c r="H1333" s="23" t="s">
        <v>29</v>
      </c>
      <c r="I1333" s="24">
        <v>88007.559899999993</v>
      </c>
      <c r="J1333" s="24">
        <v>140812.098</v>
      </c>
      <c r="K1333" s="24">
        <v>123210.58379999999</v>
      </c>
      <c r="L1333" s="24">
        <v>197136.93719999999</v>
      </c>
      <c r="M1333" s="24">
        <v>158413.6079</v>
      </c>
      <c r="N1333" s="24">
        <v>253461.7764</v>
      </c>
      <c r="O1333" s="24">
        <v>211218.14379999999</v>
      </c>
      <c r="P1333" s="24">
        <v>337949.03519999998</v>
      </c>
      <c r="Q1333" s="24">
        <v>264022.67979999998</v>
      </c>
      <c r="R1333" s="24">
        <v>422436.29389999999</v>
      </c>
      <c r="S1333" s="24">
        <v>299225.70370000001</v>
      </c>
      <c r="T1333" s="24">
        <v>478761.13309999998</v>
      </c>
      <c r="U1333" s="24">
        <v>334428.72779999999</v>
      </c>
      <c r="V1333" s="24">
        <v>535085.97230000002</v>
      </c>
    </row>
    <row r="1334" spans="1:22" hidden="1" x14ac:dyDescent="0.3">
      <c r="A1334" s="23">
        <v>7</v>
      </c>
      <c r="B1334" s="23" t="s">
        <v>592</v>
      </c>
      <c r="C1334" s="23" t="s">
        <v>573</v>
      </c>
      <c r="D1334" t="s">
        <v>153</v>
      </c>
      <c r="E1334" s="23" t="s">
        <v>575</v>
      </c>
      <c r="F1334" s="23" t="s">
        <v>362</v>
      </c>
      <c r="G1334" s="23">
        <v>1</v>
      </c>
      <c r="H1334" s="23" t="s">
        <v>14</v>
      </c>
      <c r="I1334" s="24">
        <v>81951.715800000005</v>
      </c>
      <c r="J1334" s="24">
        <v>143415.50279999999</v>
      </c>
      <c r="K1334" s="24">
        <v>106067.19469999999</v>
      </c>
      <c r="L1334" s="24">
        <v>185617.59080000001</v>
      </c>
      <c r="M1334" s="24">
        <v>126932.01850000001</v>
      </c>
      <c r="N1334" s="24">
        <v>222131.03229999999</v>
      </c>
      <c r="O1334" s="24">
        <v>151376.86900000001</v>
      </c>
      <c r="P1334" s="24">
        <v>264909.52059999999</v>
      </c>
      <c r="Q1334" s="24">
        <v>178405.4859</v>
      </c>
      <c r="R1334" s="24">
        <v>312209.60029999999</v>
      </c>
      <c r="S1334" s="24">
        <v>195593.05470000001</v>
      </c>
      <c r="T1334" s="24">
        <v>342287.8456</v>
      </c>
      <c r="U1334" s="24">
        <v>211750.8683</v>
      </c>
      <c r="V1334" s="24">
        <v>370564.0196</v>
      </c>
    </row>
    <row r="1335" spans="1:22" hidden="1" x14ac:dyDescent="0.3">
      <c r="A1335" s="23">
        <v>7</v>
      </c>
      <c r="B1335" s="23" t="s">
        <v>592</v>
      </c>
      <c r="C1335" s="23" t="s">
        <v>573</v>
      </c>
      <c r="D1335" t="s">
        <v>153</v>
      </c>
      <c r="E1335" s="23" t="s">
        <v>575</v>
      </c>
      <c r="F1335" s="23" t="s">
        <v>362</v>
      </c>
      <c r="G1335" s="23">
        <v>2</v>
      </c>
      <c r="H1335" s="23" t="s">
        <v>30</v>
      </c>
      <c r="I1335" s="24">
        <v>70301.147800000006</v>
      </c>
      <c r="J1335" s="24">
        <v>123027.0088</v>
      </c>
      <c r="K1335" s="24">
        <v>91862.253500000006</v>
      </c>
      <c r="L1335" s="24">
        <v>160758.94349999999</v>
      </c>
      <c r="M1335" s="24">
        <v>111376.04889999999</v>
      </c>
      <c r="N1335" s="24">
        <v>194908.08559999999</v>
      </c>
      <c r="O1335" s="24">
        <v>136053.15340000001</v>
      </c>
      <c r="P1335" s="24">
        <v>238093.0183</v>
      </c>
      <c r="Q1335" s="24">
        <v>161286.21969999999</v>
      </c>
      <c r="R1335" s="24">
        <v>282250.88439999998</v>
      </c>
      <c r="S1335" s="24">
        <v>177636.07509999999</v>
      </c>
      <c r="T1335" s="24">
        <v>310863.13140000001</v>
      </c>
      <c r="U1335" s="24">
        <v>192820.48360000001</v>
      </c>
      <c r="V1335" s="24">
        <v>337435.84629999998</v>
      </c>
    </row>
    <row r="1336" spans="1:22" hidden="1" x14ac:dyDescent="0.3">
      <c r="A1336" s="23">
        <v>7</v>
      </c>
      <c r="B1336" s="23" t="s">
        <v>592</v>
      </c>
      <c r="C1336" s="23" t="s">
        <v>573</v>
      </c>
      <c r="D1336" t="s">
        <v>153</v>
      </c>
      <c r="E1336" s="23" t="s">
        <v>575</v>
      </c>
      <c r="F1336" s="23" t="s">
        <v>362</v>
      </c>
      <c r="G1336" s="23">
        <v>3</v>
      </c>
      <c r="H1336" s="23" t="s">
        <v>31</v>
      </c>
      <c r="I1336" s="24">
        <v>62741.346899999997</v>
      </c>
      <c r="J1336" s="24">
        <v>109797.35709999999</v>
      </c>
      <c r="K1336" s="24">
        <v>85437.506899999993</v>
      </c>
      <c r="L1336" s="24">
        <v>149515.63690000001</v>
      </c>
      <c r="M1336" s="24">
        <v>108053.30349999999</v>
      </c>
      <c r="N1336" s="24">
        <v>189093.2812</v>
      </c>
      <c r="O1336" s="24">
        <v>142253.4313</v>
      </c>
      <c r="P1336" s="24">
        <v>248943.50469999999</v>
      </c>
      <c r="Q1336" s="24">
        <v>176112.75159999999</v>
      </c>
      <c r="R1336" s="24">
        <v>308197.31520000001</v>
      </c>
      <c r="S1336" s="24">
        <v>198306.95670000001</v>
      </c>
      <c r="T1336" s="24">
        <v>347037.17420000001</v>
      </c>
      <c r="U1336" s="24">
        <v>220198.2219</v>
      </c>
      <c r="V1336" s="24">
        <v>385346.88829999999</v>
      </c>
    </row>
    <row r="1337" spans="1:22" hidden="1" x14ac:dyDescent="0.3">
      <c r="A1337" s="23">
        <v>7</v>
      </c>
      <c r="B1337" s="23" t="s">
        <v>592</v>
      </c>
      <c r="C1337" s="23" t="s">
        <v>573</v>
      </c>
      <c r="D1337" t="s">
        <v>153</v>
      </c>
      <c r="E1337" s="23" t="s">
        <v>575</v>
      </c>
      <c r="F1337" s="23" t="s">
        <v>362</v>
      </c>
      <c r="G1337" s="23">
        <v>4</v>
      </c>
      <c r="H1337" s="23" t="s">
        <v>29</v>
      </c>
      <c r="I1337" s="24">
        <v>69849.836200000005</v>
      </c>
      <c r="J1337" s="24">
        <v>111759.7395</v>
      </c>
      <c r="K1337" s="24">
        <v>97789.770600000003</v>
      </c>
      <c r="L1337" s="24">
        <v>156463.63529999999</v>
      </c>
      <c r="M1337" s="24">
        <v>125729.70510000001</v>
      </c>
      <c r="N1337" s="24">
        <v>201167.53109999999</v>
      </c>
      <c r="O1337" s="24">
        <v>167639.60680000001</v>
      </c>
      <c r="P1337" s="24">
        <v>268223.3749</v>
      </c>
      <c r="Q1337" s="24">
        <v>209549.50839999999</v>
      </c>
      <c r="R1337" s="24">
        <v>335279.21850000002</v>
      </c>
      <c r="S1337" s="24">
        <v>237489.44279999999</v>
      </c>
      <c r="T1337" s="24">
        <v>379983.11430000002</v>
      </c>
      <c r="U1337" s="24">
        <v>265429.3774</v>
      </c>
      <c r="V1337" s="24">
        <v>424687.01010000001</v>
      </c>
    </row>
    <row r="1338" spans="1:22" hidden="1" x14ac:dyDescent="0.3">
      <c r="A1338" s="23">
        <v>7</v>
      </c>
      <c r="B1338" s="23" t="s">
        <v>592</v>
      </c>
      <c r="C1338" s="23" t="s">
        <v>573</v>
      </c>
      <c r="D1338" t="s">
        <v>153</v>
      </c>
      <c r="E1338" s="23" t="s">
        <v>575</v>
      </c>
      <c r="F1338" s="23" t="s">
        <v>398</v>
      </c>
      <c r="G1338" s="23">
        <v>1</v>
      </c>
      <c r="H1338" s="23" t="s">
        <v>14</v>
      </c>
      <c r="I1338" s="24">
        <v>86354.026599999997</v>
      </c>
      <c r="J1338" s="24">
        <v>151119.5465</v>
      </c>
      <c r="K1338" s="24">
        <v>111866.10550000001</v>
      </c>
      <c r="L1338" s="24">
        <v>195765.6845</v>
      </c>
      <c r="M1338" s="24">
        <v>133940.60500000001</v>
      </c>
      <c r="N1338" s="24">
        <v>234396.05869999999</v>
      </c>
      <c r="O1338" s="24">
        <v>159839.8126</v>
      </c>
      <c r="P1338" s="24">
        <v>279719.67200000002</v>
      </c>
      <c r="Q1338" s="24">
        <v>188478.09179999999</v>
      </c>
      <c r="R1338" s="24">
        <v>329836.66070000001</v>
      </c>
      <c r="S1338" s="24">
        <v>206688.5742</v>
      </c>
      <c r="T1338" s="24">
        <v>361705.0048</v>
      </c>
      <c r="U1338" s="24">
        <v>223847.50090000001</v>
      </c>
      <c r="V1338" s="24">
        <v>391733.12660000002</v>
      </c>
    </row>
    <row r="1339" spans="1:22" hidden="1" x14ac:dyDescent="0.3">
      <c r="A1339" s="23">
        <v>7</v>
      </c>
      <c r="B1339" s="23" t="s">
        <v>592</v>
      </c>
      <c r="C1339" s="23" t="s">
        <v>573</v>
      </c>
      <c r="D1339" t="s">
        <v>153</v>
      </c>
      <c r="E1339" s="23" t="s">
        <v>575</v>
      </c>
      <c r="F1339" s="23" t="s">
        <v>398</v>
      </c>
      <c r="G1339" s="23">
        <v>2</v>
      </c>
      <c r="H1339" s="23" t="s">
        <v>30</v>
      </c>
      <c r="I1339" s="24">
        <v>73606.934899999993</v>
      </c>
      <c r="J1339" s="24">
        <v>128812.136</v>
      </c>
      <c r="K1339" s="24">
        <v>96324.228799999997</v>
      </c>
      <c r="L1339" s="24">
        <v>168567.40040000001</v>
      </c>
      <c r="M1339" s="24">
        <v>116920.5445</v>
      </c>
      <c r="N1339" s="24">
        <v>204610.9529</v>
      </c>
      <c r="O1339" s="24">
        <v>143073.8653</v>
      </c>
      <c r="P1339" s="24">
        <v>250379.26430000001</v>
      </c>
      <c r="Q1339" s="24">
        <v>169747.60089999999</v>
      </c>
      <c r="R1339" s="24">
        <v>297058.30160000001</v>
      </c>
      <c r="S1339" s="24">
        <v>187041.5264</v>
      </c>
      <c r="T1339" s="24">
        <v>327322.67109999998</v>
      </c>
      <c r="U1339" s="24">
        <v>203135.43340000001</v>
      </c>
      <c r="V1339" s="24">
        <v>355487.0085</v>
      </c>
    </row>
    <row r="1340" spans="1:22" hidden="1" x14ac:dyDescent="0.3">
      <c r="A1340" s="23">
        <v>7</v>
      </c>
      <c r="B1340" s="23" t="s">
        <v>592</v>
      </c>
      <c r="C1340" s="23" t="s">
        <v>573</v>
      </c>
      <c r="D1340" t="s">
        <v>153</v>
      </c>
      <c r="E1340" s="23" t="s">
        <v>575</v>
      </c>
      <c r="F1340" s="23" t="s">
        <v>398</v>
      </c>
      <c r="G1340" s="23">
        <v>3</v>
      </c>
      <c r="H1340" s="23" t="s">
        <v>31</v>
      </c>
      <c r="I1340" s="24">
        <v>65366.098700000002</v>
      </c>
      <c r="J1340" s="24">
        <v>114390.67260000001</v>
      </c>
      <c r="K1340" s="24">
        <v>88886.241299999994</v>
      </c>
      <c r="L1340" s="24">
        <v>155550.92230000001</v>
      </c>
      <c r="M1340" s="24">
        <v>112318.4571</v>
      </c>
      <c r="N1340" s="24">
        <v>196557.29990000001</v>
      </c>
      <c r="O1340" s="24">
        <v>147769.23069999999</v>
      </c>
      <c r="P1340" s="24">
        <v>258596.1538</v>
      </c>
      <c r="Q1340" s="24">
        <v>182847.12100000001</v>
      </c>
      <c r="R1340" s="24">
        <v>319982.46169999999</v>
      </c>
      <c r="S1340" s="24">
        <v>205818.06599999999</v>
      </c>
      <c r="T1340" s="24">
        <v>360181.61550000001</v>
      </c>
      <c r="U1340" s="24">
        <v>228457.55910000001</v>
      </c>
      <c r="V1340" s="24">
        <v>399800.72840000002</v>
      </c>
    </row>
    <row r="1341" spans="1:22" hidden="1" x14ac:dyDescent="0.3">
      <c r="A1341" s="23">
        <v>7</v>
      </c>
      <c r="B1341" s="23" t="s">
        <v>592</v>
      </c>
      <c r="C1341" s="23" t="s">
        <v>573</v>
      </c>
      <c r="D1341" t="s">
        <v>153</v>
      </c>
      <c r="E1341" s="23" t="s">
        <v>575</v>
      </c>
      <c r="F1341" s="23" t="s">
        <v>398</v>
      </c>
      <c r="G1341" s="23">
        <v>4</v>
      </c>
      <c r="H1341" s="23" t="s">
        <v>29</v>
      </c>
      <c r="I1341" s="24">
        <v>73576.909499999994</v>
      </c>
      <c r="J1341" s="24">
        <v>117723.0569</v>
      </c>
      <c r="K1341" s="24">
        <v>103007.67329999999</v>
      </c>
      <c r="L1341" s="24">
        <v>164812.27970000001</v>
      </c>
      <c r="M1341" s="24">
        <v>132438.43710000001</v>
      </c>
      <c r="N1341" s="24">
        <v>211901.5025</v>
      </c>
      <c r="O1341" s="24">
        <v>176584.5828</v>
      </c>
      <c r="P1341" s="24">
        <v>282535.33659999998</v>
      </c>
      <c r="Q1341" s="24">
        <v>220730.72839999999</v>
      </c>
      <c r="R1341" s="24">
        <v>353169.17070000002</v>
      </c>
      <c r="S1341" s="24">
        <v>250161.49220000001</v>
      </c>
      <c r="T1341" s="24">
        <v>400258.39350000001</v>
      </c>
      <c r="U1341" s="24">
        <v>279592.2561</v>
      </c>
      <c r="V1341" s="24">
        <v>447347.61629999999</v>
      </c>
    </row>
    <row r="1342" spans="1:22" hidden="1" x14ac:dyDescent="0.3">
      <c r="A1342" s="23">
        <v>7</v>
      </c>
      <c r="B1342" s="23" t="s">
        <v>592</v>
      </c>
      <c r="C1342" s="23" t="s">
        <v>573</v>
      </c>
      <c r="D1342" t="s">
        <v>153</v>
      </c>
      <c r="E1342" s="23" t="s">
        <v>575</v>
      </c>
      <c r="F1342" s="23" t="s">
        <v>430</v>
      </c>
      <c r="G1342" s="23">
        <v>1</v>
      </c>
      <c r="H1342" s="23" t="s">
        <v>14</v>
      </c>
      <c r="I1342" s="24">
        <v>89863.129700000005</v>
      </c>
      <c r="J1342" s="24">
        <v>157260.47709999999</v>
      </c>
      <c r="K1342" s="24">
        <v>116359.5131</v>
      </c>
      <c r="L1342" s="24">
        <v>203629.14799999999</v>
      </c>
      <c r="M1342" s="24">
        <v>139285.00200000001</v>
      </c>
      <c r="N1342" s="24">
        <v>243748.75339999999</v>
      </c>
      <c r="O1342" s="24">
        <v>166163.48790000001</v>
      </c>
      <c r="P1342" s="24">
        <v>290786.10369999998</v>
      </c>
      <c r="Q1342" s="24">
        <v>195883.7972</v>
      </c>
      <c r="R1342" s="24">
        <v>342796.64500000002</v>
      </c>
      <c r="S1342" s="24">
        <v>214782.66759999999</v>
      </c>
      <c r="T1342" s="24">
        <v>375869.66810000001</v>
      </c>
      <c r="U1342" s="24">
        <v>232569.88579999999</v>
      </c>
      <c r="V1342" s="24">
        <v>406997.3002</v>
      </c>
    </row>
    <row r="1343" spans="1:22" hidden="1" x14ac:dyDescent="0.3">
      <c r="A1343" s="23">
        <v>7</v>
      </c>
      <c r="B1343" s="23" t="s">
        <v>592</v>
      </c>
      <c r="C1343" s="23" t="s">
        <v>573</v>
      </c>
      <c r="D1343" t="s">
        <v>153</v>
      </c>
      <c r="E1343" s="23" t="s">
        <v>575</v>
      </c>
      <c r="F1343" s="23" t="s">
        <v>430</v>
      </c>
      <c r="G1343" s="23">
        <v>2</v>
      </c>
      <c r="H1343" s="23" t="s">
        <v>30</v>
      </c>
      <c r="I1343" s="24">
        <v>76841.907300000006</v>
      </c>
      <c r="J1343" s="24">
        <v>134473.33780000001</v>
      </c>
      <c r="K1343" s="24">
        <v>100483.4029</v>
      </c>
      <c r="L1343" s="24">
        <v>175845.95509999999</v>
      </c>
      <c r="M1343" s="24">
        <v>121898.91899999999</v>
      </c>
      <c r="N1343" s="24">
        <v>213323.10819999999</v>
      </c>
      <c r="O1343" s="24">
        <v>149036.9829</v>
      </c>
      <c r="P1343" s="24">
        <v>260814.72010000001</v>
      </c>
      <c r="Q1343" s="24">
        <v>176750.50030000001</v>
      </c>
      <c r="R1343" s="24">
        <v>309313.37569999998</v>
      </c>
      <c r="S1343" s="24">
        <v>194713.103</v>
      </c>
      <c r="T1343" s="24">
        <v>340747.9302</v>
      </c>
      <c r="U1343" s="24">
        <v>211412.39790000001</v>
      </c>
      <c r="V1343" s="24">
        <v>369971.69630000001</v>
      </c>
    </row>
    <row r="1344" spans="1:22" hidden="1" x14ac:dyDescent="0.3">
      <c r="A1344" s="23">
        <v>7</v>
      </c>
      <c r="B1344" s="23" t="s">
        <v>592</v>
      </c>
      <c r="C1344" s="23" t="s">
        <v>573</v>
      </c>
      <c r="D1344" t="s">
        <v>153</v>
      </c>
      <c r="E1344" s="23" t="s">
        <v>575</v>
      </c>
      <c r="F1344" s="23" t="s">
        <v>430</v>
      </c>
      <c r="G1344" s="23">
        <v>3</v>
      </c>
      <c r="H1344" s="23" t="s">
        <v>31</v>
      </c>
      <c r="I1344" s="24">
        <v>68408.642300000007</v>
      </c>
      <c r="J1344" s="24">
        <v>119715.1241</v>
      </c>
      <c r="K1344" s="24">
        <v>93089.323000000004</v>
      </c>
      <c r="L1344" s="24">
        <v>162906.31529999999</v>
      </c>
      <c r="M1344" s="24">
        <v>117680.1859</v>
      </c>
      <c r="N1344" s="24">
        <v>205940.3253</v>
      </c>
      <c r="O1344" s="24">
        <v>154875.43460000001</v>
      </c>
      <c r="P1344" s="24">
        <v>271032.01049999997</v>
      </c>
      <c r="Q1344" s="24">
        <v>191689.7807</v>
      </c>
      <c r="R1344" s="24">
        <v>335457.11629999999</v>
      </c>
      <c r="S1344" s="24">
        <v>215809.45310000001</v>
      </c>
      <c r="T1344" s="24">
        <v>377666.54300000001</v>
      </c>
      <c r="U1344" s="24">
        <v>239590.54560000001</v>
      </c>
      <c r="V1344" s="24">
        <v>419283.4547</v>
      </c>
    </row>
    <row r="1345" spans="1:22" hidden="1" x14ac:dyDescent="0.3">
      <c r="A1345" s="23">
        <v>7</v>
      </c>
      <c r="B1345" s="23" t="s">
        <v>592</v>
      </c>
      <c r="C1345" s="23" t="s">
        <v>573</v>
      </c>
      <c r="D1345" t="s">
        <v>153</v>
      </c>
      <c r="E1345" s="23" t="s">
        <v>575</v>
      </c>
      <c r="F1345" s="23" t="s">
        <v>430</v>
      </c>
      <c r="G1345" s="23">
        <v>4</v>
      </c>
      <c r="H1345" s="23" t="s">
        <v>29</v>
      </c>
      <c r="I1345" s="24">
        <v>76579.826300000001</v>
      </c>
      <c r="J1345" s="24">
        <v>122527.7239</v>
      </c>
      <c r="K1345" s="24">
        <v>107211.75689999999</v>
      </c>
      <c r="L1345" s="24">
        <v>171538.81349999999</v>
      </c>
      <c r="M1345" s="24">
        <v>137843.68729999999</v>
      </c>
      <c r="N1345" s="24">
        <v>220549.9031</v>
      </c>
      <c r="O1345" s="24">
        <v>183791.58309999999</v>
      </c>
      <c r="P1345" s="24">
        <v>294066.53749999998</v>
      </c>
      <c r="Q1345" s="24">
        <v>229739.47889999999</v>
      </c>
      <c r="R1345" s="24">
        <v>367583.17170000001</v>
      </c>
      <c r="S1345" s="24">
        <v>260371.40950000001</v>
      </c>
      <c r="T1345" s="24">
        <v>416594.26130000001</v>
      </c>
      <c r="U1345" s="24">
        <v>291003.34000000003</v>
      </c>
      <c r="V1345" s="24">
        <v>465605.35090000002</v>
      </c>
    </row>
    <row r="1346" spans="1:22" hidden="1" x14ac:dyDescent="0.3">
      <c r="A1346" s="23">
        <v>7</v>
      </c>
      <c r="B1346" s="23" t="s">
        <v>592</v>
      </c>
      <c r="C1346" s="23" t="s">
        <v>573</v>
      </c>
      <c r="D1346" t="s">
        <v>153</v>
      </c>
      <c r="E1346" s="23" t="s">
        <v>575</v>
      </c>
      <c r="F1346" s="23" t="s">
        <v>454</v>
      </c>
      <c r="G1346" s="23">
        <v>1</v>
      </c>
      <c r="H1346" s="23" t="s">
        <v>14</v>
      </c>
      <c r="I1346" s="24">
        <v>83939.643500000006</v>
      </c>
      <c r="J1346" s="24">
        <v>146894.37599999999</v>
      </c>
      <c r="K1346" s="24">
        <v>108638.27619999999</v>
      </c>
      <c r="L1346" s="24">
        <v>190116.98329999999</v>
      </c>
      <c r="M1346" s="24">
        <v>130007.6234</v>
      </c>
      <c r="N1346" s="24">
        <v>227513.34090000001</v>
      </c>
      <c r="O1346" s="24">
        <v>155042.89550000001</v>
      </c>
      <c r="P1346" s="24">
        <v>271325.06709999999</v>
      </c>
      <c r="Q1346" s="24">
        <v>182724.3118</v>
      </c>
      <c r="R1346" s="24">
        <v>319767.54560000001</v>
      </c>
      <c r="S1346" s="24">
        <v>200327.00949999999</v>
      </c>
      <c r="T1346" s="24">
        <v>350572.26669999998</v>
      </c>
      <c r="U1346" s="24">
        <v>216874.36919999999</v>
      </c>
      <c r="V1346" s="24">
        <v>379530.14610000001</v>
      </c>
    </row>
    <row r="1347" spans="1:22" hidden="1" x14ac:dyDescent="0.3">
      <c r="A1347" s="23">
        <v>7</v>
      </c>
      <c r="B1347" s="23" t="s">
        <v>592</v>
      </c>
      <c r="C1347" s="23" t="s">
        <v>573</v>
      </c>
      <c r="D1347" t="s">
        <v>153</v>
      </c>
      <c r="E1347" s="23" t="s">
        <v>575</v>
      </c>
      <c r="F1347" s="23" t="s">
        <v>454</v>
      </c>
      <c r="G1347" s="23">
        <v>2</v>
      </c>
      <c r="H1347" s="23" t="s">
        <v>30</v>
      </c>
      <c r="I1347" s="24">
        <v>72014.944699999993</v>
      </c>
      <c r="J1347" s="24">
        <v>126026.15330000001</v>
      </c>
      <c r="K1347" s="24">
        <v>94099.101299999995</v>
      </c>
      <c r="L1347" s="24">
        <v>164673.42730000001</v>
      </c>
      <c r="M1347" s="24">
        <v>114085.63129999999</v>
      </c>
      <c r="N1347" s="24">
        <v>199649.85490000001</v>
      </c>
      <c r="O1347" s="24">
        <v>139358.62220000001</v>
      </c>
      <c r="P1347" s="24">
        <v>243877.5889</v>
      </c>
      <c r="Q1347" s="24">
        <v>165202.23970000001</v>
      </c>
      <c r="R1347" s="24">
        <v>289103.91930000001</v>
      </c>
      <c r="S1347" s="24">
        <v>181947.51319999999</v>
      </c>
      <c r="T1347" s="24">
        <v>318408.1482</v>
      </c>
      <c r="U1347" s="24">
        <v>197498.56409999999</v>
      </c>
      <c r="V1347" s="24">
        <v>345622.48729999998</v>
      </c>
    </row>
    <row r="1348" spans="1:22" hidden="1" x14ac:dyDescent="0.3">
      <c r="A1348" s="23">
        <v>7</v>
      </c>
      <c r="B1348" s="23" t="s">
        <v>592</v>
      </c>
      <c r="C1348" s="23" t="s">
        <v>573</v>
      </c>
      <c r="D1348" t="s">
        <v>153</v>
      </c>
      <c r="E1348" s="23" t="s">
        <v>575</v>
      </c>
      <c r="F1348" s="23" t="s">
        <v>454</v>
      </c>
      <c r="G1348" s="23">
        <v>3</v>
      </c>
      <c r="H1348" s="23" t="s">
        <v>31</v>
      </c>
      <c r="I1348" s="24">
        <v>64276.717199999999</v>
      </c>
      <c r="J1348" s="24">
        <v>112484.25509999999</v>
      </c>
      <c r="K1348" s="24">
        <v>87530.545800000007</v>
      </c>
      <c r="L1348" s="24">
        <v>153178.45509999999</v>
      </c>
      <c r="M1348" s="24">
        <v>110702.1202</v>
      </c>
      <c r="N1348" s="24">
        <v>193728.71040000001</v>
      </c>
      <c r="O1348" s="24">
        <v>145742.41889999999</v>
      </c>
      <c r="P1348" s="24">
        <v>255049.23310000001</v>
      </c>
      <c r="Q1348" s="24">
        <v>180433.89120000001</v>
      </c>
      <c r="R1348" s="24">
        <v>315759.30949999997</v>
      </c>
      <c r="S1348" s="24">
        <v>203173.95430000001</v>
      </c>
      <c r="T1348" s="24">
        <v>355554.42</v>
      </c>
      <c r="U1348" s="24">
        <v>225603.94940000001</v>
      </c>
      <c r="V1348" s="24">
        <v>394806.91149999999</v>
      </c>
    </row>
    <row r="1349" spans="1:22" hidden="1" x14ac:dyDescent="0.3">
      <c r="A1349" s="23">
        <v>7</v>
      </c>
      <c r="B1349" s="23" t="s">
        <v>592</v>
      </c>
      <c r="C1349" s="23" t="s">
        <v>573</v>
      </c>
      <c r="D1349" t="s">
        <v>153</v>
      </c>
      <c r="E1349" s="23" t="s">
        <v>575</v>
      </c>
      <c r="F1349" s="23" t="s">
        <v>454</v>
      </c>
      <c r="G1349" s="23">
        <v>4</v>
      </c>
      <c r="H1349" s="23" t="s">
        <v>29</v>
      </c>
      <c r="I1349" s="24">
        <v>71544.657900000006</v>
      </c>
      <c r="J1349" s="24">
        <v>114471.45419999999</v>
      </c>
      <c r="K1349" s="24">
        <v>100162.52099999999</v>
      </c>
      <c r="L1349" s="24">
        <v>160260.03589999999</v>
      </c>
      <c r="M1349" s="24">
        <v>128780.3841</v>
      </c>
      <c r="N1349" s="24">
        <v>206048.6177</v>
      </c>
      <c r="O1349" s="24">
        <v>171707.17879999999</v>
      </c>
      <c r="P1349" s="24">
        <v>274731.4902</v>
      </c>
      <c r="Q1349" s="24">
        <v>214633.97349999999</v>
      </c>
      <c r="R1349" s="24">
        <v>343414.3627</v>
      </c>
      <c r="S1349" s="24">
        <v>243251.83670000001</v>
      </c>
      <c r="T1349" s="24">
        <v>389202.94449999998</v>
      </c>
      <c r="U1349" s="24">
        <v>271869.6998</v>
      </c>
      <c r="V1349" s="24">
        <v>434991.52620000002</v>
      </c>
    </row>
    <row r="1350" spans="1:22" hidden="1" x14ac:dyDescent="0.3">
      <c r="A1350" s="23">
        <v>7</v>
      </c>
      <c r="B1350" s="23" t="s">
        <v>592</v>
      </c>
      <c r="C1350" s="23" t="s">
        <v>573</v>
      </c>
      <c r="D1350" t="s">
        <v>161</v>
      </c>
      <c r="E1350" s="23" t="s">
        <v>576</v>
      </c>
      <c r="F1350" s="23" t="s">
        <v>207</v>
      </c>
      <c r="G1350" s="23">
        <v>1</v>
      </c>
      <c r="H1350" s="23" t="s">
        <v>14</v>
      </c>
      <c r="I1350" s="24">
        <v>91424.607799999998</v>
      </c>
      <c r="J1350" s="24">
        <v>159993.06359999999</v>
      </c>
      <c r="K1350" s="24">
        <v>118273.8544</v>
      </c>
      <c r="L1350" s="24">
        <v>206979.24530000001</v>
      </c>
      <c r="M1350" s="24">
        <v>141503.23929999999</v>
      </c>
      <c r="N1350" s="24">
        <v>247630.66870000001</v>
      </c>
      <c r="O1350" s="24">
        <v>168698.6347</v>
      </c>
      <c r="P1350" s="24">
        <v>295222.61060000001</v>
      </c>
      <c r="Q1350" s="24">
        <v>198767.68169999999</v>
      </c>
      <c r="R1350" s="24">
        <v>347843.44309999997</v>
      </c>
      <c r="S1350" s="24">
        <v>217889.02679999999</v>
      </c>
      <c r="T1350" s="24">
        <v>381305.79690000002</v>
      </c>
      <c r="U1350" s="24">
        <v>235843.77119999999</v>
      </c>
      <c r="V1350" s="24">
        <v>412726.59970000002</v>
      </c>
    </row>
    <row r="1351" spans="1:22" hidden="1" x14ac:dyDescent="0.3">
      <c r="A1351" s="23">
        <v>7</v>
      </c>
      <c r="B1351" s="23" t="s">
        <v>592</v>
      </c>
      <c r="C1351" s="23" t="s">
        <v>573</v>
      </c>
      <c r="D1351" t="s">
        <v>161</v>
      </c>
      <c r="E1351" s="23" t="s">
        <v>576</v>
      </c>
      <c r="F1351" s="23" t="s">
        <v>207</v>
      </c>
      <c r="G1351" s="23">
        <v>2</v>
      </c>
      <c r="H1351" s="23" t="s">
        <v>30</v>
      </c>
      <c r="I1351" s="24">
        <v>78677.516099999993</v>
      </c>
      <c r="J1351" s="24">
        <v>137685.6531</v>
      </c>
      <c r="K1351" s="24">
        <v>102731.97779999999</v>
      </c>
      <c r="L1351" s="24">
        <v>179780.96119999999</v>
      </c>
      <c r="M1351" s="24">
        <v>124483.17879999999</v>
      </c>
      <c r="N1351" s="24">
        <v>217845.56280000001</v>
      </c>
      <c r="O1351" s="24">
        <v>151932.6874</v>
      </c>
      <c r="P1351" s="24">
        <v>265882.20289999997</v>
      </c>
      <c r="Q1351" s="24">
        <v>180037.19080000001</v>
      </c>
      <c r="R1351" s="24">
        <v>315065.08399999997</v>
      </c>
      <c r="S1351" s="24">
        <v>198241.97899999999</v>
      </c>
      <c r="T1351" s="24">
        <v>346923.4632</v>
      </c>
      <c r="U1351" s="24">
        <v>215131.70370000001</v>
      </c>
      <c r="V1351" s="24">
        <v>376480.4816</v>
      </c>
    </row>
    <row r="1352" spans="1:22" hidden="1" x14ac:dyDescent="0.3">
      <c r="A1352" s="23">
        <v>7</v>
      </c>
      <c r="B1352" s="23" t="s">
        <v>592</v>
      </c>
      <c r="C1352" s="23" t="s">
        <v>573</v>
      </c>
      <c r="D1352" t="s">
        <v>161</v>
      </c>
      <c r="E1352" s="23" t="s">
        <v>576</v>
      </c>
      <c r="F1352" s="23" t="s">
        <v>207</v>
      </c>
      <c r="G1352" s="23">
        <v>3</v>
      </c>
      <c r="H1352" s="23" t="s">
        <v>31</v>
      </c>
      <c r="I1352" s="24">
        <v>70390.005999999994</v>
      </c>
      <c r="J1352" s="24">
        <v>123182.5105</v>
      </c>
      <c r="K1352" s="24">
        <v>95919.711599999995</v>
      </c>
      <c r="L1352" s="24">
        <v>167859.49530000001</v>
      </c>
      <c r="M1352" s="24">
        <v>121361.4903</v>
      </c>
      <c r="N1352" s="24">
        <v>212382.60810000001</v>
      </c>
      <c r="O1352" s="24">
        <v>159826.60829999999</v>
      </c>
      <c r="P1352" s="24">
        <v>279696.56469999999</v>
      </c>
      <c r="Q1352" s="24">
        <v>197918.84299999999</v>
      </c>
      <c r="R1352" s="24">
        <v>346357.97529999999</v>
      </c>
      <c r="S1352" s="24">
        <v>222899.351</v>
      </c>
      <c r="T1352" s="24">
        <v>390073.86430000002</v>
      </c>
      <c r="U1352" s="24">
        <v>247548.40710000001</v>
      </c>
      <c r="V1352" s="24">
        <v>433209.71230000001</v>
      </c>
    </row>
    <row r="1353" spans="1:22" hidden="1" x14ac:dyDescent="0.3">
      <c r="A1353" s="23">
        <v>7</v>
      </c>
      <c r="B1353" s="23" t="s">
        <v>592</v>
      </c>
      <c r="C1353" s="23" t="s">
        <v>573</v>
      </c>
      <c r="D1353" t="s">
        <v>161</v>
      </c>
      <c r="E1353" s="23" t="s">
        <v>576</v>
      </c>
      <c r="F1353" s="23" t="s">
        <v>207</v>
      </c>
      <c r="G1353" s="23">
        <v>4</v>
      </c>
      <c r="H1353" s="23" t="s">
        <v>29</v>
      </c>
      <c r="I1353" s="24">
        <v>77937.223199999993</v>
      </c>
      <c r="J1353" s="24">
        <v>124699.5589</v>
      </c>
      <c r="K1353" s="24">
        <v>109112.1124</v>
      </c>
      <c r="L1353" s="24">
        <v>174579.38250000001</v>
      </c>
      <c r="M1353" s="24">
        <v>140287.00159999999</v>
      </c>
      <c r="N1353" s="24">
        <v>224459.20600000001</v>
      </c>
      <c r="O1353" s="24">
        <v>187049.33549999999</v>
      </c>
      <c r="P1353" s="24">
        <v>299278.94130000001</v>
      </c>
      <c r="Q1353" s="24">
        <v>233811.66940000001</v>
      </c>
      <c r="R1353" s="24">
        <v>374098.67660000001</v>
      </c>
      <c r="S1353" s="24">
        <v>264986.55869999999</v>
      </c>
      <c r="T1353" s="24">
        <v>423978.5001</v>
      </c>
      <c r="U1353" s="24">
        <v>296161.44799999997</v>
      </c>
      <c r="V1353" s="24">
        <v>473858.32370000001</v>
      </c>
    </row>
    <row r="1354" spans="1:22" hidden="1" x14ac:dyDescent="0.3">
      <c r="A1354" s="23">
        <v>7</v>
      </c>
      <c r="B1354" s="23" t="s">
        <v>592</v>
      </c>
      <c r="C1354" s="23" t="s">
        <v>573</v>
      </c>
      <c r="D1354" t="s">
        <v>161</v>
      </c>
      <c r="E1354" s="23" t="s">
        <v>576</v>
      </c>
      <c r="F1354" s="23" t="s">
        <v>250</v>
      </c>
      <c r="G1354" s="23">
        <v>1</v>
      </c>
      <c r="H1354" s="23" t="s">
        <v>14</v>
      </c>
      <c r="I1354" s="24">
        <v>96273.519400000005</v>
      </c>
      <c r="J1354" s="24">
        <v>168478.65890000001</v>
      </c>
      <c r="K1354" s="24">
        <v>124725.5128</v>
      </c>
      <c r="L1354" s="24">
        <v>218269.64749999999</v>
      </c>
      <c r="M1354" s="24">
        <v>149343.91589999999</v>
      </c>
      <c r="N1354" s="24">
        <v>261351.85279999999</v>
      </c>
      <c r="O1354" s="24">
        <v>178231.20699999999</v>
      </c>
      <c r="P1354" s="24">
        <v>311904.61239999998</v>
      </c>
      <c r="Q1354" s="24">
        <v>210173.7316</v>
      </c>
      <c r="R1354" s="24">
        <v>367804.03039999999</v>
      </c>
      <c r="S1354" s="24">
        <v>230485.2524</v>
      </c>
      <c r="T1354" s="24">
        <v>403349.19160000002</v>
      </c>
      <c r="U1354" s="24">
        <v>249627.52009999999</v>
      </c>
      <c r="V1354" s="24">
        <v>436848.16029999999</v>
      </c>
    </row>
    <row r="1355" spans="1:22" hidden="1" x14ac:dyDescent="0.3">
      <c r="A1355" s="23">
        <v>7</v>
      </c>
      <c r="B1355" s="23" t="s">
        <v>592</v>
      </c>
      <c r="C1355" s="23" t="s">
        <v>573</v>
      </c>
      <c r="D1355" t="s">
        <v>161</v>
      </c>
      <c r="E1355" s="23" t="s">
        <v>576</v>
      </c>
      <c r="F1355" s="23" t="s">
        <v>250</v>
      </c>
      <c r="G1355" s="23">
        <v>2</v>
      </c>
      <c r="H1355" s="23" t="s">
        <v>30</v>
      </c>
      <c r="I1355" s="24">
        <v>82018.707699999999</v>
      </c>
      <c r="J1355" s="24">
        <v>143532.73860000001</v>
      </c>
      <c r="K1355" s="24">
        <v>107345.3505</v>
      </c>
      <c r="L1355" s="24">
        <v>187854.3634</v>
      </c>
      <c r="M1355" s="24">
        <v>130310.7308</v>
      </c>
      <c r="N1355" s="24">
        <v>228043.77900000001</v>
      </c>
      <c r="O1355" s="24">
        <v>159482.19149999999</v>
      </c>
      <c r="P1355" s="24">
        <v>279093.83529999998</v>
      </c>
      <c r="Q1355" s="24">
        <v>189227.80720000001</v>
      </c>
      <c r="R1355" s="24">
        <v>331148.66269999999</v>
      </c>
      <c r="S1355" s="24">
        <v>208514.36120000001</v>
      </c>
      <c r="T1355" s="24">
        <v>364900.13209999999</v>
      </c>
      <c r="U1355" s="24">
        <v>226465.63920000001</v>
      </c>
      <c r="V1355" s="24">
        <v>396314.86859999999</v>
      </c>
    </row>
    <row r="1356" spans="1:22" hidden="1" x14ac:dyDescent="0.3">
      <c r="A1356" s="23">
        <v>7</v>
      </c>
      <c r="B1356" s="23" t="s">
        <v>592</v>
      </c>
      <c r="C1356" s="23" t="s">
        <v>573</v>
      </c>
      <c r="D1356" t="s">
        <v>161</v>
      </c>
      <c r="E1356" s="23" t="s">
        <v>576</v>
      </c>
      <c r="F1356" s="23" t="s">
        <v>250</v>
      </c>
      <c r="G1356" s="23">
        <v>3</v>
      </c>
      <c r="H1356" s="23" t="s">
        <v>31</v>
      </c>
      <c r="I1356" s="24">
        <v>72805.859500000006</v>
      </c>
      <c r="J1356" s="24">
        <v>127410.25410000001</v>
      </c>
      <c r="K1356" s="24">
        <v>98991.2693</v>
      </c>
      <c r="L1356" s="24">
        <v>173234.7213</v>
      </c>
      <c r="M1356" s="24">
        <v>125078.3523</v>
      </c>
      <c r="N1356" s="24">
        <v>218887.11660000001</v>
      </c>
      <c r="O1356" s="24">
        <v>164547.20050000001</v>
      </c>
      <c r="P1356" s="24">
        <v>287957.60090000002</v>
      </c>
      <c r="Q1356" s="24">
        <v>203599.0607</v>
      </c>
      <c r="R1356" s="24">
        <v>356298.35629999998</v>
      </c>
      <c r="S1356" s="24">
        <v>229170.31409999999</v>
      </c>
      <c r="T1356" s="24">
        <v>401048.04979999998</v>
      </c>
      <c r="U1356" s="24">
        <v>254370.91159999999</v>
      </c>
      <c r="V1356" s="24">
        <v>445149.09539999999</v>
      </c>
    </row>
    <row r="1357" spans="1:22" hidden="1" x14ac:dyDescent="0.3">
      <c r="A1357" s="23">
        <v>7</v>
      </c>
      <c r="B1357" s="23" t="s">
        <v>592</v>
      </c>
      <c r="C1357" s="23" t="s">
        <v>573</v>
      </c>
      <c r="D1357" t="s">
        <v>161</v>
      </c>
      <c r="E1357" s="23" t="s">
        <v>576</v>
      </c>
      <c r="F1357" s="23" t="s">
        <v>250</v>
      </c>
      <c r="G1357" s="23">
        <v>4</v>
      </c>
      <c r="H1357" s="23" t="s">
        <v>29</v>
      </c>
      <c r="I1357" s="24">
        <v>82026.372199999998</v>
      </c>
      <c r="J1357" s="24">
        <v>131242.19750000001</v>
      </c>
      <c r="K1357" s="24">
        <v>114836.92110000001</v>
      </c>
      <c r="L1357" s="24">
        <v>183739.07639999999</v>
      </c>
      <c r="M1357" s="24">
        <v>147647.4699</v>
      </c>
      <c r="N1357" s="24">
        <v>236235.95550000001</v>
      </c>
      <c r="O1357" s="24">
        <v>196863.29319999999</v>
      </c>
      <c r="P1357" s="24">
        <v>314981.27399999998</v>
      </c>
      <c r="Q1357" s="24">
        <v>246079.11660000001</v>
      </c>
      <c r="R1357" s="24">
        <v>393726.59230000002</v>
      </c>
      <c r="S1357" s="24">
        <v>278889.6654</v>
      </c>
      <c r="T1357" s="24">
        <v>446223.47129999998</v>
      </c>
      <c r="U1357" s="24">
        <v>311700.21429999999</v>
      </c>
      <c r="V1357" s="24">
        <v>498720.35029999999</v>
      </c>
    </row>
    <row r="1358" spans="1:22" hidden="1" x14ac:dyDescent="0.3">
      <c r="A1358" s="23">
        <v>7</v>
      </c>
      <c r="B1358" s="23" t="s">
        <v>592</v>
      </c>
      <c r="C1358" s="23" t="s">
        <v>573</v>
      </c>
      <c r="D1358" t="s">
        <v>161</v>
      </c>
      <c r="E1358" s="23" t="s">
        <v>576</v>
      </c>
      <c r="F1358" s="23" t="s">
        <v>291</v>
      </c>
      <c r="G1358" s="23">
        <v>1</v>
      </c>
      <c r="H1358" s="23" t="s">
        <v>14</v>
      </c>
      <c r="I1358" s="24">
        <v>95319.861000000004</v>
      </c>
      <c r="J1358" s="24">
        <v>166809.7568</v>
      </c>
      <c r="K1358" s="24">
        <v>123431.99099999999</v>
      </c>
      <c r="L1358" s="24">
        <v>216005.98430000001</v>
      </c>
      <c r="M1358" s="24">
        <v>147755.5632</v>
      </c>
      <c r="N1358" s="24">
        <v>258572.23560000001</v>
      </c>
      <c r="O1358" s="24">
        <v>176275.69709999999</v>
      </c>
      <c r="P1358" s="24">
        <v>308482.47009999998</v>
      </c>
      <c r="Q1358" s="24">
        <v>207811.33</v>
      </c>
      <c r="R1358" s="24">
        <v>363669.82750000001</v>
      </c>
      <c r="S1358" s="24">
        <v>227864.5024</v>
      </c>
      <c r="T1358" s="24">
        <v>398762.87920000002</v>
      </c>
      <c r="U1358" s="24">
        <v>246740.77830000001</v>
      </c>
      <c r="V1358" s="24">
        <v>431796.36200000002</v>
      </c>
    </row>
    <row r="1359" spans="1:22" hidden="1" x14ac:dyDescent="0.3">
      <c r="A1359" s="23">
        <v>7</v>
      </c>
      <c r="B1359" s="23" t="s">
        <v>592</v>
      </c>
      <c r="C1359" s="23" t="s">
        <v>573</v>
      </c>
      <c r="D1359" t="s">
        <v>161</v>
      </c>
      <c r="E1359" s="23" t="s">
        <v>576</v>
      </c>
      <c r="F1359" s="23" t="s">
        <v>291</v>
      </c>
      <c r="G1359" s="23">
        <v>2</v>
      </c>
      <c r="H1359" s="23" t="s">
        <v>30</v>
      </c>
      <c r="I1359" s="24">
        <v>81476.245500000005</v>
      </c>
      <c r="J1359" s="24">
        <v>142583.42970000001</v>
      </c>
      <c r="K1359" s="24">
        <v>106553.17909999999</v>
      </c>
      <c r="L1359" s="24">
        <v>186468.06340000001</v>
      </c>
      <c r="M1359" s="24">
        <v>129271.4118</v>
      </c>
      <c r="N1359" s="24">
        <v>226224.97070000001</v>
      </c>
      <c r="O1359" s="24">
        <v>158067.51809999999</v>
      </c>
      <c r="P1359" s="24">
        <v>276618.1568</v>
      </c>
      <c r="Q1359" s="24">
        <v>187469.61429999999</v>
      </c>
      <c r="R1359" s="24">
        <v>328071.82510000002</v>
      </c>
      <c r="S1359" s="24">
        <v>206527.38630000001</v>
      </c>
      <c r="T1359" s="24">
        <v>361422.92619999999</v>
      </c>
      <c r="U1359" s="24">
        <v>224247.02789999999</v>
      </c>
      <c r="V1359" s="24">
        <v>392432.29889999999</v>
      </c>
    </row>
    <row r="1360" spans="1:22" hidden="1" x14ac:dyDescent="0.3">
      <c r="A1360" s="23">
        <v>7</v>
      </c>
      <c r="B1360" s="23" t="s">
        <v>592</v>
      </c>
      <c r="C1360" s="23" t="s">
        <v>573</v>
      </c>
      <c r="D1360" t="s">
        <v>161</v>
      </c>
      <c r="E1360" s="23" t="s">
        <v>576</v>
      </c>
      <c r="F1360" s="23" t="s">
        <v>291</v>
      </c>
      <c r="G1360" s="23">
        <v>3</v>
      </c>
      <c r="H1360" s="23" t="s">
        <v>31</v>
      </c>
      <c r="I1360" s="24">
        <v>72512.367599999998</v>
      </c>
      <c r="J1360" s="24">
        <v>126896.64320000001</v>
      </c>
      <c r="K1360" s="24">
        <v>98665.099799999996</v>
      </c>
      <c r="L1360" s="24">
        <v>172663.9247</v>
      </c>
      <c r="M1360" s="24">
        <v>124722.3417</v>
      </c>
      <c r="N1360" s="24">
        <v>218264.09789999999</v>
      </c>
      <c r="O1360" s="24">
        <v>164136.6715</v>
      </c>
      <c r="P1360" s="24">
        <v>287239.1752</v>
      </c>
      <c r="Q1360" s="24">
        <v>203146.04199999999</v>
      </c>
      <c r="R1360" s="24">
        <v>355505.57339999999</v>
      </c>
      <c r="S1360" s="24">
        <v>228702.33379999999</v>
      </c>
      <c r="T1360" s="24">
        <v>400229.08429999999</v>
      </c>
      <c r="U1360" s="24">
        <v>253898.6617</v>
      </c>
      <c r="V1360" s="24">
        <v>444322.6581</v>
      </c>
    </row>
    <row r="1361" spans="1:22" hidden="1" x14ac:dyDescent="0.3">
      <c r="A1361" s="23">
        <v>7</v>
      </c>
      <c r="B1361" s="23" t="s">
        <v>592</v>
      </c>
      <c r="C1361" s="23" t="s">
        <v>573</v>
      </c>
      <c r="D1361" t="s">
        <v>161</v>
      </c>
      <c r="E1361" s="23" t="s">
        <v>576</v>
      </c>
      <c r="F1361" s="23" t="s">
        <v>291</v>
      </c>
      <c r="G1361" s="23">
        <v>4</v>
      </c>
      <c r="H1361" s="23" t="s">
        <v>29</v>
      </c>
      <c r="I1361" s="24">
        <v>81228.265700000004</v>
      </c>
      <c r="J1361" s="24">
        <v>129965.22689999999</v>
      </c>
      <c r="K1361" s="24">
        <v>113719.57180000001</v>
      </c>
      <c r="L1361" s="24">
        <v>181951.31770000001</v>
      </c>
      <c r="M1361" s="24">
        <v>146210.8781</v>
      </c>
      <c r="N1361" s="24">
        <v>233937.40849999999</v>
      </c>
      <c r="O1361" s="24">
        <v>194947.83749999999</v>
      </c>
      <c r="P1361" s="24">
        <v>311916.54460000002</v>
      </c>
      <c r="Q1361" s="24">
        <v>243684.79689999999</v>
      </c>
      <c r="R1361" s="24">
        <v>389895.68070000003</v>
      </c>
      <c r="S1361" s="24">
        <v>276176.10310000001</v>
      </c>
      <c r="T1361" s="24">
        <v>441881.77159999998</v>
      </c>
      <c r="U1361" s="24">
        <v>308667.4093</v>
      </c>
      <c r="V1361" s="24">
        <v>493867.86229999998</v>
      </c>
    </row>
    <row r="1362" spans="1:22" hidden="1" x14ac:dyDescent="0.3">
      <c r="A1362" s="23">
        <v>7</v>
      </c>
      <c r="B1362" s="23" t="s">
        <v>592</v>
      </c>
      <c r="C1362" s="23" t="s">
        <v>573</v>
      </c>
      <c r="D1362" t="s">
        <v>161</v>
      </c>
      <c r="E1362" s="23" t="s">
        <v>576</v>
      </c>
      <c r="F1362" s="23" t="s">
        <v>331</v>
      </c>
      <c r="G1362" s="23">
        <v>1</v>
      </c>
      <c r="H1362" s="23" t="s">
        <v>14</v>
      </c>
      <c r="I1362" s="24">
        <v>89943.734599999996</v>
      </c>
      <c r="J1362" s="24">
        <v>157401.53570000001</v>
      </c>
      <c r="K1362" s="24">
        <v>116343.5433</v>
      </c>
      <c r="L1362" s="24">
        <v>203601.20079999999</v>
      </c>
      <c r="M1362" s="24">
        <v>139183.89240000001</v>
      </c>
      <c r="N1362" s="24">
        <v>243571.81169999999</v>
      </c>
      <c r="O1362" s="24">
        <v>165918.484</v>
      </c>
      <c r="P1362" s="24">
        <v>290357.34700000001</v>
      </c>
      <c r="Q1362" s="24">
        <v>195477.8075</v>
      </c>
      <c r="R1362" s="24">
        <v>342086.16320000001</v>
      </c>
      <c r="S1362" s="24">
        <v>214275.10920000001</v>
      </c>
      <c r="T1362" s="24">
        <v>374981.44099999999</v>
      </c>
      <c r="U1362" s="24">
        <v>231919.88879999999</v>
      </c>
      <c r="V1362" s="24">
        <v>405859.80540000001</v>
      </c>
    </row>
    <row r="1363" spans="1:22" hidden="1" x14ac:dyDescent="0.3">
      <c r="A1363" s="23">
        <v>7</v>
      </c>
      <c r="B1363" s="23" t="s">
        <v>592</v>
      </c>
      <c r="C1363" s="23" t="s">
        <v>573</v>
      </c>
      <c r="D1363" t="s">
        <v>161</v>
      </c>
      <c r="E1363" s="23" t="s">
        <v>576</v>
      </c>
      <c r="F1363" s="23" t="s">
        <v>331</v>
      </c>
      <c r="G1363" s="23">
        <v>2</v>
      </c>
      <c r="H1363" s="23" t="s">
        <v>30</v>
      </c>
      <c r="I1363" s="24">
        <v>77470.773700000005</v>
      </c>
      <c r="J1363" s="24">
        <v>135573.85389999999</v>
      </c>
      <c r="K1363" s="24">
        <v>101135.90029999999</v>
      </c>
      <c r="L1363" s="24">
        <v>176987.82550000001</v>
      </c>
      <c r="M1363" s="24">
        <v>122529.85430000001</v>
      </c>
      <c r="N1363" s="24">
        <v>214427.2452</v>
      </c>
      <c r="O1363" s="24">
        <v>149513.0944</v>
      </c>
      <c r="P1363" s="24">
        <v>261647.91519999999</v>
      </c>
      <c r="Q1363" s="24">
        <v>177150.12239999999</v>
      </c>
      <c r="R1363" s="24">
        <v>310012.71429999999</v>
      </c>
      <c r="S1363" s="24">
        <v>195050.57810000001</v>
      </c>
      <c r="T1363" s="24">
        <v>341338.51169999997</v>
      </c>
      <c r="U1363" s="24">
        <v>211653.24160000001</v>
      </c>
      <c r="V1363" s="24">
        <v>370393.1728</v>
      </c>
    </row>
    <row r="1364" spans="1:22" hidden="1" x14ac:dyDescent="0.3">
      <c r="A1364" s="23">
        <v>7</v>
      </c>
      <c r="B1364" s="23" t="s">
        <v>592</v>
      </c>
      <c r="C1364" s="23" t="s">
        <v>573</v>
      </c>
      <c r="D1364" t="s">
        <v>161</v>
      </c>
      <c r="E1364" s="23" t="s">
        <v>576</v>
      </c>
      <c r="F1364" s="23" t="s">
        <v>331</v>
      </c>
      <c r="G1364" s="23">
        <v>3</v>
      </c>
      <c r="H1364" s="23" t="s">
        <v>31</v>
      </c>
      <c r="I1364" s="24">
        <v>69357.022899999996</v>
      </c>
      <c r="J1364" s="24">
        <v>121374.79</v>
      </c>
      <c r="K1364" s="24">
        <v>94530.014599999995</v>
      </c>
      <c r="L1364" s="24">
        <v>165427.52559999999</v>
      </c>
      <c r="M1364" s="24">
        <v>119616.97040000001</v>
      </c>
      <c r="N1364" s="24">
        <v>209329.69829999999</v>
      </c>
      <c r="O1364" s="24">
        <v>157543.3499</v>
      </c>
      <c r="P1364" s="24">
        <v>275700.86239999998</v>
      </c>
      <c r="Q1364" s="24">
        <v>195104.86489999999</v>
      </c>
      <c r="R1364" s="24">
        <v>341433.5135</v>
      </c>
      <c r="S1364" s="24">
        <v>219740.46969999999</v>
      </c>
      <c r="T1364" s="24">
        <v>384545.82209999999</v>
      </c>
      <c r="U1364" s="24">
        <v>244051.7507</v>
      </c>
      <c r="V1364" s="24">
        <v>427090.56359999999</v>
      </c>
    </row>
    <row r="1365" spans="1:22" hidden="1" x14ac:dyDescent="0.3">
      <c r="A1365" s="23">
        <v>7</v>
      </c>
      <c r="B1365" s="23" t="s">
        <v>592</v>
      </c>
      <c r="C1365" s="23" t="s">
        <v>573</v>
      </c>
      <c r="D1365" t="s">
        <v>161</v>
      </c>
      <c r="E1365" s="23" t="s">
        <v>576</v>
      </c>
      <c r="F1365" s="23" t="s">
        <v>331</v>
      </c>
      <c r="G1365" s="23">
        <v>4</v>
      </c>
      <c r="H1365" s="23" t="s">
        <v>29</v>
      </c>
      <c r="I1365" s="24">
        <v>76678.429699999993</v>
      </c>
      <c r="J1365" s="24">
        <v>122685.48940000001</v>
      </c>
      <c r="K1365" s="24">
        <v>107349.80160000001</v>
      </c>
      <c r="L1365" s="24">
        <v>171759.6851</v>
      </c>
      <c r="M1365" s="24">
        <v>138021.1735</v>
      </c>
      <c r="N1365" s="24">
        <v>220833.88080000001</v>
      </c>
      <c r="O1365" s="24">
        <v>184028.23130000001</v>
      </c>
      <c r="P1365" s="24">
        <v>294445.17440000002</v>
      </c>
      <c r="Q1365" s="24">
        <v>230035.28899999999</v>
      </c>
      <c r="R1365" s="24">
        <v>368056.46799999999</v>
      </c>
      <c r="S1365" s="24">
        <v>260706.66089999999</v>
      </c>
      <c r="T1365" s="24">
        <v>417130.66369999998</v>
      </c>
      <c r="U1365" s="24">
        <v>291378.03279999999</v>
      </c>
      <c r="V1365" s="24">
        <v>466204.85940000002</v>
      </c>
    </row>
    <row r="1366" spans="1:22" hidden="1" x14ac:dyDescent="0.3">
      <c r="A1366" s="23">
        <v>7</v>
      </c>
      <c r="B1366" s="23" t="s">
        <v>592</v>
      </c>
      <c r="C1366" s="23" t="s">
        <v>573</v>
      </c>
      <c r="D1366" t="s">
        <v>161</v>
      </c>
      <c r="E1366" s="23" t="s">
        <v>576</v>
      </c>
      <c r="F1366" s="23" t="s">
        <v>323</v>
      </c>
      <c r="G1366" s="23">
        <v>1</v>
      </c>
      <c r="H1366" s="23" t="s">
        <v>14</v>
      </c>
      <c r="I1366" s="24">
        <v>104305.8466</v>
      </c>
      <c r="J1366" s="24">
        <v>182535.23139999999</v>
      </c>
      <c r="K1366" s="24">
        <v>134993.8841</v>
      </c>
      <c r="L1366" s="24">
        <v>236239.29730000001</v>
      </c>
      <c r="M1366" s="24">
        <v>161545.24419999999</v>
      </c>
      <c r="N1366" s="24">
        <v>282704.17739999999</v>
      </c>
      <c r="O1366" s="24">
        <v>192650.33119999999</v>
      </c>
      <c r="P1366" s="24">
        <v>337138.0796</v>
      </c>
      <c r="Q1366" s="24">
        <v>227043.07139999999</v>
      </c>
      <c r="R1366" s="24">
        <v>397325.37479999999</v>
      </c>
      <c r="S1366" s="24">
        <v>248913.54190000001</v>
      </c>
      <c r="T1366" s="24">
        <v>435598.69829999999</v>
      </c>
      <c r="U1366" s="24">
        <v>269471.55739999999</v>
      </c>
      <c r="V1366" s="24">
        <v>471575.2254</v>
      </c>
    </row>
    <row r="1367" spans="1:22" hidden="1" x14ac:dyDescent="0.3">
      <c r="A1367" s="23">
        <v>7</v>
      </c>
      <c r="B1367" s="23" t="s">
        <v>592</v>
      </c>
      <c r="C1367" s="23" t="s">
        <v>573</v>
      </c>
      <c r="D1367" t="s">
        <v>161</v>
      </c>
      <c r="E1367" s="23" t="s">
        <v>576</v>
      </c>
      <c r="F1367" s="23" t="s">
        <v>323</v>
      </c>
      <c r="G1367" s="23">
        <v>2</v>
      </c>
      <c r="H1367" s="23" t="s">
        <v>30</v>
      </c>
      <c r="I1367" s="24">
        <v>89502.771800000002</v>
      </c>
      <c r="J1367" s="24">
        <v>156629.85070000001</v>
      </c>
      <c r="K1367" s="24">
        <v>116945.25260000001</v>
      </c>
      <c r="L1367" s="24">
        <v>204654.19219999999</v>
      </c>
      <c r="M1367" s="24">
        <v>141780.01199999999</v>
      </c>
      <c r="N1367" s="24">
        <v>248115.02110000001</v>
      </c>
      <c r="O1367" s="24">
        <v>173180.19820000001</v>
      </c>
      <c r="P1367" s="24">
        <v>303065.3468</v>
      </c>
      <c r="Q1367" s="24">
        <v>205291.53279999999</v>
      </c>
      <c r="R1367" s="24">
        <v>359260.18229999999</v>
      </c>
      <c r="S1367" s="24">
        <v>226097.6146</v>
      </c>
      <c r="T1367" s="24">
        <v>395670.82559999998</v>
      </c>
      <c r="U1367" s="24">
        <v>245418.83300000001</v>
      </c>
      <c r="V1367" s="24">
        <v>429482.95779999997</v>
      </c>
    </row>
    <row r="1368" spans="1:22" hidden="1" x14ac:dyDescent="0.3">
      <c r="A1368" s="23">
        <v>7</v>
      </c>
      <c r="B1368" s="23" t="s">
        <v>592</v>
      </c>
      <c r="C1368" s="23" t="s">
        <v>573</v>
      </c>
      <c r="D1368" t="s">
        <v>161</v>
      </c>
      <c r="E1368" s="23" t="s">
        <v>576</v>
      </c>
      <c r="F1368" s="23" t="s">
        <v>323</v>
      </c>
      <c r="G1368" s="23">
        <v>3</v>
      </c>
      <c r="H1368" s="23" t="s">
        <v>31</v>
      </c>
      <c r="I1368" s="24">
        <v>79895.730200000005</v>
      </c>
      <c r="J1368" s="24">
        <v>139817.52789999999</v>
      </c>
      <c r="K1368" s="24">
        <v>108804.1292</v>
      </c>
      <c r="L1368" s="24">
        <v>190407.226</v>
      </c>
      <c r="M1368" s="24">
        <v>137610.41949999999</v>
      </c>
      <c r="N1368" s="24">
        <v>240818.234</v>
      </c>
      <c r="O1368" s="24">
        <v>181171.08720000001</v>
      </c>
      <c r="P1368" s="24">
        <v>317049.40259999997</v>
      </c>
      <c r="Q1368" s="24">
        <v>224298.72889999999</v>
      </c>
      <c r="R1368" s="24">
        <v>392522.77559999999</v>
      </c>
      <c r="S1368" s="24">
        <v>252569.35</v>
      </c>
      <c r="T1368" s="24">
        <v>441996.36249999999</v>
      </c>
      <c r="U1368" s="24">
        <v>280455.05910000001</v>
      </c>
      <c r="V1368" s="24">
        <v>490796.35330000002</v>
      </c>
    </row>
    <row r="1369" spans="1:22" hidden="1" x14ac:dyDescent="0.3">
      <c r="A1369" s="23">
        <v>7</v>
      </c>
      <c r="B1369" s="23" t="s">
        <v>592</v>
      </c>
      <c r="C1369" s="23" t="s">
        <v>573</v>
      </c>
      <c r="D1369" t="s">
        <v>161</v>
      </c>
      <c r="E1369" s="23" t="s">
        <v>576</v>
      </c>
      <c r="F1369" s="23" t="s">
        <v>323</v>
      </c>
      <c r="G1369" s="23">
        <v>4</v>
      </c>
      <c r="H1369" s="23" t="s">
        <v>29</v>
      </c>
      <c r="I1369" s="24">
        <v>88904.272500000006</v>
      </c>
      <c r="J1369" s="24">
        <v>142246.83809999999</v>
      </c>
      <c r="K1369" s="24">
        <v>124465.9814</v>
      </c>
      <c r="L1369" s="24">
        <v>199145.57320000001</v>
      </c>
      <c r="M1369" s="24">
        <v>160027.69039999999</v>
      </c>
      <c r="N1369" s="24">
        <v>256044.30850000001</v>
      </c>
      <c r="O1369" s="24">
        <v>213370.25390000001</v>
      </c>
      <c r="P1369" s="24">
        <v>341392.41139999998</v>
      </c>
      <c r="Q1369" s="24">
        <v>266712.8174</v>
      </c>
      <c r="R1369" s="24">
        <v>426740.51419999998</v>
      </c>
      <c r="S1369" s="24">
        <v>302274.52639999997</v>
      </c>
      <c r="T1369" s="24">
        <v>483639.24930000002</v>
      </c>
      <c r="U1369" s="24">
        <v>337836.2353</v>
      </c>
      <c r="V1369" s="24">
        <v>540537.98459999997</v>
      </c>
    </row>
    <row r="1370" spans="1:22" hidden="1" x14ac:dyDescent="0.3">
      <c r="A1370" s="23">
        <v>7</v>
      </c>
      <c r="B1370" s="23" t="s">
        <v>592</v>
      </c>
      <c r="C1370" s="23" t="s">
        <v>573</v>
      </c>
      <c r="D1370" t="s">
        <v>161</v>
      </c>
      <c r="E1370" s="23" t="s">
        <v>576</v>
      </c>
      <c r="F1370" s="23" t="s">
        <v>405</v>
      </c>
      <c r="G1370" s="23">
        <v>1</v>
      </c>
      <c r="H1370" s="23" t="s">
        <v>14</v>
      </c>
      <c r="I1370" s="24">
        <v>91971.967699999994</v>
      </c>
      <c r="J1370" s="24">
        <v>160950.94349999999</v>
      </c>
      <c r="K1370" s="24">
        <v>118906.6436</v>
      </c>
      <c r="L1370" s="24">
        <v>208086.62640000001</v>
      </c>
      <c r="M1370" s="24">
        <v>142208.94699999999</v>
      </c>
      <c r="N1370" s="24">
        <v>248865.65729999999</v>
      </c>
      <c r="O1370" s="24">
        <v>169462.01389999999</v>
      </c>
      <c r="P1370" s="24">
        <v>296558.52439999999</v>
      </c>
      <c r="Q1370" s="24">
        <v>199593.6447</v>
      </c>
      <c r="R1370" s="24">
        <v>349288.87829999998</v>
      </c>
      <c r="S1370" s="24">
        <v>218755.29149999999</v>
      </c>
      <c r="T1370" s="24">
        <v>382821.76020000002</v>
      </c>
      <c r="U1370" s="24">
        <v>236718.39840000001</v>
      </c>
      <c r="V1370" s="24">
        <v>414257.1972</v>
      </c>
    </row>
    <row r="1371" spans="1:22" hidden="1" x14ac:dyDescent="0.3">
      <c r="A1371" s="23">
        <v>7</v>
      </c>
      <c r="B1371" s="23" t="s">
        <v>592</v>
      </c>
      <c r="C1371" s="23" t="s">
        <v>573</v>
      </c>
      <c r="D1371" t="s">
        <v>161</v>
      </c>
      <c r="E1371" s="23" t="s">
        <v>576</v>
      </c>
      <c r="F1371" s="23" t="s">
        <v>405</v>
      </c>
      <c r="G1371" s="23">
        <v>2</v>
      </c>
      <c r="H1371" s="23" t="s">
        <v>30</v>
      </c>
      <c r="I1371" s="24">
        <v>79499.006800000003</v>
      </c>
      <c r="J1371" s="24">
        <v>139123.26190000001</v>
      </c>
      <c r="K1371" s="24">
        <v>103699.0006</v>
      </c>
      <c r="L1371" s="24">
        <v>181473.25109999999</v>
      </c>
      <c r="M1371" s="24">
        <v>125554.909</v>
      </c>
      <c r="N1371" s="24">
        <v>219721.09080000001</v>
      </c>
      <c r="O1371" s="24">
        <v>153056.6243</v>
      </c>
      <c r="P1371" s="24">
        <v>267849.09250000003</v>
      </c>
      <c r="Q1371" s="24">
        <v>181265.95970000001</v>
      </c>
      <c r="R1371" s="24">
        <v>317215.42930000002</v>
      </c>
      <c r="S1371" s="24">
        <v>199530.7605</v>
      </c>
      <c r="T1371" s="24">
        <v>349178.8309</v>
      </c>
      <c r="U1371" s="24">
        <v>216451.7512</v>
      </c>
      <c r="V1371" s="24">
        <v>378790.56459999998</v>
      </c>
    </row>
    <row r="1372" spans="1:22" hidden="1" x14ac:dyDescent="0.3">
      <c r="A1372" s="23">
        <v>7</v>
      </c>
      <c r="B1372" s="23" t="s">
        <v>592</v>
      </c>
      <c r="C1372" s="23" t="s">
        <v>573</v>
      </c>
      <c r="D1372" t="s">
        <v>161</v>
      </c>
      <c r="E1372" s="23" t="s">
        <v>576</v>
      </c>
      <c r="F1372" s="23" t="s">
        <v>405</v>
      </c>
      <c r="G1372" s="23">
        <v>3</v>
      </c>
      <c r="H1372" s="23" t="s">
        <v>31</v>
      </c>
      <c r="I1372" s="24">
        <v>71366.586500000005</v>
      </c>
      <c r="J1372" s="24">
        <v>124891.52619999999</v>
      </c>
      <c r="K1372" s="24">
        <v>97343.403600000005</v>
      </c>
      <c r="L1372" s="24">
        <v>170350.95629999999</v>
      </c>
      <c r="M1372" s="24">
        <v>123234.18489999999</v>
      </c>
      <c r="N1372" s="24">
        <v>215659.8235</v>
      </c>
      <c r="O1372" s="24">
        <v>162366.30239999999</v>
      </c>
      <c r="P1372" s="24">
        <v>284141.02919999999</v>
      </c>
      <c r="Q1372" s="24">
        <v>201133.55549999999</v>
      </c>
      <c r="R1372" s="24">
        <v>351983.72200000001</v>
      </c>
      <c r="S1372" s="24">
        <v>226572.98579999999</v>
      </c>
      <c r="T1372" s="24">
        <v>396502.72509999998</v>
      </c>
      <c r="U1372" s="24">
        <v>251688.09210000001</v>
      </c>
      <c r="V1372" s="24">
        <v>440454.16110000003</v>
      </c>
    </row>
    <row r="1373" spans="1:22" hidden="1" x14ac:dyDescent="0.3">
      <c r="A1373" s="23">
        <v>7</v>
      </c>
      <c r="B1373" s="23" t="s">
        <v>592</v>
      </c>
      <c r="C1373" s="23" t="s">
        <v>573</v>
      </c>
      <c r="D1373" t="s">
        <v>161</v>
      </c>
      <c r="E1373" s="23" t="s">
        <v>576</v>
      </c>
      <c r="F1373" s="23" t="s">
        <v>405</v>
      </c>
      <c r="G1373" s="23">
        <v>4</v>
      </c>
      <c r="H1373" s="23" t="s">
        <v>29</v>
      </c>
      <c r="I1373" s="24">
        <v>78422.555600000007</v>
      </c>
      <c r="J1373" s="24">
        <v>125476.0909</v>
      </c>
      <c r="K1373" s="24">
        <v>109791.5779</v>
      </c>
      <c r="L1373" s="24">
        <v>175666.52729999999</v>
      </c>
      <c r="M1373" s="24">
        <v>141160.60019999999</v>
      </c>
      <c r="N1373" s="24">
        <v>225856.96369999999</v>
      </c>
      <c r="O1373" s="24">
        <v>188214.13370000001</v>
      </c>
      <c r="P1373" s="24">
        <v>301142.61829999997</v>
      </c>
      <c r="Q1373" s="24">
        <v>235267.66699999999</v>
      </c>
      <c r="R1373" s="24">
        <v>376428.27279999998</v>
      </c>
      <c r="S1373" s="24">
        <v>266636.68920000002</v>
      </c>
      <c r="T1373" s="24">
        <v>426618.70919999998</v>
      </c>
      <c r="U1373" s="24">
        <v>298005.71159999998</v>
      </c>
      <c r="V1373" s="24">
        <v>476809.14559999999</v>
      </c>
    </row>
    <row r="1374" spans="1:22" hidden="1" x14ac:dyDescent="0.3">
      <c r="A1374" s="23">
        <v>7</v>
      </c>
      <c r="B1374" s="23" t="s">
        <v>592</v>
      </c>
      <c r="C1374" s="23" t="s">
        <v>573</v>
      </c>
      <c r="D1374" t="s">
        <v>161</v>
      </c>
      <c r="E1374" s="23" t="s">
        <v>576</v>
      </c>
      <c r="F1374" s="23" t="s">
        <v>401</v>
      </c>
      <c r="G1374" s="23">
        <v>1</v>
      </c>
      <c r="H1374" s="23" t="s">
        <v>14</v>
      </c>
      <c r="I1374" s="24">
        <v>93291.627900000007</v>
      </c>
      <c r="J1374" s="24">
        <v>163260.34890000001</v>
      </c>
      <c r="K1374" s="24">
        <v>120868.8907</v>
      </c>
      <c r="L1374" s="24">
        <v>211520.55859999999</v>
      </c>
      <c r="M1374" s="24">
        <v>144730.5086</v>
      </c>
      <c r="N1374" s="24">
        <v>253278.39</v>
      </c>
      <c r="O1374" s="24">
        <v>172732.1672</v>
      </c>
      <c r="P1374" s="24">
        <v>302281.2928</v>
      </c>
      <c r="Q1374" s="24">
        <v>203695.49280000001</v>
      </c>
      <c r="R1374" s="24">
        <v>356467.11239999998</v>
      </c>
      <c r="S1374" s="24">
        <v>223384.32000000001</v>
      </c>
      <c r="T1374" s="24">
        <v>390922.56</v>
      </c>
      <c r="U1374" s="24">
        <v>241942.26869999999</v>
      </c>
      <c r="V1374" s="24">
        <v>423398.97029999999</v>
      </c>
    </row>
    <row r="1375" spans="1:22" hidden="1" x14ac:dyDescent="0.3">
      <c r="A1375" s="23">
        <v>7</v>
      </c>
      <c r="B1375" s="23" t="s">
        <v>592</v>
      </c>
      <c r="C1375" s="23" t="s">
        <v>573</v>
      </c>
      <c r="D1375" t="s">
        <v>161</v>
      </c>
      <c r="E1375" s="23" t="s">
        <v>576</v>
      </c>
      <c r="F1375" s="23" t="s">
        <v>401</v>
      </c>
      <c r="G1375" s="23">
        <v>2</v>
      </c>
      <c r="H1375" s="23" t="s">
        <v>30</v>
      </c>
      <c r="I1375" s="24">
        <v>79448.012400000007</v>
      </c>
      <c r="J1375" s="24">
        <v>139034.02179999999</v>
      </c>
      <c r="K1375" s="24">
        <v>103990.0787</v>
      </c>
      <c r="L1375" s="24">
        <v>181982.63769999999</v>
      </c>
      <c r="M1375" s="24">
        <v>126246.3572</v>
      </c>
      <c r="N1375" s="24">
        <v>220931.1251</v>
      </c>
      <c r="O1375" s="24">
        <v>154523.98819999999</v>
      </c>
      <c r="P1375" s="24">
        <v>270416.97950000002</v>
      </c>
      <c r="Q1375" s="24">
        <v>183353.77720000001</v>
      </c>
      <c r="R1375" s="24">
        <v>320869.11009999999</v>
      </c>
      <c r="S1375" s="24">
        <v>202047.20389999999</v>
      </c>
      <c r="T1375" s="24">
        <v>353582.60690000001</v>
      </c>
      <c r="U1375" s="24">
        <v>219448.5183</v>
      </c>
      <c r="V1375" s="24">
        <v>384034.90710000001</v>
      </c>
    </row>
    <row r="1376" spans="1:22" hidden="1" x14ac:dyDescent="0.3">
      <c r="A1376" s="23">
        <v>7</v>
      </c>
      <c r="B1376" s="23" t="s">
        <v>592</v>
      </c>
      <c r="C1376" s="23" t="s">
        <v>573</v>
      </c>
      <c r="D1376" t="s">
        <v>161</v>
      </c>
      <c r="E1376" s="23" t="s">
        <v>576</v>
      </c>
      <c r="F1376" s="23" t="s">
        <v>401</v>
      </c>
      <c r="G1376" s="23">
        <v>3</v>
      </c>
      <c r="H1376" s="23" t="s">
        <v>31</v>
      </c>
      <c r="I1376" s="24">
        <v>70502.804099999994</v>
      </c>
      <c r="J1376" s="24">
        <v>123379.90700000001</v>
      </c>
      <c r="K1376" s="24">
        <v>95851.710900000005</v>
      </c>
      <c r="L1376" s="24">
        <v>167740.49410000001</v>
      </c>
      <c r="M1376" s="24">
        <v>121105.12729999999</v>
      </c>
      <c r="N1376" s="24">
        <v>211933.97270000001</v>
      </c>
      <c r="O1376" s="24">
        <v>159313.71909999999</v>
      </c>
      <c r="P1376" s="24">
        <v>278799.00829999999</v>
      </c>
      <c r="Q1376" s="24">
        <v>197117.35130000001</v>
      </c>
      <c r="R1376" s="24">
        <v>344955.36479999998</v>
      </c>
      <c r="S1376" s="24">
        <v>221869.81779999999</v>
      </c>
      <c r="T1376" s="24">
        <v>388272.18119999999</v>
      </c>
      <c r="U1376" s="24">
        <v>246262.32029999999</v>
      </c>
      <c r="V1376" s="24">
        <v>430959.06060000003</v>
      </c>
    </row>
    <row r="1377" spans="1:22" hidden="1" x14ac:dyDescent="0.3">
      <c r="A1377" s="23">
        <v>7</v>
      </c>
      <c r="B1377" s="23" t="s">
        <v>592</v>
      </c>
      <c r="C1377" s="23" t="s">
        <v>573</v>
      </c>
      <c r="D1377" t="s">
        <v>161</v>
      </c>
      <c r="E1377" s="23" t="s">
        <v>576</v>
      </c>
      <c r="F1377" s="23" t="s">
        <v>401</v>
      </c>
      <c r="G1377" s="23">
        <v>4</v>
      </c>
      <c r="H1377" s="23" t="s">
        <v>29</v>
      </c>
      <c r="I1377" s="24">
        <v>79484.139599999995</v>
      </c>
      <c r="J1377" s="24">
        <v>127174.6254</v>
      </c>
      <c r="K1377" s="24">
        <v>111277.79549999999</v>
      </c>
      <c r="L1377" s="24">
        <v>178044.4754</v>
      </c>
      <c r="M1377" s="24">
        <v>143071.45129999999</v>
      </c>
      <c r="N1377" s="24">
        <v>228914.32560000001</v>
      </c>
      <c r="O1377" s="24">
        <v>190761.93520000001</v>
      </c>
      <c r="P1377" s="24">
        <v>305219.10080000001</v>
      </c>
      <c r="Q1377" s="24">
        <v>238452.41889999999</v>
      </c>
      <c r="R1377" s="24">
        <v>381523.87589999998</v>
      </c>
      <c r="S1377" s="24">
        <v>270246.0748</v>
      </c>
      <c r="T1377" s="24">
        <v>432393.72600000002</v>
      </c>
      <c r="U1377" s="24">
        <v>302039.73060000001</v>
      </c>
      <c r="V1377" s="24">
        <v>483263.57610000001</v>
      </c>
    </row>
    <row r="1378" spans="1:22" hidden="1" x14ac:dyDescent="0.3">
      <c r="A1378" s="23">
        <v>7</v>
      </c>
      <c r="B1378" s="23" t="s">
        <v>592</v>
      </c>
      <c r="C1378" s="23" t="s">
        <v>573</v>
      </c>
      <c r="D1378" t="s">
        <v>161</v>
      </c>
      <c r="E1378" s="23" t="s">
        <v>576</v>
      </c>
      <c r="F1378" s="23" t="s">
        <v>457</v>
      </c>
      <c r="G1378" s="23">
        <v>1</v>
      </c>
      <c r="H1378" s="23" t="s">
        <v>14</v>
      </c>
      <c r="I1378" s="24">
        <v>99315.867499999993</v>
      </c>
      <c r="J1378" s="24">
        <v>173802.76809999999</v>
      </c>
      <c r="K1378" s="24">
        <v>128570.1615</v>
      </c>
      <c r="L1378" s="24">
        <v>224997.78260000001</v>
      </c>
      <c r="M1378" s="24">
        <v>153881.49559999999</v>
      </c>
      <c r="N1378" s="24">
        <v>269292.61729999998</v>
      </c>
      <c r="O1378" s="24">
        <v>183546.49919999999</v>
      </c>
      <c r="P1378" s="24">
        <v>321206.3737</v>
      </c>
      <c r="Q1378" s="24">
        <v>216347.48439999999</v>
      </c>
      <c r="R1378" s="24">
        <v>378608.09769999998</v>
      </c>
      <c r="S1378" s="24">
        <v>237205.5226</v>
      </c>
      <c r="T1378" s="24">
        <v>415109.66460000002</v>
      </c>
      <c r="U1378" s="24">
        <v>256825.28090000001</v>
      </c>
      <c r="V1378" s="24">
        <v>449444.24160000001</v>
      </c>
    </row>
    <row r="1379" spans="1:22" hidden="1" x14ac:dyDescent="0.3">
      <c r="A1379" s="23">
        <v>7</v>
      </c>
      <c r="B1379" s="23" t="s">
        <v>592</v>
      </c>
      <c r="C1379" s="23" t="s">
        <v>573</v>
      </c>
      <c r="D1379" t="s">
        <v>161</v>
      </c>
      <c r="E1379" s="23" t="s">
        <v>576</v>
      </c>
      <c r="F1379" s="23" t="s">
        <v>457</v>
      </c>
      <c r="G1379" s="23">
        <v>2</v>
      </c>
      <c r="H1379" s="23" t="s">
        <v>30</v>
      </c>
      <c r="I1379" s="24">
        <v>85061.055800000002</v>
      </c>
      <c r="J1379" s="24">
        <v>148856.84770000001</v>
      </c>
      <c r="K1379" s="24">
        <v>111189.99920000001</v>
      </c>
      <c r="L1379" s="24">
        <v>194582.49849999999</v>
      </c>
      <c r="M1379" s="24">
        <v>134848.31049999999</v>
      </c>
      <c r="N1379" s="24">
        <v>235984.54329999999</v>
      </c>
      <c r="O1379" s="24">
        <v>164797.48379999999</v>
      </c>
      <c r="P1379" s="24">
        <v>288395.59659999999</v>
      </c>
      <c r="Q1379" s="24">
        <v>195401.55989999999</v>
      </c>
      <c r="R1379" s="24">
        <v>341952.72989999998</v>
      </c>
      <c r="S1379" s="24">
        <v>215234.63140000001</v>
      </c>
      <c r="T1379" s="24">
        <v>376660.60499999998</v>
      </c>
      <c r="U1379" s="24">
        <v>233663.39989999999</v>
      </c>
      <c r="V1379" s="24">
        <v>408910.94990000001</v>
      </c>
    </row>
    <row r="1380" spans="1:22" hidden="1" x14ac:dyDescent="0.3">
      <c r="A1380" s="23">
        <v>7</v>
      </c>
      <c r="B1380" s="23" t="s">
        <v>592</v>
      </c>
      <c r="C1380" s="23" t="s">
        <v>573</v>
      </c>
      <c r="D1380" t="s">
        <v>161</v>
      </c>
      <c r="E1380" s="23" t="s">
        <v>576</v>
      </c>
      <c r="F1380" s="23" t="s">
        <v>457</v>
      </c>
      <c r="G1380" s="23">
        <v>3</v>
      </c>
      <c r="H1380" s="23" t="s">
        <v>31</v>
      </c>
      <c r="I1380" s="24">
        <v>75820.203299999994</v>
      </c>
      <c r="J1380" s="24">
        <v>132685.35569999999</v>
      </c>
      <c r="K1380" s="24">
        <v>103211.35060000001</v>
      </c>
      <c r="L1380" s="24">
        <v>180619.86360000001</v>
      </c>
      <c r="M1380" s="24">
        <v>130504.1712</v>
      </c>
      <c r="N1380" s="24">
        <v>228382.2996</v>
      </c>
      <c r="O1380" s="24">
        <v>171781.6257</v>
      </c>
      <c r="P1380" s="24">
        <v>300617.84490000003</v>
      </c>
      <c r="Q1380" s="24">
        <v>212642.09220000001</v>
      </c>
      <c r="R1380" s="24">
        <v>372123.66129999998</v>
      </c>
      <c r="S1380" s="24">
        <v>239419.08309999999</v>
      </c>
      <c r="T1380" s="24">
        <v>418983.39549999998</v>
      </c>
      <c r="U1380" s="24">
        <v>265825.41810000001</v>
      </c>
      <c r="V1380" s="24">
        <v>465194.4817</v>
      </c>
    </row>
    <row r="1381" spans="1:22" hidden="1" x14ac:dyDescent="0.3">
      <c r="A1381" s="23">
        <v>7</v>
      </c>
      <c r="B1381" s="23" t="s">
        <v>592</v>
      </c>
      <c r="C1381" s="23" t="s">
        <v>573</v>
      </c>
      <c r="D1381" t="s">
        <v>161</v>
      </c>
      <c r="E1381" s="23" t="s">
        <v>576</v>
      </c>
      <c r="F1381" s="23" t="s">
        <v>457</v>
      </c>
      <c r="G1381" s="23">
        <v>4</v>
      </c>
      <c r="H1381" s="23" t="s">
        <v>29</v>
      </c>
      <c r="I1381" s="24">
        <v>84642.559899999993</v>
      </c>
      <c r="J1381" s="24">
        <v>135428.09779999999</v>
      </c>
      <c r="K1381" s="24">
        <v>118499.58379999999</v>
      </c>
      <c r="L1381" s="24">
        <v>189599.33689999999</v>
      </c>
      <c r="M1381" s="24">
        <v>152356.6078</v>
      </c>
      <c r="N1381" s="24">
        <v>243770.57610000001</v>
      </c>
      <c r="O1381" s="24">
        <v>203142.14369999999</v>
      </c>
      <c r="P1381" s="24">
        <v>325027.43479999999</v>
      </c>
      <c r="Q1381" s="24">
        <v>253927.6796</v>
      </c>
      <c r="R1381" s="24">
        <v>406284.29330000002</v>
      </c>
      <c r="S1381" s="24">
        <v>287784.7035</v>
      </c>
      <c r="T1381" s="24">
        <v>460455.53240000003</v>
      </c>
      <c r="U1381" s="24">
        <v>321641.72749999998</v>
      </c>
      <c r="V1381" s="24">
        <v>514626.77159999998</v>
      </c>
    </row>
    <row r="1382" spans="1:22" hidden="1" x14ac:dyDescent="0.3">
      <c r="A1382" s="23">
        <v>7</v>
      </c>
      <c r="B1382" s="23" t="s">
        <v>592</v>
      </c>
      <c r="C1382" s="23" t="s">
        <v>573</v>
      </c>
      <c r="D1382" t="s">
        <v>161</v>
      </c>
      <c r="E1382" s="23" t="s">
        <v>576</v>
      </c>
      <c r="F1382" s="23" t="s">
        <v>472</v>
      </c>
      <c r="G1382" s="23">
        <v>1</v>
      </c>
      <c r="H1382" s="23" t="s">
        <v>14</v>
      </c>
      <c r="I1382" s="24">
        <v>105766.56540000001</v>
      </c>
      <c r="J1382" s="24">
        <v>185091.48939999999</v>
      </c>
      <c r="K1382" s="24">
        <v>136928.1839</v>
      </c>
      <c r="L1382" s="24">
        <v>239624.32190000001</v>
      </c>
      <c r="M1382" s="24">
        <v>163889.8639</v>
      </c>
      <c r="N1382" s="24">
        <v>286807.26199999999</v>
      </c>
      <c r="O1382" s="24">
        <v>195491.72750000001</v>
      </c>
      <c r="P1382" s="24">
        <v>342110.52309999999</v>
      </c>
      <c r="Q1382" s="24">
        <v>230434.4369</v>
      </c>
      <c r="R1382" s="24">
        <v>403260.26449999999</v>
      </c>
      <c r="S1382" s="24">
        <v>252654.34239999999</v>
      </c>
      <c r="T1382" s="24">
        <v>442145.0993</v>
      </c>
      <c r="U1382" s="24">
        <v>273557.93190000003</v>
      </c>
      <c r="V1382" s="24">
        <v>478726.38099999999</v>
      </c>
    </row>
    <row r="1383" spans="1:22" hidden="1" x14ac:dyDescent="0.3">
      <c r="A1383" s="23">
        <v>7</v>
      </c>
      <c r="B1383" s="23" t="s">
        <v>592</v>
      </c>
      <c r="C1383" s="23" t="s">
        <v>573</v>
      </c>
      <c r="D1383" t="s">
        <v>161</v>
      </c>
      <c r="E1383" s="23" t="s">
        <v>576</v>
      </c>
      <c r="F1383" s="23" t="s">
        <v>472</v>
      </c>
      <c r="G1383" s="23">
        <v>2</v>
      </c>
      <c r="H1383" s="23" t="s">
        <v>30</v>
      </c>
      <c r="I1383" s="24">
        <v>90552.294599999994</v>
      </c>
      <c r="J1383" s="24">
        <v>158466.51550000001</v>
      </c>
      <c r="K1383" s="24">
        <v>118378.20209999999</v>
      </c>
      <c r="L1383" s="24">
        <v>207161.85370000001</v>
      </c>
      <c r="M1383" s="24">
        <v>143575.5981</v>
      </c>
      <c r="N1383" s="24">
        <v>251257.29670000001</v>
      </c>
      <c r="O1383" s="24">
        <v>175480.758</v>
      </c>
      <c r="P1383" s="24">
        <v>307091.32650000002</v>
      </c>
      <c r="Q1383" s="24">
        <v>208078.68950000001</v>
      </c>
      <c r="R1383" s="24">
        <v>364137.70659999998</v>
      </c>
      <c r="S1383" s="24">
        <v>229204.64</v>
      </c>
      <c r="T1383" s="24">
        <v>401108.1201</v>
      </c>
      <c r="U1383" s="24">
        <v>248837.07699999999</v>
      </c>
      <c r="V1383" s="24">
        <v>435464.8848</v>
      </c>
    </row>
    <row r="1384" spans="1:22" hidden="1" x14ac:dyDescent="0.3">
      <c r="A1384" s="23">
        <v>7</v>
      </c>
      <c r="B1384" s="23" t="s">
        <v>592</v>
      </c>
      <c r="C1384" s="23" t="s">
        <v>573</v>
      </c>
      <c r="D1384" t="s">
        <v>161</v>
      </c>
      <c r="E1384" s="23" t="s">
        <v>576</v>
      </c>
      <c r="F1384" s="23" t="s">
        <v>472</v>
      </c>
      <c r="G1384" s="23">
        <v>3</v>
      </c>
      <c r="H1384" s="23" t="s">
        <v>31</v>
      </c>
      <c r="I1384" s="24">
        <v>80691.6152</v>
      </c>
      <c r="J1384" s="24">
        <v>141210.32670000001</v>
      </c>
      <c r="K1384" s="24">
        <v>109833.649</v>
      </c>
      <c r="L1384" s="24">
        <v>192208.88570000001</v>
      </c>
      <c r="M1384" s="24">
        <v>138870.7378</v>
      </c>
      <c r="N1384" s="24">
        <v>243023.7911</v>
      </c>
      <c r="O1384" s="24">
        <v>182787.3596</v>
      </c>
      <c r="P1384" s="24">
        <v>319877.87939999998</v>
      </c>
      <c r="Q1384" s="24">
        <v>226258.927</v>
      </c>
      <c r="R1384" s="24">
        <v>395953.12239999999</v>
      </c>
      <c r="S1384" s="24">
        <v>254745.467</v>
      </c>
      <c r="T1384" s="24">
        <v>445804.56709999999</v>
      </c>
      <c r="U1384" s="24">
        <v>282836.40289999999</v>
      </c>
      <c r="V1384" s="24">
        <v>494963.70490000001</v>
      </c>
    </row>
    <row r="1385" spans="1:22" hidden="1" x14ac:dyDescent="0.3">
      <c r="A1385" s="23">
        <v>7</v>
      </c>
      <c r="B1385" s="23" t="s">
        <v>592</v>
      </c>
      <c r="C1385" s="23" t="s">
        <v>573</v>
      </c>
      <c r="D1385" t="s">
        <v>161</v>
      </c>
      <c r="E1385" s="23" t="s">
        <v>576</v>
      </c>
      <c r="F1385" s="23" t="s">
        <v>472</v>
      </c>
      <c r="G1385" s="23">
        <v>4</v>
      </c>
      <c r="H1385" s="23" t="s">
        <v>29</v>
      </c>
      <c r="I1385" s="24">
        <v>90138.412500000006</v>
      </c>
      <c r="J1385" s="24">
        <v>144221.46220000001</v>
      </c>
      <c r="K1385" s="24">
        <v>126193.77740000001</v>
      </c>
      <c r="L1385" s="24">
        <v>201910.04689999999</v>
      </c>
      <c r="M1385" s="24">
        <v>162249.14249999999</v>
      </c>
      <c r="N1385" s="24">
        <v>259598.6318</v>
      </c>
      <c r="O1385" s="24">
        <v>216332.1899</v>
      </c>
      <c r="P1385" s="24">
        <v>346131.50910000002</v>
      </c>
      <c r="Q1385" s="24">
        <v>270415.23749999999</v>
      </c>
      <c r="R1385" s="24">
        <v>432664.38630000001</v>
      </c>
      <c r="S1385" s="24">
        <v>306470.60239999997</v>
      </c>
      <c r="T1385" s="24">
        <v>490352.97110000002</v>
      </c>
      <c r="U1385" s="24">
        <v>342525.96740000002</v>
      </c>
      <c r="V1385" s="24">
        <v>548041.55590000004</v>
      </c>
    </row>
    <row r="1386" spans="1:22" hidden="1" x14ac:dyDescent="0.3">
      <c r="A1386" s="23">
        <v>7</v>
      </c>
      <c r="B1386" s="23" t="s">
        <v>592</v>
      </c>
      <c r="C1386" s="23" t="s">
        <v>573</v>
      </c>
      <c r="D1386" t="s">
        <v>163</v>
      </c>
      <c r="E1386" s="23" t="s">
        <v>577</v>
      </c>
      <c r="F1386" s="23" t="s">
        <v>209</v>
      </c>
      <c r="G1386" s="23">
        <v>1</v>
      </c>
      <c r="H1386" s="23" t="s">
        <v>14</v>
      </c>
      <c r="I1386" s="24">
        <v>89376.223499999993</v>
      </c>
      <c r="J1386" s="24">
        <v>156408.39110000001</v>
      </c>
      <c r="K1386" s="24">
        <v>115714.74649999999</v>
      </c>
      <c r="L1386" s="24">
        <v>202500.8064</v>
      </c>
      <c r="M1386" s="24">
        <v>138503.462</v>
      </c>
      <c r="N1386" s="24">
        <v>242381.05850000001</v>
      </c>
      <c r="O1386" s="24">
        <v>165216.35569999999</v>
      </c>
      <c r="P1386" s="24">
        <v>289128.6225</v>
      </c>
      <c r="Q1386" s="24">
        <v>194753.342</v>
      </c>
      <c r="R1386" s="24">
        <v>340818.34850000002</v>
      </c>
      <c r="S1386" s="24">
        <v>213535.734</v>
      </c>
      <c r="T1386" s="24">
        <v>373687.53450000001</v>
      </c>
      <c r="U1386" s="24">
        <v>231207.76089999999</v>
      </c>
      <c r="V1386" s="24">
        <v>404613.58169999998</v>
      </c>
    </row>
    <row r="1387" spans="1:22" hidden="1" x14ac:dyDescent="0.3">
      <c r="A1387" s="23">
        <v>7</v>
      </c>
      <c r="B1387" s="23" t="s">
        <v>592</v>
      </c>
      <c r="C1387" s="23" t="s">
        <v>573</v>
      </c>
      <c r="D1387" t="s">
        <v>163</v>
      </c>
      <c r="E1387" s="23" t="s">
        <v>577</v>
      </c>
      <c r="F1387" s="23" t="s">
        <v>209</v>
      </c>
      <c r="G1387" s="23">
        <v>2</v>
      </c>
      <c r="H1387" s="23" t="s">
        <v>30</v>
      </c>
      <c r="I1387" s="24">
        <v>76492.066399999996</v>
      </c>
      <c r="J1387" s="24">
        <v>133861.11619999999</v>
      </c>
      <c r="K1387" s="24">
        <v>100005.7531</v>
      </c>
      <c r="L1387" s="24">
        <v>175010.06789999999</v>
      </c>
      <c r="M1387" s="24">
        <v>121300.3903</v>
      </c>
      <c r="N1387" s="24">
        <v>212275.68299999999</v>
      </c>
      <c r="O1387" s="24">
        <v>148270.12959999999</v>
      </c>
      <c r="P1387" s="24">
        <v>259472.7268</v>
      </c>
      <c r="Q1387" s="24">
        <v>175821.44810000001</v>
      </c>
      <c r="R1387" s="24">
        <v>307687.53419999999</v>
      </c>
      <c r="S1387" s="24">
        <v>193677.42790000001</v>
      </c>
      <c r="T1387" s="24">
        <v>338935.4987</v>
      </c>
      <c r="U1387" s="24">
        <v>210272.98319999999</v>
      </c>
      <c r="V1387" s="24">
        <v>367977.7206</v>
      </c>
    </row>
    <row r="1388" spans="1:22" hidden="1" x14ac:dyDescent="0.3">
      <c r="A1388" s="23">
        <v>7</v>
      </c>
      <c r="B1388" s="23" t="s">
        <v>592</v>
      </c>
      <c r="C1388" s="23" t="s">
        <v>573</v>
      </c>
      <c r="D1388" t="s">
        <v>163</v>
      </c>
      <c r="E1388" s="23" t="s">
        <v>577</v>
      </c>
      <c r="F1388" s="23" t="s">
        <v>209</v>
      </c>
      <c r="G1388" s="23">
        <v>3</v>
      </c>
      <c r="H1388" s="23" t="s">
        <v>31</v>
      </c>
      <c r="I1388" s="24">
        <v>68143.347299999994</v>
      </c>
      <c r="J1388" s="24">
        <v>119250.8579</v>
      </c>
      <c r="K1388" s="24">
        <v>92746.149699999994</v>
      </c>
      <c r="L1388" s="24">
        <v>162305.76199999999</v>
      </c>
      <c r="M1388" s="24">
        <v>117260.07980000001</v>
      </c>
      <c r="N1388" s="24">
        <v>205205.1397</v>
      </c>
      <c r="O1388" s="24">
        <v>154336.677</v>
      </c>
      <c r="P1388" s="24">
        <v>270089.18489999999</v>
      </c>
      <c r="Q1388" s="24">
        <v>191036.38140000001</v>
      </c>
      <c r="R1388" s="24">
        <v>334313.66739999998</v>
      </c>
      <c r="S1388" s="24">
        <v>215084.0808</v>
      </c>
      <c r="T1388" s="24">
        <v>376397.14140000002</v>
      </c>
      <c r="U1388" s="24">
        <v>238796.76439999999</v>
      </c>
      <c r="V1388" s="24">
        <v>417894.33760000003</v>
      </c>
    </row>
    <row r="1389" spans="1:22" hidden="1" x14ac:dyDescent="0.3">
      <c r="A1389" s="23">
        <v>7</v>
      </c>
      <c r="B1389" s="23" t="s">
        <v>592</v>
      </c>
      <c r="C1389" s="23" t="s">
        <v>573</v>
      </c>
      <c r="D1389" t="s">
        <v>163</v>
      </c>
      <c r="E1389" s="23" t="s">
        <v>577</v>
      </c>
      <c r="F1389" s="23" t="s">
        <v>209</v>
      </c>
      <c r="G1389" s="23">
        <v>4</v>
      </c>
      <c r="H1389" s="23" t="s">
        <v>29</v>
      </c>
      <c r="I1389" s="24">
        <v>76168.446299999996</v>
      </c>
      <c r="J1389" s="24">
        <v>121869.516</v>
      </c>
      <c r="K1389" s="24">
        <v>106635.82490000001</v>
      </c>
      <c r="L1389" s="24">
        <v>170617.3222</v>
      </c>
      <c r="M1389" s="24">
        <v>137103.20329999999</v>
      </c>
      <c r="N1389" s="24">
        <v>219365.1286</v>
      </c>
      <c r="O1389" s="24">
        <v>182804.27110000001</v>
      </c>
      <c r="P1389" s="24">
        <v>292486.8382</v>
      </c>
      <c r="Q1389" s="24">
        <v>228505.3389</v>
      </c>
      <c r="R1389" s="24">
        <v>365608.5477</v>
      </c>
      <c r="S1389" s="24">
        <v>258972.71739999999</v>
      </c>
      <c r="T1389" s="24">
        <v>414356.3541</v>
      </c>
      <c r="U1389" s="24">
        <v>289440.09600000002</v>
      </c>
      <c r="V1389" s="24">
        <v>463104.1605</v>
      </c>
    </row>
    <row r="1390" spans="1:22" hidden="1" x14ac:dyDescent="0.3">
      <c r="A1390" s="23">
        <v>7</v>
      </c>
      <c r="B1390" s="23" t="s">
        <v>592</v>
      </c>
      <c r="C1390" s="23" t="s">
        <v>573</v>
      </c>
      <c r="D1390" t="s">
        <v>163</v>
      </c>
      <c r="E1390" s="23" t="s">
        <v>577</v>
      </c>
      <c r="F1390" s="23" t="s">
        <v>252</v>
      </c>
      <c r="G1390" s="23">
        <v>1</v>
      </c>
      <c r="H1390" s="23" t="s">
        <v>14</v>
      </c>
      <c r="I1390" s="24">
        <v>89943.734599999996</v>
      </c>
      <c r="J1390" s="24">
        <v>157401.53570000001</v>
      </c>
      <c r="K1390" s="24">
        <v>116343.5433</v>
      </c>
      <c r="L1390" s="24">
        <v>203601.20079999999</v>
      </c>
      <c r="M1390" s="24">
        <v>139183.89240000001</v>
      </c>
      <c r="N1390" s="24">
        <v>243571.81169999999</v>
      </c>
      <c r="O1390" s="24">
        <v>165918.484</v>
      </c>
      <c r="P1390" s="24">
        <v>290357.34700000001</v>
      </c>
      <c r="Q1390" s="24">
        <v>195477.8075</v>
      </c>
      <c r="R1390" s="24">
        <v>342086.16320000001</v>
      </c>
      <c r="S1390" s="24">
        <v>214275.10920000001</v>
      </c>
      <c r="T1390" s="24">
        <v>374981.44099999999</v>
      </c>
      <c r="U1390" s="24">
        <v>231919.88879999999</v>
      </c>
      <c r="V1390" s="24">
        <v>405859.80540000001</v>
      </c>
    </row>
    <row r="1391" spans="1:22" hidden="1" x14ac:dyDescent="0.3">
      <c r="A1391" s="23">
        <v>7</v>
      </c>
      <c r="B1391" s="23" t="s">
        <v>592</v>
      </c>
      <c r="C1391" s="23" t="s">
        <v>573</v>
      </c>
      <c r="D1391" t="s">
        <v>163</v>
      </c>
      <c r="E1391" s="23" t="s">
        <v>577</v>
      </c>
      <c r="F1391" s="23" t="s">
        <v>252</v>
      </c>
      <c r="G1391" s="23">
        <v>2</v>
      </c>
      <c r="H1391" s="23" t="s">
        <v>30</v>
      </c>
      <c r="I1391" s="24">
        <v>77470.773700000005</v>
      </c>
      <c r="J1391" s="24">
        <v>135573.85389999999</v>
      </c>
      <c r="K1391" s="24">
        <v>101135.90029999999</v>
      </c>
      <c r="L1391" s="24">
        <v>176987.82550000001</v>
      </c>
      <c r="M1391" s="24">
        <v>122529.85430000001</v>
      </c>
      <c r="N1391" s="24">
        <v>214427.2452</v>
      </c>
      <c r="O1391" s="24">
        <v>149513.0944</v>
      </c>
      <c r="P1391" s="24">
        <v>261647.91519999999</v>
      </c>
      <c r="Q1391" s="24">
        <v>177150.12239999999</v>
      </c>
      <c r="R1391" s="24">
        <v>310012.71429999999</v>
      </c>
      <c r="S1391" s="24">
        <v>195050.57810000001</v>
      </c>
      <c r="T1391" s="24">
        <v>341338.51169999997</v>
      </c>
      <c r="U1391" s="24">
        <v>211653.24160000001</v>
      </c>
      <c r="V1391" s="24">
        <v>370393.1728</v>
      </c>
    </row>
    <row r="1392" spans="1:22" hidden="1" x14ac:dyDescent="0.3">
      <c r="A1392" s="23">
        <v>7</v>
      </c>
      <c r="B1392" s="23" t="s">
        <v>592</v>
      </c>
      <c r="C1392" s="23" t="s">
        <v>573</v>
      </c>
      <c r="D1392" t="s">
        <v>163</v>
      </c>
      <c r="E1392" s="23" t="s">
        <v>577</v>
      </c>
      <c r="F1392" s="23" t="s">
        <v>252</v>
      </c>
      <c r="G1392" s="23">
        <v>3</v>
      </c>
      <c r="H1392" s="23" t="s">
        <v>31</v>
      </c>
      <c r="I1392" s="24">
        <v>69357.022899999996</v>
      </c>
      <c r="J1392" s="24">
        <v>121374.79</v>
      </c>
      <c r="K1392" s="24">
        <v>94530.014599999995</v>
      </c>
      <c r="L1392" s="24">
        <v>165427.52559999999</v>
      </c>
      <c r="M1392" s="24">
        <v>119616.97040000001</v>
      </c>
      <c r="N1392" s="24">
        <v>209329.69829999999</v>
      </c>
      <c r="O1392" s="24">
        <v>157543.3499</v>
      </c>
      <c r="P1392" s="24">
        <v>275700.86239999998</v>
      </c>
      <c r="Q1392" s="24">
        <v>195104.86489999999</v>
      </c>
      <c r="R1392" s="24">
        <v>341433.5135</v>
      </c>
      <c r="S1392" s="24">
        <v>219740.46969999999</v>
      </c>
      <c r="T1392" s="24">
        <v>384545.82209999999</v>
      </c>
      <c r="U1392" s="24">
        <v>244051.7507</v>
      </c>
      <c r="V1392" s="24">
        <v>427090.56359999999</v>
      </c>
    </row>
    <row r="1393" spans="1:22" hidden="1" x14ac:dyDescent="0.3">
      <c r="A1393" s="23">
        <v>7</v>
      </c>
      <c r="B1393" s="23" t="s">
        <v>592</v>
      </c>
      <c r="C1393" s="23" t="s">
        <v>573</v>
      </c>
      <c r="D1393" t="s">
        <v>163</v>
      </c>
      <c r="E1393" s="23" t="s">
        <v>577</v>
      </c>
      <c r="F1393" s="23" t="s">
        <v>252</v>
      </c>
      <c r="G1393" s="23">
        <v>4</v>
      </c>
      <c r="H1393" s="23" t="s">
        <v>29</v>
      </c>
      <c r="I1393" s="24">
        <v>76678.429699999993</v>
      </c>
      <c r="J1393" s="24">
        <v>122685.48940000001</v>
      </c>
      <c r="K1393" s="24">
        <v>107349.80160000001</v>
      </c>
      <c r="L1393" s="24">
        <v>171759.6851</v>
      </c>
      <c r="M1393" s="24">
        <v>138021.1735</v>
      </c>
      <c r="N1393" s="24">
        <v>220833.88080000001</v>
      </c>
      <c r="O1393" s="24">
        <v>184028.23130000001</v>
      </c>
      <c r="P1393" s="24">
        <v>294445.17440000002</v>
      </c>
      <c r="Q1393" s="24">
        <v>230035.28899999999</v>
      </c>
      <c r="R1393" s="24">
        <v>368056.46799999999</v>
      </c>
      <c r="S1393" s="24">
        <v>260706.66089999999</v>
      </c>
      <c r="T1393" s="24">
        <v>417130.66369999998</v>
      </c>
      <c r="U1393" s="24">
        <v>291378.03279999999</v>
      </c>
      <c r="V1393" s="24">
        <v>466204.85940000002</v>
      </c>
    </row>
    <row r="1394" spans="1:22" hidden="1" x14ac:dyDescent="0.3">
      <c r="A1394" s="23">
        <v>7</v>
      </c>
      <c r="B1394" s="23" t="s">
        <v>592</v>
      </c>
      <c r="C1394" s="23" t="s">
        <v>573</v>
      </c>
      <c r="D1394" t="s">
        <v>163</v>
      </c>
      <c r="E1394" s="23" t="s">
        <v>577</v>
      </c>
      <c r="F1394" s="23" t="s">
        <v>293</v>
      </c>
      <c r="G1394" s="23">
        <v>1</v>
      </c>
      <c r="H1394" s="23" t="s">
        <v>14</v>
      </c>
      <c r="I1394" s="24">
        <v>91851.060200000007</v>
      </c>
      <c r="J1394" s="24">
        <v>160739.35550000001</v>
      </c>
      <c r="K1394" s="24">
        <v>118930.5984</v>
      </c>
      <c r="L1394" s="24">
        <v>208128.54730000001</v>
      </c>
      <c r="M1394" s="24">
        <v>142360.61139999999</v>
      </c>
      <c r="N1394" s="24">
        <v>249131.07010000001</v>
      </c>
      <c r="O1394" s="24">
        <v>169829.52</v>
      </c>
      <c r="P1394" s="24">
        <v>297201.65999999997</v>
      </c>
      <c r="Q1394" s="24">
        <v>200202.6298</v>
      </c>
      <c r="R1394" s="24">
        <v>350354.60220000002</v>
      </c>
      <c r="S1394" s="24">
        <v>219516.6299</v>
      </c>
      <c r="T1394" s="24">
        <v>384154.10220000002</v>
      </c>
      <c r="U1394" s="24">
        <v>237693.39490000001</v>
      </c>
      <c r="V1394" s="24">
        <v>415963.4411</v>
      </c>
    </row>
    <row r="1395" spans="1:22" hidden="1" x14ac:dyDescent="0.3">
      <c r="A1395" s="23">
        <v>7</v>
      </c>
      <c r="B1395" s="23" t="s">
        <v>592</v>
      </c>
      <c r="C1395" s="23" t="s">
        <v>573</v>
      </c>
      <c r="D1395" t="s">
        <v>163</v>
      </c>
      <c r="E1395" s="23" t="s">
        <v>577</v>
      </c>
      <c r="F1395" s="23" t="s">
        <v>293</v>
      </c>
      <c r="G1395" s="23">
        <v>2</v>
      </c>
      <c r="H1395" s="23" t="s">
        <v>30</v>
      </c>
      <c r="I1395" s="24">
        <v>78555.706300000005</v>
      </c>
      <c r="J1395" s="24">
        <v>137472.486</v>
      </c>
      <c r="K1395" s="24">
        <v>102720.2536</v>
      </c>
      <c r="L1395" s="24">
        <v>179760.44390000001</v>
      </c>
      <c r="M1395" s="24">
        <v>124608.505</v>
      </c>
      <c r="N1395" s="24">
        <v>218064.88370000001</v>
      </c>
      <c r="O1395" s="24">
        <v>152342.45629999999</v>
      </c>
      <c r="P1395" s="24">
        <v>266599.29859999998</v>
      </c>
      <c r="Q1395" s="24">
        <v>180666.52600000001</v>
      </c>
      <c r="R1395" s="24">
        <v>316166.4204</v>
      </c>
      <c r="S1395" s="24">
        <v>199024.54730000001</v>
      </c>
      <c r="T1395" s="24">
        <v>348292.95779999997</v>
      </c>
      <c r="U1395" s="24">
        <v>216090.4852</v>
      </c>
      <c r="V1395" s="24">
        <v>378158.3492</v>
      </c>
    </row>
    <row r="1396" spans="1:22" hidden="1" x14ac:dyDescent="0.3">
      <c r="A1396" s="23">
        <v>7</v>
      </c>
      <c r="B1396" s="23" t="s">
        <v>592</v>
      </c>
      <c r="C1396" s="23" t="s">
        <v>573</v>
      </c>
      <c r="D1396" t="s">
        <v>163</v>
      </c>
      <c r="E1396" s="23" t="s">
        <v>577</v>
      </c>
      <c r="F1396" s="23" t="s">
        <v>293</v>
      </c>
      <c r="G1396" s="23">
        <v>3</v>
      </c>
      <c r="H1396" s="23" t="s">
        <v>31</v>
      </c>
      <c r="I1396" s="24">
        <v>69944.014200000005</v>
      </c>
      <c r="J1396" s="24">
        <v>122402.0248</v>
      </c>
      <c r="K1396" s="24">
        <v>95182.364000000001</v>
      </c>
      <c r="L1396" s="24">
        <v>166569.13690000001</v>
      </c>
      <c r="M1396" s="24">
        <v>120329.00509999999</v>
      </c>
      <c r="N1396" s="24">
        <v>210575.75889999999</v>
      </c>
      <c r="O1396" s="24">
        <v>158364.42540000001</v>
      </c>
      <c r="P1396" s="24">
        <v>277137.74449999997</v>
      </c>
      <c r="Q1396" s="24">
        <v>196010.92430000001</v>
      </c>
      <c r="R1396" s="24">
        <v>343019.11739999999</v>
      </c>
      <c r="S1396" s="24">
        <v>220676.45499999999</v>
      </c>
      <c r="T1396" s="24">
        <v>386183.79629999999</v>
      </c>
      <c r="U1396" s="24">
        <v>244996.27789999999</v>
      </c>
      <c r="V1396" s="24">
        <v>428743.48619999998</v>
      </c>
    </row>
    <row r="1397" spans="1:22" hidden="1" x14ac:dyDescent="0.3">
      <c r="A1397" s="23">
        <v>7</v>
      </c>
      <c r="B1397" s="23" t="s">
        <v>592</v>
      </c>
      <c r="C1397" s="23" t="s">
        <v>573</v>
      </c>
      <c r="D1397" t="s">
        <v>163</v>
      </c>
      <c r="E1397" s="23" t="s">
        <v>577</v>
      </c>
      <c r="F1397" s="23" t="s">
        <v>293</v>
      </c>
      <c r="G1397" s="23">
        <v>4</v>
      </c>
      <c r="H1397" s="23" t="s">
        <v>29</v>
      </c>
      <c r="I1397" s="24">
        <v>78274.650500000003</v>
      </c>
      <c r="J1397" s="24">
        <v>125239.44259999999</v>
      </c>
      <c r="K1397" s="24">
        <v>109584.51059999999</v>
      </c>
      <c r="L1397" s="24">
        <v>175335.21969999999</v>
      </c>
      <c r="M1397" s="24">
        <v>140894.37090000001</v>
      </c>
      <c r="N1397" s="24">
        <v>225430.99669999999</v>
      </c>
      <c r="O1397" s="24">
        <v>187859.1611</v>
      </c>
      <c r="P1397" s="24">
        <v>300574.66230000003</v>
      </c>
      <c r="Q1397" s="24">
        <v>234823.95139999999</v>
      </c>
      <c r="R1397" s="24">
        <v>375718.32789999997</v>
      </c>
      <c r="S1397" s="24">
        <v>266133.81150000001</v>
      </c>
      <c r="T1397" s="24">
        <v>425814.10489999998</v>
      </c>
      <c r="U1397" s="24">
        <v>297443.67170000001</v>
      </c>
      <c r="V1397" s="24">
        <v>475909.88199999998</v>
      </c>
    </row>
    <row r="1398" spans="1:22" hidden="1" x14ac:dyDescent="0.3">
      <c r="A1398" s="23">
        <v>7</v>
      </c>
      <c r="B1398" s="23" t="s">
        <v>592</v>
      </c>
      <c r="C1398" s="23" t="s">
        <v>573</v>
      </c>
      <c r="D1398" t="s">
        <v>163</v>
      </c>
      <c r="E1398" s="23" t="s">
        <v>577</v>
      </c>
      <c r="F1398" s="23" t="s">
        <v>333</v>
      </c>
      <c r="G1398" s="23">
        <v>1</v>
      </c>
      <c r="H1398" s="23" t="s">
        <v>14</v>
      </c>
      <c r="I1398" s="24">
        <v>89883.281000000003</v>
      </c>
      <c r="J1398" s="24">
        <v>157295.74170000001</v>
      </c>
      <c r="K1398" s="24">
        <v>116355.52069999999</v>
      </c>
      <c r="L1398" s="24">
        <v>203622.1611</v>
      </c>
      <c r="M1398" s="24">
        <v>139259.72459999999</v>
      </c>
      <c r="N1398" s="24">
        <v>243704.51800000001</v>
      </c>
      <c r="O1398" s="24">
        <v>166102.23689999999</v>
      </c>
      <c r="P1398" s="24">
        <v>290678.91450000001</v>
      </c>
      <c r="Q1398" s="24">
        <v>195782.29980000001</v>
      </c>
      <c r="R1398" s="24">
        <v>342619.0246</v>
      </c>
      <c r="S1398" s="24">
        <v>214655.77789999999</v>
      </c>
      <c r="T1398" s="24">
        <v>375647.61139999999</v>
      </c>
      <c r="U1398" s="24">
        <v>232407.38649999999</v>
      </c>
      <c r="V1398" s="24">
        <v>406712.9265</v>
      </c>
    </row>
    <row r="1399" spans="1:22" hidden="1" x14ac:dyDescent="0.3">
      <c r="A1399" s="23">
        <v>7</v>
      </c>
      <c r="B1399" s="23" t="s">
        <v>592</v>
      </c>
      <c r="C1399" s="23" t="s">
        <v>573</v>
      </c>
      <c r="D1399" t="s">
        <v>163</v>
      </c>
      <c r="E1399" s="23" t="s">
        <v>577</v>
      </c>
      <c r="F1399" s="23" t="s">
        <v>333</v>
      </c>
      <c r="G1399" s="23">
        <v>2</v>
      </c>
      <c r="H1399" s="23" t="s">
        <v>30</v>
      </c>
      <c r="I1399" s="24">
        <v>76999.123900000006</v>
      </c>
      <c r="J1399" s="24">
        <v>134748.46679999999</v>
      </c>
      <c r="K1399" s="24">
        <v>100646.5272</v>
      </c>
      <c r="L1399" s="24">
        <v>176131.4227</v>
      </c>
      <c r="M1399" s="24">
        <v>122056.6528</v>
      </c>
      <c r="N1399" s="24">
        <v>213599.14249999999</v>
      </c>
      <c r="O1399" s="24">
        <v>149156.01070000001</v>
      </c>
      <c r="P1399" s="24">
        <v>261023.01879999999</v>
      </c>
      <c r="Q1399" s="24">
        <v>176850.40590000001</v>
      </c>
      <c r="R1399" s="24">
        <v>309488.21029999998</v>
      </c>
      <c r="S1399" s="24">
        <v>194797.47169999999</v>
      </c>
      <c r="T1399" s="24">
        <v>340895.57559999998</v>
      </c>
      <c r="U1399" s="24">
        <v>211472.60879999999</v>
      </c>
      <c r="V1399" s="24">
        <v>370077.06540000002</v>
      </c>
    </row>
    <row r="1400" spans="1:22" hidden="1" x14ac:dyDescent="0.3">
      <c r="A1400" s="23">
        <v>7</v>
      </c>
      <c r="B1400" s="23" t="s">
        <v>592</v>
      </c>
      <c r="C1400" s="23" t="s">
        <v>573</v>
      </c>
      <c r="D1400" t="s">
        <v>163</v>
      </c>
      <c r="E1400" s="23" t="s">
        <v>577</v>
      </c>
      <c r="F1400" s="23" t="s">
        <v>333</v>
      </c>
      <c r="G1400" s="23">
        <v>3</v>
      </c>
      <c r="H1400" s="23" t="s">
        <v>31</v>
      </c>
      <c r="I1400" s="24">
        <v>68645.737500000003</v>
      </c>
      <c r="J1400" s="24">
        <v>120130.04059999999</v>
      </c>
      <c r="K1400" s="24">
        <v>93449.495899999994</v>
      </c>
      <c r="L1400" s="24">
        <v>163536.61790000001</v>
      </c>
      <c r="M1400" s="24">
        <v>118164.3821</v>
      </c>
      <c r="N1400" s="24">
        <v>206787.6686</v>
      </c>
      <c r="O1400" s="24">
        <v>155542.41339999999</v>
      </c>
      <c r="P1400" s="24">
        <v>272199.22340000002</v>
      </c>
      <c r="Q1400" s="24">
        <v>192543.55179999999</v>
      </c>
      <c r="R1400" s="24">
        <v>336951.2156</v>
      </c>
      <c r="S1400" s="24">
        <v>216792.20730000001</v>
      </c>
      <c r="T1400" s="24">
        <v>379386.3628</v>
      </c>
      <c r="U1400" s="24">
        <v>240705.8469</v>
      </c>
      <c r="V1400" s="24">
        <v>421235.23200000002</v>
      </c>
    </row>
    <row r="1401" spans="1:22" hidden="1" x14ac:dyDescent="0.3">
      <c r="A1401" s="23">
        <v>7</v>
      </c>
      <c r="B1401" s="23" t="s">
        <v>592</v>
      </c>
      <c r="C1401" s="23" t="s">
        <v>573</v>
      </c>
      <c r="D1401" t="s">
        <v>163</v>
      </c>
      <c r="E1401" s="23" t="s">
        <v>577</v>
      </c>
      <c r="F1401" s="23" t="s">
        <v>333</v>
      </c>
      <c r="G1401" s="23">
        <v>4</v>
      </c>
      <c r="H1401" s="23" t="s">
        <v>29</v>
      </c>
      <c r="I1401" s="24">
        <v>76604.477199999994</v>
      </c>
      <c r="J1401" s="24">
        <v>122567.16529999999</v>
      </c>
      <c r="K1401" s="24">
        <v>107246.268</v>
      </c>
      <c r="L1401" s="24">
        <v>171594.03140000001</v>
      </c>
      <c r="M1401" s="24">
        <v>137888.0589</v>
      </c>
      <c r="N1401" s="24">
        <v>220620.89749999999</v>
      </c>
      <c r="O1401" s="24">
        <v>183850.7452</v>
      </c>
      <c r="P1401" s="24">
        <v>294161.19669999997</v>
      </c>
      <c r="Q1401" s="24">
        <v>229813.43150000001</v>
      </c>
      <c r="R1401" s="24">
        <v>367701.49579999998</v>
      </c>
      <c r="S1401" s="24">
        <v>260455.22229999999</v>
      </c>
      <c r="T1401" s="24">
        <v>416728.36190000002</v>
      </c>
      <c r="U1401" s="24">
        <v>291097.01319999999</v>
      </c>
      <c r="V1401" s="24">
        <v>465755.228</v>
      </c>
    </row>
    <row r="1402" spans="1:22" hidden="1" x14ac:dyDescent="0.3">
      <c r="A1402" s="23">
        <v>7</v>
      </c>
      <c r="B1402" s="23" t="s">
        <v>592</v>
      </c>
      <c r="C1402" s="23" t="s">
        <v>573</v>
      </c>
      <c r="D1402" t="s">
        <v>163</v>
      </c>
      <c r="E1402" s="23" t="s">
        <v>577</v>
      </c>
      <c r="F1402" s="23" t="s">
        <v>371</v>
      </c>
      <c r="G1402" s="23">
        <v>1</v>
      </c>
      <c r="H1402" s="23" t="s">
        <v>14</v>
      </c>
      <c r="I1402" s="24">
        <v>90430.641000000003</v>
      </c>
      <c r="J1402" s="24">
        <v>158253.62169999999</v>
      </c>
      <c r="K1402" s="24">
        <v>116988.30989999999</v>
      </c>
      <c r="L1402" s="24">
        <v>204729.54240000001</v>
      </c>
      <c r="M1402" s="24">
        <v>139965.43229999999</v>
      </c>
      <c r="N1402" s="24">
        <v>244939.50649999999</v>
      </c>
      <c r="O1402" s="24">
        <v>166865.61610000001</v>
      </c>
      <c r="P1402" s="24">
        <v>292014.82829999999</v>
      </c>
      <c r="Q1402" s="24">
        <v>196608.26269999999</v>
      </c>
      <c r="R1402" s="24">
        <v>344064.45970000001</v>
      </c>
      <c r="S1402" s="24">
        <v>215522.04269999999</v>
      </c>
      <c r="T1402" s="24">
        <v>377163.5747</v>
      </c>
      <c r="U1402" s="24">
        <v>233282.01370000001</v>
      </c>
      <c r="V1402" s="24">
        <v>408243.52389999997</v>
      </c>
    </row>
    <row r="1403" spans="1:22" hidden="1" x14ac:dyDescent="0.3">
      <c r="A1403" s="23">
        <v>7</v>
      </c>
      <c r="B1403" s="23" t="s">
        <v>592</v>
      </c>
      <c r="C1403" s="23" t="s">
        <v>573</v>
      </c>
      <c r="D1403" t="s">
        <v>163</v>
      </c>
      <c r="E1403" s="23" t="s">
        <v>577</v>
      </c>
      <c r="F1403" s="23" t="s">
        <v>371</v>
      </c>
      <c r="G1403" s="23">
        <v>2</v>
      </c>
      <c r="H1403" s="23" t="s">
        <v>30</v>
      </c>
      <c r="I1403" s="24">
        <v>77820.614600000001</v>
      </c>
      <c r="J1403" s="24">
        <v>136186.07560000001</v>
      </c>
      <c r="K1403" s="24">
        <v>101613.55009999999</v>
      </c>
      <c r="L1403" s="24">
        <v>177823.7127</v>
      </c>
      <c r="M1403" s="24">
        <v>123128.38310000001</v>
      </c>
      <c r="N1403" s="24">
        <v>215474.6704</v>
      </c>
      <c r="O1403" s="24">
        <v>150279.94760000001</v>
      </c>
      <c r="P1403" s="24">
        <v>262989.90840000001</v>
      </c>
      <c r="Q1403" s="24">
        <v>178079.1747</v>
      </c>
      <c r="R1403" s="24">
        <v>311638.55570000003</v>
      </c>
      <c r="S1403" s="24">
        <v>196086.25330000001</v>
      </c>
      <c r="T1403" s="24">
        <v>343150.94319999998</v>
      </c>
      <c r="U1403" s="24">
        <v>212792.6562</v>
      </c>
      <c r="V1403" s="24">
        <v>372387.14850000001</v>
      </c>
    </row>
    <row r="1404" spans="1:22" hidden="1" x14ac:dyDescent="0.3">
      <c r="A1404" s="23">
        <v>7</v>
      </c>
      <c r="B1404" s="23" t="s">
        <v>592</v>
      </c>
      <c r="C1404" s="23" t="s">
        <v>573</v>
      </c>
      <c r="D1404" t="s">
        <v>163</v>
      </c>
      <c r="E1404" s="23" t="s">
        <v>577</v>
      </c>
      <c r="F1404" s="23" t="s">
        <v>371</v>
      </c>
      <c r="G1404" s="23">
        <v>3</v>
      </c>
      <c r="H1404" s="23" t="s">
        <v>31</v>
      </c>
      <c r="I1404" s="24">
        <v>69622.317899999995</v>
      </c>
      <c r="J1404" s="24">
        <v>121839.0563</v>
      </c>
      <c r="K1404" s="24">
        <v>94873.187999999995</v>
      </c>
      <c r="L1404" s="24">
        <v>166028.07889999999</v>
      </c>
      <c r="M1404" s="24">
        <v>120037.0765</v>
      </c>
      <c r="N1404" s="24">
        <v>210064.88399999999</v>
      </c>
      <c r="O1404" s="24">
        <v>158082.10740000001</v>
      </c>
      <c r="P1404" s="24">
        <v>276643.68790000002</v>
      </c>
      <c r="Q1404" s="24">
        <v>195758.26420000001</v>
      </c>
      <c r="R1404" s="24">
        <v>342576.96230000001</v>
      </c>
      <c r="S1404" s="24">
        <v>220465.84210000001</v>
      </c>
      <c r="T1404" s="24">
        <v>385815.22360000003</v>
      </c>
      <c r="U1404" s="24">
        <v>244845.5319</v>
      </c>
      <c r="V1404" s="24">
        <v>428479.68079999997</v>
      </c>
    </row>
    <row r="1405" spans="1:22" hidden="1" x14ac:dyDescent="0.3">
      <c r="A1405" s="23">
        <v>7</v>
      </c>
      <c r="B1405" s="23" t="s">
        <v>592</v>
      </c>
      <c r="C1405" s="23" t="s">
        <v>573</v>
      </c>
      <c r="D1405" t="s">
        <v>163</v>
      </c>
      <c r="E1405" s="23" t="s">
        <v>577</v>
      </c>
      <c r="F1405" s="23" t="s">
        <v>371</v>
      </c>
      <c r="G1405" s="23">
        <v>4</v>
      </c>
      <c r="H1405" s="23" t="s">
        <v>29</v>
      </c>
      <c r="I1405" s="24">
        <v>77089.809699999998</v>
      </c>
      <c r="J1405" s="24">
        <v>123343.6974</v>
      </c>
      <c r="K1405" s="24">
        <v>107925.73360000001</v>
      </c>
      <c r="L1405" s="24">
        <v>172681.17619999999</v>
      </c>
      <c r="M1405" s="24">
        <v>138761.6574</v>
      </c>
      <c r="N1405" s="24">
        <v>222018.65530000001</v>
      </c>
      <c r="O1405" s="24">
        <v>185015.54319999999</v>
      </c>
      <c r="P1405" s="24">
        <v>296024.8737</v>
      </c>
      <c r="Q1405" s="24">
        <v>231269.42910000001</v>
      </c>
      <c r="R1405" s="24">
        <v>370031.092</v>
      </c>
      <c r="S1405" s="24">
        <v>262105.3529</v>
      </c>
      <c r="T1405" s="24">
        <v>419368.57089999999</v>
      </c>
      <c r="U1405" s="24">
        <v>292941.27679999999</v>
      </c>
      <c r="V1405" s="24">
        <v>468706.04989999998</v>
      </c>
    </row>
    <row r="1406" spans="1:22" hidden="1" x14ac:dyDescent="0.3">
      <c r="A1406" s="23">
        <v>8</v>
      </c>
      <c r="B1406" s="23" t="s">
        <v>592</v>
      </c>
      <c r="C1406" s="23" t="s">
        <v>578</v>
      </c>
      <c r="D1406" t="s">
        <v>144</v>
      </c>
      <c r="E1406" s="23" t="s">
        <v>579</v>
      </c>
      <c r="F1406" s="23" t="s">
        <v>191</v>
      </c>
      <c r="G1406" s="23">
        <v>1</v>
      </c>
      <c r="H1406" s="23" t="s">
        <v>14</v>
      </c>
      <c r="I1406" s="24">
        <v>93392.384099999996</v>
      </c>
      <c r="J1406" s="24">
        <v>163436.67230000001</v>
      </c>
      <c r="K1406" s="24">
        <v>120848.9284</v>
      </c>
      <c r="L1406" s="24">
        <v>211485.62460000001</v>
      </c>
      <c r="M1406" s="24">
        <v>144604.12160000001</v>
      </c>
      <c r="N1406" s="24">
        <v>253057.2127</v>
      </c>
      <c r="O1406" s="24">
        <v>172425.91209999999</v>
      </c>
      <c r="P1406" s="24">
        <v>301745.34629999998</v>
      </c>
      <c r="Q1406" s="24">
        <v>203188.00510000001</v>
      </c>
      <c r="R1406" s="24">
        <v>355579.00890000002</v>
      </c>
      <c r="S1406" s="24">
        <v>222749.8714</v>
      </c>
      <c r="T1406" s="24">
        <v>389812.27480000001</v>
      </c>
      <c r="U1406" s="24">
        <v>241129.7715</v>
      </c>
      <c r="V1406" s="24">
        <v>421977.10009999998</v>
      </c>
    </row>
    <row r="1407" spans="1:22" hidden="1" x14ac:dyDescent="0.3">
      <c r="A1407" s="23">
        <v>8</v>
      </c>
      <c r="B1407" s="23" t="s">
        <v>592</v>
      </c>
      <c r="C1407" s="23" t="s">
        <v>578</v>
      </c>
      <c r="D1407" t="s">
        <v>144</v>
      </c>
      <c r="E1407" s="23" t="s">
        <v>579</v>
      </c>
      <c r="F1407" s="23" t="s">
        <v>191</v>
      </c>
      <c r="G1407" s="23">
        <v>2</v>
      </c>
      <c r="H1407" s="23" t="s">
        <v>30</v>
      </c>
      <c r="I1407" s="24">
        <v>80234.096300000005</v>
      </c>
      <c r="J1407" s="24">
        <v>140409.6686</v>
      </c>
      <c r="K1407" s="24">
        <v>104805.70140000001</v>
      </c>
      <c r="L1407" s="24">
        <v>183409.9774</v>
      </c>
      <c r="M1407" s="24">
        <v>127035.02740000001</v>
      </c>
      <c r="N1407" s="24">
        <v>222311.29790000001</v>
      </c>
      <c r="O1407" s="24">
        <v>155119.12839999999</v>
      </c>
      <c r="P1407" s="24">
        <v>271458.47460000002</v>
      </c>
      <c r="Q1407" s="24">
        <v>183853.30540000001</v>
      </c>
      <c r="R1407" s="24">
        <v>321743.2843</v>
      </c>
      <c r="S1407" s="24">
        <v>202469.0484</v>
      </c>
      <c r="T1407" s="24">
        <v>354320.8346</v>
      </c>
      <c r="U1407" s="24">
        <v>219749.57329999999</v>
      </c>
      <c r="V1407" s="24">
        <v>384561.75339999999</v>
      </c>
    </row>
    <row r="1408" spans="1:22" hidden="1" x14ac:dyDescent="0.3">
      <c r="A1408" s="23">
        <v>8</v>
      </c>
      <c r="B1408" s="23" t="s">
        <v>592</v>
      </c>
      <c r="C1408" s="23" t="s">
        <v>578</v>
      </c>
      <c r="D1408" t="s">
        <v>144</v>
      </c>
      <c r="E1408" s="23" t="s">
        <v>579</v>
      </c>
      <c r="F1408" s="23" t="s">
        <v>191</v>
      </c>
      <c r="G1408" s="23">
        <v>3</v>
      </c>
      <c r="H1408" s="23" t="s">
        <v>31</v>
      </c>
      <c r="I1408" s="24">
        <v>71688.281099999993</v>
      </c>
      <c r="J1408" s="24">
        <v>125454.492</v>
      </c>
      <c r="K1408" s="24">
        <v>97652.577699999994</v>
      </c>
      <c r="L1408" s="24">
        <v>170892.01079999999</v>
      </c>
      <c r="M1408" s="24">
        <v>123526.1109</v>
      </c>
      <c r="N1408" s="24">
        <v>216170.69399999999</v>
      </c>
      <c r="O1408" s="24">
        <v>162648.61720000001</v>
      </c>
      <c r="P1408" s="24">
        <v>284635.08010000002</v>
      </c>
      <c r="Q1408" s="24">
        <v>201386.21160000001</v>
      </c>
      <c r="R1408" s="24">
        <v>352425.8702</v>
      </c>
      <c r="S1408" s="24">
        <v>226783.5944</v>
      </c>
      <c r="T1408" s="24">
        <v>396871.29029999999</v>
      </c>
      <c r="U1408" s="24">
        <v>251838.8334</v>
      </c>
      <c r="V1408" s="24">
        <v>440717.9583</v>
      </c>
    </row>
    <row r="1409" spans="1:22" hidden="1" x14ac:dyDescent="0.3">
      <c r="A1409" s="23">
        <v>8</v>
      </c>
      <c r="B1409" s="23" t="s">
        <v>592</v>
      </c>
      <c r="C1409" s="23" t="s">
        <v>578</v>
      </c>
      <c r="D1409" t="s">
        <v>144</v>
      </c>
      <c r="E1409" s="23" t="s">
        <v>579</v>
      </c>
      <c r="F1409" s="23" t="s">
        <v>191</v>
      </c>
      <c r="G1409" s="23">
        <v>4</v>
      </c>
      <c r="H1409" s="23" t="s">
        <v>29</v>
      </c>
      <c r="I1409" s="24">
        <v>79607.394100000005</v>
      </c>
      <c r="J1409" s="24">
        <v>127371.83229999999</v>
      </c>
      <c r="K1409" s="24">
        <v>111450.35159999999</v>
      </c>
      <c r="L1409" s="24">
        <v>178320.56520000001</v>
      </c>
      <c r="M1409" s="24">
        <v>143293.30919999999</v>
      </c>
      <c r="N1409" s="24">
        <v>229269.29810000001</v>
      </c>
      <c r="O1409" s="24">
        <v>191057.74559999999</v>
      </c>
      <c r="P1409" s="24">
        <v>305692.39750000002</v>
      </c>
      <c r="Q1409" s="24">
        <v>238822.182</v>
      </c>
      <c r="R1409" s="24">
        <v>382115.49680000002</v>
      </c>
      <c r="S1409" s="24">
        <v>270665.13959999999</v>
      </c>
      <c r="T1409" s="24">
        <v>433064.22970000003</v>
      </c>
      <c r="U1409" s="24">
        <v>302508.09720000002</v>
      </c>
      <c r="V1409" s="24">
        <v>484012.96269999997</v>
      </c>
    </row>
    <row r="1410" spans="1:22" hidden="1" x14ac:dyDescent="0.3">
      <c r="A1410" s="23">
        <v>8</v>
      </c>
      <c r="B1410" s="23" t="s">
        <v>592</v>
      </c>
      <c r="C1410" s="23" t="s">
        <v>578</v>
      </c>
      <c r="D1410" t="s">
        <v>144</v>
      </c>
      <c r="E1410" s="23" t="s">
        <v>579</v>
      </c>
      <c r="F1410" s="23" t="s">
        <v>233</v>
      </c>
      <c r="G1410" s="23">
        <v>1</v>
      </c>
      <c r="H1410" s="23" t="s">
        <v>14</v>
      </c>
      <c r="I1410" s="24">
        <v>90350.035999999993</v>
      </c>
      <c r="J1410" s="24">
        <v>158112.5631</v>
      </c>
      <c r="K1410" s="24">
        <v>117004.2797</v>
      </c>
      <c r="L1410" s="24">
        <v>204757.48939999999</v>
      </c>
      <c r="M1410" s="24">
        <v>140066.54190000001</v>
      </c>
      <c r="N1410" s="24">
        <v>245116.44820000001</v>
      </c>
      <c r="O1410" s="24">
        <v>167110.61989999999</v>
      </c>
      <c r="P1410" s="24">
        <v>292443.58490000002</v>
      </c>
      <c r="Q1410" s="24">
        <v>197014.25229999999</v>
      </c>
      <c r="R1410" s="24">
        <v>344774.94160000002</v>
      </c>
      <c r="S1410" s="24">
        <v>216029.6011</v>
      </c>
      <c r="T1410" s="24">
        <v>378051.80180000002</v>
      </c>
      <c r="U1410" s="24">
        <v>233932.01070000001</v>
      </c>
      <c r="V1410" s="24">
        <v>409381.01870000002</v>
      </c>
    </row>
    <row r="1411" spans="1:22" hidden="1" x14ac:dyDescent="0.3">
      <c r="A1411" s="23">
        <v>8</v>
      </c>
      <c r="B1411" s="23" t="s">
        <v>592</v>
      </c>
      <c r="C1411" s="23" t="s">
        <v>578</v>
      </c>
      <c r="D1411" t="s">
        <v>144</v>
      </c>
      <c r="E1411" s="23" t="s">
        <v>579</v>
      </c>
      <c r="F1411" s="23" t="s">
        <v>233</v>
      </c>
      <c r="G1411" s="23">
        <v>2</v>
      </c>
      <c r="H1411" s="23" t="s">
        <v>30</v>
      </c>
      <c r="I1411" s="24">
        <v>77191.748200000002</v>
      </c>
      <c r="J1411" s="24">
        <v>135085.5594</v>
      </c>
      <c r="K1411" s="24">
        <v>100961.0527</v>
      </c>
      <c r="L1411" s="24">
        <v>176681.84220000001</v>
      </c>
      <c r="M1411" s="24">
        <v>122497.4477</v>
      </c>
      <c r="N1411" s="24">
        <v>214370.53339999999</v>
      </c>
      <c r="O1411" s="24">
        <v>149803.83609999999</v>
      </c>
      <c r="P1411" s="24">
        <v>262156.7132</v>
      </c>
      <c r="Q1411" s="24">
        <v>177679.5526</v>
      </c>
      <c r="R1411" s="24">
        <v>310939.217</v>
      </c>
      <c r="S1411" s="24">
        <v>195748.7781</v>
      </c>
      <c r="T1411" s="24">
        <v>342560.36170000001</v>
      </c>
      <c r="U1411" s="24">
        <v>212551.8126</v>
      </c>
      <c r="V1411" s="24">
        <v>371965.67200000002</v>
      </c>
    </row>
    <row r="1412" spans="1:22" hidden="1" x14ac:dyDescent="0.3">
      <c r="A1412" s="23">
        <v>8</v>
      </c>
      <c r="B1412" s="23" t="s">
        <v>592</v>
      </c>
      <c r="C1412" s="23" t="s">
        <v>578</v>
      </c>
      <c r="D1412" t="s">
        <v>144</v>
      </c>
      <c r="E1412" s="23" t="s">
        <v>579</v>
      </c>
      <c r="F1412" s="23" t="s">
        <v>233</v>
      </c>
      <c r="G1412" s="23">
        <v>3</v>
      </c>
      <c r="H1412" s="23" t="s">
        <v>31</v>
      </c>
      <c r="I1412" s="24">
        <v>68673.937300000005</v>
      </c>
      <c r="J1412" s="24">
        <v>120179.3904</v>
      </c>
      <c r="K1412" s="24">
        <v>93432.496299999999</v>
      </c>
      <c r="L1412" s="24">
        <v>163506.86850000001</v>
      </c>
      <c r="M1412" s="24">
        <v>118100.29210000001</v>
      </c>
      <c r="N1412" s="24">
        <v>206675.5111</v>
      </c>
      <c r="O1412" s="24">
        <v>155414.19209999999</v>
      </c>
      <c r="P1412" s="24">
        <v>271974.83610000001</v>
      </c>
      <c r="Q1412" s="24">
        <v>192343.1801</v>
      </c>
      <c r="R1412" s="24">
        <v>336600.56520000001</v>
      </c>
      <c r="S1412" s="24">
        <v>216534.82550000001</v>
      </c>
      <c r="T1412" s="24">
        <v>378935.94459999999</v>
      </c>
      <c r="U1412" s="24">
        <v>240384.32689999999</v>
      </c>
      <c r="V1412" s="24">
        <v>420672.57199999999</v>
      </c>
    </row>
    <row r="1413" spans="1:22" hidden="1" x14ac:dyDescent="0.3">
      <c r="A1413" s="23">
        <v>8</v>
      </c>
      <c r="B1413" s="23" t="s">
        <v>592</v>
      </c>
      <c r="C1413" s="23" t="s">
        <v>578</v>
      </c>
      <c r="D1413" t="s">
        <v>144</v>
      </c>
      <c r="E1413" s="23" t="s">
        <v>579</v>
      </c>
      <c r="F1413" s="23" t="s">
        <v>233</v>
      </c>
      <c r="G1413" s="23">
        <v>4</v>
      </c>
      <c r="H1413" s="23" t="s">
        <v>29</v>
      </c>
      <c r="I1413" s="24">
        <v>76991.206300000005</v>
      </c>
      <c r="J1413" s="24">
        <v>123185.932</v>
      </c>
      <c r="K1413" s="24">
        <v>107787.68889999999</v>
      </c>
      <c r="L1413" s="24">
        <v>172460.30470000001</v>
      </c>
      <c r="M1413" s="24">
        <v>138584.17129999999</v>
      </c>
      <c r="N1413" s="24">
        <v>221734.67749999999</v>
      </c>
      <c r="O1413" s="24">
        <v>184778.8952</v>
      </c>
      <c r="P1413" s="24">
        <v>295646.23670000001</v>
      </c>
      <c r="Q1413" s="24">
        <v>230973.61900000001</v>
      </c>
      <c r="R1413" s="24">
        <v>369557.79580000002</v>
      </c>
      <c r="S1413" s="24">
        <v>261770.10140000001</v>
      </c>
      <c r="T1413" s="24">
        <v>418832.16859999998</v>
      </c>
      <c r="U1413" s="24">
        <v>292566.58409999998</v>
      </c>
      <c r="V1413" s="24">
        <v>468106.54139999999</v>
      </c>
    </row>
    <row r="1414" spans="1:22" hidden="1" x14ac:dyDescent="0.3">
      <c r="A1414" s="23">
        <v>8</v>
      </c>
      <c r="B1414" s="23" t="s">
        <v>592</v>
      </c>
      <c r="C1414" s="23" t="s">
        <v>578</v>
      </c>
      <c r="D1414" t="s">
        <v>144</v>
      </c>
      <c r="E1414" s="23" t="s">
        <v>579</v>
      </c>
      <c r="F1414" s="23" t="s">
        <v>275</v>
      </c>
      <c r="G1414" s="23">
        <v>1</v>
      </c>
      <c r="H1414" s="23" t="s">
        <v>14</v>
      </c>
      <c r="I1414" s="24">
        <v>93352.081600000005</v>
      </c>
      <c r="J1414" s="24">
        <v>163366.1428</v>
      </c>
      <c r="K1414" s="24">
        <v>120856.9133</v>
      </c>
      <c r="L1414" s="24">
        <v>211499.59830000001</v>
      </c>
      <c r="M1414" s="24">
        <v>144654.6764</v>
      </c>
      <c r="N1414" s="24">
        <v>253145.68369999999</v>
      </c>
      <c r="O1414" s="24">
        <v>172548.41440000001</v>
      </c>
      <c r="P1414" s="24">
        <v>301959.72529999999</v>
      </c>
      <c r="Q1414" s="24">
        <v>203391.00049999999</v>
      </c>
      <c r="R1414" s="24">
        <v>355934.25099999999</v>
      </c>
      <c r="S1414" s="24">
        <v>223003.65119999999</v>
      </c>
      <c r="T1414" s="24">
        <v>390256.3897</v>
      </c>
      <c r="U1414" s="24">
        <v>241454.77100000001</v>
      </c>
      <c r="V1414" s="24">
        <v>422545.8492</v>
      </c>
    </row>
    <row r="1415" spans="1:22" hidden="1" x14ac:dyDescent="0.3">
      <c r="A1415" s="23">
        <v>8</v>
      </c>
      <c r="B1415" s="23" t="s">
        <v>592</v>
      </c>
      <c r="C1415" s="23" t="s">
        <v>578</v>
      </c>
      <c r="D1415" t="s">
        <v>144</v>
      </c>
      <c r="E1415" s="23" t="s">
        <v>579</v>
      </c>
      <c r="F1415" s="23" t="s">
        <v>275</v>
      </c>
      <c r="G1415" s="23">
        <v>2</v>
      </c>
      <c r="H1415" s="23" t="s">
        <v>30</v>
      </c>
      <c r="I1415" s="24">
        <v>79919.662200000006</v>
      </c>
      <c r="J1415" s="24">
        <v>139859.40890000001</v>
      </c>
      <c r="K1415" s="24">
        <v>104479.45170000001</v>
      </c>
      <c r="L1415" s="24">
        <v>182839.0405</v>
      </c>
      <c r="M1415" s="24">
        <v>126719.55869999999</v>
      </c>
      <c r="N1415" s="24">
        <v>221759.22769999999</v>
      </c>
      <c r="O1415" s="24">
        <v>154881.07190000001</v>
      </c>
      <c r="P1415" s="24">
        <v>271041.87589999998</v>
      </c>
      <c r="Q1415" s="24">
        <v>183653.49369999999</v>
      </c>
      <c r="R1415" s="24">
        <v>321393.614</v>
      </c>
      <c r="S1415" s="24">
        <v>202300.31030000001</v>
      </c>
      <c r="T1415" s="24">
        <v>354025.54300000001</v>
      </c>
      <c r="U1415" s="24">
        <v>219629.15109999999</v>
      </c>
      <c r="V1415" s="24">
        <v>384351.01449999999</v>
      </c>
    </row>
    <row r="1416" spans="1:22" hidden="1" x14ac:dyDescent="0.3">
      <c r="A1416" s="23">
        <v>8</v>
      </c>
      <c r="B1416" s="23" t="s">
        <v>592</v>
      </c>
      <c r="C1416" s="23" t="s">
        <v>578</v>
      </c>
      <c r="D1416" t="s">
        <v>144</v>
      </c>
      <c r="E1416" s="23" t="s">
        <v>579</v>
      </c>
      <c r="F1416" s="23" t="s">
        <v>275</v>
      </c>
      <c r="G1416" s="23">
        <v>3</v>
      </c>
      <c r="H1416" s="23" t="s">
        <v>31</v>
      </c>
      <c r="I1416" s="24">
        <v>71214.089399999997</v>
      </c>
      <c r="J1416" s="24">
        <v>124624.6565</v>
      </c>
      <c r="K1416" s="24">
        <v>96932.229600000006</v>
      </c>
      <c r="L1416" s="24">
        <v>169631.40179999999</v>
      </c>
      <c r="M1416" s="24">
        <v>122557.7157</v>
      </c>
      <c r="N1416" s="24">
        <v>214476.0025</v>
      </c>
      <c r="O1416" s="24">
        <v>161314.65549999999</v>
      </c>
      <c r="P1416" s="24">
        <v>282300.64720000001</v>
      </c>
      <c r="Q1416" s="24">
        <v>199678.66440000001</v>
      </c>
      <c r="R1416" s="24">
        <v>349437.66269999999</v>
      </c>
      <c r="S1416" s="24">
        <v>224818.0802</v>
      </c>
      <c r="T1416" s="24">
        <v>393431.64049999998</v>
      </c>
      <c r="U1416" s="24">
        <v>249608.22409999999</v>
      </c>
      <c r="V1416" s="24">
        <v>436814.3922</v>
      </c>
    </row>
    <row r="1417" spans="1:22" hidden="1" x14ac:dyDescent="0.3">
      <c r="A1417" s="23">
        <v>8</v>
      </c>
      <c r="B1417" s="23" t="s">
        <v>592</v>
      </c>
      <c r="C1417" s="23" t="s">
        <v>578</v>
      </c>
      <c r="D1417" t="s">
        <v>144</v>
      </c>
      <c r="E1417" s="23" t="s">
        <v>579</v>
      </c>
      <c r="F1417" s="23" t="s">
        <v>275</v>
      </c>
      <c r="G1417" s="23">
        <v>4</v>
      </c>
      <c r="H1417" s="23" t="s">
        <v>29</v>
      </c>
      <c r="I1417" s="24">
        <v>79558.092199999999</v>
      </c>
      <c r="J1417" s="24">
        <v>127292.9494</v>
      </c>
      <c r="K1417" s="24">
        <v>111381.3291</v>
      </c>
      <c r="L1417" s="24">
        <v>178210.12909999999</v>
      </c>
      <c r="M1417" s="24">
        <v>143204.56589999999</v>
      </c>
      <c r="N1417" s="24">
        <v>229127.3089</v>
      </c>
      <c r="O1417" s="24">
        <v>190939.42120000001</v>
      </c>
      <c r="P1417" s="24">
        <v>305503.0785</v>
      </c>
      <c r="Q1417" s="24">
        <v>238674.27650000001</v>
      </c>
      <c r="R1417" s="24">
        <v>381878.848</v>
      </c>
      <c r="S1417" s="24">
        <v>270497.51329999999</v>
      </c>
      <c r="T1417" s="24">
        <v>432796.02779999998</v>
      </c>
      <c r="U1417" s="24">
        <v>302320.75020000001</v>
      </c>
      <c r="V1417" s="24">
        <v>483713.20750000002</v>
      </c>
    </row>
    <row r="1418" spans="1:22" hidden="1" x14ac:dyDescent="0.3">
      <c r="A1418" s="23">
        <v>8</v>
      </c>
      <c r="B1418" s="23" t="s">
        <v>592</v>
      </c>
      <c r="C1418" s="23" t="s">
        <v>578</v>
      </c>
      <c r="D1418" t="s">
        <v>144</v>
      </c>
      <c r="E1418" s="23" t="s">
        <v>579</v>
      </c>
      <c r="F1418" s="23" t="s">
        <v>317</v>
      </c>
      <c r="G1418" s="23">
        <v>1</v>
      </c>
      <c r="H1418" s="23" t="s">
        <v>14</v>
      </c>
      <c r="I1418" s="24">
        <v>88442.710399999996</v>
      </c>
      <c r="J1418" s="24">
        <v>154774.7433</v>
      </c>
      <c r="K1418" s="24">
        <v>114417.2245</v>
      </c>
      <c r="L1418" s="24">
        <v>200230.14309999999</v>
      </c>
      <c r="M1418" s="24">
        <v>136889.82269999999</v>
      </c>
      <c r="N1418" s="24">
        <v>239557.18979999999</v>
      </c>
      <c r="O1418" s="24">
        <v>163199.584</v>
      </c>
      <c r="P1418" s="24">
        <v>285599.272</v>
      </c>
      <c r="Q1418" s="24">
        <v>192289.4301</v>
      </c>
      <c r="R1418" s="24">
        <v>336506.50260000001</v>
      </c>
      <c r="S1418" s="24">
        <v>210788.08040000001</v>
      </c>
      <c r="T1418" s="24">
        <v>368879.14059999998</v>
      </c>
      <c r="U1418" s="24">
        <v>228158.50459999999</v>
      </c>
      <c r="V1418" s="24">
        <v>399277.38309999998</v>
      </c>
    </row>
    <row r="1419" spans="1:22" hidden="1" x14ac:dyDescent="0.3">
      <c r="A1419" s="23">
        <v>8</v>
      </c>
      <c r="B1419" s="23" t="s">
        <v>592</v>
      </c>
      <c r="C1419" s="23" t="s">
        <v>578</v>
      </c>
      <c r="D1419" t="s">
        <v>144</v>
      </c>
      <c r="E1419" s="23" t="s">
        <v>579</v>
      </c>
      <c r="F1419" s="23" t="s">
        <v>317</v>
      </c>
      <c r="G1419" s="23">
        <v>2</v>
      </c>
      <c r="H1419" s="23" t="s">
        <v>30</v>
      </c>
      <c r="I1419" s="24">
        <v>76106.815600000002</v>
      </c>
      <c r="J1419" s="24">
        <v>133186.92739999999</v>
      </c>
      <c r="K1419" s="24">
        <v>99376.699299999993</v>
      </c>
      <c r="L1419" s="24">
        <v>173909.22390000001</v>
      </c>
      <c r="M1419" s="24">
        <v>120418.79700000001</v>
      </c>
      <c r="N1419" s="24">
        <v>210732.89490000001</v>
      </c>
      <c r="O1419" s="24">
        <v>146974.4742</v>
      </c>
      <c r="P1419" s="24">
        <v>257205.32990000001</v>
      </c>
      <c r="Q1419" s="24">
        <v>174163.14920000001</v>
      </c>
      <c r="R1419" s="24">
        <v>304785.511</v>
      </c>
      <c r="S1419" s="24">
        <v>191774.80900000001</v>
      </c>
      <c r="T1419" s="24">
        <v>335605.91560000001</v>
      </c>
      <c r="U1419" s="24">
        <v>208114.56890000001</v>
      </c>
      <c r="V1419" s="24">
        <v>364200.49560000002</v>
      </c>
    </row>
    <row r="1420" spans="1:22" hidden="1" x14ac:dyDescent="0.3">
      <c r="A1420" s="23">
        <v>8</v>
      </c>
      <c r="B1420" s="23" t="s">
        <v>592</v>
      </c>
      <c r="C1420" s="23" t="s">
        <v>578</v>
      </c>
      <c r="D1420" t="s">
        <v>144</v>
      </c>
      <c r="E1420" s="23" t="s">
        <v>579</v>
      </c>
      <c r="F1420" s="23" t="s">
        <v>317</v>
      </c>
      <c r="G1420" s="23">
        <v>3</v>
      </c>
      <c r="H1420" s="23" t="s">
        <v>31</v>
      </c>
      <c r="I1420" s="24">
        <v>68086.945999999996</v>
      </c>
      <c r="J1420" s="24">
        <v>119152.15549999999</v>
      </c>
      <c r="K1420" s="24">
        <v>92780.146999999997</v>
      </c>
      <c r="L1420" s="24">
        <v>162365.25709999999</v>
      </c>
      <c r="M1420" s="24">
        <v>117388.2574</v>
      </c>
      <c r="N1420" s="24">
        <v>205429.45050000001</v>
      </c>
      <c r="O1420" s="24">
        <v>154593.11660000001</v>
      </c>
      <c r="P1420" s="24">
        <v>270537.95390000002</v>
      </c>
      <c r="Q1420" s="24">
        <v>191437.1208</v>
      </c>
      <c r="R1420" s="24">
        <v>335014.96130000002</v>
      </c>
      <c r="S1420" s="24">
        <v>215598.84020000001</v>
      </c>
      <c r="T1420" s="24">
        <v>377297.97029999999</v>
      </c>
      <c r="U1420" s="24">
        <v>239439.7997</v>
      </c>
      <c r="V1420" s="24">
        <v>419019.64939999999</v>
      </c>
    </row>
    <row r="1421" spans="1:22" hidden="1" x14ac:dyDescent="0.3">
      <c r="A1421" s="23">
        <v>8</v>
      </c>
      <c r="B1421" s="23" t="s">
        <v>592</v>
      </c>
      <c r="C1421" s="23" t="s">
        <v>578</v>
      </c>
      <c r="D1421" t="s">
        <v>144</v>
      </c>
      <c r="E1421" s="23" t="s">
        <v>579</v>
      </c>
      <c r="F1421" s="23" t="s">
        <v>317</v>
      </c>
      <c r="G1421" s="23">
        <v>4</v>
      </c>
      <c r="H1421" s="23" t="s">
        <v>29</v>
      </c>
      <c r="I1421" s="24">
        <v>75394.985499999995</v>
      </c>
      <c r="J1421" s="24">
        <v>120631.97870000001</v>
      </c>
      <c r="K1421" s="24">
        <v>105552.9797</v>
      </c>
      <c r="L1421" s="24">
        <v>168884.77009999999</v>
      </c>
      <c r="M1421" s="24">
        <v>135710.97399999999</v>
      </c>
      <c r="N1421" s="24">
        <v>217137.56159999999</v>
      </c>
      <c r="O1421" s="24">
        <v>180947.96530000001</v>
      </c>
      <c r="P1421" s="24">
        <v>289516.7488</v>
      </c>
      <c r="Q1421" s="24">
        <v>226184.9566</v>
      </c>
      <c r="R1421" s="24">
        <v>361895.93599999999</v>
      </c>
      <c r="S1421" s="24">
        <v>256342.95079999999</v>
      </c>
      <c r="T1421" s="24">
        <v>410148.72739999997</v>
      </c>
      <c r="U1421" s="24">
        <v>286500.94500000001</v>
      </c>
      <c r="V1421" s="24">
        <v>458401.51880000002</v>
      </c>
    </row>
    <row r="1422" spans="1:22" hidden="1" x14ac:dyDescent="0.3">
      <c r="A1422" s="23">
        <v>8</v>
      </c>
      <c r="B1422" s="23" t="s">
        <v>592</v>
      </c>
      <c r="C1422" s="23" t="s">
        <v>578</v>
      </c>
      <c r="D1422" t="s">
        <v>144</v>
      </c>
      <c r="E1422" s="23" t="s">
        <v>579</v>
      </c>
      <c r="F1422" s="23" t="s">
        <v>356</v>
      </c>
      <c r="G1422" s="23">
        <v>1</v>
      </c>
      <c r="H1422" s="23" t="s">
        <v>14</v>
      </c>
      <c r="I1422" s="24">
        <v>92845.024099999995</v>
      </c>
      <c r="J1422" s="24">
        <v>162478.79209999999</v>
      </c>
      <c r="K1422" s="24">
        <v>120216.13920000001</v>
      </c>
      <c r="L1422" s="24">
        <v>210378.24350000001</v>
      </c>
      <c r="M1422" s="24">
        <v>143898.41390000001</v>
      </c>
      <c r="N1422" s="24">
        <v>251822.22440000001</v>
      </c>
      <c r="O1422" s="24">
        <v>171662.53330000001</v>
      </c>
      <c r="P1422" s="24">
        <v>300409.43320000003</v>
      </c>
      <c r="Q1422" s="24">
        <v>202362.04269999999</v>
      </c>
      <c r="R1422" s="24">
        <v>354133.5748</v>
      </c>
      <c r="S1422" s="24">
        <v>221883.60740000001</v>
      </c>
      <c r="T1422" s="24">
        <v>388296.31280000001</v>
      </c>
      <c r="U1422" s="24">
        <v>240255.14540000001</v>
      </c>
      <c r="V1422" s="24">
        <v>420446.50439999998</v>
      </c>
    </row>
    <row r="1423" spans="1:22" hidden="1" x14ac:dyDescent="0.3">
      <c r="A1423" s="23">
        <v>8</v>
      </c>
      <c r="B1423" s="23" t="s">
        <v>592</v>
      </c>
      <c r="C1423" s="23" t="s">
        <v>578</v>
      </c>
      <c r="D1423" t="s">
        <v>144</v>
      </c>
      <c r="E1423" s="23" t="s">
        <v>579</v>
      </c>
      <c r="F1423" s="23" t="s">
        <v>356</v>
      </c>
      <c r="G1423" s="23">
        <v>2</v>
      </c>
      <c r="H1423" s="23" t="s">
        <v>30</v>
      </c>
      <c r="I1423" s="24">
        <v>79412.604699999996</v>
      </c>
      <c r="J1423" s="24">
        <v>138972.0582</v>
      </c>
      <c r="K1423" s="24">
        <v>103838.67750000001</v>
      </c>
      <c r="L1423" s="24">
        <v>181717.68580000001</v>
      </c>
      <c r="M1423" s="24">
        <v>125963.2962</v>
      </c>
      <c r="N1423" s="24">
        <v>220435.7683</v>
      </c>
      <c r="O1423" s="24">
        <v>153995.19080000001</v>
      </c>
      <c r="P1423" s="24">
        <v>269491.58380000002</v>
      </c>
      <c r="Q1423" s="24">
        <v>182624.53589999999</v>
      </c>
      <c r="R1423" s="24">
        <v>319592.93790000002</v>
      </c>
      <c r="S1423" s="24">
        <v>201180.26639999999</v>
      </c>
      <c r="T1423" s="24">
        <v>352065.46610000002</v>
      </c>
      <c r="U1423" s="24">
        <v>218429.52549999999</v>
      </c>
      <c r="V1423" s="24">
        <v>382251.66960000002</v>
      </c>
    </row>
    <row r="1424" spans="1:22" hidden="1" x14ac:dyDescent="0.3">
      <c r="A1424" s="23">
        <v>8</v>
      </c>
      <c r="B1424" s="23" t="s">
        <v>592</v>
      </c>
      <c r="C1424" s="23" t="s">
        <v>578</v>
      </c>
      <c r="D1424" t="s">
        <v>144</v>
      </c>
      <c r="E1424" s="23" t="s">
        <v>579</v>
      </c>
      <c r="F1424" s="23" t="s">
        <v>356</v>
      </c>
      <c r="G1424" s="23">
        <v>3</v>
      </c>
      <c r="H1424" s="23" t="s">
        <v>31</v>
      </c>
      <c r="I1424" s="24">
        <v>70711.699299999993</v>
      </c>
      <c r="J1424" s="24">
        <v>123745.47380000001</v>
      </c>
      <c r="K1424" s="24">
        <v>96228.883400000006</v>
      </c>
      <c r="L1424" s="24">
        <v>168400.546</v>
      </c>
      <c r="M1424" s="24">
        <v>121653.4134</v>
      </c>
      <c r="N1424" s="24">
        <v>212893.47349999999</v>
      </c>
      <c r="O1424" s="24">
        <v>160108.91930000001</v>
      </c>
      <c r="P1424" s="24">
        <v>280190.60869999998</v>
      </c>
      <c r="Q1424" s="24">
        <v>198171.49400000001</v>
      </c>
      <c r="R1424" s="24">
        <v>346800.11450000003</v>
      </c>
      <c r="S1424" s="24">
        <v>223109.95379999999</v>
      </c>
      <c r="T1424" s="24">
        <v>390442.4191</v>
      </c>
      <c r="U1424" s="24">
        <v>247699.1416</v>
      </c>
      <c r="V1424" s="24">
        <v>433473.49780000001</v>
      </c>
    </row>
    <row r="1425" spans="1:22" hidden="1" x14ac:dyDescent="0.3">
      <c r="A1425" s="23">
        <v>8</v>
      </c>
      <c r="B1425" s="23" t="s">
        <v>592</v>
      </c>
      <c r="C1425" s="23" t="s">
        <v>578</v>
      </c>
      <c r="D1425" t="s">
        <v>144</v>
      </c>
      <c r="E1425" s="23" t="s">
        <v>579</v>
      </c>
      <c r="F1425" s="23" t="s">
        <v>356</v>
      </c>
      <c r="G1425" s="23">
        <v>4</v>
      </c>
      <c r="H1425" s="23" t="s">
        <v>29</v>
      </c>
      <c r="I1425" s="24">
        <v>79122.061400000006</v>
      </c>
      <c r="J1425" s="24">
        <v>126595.30009999999</v>
      </c>
      <c r="K1425" s="24">
        <v>110770.88589999999</v>
      </c>
      <c r="L1425" s="24">
        <v>177233.42</v>
      </c>
      <c r="M1425" s="24">
        <v>142419.71040000001</v>
      </c>
      <c r="N1425" s="24">
        <v>227871.54</v>
      </c>
      <c r="O1425" s="24">
        <v>189892.9472</v>
      </c>
      <c r="P1425" s="24">
        <v>303828.72009999998</v>
      </c>
      <c r="Q1425" s="24">
        <v>237366.18400000001</v>
      </c>
      <c r="R1425" s="24">
        <v>379785.89990000002</v>
      </c>
      <c r="S1425" s="24">
        <v>269015.0085</v>
      </c>
      <c r="T1425" s="24">
        <v>430424.01990000001</v>
      </c>
      <c r="U1425" s="24">
        <v>300663.83299999998</v>
      </c>
      <c r="V1425" s="24">
        <v>481062.14</v>
      </c>
    </row>
    <row r="1426" spans="1:22" hidden="1" x14ac:dyDescent="0.3">
      <c r="A1426" s="23">
        <v>8</v>
      </c>
      <c r="B1426" s="23" t="s">
        <v>592</v>
      </c>
      <c r="C1426" s="23" t="s">
        <v>578</v>
      </c>
      <c r="D1426" t="s">
        <v>144</v>
      </c>
      <c r="E1426" s="23" t="s">
        <v>579</v>
      </c>
      <c r="F1426" s="23" t="s">
        <v>390</v>
      </c>
      <c r="G1426" s="23">
        <v>1</v>
      </c>
      <c r="H1426" s="23" t="s">
        <v>14</v>
      </c>
      <c r="I1426" s="24">
        <v>93859.142099999997</v>
      </c>
      <c r="J1426" s="24">
        <v>164253.4987</v>
      </c>
      <c r="K1426" s="24">
        <v>121497.69130000001</v>
      </c>
      <c r="L1426" s="24">
        <v>212620.95970000001</v>
      </c>
      <c r="M1426" s="24">
        <v>145410.94349999999</v>
      </c>
      <c r="N1426" s="24">
        <v>254469.15100000001</v>
      </c>
      <c r="O1426" s="24">
        <v>173434.3008</v>
      </c>
      <c r="P1426" s="24">
        <v>303510.02649999998</v>
      </c>
      <c r="Q1426" s="24">
        <v>204419.9644</v>
      </c>
      <c r="R1426" s="24">
        <v>357734.93770000001</v>
      </c>
      <c r="S1426" s="24">
        <v>224123.70189999999</v>
      </c>
      <c r="T1426" s="24">
        <v>392216.47820000001</v>
      </c>
      <c r="U1426" s="24">
        <v>242654.4037</v>
      </c>
      <c r="V1426" s="24">
        <v>424645.20649999997</v>
      </c>
    </row>
    <row r="1427" spans="1:22" hidden="1" x14ac:dyDescent="0.3">
      <c r="A1427" s="23">
        <v>8</v>
      </c>
      <c r="B1427" s="23" t="s">
        <v>592</v>
      </c>
      <c r="C1427" s="23" t="s">
        <v>578</v>
      </c>
      <c r="D1427" t="s">
        <v>144</v>
      </c>
      <c r="E1427" s="23" t="s">
        <v>579</v>
      </c>
      <c r="F1427" s="23" t="s">
        <v>390</v>
      </c>
      <c r="G1427" s="23">
        <v>2</v>
      </c>
      <c r="H1427" s="23" t="s">
        <v>30</v>
      </c>
      <c r="I1427" s="24">
        <v>80426.722800000003</v>
      </c>
      <c r="J1427" s="24">
        <v>140746.7648</v>
      </c>
      <c r="K1427" s="24">
        <v>105120.22960000001</v>
      </c>
      <c r="L1427" s="24">
        <v>183960.4019</v>
      </c>
      <c r="M1427" s="24">
        <v>127475.82580000001</v>
      </c>
      <c r="N1427" s="24">
        <v>223082.69510000001</v>
      </c>
      <c r="O1427" s="24">
        <v>155766.9584</v>
      </c>
      <c r="P1427" s="24">
        <v>272592.17709999997</v>
      </c>
      <c r="Q1427" s="24">
        <v>184682.45759999999</v>
      </c>
      <c r="R1427" s="24">
        <v>323194.30080000003</v>
      </c>
      <c r="S1427" s="24">
        <v>203420.3609</v>
      </c>
      <c r="T1427" s="24">
        <v>355985.63160000002</v>
      </c>
      <c r="U1427" s="24">
        <v>220828.78390000001</v>
      </c>
      <c r="V1427" s="24">
        <v>386450.37180000002</v>
      </c>
    </row>
    <row r="1428" spans="1:22" hidden="1" x14ac:dyDescent="0.3">
      <c r="A1428" s="23">
        <v>8</v>
      </c>
      <c r="B1428" s="23" t="s">
        <v>592</v>
      </c>
      <c r="C1428" s="23" t="s">
        <v>578</v>
      </c>
      <c r="D1428" t="s">
        <v>144</v>
      </c>
      <c r="E1428" s="23" t="s">
        <v>579</v>
      </c>
      <c r="F1428" s="23" t="s">
        <v>390</v>
      </c>
      <c r="G1428" s="23">
        <v>3</v>
      </c>
      <c r="H1428" s="23" t="s">
        <v>31</v>
      </c>
      <c r="I1428" s="24">
        <v>71716.482600000003</v>
      </c>
      <c r="J1428" s="24">
        <v>125503.84450000001</v>
      </c>
      <c r="K1428" s="24">
        <v>97635.580100000006</v>
      </c>
      <c r="L1428" s="24">
        <v>170862.26500000001</v>
      </c>
      <c r="M1428" s="24">
        <v>123462.02340000001</v>
      </c>
      <c r="N1428" s="24">
        <v>216058.54079999999</v>
      </c>
      <c r="O1428" s="24">
        <v>162520.39910000001</v>
      </c>
      <c r="P1428" s="24">
        <v>284410.69839999999</v>
      </c>
      <c r="Q1428" s="24">
        <v>201185.8438</v>
      </c>
      <c r="R1428" s="24">
        <v>352075.2267</v>
      </c>
      <c r="S1428" s="24">
        <v>226526.2169</v>
      </c>
      <c r="T1428" s="24">
        <v>396420.87959999999</v>
      </c>
      <c r="U1428" s="24">
        <v>251517.318</v>
      </c>
      <c r="V1428" s="24">
        <v>440155.30650000001</v>
      </c>
    </row>
    <row r="1429" spans="1:22" hidden="1" x14ac:dyDescent="0.3">
      <c r="A1429" s="23">
        <v>8</v>
      </c>
      <c r="B1429" s="23" t="s">
        <v>592</v>
      </c>
      <c r="C1429" s="23" t="s">
        <v>578</v>
      </c>
      <c r="D1429" t="s">
        <v>144</v>
      </c>
      <c r="E1429" s="23" t="s">
        <v>579</v>
      </c>
      <c r="F1429" s="23" t="s">
        <v>390</v>
      </c>
      <c r="G1429" s="23">
        <v>4</v>
      </c>
      <c r="H1429" s="23" t="s">
        <v>29</v>
      </c>
      <c r="I1429" s="24">
        <v>79994.125700000004</v>
      </c>
      <c r="J1429" s="24">
        <v>127990.6029</v>
      </c>
      <c r="K1429" s="24">
        <v>111991.77589999999</v>
      </c>
      <c r="L1429" s="24">
        <v>179186.84409999999</v>
      </c>
      <c r="M1429" s="24">
        <v>143989.42610000001</v>
      </c>
      <c r="N1429" s="24">
        <v>230383.0852</v>
      </c>
      <c r="O1429" s="24">
        <v>191985.90150000001</v>
      </c>
      <c r="P1429" s="24">
        <v>307177.44699999999</v>
      </c>
      <c r="Q1429" s="24">
        <v>239982.3768</v>
      </c>
      <c r="R1429" s="24">
        <v>383971.80859999999</v>
      </c>
      <c r="S1429" s="24">
        <v>271980.027</v>
      </c>
      <c r="T1429" s="24">
        <v>435168.04979999998</v>
      </c>
      <c r="U1429" s="24">
        <v>303977.67729999998</v>
      </c>
      <c r="V1429" s="24">
        <v>486364.29090000002</v>
      </c>
    </row>
    <row r="1430" spans="1:22" hidden="1" x14ac:dyDescent="0.3">
      <c r="A1430" s="23">
        <v>8</v>
      </c>
      <c r="B1430" s="23" t="s">
        <v>592</v>
      </c>
      <c r="C1430" s="23" t="s">
        <v>578</v>
      </c>
      <c r="D1430" t="s">
        <v>144</v>
      </c>
      <c r="E1430" s="23" t="s">
        <v>579</v>
      </c>
      <c r="F1430" s="23" t="s">
        <v>424</v>
      </c>
      <c r="G1430" s="23">
        <v>1</v>
      </c>
      <c r="H1430" s="23" t="s">
        <v>14</v>
      </c>
      <c r="I1430" s="24">
        <v>91830.909100000004</v>
      </c>
      <c r="J1430" s="24">
        <v>160704.09090000001</v>
      </c>
      <c r="K1430" s="24">
        <v>118934.5909</v>
      </c>
      <c r="L1430" s="24">
        <v>208135.53400000001</v>
      </c>
      <c r="M1430" s="24">
        <v>142385.88889999999</v>
      </c>
      <c r="N1430" s="24">
        <v>249175.30549999999</v>
      </c>
      <c r="O1430" s="24">
        <v>169890.77100000001</v>
      </c>
      <c r="P1430" s="24">
        <v>297308.8492</v>
      </c>
      <c r="Q1430" s="24">
        <v>200304.12719999999</v>
      </c>
      <c r="R1430" s="24">
        <v>350532.22269999998</v>
      </c>
      <c r="S1430" s="24">
        <v>219643.51939999999</v>
      </c>
      <c r="T1430" s="24">
        <v>384376.15909999999</v>
      </c>
      <c r="U1430" s="24">
        <v>237855.89420000001</v>
      </c>
      <c r="V1430" s="24">
        <v>416247.81479999999</v>
      </c>
    </row>
    <row r="1431" spans="1:22" hidden="1" x14ac:dyDescent="0.3">
      <c r="A1431" s="23">
        <v>8</v>
      </c>
      <c r="B1431" s="23" t="s">
        <v>592</v>
      </c>
      <c r="C1431" s="23" t="s">
        <v>578</v>
      </c>
      <c r="D1431" t="s">
        <v>144</v>
      </c>
      <c r="E1431" s="23" t="s">
        <v>579</v>
      </c>
      <c r="F1431" s="23" t="s">
        <v>424</v>
      </c>
      <c r="G1431" s="23">
        <v>2</v>
      </c>
      <c r="H1431" s="23" t="s">
        <v>30</v>
      </c>
      <c r="I1431" s="24">
        <v>78398.489700000006</v>
      </c>
      <c r="J1431" s="24">
        <v>137197.35690000001</v>
      </c>
      <c r="K1431" s="24">
        <v>102557.1293</v>
      </c>
      <c r="L1431" s="24">
        <v>179474.97630000001</v>
      </c>
      <c r="M1431" s="24">
        <v>124450.7712</v>
      </c>
      <c r="N1431" s="24">
        <v>217788.84950000001</v>
      </c>
      <c r="O1431" s="24">
        <v>152223.42850000001</v>
      </c>
      <c r="P1431" s="24">
        <v>266390.99979999999</v>
      </c>
      <c r="Q1431" s="24">
        <v>180566.62040000001</v>
      </c>
      <c r="R1431" s="24">
        <v>315991.5857</v>
      </c>
      <c r="S1431" s="24">
        <v>198940.17850000001</v>
      </c>
      <c r="T1431" s="24">
        <v>348145.3124</v>
      </c>
      <c r="U1431" s="24">
        <v>216030.27429999999</v>
      </c>
      <c r="V1431" s="24">
        <v>378052.98009999999</v>
      </c>
    </row>
    <row r="1432" spans="1:22" hidden="1" x14ac:dyDescent="0.3">
      <c r="A1432" s="23">
        <v>8</v>
      </c>
      <c r="B1432" s="23" t="s">
        <v>592</v>
      </c>
      <c r="C1432" s="23" t="s">
        <v>578</v>
      </c>
      <c r="D1432" t="s">
        <v>144</v>
      </c>
      <c r="E1432" s="23" t="s">
        <v>579</v>
      </c>
      <c r="F1432" s="23" t="s">
        <v>424</v>
      </c>
      <c r="G1432" s="23">
        <v>3</v>
      </c>
      <c r="H1432" s="23" t="s">
        <v>31</v>
      </c>
      <c r="I1432" s="24">
        <v>69706.918999999994</v>
      </c>
      <c r="J1432" s="24">
        <v>121987.10830000001</v>
      </c>
      <c r="K1432" s="24">
        <v>94822.191099999996</v>
      </c>
      <c r="L1432" s="24">
        <v>165938.83429999999</v>
      </c>
      <c r="M1432" s="24">
        <v>119844.80899999999</v>
      </c>
      <c r="N1432" s="24">
        <v>209728.41570000001</v>
      </c>
      <c r="O1432" s="24">
        <v>157697.4466</v>
      </c>
      <c r="P1432" s="24">
        <v>275970.53149999998</v>
      </c>
      <c r="Q1432" s="24">
        <v>195157.1531</v>
      </c>
      <c r="R1432" s="24">
        <v>341525.01809999999</v>
      </c>
      <c r="S1432" s="24">
        <v>219693.70079999999</v>
      </c>
      <c r="T1432" s="24">
        <v>384463.97659999999</v>
      </c>
      <c r="U1432" s="24">
        <v>243880.97649999999</v>
      </c>
      <c r="V1432" s="24">
        <v>426791.70899999997</v>
      </c>
    </row>
    <row r="1433" spans="1:22" hidden="1" x14ac:dyDescent="0.3">
      <c r="A1433" s="23">
        <v>8</v>
      </c>
      <c r="B1433" s="23" t="s">
        <v>592</v>
      </c>
      <c r="C1433" s="23" t="s">
        <v>578</v>
      </c>
      <c r="D1433" t="s">
        <v>144</v>
      </c>
      <c r="E1433" s="23" t="s">
        <v>579</v>
      </c>
      <c r="F1433" s="23" t="s">
        <v>424</v>
      </c>
      <c r="G1433" s="23">
        <v>4</v>
      </c>
      <c r="H1433" s="23" t="s">
        <v>29</v>
      </c>
      <c r="I1433" s="24">
        <v>78249.999599999996</v>
      </c>
      <c r="J1433" s="24">
        <v>125200.0013</v>
      </c>
      <c r="K1433" s="24">
        <v>109549.99950000001</v>
      </c>
      <c r="L1433" s="24">
        <v>175280.0018</v>
      </c>
      <c r="M1433" s="24">
        <v>140849.9993</v>
      </c>
      <c r="N1433" s="24">
        <v>225360.00229999999</v>
      </c>
      <c r="O1433" s="24">
        <v>187799.99909999999</v>
      </c>
      <c r="P1433" s="24">
        <v>300480.00309999997</v>
      </c>
      <c r="Q1433" s="24">
        <v>234749.99890000001</v>
      </c>
      <c r="R1433" s="24">
        <v>375600.0037</v>
      </c>
      <c r="S1433" s="24">
        <v>266049.9987</v>
      </c>
      <c r="T1433" s="24">
        <v>425680.00429999997</v>
      </c>
      <c r="U1433" s="24">
        <v>297349.99859999999</v>
      </c>
      <c r="V1433" s="24">
        <v>475760.0048</v>
      </c>
    </row>
    <row r="1434" spans="1:22" hidden="1" x14ac:dyDescent="0.3">
      <c r="A1434" s="23">
        <v>8</v>
      </c>
      <c r="B1434" s="23" t="s">
        <v>592</v>
      </c>
      <c r="C1434" s="23" t="s">
        <v>578</v>
      </c>
      <c r="D1434" t="s">
        <v>144</v>
      </c>
      <c r="E1434" s="23" t="s">
        <v>579</v>
      </c>
      <c r="F1434" s="23" t="s">
        <v>447</v>
      </c>
      <c r="G1434" s="23">
        <v>1</v>
      </c>
      <c r="H1434" s="23" t="s">
        <v>14</v>
      </c>
      <c r="I1434" s="24">
        <v>85927.570999999996</v>
      </c>
      <c r="J1434" s="24">
        <v>150373.2493</v>
      </c>
      <c r="K1434" s="24">
        <v>111209.35769999999</v>
      </c>
      <c r="L1434" s="24">
        <v>194616.37590000001</v>
      </c>
      <c r="M1434" s="24">
        <v>133083.22820000001</v>
      </c>
      <c r="N1434" s="24">
        <v>232895.64939999999</v>
      </c>
      <c r="O1434" s="24">
        <v>158708.92189999999</v>
      </c>
      <c r="P1434" s="24">
        <v>277740.61349999998</v>
      </c>
      <c r="Q1434" s="24">
        <v>187043.13769999999</v>
      </c>
      <c r="R1434" s="24">
        <v>327325.49099999998</v>
      </c>
      <c r="S1434" s="24">
        <v>205060.9644</v>
      </c>
      <c r="T1434" s="24">
        <v>358856.68770000001</v>
      </c>
      <c r="U1434" s="24">
        <v>221997.8702</v>
      </c>
      <c r="V1434" s="24">
        <v>388496.27279999998</v>
      </c>
    </row>
    <row r="1435" spans="1:22" hidden="1" x14ac:dyDescent="0.3">
      <c r="A1435" s="23">
        <v>8</v>
      </c>
      <c r="B1435" s="23" t="s">
        <v>592</v>
      </c>
      <c r="C1435" s="23" t="s">
        <v>578</v>
      </c>
      <c r="D1435" t="s">
        <v>144</v>
      </c>
      <c r="E1435" s="23" t="s">
        <v>579</v>
      </c>
      <c r="F1435" s="23" t="s">
        <v>447</v>
      </c>
      <c r="G1435" s="23">
        <v>2</v>
      </c>
      <c r="H1435" s="23" t="s">
        <v>30</v>
      </c>
      <c r="I1435" s="24">
        <v>73728.741599999994</v>
      </c>
      <c r="J1435" s="24">
        <v>129025.29790000001</v>
      </c>
      <c r="K1435" s="24">
        <v>96335.949200000003</v>
      </c>
      <c r="L1435" s="24">
        <v>168587.91099999999</v>
      </c>
      <c r="M1435" s="24">
        <v>116795.21369999999</v>
      </c>
      <c r="N1435" s="24">
        <v>204391.62409999999</v>
      </c>
      <c r="O1435" s="24">
        <v>142664.09099999999</v>
      </c>
      <c r="P1435" s="24">
        <v>249662.1594</v>
      </c>
      <c r="Q1435" s="24">
        <v>169118.2597</v>
      </c>
      <c r="R1435" s="24">
        <v>295956.95449999999</v>
      </c>
      <c r="S1435" s="24">
        <v>186258.95139999999</v>
      </c>
      <c r="T1435" s="24">
        <v>325953.16499999998</v>
      </c>
      <c r="U1435" s="24">
        <v>202176.6447</v>
      </c>
      <c r="V1435" s="24">
        <v>353809.12819999998</v>
      </c>
    </row>
    <row r="1436" spans="1:22" hidden="1" x14ac:dyDescent="0.3">
      <c r="A1436" s="23">
        <v>8</v>
      </c>
      <c r="B1436" s="23" t="s">
        <v>592</v>
      </c>
      <c r="C1436" s="23" t="s">
        <v>578</v>
      </c>
      <c r="D1436" t="s">
        <v>144</v>
      </c>
      <c r="E1436" s="23" t="s">
        <v>579</v>
      </c>
      <c r="F1436" s="23" t="s">
        <v>447</v>
      </c>
      <c r="G1436" s="23">
        <v>3</v>
      </c>
      <c r="H1436" s="23" t="s">
        <v>31</v>
      </c>
      <c r="I1436" s="24">
        <v>65812.087499999994</v>
      </c>
      <c r="J1436" s="24">
        <v>115171.15300000001</v>
      </c>
      <c r="K1436" s="24">
        <v>89623.584700000007</v>
      </c>
      <c r="L1436" s="24">
        <v>156841.2732</v>
      </c>
      <c r="M1436" s="24">
        <v>113350.9369</v>
      </c>
      <c r="N1436" s="24">
        <v>198364.13959999999</v>
      </c>
      <c r="O1436" s="24">
        <v>149231.40659999999</v>
      </c>
      <c r="P1436" s="24">
        <v>261154.9615</v>
      </c>
      <c r="Q1436" s="24">
        <v>184755.03080000001</v>
      </c>
      <c r="R1436" s="24">
        <v>323321.30379999999</v>
      </c>
      <c r="S1436" s="24">
        <v>208040.95189999999</v>
      </c>
      <c r="T1436" s="24">
        <v>364071.66570000001</v>
      </c>
      <c r="U1436" s="24">
        <v>231009.67689999999</v>
      </c>
      <c r="V1436" s="24">
        <v>404266.93459999998</v>
      </c>
    </row>
    <row r="1437" spans="1:22" hidden="1" x14ac:dyDescent="0.3">
      <c r="A1437" s="23">
        <v>8</v>
      </c>
      <c r="B1437" s="23" t="s">
        <v>592</v>
      </c>
      <c r="C1437" s="23" t="s">
        <v>578</v>
      </c>
      <c r="D1437" t="s">
        <v>144</v>
      </c>
      <c r="E1437" s="23" t="s">
        <v>579</v>
      </c>
      <c r="F1437" s="23" t="s">
        <v>447</v>
      </c>
      <c r="G1437" s="23">
        <v>4</v>
      </c>
      <c r="H1437" s="23" t="s">
        <v>29</v>
      </c>
      <c r="I1437" s="24">
        <v>73239.479600000006</v>
      </c>
      <c r="J1437" s="24">
        <v>117183.16899999999</v>
      </c>
      <c r="K1437" s="24">
        <v>102535.2714</v>
      </c>
      <c r="L1437" s="24">
        <v>164056.43659999999</v>
      </c>
      <c r="M1437" s="24">
        <v>131831.0632</v>
      </c>
      <c r="N1437" s="24">
        <v>210929.70430000001</v>
      </c>
      <c r="O1437" s="24">
        <v>175774.75090000001</v>
      </c>
      <c r="P1437" s="24">
        <v>281239.60570000001</v>
      </c>
      <c r="Q1437" s="24">
        <v>219718.43859999999</v>
      </c>
      <c r="R1437" s="24">
        <v>351549.50709999999</v>
      </c>
      <c r="S1437" s="24">
        <v>249014.2304</v>
      </c>
      <c r="T1437" s="24">
        <v>398422.7746</v>
      </c>
      <c r="U1437" s="24">
        <v>278310.02230000001</v>
      </c>
      <c r="V1437" s="24">
        <v>445296.04220000003</v>
      </c>
    </row>
    <row r="1438" spans="1:22" hidden="1" x14ac:dyDescent="0.3">
      <c r="A1438" s="23">
        <v>8</v>
      </c>
      <c r="B1438" s="23" t="s">
        <v>592</v>
      </c>
      <c r="C1438" s="23" t="s">
        <v>578</v>
      </c>
      <c r="D1438" t="s">
        <v>144</v>
      </c>
      <c r="E1438" s="23" t="s">
        <v>579</v>
      </c>
      <c r="F1438" s="23" t="s">
        <v>468</v>
      </c>
      <c r="G1438" s="23">
        <v>1</v>
      </c>
      <c r="H1438" s="23" t="s">
        <v>14</v>
      </c>
      <c r="I1438" s="24">
        <v>88889.317200000005</v>
      </c>
      <c r="J1438" s="24">
        <v>155556.3051</v>
      </c>
      <c r="K1438" s="24">
        <v>115069.97990000001</v>
      </c>
      <c r="L1438" s="24">
        <v>201372.46479999999</v>
      </c>
      <c r="M1438" s="24">
        <v>137721.9221</v>
      </c>
      <c r="N1438" s="24">
        <v>241013.36369999999</v>
      </c>
      <c r="O1438" s="24">
        <v>164269.2236</v>
      </c>
      <c r="P1438" s="24">
        <v>287471.14130000002</v>
      </c>
      <c r="Q1438" s="24">
        <v>193622.88680000001</v>
      </c>
      <c r="R1438" s="24">
        <v>338840.05190000002</v>
      </c>
      <c r="S1438" s="24">
        <v>212288.80050000001</v>
      </c>
      <c r="T1438" s="24">
        <v>371505.4008</v>
      </c>
      <c r="U1438" s="24">
        <v>229845.6361</v>
      </c>
      <c r="V1438" s="24">
        <v>402229.86320000002</v>
      </c>
    </row>
    <row r="1439" spans="1:22" hidden="1" x14ac:dyDescent="0.3">
      <c r="A1439" s="23">
        <v>8</v>
      </c>
      <c r="B1439" s="23" t="s">
        <v>592</v>
      </c>
      <c r="C1439" s="23" t="s">
        <v>578</v>
      </c>
      <c r="D1439" t="s">
        <v>144</v>
      </c>
      <c r="E1439" s="23" t="s">
        <v>579</v>
      </c>
      <c r="F1439" s="23" t="s">
        <v>468</v>
      </c>
      <c r="G1439" s="23">
        <v>2</v>
      </c>
      <c r="H1439" s="23" t="s">
        <v>30</v>
      </c>
      <c r="I1439" s="24">
        <v>76142.225399999996</v>
      </c>
      <c r="J1439" s="24">
        <v>133248.89449999999</v>
      </c>
      <c r="K1439" s="24">
        <v>99528.103300000002</v>
      </c>
      <c r="L1439" s="24">
        <v>174174.1808</v>
      </c>
      <c r="M1439" s="24">
        <v>120701.8616</v>
      </c>
      <c r="N1439" s="24">
        <v>211228.25779999999</v>
      </c>
      <c r="O1439" s="24">
        <v>147503.2764</v>
      </c>
      <c r="P1439" s="24">
        <v>258130.73360000001</v>
      </c>
      <c r="Q1439" s="24">
        <v>174892.3959</v>
      </c>
      <c r="R1439" s="24">
        <v>306061.69270000001</v>
      </c>
      <c r="S1439" s="24">
        <v>192641.75270000001</v>
      </c>
      <c r="T1439" s="24">
        <v>337123.06719999999</v>
      </c>
      <c r="U1439" s="24">
        <v>209133.56849999999</v>
      </c>
      <c r="V1439" s="24">
        <v>365983.745</v>
      </c>
    </row>
    <row r="1440" spans="1:22" hidden="1" x14ac:dyDescent="0.3">
      <c r="A1440" s="23">
        <v>8</v>
      </c>
      <c r="B1440" s="23" t="s">
        <v>592</v>
      </c>
      <c r="C1440" s="23" t="s">
        <v>578</v>
      </c>
      <c r="D1440" t="s">
        <v>144</v>
      </c>
      <c r="E1440" s="23" t="s">
        <v>579</v>
      </c>
      <c r="F1440" s="23" t="s">
        <v>468</v>
      </c>
      <c r="G1440" s="23">
        <v>3</v>
      </c>
      <c r="H1440" s="23" t="s">
        <v>31</v>
      </c>
      <c r="I1440" s="24">
        <v>67878.052299999996</v>
      </c>
      <c r="J1440" s="24">
        <v>118786.5916</v>
      </c>
      <c r="K1440" s="24">
        <v>92402.976500000004</v>
      </c>
      <c r="L1440" s="24">
        <v>161705.20869999999</v>
      </c>
      <c r="M1440" s="24">
        <v>116839.97380000001</v>
      </c>
      <c r="N1440" s="24">
        <v>204469.954</v>
      </c>
      <c r="O1440" s="24">
        <v>153797.91949999999</v>
      </c>
      <c r="P1440" s="24">
        <v>269146.35920000001</v>
      </c>
      <c r="Q1440" s="24">
        <v>190382.98190000001</v>
      </c>
      <c r="R1440" s="24">
        <v>333170.21840000001</v>
      </c>
      <c r="S1440" s="24">
        <v>214358.70850000001</v>
      </c>
      <c r="T1440" s="24">
        <v>375127.73989999999</v>
      </c>
      <c r="U1440" s="24">
        <v>238002.98310000001</v>
      </c>
      <c r="V1440" s="24">
        <v>416505.22039999999</v>
      </c>
    </row>
    <row r="1441" spans="1:22" hidden="1" x14ac:dyDescent="0.3">
      <c r="A1441" s="23">
        <v>8</v>
      </c>
      <c r="B1441" s="23" t="s">
        <v>592</v>
      </c>
      <c r="C1441" s="23" t="s">
        <v>578</v>
      </c>
      <c r="D1441" t="s">
        <v>144</v>
      </c>
      <c r="E1441" s="23" t="s">
        <v>579</v>
      </c>
      <c r="F1441" s="23" t="s">
        <v>468</v>
      </c>
      <c r="G1441" s="23">
        <v>4</v>
      </c>
      <c r="H1441" s="23" t="s">
        <v>29</v>
      </c>
      <c r="I1441" s="24">
        <v>75757.066300000006</v>
      </c>
      <c r="J1441" s="24">
        <v>121211.308</v>
      </c>
      <c r="K1441" s="24">
        <v>106059.89290000001</v>
      </c>
      <c r="L1441" s="24">
        <v>169695.83110000001</v>
      </c>
      <c r="M1441" s="24">
        <v>136362.7193</v>
      </c>
      <c r="N1441" s="24">
        <v>218180.35430000001</v>
      </c>
      <c r="O1441" s="24">
        <v>181816.95920000001</v>
      </c>
      <c r="P1441" s="24">
        <v>290907.13890000002</v>
      </c>
      <c r="Q1441" s="24">
        <v>227271.19889999999</v>
      </c>
      <c r="R1441" s="24">
        <v>363633.92369999998</v>
      </c>
      <c r="S1441" s="24">
        <v>257574.02540000001</v>
      </c>
      <c r="T1441" s="24">
        <v>412118.44679999998</v>
      </c>
      <c r="U1441" s="24">
        <v>287876.85200000001</v>
      </c>
      <c r="V1441" s="24">
        <v>460602.97</v>
      </c>
    </row>
    <row r="1442" spans="1:22" hidden="1" x14ac:dyDescent="0.3">
      <c r="A1442" s="23">
        <v>8</v>
      </c>
      <c r="B1442" s="23" t="s">
        <v>592</v>
      </c>
      <c r="C1442" s="23" t="s">
        <v>578</v>
      </c>
      <c r="D1442" t="s">
        <v>162</v>
      </c>
      <c r="E1442" s="23" t="s">
        <v>580</v>
      </c>
      <c r="F1442" s="23" t="s">
        <v>208</v>
      </c>
      <c r="G1442" s="23">
        <v>1</v>
      </c>
      <c r="H1442" s="23" t="s">
        <v>14</v>
      </c>
      <c r="I1442" s="24">
        <v>92378.266099999993</v>
      </c>
      <c r="J1442" s="24">
        <v>161661.9657</v>
      </c>
      <c r="K1442" s="24">
        <v>119567.3763</v>
      </c>
      <c r="L1442" s="24">
        <v>209242.90839999999</v>
      </c>
      <c r="M1442" s="24">
        <v>143091.592</v>
      </c>
      <c r="N1442" s="24">
        <v>250410.28589999999</v>
      </c>
      <c r="O1442" s="24">
        <v>170654.14449999999</v>
      </c>
      <c r="P1442" s="24">
        <v>298644.75300000003</v>
      </c>
      <c r="Q1442" s="24">
        <v>201130.0834</v>
      </c>
      <c r="R1442" s="24">
        <v>351977.64600000001</v>
      </c>
      <c r="S1442" s="24">
        <v>220509.77679999999</v>
      </c>
      <c r="T1442" s="24">
        <v>385892.10930000001</v>
      </c>
      <c r="U1442" s="24">
        <v>238730.51310000001</v>
      </c>
      <c r="V1442" s="24">
        <v>417778.39799999999</v>
      </c>
    </row>
    <row r="1443" spans="1:22" hidden="1" x14ac:dyDescent="0.3">
      <c r="A1443" s="23">
        <v>8</v>
      </c>
      <c r="B1443" s="23" t="s">
        <v>592</v>
      </c>
      <c r="C1443" s="23" t="s">
        <v>578</v>
      </c>
      <c r="D1443" t="s">
        <v>162</v>
      </c>
      <c r="E1443" s="23" t="s">
        <v>580</v>
      </c>
      <c r="F1443" s="23" t="s">
        <v>208</v>
      </c>
      <c r="G1443" s="23">
        <v>2</v>
      </c>
      <c r="H1443" s="23" t="s">
        <v>30</v>
      </c>
      <c r="I1443" s="24">
        <v>79219.978300000002</v>
      </c>
      <c r="J1443" s="24">
        <v>138634.962</v>
      </c>
      <c r="K1443" s="24">
        <v>103524.1493</v>
      </c>
      <c r="L1443" s="24">
        <v>181167.26130000001</v>
      </c>
      <c r="M1443" s="24">
        <v>125522.49770000001</v>
      </c>
      <c r="N1443" s="24">
        <v>219664.37109999999</v>
      </c>
      <c r="O1443" s="24">
        <v>153347.36069999999</v>
      </c>
      <c r="P1443" s="24">
        <v>268357.88130000001</v>
      </c>
      <c r="Q1443" s="24">
        <v>181795.38370000001</v>
      </c>
      <c r="R1443" s="24">
        <v>318141.9215</v>
      </c>
      <c r="S1443" s="24">
        <v>200228.95379999999</v>
      </c>
      <c r="T1443" s="24">
        <v>350400.6692</v>
      </c>
      <c r="U1443" s="24">
        <v>217350.3149</v>
      </c>
      <c r="V1443" s="24">
        <v>380363.05119999999</v>
      </c>
    </row>
    <row r="1444" spans="1:22" hidden="1" x14ac:dyDescent="0.3">
      <c r="A1444" s="23">
        <v>8</v>
      </c>
      <c r="B1444" s="23" t="s">
        <v>592</v>
      </c>
      <c r="C1444" s="23" t="s">
        <v>578</v>
      </c>
      <c r="D1444" t="s">
        <v>162</v>
      </c>
      <c r="E1444" s="23" t="s">
        <v>580</v>
      </c>
      <c r="F1444" s="23" t="s">
        <v>208</v>
      </c>
      <c r="G1444" s="23">
        <v>3</v>
      </c>
      <c r="H1444" s="23" t="s">
        <v>31</v>
      </c>
      <c r="I1444" s="24">
        <v>70683.497900000002</v>
      </c>
      <c r="J1444" s="24">
        <v>123696.1213</v>
      </c>
      <c r="K1444" s="24">
        <v>96245.880999999994</v>
      </c>
      <c r="L1444" s="24">
        <v>168430.29180000001</v>
      </c>
      <c r="M1444" s="24">
        <v>121717.501</v>
      </c>
      <c r="N1444" s="24">
        <v>213005.62669999999</v>
      </c>
      <c r="O1444" s="24">
        <v>160237.13740000001</v>
      </c>
      <c r="P1444" s="24">
        <v>280414.99040000001</v>
      </c>
      <c r="Q1444" s="24">
        <v>198371.86180000001</v>
      </c>
      <c r="R1444" s="24">
        <v>347150.75809999998</v>
      </c>
      <c r="S1444" s="24">
        <v>223367.33129999999</v>
      </c>
      <c r="T1444" s="24">
        <v>390892.82980000001</v>
      </c>
      <c r="U1444" s="24">
        <v>248020.6569</v>
      </c>
      <c r="V1444" s="24">
        <v>434036.1495</v>
      </c>
    </row>
    <row r="1445" spans="1:22" hidden="1" x14ac:dyDescent="0.3">
      <c r="A1445" s="23">
        <v>8</v>
      </c>
      <c r="B1445" s="23" t="s">
        <v>592</v>
      </c>
      <c r="C1445" s="23" t="s">
        <v>578</v>
      </c>
      <c r="D1445" t="s">
        <v>162</v>
      </c>
      <c r="E1445" s="23" t="s">
        <v>580</v>
      </c>
      <c r="F1445" s="23" t="s">
        <v>208</v>
      </c>
      <c r="G1445" s="23">
        <v>4</v>
      </c>
      <c r="H1445" s="23" t="s">
        <v>29</v>
      </c>
      <c r="I1445" s="24">
        <v>78735.329800000007</v>
      </c>
      <c r="J1445" s="24">
        <v>125976.5295</v>
      </c>
      <c r="K1445" s="24">
        <v>110229.4616</v>
      </c>
      <c r="L1445" s="24">
        <v>176367.14120000001</v>
      </c>
      <c r="M1445" s="24">
        <v>141723.59340000001</v>
      </c>
      <c r="N1445" s="24">
        <v>226757.753</v>
      </c>
      <c r="O1445" s="24">
        <v>188964.79130000001</v>
      </c>
      <c r="P1445" s="24">
        <v>302343.67060000001</v>
      </c>
      <c r="Q1445" s="24">
        <v>236205.98920000001</v>
      </c>
      <c r="R1445" s="24">
        <v>377929.5882</v>
      </c>
      <c r="S1445" s="24">
        <v>267700.12099999998</v>
      </c>
      <c r="T1445" s="24">
        <v>428320.19990000001</v>
      </c>
      <c r="U1445" s="24">
        <v>299194.25290000002</v>
      </c>
      <c r="V1445" s="24">
        <v>478710.81170000002</v>
      </c>
    </row>
    <row r="1446" spans="1:22" hidden="1" x14ac:dyDescent="0.3">
      <c r="A1446" s="23">
        <v>8</v>
      </c>
      <c r="B1446" s="23" t="s">
        <v>592</v>
      </c>
      <c r="C1446" s="23" t="s">
        <v>578</v>
      </c>
      <c r="D1446" t="s">
        <v>162</v>
      </c>
      <c r="E1446" s="23" t="s">
        <v>580</v>
      </c>
      <c r="F1446" s="23" t="s">
        <v>251</v>
      </c>
      <c r="G1446" s="23">
        <v>1</v>
      </c>
      <c r="H1446" s="23" t="s">
        <v>14</v>
      </c>
      <c r="I1446" s="24">
        <v>90350.035999999993</v>
      </c>
      <c r="J1446" s="24">
        <v>158112.5631</v>
      </c>
      <c r="K1446" s="24">
        <v>117004.2797</v>
      </c>
      <c r="L1446" s="24">
        <v>204757.48939999999</v>
      </c>
      <c r="M1446" s="24">
        <v>140066.54190000001</v>
      </c>
      <c r="N1446" s="24">
        <v>245116.44820000001</v>
      </c>
      <c r="O1446" s="24">
        <v>167110.61989999999</v>
      </c>
      <c r="P1446" s="24">
        <v>292443.58490000002</v>
      </c>
      <c r="Q1446" s="24">
        <v>197014.25229999999</v>
      </c>
      <c r="R1446" s="24">
        <v>344774.94160000002</v>
      </c>
      <c r="S1446" s="24">
        <v>216029.6011</v>
      </c>
      <c r="T1446" s="24">
        <v>378051.80180000002</v>
      </c>
      <c r="U1446" s="24">
        <v>233932.01070000001</v>
      </c>
      <c r="V1446" s="24">
        <v>409381.01870000002</v>
      </c>
    </row>
    <row r="1447" spans="1:22" hidden="1" x14ac:dyDescent="0.3">
      <c r="A1447" s="23">
        <v>8</v>
      </c>
      <c r="B1447" s="23" t="s">
        <v>592</v>
      </c>
      <c r="C1447" s="23" t="s">
        <v>578</v>
      </c>
      <c r="D1447" t="s">
        <v>162</v>
      </c>
      <c r="E1447" s="23" t="s">
        <v>580</v>
      </c>
      <c r="F1447" s="23" t="s">
        <v>251</v>
      </c>
      <c r="G1447" s="23">
        <v>2</v>
      </c>
      <c r="H1447" s="23" t="s">
        <v>30</v>
      </c>
      <c r="I1447" s="24">
        <v>77191.748200000002</v>
      </c>
      <c r="J1447" s="24">
        <v>135085.5594</v>
      </c>
      <c r="K1447" s="24">
        <v>100961.0527</v>
      </c>
      <c r="L1447" s="24">
        <v>176681.84220000001</v>
      </c>
      <c r="M1447" s="24">
        <v>122497.4477</v>
      </c>
      <c r="N1447" s="24">
        <v>214370.53339999999</v>
      </c>
      <c r="O1447" s="24">
        <v>149803.83609999999</v>
      </c>
      <c r="P1447" s="24">
        <v>262156.7132</v>
      </c>
      <c r="Q1447" s="24">
        <v>177679.5526</v>
      </c>
      <c r="R1447" s="24">
        <v>310939.217</v>
      </c>
      <c r="S1447" s="24">
        <v>195748.7781</v>
      </c>
      <c r="T1447" s="24">
        <v>342560.36170000001</v>
      </c>
      <c r="U1447" s="24">
        <v>212551.8126</v>
      </c>
      <c r="V1447" s="24">
        <v>371965.67200000002</v>
      </c>
    </row>
    <row r="1448" spans="1:22" hidden="1" x14ac:dyDescent="0.3">
      <c r="A1448" s="23">
        <v>8</v>
      </c>
      <c r="B1448" s="23" t="s">
        <v>592</v>
      </c>
      <c r="C1448" s="23" t="s">
        <v>578</v>
      </c>
      <c r="D1448" t="s">
        <v>162</v>
      </c>
      <c r="E1448" s="23" t="s">
        <v>580</v>
      </c>
      <c r="F1448" s="23" t="s">
        <v>251</v>
      </c>
      <c r="G1448" s="23">
        <v>3</v>
      </c>
      <c r="H1448" s="23" t="s">
        <v>31</v>
      </c>
      <c r="I1448" s="24">
        <v>68673.937300000005</v>
      </c>
      <c r="J1448" s="24">
        <v>120179.3904</v>
      </c>
      <c r="K1448" s="24">
        <v>93432.496299999999</v>
      </c>
      <c r="L1448" s="24">
        <v>163506.86850000001</v>
      </c>
      <c r="M1448" s="24">
        <v>118100.29210000001</v>
      </c>
      <c r="N1448" s="24">
        <v>206675.5111</v>
      </c>
      <c r="O1448" s="24">
        <v>155414.19209999999</v>
      </c>
      <c r="P1448" s="24">
        <v>271974.83610000001</v>
      </c>
      <c r="Q1448" s="24">
        <v>192343.1801</v>
      </c>
      <c r="R1448" s="24">
        <v>336600.56520000001</v>
      </c>
      <c r="S1448" s="24">
        <v>216534.82550000001</v>
      </c>
      <c r="T1448" s="24">
        <v>378935.94459999999</v>
      </c>
      <c r="U1448" s="24">
        <v>240384.32689999999</v>
      </c>
      <c r="V1448" s="24">
        <v>420672.57199999999</v>
      </c>
    </row>
    <row r="1449" spans="1:22" hidden="1" x14ac:dyDescent="0.3">
      <c r="A1449" s="23">
        <v>8</v>
      </c>
      <c r="B1449" s="23" t="s">
        <v>592</v>
      </c>
      <c r="C1449" s="23" t="s">
        <v>578</v>
      </c>
      <c r="D1449" t="s">
        <v>162</v>
      </c>
      <c r="E1449" s="23" t="s">
        <v>580</v>
      </c>
      <c r="F1449" s="23" t="s">
        <v>251</v>
      </c>
      <c r="G1449" s="23">
        <v>4</v>
      </c>
      <c r="H1449" s="23" t="s">
        <v>29</v>
      </c>
      <c r="I1449" s="24">
        <v>76991.206300000005</v>
      </c>
      <c r="J1449" s="24">
        <v>123185.932</v>
      </c>
      <c r="K1449" s="24">
        <v>107787.68889999999</v>
      </c>
      <c r="L1449" s="24">
        <v>172460.30470000001</v>
      </c>
      <c r="M1449" s="24">
        <v>138584.17129999999</v>
      </c>
      <c r="N1449" s="24">
        <v>221734.67749999999</v>
      </c>
      <c r="O1449" s="24">
        <v>184778.8952</v>
      </c>
      <c r="P1449" s="24">
        <v>295646.23670000001</v>
      </c>
      <c r="Q1449" s="24">
        <v>230973.61900000001</v>
      </c>
      <c r="R1449" s="24">
        <v>369557.79580000002</v>
      </c>
      <c r="S1449" s="24">
        <v>261770.10140000001</v>
      </c>
      <c r="T1449" s="24">
        <v>418832.16859999998</v>
      </c>
      <c r="U1449" s="24">
        <v>292566.58409999998</v>
      </c>
      <c r="V1449" s="24">
        <v>468106.54139999999</v>
      </c>
    </row>
    <row r="1450" spans="1:22" hidden="1" x14ac:dyDescent="0.3">
      <c r="A1450" s="23">
        <v>8</v>
      </c>
      <c r="B1450" s="23" t="s">
        <v>592</v>
      </c>
      <c r="C1450" s="23" t="s">
        <v>578</v>
      </c>
      <c r="D1450" t="s">
        <v>162</v>
      </c>
      <c r="E1450" s="23" t="s">
        <v>580</v>
      </c>
      <c r="F1450" s="23" t="s">
        <v>292</v>
      </c>
      <c r="G1450" s="23">
        <v>1</v>
      </c>
      <c r="H1450" s="23" t="s">
        <v>14</v>
      </c>
      <c r="I1450" s="24">
        <v>91404.453500000003</v>
      </c>
      <c r="J1450" s="24">
        <v>159957.79370000001</v>
      </c>
      <c r="K1450" s="24">
        <v>118277.8431</v>
      </c>
      <c r="L1450" s="24">
        <v>206986.2254</v>
      </c>
      <c r="M1450" s="24">
        <v>141528.51209999999</v>
      </c>
      <c r="N1450" s="24">
        <v>247674.89619999999</v>
      </c>
      <c r="O1450" s="24">
        <v>168759.88029999999</v>
      </c>
      <c r="P1450" s="24">
        <v>295329.79060000001</v>
      </c>
      <c r="Q1450" s="24">
        <v>198869.17310000001</v>
      </c>
      <c r="R1450" s="24">
        <v>348021.05290000001</v>
      </c>
      <c r="S1450" s="24">
        <v>218015.90969999999</v>
      </c>
      <c r="T1450" s="24">
        <v>381527.842</v>
      </c>
      <c r="U1450" s="24">
        <v>236006.26329999999</v>
      </c>
      <c r="V1450" s="24">
        <v>413010.96090000001</v>
      </c>
    </row>
    <row r="1451" spans="1:22" hidden="1" x14ac:dyDescent="0.3">
      <c r="A1451" s="23">
        <v>8</v>
      </c>
      <c r="B1451" s="23" t="s">
        <v>592</v>
      </c>
      <c r="C1451" s="23" t="s">
        <v>578</v>
      </c>
      <c r="D1451" t="s">
        <v>162</v>
      </c>
      <c r="E1451" s="23" t="s">
        <v>580</v>
      </c>
      <c r="F1451" s="23" t="s">
        <v>292</v>
      </c>
      <c r="G1451" s="23">
        <v>2</v>
      </c>
      <c r="H1451" s="23" t="s">
        <v>30</v>
      </c>
      <c r="I1451" s="24">
        <v>78520.296400000007</v>
      </c>
      <c r="J1451" s="24">
        <v>137410.51879999999</v>
      </c>
      <c r="K1451" s="24">
        <v>102568.84970000001</v>
      </c>
      <c r="L1451" s="24">
        <v>179495.48689999999</v>
      </c>
      <c r="M1451" s="24">
        <v>124325.44040000001</v>
      </c>
      <c r="N1451" s="24">
        <v>217569.52069999999</v>
      </c>
      <c r="O1451" s="24">
        <v>151813.65419999999</v>
      </c>
      <c r="P1451" s="24">
        <v>265673.89490000001</v>
      </c>
      <c r="Q1451" s="24">
        <v>179937.27910000001</v>
      </c>
      <c r="R1451" s="24">
        <v>314890.23859999998</v>
      </c>
      <c r="S1451" s="24">
        <v>198157.6035</v>
      </c>
      <c r="T1451" s="24">
        <v>346775.80619999999</v>
      </c>
      <c r="U1451" s="24">
        <v>215071.48560000001</v>
      </c>
      <c r="V1451" s="24">
        <v>376375.09980000003</v>
      </c>
    </row>
    <row r="1452" spans="1:22" hidden="1" x14ac:dyDescent="0.3">
      <c r="A1452" s="23">
        <v>8</v>
      </c>
      <c r="B1452" s="23" t="s">
        <v>592</v>
      </c>
      <c r="C1452" s="23" t="s">
        <v>578</v>
      </c>
      <c r="D1452" t="s">
        <v>162</v>
      </c>
      <c r="E1452" s="23" t="s">
        <v>580</v>
      </c>
      <c r="F1452" s="23" t="s">
        <v>292</v>
      </c>
      <c r="G1452" s="23">
        <v>3</v>
      </c>
      <c r="H1452" s="23" t="s">
        <v>31</v>
      </c>
      <c r="I1452" s="24">
        <v>70152.907900000006</v>
      </c>
      <c r="J1452" s="24">
        <v>122767.5888</v>
      </c>
      <c r="K1452" s="24">
        <v>95559.534499999994</v>
      </c>
      <c r="L1452" s="24">
        <v>167229.18539999999</v>
      </c>
      <c r="M1452" s="24">
        <v>120877.28879999999</v>
      </c>
      <c r="N1452" s="24">
        <v>211535.25539999999</v>
      </c>
      <c r="O1452" s="24">
        <v>159159.62229999999</v>
      </c>
      <c r="P1452" s="24">
        <v>278529.33919999999</v>
      </c>
      <c r="Q1452" s="24">
        <v>197065.06299999999</v>
      </c>
      <c r="R1452" s="24">
        <v>344863.8602</v>
      </c>
      <c r="S1452" s="24">
        <v>221916.58670000001</v>
      </c>
      <c r="T1452" s="24">
        <v>388354.02669999999</v>
      </c>
      <c r="U1452" s="24">
        <v>246433.0944</v>
      </c>
      <c r="V1452" s="24">
        <v>431257.91519999999</v>
      </c>
    </row>
    <row r="1453" spans="1:22" hidden="1" x14ac:dyDescent="0.3">
      <c r="A1453" s="23">
        <v>8</v>
      </c>
      <c r="B1453" s="23" t="s">
        <v>592</v>
      </c>
      <c r="C1453" s="23" t="s">
        <v>578</v>
      </c>
      <c r="D1453" t="s">
        <v>162</v>
      </c>
      <c r="E1453" s="23" t="s">
        <v>580</v>
      </c>
      <c r="F1453" s="23" t="s">
        <v>292</v>
      </c>
      <c r="G1453" s="23">
        <v>4</v>
      </c>
      <c r="H1453" s="23" t="s">
        <v>29</v>
      </c>
      <c r="I1453" s="24">
        <v>77912.569699999993</v>
      </c>
      <c r="J1453" s="24">
        <v>124660.1134</v>
      </c>
      <c r="K1453" s="24">
        <v>109077.59759999999</v>
      </c>
      <c r="L1453" s="24">
        <v>174524.1587</v>
      </c>
      <c r="M1453" s="24">
        <v>140242.62539999999</v>
      </c>
      <c r="N1453" s="24">
        <v>224388.2041</v>
      </c>
      <c r="O1453" s="24">
        <v>186990.1672</v>
      </c>
      <c r="P1453" s="24">
        <v>299184.2721</v>
      </c>
      <c r="Q1453" s="24">
        <v>233737.70910000001</v>
      </c>
      <c r="R1453" s="24">
        <v>373980.34009999997</v>
      </c>
      <c r="S1453" s="24">
        <v>264902.73690000002</v>
      </c>
      <c r="T1453" s="24">
        <v>423844.38540000003</v>
      </c>
      <c r="U1453" s="24">
        <v>296067.7648</v>
      </c>
      <c r="V1453" s="24">
        <v>473708.43079999997</v>
      </c>
    </row>
    <row r="1454" spans="1:22" hidden="1" x14ac:dyDescent="0.3">
      <c r="A1454" s="23">
        <v>8</v>
      </c>
      <c r="B1454" s="23" t="s">
        <v>592</v>
      </c>
      <c r="C1454" s="23" t="s">
        <v>578</v>
      </c>
      <c r="D1454" t="s">
        <v>162</v>
      </c>
      <c r="E1454" s="23" t="s">
        <v>580</v>
      </c>
      <c r="F1454" s="23" t="s">
        <v>332</v>
      </c>
      <c r="G1454" s="23">
        <v>1</v>
      </c>
      <c r="H1454" s="23" t="s">
        <v>14</v>
      </c>
      <c r="I1454" s="24">
        <v>91384.302299999996</v>
      </c>
      <c r="J1454" s="24">
        <v>159922.52910000001</v>
      </c>
      <c r="K1454" s="24">
        <v>118281.8355</v>
      </c>
      <c r="L1454" s="24">
        <v>206993.21220000001</v>
      </c>
      <c r="M1454" s="24">
        <v>141553.78950000001</v>
      </c>
      <c r="N1454" s="24">
        <v>247719.1317</v>
      </c>
      <c r="O1454" s="24">
        <v>168821.13130000001</v>
      </c>
      <c r="P1454" s="24">
        <v>295436.97970000003</v>
      </c>
      <c r="Q1454" s="24">
        <v>198970.67050000001</v>
      </c>
      <c r="R1454" s="24">
        <v>348198.67330000002</v>
      </c>
      <c r="S1454" s="24">
        <v>218142.79930000001</v>
      </c>
      <c r="T1454" s="24">
        <v>381749.89880000002</v>
      </c>
      <c r="U1454" s="24">
        <v>236168.76259999999</v>
      </c>
      <c r="V1454" s="24">
        <v>413295.3346</v>
      </c>
    </row>
    <row r="1455" spans="1:22" hidden="1" x14ac:dyDescent="0.3">
      <c r="A1455" s="23">
        <v>8</v>
      </c>
      <c r="B1455" s="23" t="s">
        <v>592</v>
      </c>
      <c r="C1455" s="23" t="s">
        <v>578</v>
      </c>
      <c r="D1455" t="s">
        <v>162</v>
      </c>
      <c r="E1455" s="23" t="s">
        <v>580</v>
      </c>
      <c r="F1455" s="23" t="s">
        <v>332</v>
      </c>
      <c r="G1455" s="23">
        <v>2</v>
      </c>
      <c r="H1455" s="23" t="s">
        <v>30</v>
      </c>
      <c r="I1455" s="24">
        <v>78363.079800000007</v>
      </c>
      <c r="J1455" s="24">
        <v>137135.3898</v>
      </c>
      <c r="K1455" s="24">
        <v>102405.72530000001</v>
      </c>
      <c r="L1455" s="24">
        <v>179210.01930000001</v>
      </c>
      <c r="M1455" s="24">
        <v>124167.7066</v>
      </c>
      <c r="N1455" s="24">
        <v>217293.4865</v>
      </c>
      <c r="O1455" s="24">
        <v>151694.62640000001</v>
      </c>
      <c r="P1455" s="24">
        <v>265465.59610000002</v>
      </c>
      <c r="Q1455" s="24">
        <v>179837.37359999999</v>
      </c>
      <c r="R1455" s="24">
        <v>314715.40399999998</v>
      </c>
      <c r="S1455" s="24">
        <v>198073.23480000001</v>
      </c>
      <c r="T1455" s="24">
        <v>346628.16080000001</v>
      </c>
      <c r="U1455" s="24">
        <v>215011.27470000001</v>
      </c>
      <c r="V1455" s="24">
        <v>376269.73070000001</v>
      </c>
    </row>
    <row r="1456" spans="1:22" hidden="1" x14ac:dyDescent="0.3">
      <c r="A1456" s="23">
        <v>8</v>
      </c>
      <c r="B1456" s="23" t="s">
        <v>592</v>
      </c>
      <c r="C1456" s="23" t="s">
        <v>578</v>
      </c>
      <c r="D1456" t="s">
        <v>162</v>
      </c>
      <c r="E1456" s="23" t="s">
        <v>580</v>
      </c>
      <c r="F1456" s="23" t="s">
        <v>332</v>
      </c>
      <c r="G1456" s="23">
        <v>3</v>
      </c>
      <c r="H1456" s="23" t="s">
        <v>31</v>
      </c>
      <c r="I1456" s="24">
        <v>69915.812699999995</v>
      </c>
      <c r="J1456" s="24">
        <v>122352.67230000001</v>
      </c>
      <c r="K1456" s="24">
        <v>95199.361600000004</v>
      </c>
      <c r="L1456" s="24">
        <v>166598.88269999999</v>
      </c>
      <c r="M1456" s="24">
        <v>120393.09269999999</v>
      </c>
      <c r="N1456" s="24">
        <v>210687.91209999999</v>
      </c>
      <c r="O1456" s="24">
        <v>158492.64360000001</v>
      </c>
      <c r="P1456" s="24">
        <v>277362.1262</v>
      </c>
      <c r="Q1456" s="24">
        <v>196211.29199999999</v>
      </c>
      <c r="R1456" s="24">
        <v>343369.761</v>
      </c>
      <c r="S1456" s="24">
        <v>220933.83249999999</v>
      </c>
      <c r="T1456" s="24">
        <v>386634.20699999999</v>
      </c>
      <c r="U1456" s="24">
        <v>245317.79319999999</v>
      </c>
      <c r="V1456" s="24">
        <v>429306.13799999998</v>
      </c>
    </row>
    <row r="1457" spans="1:22" hidden="1" x14ac:dyDescent="0.3">
      <c r="A1457" s="23">
        <v>8</v>
      </c>
      <c r="B1457" s="23" t="s">
        <v>592</v>
      </c>
      <c r="C1457" s="23" t="s">
        <v>578</v>
      </c>
      <c r="D1457" t="s">
        <v>162</v>
      </c>
      <c r="E1457" s="23" t="s">
        <v>580</v>
      </c>
      <c r="F1457" s="23" t="s">
        <v>332</v>
      </c>
      <c r="G1457" s="23">
        <v>4</v>
      </c>
      <c r="H1457" s="23" t="s">
        <v>29</v>
      </c>
      <c r="I1457" s="24">
        <v>77887.918900000004</v>
      </c>
      <c r="J1457" s="24">
        <v>124620.67200000001</v>
      </c>
      <c r="K1457" s="24">
        <v>109043.0864</v>
      </c>
      <c r="L1457" s="24">
        <v>174468.94089999999</v>
      </c>
      <c r="M1457" s="24">
        <v>140198.25399999999</v>
      </c>
      <c r="N1457" s="24">
        <v>224317.20970000001</v>
      </c>
      <c r="O1457" s="24">
        <v>186931.00520000001</v>
      </c>
      <c r="P1457" s="24">
        <v>299089.61290000001</v>
      </c>
      <c r="Q1457" s="24">
        <v>233663.75649999999</v>
      </c>
      <c r="R1457" s="24">
        <v>373862.016</v>
      </c>
      <c r="S1457" s="24">
        <v>264818.9241</v>
      </c>
      <c r="T1457" s="24">
        <v>423710.28480000002</v>
      </c>
      <c r="U1457" s="24">
        <v>295974.09169999999</v>
      </c>
      <c r="V1457" s="24">
        <v>473558.55369999999</v>
      </c>
    </row>
    <row r="1458" spans="1:22" hidden="1" x14ac:dyDescent="0.3">
      <c r="A1458" s="23">
        <v>8</v>
      </c>
      <c r="B1458" s="23" t="s">
        <v>592</v>
      </c>
      <c r="C1458" s="23" t="s">
        <v>578</v>
      </c>
      <c r="D1458" t="s">
        <v>162</v>
      </c>
      <c r="E1458" s="23" t="s">
        <v>580</v>
      </c>
      <c r="F1458" s="23" t="s">
        <v>370</v>
      </c>
      <c r="G1458" s="23">
        <v>1</v>
      </c>
      <c r="H1458" s="23" t="s">
        <v>14</v>
      </c>
      <c r="I1458" s="24">
        <v>90370.187300000005</v>
      </c>
      <c r="J1458" s="24">
        <v>158147.82769999999</v>
      </c>
      <c r="K1458" s="24">
        <v>117000.28720000001</v>
      </c>
      <c r="L1458" s="24">
        <v>204750.50270000001</v>
      </c>
      <c r="M1458" s="24">
        <v>140041.26449999999</v>
      </c>
      <c r="N1458" s="24">
        <v>245072.21290000001</v>
      </c>
      <c r="O1458" s="24">
        <v>167049.36900000001</v>
      </c>
      <c r="P1458" s="24">
        <v>292336.3958</v>
      </c>
      <c r="Q1458" s="24">
        <v>196912.755</v>
      </c>
      <c r="R1458" s="24">
        <v>344597.3211</v>
      </c>
      <c r="S1458" s="24">
        <v>215902.7115</v>
      </c>
      <c r="T1458" s="24">
        <v>377829.7451</v>
      </c>
      <c r="U1458" s="24">
        <v>233769.51139999999</v>
      </c>
      <c r="V1458" s="24">
        <v>409096.64500000002</v>
      </c>
    </row>
    <row r="1459" spans="1:22" hidden="1" x14ac:dyDescent="0.3">
      <c r="A1459" s="23">
        <v>8</v>
      </c>
      <c r="B1459" s="23" t="s">
        <v>592</v>
      </c>
      <c r="C1459" s="23" t="s">
        <v>578</v>
      </c>
      <c r="D1459" t="s">
        <v>162</v>
      </c>
      <c r="E1459" s="23" t="s">
        <v>580</v>
      </c>
      <c r="F1459" s="23" t="s">
        <v>370</v>
      </c>
      <c r="G1459" s="23">
        <v>2</v>
      </c>
      <c r="H1459" s="23" t="s">
        <v>30</v>
      </c>
      <c r="I1459" s="24">
        <v>77348.964800000002</v>
      </c>
      <c r="J1459" s="24">
        <v>135360.68840000001</v>
      </c>
      <c r="K1459" s="24">
        <v>101124.177</v>
      </c>
      <c r="L1459" s="24">
        <v>176967.30979999999</v>
      </c>
      <c r="M1459" s="24">
        <v>122655.18150000001</v>
      </c>
      <c r="N1459" s="24">
        <v>214646.56770000001</v>
      </c>
      <c r="O1459" s="24">
        <v>149922.86410000001</v>
      </c>
      <c r="P1459" s="24">
        <v>262365.01209999999</v>
      </c>
      <c r="Q1459" s="24">
        <v>177779.45809999999</v>
      </c>
      <c r="R1459" s="24">
        <v>311114.05170000001</v>
      </c>
      <c r="S1459" s="24">
        <v>195833.14689999999</v>
      </c>
      <c r="T1459" s="24">
        <v>342708.00709999999</v>
      </c>
      <c r="U1459" s="24">
        <v>212612.02350000001</v>
      </c>
      <c r="V1459" s="24">
        <v>372071.04119999998</v>
      </c>
    </row>
    <row r="1460" spans="1:22" hidden="1" x14ac:dyDescent="0.3">
      <c r="A1460" s="23">
        <v>8</v>
      </c>
      <c r="B1460" s="23" t="s">
        <v>592</v>
      </c>
      <c r="C1460" s="23" t="s">
        <v>578</v>
      </c>
      <c r="D1460" t="s">
        <v>162</v>
      </c>
      <c r="E1460" s="23" t="s">
        <v>580</v>
      </c>
      <c r="F1460" s="23" t="s">
        <v>370</v>
      </c>
      <c r="G1460" s="23">
        <v>3</v>
      </c>
      <c r="H1460" s="23" t="s">
        <v>31</v>
      </c>
      <c r="I1460" s="24">
        <v>68911.032500000001</v>
      </c>
      <c r="J1460" s="24">
        <v>120594.30680000001</v>
      </c>
      <c r="K1460" s="24">
        <v>93792.669200000004</v>
      </c>
      <c r="L1460" s="24">
        <v>164137.17110000001</v>
      </c>
      <c r="M1460" s="24">
        <v>118584.48820000001</v>
      </c>
      <c r="N1460" s="24">
        <v>207522.85430000001</v>
      </c>
      <c r="O1460" s="24">
        <v>156081.1709</v>
      </c>
      <c r="P1460" s="24">
        <v>273142.049</v>
      </c>
      <c r="Q1460" s="24">
        <v>193196.95110000001</v>
      </c>
      <c r="R1460" s="24">
        <v>338094.66450000001</v>
      </c>
      <c r="S1460" s="24">
        <v>217517.5796</v>
      </c>
      <c r="T1460" s="24">
        <v>380655.76439999999</v>
      </c>
      <c r="U1460" s="24">
        <v>241499.6281</v>
      </c>
      <c r="V1460" s="24">
        <v>422624.3492</v>
      </c>
    </row>
    <row r="1461" spans="1:22" hidden="1" x14ac:dyDescent="0.3">
      <c r="A1461" s="23">
        <v>8</v>
      </c>
      <c r="B1461" s="23" t="s">
        <v>592</v>
      </c>
      <c r="C1461" s="23" t="s">
        <v>578</v>
      </c>
      <c r="D1461" t="s">
        <v>162</v>
      </c>
      <c r="E1461" s="23" t="s">
        <v>580</v>
      </c>
      <c r="F1461" s="23" t="s">
        <v>370</v>
      </c>
      <c r="G1461" s="23">
        <v>4</v>
      </c>
      <c r="H1461" s="23" t="s">
        <v>29</v>
      </c>
      <c r="I1461" s="24">
        <v>77015.857099999994</v>
      </c>
      <c r="J1461" s="24">
        <v>123225.37330000001</v>
      </c>
      <c r="K1461" s="24">
        <v>107822.2</v>
      </c>
      <c r="L1461" s="24">
        <v>172515.5226</v>
      </c>
      <c r="M1461" s="24">
        <v>138628.5429</v>
      </c>
      <c r="N1461" s="24">
        <v>221805.67189999999</v>
      </c>
      <c r="O1461" s="24">
        <v>184838.05720000001</v>
      </c>
      <c r="P1461" s="24">
        <v>295740.8959</v>
      </c>
      <c r="Q1461" s="24">
        <v>231047.57139999999</v>
      </c>
      <c r="R1461" s="24">
        <v>369676.11989999999</v>
      </c>
      <c r="S1461" s="24">
        <v>261853.91440000001</v>
      </c>
      <c r="T1461" s="24">
        <v>418966.26919999998</v>
      </c>
      <c r="U1461" s="24">
        <v>292660.25719999999</v>
      </c>
      <c r="V1461" s="24">
        <v>468256.41850000003</v>
      </c>
    </row>
    <row r="1462" spans="1:22" hidden="1" x14ac:dyDescent="0.3">
      <c r="A1462" s="23">
        <v>8</v>
      </c>
      <c r="B1462" s="23" t="s">
        <v>592</v>
      </c>
      <c r="C1462" s="23" t="s">
        <v>578</v>
      </c>
      <c r="D1462" t="s">
        <v>168</v>
      </c>
      <c r="E1462" s="23" t="s">
        <v>581</v>
      </c>
      <c r="F1462" s="23" t="s">
        <v>214</v>
      </c>
      <c r="G1462" s="23">
        <v>1</v>
      </c>
      <c r="H1462" s="23" t="s">
        <v>14</v>
      </c>
      <c r="I1462" s="24">
        <v>95319.861000000004</v>
      </c>
      <c r="J1462" s="24">
        <v>166809.7568</v>
      </c>
      <c r="K1462" s="24">
        <v>123431.99099999999</v>
      </c>
      <c r="L1462" s="24">
        <v>216005.98430000001</v>
      </c>
      <c r="M1462" s="24">
        <v>147755.5632</v>
      </c>
      <c r="N1462" s="24">
        <v>258572.23560000001</v>
      </c>
      <c r="O1462" s="24">
        <v>176275.69709999999</v>
      </c>
      <c r="P1462" s="24">
        <v>308482.47009999998</v>
      </c>
      <c r="Q1462" s="24">
        <v>207811.33</v>
      </c>
      <c r="R1462" s="24">
        <v>363669.82750000001</v>
      </c>
      <c r="S1462" s="24">
        <v>227864.5024</v>
      </c>
      <c r="T1462" s="24">
        <v>398762.87920000002</v>
      </c>
      <c r="U1462" s="24">
        <v>246740.77830000001</v>
      </c>
      <c r="V1462" s="24">
        <v>431796.36200000002</v>
      </c>
    </row>
    <row r="1463" spans="1:22" hidden="1" x14ac:dyDescent="0.3">
      <c r="A1463" s="23">
        <v>8</v>
      </c>
      <c r="B1463" s="23" t="s">
        <v>592</v>
      </c>
      <c r="C1463" s="23" t="s">
        <v>578</v>
      </c>
      <c r="D1463" t="s">
        <v>168</v>
      </c>
      <c r="E1463" s="23" t="s">
        <v>581</v>
      </c>
      <c r="F1463" s="23" t="s">
        <v>214</v>
      </c>
      <c r="G1463" s="23">
        <v>2</v>
      </c>
      <c r="H1463" s="23" t="s">
        <v>30</v>
      </c>
      <c r="I1463" s="24">
        <v>81476.245500000005</v>
      </c>
      <c r="J1463" s="24">
        <v>142583.42970000001</v>
      </c>
      <c r="K1463" s="24">
        <v>106553.17909999999</v>
      </c>
      <c r="L1463" s="24">
        <v>186468.06340000001</v>
      </c>
      <c r="M1463" s="24">
        <v>129271.4118</v>
      </c>
      <c r="N1463" s="24">
        <v>226224.97070000001</v>
      </c>
      <c r="O1463" s="24">
        <v>158067.51809999999</v>
      </c>
      <c r="P1463" s="24">
        <v>276618.1568</v>
      </c>
      <c r="Q1463" s="24">
        <v>187469.61429999999</v>
      </c>
      <c r="R1463" s="24">
        <v>328071.82510000002</v>
      </c>
      <c r="S1463" s="24">
        <v>206527.38630000001</v>
      </c>
      <c r="T1463" s="24">
        <v>361422.92619999999</v>
      </c>
      <c r="U1463" s="24">
        <v>224247.02789999999</v>
      </c>
      <c r="V1463" s="24">
        <v>392432.29889999999</v>
      </c>
    </row>
    <row r="1464" spans="1:22" hidden="1" x14ac:dyDescent="0.3">
      <c r="A1464" s="23">
        <v>8</v>
      </c>
      <c r="B1464" s="23" t="s">
        <v>592</v>
      </c>
      <c r="C1464" s="23" t="s">
        <v>578</v>
      </c>
      <c r="D1464" t="s">
        <v>168</v>
      </c>
      <c r="E1464" s="23" t="s">
        <v>581</v>
      </c>
      <c r="F1464" s="23" t="s">
        <v>214</v>
      </c>
      <c r="G1464" s="23">
        <v>3</v>
      </c>
      <c r="H1464" s="23" t="s">
        <v>31</v>
      </c>
      <c r="I1464" s="24">
        <v>72512.367599999998</v>
      </c>
      <c r="J1464" s="24">
        <v>126896.64320000001</v>
      </c>
      <c r="K1464" s="24">
        <v>98665.099799999996</v>
      </c>
      <c r="L1464" s="24">
        <v>172663.9247</v>
      </c>
      <c r="M1464" s="24">
        <v>124722.3417</v>
      </c>
      <c r="N1464" s="24">
        <v>218264.09789999999</v>
      </c>
      <c r="O1464" s="24">
        <v>164136.6715</v>
      </c>
      <c r="P1464" s="24">
        <v>287239.1752</v>
      </c>
      <c r="Q1464" s="24">
        <v>203146.04199999999</v>
      </c>
      <c r="R1464" s="24">
        <v>355505.57339999999</v>
      </c>
      <c r="S1464" s="24">
        <v>228702.33379999999</v>
      </c>
      <c r="T1464" s="24">
        <v>400229.08429999999</v>
      </c>
      <c r="U1464" s="24">
        <v>253898.6617</v>
      </c>
      <c r="V1464" s="24">
        <v>444322.6581</v>
      </c>
    </row>
    <row r="1465" spans="1:22" hidden="1" x14ac:dyDescent="0.3">
      <c r="A1465" s="23">
        <v>8</v>
      </c>
      <c r="B1465" s="23" t="s">
        <v>592</v>
      </c>
      <c r="C1465" s="23" t="s">
        <v>578</v>
      </c>
      <c r="D1465" t="s">
        <v>168</v>
      </c>
      <c r="E1465" s="23" t="s">
        <v>581</v>
      </c>
      <c r="F1465" s="23" t="s">
        <v>214</v>
      </c>
      <c r="G1465" s="23">
        <v>4</v>
      </c>
      <c r="H1465" s="23" t="s">
        <v>29</v>
      </c>
      <c r="I1465" s="24">
        <v>81228.265700000004</v>
      </c>
      <c r="J1465" s="24">
        <v>129965.22689999999</v>
      </c>
      <c r="K1465" s="24">
        <v>113719.57180000001</v>
      </c>
      <c r="L1465" s="24">
        <v>181951.31770000001</v>
      </c>
      <c r="M1465" s="24">
        <v>146210.8781</v>
      </c>
      <c r="N1465" s="24">
        <v>233937.40849999999</v>
      </c>
      <c r="O1465" s="24">
        <v>194947.83749999999</v>
      </c>
      <c r="P1465" s="24">
        <v>311916.54460000002</v>
      </c>
      <c r="Q1465" s="24">
        <v>243684.79689999999</v>
      </c>
      <c r="R1465" s="24">
        <v>389895.68070000003</v>
      </c>
      <c r="S1465" s="24">
        <v>276176.10310000001</v>
      </c>
      <c r="T1465" s="24">
        <v>441881.77159999998</v>
      </c>
      <c r="U1465" s="24">
        <v>308667.4093</v>
      </c>
      <c r="V1465" s="24">
        <v>493867.86229999998</v>
      </c>
    </row>
    <row r="1466" spans="1:22" hidden="1" x14ac:dyDescent="0.3">
      <c r="A1466" s="23">
        <v>8</v>
      </c>
      <c r="B1466" s="23" t="s">
        <v>592</v>
      </c>
      <c r="C1466" s="23" t="s">
        <v>578</v>
      </c>
      <c r="D1466" t="s">
        <v>168</v>
      </c>
      <c r="E1466" s="23" t="s">
        <v>581</v>
      </c>
      <c r="F1466" s="23" t="s">
        <v>258</v>
      </c>
      <c r="G1466" s="23">
        <v>1</v>
      </c>
      <c r="H1466" s="23" t="s">
        <v>14</v>
      </c>
      <c r="I1466" s="24">
        <v>92845.024099999995</v>
      </c>
      <c r="J1466" s="24">
        <v>162478.79209999999</v>
      </c>
      <c r="K1466" s="24">
        <v>120216.13920000001</v>
      </c>
      <c r="L1466" s="24">
        <v>210378.24350000001</v>
      </c>
      <c r="M1466" s="24">
        <v>143898.41390000001</v>
      </c>
      <c r="N1466" s="24">
        <v>251822.22440000001</v>
      </c>
      <c r="O1466" s="24">
        <v>171662.53330000001</v>
      </c>
      <c r="P1466" s="24">
        <v>300409.43320000003</v>
      </c>
      <c r="Q1466" s="24">
        <v>202362.04269999999</v>
      </c>
      <c r="R1466" s="24">
        <v>354133.5748</v>
      </c>
      <c r="S1466" s="24">
        <v>221883.60740000001</v>
      </c>
      <c r="T1466" s="24">
        <v>388296.31280000001</v>
      </c>
      <c r="U1466" s="24">
        <v>240255.14540000001</v>
      </c>
      <c r="V1466" s="24">
        <v>420446.50439999998</v>
      </c>
    </row>
    <row r="1467" spans="1:22" hidden="1" x14ac:dyDescent="0.3">
      <c r="A1467" s="23">
        <v>8</v>
      </c>
      <c r="B1467" s="23" t="s">
        <v>592</v>
      </c>
      <c r="C1467" s="23" t="s">
        <v>578</v>
      </c>
      <c r="D1467" t="s">
        <v>168</v>
      </c>
      <c r="E1467" s="23" t="s">
        <v>581</v>
      </c>
      <c r="F1467" s="23" t="s">
        <v>258</v>
      </c>
      <c r="G1467" s="23">
        <v>2</v>
      </c>
      <c r="H1467" s="23" t="s">
        <v>30</v>
      </c>
      <c r="I1467" s="24">
        <v>79412.604699999996</v>
      </c>
      <c r="J1467" s="24">
        <v>138972.0582</v>
      </c>
      <c r="K1467" s="24">
        <v>103838.67750000001</v>
      </c>
      <c r="L1467" s="24">
        <v>181717.68580000001</v>
      </c>
      <c r="M1467" s="24">
        <v>125963.2962</v>
      </c>
      <c r="N1467" s="24">
        <v>220435.7683</v>
      </c>
      <c r="O1467" s="24">
        <v>153995.19080000001</v>
      </c>
      <c r="P1467" s="24">
        <v>269491.58380000002</v>
      </c>
      <c r="Q1467" s="24">
        <v>182624.53589999999</v>
      </c>
      <c r="R1467" s="24">
        <v>319592.93790000002</v>
      </c>
      <c r="S1467" s="24">
        <v>201180.26639999999</v>
      </c>
      <c r="T1467" s="24">
        <v>352065.46610000002</v>
      </c>
      <c r="U1467" s="24">
        <v>218429.52549999999</v>
      </c>
      <c r="V1467" s="24">
        <v>382251.66960000002</v>
      </c>
    </row>
    <row r="1468" spans="1:22" hidden="1" x14ac:dyDescent="0.3">
      <c r="A1468" s="23">
        <v>8</v>
      </c>
      <c r="B1468" s="23" t="s">
        <v>592</v>
      </c>
      <c r="C1468" s="23" t="s">
        <v>578</v>
      </c>
      <c r="D1468" t="s">
        <v>168</v>
      </c>
      <c r="E1468" s="23" t="s">
        <v>581</v>
      </c>
      <c r="F1468" s="23" t="s">
        <v>258</v>
      </c>
      <c r="G1468" s="23">
        <v>3</v>
      </c>
      <c r="H1468" s="23" t="s">
        <v>31</v>
      </c>
      <c r="I1468" s="24">
        <v>70711.699299999993</v>
      </c>
      <c r="J1468" s="24">
        <v>123745.47380000001</v>
      </c>
      <c r="K1468" s="24">
        <v>96228.883400000006</v>
      </c>
      <c r="L1468" s="24">
        <v>168400.546</v>
      </c>
      <c r="M1468" s="24">
        <v>121653.4134</v>
      </c>
      <c r="N1468" s="24">
        <v>212893.47349999999</v>
      </c>
      <c r="O1468" s="24">
        <v>160108.91930000001</v>
      </c>
      <c r="P1468" s="24">
        <v>280190.60869999998</v>
      </c>
      <c r="Q1468" s="24">
        <v>198171.49400000001</v>
      </c>
      <c r="R1468" s="24">
        <v>346800.11450000003</v>
      </c>
      <c r="S1468" s="24">
        <v>223109.95379999999</v>
      </c>
      <c r="T1468" s="24">
        <v>390442.4191</v>
      </c>
      <c r="U1468" s="24">
        <v>247699.1416</v>
      </c>
      <c r="V1468" s="24">
        <v>433473.49780000001</v>
      </c>
    </row>
    <row r="1469" spans="1:22" hidden="1" x14ac:dyDescent="0.3">
      <c r="A1469" s="23">
        <v>8</v>
      </c>
      <c r="B1469" s="23" t="s">
        <v>592</v>
      </c>
      <c r="C1469" s="23" t="s">
        <v>578</v>
      </c>
      <c r="D1469" t="s">
        <v>168</v>
      </c>
      <c r="E1469" s="23" t="s">
        <v>581</v>
      </c>
      <c r="F1469" s="23" t="s">
        <v>258</v>
      </c>
      <c r="G1469" s="23">
        <v>4</v>
      </c>
      <c r="H1469" s="23" t="s">
        <v>29</v>
      </c>
      <c r="I1469" s="24">
        <v>79122.061400000006</v>
      </c>
      <c r="J1469" s="24">
        <v>126595.30009999999</v>
      </c>
      <c r="K1469" s="24">
        <v>110770.88589999999</v>
      </c>
      <c r="L1469" s="24">
        <v>177233.42</v>
      </c>
      <c r="M1469" s="24">
        <v>142419.71040000001</v>
      </c>
      <c r="N1469" s="24">
        <v>227871.54</v>
      </c>
      <c r="O1469" s="24">
        <v>189892.9472</v>
      </c>
      <c r="P1469" s="24">
        <v>303828.72009999998</v>
      </c>
      <c r="Q1469" s="24">
        <v>237366.18400000001</v>
      </c>
      <c r="R1469" s="24">
        <v>379785.89990000002</v>
      </c>
      <c r="S1469" s="24">
        <v>269015.0085</v>
      </c>
      <c r="T1469" s="24">
        <v>430424.01990000001</v>
      </c>
      <c r="U1469" s="24">
        <v>300663.83299999998</v>
      </c>
      <c r="V1469" s="24">
        <v>481062.14</v>
      </c>
    </row>
    <row r="1470" spans="1:22" hidden="1" x14ac:dyDescent="0.3">
      <c r="A1470" s="23">
        <v>8</v>
      </c>
      <c r="B1470" s="23" t="s">
        <v>592</v>
      </c>
      <c r="C1470" s="23" t="s">
        <v>578</v>
      </c>
      <c r="D1470" t="s">
        <v>168</v>
      </c>
      <c r="E1470" s="23" t="s">
        <v>581</v>
      </c>
      <c r="F1470" s="23" t="s">
        <v>298</v>
      </c>
      <c r="G1470" s="23">
        <v>1</v>
      </c>
      <c r="H1470" s="23" t="s">
        <v>14</v>
      </c>
      <c r="I1470" s="24">
        <v>92824.872799999997</v>
      </c>
      <c r="J1470" s="24">
        <v>162443.5275</v>
      </c>
      <c r="K1470" s="24">
        <v>120220.13159999999</v>
      </c>
      <c r="L1470" s="24">
        <v>210385.2303</v>
      </c>
      <c r="M1470" s="24">
        <v>143923.69130000001</v>
      </c>
      <c r="N1470" s="24">
        <v>251866.45980000001</v>
      </c>
      <c r="O1470" s="24">
        <v>171723.78419999999</v>
      </c>
      <c r="P1470" s="24">
        <v>300516.62239999999</v>
      </c>
      <c r="Q1470" s="24">
        <v>202463.54019999999</v>
      </c>
      <c r="R1470" s="24">
        <v>354311.19530000002</v>
      </c>
      <c r="S1470" s="24">
        <v>222010.497</v>
      </c>
      <c r="T1470" s="24">
        <v>388518.36959999998</v>
      </c>
      <c r="U1470" s="24">
        <v>240417.6446</v>
      </c>
      <c r="V1470" s="24">
        <v>420730.87809999997</v>
      </c>
    </row>
    <row r="1471" spans="1:22" hidden="1" x14ac:dyDescent="0.3">
      <c r="A1471" s="23">
        <v>8</v>
      </c>
      <c r="B1471" s="23" t="s">
        <v>592</v>
      </c>
      <c r="C1471" s="23" t="s">
        <v>578</v>
      </c>
      <c r="D1471" t="s">
        <v>168</v>
      </c>
      <c r="E1471" s="23" t="s">
        <v>581</v>
      </c>
      <c r="F1471" s="23" t="s">
        <v>298</v>
      </c>
      <c r="G1471" s="23">
        <v>2</v>
      </c>
      <c r="H1471" s="23" t="s">
        <v>30</v>
      </c>
      <c r="I1471" s="24">
        <v>79255.388000000006</v>
      </c>
      <c r="J1471" s="24">
        <v>138696.92920000001</v>
      </c>
      <c r="K1471" s="24">
        <v>103675.55319999999</v>
      </c>
      <c r="L1471" s="24">
        <v>181432.2182</v>
      </c>
      <c r="M1471" s="24">
        <v>125805.56230000001</v>
      </c>
      <c r="N1471" s="24">
        <v>220159.7341</v>
      </c>
      <c r="O1471" s="24">
        <v>153876.16279999999</v>
      </c>
      <c r="P1471" s="24">
        <v>269283.28499999997</v>
      </c>
      <c r="Q1471" s="24">
        <v>182524.63039999999</v>
      </c>
      <c r="R1471" s="24">
        <v>319418.10320000001</v>
      </c>
      <c r="S1471" s="24">
        <v>201095.8976</v>
      </c>
      <c r="T1471" s="24">
        <v>351917.82079999999</v>
      </c>
      <c r="U1471" s="24">
        <v>218369.31460000001</v>
      </c>
      <c r="V1471" s="24">
        <v>382146.30050000001</v>
      </c>
    </row>
    <row r="1472" spans="1:22" hidden="1" x14ac:dyDescent="0.3">
      <c r="A1472" s="23">
        <v>8</v>
      </c>
      <c r="B1472" s="23" t="s">
        <v>592</v>
      </c>
      <c r="C1472" s="23" t="s">
        <v>578</v>
      </c>
      <c r="D1472" t="s">
        <v>168</v>
      </c>
      <c r="E1472" s="23" t="s">
        <v>581</v>
      </c>
      <c r="F1472" s="23" t="s">
        <v>298</v>
      </c>
      <c r="G1472" s="23">
        <v>3</v>
      </c>
      <c r="H1472" s="23" t="s">
        <v>31</v>
      </c>
      <c r="I1472" s="24">
        <v>70474.604099999997</v>
      </c>
      <c r="J1472" s="24">
        <v>123330.5573</v>
      </c>
      <c r="K1472" s="24">
        <v>95868.710600000006</v>
      </c>
      <c r="L1472" s="24">
        <v>167770.24340000001</v>
      </c>
      <c r="M1472" s="24">
        <v>121169.21739999999</v>
      </c>
      <c r="N1472" s="24">
        <v>212046.13029999999</v>
      </c>
      <c r="O1472" s="24">
        <v>159441.94039999999</v>
      </c>
      <c r="P1472" s="24">
        <v>279023.39569999999</v>
      </c>
      <c r="Q1472" s="24">
        <v>197317.723</v>
      </c>
      <c r="R1472" s="24">
        <v>345306.01520000002</v>
      </c>
      <c r="S1472" s="24">
        <v>222127.1997</v>
      </c>
      <c r="T1472" s="24">
        <v>388722.59940000001</v>
      </c>
      <c r="U1472" s="24">
        <v>246583.84039999999</v>
      </c>
      <c r="V1472" s="24">
        <v>431521.7206</v>
      </c>
    </row>
    <row r="1473" spans="1:22" hidden="1" x14ac:dyDescent="0.3">
      <c r="A1473" s="23">
        <v>8</v>
      </c>
      <c r="B1473" s="23" t="s">
        <v>592</v>
      </c>
      <c r="C1473" s="23" t="s">
        <v>578</v>
      </c>
      <c r="D1473" t="s">
        <v>168</v>
      </c>
      <c r="E1473" s="23" t="s">
        <v>581</v>
      </c>
      <c r="F1473" s="23" t="s">
        <v>298</v>
      </c>
      <c r="G1473" s="23">
        <v>4</v>
      </c>
      <c r="H1473" s="23" t="s">
        <v>29</v>
      </c>
      <c r="I1473" s="24">
        <v>79097.410499999998</v>
      </c>
      <c r="J1473" s="24">
        <v>126555.85860000001</v>
      </c>
      <c r="K1473" s="24">
        <v>110736.3746</v>
      </c>
      <c r="L1473" s="24">
        <v>177178.20209999999</v>
      </c>
      <c r="M1473" s="24">
        <v>142375.3389</v>
      </c>
      <c r="N1473" s="24">
        <v>227800.54560000001</v>
      </c>
      <c r="O1473" s="24">
        <v>189833.78520000001</v>
      </c>
      <c r="P1473" s="24">
        <v>303734.06079999998</v>
      </c>
      <c r="Q1473" s="24">
        <v>237292.23139999999</v>
      </c>
      <c r="R1473" s="24">
        <v>379667.5759</v>
      </c>
      <c r="S1473" s="24">
        <v>268931.19559999998</v>
      </c>
      <c r="T1473" s="24">
        <v>430289.91930000001</v>
      </c>
      <c r="U1473" s="24">
        <v>300570.15980000002</v>
      </c>
      <c r="V1473" s="24">
        <v>480912.26280000003</v>
      </c>
    </row>
    <row r="1474" spans="1:22" hidden="1" x14ac:dyDescent="0.3">
      <c r="A1474" s="23">
        <v>8</v>
      </c>
      <c r="B1474" s="23" t="s">
        <v>592</v>
      </c>
      <c r="C1474" s="23" t="s">
        <v>578</v>
      </c>
      <c r="D1474" t="s">
        <v>168</v>
      </c>
      <c r="E1474" s="23" t="s">
        <v>581</v>
      </c>
      <c r="F1474" s="23" t="s">
        <v>337</v>
      </c>
      <c r="G1474" s="23">
        <v>1</v>
      </c>
      <c r="H1474" s="23" t="s">
        <v>14</v>
      </c>
      <c r="I1474" s="24">
        <v>93818.836599999995</v>
      </c>
      <c r="J1474" s="24">
        <v>164182.96419999999</v>
      </c>
      <c r="K1474" s="24">
        <v>121505.67230000001</v>
      </c>
      <c r="L1474" s="24">
        <v>212634.92660000001</v>
      </c>
      <c r="M1474" s="24">
        <v>145461.49369999999</v>
      </c>
      <c r="N1474" s="24">
        <v>254557.61410000001</v>
      </c>
      <c r="O1474" s="24">
        <v>173556.79749999999</v>
      </c>
      <c r="P1474" s="24">
        <v>303724.39559999999</v>
      </c>
      <c r="Q1474" s="24">
        <v>204622.95310000001</v>
      </c>
      <c r="R1474" s="24">
        <v>358090.16800000001</v>
      </c>
      <c r="S1474" s="24">
        <v>224377.47440000001</v>
      </c>
      <c r="T1474" s="24">
        <v>392660.58010000002</v>
      </c>
      <c r="U1474" s="24">
        <v>242979.39499999999</v>
      </c>
      <c r="V1474" s="24">
        <v>425213.94140000001</v>
      </c>
    </row>
    <row r="1475" spans="1:22" hidden="1" x14ac:dyDescent="0.3">
      <c r="A1475" s="23">
        <v>8</v>
      </c>
      <c r="B1475" s="23" t="s">
        <v>592</v>
      </c>
      <c r="C1475" s="23" t="s">
        <v>578</v>
      </c>
      <c r="D1475" t="s">
        <v>168</v>
      </c>
      <c r="E1475" s="23" t="s">
        <v>581</v>
      </c>
      <c r="F1475" s="23" t="s">
        <v>337</v>
      </c>
      <c r="G1475" s="23">
        <v>2</v>
      </c>
      <c r="H1475" s="23" t="s">
        <v>30</v>
      </c>
      <c r="I1475" s="24">
        <v>80112.286600000007</v>
      </c>
      <c r="J1475" s="24">
        <v>140196.50150000001</v>
      </c>
      <c r="K1475" s="24">
        <v>104793.97719999999</v>
      </c>
      <c r="L1475" s="24">
        <v>183389.46</v>
      </c>
      <c r="M1475" s="24">
        <v>127160.3536</v>
      </c>
      <c r="N1475" s="24">
        <v>222530.61869999999</v>
      </c>
      <c r="O1475" s="24">
        <v>155528.89730000001</v>
      </c>
      <c r="P1475" s="24">
        <v>272175.57020000002</v>
      </c>
      <c r="Q1475" s="24">
        <v>184482.64050000001</v>
      </c>
      <c r="R1475" s="24">
        <v>322844.62079999998</v>
      </c>
      <c r="S1475" s="24">
        <v>203251.61670000001</v>
      </c>
      <c r="T1475" s="24">
        <v>355690.32919999998</v>
      </c>
      <c r="U1475" s="24">
        <v>220708.35490000001</v>
      </c>
      <c r="V1475" s="24">
        <v>386239.62099999998</v>
      </c>
    </row>
    <row r="1476" spans="1:22" hidden="1" x14ac:dyDescent="0.3">
      <c r="A1476" s="23">
        <v>8</v>
      </c>
      <c r="B1476" s="23" t="s">
        <v>592</v>
      </c>
      <c r="C1476" s="23" t="s">
        <v>578</v>
      </c>
      <c r="D1476" t="s">
        <v>168</v>
      </c>
      <c r="E1476" s="23" t="s">
        <v>581</v>
      </c>
      <c r="F1476" s="23" t="s">
        <v>337</v>
      </c>
      <c r="G1476" s="23">
        <v>3</v>
      </c>
      <c r="H1476" s="23" t="s">
        <v>31</v>
      </c>
      <c r="I1476" s="24">
        <v>71242.289300000004</v>
      </c>
      <c r="J1476" s="24">
        <v>124674.00629999999</v>
      </c>
      <c r="K1476" s="24">
        <v>96915.23</v>
      </c>
      <c r="L1476" s="24">
        <v>169601.6525</v>
      </c>
      <c r="M1476" s="24">
        <v>122493.6257</v>
      </c>
      <c r="N1476" s="24">
        <v>214363.8449</v>
      </c>
      <c r="O1476" s="24">
        <v>161186.43419999999</v>
      </c>
      <c r="P1476" s="24">
        <v>282076.2598</v>
      </c>
      <c r="Q1476" s="24">
        <v>199478.2928</v>
      </c>
      <c r="R1476" s="24">
        <v>349087.0123</v>
      </c>
      <c r="S1476" s="24">
        <v>224560.69839999999</v>
      </c>
      <c r="T1476" s="24">
        <v>392981.22220000002</v>
      </c>
      <c r="U1476" s="24">
        <v>249286.7041</v>
      </c>
      <c r="V1476" s="24">
        <v>436251.73220000003</v>
      </c>
    </row>
    <row r="1477" spans="1:22" hidden="1" x14ac:dyDescent="0.3">
      <c r="A1477" s="23">
        <v>8</v>
      </c>
      <c r="B1477" s="23" t="s">
        <v>592</v>
      </c>
      <c r="C1477" s="23" t="s">
        <v>578</v>
      </c>
      <c r="D1477" t="s">
        <v>168</v>
      </c>
      <c r="E1477" s="23" t="s">
        <v>581</v>
      </c>
      <c r="F1477" s="23" t="s">
        <v>337</v>
      </c>
      <c r="G1477" s="23">
        <v>4</v>
      </c>
      <c r="H1477" s="23" t="s">
        <v>29</v>
      </c>
      <c r="I1477" s="24">
        <v>79944.821299999996</v>
      </c>
      <c r="J1477" s="24">
        <v>127911.71610000001</v>
      </c>
      <c r="K1477" s="24">
        <v>111922.74980000001</v>
      </c>
      <c r="L1477" s="24">
        <v>179076.40239999999</v>
      </c>
      <c r="M1477" s="24">
        <v>143900.6784</v>
      </c>
      <c r="N1477" s="24">
        <v>230241.0889</v>
      </c>
      <c r="O1477" s="24">
        <v>191867.57120000001</v>
      </c>
      <c r="P1477" s="24">
        <v>306988.11849999998</v>
      </c>
      <c r="Q1477" s="24">
        <v>239834.46400000001</v>
      </c>
      <c r="R1477" s="24">
        <v>383735.14809999999</v>
      </c>
      <c r="S1477" s="24">
        <v>271812.39250000002</v>
      </c>
      <c r="T1477" s="24">
        <v>434899.8345</v>
      </c>
      <c r="U1477" s="24">
        <v>303790.3211</v>
      </c>
      <c r="V1477" s="24">
        <v>486064.5209</v>
      </c>
    </row>
    <row r="1478" spans="1:22" hidden="1" x14ac:dyDescent="0.3">
      <c r="A1478" s="23">
        <v>8</v>
      </c>
      <c r="B1478" s="23" t="s">
        <v>592</v>
      </c>
      <c r="C1478" s="23" t="s">
        <v>578</v>
      </c>
      <c r="D1478" t="s">
        <v>168</v>
      </c>
      <c r="E1478" s="23" t="s">
        <v>581</v>
      </c>
      <c r="F1478" s="23" t="s">
        <v>376</v>
      </c>
      <c r="G1478" s="23">
        <v>1</v>
      </c>
      <c r="H1478" s="23" t="s">
        <v>14</v>
      </c>
      <c r="I1478" s="24">
        <v>92297.664099999995</v>
      </c>
      <c r="J1478" s="24">
        <v>161520.91219999999</v>
      </c>
      <c r="K1478" s="24">
        <v>119583.3499</v>
      </c>
      <c r="L1478" s="24">
        <v>209270.86240000001</v>
      </c>
      <c r="M1478" s="24">
        <v>143192.70619999999</v>
      </c>
      <c r="N1478" s="24">
        <v>250587.23569999999</v>
      </c>
      <c r="O1478" s="24">
        <v>170899.15400000001</v>
      </c>
      <c r="P1478" s="24">
        <v>299073.51949999999</v>
      </c>
      <c r="Q1478" s="24">
        <v>201536.07990000001</v>
      </c>
      <c r="R1478" s="24">
        <v>352688.1397</v>
      </c>
      <c r="S1478" s="24">
        <v>221017.3426</v>
      </c>
      <c r="T1478" s="24">
        <v>386780.34950000001</v>
      </c>
      <c r="U1478" s="24">
        <v>239380.51819999999</v>
      </c>
      <c r="V1478" s="24">
        <v>418915.90700000001</v>
      </c>
    </row>
    <row r="1479" spans="1:22" hidden="1" x14ac:dyDescent="0.3">
      <c r="A1479" s="23">
        <v>8</v>
      </c>
      <c r="B1479" s="23" t="s">
        <v>592</v>
      </c>
      <c r="C1479" s="23" t="s">
        <v>578</v>
      </c>
      <c r="D1479" t="s">
        <v>168</v>
      </c>
      <c r="E1479" s="23" t="s">
        <v>581</v>
      </c>
      <c r="F1479" s="23" t="s">
        <v>376</v>
      </c>
      <c r="G1479" s="23">
        <v>2</v>
      </c>
      <c r="H1479" s="23" t="s">
        <v>30</v>
      </c>
      <c r="I1479" s="24">
        <v>78591.114000000001</v>
      </c>
      <c r="J1479" s="24">
        <v>137534.44949999999</v>
      </c>
      <c r="K1479" s="24">
        <v>102871.6548</v>
      </c>
      <c r="L1479" s="24">
        <v>180025.3958</v>
      </c>
      <c r="M1479" s="24">
        <v>124891.56600000001</v>
      </c>
      <c r="N1479" s="24">
        <v>218560.24050000001</v>
      </c>
      <c r="O1479" s="24">
        <v>152871.25390000001</v>
      </c>
      <c r="P1479" s="24">
        <v>267524.69420000003</v>
      </c>
      <c r="Q1479" s="24">
        <v>181395.7671</v>
      </c>
      <c r="R1479" s="24">
        <v>317442.59250000003</v>
      </c>
      <c r="S1479" s="24">
        <v>199891.48490000001</v>
      </c>
      <c r="T1479" s="24">
        <v>349810.09850000002</v>
      </c>
      <c r="U1479" s="24">
        <v>217109.47810000001</v>
      </c>
      <c r="V1479" s="24">
        <v>379941.58659999998</v>
      </c>
    </row>
    <row r="1480" spans="1:22" hidden="1" x14ac:dyDescent="0.3">
      <c r="A1480" s="23">
        <v>8</v>
      </c>
      <c r="B1480" s="23" t="s">
        <v>592</v>
      </c>
      <c r="C1480" s="23" t="s">
        <v>578</v>
      </c>
      <c r="D1480" t="s">
        <v>168</v>
      </c>
      <c r="E1480" s="23" t="s">
        <v>581</v>
      </c>
      <c r="F1480" s="23" t="s">
        <v>376</v>
      </c>
      <c r="G1480" s="23">
        <v>3</v>
      </c>
      <c r="H1480" s="23" t="s">
        <v>31</v>
      </c>
      <c r="I1480" s="24">
        <v>69735.118900000001</v>
      </c>
      <c r="J1480" s="24">
        <v>122036.4581</v>
      </c>
      <c r="K1480" s="24">
        <v>94805.191399999996</v>
      </c>
      <c r="L1480" s="24">
        <v>165909.08499999999</v>
      </c>
      <c r="M1480" s="24">
        <v>119780.71890000001</v>
      </c>
      <c r="N1480" s="24">
        <v>209616.25820000001</v>
      </c>
      <c r="O1480" s="24">
        <v>157569.22519999999</v>
      </c>
      <c r="P1480" s="24">
        <v>275746.14419999998</v>
      </c>
      <c r="Q1480" s="24">
        <v>194956.78159999999</v>
      </c>
      <c r="R1480" s="24">
        <v>341174.3677</v>
      </c>
      <c r="S1480" s="24">
        <v>219436.31899999999</v>
      </c>
      <c r="T1480" s="24">
        <v>384013.55829999998</v>
      </c>
      <c r="U1480" s="24">
        <v>243559.4566</v>
      </c>
      <c r="V1480" s="24">
        <v>426229.049</v>
      </c>
    </row>
    <row r="1481" spans="1:22" hidden="1" x14ac:dyDescent="0.3">
      <c r="A1481" s="23">
        <v>8</v>
      </c>
      <c r="B1481" s="23" t="s">
        <v>592</v>
      </c>
      <c r="C1481" s="23" t="s">
        <v>578</v>
      </c>
      <c r="D1481" t="s">
        <v>168</v>
      </c>
      <c r="E1481" s="23" t="s">
        <v>581</v>
      </c>
      <c r="F1481" s="23" t="s">
        <v>376</v>
      </c>
      <c r="G1481" s="23">
        <v>4</v>
      </c>
      <c r="H1481" s="23" t="s">
        <v>29</v>
      </c>
      <c r="I1481" s="24">
        <v>78636.728799999997</v>
      </c>
      <c r="J1481" s="24">
        <v>125818.76790000001</v>
      </c>
      <c r="K1481" s="24">
        <v>110091.4203</v>
      </c>
      <c r="L1481" s="24">
        <v>176146.2751</v>
      </c>
      <c r="M1481" s="24">
        <v>141546.11180000001</v>
      </c>
      <c r="N1481" s="24">
        <v>226473.78229999999</v>
      </c>
      <c r="O1481" s="24">
        <v>188728.14910000001</v>
      </c>
      <c r="P1481" s="24">
        <v>301965.04300000001</v>
      </c>
      <c r="Q1481" s="24">
        <v>235910.18640000001</v>
      </c>
      <c r="R1481" s="24">
        <v>377456.30379999999</v>
      </c>
      <c r="S1481" s="24">
        <v>267364.87780000002</v>
      </c>
      <c r="T1481" s="24">
        <v>427783.81099999999</v>
      </c>
      <c r="U1481" s="24">
        <v>298819.56939999998</v>
      </c>
      <c r="V1481" s="24">
        <v>478111.31819999998</v>
      </c>
    </row>
    <row r="1482" spans="1:22" hidden="1" x14ac:dyDescent="0.3">
      <c r="A1482" s="23">
        <v>8</v>
      </c>
      <c r="B1482" s="23" t="s">
        <v>592</v>
      </c>
      <c r="C1482" s="23" t="s">
        <v>578</v>
      </c>
      <c r="D1482" t="s">
        <v>168</v>
      </c>
      <c r="E1482" s="23" t="s">
        <v>581</v>
      </c>
      <c r="F1482" s="23" t="s">
        <v>410</v>
      </c>
      <c r="G1482" s="23">
        <v>1</v>
      </c>
      <c r="H1482" s="23" t="s">
        <v>14</v>
      </c>
      <c r="I1482" s="24">
        <v>93311.7791</v>
      </c>
      <c r="J1482" s="24">
        <v>163295.61350000001</v>
      </c>
      <c r="K1482" s="24">
        <v>120864.89810000001</v>
      </c>
      <c r="L1482" s="24">
        <v>211513.57190000001</v>
      </c>
      <c r="M1482" s="24">
        <v>144705.23120000001</v>
      </c>
      <c r="N1482" s="24">
        <v>253234.15460000001</v>
      </c>
      <c r="O1482" s="24">
        <v>172670.91630000001</v>
      </c>
      <c r="P1482" s="24">
        <v>302174.10350000003</v>
      </c>
      <c r="Q1482" s="24">
        <v>203593.99540000001</v>
      </c>
      <c r="R1482" s="24">
        <v>356289.49190000002</v>
      </c>
      <c r="S1482" s="24">
        <v>223257.43049999999</v>
      </c>
      <c r="T1482" s="24">
        <v>390700.50329999998</v>
      </c>
      <c r="U1482" s="24">
        <v>241779.76939999999</v>
      </c>
      <c r="V1482" s="24">
        <v>423114.59659999999</v>
      </c>
    </row>
    <row r="1483" spans="1:22" hidden="1" x14ac:dyDescent="0.3">
      <c r="A1483" s="23">
        <v>8</v>
      </c>
      <c r="B1483" s="23" t="s">
        <v>592</v>
      </c>
      <c r="C1483" s="23" t="s">
        <v>578</v>
      </c>
      <c r="D1483" t="s">
        <v>168</v>
      </c>
      <c r="E1483" s="23" t="s">
        <v>581</v>
      </c>
      <c r="F1483" s="23" t="s">
        <v>410</v>
      </c>
      <c r="G1483" s="23">
        <v>2</v>
      </c>
      <c r="H1483" s="23" t="s">
        <v>30</v>
      </c>
      <c r="I1483" s="24">
        <v>79605.229000000007</v>
      </c>
      <c r="J1483" s="24">
        <v>139309.1508</v>
      </c>
      <c r="K1483" s="24">
        <v>104153.20299999999</v>
      </c>
      <c r="L1483" s="24">
        <v>182268.1053</v>
      </c>
      <c r="M1483" s="24">
        <v>126404.09110000001</v>
      </c>
      <c r="N1483" s="24">
        <v>221207.1593</v>
      </c>
      <c r="O1483" s="24">
        <v>154643.01620000001</v>
      </c>
      <c r="P1483" s="24">
        <v>270625.2782</v>
      </c>
      <c r="Q1483" s="24">
        <v>183453.6827</v>
      </c>
      <c r="R1483" s="24">
        <v>321043.94469999999</v>
      </c>
      <c r="S1483" s="24">
        <v>202131.57269999999</v>
      </c>
      <c r="T1483" s="24">
        <v>353730.25229999999</v>
      </c>
      <c r="U1483" s="24">
        <v>219508.72930000001</v>
      </c>
      <c r="V1483" s="24">
        <v>384140.27620000002</v>
      </c>
    </row>
    <row r="1484" spans="1:22" hidden="1" x14ac:dyDescent="0.3">
      <c r="A1484" s="23">
        <v>8</v>
      </c>
      <c r="B1484" s="23" t="s">
        <v>592</v>
      </c>
      <c r="C1484" s="23" t="s">
        <v>578</v>
      </c>
      <c r="D1484" t="s">
        <v>168</v>
      </c>
      <c r="E1484" s="23" t="s">
        <v>581</v>
      </c>
      <c r="F1484" s="23" t="s">
        <v>410</v>
      </c>
      <c r="G1484" s="23">
        <v>3</v>
      </c>
      <c r="H1484" s="23" t="s">
        <v>31</v>
      </c>
      <c r="I1484" s="24">
        <v>70739.899099999995</v>
      </c>
      <c r="J1484" s="24">
        <v>123794.8236</v>
      </c>
      <c r="K1484" s="24">
        <v>96211.883799999996</v>
      </c>
      <c r="L1484" s="24">
        <v>168370.79670000001</v>
      </c>
      <c r="M1484" s="24">
        <v>121589.32339999999</v>
      </c>
      <c r="N1484" s="24">
        <v>212781.31599999999</v>
      </c>
      <c r="O1484" s="24">
        <v>159980.69779999999</v>
      </c>
      <c r="P1484" s="24">
        <v>279966.22129999998</v>
      </c>
      <c r="Q1484" s="24">
        <v>197971.12239999999</v>
      </c>
      <c r="R1484" s="24">
        <v>346449.46419999999</v>
      </c>
      <c r="S1484" s="24">
        <v>222852.57199999999</v>
      </c>
      <c r="T1484" s="24">
        <v>389992.00099999999</v>
      </c>
      <c r="U1484" s="24">
        <v>247377.62160000001</v>
      </c>
      <c r="V1484" s="24">
        <v>432910.83779999998</v>
      </c>
    </row>
    <row r="1485" spans="1:22" hidden="1" x14ac:dyDescent="0.3">
      <c r="A1485" s="23">
        <v>8</v>
      </c>
      <c r="B1485" s="23" t="s">
        <v>592</v>
      </c>
      <c r="C1485" s="23" t="s">
        <v>578</v>
      </c>
      <c r="D1485" t="s">
        <v>168</v>
      </c>
      <c r="E1485" s="23" t="s">
        <v>581</v>
      </c>
      <c r="F1485" s="23" t="s">
        <v>410</v>
      </c>
      <c r="G1485" s="23">
        <v>4</v>
      </c>
      <c r="H1485" s="23" t="s">
        <v>29</v>
      </c>
      <c r="I1485" s="24">
        <v>79508.790500000003</v>
      </c>
      <c r="J1485" s="24">
        <v>127214.06660000001</v>
      </c>
      <c r="K1485" s="24">
        <v>111312.3066</v>
      </c>
      <c r="L1485" s="24">
        <v>178099.69330000001</v>
      </c>
      <c r="M1485" s="24">
        <v>143115.82279999999</v>
      </c>
      <c r="N1485" s="24">
        <v>228985.32</v>
      </c>
      <c r="O1485" s="24">
        <v>190821.09710000001</v>
      </c>
      <c r="P1485" s="24">
        <v>305313.76</v>
      </c>
      <c r="Q1485" s="24">
        <v>238526.37150000001</v>
      </c>
      <c r="R1485" s="24">
        <v>381642.19990000001</v>
      </c>
      <c r="S1485" s="24">
        <v>270329.88760000002</v>
      </c>
      <c r="T1485" s="24">
        <v>432527.82659999997</v>
      </c>
      <c r="U1485" s="24">
        <v>302133.40379999997</v>
      </c>
      <c r="V1485" s="24">
        <v>483413.45329999999</v>
      </c>
    </row>
    <row r="1486" spans="1:22" hidden="1" x14ac:dyDescent="0.3">
      <c r="A1486" s="23">
        <v>8</v>
      </c>
      <c r="B1486" s="23" t="s">
        <v>592</v>
      </c>
      <c r="C1486" s="23" t="s">
        <v>578</v>
      </c>
      <c r="D1486" t="s">
        <v>174</v>
      </c>
      <c r="E1486" s="23" t="s">
        <v>582</v>
      </c>
      <c r="F1486" s="23" t="s">
        <v>221</v>
      </c>
      <c r="G1486" s="23">
        <v>1</v>
      </c>
      <c r="H1486" s="23" t="s">
        <v>14</v>
      </c>
      <c r="I1486" s="24">
        <v>89883.281000000003</v>
      </c>
      <c r="J1486" s="24">
        <v>157295.74170000001</v>
      </c>
      <c r="K1486" s="24">
        <v>116355.52069999999</v>
      </c>
      <c r="L1486" s="24">
        <v>203622.1611</v>
      </c>
      <c r="M1486" s="24">
        <v>139259.72459999999</v>
      </c>
      <c r="N1486" s="24">
        <v>243704.51800000001</v>
      </c>
      <c r="O1486" s="24">
        <v>166102.23689999999</v>
      </c>
      <c r="P1486" s="24">
        <v>290678.91450000001</v>
      </c>
      <c r="Q1486" s="24">
        <v>195782.29980000001</v>
      </c>
      <c r="R1486" s="24">
        <v>342619.0246</v>
      </c>
      <c r="S1486" s="24">
        <v>214655.77789999999</v>
      </c>
      <c r="T1486" s="24">
        <v>375647.61139999999</v>
      </c>
      <c r="U1486" s="24">
        <v>232407.38649999999</v>
      </c>
      <c r="V1486" s="24">
        <v>406712.9265</v>
      </c>
    </row>
    <row r="1487" spans="1:22" hidden="1" x14ac:dyDescent="0.3">
      <c r="A1487" s="23">
        <v>8</v>
      </c>
      <c r="B1487" s="23" t="s">
        <v>592</v>
      </c>
      <c r="C1487" s="23" t="s">
        <v>578</v>
      </c>
      <c r="D1487" t="s">
        <v>174</v>
      </c>
      <c r="E1487" s="23" t="s">
        <v>582</v>
      </c>
      <c r="F1487" s="23" t="s">
        <v>221</v>
      </c>
      <c r="G1487" s="23">
        <v>2</v>
      </c>
      <c r="H1487" s="23" t="s">
        <v>30</v>
      </c>
      <c r="I1487" s="24">
        <v>76999.123900000006</v>
      </c>
      <c r="J1487" s="24">
        <v>134748.46679999999</v>
      </c>
      <c r="K1487" s="24">
        <v>100646.5272</v>
      </c>
      <c r="L1487" s="24">
        <v>176131.4227</v>
      </c>
      <c r="M1487" s="24">
        <v>122056.6528</v>
      </c>
      <c r="N1487" s="24">
        <v>213599.14249999999</v>
      </c>
      <c r="O1487" s="24">
        <v>149156.01070000001</v>
      </c>
      <c r="P1487" s="24">
        <v>261023.01879999999</v>
      </c>
      <c r="Q1487" s="24">
        <v>176850.40590000001</v>
      </c>
      <c r="R1487" s="24">
        <v>309488.21029999998</v>
      </c>
      <c r="S1487" s="24">
        <v>194797.47169999999</v>
      </c>
      <c r="T1487" s="24">
        <v>340895.57559999998</v>
      </c>
      <c r="U1487" s="24">
        <v>211472.60879999999</v>
      </c>
      <c r="V1487" s="24">
        <v>370077.06540000002</v>
      </c>
    </row>
    <row r="1488" spans="1:22" hidden="1" x14ac:dyDescent="0.3">
      <c r="A1488" s="23">
        <v>8</v>
      </c>
      <c r="B1488" s="23" t="s">
        <v>592</v>
      </c>
      <c r="C1488" s="23" t="s">
        <v>578</v>
      </c>
      <c r="D1488" t="s">
        <v>174</v>
      </c>
      <c r="E1488" s="23" t="s">
        <v>582</v>
      </c>
      <c r="F1488" s="23" t="s">
        <v>221</v>
      </c>
      <c r="G1488" s="23">
        <v>3</v>
      </c>
      <c r="H1488" s="23" t="s">
        <v>31</v>
      </c>
      <c r="I1488" s="24">
        <v>68645.737500000003</v>
      </c>
      <c r="J1488" s="24">
        <v>120130.04059999999</v>
      </c>
      <c r="K1488" s="24">
        <v>93449.495899999994</v>
      </c>
      <c r="L1488" s="24">
        <v>163536.61790000001</v>
      </c>
      <c r="M1488" s="24">
        <v>118164.3821</v>
      </c>
      <c r="N1488" s="24">
        <v>206787.6686</v>
      </c>
      <c r="O1488" s="24">
        <v>155542.41339999999</v>
      </c>
      <c r="P1488" s="24">
        <v>272199.22340000002</v>
      </c>
      <c r="Q1488" s="24">
        <v>192543.55179999999</v>
      </c>
      <c r="R1488" s="24">
        <v>336951.2156</v>
      </c>
      <c r="S1488" s="24">
        <v>216792.20730000001</v>
      </c>
      <c r="T1488" s="24">
        <v>379386.3628</v>
      </c>
      <c r="U1488" s="24">
        <v>240705.8469</v>
      </c>
      <c r="V1488" s="24">
        <v>421235.23200000002</v>
      </c>
    </row>
    <row r="1489" spans="1:22" hidden="1" x14ac:dyDescent="0.3">
      <c r="A1489" s="23">
        <v>8</v>
      </c>
      <c r="B1489" s="23" t="s">
        <v>592</v>
      </c>
      <c r="C1489" s="23" t="s">
        <v>578</v>
      </c>
      <c r="D1489" t="s">
        <v>174</v>
      </c>
      <c r="E1489" s="23" t="s">
        <v>582</v>
      </c>
      <c r="F1489" s="23" t="s">
        <v>221</v>
      </c>
      <c r="G1489" s="23">
        <v>4</v>
      </c>
      <c r="H1489" s="23" t="s">
        <v>29</v>
      </c>
      <c r="I1489" s="24">
        <v>76604.477199999994</v>
      </c>
      <c r="J1489" s="24">
        <v>122567.16529999999</v>
      </c>
      <c r="K1489" s="24">
        <v>107246.268</v>
      </c>
      <c r="L1489" s="24">
        <v>171594.03140000001</v>
      </c>
      <c r="M1489" s="24">
        <v>137888.0589</v>
      </c>
      <c r="N1489" s="24">
        <v>220620.89749999999</v>
      </c>
      <c r="O1489" s="24">
        <v>183850.7452</v>
      </c>
      <c r="P1489" s="24">
        <v>294161.19669999997</v>
      </c>
      <c r="Q1489" s="24">
        <v>229813.43150000001</v>
      </c>
      <c r="R1489" s="24">
        <v>367701.49579999998</v>
      </c>
      <c r="S1489" s="24">
        <v>260455.22229999999</v>
      </c>
      <c r="T1489" s="24">
        <v>416728.36190000002</v>
      </c>
      <c r="U1489" s="24">
        <v>291097.01319999999</v>
      </c>
      <c r="V1489" s="24">
        <v>465755.228</v>
      </c>
    </row>
    <row r="1490" spans="1:22" hidden="1" x14ac:dyDescent="0.3">
      <c r="A1490" s="23">
        <v>8</v>
      </c>
      <c r="B1490" s="23" t="s">
        <v>592</v>
      </c>
      <c r="C1490" s="23" t="s">
        <v>578</v>
      </c>
      <c r="D1490" t="s">
        <v>174</v>
      </c>
      <c r="E1490" s="23" t="s">
        <v>582</v>
      </c>
      <c r="F1490" s="23" t="s">
        <v>264</v>
      </c>
      <c r="G1490" s="23">
        <v>1</v>
      </c>
      <c r="H1490" s="23" t="s">
        <v>14</v>
      </c>
      <c r="I1490" s="24">
        <v>84853.005300000004</v>
      </c>
      <c r="J1490" s="24">
        <v>148492.75930000001</v>
      </c>
      <c r="K1490" s="24">
        <v>109939.79059999999</v>
      </c>
      <c r="L1490" s="24">
        <v>192394.6335</v>
      </c>
      <c r="M1490" s="24">
        <v>131646.54</v>
      </c>
      <c r="N1490" s="24">
        <v>230381.44510000001</v>
      </c>
      <c r="O1490" s="24">
        <v>157120.91819999999</v>
      </c>
      <c r="P1490" s="24">
        <v>274961.60680000001</v>
      </c>
      <c r="Q1490" s="24">
        <v>185289.7211</v>
      </c>
      <c r="R1490" s="24">
        <v>324257.01199999999</v>
      </c>
      <c r="S1490" s="24">
        <v>203201.5528</v>
      </c>
      <c r="T1490" s="24">
        <v>355602.71740000002</v>
      </c>
      <c r="U1490" s="24">
        <v>220086.1249</v>
      </c>
      <c r="V1490" s="24">
        <v>385150.71850000002</v>
      </c>
    </row>
    <row r="1491" spans="1:22" hidden="1" x14ac:dyDescent="0.3">
      <c r="A1491" s="23">
        <v>8</v>
      </c>
      <c r="B1491" s="23" t="s">
        <v>592</v>
      </c>
      <c r="C1491" s="23" t="s">
        <v>578</v>
      </c>
      <c r="D1491" t="s">
        <v>174</v>
      </c>
      <c r="E1491" s="23" t="s">
        <v>582</v>
      </c>
      <c r="F1491" s="23" t="s">
        <v>264</v>
      </c>
      <c r="G1491" s="23">
        <v>2</v>
      </c>
      <c r="H1491" s="23" t="s">
        <v>30</v>
      </c>
      <c r="I1491" s="24">
        <v>72242.978900000002</v>
      </c>
      <c r="J1491" s="24">
        <v>126425.21309999999</v>
      </c>
      <c r="K1491" s="24">
        <v>94565.030700000003</v>
      </c>
      <c r="L1491" s="24">
        <v>165488.80379999999</v>
      </c>
      <c r="M1491" s="24">
        <v>114809.49069999999</v>
      </c>
      <c r="N1491" s="24">
        <v>200916.60879999999</v>
      </c>
      <c r="O1491" s="24">
        <v>140535.24969999999</v>
      </c>
      <c r="P1491" s="24">
        <v>245936.68700000001</v>
      </c>
      <c r="Q1491" s="24">
        <v>166760.63310000001</v>
      </c>
      <c r="R1491" s="24">
        <v>291831.10800000001</v>
      </c>
      <c r="S1491" s="24">
        <v>183765.76329999999</v>
      </c>
      <c r="T1491" s="24">
        <v>321590.0858</v>
      </c>
      <c r="U1491" s="24">
        <v>199596.76749999999</v>
      </c>
      <c r="V1491" s="24">
        <v>349294.3431</v>
      </c>
    </row>
    <row r="1492" spans="1:22" hidden="1" x14ac:dyDescent="0.3">
      <c r="A1492" s="23">
        <v>8</v>
      </c>
      <c r="B1492" s="23" t="s">
        <v>592</v>
      </c>
      <c r="C1492" s="23" t="s">
        <v>578</v>
      </c>
      <c r="D1492" t="s">
        <v>174</v>
      </c>
      <c r="E1492" s="23" t="s">
        <v>582</v>
      </c>
      <c r="F1492" s="23" t="s">
        <v>264</v>
      </c>
      <c r="G1492" s="23">
        <v>3</v>
      </c>
      <c r="H1492" s="23" t="s">
        <v>31</v>
      </c>
      <c r="I1492" s="24">
        <v>64096.023399999998</v>
      </c>
      <c r="J1492" s="24">
        <v>112168.04090000001</v>
      </c>
      <c r="K1492" s="24">
        <v>87136.375700000004</v>
      </c>
      <c r="L1492" s="24">
        <v>152488.6574</v>
      </c>
      <c r="M1492" s="24">
        <v>110089.74649999999</v>
      </c>
      <c r="N1492" s="24">
        <v>192657.0564</v>
      </c>
      <c r="O1492" s="24">
        <v>144819.0007</v>
      </c>
      <c r="P1492" s="24">
        <v>253433.25099999999</v>
      </c>
      <c r="Q1492" s="24">
        <v>179179.38070000001</v>
      </c>
      <c r="R1492" s="24">
        <v>313563.91629999998</v>
      </c>
      <c r="S1492" s="24">
        <v>201676.44080000001</v>
      </c>
      <c r="T1492" s="24">
        <v>352933.77140000003</v>
      </c>
      <c r="U1492" s="24">
        <v>223845.61290000001</v>
      </c>
      <c r="V1492" s="24">
        <v>391729.8224</v>
      </c>
    </row>
    <row r="1493" spans="1:22" hidden="1" x14ac:dyDescent="0.3">
      <c r="A1493" s="23">
        <v>8</v>
      </c>
      <c r="B1493" s="23" t="s">
        <v>592</v>
      </c>
      <c r="C1493" s="23" t="s">
        <v>578</v>
      </c>
      <c r="D1493" t="s">
        <v>174</v>
      </c>
      <c r="E1493" s="23" t="s">
        <v>582</v>
      </c>
      <c r="F1493" s="23" t="s">
        <v>264</v>
      </c>
      <c r="G1493" s="23">
        <v>4</v>
      </c>
      <c r="H1493" s="23" t="s">
        <v>29</v>
      </c>
      <c r="I1493" s="24">
        <v>72293.467799999999</v>
      </c>
      <c r="J1493" s="24">
        <v>115669.5502</v>
      </c>
      <c r="K1493" s="24">
        <v>101210.85490000001</v>
      </c>
      <c r="L1493" s="24">
        <v>161937.37030000001</v>
      </c>
      <c r="M1493" s="24">
        <v>130128.2421</v>
      </c>
      <c r="N1493" s="24">
        <v>208205.19029999999</v>
      </c>
      <c r="O1493" s="24">
        <v>173504.32269999999</v>
      </c>
      <c r="P1493" s="24">
        <v>277606.9204</v>
      </c>
      <c r="Q1493" s="24">
        <v>216880.40340000001</v>
      </c>
      <c r="R1493" s="24">
        <v>347008.65049999999</v>
      </c>
      <c r="S1493" s="24">
        <v>245797.7905</v>
      </c>
      <c r="T1493" s="24">
        <v>393276.4706</v>
      </c>
      <c r="U1493" s="24">
        <v>274715.1776</v>
      </c>
      <c r="V1493" s="24">
        <v>439544.29060000001</v>
      </c>
    </row>
    <row r="1494" spans="1:22" hidden="1" x14ac:dyDescent="0.3">
      <c r="A1494" s="23">
        <v>8</v>
      </c>
      <c r="B1494" s="23" t="s">
        <v>592</v>
      </c>
      <c r="C1494" s="23" t="s">
        <v>578</v>
      </c>
      <c r="D1494" t="s">
        <v>174</v>
      </c>
      <c r="E1494" s="23" t="s">
        <v>582</v>
      </c>
      <c r="F1494" s="23" t="s">
        <v>304</v>
      </c>
      <c r="G1494" s="23">
        <v>1</v>
      </c>
      <c r="H1494" s="23" t="s">
        <v>14</v>
      </c>
      <c r="I1494" s="24">
        <v>86881.2353</v>
      </c>
      <c r="J1494" s="24">
        <v>152042.16190000001</v>
      </c>
      <c r="K1494" s="24">
        <v>112502.88710000001</v>
      </c>
      <c r="L1494" s="24">
        <v>196880.05239999999</v>
      </c>
      <c r="M1494" s="24">
        <v>134671.5901</v>
      </c>
      <c r="N1494" s="24">
        <v>235675.28270000001</v>
      </c>
      <c r="O1494" s="24">
        <v>160664.44270000001</v>
      </c>
      <c r="P1494" s="24">
        <v>281162.77480000001</v>
      </c>
      <c r="Q1494" s="24">
        <v>189405.55230000001</v>
      </c>
      <c r="R1494" s="24">
        <v>331459.71639999998</v>
      </c>
      <c r="S1494" s="24">
        <v>207681.7285</v>
      </c>
      <c r="T1494" s="24">
        <v>363443.02490000002</v>
      </c>
      <c r="U1494" s="24">
        <v>224884.62729999999</v>
      </c>
      <c r="V1494" s="24">
        <v>393548.09779999999</v>
      </c>
    </row>
    <row r="1495" spans="1:22" hidden="1" x14ac:dyDescent="0.3">
      <c r="A1495" s="23">
        <v>8</v>
      </c>
      <c r="B1495" s="23" t="s">
        <v>592</v>
      </c>
      <c r="C1495" s="23" t="s">
        <v>578</v>
      </c>
      <c r="D1495" t="s">
        <v>174</v>
      </c>
      <c r="E1495" s="23" t="s">
        <v>582</v>
      </c>
      <c r="F1495" s="23" t="s">
        <v>304</v>
      </c>
      <c r="G1495" s="23">
        <v>2</v>
      </c>
      <c r="H1495" s="23" t="s">
        <v>30</v>
      </c>
      <c r="I1495" s="24">
        <v>74271.209000000003</v>
      </c>
      <c r="J1495" s="24">
        <v>129974.61569999999</v>
      </c>
      <c r="K1495" s="24">
        <v>97128.127299999993</v>
      </c>
      <c r="L1495" s="24">
        <v>169974.22270000001</v>
      </c>
      <c r="M1495" s="24">
        <v>117834.54090000001</v>
      </c>
      <c r="N1495" s="24">
        <v>206210.44649999999</v>
      </c>
      <c r="O1495" s="24">
        <v>144078.77429999999</v>
      </c>
      <c r="P1495" s="24">
        <v>252137.85509999999</v>
      </c>
      <c r="Q1495" s="24">
        <v>170876.46419999999</v>
      </c>
      <c r="R1495" s="24">
        <v>299033.8124</v>
      </c>
      <c r="S1495" s="24">
        <v>188245.93900000001</v>
      </c>
      <c r="T1495" s="24">
        <v>329430.3934</v>
      </c>
      <c r="U1495" s="24">
        <v>204395.26990000001</v>
      </c>
      <c r="V1495" s="24">
        <v>357691.72230000002</v>
      </c>
    </row>
    <row r="1496" spans="1:22" hidden="1" x14ac:dyDescent="0.3">
      <c r="A1496" s="23">
        <v>8</v>
      </c>
      <c r="B1496" s="23" t="s">
        <v>592</v>
      </c>
      <c r="C1496" s="23" t="s">
        <v>578</v>
      </c>
      <c r="D1496" t="s">
        <v>174</v>
      </c>
      <c r="E1496" s="23" t="s">
        <v>582</v>
      </c>
      <c r="F1496" s="23" t="s">
        <v>304</v>
      </c>
      <c r="G1496" s="23">
        <v>3</v>
      </c>
      <c r="H1496" s="23" t="s">
        <v>31</v>
      </c>
      <c r="I1496" s="24">
        <v>66105.584000000003</v>
      </c>
      <c r="J1496" s="24">
        <v>115684.77190000001</v>
      </c>
      <c r="K1496" s="24">
        <v>89949.760500000004</v>
      </c>
      <c r="L1496" s="24">
        <v>157412.08069999999</v>
      </c>
      <c r="M1496" s="24">
        <v>113706.95540000001</v>
      </c>
      <c r="N1496" s="24">
        <v>198987.1721</v>
      </c>
      <c r="O1496" s="24">
        <v>149641.94589999999</v>
      </c>
      <c r="P1496" s="24">
        <v>261873.40530000001</v>
      </c>
      <c r="Q1496" s="24">
        <v>185208.06229999999</v>
      </c>
      <c r="R1496" s="24">
        <v>324114.1091</v>
      </c>
      <c r="S1496" s="24">
        <v>208508.9466</v>
      </c>
      <c r="T1496" s="24">
        <v>364890.65659999999</v>
      </c>
      <c r="U1496" s="24">
        <v>231481.94289999999</v>
      </c>
      <c r="V1496" s="24">
        <v>405093.4</v>
      </c>
    </row>
    <row r="1497" spans="1:22" hidden="1" x14ac:dyDescent="0.3">
      <c r="A1497" s="23">
        <v>8</v>
      </c>
      <c r="B1497" s="23" t="s">
        <v>592</v>
      </c>
      <c r="C1497" s="23" t="s">
        <v>578</v>
      </c>
      <c r="D1497" t="s">
        <v>174</v>
      </c>
      <c r="E1497" s="23" t="s">
        <v>582</v>
      </c>
      <c r="F1497" s="23" t="s">
        <v>304</v>
      </c>
      <c r="G1497" s="23">
        <v>4</v>
      </c>
      <c r="H1497" s="23" t="s">
        <v>29</v>
      </c>
      <c r="I1497" s="24">
        <v>74037.591100000005</v>
      </c>
      <c r="J1497" s="24">
        <v>118460.1476</v>
      </c>
      <c r="K1497" s="24">
        <v>103652.62760000001</v>
      </c>
      <c r="L1497" s="24">
        <v>165844.20670000001</v>
      </c>
      <c r="M1497" s="24">
        <v>133267.66409999999</v>
      </c>
      <c r="N1497" s="24">
        <v>213228.26569999999</v>
      </c>
      <c r="O1497" s="24">
        <v>177690.2188</v>
      </c>
      <c r="P1497" s="24">
        <v>284304.35430000001</v>
      </c>
      <c r="Q1497" s="24">
        <v>222112.77350000001</v>
      </c>
      <c r="R1497" s="24">
        <v>355380.44280000002</v>
      </c>
      <c r="S1497" s="24">
        <v>251727.80989999999</v>
      </c>
      <c r="T1497" s="24">
        <v>402764.50189999997</v>
      </c>
      <c r="U1497" s="24">
        <v>281342.84639999998</v>
      </c>
      <c r="V1497" s="24">
        <v>450148.56099999999</v>
      </c>
    </row>
    <row r="1498" spans="1:22" hidden="1" x14ac:dyDescent="0.3">
      <c r="A1498" s="23">
        <v>8</v>
      </c>
      <c r="B1498" s="23" t="s">
        <v>592</v>
      </c>
      <c r="C1498" s="23" t="s">
        <v>578</v>
      </c>
      <c r="D1498" t="s">
        <v>174</v>
      </c>
      <c r="E1498" s="23" t="s">
        <v>582</v>
      </c>
      <c r="F1498" s="23" t="s">
        <v>342</v>
      </c>
      <c r="G1498" s="23">
        <v>1</v>
      </c>
      <c r="H1498" s="23" t="s">
        <v>14</v>
      </c>
      <c r="I1498" s="24">
        <v>89376.223499999993</v>
      </c>
      <c r="J1498" s="24">
        <v>156408.39110000001</v>
      </c>
      <c r="K1498" s="24">
        <v>115714.74649999999</v>
      </c>
      <c r="L1498" s="24">
        <v>202500.8064</v>
      </c>
      <c r="M1498" s="24">
        <v>138503.462</v>
      </c>
      <c r="N1498" s="24">
        <v>242381.05850000001</v>
      </c>
      <c r="O1498" s="24">
        <v>165216.35569999999</v>
      </c>
      <c r="P1498" s="24">
        <v>289128.6225</v>
      </c>
      <c r="Q1498" s="24">
        <v>194753.342</v>
      </c>
      <c r="R1498" s="24">
        <v>340818.34850000002</v>
      </c>
      <c r="S1498" s="24">
        <v>213535.734</v>
      </c>
      <c r="T1498" s="24">
        <v>373687.53450000001</v>
      </c>
      <c r="U1498" s="24">
        <v>231207.76089999999</v>
      </c>
      <c r="V1498" s="24">
        <v>404613.58169999998</v>
      </c>
    </row>
    <row r="1499" spans="1:22" hidden="1" x14ac:dyDescent="0.3">
      <c r="A1499" s="23">
        <v>8</v>
      </c>
      <c r="B1499" s="23" t="s">
        <v>592</v>
      </c>
      <c r="C1499" s="23" t="s">
        <v>578</v>
      </c>
      <c r="D1499" t="s">
        <v>174</v>
      </c>
      <c r="E1499" s="23" t="s">
        <v>582</v>
      </c>
      <c r="F1499" s="23" t="s">
        <v>342</v>
      </c>
      <c r="G1499" s="23">
        <v>2</v>
      </c>
      <c r="H1499" s="23" t="s">
        <v>30</v>
      </c>
      <c r="I1499" s="24">
        <v>76492.066399999996</v>
      </c>
      <c r="J1499" s="24">
        <v>133861.11619999999</v>
      </c>
      <c r="K1499" s="24">
        <v>100005.7531</v>
      </c>
      <c r="L1499" s="24">
        <v>175010.06789999999</v>
      </c>
      <c r="M1499" s="24">
        <v>121300.3903</v>
      </c>
      <c r="N1499" s="24">
        <v>212275.68299999999</v>
      </c>
      <c r="O1499" s="24">
        <v>148270.12959999999</v>
      </c>
      <c r="P1499" s="24">
        <v>259472.7268</v>
      </c>
      <c r="Q1499" s="24">
        <v>175821.44810000001</v>
      </c>
      <c r="R1499" s="24">
        <v>307687.53419999999</v>
      </c>
      <c r="S1499" s="24">
        <v>193677.42790000001</v>
      </c>
      <c r="T1499" s="24">
        <v>338935.4987</v>
      </c>
      <c r="U1499" s="24">
        <v>210272.98319999999</v>
      </c>
      <c r="V1499" s="24">
        <v>367977.7206</v>
      </c>
    </row>
    <row r="1500" spans="1:22" hidden="1" x14ac:dyDescent="0.3">
      <c r="A1500" s="23">
        <v>8</v>
      </c>
      <c r="B1500" s="23" t="s">
        <v>592</v>
      </c>
      <c r="C1500" s="23" t="s">
        <v>578</v>
      </c>
      <c r="D1500" t="s">
        <v>174</v>
      </c>
      <c r="E1500" s="23" t="s">
        <v>582</v>
      </c>
      <c r="F1500" s="23" t="s">
        <v>342</v>
      </c>
      <c r="G1500" s="23">
        <v>3</v>
      </c>
      <c r="H1500" s="23" t="s">
        <v>31</v>
      </c>
      <c r="I1500" s="24">
        <v>68143.347299999994</v>
      </c>
      <c r="J1500" s="24">
        <v>119250.8579</v>
      </c>
      <c r="K1500" s="24">
        <v>92746.149699999994</v>
      </c>
      <c r="L1500" s="24">
        <v>162305.76199999999</v>
      </c>
      <c r="M1500" s="24">
        <v>117260.07980000001</v>
      </c>
      <c r="N1500" s="24">
        <v>205205.1397</v>
      </c>
      <c r="O1500" s="24">
        <v>154336.677</v>
      </c>
      <c r="P1500" s="24">
        <v>270089.18489999999</v>
      </c>
      <c r="Q1500" s="24">
        <v>191036.38140000001</v>
      </c>
      <c r="R1500" s="24">
        <v>334313.66739999998</v>
      </c>
      <c r="S1500" s="24">
        <v>215084.0808</v>
      </c>
      <c r="T1500" s="24">
        <v>376397.14140000002</v>
      </c>
      <c r="U1500" s="24">
        <v>238796.76439999999</v>
      </c>
      <c r="V1500" s="24">
        <v>417894.33760000003</v>
      </c>
    </row>
    <row r="1501" spans="1:22" hidden="1" x14ac:dyDescent="0.3">
      <c r="A1501" s="23">
        <v>8</v>
      </c>
      <c r="B1501" s="23" t="s">
        <v>592</v>
      </c>
      <c r="C1501" s="23" t="s">
        <v>578</v>
      </c>
      <c r="D1501" t="s">
        <v>174</v>
      </c>
      <c r="E1501" s="23" t="s">
        <v>582</v>
      </c>
      <c r="F1501" s="23" t="s">
        <v>342</v>
      </c>
      <c r="G1501" s="23">
        <v>4</v>
      </c>
      <c r="H1501" s="23" t="s">
        <v>29</v>
      </c>
      <c r="I1501" s="24">
        <v>76168.446299999996</v>
      </c>
      <c r="J1501" s="24">
        <v>121869.516</v>
      </c>
      <c r="K1501" s="24">
        <v>106635.82490000001</v>
      </c>
      <c r="L1501" s="24">
        <v>170617.3222</v>
      </c>
      <c r="M1501" s="24">
        <v>137103.20329999999</v>
      </c>
      <c r="N1501" s="24">
        <v>219365.1286</v>
      </c>
      <c r="O1501" s="24">
        <v>182804.27110000001</v>
      </c>
      <c r="P1501" s="24">
        <v>292486.8382</v>
      </c>
      <c r="Q1501" s="24">
        <v>228505.3389</v>
      </c>
      <c r="R1501" s="24">
        <v>365608.5477</v>
      </c>
      <c r="S1501" s="24">
        <v>258972.71739999999</v>
      </c>
      <c r="T1501" s="24">
        <v>414356.3541</v>
      </c>
      <c r="U1501" s="24">
        <v>289440.09600000002</v>
      </c>
      <c r="V1501" s="24">
        <v>463104.1605</v>
      </c>
    </row>
    <row r="1502" spans="1:22" hidden="1" x14ac:dyDescent="0.3">
      <c r="A1502" s="23">
        <v>8</v>
      </c>
      <c r="B1502" s="23" t="s">
        <v>592</v>
      </c>
      <c r="C1502" s="23" t="s">
        <v>578</v>
      </c>
      <c r="D1502" t="s">
        <v>174</v>
      </c>
      <c r="E1502" s="23" t="s">
        <v>582</v>
      </c>
      <c r="F1502" s="23" t="s">
        <v>381</v>
      </c>
      <c r="G1502" s="23">
        <v>1</v>
      </c>
      <c r="H1502" s="23" t="s">
        <v>14</v>
      </c>
      <c r="I1502" s="24">
        <v>90917.547300000006</v>
      </c>
      <c r="J1502" s="24">
        <v>159105.7077</v>
      </c>
      <c r="K1502" s="24">
        <v>117633.0765</v>
      </c>
      <c r="L1502" s="24">
        <v>205857.88389999999</v>
      </c>
      <c r="M1502" s="24">
        <v>140746.97219999999</v>
      </c>
      <c r="N1502" s="24">
        <v>246307.20139999999</v>
      </c>
      <c r="O1502" s="24">
        <v>167812.74830000001</v>
      </c>
      <c r="P1502" s="24">
        <v>293672.30940000003</v>
      </c>
      <c r="Q1502" s="24">
        <v>197738.71780000001</v>
      </c>
      <c r="R1502" s="24">
        <v>346042.75630000001</v>
      </c>
      <c r="S1502" s="24">
        <v>216768.9762</v>
      </c>
      <c r="T1502" s="24">
        <v>379345.7083</v>
      </c>
      <c r="U1502" s="24">
        <v>234644.1385</v>
      </c>
      <c r="V1502" s="24">
        <v>410627.24239999999</v>
      </c>
    </row>
    <row r="1503" spans="1:22" hidden="1" x14ac:dyDescent="0.3">
      <c r="A1503" s="23">
        <v>8</v>
      </c>
      <c r="B1503" s="23" t="s">
        <v>592</v>
      </c>
      <c r="C1503" s="23" t="s">
        <v>578</v>
      </c>
      <c r="D1503" t="s">
        <v>174</v>
      </c>
      <c r="E1503" s="23" t="s">
        <v>582</v>
      </c>
      <c r="F1503" s="23" t="s">
        <v>381</v>
      </c>
      <c r="G1503" s="23">
        <v>2</v>
      </c>
      <c r="H1503" s="23" t="s">
        <v>30</v>
      </c>
      <c r="I1503" s="24">
        <v>78170.455499999996</v>
      </c>
      <c r="J1503" s="24">
        <v>136798.2971</v>
      </c>
      <c r="K1503" s="24">
        <v>102091.19990000001</v>
      </c>
      <c r="L1503" s="24">
        <v>178659.5998</v>
      </c>
      <c r="M1503" s="24">
        <v>123726.9117</v>
      </c>
      <c r="N1503" s="24">
        <v>216522.0955</v>
      </c>
      <c r="O1503" s="24">
        <v>151046.80100000001</v>
      </c>
      <c r="P1503" s="24">
        <v>264331.90169999999</v>
      </c>
      <c r="Q1503" s="24">
        <v>179008.22690000001</v>
      </c>
      <c r="R1503" s="24">
        <v>313264.3971</v>
      </c>
      <c r="S1503" s="24">
        <v>197121.9284</v>
      </c>
      <c r="T1503" s="24">
        <v>344963.37469999999</v>
      </c>
      <c r="U1503" s="24">
        <v>213932.07089999999</v>
      </c>
      <c r="V1503" s="24">
        <v>374381.12420000002</v>
      </c>
    </row>
    <row r="1504" spans="1:22" hidden="1" x14ac:dyDescent="0.3">
      <c r="A1504" s="23">
        <v>8</v>
      </c>
      <c r="B1504" s="23" t="s">
        <v>592</v>
      </c>
      <c r="C1504" s="23" t="s">
        <v>578</v>
      </c>
      <c r="D1504" t="s">
        <v>174</v>
      </c>
      <c r="E1504" s="23" t="s">
        <v>582</v>
      </c>
      <c r="F1504" s="23" t="s">
        <v>381</v>
      </c>
      <c r="G1504" s="23">
        <v>3</v>
      </c>
      <c r="H1504" s="23" t="s">
        <v>31</v>
      </c>
      <c r="I1504" s="24">
        <v>69887.612899999993</v>
      </c>
      <c r="J1504" s="24">
        <v>122303.32249999999</v>
      </c>
      <c r="K1504" s="24">
        <v>95216.361199999999</v>
      </c>
      <c r="L1504" s="24">
        <v>166628.63209999999</v>
      </c>
      <c r="M1504" s="24">
        <v>120457.1827</v>
      </c>
      <c r="N1504" s="24">
        <v>210800.06969999999</v>
      </c>
      <c r="O1504" s="24">
        <v>158620.86489999999</v>
      </c>
      <c r="P1504" s="24">
        <v>277586.5135</v>
      </c>
      <c r="Q1504" s="24">
        <v>196411.6636</v>
      </c>
      <c r="R1504" s="24">
        <v>343720.41129999998</v>
      </c>
      <c r="S1504" s="24">
        <v>221191.21429999999</v>
      </c>
      <c r="T1504" s="24">
        <v>387084.6251</v>
      </c>
      <c r="U1504" s="24">
        <v>245639.3132</v>
      </c>
      <c r="V1504" s="24">
        <v>429868.79800000001</v>
      </c>
    </row>
    <row r="1505" spans="1:22" hidden="1" x14ac:dyDescent="0.3">
      <c r="A1505" s="23">
        <v>8</v>
      </c>
      <c r="B1505" s="23" t="s">
        <v>592</v>
      </c>
      <c r="C1505" s="23" t="s">
        <v>578</v>
      </c>
      <c r="D1505" t="s">
        <v>174</v>
      </c>
      <c r="E1505" s="23" t="s">
        <v>582</v>
      </c>
      <c r="F1505" s="23" t="s">
        <v>381</v>
      </c>
      <c r="G1505" s="23">
        <v>4</v>
      </c>
      <c r="H1505" s="23" t="s">
        <v>29</v>
      </c>
      <c r="I1505" s="24">
        <v>77501.189700000003</v>
      </c>
      <c r="J1505" s="24">
        <v>124001.9054</v>
      </c>
      <c r="K1505" s="24">
        <v>108501.66559999999</v>
      </c>
      <c r="L1505" s="24">
        <v>173602.66750000001</v>
      </c>
      <c r="M1505" s="24">
        <v>139502.14139999999</v>
      </c>
      <c r="N1505" s="24">
        <v>223203.42970000001</v>
      </c>
      <c r="O1505" s="24">
        <v>186002.85519999999</v>
      </c>
      <c r="P1505" s="24">
        <v>297604.57280000002</v>
      </c>
      <c r="Q1505" s="24">
        <v>232503.56909999999</v>
      </c>
      <c r="R1505" s="24">
        <v>372005.71600000001</v>
      </c>
      <c r="S1505" s="24">
        <v>263504.04489999998</v>
      </c>
      <c r="T1505" s="24">
        <v>421606.47810000001</v>
      </c>
      <c r="U1505" s="24">
        <v>294504.5208</v>
      </c>
      <c r="V1505" s="24">
        <v>471207.2403</v>
      </c>
    </row>
    <row r="1506" spans="1:22" hidden="1" x14ac:dyDescent="0.3">
      <c r="A1506" s="23">
        <v>8</v>
      </c>
      <c r="B1506" s="23" t="s">
        <v>592</v>
      </c>
      <c r="C1506" s="23" t="s">
        <v>578</v>
      </c>
      <c r="D1506" t="s">
        <v>174</v>
      </c>
      <c r="E1506" s="23" t="s">
        <v>582</v>
      </c>
      <c r="F1506" s="23" t="s">
        <v>414</v>
      </c>
      <c r="G1506" s="23">
        <v>1</v>
      </c>
      <c r="H1506" s="23" t="s">
        <v>14</v>
      </c>
      <c r="I1506" s="24">
        <v>87388.292799999996</v>
      </c>
      <c r="J1506" s="24">
        <v>152929.51250000001</v>
      </c>
      <c r="K1506" s="24">
        <v>113143.66130000001</v>
      </c>
      <c r="L1506" s="24">
        <v>198001.40719999999</v>
      </c>
      <c r="M1506" s="24">
        <v>135427.85260000001</v>
      </c>
      <c r="N1506" s="24">
        <v>236998.74220000001</v>
      </c>
      <c r="O1506" s="24">
        <v>161550.32389999999</v>
      </c>
      <c r="P1506" s="24">
        <v>282713.06689999998</v>
      </c>
      <c r="Q1506" s="24">
        <v>190434.51</v>
      </c>
      <c r="R1506" s="24">
        <v>333260.39240000001</v>
      </c>
      <c r="S1506" s="24">
        <v>208801.77239999999</v>
      </c>
      <c r="T1506" s="24">
        <v>365403.1018</v>
      </c>
      <c r="U1506" s="24">
        <v>226084.25289999999</v>
      </c>
      <c r="V1506" s="24">
        <v>395647.4425</v>
      </c>
    </row>
    <row r="1507" spans="1:22" hidden="1" x14ac:dyDescent="0.3">
      <c r="A1507" s="23">
        <v>8</v>
      </c>
      <c r="B1507" s="23" t="s">
        <v>592</v>
      </c>
      <c r="C1507" s="23" t="s">
        <v>578</v>
      </c>
      <c r="D1507" t="s">
        <v>174</v>
      </c>
      <c r="E1507" s="23" t="s">
        <v>582</v>
      </c>
      <c r="F1507" s="23" t="s">
        <v>414</v>
      </c>
      <c r="G1507" s="23">
        <v>2</v>
      </c>
      <c r="H1507" s="23" t="s">
        <v>30</v>
      </c>
      <c r="I1507" s="24">
        <v>74778.266499999998</v>
      </c>
      <c r="J1507" s="24">
        <v>130861.9664</v>
      </c>
      <c r="K1507" s="24">
        <v>97768.901400000002</v>
      </c>
      <c r="L1507" s="24">
        <v>171095.57750000001</v>
      </c>
      <c r="M1507" s="24">
        <v>118590.8034</v>
      </c>
      <c r="N1507" s="24">
        <v>207533.90590000001</v>
      </c>
      <c r="O1507" s="24">
        <v>144964.65539999999</v>
      </c>
      <c r="P1507" s="24">
        <v>253688.1471</v>
      </c>
      <c r="Q1507" s="24">
        <v>171905.42189999999</v>
      </c>
      <c r="R1507" s="24">
        <v>300834.48849999998</v>
      </c>
      <c r="S1507" s="24">
        <v>189365.98300000001</v>
      </c>
      <c r="T1507" s="24">
        <v>331390.47029999999</v>
      </c>
      <c r="U1507" s="24">
        <v>205594.89550000001</v>
      </c>
      <c r="V1507" s="24">
        <v>359791.06719999999</v>
      </c>
    </row>
    <row r="1508" spans="1:22" hidden="1" x14ac:dyDescent="0.3">
      <c r="A1508" s="23">
        <v>8</v>
      </c>
      <c r="B1508" s="23" t="s">
        <v>592</v>
      </c>
      <c r="C1508" s="23" t="s">
        <v>578</v>
      </c>
      <c r="D1508" t="s">
        <v>174</v>
      </c>
      <c r="E1508" s="23" t="s">
        <v>582</v>
      </c>
      <c r="F1508" s="23" t="s">
        <v>414</v>
      </c>
      <c r="G1508" s="23">
        <v>3</v>
      </c>
      <c r="H1508" s="23" t="s">
        <v>31</v>
      </c>
      <c r="I1508" s="24">
        <v>66607.974100000007</v>
      </c>
      <c r="J1508" s="24">
        <v>116563.9546</v>
      </c>
      <c r="K1508" s="24">
        <v>90653.106599999999</v>
      </c>
      <c r="L1508" s="24">
        <v>158642.93659999999</v>
      </c>
      <c r="M1508" s="24">
        <v>114611.2577</v>
      </c>
      <c r="N1508" s="24">
        <v>200569.70110000001</v>
      </c>
      <c r="O1508" s="24">
        <v>150847.68229999999</v>
      </c>
      <c r="P1508" s="24">
        <v>263983.44390000001</v>
      </c>
      <c r="Q1508" s="24">
        <v>186715.23269999999</v>
      </c>
      <c r="R1508" s="24">
        <v>326751.65730000002</v>
      </c>
      <c r="S1508" s="24">
        <v>210217.07310000001</v>
      </c>
      <c r="T1508" s="24">
        <v>367879.87790000002</v>
      </c>
      <c r="U1508" s="24">
        <v>233391.02540000001</v>
      </c>
      <c r="V1508" s="24">
        <v>408434.29440000001</v>
      </c>
    </row>
    <row r="1509" spans="1:22" hidden="1" x14ac:dyDescent="0.3">
      <c r="A1509" s="23">
        <v>8</v>
      </c>
      <c r="B1509" s="23" t="s">
        <v>592</v>
      </c>
      <c r="C1509" s="23" t="s">
        <v>578</v>
      </c>
      <c r="D1509" t="s">
        <v>174</v>
      </c>
      <c r="E1509" s="23" t="s">
        <v>582</v>
      </c>
      <c r="F1509" s="23" t="s">
        <v>414</v>
      </c>
      <c r="G1509" s="23">
        <v>4</v>
      </c>
      <c r="H1509" s="23" t="s">
        <v>29</v>
      </c>
      <c r="I1509" s="24">
        <v>74473.622000000003</v>
      </c>
      <c r="J1509" s="24">
        <v>119157.79700000001</v>
      </c>
      <c r="K1509" s="24">
        <v>104263.07090000001</v>
      </c>
      <c r="L1509" s="24">
        <v>166820.91579999999</v>
      </c>
      <c r="M1509" s="24">
        <v>134052.5197</v>
      </c>
      <c r="N1509" s="24">
        <v>214484.03460000001</v>
      </c>
      <c r="O1509" s="24">
        <v>178736.69279999999</v>
      </c>
      <c r="P1509" s="24">
        <v>285978.71289999998</v>
      </c>
      <c r="Q1509" s="24">
        <v>223420.86610000001</v>
      </c>
      <c r="R1509" s="24">
        <v>357473.3909</v>
      </c>
      <c r="S1509" s="24">
        <v>253210.31479999999</v>
      </c>
      <c r="T1509" s="24">
        <v>405136.5098</v>
      </c>
      <c r="U1509" s="24">
        <v>282999.76360000001</v>
      </c>
      <c r="V1509" s="24">
        <v>452799.6286</v>
      </c>
    </row>
    <row r="1510" spans="1:22" hidden="1" x14ac:dyDescent="0.3">
      <c r="A1510" s="23">
        <v>8</v>
      </c>
      <c r="B1510" s="23" t="s">
        <v>592</v>
      </c>
      <c r="C1510" s="23" t="s">
        <v>578</v>
      </c>
      <c r="D1510" t="s">
        <v>177</v>
      </c>
      <c r="E1510" s="23" t="s">
        <v>583</v>
      </c>
      <c r="F1510" s="23" t="s">
        <v>224</v>
      </c>
      <c r="G1510" s="23">
        <v>1</v>
      </c>
      <c r="H1510" s="23" t="s">
        <v>14</v>
      </c>
      <c r="I1510" s="24">
        <v>87289.449699999997</v>
      </c>
      <c r="J1510" s="24">
        <v>152756.53700000001</v>
      </c>
      <c r="K1510" s="24">
        <v>113043.44899999999</v>
      </c>
      <c r="L1510" s="24">
        <v>197826.03580000001</v>
      </c>
      <c r="M1510" s="24">
        <v>135326.82060000001</v>
      </c>
      <c r="N1510" s="24">
        <v>236821.93599999999</v>
      </c>
      <c r="O1510" s="24">
        <v>161458.503</v>
      </c>
      <c r="P1510" s="24">
        <v>282552.38030000002</v>
      </c>
      <c r="Q1510" s="24">
        <v>190353.3077</v>
      </c>
      <c r="R1510" s="24">
        <v>333118.28830000001</v>
      </c>
      <c r="S1510" s="24">
        <v>208727.13750000001</v>
      </c>
      <c r="T1510" s="24">
        <v>365272.49050000001</v>
      </c>
      <c r="U1510" s="24">
        <v>226026.61079999999</v>
      </c>
      <c r="V1510" s="24">
        <v>395546.56890000001</v>
      </c>
    </row>
    <row r="1511" spans="1:22" hidden="1" x14ac:dyDescent="0.3">
      <c r="A1511" s="23">
        <v>8</v>
      </c>
      <c r="B1511" s="23" t="s">
        <v>592</v>
      </c>
      <c r="C1511" s="23" t="s">
        <v>578</v>
      </c>
      <c r="D1511" t="s">
        <v>177</v>
      </c>
      <c r="E1511" s="23" t="s">
        <v>583</v>
      </c>
      <c r="F1511" s="23" t="s">
        <v>224</v>
      </c>
      <c r="G1511" s="23">
        <v>2</v>
      </c>
      <c r="H1511" s="23" t="s">
        <v>30</v>
      </c>
      <c r="I1511" s="24">
        <v>74564.509999999995</v>
      </c>
      <c r="J1511" s="24">
        <v>130487.8924</v>
      </c>
      <c r="K1511" s="24">
        <v>97528.581099999996</v>
      </c>
      <c r="L1511" s="24">
        <v>170675.01699999999</v>
      </c>
      <c r="M1511" s="24">
        <v>118336.3377</v>
      </c>
      <c r="N1511" s="24">
        <v>207088.59090000001</v>
      </c>
      <c r="O1511" s="24">
        <v>144721.6917</v>
      </c>
      <c r="P1511" s="24">
        <v>253262.96049999999</v>
      </c>
      <c r="Q1511" s="24">
        <v>171655.36670000001</v>
      </c>
      <c r="R1511" s="24">
        <v>300396.89159999997</v>
      </c>
      <c r="S1511" s="24">
        <v>189114.23240000001</v>
      </c>
      <c r="T1511" s="24">
        <v>330949.90669999999</v>
      </c>
      <c r="U1511" s="24">
        <v>205350.5368</v>
      </c>
      <c r="V1511" s="24">
        <v>359363.43939999997</v>
      </c>
    </row>
    <row r="1512" spans="1:22" hidden="1" x14ac:dyDescent="0.3">
      <c r="A1512" s="23">
        <v>8</v>
      </c>
      <c r="B1512" s="23" t="s">
        <v>592</v>
      </c>
      <c r="C1512" s="23" t="s">
        <v>578</v>
      </c>
      <c r="D1512" t="s">
        <v>177</v>
      </c>
      <c r="E1512" s="23" t="s">
        <v>583</v>
      </c>
      <c r="F1512" s="23" t="s">
        <v>224</v>
      </c>
      <c r="G1512" s="23">
        <v>3</v>
      </c>
      <c r="H1512" s="23" t="s">
        <v>31</v>
      </c>
      <c r="I1512" s="24">
        <v>66328.002999999997</v>
      </c>
      <c r="J1512" s="24">
        <v>116074.00509999999</v>
      </c>
      <c r="K1512" s="24">
        <v>90237.471399999995</v>
      </c>
      <c r="L1512" s="24">
        <v>157915.57490000001</v>
      </c>
      <c r="M1512" s="24">
        <v>114059.16559999999</v>
      </c>
      <c r="N1512" s="24">
        <v>199603.5399</v>
      </c>
      <c r="O1512" s="24">
        <v>150093.63149999999</v>
      </c>
      <c r="P1512" s="24">
        <v>262663.85519999999</v>
      </c>
      <c r="Q1512" s="24">
        <v>185755.86189999999</v>
      </c>
      <c r="R1512" s="24">
        <v>325072.75829999999</v>
      </c>
      <c r="S1512" s="24">
        <v>209117.0871</v>
      </c>
      <c r="T1512" s="24">
        <v>365954.90240000002</v>
      </c>
      <c r="U1512" s="24">
        <v>232147.4363</v>
      </c>
      <c r="V1512" s="24">
        <v>406258.0135</v>
      </c>
    </row>
    <row r="1513" spans="1:22" hidden="1" x14ac:dyDescent="0.3">
      <c r="A1513" s="23">
        <v>8</v>
      </c>
      <c r="B1513" s="23" t="s">
        <v>592</v>
      </c>
      <c r="C1513" s="23" t="s">
        <v>578</v>
      </c>
      <c r="D1513" t="s">
        <v>177</v>
      </c>
      <c r="E1513" s="23" t="s">
        <v>583</v>
      </c>
      <c r="F1513" s="23" t="s">
        <v>224</v>
      </c>
      <c r="G1513" s="23">
        <v>4</v>
      </c>
      <c r="H1513" s="23" t="s">
        <v>29</v>
      </c>
      <c r="I1513" s="24">
        <v>74382.485499999995</v>
      </c>
      <c r="J1513" s="24">
        <v>119011.97870000001</v>
      </c>
      <c r="K1513" s="24">
        <v>104135.4797</v>
      </c>
      <c r="L1513" s="24">
        <v>166616.76999999999</v>
      </c>
      <c r="M1513" s="24">
        <v>133888.47399999999</v>
      </c>
      <c r="N1513" s="24">
        <v>214221.56159999999</v>
      </c>
      <c r="O1513" s="24">
        <v>178517.96530000001</v>
      </c>
      <c r="P1513" s="24">
        <v>285628.7487</v>
      </c>
      <c r="Q1513" s="24">
        <v>223147.4566</v>
      </c>
      <c r="R1513" s="24">
        <v>357035.93579999998</v>
      </c>
      <c r="S1513" s="24">
        <v>252900.45079999999</v>
      </c>
      <c r="T1513" s="24">
        <v>404640.72720000002</v>
      </c>
      <c r="U1513" s="24">
        <v>282653.44500000001</v>
      </c>
      <c r="V1513" s="24">
        <v>452245.51870000002</v>
      </c>
    </row>
    <row r="1514" spans="1:22" hidden="1" x14ac:dyDescent="0.3">
      <c r="A1514" s="23">
        <v>8</v>
      </c>
      <c r="B1514" s="23" t="s">
        <v>592</v>
      </c>
      <c r="C1514" s="23" t="s">
        <v>578</v>
      </c>
      <c r="D1514" t="s">
        <v>177</v>
      </c>
      <c r="E1514" s="23" t="s">
        <v>583</v>
      </c>
      <c r="F1514" s="23" t="s">
        <v>266</v>
      </c>
      <c r="G1514" s="23">
        <v>1</v>
      </c>
      <c r="H1514" s="23" t="s">
        <v>14</v>
      </c>
      <c r="I1514" s="24">
        <v>86901.386499999993</v>
      </c>
      <c r="J1514" s="24">
        <v>152077.4264</v>
      </c>
      <c r="K1514" s="24">
        <v>112498.8947</v>
      </c>
      <c r="L1514" s="24">
        <v>196873.06570000001</v>
      </c>
      <c r="M1514" s="24">
        <v>134646.31280000001</v>
      </c>
      <c r="N1514" s="24">
        <v>235631.04730000001</v>
      </c>
      <c r="O1514" s="24">
        <v>160603.1918</v>
      </c>
      <c r="P1514" s="24">
        <v>281055.5857</v>
      </c>
      <c r="Q1514" s="24">
        <v>189304.05480000001</v>
      </c>
      <c r="R1514" s="24">
        <v>331282.09590000001</v>
      </c>
      <c r="S1514" s="24">
        <v>207554.8389</v>
      </c>
      <c r="T1514" s="24">
        <v>363220.9681</v>
      </c>
      <c r="U1514" s="24">
        <v>224722.128</v>
      </c>
      <c r="V1514" s="24">
        <v>393263.72409999999</v>
      </c>
    </row>
    <row r="1515" spans="1:22" hidden="1" x14ac:dyDescent="0.3">
      <c r="A1515" s="23">
        <v>8</v>
      </c>
      <c r="B1515" s="23" t="s">
        <v>592</v>
      </c>
      <c r="C1515" s="23" t="s">
        <v>578</v>
      </c>
      <c r="D1515" t="s">
        <v>177</v>
      </c>
      <c r="E1515" s="23" t="s">
        <v>583</v>
      </c>
      <c r="F1515" s="23" t="s">
        <v>266</v>
      </c>
      <c r="G1515" s="23">
        <v>2</v>
      </c>
      <c r="H1515" s="23" t="s">
        <v>30</v>
      </c>
      <c r="I1515" s="24">
        <v>74428.425499999998</v>
      </c>
      <c r="J1515" s="24">
        <v>130249.7447</v>
      </c>
      <c r="K1515" s="24">
        <v>97291.251600000003</v>
      </c>
      <c r="L1515" s="24">
        <v>170259.69029999999</v>
      </c>
      <c r="M1515" s="24">
        <v>117992.27469999999</v>
      </c>
      <c r="N1515" s="24">
        <v>206486.48069999999</v>
      </c>
      <c r="O1515" s="24">
        <v>144197.80220000001</v>
      </c>
      <c r="P1515" s="24">
        <v>252346.1539</v>
      </c>
      <c r="Q1515" s="24">
        <v>170976.36979999999</v>
      </c>
      <c r="R1515" s="24">
        <v>299208.647</v>
      </c>
      <c r="S1515" s="24">
        <v>188330.30790000001</v>
      </c>
      <c r="T1515" s="24">
        <v>329578.03879999998</v>
      </c>
      <c r="U1515" s="24">
        <v>204455.48079999999</v>
      </c>
      <c r="V1515" s="24">
        <v>357797.09149999998</v>
      </c>
    </row>
    <row r="1516" spans="1:22" hidden="1" x14ac:dyDescent="0.3">
      <c r="A1516" s="23">
        <v>8</v>
      </c>
      <c r="B1516" s="23" t="s">
        <v>592</v>
      </c>
      <c r="C1516" s="23" t="s">
        <v>578</v>
      </c>
      <c r="D1516" t="s">
        <v>177</v>
      </c>
      <c r="E1516" s="23" t="s">
        <v>583</v>
      </c>
      <c r="F1516" s="23" t="s">
        <v>266</v>
      </c>
      <c r="G1516" s="23">
        <v>3</v>
      </c>
      <c r="H1516" s="23" t="s">
        <v>31</v>
      </c>
      <c r="I1516" s="24">
        <v>66342.679099999994</v>
      </c>
      <c r="J1516" s="24">
        <v>116099.68829999999</v>
      </c>
      <c r="K1516" s="24">
        <v>90309.933300000004</v>
      </c>
      <c r="L1516" s="24">
        <v>158042.38329999999</v>
      </c>
      <c r="M1516" s="24">
        <v>114191.1516</v>
      </c>
      <c r="N1516" s="24">
        <v>199834.5154</v>
      </c>
      <c r="O1516" s="24">
        <v>150308.92480000001</v>
      </c>
      <c r="P1516" s="24">
        <v>263040.61829999997</v>
      </c>
      <c r="Q1516" s="24">
        <v>186061.8334</v>
      </c>
      <c r="R1516" s="24">
        <v>325608.2084</v>
      </c>
      <c r="S1516" s="24">
        <v>209491.70079999999</v>
      </c>
      <c r="T1516" s="24">
        <v>366610.47639999999</v>
      </c>
      <c r="U1516" s="24">
        <v>232597.24419999999</v>
      </c>
      <c r="V1516" s="24">
        <v>407045.17729999998</v>
      </c>
    </row>
    <row r="1517" spans="1:22" hidden="1" x14ac:dyDescent="0.3">
      <c r="A1517" s="23">
        <v>8</v>
      </c>
      <c r="B1517" s="23" t="s">
        <v>592</v>
      </c>
      <c r="C1517" s="23" t="s">
        <v>578</v>
      </c>
      <c r="D1517" t="s">
        <v>177</v>
      </c>
      <c r="E1517" s="23" t="s">
        <v>583</v>
      </c>
      <c r="F1517" s="23" t="s">
        <v>266</v>
      </c>
      <c r="G1517" s="23">
        <v>4</v>
      </c>
      <c r="H1517" s="23" t="s">
        <v>29</v>
      </c>
      <c r="I1517" s="24">
        <v>74062.241999999998</v>
      </c>
      <c r="J1517" s="24">
        <v>118499.58900000001</v>
      </c>
      <c r="K1517" s="24">
        <v>103687.1388</v>
      </c>
      <c r="L1517" s="24">
        <v>165899.4246</v>
      </c>
      <c r="M1517" s="24">
        <v>133312.03570000001</v>
      </c>
      <c r="N1517" s="24">
        <v>213299.26019999999</v>
      </c>
      <c r="O1517" s="24">
        <v>177749.38080000001</v>
      </c>
      <c r="P1517" s="24">
        <v>284399.01360000001</v>
      </c>
      <c r="Q1517" s="24">
        <v>222186.726</v>
      </c>
      <c r="R1517" s="24">
        <v>355498.76689999999</v>
      </c>
      <c r="S1517" s="24">
        <v>251811.62280000001</v>
      </c>
      <c r="T1517" s="24">
        <v>402898.60249999998</v>
      </c>
      <c r="U1517" s="24">
        <v>281436.5196</v>
      </c>
      <c r="V1517" s="24">
        <v>450298.43810000003</v>
      </c>
    </row>
    <row r="1518" spans="1:22" hidden="1" x14ac:dyDescent="0.3">
      <c r="A1518" s="23">
        <v>8</v>
      </c>
      <c r="B1518" s="23" t="s">
        <v>592</v>
      </c>
      <c r="C1518" s="23" t="s">
        <v>578</v>
      </c>
      <c r="D1518" t="s">
        <v>177</v>
      </c>
      <c r="E1518" s="23" t="s">
        <v>583</v>
      </c>
      <c r="F1518" s="23" t="s">
        <v>307</v>
      </c>
      <c r="G1518" s="23">
        <v>1</v>
      </c>
      <c r="H1518" s="23" t="s">
        <v>14</v>
      </c>
      <c r="I1518" s="24">
        <v>86513.326400000005</v>
      </c>
      <c r="J1518" s="24">
        <v>151398.32130000001</v>
      </c>
      <c r="K1518" s="24">
        <v>111954.3441</v>
      </c>
      <c r="L1518" s="24">
        <v>195920.10209999999</v>
      </c>
      <c r="M1518" s="24">
        <v>133965.8094</v>
      </c>
      <c r="N1518" s="24">
        <v>234440.16639999999</v>
      </c>
      <c r="O1518" s="24">
        <v>159747.88579999999</v>
      </c>
      <c r="P1518" s="24">
        <v>279558.8002</v>
      </c>
      <c r="Q1518" s="24">
        <v>188254.80809999999</v>
      </c>
      <c r="R1518" s="24">
        <v>329445.9142</v>
      </c>
      <c r="S1518" s="24">
        <v>206382.54699999999</v>
      </c>
      <c r="T1518" s="24">
        <v>361169.45730000001</v>
      </c>
      <c r="U1518" s="24">
        <v>223417.65239999999</v>
      </c>
      <c r="V1518" s="24">
        <v>390980.89169999998</v>
      </c>
    </row>
    <row r="1519" spans="1:22" hidden="1" x14ac:dyDescent="0.3">
      <c r="A1519" s="23">
        <v>8</v>
      </c>
      <c r="B1519" s="23" t="s">
        <v>592</v>
      </c>
      <c r="C1519" s="23" t="s">
        <v>578</v>
      </c>
      <c r="D1519" t="s">
        <v>177</v>
      </c>
      <c r="E1519" s="23" t="s">
        <v>583</v>
      </c>
      <c r="F1519" s="23" t="s">
        <v>307</v>
      </c>
      <c r="G1519" s="23">
        <v>2</v>
      </c>
      <c r="H1519" s="23" t="s">
        <v>30</v>
      </c>
      <c r="I1519" s="24">
        <v>74292.344200000007</v>
      </c>
      <c r="J1519" s="24">
        <v>130011.6024</v>
      </c>
      <c r="K1519" s="24">
        <v>97053.925900000002</v>
      </c>
      <c r="L1519" s="24">
        <v>169844.37030000001</v>
      </c>
      <c r="M1519" s="24">
        <v>117648.2162</v>
      </c>
      <c r="N1519" s="24">
        <v>205884.37839999999</v>
      </c>
      <c r="O1519" s="24">
        <v>143673.91800000001</v>
      </c>
      <c r="P1519" s="24">
        <v>251429.35639999999</v>
      </c>
      <c r="Q1519" s="24">
        <v>170297.37899999999</v>
      </c>
      <c r="R1519" s="24">
        <v>298020.41310000001</v>
      </c>
      <c r="S1519" s="24">
        <v>187546.39</v>
      </c>
      <c r="T1519" s="24">
        <v>328206.1825</v>
      </c>
      <c r="U1519" s="24">
        <v>203560.432</v>
      </c>
      <c r="V1519" s="24">
        <v>356230.7561</v>
      </c>
    </row>
    <row r="1520" spans="1:22" hidden="1" x14ac:dyDescent="0.3">
      <c r="A1520" s="23">
        <v>8</v>
      </c>
      <c r="B1520" s="23" t="s">
        <v>592</v>
      </c>
      <c r="C1520" s="23" t="s">
        <v>578</v>
      </c>
      <c r="D1520" t="s">
        <v>177</v>
      </c>
      <c r="E1520" s="23" t="s">
        <v>583</v>
      </c>
      <c r="F1520" s="23" t="s">
        <v>307</v>
      </c>
      <c r="G1520" s="23">
        <v>3</v>
      </c>
      <c r="H1520" s="23" t="s">
        <v>31</v>
      </c>
      <c r="I1520" s="24">
        <v>66357.358200000002</v>
      </c>
      <c r="J1520" s="24">
        <v>116125.37669999999</v>
      </c>
      <c r="K1520" s="24">
        <v>90382.3995</v>
      </c>
      <c r="L1520" s="24">
        <v>158169.19899999999</v>
      </c>
      <c r="M1520" s="24">
        <v>114323.143</v>
      </c>
      <c r="N1520" s="24">
        <v>200065.50020000001</v>
      </c>
      <c r="O1520" s="24">
        <v>150524.22519999999</v>
      </c>
      <c r="P1520" s="24">
        <v>263417.39409999998</v>
      </c>
      <c r="Q1520" s="24">
        <v>186367.81390000001</v>
      </c>
      <c r="R1520" s="24">
        <v>326143.67430000001</v>
      </c>
      <c r="S1520" s="24">
        <v>209866.32459999999</v>
      </c>
      <c r="T1520" s="24">
        <v>367266.06819999998</v>
      </c>
      <c r="U1520" s="24">
        <v>233047.06340000001</v>
      </c>
      <c r="V1520" s="24">
        <v>407832.36099999998</v>
      </c>
    </row>
    <row r="1521" spans="1:22" hidden="1" x14ac:dyDescent="0.3">
      <c r="A1521" s="23">
        <v>8</v>
      </c>
      <c r="B1521" s="23" t="s">
        <v>592</v>
      </c>
      <c r="C1521" s="23" t="s">
        <v>578</v>
      </c>
      <c r="D1521" t="s">
        <v>177</v>
      </c>
      <c r="E1521" s="23" t="s">
        <v>583</v>
      </c>
      <c r="F1521" s="23" t="s">
        <v>307</v>
      </c>
      <c r="G1521" s="23">
        <v>4</v>
      </c>
      <c r="H1521" s="23" t="s">
        <v>29</v>
      </c>
      <c r="I1521" s="24">
        <v>73742.001099999994</v>
      </c>
      <c r="J1521" s="24">
        <v>117987.2035</v>
      </c>
      <c r="K1521" s="24">
        <v>103238.8015</v>
      </c>
      <c r="L1521" s="24">
        <v>165182.08489999999</v>
      </c>
      <c r="M1521" s="24">
        <v>132735.60200000001</v>
      </c>
      <c r="N1521" s="24">
        <v>212376.9664</v>
      </c>
      <c r="O1521" s="24">
        <v>176980.8026</v>
      </c>
      <c r="P1521" s="24">
        <v>283169.28840000002</v>
      </c>
      <c r="Q1521" s="24">
        <v>221226.00330000001</v>
      </c>
      <c r="R1521" s="24">
        <v>353961.61040000001</v>
      </c>
      <c r="S1521" s="24">
        <v>250722.80369999999</v>
      </c>
      <c r="T1521" s="24">
        <v>401156.49180000002</v>
      </c>
      <c r="U1521" s="24">
        <v>280219.6042</v>
      </c>
      <c r="V1521" s="24">
        <v>448351.37329999998</v>
      </c>
    </row>
    <row r="1522" spans="1:22" hidden="1" x14ac:dyDescent="0.3">
      <c r="A1522" s="23">
        <v>8</v>
      </c>
      <c r="B1522" s="23" t="s">
        <v>592</v>
      </c>
      <c r="C1522" s="23" t="s">
        <v>578</v>
      </c>
      <c r="D1522" t="s">
        <v>183</v>
      </c>
      <c r="E1522" s="23" t="s">
        <v>584</v>
      </c>
      <c r="F1522" s="23" t="s">
        <v>229</v>
      </c>
      <c r="G1522" s="23">
        <v>1</v>
      </c>
      <c r="H1522" s="23" t="s">
        <v>14</v>
      </c>
      <c r="I1522" s="24">
        <v>82754.3465</v>
      </c>
      <c r="J1522" s="24">
        <v>144820.10639999999</v>
      </c>
      <c r="K1522" s="24">
        <v>107068.6931</v>
      </c>
      <c r="L1522" s="24">
        <v>187370.21290000001</v>
      </c>
      <c r="M1522" s="24">
        <v>128105.0871</v>
      </c>
      <c r="N1522" s="24">
        <v>224183.90239999999</v>
      </c>
      <c r="O1522" s="24">
        <v>152737.25090000001</v>
      </c>
      <c r="P1522" s="24">
        <v>267290.18920000002</v>
      </c>
      <c r="Q1522" s="24">
        <v>179972.39610000001</v>
      </c>
      <c r="R1522" s="24">
        <v>314951.69309999997</v>
      </c>
      <c r="S1522" s="24">
        <v>197291.54560000001</v>
      </c>
      <c r="T1522" s="24">
        <v>345260.2047</v>
      </c>
      <c r="U1522" s="24">
        <v>213558.49</v>
      </c>
      <c r="V1522" s="24">
        <v>373727.35749999998</v>
      </c>
    </row>
    <row r="1523" spans="1:22" hidden="1" x14ac:dyDescent="0.3">
      <c r="A1523" s="23">
        <v>8</v>
      </c>
      <c r="B1523" s="23" t="s">
        <v>592</v>
      </c>
      <c r="C1523" s="23" t="s">
        <v>578</v>
      </c>
      <c r="D1523" t="s">
        <v>183</v>
      </c>
      <c r="E1523" s="23" t="s">
        <v>584</v>
      </c>
      <c r="F1523" s="23" t="s">
        <v>229</v>
      </c>
      <c r="G1523" s="23">
        <v>2</v>
      </c>
      <c r="H1523" s="23" t="s">
        <v>30</v>
      </c>
      <c r="I1523" s="24">
        <v>71163.312000000005</v>
      </c>
      <c r="J1523" s="24">
        <v>124535.7959</v>
      </c>
      <c r="K1523" s="24">
        <v>92936.337799999994</v>
      </c>
      <c r="L1523" s="24">
        <v>162638.59109999999</v>
      </c>
      <c r="M1523" s="24">
        <v>112628.6072</v>
      </c>
      <c r="N1523" s="24">
        <v>197100.0626</v>
      </c>
      <c r="O1523" s="24">
        <v>137491.8383</v>
      </c>
      <c r="P1523" s="24">
        <v>240610.717</v>
      </c>
      <c r="Q1523" s="24">
        <v>162940.60769999999</v>
      </c>
      <c r="R1523" s="24">
        <v>285146.06359999999</v>
      </c>
      <c r="S1523" s="24">
        <v>179426.32459999999</v>
      </c>
      <c r="T1523" s="24">
        <v>313996.06809999997</v>
      </c>
      <c r="U1523" s="24">
        <v>194724.83790000001</v>
      </c>
      <c r="V1523" s="24">
        <v>340768.46639999998</v>
      </c>
    </row>
    <row r="1524" spans="1:22" hidden="1" x14ac:dyDescent="0.3">
      <c r="A1524" s="23">
        <v>8</v>
      </c>
      <c r="B1524" s="23" t="s">
        <v>592</v>
      </c>
      <c r="C1524" s="23" t="s">
        <v>578</v>
      </c>
      <c r="D1524" t="s">
        <v>183</v>
      </c>
      <c r="E1524" s="23" t="s">
        <v>584</v>
      </c>
      <c r="F1524" s="23" t="s">
        <v>229</v>
      </c>
      <c r="G1524" s="23">
        <v>3</v>
      </c>
      <c r="H1524" s="23" t="s">
        <v>31</v>
      </c>
      <c r="I1524" s="24">
        <v>63630.898200000003</v>
      </c>
      <c r="J1524" s="24">
        <v>111354.07180000001</v>
      </c>
      <c r="K1524" s="24">
        <v>86695.1443</v>
      </c>
      <c r="L1524" s="24">
        <v>151716.50260000001</v>
      </c>
      <c r="M1524" s="24">
        <v>109679.4378</v>
      </c>
      <c r="N1524" s="24">
        <v>191939.01620000001</v>
      </c>
      <c r="O1524" s="24">
        <v>144430.89840000001</v>
      </c>
      <c r="P1524" s="24">
        <v>252754.07209999999</v>
      </c>
      <c r="Q1524" s="24">
        <v>178843.2929</v>
      </c>
      <c r="R1524" s="24">
        <v>312975.76250000001</v>
      </c>
      <c r="S1524" s="24">
        <v>201408.14920000001</v>
      </c>
      <c r="T1524" s="24">
        <v>352464.2611</v>
      </c>
      <c r="U1524" s="24">
        <v>223671.61350000001</v>
      </c>
      <c r="V1524" s="24">
        <v>391425.3236</v>
      </c>
    </row>
    <row r="1525" spans="1:22" hidden="1" x14ac:dyDescent="0.3">
      <c r="A1525" s="23">
        <v>8</v>
      </c>
      <c r="B1525" s="23" t="s">
        <v>592</v>
      </c>
      <c r="C1525" s="23" t="s">
        <v>578</v>
      </c>
      <c r="D1525" t="s">
        <v>183</v>
      </c>
      <c r="E1525" s="23" t="s">
        <v>584</v>
      </c>
      <c r="F1525" s="23" t="s">
        <v>229</v>
      </c>
      <c r="G1525" s="23">
        <v>4</v>
      </c>
      <c r="H1525" s="23" t="s">
        <v>29</v>
      </c>
      <c r="I1525" s="24">
        <v>70543.217699999994</v>
      </c>
      <c r="J1525" s="24">
        <v>112869.1502</v>
      </c>
      <c r="K1525" s="24">
        <v>98760.504799999995</v>
      </c>
      <c r="L1525" s="24">
        <v>158016.81020000001</v>
      </c>
      <c r="M1525" s="24">
        <v>126977.792</v>
      </c>
      <c r="N1525" s="24">
        <v>203164.47029999999</v>
      </c>
      <c r="O1525" s="24">
        <v>169303.72270000001</v>
      </c>
      <c r="P1525" s="24">
        <v>270885.96039999998</v>
      </c>
      <c r="Q1525" s="24">
        <v>211629.65340000001</v>
      </c>
      <c r="R1525" s="24">
        <v>338607.45030000003</v>
      </c>
      <c r="S1525" s="24">
        <v>239846.94039999999</v>
      </c>
      <c r="T1525" s="24">
        <v>383755.11040000001</v>
      </c>
      <c r="U1525" s="24">
        <v>268064.22759999998</v>
      </c>
      <c r="V1525" s="24">
        <v>428902.77049999998</v>
      </c>
    </row>
    <row r="1526" spans="1:22" hidden="1" x14ac:dyDescent="0.3">
      <c r="A1526" s="23">
        <v>8</v>
      </c>
      <c r="B1526" s="23" t="s">
        <v>592</v>
      </c>
      <c r="C1526" s="23" t="s">
        <v>578</v>
      </c>
      <c r="D1526" t="s">
        <v>183</v>
      </c>
      <c r="E1526" s="23" t="s">
        <v>584</v>
      </c>
      <c r="F1526" s="23" t="s">
        <v>271</v>
      </c>
      <c r="G1526" s="23">
        <v>1</v>
      </c>
      <c r="H1526" s="23" t="s">
        <v>14</v>
      </c>
      <c r="I1526" s="24">
        <v>85230.139899999995</v>
      </c>
      <c r="J1526" s="24">
        <v>149152.74479999999</v>
      </c>
      <c r="K1526" s="24">
        <v>110224.4577</v>
      </c>
      <c r="L1526" s="24">
        <v>192892.80100000001</v>
      </c>
      <c r="M1526" s="24">
        <v>131848.5269</v>
      </c>
      <c r="N1526" s="24">
        <v>230734.92199999999</v>
      </c>
      <c r="O1526" s="24">
        <v>157151.37710000001</v>
      </c>
      <c r="P1526" s="24">
        <v>275014.90980000002</v>
      </c>
      <c r="Q1526" s="24">
        <v>185127.33850000001</v>
      </c>
      <c r="R1526" s="24">
        <v>323972.84240000002</v>
      </c>
      <c r="S1526" s="24">
        <v>202917.89920000001</v>
      </c>
      <c r="T1526" s="24">
        <v>355106.3235</v>
      </c>
      <c r="U1526" s="24">
        <v>219609.05369999999</v>
      </c>
      <c r="V1526" s="24">
        <v>384315.84409999999</v>
      </c>
    </row>
    <row r="1527" spans="1:22" hidden="1" x14ac:dyDescent="0.3">
      <c r="A1527" s="23">
        <v>8</v>
      </c>
      <c r="B1527" s="23" t="s">
        <v>592</v>
      </c>
      <c r="C1527" s="23" t="s">
        <v>578</v>
      </c>
      <c r="D1527" t="s">
        <v>183</v>
      </c>
      <c r="E1527" s="23" t="s">
        <v>584</v>
      </c>
      <c r="F1527" s="23" t="s">
        <v>271</v>
      </c>
      <c r="G1527" s="23">
        <v>2</v>
      </c>
      <c r="H1527" s="23" t="s">
        <v>30</v>
      </c>
      <c r="I1527" s="24">
        <v>73513.115999999995</v>
      </c>
      <c r="J1527" s="24">
        <v>128647.95299999999</v>
      </c>
      <c r="K1527" s="24">
        <v>95938.49</v>
      </c>
      <c r="L1527" s="24">
        <v>167892.35750000001</v>
      </c>
      <c r="M1527" s="24">
        <v>116203.8245</v>
      </c>
      <c r="N1527" s="24">
        <v>203356.69289999999</v>
      </c>
      <c r="O1527" s="24">
        <v>141740.25349999999</v>
      </c>
      <c r="P1527" s="24">
        <v>248045.4436</v>
      </c>
      <c r="Q1527" s="24">
        <v>167910.42230000001</v>
      </c>
      <c r="R1527" s="24">
        <v>293843.239</v>
      </c>
      <c r="S1527" s="24">
        <v>184858.49119999999</v>
      </c>
      <c r="T1527" s="24">
        <v>323502.35960000003</v>
      </c>
      <c r="U1527" s="24">
        <v>200570.68830000001</v>
      </c>
      <c r="V1527" s="24">
        <v>350998.70449999999</v>
      </c>
    </row>
    <row r="1528" spans="1:22" hidden="1" x14ac:dyDescent="0.3">
      <c r="A1528" s="23">
        <v>8</v>
      </c>
      <c r="B1528" s="23" t="s">
        <v>592</v>
      </c>
      <c r="C1528" s="23" t="s">
        <v>578</v>
      </c>
      <c r="D1528" t="s">
        <v>183</v>
      </c>
      <c r="E1528" s="23" t="s">
        <v>584</v>
      </c>
      <c r="F1528" s="23" t="s">
        <v>271</v>
      </c>
      <c r="G1528" s="23">
        <v>3</v>
      </c>
      <c r="H1528" s="23" t="s">
        <v>31</v>
      </c>
      <c r="I1528" s="24">
        <v>65884.318799999994</v>
      </c>
      <c r="J1528" s="24">
        <v>115297.5578</v>
      </c>
      <c r="K1528" s="24">
        <v>89823.975300000006</v>
      </c>
      <c r="L1528" s="24">
        <v>157191.95680000001</v>
      </c>
      <c r="M1528" s="24">
        <v>113682.8103</v>
      </c>
      <c r="N1528" s="24">
        <v>198944.91810000001</v>
      </c>
      <c r="O1528" s="24">
        <v>149749.0724</v>
      </c>
      <c r="P1528" s="24">
        <v>262060.87669999999</v>
      </c>
      <c r="Q1528" s="24">
        <v>185472.58300000001</v>
      </c>
      <c r="R1528" s="24">
        <v>324577.02010000002</v>
      </c>
      <c r="S1528" s="24">
        <v>208907.4216</v>
      </c>
      <c r="T1528" s="24">
        <v>365587.9878</v>
      </c>
      <c r="U1528" s="24">
        <v>232037.59229999999</v>
      </c>
      <c r="V1528" s="24">
        <v>406065.78649999999</v>
      </c>
    </row>
    <row r="1529" spans="1:22" hidden="1" x14ac:dyDescent="0.3">
      <c r="A1529" s="23">
        <v>8</v>
      </c>
      <c r="B1529" s="23" t="s">
        <v>592</v>
      </c>
      <c r="C1529" s="23" t="s">
        <v>578</v>
      </c>
      <c r="D1529" t="s">
        <v>183</v>
      </c>
      <c r="E1529" s="23" t="s">
        <v>584</v>
      </c>
      <c r="F1529" s="23" t="s">
        <v>271</v>
      </c>
      <c r="G1529" s="23">
        <v>4</v>
      </c>
      <c r="H1529" s="23" t="s">
        <v>29</v>
      </c>
      <c r="I1529" s="24">
        <v>72665.480899999995</v>
      </c>
      <c r="J1529" s="24">
        <v>116264.77129999999</v>
      </c>
      <c r="K1529" s="24">
        <v>101731.67329999999</v>
      </c>
      <c r="L1529" s="24">
        <v>162770.67980000001</v>
      </c>
      <c r="M1529" s="24">
        <v>130797.86569999999</v>
      </c>
      <c r="N1529" s="24">
        <v>209276.5883</v>
      </c>
      <c r="O1529" s="24">
        <v>174397.15429999999</v>
      </c>
      <c r="P1529" s="24">
        <v>279035.451</v>
      </c>
      <c r="Q1529" s="24">
        <v>217996.44279999999</v>
      </c>
      <c r="R1529" s="24">
        <v>348794.3137</v>
      </c>
      <c r="S1529" s="24">
        <v>247062.63519999999</v>
      </c>
      <c r="T1529" s="24">
        <v>395300.22220000002</v>
      </c>
      <c r="U1529" s="24">
        <v>276128.82760000002</v>
      </c>
      <c r="V1529" s="24">
        <v>441806.13079999998</v>
      </c>
    </row>
    <row r="1530" spans="1:22" hidden="1" x14ac:dyDescent="0.3">
      <c r="A1530" s="23">
        <v>8</v>
      </c>
      <c r="B1530" s="23" t="s">
        <v>592</v>
      </c>
      <c r="C1530" s="23" t="s">
        <v>578</v>
      </c>
      <c r="D1530" t="s">
        <v>183</v>
      </c>
      <c r="E1530" s="23" t="s">
        <v>584</v>
      </c>
      <c r="F1530" s="23" t="s">
        <v>312</v>
      </c>
      <c r="G1530" s="23">
        <v>1</v>
      </c>
      <c r="H1530" s="23" t="s">
        <v>14</v>
      </c>
      <c r="I1530" s="24">
        <v>89436.677200000006</v>
      </c>
      <c r="J1530" s="24">
        <v>156514.185</v>
      </c>
      <c r="K1530" s="24">
        <v>115702.7691</v>
      </c>
      <c r="L1530" s="24">
        <v>202479.84599999999</v>
      </c>
      <c r="M1530" s="24">
        <v>138427.6299</v>
      </c>
      <c r="N1530" s="24">
        <v>242248.3523</v>
      </c>
      <c r="O1530" s="24">
        <v>165032.60279999999</v>
      </c>
      <c r="P1530" s="24">
        <v>288807.05499999999</v>
      </c>
      <c r="Q1530" s="24">
        <v>194448.84969999999</v>
      </c>
      <c r="R1530" s="24">
        <v>340285.48710000003</v>
      </c>
      <c r="S1530" s="24">
        <v>213155.06529999999</v>
      </c>
      <c r="T1530" s="24">
        <v>373021.36410000001</v>
      </c>
      <c r="U1530" s="24">
        <v>230720.26319999999</v>
      </c>
      <c r="V1530" s="24">
        <v>403760.46059999999</v>
      </c>
    </row>
    <row r="1531" spans="1:22" hidden="1" x14ac:dyDescent="0.3">
      <c r="A1531" s="23">
        <v>8</v>
      </c>
      <c r="B1531" s="23" t="s">
        <v>592</v>
      </c>
      <c r="C1531" s="23" t="s">
        <v>578</v>
      </c>
      <c r="D1531" t="s">
        <v>183</v>
      </c>
      <c r="E1531" s="23" t="s">
        <v>584</v>
      </c>
      <c r="F1531" s="23" t="s">
        <v>312</v>
      </c>
      <c r="G1531" s="23">
        <v>2</v>
      </c>
      <c r="H1531" s="23" t="s">
        <v>30</v>
      </c>
      <c r="I1531" s="24">
        <v>76963.716100000005</v>
      </c>
      <c r="J1531" s="24">
        <v>134686.50330000001</v>
      </c>
      <c r="K1531" s="24">
        <v>100495.12609999999</v>
      </c>
      <c r="L1531" s="24">
        <v>175866.47080000001</v>
      </c>
      <c r="M1531" s="24">
        <v>121773.59179999999</v>
      </c>
      <c r="N1531" s="24">
        <v>213103.78580000001</v>
      </c>
      <c r="O1531" s="24">
        <v>148627.2133</v>
      </c>
      <c r="P1531" s="24">
        <v>260097.6231</v>
      </c>
      <c r="Q1531" s="24">
        <v>176121.16469999999</v>
      </c>
      <c r="R1531" s="24">
        <v>308212.03820000001</v>
      </c>
      <c r="S1531" s="24">
        <v>193930.53419999999</v>
      </c>
      <c r="T1531" s="24">
        <v>339378.43479999999</v>
      </c>
      <c r="U1531" s="24">
        <v>210453.61600000001</v>
      </c>
      <c r="V1531" s="24">
        <v>368293.82799999998</v>
      </c>
    </row>
    <row r="1532" spans="1:22" hidden="1" x14ac:dyDescent="0.3">
      <c r="A1532" s="23">
        <v>8</v>
      </c>
      <c r="B1532" s="23" t="s">
        <v>592</v>
      </c>
      <c r="C1532" s="23" t="s">
        <v>578</v>
      </c>
      <c r="D1532" t="s">
        <v>183</v>
      </c>
      <c r="E1532" s="23" t="s">
        <v>584</v>
      </c>
      <c r="F1532" s="23" t="s">
        <v>312</v>
      </c>
      <c r="G1532" s="23">
        <v>3</v>
      </c>
      <c r="H1532" s="23" t="s">
        <v>31</v>
      </c>
      <c r="I1532" s="24">
        <v>68854.632800000007</v>
      </c>
      <c r="J1532" s="24">
        <v>120495.6073</v>
      </c>
      <c r="K1532" s="24">
        <v>93826.668399999995</v>
      </c>
      <c r="L1532" s="24">
        <v>164196.6698</v>
      </c>
      <c r="M1532" s="24">
        <v>118712.6682</v>
      </c>
      <c r="N1532" s="24">
        <v>207747.16940000001</v>
      </c>
      <c r="O1532" s="24">
        <v>156337.61360000001</v>
      </c>
      <c r="P1532" s="24">
        <v>273590.82370000001</v>
      </c>
      <c r="Q1532" s="24">
        <v>193597.69450000001</v>
      </c>
      <c r="R1532" s="24">
        <v>338795.96529999998</v>
      </c>
      <c r="S1532" s="24">
        <v>218032.34330000001</v>
      </c>
      <c r="T1532" s="24">
        <v>381556.60070000001</v>
      </c>
      <c r="U1532" s="24">
        <v>242142.66819999999</v>
      </c>
      <c r="V1532" s="24">
        <v>423749.6692</v>
      </c>
    </row>
    <row r="1533" spans="1:22" hidden="1" x14ac:dyDescent="0.3">
      <c r="A1533" s="23">
        <v>8</v>
      </c>
      <c r="B1533" s="23" t="s">
        <v>592</v>
      </c>
      <c r="C1533" s="23" t="s">
        <v>578</v>
      </c>
      <c r="D1533" t="s">
        <v>183</v>
      </c>
      <c r="E1533" s="23" t="s">
        <v>584</v>
      </c>
      <c r="F1533" s="23" t="s">
        <v>312</v>
      </c>
      <c r="G1533" s="23">
        <v>4</v>
      </c>
      <c r="H1533" s="23" t="s">
        <v>29</v>
      </c>
      <c r="I1533" s="24">
        <v>76242.398799999995</v>
      </c>
      <c r="J1533" s="24">
        <v>121987.84</v>
      </c>
      <c r="K1533" s="24">
        <v>106739.35830000001</v>
      </c>
      <c r="L1533" s="24">
        <v>170782.97589999999</v>
      </c>
      <c r="M1533" s="24">
        <v>137236.31789999999</v>
      </c>
      <c r="N1533" s="24">
        <v>219578.11189999999</v>
      </c>
      <c r="O1533" s="24">
        <v>182981.75719999999</v>
      </c>
      <c r="P1533" s="24">
        <v>292770.81599999999</v>
      </c>
      <c r="Q1533" s="24">
        <v>228727.19649999999</v>
      </c>
      <c r="R1533" s="24">
        <v>365963.51980000001</v>
      </c>
      <c r="S1533" s="24">
        <v>259224.15599999999</v>
      </c>
      <c r="T1533" s="24">
        <v>414758.65580000001</v>
      </c>
      <c r="U1533" s="24">
        <v>289721.11560000002</v>
      </c>
      <c r="V1533" s="24">
        <v>463553.79180000001</v>
      </c>
    </row>
    <row r="1534" spans="1:22" hidden="1" x14ac:dyDescent="0.3">
      <c r="A1534" s="23">
        <v>8</v>
      </c>
      <c r="B1534" s="23" t="s">
        <v>592</v>
      </c>
      <c r="C1534" s="23" t="s">
        <v>578</v>
      </c>
      <c r="D1534" t="s">
        <v>183</v>
      </c>
      <c r="E1534" s="23" t="s">
        <v>584</v>
      </c>
      <c r="F1534" s="23" t="s">
        <v>351</v>
      </c>
      <c r="G1534" s="23">
        <v>1</v>
      </c>
      <c r="H1534" s="23" t="s">
        <v>14</v>
      </c>
      <c r="I1534" s="24">
        <v>85618.202999999994</v>
      </c>
      <c r="J1534" s="24">
        <v>149831.8554</v>
      </c>
      <c r="K1534" s="24">
        <v>110769.01210000001</v>
      </c>
      <c r="L1534" s="24">
        <v>193845.77110000001</v>
      </c>
      <c r="M1534" s="24">
        <v>132529.03469999999</v>
      </c>
      <c r="N1534" s="24">
        <v>231925.81080000001</v>
      </c>
      <c r="O1534" s="24">
        <v>158006.68830000001</v>
      </c>
      <c r="P1534" s="24">
        <v>276511.70449999999</v>
      </c>
      <c r="Q1534" s="24">
        <v>186176.5914</v>
      </c>
      <c r="R1534" s="24">
        <v>325809.03480000002</v>
      </c>
      <c r="S1534" s="24">
        <v>204090.19769999999</v>
      </c>
      <c r="T1534" s="24">
        <v>357157.84600000002</v>
      </c>
      <c r="U1534" s="24">
        <v>220913.53649999999</v>
      </c>
      <c r="V1534" s="24">
        <v>386598.68890000001</v>
      </c>
    </row>
    <row r="1535" spans="1:22" hidden="1" x14ac:dyDescent="0.3">
      <c r="A1535" s="23">
        <v>8</v>
      </c>
      <c r="B1535" s="23" t="s">
        <v>592</v>
      </c>
      <c r="C1535" s="23" t="s">
        <v>578</v>
      </c>
      <c r="D1535" t="s">
        <v>183</v>
      </c>
      <c r="E1535" s="23" t="s">
        <v>584</v>
      </c>
      <c r="F1535" s="23" t="s">
        <v>351</v>
      </c>
      <c r="G1535" s="23">
        <v>2</v>
      </c>
      <c r="H1535" s="23" t="s">
        <v>30</v>
      </c>
      <c r="I1535" s="24">
        <v>73649.200299999997</v>
      </c>
      <c r="J1535" s="24">
        <v>128886.1007</v>
      </c>
      <c r="K1535" s="24">
        <v>96175.819600000003</v>
      </c>
      <c r="L1535" s="24">
        <v>168307.68419999999</v>
      </c>
      <c r="M1535" s="24">
        <v>116547.8875</v>
      </c>
      <c r="N1535" s="24">
        <v>203958.80309999999</v>
      </c>
      <c r="O1535" s="24">
        <v>142264.14309999999</v>
      </c>
      <c r="P1535" s="24">
        <v>248962.25030000001</v>
      </c>
      <c r="Q1535" s="24">
        <v>168589.4192</v>
      </c>
      <c r="R1535" s="24">
        <v>295031.48359999998</v>
      </c>
      <c r="S1535" s="24">
        <v>185642.41579999999</v>
      </c>
      <c r="T1535" s="24">
        <v>324874.22769999999</v>
      </c>
      <c r="U1535" s="24">
        <v>201465.74419999999</v>
      </c>
      <c r="V1535" s="24">
        <v>352565.05239999999</v>
      </c>
    </row>
    <row r="1536" spans="1:22" hidden="1" x14ac:dyDescent="0.3">
      <c r="A1536" s="23">
        <v>8</v>
      </c>
      <c r="B1536" s="23" t="s">
        <v>592</v>
      </c>
      <c r="C1536" s="23" t="s">
        <v>578</v>
      </c>
      <c r="D1536" t="s">
        <v>183</v>
      </c>
      <c r="E1536" s="23" t="s">
        <v>584</v>
      </c>
      <c r="F1536" s="23" t="s">
        <v>351</v>
      </c>
      <c r="G1536" s="23">
        <v>3</v>
      </c>
      <c r="H1536" s="23" t="s">
        <v>31</v>
      </c>
      <c r="I1536" s="24">
        <v>65869.642600000006</v>
      </c>
      <c r="J1536" s="24">
        <v>115271.8746</v>
      </c>
      <c r="K1536" s="24">
        <v>89751.513399999996</v>
      </c>
      <c r="L1536" s="24">
        <v>157065.14840000001</v>
      </c>
      <c r="M1536" s="24">
        <v>113550.8244</v>
      </c>
      <c r="N1536" s="24">
        <v>198713.94270000001</v>
      </c>
      <c r="O1536" s="24">
        <v>149533.77910000001</v>
      </c>
      <c r="P1536" s="24">
        <v>261684.11350000001</v>
      </c>
      <c r="Q1536" s="24">
        <v>185166.61139999999</v>
      </c>
      <c r="R1536" s="24">
        <v>324041.57</v>
      </c>
      <c r="S1536" s="24">
        <v>208532.80790000001</v>
      </c>
      <c r="T1536" s="24">
        <v>364932.41389999999</v>
      </c>
      <c r="U1536" s="24">
        <v>231587.78450000001</v>
      </c>
      <c r="V1536" s="24">
        <v>405278.62270000001</v>
      </c>
    </row>
    <row r="1537" spans="1:22" hidden="1" x14ac:dyDescent="0.3">
      <c r="A1537" s="23">
        <v>8</v>
      </c>
      <c r="B1537" s="23" t="s">
        <v>592</v>
      </c>
      <c r="C1537" s="23" t="s">
        <v>578</v>
      </c>
      <c r="D1537" t="s">
        <v>183</v>
      </c>
      <c r="E1537" s="23" t="s">
        <v>584</v>
      </c>
      <c r="F1537" s="23" t="s">
        <v>351</v>
      </c>
      <c r="G1537" s="23">
        <v>4</v>
      </c>
      <c r="H1537" s="23" t="s">
        <v>29</v>
      </c>
      <c r="I1537" s="24">
        <v>72985.724400000006</v>
      </c>
      <c r="J1537" s="24">
        <v>116777.1609</v>
      </c>
      <c r="K1537" s="24">
        <v>102180.01420000001</v>
      </c>
      <c r="L1537" s="24">
        <v>163488.02530000001</v>
      </c>
      <c r="M1537" s="24">
        <v>131374.30410000001</v>
      </c>
      <c r="N1537" s="24">
        <v>210198.88959999999</v>
      </c>
      <c r="O1537" s="24">
        <v>175165.73869999999</v>
      </c>
      <c r="P1537" s="24">
        <v>280265.1862</v>
      </c>
      <c r="Q1537" s="24">
        <v>218957.1734</v>
      </c>
      <c r="R1537" s="24">
        <v>350331.48269999999</v>
      </c>
      <c r="S1537" s="24">
        <v>248151.4632</v>
      </c>
      <c r="T1537" s="24">
        <v>397042.3469</v>
      </c>
      <c r="U1537" s="24">
        <v>277345.75300000003</v>
      </c>
      <c r="V1537" s="24">
        <v>443753.21130000002</v>
      </c>
    </row>
    <row r="1538" spans="1:22" hidden="1" x14ac:dyDescent="0.3">
      <c r="A1538" s="23">
        <v>9</v>
      </c>
      <c r="B1538" s="23" t="s">
        <v>592</v>
      </c>
      <c r="C1538" s="23" t="s">
        <v>585</v>
      </c>
      <c r="D1538" t="s">
        <v>142</v>
      </c>
      <c r="E1538" s="23" t="s">
        <v>586</v>
      </c>
      <c r="F1538" s="23" t="s">
        <v>188</v>
      </c>
      <c r="G1538" s="23">
        <v>1</v>
      </c>
      <c r="H1538" s="23" t="s">
        <v>14</v>
      </c>
      <c r="I1538" s="24">
        <v>88929.619600000005</v>
      </c>
      <c r="J1538" s="24">
        <v>155626.83429999999</v>
      </c>
      <c r="K1538" s="24">
        <v>115061.995</v>
      </c>
      <c r="L1538" s="24">
        <v>201358.49129999999</v>
      </c>
      <c r="M1538" s="24">
        <v>137671.36730000001</v>
      </c>
      <c r="N1538" s="24">
        <v>240924.89290000001</v>
      </c>
      <c r="O1538" s="24">
        <v>164146.72169999999</v>
      </c>
      <c r="P1538" s="24">
        <v>287256.76299999998</v>
      </c>
      <c r="Q1538" s="24">
        <v>193419.89199999999</v>
      </c>
      <c r="R1538" s="24">
        <v>338484.81099999999</v>
      </c>
      <c r="S1538" s="24">
        <v>212035.02129999999</v>
      </c>
      <c r="T1538" s="24">
        <v>371061.28720000002</v>
      </c>
      <c r="U1538" s="24">
        <v>229520.63759999999</v>
      </c>
      <c r="V1538" s="24">
        <v>401661.11580000003</v>
      </c>
    </row>
    <row r="1539" spans="1:22" hidden="1" x14ac:dyDescent="0.3">
      <c r="A1539" s="23">
        <v>9</v>
      </c>
      <c r="B1539" s="23" t="s">
        <v>592</v>
      </c>
      <c r="C1539" s="23" t="s">
        <v>585</v>
      </c>
      <c r="D1539" t="s">
        <v>142</v>
      </c>
      <c r="E1539" s="23" t="s">
        <v>586</v>
      </c>
      <c r="F1539" s="23" t="s">
        <v>188</v>
      </c>
      <c r="G1539" s="23">
        <v>2</v>
      </c>
      <c r="H1539" s="23" t="s">
        <v>30</v>
      </c>
      <c r="I1539" s="24">
        <v>76456.658599999995</v>
      </c>
      <c r="J1539" s="24">
        <v>133799.15270000001</v>
      </c>
      <c r="K1539" s="24">
        <v>99854.351899999994</v>
      </c>
      <c r="L1539" s="24">
        <v>174745.11600000001</v>
      </c>
      <c r="M1539" s="24">
        <v>121017.3293</v>
      </c>
      <c r="N1539" s="24">
        <v>211780.32629999999</v>
      </c>
      <c r="O1539" s="24">
        <v>147741.3321</v>
      </c>
      <c r="P1539" s="24">
        <v>258547.33119999999</v>
      </c>
      <c r="Q1539" s="24">
        <v>175092.20689999999</v>
      </c>
      <c r="R1539" s="24">
        <v>306411.36210000003</v>
      </c>
      <c r="S1539" s="24">
        <v>192810.4903</v>
      </c>
      <c r="T1539" s="24">
        <v>337418.3579</v>
      </c>
      <c r="U1539" s="24">
        <v>209253.99040000001</v>
      </c>
      <c r="V1539" s="24">
        <v>366194.48320000002</v>
      </c>
    </row>
    <row r="1540" spans="1:22" hidden="1" x14ac:dyDescent="0.3">
      <c r="A1540" s="23">
        <v>9</v>
      </c>
      <c r="B1540" s="23" t="s">
        <v>592</v>
      </c>
      <c r="C1540" s="23" t="s">
        <v>585</v>
      </c>
      <c r="D1540" t="s">
        <v>142</v>
      </c>
      <c r="E1540" s="23" t="s">
        <v>586</v>
      </c>
      <c r="F1540" s="23" t="s">
        <v>188</v>
      </c>
      <c r="G1540" s="23">
        <v>3</v>
      </c>
      <c r="H1540" s="23" t="s">
        <v>31</v>
      </c>
      <c r="I1540" s="24">
        <v>68352.242599999998</v>
      </c>
      <c r="J1540" s="24">
        <v>119616.42449999999</v>
      </c>
      <c r="K1540" s="24">
        <v>93123.3223</v>
      </c>
      <c r="L1540" s="24">
        <v>162965.81400000001</v>
      </c>
      <c r="M1540" s="24">
        <v>117808.36599999999</v>
      </c>
      <c r="N1540" s="24">
        <v>206164.64050000001</v>
      </c>
      <c r="O1540" s="24">
        <v>155131.87719999999</v>
      </c>
      <c r="P1540" s="24">
        <v>271480.78519999998</v>
      </c>
      <c r="Q1540" s="24">
        <v>192090.52410000001</v>
      </c>
      <c r="R1540" s="24">
        <v>336158.41700000002</v>
      </c>
      <c r="S1540" s="24">
        <v>216324.21679999999</v>
      </c>
      <c r="T1540" s="24">
        <v>378567.37949999998</v>
      </c>
      <c r="U1540" s="24">
        <v>240233.58559999999</v>
      </c>
      <c r="V1540" s="24">
        <v>420408.77480000001</v>
      </c>
    </row>
    <row r="1541" spans="1:22" hidden="1" x14ac:dyDescent="0.3">
      <c r="A1541" s="23">
        <v>9</v>
      </c>
      <c r="B1541" s="23" t="s">
        <v>592</v>
      </c>
      <c r="C1541" s="23" t="s">
        <v>585</v>
      </c>
      <c r="D1541" t="s">
        <v>142</v>
      </c>
      <c r="E1541" s="23" t="s">
        <v>586</v>
      </c>
      <c r="F1541" s="23" t="s">
        <v>188</v>
      </c>
      <c r="G1541" s="23">
        <v>4</v>
      </c>
      <c r="H1541" s="23" t="s">
        <v>29</v>
      </c>
      <c r="I1541" s="24">
        <v>75806.368000000002</v>
      </c>
      <c r="J1541" s="24">
        <v>121290.1906</v>
      </c>
      <c r="K1541" s="24">
        <v>106128.9152</v>
      </c>
      <c r="L1541" s="24">
        <v>169806.26689999999</v>
      </c>
      <c r="M1541" s="24">
        <v>136451.46239999999</v>
      </c>
      <c r="N1541" s="24">
        <v>218322.3431</v>
      </c>
      <c r="O1541" s="24">
        <v>181935.28320000001</v>
      </c>
      <c r="P1541" s="24">
        <v>291096.45740000001</v>
      </c>
      <c r="Q1541" s="24">
        <v>227419.10389999999</v>
      </c>
      <c r="R1541" s="24">
        <v>363870.57179999998</v>
      </c>
      <c r="S1541" s="24">
        <v>257741.65109999999</v>
      </c>
      <c r="T1541" s="24">
        <v>412386.64799999999</v>
      </c>
      <c r="U1541" s="24">
        <v>288064.19839999999</v>
      </c>
      <c r="V1541" s="24">
        <v>460902.7243</v>
      </c>
    </row>
    <row r="1542" spans="1:22" hidden="1" x14ac:dyDescent="0.3">
      <c r="A1542" s="23">
        <v>9</v>
      </c>
      <c r="B1542" s="23" t="s">
        <v>592</v>
      </c>
      <c r="C1542" s="23" t="s">
        <v>585</v>
      </c>
      <c r="D1542" t="s">
        <v>142</v>
      </c>
      <c r="E1542" s="23" t="s">
        <v>586</v>
      </c>
      <c r="F1542" s="23" t="s">
        <v>231</v>
      </c>
      <c r="G1542" s="23">
        <v>1</v>
      </c>
      <c r="H1542" s="23" t="s">
        <v>14</v>
      </c>
      <c r="I1542" s="24">
        <v>86065.763399999996</v>
      </c>
      <c r="J1542" s="24">
        <v>150615.08600000001</v>
      </c>
      <c r="K1542" s="24">
        <v>111361.67630000001</v>
      </c>
      <c r="L1542" s="24">
        <v>194882.93350000001</v>
      </c>
      <c r="M1542" s="24">
        <v>133247.42000000001</v>
      </c>
      <c r="N1542" s="24">
        <v>233182.98490000001</v>
      </c>
      <c r="O1542" s="24">
        <v>158877.28450000001</v>
      </c>
      <c r="P1542" s="24">
        <v>278035.24780000001</v>
      </c>
      <c r="Q1542" s="24">
        <v>187215.6966</v>
      </c>
      <c r="R1542" s="24">
        <v>327627.46909999999</v>
      </c>
      <c r="S1542" s="24">
        <v>205236.36900000001</v>
      </c>
      <c r="T1542" s="24">
        <v>359163.64569999999</v>
      </c>
      <c r="U1542" s="24">
        <v>222165.59080000001</v>
      </c>
      <c r="V1542" s="24">
        <v>388789.78379999998</v>
      </c>
    </row>
    <row r="1543" spans="1:22" hidden="1" x14ac:dyDescent="0.3">
      <c r="A1543" s="23">
        <v>9</v>
      </c>
      <c r="B1543" s="23" t="s">
        <v>592</v>
      </c>
      <c r="C1543" s="23" t="s">
        <v>585</v>
      </c>
      <c r="D1543" t="s">
        <v>142</v>
      </c>
      <c r="E1543" s="23" t="s">
        <v>586</v>
      </c>
      <c r="F1543" s="23" t="s">
        <v>231</v>
      </c>
      <c r="G1543" s="23">
        <v>2</v>
      </c>
      <c r="H1543" s="23" t="s">
        <v>30</v>
      </c>
      <c r="I1543" s="24">
        <v>73970.771299999993</v>
      </c>
      <c r="J1543" s="24">
        <v>129448.8498</v>
      </c>
      <c r="K1543" s="24">
        <v>96614.871400000004</v>
      </c>
      <c r="L1543" s="24">
        <v>169076.02499999999</v>
      </c>
      <c r="M1543" s="24">
        <v>117098.0503</v>
      </c>
      <c r="N1543" s="24">
        <v>204921.58790000001</v>
      </c>
      <c r="O1543" s="24">
        <v>142969.02840000001</v>
      </c>
      <c r="P1543" s="24">
        <v>250195.7997</v>
      </c>
      <c r="Q1543" s="24">
        <v>169443.39660000001</v>
      </c>
      <c r="R1543" s="24">
        <v>296525.94390000001</v>
      </c>
      <c r="S1543" s="24">
        <v>186594.4</v>
      </c>
      <c r="T1543" s="24">
        <v>326540.20010000002</v>
      </c>
      <c r="U1543" s="24">
        <v>202513.08499999999</v>
      </c>
      <c r="V1543" s="24">
        <v>354397.89880000002</v>
      </c>
    </row>
    <row r="1544" spans="1:22" hidden="1" x14ac:dyDescent="0.3">
      <c r="A1544" s="23">
        <v>9</v>
      </c>
      <c r="B1544" s="23" t="s">
        <v>592</v>
      </c>
      <c r="C1544" s="23" t="s">
        <v>585</v>
      </c>
      <c r="D1544" t="s">
        <v>142</v>
      </c>
      <c r="E1544" s="23" t="s">
        <v>586</v>
      </c>
      <c r="F1544" s="23" t="s">
        <v>231</v>
      </c>
      <c r="G1544" s="23">
        <v>3</v>
      </c>
      <c r="H1544" s="23" t="s">
        <v>31</v>
      </c>
      <c r="I1544" s="24">
        <v>66113.499599999996</v>
      </c>
      <c r="J1544" s="24">
        <v>115698.6244</v>
      </c>
      <c r="K1544" s="24">
        <v>90066.955499999996</v>
      </c>
      <c r="L1544" s="24">
        <v>157617.1721</v>
      </c>
      <c r="M1544" s="24">
        <v>113936.9826</v>
      </c>
      <c r="N1544" s="24">
        <v>199389.7194</v>
      </c>
      <c r="O1544" s="24">
        <v>150029.0007</v>
      </c>
      <c r="P1544" s="24">
        <v>262550.7512</v>
      </c>
      <c r="Q1544" s="24">
        <v>185767.21090000001</v>
      </c>
      <c r="R1544" s="24">
        <v>325092.61900000001</v>
      </c>
      <c r="S1544" s="24">
        <v>209199.5643</v>
      </c>
      <c r="T1544" s="24">
        <v>366099.23749999999</v>
      </c>
      <c r="U1544" s="24">
        <v>232317.42180000001</v>
      </c>
      <c r="V1544" s="24">
        <v>406555.48800000001</v>
      </c>
    </row>
    <row r="1545" spans="1:22" hidden="1" x14ac:dyDescent="0.3">
      <c r="A1545" s="23">
        <v>9</v>
      </c>
      <c r="B1545" s="23" t="s">
        <v>592</v>
      </c>
      <c r="C1545" s="23" t="s">
        <v>585</v>
      </c>
      <c r="D1545" t="s">
        <v>142</v>
      </c>
      <c r="E1545" s="23" t="s">
        <v>586</v>
      </c>
      <c r="F1545" s="23" t="s">
        <v>231</v>
      </c>
      <c r="G1545" s="23">
        <v>4</v>
      </c>
      <c r="H1545" s="23" t="s">
        <v>29</v>
      </c>
      <c r="I1545" s="24">
        <v>73363.861699999994</v>
      </c>
      <c r="J1545" s="24">
        <v>117382.1804</v>
      </c>
      <c r="K1545" s="24">
        <v>102709.4063</v>
      </c>
      <c r="L1545" s="24">
        <v>164335.05249999999</v>
      </c>
      <c r="M1545" s="24">
        <v>132054.951</v>
      </c>
      <c r="N1545" s="24">
        <v>211287.92480000001</v>
      </c>
      <c r="O1545" s="24">
        <v>176073.26800000001</v>
      </c>
      <c r="P1545" s="24">
        <v>281717.23300000001</v>
      </c>
      <c r="Q1545" s="24">
        <v>220091.58489999999</v>
      </c>
      <c r="R1545" s="24">
        <v>352146.54119999998</v>
      </c>
      <c r="S1545" s="24">
        <v>249437.12959999999</v>
      </c>
      <c r="T1545" s="24">
        <v>399099.41330000001</v>
      </c>
      <c r="U1545" s="24">
        <v>278782.67430000001</v>
      </c>
      <c r="V1545" s="24">
        <v>446052.2855</v>
      </c>
    </row>
    <row r="1546" spans="1:22" hidden="1" x14ac:dyDescent="0.3">
      <c r="A1546" s="23">
        <v>9</v>
      </c>
      <c r="B1546" s="23" t="s">
        <v>592</v>
      </c>
      <c r="C1546" s="23" t="s">
        <v>585</v>
      </c>
      <c r="D1546" t="s">
        <v>142</v>
      </c>
      <c r="E1546" s="23" t="s">
        <v>586</v>
      </c>
      <c r="F1546" s="23" t="s">
        <v>273</v>
      </c>
      <c r="G1546" s="23">
        <v>1</v>
      </c>
      <c r="H1546" s="23" t="s">
        <v>14</v>
      </c>
      <c r="I1546" s="24">
        <v>85677.700200000007</v>
      </c>
      <c r="J1546" s="24">
        <v>149935.9754</v>
      </c>
      <c r="K1546" s="24">
        <v>110817.122</v>
      </c>
      <c r="L1546" s="24">
        <v>193929.96340000001</v>
      </c>
      <c r="M1546" s="24">
        <v>132566.91209999999</v>
      </c>
      <c r="N1546" s="24">
        <v>231992.0961</v>
      </c>
      <c r="O1546" s="24">
        <v>158021.97330000001</v>
      </c>
      <c r="P1546" s="24">
        <v>276538.45319999999</v>
      </c>
      <c r="Q1546" s="24">
        <v>186166.44380000001</v>
      </c>
      <c r="R1546" s="24">
        <v>325791.27669999999</v>
      </c>
      <c r="S1546" s="24">
        <v>204064.0704</v>
      </c>
      <c r="T1546" s="24">
        <v>357112.12319999997</v>
      </c>
      <c r="U1546" s="24">
        <v>220861.10800000001</v>
      </c>
      <c r="V1546" s="24">
        <v>386506.93890000001</v>
      </c>
    </row>
    <row r="1547" spans="1:22" hidden="1" x14ac:dyDescent="0.3">
      <c r="A1547" s="23">
        <v>9</v>
      </c>
      <c r="B1547" s="23" t="s">
        <v>592</v>
      </c>
      <c r="C1547" s="23" t="s">
        <v>585</v>
      </c>
      <c r="D1547" t="s">
        <v>142</v>
      </c>
      <c r="E1547" s="23" t="s">
        <v>586</v>
      </c>
      <c r="F1547" s="23" t="s">
        <v>273</v>
      </c>
      <c r="G1547" s="23">
        <v>2</v>
      </c>
      <c r="H1547" s="23" t="s">
        <v>30</v>
      </c>
      <c r="I1547" s="24">
        <v>73834.687000000005</v>
      </c>
      <c r="J1547" s="24">
        <v>129210.70209999999</v>
      </c>
      <c r="K1547" s="24">
        <v>96377.541899999997</v>
      </c>
      <c r="L1547" s="24">
        <v>168660.69820000001</v>
      </c>
      <c r="M1547" s="24">
        <v>116753.98729999999</v>
      </c>
      <c r="N1547" s="24">
        <v>204319.47769999999</v>
      </c>
      <c r="O1547" s="24">
        <v>142445.13879999999</v>
      </c>
      <c r="P1547" s="24">
        <v>249278.99299999999</v>
      </c>
      <c r="Q1547" s="24">
        <v>168764.3996</v>
      </c>
      <c r="R1547" s="24">
        <v>295337.69929999998</v>
      </c>
      <c r="S1547" s="24">
        <v>185810.4755</v>
      </c>
      <c r="T1547" s="24">
        <v>325168.3321</v>
      </c>
      <c r="U1547" s="24">
        <v>201618.02910000001</v>
      </c>
      <c r="V1547" s="24">
        <v>352831.55080000003</v>
      </c>
    </row>
    <row r="1548" spans="1:22" hidden="1" x14ac:dyDescent="0.3">
      <c r="A1548" s="23">
        <v>9</v>
      </c>
      <c r="B1548" s="23" t="s">
        <v>592</v>
      </c>
      <c r="C1548" s="23" t="s">
        <v>585</v>
      </c>
      <c r="D1548" t="s">
        <v>142</v>
      </c>
      <c r="E1548" s="23" t="s">
        <v>586</v>
      </c>
      <c r="F1548" s="23" t="s">
        <v>273</v>
      </c>
      <c r="G1548" s="23">
        <v>3</v>
      </c>
      <c r="H1548" s="23" t="s">
        <v>31</v>
      </c>
      <c r="I1548" s="24">
        <v>66128.175700000007</v>
      </c>
      <c r="J1548" s="24">
        <v>115724.3076</v>
      </c>
      <c r="K1548" s="24">
        <v>90139.417499999996</v>
      </c>
      <c r="L1548" s="24">
        <v>157743.98060000001</v>
      </c>
      <c r="M1548" s="24">
        <v>114068.9685</v>
      </c>
      <c r="N1548" s="24">
        <v>199620.6948</v>
      </c>
      <c r="O1548" s="24">
        <v>150244.29389999999</v>
      </c>
      <c r="P1548" s="24">
        <v>262927.51439999999</v>
      </c>
      <c r="Q1548" s="24">
        <v>186073.18239999999</v>
      </c>
      <c r="R1548" s="24">
        <v>325628.06920000003</v>
      </c>
      <c r="S1548" s="24">
        <v>209574.17800000001</v>
      </c>
      <c r="T1548" s="24">
        <v>366754.81150000001</v>
      </c>
      <c r="U1548" s="24">
        <v>232767.22959999999</v>
      </c>
      <c r="V1548" s="24">
        <v>407342.65179999999</v>
      </c>
    </row>
    <row r="1549" spans="1:22" hidden="1" x14ac:dyDescent="0.3">
      <c r="A1549" s="23">
        <v>9</v>
      </c>
      <c r="B1549" s="23" t="s">
        <v>592</v>
      </c>
      <c r="C1549" s="23" t="s">
        <v>585</v>
      </c>
      <c r="D1549" t="s">
        <v>142</v>
      </c>
      <c r="E1549" s="23" t="s">
        <v>586</v>
      </c>
      <c r="F1549" s="23" t="s">
        <v>273</v>
      </c>
      <c r="G1549" s="23">
        <v>4</v>
      </c>
      <c r="H1549" s="23" t="s">
        <v>29</v>
      </c>
      <c r="I1549" s="24">
        <v>73043.618100000007</v>
      </c>
      <c r="J1549" s="24">
        <v>116869.7908</v>
      </c>
      <c r="K1549" s="24">
        <v>102261.06540000001</v>
      </c>
      <c r="L1549" s="24">
        <v>163617.70699999999</v>
      </c>
      <c r="M1549" s="24">
        <v>131478.51259999999</v>
      </c>
      <c r="N1549" s="24">
        <v>210365.62340000001</v>
      </c>
      <c r="O1549" s="24">
        <v>175304.68350000001</v>
      </c>
      <c r="P1549" s="24">
        <v>280487.49780000001</v>
      </c>
      <c r="Q1549" s="24">
        <v>219130.85440000001</v>
      </c>
      <c r="R1549" s="24">
        <v>350609.37219999998</v>
      </c>
      <c r="S1549" s="24">
        <v>248348.30160000001</v>
      </c>
      <c r="T1549" s="24">
        <v>397357.28850000002</v>
      </c>
      <c r="U1549" s="24">
        <v>277565.74890000001</v>
      </c>
      <c r="V1549" s="24">
        <v>444105.20480000001</v>
      </c>
    </row>
    <row r="1550" spans="1:22" hidden="1" x14ac:dyDescent="0.3">
      <c r="A1550" s="23">
        <v>9</v>
      </c>
      <c r="B1550" s="23" t="s">
        <v>592</v>
      </c>
      <c r="C1550" s="23" t="s">
        <v>585</v>
      </c>
      <c r="D1550" t="s">
        <v>142</v>
      </c>
      <c r="E1550" s="23" t="s">
        <v>586</v>
      </c>
      <c r="F1550" s="23" t="s">
        <v>314</v>
      </c>
      <c r="G1550" s="23">
        <v>1</v>
      </c>
      <c r="H1550" s="23" t="s">
        <v>14</v>
      </c>
      <c r="I1550" s="24">
        <v>88929.619600000005</v>
      </c>
      <c r="J1550" s="24">
        <v>155626.83429999999</v>
      </c>
      <c r="K1550" s="24">
        <v>115061.995</v>
      </c>
      <c r="L1550" s="24">
        <v>201358.49129999999</v>
      </c>
      <c r="M1550" s="24">
        <v>137671.36730000001</v>
      </c>
      <c r="N1550" s="24">
        <v>240924.89290000001</v>
      </c>
      <c r="O1550" s="24">
        <v>164146.72169999999</v>
      </c>
      <c r="P1550" s="24">
        <v>287256.76299999998</v>
      </c>
      <c r="Q1550" s="24">
        <v>193419.89199999999</v>
      </c>
      <c r="R1550" s="24">
        <v>338484.81099999999</v>
      </c>
      <c r="S1550" s="24">
        <v>212035.02129999999</v>
      </c>
      <c r="T1550" s="24">
        <v>371061.28720000002</v>
      </c>
      <c r="U1550" s="24">
        <v>229520.63759999999</v>
      </c>
      <c r="V1550" s="24">
        <v>401661.11580000003</v>
      </c>
    </row>
    <row r="1551" spans="1:22" hidden="1" x14ac:dyDescent="0.3">
      <c r="A1551" s="23">
        <v>9</v>
      </c>
      <c r="B1551" s="23" t="s">
        <v>592</v>
      </c>
      <c r="C1551" s="23" t="s">
        <v>585</v>
      </c>
      <c r="D1551" t="s">
        <v>142</v>
      </c>
      <c r="E1551" s="23" t="s">
        <v>586</v>
      </c>
      <c r="F1551" s="23" t="s">
        <v>314</v>
      </c>
      <c r="G1551" s="23">
        <v>2</v>
      </c>
      <c r="H1551" s="23" t="s">
        <v>30</v>
      </c>
      <c r="I1551" s="24">
        <v>76456.658599999995</v>
      </c>
      <c r="J1551" s="24">
        <v>133799.15270000001</v>
      </c>
      <c r="K1551" s="24">
        <v>99854.351899999994</v>
      </c>
      <c r="L1551" s="24">
        <v>174745.11600000001</v>
      </c>
      <c r="M1551" s="24">
        <v>121017.3293</v>
      </c>
      <c r="N1551" s="24">
        <v>211780.32629999999</v>
      </c>
      <c r="O1551" s="24">
        <v>147741.3321</v>
      </c>
      <c r="P1551" s="24">
        <v>258547.33119999999</v>
      </c>
      <c r="Q1551" s="24">
        <v>175092.20689999999</v>
      </c>
      <c r="R1551" s="24">
        <v>306411.36210000003</v>
      </c>
      <c r="S1551" s="24">
        <v>192810.4903</v>
      </c>
      <c r="T1551" s="24">
        <v>337418.3579</v>
      </c>
      <c r="U1551" s="24">
        <v>209253.99040000001</v>
      </c>
      <c r="V1551" s="24">
        <v>366194.48320000002</v>
      </c>
    </row>
    <row r="1552" spans="1:22" hidden="1" x14ac:dyDescent="0.3">
      <c r="A1552" s="23">
        <v>9</v>
      </c>
      <c r="B1552" s="23" t="s">
        <v>592</v>
      </c>
      <c r="C1552" s="23" t="s">
        <v>585</v>
      </c>
      <c r="D1552" t="s">
        <v>142</v>
      </c>
      <c r="E1552" s="23" t="s">
        <v>586</v>
      </c>
      <c r="F1552" s="23" t="s">
        <v>314</v>
      </c>
      <c r="G1552" s="23">
        <v>3</v>
      </c>
      <c r="H1552" s="23" t="s">
        <v>31</v>
      </c>
      <c r="I1552" s="24">
        <v>68352.242599999998</v>
      </c>
      <c r="J1552" s="24">
        <v>119616.42449999999</v>
      </c>
      <c r="K1552" s="24">
        <v>93123.3223</v>
      </c>
      <c r="L1552" s="24">
        <v>162965.81400000001</v>
      </c>
      <c r="M1552" s="24">
        <v>117808.36599999999</v>
      </c>
      <c r="N1552" s="24">
        <v>206164.64050000001</v>
      </c>
      <c r="O1552" s="24">
        <v>155131.87719999999</v>
      </c>
      <c r="P1552" s="24">
        <v>271480.78519999998</v>
      </c>
      <c r="Q1552" s="24">
        <v>192090.52410000001</v>
      </c>
      <c r="R1552" s="24">
        <v>336158.41700000002</v>
      </c>
      <c r="S1552" s="24">
        <v>216324.21679999999</v>
      </c>
      <c r="T1552" s="24">
        <v>378567.37949999998</v>
      </c>
      <c r="U1552" s="24">
        <v>240233.58559999999</v>
      </c>
      <c r="V1552" s="24">
        <v>420408.77480000001</v>
      </c>
    </row>
    <row r="1553" spans="1:22" hidden="1" x14ac:dyDescent="0.3">
      <c r="A1553" s="23">
        <v>9</v>
      </c>
      <c r="B1553" s="23" t="s">
        <v>592</v>
      </c>
      <c r="C1553" s="23" t="s">
        <v>585</v>
      </c>
      <c r="D1553" t="s">
        <v>142</v>
      </c>
      <c r="E1553" s="23" t="s">
        <v>586</v>
      </c>
      <c r="F1553" s="23" t="s">
        <v>314</v>
      </c>
      <c r="G1553" s="23">
        <v>4</v>
      </c>
      <c r="H1553" s="23" t="s">
        <v>29</v>
      </c>
      <c r="I1553" s="24">
        <v>75806.368000000002</v>
      </c>
      <c r="J1553" s="24">
        <v>121290.1906</v>
      </c>
      <c r="K1553" s="24">
        <v>106128.9152</v>
      </c>
      <c r="L1553" s="24">
        <v>169806.26689999999</v>
      </c>
      <c r="M1553" s="24">
        <v>136451.46239999999</v>
      </c>
      <c r="N1553" s="24">
        <v>218322.3431</v>
      </c>
      <c r="O1553" s="24">
        <v>181935.28320000001</v>
      </c>
      <c r="P1553" s="24">
        <v>291096.45740000001</v>
      </c>
      <c r="Q1553" s="24">
        <v>227419.10389999999</v>
      </c>
      <c r="R1553" s="24">
        <v>363870.57179999998</v>
      </c>
      <c r="S1553" s="24">
        <v>257741.65109999999</v>
      </c>
      <c r="T1553" s="24">
        <v>412386.64799999999</v>
      </c>
      <c r="U1553" s="24">
        <v>288064.19839999999</v>
      </c>
      <c r="V1553" s="24">
        <v>460902.7243</v>
      </c>
    </row>
    <row r="1554" spans="1:22" hidden="1" x14ac:dyDescent="0.3">
      <c r="A1554" s="23">
        <v>9</v>
      </c>
      <c r="B1554" s="23" t="s">
        <v>592</v>
      </c>
      <c r="C1554" s="23" t="s">
        <v>585</v>
      </c>
      <c r="D1554" t="s">
        <v>142</v>
      </c>
      <c r="E1554" s="23" t="s">
        <v>586</v>
      </c>
      <c r="F1554" s="23" t="s">
        <v>353</v>
      </c>
      <c r="G1554" s="23">
        <v>1</v>
      </c>
      <c r="H1554" s="23" t="s">
        <v>14</v>
      </c>
      <c r="I1554" s="24">
        <v>84216.021900000007</v>
      </c>
      <c r="J1554" s="24">
        <v>147378.03829999999</v>
      </c>
      <c r="K1554" s="24">
        <v>108942.9056</v>
      </c>
      <c r="L1554" s="24">
        <v>190650.08480000001</v>
      </c>
      <c r="M1554" s="24">
        <v>130335.99739999999</v>
      </c>
      <c r="N1554" s="24">
        <v>228087.99540000001</v>
      </c>
      <c r="O1554" s="24">
        <v>155379.60939999999</v>
      </c>
      <c r="P1554" s="24">
        <v>271914.31650000002</v>
      </c>
      <c r="Q1554" s="24">
        <v>183069.41690000001</v>
      </c>
      <c r="R1554" s="24">
        <v>320371.47950000002</v>
      </c>
      <c r="S1554" s="24">
        <v>200677.80470000001</v>
      </c>
      <c r="T1554" s="24">
        <v>351186.1581</v>
      </c>
      <c r="U1554" s="24">
        <v>217209.7954</v>
      </c>
      <c r="V1554" s="24">
        <v>380117.14199999999</v>
      </c>
    </row>
    <row r="1555" spans="1:22" hidden="1" x14ac:dyDescent="0.3">
      <c r="A1555" s="23">
        <v>9</v>
      </c>
      <c r="B1555" s="23" t="s">
        <v>592</v>
      </c>
      <c r="C1555" s="23" t="s">
        <v>585</v>
      </c>
      <c r="D1555" t="s">
        <v>142</v>
      </c>
      <c r="E1555" s="23" t="s">
        <v>586</v>
      </c>
      <c r="F1555" s="23" t="s">
        <v>353</v>
      </c>
      <c r="G1555" s="23">
        <v>2</v>
      </c>
      <c r="H1555" s="23" t="s">
        <v>30</v>
      </c>
      <c r="I1555" s="24">
        <v>72498.998000000007</v>
      </c>
      <c r="J1555" s="24">
        <v>126873.2464</v>
      </c>
      <c r="K1555" s="24">
        <v>94656.937999999995</v>
      </c>
      <c r="L1555" s="24">
        <v>165649.64139999999</v>
      </c>
      <c r="M1555" s="24">
        <v>114691.29489999999</v>
      </c>
      <c r="N1555" s="24">
        <v>200709.76620000001</v>
      </c>
      <c r="O1555" s="24">
        <v>139968.4859</v>
      </c>
      <c r="P1555" s="24">
        <v>244944.85029999999</v>
      </c>
      <c r="Q1555" s="24">
        <v>165852.5006</v>
      </c>
      <c r="R1555" s="24">
        <v>290241.87609999999</v>
      </c>
      <c r="S1555" s="24">
        <v>182618.39670000001</v>
      </c>
      <c r="T1555" s="24">
        <v>319582.19429999997</v>
      </c>
      <c r="U1555" s="24">
        <v>198171.42989999999</v>
      </c>
      <c r="V1555" s="24">
        <v>346800.0024</v>
      </c>
    </row>
    <row r="1556" spans="1:22" hidden="1" x14ac:dyDescent="0.3">
      <c r="A1556" s="23">
        <v>9</v>
      </c>
      <c r="B1556" s="23" t="s">
        <v>592</v>
      </c>
      <c r="C1556" s="23" t="s">
        <v>585</v>
      </c>
      <c r="D1556" t="s">
        <v>142</v>
      </c>
      <c r="E1556" s="23" t="s">
        <v>586</v>
      </c>
      <c r="F1556" s="23" t="s">
        <v>353</v>
      </c>
      <c r="G1556" s="23">
        <v>3</v>
      </c>
      <c r="H1556" s="23" t="s">
        <v>31</v>
      </c>
      <c r="I1556" s="24">
        <v>64879.535499999998</v>
      </c>
      <c r="J1556" s="24">
        <v>113539.18700000001</v>
      </c>
      <c r="K1556" s="24">
        <v>88417.278699999995</v>
      </c>
      <c r="L1556" s="24">
        <v>154730.23790000001</v>
      </c>
      <c r="M1556" s="24">
        <v>111874.20050000001</v>
      </c>
      <c r="N1556" s="24">
        <v>195779.85079999999</v>
      </c>
      <c r="O1556" s="24">
        <v>147337.5926</v>
      </c>
      <c r="P1556" s="24">
        <v>257840.78700000001</v>
      </c>
      <c r="Q1556" s="24">
        <v>182458.23310000001</v>
      </c>
      <c r="R1556" s="24">
        <v>319301.908</v>
      </c>
      <c r="S1556" s="24">
        <v>205491.15849999999</v>
      </c>
      <c r="T1556" s="24">
        <v>359609.52740000002</v>
      </c>
      <c r="U1556" s="24">
        <v>228219.41589999999</v>
      </c>
      <c r="V1556" s="24">
        <v>399383.97779999999</v>
      </c>
    </row>
    <row r="1557" spans="1:22" hidden="1" x14ac:dyDescent="0.3">
      <c r="A1557" s="23">
        <v>9</v>
      </c>
      <c r="B1557" s="23" t="s">
        <v>592</v>
      </c>
      <c r="C1557" s="23" t="s">
        <v>585</v>
      </c>
      <c r="D1557" t="s">
        <v>142</v>
      </c>
      <c r="E1557" s="23" t="s">
        <v>586</v>
      </c>
      <c r="F1557" s="23" t="s">
        <v>353</v>
      </c>
      <c r="G1557" s="23">
        <v>4</v>
      </c>
      <c r="H1557" s="23" t="s">
        <v>29</v>
      </c>
      <c r="I1557" s="24">
        <v>71793.416599999997</v>
      </c>
      <c r="J1557" s="24">
        <v>114869.4684</v>
      </c>
      <c r="K1557" s="24">
        <v>100510.7833</v>
      </c>
      <c r="L1557" s="24">
        <v>160817.25580000001</v>
      </c>
      <c r="M1557" s="24">
        <v>129228.15</v>
      </c>
      <c r="N1557" s="24">
        <v>206765.04310000001</v>
      </c>
      <c r="O1557" s="24">
        <v>172304.2</v>
      </c>
      <c r="P1557" s="24">
        <v>275686.72409999999</v>
      </c>
      <c r="Q1557" s="24">
        <v>215380.2499</v>
      </c>
      <c r="R1557" s="24">
        <v>344608.40509999997</v>
      </c>
      <c r="S1557" s="24">
        <v>244097.61660000001</v>
      </c>
      <c r="T1557" s="24">
        <v>390556.1924</v>
      </c>
      <c r="U1557" s="24">
        <v>272814.98330000002</v>
      </c>
      <c r="V1557" s="24">
        <v>436503.97970000003</v>
      </c>
    </row>
    <row r="1558" spans="1:22" hidden="1" x14ac:dyDescent="0.3">
      <c r="A1558" s="23">
        <v>9</v>
      </c>
      <c r="B1558" s="23" t="s">
        <v>592</v>
      </c>
      <c r="C1558" s="23" t="s">
        <v>585</v>
      </c>
      <c r="D1558" t="s">
        <v>74</v>
      </c>
      <c r="E1558" s="23" t="s">
        <v>587</v>
      </c>
      <c r="F1558" s="23" t="s">
        <v>190</v>
      </c>
      <c r="G1558" s="23">
        <v>1</v>
      </c>
      <c r="H1558" s="23" t="s">
        <v>14</v>
      </c>
      <c r="I1558" s="24">
        <v>111004.84729999999</v>
      </c>
      <c r="J1558" s="24">
        <v>194258.4829</v>
      </c>
      <c r="K1558" s="24">
        <v>143527.32709999999</v>
      </c>
      <c r="L1558" s="24">
        <v>251172.82260000001</v>
      </c>
      <c r="M1558" s="24">
        <v>171664.0546</v>
      </c>
      <c r="N1558" s="24">
        <v>300412.0955</v>
      </c>
      <c r="O1558" s="24">
        <v>204576.3125</v>
      </c>
      <c r="P1558" s="24">
        <v>358008.54690000002</v>
      </c>
      <c r="Q1558" s="24">
        <v>240965.09650000001</v>
      </c>
      <c r="R1558" s="24">
        <v>421688.91889999999</v>
      </c>
      <c r="S1558" s="24">
        <v>264105.7696</v>
      </c>
      <c r="T1558" s="24">
        <v>462185.0968</v>
      </c>
      <c r="U1558" s="24">
        <v>285804.4742</v>
      </c>
      <c r="V1558" s="24">
        <v>500157.82980000001</v>
      </c>
    </row>
    <row r="1559" spans="1:22" hidden="1" x14ac:dyDescent="0.3">
      <c r="A1559" s="23">
        <v>9</v>
      </c>
      <c r="B1559" s="23" t="s">
        <v>592</v>
      </c>
      <c r="C1559" s="23" t="s">
        <v>585</v>
      </c>
      <c r="D1559" t="s">
        <v>74</v>
      </c>
      <c r="E1559" s="23" t="s">
        <v>587</v>
      </c>
      <c r="F1559" s="23" t="s">
        <v>190</v>
      </c>
      <c r="G1559" s="23">
        <v>2</v>
      </c>
      <c r="H1559" s="23" t="s">
        <v>30</v>
      </c>
      <c r="I1559" s="24">
        <v>95886.106299999999</v>
      </c>
      <c r="J1559" s="24">
        <v>167800.68599999999</v>
      </c>
      <c r="K1559" s="24">
        <v>125093.8198</v>
      </c>
      <c r="L1559" s="24">
        <v>218914.18479999999</v>
      </c>
      <c r="M1559" s="24">
        <v>151477.3412</v>
      </c>
      <c r="N1559" s="24">
        <v>265085.34700000001</v>
      </c>
      <c r="O1559" s="24">
        <v>184690.99110000001</v>
      </c>
      <c r="P1559" s="24">
        <v>323209.23450000002</v>
      </c>
      <c r="Q1559" s="24">
        <v>218749.72010000001</v>
      </c>
      <c r="R1559" s="24">
        <v>382812.01</v>
      </c>
      <c r="S1559" s="24">
        <v>240803.30710000001</v>
      </c>
      <c r="T1559" s="24">
        <v>421405.78720000002</v>
      </c>
      <c r="U1559" s="24">
        <v>261238.84039999999</v>
      </c>
      <c r="V1559" s="24">
        <v>457167.97080000001</v>
      </c>
    </row>
    <row r="1560" spans="1:22" hidden="1" x14ac:dyDescent="0.3">
      <c r="A1560" s="23">
        <v>9</v>
      </c>
      <c r="B1560" s="23" t="s">
        <v>592</v>
      </c>
      <c r="C1560" s="23" t="s">
        <v>585</v>
      </c>
      <c r="D1560" t="s">
        <v>74</v>
      </c>
      <c r="E1560" s="23" t="s">
        <v>587</v>
      </c>
      <c r="F1560" s="23" t="s">
        <v>190</v>
      </c>
      <c r="G1560" s="23">
        <v>3</v>
      </c>
      <c r="H1560" s="23" t="s">
        <v>31</v>
      </c>
      <c r="I1560" s="24">
        <v>86033.011299999998</v>
      </c>
      <c r="J1560" s="24">
        <v>150557.76980000001</v>
      </c>
      <c r="K1560" s="24">
        <v>117331.2856</v>
      </c>
      <c r="L1560" s="24">
        <v>205329.74979999999</v>
      </c>
      <c r="M1560" s="24">
        <v>148525.2739</v>
      </c>
      <c r="N1560" s="24">
        <v>259919.22930000001</v>
      </c>
      <c r="O1560" s="24">
        <v>195674.97829999999</v>
      </c>
      <c r="P1560" s="24">
        <v>342431.2121</v>
      </c>
      <c r="Q1560" s="24">
        <v>242382.42290000001</v>
      </c>
      <c r="R1560" s="24">
        <v>424169.24</v>
      </c>
      <c r="S1560" s="24">
        <v>273029.31910000002</v>
      </c>
      <c r="T1560" s="24">
        <v>477801.30839999998</v>
      </c>
      <c r="U1560" s="24">
        <v>303283.09529999999</v>
      </c>
      <c r="V1560" s="24">
        <v>530745.41669999994</v>
      </c>
    </row>
    <row r="1561" spans="1:22" hidden="1" x14ac:dyDescent="0.3">
      <c r="A1561" s="23">
        <v>9</v>
      </c>
      <c r="B1561" s="23" t="s">
        <v>592</v>
      </c>
      <c r="C1561" s="23" t="s">
        <v>585</v>
      </c>
      <c r="D1561" t="s">
        <v>74</v>
      </c>
      <c r="E1561" s="23" t="s">
        <v>587</v>
      </c>
      <c r="F1561" s="23" t="s">
        <v>190</v>
      </c>
      <c r="G1561" s="23">
        <v>4</v>
      </c>
      <c r="H1561" s="23" t="s">
        <v>29</v>
      </c>
      <c r="I1561" s="24">
        <v>94648.039399999994</v>
      </c>
      <c r="J1561" s="24">
        <v>151436.8653</v>
      </c>
      <c r="K1561" s="24">
        <v>132507.25510000001</v>
      </c>
      <c r="L1561" s="24">
        <v>212011.61139999999</v>
      </c>
      <c r="M1561" s="24">
        <v>170366.47089999999</v>
      </c>
      <c r="N1561" s="24">
        <v>272586.35759999999</v>
      </c>
      <c r="O1561" s="24">
        <v>227155.29449999999</v>
      </c>
      <c r="P1561" s="24">
        <v>363448.4767</v>
      </c>
      <c r="Q1561" s="24">
        <v>283944.11820000003</v>
      </c>
      <c r="R1561" s="24">
        <v>454310.59580000001</v>
      </c>
      <c r="S1561" s="24">
        <v>321803.33390000003</v>
      </c>
      <c r="T1561" s="24">
        <v>514885.3419</v>
      </c>
      <c r="U1561" s="24">
        <v>359662.54969999997</v>
      </c>
      <c r="V1561" s="24">
        <v>575460.08810000005</v>
      </c>
    </row>
    <row r="1562" spans="1:22" hidden="1" x14ac:dyDescent="0.3">
      <c r="A1562" s="23">
        <v>9</v>
      </c>
      <c r="B1562" s="23" t="s">
        <v>592</v>
      </c>
      <c r="C1562" s="23" t="s">
        <v>585</v>
      </c>
      <c r="D1562" t="s">
        <v>74</v>
      </c>
      <c r="E1562" s="23" t="s">
        <v>587</v>
      </c>
      <c r="F1562" s="23" t="s">
        <v>73</v>
      </c>
      <c r="G1562" s="23">
        <v>1</v>
      </c>
      <c r="H1562" s="23" t="s">
        <v>14</v>
      </c>
      <c r="I1562" s="24">
        <v>121117.5866</v>
      </c>
      <c r="J1562" s="24">
        <v>211955.77660000001</v>
      </c>
      <c r="K1562" s="24">
        <v>156550.60269999999</v>
      </c>
      <c r="L1562" s="24">
        <v>273963.55479999998</v>
      </c>
      <c r="M1562" s="24">
        <v>187204.68059999999</v>
      </c>
      <c r="N1562" s="24">
        <v>327608.19099999999</v>
      </c>
      <c r="O1562" s="24">
        <v>223042.26259999999</v>
      </c>
      <c r="P1562" s="24">
        <v>390323.9596</v>
      </c>
      <c r="Q1562" s="24">
        <v>262664.54960000003</v>
      </c>
      <c r="R1562" s="24">
        <v>459662.96179999999</v>
      </c>
      <c r="S1562" s="24">
        <v>287861.85129999998</v>
      </c>
      <c r="T1562" s="24">
        <v>503758.23979999998</v>
      </c>
      <c r="U1562" s="24">
        <v>311468.48340000003</v>
      </c>
      <c r="V1562" s="24">
        <v>545069.84600000002</v>
      </c>
    </row>
    <row r="1563" spans="1:22" hidden="1" x14ac:dyDescent="0.3">
      <c r="A1563" s="23">
        <v>9</v>
      </c>
      <c r="B1563" s="23" t="s">
        <v>592</v>
      </c>
      <c r="C1563" s="23" t="s">
        <v>585</v>
      </c>
      <c r="D1563" t="s">
        <v>74</v>
      </c>
      <c r="E1563" s="23" t="s">
        <v>587</v>
      </c>
      <c r="F1563" s="23" t="s">
        <v>73</v>
      </c>
      <c r="G1563" s="23">
        <v>2</v>
      </c>
      <c r="H1563" s="23" t="s">
        <v>30</v>
      </c>
      <c r="I1563" s="24">
        <v>104864.9411</v>
      </c>
      <c r="J1563" s="24">
        <v>183513.64689999999</v>
      </c>
      <c r="K1563" s="24">
        <v>136734.58369999999</v>
      </c>
      <c r="L1563" s="24">
        <v>239285.52160000001</v>
      </c>
      <c r="M1563" s="24">
        <v>165503.96520000001</v>
      </c>
      <c r="N1563" s="24">
        <v>289631.93910000002</v>
      </c>
      <c r="O1563" s="24">
        <v>201665.54370000001</v>
      </c>
      <c r="P1563" s="24">
        <v>352914.70140000002</v>
      </c>
      <c r="Q1563" s="24">
        <v>238783.0215</v>
      </c>
      <c r="R1563" s="24">
        <v>417870.28759999998</v>
      </c>
      <c r="S1563" s="24">
        <v>262811.7058</v>
      </c>
      <c r="T1563" s="24">
        <v>459920.48499999999</v>
      </c>
      <c r="U1563" s="24">
        <v>285060.429</v>
      </c>
      <c r="V1563" s="24">
        <v>498855.75089999998</v>
      </c>
    </row>
    <row r="1564" spans="1:22" hidden="1" x14ac:dyDescent="0.3">
      <c r="A1564" s="23">
        <v>9</v>
      </c>
      <c r="B1564" s="23" t="s">
        <v>592</v>
      </c>
      <c r="C1564" s="23" t="s">
        <v>585</v>
      </c>
      <c r="D1564" t="s">
        <v>74</v>
      </c>
      <c r="E1564" s="23" t="s">
        <v>587</v>
      </c>
      <c r="F1564" s="23" t="s">
        <v>73</v>
      </c>
      <c r="G1564" s="23">
        <v>3</v>
      </c>
      <c r="H1564" s="23" t="s">
        <v>31</v>
      </c>
      <c r="I1564" s="24">
        <v>94256.412200000006</v>
      </c>
      <c r="J1564" s="24">
        <v>164948.7213</v>
      </c>
      <c r="K1564" s="24">
        <v>128610.42720000001</v>
      </c>
      <c r="L1564" s="24">
        <v>225068.24770000001</v>
      </c>
      <c r="M1564" s="24">
        <v>162852.33489999999</v>
      </c>
      <c r="N1564" s="24">
        <v>284991.58600000001</v>
      </c>
      <c r="O1564" s="24">
        <v>214600.82250000001</v>
      </c>
      <c r="P1564" s="24">
        <v>375551.43939999997</v>
      </c>
      <c r="Q1564" s="24">
        <v>265873.88069999998</v>
      </c>
      <c r="R1564" s="24">
        <v>465279.29119999998</v>
      </c>
      <c r="S1564" s="24">
        <v>299527.66440000001</v>
      </c>
      <c r="T1564" s="24">
        <v>524173.41279999999</v>
      </c>
      <c r="U1564" s="24">
        <v>332758.84419999999</v>
      </c>
      <c r="V1564" s="24">
        <v>582327.97730000003</v>
      </c>
    </row>
    <row r="1565" spans="1:22" hidden="1" x14ac:dyDescent="0.3">
      <c r="A1565" s="23">
        <v>9</v>
      </c>
      <c r="B1565" s="23" t="s">
        <v>592</v>
      </c>
      <c r="C1565" s="23" t="s">
        <v>585</v>
      </c>
      <c r="D1565" t="s">
        <v>74</v>
      </c>
      <c r="E1565" s="23" t="s">
        <v>587</v>
      </c>
      <c r="F1565" s="23" t="s">
        <v>73</v>
      </c>
      <c r="G1565" s="23">
        <v>4</v>
      </c>
      <c r="H1565" s="23" t="s">
        <v>29</v>
      </c>
      <c r="I1565" s="24">
        <v>103283.64939999999</v>
      </c>
      <c r="J1565" s="24">
        <v>165253.84150000001</v>
      </c>
      <c r="K1565" s="24">
        <v>144597.1091</v>
      </c>
      <c r="L1565" s="24">
        <v>231355.378</v>
      </c>
      <c r="M1565" s="24">
        <v>185910.56890000001</v>
      </c>
      <c r="N1565" s="24">
        <v>297456.91470000002</v>
      </c>
      <c r="O1565" s="24">
        <v>247880.7585</v>
      </c>
      <c r="P1565" s="24">
        <v>396609.21960000001</v>
      </c>
      <c r="Q1565" s="24">
        <v>309850.94819999998</v>
      </c>
      <c r="R1565" s="24">
        <v>495761.52439999999</v>
      </c>
      <c r="S1565" s="24">
        <v>351164.40789999999</v>
      </c>
      <c r="T1565" s="24">
        <v>561863.06099999999</v>
      </c>
      <c r="U1565" s="24">
        <v>392477.8677</v>
      </c>
      <c r="V1565" s="24">
        <v>627964.59759999998</v>
      </c>
    </row>
    <row r="1566" spans="1:22" hidden="1" x14ac:dyDescent="0.3">
      <c r="A1566" s="23">
        <v>9</v>
      </c>
      <c r="B1566" s="23" t="s">
        <v>592</v>
      </c>
      <c r="C1566" s="23" t="s">
        <v>585</v>
      </c>
      <c r="D1566" t="s">
        <v>74</v>
      </c>
      <c r="E1566" s="23" t="s">
        <v>587</v>
      </c>
      <c r="F1566" s="23" t="s">
        <v>75</v>
      </c>
      <c r="G1566" s="23">
        <v>1</v>
      </c>
      <c r="H1566" s="23" t="s">
        <v>14</v>
      </c>
      <c r="I1566" s="24">
        <v>118910.8642</v>
      </c>
      <c r="J1566" s="24">
        <v>208094.01250000001</v>
      </c>
      <c r="K1566" s="24">
        <v>153843.1759</v>
      </c>
      <c r="L1566" s="24">
        <v>269225.55790000001</v>
      </c>
      <c r="M1566" s="24">
        <v>184065.99799999999</v>
      </c>
      <c r="N1566" s="24">
        <v>322115.49650000001</v>
      </c>
      <c r="O1566" s="24">
        <v>219452.883</v>
      </c>
      <c r="P1566" s="24">
        <v>384042.5453</v>
      </c>
      <c r="Q1566" s="24">
        <v>258579.1612</v>
      </c>
      <c r="R1566" s="24">
        <v>452513.53210000001</v>
      </c>
      <c r="S1566" s="24">
        <v>283460.05780000001</v>
      </c>
      <c r="T1566" s="24">
        <v>496055.10119999998</v>
      </c>
      <c r="U1566" s="24">
        <v>306827.26740000001</v>
      </c>
      <c r="V1566" s="24">
        <v>536947.71790000005</v>
      </c>
    </row>
    <row r="1567" spans="1:22" hidden="1" x14ac:dyDescent="0.3">
      <c r="A1567" s="23">
        <v>9</v>
      </c>
      <c r="B1567" s="23" t="s">
        <v>592</v>
      </c>
      <c r="C1567" s="23" t="s">
        <v>585</v>
      </c>
      <c r="D1567" t="s">
        <v>74</v>
      </c>
      <c r="E1567" s="23" t="s">
        <v>587</v>
      </c>
      <c r="F1567" s="23" t="s">
        <v>75</v>
      </c>
      <c r="G1567" s="23">
        <v>2</v>
      </c>
      <c r="H1567" s="23" t="s">
        <v>30</v>
      </c>
      <c r="I1567" s="24">
        <v>102280.2491</v>
      </c>
      <c r="J1567" s="24">
        <v>178990.43599999999</v>
      </c>
      <c r="K1567" s="24">
        <v>133566.31789999999</v>
      </c>
      <c r="L1567" s="24">
        <v>233741.0564</v>
      </c>
      <c r="M1567" s="24">
        <v>161860.6133</v>
      </c>
      <c r="N1567" s="24">
        <v>283256.07319999998</v>
      </c>
      <c r="O1567" s="24">
        <v>197579.0295</v>
      </c>
      <c r="P1567" s="24">
        <v>345763.30160000001</v>
      </c>
      <c r="Q1567" s="24">
        <v>234142.24710000001</v>
      </c>
      <c r="R1567" s="24">
        <v>409748.93229999999</v>
      </c>
      <c r="S1567" s="24">
        <v>257827.34899999999</v>
      </c>
      <c r="T1567" s="24">
        <v>451197.86060000001</v>
      </c>
      <c r="U1567" s="24">
        <v>279805.07030000002</v>
      </c>
      <c r="V1567" s="24">
        <v>489658.87310000003</v>
      </c>
    </row>
    <row r="1568" spans="1:22" hidden="1" x14ac:dyDescent="0.3">
      <c r="A1568" s="23">
        <v>9</v>
      </c>
      <c r="B1568" s="23" t="s">
        <v>592</v>
      </c>
      <c r="C1568" s="23" t="s">
        <v>585</v>
      </c>
      <c r="D1568" t="s">
        <v>74</v>
      </c>
      <c r="E1568" s="23" t="s">
        <v>587</v>
      </c>
      <c r="F1568" s="23" t="s">
        <v>75</v>
      </c>
      <c r="G1568" s="23">
        <v>3</v>
      </c>
      <c r="H1568" s="23" t="s">
        <v>31</v>
      </c>
      <c r="I1568" s="24">
        <v>91471.249200000006</v>
      </c>
      <c r="J1568" s="24">
        <v>160074.68599999999</v>
      </c>
      <c r="K1568" s="24">
        <v>124633.3256</v>
      </c>
      <c r="L1568" s="24">
        <v>218108.3198</v>
      </c>
      <c r="M1568" s="24">
        <v>157680.6874</v>
      </c>
      <c r="N1568" s="24">
        <v>275941.20299999998</v>
      </c>
      <c r="O1568" s="24">
        <v>207646.32440000001</v>
      </c>
      <c r="P1568" s="24">
        <v>363381.06770000001</v>
      </c>
      <c r="Q1568" s="24">
        <v>257125.47529999999</v>
      </c>
      <c r="R1568" s="24">
        <v>449969.58189999999</v>
      </c>
      <c r="S1568" s="24">
        <v>289571.03590000002</v>
      </c>
      <c r="T1568" s="24">
        <v>506749.31280000001</v>
      </c>
      <c r="U1568" s="24">
        <v>321584.16440000001</v>
      </c>
      <c r="V1568" s="24">
        <v>562772.28780000005</v>
      </c>
    </row>
    <row r="1569" spans="1:22" hidden="1" x14ac:dyDescent="0.3">
      <c r="A1569" s="23">
        <v>9</v>
      </c>
      <c r="B1569" s="23" t="s">
        <v>592</v>
      </c>
      <c r="C1569" s="23" t="s">
        <v>585</v>
      </c>
      <c r="D1569" t="s">
        <v>74</v>
      </c>
      <c r="E1569" s="23" t="s">
        <v>587</v>
      </c>
      <c r="F1569" s="23" t="s">
        <v>75</v>
      </c>
      <c r="G1569" s="23">
        <v>4</v>
      </c>
      <c r="H1569" s="23" t="s">
        <v>29</v>
      </c>
      <c r="I1569" s="24">
        <v>101365.8443</v>
      </c>
      <c r="J1569" s="24">
        <v>162185.35329999999</v>
      </c>
      <c r="K1569" s="24">
        <v>141912.18210000001</v>
      </c>
      <c r="L1569" s="24">
        <v>227059.49470000001</v>
      </c>
      <c r="M1569" s="24">
        <v>182458.51980000001</v>
      </c>
      <c r="N1569" s="24">
        <v>291933.636</v>
      </c>
      <c r="O1569" s="24">
        <v>243278.0264</v>
      </c>
      <c r="P1569" s="24">
        <v>389244.848</v>
      </c>
      <c r="Q1569" s="24">
        <v>304097.533</v>
      </c>
      <c r="R1569" s="24">
        <v>486556.06</v>
      </c>
      <c r="S1569" s="24">
        <v>344643.87060000002</v>
      </c>
      <c r="T1569" s="24">
        <v>551430.20129999996</v>
      </c>
      <c r="U1569" s="24">
        <v>385190.2084</v>
      </c>
      <c r="V1569" s="24">
        <v>616304.34270000004</v>
      </c>
    </row>
    <row r="1570" spans="1:22" hidden="1" x14ac:dyDescent="0.3">
      <c r="A1570" s="23">
        <v>9</v>
      </c>
      <c r="B1570" s="23" t="s">
        <v>592</v>
      </c>
      <c r="C1570" s="23" t="s">
        <v>585</v>
      </c>
      <c r="D1570" t="s">
        <v>74</v>
      </c>
      <c r="E1570" s="23" t="s">
        <v>587</v>
      </c>
      <c r="F1570" s="23" t="s">
        <v>316</v>
      </c>
      <c r="G1570" s="23">
        <v>1</v>
      </c>
      <c r="H1570" s="23" t="s">
        <v>14</v>
      </c>
      <c r="I1570" s="24">
        <v>112466.5227</v>
      </c>
      <c r="J1570" s="24">
        <v>196816.41469999999</v>
      </c>
      <c r="K1570" s="24">
        <v>145401.53969999999</v>
      </c>
      <c r="L1570" s="24">
        <v>254452.69450000001</v>
      </c>
      <c r="M1570" s="24">
        <v>173894.96479999999</v>
      </c>
      <c r="N1570" s="24">
        <v>304316.18839999998</v>
      </c>
      <c r="O1570" s="24">
        <v>207218.671</v>
      </c>
      <c r="P1570" s="24">
        <v>362632.67420000001</v>
      </c>
      <c r="Q1570" s="24">
        <v>244062.11730000001</v>
      </c>
      <c r="R1570" s="24">
        <v>427108.70539999998</v>
      </c>
      <c r="S1570" s="24">
        <v>267492.02870000002</v>
      </c>
      <c r="T1570" s="24">
        <v>468111.0502</v>
      </c>
      <c r="U1570" s="24">
        <v>289455.7795</v>
      </c>
      <c r="V1570" s="24">
        <v>506547.61420000001</v>
      </c>
    </row>
    <row r="1571" spans="1:22" hidden="1" x14ac:dyDescent="0.3">
      <c r="A1571" s="23">
        <v>9</v>
      </c>
      <c r="B1571" s="23" t="s">
        <v>592</v>
      </c>
      <c r="C1571" s="23" t="s">
        <v>585</v>
      </c>
      <c r="D1571" t="s">
        <v>74</v>
      </c>
      <c r="E1571" s="23" t="s">
        <v>587</v>
      </c>
      <c r="F1571" s="23" t="s">
        <v>316</v>
      </c>
      <c r="G1571" s="23">
        <v>2</v>
      </c>
      <c r="H1571" s="23" t="s">
        <v>30</v>
      </c>
      <c r="I1571" s="24">
        <v>97221.792300000001</v>
      </c>
      <c r="J1571" s="24">
        <v>170138.13649999999</v>
      </c>
      <c r="K1571" s="24">
        <v>126814.42</v>
      </c>
      <c r="L1571" s="24">
        <v>221925.23499999999</v>
      </c>
      <c r="M1571" s="24">
        <v>153540.02900000001</v>
      </c>
      <c r="N1571" s="24">
        <v>268695.05070000002</v>
      </c>
      <c r="O1571" s="24">
        <v>187167.63879999999</v>
      </c>
      <c r="P1571" s="24">
        <v>327543.36790000001</v>
      </c>
      <c r="Q1571" s="24">
        <v>221661.61290000001</v>
      </c>
      <c r="R1571" s="24">
        <v>387907.82250000001</v>
      </c>
      <c r="S1571" s="24">
        <v>243995.37909999999</v>
      </c>
      <c r="T1571" s="24">
        <v>426991.91340000002</v>
      </c>
      <c r="U1571" s="24">
        <v>264685.4325</v>
      </c>
      <c r="V1571" s="24">
        <v>463199.50679999997</v>
      </c>
    </row>
    <row r="1572" spans="1:22" hidden="1" x14ac:dyDescent="0.3">
      <c r="A1572" s="23">
        <v>9</v>
      </c>
      <c r="B1572" s="23" t="s">
        <v>592</v>
      </c>
      <c r="C1572" s="23" t="s">
        <v>585</v>
      </c>
      <c r="D1572" t="s">
        <v>74</v>
      </c>
      <c r="E1572" s="23" t="s">
        <v>587</v>
      </c>
      <c r="F1572" s="23" t="s">
        <v>316</v>
      </c>
      <c r="G1572" s="23">
        <v>3</v>
      </c>
      <c r="H1572" s="23" t="s">
        <v>31</v>
      </c>
      <c r="I1572" s="24">
        <v>87281.648700000005</v>
      </c>
      <c r="J1572" s="24">
        <v>152742.88510000001</v>
      </c>
      <c r="K1572" s="24">
        <v>119053.4201</v>
      </c>
      <c r="L1572" s="24">
        <v>208343.4852</v>
      </c>
      <c r="M1572" s="24">
        <v>150720.03649999999</v>
      </c>
      <c r="N1572" s="24">
        <v>263760.06390000001</v>
      </c>
      <c r="O1572" s="24">
        <v>198581.67249999999</v>
      </c>
      <c r="P1572" s="24">
        <v>347517.92700000003</v>
      </c>
      <c r="Q1572" s="24">
        <v>245997.36309999999</v>
      </c>
      <c r="R1572" s="24">
        <v>430495.38530000002</v>
      </c>
      <c r="S1572" s="24">
        <v>277112.3284</v>
      </c>
      <c r="T1572" s="24">
        <v>484946.5747</v>
      </c>
      <c r="U1572" s="24">
        <v>307830.89760000003</v>
      </c>
      <c r="V1572" s="24">
        <v>538704.07090000005</v>
      </c>
    </row>
    <row r="1573" spans="1:22" hidden="1" x14ac:dyDescent="0.3">
      <c r="A1573" s="23">
        <v>9</v>
      </c>
      <c r="B1573" s="23" t="s">
        <v>592</v>
      </c>
      <c r="C1573" s="23" t="s">
        <v>585</v>
      </c>
      <c r="D1573" t="s">
        <v>74</v>
      </c>
      <c r="E1573" s="23" t="s">
        <v>587</v>
      </c>
      <c r="F1573" s="23" t="s">
        <v>316</v>
      </c>
      <c r="G1573" s="23">
        <v>4</v>
      </c>
      <c r="H1573" s="23" t="s">
        <v>29</v>
      </c>
      <c r="I1573" s="24">
        <v>95898.238299999997</v>
      </c>
      <c r="J1573" s="24">
        <v>153437.18350000001</v>
      </c>
      <c r="K1573" s="24">
        <v>134257.53349999999</v>
      </c>
      <c r="L1573" s="24">
        <v>214812.0569</v>
      </c>
      <c r="M1573" s="24">
        <v>172616.82889999999</v>
      </c>
      <c r="N1573" s="24">
        <v>276186.93030000001</v>
      </c>
      <c r="O1573" s="24">
        <v>230155.77179999999</v>
      </c>
      <c r="P1573" s="24">
        <v>368249.24040000001</v>
      </c>
      <c r="Q1573" s="24">
        <v>287694.71480000002</v>
      </c>
      <c r="R1573" s="24">
        <v>460311.55050000001</v>
      </c>
      <c r="S1573" s="24">
        <v>326054.01</v>
      </c>
      <c r="T1573" s="24">
        <v>521686.42389999999</v>
      </c>
      <c r="U1573" s="24">
        <v>364413.30540000001</v>
      </c>
      <c r="V1573" s="24">
        <v>583061.29740000004</v>
      </c>
    </row>
    <row r="1574" spans="1:22" hidden="1" x14ac:dyDescent="0.3">
      <c r="A1574" s="23">
        <v>9</v>
      </c>
      <c r="B1574" s="23" t="s">
        <v>592</v>
      </c>
      <c r="C1574" s="23" t="s">
        <v>585</v>
      </c>
      <c r="D1574" t="s">
        <v>74</v>
      </c>
      <c r="E1574" s="23" t="s">
        <v>587</v>
      </c>
      <c r="F1574" s="23" t="s">
        <v>355</v>
      </c>
      <c r="G1574" s="23">
        <v>1</v>
      </c>
      <c r="H1574" s="23" t="s">
        <v>14</v>
      </c>
      <c r="I1574" s="24">
        <v>114106.69560000001</v>
      </c>
      <c r="J1574" s="24">
        <v>199686.71739999999</v>
      </c>
      <c r="K1574" s="24">
        <v>147420.0895</v>
      </c>
      <c r="L1574" s="24">
        <v>257985.15659999999</v>
      </c>
      <c r="M1574" s="24">
        <v>176239.51610000001</v>
      </c>
      <c r="N1574" s="24">
        <v>308419.1532</v>
      </c>
      <c r="O1574" s="24">
        <v>209906.89490000001</v>
      </c>
      <c r="P1574" s="24">
        <v>367337.0662</v>
      </c>
      <c r="Q1574" s="24">
        <v>247128.70790000001</v>
      </c>
      <c r="R1574" s="24">
        <v>432475.23879999999</v>
      </c>
      <c r="S1574" s="24">
        <v>270799.9192</v>
      </c>
      <c r="T1574" s="24">
        <v>473899.85869999998</v>
      </c>
      <c r="U1574" s="24">
        <v>292949.81349999999</v>
      </c>
      <c r="V1574" s="24">
        <v>512662.17359999998</v>
      </c>
    </row>
    <row r="1575" spans="1:22" hidden="1" x14ac:dyDescent="0.3">
      <c r="A1575" s="23">
        <v>9</v>
      </c>
      <c r="B1575" s="23" t="s">
        <v>592</v>
      </c>
      <c r="C1575" s="23" t="s">
        <v>585</v>
      </c>
      <c r="D1575" t="s">
        <v>74</v>
      </c>
      <c r="E1575" s="23" t="s">
        <v>587</v>
      </c>
      <c r="F1575" s="23" t="s">
        <v>355</v>
      </c>
      <c r="G1575" s="23">
        <v>2</v>
      </c>
      <c r="H1575" s="23" t="s">
        <v>30</v>
      </c>
      <c r="I1575" s="24">
        <v>99113.944000000003</v>
      </c>
      <c r="J1575" s="24">
        <v>173449.402</v>
      </c>
      <c r="K1575" s="24">
        <v>129140.19469999999</v>
      </c>
      <c r="L1575" s="24">
        <v>225995.3406</v>
      </c>
      <c r="M1575" s="24">
        <v>156221.0252</v>
      </c>
      <c r="N1575" s="24">
        <v>273386.79399999999</v>
      </c>
      <c r="O1575" s="24">
        <v>190187.28450000001</v>
      </c>
      <c r="P1575" s="24">
        <v>332827.74770000001</v>
      </c>
      <c r="Q1575" s="24">
        <v>225098.45929999999</v>
      </c>
      <c r="R1575" s="24">
        <v>393922.30379999999</v>
      </c>
      <c r="S1575" s="24">
        <v>247691.64369999999</v>
      </c>
      <c r="T1575" s="24">
        <v>433460.3763</v>
      </c>
      <c r="U1575" s="24">
        <v>268588.89319999999</v>
      </c>
      <c r="V1575" s="24">
        <v>470030.56310000003</v>
      </c>
    </row>
    <row r="1576" spans="1:22" hidden="1" x14ac:dyDescent="0.3">
      <c r="A1576" s="23">
        <v>9</v>
      </c>
      <c r="B1576" s="23" t="s">
        <v>592</v>
      </c>
      <c r="C1576" s="23" t="s">
        <v>585</v>
      </c>
      <c r="D1576" t="s">
        <v>74</v>
      </c>
      <c r="E1576" s="23" t="s">
        <v>587</v>
      </c>
      <c r="F1576" s="23" t="s">
        <v>355</v>
      </c>
      <c r="G1576" s="23">
        <v>3</v>
      </c>
      <c r="H1576" s="23" t="s">
        <v>31</v>
      </c>
      <c r="I1576" s="24">
        <v>89305.891300000003</v>
      </c>
      <c r="J1576" s="24">
        <v>156285.30970000001</v>
      </c>
      <c r="K1576" s="24">
        <v>121939.27529999999</v>
      </c>
      <c r="L1576" s="24">
        <v>213393.7316</v>
      </c>
      <c r="M1576" s="24">
        <v>154469.24230000001</v>
      </c>
      <c r="N1576" s="24">
        <v>270321.17389999999</v>
      </c>
      <c r="O1576" s="24">
        <v>203619.92550000001</v>
      </c>
      <c r="P1576" s="24">
        <v>356334.86959999998</v>
      </c>
      <c r="Q1576" s="24">
        <v>252332.03419999999</v>
      </c>
      <c r="R1576" s="24">
        <v>441581.05989999999</v>
      </c>
      <c r="S1576" s="24">
        <v>284319.46830000001</v>
      </c>
      <c r="T1576" s="24">
        <v>497559.06949999998</v>
      </c>
      <c r="U1576" s="24">
        <v>315917.05839999998</v>
      </c>
      <c r="V1576" s="24">
        <v>552854.85210000002</v>
      </c>
    </row>
    <row r="1577" spans="1:22" hidden="1" x14ac:dyDescent="0.3">
      <c r="A1577" s="23">
        <v>9</v>
      </c>
      <c r="B1577" s="23" t="s">
        <v>592</v>
      </c>
      <c r="C1577" s="23" t="s">
        <v>585</v>
      </c>
      <c r="D1577" t="s">
        <v>74</v>
      </c>
      <c r="E1577" s="23" t="s">
        <v>587</v>
      </c>
      <c r="F1577" s="23" t="s">
        <v>355</v>
      </c>
      <c r="G1577" s="23">
        <v>4</v>
      </c>
      <c r="H1577" s="23" t="s">
        <v>29</v>
      </c>
      <c r="I1577" s="24">
        <v>97322.123300000007</v>
      </c>
      <c r="J1577" s="24">
        <v>155715.39970000001</v>
      </c>
      <c r="K1577" s="24">
        <v>136250.97270000001</v>
      </c>
      <c r="L1577" s="24">
        <v>218001.55960000001</v>
      </c>
      <c r="M1577" s="24">
        <v>175179.82199999999</v>
      </c>
      <c r="N1577" s="24">
        <v>280287.7194</v>
      </c>
      <c r="O1577" s="24">
        <v>233573.09599999999</v>
      </c>
      <c r="P1577" s="24">
        <v>373716.95919999998</v>
      </c>
      <c r="Q1577" s="24">
        <v>291966.37</v>
      </c>
      <c r="R1577" s="24">
        <v>467146.19890000002</v>
      </c>
      <c r="S1577" s="24">
        <v>330895.2193</v>
      </c>
      <c r="T1577" s="24">
        <v>529432.35880000005</v>
      </c>
      <c r="U1577" s="24">
        <v>369824.0686</v>
      </c>
      <c r="V1577" s="24">
        <v>591718.51859999995</v>
      </c>
    </row>
    <row r="1578" spans="1:22" hidden="1" x14ac:dyDescent="0.3">
      <c r="A1578" s="23">
        <v>9</v>
      </c>
      <c r="B1578" s="23" t="s">
        <v>592</v>
      </c>
      <c r="C1578" s="23" t="s">
        <v>585</v>
      </c>
      <c r="D1578" t="s">
        <v>74</v>
      </c>
      <c r="E1578" s="23" t="s">
        <v>587</v>
      </c>
      <c r="F1578" s="23" t="s">
        <v>77</v>
      </c>
      <c r="G1578" s="23">
        <v>1</v>
      </c>
      <c r="H1578" s="23" t="s">
        <v>14</v>
      </c>
      <c r="I1578" s="24">
        <v>115837.43979999999</v>
      </c>
      <c r="J1578" s="24">
        <v>202715.5197</v>
      </c>
      <c r="K1578" s="24">
        <v>149742.6367</v>
      </c>
      <c r="L1578" s="24">
        <v>262049.61410000001</v>
      </c>
      <c r="M1578" s="24">
        <v>179075.1795</v>
      </c>
      <c r="N1578" s="24">
        <v>313381.56410000002</v>
      </c>
      <c r="O1578" s="24">
        <v>213373.99479999999</v>
      </c>
      <c r="P1578" s="24">
        <v>373404.49089999998</v>
      </c>
      <c r="Q1578" s="24">
        <v>251295.27660000001</v>
      </c>
      <c r="R1578" s="24">
        <v>439766.734</v>
      </c>
      <c r="S1578" s="24">
        <v>275410.73149999999</v>
      </c>
      <c r="T1578" s="24">
        <v>481968.78019999998</v>
      </c>
      <c r="U1578" s="24">
        <v>298010.45880000002</v>
      </c>
      <c r="V1578" s="24">
        <v>521518.30290000001</v>
      </c>
    </row>
    <row r="1579" spans="1:22" hidden="1" x14ac:dyDescent="0.3">
      <c r="A1579" s="23">
        <v>9</v>
      </c>
      <c r="B1579" s="23" t="s">
        <v>592</v>
      </c>
      <c r="C1579" s="23" t="s">
        <v>585</v>
      </c>
      <c r="D1579" t="s">
        <v>74</v>
      </c>
      <c r="E1579" s="23" t="s">
        <v>587</v>
      </c>
      <c r="F1579" s="23" t="s">
        <v>77</v>
      </c>
      <c r="G1579" s="23">
        <v>2</v>
      </c>
      <c r="H1579" s="23" t="s">
        <v>30</v>
      </c>
      <c r="I1579" s="24">
        <v>100214.74129999999</v>
      </c>
      <c r="J1579" s="24">
        <v>175375.7972</v>
      </c>
      <c r="K1579" s="24">
        <v>130694.67969999999</v>
      </c>
      <c r="L1579" s="24">
        <v>228715.68960000001</v>
      </c>
      <c r="M1579" s="24">
        <v>158215.57629999999</v>
      </c>
      <c r="N1579" s="24">
        <v>276877.2586</v>
      </c>
      <c r="O1579" s="24">
        <v>192825.83</v>
      </c>
      <c r="P1579" s="24">
        <v>337445.20250000001</v>
      </c>
      <c r="Q1579" s="24">
        <v>228339.38819999999</v>
      </c>
      <c r="R1579" s="24">
        <v>399593.92930000002</v>
      </c>
      <c r="S1579" s="24">
        <v>251331.5209</v>
      </c>
      <c r="T1579" s="24">
        <v>439830.16159999999</v>
      </c>
      <c r="U1579" s="24">
        <v>272625.97149999999</v>
      </c>
      <c r="V1579" s="24">
        <v>477095.45010000002</v>
      </c>
    </row>
    <row r="1580" spans="1:22" hidden="1" x14ac:dyDescent="0.3">
      <c r="A1580" s="23">
        <v>9</v>
      </c>
      <c r="B1580" s="23" t="s">
        <v>592</v>
      </c>
      <c r="C1580" s="23" t="s">
        <v>585</v>
      </c>
      <c r="D1580" t="s">
        <v>74</v>
      </c>
      <c r="E1580" s="23" t="s">
        <v>587</v>
      </c>
      <c r="F1580" s="23" t="s">
        <v>77</v>
      </c>
      <c r="G1580" s="23">
        <v>3</v>
      </c>
      <c r="H1580" s="23" t="s">
        <v>31</v>
      </c>
      <c r="I1580" s="24">
        <v>90022.786200000002</v>
      </c>
      <c r="J1580" s="24">
        <v>157539.87590000001</v>
      </c>
      <c r="K1580" s="24">
        <v>122813.13959999999</v>
      </c>
      <c r="L1580" s="24">
        <v>214922.99419999999</v>
      </c>
      <c r="M1580" s="24">
        <v>155495.73069999999</v>
      </c>
      <c r="N1580" s="24">
        <v>272117.52870000002</v>
      </c>
      <c r="O1580" s="24">
        <v>204890.29689999999</v>
      </c>
      <c r="P1580" s="24">
        <v>358558.01949999999</v>
      </c>
      <c r="Q1580" s="24">
        <v>253827.861</v>
      </c>
      <c r="R1580" s="24">
        <v>444198.75679999997</v>
      </c>
      <c r="S1580" s="24">
        <v>285945.1237</v>
      </c>
      <c r="T1580" s="24">
        <v>500403.96659999999</v>
      </c>
      <c r="U1580" s="24">
        <v>317656.16249999998</v>
      </c>
      <c r="V1580" s="24">
        <v>555898.28430000006</v>
      </c>
    </row>
    <row r="1581" spans="1:22" hidden="1" x14ac:dyDescent="0.3">
      <c r="A1581" s="23">
        <v>9</v>
      </c>
      <c r="B1581" s="23" t="s">
        <v>592</v>
      </c>
      <c r="C1581" s="23" t="s">
        <v>585</v>
      </c>
      <c r="D1581" t="s">
        <v>74</v>
      </c>
      <c r="E1581" s="23" t="s">
        <v>587</v>
      </c>
      <c r="F1581" s="23" t="s">
        <v>77</v>
      </c>
      <c r="G1581" s="23">
        <v>4</v>
      </c>
      <c r="H1581" s="23" t="s">
        <v>29</v>
      </c>
      <c r="I1581" s="24">
        <v>98776.778399999996</v>
      </c>
      <c r="J1581" s="24">
        <v>158042.84779999999</v>
      </c>
      <c r="K1581" s="24">
        <v>138287.48980000001</v>
      </c>
      <c r="L1581" s="24">
        <v>221259.98689999999</v>
      </c>
      <c r="M1581" s="24">
        <v>177798.20120000001</v>
      </c>
      <c r="N1581" s="24">
        <v>284477.12609999999</v>
      </c>
      <c r="O1581" s="24">
        <v>237064.26819999999</v>
      </c>
      <c r="P1581" s="24">
        <v>379302.83470000001</v>
      </c>
      <c r="Q1581" s="24">
        <v>296330.33519999997</v>
      </c>
      <c r="R1581" s="24">
        <v>474128.54330000002</v>
      </c>
      <c r="S1581" s="24">
        <v>335841.0465</v>
      </c>
      <c r="T1581" s="24">
        <v>537345.68240000005</v>
      </c>
      <c r="U1581" s="24">
        <v>375351.75790000003</v>
      </c>
      <c r="V1581" s="24">
        <v>600562.82160000002</v>
      </c>
    </row>
    <row r="1582" spans="1:22" hidden="1" x14ac:dyDescent="0.3">
      <c r="A1582" s="23">
        <v>9</v>
      </c>
      <c r="B1582" s="23" t="s">
        <v>592</v>
      </c>
      <c r="C1582" s="23" t="s">
        <v>585</v>
      </c>
      <c r="D1582" t="s">
        <v>74</v>
      </c>
      <c r="E1582" s="23" t="s">
        <v>587</v>
      </c>
      <c r="F1582" s="23" t="s">
        <v>423</v>
      </c>
      <c r="G1582" s="23">
        <v>1</v>
      </c>
      <c r="H1582" s="23" t="s">
        <v>14</v>
      </c>
      <c r="I1582" s="24">
        <v>111780.9736</v>
      </c>
      <c r="J1582" s="24">
        <v>195616.70389999999</v>
      </c>
      <c r="K1582" s="24">
        <v>144616.43590000001</v>
      </c>
      <c r="L1582" s="24">
        <v>253078.7628</v>
      </c>
      <c r="M1582" s="24">
        <v>173025.07019999999</v>
      </c>
      <c r="N1582" s="24">
        <v>302793.87290000002</v>
      </c>
      <c r="O1582" s="24">
        <v>206286.935</v>
      </c>
      <c r="P1582" s="24">
        <v>361002.13620000001</v>
      </c>
      <c r="Q1582" s="24">
        <v>243063.60209999999</v>
      </c>
      <c r="R1582" s="24">
        <v>425361.30379999999</v>
      </c>
      <c r="S1582" s="24">
        <v>266450.36670000001</v>
      </c>
      <c r="T1582" s="24">
        <v>466288.14179999998</v>
      </c>
      <c r="U1582" s="24">
        <v>288413.43969999999</v>
      </c>
      <c r="V1582" s="24">
        <v>504723.51949999999</v>
      </c>
    </row>
    <row r="1583" spans="1:22" hidden="1" x14ac:dyDescent="0.3">
      <c r="A1583" s="23">
        <v>9</v>
      </c>
      <c r="B1583" s="23" t="s">
        <v>592</v>
      </c>
      <c r="C1583" s="23" t="s">
        <v>585</v>
      </c>
      <c r="D1583" t="s">
        <v>74</v>
      </c>
      <c r="E1583" s="23" t="s">
        <v>587</v>
      </c>
      <c r="F1583" s="23" t="s">
        <v>423</v>
      </c>
      <c r="G1583" s="23">
        <v>2</v>
      </c>
      <c r="H1583" s="23" t="s">
        <v>30</v>
      </c>
      <c r="I1583" s="24">
        <v>96158.274999999994</v>
      </c>
      <c r="J1583" s="24">
        <v>168276.98139999999</v>
      </c>
      <c r="K1583" s="24">
        <v>125568.47900000001</v>
      </c>
      <c r="L1583" s="24">
        <v>219744.8383</v>
      </c>
      <c r="M1583" s="24">
        <v>152165.46710000001</v>
      </c>
      <c r="N1583" s="24">
        <v>266289.5674</v>
      </c>
      <c r="O1583" s="24">
        <v>185738.7703</v>
      </c>
      <c r="P1583" s="24">
        <v>325042.848</v>
      </c>
      <c r="Q1583" s="24">
        <v>220107.7138</v>
      </c>
      <c r="R1583" s="24">
        <v>385188.49910000002</v>
      </c>
      <c r="S1583" s="24">
        <v>242371.15609999999</v>
      </c>
      <c r="T1583" s="24">
        <v>424149.5232</v>
      </c>
      <c r="U1583" s="24">
        <v>263028.95240000001</v>
      </c>
      <c r="V1583" s="24">
        <v>460300.6667</v>
      </c>
    </row>
    <row r="1584" spans="1:22" hidden="1" x14ac:dyDescent="0.3">
      <c r="A1584" s="23">
        <v>9</v>
      </c>
      <c r="B1584" s="23" t="s">
        <v>592</v>
      </c>
      <c r="C1584" s="23" t="s">
        <v>585</v>
      </c>
      <c r="D1584" t="s">
        <v>74</v>
      </c>
      <c r="E1584" s="23" t="s">
        <v>587</v>
      </c>
      <c r="F1584" s="23" t="s">
        <v>423</v>
      </c>
      <c r="G1584" s="23">
        <v>3</v>
      </c>
      <c r="H1584" s="23" t="s">
        <v>31</v>
      </c>
      <c r="I1584" s="24">
        <v>86003.659199999995</v>
      </c>
      <c r="J1584" s="24">
        <v>150506.40349999999</v>
      </c>
      <c r="K1584" s="24">
        <v>117186.36169999999</v>
      </c>
      <c r="L1584" s="24">
        <v>205076.1329</v>
      </c>
      <c r="M1584" s="24">
        <v>148261.302</v>
      </c>
      <c r="N1584" s="24">
        <v>259457.27849999999</v>
      </c>
      <c r="O1584" s="24">
        <v>195244.39189999999</v>
      </c>
      <c r="P1584" s="24">
        <v>341677.68579999998</v>
      </c>
      <c r="Q1584" s="24">
        <v>241770.4797</v>
      </c>
      <c r="R1584" s="24">
        <v>423098.33960000001</v>
      </c>
      <c r="S1584" s="24">
        <v>272280.09169999999</v>
      </c>
      <c r="T1584" s="24">
        <v>476490.1605</v>
      </c>
      <c r="U1584" s="24">
        <v>302383.47950000002</v>
      </c>
      <c r="V1584" s="24">
        <v>529171.08920000005</v>
      </c>
    </row>
    <row r="1585" spans="1:22" hidden="1" x14ac:dyDescent="0.3">
      <c r="A1585" s="23">
        <v>9</v>
      </c>
      <c r="B1585" s="23" t="s">
        <v>592</v>
      </c>
      <c r="C1585" s="23" t="s">
        <v>585</v>
      </c>
      <c r="D1585" t="s">
        <v>74</v>
      </c>
      <c r="E1585" s="23" t="s">
        <v>587</v>
      </c>
      <c r="F1585" s="23" t="s">
        <v>423</v>
      </c>
      <c r="G1585" s="23">
        <v>4</v>
      </c>
      <c r="H1585" s="23" t="s">
        <v>29</v>
      </c>
      <c r="I1585" s="24">
        <v>95288.526500000007</v>
      </c>
      <c r="J1585" s="24">
        <v>152461.64449999999</v>
      </c>
      <c r="K1585" s="24">
        <v>133403.93700000001</v>
      </c>
      <c r="L1585" s="24">
        <v>213446.30239999999</v>
      </c>
      <c r="M1585" s="24">
        <v>171519.34760000001</v>
      </c>
      <c r="N1585" s="24">
        <v>274430.96029999998</v>
      </c>
      <c r="O1585" s="24">
        <v>228692.46350000001</v>
      </c>
      <c r="P1585" s="24">
        <v>365907.94699999999</v>
      </c>
      <c r="Q1585" s="24">
        <v>285865.57929999998</v>
      </c>
      <c r="R1585" s="24">
        <v>457384.93369999999</v>
      </c>
      <c r="S1585" s="24">
        <v>323980.98979999998</v>
      </c>
      <c r="T1585" s="24">
        <v>518369.59149999998</v>
      </c>
      <c r="U1585" s="24">
        <v>362096.40039999998</v>
      </c>
      <c r="V1585" s="24">
        <v>579354.24930000002</v>
      </c>
    </row>
    <row r="1586" spans="1:22" hidden="1" x14ac:dyDescent="0.3">
      <c r="A1586" s="23">
        <v>9</v>
      </c>
      <c r="B1586" s="23" t="s">
        <v>592</v>
      </c>
      <c r="C1586" s="23" t="s">
        <v>585</v>
      </c>
      <c r="D1586" t="s">
        <v>74</v>
      </c>
      <c r="E1586" s="23" t="s">
        <v>587</v>
      </c>
      <c r="F1586" s="23" t="s">
        <v>76</v>
      </c>
      <c r="G1586" s="23">
        <v>1</v>
      </c>
      <c r="H1586" s="23" t="s">
        <v>14</v>
      </c>
      <c r="I1586" s="24">
        <v>120162.9687</v>
      </c>
      <c r="J1586" s="24">
        <v>210285.19529999999</v>
      </c>
      <c r="K1586" s="24">
        <v>155317.16440000001</v>
      </c>
      <c r="L1586" s="24">
        <v>271805.03759999998</v>
      </c>
      <c r="M1586" s="24">
        <v>185730.03279999999</v>
      </c>
      <c r="N1586" s="24">
        <v>325027.5576</v>
      </c>
      <c r="O1586" s="24">
        <v>221285.78529999999</v>
      </c>
      <c r="P1586" s="24">
        <v>387250.12430000002</v>
      </c>
      <c r="Q1586" s="24">
        <v>260596.4865</v>
      </c>
      <c r="R1586" s="24">
        <v>456043.85139999999</v>
      </c>
      <c r="S1586" s="24">
        <v>285595.6361</v>
      </c>
      <c r="T1586" s="24">
        <v>499792.36310000002</v>
      </c>
      <c r="U1586" s="24">
        <v>309016.80359999998</v>
      </c>
      <c r="V1586" s="24">
        <v>540779.40630000003</v>
      </c>
    </row>
    <row r="1587" spans="1:22" hidden="1" x14ac:dyDescent="0.3">
      <c r="A1587" s="23">
        <v>9</v>
      </c>
      <c r="B1587" s="23" t="s">
        <v>592</v>
      </c>
      <c r="C1587" s="23" t="s">
        <v>585</v>
      </c>
      <c r="D1587" t="s">
        <v>74</v>
      </c>
      <c r="E1587" s="23" t="s">
        <v>587</v>
      </c>
      <c r="F1587" s="23" t="s">
        <v>76</v>
      </c>
      <c r="G1587" s="23">
        <v>2</v>
      </c>
      <c r="H1587" s="23" t="s">
        <v>30</v>
      </c>
      <c r="I1587" s="24">
        <v>104036.3126</v>
      </c>
      <c r="J1587" s="24">
        <v>182063.5471</v>
      </c>
      <c r="K1587" s="24">
        <v>135654.75779999999</v>
      </c>
      <c r="L1587" s="24">
        <v>237395.82620000001</v>
      </c>
      <c r="M1587" s="24">
        <v>164197.5399</v>
      </c>
      <c r="N1587" s="24">
        <v>287345.6949</v>
      </c>
      <c r="O1587" s="24">
        <v>200074.77720000001</v>
      </c>
      <c r="P1587" s="24">
        <v>350130.86009999999</v>
      </c>
      <c r="Q1587" s="24">
        <v>236900.0863</v>
      </c>
      <c r="R1587" s="24">
        <v>414575.15110000002</v>
      </c>
      <c r="S1587" s="24">
        <v>260739.67749999999</v>
      </c>
      <c r="T1587" s="24">
        <v>456294.43569999997</v>
      </c>
      <c r="U1587" s="24">
        <v>282813.46260000003</v>
      </c>
      <c r="V1587" s="24">
        <v>494923.55969999998</v>
      </c>
    </row>
    <row r="1588" spans="1:22" hidden="1" x14ac:dyDescent="0.3">
      <c r="A1588" s="23">
        <v>9</v>
      </c>
      <c r="B1588" s="23" t="s">
        <v>592</v>
      </c>
      <c r="C1588" s="23" t="s">
        <v>585</v>
      </c>
      <c r="D1588" t="s">
        <v>74</v>
      </c>
      <c r="E1588" s="23" t="s">
        <v>587</v>
      </c>
      <c r="F1588" s="23" t="s">
        <v>76</v>
      </c>
      <c r="G1588" s="23">
        <v>3</v>
      </c>
      <c r="H1588" s="23" t="s">
        <v>31</v>
      </c>
      <c r="I1588" s="24">
        <v>93510.164999999994</v>
      </c>
      <c r="J1588" s="24">
        <v>163642.78880000001</v>
      </c>
      <c r="K1588" s="24">
        <v>127591.63890000001</v>
      </c>
      <c r="L1588" s="24">
        <v>223285.36809999999</v>
      </c>
      <c r="M1588" s="24">
        <v>161561.87450000001</v>
      </c>
      <c r="N1588" s="24">
        <v>282733.28039999999</v>
      </c>
      <c r="O1588" s="24">
        <v>212899.86470000001</v>
      </c>
      <c r="P1588" s="24">
        <v>372574.76319999999</v>
      </c>
      <c r="Q1588" s="24">
        <v>263766.11080000002</v>
      </c>
      <c r="R1588" s="24">
        <v>461590.69390000001</v>
      </c>
      <c r="S1588" s="24">
        <v>297152.78159999999</v>
      </c>
      <c r="T1588" s="24">
        <v>520017.3677</v>
      </c>
      <c r="U1588" s="24">
        <v>330120.12430000002</v>
      </c>
      <c r="V1588" s="24">
        <v>577710.21759999997</v>
      </c>
    </row>
    <row r="1589" spans="1:22" hidden="1" x14ac:dyDescent="0.3">
      <c r="A1589" s="23">
        <v>9</v>
      </c>
      <c r="B1589" s="23" t="s">
        <v>592</v>
      </c>
      <c r="C1589" s="23" t="s">
        <v>585</v>
      </c>
      <c r="D1589" t="s">
        <v>74</v>
      </c>
      <c r="E1589" s="23" t="s">
        <v>587</v>
      </c>
      <c r="F1589" s="23" t="s">
        <v>76</v>
      </c>
      <c r="G1589" s="23">
        <v>4</v>
      </c>
      <c r="H1589" s="23" t="s">
        <v>29</v>
      </c>
      <c r="I1589" s="24">
        <v>102469.4814</v>
      </c>
      <c r="J1589" s="24">
        <v>163951.17259999999</v>
      </c>
      <c r="K1589" s="24">
        <v>143457.2739</v>
      </c>
      <c r="L1589" s="24">
        <v>229531.64170000001</v>
      </c>
      <c r="M1589" s="24">
        <v>184445.06649999999</v>
      </c>
      <c r="N1589" s="24">
        <v>295112.11070000002</v>
      </c>
      <c r="O1589" s="24">
        <v>245926.75529999999</v>
      </c>
      <c r="P1589" s="24">
        <v>393482.81430000003</v>
      </c>
      <c r="Q1589" s="24">
        <v>307408.44400000002</v>
      </c>
      <c r="R1589" s="24">
        <v>491853.51779999997</v>
      </c>
      <c r="S1589" s="24">
        <v>348396.2365</v>
      </c>
      <c r="T1589" s="24">
        <v>557433.98679999996</v>
      </c>
      <c r="U1589" s="24">
        <v>389384.02919999999</v>
      </c>
      <c r="V1589" s="24">
        <v>623014.45589999994</v>
      </c>
    </row>
    <row r="1590" spans="1:22" hidden="1" x14ac:dyDescent="0.3">
      <c r="A1590" s="23">
        <v>9</v>
      </c>
      <c r="B1590" s="23" t="s">
        <v>592</v>
      </c>
      <c r="C1590" s="23" t="s">
        <v>585</v>
      </c>
      <c r="D1590" t="s">
        <v>74</v>
      </c>
      <c r="E1590" s="23" t="s">
        <v>587</v>
      </c>
      <c r="F1590" s="23" t="s">
        <v>467</v>
      </c>
      <c r="G1590" s="23">
        <v>1</v>
      </c>
      <c r="H1590" s="23" t="s">
        <v>14</v>
      </c>
      <c r="I1590" s="24">
        <v>111959.46520000001</v>
      </c>
      <c r="J1590" s="24">
        <v>195929.06409999999</v>
      </c>
      <c r="K1590" s="24">
        <v>144760.76560000001</v>
      </c>
      <c r="L1590" s="24">
        <v>253331.33970000001</v>
      </c>
      <c r="M1590" s="24">
        <v>173138.7023</v>
      </c>
      <c r="N1590" s="24">
        <v>302992.72899999999</v>
      </c>
      <c r="O1590" s="24">
        <v>206332.7899</v>
      </c>
      <c r="P1590" s="24">
        <v>361082.3823</v>
      </c>
      <c r="Q1590" s="24">
        <v>243033.15960000001</v>
      </c>
      <c r="R1590" s="24">
        <v>425308.02929999999</v>
      </c>
      <c r="S1590" s="24">
        <v>266371.98479999998</v>
      </c>
      <c r="T1590" s="24">
        <v>466150.97330000001</v>
      </c>
      <c r="U1590" s="24">
        <v>288256.15399999998</v>
      </c>
      <c r="V1590" s="24">
        <v>504448.26939999999</v>
      </c>
    </row>
    <row r="1591" spans="1:22" hidden="1" x14ac:dyDescent="0.3">
      <c r="A1591" s="23">
        <v>9</v>
      </c>
      <c r="B1591" s="23" t="s">
        <v>592</v>
      </c>
      <c r="C1591" s="23" t="s">
        <v>585</v>
      </c>
      <c r="D1591" t="s">
        <v>74</v>
      </c>
      <c r="E1591" s="23" t="s">
        <v>587</v>
      </c>
      <c r="F1591" s="23" t="s">
        <v>467</v>
      </c>
      <c r="G1591" s="23">
        <v>2</v>
      </c>
      <c r="H1591" s="23" t="s">
        <v>30</v>
      </c>
      <c r="I1591" s="24">
        <v>96714.734800000006</v>
      </c>
      <c r="J1591" s="24">
        <v>169250.78580000001</v>
      </c>
      <c r="K1591" s="24">
        <v>126173.6459</v>
      </c>
      <c r="L1591" s="24">
        <v>220803.88029999999</v>
      </c>
      <c r="M1591" s="24">
        <v>152783.76639999999</v>
      </c>
      <c r="N1591" s="24">
        <v>267371.59129999997</v>
      </c>
      <c r="O1591" s="24">
        <v>186281.75769999999</v>
      </c>
      <c r="P1591" s="24">
        <v>325993.0759</v>
      </c>
      <c r="Q1591" s="24">
        <v>220632.6551</v>
      </c>
      <c r="R1591" s="24">
        <v>386107.14649999997</v>
      </c>
      <c r="S1591" s="24">
        <v>242875.3352</v>
      </c>
      <c r="T1591" s="24">
        <v>425031.83659999998</v>
      </c>
      <c r="U1591" s="24">
        <v>263485.80680000002</v>
      </c>
      <c r="V1591" s="24">
        <v>461100.16200000001</v>
      </c>
    </row>
    <row r="1592" spans="1:22" hidden="1" x14ac:dyDescent="0.3">
      <c r="A1592" s="23">
        <v>9</v>
      </c>
      <c r="B1592" s="23" t="s">
        <v>592</v>
      </c>
      <c r="C1592" s="23" t="s">
        <v>585</v>
      </c>
      <c r="D1592" t="s">
        <v>74</v>
      </c>
      <c r="E1592" s="23" t="s">
        <v>587</v>
      </c>
      <c r="F1592" s="23" t="s">
        <v>467</v>
      </c>
      <c r="G1592" s="23">
        <v>3</v>
      </c>
      <c r="H1592" s="23" t="s">
        <v>31</v>
      </c>
      <c r="I1592" s="24">
        <v>86779.258499999996</v>
      </c>
      <c r="J1592" s="24">
        <v>151863.7023</v>
      </c>
      <c r="K1592" s="24">
        <v>118350.0739</v>
      </c>
      <c r="L1592" s="24">
        <v>207112.62940000001</v>
      </c>
      <c r="M1592" s="24">
        <v>149815.73430000001</v>
      </c>
      <c r="N1592" s="24">
        <v>262177.53499999997</v>
      </c>
      <c r="O1592" s="24">
        <v>197375.9362</v>
      </c>
      <c r="P1592" s="24">
        <v>345407.8884</v>
      </c>
      <c r="Q1592" s="24">
        <v>244490.19270000001</v>
      </c>
      <c r="R1592" s="24">
        <v>427857.8371</v>
      </c>
      <c r="S1592" s="24">
        <v>275404.20189999999</v>
      </c>
      <c r="T1592" s="24">
        <v>481957.35330000002</v>
      </c>
      <c r="U1592" s="24">
        <v>305921.81510000001</v>
      </c>
      <c r="V1592" s="24">
        <v>535363.17649999994</v>
      </c>
    </row>
    <row r="1593" spans="1:22" hidden="1" x14ac:dyDescent="0.3">
      <c r="A1593" s="23">
        <v>9</v>
      </c>
      <c r="B1593" s="23" t="s">
        <v>592</v>
      </c>
      <c r="C1593" s="23" t="s">
        <v>585</v>
      </c>
      <c r="D1593" t="s">
        <v>74</v>
      </c>
      <c r="E1593" s="23" t="s">
        <v>587</v>
      </c>
      <c r="F1593" s="23" t="s">
        <v>467</v>
      </c>
      <c r="G1593" s="23">
        <v>4</v>
      </c>
      <c r="H1593" s="23" t="s">
        <v>29</v>
      </c>
      <c r="I1593" s="24">
        <v>95462.207500000004</v>
      </c>
      <c r="J1593" s="24">
        <v>152739.53409999999</v>
      </c>
      <c r="K1593" s="24">
        <v>133647.09039999999</v>
      </c>
      <c r="L1593" s="24">
        <v>213835.34779999999</v>
      </c>
      <c r="M1593" s="24">
        <v>171831.97339999999</v>
      </c>
      <c r="N1593" s="24">
        <v>274931.16149999999</v>
      </c>
      <c r="O1593" s="24">
        <v>229109.2978</v>
      </c>
      <c r="P1593" s="24">
        <v>366574.88199999998</v>
      </c>
      <c r="Q1593" s="24">
        <v>286386.62229999999</v>
      </c>
      <c r="R1593" s="24">
        <v>458218.60249999998</v>
      </c>
      <c r="S1593" s="24">
        <v>324571.50520000001</v>
      </c>
      <c r="T1593" s="24">
        <v>519314.41600000003</v>
      </c>
      <c r="U1593" s="24">
        <v>362756.38819999999</v>
      </c>
      <c r="V1593" s="24">
        <v>580410.22979999997</v>
      </c>
    </row>
    <row r="1594" spans="1:22" hidden="1" x14ac:dyDescent="0.3">
      <c r="A1594" s="23">
        <v>9</v>
      </c>
      <c r="B1594" s="23" t="s">
        <v>592</v>
      </c>
      <c r="C1594" s="23" t="s">
        <v>585</v>
      </c>
      <c r="D1594" t="s">
        <v>74</v>
      </c>
      <c r="E1594" s="23" t="s">
        <v>587</v>
      </c>
      <c r="F1594" s="23" t="s">
        <v>80</v>
      </c>
      <c r="G1594" s="23">
        <v>1</v>
      </c>
      <c r="H1594" s="23" t="s">
        <v>14</v>
      </c>
      <c r="I1594" s="24">
        <v>117627.68120000001</v>
      </c>
      <c r="J1594" s="24">
        <v>205848.44209999999</v>
      </c>
      <c r="K1594" s="24">
        <v>152113.29370000001</v>
      </c>
      <c r="L1594" s="24">
        <v>266198.26380000002</v>
      </c>
      <c r="M1594" s="24">
        <v>181948.72029999999</v>
      </c>
      <c r="N1594" s="24">
        <v>318410.26040000003</v>
      </c>
      <c r="O1594" s="24">
        <v>216856.37959999999</v>
      </c>
      <c r="P1594" s="24">
        <v>379498.6642</v>
      </c>
      <c r="Q1594" s="24">
        <v>255451.69769999999</v>
      </c>
      <c r="R1594" s="24">
        <v>447040.47090000001</v>
      </c>
      <c r="S1594" s="24">
        <v>279995.41649999999</v>
      </c>
      <c r="T1594" s="24">
        <v>489991.97879999998</v>
      </c>
      <c r="U1594" s="24">
        <v>303018.67560000002</v>
      </c>
      <c r="V1594" s="24">
        <v>530282.68229999999</v>
      </c>
    </row>
    <row r="1595" spans="1:22" hidden="1" x14ac:dyDescent="0.3">
      <c r="A1595" s="23">
        <v>9</v>
      </c>
      <c r="B1595" s="23" t="s">
        <v>592</v>
      </c>
      <c r="C1595" s="23" t="s">
        <v>585</v>
      </c>
      <c r="D1595" t="s">
        <v>74</v>
      </c>
      <c r="E1595" s="23" t="s">
        <v>587</v>
      </c>
      <c r="F1595" s="23" t="s">
        <v>80</v>
      </c>
      <c r="G1595" s="23">
        <v>2</v>
      </c>
      <c r="H1595" s="23" t="s">
        <v>30</v>
      </c>
      <c r="I1595" s="24">
        <v>101501.02499999999</v>
      </c>
      <c r="J1595" s="24">
        <v>177626.79380000001</v>
      </c>
      <c r="K1595" s="24">
        <v>132450.88709999999</v>
      </c>
      <c r="L1595" s="24">
        <v>231789.05239999999</v>
      </c>
      <c r="M1595" s="24">
        <v>160416.2273</v>
      </c>
      <c r="N1595" s="24">
        <v>280728.39779999998</v>
      </c>
      <c r="O1595" s="24">
        <v>195645.37150000001</v>
      </c>
      <c r="P1595" s="24">
        <v>342379.39990000002</v>
      </c>
      <c r="Q1595" s="24">
        <v>231755.29749999999</v>
      </c>
      <c r="R1595" s="24">
        <v>405571.77069999999</v>
      </c>
      <c r="S1595" s="24">
        <v>255139.45790000001</v>
      </c>
      <c r="T1595" s="24">
        <v>446494.0514</v>
      </c>
      <c r="U1595" s="24">
        <v>276815.3346</v>
      </c>
      <c r="V1595" s="24">
        <v>484426.83559999999</v>
      </c>
    </row>
    <row r="1596" spans="1:22" hidden="1" x14ac:dyDescent="0.3">
      <c r="A1596" s="23">
        <v>9</v>
      </c>
      <c r="B1596" s="23" t="s">
        <v>592</v>
      </c>
      <c r="C1596" s="23" t="s">
        <v>585</v>
      </c>
      <c r="D1596" t="s">
        <v>74</v>
      </c>
      <c r="E1596" s="23" t="s">
        <v>587</v>
      </c>
      <c r="F1596" s="23" t="s">
        <v>80</v>
      </c>
      <c r="G1596" s="23">
        <v>3</v>
      </c>
      <c r="H1596" s="23" t="s">
        <v>31</v>
      </c>
      <c r="I1596" s="24">
        <v>90998.214300000007</v>
      </c>
      <c r="J1596" s="24">
        <v>159246.8751</v>
      </c>
      <c r="K1596" s="24">
        <v>124074.908</v>
      </c>
      <c r="L1596" s="24">
        <v>217131.08900000001</v>
      </c>
      <c r="M1596" s="24">
        <v>157040.36319999999</v>
      </c>
      <c r="N1596" s="24">
        <v>274820.63579999999</v>
      </c>
      <c r="O1596" s="24">
        <v>206871.18299999999</v>
      </c>
      <c r="P1596" s="24">
        <v>362024.57020000002</v>
      </c>
      <c r="Q1596" s="24">
        <v>256230.25880000001</v>
      </c>
      <c r="R1596" s="24">
        <v>448402.95289999997</v>
      </c>
      <c r="S1596" s="24">
        <v>288612.14929999999</v>
      </c>
      <c r="T1596" s="24">
        <v>505071.26120000001</v>
      </c>
      <c r="U1596" s="24">
        <v>320574.71179999999</v>
      </c>
      <c r="V1596" s="24">
        <v>561005.74549999996</v>
      </c>
    </row>
    <row r="1597" spans="1:22" hidden="1" x14ac:dyDescent="0.3">
      <c r="A1597" s="23">
        <v>9</v>
      </c>
      <c r="B1597" s="23" t="s">
        <v>592</v>
      </c>
      <c r="C1597" s="23" t="s">
        <v>585</v>
      </c>
      <c r="D1597" t="s">
        <v>74</v>
      </c>
      <c r="E1597" s="23" t="s">
        <v>587</v>
      </c>
      <c r="F1597" s="23" t="s">
        <v>80</v>
      </c>
      <c r="G1597" s="23">
        <v>4</v>
      </c>
      <c r="H1597" s="23" t="s">
        <v>29</v>
      </c>
      <c r="I1597" s="24">
        <v>100289.32709999999</v>
      </c>
      <c r="J1597" s="24">
        <v>160462.9258</v>
      </c>
      <c r="K1597" s="24">
        <v>140405.05790000001</v>
      </c>
      <c r="L1597" s="24">
        <v>224648.0961</v>
      </c>
      <c r="M1597" s="24">
        <v>180520.78890000001</v>
      </c>
      <c r="N1597" s="24">
        <v>288833.26650000003</v>
      </c>
      <c r="O1597" s="24">
        <v>240694.38510000001</v>
      </c>
      <c r="P1597" s="24">
        <v>385111.02189999999</v>
      </c>
      <c r="Q1597" s="24">
        <v>300867.98139999999</v>
      </c>
      <c r="R1597" s="24">
        <v>481388.77730000002</v>
      </c>
      <c r="S1597" s="24">
        <v>340983.71220000001</v>
      </c>
      <c r="T1597" s="24">
        <v>545573.94759999996</v>
      </c>
      <c r="U1597" s="24">
        <v>381099.44309999997</v>
      </c>
      <c r="V1597" s="24">
        <v>609759.11800000002</v>
      </c>
    </row>
    <row r="1598" spans="1:22" hidden="1" x14ac:dyDescent="0.3">
      <c r="A1598" s="23">
        <v>9</v>
      </c>
      <c r="B1598" s="23" t="s">
        <v>592</v>
      </c>
      <c r="C1598" s="23" t="s">
        <v>585</v>
      </c>
      <c r="D1598" t="s">
        <v>74</v>
      </c>
      <c r="E1598" s="23" t="s">
        <v>587</v>
      </c>
      <c r="F1598" s="23" t="s">
        <v>82</v>
      </c>
      <c r="G1598" s="23">
        <v>1</v>
      </c>
      <c r="H1598" s="23" t="s">
        <v>14</v>
      </c>
      <c r="I1598" s="24">
        <v>115568.3711</v>
      </c>
      <c r="J1598" s="24">
        <v>202244.64929999999</v>
      </c>
      <c r="K1598" s="24">
        <v>149294.302</v>
      </c>
      <c r="L1598" s="24">
        <v>261265.02859999999</v>
      </c>
      <c r="M1598" s="24">
        <v>178470.42629999999</v>
      </c>
      <c r="N1598" s="24">
        <v>312323.24609999999</v>
      </c>
      <c r="O1598" s="24">
        <v>212549.25339999999</v>
      </c>
      <c r="P1598" s="24">
        <v>371961.1936</v>
      </c>
      <c r="Q1598" s="24">
        <v>250225.72870000001</v>
      </c>
      <c r="R1598" s="24">
        <v>437895.02519999997</v>
      </c>
      <c r="S1598" s="24">
        <v>274186.17839999998</v>
      </c>
      <c r="T1598" s="24">
        <v>479825.81209999998</v>
      </c>
      <c r="U1598" s="24">
        <v>296601.1189</v>
      </c>
      <c r="V1598" s="24">
        <v>519051.95809999999</v>
      </c>
    </row>
    <row r="1599" spans="1:22" hidden="1" x14ac:dyDescent="0.3">
      <c r="A1599" s="23">
        <v>9</v>
      </c>
      <c r="B1599" s="23" t="s">
        <v>592</v>
      </c>
      <c r="C1599" s="23" t="s">
        <v>585</v>
      </c>
      <c r="D1599" t="s">
        <v>74</v>
      </c>
      <c r="E1599" s="23" t="s">
        <v>587</v>
      </c>
      <c r="F1599" s="23" t="s">
        <v>82</v>
      </c>
      <c r="G1599" s="23">
        <v>2</v>
      </c>
      <c r="H1599" s="23" t="s">
        <v>30</v>
      </c>
      <c r="I1599" s="24">
        <v>100449.63</v>
      </c>
      <c r="J1599" s="24">
        <v>175786.85250000001</v>
      </c>
      <c r="K1599" s="24">
        <v>130860.7948</v>
      </c>
      <c r="L1599" s="24">
        <v>229006.39079999999</v>
      </c>
      <c r="M1599" s="24">
        <v>158283.71290000001</v>
      </c>
      <c r="N1599" s="24">
        <v>276996.4976</v>
      </c>
      <c r="O1599" s="24">
        <v>192663.93210000001</v>
      </c>
      <c r="P1599" s="24">
        <v>337161.8811</v>
      </c>
      <c r="Q1599" s="24">
        <v>228010.35219999999</v>
      </c>
      <c r="R1599" s="24">
        <v>399018.11629999999</v>
      </c>
      <c r="S1599" s="24">
        <v>250883.71580000001</v>
      </c>
      <c r="T1599" s="24">
        <v>439046.5025</v>
      </c>
      <c r="U1599" s="24">
        <v>272035.4852</v>
      </c>
      <c r="V1599" s="24">
        <v>476062.09909999999</v>
      </c>
    </row>
    <row r="1600" spans="1:22" hidden="1" x14ac:dyDescent="0.3">
      <c r="A1600" s="23">
        <v>9</v>
      </c>
      <c r="B1600" s="23" t="s">
        <v>592</v>
      </c>
      <c r="C1600" s="23" t="s">
        <v>585</v>
      </c>
      <c r="D1600" t="s">
        <v>74</v>
      </c>
      <c r="E1600" s="23" t="s">
        <v>587</v>
      </c>
      <c r="F1600" s="23" t="s">
        <v>82</v>
      </c>
      <c r="G1600" s="23">
        <v>3</v>
      </c>
      <c r="H1600" s="23" t="s">
        <v>31</v>
      </c>
      <c r="I1600" s="24">
        <v>90554.528600000005</v>
      </c>
      <c r="J1600" s="24">
        <v>158470.42490000001</v>
      </c>
      <c r="K1600" s="24">
        <v>123661.4097</v>
      </c>
      <c r="L1600" s="24">
        <v>216407.467</v>
      </c>
      <c r="M1600" s="24">
        <v>156664.0049</v>
      </c>
      <c r="N1600" s="24">
        <v>274162.0085</v>
      </c>
      <c r="O1600" s="24">
        <v>206526.61970000001</v>
      </c>
      <c r="P1600" s="24">
        <v>361421.5845</v>
      </c>
      <c r="Q1600" s="24">
        <v>255946.97450000001</v>
      </c>
      <c r="R1600" s="24">
        <v>447907.20529999997</v>
      </c>
      <c r="S1600" s="24">
        <v>288402.47759999998</v>
      </c>
      <c r="T1600" s="24">
        <v>504704.3358</v>
      </c>
      <c r="U1600" s="24">
        <v>320464.86070000002</v>
      </c>
      <c r="V1600" s="24">
        <v>560813.50619999995</v>
      </c>
    </row>
    <row r="1601" spans="1:22" hidden="1" x14ac:dyDescent="0.3">
      <c r="A1601" s="23">
        <v>9</v>
      </c>
      <c r="B1601" s="23" t="s">
        <v>592</v>
      </c>
      <c r="C1601" s="23" t="s">
        <v>585</v>
      </c>
      <c r="D1601" t="s">
        <v>74</v>
      </c>
      <c r="E1601" s="23" t="s">
        <v>587</v>
      </c>
      <c r="F1601" s="23" t="s">
        <v>82</v>
      </c>
      <c r="G1601" s="23">
        <v>4</v>
      </c>
      <c r="H1601" s="23" t="s">
        <v>29</v>
      </c>
      <c r="I1601" s="24">
        <v>98572.322199999995</v>
      </c>
      <c r="J1601" s="24">
        <v>157715.71789999999</v>
      </c>
      <c r="K1601" s="24">
        <v>138001.25099999999</v>
      </c>
      <c r="L1601" s="24">
        <v>220802.00510000001</v>
      </c>
      <c r="M1601" s="24">
        <v>177430.17989999999</v>
      </c>
      <c r="N1601" s="24">
        <v>283888.29220000003</v>
      </c>
      <c r="O1601" s="24">
        <v>236573.57329999999</v>
      </c>
      <c r="P1601" s="24">
        <v>378517.723</v>
      </c>
      <c r="Q1601" s="24">
        <v>295716.96659999999</v>
      </c>
      <c r="R1601" s="24">
        <v>473147.15350000001</v>
      </c>
      <c r="S1601" s="24">
        <v>335145.89549999998</v>
      </c>
      <c r="T1601" s="24">
        <v>536233.44070000004</v>
      </c>
      <c r="U1601" s="24">
        <v>374574.82439999998</v>
      </c>
      <c r="V1601" s="24">
        <v>599319.72790000006</v>
      </c>
    </row>
    <row r="1602" spans="1:22" hidden="1" x14ac:dyDescent="0.3">
      <c r="A1602" s="23">
        <v>9</v>
      </c>
      <c r="B1602" s="23" t="s">
        <v>592</v>
      </c>
      <c r="C1602" s="23" t="s">
        <v>585</v>
      </c>
      <c r="D1602" t="s">
        <v>74</v>
      </c>
      <c r="E1602" s="23" t="s">
        <v>587</v>
      </c>
      <c r="F1602" s="23" t="s">
        <v>499</v>
      </c>
      <c r="G1602" s="23">
        <v>1</v>
      </c>
      <c r="H1602" s="23" t="s">
        <v>14</v>
      </c>
      <c r="I1602" s="24">
        <v>110616.7788</v>
      </c>
      <c r="J1602" s="24">
        <v>193579.36300000001</v>
      </c>
      <c r="K1602" s="24">
        <v>142982.76569999999</v>
      </c>
      <c r="L1602" s="24">
        <v>250219.84</v>
      </c>
      <c r="M1602" s="24">
        <v>170983.53820000001</v>
      </c>
      <c r="N1602" s="24">
        <v>299221.19179999997</v>
      </c>
      <c r="O1602" s="24">
        <v>203720.9909</v>
      </c>
      <c r="P1602" s="24">
        <v>356511.7341</v>
      </c>
      <c r="Q1602" s="24">
        <v>239915.83129999999</v>
      </c>
      <c r="R1602" s="24">
        <v>419852.70480000001</v>
      </c>
      <c r="S1602" s="24">
        <v>262933.45740000001</v>
      </c>
      <c r="T1602" s="24">
        <v>460133.55040000001</v>
      </c>
      <c r="U1602" s="24">
        <v>284499.97649999999</v>
      </c>
      <c r="V1602" s="24">
        <v>497874.95880000002</v>
      </c>
    </row>
    <row r="1603" spans="1:22" hidden="1" x14ac:dyDescent="0.3">
      <c r="A1603" s="23">
        <v>9</v>
      </c>
      <c r="B1603" s="23" t="s">
        <v>592</v>
      </c>
      <c r="C1603" s="23" t="s">
        <v>585</v>
      </c>
      <c r="D1603" t="s">
        <v>74</v>
      </c>
      <c r="E1603" s="23" t="s">
        <v>587</v>
      </c>
      <c r="F1603" s="23" t="s">
        <v>499</v>
      </c>
      <c r="G1603" s="23">
        <v>2</v>
      </c>
      <c r="H1603" s="23" t="s">
        <v>30</v>
      </c>
      <c r="I1603" s="24">
        <v>95750.017999999996</v>
      </c>
      <c r="J1603" s="24">
        <v>167562.53159999999</v>
      </c>
      <c r="K1603" s="24">
        <v>124856.48510000001</v>
      </c>
      <c r="L1603" s="24">
        <v>218498.84899999999</v>
      </c>
      <c r="M1603" s="24">
        <v>151133.27170000001</v>
      </c>
      <c r="N1603" s="24">
        <v>264483.2255</v>
      </c>
      <c r="O1603" s="24">
        <v>184167.0932</v>
      </c>
      <c r="P1603" s="24">
        <v>322292.41310000001</v>
      </c>
      <c r="Q1603" s="24">
        <v>218070.71290000001</v>
      </c>
      <c r="R1603" s="24">
        <v>381623.7476</v>
      </c>
      <c r="S1603" s="24">
        <v>240019.37109999999</v>
      </c>
      <c r="T1603" s="24">
        <v>420033.8995</v>
      </c>
      <c r="U1603" s="24">
        <v>260343.772</v>
      </c>
      <c r="V1603" s="24">
        <v>455601.60100000002</v>
      </c>
    </row>
    <row r="1604" spans="1:22" hidden="1" x14ac:dyDescent="0.3">
      <c r="A1604" s="23">
        <v>9</v>
      </c>
      <c r="B1604" s="23" t="s">
        <v>592</v>
      </c>
      <c r="C1604" s="23" t="s">
        <v>585</v>
      </c>
      <c r="D1604" t="s">
        <v>74</v>
      </c>
      <c r="E1604" s="23" t="s">
        <v>587</v>
      </c>
      <c r="F1604" s="23" t="s">
        <v>499</v>
      </c>
      <c r="G1604" s="23">
        <v>3</v>
      </c>
      <c r="H1604" s="23" t="s">
        <v>31</v>
      </c>
      <c r="I1604" s="24">
        <v>86047.684500000003</v>
      </c>
      <c r="J1604" s="24">
        <v>150583.44779999999</v>
      </c>
      <c r="K1604" s="24">
        <v>117403.7438</v>
      </c>
      <c r="L1604" s="24">
        <v>205456.55170000001</v>
      </c>
      <c r="M1604" s="24">
        <v>148657.25520000001</v>
      </c>
      <c r="N1604" s="24">
        <v>260150.1966</v>
      </c>
      <c r="O1604" s="24">
        <v>195890.26569999999</v>
      </c>
      <c r="P1604" s="24">
        <v>342807.96490000002</v>
      </c>
      <c r="Q1604" s="24">
        <v>242688.3872</v>
      </c>
      <c r="R1604" s="24">
        <v>424704.6776</v>
      </c>
      <c r="S1604" s="24">
        <v>273403.92479999998</v>
      </c>
      <c r="T1604" s="24">
        <v>478456.86849999998</v>
      </c>
      <c r="U1604" s="24">
        <v>303732.89449999999</v>
      </c>
      <c r="V1604" s="24">
        <v>531532.56530000002</v>
      </c>
    </row>
    <row r="1605" spans="1:22" hidden="1" x14ac:dyDescent="0.3">
      <c r="A1605" s="23">
        <v>9</v>
      </c>
      <c r="B1605" s="23" t="s">
        <v>592</v>
      </c>
      <c r="C1605" s="23" t="s">
        <v>585</v>
      </c>
      <c r="D1605" t="s">
        <v>74</v>
      </c>
      <c r="E1605" s="23" t="s">
        <v>587</v>
      </c>
      <c r="F1605" s="23" t="s">
        <v>499</v>
      </c>
      <c r="G1605" s="23">
        <v>4</v>
      </c>
      <c r="H1605" s="23" t="s">
        <v>29</v>
      </c>
      <c r="I1605" s="24">
        <v>94327.791400000002</v>
      </c>
      <c r="J1605" s="24">
        <v>150924.46840000001</v>
      </c>
      <c r="K1605" s="24">
        <v>132058.90789999999</v>
      </c>
      <c r="L1605" s="24">
        <v>211294.25580000001</v>
      </c>
      <c r="M1605" s="24">
        <v>169790.0245</v>
      </c>
      <c r="N1605" s="24">
        <v>271664.04320000001</v>
      </c>
      <c r="O1605" s="24">
        <v>226386.69930000001</v>
      </c>
      <c r="P1605" s="24">
        <v>362218.7243</v>
      </c>
      <c r="Q1605" s="24">
        <v>282983.37410000002</v>
      </c>
      <c r="R1605" s="24">
        <v>452773.40529999998</v>
      </c>
      <c r="S1605" s="24">
        <v>320714.49060000002</v>
      </c>
      <c r="T1605" s="24">
        <v>513143.19260000001</v>
      </c>
      <c r="U1605" s="24">
        <v>358445.60710000002</v>
      </c>
      <c r="V1605" s="24">
        <v>573512.98</v>
      </c>
    </row>
    <row r="1606" spans="1:22" hidden="1" x14ac:dyDescent="0.3">
      <c r="A1606" s="23">
        <v>9</v>
      </c>
      <c r="B1606" s="23" t="s">
        <v>592</v>
      </c>
      <c r="C1606" s="23" t="s">
        <v>585</v>
      </c>
      <c r="D1606" t="s">
        <v>74</v>
      </c>
      <c r="E1606" s="23" t="s">
        <v>587</v>
      </c>
      <c r="F1606" s="23" t="s">
        <v>507</v>
      </c>
      <c r="G1606" s="23">
        <v>1</v>
      </c>
      <c r="H1606" s="23" t="s">
        <v>14</v>
      </c>
      <c r="I1606" s="24">
        <v>109036.11440000001</v>
      </c>
      <c r="J1606" s="24">
        <v>190813.2003</v>
      </c>
      <c r="K1606" s="24">
        <v>141012.34039999999</v>
      </c>
      <c r="L1606" s="24">
        <v>246771.59589999999</v>
      </c>
      <c r="M1606" s="24">
        <v>168676.8818</v>
      </c>
      <c r="N1606" s="24">
        <v>295184.54310000001</v>
      </c>
      <c r="O1606" s="24">
        <v>201048.07279999999</v>
      </c>
      <c r="P1606" s="24">
        <v>351834.1275</v>
      </c>
      <c r="Q1606" s="24">
        <v>236839.11799999999</v>
      </c>
      <c r="R1606" s="24">
        <v>414468.45630000002</v>
      </c>
      <c r="S1606" s="24">
        <v>259599.46660000001</v>
      </c>
      <c r="T1606" s="24">
        <v>454299.06650000002</v>
      </c>
      <c r="U1606" s="24">
        <v>280953.54310000001</v>
      </c>
      <c r="V1606" s="24">
        <v>491668.70059999998</v>
      </c>
    </row>
    <row r="1607" spans="1:22" hidden="1" x14ac:dyDescent="0.3">
      <c r="A1607" s="23">
        <v>9</v>
      </c>
      <c r="B1607" s="23" t="s">
        <v>592</v>
      </c>
      <c r="C1607" s="23" t="s">
        <v>585</v>
      </c>
      <c r="D1607" t="s">
        <v>74</v>
      </c>
      <c r="E1607" s="23" t="s">
        <v>587</v>
      </c>
      <c r="F1607" s="23" t="s">
        <v>507</v>
      </c>
      <c r="G1607" s="23">
        <v>2</v>
      </c>
      <c r="H1607" s="23" t="s">
        <v>30</v>
      </c>
      <c r="I1607" s="24">
        <v>94043.362800000003</v>
      </c>
      <c r="J1607" s="24">
        <v>164575.8849</v>
      </c>
      <c r="K1607" s="24">
        <v>122732.44560000001</v>
      </c>
      <c r="L1607" s="24">
        <v>214781.77979999999</v>
      </c>
      <c r="M1607" s="24">
        <v>148658.3909</v>
      </c>
      <c r="N1607" s="24">
        <v>260152.18400000001</v>
      </c>
      <c r="O1607" s="24">
        <v>181328.46230000001</v>
      </c>
      <c r="P1607" s="24">
        <v>317324.80910000001</v>
      </c>
      <c r="Q1607" s="24">
        <v>214808.8694</v>
      </c>
      <c r="R1607" s="24">
        <v>375915.52130000002</v>
      </c>
      <c r="S1607" s="24">
        <v>236491.19099999999</v>
      </c>
      <c r="T1607" s="24">
        <v>413859.58429999999</v>
      </c>
      <c r="U1607" s="24">
        <v>256592.62289999999</v>
      </c>
      <c r="V1607" s="24">
        <v>449037.09</v>
      </c>
    </row>
    <row r="1608" spans="1:22" hidden="1" x14ac:dyDescent="0.3">
      <c r="A1608" s="23">
        <v>9</v>
      </c>
      <c r="B1608" s="23" t="s">
        <v>592</v>
      </c>
      <c r="C1608" s="23" t="s">
        <v>585</v>
      </c>
      <c r="D1608" t="s">
        <v>74</v>
      </c>
      <c r="E1608" s="23" t="s">
        <v>587</v>
      </c>
      <c r="F1608" s="23" t="s">
        <v>507</v>
      </c>
      <c r="G1608" s="23">
        <v>3</v>
      </c>
      <c r="H1608" s="23" t="s">
        <v>31</v>
      </c>
      <c r="I1608" s="24">
        <v>84281.983900000007</v>
      </c>
      <c r="J1608" s="24">
        <v>147493.47169999999</v>
      </c>
      <c r="K1608" s="24">
        <v>114905.80499999999</v>
      </c>
      <c r="L1608" s="24">
        <v>201085.1586</v>
      </c>
      <c r="M1608" s="24">
        <v>145426.20910000001</v>
      </c>
      <c r="N1608" s="24">
        <v>254495.86569999999</v>
      </c>
      <c r="O1608" s="24">
        <v>191562.54790000001</v>
      </c>
      <c r="P1608" s="24">
        <v>335234.45870000002</v>
      </c>
      <c r="Q1608" s="24">
        <v>237260.31219999999</v>
      </c>
      <c r="R1608" s="24">
        <v>415205.54629999999</v>
      </c>
      <c r="S1608" s="24">
        <v>267238.18329999998</v>
      </c>
      <c r="T1608" s="24">
        <v>467666.82079999999</v>
      </c>
      <c r="U1608" s="24">
        <v>296826.21049999999</v>
      </c>
      <c r="V1608" s="24">
        <v>519445.86820000003</v>
      </c>
    </row>
    <row r="1609" spans="1:22" hidden="1" x14ac:dyDescent="0.3">
      <c r="A1609" s="23">
        <v>9</v>
      </c>
      <c r="B1609" s="23" t="s">
        <v>592</v>
      </c>
      <c r="C1609" s="23" t="s">
        <v>585</v>
      </c>
      <c r="D1609" t="s">
        <v>74</v>
      </c>
      <c r="E1609" s="23" t="s">
        <v>587</v>
      </c>
      <c r="F1609" s="23" t="s">
        <v>507</v>
      </c>
      <c r="G1609" s="23">
        <v>4</v>
      </c>
      <c r="H1609" s="23" t="s">
        <v>29</v>
      </c>
      <c r="I1609" s="24">
        <v>92961.809699999998</v>
      </c>
      <c r="J1609" s="24">
        <v>148738.8977</v>
      </c>
      <c r="K1609" s="24">
        <v>130146.53350000001</v>
      </c>
      <c r="L1609" s="24">
        <v>208234.45680000001</v>
      </c>
      <c r="M1609" s="24">
        <v>167331.25750000001</v>
      </c>
      <c r="N1609" s="24">
        <v>267730.0159</v>
      </c>
      <c r="O1609" s="24">
        <v>223108.34330000001</v>
      </c>
      <c r="P1609" s="24">
        <v>356973.35450000002</v>
      </c>
      <c r="Q1609" s="24">
        <v>278885.429</v>
      </c>
      <c r="R1609" s="24">
        <v>446216.69300000003</v>
      </c>
      <c r="S1609" s="24">
        <v>316070.15289999999</v>
      </c>
      <c r="T1609" s="24">
        <v>505712.25209999998</v>
      </c>
      <c r="U1609" s="24">
        <v>353254.87670000002</v>
      </c>
      <c r="V1609" s="24">
        <v>565207.8112</v>
      </c>
    </row>
    <row r="1610" spans="1:22" hidden="1" x14ac:dyDescent="0.3">
      <c r="A1610" s="23">
        <v>9</v>
      </c>
      <c r="B1610" s="23" t="s">
        <v>592</v>
      </c>
      <c r="C1610" s="23" t="s">
        <v>585</v>
      </c>
      <c r="D1610" t="s">
        <v>74</v>
      </c>
      <c r="E1610" s="23" t="s">
        <v>587</v>
      </c>
      <c r="F1610" s="23" t="s">
        <v>78</v>
      </c>
      <c r="G1610" s="23">
        <v>1</v>
      </c>
      <c r="H1610" s="23" t="s">
        <v>14</v>
      </c>
      <c r="I1610" s="24">
        <v>131768.46799999999</v>
      </c>
      <c r="J1610" s="24">
        <v>230594.81909999999</v>
      </c>
      <c r="K1610" s="24">
        <v>170470.554</v>
      </c>
      <c r="L1610" s="24">
        <v>298323.4694</v>
      </c>
      <c r="M1610" s="24">
        <v>203954.821</v>
      </c>
      <c r="N1610" s="24">
        <v>356920.93680000002</v>
      </c>
      <c r="O1610" s="24">
        <v>243157.70559999999</v>
      </c>
      <c r="P1610" s="24">
        <v>425525.98489999998</v>
      </c>
      <c r="Q1610" s="24">
        <v>286503.11090000003</v>
      </c>
      <c r="R1610" s="24">
        <v>501380.44400000002</v>
      </c>
      <c r="S1610" s="24">
        <v>314067.05320000002</v>
      </c>
      <c r="T1610" s="24">
        <v>549617.3432</v>
      </c>
      <c r="U1610" s="24">
        <v>339951.18819999998</v>
      </c>
      <c r="V1610" s="24">
        <v>594914.57920000004</v>
      </c>
    </row>
    <row r="1611" spans="1:22" hidden="1" x14ac:dyDescent="0.3">
      <c r="A1611" s="23">
        <v>9</v>
      </c>
      <c r="B1611" s="23" t="s">
        <v>592</v>
      </c>
      <c r="C1611" s="23" t="s">
        <v>585</v>
      </c>
      <c r="D1611" t="s">
        <v>74</v>
      </c>
      <c r="E1611" s="23" t="s">
        <v>587</v>
      </c>
      <c r="F1611" s="23" t="s">
        <v>78</v>
      </c>
      <c r="G1611" s="23">
        <v>2</v>
      </c>
      <c r="H1611" s="23" t="s">
        <v>30</v>
      </c>
      <c r="I1611" s="24">
        <v>113374.0001</v>
      </c>
      <c r="J1611" s="24">
        <v>198404.50020000001</v>
      </c>
      <c r="K1611" s="24">
        <v>148043.12040000001</v>
      </c>
      <c r="L1611" s="24">
        <v>259075.4607</v>
      </c>
      <c r="M1611" s="24">
        <v>179394.32010000001</v>
      </c>
      <c r="N1611" s="24">
        <v>313940.0601</v>
      </c>
      <c r="O1611" s="24">
        <v>218963.8983</v>
      </c>
      <c r="P1611" s="24">
        <v>383186.82209999999</v>
      </c>
      <c r="Q1611" s="24">
        <v>259474.4031</v>
      </c>
      <c r="R1611" s="24">
        <v>454080.20549999998</v>
      </c>
      <c r="S1611" s="24">
        <v>285715.7242</v>
      </c>
      <c r="T1611" s="24">
        <v>500002.5172</v>
      </c>
      <c r="U1611" s="24">
        <v>310063.00089999998</v>
      </c>
      <c r="V1611" s="24">
        <v>542610.25159999996</v>
      </c>
    </row>
    <row r="1612" spans="1:22" hidden="1" x14ac:dyDescent="0.3">
      <c r="A1612" s="23">
        <v>9</v>
      </c>
      <c r="B1612" s="23" t="s">
        <v>592</v>
      </c>
      <c r="C1612" s="23" t="s">
        <v>585</v>
      </c>
      <c r="D1612" t="s">
        <v>74</v>
      </c>
      <c r="E1612" s="23" t="s">
        <v>587</v>
      </c>
      <c r="F1612" s="23" t="s">
        <v>78</v>
      </c>
      <c r="G1612" s="23">
        <v>3</v>
      </c>
      <c r="H1612" s="23" t="s">
        <v>31</v>
      </c>
      <c r="I1612" s="24">
        <v>101416.3282</v>
      </c>
      <c r="J1612" s="24">
        <v>177478.57440000001</v>
      </c>
      <c r="K1612" s="24">
        <v>138193.02780000001</v>
      </c>
      <c r="L1612" s="24">
        <v>241837.79860000001</v>
      </c>
      <c r="M1612" s="24">
        <v>174842.84599999999</v>
      </c>
      <c r="N1612" s="24">
        <v>305974.9804</v>
      </c>
      <c r="O1612" s="24">
        <v>230254.01850000001</v>
      </c>
      <c r="P1612" s="24">
        <v>402944.53240000003</v>
      </c>
      <c r="Q1612" s="24">
        <v>285127.10800000001</v>
      </c>
      <c r="R1612" s="24">
        <v>498972.43900000001</v>
      </c>
      <c r="S1612" s="24">
        <v>321111.2977</v>
      </c>
      <c r="T1612" s="24">
        <v>561944.77080000006</v>
      </c>
      <c r="U1612" s="24">
        <v>356617.1912</v>
      </c>
      <c r="V1612" s="24">
        <v>624080.08459999994</v>
      </c>
    </row>
    <row r="1613" spans="1:22" hidden="1" x14ac:dyDescent="0.3">
      <c r="A1613" s="23">
        <v>9</v>
      </c>
      <c r="B1613" s="23" t="s">
        <v>592</v>
      </c>
      <c r="C1613" s="23" t="s">
        <v>585</v>
      </c>
      <c r="D1613" t="s">
        <v>74</v>
      </c>
      <c r="E1613" s="23" t="s">
        <v>587</v>
      </c>
      <c r="F1613" s="23" t="s">
        <v>78</v>
      </c>
      <c r="G1613" s="23">
        <v>4</v>
      </c>
      <c r="H1613" s="23" t="s">
        <v>29</v>
      </c>
      <c r="I1613" s="24">
        <v>112328.17570000001</v>
      </c>
      <c r="J1613" s="24">
        <v>179725.08360000001</v>
      </c>
      <c r="K1613" s="24">
        <v>157259.44579999999</v>
      </c>
      <c r="L1613" s="24">
        <v>251615.1171</v>
      </c>
      <c r="M1613" s="24">
        <v>202190.71609999999</v>
      </c>
      <c r="N1613" s="24">
        <v>323505.15059999999</v>
      </c>
      <c r="O1613" s="24">
        <v>269587.6214</v>
      </c>
      <c r="P1613" s="24">
        <v>431340.20069999999</v>
      </c>
      <c r="Q1613" s="24">
        <v>336984.52679999999</v>
      </c>
      <c r="R1613" s="24">
        <v>539175.25080000004</v>
      </c>
      <c r="S1613" s="24">
        <v>381915.79690000002</v>
      </c>
      <c r="T1613" s="24">
        <v>611065.28419999999</v>
      </c>
      <c r="U1613" s="24">
        <v>426847.06719999999</v>
      </c>
      <c r="V1613" s="24">
        <v>682955.31779999996</v>
      </c>
    </row>
    <row r="1614" spans="1:22" hidden="1" x14ac:dyDescent="0.3">
      <c r="A1614" s="23">
        <v>9</v>
      </c>
      <c r="B1614" s="23" t="s">
        <v>592</v>
      </c>
      <c r="C1614" s="23" t="s">
        <v>585</v>
      </c>
      <c r="D1614" t="s">
        <v>74</v>
      </c>
      <c r="E1614" s="23" t="s">
        <v>587</v>
      </c>
      <c r="F1614" s="23" t="s">
        <v>79</v>
      </c>
      <c r="G1614" s="23">
        <v>1</v>
      </c>
      <c r="H1614" s="23" t="s">
        <v>14</v>
      </c>
      <c r="I1614" s="24">
        <v>130425.78170000001</v>
      </c>
      <c r="J1614" s="24">
        <v>228245.11799999999</v>
      </c>
      <c r="K1614" s="24">
        <v>168692.55420000001</v>
      </c>
      <c r="L1614" s="24">
        <v>295211.96970000002</v>
      </c>
      <c r="M1614" s="24">
        <v>201799.6569</v>
      </c>
      <c r="N1614" s="24">
        <v>353149.3996</v>
      </c>
      <c r="O1614" s="24">
        <v>240545.90659999999</v>
      </c>
      <c r="P1614" s="24">
        <v>420955.33669999999</v>
      </c>
      <c r="Q1614" s="24">
        <v>283385.78269999998</v>
      </c>
      <c r="R1614" s="24">
        <v>495925.11959999998</v>
      </c>
      <c r="S1614" s="24">
        <v>310628.5258</v>
      </c>
      <c r="T1614" s="24">
        <v>543599.92020000005</v>
      </c>
      <c r="U1614" s="24">
        <v>336195.01069999998</v>
      </c>
      <c r="V1614" s="24">
        <v>588341.26859999995</v>
      </c>
    </row>
    <row r="1615" spans="1:22" hidden="1" x14ac:dyDescent="0.3">
      <c r="A1615" s="23">
        <v>9</v>
      </c>
      <c r="B1615" s="23" t="s">
        <v>592</v>
      </c>
      <c r="C1615" s="23" t="s">
        <v>585</v>
      </c>
      <c r="D1615" t="s">
        <v>74</v>
      </c>
      <c r="E1615" s="23" t="s">
        <v>587</v>
      </c>
      <c r="F1615" s="23" t="s">
        <v>79</v>
      </c>
      <c r="G1615" s="23">
        <v>2</v>
      </c>
      <c r="H1615" s="23" t="s">
        <v>30</v>
      </c>
      <c r="I1615" s="24">
        <v>112409.2833</v>
      </c>
      <c r="J1615" s="24">
        <v>196716.24600000001</v>
      </c>
      <c r="K1615" s="24">
        <v>146725.95970000001</v>
      </c>
      <c r="L1615" s="24">
        <v>256770.42939999999</v>
      </c>
      <c r="M1615" s="24">
        <v>177743.8253</v>
      </c>
      <c r="N1615" s="24">
        <v>311051.69429999997</v>
      </c>
      <c r="O1615" s="24">
        <v>216849.23379999999</v>
      </c>
      <c r="P1615" s="24">
        <v>379486.1593</v>
      </c>
      <c r="Q1615" s="24">
        <v>256912.46100000001</v>
      </c>
      <c r="R1615" s="24">
        <v>449596.80660000001</v>
      </c>
      <c r="S1615" s="24">
        <v>282859.76</v>
      </c>
      <c r="T1615" s="24">
        <v>495004.58010000002</v>
      </c>
      <c r="U1615" s="24">
        <v>306920.96600000001</v>
      </c>
      <c r="V1615" s="24">
        <v>537111.69070000004</v>
      </c>
    </row>
    <row r="1616" spans="1:22" hidden="1" x14ac:dyDescent="0.3">
      <c r="A1616" s="23">
        <v>9</v>
      </c>
      <c r="B1616" s="23" t="s">
        <v>592</v>
      </c>
      <c r="C1616" s="23" t="s">
        <v>585</v>
      </c>
      <c r="D1616" t="s">
        <v>74</v>
      </c>
      <c r="E1616" s="23" t="s">
        <v>587</v>
      </c>
      <c r="F1616" s="23" t="s">
        <v>79</v>
      </c>
      <c r="G1616" s="23">
        <v>3</v>
      </c>
      <c r="H1616" s="23" t="s">
        <v>31</v>
      </c>
      <c r="I1616" s="24">
        <v>100684.7542</v>
      </c>
      <c r="J1616" s="24">
        <v>176198.3199</v>
      </c>
      <c r="K1616" s="24">
        <v>137246.69769999999</v>
      </c>
      <c r="L1616" s="24">
        <v>240181.72089999999</v>
      </c>
      <c r="M1616" s="24">
        <v>173684.36689999999</v>
      </c>
      <c r="N1616" s="24">
        <v>303947.6422</v>
      </c>
      <c r="O1616" s="24">
        <v>228768.34789999999</v>
      </c>
      <c r="P1616" s="24">
        <v>400344.609</v>
      </c>
      <c r="Q1616" s="24">
        <v>283325.30249999999</v>
      </c>
      <c r="R1616" s="24">
        <v>495819.2794</v>
      </c>
      <c r="S1616" s="24">
        <v>319111.02059999999</v>
      </c>
      <c r="T1616" s="24">
        <v>558444.28599999996</v>
      </c>
      <c r="U1616" s="24">
        <v>354428.27059999999</v>
      </c>
      <c r="V1616" s="24">
        <v>620249.47340000002</v>
      </c>
    </row>
    <row r="1617" spans="1:22" hidden="1" x14ac:dyDescent="0.3">
      <c r="A1617" s="23">
        <v>9</v>
      </c>
      <c r="B1617" s="23" t="s">
        <v>592</v>
      </c>
      <c r="C1617" s="23" t="s">
        <v>585</v>
      </c>
      <c r="D1617" t="s">
        <v>74</v>
      </c>
      <c r="E1617" s="23" t="s">
        <v>587</v>
      </c>
      <c r="F1617" s="23" t="s">
        <v>79</v>
      </c>
      <c r="G1617" s="23">
        <v>4</v>
      </c>
      <c r="H1617" s="23" t="s">
        <v>29</v>
      </c>
      <c r="I1617" s="24">
        <v>111193.7596</v>
      </c>
      <c r="J1617" s="24">
        <v>177910.01790000001</v>
      </c>
      <c r="K1617" s="24">
        <v>155671.26329999999</v>
      </c>
      <c r="L1617" s="24">
        <v>249074.0251</v>
      </c>
      <c r="M1617" s="24">
        <v>200148.7672</v>
      </c>
      <c r="N1617" s="24">
        <v>320238.03220000002</v>
      </c>
      <c r="O1617" s="24">
        <v>266865.02289999998</v>
      </c>
      <c r="P1617" s="24">
        <v>426984.04300000001</v>
      </c>
      <c r="Q1617" s="24">
        <v>333581.27850000001</v>
      </c>
      <c r="R1617" s="24">
        <v>533730.05370000005</v>
      </c>
      <c r="S1617" s="24">
        <v>378058.78230000002</v>
      </c>
      <c r="T1617" s="24">
        <v>604894.06079999998</v>
      </c>
      <c r="U1617" s="24">
        <v>422536.28619999997</v>
      </c>
      <c r="V1617" s="24">
        <v>676058.06799999997</v>
      </c>
    </row>
    <row r="1618" spans="1:22" hidden="1" x14ac:dyDescent="0.3">
      <c r="A1618" s="23">
        <v>9</v>
      </c>
      <c r="B1618" s="23" t="s">
        <v>592</v>
      </c>
      <c r="C1618" s="23" t="s">
        <v>585</v>
      </c>
      <c r="D1618" t="s">
        <v>74</v>
      </c>
      <c r="E1618" s="23" t="s">
        <v>587</v>
      </c>
      <c r="F1618" s="23" t="s">
        <v>519</v>
      </c>
      <c r="G1618" s="23">
        <v>1</v>
      </c>
      <c r="H1618" s="23" t="s">
        <v>14</v>
      </c>
      <c r="I1618" s="24">
        <v>112018.9624</v>
      </c>
      <c r="J1618" s="24">
        <v>196033.18410000001</v>
      </c>
      <c r="K1618" s="24">
        <v>144808.87539999999</v>
      </c>
      <c r="L1618" s="24">
        <v>253415.53210000001</v>
      </c>
      <c r="M1618" s="24">
        <v>173176.5796</v>
      </c>
      <c r="N1618" s="24">
        <v>303059.01439999999</v>
      </c>
      <c r="O1618" s="24">
        <v>206348.0748</v>
      </c>
      <c r="P1618" s="24">
        <v>361109.13099999999</v>
      </c>
      <c r="Q1618" s="24">
        <v>243023.01199999999</v>
      </c>
      <c r="R1618" s="24">
        <v>425290.27110000001</v>
      </c>
      <c r="S1618" s="24">
        <v>266345.85749999998</v>
      </c>
      <c r="T1618" s="24">
        <v>466105.25050000002</v>
      </c>
      <c r="U1618" s="24">
        <v>288203.7254</v>
      </c>
      <c r="V1618" s="24">
        <v>504356.51939999999</v>
      </c>
    </row>
    <row r="1619" spans="1:22" hidden="1" x14ac:dyDescent="0.3">
      <c r="A1619" s="23">
        <v>9</v>
      </c>
      <c r="B1619" s="23" t="s">
        <v>592</v>
      </c>
      <c r="C1619" s="23" t="s">
        <v>585</v>
      </c>
      <c r="D1619" t="s">
        <v>74</v>
      </c>
      <c r="E1619" s="23" t="s">
        <v>587</v>
      </c>
      <c r="F1619" s="23" t="s">
        <v>519</v>
      </c>
      <c r="G1619" s="23">
        <v>2</v>
      </c>
      <c r="H1619" s="23" t="s">
        <v>30</v>
      </c>
      <c r="I1619" s="24">
        <v>96900.221399999995</v>
      </c>
      <c r="J1619" s="24">
        <v>169575.38740000001</v>
      </c>
      <c r="K1619" s="24">
        <v>126375.36810000001</v>
      </c>
      <c r="L1619" s="24">
        <v>221156.89430000001</v>
      </c>
      <c r="M1619" s="24">
        <v>152989.86619999999</v>
      </c>
      <c r="N1619" s="24">
        <v>267732.2659</v>
      </c>
      <c r="O1619" s="24">
        <v>186462.75339999999</v>
      </c>
      <c r="P1619" s="24">
        <v>326309.8186</v>
      </c>
      <c r="Q1619" s="24">
        <v>220807.63560000001</v>
      </c>
      <c r="R1619" s="24">
        <v>386413.36219999997</v>
      </c>
      <c r="S1619" s="24">
        <v>243043.39490000001</v>
      </c>
      <c r="T1619" s="24">
        <v>425325.94099999999</v>
      </c>
      <c r="U1619" s="24">
        <v>263638.09169999999</v>
      </c>
      <c r="V1619" s="24">
        <v>461366.6605</v>
      </c>
    </row>
    <row r="1620" spans="1:22" hidden="1" x14ac:dyDescent="0.3">
      <c r="A1620" s="23">
        <v>9</v>
      </c>
      <c r="B1620" s="23" t="s">
        <v>592</v>
      </c>
      <c r="C1620" s="23" t="s">
        <v>585</v>
      </c>
      <c r="D1620" t="s">
        <v>74</v>
      </c>
      <c r="E1620" s="23" t="s">
        <v>587</v>
      </c>
      <c r="F1620" s="23" t="s">
        <v>519</v>
      </c>
      <c r="G1620" s="23">
        <v>3</v>
      </c>
      <c r="H1620" s="23" t="s">
        <v>31</v>
      </c>
      <c r="I1620" s="24">
        <v>87037.791599999997</v>
      </c>
      <c r="J1620" s="24">
        <v>152316.13519999999</v>
      </c>
      <c r="K1620" s="24">
        <v>118737.978</v>
      </c>
      <c r="L1620" s="24">
        <v>207791.4615</v>
      </c>
      <c r="M1620" s="24">
        <v>150333.87839999999</v>
      </c>
      <c r="N1620" s="24">
        <v>263084.28710000002</v>
      </c>
      <c r="O1620" s="24">
        <v>198086.4509</v>
      </c>
      <c r="P1620" s="24">
        <v>346651.2893</v>
      </c>
      <c r="Q1620" s="24">
        <v>245396.76370000001</v>
      </c>
      <c r="R1620" s="24">
        <v>429444.33630000002</v>
      </c>
      <c r="S1620" s="24">
        <v>276445.57199999999</v>
      </c>
      <c r="T1620" s="24">
        <v>483779.75099999999</v>
      </c>
      <c r="U1620" s="24">
        <v>307101.26030000002</v>
      </c>
      <c r="V1620" s="24">
        <v>537427.20550000004</v>
      </c>
    </row>
    <row r="1621" spans="1:22" hidden="1" x14ac:dyDescent="0.3">
      <c r="A1621" s="23">
        <v>9</v>
      </c>
      <c r="B1621" s="23" t="s">
        <v>592</v>
      </c>
      <c r="C1621" s="23" t="s">
        <v>585</v>
      </c>
      <c r="D1621" t="s">
        <v>74</v>
      </c>
      <c r="E1621" s="23" t="s">
        <v>587</v>
      </c>
      <c r="F1621" s="23" t="s">
        <v>519</v>
      </c>
      <c r="G1621" s="23">
        <v>4</v>
      </c>
      <c r="H1621" s="23" t="s">
        <v>29</v>
      </c>
      <c r="I1621" s="24">
        <v>95520.1011</v>
      </c>
      <c r="J1621" s="24">
        <v>152832.16399999999</v>
      </c>
      <c r="K1621" s="24">
        <v>133728.1415</v>
      </c>
      <c r="L1621" s="24">
        <v>213965.02970000001</v>
      </c>
      <c r="M1621" s="24">
        <v>171936.1819</v>
      </c>
      <c r="N1621" s="24">
        <v>275097.89529999997</v>
      </c>
      <c r="O1621" s="24">
        <v>229248.2427</v>
      </c>
      <c r="P1621" s="24">
        <v>366797.1936</v>
      </c>
      <c r="Q1621" s="24">
        <v>286560.30320000002</v>
      </c>
      <c r="R1621" s="24">
        <v>458496.49200000003</v>
      </c>
      <c r="S1621" s="24">
        <v>324768.34360000002</v>
      </c>
      <c r="T1621" s="24">
        <v>519629.35759999999</v>
      </c>
      <c r="U1621" s="24">
        <v>362976.38410000002</v>
      </c>
      <c r="V1621" s="24">
        <v>580762.22320000001</v>
      </c>
    </row>
    <row r="1622" spans="1:22" hidden="1" x14ac:dyDescent="0.3">
      <c r="A1622" s="23">
        <v>9</v>
      </c>
      <c r="B1622" s="23" t="s">
        <v>592</v>
      </c>
      <c r="C1622" s="23" t="s">
        <v>585</v>
      </c>
      <c r="D1622" t="s">
        <v>74</v>
      </c>
      <c r="E1622" s="23" t="s">
        <v>587</v>
      </c>
      <c r="F1622" s="23" t="s">
        <v>81</v>
      </c>
      <c r="G1622" s="23">
        <v>1</v>
      </c>
      <c r="H1622" s="23" t="s">
        <v>14</v>
      </c>
      <c r="I1622" s="24">
        <v>127680.9225</v>
      </c>
      <c r="J1622" s="24">
        <v>223441.61439999999</v>
      </c>
      <c r="K1622" s="24">
        <v>165088.45869999999</v>
      </c>
      <c r="L1622" s="24">
        <v>288904.8028</v>
      </c>
      <c r="M1622" s="24">
        <v>197451.46840000001</v>
      </c>
      <c r="N1622" s="24">
        <v>345540.0698</v>
      </c>
      <c r="O1622" s="24">
        <v>235307.04449999999</v>
      </c>
      <c r="P1622" s="24">
        <v>411787.32799999998</v>
      </c>
      <c r="Q1622" s="24">
        <v>277161.29840000003</v>
      </c>
      <c r="R1622" s="24">
        <v>485032.27220000001</v>
      </c>
      <c r="S1622" s="24">
        <v>303777.62579999998</v>
      </c>
      <c r="T1622" s="24">
        <v>531610.84499999997</v>
      </c>
      <c r="U1622" s="24">
        <v>328735.11410000001</v>
      </c>
      <c r="V1622" s="24">
        <v>575286.44960000005</v>
      </c>
    </row>
    <row r="1623" spans="1:22" hidden="1" x14ac:dyDescent="0.3">
      <c r="A1623" s="23">
        <v>9</v>
      </c>
      <c r="B1623" s="23" t="s">
        <v>592</v>
      </c>
      <c r="C1623" s="23" t="s">
        <v>585</v>
      </c>
      <c r="D1623" t="s">
        <v>74</v>
      </c>
      <c r="E1623" s="23" t="s">
        <v>587</v>
      </c>
      <c r="F1623" s="23" t="s">
        <v>81</v>
      </c>
      <c r="G1623" s="23">
        <v>2</v>
      </c>
      <c r="H1623" s="23" t="s">
        <v>30</v>
      </c>
      <c r="I1623" s="24">
        <v>110294.3711</v>
      </c>
      <c r="J1623" s="24">
        <v>193015.14939999999</v>
      </c>
      <c r="K1623" s="24">
        <v>143889.92629999999</v>
      </c>
      <c r="L1623" s="24">
        <v>251807.37100000001</v>
      </c>
      <c r="M1623" s="24">
        <v>174236.74909999999</v>
      </c>
      <c r="N1623" s="24">
        <v>304914.31089999998</v>
      </c>
      <c r="O1623" s="24">
        <v>212438.92600000001</v>
      </c>
      <c r="P1623" s="24">
        <v>371768.12040000001</v>
      </c>
      <c r="Q1623" s="24">
        <v>251613.6165</v>
      </c>
      <c r="R1623" s="24">
        <v>440323.82880000002</v>
      </c>
      <c r="S1623" s="24">
        <v>276979.79499999998</v>
      </c>
      <c r="T1623" s="24">
        <v>484714.641</v>
      </c>
      <c r="U1623" s="24">
        <v>300484.63650000002</v>
      </c>
      <c r="V1623" s="24">
        <v>525848.11399999994</v>
      </c>
    </row>
    <row r="1624" spans="1:22" hidden="1" x14ac:dyDescent="0.3">
      <c r="A1624" s="23">
        <v>9</v>
      </c>
      <c r="B1624" s="23" t="s">
        <v>592</v>
      </c>
      <c r="C1624" s="23" t="s">
        <v>585</v>
      </c>
      <c r="D1624" t="s">
        <v>74</v>
      </c>
      <c r="E1624" s="23" t="s">
        <v>587</v>
      </c>
      <c r="F1624" s="23" t="s">
        <v>81</v>
      </c>
      <c r="G1624" s="23">
        <v>3</v>
      </c>
      <c r="H1624" s="23" t="s">
        <v>31</v>
      </c>
      <c r="I1624" s="24">
        <v>98963.078899999993</v>
      </c>
      <c r="J1624" s="24">
        <v>173185.38819999999</v>
      </c>
      <c r="K1624" s="24">
        <v>134966.141</v>
      </c>
      <c r="L1624" s="24">
        <v>236190.74660000001</v>
      </c>
      <c r="M1624" s="24">
        <v>170849.274</v>
      </c>
      <c r="N1624" s="24">
        <v>298986.22950000002</v>
      </c>
      <c r="O1624" s="24">
        <v>225086.50399999999</v>
      </c>
      <c r="P1624" s="24">
        <v>393901.38189999998</v>
      </c>
      <c r="Q1624" s="24">
        <v>278815.1349</v>
      </c>
      <c r="R1624" s="24">
        <v>487926.48609999998</v>
      </c>
      <c r="S1624" s="24">
        <v>314069.11219999997</v>
      </c>
      <c r="T1624" s="24">
        <v>549620.94629999995</v>
      </c>
      <c r="U1624" s="24">
        <v>348871.00140000001</v>
      </c>
      <c r="V1624" s="24">
        <v>610524.2524</v>
      </c>
    </row>
    <row r="1625" spans="1:22" hidden="1" x14ac:dyDescent="0.3">
      <c r="A1625" s="23">
        <v>9</v>
      </c>
      <c r="B1625" s="23" t="s">
        <v>592</v>
      </c>
      <c r="C1625" s="23" t="s">
        <v>585</v>
      </c>
      <c r="D1625" t="s">
        <v>74</v>
      </c>
      <c r="E1625" s="23" t="s">
        <v>587</v>
      </c>
      <c r="F1625" s="23" t="s">
        <v>81</v>
      </c>
      <c r="G1625" s="23">
        <v>4</v>
      </c>
      <c r="H1625" s="23" t="s">
        <v>29</v>
      </c>
      <c r="I1625" s="24">
        <v>108867.0428</v>
      </c>
      <c r="J1625" s="24">
        <v>174187.27110000001</v>
      </c>
      <c r="K1625" s="24">
        <v>152413.85990000001</v>
      </c>
      <c r="L1625" s="24">
        <v>243862.17939999999</v>
      </c>
      <c r="M1625" s="24">
        <v>195960.677</v>
      </c>
      <c r="N1625" s="24">
        <v>313537.08789999998</v>
      </c>
      <c r="O1625" s="24">
        <v>261280.90270000001</v>
      </c>
      <c r="P1625" s="24">
        <v>418049.45049999998</v>
      </c>
      <c r="Q1625" s="24">
        <v>326601.12839999999</v>
      </c>
      <c r="R1625" s="24">
        <v>522561.81300000002</v>
      </c>
      <c r="S1625" s="24">
        <v>370147.94540000003</v>
      </c>
      <c r="T1625" s="24">
        <v>592236.72140000004</v>
      </c>
      <c r="U1625" s="24">
        <v>413694.76250000001</v>
      </c>
      <c r="V1625" s="24">
        <v>661911.62990000006</v>
      </c>
    </row>
    <row r="1626" spans="1:22" hidden="1" x14ac:dyDescent="0.3">
      <c r="A1626" s="23">
        <v>9</v>
      </c>
      <c r="B1626" s="23" t="s">
        <v>592</v>
      </c>
      <c r="C1626" s="23" t="s">
        <v>585</v>
      </c>
      <c r="D1626" t="s">
        <v>74</v>
      </c>
      <c r="E1626" s="23" t="s">
        <v>587</v>
      </c>
      <c r="F1626" s="23" t="s">
        <v>524</v>
      </c>
      <c r="G1626" s="23">
        <v>1</v>
      </c>
      <c r="H1626" s="23" t="s">
        <v>14</v>
      </c>
      <c r="I1626" s="24">
        <v>112795.08869999999</v>
      </c>
      <c r="J1626" s="24">
        <v>197391.40520000001</v>
      </c>
      <c r="K1626" s="24">
        <v>145897.98420000001</v>
      </c>
      <c r="L1626" s="24">
        <v>255321.47229999999</v>
      </c>
      <c r="M1626" s="24">
        <v>174537.59529999999</v>
      </c>
      <c r="N1626" s="24">
        <v>305440.79180000001</v>
      </c>
      <c r="O1626" s="24">
        <v>208058.6973</v>
      </c>
      <c r="P1626" s="24">
        <v>364102.72029999999</v>
      </c>
      <c r="Q1626" s="24">
        <v>245121.5177</v>
      </c>
      <c r="R1626" s="24">
        <v>428962.65590000001</v>
      </c>
      <c r="S1626" s="24">
        <v>268690.4546</v>
      </c>
      <c r="T1626" s="24">
        <v>470208.29550000001</v>
      </c>
      <c r="U1626" s="24">
        <v>290812.69089999999</v>
      </c>
      <c r="V1626" s="24">
        <v>508922.20909999998</v>
      </c>
    </row>
    <row r="1627" spans="1:22" hidden="1" x14ac:dyDescent="0.3">
      <c r="A1627" s="23">
        <v>9</v>
      </c>
      <c r="B1627" s="23" t="s">
        <v>592</v>
      </c>
      <c r="C1627" s="23" t="s">
        <v>585</v>
      </c>
      <c r="D1627" t="s">
        <v>74</v>
      </c>
      <c r="E1627" s="23" t="s">
        <v>587</v>
      </c>
      <c r="F1627" s="23" t="s">
        <v>524</v>
      </c>
      <c r="G1627" s="23">
        <v>2</v>
      </c>
      <c r="H1627" s="23" t="s">
        <v>30</v>
      </c>
      <c r="I1627" s="24">
        <v>97172.390100000004</v>
      </c>
      <c r="J1627" s="24">
        <v>170051.6827</v>
      </c>
      <c r="K1627" s="24">
        <v>126850.0272</v>
      </c>
      <c r="L1627" s="24">
        <v>221987.5477</v>
      </c>
      <c r="M1627" s="24">
        <v>153677.99220000001</v>
      </c>
      <c r="N1627" s="24">
        <v>268936.48629999999</v>
      </c>
      <c r="O1627" s="24">
        <v>187510.53260000001</v>
      </c>
      <c r="P1627" s="24">
        <v>328143.43190000003</v>
      </c>
      <c r="Q1627" s="24">
        <v>222165.62940000001</v>
      </c>
      <c r="R1627" s="24">
        <v>388789.85139999999</v>
      </c>
      <c r="S1627" s="24">
        <v>244611.24400000001</v>
      </c>
      <c r="T1627" s="24">
        <v>428069.67690000002</v>
      </c>
      <c r="U1627" s="24">
        <v>265428.20360000001</v>
      </c>
      <c r="V1627" s="24">
        <v>464499.35629999998</v>
      </c>
    </row>
    <row r="1628" spans="1:22" hidden="1" x14ac:dyDescent="0.3">
      <c r="A1628" s="23">
        <v>9</v>
      </c>
      <c r="B1628" s="23" t="s">
        <v>592</v>
      </c>
      <c r="C1628" s="23" t="s">
        <v>585</v>
      </c>
      <c r="D1628" t="s">
        <v>74</v>
      </c>
      <c r="E1628" s="23" t="s">
        <v>587</v>
      </c>
      <c r="F1628" s="23" t="s">
        <v>524</v>
      </c>
      <c r="G1628" s="23">
        <v>3</v>
      </c>
      <c r="H1628" s="23" t="s">
        <v>31</v>
      </c>
      <c r="I1628" s="24">
        <v>87008.439400000003</v>
      </c>
      <c r="J1628" s="24">
        <v>152264.769</v>
      </c>
      <c r="K1628" s="24">
        <v>118593.05409999999</v>
      </c>
      <c r="L1628" s="24">
        <v>207537.84460000001</v>
      </c>
      <c r="M1628" s="24">
        <v>150069.90650000001</v>
      </c>
      <c r="N1628" s="24">
        <v>262622.33630000002</v>
      </c>
      <c r="O1628" s="24">
        <v>197655.8645</v>
      </c>
      <c r="P1628" s="24">
        <v>345897.76289999997</v>
      </c>
      <c r="Q1628" s="24">
        <v>244784.82060000001</v>
      </c>
      <c r="R1628" s="24">
        <v>428373.43609999999</v>
      </c>
      <c r="S1628" s="24">
        <v>275696.34460000001</v>
      </c>
      <c r="T1628" s="24">
        <v>482468.603</v>
      </c>
      <c r="U1628" s="24">
        <v>306201.6446</v>
      </c>
      <c r="V1628" s="24">
        <v>535852.87809999997</v>
      </c>
    </row>
    <row r="1629" spans="1:22" hidden="1" x14ac:dyDescent="0.3">
      <c r="A1629" s="23">
        <v>9</v>
      </c>
      <c r="B1629" s="23" t="s">
        <v>592</v>
      </c>
      <c r="C1629" s="23" t="s">
        <v>585</v>
      </c>
      <c r="D1629" t="s">
        <v>74</v>
      </c>
      <c r="E1629" s="23" t="s">
        <v>587</v>
      </c>
      <c r="F1629" s="23" t="s">
        <v>524</v>
      </c>
      <c r="G1629" s="23">
        <v>4</v>
      </c>
      <c r="H1629" s="23" t="s">
        <v>29</v>
      </c>
      <c r="I1629" s="24">
        <v>96160.588099999994</v>
      </c>
      <c r="J1629" s="24">
        <v>153856.94330000001</v>
      </c>
      <c r="K1629" s="24">
        <v>134624.82329999999</v>
      </c>
      <c r="L1629" s="24">
        <v>215399.7206</v>
      </c>
      <c r="M1629" s="24">
        <v>173089.05859999999</v>
      </c>
      <c r="N1629" s="24">
        <v>276942.49790000002</v>
      </c>
      <c r="O1629" s="24">
        <v>230785.41149999999</v>
      </c>
      <c r="P1629" s="24">
        <v>369256.66389999999</v>
      </c>
      <c r="Q1629" s="24">
        <v>288481.76439999999</v>
      </c>
      <c r="R1629" s="24">
        <v>461570.82980000001</v>
      </c>
      <c r="S1629" s="24">
        <v>326945.99959999998</v>
      </c>
      <c r="T1629" s="24">
        <v>523113.60710000002</v>
      </c>
      <c r="U1629" s="24">
        <v>365410.23489999998</v>
      </c>
      <c r="V1629" s="24">
        <v>584656.38450000004</v>
      </c>
    </row>
    <row r="1630" spans="1:22" hidden="1" x14ac:dyDescent="0.3">
      <c r="A1630" s="23">
        <v>9</v>
      </c>
      <c r="B1630" s="23" t="s">
        <v>592</v>
      </c>
      <c r="C1630" s="23" t="s">
        <v>585</v>
      </c>
      <c r="D1630" t="s">
        <v>74</v>
      </c>
      <c r="E1630" s="23" t="s">
        <v>587</v>
      </c>
      <c r="F1630" s="23" t="s">
        <v>83</v>
      </c>
      <c r="G1630" s="23">
        <v>1</v>
      </c>
      <c r="H1630" s="23" t="s">
        <v>14</v>
      </c>
      <c r="I1630" s="24">
        <v>120222.4659</v>
      </c>
      <c r="J1630" s="24">
        <v>210389.31529999999</v>
      </c>
      <c r="K1630" s="24">
        <v>155365.27420000001</v>
      </c>
      <c r="L1630" s="24">
        <v>271889.22989999998</v>
      </c>
      <c r="M1630" s="24">
        <v>185767.91020000001</v>
      </c>
      <c r="N1630" s="24">
        <v>325093.84289999999</v>
      </c>
      <c r="O1630" s="24">
        <v>221301.07029999999</v>
      </c>
      <c r="P1630" s="24">
        <v>387276.87290000002</v>
      </c>
      <c r="Q1630" s="24">
        <v>260586.33900000001</v>
      </c>
      <c r="R1630" s="24">
        <v>456026.0932</v>
      </c>
      <c r="S1630" s="24">
        <v>285569.50880000001</v>
      </c>
      <c r="T1630" s="24">
        <v>499746.64039999997</v>
      </c>
      <c r="U1630" s="24">
        <v>308964.375</v>
      </c>
      <c r="V1630" s="24">
        <v>540687.65630000003</v>
      </c>
    </row>
    <row r="1631" spans="1:22" hidden="1" x14ac:dyDescent="0.3">
      <c r="A1631" s="23">
        <v>9</v>
      </c>
      <c r="B1631" s="23" t="s">
        <v>592</v>
      </c>
      <c r="C1631" s="23" t="s">
        <v>585</v>
      </c>
      <c r="D1631" t="s">
        <v>74</v>
      </c>
      <c r="E1631" s="23" t="s">
        <v>587</v>
      </c>
      <c r="F1631" s="23" t="s">
        <v>83</v>
      </c>
      <c r="G1631" s="23">
        <v>2</v>
      </c>
      <c r="H1631" s="23" t="s">
        <v>30</v>
      </c>
      <c r="I1631" s="24">
        <v>104221.79919999999</v>
      </c>
      <c r="J1631" s="24">
        <v>182388.14859999999</v>
      </c>
      <c r="K1631" s="24">
        <v>135856.48009999999</v>
      </c>
      <c r="L1631" s="24">
        <v>237748.84020000001</v>
      </c>
      <c r="M1631" s="24">
        <v>164403.6397</v>
      </c>
      <c r="N1631" s="24">
        <v>287706.36949999997</v>
      </c>
      <c r="O1631" s="24">
        <v>200255.77299999999</v>
      </c>
      <c r="P1631" s="24">
        <v>350447.60269999999</v>
      </c>
      <c r="Q1631" s="24">
        <v>237075.0668</v>
      </c>
      <c r="R1631" s="24">
        <v>414881.36690000002</v>
      </c>
      <c r="S1631" s="24">
        <v>260907.73730000001</v>
      </c>
      <c r="T1631" s="24">
        <v>456588.54019999999</v>
      </c>
      <c r="U1631" s="24">
        <v>282965.7475</v>
      </c>
      <c r="V1631" s="24">
        <v>495190.05810000002</v>
      </c>
    </row>
    <row r="1632" spans="1:22" hidden="1" x14ac:dyDescent="0.3">
      <c r="A1632" s="23">
        <v>9</v>
      </c>
      <c r="B1632" s="23" t="s">
        <v>592</v>
      </c>
      <c r="C1632" s="23" t="s">
        <v>585</v>
      </c>
      <c r="D1632" t="s">
        <v>74</v>
      </c>
      <c r="E1632" s="23" t="s">
        <v>587</v>
      </c>
      <c r="F1632" s="23" t="s">
        <v>83</v>
      </c>
      <c r="G1632" s="23">
        <v>3</v>
      </c>
      <c r="H1632" s="23" t="s">
        <v>31</v>
      </c>
      <c r="I1632" s="24">
        <v>93768.698099999994</v>
      </c>
      <c r="J1632" s="24">
        <v>164095.22159999999</v>
      </c>
      <c r="K1632" s="24">
        <v>127979.54300000001</v>
      </c>
      <c r="L1632" s="24">
        <v>223964.2003</v>
      </c>
      <c r="M1632" s="24">
        <v>162080.01869999999</v>
      </c>
      <c r="N1632" s="24">
        <v>283640.03259999998</v>
      </c>
      <c r="O1632" s="24">
        <v>213610.37940000001</v>
      </c>
      <c r="P1632" s="24">
        <v>373818.16399999999</v>
      </c>
      <c r="Q1632" s="24">
        <v>264672.68180000002</v>
      </c>
      <c r="R1632" s="24">
        <v>463177.19319999998</v>
      </c>
      <c r="S1632" s="24">
        <v>298194.15169999999</v>
      </c>
      <c r="T1632" s="24">
        <v>521839.76539999997</v>
      </c>
      <c r="U1632" s="24">
        <v>331299.56959999999</v>
      </c>
      <c r="V1632" s="24">
        <v>579774.24670000002</v>
      </c>
    </row>
    <row r="1633" spans="1:22" hidden="1" x14ac:dyDescent="0.3">
      <c r="A1633" s="23">
        <v>9</v>
      </c>
      <c r="B1633" s="23" t="s">
        <v>592</v>
      </c>
      <c r="C1633" s="23" t="s">
        <v>585</v>
      </c>
      <c r="D1633" t="s">
        <v>74</v>
      </c>
      <c r="E1633" s="23" t="s">
        <v>587</v>
      </c>
      <c r="F1633" s="23" t="s">
        <v>83</v>
      </c>
      <c r="G1633" s="23">
        <v>4</v>
      </c>
      <c r="H1633" s="23" t="s">
        <v>29</v>
      </c>
      <c r="I1633" s="24">
        <v>102527.3751</v>
      </c>
      <c r="J1633" s="24">
        <v>164043.80249999999</v>
      </c>
      <c r="K1633" s="24">
        <v>143538.32500000001</v>
      </c>
      <c r="L1633" s="24">
        <v>229661.32339999999</v>
      </c>
      <c r="M1633" s="24">
        <v>184549.27499999999</v>
      </c>
      <c r="N1633" s="24">
        <v>295278.84450000001</v>
      </c>
      <c r="O1633" s="24">
        <v>246065.70009999999</v>
      </c>
      <c r="P1633" s="24">
        <v>393705.12599999999</v>
      </c>
      <c r="Q1633" s="24">
        <v>307582.125</v>
      </c>
      <c r="R1633" s="24">
        <v>492131.40740000003</v>
      </c>
      <c r="S1633" s="24">
        <v>348593.07500000001</v>
      </c>
      <c r="T1633" s="24">
        <v>557748.92839999998</v>
      </c>
      <c r="U1633" s="24">
        <v>389604.02510000003</v>
      </c>
      <c r="V1633" s="24">
        <v>623366.44940000004</v>
      </c>
    </row>
    <row r="1634" spans="1:22" hidden="1" x14ac:dyDescent="0.3">
      <c r="A1634" s="23">
        <v>9</v>
      </c>
      <c r="B1634" s="23" t="s">
        <v>592</v>
      </c>
      <c r="C1634" s="23" t="s">
        <v>585</v>
      </c>
      <c r="D1634" t="s">
        <v>74</v>
      </c>
      <c r="E1634" s="23" t="s">
        <v>587</v>
      </c>
      <c r="F1634" s="23" t="s">
        <v>84</v>
      </c>
      <c r="G1634" s="23">
        <v>1</v>
      </c>
      <c r="H1634" s="23" t="s">
        <v>14</v>
      </c>
      <c r="I1634" s="24">
        <v>121236.58100000001</v>
      </c>
      <c r="J1634" s="24">
        <v>212164.01670000001</v>
      </c>
      <c r="K1634" s="24">
        <v>156646.82250000001</v>
      </c>
      <c r="L1634" s="24">
        <v>274131.93939999997</v>
      </c>
      <c r="M1634" s="24">
        <v>187280.43530000001</v>
      </c>
      <c r="N1634" s="24">
        <v>327740.76169999997</v>
      </c>
      <c r="O1634" s="24">
        <v>223072.83259999999</v>
      </c>
      <c r="P1634" s="24">
        <v>390377.45699999999</v>
      </c>
      <c r="Q1634" s="24">
        <v>262644.25449999998</v>
      </c>
      <c r="R1634" s="24">
        <v>459627.44540000003</v>
      </c>
      <c r="S1634" s="24">
        <v>287809.59669999999</v>
      </c>
      <c r="T1634" s="24">
        <v>503666.7941</v>
      </c>
      <c r="U1634" s="24">
        <v>311363.6262</v>
      </c>
      <c r="V1634" s="24">
        <v>544886.34589999996</v>
      </c>
    </row>
    <row r="1635" spans="1:22" hidden="1" x14ac:dyDescent="0.3">
      <c r="A1635" s="23">
        <v>9</v>
      </c>
      <c r="B1635" s="23" t="s">
        <v>592</v>
      </c>
      <c r="C1635" s="23" t="s">
        <v>585</v>
      </c>
      <c r="D1635" t="s">
        <v>74</v>
      </c>
      <c r="E1635" s="23" t="s">
        <v>587</v>
      </c>
      <c r="F1635" s="23" t="s">
        <v>84</v>
      </c>
      <c r="G1635" s="23">
        <v>2</v>
      </c>
      <c r="H1635" s="23" t="s">
        <v>30</v>
      </c>
      <c r="I1635" s="24">
        <v>105235.9142</v>
      </c>
      <c r="J1635" s="24">
        <v>184162.8499</v>
      </c>
      <c r="K1635" s="24">
        <v>137138.02840000001</v>
      </c>
      <c r="L1635" s="24">
        <v>239991.5497</v>
      </c>
      <c r="M1635" s="24">
        <v>165916.16469999999</v>
      </c>
      <c r="N1635" s="24">
        <v>290353.28830000001</v>
      </c>
      <c r="O1635" s="24">
        <v>202027.53529999999</v>
      </c>
      <c r="P1635" s="24">
        <v>353548.18670000002</v>
      </c>
      <c r="Q1635" s="24">
        <v>239132.9823</v>
      </c>
      <c r="R1635" s="24">
        <v>418482.71909999999</v>
      </c>
      <c r="S1635" s="24">
        <v>263147.82510000002</v>
      </c>
      <c r="T1635" s="24">
        <v>460508.69390000001</v>
      </c>
      <c r="U1635" s="24">
        <v>285364.9987</v>
      </c>
      <c r="V1635" s="24">
        <v>499388.74770000001</v>
      </c>
    </row>
    <row r="1636" spans="1:22" hidden="1" x14ac:dyDescent="0.3">
      <c r="A1636" s="23">
        <v>9</v>
      </c>
      <c r="B1636" s="23" t="s">
        <v>592</v>
      </c>
      <c r="C1636" s="23" t="s">
        <v>585</v>
      </c>
      <c r="D1636" t="s">
        <v>74</v>
      </c>
      <c r="E1636" s="23" t="s">
        <v>587</v>
      </c>
      <c r="F1636" s="23" t="s">
        <v>84</v>
      </c>
      <c r="G1636" s="23">
        <v>3</v>
      </c>
      <c r="H1636" s="23" t="s">
        <v>31</v>
      </c>
      <c r="I1636" s="24">
        <v>94773.478400000007</v>
      </c>
      <c r="J1636" s="24">
        <v>165853.58720000001</v>
      </c>
      <c r="K1636" s="24">
        <v>129386.23540000001</v>
      </c>
      <c r="L1636" s="24">
        <v>226425.91200000001</v>
      </c>
      <c r="M1636" s="24">
        <v>163888.6231</v>
      </c>
      <c r="N1636" s="24">
        <v>286805.09039999999</v>
      </c>
      <c r="O1636" s="24">
        <v>216021.85200000001</v>
      </c>
      <c r="P1636" s="24">
        <v>378038.24119999999</v>
      </c>
      <c r="Q1636" s="24">
        <v>267687.02260000003</v>
      </c>
      <c r="R1636" s="24">
        <v>468452.28960000002</v>
      </c>
      <c r="S1636" s="24">
        <v>301610.40460000001</v>
      </c>
      <c r="T1636" s="24">
        <v>527818.20810000005</v>
      </c>
      <c r="U1636" s="24">
        <v>335117.73460000003</v>
      </c>
      <c r="V1636" s="24">
        <v>586456.0355</v>
      </c>
    </row>
    <row r="1637" spans="1:22" hidden="1" x14ac:dyDescent="0.3">
      <c r="A1637" s="23">
        <v>9</v>
      </c>
      <c r="B1637" s="23" t="s">
        <v>592</v>
      </c>
      <c r="C1637" s="23" t="s">
        <v>585</v>
      </c>
      <c r="D1637" t="s">
        <v>74</v>
      </c>
      <c r="E1637" s="23" t="s">
        <v>587</v>
      </c>
      <c r="F1637" s="23" t="s">
        <v>84</v>
      </c>
      <c r="G1637" s="23">
        <v>4</v>
      </c>
      <c r="H1637" s="23" t="s">
        <v>29</v>
      </c>
      <c r="I1637" s="24">
        <v>103399.43670000001</v>
      </c>
      <c r="J1637" s="24">
        <v>165439.1012</v>
      </c>
      <c r="K1637" s="24">
        <v>144759.2114</v>
      </c>
      <c r="L1637" s="24">
        <v>231614.74170000001</v>
      </c>
      <c r="M1637" s="24">
        <v>186118.98610000001</v>
      </c>
      <c r="N1637" s="24">
        <v>297790.3823</v>
      </c>
      <c r="O1637" s="24">
        <v>248158.64809999999</v>
      </c>
      <c r="P1637" s="24">
        <v>397053.84289999999</v>
      </c>
      <c r="Q1637" s="24">
        <v>310198.3101</v>
      </c>
      <c r="R1637" s="24">
        <v>496317.30359999998</v>
      </c>
      <c r="S1637" s="24">
        <v>351558.08480000001</v>
      </c>
      <c r="T1637" s="24">
        <v>562492.94409999996</v>
      </c>
      <c r="U1637" s="24">
        <v>392917.85950000002</v>
      </c>
      <c r="V1637" s="24">
        <v>628668.58459999994</v>
      </c>
    </row>
    <row r="1638" spans="1:22" hidden="1" x14ac:dyDescent="0.3">
      <c r="A1638" s="23">
        <v>9</v>
      </c>
      <c r="B1638" s="23" t="s">
        <v>592</v>
      </c>
      <c r="C1638" s="23" t="s">
        <v>585</v>
      </c>
      <c r="D1638" t="s">
        <v>74</v>
      </c>
      <c r="E1638" s="23" t="s">
        <v>587</v>
      </c>
      <c r="F1638" s="23" t="s">
        <v>94</v>
      </c>
      <c r="G1638" s="23">
        <v>1</v>
      </c>
      <c r="H1638" s="23" t="s">
        <v>14</v>
      </c>
      <c r="I1638" s="24">
        <v>115896.93700000001</v>
      </c>
      <c r="J1638" s="24">
        <v>202819.6398</v>
      </c>
      <c r="K1638" s="24">
        <v>149790.74660000001</v>
      </c>
      <c r="L1638" s="24">
        <v>262133.8064</v>
      </c>
      <c r="M1638" s="24">
        <v>179113.05679999999</v>
      </c>
      <c r="N1638" s="24">
        <v>313447.84940000001</v>
      </c>
      <c r="O1638" s="24">
        <v>213389.27970000001</v>
      </c>
      <c r="P1638" s="24">
        <v>373431.23950000003</v>
      </c>
      <c r="Q1638" s="24">
        <v>251285.12899999999</v>
      </c>
      <c r="R1638" s="24">
        <v>439748.97580000001</v>
      </c>
      <c r="S1638" s="24">
        <v>275384.6042</v>
      </c>
      <c r="T1638" s="24">
        <v>481923.05729999999</v>
      </c>
      <c r="U1638" s="24">
        <v>297958.03029999998</v>
      </c>
      <c r="V1638" s="24">
        <v>521426.55290000001</v>
      </c>
    </row>
    <row r="1639" spans="1:22" hidden="1" x14ac:dyDescent="0.3">
      <c r="A1639" s="23">
        <v>9</v>
      </c>
      <c r="B1639" s="23" t="s">
        <v>592</v>
      </c>
      <c r="C1639" s="23" t="s">
        <v>585</v>
      </c>
      <c r="D1639" t="s">
        <v>74</v>
      </c>
      <c r="E1639" s="23" t="s">
        <v>587</v>
      </c>
      <c r="F1639" s="23" t="s">
        <v>94</v>
      </c>
      <c r="G1639" s="23">
        <v>2</v>
      </c>
      <c r="H1639" s="23" t="s">
        <v>30</v>
      </c>
      <c r="I1639" s="24">
        <v>100400.22779999999</v>
      </c>
      <c r="J1639" s="24">
        <v>175700.39869999999</v>
      </c>
      <c r="K1639" s="24">
        <v>130896.40210000001</v>
      </c>
      <c r="L1639" s="24">
        <v>229068.70360000001</v>
      </c>
      <c r="M1639" s="24">
        <v>158421.67610000001</v>
      </c>
      <c r="N1639" s="24">
        <v>277237.93320000003</v>
      </c>
      <c r="O1639" s="24">
        <v>193006.82579999999</v>
      </c>
      <c r="P1639" s="24">
        <v>337761.94520000002</v>
      </c>
      <c r="Q1639" s="24">
        <v>228514.36859999999</v>
      </c>
      <c r="R1639" s="24">
        <v>399900.14510000002</v>
      </c>
      <c r="S1639" s="24">
        <v>251499.58059999999</v>
      </c>
      <c r="T1639" s="24">
        <v>440124.266</v>
      </c>
      <c r="U1639" s="24">
        <v>272778.25630000001</v>
      </c>
      <c r="V1639" s="24">
        <v>477361.9486</v>
      </c>
    </row>
    <row r="1640" spans="1:22" hidden="1" x14ac:dyDescent="0.3">
      <c r="A1640" s="23">
        <v>9</v>
      </c>
      <c r="B1640" s="23" t="s">
        <v>592</v>
      </c>
      <c r="C1640" s="23" t="s">
        <v>585</v>
      </c>
      <c r="D1640" t="s">
        <v>74</v>
      </c>
      <c r="E1640" s="23" t="s">
        <v>587</v>
      </c>
      <c r="F1640" s="23" t="s">
        <v>94</v>
      </c>
      <c r="G1640" s="23">
        <v>3</v>
      </c>
      <c r="H1640" s="23" t="s">
        <v>31</v>
      </c>
      <c r="I1640" s="24">
        <v>90281.319399999993</v>
      </c>
      <c r="J1640" s="24">
        <v>157992.3089</v>
      </c>
      <c r="K1640" s="24">
        <v>123201.04369999999</v>
      </c>
      <c r="L1640" s="24">
        <v>215601.82629999999</v>
      </c>
      <c r="M1640" s="24">
        <v>156013.87479999999</v>
      </c>
      <c r="N1640" s="24">
        <v>273024.28090000001</v>
      </c>
      <c r="O1640" s="24">
        <v>205600.81159999999</v>
      </c>
      <c r="P1640" s="24">
        <v>359801.4204</v>
      </c>
      <c r="Q1640" s="24">
        <v>254734.4319</v>
      </c>
      <c r="R1640" s="24">
        <v>445785.25599999999</v>
      </c>
      <c r="S1640" s="24">
        <v>286986.4939</v>
      </c>
      <c r="T1640" s="24">
        <v>502226.36410000001</v>
      </c>
      <c r="U1640" s="24">
        <v>318835.60769999999</v>
      </c>
      <c r="V1640" s="24">
        <v>557962.31330000004</v>
      </c>
    </row>
    <row r="1641" spans="1:22" hidden="1" x14ac:dyDescent="0.3">
      <c r="A1641" s="23">
        <v>9</v>
      </c>
      <c r="B1641" s="23" t="s">
        <v>592</v>
      </c>
      <c r="C1641" s="23" t="s">
        <v>585</v>
      </c>
      <c r="D1641" t="s">
        <v>74</v>
      </c>
      <c r="E1641" s="23" t="s">
        <v>587</v>
      </c>
      <c r="F1641" s="23" t="s">
        <v>94</v>
      </c>
      <c r="G1641" s="23">
        <v>4</v>
      </c>
      <c r="H1641" s="23" t="s">
        <v>29</v>
      </c>
      <c r="I1641" s="24">
        <v>98834.672000000006</v>
      </c>
      <c r="J1641" s="24">
        <v>158135.47760000001</v>
      </c>
      <c r="K1641" s="24">
        <v>138368.54089999999</v>
      </c>
      <c r="L1641" s="24">
        <v>221389.66880000001</v>
      </c>
      <c r="M1641" s="24">
        <v>177902.40969999999</v>
      </c>
      <c r="N1641" s="24">
        <v>284643.85979999998</v>
      </c>
      <c r="O1641" s="24">
        <v>237203.21290000001</v>
      </c>
      <c r="P1641" s="24">
        <v>379525.14640000003</v>
      </c>
      <c r="Q1641" s="24">
        <v>296504.01620000001</v>
      </c>
      <c r="R1641" s="24">
        <v>474406.43290000001</v>
      </c>
      <c r="S1641" s="24">
        <v>336037.8849</v>
      </c>
      <c r="T1641" s="24">
        <v>537660.62399999995</v>
      </c>
      <c r="U1641" s="24">
        <v>375571.75380000001</v>
      </c>
      <c r="V1641" s="24">
        <v>600914.81499999994</v>
      </c>
    </row>
    <row r="1642" spans="1:22" hidden="1" x14ac:dyDescent="0.3">
      <c r="A1642" s="23">
        <v>9</v>
      </c>
      <c r="B1642" s="23" t="s">
        <v>592</v>
      </c>
      <c r="C1642" s="23" t="s">
        <v>585</v>
      </c>
      <c r="D1642" t="s">
        <v>74</v>
      </c>
      <c r="E1642" s="23" t="s">
        <v>587</v>
      </c>
      <c r="F1642" s="23" t="s">
        <v>97</v>
      </c>
      <c r="G1642" s="23">
        <v>1</v>
      </c>
      <c r="H1642" s="23" t="s">
        <v>14</v>
      </c>
      <c r="I1642" s="24">
        <v>115687.36</v>
      </c>
      <c r="J1642" s="24">
        <v>202452.88010000001</v>
      </c>
      <c r="K1642" s="24">
        <v>149390.5148</v>
      </c>
      <c r="L1642" s="24">
        <v>261433.4008</v>
      </c>
      <c r="M1642" s="24">
        <v>178546.17240000001</v>
      </c>
      <c r="N1642" s="24">
        <v>312455.80180000002</v>
      </c>
      <c r="O1642" s="24">
        <v>212579.81299999999</v>
      </c>
      <c r="P1642" s="24">
        <v>372014.6728</v>
      </c>
      <c r="Q1642" s="24">
        <v>250205.42129999999</v>
      </c>
      <c r="R1642" s="24">
        <v>437859.48719999997</v>
      </c>
      <c r="S1642" s="24">
        <v>274133.91009999998</v>
      </c>
      <c r="T1642" s="24">
        <v>479734.34259999997</v>
      </c>
      <c r="U1642" s="24">
        <v>296496.24670000002</v>
      </c>
      <c r="V1642" s="24">
        <v>518868.43190000003</v>
      </c>
    </row>
    <row r="1643" spans="1:22" hidden="1" x14ac:dyDescent="0.3">
      <c r="A1643" s="23">
        <v>9</v>
      </c>
      <c r="B1643" s="23" t="s">
        <v>592</v>
      </c>
      <c r="C1643" s="23" t="s">
        <v>585</v>
      </c>
      <c r="D1643" t="s">
        <v>74</v>
      </c>
      <c r="E1643" s="23" t="s">
        <v>587</v>
      </c>
      <c r="F1643" s="23" t="s">
        <v>97</v>
      </c>
      <c r="G1643" s="23">
        <v>2</v>
      </c>
      <c r="H1643" s="23" t="s">
        <v>30</v>
      </c>
      <c r="I1643" s="24">
        <v>100820.5992</v>
      </c>
      <c r="J1643" s="24">
        <v>176436.04870000001</v>
      </c>
      <c r="K1643" s="24">
        <v>131264.23420000001</v>
      </c>
      <c r="L1643" s="24">
        <v>229712.40969999999</v>
      </c>
      <c r="M1643" s="24">
        <v>158695.90590000001</v>
      </c>
      <c r="N1643" s="24">
        <v>277717.83549999999</v>
      </c>
      <c r="O1643" s="24">
        <v>193025.91529999999</v>
      </c>
      <c r="P1643" s="24">
        <v>337795.3517</v>
      </c>
      <c r="Q1643" s="24">
        <v>228360.3028</v>
      </c>
      <c r="R1643" s="24">
        <v>399630.52990000002</v>
      </c>
      <c r="S1643" s="24">
        <v>251219.82380000001</v>
      </c>
      <c r="T1643" s="24">
        <v>439634.69150000002</v>
      </c>
      <c r="U1643" s="24">
        <v>272340.04229999997</v>
      </c>
      <c r="V1643" s="24">
        <v>476595.07419999997</v>
      </c>
    </row>
    <row r="1644" spans="1:22" hidden="1" x14ac:dyDescent="0.3">
      <c r="A1644" s="23">
        <v>9</v>
      </c>
      <c r="B1644" s="23" t="s">
        <v>592</v>
      </c>
      <c r="C1644" s="23" t="s">
        <v>585</v>
      </c>
      <c r="D1644" t="s">
        <v>74</v>
      </c>
      <c r="E1644" s="23" t="s">
        <v>587</v>
      </c>
      <c r="F1644" s="23" t="s">
        <v>97</v>
      </c>
      <c r="G1644" s="23">
        <v>3</v>
      </c>
      <c r="H1644" s="23" t="s">
        <v>31</v>
      </c>
      <c r="I1644" s="24">
        <v>91071.591799999995</v>
      </c>
      <c r="J1644" s="24">
        <v>159375.28580000001</v>
      </c>
      <c r="K1644" s="24">
        <v>124437.2141</v>
      </c>
      <c r="L1644" s="24">
        <v>217765.12469999999</v>
      </c>
      <c r="M1644" s="24">
        <v>157700.2885</v>
      </c>
      <c r="N1644" s="24">
        <v>275975.5048</v>
      </c>
      <c r="O1644" s="24">
        <v>207947.6433</v>
      </c>
      <c r="P1644" s="24">
        <v>363908.37589999998</v>
      </c>
      <c r="Q1644" s="24">
        <v>257760.10930000001</v>
      </c>
      <c r="R1644" s="24">
        <v>451080.1912</v>
      </c>
      <c r="S1644" s="24">
        <v>290485.20980000001</v>
      </c>
      <c r="T1644" s="24">
        <v>508349.11719999998</v>
      </c>
      <c r="U1644" s="24">
        <v>322823.74239999999</v>
      </c>
      <c r="V1644" s="24">
        <v>564941.54920000001</v>
      </c>
    </row>
    <row r="1645" spans="1:22" hidden="1" x14ac:dyDescent="0.3">
      <c r="A1645" s="23">
        <v>9</v>
      </c>
      <c r="B1645" s="23" t="s">
        <v>592</v>
      </c>
      <c r="C1645" s="23" t="s">
        <v>585</v>
      </c>
      <c r="D1645" t="s">
        <v>74</v>
      </c>
      <c r="E1645" s="23" t="s">
        <v>587</v>
      </c>
      <c r="F1645" s="23" t="s">
        <v>97</v>
      </c>
      <c r="G1645" s="23">
        <v>4</v>
      </c>
      <c r="H1645" s="23" t="s">
        <v>29</v>
      </c>
      <c r="I1645" s="24">
        <v>98688.104999999996</v>
      </c>
      <c r="J1645" s="24">
        <v>157900.97039999999</v>
      </c>
      <c r="K1645" s="24">
        <v>138163.34710000001</v>
      </c>
      <c r="L1645" s="24">
        <v>221061.35860000001</v>
      </c>
      <c r="M1645" s="24">
        <v>177638.58910000001</v>
      </c>
      <c r="N1645" s="24">
        <v>284221.74670000002</v>
      </c>
      <c r="O1645" s="24">
        <v>236851.45209999999</v>
      </c>
      <c r="P1645" s="24">
        <v>378962.32900000003</v>
      </c>
      <c r="Q1645" s="24">
        <v>296064.315</v>
      </c>
      <c r="R1645" s="24">
        <v>473702.91110000003</v>
      </c>
      <c r="S1645" s="24">
        <v>335539.55699999997</v>
      </c>
      <c r="T1645" s="24">
        <v>536863.29929999996</v>
      </c>
      <c r="U1645" s="24">
        <v>375014.799</v>
      </c>
      <c r="V1645" s="24">
        <v>600023.68740000005</v>
      </c>
    </row>
    <row r="1646" spans="1:22" hidden="1" x14ac:dyDescent="0.3">
      <c r="A1646" s="23">
        <v>9</v>
      </c>
      <c r="B1646" s="23" t="s">
        <v>592</v>
      </c>
      <c r="C1646" s="23" t="s">
        <v>585</v>
      </c>
      <c r="D1646" t="s">
        <v>86</v>
      </c>
      <c r="E1646" s="23" t="s">
        <v>588</v>
      </c>
      <c r="F1646" s="23" t="s">
        <v>85</v>
      </c>
      <c r="G1646" s="23">
        <v>1</v>
      </c>
      <c r="H1646" s="23" t="s">
        <v>14</v>
      </c>
      <c r="I1646" s="24">
        <v>137708.41440000001</v>
      </c>
      <c r="J1646" s="24">
        <v>240989.72519999999</v>
      </c>
      <c r="K1646" s="24">
        <v>178735.09570000001</v>
      </c>
      <c r="L1646" s="24">
        <v>312786.41749999998</v>
      </c>
      <c r="M1646" s="24">
        <v>214238.2015</v>
      </c>
      <c r="N1646" s="24">
        <v>374916.85259999998</v>
      </c>
      <c r="O1646" s="24">
        <v>256017.95430000001</v>
      </c>
      <c r="P1646" s="24">
        <v>448031.42009999999</v>
      </c>
      <c r="Q1646" s="24">
        <v>302221.62050000002</v>
      </c>
      <c r="R1646" s="24">
        <v>528887.83589999995</v>
      </c>
      <c r="S1646" s="24">
        <v>331599.29090000002</v>
      </c>
      <c r="T1646" s="24">
        <v>580298.75899999996</v>
      </c>
      <c r="U1646" s="24">
        <v>359413.5882</v>
      </c>
      <c r="V1646" s="24">
        <v>628973.7794</v>
      </c>
    </row>
    <row r="1647" spans="1:22" hidden="1" x14ac:dyDescent="0.3">
      <c r="A1647" s="23">
        <v>9</v>
      </c>
      <c r="B1647" s="23" t="s">
        <v>592</v>
      </c>
      <c r="C1647" s="23" t="s">
        <v>585</v>
      </c>
      <c r="D1647" t="s">
        <v>86</v>
      </c>
      <c r="E1647" s="23" t="s">
        <v>588</v>
      </c>
      <c r="F1647" s="23" t="s">
        <v>85</v>
      </c>
      <c r="G1647" s="23">
        <v>2</v>
      </c>
      <c r="H1647" s="23" t="s">
        <v>30</v>
      </c>
      <c r="I1647" s="24">
        <v>115786.2406</v>
      </c>
      <c r="J1647" s="24">
        <v>202625.92120000001</v>
      </c>
      <c r="K1647" s="24">
        <v>152006.5111</v>
      </c>
      <c r="L1647" s="24">
        <v>266011.39439999999</v>
      </c>
      <c r="M1647" s="24">
        <v>184967.4681</v>
      </c>
      <c r="N1647" s="24">
        <v>323693.06910000002</v>
      </c>
      <c r="O1647" s="24">
        <v>227184.23929999999</v>
      </c>
      <c r="P1647" s="24">
        <v>397572.41879999998</v>
      </c>
      <c r="Q1647" s="24">
        <v>270009.32569999999</v>
      </c>
      <c r="R1647" s="24">
        <v>472516.3199</v>
      </c>
      <c r="S1647" s="24">
        <v>297810.72129999998</v>
      </c>
      <c r="T1647" s="24">
        <v>521168.7622</v>
      </c>
      <c r="U1647" s="24">
        <v>323793.42060000001</v>
      </c>
      <c r="V1647" s="24">
        <v>566638.48600000003</v>
      </c>
    </row>
    <row r="1648" spans="1:22" hidden="1" x14ac:dyDescent="0.3">
      <c r="A1648" s="23">
        <v>9</v>
      </c>
      <c r="B1648" s="23" t="s">
        <v>592</v>
      </c>
      <c r="C1648" s="23" t="s">
        <v>585</v>
      </c>
      <c r="D1648" t="s">
        <v>86</v>
      </c>
      <c r="E1648" s="23" t="s">
        <v>588</v>
      </c>
      <c r="F1648" s="23" t="s">
        <v>85</v>
      </c>
      <c r="G1648" s="23">
        <v>3</v>
      </c>
      <c r="H1648" s="23" t="s">
        <v>31</v>
      </c>
      <c r="I1648" s="24">
        <v>101713.25290000001</v>
      </c>
      <c r="J1648" s="24">
        <v>177998.19260000001</v>
      </c>
      <c r="K1648" s="24">
        <v>137881.90539999999</v>
      </c>
      <c r="L1648" s="24">
        <v>241293.3345</v>
      </c>
      <c r="M1648" s="24">
        <v>173899.34330000001</v>
      </c>
      <c r="N1648" s="24">
        <v>304323.85070000001</v>
      </c>
      <c r="O1648" s="24">
        <v>228445.64679999999</v>
      </c>
      <c r="P1648" s="24">
        <v>399779.88199999998</v>
      </c>
      <c r="Q1648" s="24">
        <v>282350.67349999998</v>
      </c>
      <c r="R1648" s="24">
        <v>494113.67859999998</v>
      </c>
      <c r="S1648" s="24">
        <v>317574.82789999997</v>
      </c>
      <c r="T1648" s="24">
        <v>555755.94869999995</v>
      </c>
      <c r="U1648" s="24">
        <v>352228.95819999999</v>
      </c>
      <c r="V1648" s="24">
        <v>616400.67689999996</v>
      </c>
    </row>
    <row r="1649" spans="1:22" hidden="1" x14ac:dyDescent="0.3">
      <c r="A1649" s="23">
        <v>9</v>
      </c>
      <c r="B1649" s="23" t="s">
        <v>592</v>
      </c>
      <c r="C1649" s="23" t="s">
        <v>585</v>
      </c>
      <c r="D1649" t="s">
        <v>86</v>
      </c>
      <c r="E1649" s="23" t="s">
        <v>588</v>
      </c>
      <c r="F1649" s="23" t="s">
        <v>85</v>
      </c>
      <c r="G1649" s="23">
        <v>4</v>
      </c>
      <c r="H1649" s="23" t="s">
        <v>29</v>
      </c>
      <c r="I1649" s="24">
        <v>117247.61960000001</v>
      </c>
      <c r="J1649" s="24">
        <v>187596.19399999999</v>
      </c>
      <c r="K1649" s="24">
        <v>164146.66740000001</v>
      </c>
      <c r="L1649" s="24">
        <v>262634.6716</v>
      </c>
      <c r="M1649" s="24">
        <v>211045.71520000001</v>
      </c>
      <c r="N1649" s="24">
        <v>337673.14929999999</v>
      </c>
      <c r="O1649" s="24">
        <v>281394.2868</v>
      </c>
      <c r="P1649" s="24">
        <v>450230.86570000002</v>
      </c>
      <c r="Q1649" s="24">
        <v>351742.85859999998</v>
      </c>
      <c r="R1649" s="24">
        <v>562788.58200000005</v>
      </c>
      <c r="S1649" s="24">
        <v>398641.90639999998</v>
      </c>
      <c r="T1649" s="24">
        <v>637827.05960000004</v>
      </c>
      <c r="U1649" s="24">
        <v>445540.95419999998</v>
      </c>
      <c r="V1649" s="24">
        <v>712865.53729999997</v>
      </c>
    </row>
    <row r="1650" spans="1:22" hidden="1" x14ac:dyDescent="0.3">
      <c r="A1650" s="23">
        <v>9</v>
      </c>
      <c r="B1650" s="23" t="s">
        <v>592</v>
      </c>
      <c r="C1650" s="23" t="s">
        <v>585</v>
      </c>
      <c r="D1650" t="s">
        <v>164</v>
      </c>
      <c r="E1650" s="23" t="s">
        <v>589</v>
      </c>
      <c r="F1650" s="23" t="s">
        <v>210</v>
      </c>
      <c r="G1650" s="23">
        <v>1</v>
      </c>
      <c r="H1650" s="23" t="s">
        <v>14</v>
      </c>
      <c r="I1650" s="24">
        <v>95314.464000000007</v>
      </c>
      <c r="J1650" s="24">
        <v>166800.31210000001</v>
      </c>
      <c r="K1650" s="24">
        <v>123455.5214</v>
      </c>
      <c r="L1650" s="24">
        <v>216047.16250000001</v>
      </c>
      <c r="M1650" s="24">
        <v>147804.5232</v>
      </c>
      <c r="N1650" s="24">
        <v>258657.91560000001</v>
      </c>
      <c r="O1650" s="24">
        <v>176365.64869999999</v>
      </c>
      <c r="P1650" s="24">
        <v>308639.88530000002</v>
      </c>
      <c r="Q1650" s="24">
        <v>207947.0834</v>
      </c>
      <c r="R1650" s="24">
        <v>363907.3959</v>
      </c>
      <c r="S1650" s="24">
        <v>228029.1777</v>
      </c>
      <c r="T1650" s="24">
        <v>399051.06099999999</v>
      </c>
      <c r="U1650" s="24">
        <v>246944.554</v>
      </c>
      <c r="V1650" s="24">
        <v>432152.96950000001</v>
      </c>
    </row>
    <row r="1651" spans="1:22" hidden="1" x14ac:dyDescent="0.3">
      <c r="A1651" s="23">
        <v>9</v>
      </c>
      <c r="B1651" s="23" t="s">
        <v>592</v>
      </c>
      <c r="C1651" s="23" t="s">
        <v>585</v>
      </c>
      <c r="D1651" t="s">
        <v>164</v>
      </c>
      <c r="E1651" s="23" t="s">
        <v>589</v>
      </c>
      <c r="F1651" s="23" t="s">
        <v>210</v>
      </c>
      <c r="G1651" s="23">
        <v>2</v>
      </c>
      <c r="H1651" s="23" t="s">
        <v>30</v>
      </c>
      <c r="I1651" s="24">
        <v>81329.628899999996</v>
      </c>
      <c r="J1651" s="24">
        <v>142326.85070000001</v>
      </c>
      <c r="K1651" s="24">
        <v>106404.52770000001</v>
      </c>
      <c r="L1651" s="24">
        <v>186207.92329999999</v>
      </c>
      <c r="M1651" s="24">
        <v>129131.8138</v>
      </c>
      <c r="N1651" s="24">
        <v>225980.67420000001</v>
      </c>
      <c r="O1651" s="24">
        <v>157971.72700000001</v>
      </c>
      <c r="P1651" s="24">
        <v>276450.52220000001</v>
      </c>
      <c r="Q1651" s="24">
        <v>187397.86060000001</v>
      </c>
      <c r="R1651" s="24">
        <v>327946.2561</v>
      </c>
      <c r="S1651" s="24">
        <v>206474.40040000001</v>
      </c>
      <c r="T1651" s="24">
        <v>361330.20069999999</v>
      </c>
      <c r="U1651" s="24">
        <v>224221.34340000001</v>
      </c>
      <c r="V1651" s="24">
        <v>392387.35100000002</v>
      </c>
    </row>
    <row r="1652" spans="1:22" hidden="1" x14ac:dyDescent="0.3">
      <c r="A1652" s="23">
        <v>9</v>
      </c>
      <c r="B1652" s="23" t="s">
        <v>592</v>
      </c>
      <c r="C1652" s="23" t="s">
        <v>585</v>
      </c>
      <c r="D1652" t="s">
        <v>164</v>
      </c>
      <c r="E1652" s="23" t="s">
        <v>589</v>
      </c>
      <c r="F1652" s="23" t="s">
        <v>210</v>
      </c>
      <c r="G1652" s="23">
        <v>3</v>
      </c>
      <c r="H1652" s="23" t="s">
        <v>31</v>
      </c>
      <c r="I1652" s="24">
        <v>72283.310100000002</v>
      </c>
      <c r="J1652" s="24">
        <v>126495.79270000001</v>
      </c>
      <c r="K1652" s="24">
        <v>98315.323699999994</v>
      </c>
      <c r="L1652" s="24">
        <v>172051.81649999999</v>
      </c>
      <c r="M1652" s="24">
        <v>124250.8728</v>
      </c>
      <c r="N1652" s="24">
        <v>217439.02739999999</v>
      </c>
      <c r="O1652" s="24">
        <v>163486.01430000001</v>
      </c>
      <c r="P1652" s="24">
        <v>286100.52500000002</v>
      </c>
      <c r="Q1652" s="24">
        <v>202312.06529999999</v>
      </c>
      <c r="R1652" s="24">
        <v>354046.11430000002</v>
      </c>
      <c r="S1652" s="24">
        <v>227741.55429999999</v>
      </c>
      <c r="T1652" s="24">
        <v>398547.72</v>
      </c>
      <c r="U1652" s="24">
        <v>252807.40719999999</v>
      </c>
      <c r="V1652" s="24">
        <v>442412.96269999997</v>
      </c>
    </row>
    <row r="1653" spans="1:22" hidden="1" x14ac:dyDescent="0.3">
      <c r="A1653" s="23">
        <v>9</v>
      </c>
      <c r="B1653" s="23" t="s">
        <v>592</v>
      </c>
      <c r="C1653" s="23" t="s">
        <v>585</v>
      </c>
      <c r="D1653" t="s">
        <v>164</v>
      </c>
      <c r="E1653" s="23" t="s">
        <v>589</v>
      </c>
      <c r="F1653" s="23" t="s">
        <v>210</v>
      </c>
      <c r="G1653" s="23">
        <v>4</v>
      </c>
      <c r="H1653" s="23" t="s">
        <v>29</v>
      </c>
      <c r="I1653" s="24">
        <v>81216.080400000006</v>
      </c>
      <c r="J1653" s="24">
        <v>129945.7306</v>
      </c>
      <c r="K1653" s="24">
        <v>113702.5125</v>
      </c>
      <c r="L1653" s="24">
        <v>181924.02280000001</v>
      </c>
      <c r="M1653" s="24">
        <v>146188.94469999999</v>
      </c>
      <c r="N1653" s="24">
        <v>233902.31510000001</v>
      </c>
      <c r="O1653" s="24">
        <v>194918.59289999999</v>
      </c>
      <c r="P1653" s="24">
        <v>311869.75339999999</v>
      </c>
      <c r="Q1653" s="24">
        <v>243648.24110000001</v>
      </c>
      <c r="R1653" s="24">
        <v>389837.19160000002</v>
      </c>
      <c r="S1653" s="24">
        <v>276134.67320000002</v>
      </c>
      <c r="T1653" s="24">
        <v>441815.48389999999</v>
      </c>
      <c r="U1653" s="24">
        <v>308621.1054</v>
      </c>
      <c r="V1653" s="24">
        <v>493793.77600000001</v>
      </c>
    </row>
    <row r="1654" spans="1:22" hidden="1" x14ac:dyDescent="0.3">
      <c r="A1654" s="23">
        <v>9</v>
      </c>
      <c r="B1654" s="23" t="s">
        <v>592</v>
      </c>
      <c r="C1654" s="23" t="s">
        <v>585</v>
      </c>
      <c r="D1654" t="s">
        <v>164</v>
      </c>
      <c r="E1654" s="23" t="s">
        <v>589</v>
      </c>
      <c r="F1654" s="23" t="s">
        <v>253</v>
      </c>
      <c r="G1654" s="23">
        <v>1</v>
      </c>
      <c r="H1654" s="23" t="s">
        <v>14</v>
      </c>
      <c r="I1654" s="24">
        <v>99430.4274</v>
      </c>
      <c r="J1654" s="24">
        <v>174003.24789999999</v>
      </c>
      <c r="K1654" s="24">
        <v>128629.83199999999</v>
      </c>
      <c r="L1654" s="24">
        <v>225102.20600000001</v>
      </c>
      <c r="M1654" s="24">
        <v>153892.5097</v>
      </c>
      <c r="N1654" s="24">
        <v>269311.8921</v>
      </c>
      <c r="O1654" s="24">
        <v>183467.99350000001</v>
      </c>
      <c r="P1654" s="24">
        <v>321068.98859999998</v>
      </c>
      <c r="Q1654" s="24">
        <v>216168.6102</v>
      </c>
      <c r="R1654" s="24">
        <v>378295.06790000002</v>
      </c>
      <c r="S1654" s="24">
        <v>236963.41510000001</v>
      </c>
      <c r="T1654" s="24">
        <v>414685.97659999999</v>
      </c>
      <c r="U1654" s="24">
        <v>256489.14449999999</v>
      </c>
      <c r="V1654" s="24">
        <v>448856.00300000003</v>
      </c>
    </row>
    <row r="1655" spans="1:22" hidden="1" x14ac:dyDescent="0.3">
      <c r="A1655" s="23">
        <v>9</v>
      </c>
      <c r="B1655" s="23" t="s">
        <v>592</v>
      </c>
      <c r="C1655" s="23" t="s">
        <v>585</v>
      </c>
      <c r="D1655" t="s">
        <v>164</v>
      </c>
      <c r="E1655" s="23" t="s">
        <v>589</v>
      </c>
      <c r="F1655" s="23" t="s">
        <v>253</v>
      </c>
      <c r="G1655" s="23">
        <v>2</v>
      </c>
      <c r="H1655" s="23" t="s">
        <v>30</v>
      </c>
      <c r="I1655" s="24">
        <v>85571.581699999995</v>
      </c>
      <c r="J1655" s="24">
        <v>149750.26800000001</v>
      </c>
      <c r="K1655" s="24">
        <v>111732.4506</v>
      </c>
      <c r="L1655" s="24">
        <v>195531.7887</v>
      </c>
      <c r="M1655" s="24">
        <v>135388.02280000001</v>
      </c>
      <c r="N1655" s="24">
        <v>236929.04</v>
      </c>
      <c r="O1655" s="24">
        <v>165239.78260000001</v>
      </c>
      <c r="P1655" s="24">
        <v>289169.61949999997</v>
      </c>
      <c r="Q1655" s="24">
        <v>195804.51550000001</v>
      </c>
      <c r="R1655" s="24">
        <v>342657.902</v>
      </c>
      <c r="S1655" s="24">
        <v>215602.82490000001</v>
      </c>
      <c r="T1655" s="24">
        <v>377304.94349999999</v>
      </c>
      <c r="U1655" s="24">
        <v>233970.64739999999</v>
      </c>
      <c r="V1655" s="24">
        <v>409448.63299999997</v>
      </c>
    </row>
    <row r="1656" spans="1:22" hidden="1" x14ac:dyDescent="0.3">
      <c r="A1656" s="23">
        <v>9</v>
      </c>
      <c r="B1656" s="23" t="s">
        <v>592</v>
      </c>
      <c r="C1656" s="23" t="s">
        <v>585</v>
      </c>
      <c r="D1656" t="s">
        <v>164</v>
      </c>
      <c r="E1656" s="23" t="s">
        <v>589</v>
      </c>
      <c r="F1656" s="23" t="s">
        <v>253</v>
      </c>
      <c r="G1656" s="23">
        <v>3</v>
      </c>
      <c r="H1656" s="23" t="s">
        <v>31</v>
      </c>
      <c r="I1656" s="24">
        <v>76560.970199999996</v>
      </c>
      <c r="J1656" s="24">
        <v>133981.698</v>
      </c>
      <c r="K1656" s="24">
        <v>104330.00569999999</v>
      </c>
      <c r="L1656" s="24">
        <v>182577.51</v>
      </c>
      <c r="M1656" s="24">
        <v>132003.44570000001</v>
      </c>
      <c r="N1656" s="24">
        <v>231006.02979999999</v>
      </c>
      <c r="O1656" s="24">
        <v>173842.43410000001</v>
      </c>
      <c r="P1656" s="24">
        <v>304224.2597</v>
      </c>
      <c r="Q1656" s="24">
        <v>215276.01749999999</v>
      </c>
      <c r="R1656" s="24">
        <v>376733.0307</v>
      </c>
      <c r="S1656" s="24">
        <v>242447.9564</v>
      </c>
      <c r="T1656" s="24">
        <v>424283.92379999999</v>
      </c>
      <c r="U1656" s="24">
        <v>269259.53539999999</v>
      </c>
      <c r="V1656" s="24">
        <v>471204.18680000002</v>
      </c>
    </row>
    <row r="1657" spans="1:22" hidden="1" x14ac:dyDescent="0.3">
      <c r="A1657" s="23">
        <v>9</v>
      </c>
      <c r="B1657" s="23" t="s">
        <v>592</v>
      </c>
      <c r="C1657" s="23" t="s">
        <v>585</v>
      </c>
      <c r="D1657" t="s">
        <v>164</v>
      </c>
      <c r="E1657" s="23" t="s">
        <v>589</v>
      </c>
      <c r="F1657" s="23" t="s">
        <v>253</v>
      </c>
      <c r="G1657" s="23">
        <v>4</v>
      </c>
      <c r="H1657" s="23" t="s">
        <v>29</v>
      </c>
      <c r="I1657" s="24">
        <v>84762.225999999995</v>
      </c>
      <c r="J1657" s="24">
        <v>135619.5637</v>
      </c>
      <c r="K1657" s="24">
        <v>118667.1164</v>
      </c>
      <c r="L1657" s="24">
        <v>189867.3891</v>
      </c>
      <c r="M1657" s="24">
        <v>152572.00690000001</v>
      </c>
      <c r="N1657" s="24">
        <v>244115.21460000001</v>
      </c>
      <c r="O1657" s="24">
        <v>203429.34239999999</v>
      </c>
      <c r="P1657" s="24">
        <v>325486.95280000003</v>
      </c>
      <c r="Q1657" s="24">
        <v>254286.67800000001</v>
      </c>
      <c r="R1657" s="24">
        <v>406858.69089999999</v>
      </c>
      <c r="S1657" s="24">
        <v>288191.56839999999</v>
      </c>
      <c r="T1657" s="24">
        <v>461106.51630000002</v>
      </c>
      <c r="U1657" s="24">
        <v>322096.45880000002</v>
      </c>
      <c r="V1657" s="24">
        <v>515354.34179999999</v>
      </c>
    </row>
    <row r="1658" spans="1:22" hidden="1" x14ac:dyDescent="0.3">
      <c r="A1658" s="23">
        <v>9</v>
      </c>
      <c r="B1658" s="23" t="s">
        <v>592</v>
      </c>
      <c r="C1658" s="23" t="s">
        <v>585</v>
      </c>
      <c r="D1658" t="s">
        <v>164</v>
      </c>
      <c r="E1658" s="23" t="s">
        <v>589</v>
      </c>
      <c r="F1658" s="23" t="s">
        <v>294</v>
      </c>
      <c r="G1658" s="23">
        <v>1</v>
      </c>
      <c r="H1658" s="23" t="s">
        <v>14</v>
      </c>
      <c r="I1658" s="24">
        <v>103696.45909999999</v>
      </c>
      <c r="J1658" s="24">
        <v>181468.80350000001</v>
      </c>
      <c r="K1658" s="24">
        <v>134156.24979999999</v>
      </c>
      <c r="L1658" s="24">
        <v>234773.43719999999</v>
      </c>
      <c r="M1658" s="24">
        <v>160509.48579999999</v>
      </c>
      <c r="N1658" s="24">
        <v>280891.60019999999</v>
      </c>
      <c r="O1658" s="24">
        <v>191364.49909999999</v>
      </c>
      <c r="P1658" s="24">
        <v>334887.87339999998</v>
      </c>
      <c r="Q1658" s="24">
        <v>225479.96780000001</v>
      </c>
      <c r="R1658" s="24">
        <v>394589.9436</v>
      </c>
      <c r="S1658" s="24">
        <v>247174.44709999999</v>
      </c>
      <c r="T1658" s="24">
        <v>432555.28240000003</v>
      </c>
      <c r="U1658" s="24">
        <v>267547.9179</v>
      </c>
      <c r="V1658" s="24">
        <v>468208.85639999999</v>
      </c>
    </row>
    <row r="1659" spans="1:22" hidden="1" x14ac:dyDescent="0.3">
      <c r="A1659" s="23">
        <v>9</v>
      </c>
      <c r="B1659" s="23" t="s">
        <v>592</v>
      </c>
      <c r="C1659" s="23" t="s">
        <v>585</v>
      </c>
      <c r="D1659" t="s">
        <v>164</v>
      </c>
      <c r="E1659" s="23" t="s">
        <v>589</v>
      </c>
      <c r="F1659" s="23" t="s">
        <v>294</v>
      </c>
      <c r="G1659" s="23">
        <v>2</v>
      </c>
      <c r="H1659" s="23" t="s">
        <v>30</v>
      </c>
      <c r="I1659" s="24">
        <v>89207.666500000007</v>
      </c>
      <c r="J1659" s="24">
        <v>156113.41639999999</v>
      </c>
      <c r="K1659" s="24">
        <v>116490.8064</v>
      </c>
      <c r="L1659" s="24">
        <v>203858.91130000001</v>
      </c>
      <c r="M1659" s="24">
        <v>141163.8867</v>
      </c>
      <c r="N1659" s="24">
        <v>247036.80160000001</v>
      </c>
      <c r="O1659" s="24">
        <v>172307.73389999999</v>
      </c>
      <c r="P1659" s="24">
        <v>301538.5343</v>
      </c>
      <c r="Q1659" s="24">
        <v>204190.23319999999</v>
      </c>
      <c r="R1659" s="24">
        <v>357332.9081</v>
      </c>
      <c r="S1659" s="24">
        <v>224842.92180000001</v>
      </c>
      <c r="T1659" s="24">
        <v>393475.11310000002</v>
      </c>
      <c r="U1659" s="24">
        <v>244005.85370000001</v>
      </c>
      <c r="V1659" s="24">
        <v>427010.24400000001</v>
      </c>
    </row>
    <row r="1660" spans="1:22" hidden="1" x14ac:dyDescent="0.3">
      <c r="A1660" s="23">
        <v>9</v>
      </c>
      <c r="B1660" s="23" t="s">
        <v>592</v>
      </c>
      <c r="C1660" s="23" t="s">
        <v>585</v>
      </c>
      <c r="D1660" t="s">
        <v>164</v>
      </c>
      <c r="E1660" s="23" t="s">
        <v>589</v>
      </c>
      <c r="F1660" s="23" t="s">
        <v>294</v>
      </c>
      <c r="G1660" s="23">
        <v>3</v>
      </c>
      <c r="H1660" s="23" t="s">
        <v>31</v>
      </c>
      <c r="I1660" s="24">
        <v>79789.816000000006</v>
      </c>
      <c r="J1660" s="24">
        <v>139632.17790000001</v>
      </c>
      <c r="K1660" s="24">
        <v>108720.601</v>
      </c>
      <c r="L1660" s="24">
        <v>190261.05179999999</v>
      </c>
      <c r="M1660" s="24">
        <v>137551.44529999999</v>
      </c>
      <c r="N1660" s="24">
        <v>240715.02929999999</v>
      </c>
      <c r="O1660" s="24">
        <v>181141.4871</v>
      </c>
      <c r="P1660" s="24">
        <v>316997.60239999997</v>
      </c>
      <c r="Q1660" s="24">
        <v>224307.69639999999</v>
      </c>
      <c r="R1660" s="24">
        <v>392538.46870000003</v>
      </c>
      <c r="S1660" s="24">
        <v>252614.24419999999</v>
      </c>
      <c r="T1660" s="24">
        <v>442074.92739999999</v>
      </c>
      <c r="U1660" s="24">
        <v>280544.05200000003</v>
      </c>
      <c r="V1660" s="24">
        <v>490952.09100000001</v>
      </c>
    </row>
    <row r="1661" spans="1:22" hidden="1" x14ac:dyDescent="0.3">
      <c r="A1661" s="23">
        <v>9</v>
      </c>
      <c r="B1661" s="23" t="s">
        <v>592</v>
      </c>
      <c r="C1661" s="23" t="s">
        <v>585</v>
      </c>
      <c r="D1661" t="s">
        <v>164</v>
      </c>
      <c r="E1661" s="23" t="s">
        <v>589</v>
      </c>
      <c r="F1661" s="23" t="s">
        <v>294</v>
      </c>
      <c r="G1661" s="23">
        <v>4</v>
      </c>
      <c r="H1661" s="23" t="s">
        <v>29</v>
      </c>
      <c r="I1661" s="24">
        <v>88397.035399999993</v>
      </c>
      <c r="J1661" s="24">
        <v>141435.25870000001</v>
      </c>
      <c r="K1661" s="24">
        <v>123755.84940000001</v>
      </c>
      <c r="L1661" s="24">
        <v>198009.36199999999</v>
      </c>
      <c r="M1661" s="24">
        <v>159114.6635</v>
      </c>
      <c r="N1661" s="24">
        <v>254583.46549999999</v>
      </c>
      <c r="O1661" s="24">
        <v>212152.8847</v>
      </c>
      <c r="P1661" s="24">
        <v>339444.62060000002</v>
      </c>
      <c r="Q1661" s="24">
        <v>265191.10590000002</v>
      </c>
      <c r="R1661" s="24">
        <v>424305.7758</v>
      </c>
      <c r="S1661" s="24">
        <v>300549.92009999999</v>
      </c>
      <c r="T1661" s="24">
        <v>480879.87920000002</v>
      </c>
      <c r="U1661" s="24">
        <v>335908.73420000001</v>
      </c>
      <c r="V1661" s="24">
        <v>537453.98270000005</v>
      </c>
    </row>
    <row r="1662" spans="1:22" hidden="1" x14ac:dyDescent="0.3">
      <c r="A1662" s="23">
        <v>9</v>
      </c>
      <c r="B1662" s="23" t="s">
        <v>592</v>
      </c>
      <c r="C1662" s="23" t="s">
        <v>585</v>
      </c>
      <c r="D1662" t="s">
        <v>164</v>
      </c>
      <c r="E1662" s="23" t="s">
        <v>589</v>
      </c>
      <c r="F1662" s="23" t="s">
        <v>334</v>
      </c>
      <c r="G1662" s="23">
        <v>1</v>
      </c>
      <c r="H1662" s="23" t="s">
        <v>14</v>
      </c>
      <c r="I1662" s="24">
        <v>92629.096699999995</v>
      </c>
      <c r="J1662" s="24">
        <v>162100.9192</v>
      </c>
      <c r="K1662" s="24">
        <v>119899.5288</v>
      </c>
      <c r="L1662" s="24">
        <v>209824.17550000001</v>
      </c>
      <c r="M1662" s="24">
        <v>143494.2035</v>
      </c>
      <c r="N1662" s="24">
        <v>251114.85620000001</v>
      </c>
      <c r="O1662" s="24">
        <v>171142.0612</v>
      </c>
      <c r="P1662" s="24">
        <v>299498.60710000002</v>
      </c>
      <c r="Q1662" s="24">
        <v>201712.43919999999</v>
      </c>
      <c r="R1662" s="24">
        <v>352996.76870000002</v>
      </c>
      <c r="S1662" s="24">
        <v>221152.1366</v>
      </c>
      <c r="T1662" s="24">
        <v>387016.239</v>
      </c>
      <c r="U1662" s="24">
        <v>239432.2139</v>
      </c>
      <c r="V1662" s="24">
        <v>419006.37439999997</v>
      </c>
    </row>
    <row r="1663" spans="1:22" hidden="1" x14ac:dyDescent="0.3">
      <c r="A1663" s="23">
        <v>9</v>
      </c>
      <c r="B1663" s="23" t="s">
        <v>592</v>
      </c>
      <c r="C1663" s="23" t="s">
        <v>585</v>
      </c>
      <c r="D1663" t="s">
        <v>164</v>
      </c>
      <c r="E1663" s="23" t="s">
        <v>589</v>
      </c>
      <c r="F1663" s="23" t="s">
        <v>334</v>
      </c>
      <c r="G1663" s="23">
        <v>2</v>
      </c>
      <c r="H1663" s="23" t="s">
        <v>30</v>
      </c>
      <c r="I1663" s="24">
        <v>79400.199399999998</v>
      </c>
      <c r="J1663" s="24">
        <v>138950.34899999999</v>
      </c>
      <c r="K1663" s="24">
        <v>103770.2113</v>
      </c>
      <c r="L1663" s="24">
        <v>181597.86979999999</v>
      </c>
      <c r="M1663" s="24">
        <v>125830.8308</v>
      </c>
      <c r="N1663" s="24">
        <v>220203.95389999999</v>
      </c>
      <c r="O1663" s="24">
        <v>153742.40650000001</v>
      </c>
      <c r="P1663" s="24">
        <v>269049.21130000002</v>
      </c>
      <c r="Q1663" s="24">
        <v>182273.98639999999</v>
      </c>
      <c r="R1663" s="24">
        <v>318979.47629999998</v>
      </c>
      <c r="S1663" s="24">
        <v>200762.48360000001</v>
      </c>
      <c r="T1663" s="24">
        <v>351334.34620000003</v>
      </c>
      <c r="U1663" s="24">
        <v>217937.28630000001</v>
      </c>
      <c r="V1663" s="24">
        <v>381390.25099999999</v>
      </c>
    </row>
    <row r="1664" spans="1:22" hidden="1" x14ac:dyDescent="0.3">
      <c r="A1664" s="23">
        <v>9</v>
      </c>
      <c r="B1664" s="23" t="s">
        <v>592</v>
      </c>
      <c r="C1664" s="23" t="s">
        <v>585</v>
      </c>
      <c r="D1664" t="s">
        <v>164</v>
      </c>
      <c r="E1664" s="23" t="s">
        <v>589</v>
      </c>
      <c r="F1664" s="23" t="s">
        <v>334</v>
      </c>
      <c r="G1664" s="23">
        <v>3</v>
      </c>
      <c r="H1664" s="23" t="s">
        <v>31</v>
      </c>
      <c r="I1664" s="24">
        <v>70820.164999999994</v>
      </c>
      <c r="J1664" s="24">
        <v>123935.28879999999</v>
      </c>
      <c r="K1664" s="24">
        <v>96422.667300000001</v>
      </c>
      <c r="L1664" s="24">
        <v>168739.6678</v>
      </c>
      <c r="M1664" s="24">
        <v>121933.91929999999</v>
      </c>
      <c r="N1664" s="24">
        <v>213384.35879999999</v>
      </c>
      <c r="O1664" s="24">
        <v>160514.67920000001</v>
      </c>
      <c r="P1664" s="24">
        <v>280900.68859999999</v>
      </c>
      <c r="Q1664" s="24">
        <v>198708.4615</v>
      </c>
      <c r="R1664" s="24">
        <v>347739.8076</v>
      </c>
      <c r="S1664" s="24">
        <v>223741.00810000001</v>
      </c>
      <c r="T1664" s="24">
        <v>391546.76400000002</v>
      </c>
      <c r="U1664" s="24">
        <v>248429.57459999999</v>
      </c>
      <c r="V1664" s="24">
        <v>434751.75559999997</v>
      </c>
    </row>
    <row r="1665" spans="1:22" hidden="1" x14ac:dyDescent="0.3">
      <c r="A1665" s="23">
        <v>9</v>
      </c>
      <c r="B1665" s="23" t="s">
        <v>592</v>
      </c>
      <c r="C1665" s="23" t="s">
        <v>585</v>
      </c>
      <c r="D1665" t="s">
        <v>164</v>
      </c>
      <c r="E1665" s="23" t="s">
        <v>589</v>
      </c>
      <c r="F1665" s="23" t="s">
        <v>334</v>
      </c>
      <c r="G1665" s="23">
        <v>4</v>
      </c>
      <c r="H1665" s="23" t="s">
        <v>29</v>
      </c>
      <c r="I1665" s="24">
        <v>78947.252800000002</v>
      </c>
      <c r="J1665" s="24">
        <v>126315.6064</v>
      </c>
      <c r="K1665" s="24">
        <v>110526.1539</v>
      </c>
      <c r="L1665" s="24">
        <v>176841.84890000001</v>
      </c>
      <c r="M1665" s="24">
        <v>142105.05499999999</v>
      </c>
      <c r="N1665" s="24">
        <v>227368.09150000001</v>
      </c>
      <c r="O1665" s="24">
        <v>189473.40659999999</v>
      </c>
      <c r="P1665" s="24">
        <v>303157.45520000003</v>
      </c>
      <c r="Q1665" s="24">
        <v>236841.75829999999</v>
      </c>
      <c r="R1665" s="24">
        <v>378946.81900000002</v>
      </c>
      <c r="S1665" s="24">
        <v>268420.6594</v>
      </c>
      <c r="T1665" s="24">
        <v>429473.06150000001</v>
      </c>
      <c r="U1665" s="24">
        <v>299999.56050000002</v>
      </c>
      <c r="V1665" s="24">
        <v>479999.304</v>
      </c>
    </row>
    <row r="1666" spans="1:22" hidden="1" x14ac:dyDescent="0.3">
      <c r="A1666" s="23">
        <v>1</v>
      </c>
      <c r="B1666" s="23">
        <v>2021</v>
      </c>
      <c r="C1666" s="23" t="s">
        <v>184</v>
      </c>
      <c r="D1666" t="s">
        <v>91</v>
      </c>
      <c r="E1666" s="23" t="s">
        <v>185</v>
      </c>
      <c r="F1666" s="23" t="s">
        <v>186</v>
      </c>
      <c r="G1666" s="23">
        <v>1</v>
      </c>
      <c r="H1666" s="23" t="s">
        <v>14</v>
      </c>
      <c r="I1666" s="24">
        <v>116021.81</v>
      </c>
      <c r="J1666" s="24">
        <v>203038.17</v>
      </c>
      <c r="K1666" s="24">
        <v>150335.35</v>
      </c>
      <c r="L1666" s="24">
        <v>263086.87</v>
      </c>
      <c r="M1666" s="24">
        <v>179977.49</v>
      </c>
      <c r="N1666" s="24">
        <v>314960.59999999998</v>
      </c>
      <c r="O1666" s="24">
        <v>214812.05</v>
      </c>
      <c r="P1666" s="24">
        <v>375921.08</v>
      </c>
      <c r="Q1666" s="24">
        <v>252671.21</v>
      </c>
      <c r="R1666" s="24">
        <v>442174.61</v>
      </c>
      <c r="S1666" s="24">
        <v>276886.71999999997</v>
      </c>
      <c r="T1666" s="24">
        <v>484551.76</v>
      </c>
      <c r="U1666" s="24">
        <v>299847.12</v>
      </c>
      <c r="V1666" s="24">
        <v>524732.47</v>
      </c>
    </row>
    <row r="1667" spans="1:22" hidden="1" x14ac:dyDescent="0.3">
      <c r="A1667" s="23">
        <v>1</v>
      </c>
      <c r="B1667" s="23">
        <v>2021</v>
      </c>
      <c r="C1667" s="23" t="s">
        <v>184</v>
      </c>
      <c r="D1667" t="s">
        <v>91</v>
      </c>
      <c r="E1667" s="23" t="s">
        <v>185</v>
      </c>
      <c r="F1667" s="23" t="s">
        <v>186</v>
      </c>
      <c r="G1667" s="23">
        <v>2</v>
      </c>
      <c r="H1667" s="23" t="s">
        <v>30</v>
      </c>
      <c r="I1667" s="24">
        <v>101177.82</v>
      </c>
      <c r="J1667" s="24">
        <v>177061.18</v>
      </c>
      <c r="K1667" s="24">
        <v>132627.98000000001</v>
      </c>
      <c r="L1667" s="24">
        <v>232098.96</v>
      </c>
      <c r="M1667" s="24">
        <v>161165.75</v>
      </c>
      <c r="N1667" s="24">
        <v>282040.06</v>
      </c>
      <c r="O1667" s="24">
        <v>197639.51</v>
      </c>
      <c r="P1667" s="24">
        <v>345869.14</v>
      </c>
      <c r="Q1667" s="24">
        <v>234427.55</v>
      </c>
      <c r="R1667" s="24">
        <v>410248.22</v>
      </c>
      <c r="S1667" s="24">
        <v>258296.38</v>
      </c>
      <c r="T1667" s="24">
        <v>452018.66</v>
      </c>
      <c r="U1667" s="24">
        <v>280415.44</v>
      </c>
      <c r="V1667" s="24">
        <v>490727.02</v>
      </c>
    </row>
    <row r="1668" spans="1:22" hidden="1" x14ac:dyDescent="0.3">
      <c r="A1668" s="23">
        <v>1</v>
      </c>
      <c r="B1668" s="23">
        <v>2021</v>
      </c>
      <c r="C1668" s="23" t="s">
        <v>184</v>
      </c>
      <c r="D1668" t="s">
        <v>91</v>
      </c>
      <c r="E1668" s="23" t="s">
        <v>185</v>
      </c>
      <c r="F1668" s="23" t="s">
        <v>186</v>
      </c>
      <c r="G1668" s="23">
        <v>3</v>
      </c>
      <c r="H1668" s="23" t="s">
        <v>31</v>
      </c>
      <c r="I1668" s="24">
        <v>87724.12</v>
      </c>
      <c r="J1668" s="24">
        <v>153517.21</v>
      </c>
      <c r="K1668" s="24">
        <v>119366.19</v>
      </c>
      <c r="L1668" s="24">
        <v>208890.83</v>
      </c>
      <c r="M1668" s="24">
        <v>150801.26999999999</v>
      </c>
      <c r="N1668" s="24">
        <v>263902.21000000002</v>
      </c>
      <c r="O1668" s="24">
        <v>198431.76</v>
      </c>
      <c r="P1668" s="24">
        <v>347255.58</v>
      </c>
      <c r="Q1668" s="24">
        <v>245697.99</v>
      </c>
      <c r="R1668" s="24">
        <v>429971.49</v>
      </c>
      <c r="S1668" s="24">
        <v>276688.43</v>
      </c>
      <c r="T1668" s="24">
        <v>484204.76</v>
      </c>
      <c r="U1668" s="24">
        <v>307262.57</v>
      </c>
      <c r="V1668" s="24">
        <v>537709.5</v>
      </c>
    </row>
    <row r="1669" spans="1:22" hidden="1" x14ac:dyDescent="0.3">
      <c r="A1669" s="23">
        <v>1</v>
      </c>
      <c r="B1669" s="23">
        <v>2021</v>
      </c>
      <c r="C1669" s="23" t="s">
        <v>184</v>
      </c>
      <c r="D1669" t="s">
        <v>91</v>
      </c>
      <c r="E1669" s="23" t="s">
        <v>185</v>
      </c>
      <c r="F1669" s="23" t="s">
        <v>186</v>
      </c>
      <c r="G1669" s="23">
        <v>4</v>
      </c>
      <c r="H1669" s="23" t="s">
        <v>29</v>
      </c>
      <c r="I1669" s="24">
        <v>98406.24</v>
      </c>
      <c r="J1669" s="24">
        <v>157449.99</v>
      </c>
      <c r="K1669" s="24">
        <v>137768.74</v>
      </c>
      <c r="L1669" s="24">
        <v>220429.99</v>
      </c>
      <c r="M1669" s="24">
        <v>177131.24</v>
      </c>
      <c r="N1669" s="24">
        <v>283409.99</v>
      </c>
      <c r="O1669" s="24">
        <v>236174.99</v>
      </c>
      <c r="P1669" s="24">
        <v>377879.98</v>
      </c>
      <c r="Q1669" s="24">
        <v>295218.73</v>
      </c>
      <c r="R1669" s="24">
        <v>472349.98</v>
      </c>
      <c r="S1669" s="24">
        <v>334581.23</v>
      </c>
      <c r="T1669" s="24">
        <v>535329.98</v>
      </c>
      <c r="U1669" s="24">
        <v>373943.73</v>
      </c>
      <c r="V1669" s="24">
        <v>598309.97</v>
      </c>
    </row>
    <row r="1670" spans="1:22" hidden="1" x14ac:dyDescent="0.3">
      <c r="A1670" s="23">
        <v>1</v>
      </c>
      <c r="B1670" s="23">
        <v>2021</v>
      </c>
      <c r="C1670" s="23" t="s">
        <v>184</v>
      </c>
      <c r="D1670" t="s">
        <v>91</v>
      </c>
      <c r="E1670" s="23" t="s">
        <v>185</v>
      </c>
      <c r="F1670" s="23" t="s">
        <v>234</v>
      </c>
      <c r="G1670" s="23">
        <v>1</v>
      </c>
      <c r="H1670" s="23" t="s">
        <v>14</v>
      </c>
      <c r="I1670" s="24">
        <v>116952.48</v>
      </c>
      <c r="J1670" s="24">
        <v>204666.84</v>
      </c>
      <c r="K1670" s="24">
        <v>151599.47</v>
      </c>
      <c r="L1670" s="24">
        <v>265299.08</v>
      </c>
      <c r="M1670" s="24">
        <v>181532.51</v>
      </c>
      <c r="N1670" s="24">
        <v>317681.89</v>
      </c>
      <c r="O1670" s="24">
        <v>216731.55</v>
      </c>
      <c r="P1670" s="24">
        <v>379280.22</v>
      </c>
      <c r="Q1670" s="24">
        <v>254975.45</v>
      </c>
      <c r="R1670" s="24">
        <v>446207.03</v>
      </c>
      <c r="S1670" s="24">
        <v>279437.69</v>
      </c>
      <c r="T1670" s="24">
        <v>489015.96</v>
      </c>
      <c r="U1670" s="24">
        <v>302659.53999999998</v>
      </c>
      <c r="V1670" s="24">
        <v>529654.18999999994</v>
      </c>
    </row>
    <row r="1671" spans="1:22" hidden="1" x14ac:dyDescent="0.3">
      <c r="A1671" s="23">
        <v>1</v>
      </c>
      <c r="B1671" s="23">
        <v>2021</v>
      </c>
      <c r="C1671" s="23" t="s">
        <v>184</v>
      </c>
      <c r="D1671" t="s">
        <v>91</v>
      </c>
      <c r="E1671" s="23" t="s">
        <v>185</v>
      </c>
      <c r="F1671" s="23" t="s">
        <v>234</v>
      </c>
      <c r="G1671" s="23">
        <v>2</v>
      </c>
      <c r="H1671" s="23" t="s">
        <v>30</v>
      </c>
      <c r="I1671" s="24">
        <v>101731.05</v>
      </c>
      <c r="J1671" s="24">
        <v>178029.34</v>
      </c>
      <c r="K1671" s="24">
        <v>133441.91</v>
      </c>
      <c r="L1671" s="24">
        <v>233523.34</v>
      </c>
      <c r="M1671" s="24">
        <v>162242.5</v>
      </c>
      <c r="N1671" s="24">
        <v>283924.38</v>
      </c>
      <c r="O1671" s="24">
        <v>199122.42</v>
      </c>
      <c r="P1671" s="24">
        <v>348464.24</v>
      </c>
      <c r="Q1671" s="24">
        <v>236267.97</v>
      </c>
      <c r="R1671" s="24">
        <v>413468.94</v>
      </c>
      <c r="S1671" s="24">
        <v>260374.71</v>
      </c>
      <c r="T1671" s="24">
        <v>455655.74</v>
      </c>
      <c r="U1671" s="24">
        <v>282733.83</v>
      </c>
      <c r="V1671" s="24">
        <v>494784.2</v>
      </c>
    </row>
    <row r="1672" spans="1:22" hidden="1" x14ac:dyDescent="0.3">
      <c r="A1672" s="23">
        <v>1</v>
      </c>
      <c r="B1672" s="23">
        <v>2021</v>
      </c>
      <c r="C1672" s="23" t="s">
        <v>184</v>
      </c>
      <c r="D1672" t="s">
        <v>91</v>
      </c>
      <c r="E1672" s="23" t="s">
        <v>185</v>
      </c>
      <c r="F1672" s="23" t="s">
        <v>234</v>
      </c>
      <c r="G1672" s="23">
        <v>3</v>
      </c>
      <c r="H1672" s="23" t="s">
        <v>31</v>
      </c>
      <c r="I1672" s="24">
        <v>88005.75</v>
      </c>
      <c r="J1672" s="24">
        <v>154010.06</v>
      </c>
      <c r="K1672" s="24">
        <v>119672.82</v>
      </c>
      <c r="L1672" s="24">
        <v>209427.44</v>
      </c>
      <c r="M1672" s="24">
        <v>151127.64000000001</v>
      </c>
      <c r="N1672" s="24">
        <v>264473.37</v>
      </c>
      <c r="O1672" s="24">
        <v>198799.89</v>
      </c>
      <c r="P1672" s="24">
        <v>347899.81</v>
      </c>
      <c r="Q1672" s="24">
        <v>246098.62</v>
      </c>
      <c r="R1672" s="24">
        <v>430672.59</v>
      </c>
      <c r="S1672" s="24">
        <v>277097.5</v>
      </c>
      <c r="T1672" s="24">
        <v>484920.62</v>
      </c>
      <c r="U1672" s="24">
        <v>307669.48</v>
      </c>
      <c r="V1672" s="24">
        <v>538421.6</v>
      </c>
    </row>
    <row r="1673" spans="1:22" hidden="1" x14ac:dyDescent="0.3">
      <c r="A1673" s="23">
        <v>1</v>
      </c>
      <c r="B1673" s="23">
        <v>2021</v>
      </c>
      <c r="C1673" s="23" t="s">
        <v>184</v>
      </c>
      <c r="D1673" t="s">
        <v>91</v>
      </c>
      <c r="E1673" s="23" t="s">
        <v>185</v>
      </c>
      <c r="F1673" s="23" t="s">
        <v>234</v>
      </c>
      <c r="G1673" s="23">
        <v>4</v>
      </c>
      <c r="H1673" s="23" t="s">
        <v>29</v>
      </c>
      <c r="I1673" s="24">
        <v>99232.17</v>
      </c>
      <c r="J1673" s="24">
        <v>158771.47</v>
      </c>
      <c r="K1673" s="24">
        <v>138925.04</v>
      </c>
      <c r="L1673" s="24">
        <v>222280.07</v>
      </c>
      <c r="M1673" s="24">
        <v>178617.91</v>
      </c>
      <c r="N1673" s="24">
        <v>285788.65000000002</v>
      </c>
      <c r="O1673" s="24">
        <v>238157.21</v>
      </c>
      <c r="P1673" s="24">
        <v>381051.54</v>
      </c>
      <c r="Q1673" s="24">
        <v>297696.51</v>
      </c>
      <c r="R1673" s="24">
        <v>476314.42</v>
      </c>
      <c r="S1673" s="24">
        <v>337389.38</v>
      </c>
      <c r="T1673" s="24">
        <v>539823.01</v>
      </c>
      <c r="U1673" s="24">
        <v>377082.25</v>
      </c>
      <c r="V1673" s="24">
        <v>603331.6</v>
      </c>
    </row>
    <row r="1674" spans="1:22" hidden="1" x14ac:dyDescent="0.3">
      <c r="A1674" s="23">
        <v>1</v>
      </c>
      <c r="B1674" s="23">
        <v>2021</v>
      </c>
      <c r="C1674" s="23" t="s">
        <v>184</v>
      </c>
      <c r="D1674" t="s">
        <v>91</v>
      </c>
      <c r="E1674" s="23" t="s">
        <v>185</v>
      </c>
      <c r="F1674" s="23" t="s">
        <v>276</v>
      </c>
      <c r="G1674" s="23">
        <v>1</v>
      </c>
      <c r="H1674" s="23" t="s">
        <v>14</v>
      </c>
      <c r="I1674" s="24">
        <v>114559.34</v>
      </c>
      <c r="J1674" s="24">
        <v>200478.85</v>
      </c>
      <c r="K1674" s="24">
        <v>148397.49</v>
      </c>
      <c r="L1674" s="24">
        <v>259695.61</v>
      </c>
      <c r="M1674" s="24">
        <v>177626.85</v>
      </c>
      <c r="N1674" s="24">
        <v>310846.98</v>
      </c>
      <c r="O1674" s="24">
        <v>211959.66</v>
      </c>
      <c r="P1674" s="24">
        <v>370929.41</v>
      </c>
      <c r="Q1674" s="24">
        <v>249281.9</v>
      </c>
      <c r="R1674" s="24">
        <v>436243.33</v>
      </c>
      <c r="S1674" s="24">
        <v>273153.52</v>
      </c>
      <c r="T1674" s="24">
        <v>478018.65</v>
      </c>
      <c r="U1674" s="24">
        <v>295767.59000000003</v>
      </c>
      <c r="V1674" s="24">
        <v>517593.28</v>
      </c>
    </row>
    <row r="1675" spans="1:22" hidden="1" x14ac:dyDescent="0.3">
      <c r="A1675" s="23">
        <v>1</v>
      </c>
      <c r="B1675" s="23">
        <v>2021</v>
      </c>
      <c r="C1675" s="23" t="s">
        <v>184</v>
      </c>
      <c r="D1675" t="s">
        <v>91</v>
      </c>
      <c r="E1675" s="23" t="s">
        <v>185</v>
      </c>
      <c r="F1675" s="23" t="s">
        <v>276</v>
      </c>
      <c r="G1675" s="23">
        <v>2</v>
      </c>
      <c r="H1675" s="23" t="s">
        <v>30</v>
      </c>
      <c r="I1675" s="24">
        <v>100092.77</v>
      </c>
      <c r="J1675" s="24">
        <v>175162.36</v>
      </c>
      <c r="K1675" s="24">
        <v>131140.29999999999</v>
      </c>
      <c r="L1675" s="24">
        <v>229495.53</v>
      </c>
      <c r="M1675" s="24">
        <v>159293.38</v>
      </c>
      <c r="N1675" s="24">
        <v>278763.40999999997</v>
      </c>
      <c r="O1675" s="24">
        <v>195223.71</v>
      </c>
      <c r="P1675" s="24">
        <v>341641.5</v>
      </c>
      <c r="Q1675" s="24">
        <v>231502.07</v>
      </c>
      <c r="R1675" s="24">
        <v>405128.62</v>
      </c>
      <c r="S1675" s="24">
        <v>255035.81</v>
      </c>
      <c r="T1675" s="24">
        <v>446312.67</v>
      </c>
      <c r="U1675" s="24">
        <v>276829.93</v>
      </c>
      <c r="V1675" s="24">
        <v>484452.38</v>
      </c>
    </row>
    <row r="1676" spans="1:22" hidden="1" x14ac:dyDescent="0.3">
      <c r="A1676" s="23">
        <v>1</v>
      </c>
      <c r="B1676" s="23">
        <v>2021</v>
      </c>
      <c r="C1676" s="23" t="s">
        <v>184</v>
      </c>
      <c r="D1676" t="s">
        <v>91</v>
      </c>
      <c r="E1676" s="23" t="s">
        <v>185</v>
      </c>
      <c r="F1676" s="23" t="s">
        <v>276</v>
      </c>
      <c r="G1676" s="23">
        <v>3</v>
      </c>
      <c r="H1676" s="23" t="s">
        <v>31</v>
      </c>
      <c r="I1676" s="24">
        <v>86929.23</v>
      </c>
      <c r="J1676" s="24">
        <v>152126.15</v>
      </c>
      <c r="K1676" s="24">
        <v>118341</v>
      </c>
      <c r="L1676" s="24">
        <v>207096.75</v>
      </c>
      <c r="M1676" s="24">
        <v>149551.03</v>
      </c>
      <c r="N1676" s="24">
        <v>261714.3</v>
      </c>
      <c r="O1676" s="24">
        <v>196831.82</v>
      </c>
      <c r="P1676" s="24">
        <v>344455.67999999999</v>
      </c>
      <c r="Q1676" s="24">
        <v>243757.59</v>
      </c>
      <c r="R1676" s="24">
        <v>426575.79</v>
      </c>
      <c r="S1676" s="24">
        <v>274534.3</v>
      </c>
      <c r="T1676" s="24">
        <v>480435.02</v>
      </c>
      <c r="U1676" s="24">
        <v>304905.28000000003</v>
      </c>
      <c r="V1676" s="24">
        <v>533584.24</v>
      </c>
    </row>
    <row r="1677" spans="1:22" hidden="1" x14ac:dyDescent="0.3">
      <c r="A1677" s="23">
        <v>1</v>
      </c>
      <c r="B1677" s="23">
        <v>2021</v>
      </c>
      <c r="C1677" s="23" t="s">
        <v>184</v>
      </c>
      <c r="D1677" t="s">
        <v>91</v>
      </c>
      <c r="E1677" s="23" t="s">
        <v>185</v>
      </c>
      <c r="F1677" s="23" t="s">
        <v>276</v>
      </c>
      <c r="G1677" s="23">
        <v>4</v>
      </c>
      <c r="H1677" s="23" t="s">
        <v>29</v>
      </c>
      <c r="I1677" s="24">
        <v>97138.9</v>
      </c>
      <c r="J1677" s="24">
        <v>155422.23000000001</v>
      </c>
      <c r="K1677" s="24">
        <v>135994.45000000001</v>
      </c>
      <c r="L1677" s="24">
        <v>217591.13</v>
      </c>
      <c r="M1677" s="24">
        <v>174850.01</v>
      </c>
      <c r="N1677" s="24">
        <v>279760.02</v>
      </c>
      <c r="O1677" s="24">
        <v>233133.35</v>
      </c>
      <c r="P1677" s="24">
        <v>373013.36</v>
      </c>
      <c r="Q1677" s="24">
        <v>291416.69</v>
      </c>
      <c r="R1677" s="24">
        <v>466266.7</v>
      </c>
      <c r="S1677" s="24">
        <v>330272.24</v>
      </c>
      <c r="T1677" s="24">
        <v>528435.6</v>
      </c>
      <c r="U1677" s="24">
        <v>369127.8</v>
      </c>
      <c r="V1677" s="24">
        <v>590604.49</v>
      </c>
    </row>
    <row r="1678" spans="1:22" hidden="1" x14ac:dyDescent="0.3">
      <c r="A1678" s="23">
        <v>1</v>
      </c>
      <c r="B1678" s="23">
        <v>2021</v>
      </c>
      <c r="C1678" s="23" t="s">
        <v>184</v>
      </c>
      <c r="D1678" t="s">
        <v>91</v>
      </c>
      <c r="E1678" s="23" t="s">
        <v>185</v>
      </c>
      <c r="F1678" s="23" t="s">
        <v>318</v>
      </c>
      <c r="G1678" s="23">
        <v>1</v>
      </c>
      <c r="H1678" s="23" t="s">
        <v>14</v>
      </c>
      <c r="I1678" s="24">
        <v>115046.83</v>
      </c>
      <c r="J1678" s="24">
        <v>201331.96</v>
      </c>
      <c r="K1678" s="24">
        <v>149043.44</v>
      </c>
      <c r="L1678" s="24">
        <v>260826.03</v>
      </c>
      <c r="M1678" s="24">
        <v>178410.39</v>
      </c>
      <c r="N1678" s="24">
        <v>312218.19</v>
      </c>
      <c r="O1678" s="24">
        <v>212910.46</v>
      </c>
      <c r="P1678" s="24">
        <v>372593.3</v>
      </c>
      <c r="Q1678" s="24">
        <v>250411.67</v>
      </c>
      <c r="R1678" s="24">
        <v>438220.43</v>
      </c>
      <c r="S1678" s="24">
        <v>274397.92</v>
      </c>
      <c r="T1678" s="24">
        <v>480196.36</v>
      </c>
      <c r="U1678" s="24">
        <v>297127.43</v>
      </c>
      <c r="V1678" s="24">
        <v>519973.01</v>
      </c>
    </row>
    <row r="1679" spans="1:22" hidden="1" x14ac:dyDescent="0.3">
      <c r="A1679" s="23">
        <v>1</v>
      </c>
      <c r="B1679" s="23">
        <v>2021</v>
      </c>
      <c r="C1679" s="23" t="s">
        <v>184</v>
      </c>
      <c r="D1679" t="s">
        <v>91</v>
      </c>
      <c r="E1679" s="23" t="s">
        <v>185</v>
      </c>
      <c r="F1679" s="23" t="s">
        <v>318</v>
      </c>
      <c r="G1679" s="23">
        <v>2</v>
      </c>
      <c r="H1679" s="23" t="s">
        <v>30</v>
      </c>
      <c r="I1679" s="24">
        <v>100454.46</v>
      </c>
      <c r="J1679" s="24">
        <v>175795.3</v>
      </c>
      <c r="K1679" s="24">
        <v>131636.19</v>
      </c>
      <c r="L1679" s="24">
        <v>230363.34</v>
      </c>
      <c r="M1679" s="24">
        <v>159917.5</v>
      </c>
      <c r="N1679" s="24">
        <v>279855.63</v>
      </c>
      <c r="O1679" s="24">
        <v>196028.98</v>
      </c>
      <c r="P1679" s="24">
        <v>343050.71</v>
      </c>
      <c r="Q1679" s="24">
        <v>232477.23</v>
      </c>
      <c r="R1679" s="24">
        <v>406835.15</v>
      </c>
      <c r="S1679" s="24">
        <v>256122.66</v>
      </c>
      <c r="T1679" s="24">
        <v>448214.66</v>
      </c>
      <c r="U1679" s="24">
        <v>278025.09999999998</v>
      </c>
      <c r="V1679" s="24">
        <v>486543.93</v>
      </c>
    </row>
    <row r="1680" spans="1:22" hidden="1" x14ac:dyDescent="0.3">
      <c r="A1680" s="23">
        <v>1</v>
      </c>
      <c r="B1680" s="23">
        <v>2021</v>
      </c>
      <c r="C1680" s="23" t="s">
        <v>184</v>
      </c>
      <c r="D1680" t="s">
        <v>91</v>
      </c>
      <c r="E1680" s="23" t="s">
        <v>185</v>
      </c>
      <c r="F1680" s="23" t="s">
        <v>318</v>
      </c>
      <c r="G1680" s="23">
        <v>3</v>
      </c>
      <c r="H1680" s="23" t="s">
        <v>31</v>
      </c>
      <c r="I1680" s="24">
        <v>87194.19</v>
      </c>
      <c r="J1680" s="24">
        <v>152589.84</v>
      </c>
      <c r="K1680" s="24">
        <v>118682.73</v>
      </c>
      <c r="L1680" s="24">
        <v>207694.77</v>
      </c>
      <c r="M1680" s="24">
        <v>149967.78</v>
      </c>
      <c r="N1680" s="24">
        <v>262443.61</v>
      </c>
      <c r="O1680" s="24">
        <v>197365.13</v>
      </c>
      <c r="P1680" s="24">
        <v>345388.98</v>
      </c>
      <c r="Q1680" s="24">
        <v>244404.39</v>
      </c>
      <c r="R1680" s="24">
        <v>427707.69</v>
      </c>
      <c r="S1680" s="24">
        <v>275252.34000000003</v>
      </c>
      <c r="T1680" s="24">
        <v>481691.6</v>
      </c>
      <c r="U1680" s="24">
        <v>305691.03999999998</v>
      </c>
      <c r="V1680" s="24">
        <v>534959.31999999995</v>
      </c>
    </row>
    <row r="1681" spans="1:22" hidden="1" x14ac:dyDescent="0.3">
      <c r="A1681" s="23">
        <v>1</v>
      </c>
      <c r="B1681" s="23">
        <v>2021</v>
      </c>
      <c r="C1681" s="23" t="s">
        <v>184</v>
      </c>
      <c r="D1681" t="s">
        <v>91</v>
      </c>
      <c r="E1681" s="23" t="s">
        <v>185</v>
      </c>
      <c r="F1681" s="23" t="s">
        <v>318</v>
      </c>
      <c r="G1681" s="23">
        <v>4</v>
      </c>
      <c r="H1681" s="23" t="s">
        <v>29</v>
      </c>
      <c r="I1681" s="24">
        <v>97561.35</v>
      </c>
      <c r="J1681" s="24">
        <v>156098.15</v>
      </c>
      <c r="K1681" s="24">
        <v>136585.88</v>
      </c>
      <c r="L1681" s="24">
        <v>218537.42</v>
      </c>
      <c r="M1681" s="24">
        <v>175610.42</v>
      </c>
      <c r="N1681" s="24">
        <v>280976.68</v>
      </c>
      <c r="O1681" s="24">
        <v>234147.23</v>
      </c>
      <c r="P1681" s="24">
        <v>374635.57</v>
      </c>
      <c r="Q1681" s="24">
        <v>292684.03999999998</v>
      </c>
      <c r="R1681" s="24">
        <v>468294.46</v>
      </c>
      <c r="S1681" s="24">
        <v>331708.57</v>
      </c>
      <c r="T1681" s="24">
        <v>530733.72</v>
      </c>
      <c r="U1681" s="24">
        <v>370733.11</v>
      </c>
      <c r="V1681" s="24">
        <v>593172.99</v>
      </c>
    </row>
    <row r="1682" spans="1:22" hidden="1" x14ac:dyDescent="0.3">
      <c r="A1682" s="23">
        <v>1</v>
      </c>
      <c r="B1682" s="23">
        <v>2021</v>
      </c>
      <c r="C1682" s="23" t="s">
        <v>184</v>
      </c>
      <c r="D1682" t="s">
        <v>91</v>
      </c>
      <c r="E1682" s="23" t="s">
        <v>185</v>
      </c>
      <c r="F1682" s="23" t="s">
        <v>357</v>
      </c>
      <c r="G1682" s="23">
        <v>1</v>
      </c>
      <c r="H1682" s="23" t="s">
        <v>14</v>
      </c>
      <c r="I1682" s="24">
        <v>113584.37</v>
      </c>
      <c r="J1682" s="24">
        <v>198772.64</v>
      </c>
      <c r="K1682" s="24">
        <v>147105.57999999999</v>
      </c>
      <c r="L1682" s="24">
        <v>257434.77</v>
      </c>
      <c r="M1682" s="24">
        <v>176059.76</v>
      </c>
      <c r="N1682" s="24">
        <v>308104.57</v>
      </c>
      <c r="O1682" s="24">
        <v>210058.07</v>
      </c>
      <c r="P1682" s="24">
        <v>367601.63</v>
      </c>
      <c r="Q1682" s="24">
        <v>247022.37</v>
      </c>
      <c r="R1682" s="24">
        <v>432289.15</v>
      </c>
      <c r="S1682" s="24">
        <v>270664.71999999997</v>
      </c>
      <c r="T1682" s="24">
        <v>473663.25</v>
      </c>
      <c r="U1682" s="24">
        <v>293047.90000000002</v>
      </c>
      <c r="V1682" s="24">
        <v>512833.82</v>
      </c>
    </row>
    <row r="1683" spans="1:22" hidden="1" x14ac:dyDescent="0.3">
      <c r="A1683" s="23">
        <v>1</v>
      </c>
      <c r="B1683" s="23">
        <v>2021</v>
      </c>
      <c r="C1683" s="23" t="s">
        <v>184</v>
      </c>
      <c r="D1683" t="s">
        <v>91</v>
      </c>
      <c r="E1683" s="23" t="s">
        <v>185</v>
      </c>
      <c r="F1683" s="23" t="s">
        <v>357</v>
      </c>
      <c r="G1683" s="23">
        <v>2</v>
      </c>
      <c r="H1683" s="23" t="s">
        <v>30</v>
      </c>
      <c r="I1683" s="24">
        <v>99369.41</v>
      </c>
      <c r="J1683" s="24">
        <v>173896.47</v>
      </c>
      <c r="K1683" s="24">
        <v>130148.52</v>
      </c>
      <c r="L1683" s="24">
        <v>227759.91</v>
      </c>
      <c r="M1683" s="24">
        <v>158045.13</v>
      </c>
      <c r="N1683" s="24">
        <v>276578.96999999997</v>
      </c>
      <c r="O1683" s="24">
        <v>193613.18</v>
      </c>
      <c r="P1683" s="24">
        <v>338823.07</v>
      </c>
      <c r="Q1683" s="24">
        <v>229551.75</v>
      </c>
      <c r="R1683" s="24">
        <v>401715.56</v>
      </c>
      <c r="S1683" s="24">
        <v>252862.1</v>
      </c>
      <c r="T1683" s="24">
        <v>442508.67</v>
      </c>
      <c r="U1683" s="24">
        <v>274439.59000000003</v>
      </c>
      <c r="V1683" s="24">
        <v>480269.28</v>
      </c>
    </row>
    <row r="1684" spans="1:22" hidden="1" x14ac:dyDescent="0.3">
      <c r="A1684" s="23">
        <v>1</v>
      </c>
      <c r="B1684" s="23">
        <v>2021</v>
      </c>
      <c r="C1684" s="23" t="s">
        <v>184</v>
      </c>
      <c r="D1684" t="s">
        <v>91</v>
      </c>
      <c r="E1684" s="23" t="s">
        <v>185</v>
      </c>
      <c r="F1684" s="23" t="s">
        <v>357</v>
      </c>
      <c r="G1684" s="23">
        <v>3</v>
      </c>
      <c r="H1684" s="23" t="s">
        <v>31</v>
      </c>
      <c r="I1684" s="24">
        <v>86399.31</v>
      </c>
      <c r="J1684" s="24">
        <v>151198.78</v>
      </c>
      <c r="K1684" s="24">
        <v>117657.54</v>
      </c>
      <c r="L1684" s="24">
        <v>205900.69</v>
      </c>
      <c r="M1684" s="24">
        <v>148717.54</v>
      </c>
      <c r="N1684" s="24">
        <v>260255.7</v>
      </c>
      <c r="O1684" s="24">
        <v>195765.18</v>
      </c>
      <c r="P1684" s="24">
        <v>342589.07</v>
      </c>
      <c r="Q1684" s="24">
        <v>242464</v>
      </c>
      <c r="R1684" s="24">
        <v>424311.99</v>
      </c>
      <c r="S1684" s="24">
        <v>273098.21000000002</v>
      </c>
      <c r="T1684" s="24">
        <v>477921.86</v>
      </c>
      <c r="U1684" s="24">
        <v>303333.75</v>
      </c>
      <c r="V1684" s="24">
        <v>530834.06999999995</v>
      </c>
    </row>
    <row r="1685" spans="1:22" hidden="1" x14ac:dyDescent="0.3">
      <c r="A1685" s="23">
        <v>1</v>
      </c>
      <c r="B1685" s="23">
        <v>2021</v>
      </c>
      <c r="C1685" s="23" t="s">
        <v>184</v>
      </c>
      <c r="D1685" t="s">
        <v>91</v>
      </c>
      <c r="E1685" s="23" t="s">
        <v>185</v>
      </c>
      <c r="F1685" s="23" t="s">
        <v>357</v>
      </c>
      <c r="G1685" s="23">
        <v>4</v>
      </c>
      <c r="H1685" s="23" t="s">
        <v>29</v>
      </c>
      <c r="I1685" s="24">
        <v>96294</v>
      </c>
      <c r="J1685" s="24">
        <v>154070.39999999999</v>
      </c>
      <c r="K1685" s="24">
        <v>134811.59</v>
      </c>
      <c r="L1685" s="24">
        <v>215698.55</v>
      </c>
      <c r="M1685" s="24">
        <v>173329.19</v>
      </c>
      <c r="N1685" s="24">
        <v>277326.71000000002</v>
      </c>
      <c r="O1685" s="24">
        <v>231105.59</v>
      </c>
      <c r="P1685" s="24">
        <v>369768.95</v>
      </c>
      <c r="Q1685" s="24">
        <v>288881.99</v>
      </c>
      <c r="R1685" s="24">
        <v>462211.19</v>
      </c>
      <c r="S1685" s="24">
        <v>327399.59000000003</v>
      </c>
      <c r="T1685" s="24">
        <v>523839.35</v>
      </c>
      <c r="U1685" s="24">
        <v>365917.18</v>
      </c>
      <c r="V1685" s="24">
        <v>585467.5</v>
      </c>
    </row>
    <row r="1686" spans="1:22" hidden="1" x14ac:dyDescent="0.3">
      <c r="A1686" s="23">
        <v>1</v>
      </c>
      <c r="B1686" s="23">
        <v>2021</v>
      </c>
      <c r="C1686" s="23" t="s">
        <v>184</v>
      </c>
      <c r="D1686" t="s">
        <v>91</v>
      </c>
      <c r="E1686" s="23" t="s">
        <v>185</v>
      </c>
      <c r="F1686" s="23" t="s">
        <v>391</v>
      </c>
      <c r="G1686" s="23">
        <v>1</v>
      </c>
      <c r="H1686" s="23" t="s">
        <v>14</v>
      </c>
      <c r="I1686" s="24">
        <v>114515.03</v>
      </c>
      <c r="J1686" s="24">
        <v>200401.31</v>
      </c>
      <c r="K1686" s="24">
        <v>148369.69</v>
      </c>
      <c r="L1686" s="24">
        <v>259646.96</v>
      </c>
      <c r="M1686" s="24">
        <v>177614.77</v>
      </c>
      <c r="N1686" s="24">
        <v>310825.84000000003</v>
      </c>
      <c r="O1686" s="24">
        <v>211977.57</v>
      </c>
      <c r="P1686" s="24">
        <v>370960.74</v>
      </c>
      <c r="Q1686" s="24">
        <v>249326.6</v>
      </c>
      <c r="R1686" s="24">
        <v>436321.54</v>
      </c>
      <c r="S1686" s="24">
        <v>273215.67</v>
      </c>
      <c r="T1686" s="24">
        <v>478127.42</v>
      </c>
      <c r="U1686" s="24">
        <v>295860.3</v>
      </c>
      <c r="V1686" s="24">
        <v>517755.52</v>
      </c>
    </row>
    <row r="1687" spans="1:22" hidden="1" x14ac:dyDescent="0.3">
      <c r="A1687" s="23">
        <v>1</v>
      </c>
      <c r="B1687" s="23">
        <v>2021</v>
      </c>
      <c r="C1687" s="23" t="s">
        <v>184</v>
      </c>
      <c r="D1687" t="s">
        <v>91</v>
      </c>
      <c r="E1687" s="23" t="s">
        <v>185</v>
      </c>
      <c r="F1687" s="23" t="s">
        <v>391</v>
      </c>
      <c r="G1687" s="23">
        <v>2</v>
      </c>
      <c r="H1687" s="23" t="s">
        <v>30</v>
      </c>
      <c r="I1687" s="24">
        <v>99922.64</v>
      </c>
      <c r="J1687" s="24">
        <v>174864.63</v>
      </c>
      <c r="K1687" s="24">
        <v>130962.44</v>
      </c>
      <c r="L1687" s="24">
        <v>229184.28</v>
      </c>
      <c r="M1687" s="24">
        <v>159121.87</v>
      </c>
      <c r="N1687" s="24">
        <v>278463.28000000003</v>
      </c>
      <c r="O1687" s="24">
        <v>195096.09</v>
      </c>
      <c r="P1687" s="24">
        <v>341418.15</v>
      </c>
      <c r="Q1687" s="24">
        <v>231392.15</v>
      </c>
      <c r="R1687" s="24">
        <v>404936.27</v>
      </c>
      <c r="S1687" s="24">
        <v>254940.42</v>
      </c>
      <c r="T1687" s="24">
        <v>446145.73</v>
      </c>
      <c r="U1687" s="24">
        <v>276757.96000000002</v>
      </c>
      <c r="V1687" s="24">
        <v>484326.44</v>
      </c>
    </row>
    <row r="1688" spans="1:22" hidden="1" x14ac:dyDescent="0.3">
      <c r="A1688" s="23">
        <v>1</v>
      </c>
      <c r="B1688" s="23">
        <v>2021</v>
      </c>
      <c r="C1688" s="23" t="s">
        <v>184</v>
      </c>
      <c r="D1688" t="s">
        <v>91</v>
      </c>
      <c r="E1688" s="23" t="s">
        <v>185</v>
      </c>
      <c r="F1688" s="23" t="s">
        <v>391</v>
      </c>
      <c r="G1688" s="23">
        <v>3</v>
      </c>
      <c r="H1688" s="23" t="s">
        <v>31</v>
      </c>
      <c r="I1688" s="24">
        <v>86680.93</v>
      </c>
      <c r="J1688" s="24">
        <v>151691.63</v>
      </c>
      <c r="K1688" s="24">
        <v>117964.17</v>
      </c>
      <c r="L1688" s="24">
        <v>206437.29</v>
      </c>
      <c r="M1688" s="24">
        <v>149043.91</v>
      </c>
      <c r="N1688" s="24">
        <v>260826.84</v>
      </c>
      <c r="O1688" s="24">
        <v>196133.31</v>
      </c>
      <c r="P1688" s="24">
        <v>343233.29</v>
      </c>
      <c r="Q1688" s="24">
        <v>242864.62</v>
      </c>
      <c r="R1688" s="24">
        <v>425013.08</v>
      </c>
      <c r="S1688" s="24">
        <v>273507.26</v>
      </c>
      <c r="T1688" s="24">
        <v>478637.71</v>
      </c>
      <c r="U1688" s="24">
        <v>303740.65999999997</v>
      </c>
      <c r="V1688" s="24">
        <v>531546.15</v>
      </c>
    </row>
    <row r="1689" spans="1:22" hidden="1" x14ac:dyDescent="0.3">
      <c r="A1689" s="23">
        <v>1</v>
      </c>
      <c r="B1689" s="23">
        <v>2021</v>
      </c>
      <c r="C1689" s="23" t="s">
        <v>184</v>
      </c>
      <c r="D1689" t="s">
        <v>91</v>
      </c>
      <c r="E1689" s="23" t="s">
        <v>185</v>
      </c>
      <c r="F1689" s="23" t="s">
        <v>391</v>
      </c>
      <c r="G1689" s="23">
        <v>4</v>
      </c>
      <c r="H1689" s="23" t="s">
        <v>29</v>
      </c>
      <c r="I1689" s="24">
        <v>97119.92</v>
      </c>
      <c r="J1689" s="24">
        <v>155391.87</v>
      </c>
      <c r="K1689" s="24">
        <v>135967.88</v>
      </c>
      <c r="L1689" s="24">
        <v>217548.62</v>
      </c>
      <c r="M1689" s="24">
        <v>174815.85</v>
      </c>
      <c r="N1689" s="24">
        <v>279705.37</v>
      </c>
      <c r="O1689" s="24">
        <v>233087.8</v>
      </c>
      <c r="P1689" s="24">
        <v>372940.49</v>
      </c>
      <c r="Q1689" s="24">
        <v>291359.75</v>
      </c>
      <c r="R1689" s="24">
        <v>466175.61</v>
      </c>
      <c r="S1689" s="24">
        <v>330207.71999999997</v>
      </c>
      <c r="T1689" s="24">
        <v>528332.36</v>
      </c>
      <c r="U1689" s="24">
        <v>369055.68</v>
      </c>
      <c r="V1689" s="24">
        <v>590489.1</v>
      </c>
    </row>
    <row r="1690" spans="1:22" hidden="1" x14ac:dyDescent="0.3">
      <c r="A1690" s="23">
        <v>1</v>
      </c>
      <c r="B1690" s="23">
        <v>2021</v>
      </c>
      <c r="C1690" s="23" t="s">
        <v>184</v>
      </c>
      <c r="D1690" t="s">
        <v>91</v>
      </c>
      <c r="E1690" s="23" t="s">
        <v>185</v>
      </c>
      <c r="F1690" s="23" t="s">
        <v>90</v>
      </c>
      <c r="G1690" s="23">
        <v>1</v>
      </c>
      <c r="H1690" s="23" t="s">
        <v>14</v>
      </c>
      <c r="I1690" s="24">
        <v>121428.5</v>
      </c>
      <c r="J1690" s="24">
        <v>212499.87</v>
      </c>
      <c r="K1690" s="24">
        <v>157468.65</v>
      </c>
      <c r="L1690" s="24">
        <v>275570.14</v>
      </c>
      <c r="M1690" s="24">
        <v>188608.58</v>
      </c>
      <c r="N1690" s="24">
        <v>330065.02</v>
      </c>
      <c r="O1690" s="24">
        <v>225252.9</v>
      </c>
      <c r="P1690" s="24">
        <v>394192.58</v>
      </c>
      <c r="Q1690" s="24">
        <v>265053.96999999997</v>
      </c>
      <c r="R1690" s="24">
        <v>463844.45</v>
      </c>
      <c r="S1690" s="24">
        <v>290512.99</v>
      </c>
      <c r="T1690" s="24">
        <v>508397.73</v>
      </c>
      <c r="U1690" s="24">
        <v>314712.73</v>
      </c>
      <c r="V1690" s="24">
        <v>550747.28</v>
      </c>
    </row>
    <row r="1691" spans="1:22" hidden="1" x14ac:dyDescent="0.3">
      <c r="A1691" s="23">
        <v>1</v>
      </c>
      <c r="B1691" s="23">
        <v>2021</v>
      </c>
      <c r="C1691" s="23" t="s">
        <v>184</v>
      </c>
      <c r="D1691" t="s">
        <v>91</v>
      </c>
      <c r="E1691" s="23" t="s">
        <v>185</v>
      </c>
      <c r="F1691" s="23" t="s">
        <v>90</v>
      </c>
      <c r="G1691" s="23">
        <v>2</v>
      </c>
      <c r="H1691" s="23" t="s">
        <v>30</v>
      </c>
      <c r="I1691" s="24">
        <v>105326.44</v>
      </c>
      <c r="J1691" s="24">
        <v>184321.28</v>
      </c>
      <c r="K1691" s="24">
        <v>138260.65</v>
      </c>
      <c r="L1691" s="24">
        <v>241956.14</v>
      </c>
      <c r="M1691" s="24">
        <v>168202.63</v>
      </c>
      <c r="N1691" s="24">
        <v>294354.59999999998</v>
      </c>
      <c r="O1691" s="24">
        <v>206625.06</v>
      </c>
      <c r="P1691" s="24">
        <v>361593.86</v>
      </c>
      <c r="Q1691" s="24">
        <v>245264.24</v>
      </c>
      <c r="R1691" s="24">
        <v>429212.43</v>
      </c>
      <c r="S1691" s="24">
        <v>270347.19</v>
      </c>
      <c r="T1691" s="24">
        <v>473107.59</v>
      </c>
      <c r="U1691" s="24">
        <v>293634.28999999998</v>
      </c>
      <c r="V1691" s="24">
        <v>513860.02</v>
      </c>
    </row>
    <row r="1692" spans="1:22" hidden="1" x14ac:dyDescent="0.3">
      <c r="A1692" s="23">
        <v>1</v>
      </c>
      <c r="B1692" s="23">
        <v>2021</v>
      </c>
      <c r="C1692" s="23" t="s">
        <v>184</v>
      </c>
      <c r="D1692" t="s">
        <v>91</v>
      </c>
      <c r="E1692" s="23" t="s">
        <v>185</v>
      </c>
      <c r="F1692" s="23" t="s">
        <v>90</v>
      </c>
      <c r="G1692" s="23">
        <v>3</v>
      </c>
      <c r="H1692" s="23" t="s">
        <v>31</v>
      </c>
      <c r="I1692" s="24">
        <v>90887</v>
      </c>
      <c r="J1692" s="24">
        <v>159052.26</v>
      </c>
      <c r="K1692" s="24">
        <v>123502.06</v>
      </c>
      <c r="L1692" s="24">
        <v>216128.61</v>
      </c>
      <c r="M1692" s="24">
        <v>155892.57999999999</v>
      </c>
      <c r="N1692" s="24">
        <v>272812.02</v>
      </c>
      <c r="O1692" s="24">
        <v>204996.74</v>
      </c>
      <c r="P1692" s="24">
        <v>358744.3</v>
      </c>
      <c r="Q1692" s="24">
        <v>253705.77</v>
      </c>
      <c r="R1692" s="24">
        <v>443985.1</v>
      </c>
      <c r="S1692" s="24">
        <v>285613.96999999997</v>
      </c>
      <c r="T1692" s="24">
        <v>499824.46</v>
      </c>
      <c r="U1692" s="24">
        <v>317070.59000000003</v>
      </c>
      <c r="V1692" s="24">
        <v>554873.54</v>
      </c>
    </row>
    <row r="1693" spans="1:22" hidden="1" x14ac:dyDescent="0.3">
      <c r="A1693" s="23">
        <v>1</v>
      </c>
      <c r="B1693" s="23">
        <v>2021</v>
      </c>
      <c r="C1693" s="23" t="s">
        <v>184</v>
      </c>
      <c r="D1693" t="s">
        <v>91</v>
      </c>
      <c r="E1693" s="23" t="s">
        <v>185</v>
      </c>
      <c r="F1693" s="23" t="s">
        <v>90</v>
      </c>
      <c r="G1693" s="23">
        <v>4</v>
      </c>
      <c r="H1693" s="23" t="s">
        <v>29</v>
      </c>
      <c r="I1693" s="24">
        <v>103072.17</v>
      </c>
      <c r="J1693" s="24">
        <v>164915.48000000001</v>
      </c>
      <c r="K1693" s="24">
        <v>144301.04</v>
      </c>
      <c r="L1693" s="24">
        <v>230881.67</v>
      </c>
      <c r="M1693" s="24">
        <v>185529.91</v>
      </c>
      <c r="N1693" s="24">
        <v>296847.87</v>
      </c>
      <c r="O1693" s="24">
        <v>247373.22</v>
      </c>
      <c r="P1693" s="24">
        <v>395797.16</v>
      </c>
      <c r="Q1693" s="24">
        <v>309216.52</v>
      </c>
      <c r="R1693" s="24">
        <v>494746.44</v>
      </c>
      <c r="S1693" s="24">
        <v>350445.39</v>
      </c>
      <c r="T1693" s="24">
        <v>560712.64</v>
      </c>
      <c r="U1693" s="24">
        <v>391674.26</v>
      </c>
      <c r="V1693" s="24">
        <v>626678.82999999996</v>
      </c>
    </row>
    <row r="1694" spans="1:22" hidden="1" x14ac:dyDescent="0.3">
      <c r="A1694" s="23">
        <v>1</v>
      </c>
      <c r="B1694" s="23">
        <v>2021</v>
      </c>
      <c r="C1694" s="23" t="s">
        <v>184</v>
      </c>
      <c r="D1694" t="s">
        <v>91</v>
      </c>
      <c r="E1694" s="23" t="s">
        <v>185</v>
      </c>
      <c r="F1694" s="23" t="s">
        <v>448</v>
      </c>
      <c r="G1694" s="23">
        <v>1</v>
      </c>
      <c r="H1694" s="23" t="s">
        <v>14</v>
      </c>
      <c r="I1694" s="24">
        <v>112609.39</v>
      </c>
      <c r="J1694" s="24">
        <v>197066.44</v>
      </c>
      <c r="K1694" s="24">
        <v>145813.67000000001</v>
      </c>
      <c r="L1694" s="24">
        <v>255173.93</v>
      </c>
      <c r="M1694" s="24">
        <v>174492.66</v>
      </c>
      <c r="N1694" s="24">
        <v>305362.15999999997</v>
      </c>
      <c r="O1694" s="24">
        <v>208156.48</v>
      </c>
      <c r="P1694" s="24">
        <v>364273.84</v>
      </c>
      <c r="Q1694" s="24">
        <v>244762.83</v>
      </c>
      <c r="R1694" s="24">
        <v>428334.96</v>
      </c>
      <c r="S1694" s="24">
        <v>268175.90999999997</v>
      </c>
      <c r="T1694" s="24">
        <v>469307.85</v>
      </c>
      <c r="U1694" s="24">
        <v>290328.21000000002</v>
      </c>
      <c r="V1694" s="24">
        <v>508074.36</v>
      </c>
    </row>
    <row r="1695" spans="1:22" hidden="1" x14ac:dyDescent="0.3">
      <c r="A1695" s="23">
        <v>1</v>
      </c>
      <c r="B1695" s="23">
        <v>2021</v>
      </c>
      <c r="C1695" s="23" t="s">
        <v>184</v>
      </c>
      <c r="D1695" t="s">
        <v>91</v>
      </c>
      <c r="E1695" s="23" t="s">
        <v>185</v>
      </c>
      <c r="F1695" s="23" t="s">
        <v>448</v>
      </c>
      <c r="G1695" s="23">
        <v>2</v>
      </c>
      <c r="H1695" s="23" t="s">
        <v>30</v>
      </c>
      <c r="I1695" s="24">
        <v>98646.05</v>
      </c>
      <c r="J1695" s="24">
        <v>172630.59</v>
      </c>
      <c r="K1695" s="24">
        <v>129156.74</v>
      </c>
      <c r="L1695" s="24">
        <v>226024.29</v>
      </c>
      <c r="M1695" s="24">
        <v>156796.88</v>
      </c>
      <c r="N1695" s="24">
        <v>274394.53000000003</v>
      </c>
      <c r="O1695" s="24">
        <v>192002.65</v>
      </c>
      <c r="P1695" s="24">
        <v>336004.64</v>
      </c>
      <c r="Q1695" s="24">
        <v>227601.43</v>
      </c>
      <c r="R1695" s="24">
        <v>398302.5</v>
      </c>
      <c r="S1695" s="24">
        <v>250688.39</v>
      </c>
      <c r="T1695" s="24">
        <v>438704.67</v>
      </c>
      <c r="U1695" s="24">
        <v>272049.25</v>
      </c>
      <c r="V1695" s="24">
        <v>476086.19</v>
      </c>
    </row>
    <row r="1696" spans="1:22" hidden="1" x14ac:dyDescent="0.3">
      <c r="A1696" s="23">
        <v>1</v>
      </c>
      <c r="B1696" s="23">
        <v>2021</v>
      </c>
      <c r="C1696" s="23" t="s">
        <v>184</v>
      </c>
      <c r="D1696" t="s">
        <v>91</v>
      </c>
      <c r="E1696" s="23" t="s">
        <v>185</v>
      </c>
      <c r="F1696" s="23" t="s">
        <v>448</v>
      </c>
      <c r="G1696" s="23">
        <v>3</v>
      </c>
      <c r="H1696" s="23" t="s">
        <v>31</v>
      </c>
      <c r="I1696" s="24">
        <v>85869.38</v>
      </c>
      <c r="J1696" s="24">
        <v>150271.42000000001</v>
      </c>
      <c r="K1696" s="24">
        <v>116974.08</v>
      </c>
      <c r="L1696" s="24">
        <v>204704.63</v>
      </c>
      <c r="M1696" s="24">
        <v>147884.04999999999</v>
      </c>
      <c r="N1696" s="24">
        <v>258797.09</v>
      </c>
      <c r="O1696" s="24">
        <v>194698.55</v>
      </c>
      <c r="P1696" s="24">
        <v>340722.47</v>
      </c>
      <c r="Q1696" s="24">
        <v>241170.4</v>
      </c>
      <c r="R1696" s="24">
        <v>422048.19</v>
      </c>
      <c r="S1696" s="24">
        <v>271662.12</v>
      </c>
      <c r="T1696" s="24">
        <v>475408.7</v>
      </c>
      <c r="U1696" s="24">
        <v>301762.23</v>
      </c>
      <c r="V1696" s="24">
        <v>528083.9</v>
      </c>
    </row>
    <row r="1697" spans="1:22" hidden="1" x14ac:dyDescent="0.3">
      <c r="A1697" s="23">
        <v>1</v>
      </c>
      <c r="B1697" s="23">
        <v>2021</v>
      </c>
      <c r="C1697" s="23" t="s">
        <v>184</v>
      </c>
      <c r="D1697" t="s">
        <v>91</v>
      </c>
      <c r="E1697" s="23" t="s">
        <v>185</v>
      </c>
      <c r="F1697" s="23" t="s">
        <v>448</v>
      </c>
      <c r="G1697" s="23">
        <v>4</v>
      </c>
      <c r="H1697" s="23" t="s">
        <v>29</v>
      </c>
      <c r="I1697" s="24">
        <v>95449.1</v>
      </c>
      <c r="J1697" s="24">
        <v>152718.56</v>
      </c>
      <c r="K1697" s="24">
        <v>133628.74</v>
      </c>
      <c r="L1697" s="24">
        <v>213805.98</v>
      </c>
      <c r="M1697" s="24">
        <v>171808.37</v>
      </c>
      <c r="N1697" s="24">
        <v>274893.40000000002</v>
      </c>
      <c r="O1697" s="24">
        <v>229077.83</v>
      </c>
      <c r="P1697" s="24">
        <v>366524.54</v>
      </c>
      <c r="Q1697" s="24">
        <v>286347.28999999998</v>
      </c>
      <c r="R1697" s="24">
        <v>458155.67</v>
      </c>
      <c r="S1697" s="24">
        <v>324526.93</v>
      </c>
      <c r="T1697" s="24">
        <v>519243.09</v>
      </c>
      <c r="U1697" s="24">
        <v>362706.57</v>
      </c>
      <c r="V1697" s="24">
        <v>580330.52</v>
      </c>
    </row>
    <row r="1698" spans="1:22" hidden="1" x14ac:dyDescent="0.3">
      <c r="A1698" s="23">
        <v>1</v>
      </c>
      <c r="B1698" s="23">
        <v>2021</v>
      </c>
      <c r="C1698" s="23" t="s">
        <v>184</v>
      </c>
      <c r="D1698" t="s">
        <v>156</v>
      </c>
      <c r="E1698" s="23" t="s">
        <v>528</v>
      </c>
      <c r="F1698" s="23" t="s">
        <v>202</v>
      </c>
      <c r="G1698" s="23">
        <v>1</v>
      </c>
      <c r="H1698" s="23" t="s">
        <v>14</v>
      </c>
      <c r="I1698" s="24">
        <v>100643.83</v>
      </c>
      <c r="J1698" s="24">
        <v>176126.71</v>
      </c>
      <c r="K1698" s="24">
        <v>130484.16</v>
      </c>
      <c r="L1698" s="24">
        <v>228347.28</v>
      </c>
      <c r="M1698" s="24">
        <v>156265.72</v>
      </c>
      <c r="N1698" s="24">
        <v>273465.01</v>
      </c>
      <c r="O1698" s="24">
        <v>186592.53</v>
      </c>
      <c r="P1698" s="24">
        <v>326536.93</v>
      </c>
      <c r="Q1698" s="24">
        <v>219537.9</v>
      </c>
      <c r="R1698" s="24">
        <v>384191.32</v>
      </c>
      <c r="S1698" s="24">
        <v>240611.28</v>
      </c>
      <c r="T1698" s="24">
        <v>421069.73</v>
      </c>
      <c r="U1698" s="24">
        <v>260627.76</v>
      </c>
      <c r="V1698" s="24">
        <v>456098.59</v>
      </c>
    </row>
    <row r="1699" spans="1:22" hidden="1" x14ac:dyDescent="0.3">
      <c r="A1699" s="23">
        <v>1</v>
      </c>
      <c r="B1699" s="23">
        <v>2021</v>
      </c>
      <c r="C1699" s="23" t="s">
        <v>184</v>
      </c>
      <c r="D1699" t="s">
        <v>156</v>
      </c>
      <c r="E1699" s="23" t="s">
        <v>528</v>
      </c>
      <c r="F1699" s="23" t="s">
        <v>202</v>
      </c>
      <c r="G1699" s="23">
        <v>2</v>
      </c>
      <c r="H1699" s="23" t="s">
        <v>30</v>
      </c>
      <c r="I1699" s="24">
        <v>87435.14</v>
      </c>
      <c r="J1699" s="24">
        <v>153011.49</v>
      </c>
      <c r="K1699" s="24">
        <v>114727.6</v>
      </c>
      <c r="L1699" s="24">
        <v>200773.3</v>
      </c>
      <c r="M1699" s="24">
        <v>139526.46</v>
      </c>
      <c r="N1699" s="24">
        <v>244171.31</v>
      </c>
      <c r="O1699" s="24">
        <v>171311.88</v>
      </c>
      <c r="P1699" s="24">
        <v>299795.8</v>
      </c>
      <c r="Q1699" s="24">
        <v>203304.14</v>
      </c>
      <c r="R1699" s="24">
        <v>355782.24</v>
      </c>
      <c r="S1699" s="24">
        <v>224069.02</v>
      </c>
      <c r="T1699" s="24">
        <v>392120.79</v>
      </c>
      <c r="U1699" s="24">
        <v>243336.86</v>
      </c>
      <c r="V1699" s="24">
        <v>425839.5</v>
      </c>
    </row>
    <row r="1700" spans="1:22" hidden="1" x14ac:dyDescent="0.3">
      <c r="A1700" s="23">
        <v>1</v>
      </c>
      <c r="B1700" s="23">
        <v>2021</v>
      </c>
      <c r="C1700" s="23" t="s">
        <v>184</v>
      </c>
      <c r="D1700" t="s">
        <v>156</v>
      </c>
      <c r="E1700" s="23" t="s">
        <v>528</v>
      </c>
      <c r="F1700" s="23" t="s">
        <v>202</v>
      </c>
      <c r="G1700" s="23">
        <v>3</v>
      </c>
      <c r="H1700" s="23" t="s">
        <v>31</v>
      </c>
      <c r="I1700" s="24">
        <v>75554.19</v>
      </c>
      <c r="J1700" s="24">
        <v>132219.84</v>
      </c>
      <c r="K1700" s="24">
        <v>102708.11</v>
      </c>
      <c r="L1700" s="24">
        <v>179739.2</v>
      </c>
      <c r="M1700" s="24">
        <v>129677.84</v>
      </c>
      <c r="N1700" s="24">
        <v>226936.22</v>
      </c>
      <c r="O1700" s="24">
        <v>170557.67</v>
      </c>
      <c r="P1700" s="24">
        <v>298475.92</v>
      </c>
      <c r="Q1700" s="24">
        <v>211113.36</v>
      </c>
      <c r="R1700" s="24">
        <v>369448.38</v>
      </c>
      <c r="S1700" s="24">
        <v>237687.44</v>
      </c>
      <c r="T1700" s="24">
        <v>415953.02</v>
      </c>
      <c r="U1700" s="24">
        <v>263891.08</v>
      </c>
      <c r="V1700" s="24">
        <v>461809.39</v>
      </c>
    </row>
    <row r="1701" spans="1:22" hidden="1" x14ac:dyDescent="0.3">
      <c r="A1701" s="23">
        <v>1</v>
      </c>
      <c r="B1701" s="23">
        <v>2021</v>
      </c>
      <c r="C1701" s="23" t="s">
        <v>184</v>
      </c>
      <c r="D1701" t="s">
        <v>156</v>
      </c>
      <c r="E1701" s="23" t="s">
        <v>528</v>
      </c>
      <c r="F1701" s="23" t="s">
        <v>202</v>
      </c>
      <c r="G1701" s="23">
        <v>4</v>
      </c>
      <c r="H1701" s="23" t="s">
        <v>29</v>
      </c>
      <c r="I1701" s="24">
        <v>85410.11</v>
      </c>
      <c r="J1701" s="24">
        <v>136656.18</v>
      </c>
      <c r="K1701" s="24">
        <v>119574.15</v>
      </c>
      <c r="L1701" s="24">
        <v>191318.65</v>
      </c>
      <c r="M1701" s="24">
        <v>153738.19</v>
      </c>
      <c r="N1701" s="24">
        <v>245981.12</v>
      </c>
      <c r="O1701" s="24">
        <v>204984.26</v>
      </c>
      <c r="P1701" s="24">
        <v>327974.82</v>
      </c>
      <c r="Q1701" s="24">
        <v>256230.32</v>
      </c>
      <c r="R1701" s="24">
        <v>409968.53</v>
      </c>
      <c r="S1701" s="24">
        <v>290394.37</v>
      </c>
      <c r="T1701" s="24">
        <v>464631</v>
      </c>
      <c r="U1701" s="24">
        <v>324558.40999999997</v>
      </c>
      <c r="V1701" s="24">
        <v>519293.47</v>
      </c>
    </row>
    <row r="1702" spans="1:22" hidden="1" x14ac:dyDescent="0.3">
      <c r="A1702" s="23">
        <v>1</v>
      </c>
      <c r="B1702" s="23">
        <v>2021</v>
      </c>
      <c r="C1702" s="23" t="s">
        <v>184</v>
      </c>
      <c r="D1702" t="s">
        <v>156</v>
      </c>
      <c r="E1702" s="23" t="s">
        <v>528</v>
      </c>
      <c r="F1702" s="23" t="s">
        <v>244</v>
      </c>
      <c r="G1702" s="23">
        <v>1</v>
      </c>
      <c r="H1702" s="23" t="s">
        <v>14</v>
      </c>
      <c r="I1702" s="24">
        <v>98162.08</v>
      </c>
      <c r="J1702" s="24">
        <v>171783.64</v>
      </c>
      <c r="K1702" s="24">
        <v>127226.59</v>
      </c>
      <c r="L1702" s="24">
        <v>222646.54</v>
      </c>
      <c r="M1702" s="24">
        <v>152335.91</v>
      </c>
      <c r="N1702" s="24">
        <v>266587.84000000003</v>
      </c>
      <c r="O1702" s="24">
        <v>181856.46</v>
      </c>
      <c r="P1702" s="24">
        <v>318248.81</v>
      </c>
      <c r="Q1702" s="24">
        <v>213933.75</v>
      </c>
      <c r="R1702" s="24">
        <v>374384.06</v>
      </c>
      <c r="S1702" s="24">
        <v>234451.43</v>
      </c>
      <c r="T1702" s="24">
        <v>410289.99</v>
      </c>
      <c r="U1702" s="24">
        <v>253921.24</v>
      </c>
      <c r="V1702" s="24">
        <v>444362.18</v>
      </c>
    </row>
    <row r="1703" spans="1:22" hidden="1" x14ac:dyDescent="0.3">
      <c r="A1703" s="23">
        <v>1</v>
      </c>
      <c r="B1703" s="23">
        <v>2021</v>
      </c>
      <c r="C1703" s="23" t="s">
        <v>184</v>
      </c>
      <c r="D1703" t="s">
        <v>156</v>
      </c>
      <c r="E1703" s="23" t="s">
        <v>528</v>
      </c>
      <c r="F1703" s="23" t="s">
        <v>244</v>
      </c>
      <c r="G1703" s="23">
        <v>2</v>
      </c>
      <c r="H1703" s="23" t="s">
        <v>30</v>
      </c>
      <c r="I1703" s="24">
        <v>85456.6</v>
      </c>
      <c r="J1703" s="24">
        <v>149549.06</v>
      </c>
      <c r="K1703" s="24">
        <v>112070.28</v>
      </c>
      <c r="L1703" s="24">
        <v>196122.99</v>
      </c>
      <c r="M1703" s="24">
        <v>136234.34</v>
      </c>
      <c r="N1703" s="24">
        <v>238410.09</v>
      </c>
      <c r="O1703" s="24">
        <v>167157.93</v>
      </c>
      <c r="P1703" s="24">
        <v>292526.38</v>
      </c>
      <c r="Q1703" s="24">
        <v>198318.42</v>
      </c>
      <c r="R1703" s="24">
        <v>347057.23</v>
      </c>
      <c r="S1703" s="24">
        <v>218539.35</v>
      </c>
      <c r="T1703" s="24">
        <v>382443.86</v>
      </c>
      <c r="U1703" s="24">
        <v>237289.04</v>
      </c>
      <c r="V1703" s="24">
        <v>415255.82</v>
      </c>
    </row>
    <row r="1704" spans="1:22" hidden="1" x14ac:dyDescent="0.3">
      <c r="A1704" s="23">
        <v>1</v>
      </c>
      <c r="B1704" s="23">
        <v>2021</v>
      </c>
      <c r="C1704" s="23" t="s">
        <v>184</v>
      </c>
      <c r="D1704" t="s">
        <v>156</v>
      </c>
      <c r="E1704" s="23" t="s">
        <v>528</v>
      </c>
      <c r="F1704" s="23" t="s">
        <v>244</v>
      </c>
      <c r="G1704" s="23">
        <v>3</v>
      </c>
      <c r="H1704" s="23" t="s">
        <v>31</v>
      </c>
      <c r="I1704" s="24">
        <v>73981.09</v>
      </c>
      <c r="J1704" s="24">
        <v>129466.9</v>
      </c>
      <c r="K1704" s="24">
        <v>100622.63</v>
      </c>
      <c r="L1704" s="24">
        <v>176089.60000000001</v>
      </c>
      <c r="M1704" s="24">
        <v>127087</v>
      </c>
      <c r="N1704" s="24">
        <v>222402.25</v>
      </c>
      <c r="O1704" s="24">
        <v>167192.59</v>
      </c>
      <c r="P1704" s="24">
        <v>292587.03000000003</v>
      </c>
      <c r="Q1704" s="24">
        <v>206986.39</v>
      </c>
      <c r="R1704" s="24">
        <v>362226.18</v>
      </c>
      <c r="S1704" s="24">
        <v>233070.18</v>
      </c>
      <c r="T1704" s="24">
        <v>407872.81</v>
      </c>
      <c r="U1704" s="24">
        <v>258797.64</v>
      </c>
      <c r="V1704" s="24">
        <v>452895.87</v>
      </c>
    </row>
    <row r="1705" spans="1:22" hidden="1" x14ac:dyDescent="0.3">
      <c r="A1705" s="23">
        <v>1</v>
      </c>
      <c r="B1705" s="23">
        <v>2021</v>
      </c>
      <c r="C1705" s="23" t="s">
        <v>184</v>
      </c>
      <c r="D1705" t="s">
        <v>156</v>
      </c>
      <c r="E1705" s="23" t="s">
        <v>528</v>
      </c>
      <c r="F1705" s="23" t="s">
        <v>244</v>
      </c>
      <c r="G1705" s="23">
        <v>4</v>
      </c>
      <c r="H1705" s="23" t="s">
        <v>29</v>
      </c>
      <c r="I1705" s="24">
        <v>83278.880000000005</v>
      </c>
      <c r="J1705" s="24">
        <v>133246.21</v>
      </c>
      <c r="K1705" s="24">
        <v>116590.43</v>
      </c>
      <c r="L1705" s="24">
        <v>186544.7</v>
      </c>
      <c r="M1705" s="24">
        <v>149901.99</v>
      </c>
      <c r="N1705" s="24">
        <v>239843.18</v>
      </c>
      <c r="O1705" s="24">
        <v>199869.32</v>
      </c>
      <c r="P1705" s="24">
        <v>319790.90999999997</v>
      </c>
      <c r="Q1705" s="24">
        <v>249836.64</v>
      </c>
      <c r="R1705" s="24">
        <v>399738.64</v>
      </c>
      <c r="S1705" s="24">
        <v>283148.2</v>
      </c>
      <c r="T1705" s="24">
        <v>453037.12</v>
      </c>
      <c r="U1705" s="24">
        <v>316459.75</v>
      </c>
      <c r="V1705" s="24">
        <v>506335.61</v>
      </c>
    </row>
    <row r="1706" spans="1:22" hidden="1" x14ac:dyDescent="0.3">
      <c r="A1706" s="23">
        <v>1</v>
      </c>
      <c r="B1706" s="23">
        <v>2021</v>
      </c>
      <c r="C1706" s="23" t="s">
        <v>184</v>
      </c>
      <c r="D1706" t="s">
        <v>156</v>
      </c>
      <c r="E1706" s="23" t="s">
        <v>528</v>
      </c>
      <c r="F1706" s="23" t="s">
        <v>285</v>
      </c>
      <c r="G1706" s="23">
        <v>1</v>
      </c>
      <c r="H1706" s="23" t="s">
        <v>14</v>
      </c>
      <c r="I1706" s="24">
        <v>101618.82</v>
      </c>
      <c r="J1706" s="24">
        <v>177832.93</v>
      </c>
      <c r="K1706" s="24">
        <v>131776.07999999999</v>
      </c>
      <c r="L1706" s="24">
        <v>230608.13</v>
      </c>
      <c r="M1706" s="24">
        <v>157832.82</v>
      </c>
      <c r="N1706" s="24">
        <v>276207.43</v>
      </c>
      <c r="O1706" s="24">
        <v>188494.14</v>
      </c>
      <c r="P1706" s="24">
        <v>329864.74</v>
      </c>
      <c r="Q1706" s="24">
        <v>221797.45</v>
      </c>
      <c r="R1706" s="24">
        <v>388145.53</v>
      </c>
      <c r="S1706" s="24">
        <v>243100.09</v>
      </c>
      <c r="T1706" s="24">
        <v>425425.16</v>
      </c>
      <c r="U1706" s="24">
        <v>263347.46999999997</v>
      </c>
      <c r="V1706" s="24">
        <v>460858.07</v>
      </c>
    </row>
    <row r="1707" spans="1:22" hidden="1" x14ac:dyDescent="0.3">
      <c r="A1707" s="23">
        <v>1</v>
      </c>
      <c r="B1707" s="23">
        <v>2021</v>
      </c>
      <c r="C1707" s="23" t="s">
        <v>184</v>
      </c>
      <c r="D1707" t="s">
        <v>156</v>
      </c>
      <c r="E1707" s="23" t="s">
        <v>528</v>
      </c>
      <c r="F1707" s="23" t="s">
        <v>285</v>
      </c>
      <c r="G1707" s="23">
        <v>2</v>
      </c>
      <c r="H1707" s="23" t="s">
        <v>30</v>
      </c>
      <c r="I1707" s="24">
        <v>88158.51</v>
      </c>
      <c r="J1707" s="24">
        <v>154277.39000000001</v>
      </c>
      <c r="K1707" s="24">
        <v>115719.39</v>
      </c>
      <c r="L1707" s="24">
        <v>202508.93</v>
      </c>
      <c r="M1707" s="24">
        <v>140774.72</v>
      </c>
      <c r="N1707" s="24">
        <v>246355.76</v>
      </c>
      <c r="O1707" s="24">
        <v>172922.42</v>
      </c>
      <c r="P1707" s="24">
        <v>302614.24</v>
      </c>
      <c r="Q1707" s="24">
        <v>205254.47</v>
      </c>
      <c r="R1707" s="24">
        <v>359195.32</v>
      </c>
      <c r="S1707" s="24">
        <v>226242.74</v>
      </c>
      <c r="T1707" s="24">
        <v>395924.8</v>
      </c>
      <c r="U1707" s="24">
        <v>245727.21</v>
      </c>
      <c r="V1707" s="24">
        <v>430022.62</v>
      </c>
    </row>
    <row r="1708" spans="1:22" hidden="1" x14ac:dyDescent="0.3">
      <c r="A1708" s="23">
        <v>1</v>
      </c>
      <c r="B1708" s="23">
        <v>2021</v>
      </c>
      <c r="C1708" s="23" t="s">
        <v>184</v>
      </c>
      <c r="D1708" t="s">
        <v>156</v>
      </c>
      <c r="E1708" s="23" t="s">
        <v>528</v>
      </c>
      <c r="F1708" s="23" t="s">
        <v>285</v>
      </c>
      <c r="G1708" s="23">
        <v>3</v>
      </c>
      <c r="H1708" s="23" t="s">
        <v>31</v>
      </c>
      <c r="I1708" s="24">
        <v>76084.12</v>
      </c>
      <c r="J1708" s="24">
        <v>133147.21</v>
      </c>
      <c r="K1708" s="24">
        <v>103391.58</v>
      </c>
      <c r="L1708" s="24">
        <v>180935.26</v>
      </c>
      <c r="M1708" s="24">
        <v>130511.34</v>
      </c>
      <c r="N1708" s="24">
        <v>228394.84</v>
      </c>
      <c r="O1708" s="24">
        <v>171624.31</v>
      </c>
      <c r="P1708" s="24">
        <v>300342.53999999998</v>
      </c>
      <c r="Q1708" s="24">
        <v>212406.97</v>
      </c>
      <c r="R1708" s="24">
        <v>371712.2</v>
      </c>
      <c r="S1708" s="24">
        <v>239123.54</v>
      </c>
      <c r="T1708" s="24">
        <v>418466.19</v>
      </c>
      <c r="U1708" s="24">
        <v>265462.61</v>
      </c>
      <c r="V1708" s="24">
        <v>464559.58</v>
      </c>
    </row>
    <row r="1709" spans="1:22" hidden="1" x14ac:dyDescent="0.3">
      <c r="A1709" s="23">
        <v>1</v>
      </c>
      <c r="B1709" s="23">
        <v>2021</v>
      </c>
      <c r="C1709" s="23" t="s">
        <v>184</v>
      </c>
      <c r="D1709" t="s">
        <v>156</v>
      </c>
      <c r="E1709" s="23" t="s">
        <v>528</v>
      </c>
      <c r="F1709" s="23" t="s">
        <v>285</v>
      </c>
      <c r="G1709" s="23">
        <v>4</v>
      </c>
      <c r="H1709" s="23" t="s">
        <v>29</v>
      </c>
      <c r="I1709" s="24">
        <v>86255.01</v>
      </c>
      <c r="J1709" s="24">
        <v>138008.01999999999</v>
      </c>
      <c r="K1709" s="24">
        <v>120757.02</v>
      </c>
      <c r="L1709" s="24">
        <v>193211.23</v>
      </c>
      <c r="M1709" s="24">
        <v>155259.01999999999</v>
      </c>
      <c r="N1709" s="24">
        <v>248414.44</v>
      </c>
      <c r="O1709" s="24">
        <v>207012.03</v>
      </c>
      <c r="P1709" s="24">
        <v>331219.25</v>
      </c>
      <c r="Q1709" s="24">
        <v>258765.04</v>
      </c>
      <c r="R1709" s="24">
        <v>414024.07</v>
      </c>
      <c r="S1709" s="24">
        <v>293267.03999999998</v>
      </c>
      <c r="T1709" s="24">
        <v>469227.28</v>
      </c>
      <c r="U1709" s="24">
        <v>327769.05</v>
      </c>
      <c r="V1709" s="24">
        <v>524430.48</v>
      </c>
    </row>
    <row r="1710" spans="1:22" hidden="1" x14ac:dyDescent="0.3">
      <c r="A1710" s="23">
        <v>1</v>
      </c>
      <c r="B1710" s="23">
        <v>2021</v>
      </c>
      <c r="C1710" s="23" t="s">
        <v>184</v>
      </c>
      <c r="D1710" t="s">
        <v>156</v>
      </c>
      <c r="E1710" s="23" t="s">
        <v>528</v>
      </c>
      <c r="F1710" s="23" t="s">
        <v>326</v>
      </c>
      <c r="G1710" s="23">
        <v>1</v>
      </c>
      <c r="H1710" s="23" t="s">
        <v>14</v>
      </c>
      <c r="I1710" s="24">
        <v>103125.59</v>
      </c>
      <c r="J1710" s="24">
        <v>180469.79</v>
      </c>
      <c r="K1710" s="24">
        <v>133741.74</v>
      </c>
      <c r="L1710" s="24">
        <v>234048.04</v>
      </c>
      <c r="M1710" s="24">
        <v>160195.54</v>
      </c>
      <c r="N1710" s="24">
        <v>280342.19</v>
      </c>
      <c r="O1710" s="24">
        <v>191328.62</v>
      </c>
      <c r="P1710" s="24">
        <v>334825.08</v>
      </c>
      <c r="Q1710" s="24">
        <v>225142.06</v>
      </c>
      <c r="R1710" s="24">
        <v>393998.6</v>
      </c>
      <c r="S1710" s="24">
        <v>246771.14</v>
      </c>
      <c r="T1710" s="24">
        <v>431849.5</v>
      </c>
      <c r="U1710" s="24">
        <v>267334.3</v>
      </c>
      <c r="V1710" s="24">
        <v>467835.02</v>
      </c>
    </row>
    <row r="1711" spans="1:22" hidden="1" x14ac:dyDescent="0.3">
      <c r="A1711" s="23">
        <v>1</v>
      </c>
      <c r="B1711" s="23">
        <v>2021</v>
      </c>
      <c r="C1711" s="23" t="s">
        <v>184</v>
      </c>
      <c r="D1711" t="s">
        <v>156</v>
      </c>
      <c r="E1711" s="23" t="s">
        <v>528</v>
      </c>
      <c r="F1711" s="23" t="s">
        <v>326</v>
      </c>
      <c r="G1711" s="23">
        <v>2</v>
      </c>
      <c r="H1711" s="23" t="s">
        <v>30</v>
      </c>
      <c r="I1711" s="24">
        <v>89413.68</v>
      </c>
      <c r="J1711" s="24">
        <v>156473.94</v>
      </c>
      <c r="K1711" s="24">
        <v>117384.92</v>
      </c>
      <c r="L1711" s="24">
        <v>205423.61</v>
      </c>
      <c r="M1711" s="24">
        <v>142818.59</v>
      </c>
      <c r="N1711" s="24">
        <v>249932.54</v>
      </c>
      <c r="O1711" s="24">
        <v>175465.85</v>
      </c>
      <c r="P1711" s="24">
        <v>307065.23</v>
      </c>
      <c r="Q1711" s="24">
        <v>208289.87</v>
      </c>
      <c r="R1711" s="24">
        <v>364507.27</v>
      </c>
      <c r="S1711" s="24">
        <v>229598.7</v>
      </c>
      <c r="T1711" s="24">
        <v>401797.73</v>
      </c>
      <c r="U1711" s="24">
        <v>249384.69</v>
      </c>
      <c r="V1711" s="24">
        <v>436423.21</v>
      </c>
    </row>
    <row r="1712" spans="1:22" hidden="1" x14ac:dyDescent="0.3">
      <c r="A1712" s="23">
        <v>1</v>
      </c>
      <c r="B1712" s="23">
        <v>2021</v>
      </c>
      <c r="C1712" s="23" t="s">
        <v>184</v>
      </c>
      <c r="D1712" t="s">
        <v>156</v>
      </c>
      <c r="E1712" s="23" t="s">
        <v>528</v>
      </c>
      <c r="F1712" s="23" t="s">
        <v>326</v>
      </c>
      <c r="G1712" s="23">
        <v>3</v>
      </c>
      <c r="H1712" s="23" t="s">
        <v>31</v>
      </c>
      <c r="I1712" s="24">
        <v>77127.31</v>
      </c>
      <c r="J1712" s="24">
        <v>134972.78</v>
      </c>
      <c r="K1712" s="24">
        <v>104793.60000000001</v>
      </c>
      <c r="L1712" s="24">
        <v>183388.79999999999</v>
      </c>
      <c r="M1712" s="24">
        <v>132268.69</v>
      </c>
      <c r="N1712" s="24">
        <v>231470.21</v>
      </c>
      <c r="O1712" s="24">
        <v>173922.76</v>
      </c>
      <c r="P1712" s="24">
        <v>304364.83</v>
      </c>
      <c r="Q1712" s="24">
        <v>215240.34</v>
      </c>
      <c r="R1712" s="24">
        <v>376670.6</v>
      </c>
      <c r="S1712" s="24">
        <v>242304.71</v>
      </c>
      <c r="T1712" s="24">
        <v>424033.24</v>
      </c>
      <c r="U1712" s="24">
        <v>268984.53000000003</v>
      </c>
      <c r="V1712" s="24">
        <v>470722.92</v>
      </c>
    </row>
    <row r="1713" spans="1:22" hidden="1" x14ac:dyDescent="0.3">
      <c r="A1713" s="23">
        <v>1</v>
      </c>
      <c r="B1713" s="23">
        <v>2021</v>
      </c>
      <c r="C1713" s="23" t="s">
        <v>184</v>
      </c>
      <c r="D1713" t="s">
        <v>156</v>
      </c>
      <c r="E1713" s="23" t="s">
        <v>528</v>
      </c>
      <c r="F1713" s="23" t="s">
        <v>326</v>
      </c>
      <c r="G1713" s="23">
        <v>4</v>
      </c>
      <c r="H1713" s="23" t="s">
        <v>29</v>
      </c>
      <c r="I1713" s="24">
        <v>87541.34</v>
      </c>
      <c r="J1713" s="24">
        <v>140066.15</v>
      </c>
      <c r="K1713" s="24">
        <v>122557.88</v>
      </c>
      <c r="L1713" s="24">
        <v>196092.6</v>
      </c>
      <c r="M1713" s="24">
        <v>157574.41</v>
      </c>
      <c r="N1713" s="24">
        <v>252119.06</v>
      </c>
      <c r="O1713" s="24">
        <v>210099.22</v>
      </c>
      <c r="P1713" s="24">
        <v>336158.75</v>
      </c>
      <c r="Q1713" s="24">
        <v>262624.02</v>
      </c>
      <c r="R1713" s="24">
        <v>420198.44</v>
      </c>
      <c r="S1713" s="24">
        <v>297640.56</v>
      </c>
      <c r="T1713" s="24">
        <v>476224.9</v>
      </c>
      <c r="U1713" s="24">
        <v>332657.09000000003</v>
      </c>
      <c r="V1713" s="24">
        <v>532251.35</v>
      </c>
    </row>
    <row r="1714" spans="1:22" hidden="1" x14ac:dyDescent="0.3">
      <c r="A1714" s="23">
        <v>1</v>
      </c>
      <c r="B1714" s="23">
        <v>2021</v>
      </c>
      <c r="C1714" s="23" t="s">
        <v>184</v>
      </c>
      <c r="D1714" t="s">
        <v>156</v>
      </c>
      <c r="E1714" s="23" t="s">
        <v>528</v>
      </c>
      <c r="F1714" s="23" t="s">
        <v>365</v>
      </c>
      <c r="G1714" s="23">
        <v>1</v>
      </c>
      <c r="H1714" s="23" t="s">
        <v>14</v>
      </c>
      <c r="I1714" s="24">
        <v>95148.52</v>
      </c>
      <c r="J1714" s="24">
        <v>166509.91</v>
      </c>
      <c r="K1714" s="24">
        <v>123295.27</v>
      </c>
      <c r="L1714" s="24">
        <v>215766.72</v>
      </c>
      <c r="M1714" s="24">
        <v>147610.47</v>
      </c>
      <c r="N1714" s="24">
        <v>258318.32</v>
      </c>
      <c r="O1714" s="24">
        <v>176187.49</v>
      </c>
      <c r="P1714" s="24">
        <v>308328.11</v>
      </c>
      <c r="Q1714" s="24">
        <v>207244.52</v>
      </c>
      <c r="R1714" s="24">
        <v>362677.91</v>
      </c>
      <c r="S1714" s="24">
        <v>227109.32</v>
      </c>
      <c r="T1714" s="24">
        <v>397441.31</v>
      </c>
      <c r="U1714" s="24">
        <v>245947.58</v>
      </c>
      <c r="V1714" s="24">
        <v>430408.27</v>
      </c>
    </row>
    <row r="1715" spans="1:22" hidden="1" x14ac:dyDescent="0.3">
      <c r="A1715" s="23">
        <v>1</v>
      </c>
      <c r="B1715" s="23">
        <v>2021</v>
      </c>
      <c r="C1715" s="23" t="s">
        <v>184</v>
      </c>
      <c r="D1715" t="s">
        <v>156</v>
      </c>
      <c r="E1715" s="23" t="s">
        <v>528</v>
      </c>
      <c r="F1715" s="23" t="s">
        <v>365</v>
      </c>
      <c r="G1715" s="23">
        <v>2</v>
      </c>
      <c r="H1715" s="23" t="s">
        <v>30</v>
      </c>
      <c r="I1715" s="24">
        <v>82946.25</v>
      </c>
      <c r="J1715" s="24">
        <v>145155.94</v>
      </c>
      <c r="K1715" s="24">
        <v>108739.21</v>
      </c>
      <c r="L1715" s="24">
        <v>190293.61</v>
      </c>
      <c r="M1715" s="24">
        <v>132146.57999999999</v>
      </c>
      <c r="N1715" s="24">
        <v>231256.52</v>
      </c>
      <c r="O1715" s="24">
        <v>162071.07999999999</v>
      </c>
      <c r="P1715" s="24">
        <v>283624.40000000002</v>
      </c>
      <c r="Q1715" s="24">
        <v>192247.62</v>
      </c>
      <c r="R1715" s="24">
        <v>336433.33</v>
      </c>
      <c r="S1715" s="24">
        <v>211827.43</v>
      </c>
      <c r="T1715" s="24">
        <v>370698</v>
      </c>
      <c r="U1715" s="24">
        <v>229974.08</v>
      </c>
      <c r="V1715" s="24">
        <v>402454.64</v>
      </c>
    </row>
    <row r="1716" spans="1:22" hidden="1" x14ac:dyDescent="0.3">
      <c r="A1716" s="23">
        <v>1</v>
      </c>
      <c r="B1716" s="23">
        <v>2021</v>
      </c>
      <c r="C1716" s="23" t="s">
        <v>184</v>
      </c>
      <c r="D1716" t="s">
        <v>156</v>
      </c>
      <c r="E1716" s="23" t="s">
        <v>528</v>
      </c>
      <c r="F1716" s="23" t="s">
        <v>365</v>
      </c>
      <c r="G1716" s="23">
        <v>3</v>
      </c>
      <c r="H1716" s="23" t="s">
        <v>31</v>
      </c>
      <c r="I1716" s="24">
        <v>71894.720000000001</v>
      </c>
      <c r="J1716" s="24">
        <v>125815.75</v>
      </c>
      <c r="K1716" s="24">
        <v>97818.58</v>
      </c>
      <c r="L1716" s="24">
        <v>171182.51</v>
      </c>
      <c r="M1716" s="24">
        <v>123572.28</v>
      </c>
      <c r="N1716" s="24">
        <v>216251.49</v>
      </c>
      <c r="O1716" s="24">
        <v>162595.67000000001</v>
      </c>
      <c r="P1716" s="24">
        <v>284542.43</v>
      </c>
      <c r="Q1716" s="24">
        <v>201319.63</v>
      </c>
      <c r="R1716" s="24">
        <v>352309.35</v>
      </c>
      <c r="S1716" s="24">
        <v>226707.83</v>
      </c>
      <c r="T1716" s="24">
        <v>396738.7</v>
      </c>
      <c r="U1716" s="24">
        <v>251753.81</v>
      </c>
      <c r="V1716" s="24">
        <v>440569.17</v>
      </c>
    </row>
    <row r="1717" spans="1:22" hidden="1" x14ac:dyDescent="0.3">
      <c r="A1717" s="23">
        <v>1</v>
      </c>
      <c r="B1717" s="23">
        <v>2021</v>
      </c>
      <c r="C1717" s="23" t="s">
        <v>184</v>
      </c>
      <c r="D1717" t="s">
        <v>156</v>
      </c>
      <c r="E1717" s="23" t="s">
        <v>528</v>
      </c>
      <c r="F1717" s="23" t="s">
        <v>365</v>
      </c>
      <c r="G1717" s="23">
        <v>4</v>
      </c>
      <c r="H1717" s="23" t="s">
        <v>29</v>
      </c>
      <c r="I1717" s="24">
        <v>80706.22</v>
      </c>
      <c r="J1717" s="24">
        <v>129129.96</v>
      </c>
      <c r="K1717" s="24">
        <v>112988.71</v>
      </c>
      <c r="L1717" s="24">
        <v>180781.94</v>
      </c>
      <c r="M1717" s="24">
        <v>145271.20000000001</v>
      </c>
      <c r="N1717" s="24">
        <v>232433.93</v>
      </c>
      <c r="O1717" s="24">
        <v>193694.94</v>
      </c>
      <c r="P1717" s="24">
        <v>309911.90000000002</v>
      </c>
      <c r="Q1717" s="24">
        <v>242118.67</v>
      </c>
      <c r="R1717" s="24">
        <v>387389.88</v>
      </c>
      <c r="S1717" s="24">
        <v>274401.15999999997</v>
      </c>
      <c r="T1717" s="24">
        <v>439041.86</v>
      </c>
      <c r="U1717" s="24">
        <v>306683.65000000002</v>
      </c>
      <c r="V1717" s="24">
        <v>490693.85</v>
      </c>
    </row>
    <row r="1718" spans="1:22" hidden="1" x14ac:dyDescent="0.3">
      <c r="A1718" s="23">
        <v>1</v>
      </c>
      <c r="B1718" s="23">
        <v>2021</v>
      </c>
      <c r="C1718" s="23" t="s">
        <v>184</v>
      </c>
      <c r="D1718" t="s">
        <v>93</v>
      </c>
      <c r="E1718" s="23" t="s">
        <v>529</v>
      </c>
      <c r="F1718" s="23" t="s">
        <v>92</v>
      </c>
      <c r="G1718" s="23">
        <v>1</v>
      </c>
      <c r="H1718" s="23" t="s">
        <v>14</v>
      </c>
      <c r="I1718" s="24">
        <v>127101.06</v>
      </c>
      <c r="J1718" s="24">
        <v>222426.86</v>
      </c>
      <c r="K1718" s="24">
        <v>164768.73000000001</v>
      </c>
      <c r="L1718" s="24">
        <v>288345.28999999998</v>
      </c>
      <c r="M1718" s="24">
        <v>197312.16</v>
      </c>
      <c r="N1718" s="24">
        <v>345296.28</v>
      </c>
      <c r="O1718" s="24">
        <v>235586.33</v>
      </c>
      <c r="P1718" s="24">
        <v>412276.08</v>
      </c>
      <c r="Q1718" s="24">
        <v>277168.59000000003</v>
      </c>
      <c r="R1718" s="24">
        <v>485045.03</v>
      </c>
      <c r="S1718" s="24">
        <v>303766.34000000003</v>
      </c>
      <c r="T1718" s="24">
        <v>531591.09</v>
      </c>
      <c r="U1718" s="24">
        <v>329022.09000000003</v>
      </c>
      <c r="V1718" s="24">
        <v>575788.66</v>
      </c>
    </row>
    <row r="1719" spans="1:22" hidden="1" x14ac:dyDescent="0.3">
      <c r="A1719" s="23">
        <v>1</v>
      </c>
      <c r="B1719" s="23">
        <v>2021</v>
      </c>
      <c r="C1719" s="23" t="s">
        <v>184</v>
      </c>
      <c r="D1719" t="s">
        <v>93</v>
      </c>
      <c r="E1719" s="23" t="s">
        <v>529</v>
      </c>
      <c r="F1719" s="23" t="s">
        <v>92</v>
      </c>
      <c r="G1719" s="23">
        <v>2</v>
      </c>
      <c r="H1719" s="23" t="s">
        <v>30</v>
      </c>
      <c r="I1719" s="24">
        <v>110495.86</v>
      </c>
      <c r="J1719" s="24">
        <v>193367.75</v>
      </c>
      <c r="K1719" s="24">
        <v>144960.48000000001</v>
      </c>
      <c r="L1719" s="24">
        <v>253680.85</v>
      </c>
      <c r="M1719" s="24">
        <v>176268.52</v>
      </c>
      <c r="N1719" s="24">
        <v>308469.90999999997</v>
      </c>
      <c r="O1719" s="24">
        <v>216376.37</v>
      </c>
      <c r="P1719" s="24">
        <v>378658.65</v>
      </c>
      <c r="Q1719" s="24">
        <v>256760.43</v>
      </c>
      <c r="R1719" s="24">
        <v>449330.76</v>
      </c>
      <c r="S1719" s="24">
        <v>282970.36</v>
      </c>
      <c r="T1719" s="24">
        <v>495198.12</v>
      </c>
      <c r="U1719" s="24">
        <v>307284.95</v>
      </c>
      <c r="V1719" s="24">
        <v>537748.66</v>
      </c>
    </row>
    <row r="1720" spans="1:22" hidden="1" x14ac:dyDescent="0.3">
      <c r="A1720" s="23">
        <v>1</v>
      </c>
      <c r="B1720" s="23">
        <v>2021</v>
      </c>
      <c r="C1720" s="23" t="s">
        <v>184</v>
      </c>
      <c r="D1720" t="s">
        <v>93</v>
      </c>
      <c r="E1720" s="23" t="s">
        <v>529</v>
      </c>
      <c r="F1720" s="23" t="s">
        <v>92</v>
      </c>
      <c r="G1720" s="23">
        <v>3</v>
      </c>
      <c r="H1720" s="23" t="s">
        <v>31</v>
      </c>
      <c r="I1720" s="24">
        <v>95539.67</v>
      </c>
      <c r="J1720" s="24">
        <v>167194.42000000001</v>
      </c>
      <c r="K1720" s="24">
        <v>129898.92</v>
      </c>
      <c r="L1720" s="24">
        <v>227323.12</v>
      </c>
      <c r="M1720" s="24">
        <v>164026.63</v>
      </c>
      <c r="N1720" s="24">
        <v>287046.59999999998</v>
      </c>
      <c r="O1720" s="24">
        <v>215752.76</v>
      </c>
      <c r="P1720" s="24">
        <v>377567.33</v>
      </c>
      <c r="Q1720" s="24">
        <v>267071.40999999997</v>
      </c>
      <c r="R1720" s="24">
        <v>467374.97</v>
      </c>
      <c r="S1720" s="24">
        <v>300701.73</v>
      </c>
      <c r="T1720" s="24">
        <v>526228.02</v>
      </c>
      <c r="U1720" s="24">
        <v>333866.34000000003</v>
      </c>
      <c r="V1720" s="24">
        <v>584266.1</v>
      </c>
    </row>
    <row r="1721" spans="1:22" hidden="1" x14ac:dyDescent="0.3">
      <c r="A1721" s="23">
        <v>1</v>
      </c>
      <c r="B1721" s="23">
        <v>2021</v>
      </c>
      <c r="C1721" s="23" t="s">
        <v>184</v>
      </c>
      <c r="D1721" t="s">
        <v>93</v>
      </c>
      <c r="E1721" s="23" t="s">
        <v>529</v>
      </c>
      <c r="F1721" s="23" t="s">
        <v>92</v>
      </c>
      <c r="G1721" s="23">
        <v>4</v>
      </c>
      <c r="H1721" s="23" t="s">
        <v>29</v>
      </c>
      <c r="I1721" s="24">
        <v>107851.97</v>
      </c>
      <c r="J1721" s="24">
        <v>172563.16</v>
      </c>
      <c r="K1721" s="24">
        <v>150992.76</v>
      </c>
      <c r="L1721" s="24">
        <v>241588.43</v>
      </c>
      <c r="M1721" s="24">
        <v>194133.55</v>
      </c>
      <c r="N1721" s="24">
        <v>310613.69</v>
      </c>
      <c r="O1721" s="24">
        <v>258844.74</v>
      </c>
      <c r="P1721" s="24">
        <v>414151.59</v>
      </c>
      <c r="Q1721" s="24">
        <v>323555.92</v>
      </c>
      <c r="R1721" s="24">
        <v>517689.49</v>
      </c>
      <c r="S1721" s="24">
        <v>366696.71</v>
      </c>
      <c r="T1721" s="24">
        <v>586714.75</v>
      </c>
      <c r="U1721" s="24">
        <v>409837.5</v>
      </c>
      <c r="V1721" s="24">
        <v>655740.02</v>
      </c>
    </row>
    <row r="1722" spans="1:22" hidden="1" x14ac:dyDescent="0.3">
      <c r="A1722" s="23">
        <v>1</v>
      </c>
      <c r="B1722" s="23">
        <v>2021</v>
      </c>
      <c r="C1722" s="23" t="s">
        <v>184</v>
      </c>
      <c r="D1722" t="s">
        <v>93</v>
      </c>
      <c r="E1722" s="23" t="s">
        <v>529</v>
      </c>
      <c r="F1722" s="23" t="s">
        <v>246</v>
      </c>
      <c r="G1722" s="23">
        <v>1</v>
      </c>
      <c r="H1722" s="23" t="s">
        <v>14</v>
      </c>
      <c r="I1722" s="24">
        <v>119079.67999999999</v>
      </c>
      <c r="J1722" s="24">
        <v>208389.44</v>
      </c>
      <c r="K1722" s="24">
        <v>154294.48000000001</v>
      </c>
      <c r="L1722" s="24">
        <v>270015.33</v>
      </c>
      <c r="M1722" s="24">
        <v>184715.01</v>
      </c>
      <c r="N1722" s="24">
        <v>323251.27</v>
      </c>
      <c r="O1722" s="24">
        <v>220463.12</v>
      </c>
      <c r="P1722" s="24">
        <v>385810.46</v>
      </c>
      <c r="Q1722" s="24">
        <v>259315.75</v>
      </c>
      <c r="R1722" s="24">
        <v>453802.57</v>
      </c>
      <c r="S1722" s="24">
        <v>284166.68</v>
      </c>
      <c r="T1722" s="24">
        <v>497291.69</v>
      </c>
      <c r="U1722" s="24">
        <v>307728.09000000003</v>
      </c>
      <c r="V1722" s="24">
        <v>538524.15</v>
      </c>
    </row>
    <row r="1723" spans="1:22" hidden="1" x14ac:dyDescent="0.3">
      <c r="A1723" s="23">
        <v>1</v>
      </c>
      <c r="B1723" s="23">
        <v>2021</v>
      </c>
      <c r="C1723" s="23" t="s">
        <v>184</v>
      </c>
      <c r="D1723" t="s">
        <v>93</v>
      </c>
      <c r="E1723" s="23" t="s">
        <v>529</v>
      </c>
      <c r="F1723" s="23" t="s">
        <v>246</v>
      </c>
      <c r="G1723" s="23">
        <v>2</v>
      </c>
      <c r="H1723" s="23" t="s">
        <v>30</v>
      </c>
      <c r="I1723" s="24">
        <v>103858.3</v>
      </c>
      <c r="J1723" s="24">
        <v>181752.03</v>
      </c>
      <c r="K1723" s="24">
        <v>136136.91</v>
      </c>
      <c r="L1723" s="24">
        <v>238239.6</v>
      </c>
      <c r="M1723" s="24">
        <v>165425.01</v>
      </c>
      <c r="N1723" s="24">
        <v>289493.77</v>
      </c>
      <c r="O1723" s="24">
        <v>202853.99</v>
      </c>
      <c r="P1723" s="24">
        <v>354994.48</v>
      </c>
      <c r="Q1723" s="24">
        <v>240608.27</v>
      </c>
      <c r="R1723" s="24">
        <v>421064.48</v>
      </c>
      <c r="S1723" s="24">
        <v>265103.7</v>
      </c>
      <c r="T1723" s="24">
        <v>463931.47</v>
      </c>
      <c r="U1723" s="24">
        <v>287802.38</v>
      </c>
      <c r="V1723" s="24">
        <v>503654.16</v>
      </c>
    </row>
    <row r="1724" spans="1:22" hidden="1" x14ac:dyDescent="0.3">
      <c r="A1724" s="23">
        <v>1</v>
      </c>
      <c r="B1724" s="23">
        <v>2021</v>
      </c>
      <c r="C1724" s="23" t="s">
        <v>184</v>
      </c>
      <c r="D1724" t="s">
        <v>93</v>
      </c>
      <c r="E1724" s="23" t="s">
        <v>529</v>
      </c>
      <c r="F1724" s="23" t="s">
        <v>246</v>
      </c>
      <c r="G1724" s="23">
        <v>3</v>
      </c>
      <c r="H1724" s="23" t="s">
        <v>31</v>
      </c>
      <c r="I1724" s="24">
        <v>90058.78</v>
      </c>
      <c r="J1724" s="24">
        <v>157602.87</v>
      </c>
      <c r="K1724" s="24">
        <v>122547.07</v>
      </c>
      <c r="L1724" s="24">
        <v>214457.38</v>
      </c>
      <c r="M1724" s="24">
        <v>154823.1</v>
      </c>
      <c r="N1724" s="24">
        <v>270940.43</v>
      </c>
      <c r="O1724" s="24">
        <v>203727.18</v>
      </c>
      <c r="P1724" s="24">
        <v>356522.56</v>
      </c>
      <c r="Q1724" s="24">
        <v>252257.73</v>
      </c>
      <c r="R1724" s="24">
        <v>441451.02</v>
      </c>
      <c r="S1724" s="24">
        <v>284077.82</v>
      </c>
      <c r="T1724" s="24">
        <v>497136.18</v>
      </c>
      <c r="U1724" s="24">
        <v>315471.02</v>
      </c>
      <c r="V1724" s="24">
        <v>552074.28</v>
      </c>
    </row>
    <row r="1725" spans="1:22" hidden="1" x14ac:dyDescent="0.3">
      <c r="A1725" s="23">
        <v>1</v>
      </c>
      <c r="B1725" s="23">
        <v>2021</v>
      </c>
      <c r="C1725" s="23" t="s">
        <v>184</v>
      </c>
      <c r="D1725" t="s">
        <v>93</v>
      </c>
      <c r="E1725" s="23" t="s">
        <v>529</v>
      </c>
      <c r="F1725" s="23" t="s">
        <v>246</v>
      </c>
      <c r="G1725" s="23">
        <v>4</v>
      </c>
      <c r="H1725" s="23" t="s">
        <v>29</v>
      </c>
      <c r="I1725" s="24">
        <v>100997.88</v>
      </c>
      <c r="J1725" s="24">
        <v>161596.60999999999</v>
      </c>
      <c r="K1725" s="24">
        <v>141397.04</v>
      </c>
      <c r="L1725" s="24">
        <v>226235.26</v>
      </c>
      <c r="M1725" s="24">
        <v>181796.19</v>
      </c>
      <c r="N1725" s="24">
        <v>290873.90999999997</v>
      </c>
      <c r="O1725" s="24">
        <v>242394.92</v>
      </c>
      <c r="P1725" s="24">
        <v>387831.88</v>
      </c>
      <c r="Q1725" s="24">
        <v>302993.65000000002</v>
      </c>
      <c r="R1725" s="24">
        <v>484789.84</v>
      </c>
      <c r="S1725" s="24">
        <v>343392.8</v>
      </c>
      <c r="T1725" s="24">
        <v>549428.49</v>
      </c>
      <c r="U1725" s="24">
        <v>383791.95</v>
      </c>
      <c r="V1725" s="24">
        <v>614067.14</v>
      </c>
    </row>
    <row r="1726" spans="1:22" hidden="1" x14ac:dyDescent="0.3">
      <c r="A1726" s="23">
        <v>1</v>
      </c>
      <c r="B1726" s="23">
        <v>2021</v>
      </c>
      <c r="C1726" s="23" t="s">
        <v>184</v>
      </c>
      <c r="D1726" t="s">
        <v>93</v>
      </c>
      <c r="E1726" s="23" t="s">
        <v>529</v>
      </c>
      <c r="F1726" s="23" t="s">
        <v>287</v>
      </c>
      <c r="G1726" s="23">
        <v>1</v>
      </c>
      <c r="H1726" s="23" t="s">
        <v>14</v>
      </c>
      <c r="I1726" s="24">
        <v>118592.19</v>
      </c>
      <c r="J1726" s="24">
        <v>207536.34</v>
      </c>
      <c r="K1726" s="24">
        <v>153648.51999999999</v>
      </c>
      <c r="L1726" s="24">
        <v>268884.90999999997</v>
      </c>
      <c r="M1726" s="24">
        <v>183931.47</v>
      </c>
      <c r="N1726" s="24">
        <v>321880.07</v>
      </c>
      <c r="O1726" s="24">
        <v>219512.32000000001</v>
      </c>
      <c r="P1726" s="24">
        <v>384146.56</v>
      </c>
      <c r="Q1726" s="24">
        <v>258185.98</v>
      </c>
      <c r="R1726" s="24">
        <v>451825.47</v>
      </c>
      <c r="S1726" s="24">
        <v>282922.28000000003</v>
      </c>
      <c r="T1726" s="24">
        <v>495113.98</v>
      </c>
      <c r="U1726" s="24">
        <v>306368.24</v>
      </c>
      <c r="V1726" s="24">
        <v>536144.43000000005</v>
      </c>
    </row>
    <row r="1727" spans="1:22" hidden="1" x14ac:dyDescent="0.3">
      <c r="A1727" s="23">
        <v>1</v>
      </c>
      <c r="B1727" s="23">
        <v>2021</v>
      </c>
      <c r="C1727" s="23" t="s">
        <v>184</v>
      </c>
      <c r="D1727" t="s">
        <v>93</v>
      </c>
      <c r="E1727" s="23" t="s">
        <v>529</v>
      </c>
      <c r="F1727" s="23" t="s">
        <v>287</v>
      </c>
      <c r="G1727" s="23">
        <v>2</v>
      </c>
      <c r="H1727" s="23" t="s">
        <v>30</v>
      </c>
      <c r="I1727" s="24">
        <v>103496.62</v>
      </c>
      <c r="J1727" s="24">
        <v>181119.09</v>
      </c>
      <c r="K1727" s="24">
        <v>135641.01999999999</v>
      </c>
      <c r="L1727" s="24">
        <v>237371.79</v>
      </c>
      <c r="M1727" s="24">
        <v>164800.88</v>
      </c>
      <c r="N1727" s="24">
        <v>288401.55</v>
      </c>
      <c r="O1727" s="24">
        <v>202048.72</v>
      </c>
      <c r="P1727" s="24">
        <v>353585.26</v>
      </c>
      <c r="Q1727" s="24">
        <v>239633.11</v>
      </c>
      <c r="R1727" s="24">
        <v>419357.95</v>
      </c>
      <c r="S1727" s="24">
        <v>264016.84000000003</v>
      </c>
      <c r="T1727" s="24">
        <v>462029.47</v>
      </c>
      <c r="U1727" s="24">
        <v>286607.21000000002</v>
      </c>
      <c r="V1727" s="24">
        <v>501562.61</v>
      </c>
    </row>
    <row r="1728" spans="1:22" hidden="1" x14ac:dyDescent="0.3">
      <c r="A1728" s="23">
        <v>1</v>
      </c>
      <c r="B1728" s="23">
        <v>2021</v>
      </c>
      <c r="C1728" s="23" t="s">
        <v>184</v>
      </c>
      <c r="D1728" t="s">
        <v>93</v>
      </c>
      <c r="E1728" s="23" t="s">
        <v>529</v>
      </c>
      <c r="F1728" s="23" t="s">
        <v>287</v>
      </c>
      <c r="G1728" s="23">
        <v>3</v>
      </c>
      <c r="H1728" s="23" t="s">
        <v>31</v>
      </c>
      <c r="I1728" s="24">
        <v>89793.82</v>
      </c>
      <c r="J1728" s="24">
        <v>157139.19</v>
      </c>
      <c r="K1728" s="24">
        <v>122205.34</v>
      </c>
      <c r="L1728" s="24">
        <v>213859.35</v>
      </c>
      <c r="M1728" s="24">
        <v>154406.35999999999</v>
      </c>
      <c r="N1728" s="24">
        <v>270211.13</v>
      </c>
      <c r="O1728" s="24">
        <v>203193.86</v>
      </c>
      <c r="P1728" s="24">
        <v>355589.26</v>
      </c>
      <c r="Q1728" s="24">
        <v>251610.93</v>
      </c>
      <c r="R1728" s="24">
        <v>440319.13</v>
      </c>
      <c r="S1728" s="24">
        <v>283359.77</v>
      </c>
      <c r="T1728" s="24">
        <v>495879.6</v>
      </c>
      <c r="U1728" s="24">
        <v>314685.26</v>
      </c>
      <c r="V1728" s="24">
        <v>550699.19999999995</v>
      </c>
    </row>
    <row r="1729" spans="1:22" hidden="1" x14ac:dyDescent="0.3">
      <c r="A1729" s="23">
        <v>1</v>
      </c>
      <c r="B1729" s="23">
        <v>2021</v>
      </c>
      <c r="C1729" s="23" t="s">
        <v>184</v>
      </c>
      <c r="D1729" t="s">
        <v>93</v>
      </c>
      <c r="E1729" s="23" t="s">
        <v>529</v>
      </c>
      <c r="F1729" s="23" t="s">
        <v>287</v>
      </c>
      <c r="G1729" s="23">
        <v>4</v>
      </c>
      <c r="H1729" s="23" t="s">
        <v>29</v>
      </c>
      <c r="I1729" s="24">
        <v>100575.43</v>
      </c>
      <c r="J1729" s="24">
        <v>160920.70000000001</v>
      </c>
      <c r="K1729" s="24">
        <v>140805.60999999999</v>
      </c>
      <c r="L1729" s="24">
        <v>225288.97</v>
      </c>
      <c r="M1729" s="24">
        <v>181035.78</v>
      </c>
      <c r="N1729" s="24">
        <v>289657.25</v>
      </c>
      <c r="O1729" s="24">
        <v>241381.04</v>
      </c>
      <c r="P1729" s="24">
        <v>386209.67</v>
      </c>
      <c r="Q1729" s="24">
        <v>301726.3</v>
      </c>
      <c r="R1729" s="24">
        <v>482762.09</v>
      </c>
      <c r="S1729" s="24">
        <v>341956.47</v>
      </c>
      <c r="T1729" s="24">
        <v>547130.36</v>
      </c>
      <c r="U1729" s="24">
        <v>382186.65</v>
      </c>
      <c r="V1729" s="24">
        <v>611498.64</v>
      </c>
    </row>
    <row r="1730" spans="1:22" hidden="1" x14ac:dyDescent="0.3">
      <c r="A1730" s="23">
        <v>1</v>
      </c>
      <c r="B1730" s="23">
        <v>2021</v>
      </c>
      <c r="C1730" s="23" t="s">
        <v>184</v>
      </c>
      <c r="D1730" t="s">
        <v>93</v>
      </c>
      <c r="E1730" s="23" t="s">
        <v>529</v>
      </c>
      <c r="F1730" s="23" t="s">
        <v>328</v>
      </c>
      <c r="G1730" s="23">
        <v>1</v>
      </c>
      <c r="H1730" s="23" t="s">
        <v>14</v>
      </c>
      <c r="I1730" s="24">
        <v>116996.79</v>
      </c>
      <c r="J1730" s="24">
        <v>204744.39</v>
      </c>
      <c r="K1730" s="24">
        <v>151627.26999999999</v>
      </c>
      <c r="L1730" s="24">
        <v>265347.71999999997</v>
      </c>
      <c r="M1730" s="24">
        <v>181544.59</v>
      </c>
      <c r="N1730" s="24">
        <v>317703.03000000003</v>
      </c>
      <c r="O1730" s="24">
        <v>216713.65</v>
      </c>
      <c r="P1730" s="24">
        <v>379248.89</v>
      </c>
      <c r="Q1730" s="24">
        <v>254930.76</v>
      </c>
      <c r="R1730" s="24">
        <v>446128.82</v>
      </c>
      <c r="S1730" s="24">
        <v>279375.53999999998</v>
      </c>
      <c r="T1730" s="24">
        <v>488907.19</v>
      </c>
      <c r="U1730" s="24">
        <v>302566.83</v>
      </c>
      <c r="V1730" s="24">
        <v>529491.94999999995</v>
      </c>
    </row>
    <row r="1731" spans="1:22" hidden="1" x14ac:dyDescent="0.3">
      <c r="A1731" s="23">
        <v>1</v>
      </c>
      <c r="B1731" s="23">
        <v>2021</v>
      </c>
      <c r="C1731" s="23" t="s">
        <v>184</v>
      </c>
      <c r="D1731" t="s">
        <v>93</v>
      </c>
      <c r="E1731" s="23" t="s">
        <v>529</v>
      </c>
      <c r="F1731" s="23" t="s">
        <v>328</v>
      </c>
      <c r="G1731" s="23">
        <v>2</v>
      </c>
      <c r="H1731" s="23" t="s">
        <v>30</v>
      </c>
      <c r="I1731" s="24">
        <v>101901.18</v>
      </c>
      <c r="J1731" s="24">
        <v>178327.07</v>
      </c>
      <c r="K1731" s="24">
        <v>133619.76999999999</v>
      </c>
      <c r="L1731" s="24">
        <v>233834.59</v>
      </c>
      <c r="M1731" s="24">
        <v>162414.01</v>
      </c>
      <c r="N1731" s="24">
        <v>284224.51</v>
      </c>
      <c r="O1731" s="24">
        <v>199250.05</v>
      </c>
      <c r="P1731" s="24">
        <v>348687.58</v>
      </c>
      <c r="Q1731" s="24">
        <v>236377.88</v>
      </c>
      <c r="R1731" s="24">
        <v>413661.3</v>
      </c>
      <c r="S1731" s="24">
        <v>260470.1</v>
      </c>
      <c r="T1731" s="24">
        <v>455822.68</v>
      </c>
      <c r="U1731" s="24">
        <v>282805.8</v>
      </c>
      <c r="V1731" s="24">
        <v>494910.14</v>
      </c>
    </row>
    <row r="1732" spans="1:22" hidden="1" x14ac:dyDescent="0.3">
      <c r="A1732" s="23">
        <v>1</v>
      </c>
      <c r="B1732" s="23">
        <v>2021</v>
      </c>
      <c r="C1732" s="23" t="s">
        <v>184</v>
      </c>
      <c r="D1732" t="s">
        <v>93</v>
      </c>
      <c r="E1732" s="23" t="s">
        <v>529</v>
      </c>
      <c r="F1732" s="23" t="s">
        <v>328</v>
      </c>
      <c r="G1732" s="23">
        <v>3</v>
      </c>
      <c r="H1732" s="23" t="s">
        <v>31</v>
      </c>
      <c r="I1732" s="24">
        <v>88254.05</v>
      </c>
      <c r="J1732" s="24">
        <v>154444.57999999999</v>
      </c>
      <c r="K1732" s="24">
        <v>120049.65</v>
      </c>
      <c r="L1732" s="24">
        <v>210086.9</v>
      </c>
      <c r="M1732" s="24">
        <v>151634.76</v>
      </c>
      <c r="N1732" s="24">
        <v>265360.83</v>
      </c>
      <c r="O1732" s="24">
        <v>199498.4</v>
      </c>
      <c r="P1732" s="24">
        <v>349122.2</v>
      </c>
      <c r="Q1732" s="24">
        <v>246991.6</v>
      </c>
      <c r="R1732" s="24">
        <v>432235.3</v>
      </c>
      <c r="S1732" s="24">
        <v>278124.53000000003</v>
      </c>
      <c r="T1732" s="24">
        <v>486717.93</v>
      </c>
      <c r="U1732" s="24">
        <v>308834.09999999998</v>
      </c>
      <c r="V1732" s="24">
        <v>540459.68000000005</v>
      </c>
    </row>
    <row r="1733" spans="1:22" hidden="1" x14ac:dyDescent="0.3">
      <c r="A1733" s="23">
        <v>1</v>
      </c>
      <c r="B1733" s="23">
        <v>2021</v>
      </c>
      <c r="C1733" s="23" t="s">
        <v>184</v>
      </c>
      <c r="D1733" t="s">
        <v>93</v>
      </c>
      <c r="E1733" s="23" t="s">
        <v>529</v>
      </c>
      <c r="F1733" s="23" t="s">
        <v>328</v>
      </c>
      <c r="G1733" s="23">
        <v>4</v>
      </c>
      <c r="H1733" s="23" t="s">
        <v>29</v>
      </c>
      <c r="I1733" s="24">
        <v>99251.15</v>
      </c>
      <c r="J1733" s="24">
        <v>158801.84</v>
      </c>
      <c r="K1733" s="24">
        <v>138951.60999999999</v>
      </c>
      <c r="L1733" s="24">
        <v>222322.58</v>
      </c>
      <c r="M1733" s="24">
        <v>178652.07</v>
      </c>
      <c r="N1733" s="24">
        <v>285843.31</v>
      </c>
      <c r="O1733" s="24">
        <v>238202.76</v>
      </c>
      <c r="P1733" s="24">
        <v>381124.42</v>
      </c>
      <c r="Q1733" s="24">
        <v>297753.45</v>
      </c>
      <c r="R1733" s="24">
        <v>476405.52</v>
      </c>
      <c r="S1733" s="24">
        <v>337453.91</v>
      </c>
      <c r="T1733" s="24">
        <v>539926.26</v>
      </c>
      <c r="U1733" s="24">
        <v>377154.37</v>
      </c>
      <c r="V1733" s="24">
        <v>603446.99</v>
      </c>
    </row>
    <row r="1734" spans="1:22" hidden="1" x14ac:dyDescent="0.3">
      <c r="A1734" s="23">
        <v>1</v>
      </c>
      <c r="B1734" s="23">
        <v>2021</v>
      </c>
      <c r="C1734" s="23" t="s">
        <v>184</v>
      </c>
      <c r="D1734" t="s">
        <v>93</v>
      </c>
      <c r="E1734" s="23" t="s">
        <v>529</v>
      </c>
      <c r="F1734" s="23" t="s">
        <v>366</v>
      </c>
      <c r="G1734" s="23">
        <v>1</v>
      </c>
      <c r="H1734" s="23" t="s">
        <v>14</v>
      </c>
      <c r="I1734" s="24">
        <v>108931.09</v>
      </c>
      <c r="J1734" s="24">
        <v>190629.41</v>
      </c>
      <c r="K1734" s="24">
        <v>141125.20000000001</v>
      </c>
      <c r="L1734" s="24">
        <v>246969.11</v>
      </c>
      <c r="M1734" s="24">
        <v>168935.35</v>
      </c>
      <c r="N1734" s="24">
        <v>295636.86</v>
      </c>
      <c r="O1734" s="24">
        <v>201608.33</v>
      </c>
      <c r="P1734" s="24">
        <v>352814.57</v>
      </c>
      <c r="Q1734" s="24">
        <v>237122.6</v>
      </c>
      <c r="R1734" s="24">
        <v>414964.54</v>
      </c>
      <c r="S1734" s="24">
        <v>259838.02</v>
      </c>
      <c r="T1734" s="24">
        <v>454716.53</v>
      </c>
      <c r="U1734" s="24">
        <v>281365.52</v>
      </c>
      <c r="V1734" s="24">
        <v>492389.67</v>
      </c>
    </row>
    <row r="1735" spans="1:22" hidden="1" x14ac:dyDescent="0.3">
      <c r="A1735" s="23">
        <v>1</v>
      </c>
      <c r="B1735" s="23">
        <v>2021</v>
      </c>
      <c r="C1735" s="23" t="s">
        <v>184</v>
      </c>
      <c r="D1735" t="s">
        <v>93</v>
      </c>
      <c r="E1735" s="23" t="s">
        <v>529</v>
      </c>
      <c r="F1735" s="23" t="s">
        <v>366</v>
      </c>
      <c r="G1735" s="23">
        <v>2</v>
      </c>
      <c r="H1735" s="23" t="s">
        <v>30</v>
      </c>
      <c r="I1735" s="24">
        <v>95093.49</v>
      </c>
      <c r="J1735" s="24">
        <v>166413.60999999999</v>
      </c>
      <c r="K1735" s="24">
        <v>124618.33</v>
      </c>
      <c r="L1735" s="24">
        <v>218082.08</v>
      </c>
      <c r="M1735" s="24">
        <v>151398.99</v>
      </c>
      <c r="N1735" s="24">
        <v>264948.21999999997</v>
      </c>
      <c r="O1735" s="24">
        <v>185600.03</v>
      </c>
      <c r="P1735" s="24">
        <v>324800.05</v>
      </c>
      <c r="Q1735" s="24">
        <v>220115.8</v>
      </c>
      <c r="R1735" s="24">
        <v>385202.65</v>
      </c>
      <c r="S1735" s="24">
        <v>242508.03</v>
      </c>
      <c r="T1735" s="24">
        <v>424389.06</v>
      </c>
      <c r="U1735" s="24">
        <v>263251.24</v>
      </c>
      <c r="V1735" s="24">
        <v>460689.67</v>
      </c>
    </row>
    <row r="1736" spans="1:22" hidden="1" x14ac:dyDescent="0.3">
      <c r="A1736" s="23">
        <v>1</v>
      </c>
      <c r="B1736" s="23">
        <v>2021</v>
      </c>
      <c r="C1736" s="23" t="s">
        <v>184</v>
      </c>
      <c r="D1736" t="s">
        <v>93</v>
      </c>
      <c r="E1736" s="23" t="s">
        <v>529</v>
      </c>
      <c r="F1736" s="23" t="s">
        <v>366</v>
      </c>
      <c r="G1736" s="23">
        <v>3</v>
      </c>
      <c r="H1736" s="23" t="s">
        <v>31</v>
      </c>
      <c r="I1736" s="24">
        <v>82524.86</v>
      </c>
      <c r="J1736" s="24">
        <v>144418.5</v>
      </c>
      <c r="K1736" s="24">
        <v>112320.96000000001</v>
      </c>
      <c r="L1736" s="24">
        <v>196561.68</v>
      </c>
      <c r="M1736" s="24">
        <v>141924.1</v>
      </c>
      <c r="N1736" s="24">
        <v>248367.18</v>
      </c>
      <c r="O1736" s="24">
        <v>186774.3</v>
      </c>
      <c r="P1736" s="24">
        <v>326855.02</v>
      </c>
      <c r="Q1736" s="24">
        <v>231284.92</v>
      </c>
      <c r="R1736" s="24">
        <v>404748.61</v>
      </c>
      <c r="S1736" s="24">
        <v>260473.57</v>
      </c>
      <c r="T1736" s="24">
        <v>455828.74</v>
      </c>
      <c r="U1736" s="24">
        <v>289274.14</v>
      </c>
      <c r="V1736" s="24">
        <v>506229.74</v>
      </c>
    </row>
    <row r="1737" spans="1:22" hidden="1" x14ac:dyDescent="0.3">
      <c r="A1737" s="23">
        <v>1</v>
      </c>
      <c r="B1737" s="23">
        <v>2021</v>
      </c>
      <c r="C1737" s="23" t="s">
        <v>184</v>
      </c>
      <c r="D1737" t="s">
        <v>93</v>
      </c>
      <c r="E1737" s="23" t="s">
        <v>529</v>
      </c>
      <c r="F1737" s="23" t="s">
        <v>366</v>
      </c>
      <c r="G1737" s="23">
        <v>4</v>
      </c>
      <c r="H1737" s="23" t="s">
        <v>29</v>
      </c>
      <c r="I1737" s="24">
        <v>92378.07</v>
      </c>
      <c r="J1737" s="24">
        <v>147804.92000000001</v>
      </c>
      <c r="K1737" s="24">
        <v>129329.3</v>
      </c>
      <c r="L1737" s="24">
        <v>206926.89</v>
      </c>
      <c r="M1737" s="24">
        <v>166280.53</v>
      </c>
      <c r="N1737" s="24">
        <v>266048.84999999998</v>
      </c>
      <c r="O1737" s="24">
        <v>221707.38</v>
      </c>
      <c r="P1737" s="24">
        <v>354731.81</v>
      </c>
      <c r="Q1737" s="24">
        <v>277134.21999999997</v>
      </c>
      <c r="R1737" s="24">
        <v>443414.76</v>
      </c>
      <c r="S1737" s="24">
        <v>314085.45</v>
      </c>
      <c r="T1737" s="24">
        <v>502536.73</v>
      </c>
      <c r="U1737" s="24">
        <v>351036.68</v>
      </c>
      <c r="V1737" s="24">
        <v>561658.68999999994</v>
      </c>
    </row>
    <row r="1738" spans="1:22" hidden="1" x14ac:dyDescent="0.3">
      <c r="A1738" s="23">
        <v>1</v>
      </c>
      <c r="B1738" s="23">
        <v>2021</v>
      </c>
      <c r="C1738" s="23" t="s">
        <v>184</v>
      </c>
      <c r="D1738" t="s">
        <v>93</v>
      </c>
      <c r="E1738" s="23" t="s">
        <v>529</v>
      </c>
      <c r="F1738" s="23" t="s">
        <v>401</v>
      </c>
      <c r="G1738" s="23">
        <v>1</v>
      </c>
      <c r="H1738" s="23" t="s">
        <v>14</v>
      </c>
      <c r="I1738" s="24">
        <v>115933.19</v>
      </c>
      <c r="J1738" s="24">
        <v>202883.08</v>
      </c>
      <c r="K1738" s="24">
        <v>150279.76999999999</v>
      </c>
      <c r="L1738" s="24">
        <v>262989.59000000003</v>
      </c>
      <c r="M1738" s="24">
        <v>179953.33</v>
      </c>
      <c r="N1738" s="24">
        <v>314918.34000000003</v>
      </c>
      <c r="O1738" s="24">
        <v>214847.87</v>
      </c>
      <c r="P1738" s="24">
        <v>375983.77</v>
      </c>
      <c r="Q1738" s="24">
        <v>252760.6</v>
      </c>
      <c r="R1738" s="24">
        <v>442331.05</v>
      </c>
      <c r="S1738" s="24">
        <v>277011.03999999998</v>
      </c>
      <c r="T1738" s="24">
        <v>484769.32</v>
      </c>
      <c r="U1738" s="24">
        <v>300032.56</v>
      </c>
      <c r="V1738" s="24">
        <v>525056.97</v>
      </c>
    </row>
    <row r="1739" spans="1:22" hidden="1" x14ac:dyDescent="0.3">
      <c r="A1739" s="23">
        <v>1</v>
      </c>
      <c r="B1739" s="23">
        <v>2021</v>
      </c>
      <c r="C1739" s="23" t="s">
        <v>184</v>
      </c>
      <c r="D1739" t="s">
        <v>93</v>
      </c>
      <c r="E1739" s="23" t="s">
        <v>529</v>
      </c>
      <c r="F1739" s="23" t="s">
        <v>401</v>
      </c>
      <c r="G1739" s="23">
        <v>2</v>
      </c>
      <c r="H1739" s="23" t="s">
        <v>30</v>
      </c>
      <c r="I1739" s="24">
        <v>100837.56</v>
      </c>
      <c r="J1739" s="24">
        <v>176465.73</v>
      </c>
      <c r="K1739" s="24">
        <v>132272.26999999999</v>
      </c>
      <c r="L1739" s="24">
        <v>231476.46</v>
      </c>
      <c r="M1739" s="24">
        <v>160822.75</v>
      </c>
      <c r="N1739" s="24">
        <v>281439.82</v>
      </c>
      <c r="O1739" s="24">
        <v>197384.27</v>
      </c>
      <c r="P1739" s="24">
        <v>345422.46</v>
      </c>
      <c r="Q1739" s="24">
        <v>234207.73</v>
      </c>
      <c r="R1739" s="24">
        <v>409863.53</v>
      </c>
      <c r="S1739" s="24">
        <v>258105.61</v>
      </c>
      <c r="T1739" s="24">
        <v>451684.81</v>
      </c>
      <c r="U1739" s="24">
        <v>280271.52</v>
      </c>
      <c r="V1739" s="24">
        <v>490475.16</v>
      </c>
    </row>
    <row r="1740" spans="1:22" hidden="1" x14ac:dyDescent="0.3">
      <c r="A1740" s="23">
        <v>1</v>
      </c>
      <c r="B1740" s="23">
        <v>2021</v>
      </c>
      <c r="C1740" s="23" t="s">
        <v>184</v>
      </c>
      <c r="D1740" t="s">
        <v>93</v>
      </c>
      <c r="E1740" s="23" t="s">
        <v>529</v>
      </c>
      <c r="F1740" s="23" t="s">
        <v>401</v>
      </c>
      <c r="G1740" s="23">
        <v>3</v>
      </c>
      <c r="H1740" s="23" t="s">
        <v>31</v>
      </c>
      <c r="I1740" s="24">
        <v>87227.53</v>
      </c>
      <c r="J1740" s="24">
        <v>152648.17000000001</v>
      </c>
      <c r="K1740" s="24">
        <v>118612.53</v>
      </c>
      <c r="L1740" s="24">
        <v>207571.93</v>
      </c>
      <c r="M1740" s="24">
        <v>149787.03</v>
      </c>
      <c r="N1740" s="24">
        <v>262127.3</v>
      </c>
      <c r="O1740" s="24">
        <v>197034.76</v>
      </c>
      <c r="P1740" s="24">
        <v>344810.82</v>
      </c>
      <c r="Q1740" s="24">
        <v>243912.05</v>
      </c>
      <c r="R1740" s="24">
        <v>426846.08</v>
      </c>
      <c r="S1740" s="24">
        <v>274634.37</v>
      </c>
      <c r="T1740" s="24">
        <v>480610.15</v>
      </c>
      <c r="U1740" s="24">
        <v>304933.34000000003</v>
      </c>
      <c r="V1740" s="24">
        <v>533633.34</v>
      </c>
    </row>
    <row r="1741" spans="1:22" hidden="1" x14ac:dyDescent="0.3">
      <c r="A1741" s="23">
        <v>1</v>
      </c>
      <c r="B1741" s="23">
        <v>2021</v>
      </c>
      <c r="C1741" s="23" t="s">
        <v>184</v>
      </c>
      <c r="D1741" t="s">
        <v>93</v>
      </c>
      <c r="E1741" s="23" t="s">
        <v>529</v>
      </c>
      <c r="F1741" s="23" t="s">
        <v>401</v>
      </c>
      <c r="G1741" s="23">
        <v>4</v>
      </c>
      <c r="H1741" s="23" t="s">
        <v>29</v>
      </c>
      <c r="I1741" s="24">
        <v>98368.29</v>
      </c>
      <c r="J1741" s="24">
        <v>157389.26999999999</v>
      </c>
      <c r="K1741" s="24">
        <v>137715.60999999999</v>
      </c>
      <c r="L1741" s="24">
        <v>220344.98</v>
      </c>
      <c r="M1741" s="24">
        <v>177062.93</v>
      </c>
      <c r="N1741" s="24">
        <v>283300.69</v>
      </c>
      <c r="O1741" s="24">
        <v>236083.9</v>
      </c>
      <c r="P1741" s="24">
        <v>377734.25</v>
      </c>
      <c r="Q1741" s="24">
        <v>295104.88</v>
      </c>
      <c r="R1741" s="24">
        <v>472167.81</v>
      </c>
      <c r="S1741" s="24">
        <v>334452.19</v>
      </c>
      <c r="T1741" s="24">
        <v>535123.52</v>
      </c>
      <c r="U1741" s="24">
        <v>373799.51</v>
      </c>
      <c r="V1741" s="24">
        <v>598079.23</v>
      </c>
    </row>
    <row r="1742" spans="1:22" hidden="1" x14ac:dyDescent="0.3">
      <c r="A1742" s="23">
        <v>1</v>
      </c>
      <c r="B1742" s="23">
        <v>2021</v>
      </c>
      <c r="C1742" s="23" t="s">
        <v>184</v>
      </c>
      <c r="D1742" t="s">
        <v>93</v>
      </c>
      <c r="E1742" s="23" t="s">
        <v>529</v>
      </c>
      <c r="F1742" s="23" t="s">
        <v>433</v>
      </c>
      <c r="G1742" s="23">
        <v>1</v>
      </c>
      <c r="H1742" s="23" t="s">
        <v>14</v>
      </c>
      <c r="I1742" s="24">
        <v>115578.63</v>
      </c>
      <c r="J1742" s="24">
        <v>202262.61</v>
      </c>
      <c r="K1742" s="24">
        <v>149717.20000000001</v>
      </c>
      <c r="L1742" s="24">
        <v>262005.09</v>
      </c>
      <c r="M1742" s="24">
        <v>179206.02</v>
      </c>
      <c r="N1742" s="24">
        <v>313610.53999999998</v>
      </c>
      <c r="O1742" s="24">
        <v>213843.35</v>
      </c>
      <c r="P1742" s="24">
        <v>374225.86</v>
      </c>
      <c r="Q1742" s="24">
        <v>251496.75</v>
      </c>
      <c r="R1742" s="24">
        <v>440119.31</v>
      </c>
      <c r="S1742" s="24">
        <v>275580.15999999997</v>
      </c>
      <c r="T1742" s="24">
        <v>482265.29</v>
      </c>
      <c r="U1742" s="24">
        <v>298394.57</v>
      </c>
      <c r="V1742" s="24">
        <v>522190.5</v>
      </c>
    </row>
    <row r="1743" spans="1:22" hidden="1" x14ac:dyDescent="0.3">
      <c r="A1743" s="23">
        <v>1</v>
      </c>
      <c r="B1743" s="23">
        <v>2021</v>
      </c>
      <c r="C1743" s="23" t="s">
        <v>184</v>
      </c>
      <c r="D1743" t="s">
        <v>93</v>
      </c>
      <c r="E1743" s="23" t="s">
        <v>529</v>
      </c>
      <c r="F1743" s="23" t="s">
        <v>433</v>
      </c>
      <c r="G1743" s="23">
        <v>2</v>
      </c>
      <c r="H1743" s="23" t="s">
        <v>30</v>
      </c>
      <c r="I1743" s="24">
        <v>100986.27</v>
      </c>
      <c r="J1743" s="24">
        <v>176725.97</v>
      </c>
      <c r="K1743" s="24">
        <v>132309.95000000001</v>
      </c>
      <c r="L1743" s="24">
        <v>231542.39999999999</v>
      </c>
      <c r="M1743" s="24">
        <v>160713.13</v>
      </c>
      <c r="N1743" s="24">
        <v>281247.96999999997</v>
      </c>
      <c r="O1743" s="24">
        <v>196961.87</v>
      </c>
      <c r="P1743" s="24">
        <v>344683.27</v>
      </c>
      <c r="Q1743" s="24">
        <v>233562.31</v>
      </c>
      <c r="R1743" s="24">
        <v>408734.04</v>
      </c>
      <c r="S1743" s="24">
        <v>257304.91</v>
      </c>
      <c r="T1743" s="24">
        <v>450283.59</v>
      </c>
      <c r="U1743" s="24">
        <v>279292.24</v>
      </c>
      <c r="V1743" s="24">
        <v>488761.42</v>
      </c>
    </row>
    <row r="1744" spans="1:22" hidden="1" x14ac:dyDescent="0.3">
      <c r="A1744" s="23">
        <v>1</v>
      </c>
      <c r="B1744" s="23">
        <v>2021</v>
      </c>
      <c r="C1744" s="23" t="s">
        <v>184</v>
      </c>
      <c r="D1744" t="s">
        <v>93</v>
      </c>
      <c r="E1744" s="23" t="s">
        <v>529</v>
      </c>
      <c r="F1744" s="23" t="s">
        <v>433</v>
      </c>
      <c r="G1744" s="23">
        <v>3</v>
      </c>
      <c r="H1744" s="23" t="s">
        <v>31</v>
      </c>
      <c r="I1744" s="24">
        <v>87707.45</v>
      </c>
      <c r="J1744" s="24">
        <v>153488.04</v>
      </c>
      <c r="K1744" s="24">
        <v>119401.29</v>
      </c>
      <c r="L1744" s="24">
        <v>208952.26</v>
      </c>
      <c r="M1744" s="24">
        <v>150891.64000000001</v>
      </c>
      <c r="N1744" s="24">
        <v>264060.37</v>
      </c>
      <c r="O1744" s="24">
        <v>198596.95</v>
      </c>
      <c r="P1744" s="24">
        <v>347544.67</v>
      </c>
      <c r="Q1744" s="24">
        <v>245944.17</v>
      </c>
      <c r="R1744" s="24">
        <v>430402.3</v>
      </c>
      <c r="S1744" s="24">
        <v>276997.42</v>
      </c>
      <c r="T1744" s="24">
        <v>484745.49</v>
      </c>
      <c r="U1744" s="24">
        <v>307641.43</v>
      </c>
      <c r="V1744" s="24">
        <v>538372.5</v>
      </c>
    </row>
    <row r="1745" spans="1:22" hidden="1" x14ac:dyDescent="0.3">
      <c r="A1745" s="23">
        <v>1</v>
      </c>
      <c r="B1745" s="23">
        <v>2021</v>
      </c>
      <c r="C1745" s="23" t="s">
        <v>184</v>
      </c>
      <c r="D1745" t="s">
        <v>93</v>
      </c>
      <c r="E1745" s="23" t="s">
        <v>529</v>
      </c>
      <c r="F1745" s="23" t="s">
        <v>433</v>
      </c>
      <c r="G1745" s="23">
        <v>4</v>
      </c>
      <c r="H1745" s="23" t="s">
        <v>29</v>
      </c>
      <c r="I1745" s="24">
        <v>98002.77</v>
      </c>
      <c r="J1745" s="24">
        <v>156804.44</v>
      </c>
      <c r="K1745" s="24">
        <v>137203.88</v>
      </c>
      <c r="L1745" s="24">
        <v>219526.22</v>
      </c>
      <c r="M1745" s="24">
        <v>176404.99</v>
      </c>
      <c r="N1745" s="24">
        <v>282247.99</v>
      </c>
      <c r="O1745" s="24">
        <v>235206.66</v>
      </c>
      <c r="P1745" s="24">
        <v>376330.65</v>
      </c>
      <c r="Q1745" s="24">
        <v>294008.32000000001</v>
      </c>
      <c r="R1745" s="24">
        <v>470413.32</v>
      </c>
      <c r="S1745" s="24">
        <v>333209.43</v>
      </c>
      <c r="T1745" s="24">
        <v>533135.09</v>
      </c>
      <c r="U1745" s="24">
        <v>372410.54</v>
      </c>
      <c r="V1745" s="24">
        <v>595856.87</v>
      </c>
    </row>
    <row r="1746" spans="1:22" hidden="1" x14ac:dyDescent="0.3">
      <c r="A1746" s="23">
        <v>1</v>
      </c>
      <c r="B1746" s="23">
        <v>2021</v>
      </c>
      <c r="C1746" s="23" t="s">
        <v>184</v>
      </c>
      <c r="D1746" t="s">
        <v>165</v>
      </c>
      <c r="E1746" s="23" t="s">
        <v>530</v>
      </c>
      <c r="F1746" s="23" t="s">
        <v>211</v>
      </c>
      <c r="G1746" s="23">
        <v>1</v>
      </c>
      <c r="H1746" s="23" t="s">
        <v>14</v>
      </c>
      <c r="I1746" s="24">
        <v>100377.91</v>
      </c>
      <c r="J1746" s="24">
        <v>175661.34</v>
      </c>
      <c r="K1746" s="24">
        <v>129977.19</v>
      </c>
      <c r="L1746" s="24">
        <v>227460.09</v>
      </c>
      <c r="M1746" s="24">
        <v>155542.57999999999</v>
      </c>
      <c r="N1746" s="24">
        <v>272199.51</v>
      </c>
      <c r="O1746" s="24">
        <v>185552.22</v>
      </c>
      <c r="P1746" s="24">
        <v>324716.39</v>
      </c>
      <c r="Q1746" s="24">
        <v>218184.68</v>
      </c>
      <c r="R1746" s="24">
        <v>381823.19</v>
      </c>
      <c r="S1746" s="24">
        <v>239056.11</v>
      </c>
      <c r="T1746" s="24">
        <v>418348.2</v>
      </c>
      <c r="U1746" s="24">
        <v>258804.39</v>
      </c>
      <c r="V1746" s="24">
        <v>452907.67</v>
      </c>
    </row>
    <row r="1747" spans="1:22" hidden="1" x14ac:dyDescent="0.3">
      <c r="A1747" s="23">
        <v>1</v>
      </c>
      <c r="B1747" s="23">
        <v>2021</v>
      </c>
      <c r="C1747" s="23" t="s">
        <v>184</v>
      </c>
      <c r="D1747" t="s">
        <v>165</v>
      </c>
      <c r="E1747" s="23" t="s">
        <v>530</v>
      </c>
      <c r="F1747" s="23" t="s">
        <v>211</v>
      </c>
      <c r="G1747" s="23">
        <v>2</v>
      </c>
      <c r="H1747" s="23" t="s">
        <v>30</v>
      </c>
      <c r="I1747" s="24">
        <v>87924.12</v>
      </c>
      <c r="J1747" s="24">
        <v>153867.21</v>
      </c>
      <c r="K1747" s="24">
        <v>115121.01</v>
      </c>
      <c r="L1747" s="24">
        <v>201461.76000000001</v>
      </c>
      <c r="M1747" s="24">
        <v>139759.85</v>
      </c>
      <c r="N1747" s="24">
        <v>244579.74</v>
      </c>
      <c r="O1747" s="24">
        <v>171144.75</v>
      </c>
      <c r="P1747" s="24">
        <v>299503.32</v>
      </c>
      <c r="Q1747" s="24">
        <v>202878.56</v>
      </c>
      <c r="R1747" s="24">
        <v>355037.49</v>
      </c>
      <c r="S1747" s="24">
        <v>223459.13</v>
      </c>
      <c r="T1747" s="24">
        <v>391053.47</v>
      </c>
      <c r="U1747" s="24">
        <v>242501.53</v>
      </c>
      <c r="V1747" s="24">
        <v>424377.68</v>
      </c>
    </row>
    <row r="1748" spans="1:22" hidden="1" x14ac:dyDescent="0.3">
      <c r="A1748" s="23">
        <v>1</v>
      </c>
      <c r="B1748" s="23">
        <v>2021</v>
      </c>
      <c r="C1748" s="23" t="s">
        <v>184</v>
      </c>
      <c r="D1748" t="s">
        <v>165</v>
      </c>
      <c r="E1748" s="23" t="s">
        <v>530</v>
      </c>
      <c r="F1748" s="23" t="s">
        <v>211</v>
      </c>
      <c r="G1748" s="23">
        <v>3</v>
      </c>
      <c r="H1748" s="23" t="s">
        <v>31</v>
      </c>
      <c r="I1748" s="24">
        <v>76530.720000000001</v>
      </c>
      <c r="J1748" s="24">
        <v>133928.75</v>
      </c>
      <c r="K1748" s="24">
        <v>104250.55</v>
      </c>
      <c r="L1748" s="24">
        <v>182438.46</v>
      </c>
      <c r="M1748" s="24">
        <v>131796.71</v>
      </c>
      <c r="N1748" s="24">
        <v>230644.24</v>
      </c>
      <c r="O1748" s="24">
        <v>173516.89</v>
      </c>
      <c r="P1748" s="24">
        <v>303654.56</v>
      </c>
      <c r="Q1748" s="24">
        <v>214931.46</v>
      </c>
      <c r="R1748" s="24">
        <v>376130.05</v>
      </c>
      <c r="S1748" s="24">
        <v>242104.58</v>
      </c>
      <c r="T1748" s="24">
        <v>423683.01</v>
      </c>
      <c r="U1748" s="24">
        <v>268928.43</v>
      </c>
      <c r="V1748" s="24">
        <v>470624.75</v>
      </c>
    </row>
    <row r="1749" spans="1:22" hidden="1" x14ac:dyDescent="0.3">
      <c r="A1749" s="23">
        <v>1</v>
      </c>
      <c r="B1749" s="23">
        <v>2021</v>
      </c>
      <c r="C1749" s="23" t="s">
        <v>184</v>
      </c>
      <c r="D1749" t="s">
        <v>165</v>
      </c>
      <c r="E1749" s="23" t="s">
        <v>530</v>
      </c>
      <c r="F1749" s="23" t="s">
        <v>211</v>
      </c>
      <c r="G1749" s="23">
        <v>4</v>
      </c>
      <c r="H1749" s="23" t="s">
        <v>29</v>
      </c>
      <c r="I1749" s="24">
        <v>85082.55</v>
      </c>
      <c r="J1749" s="24">
        <v>136132.09</v>
      </c>
      <c r="K1749" s="24">
        <v>119115.57</v>
      </c>
      <c r="L1749" s="24">
        <v>190584.92</v>
      </c>
      <c r="M1749" s="24">
        <v>153148.6</v>
      </c>
      <c r="N1749" s="24">
        <v>245037.76</v>
      </c>
      <c r="O1749" s="24">
        <v>204198.13</v>
      </c>
      <c r="P1749" s="24">
        <v>326717.01</v>
      </c>
      <c r="Q1749" s="24">
        <v>255247.66</v>
      </c>
      <c r="R1749" s="24">
        <v>408396.26</v>
      </c>
      <c r="S1749" s="24">
        <v>289280.68</v>
      </c>
      <c r="T1749" s="24">
        <v>462849.1</v>
      </c>
      <c r="U1749" s="24">
        <v>323313.7</v>
      </c>
      <c r="V1749" s="24">
        <v>517301.93</v>
      </c>
    </row>
    <row r="1750" spans="1:22" hidden="1" x14ac:dyDescent="0.3">
      <c r="A1750" s="23">
        <v>1</v>
      </c>
      <c r="B1750" s="23">
        <v>2021</v>
      </c>
      <c r="C1750" s="23" t="s">
        <v>184</v>
      </c>
      <c r="D1750" t="s">
        <v>165</v>
      </c>
      <c r="E1750" s="23" t="s">
        <v>530</v>
      </c>
      <c r="F1750" s="23" t="s">
        <v>254</v>
      </c>
      <c r="G1750" s="23">
        <v>1</v>
      </c>
      <c r="H1750" s="23" t="s">
        <v>14</v>
      </c>
      <c r="I1750" s="24">
        <v>98693.88</v>
      </c>
      <c r="J1750" s="24">
        <v>172714.29</v>
      </c>
      <c r="K1750" s="24">
        <v>127900.34</v>
      </c>
      <c r="L1750" s="24">
        <v>223825.6</v>
      </c>
      <c r="M1750" s="24">
        <v>153131.53</v>
      </c>
      <c r="N1750" s="24">
        <v>267980.18</v>
      </c>
      <c r="O1750" s="24">
        <v>182789.35</v>
      </c>
      <c r="P1750" s="24">
        <v>319881.37</v>
      </c>
      <c r="Q1750" s="24">
        <v>215018.83</v>
      </c>
      <c r="R1750" s="24">
        <v>376282.95</v>
      </c>
      <c r="S1750" s="24">
        <v>235633.67</v>
      </c>
      <c r="T1750" s="24">
        <v>412358.93</v>
      </c>
      <c r="U1750" s="24">
        <v>255188.38</v>
      </c>
      <c r="V1750" s="24">
        <v>446579.67</v>
      </c>
    </row>
    <row r="1751" spans="1:22" hidden="1" x14ac:dyDescent="0.3">
      <c r="A1751" s="23">
        <v>1</v>
      </c>
      <c r="B1751" s="23">
        <v>2021</v>
      </c>
      <c r="C1751" s="23" t="s">
        <v>184</v>
      </c>
      <c r="D1751" t="s">
        <v>165</v>
      </c>
      <c r="E1751" s="23" t="s">
        <v>530</v>
      </c>
      <c r="F1751" s="23" t="s">
        <v>254</v>
      </c>
      <c r="G1751" s="23">
        <v>2</v>
      </c>
      <c r="H1751" s="23" t="s">
        <v>30</v>
      </c>
      <c r="I1751" s="24">
        <v>85988.42</v>
      </c>
      <c r="J1751" s="24">
        <v>150479.73000000001</v>
      </c>
      <c r="K1751" s="24">
        <v>112744.03</v>
      </c>
      <c r="L1751" s="24">
        <v>197302.05</v>
      </c>
      <c r="M1751" s="24">
        <v>137029.96</v>
      </c>
      <c r="N1751" s="24">
        <v>239802.43</v>
      </c>
      <c r="O1751" s="24">
        <v>168090.82</v>
      </c>
      <c r="P1751" s="24">
        <v>294158.94</v>
      </c>
      <c r="Q1751" s="24">
        <v>199403.5</v>
      </c>
      <c r="R1751" s="24">
        <v>348956.12</v>
      </c>
      <c r="S1751" s="24">
        <v>219721.60000000001</v>
      </c>
      <c r="T1751" s="24">
        <v>384512.8</v>
      </c>
      <c r="U1751" s="24">
        <v>238556.18</v>
      </c>
      <c r="V1751" s="24">
        <v>417473.31</v>
      </c>
    </row>
    <row r="1752" spans="1:22" hidden="1" x14ac:dyDescent="0.3">
      <c r="A1752" s="23">
        <v>1</v>
      </c>
      <c r="B1752" s="23">
        <v>2021</v>
      </c>
      <c r="C1752" s="23" t="s">
        <v>184</v>
      </c>
      <c r="D1752" t="s">
        <v>165</v>
      </c>
      <c r="E1752" s="23" t="s">
        <v>530</v>
      </c>
      <c r="F1752" s="23" t="s">
        <v>254</v>
      </c>
      <c r="G1752" s="23">
        <v>3</v>
      </c>
      <c r="H1752" s="23" t="s">
        <v>31</v>
      </c>
      <c r="I1752" s="24">
        <v>74494.34</v>
      </c>
      <c r="J1752" s="24">
        <v>130365.1</v>
      </c>
      <c r="K1752" s="24">
        <v>101341.19</v>
      </c>
      <c r="L1752" s="24">
        <v>177347.08</v>
      </c>
      <c r="M1752" s="24">
        <v>128010.86</v>
      </c>
      <c r="N1752" s="24">
        <v>224019.01</v>
      </c>
      <c r="O1752" s="24">
        <v>168424.41</v>
      </c>
      <c r="P1752" s="24">
        <v>294742.71000000002</v>
      </c>
      <c r="Q1752" s="24">
        <v>208526.16</v>
      </c>
      <c r="R1752" s="24">
        <v>364920.79</v>
      </c>
      <c r="S1752" s="24">
        <v>234815.26</v>
      </c>
      <c r="T1752" s="24">
        <v>410926.7</v>
      </c>
      <c r="U1752" s="24">
        <v>260748.03</v>
      </c>
      <c r="V1752" s="24">
        <v>456309.05</v>
      </c>
    </row>
    <row r="1753" spans="1:22" hidden="1" x14ac:dyDescent="0.3">
      <c r="A1753" s="23">
        <v>1</v>
      </c>
      <c r="B1753" s="23">
        <v>2021</v>
      </c>
      <c r="C1753" s="23" t="s">
        <v>184</v>
      </c>
      <c r="D1753" t="s">
        <v>165</v>
      </c>
      <c r="E1753" s="23" t="s">
        <v>530</v>
      </c>
      <c r="F1753" s="23" t="s">
        <v>254</v>
      </c>
      <c r="G1753" s="23">
        <v>4</v>
      </c>
      <c r="H1753" s="23" t="s">
        <v>29</v>
      </c>
      <c r="I1753" s="24">
        <v>83720.31</v>
      </c>
      <c r="J1753" s="24">
        <v>133952.5</v>
      </c>
      <c r="K1753" s="24">
        <v>117208.43</v>
      </c>
      <c r="L1753" s="24">
        <v>187533.5</v>
      </c>
      <c r="M1753" s="24">
        <v>150696.56</v>
      </c>
      <c r="N1753" s="24">
        <v>241114.49</v>
      </c>
      <c r="O1753" s="24">
        <v>200928.74</v>
      </c>
      <c r="P1753" s="24">
        <v>321485.99</v>
      </c>
      <c r="Q1753" s="24">
        <v>251160.93</v>
      </c>
      <c r="R1753" s="24">
        <v>401857.49</v>
      </c>
      <c r="S1753" s="24">
        <v>284649.05</v>
      </c>
      <c r="T1753" s="24">
        <v>455438.49</v>
      </c>
      <c r="U1753" s="24">
        <v>318137.18</v>
      </c>
      <c r="V1753" s="24">
        <v>509019.49</v>
      </c>
    </row>
    <row r="1754" spans="1:22" hidden="1" x14ac:dyDescent="0.3">
      <c r="A1754" s="23">
        <v>1</v>
      </c>
      <c r="B1754" s="23">
        <v>2021</v>
      </c>
      <c r="C1754" s="23" t="s">
        <v>184</v>
      </c>
      <c r="D1754" t="s">
        <v>165</v>
      </c>
      <c r="E1754" s="23" t="s">
        <v>530</v>
      </c>
      <c r="F1754" s="23" t="s">
        <v>295</v>
      </c>
      <c r="G1754" s="23">
        <v>1</v>
      </c>
      <c r="H1754" s="23" t="s">
        <v>14</v>
      </c>
      <c r="I1754" s="24">
        <v>96256.44</v>
      </c>
      <c r="J1754" s="24">
        <v>168448.76</v>
      </c>
      <c r="K1754" s="24">
        <v>124670.57</v>
      </c>
      <c r="L1754" s="24">
        <v>218173.5</v>
      </c>
      <c r="M1754" s="24">
        <v>149213.79999999999</v>
      </c>
      <c r="N1754" s="24">
        <v>261124.15</v>
      </c>
      <c r="O1754" s="24">
        <v>178035.37</v>
      </c>
      <c r="P1754" s="24">
        <v>311561.90000000002</v>
      </c>
      <c r="Q1754" s="24">
        <v>209369.98</v>
      </c>
      <c r="R1754" s="24">
        <v>366397.47</v>
      </c>
      <c r="S1754" s="24">
        <v>229411.66</v>
      </c>
      <c r="T1754" s="24">
        <v>401470.41</v>
      </c>
      <c r="U1754" s="24">
        <v>248389.15</v>
      </c>
      <c r="V1754" s="24">
        <v>434681.01</v>
      </c>
    </row>
    <row r="1755" spans="1:22" hidden="1" x14ac:dyDescent="0.3">
      <c r="A1755" s="23">
        <v>1</v>
      </c>
      <c r="B1755" s="23">
        <v>2021</v>
      </c>
      <c r="C1755" s="23" t="s">
        <v>184</v>
      </c>
      <c r="D1755" t="s">
        <v>165</v>
      </c>
      <c r="E1755" s="23" t="s">
        <v>530</v>
      </c>
      <c r="F1755" s="23" t="s">
        <v>295</v>
      </c>
      <c r="G1755" s="23">
        <v>2</v>
      </c>
      <c r="H1755" s="23" t="s">
        <v>30</v>
      </c>
      <c r="I1755" s="24">
        <v>84180.01</v>
      </c>
      <c r="J1755" s="24">
        <v>147315.01999999999</v>
      </c>
      <c r="K1755" s="24">
        <v>110264.57</v>
      </c>
      <c r="L1755" s="24">
        <v>192963</v>
      </c>
      <c r="M1755" s="24">
        <v>133909.34</v>
      </c>
      <c r="N1755" s="24">
        <v>234341.34</v>
      </c>
      <c r="O1755" s="24">
        <v>164064.49</v>
      </c>
      <c r="P1755" s="24">
        <v>287112.86</v>
      </c>
      <c r="Q1755" s="24">
        <v>194527.69</v>
      </c>
      <c r="R1755" s="24">
        <v>340423.45</v>
      </c>
      <c r="S1755" s="24">
        <v>214287.31</v>
      </c>
      <c r="T1755" s="24">
        <v>375002.8</v>
      </c>
      <c r="U1755" s="24">
        <v>232580.32</v>
      </c>
      <c r="V1755" s="24">
        <v>407015.56</v>
      </c>
    </row>
    <row r="1756" spans="1:22" hidden="1" x14ac:dyDescent="0.3">
      <c r="A1756" s="23">
        <v>1</v>
      </c>
      <c r="B1756" s="23">
        <v>2021</v>
      </c>
      <c r="C1756" s="23" t="s">
        <v>184</v>
      </c>
      <c r="D1756" t="s">
        <v>165</v>
      </c>
      <c r="E1756" s="23" t="s">
        <v>530</v>
      </c>
      <c r="F1756" s="23" t="s">
        <v>295</v>
      </c>
      <c r="G1756" s="23">
        <v>3</v>
      </c>
      <c r="H1756" s="23" t="s">
        <v>31</v>
      </c>
      <c r="I1756" s="24">
        <v>73169.53</v>
      </c>
      <c r="J1756" s="24">
        <v>128046.68</v>
      </c>
      <c r="K1756" s="24">
        <v>99632.54</v>
      </c>
      <c r="L1756" s="24">
        <v>174356.94</v>
      </c>
      <c r="M1756" s="24">
        <v>125927.14</v>
      </c>
      <c r="N1756" s="24">
        <v>220372.49</v>
      </c>
      <c r="O1756" s="24">
        <v>165757.82999999999</v>
      </c>
      <c r="P1756" s="24">
        <v>290076.2</v>
      </c>
      <c r="Q1756" s="24">
        <v>205292.16</v>
      </c>
      <c r="R1756" s="24">
        <v>359261.29</v>
      </c>
      <c r="S1756" s="24">
        <v>231225.03</v>
      </c>
      <c r="T1756" s="24">
        <v>404643.8</v>
      </c>
      <c r="U1756" s="24">
        <v>256819.20000000001</v>
      </c>
      <c r="V1756" s="24">
        <v>449433.61</v>
      </c>
    </row>
    <row r="1757" spans="1:22" hidden="1" x14ac:dyDescent="0.3">
      <c r="A1757" s="23">
        <v>1</v>
      </c>
      <c r="B1757" s="23">
        <v>2021</v>
      </c>
      <c r="C1757" s="23" t="s">
        <v>184</v>
      </c>
      <c r="D1757" t="s">
        <v>165</v>
      </c>
      <c r="E1757" s="23" t="s">
        <v>530</v>
      </c>
      <c r="F1757" s="23" t="s">
        <v>295</v>
      </c>
      <c r="G1757" s="23">
        <v>4</v>
      </c>
      <c r="H1757" s="23" t="s">
        <v>29</v>
      </c>
      <c r="I1757" s="24">
        <v>81608.06</v>
      </c>
      <c r="J1757" s="24">
        <v>130572.9</v>
      </c>
      <c r="K1757" s="24">
        <v>114251.28</v>
      </c>
      <c r="L1757" s="24">
        <v>182802.05</v>
      </c>
      <c r="M1757" s="24">
        <v>146894.51</v>
      </c>
      <c r="N1757" s="24">
        <v>235031.21</v>
      </c>
      <c r="O1757" s="24">
        <v>195859.34</v>
      </c>
      <c r="P1757" s="24">
        <v>313374.95</v>
      </c>
      <c r="Q1757" s="24">
        <v>244824.18</v>
      </c>
      <c r="R1757" s="24">
        <v>391718.69</v>
      </c>
      <c r="S1757" s="24">
        <v>277467.40000000002</v>
      </c>
      <c r="T1757" s="24">
        <v>443947.85</v>
      </c>
      <c r="U1757" s="24">
        <v>310110.62</v>
      </c>
      <c r="V1757" s="24">
        <v>496177</v>
      </c>
    </row>
    <row r="1758" spans="1:22" hidden="1" x14ac:dyDescent="0.3">
      <c r="A1758" s="23">
        <v>1</v>
      </c>
      <c r="B1758" s="23">
        <v>2021</v>
      </c>
      <c r="C1758" s="23" t="s">
        <v>184</v>
      </c>
      <c r="D1758" t="s">
        <v>165</v>
      </c>
      <c r="E1758" s="23" t="s">
        <v>530</v>
      </c>
      <c r="F1758" s="23" t="s">
        <v>335</v>
      </c>
      <c r="G1758" s="23">
        <v>1</v>
      </c>
      <c r="H1758" s="23" t="s">
        <v>14</v>
      </c>
      <c r="I1758" s="24">
        <v>103834.64</v>
      </c>
      <c r="J1758" s="24">
        <v>181710.62</v>
      </c>
      <c r="K1758" s="24">
        <v>134526.67000000001</v>
      </c>
      <c r="L1758" s="24">
        <v>235421.67</v>
      </c>
      <c r="M1758" s="24">
        <v>161039.48000000001</v>
      </c>
      <c r="N1758" s="24">
        <v>281819.09000000003</v>
      </c>
      <c r="O1758" s="24">
        <v>192189.89</v>
      </c>
      <c r="P1758" s="24">
        <v>336332.3</v>
      </c>
      <c r="Q1758" s="24">
        <v>226048.36</v>
      </c>
      <c r="R1758" s="24">
        <v>395584.63</v>
      </c>
      <c r="S1758" s="24">
        <v>247704.76</v>
      </c>
      <c r="T1758" s="24">
        <v>433483.34</v>
      </c>
      <c r="U1758" s="24">
        <v>268230.59000000003</v>
      </c>
      <c r="V1758" s="24">
        <v>469403.54</v>
      </c>
    </row>
    <row r="1759" spans="1:22" hidden="1" x14ac:dyDescent="0.3">
      <c r="A1759" s="23">
        <v>1</v>
      </c>
      <c r="B1759" s="23">
        <v>2021</v>
      </c>
      <c r="C1759" s="23" t="s">
        <v>184</v>
      </c>
      <c r="D1759" t="s">
        <v>165</v>
      </c>
      <c r="E1759" s="23" t="s">
        <v>530</v>
      </c>
      <c r="F1759" s="23" t="s">
        <v>335</v>
      </c>
      <c r="G1759" s="23">
        <v>2</v>
      </c>
      <c r="H1759" s="23" t="s">
        <v>30</v>
      </c>
      <c r="I1759" s="24">
        <v>90626.02</v>
      </c>
      <c r="J1759" s="24">
        <v>158595.53</v>
      </c>
      <c r="K1759" s="24">
        <v>118770.11</v>
      </c>
      <c r="L1759" s="24">
        <v>207847.69</v>
      </c>
      <c r="M1759" s="24">
        <v>144300.22</v>
      </c>
      <c r="N1759" s="24">
        <v>252525.39</v>
      </c>
      <c r="O1759" s="24">
        <v>176909.24</v>
      </c>
      <c r="P1759" s="24">
        <v>309591.15999999997</v>
      </c>
      <c r="Q1759" s="24">
        <v>209814.6</v>
      </c>
      <c r="R1759" s="24">
        <v>367175.55</v>
      </c>
      <c r="S1759" s="24">
        <v>231162.51</v>
      </c>
      <c r="T1759" s="24">
        <v>404534.39</v>
      </c>
      <c r="U1759" s="24">
        <v>250939.69</v>
      </c>
      <c r="V1759" s="24">
        <v>439144.46</v>
      </c>
    </row>
    <row r="1760" spans="1:22" hidden="1" x14ac:dyDescent="0.3">
      <c r="A1760" s="23">
        <v>1</v>
      </c>
      <c r="B1760" s="23">
        <v>2021</v>
      </c>
      <c r="C1760" s="23" t="s">
        <v>184</v>
      </c>
      <c r="D1760" t="s">
        <v>165</v>
      </c>
      <c r="E1760" s="23" t="s">
        <v>530</v>
      </c>
      <c r="F1760" s="23" t="s">
        <v>335</v>
      </c>
      <c r="G1760" s="23">
        <v>3</v>
      </c>
      <c r="H1760" s="23" t="s">
        <v>31</v>
      </c>
      <c r="I1760" s="24">
        <v>78633.75</v>
      </c>
      <c r="J1760" s="24">
        <v>137609.06</v>
      </c>
      <c r="K1760" s="24">
        <v>107019.49</v>
      </c>
      <c r="L1760" s="24">
        <v>187284.11</v>
      </c>
      <c r="M1760" s="24">
        <v>135221.04</v>
      </c>
      <c r="N1760" s="24">
        <v>236636.83</v>
      </c>
      <c r="O1760" s="24">
        <v>177948.6</v>
      </c>
      <c r="P1760" s="24">
        <v>311410.06</v>
      </c>
      <c r="Q1760" s="24">
        <v>220352.03</v>
      </c>
      <c r="R1760" s="24">
        <v>385616.05</v>
      </c>
      <c r="S1760" s="24">
        <v>248157.93</v>
      </c>
      <c r="T1760" s="24">
        <v>434276.38</v>
      </c>
      <c r="U1760" s="24">
        <v>275593.39</v>
      </c>
      <c r="V1760" s="24">
        <v>482288.44</v>
      </c>
    </row>
    <row r="1761" spans="1:22" hidden="1" x14ac:dyDescent="0.3">
      <c r="A1761" s="23">
        <v>1</v>
      </c>
      <c r="B1761" s="23">
        <v>2021</v>
      </c>
      <c r="C1761" s="23" t="s">
        <v>184</v>
      </c>
      <c r="D1761" t="s">
        <v>165</v>
      </c>
      <c r="E1761" s="23" t="s">
        <v>530</v>
      </c>
      <c r="F1761" s="23" t="s">
        <v>335</v>
      </c>
      <c r="G1761" s="23">
        <v>4</v>
      </c>
      <c r="H1761" s="23" t="s">
        <v>29</v>
      </c>
      <c r="I1761" s="24">
        <v>88058.68</v>
      </c>
      <c r="J1761" s="24">
        <v>140893.89000000001</v>
      </c>
      <c r="K1761" s="24">
        <v>123282.15</v>
      </c>
      <c r="L1761" s="24">
        <v>197251.44</v>
      </c>
      <c r="M1761" s="24">
        <v>158505.62</v>
      </c>
      <c r="N1761" s="24">
        <v>253609</v>
      </c>
      <c r="O1761" s="24">
        <v>211340.83</v>
      </c>
      <c r="P1761" s="24">
        <v>338145.33</v>
      </c>
      <c r="Q1761" s="24">
        <v>264176.03999999998</v>
      </c>
      <c r="R1761" s="24">
        <v>422681.67</v>
      </c>
      <c r="S1761" s="24">
        <v>299399.51</v>
      </c>
      <c r="T1761" s="24">
        <v>479039.22</v>
      </c>
      <c r="U1761" s="24">
        <v>334622.98</v>
      </c>
      <c r="V1761" s="24">
        <v>535396.78</v>
      </c>
    </row>
    <row r="1762" spans="1:22" hidden="1" x14ac:dyDescent="0.3">
      <c r="A1762" s="23">
        <v>1</v>
      </c>
      <c r="B1762" s="23">
        <v>2021</v>
      </c>
      <c r="C1762" s="23" t="s">
        <v>184</v>
      </c>
      <c r="D1762" t="s">
        <v>165</v>
      </c>
      <c r="E1762" s="23" t="s">
        <v>530</v>
      </c>
      <c r="F1762" s="23" t="s">
        <v>372</v>
      </c>
      <c r="G1762" s="23">
        <v>1</v>
      </c>
      <c r="H1762" s="23" t="s">
        <v>14</v>
      </c>
      <c r="I1762" s="24">
        <v>109684.51</v>
      </c>
      <c r="J1762" s="24">
        <v>191947.89</v>
      </c>
      <c r="K1762" s="24">
        <v>142278.13</v>
      </c>
      <c r="L1762" s="24">
        <v>248986.72</v>
      </c>
      <c r="M1762" s="24">
        <v>170442.04</v>
      </c>
      <c r="N1762" s="24">
        <v>298273.57</v>
      </c>
      <c r="O1762" s="24">
        <v>203599.44</v>
      </c>
      <c r="P1762" s="24">
        <v>356299.02</v>
      </c>
      <c r="Q1762" s="24">
        <v>239605.59</v>
      </c>
      <c r="R1762" s="24">
        <v>419309.77</v>
      </c>
      <c r="S1762" s="24">
        <v>262637.59000000003</v>
      </c>
      <c r="T1762" s="24">
        <v>459615.78</v>
      </c>
      <c r="U1762" s="24">
        <v>284548.75</v>
      </c>
      <c r="V1762" s="24">
        <v>497960.32</v>
      </c>
    </row>
    <row r="1763" spans="1:22" hidden="1" x14ac:dyDescent="0.3">
      <c r="A1763" s="23">
        <v>1</v>
      </c>
      <c r="B1763" s="23">
        <v>2021</v>
      </c>
      <c r="C1763" s="23" t="s">
        <v>184</v>
      </c>
      <c r="D1763" t="s">
        <v>165</v>
      </c>
      <c r="E1763" s="23" t="s">
        <v>530</v>
      </c>
      <c r="F1763" s="23" t="s">
        <v>372</v>
      </c>
      <c r="G1763" s="23">
        <v>2</v>
      </c>
      <c r="H1763" s="23" t="s">
        <v>30</v>
      </c>
      <c r="I1763" s="24">
        <v>94966.19</v>
      </c>
      <c r="J1763" s="24">
        <v>166190.84</v>
      </c>
      <c r="K1763" s="24">
        <v>124720.82</v>
      </c>
      <c r="L1763" s="24">
        <v>218261.43</v>
      </c>
      <c r="M1763" s="24">
        <v>151789.73000000001</v>
      </c>
      <c r="N1763" s="24">
        <v>265632.02</v>
      </c>
      <c r="O1763" s="24">
        <v>186572.43</v>
      </c>
      <c r="P1763" s="24">
        <v>326501.75</v>
      </c>
      <c r="Q1763" s="24">
        <v>221516.54</v>
      </c>
      <c r="R1763" s="24">
        <v>387653.94</v>
      </c>
      <c r="S1763" s="24">
        <v>244204.79</v>
      </c>
      <c r="T1763" s="24">
        <v>427358.38</v>
      </c>
      <c r="U1763" s="24">
        <v>265281.75</v>
      </c>
      <c r="V1763" s="24">
        <v>464243.06</v>
      </c>
    </row>
    <row r="1764" spans="1:22" hidden="1" x14ac:dyDescent="0.3">
      <c r="A1764" s="23">
        <v>1</v>
      </c>
      <c r="B1764" s="23">
        <v>2021</v>
      </c>
      <c r="C1764" s="23" t="s">
        <v>184</v>
      </c>
      <c r="D1764" t="s">
        <v>165</v>
      </c>
      <c r="E1764" s="23" t="s">
        <v>530</v>
      </c>
      <c r="F1764" s="23" t="s">
        <v>372</v>
      </c>
      <c r="G1764" s="23">
        <v>3</v>
      </c>
      <c r="H1764" s="23" t="s">
        <v>31</v>
      </c>
      <c r="I1764" s="24">
        <v>81813.3</v>
      </c>
      <c r="J1764" s="24">
        <v>143173.28</v>
      </c>
      <c r="K1764" s="24">
        <v>111120.26</v>
      </c>
      <c r="L1764" s="24">
        <v>194460.46</v>
      </c>
      <c r="M1764" s="24">
        <v>140221.98000000001</v>
      </c>
      <c r="N1764" s="24">
        <v>245388.47</v>
      </c>
      <c r="O1764" s="24">
        <v>184348.4</v>
      </c>
      <c r="P1764" s="24">
        <v>322609.7</v>
      </c>
      <c r="Q1764" s="24">
        <v>228113.63</v>
      </c>
      <c r="R1764" s="24">
        <v>399198.86</v>
      </c>
      <c r="S1764" s="24">
        <v>256774.48</v>
      </c>
      <c r="T1764" s="24">
        <v>449355.35</v>
      </c>
      <c r="U1764" s="24">
        <v>285022.56</v>
      </c>
      <c r="V1764" s="24">
        <v>498789.48</v>
      </c>
    </row>
    <row r="1765" spans="1:22" hidden="1" x14ac:dyDescent="0.3">
      <c r="A1765" s="23">
        <v>1</v>
      </c>
      <c r="B1765" s="23">
        <v>2021</v>
      </c>
      <c r="C1765" s="23" t="s">
        <v>184</v>
      </c>
      <c r="D1765" t="s">
        <v>165</v>
      </c>
      <c r="E1765" s="23" t="s">
        <v>530</v>
      </c>
      <c r="F1765" s="23" t="s">
        <v>372</v>
      </c>
      <c r="G1765" s="23">
        <v>4</v>
      </c>
      <c r="H1765" s="23" t="s">
        <v>29</v>
      </c>
      <c r="I1765" s="24">
        <v>93128.08</v>
      </c>
      <c r="J1765" s="24">
        <v>149004.93</v>
      </c>
      <c r="K1765" s="24">
        <v>130379.31</v>
      </c>
      <c r="L1765" s="24">
        <v>208606.9</v>
      </c>
      <c r="M1765" s="24">
        <v>167630.54</v>
      </c>
      <c r="N1765" s="24">
        <v>268208.88</v>
      </c>
      <c r="O1765" s="24">
        <v>223507.39</v>
      </c>
      <c r="P1765" s="24">
        <v>357611.83</v>
      </c>
      <c r="Q1765" s="24">
        <v>279384.24</v>
      </c>
      <c r="R1765" s="24">
        <v>447014.79</v>
      </c>
      <c r="S1765" s="24">
        <v>316635.46999999997</v>
      </c>
      <c r="T1765" s="24">
        <v>506616.77</v>
      </c>
      <c r="U1765" s="24">
        <v>353886.71</v>
      </c>
      <c r="V1765" s="24">
        <v>566218.74</v>
      </c>
    </row>
    <row r="1766" spans="1:22" hidden="1" x14ac:dyDescent="0.3">
      <c r="A1766" s="23">
        <v>1</v>
      </c>
      <c r="B1766" s="23">
        <v>2021</v>
      </c>
      <c r="C1766" s="23" t="s">
        <v>184</v>
      </c>
      <c r="D1766" t="s">
        <v>165</v>
      </c>
      <c r="E1766" s="23" t="s">
        <v>530</v>
      </c>
      <c r="F1766" s="23" t="s">
        <v>406</v>
      </c>
      <c r="G1766" s="23">
        <v>1</v>
      </c>
      <c r="H1766" s="23" t="s">
        <v>14</v>
      </c>
      <c r="I1766" s="24">
        <v>101707.44</v>
      </c>
      <c r="J1766" s="24">
        <v>177988.01</v>
      </c>
      <c r="K1766" s="24">
        <v>131831.66</v>
      </c>
      <c r="L1766" s="24">
        <v>230705.41</v>
      </c>
      <c r="M1766" s="24">
        <v>157856.97</v>
      </c>
      <c r="N1766" s="24">
        <v>276249.7</v>
      </c>
      <c r="O1766" s="24">
        <v>188458.32</v>
      </c>
      <c r="P1766" s="24">
        <v>329802.05</v>
      </c>
      <c r="Q1766" s="24">
        <v>221708.05</v>
      </c>
      <c r="R1766" s="24">
        <v>387989.09</v>
      </c>
      <c r="S1766" s="24">
        <v>242975.77</v>
      </c>
      <c r="T1766" s="24">
        <v>425207.6</v>
      </c>
      <c r="U1766" s="24">
        <v>263162.03999999998</v>
      </c>
      <c r="V1766" s="24">
        <v>460533.57</v>
      </c>
    </row>
    <row r="1767" spans="1:22" hidden="1" x14ac:dyDescent="0.3">
      <c r="A1767" s="23">
        <v>1</v>
      </c>
      <c r="B1767" s="23">
        <v>2021</v>
      </c>
      <c r="C1767" s="23" t="s">
        <v>184</v>
      </c>
      <c r="D1767" t="s">
        <v>165</v>
      </c>
      <c r="E1767" s="23" t="s">
        <v>530</v>
      </c>
      <c r="F1767" s="23" t="s">
        <v>406</v>
      </c>
      <c r="G1767" s="23">
        <v>2</v>
      </c>
      <c r="H1767" s="23" t="s">
        <v>30</v>
      </c>
      <c r="I1767" s="24">
        <v>88498.76</v>
      </c>
      <c r="J1767" s="24">
        <v>154872.84</v>
      </c>
      <c r="K1767" s="24">
        <v>116075.1</v>
      </c>
      <c r="L1767" s="24">
        <v>203131.43</v>
      </c>
      <c r="M1767" s="24">
        <v>141117.71</v>
      </c>
      <c r="N1767" s="24">
        <v>246956</v>
      </c>
      <c r="O1767" s="24">
        <v>173177.67</v>
      </c>
      <c r="P1767" s="24">
        <v>303060.92</v>
      </c>
      <c r="Q1767" s="24">
        <v>205474.29</v>
      </c>
      <c r="R1767" s="24">
        <v>359580.01</v>
      </c>
      <c r="S1767" s="24">
        <v>226433.51</v>
      </c>
      <c r="T1767" s="24">
        <v>396258.65</v>
      </c>
      <c r="U1767" s="24">
        <v>245871.13</v>
      </c>
      <c r="V1767" s="24">
        <v>430274.48</v>
      </c>
    </row>
    <row r="1768" spans="1:22" hidden="1" x14ac:dyDescent="0.3">
      <c r="A1768" s="23">
        <v>1</v>
      </c>
      <c r="B1768" s="23">
        <v>2021</v>
      </c>
      <c r="C1768" s="23" t="s">
        <v>184</v>
      </c>
      <c r="D1768" t="s">
        <v>165</v>
      </c>
      <c r="E1768" s="23" t="s">
        <v>530</v>
      </c>
      <c r="F1768" s="23" t="s">
        <v>406</v>
      </c>
      <c r="G1768" s="23">
        <v>3</v>
      </c>
      <c r="H1768" s="23" t="s">
        <v>31</v>
      </c>
      <c r="I1768" s="24">
        <v>76580.710000000006</v>
      </c>
      <c r="J1768" s="24">
        <v>134016.24</v>
      </c>
      <c r="K1768" s="24">
        <v>104145.24</v>
      </c>
      <c r="L1768" s="24">
        <v>182254.17</v>
      </c>
      <c r="M1768" s="24">
        <v>131525.57</v>
      </c>
      <c r="N1768" s="24">
        <v>230169.75</v>
      </c>
      <c r="O1768" s="24">
        <v>173021.31</v>
      </c>
      <c r="P1768" s="24">
        <v>302787.3</v>
      </c>
      <c r="Q1768" s="24">
        <v>214192.92</v>
      </c>
      <c r="R1768" s="24">
        <v>374837.6</v>
      </c>
      <c r="S1768" s="24">
        <v>241177.60000000001</v>
      </c>
      <c r="T1768" s="24">
        <v>422060.79999999999</v>
      </c>
      <c r="U1768" s="24">
        <v>267791.84999999998</v>
      </c>
      <c r="V1768" s="24">
        <v>468635.73</v>
      </c>
    </row>
    <row r="1769" spans="1:22" hidden="1" x14ac:dyDescent="0.3">
      <c r="A1769" s="23">
        <v>1</v>
      </c>
      <c r="B1769" s="23">
        <v>2021</v>
      </c>
      <c r="C1769" s="23" t="s">
        <v>184</v>
      </c>
      <c r="D1769" t="s">
        <v>165</v>
      </c>
      <c r="E1769" s="23" t="s">
        <v>530</v>
      </c>
      <c r="F1769" s="23" t="s">
        <v>406</v>
      </c>
      <c r="G1769" s="23">
        <v>4</v>
      </c>
      <c r="H1769" s="23" t="s">
        <v>29</v>
      </c>
      <c r="I1769" s="24">
        <v>86292.96</v>
      </c>
      <c r="J1769" s="24">
        <v>138068.74</v>
      </c>
      <c r="K1769" s="24">
        <v>120810.15</v>
      </c>
      <c r="L1769" s="24">
        <v>193296.24</v>
      </c>
      <c r="M1769" s="24">
        <v>155327.34</v>
      </c>
      <c r="N1769" s="24">
        <v>248523.74</v>
      </c>
      <c r="O1769" s="24">
        <v>207103.11</v>
      </c>
      <c r="P1769" s="24">
        <v>331364.99</v>
      </c>
      <c r="Q1769" s="24">
        <v>258878.89</v>
      </c>
      <c r="R1769" s="24">
        <v>414206.23</v>
      </c>
      <c r="S1769" s="24">
        <v>293396.08</v>
      </c>
      <c r="T1769" s="24">
        <v>469433.73</v>
      </c>
      <c r="U1769" s="24">
        <v>327913.26</v>
      </c>
      <c r="V1769" s="24">
        <v>524661.23</v>
      </c>
    </row>
    <row r="1770" spans="1:22" hidden="1" x14ac:dyDescent="0.3">
      <c r="A1770" s="23">
        <v>1</v>
      </c>
      <c r="B1770" s="23">
        <v>2021</v>
      </c>
      <c r="C1770" s="23" t="s">
        <v>184</v>
      </c>
      <c r="D1770" t="s">
        <v>172</v>
      </c>
      <c r="E1770" s="23" t="s">
        <v>531</v>
      </c>
      <c r="F1770" s="23" t="s">
        <v>219</v>
      </c>
      <c r="G1770" s="23">
        <v>1</v>
      </c>
      <c r="H1770" s="23" t="s">
        <v>14</v>
      </c>
      <c r="I1770" s="24">
        <v>112520.77</v>
      </c>
      <c r="J1770" s="24">
        <v>196911.34</v>
      </c>
      <c r="K1770" s="24">
        <v>145758.07999999999</v>
      </c>
      <c r="L1770" s="24">
        <v>255076.64</v>
      </c>
      <c r="M1770" s="24">
        <v>174468.5</v>
      </c>
      <c r="N1770" s="24">
        <v>305319.88</v>
      </c>
      <c r="O1770" s="24">
        <v>208192.29</v>
      </c>
      <c r="P1770" s="24">
        <v>364336.51</v>
      </c>
      <c r="Q1770" s="24">
        <v>244852.22</v>
      </c>
      <c r="R1770" s="24">
        <v>428491.38</v>
      </c>
      <c r="S1770" s="24">
        <v>268300.21999999997</v>
      </c>
      <c r="T1770" s="24">
        <v>469525.39</v>
      </c>
      <c r="U1770" s="24">
        <v>290513.62</v>
      </c>
      <c r="V1770" s="24">
        <v>508398.84</v>
      </c>
    </row>
    <row r="1771" spans="1:22" hidden="1" x14ac:dyDescent="0.3">
      <c r="A1771" s="23">
        <v>1</v>
      </c>
      <c r="B1771" s="23">
        <v>2021</v>
      </c>
      <c r="C1771" s="23" t="s">
        <v>184</v>
      </c>
      <c r="D1771" t="s">
        <v>172</v>
      </c>
      <c r="E1771" s="23" t="s">
        <v>531</v>
      </c>
      <c r="F1771" s="23" t="s">
        <v>219</v>
      </c>
      <c r="G1771" s="23">
        <v>2</v>
      </c>
      <c r="H1771" s="23" t="s">
        <v>30</v>
      </c>
      <c r="I1771" s="24">
        <v>98305.79</v>
      </c>
      <c r="J1771" s="24">
        <v>172035.13</v>
      </c>
      <c r="K1771" s="24">
        <v>128801.02</v>
      </c>
      <c r="L1771" s="24">
        <v>225401.78</v>
      </c>
      <c r="M1771" s="24">
        <v>156453.87</v>
      </c>
      <c r="N1771" s="24">
        <v>273794.28000000003</v>
      </c>
      <c r="O1771" s="24">
        <v>191747.4</v>
      </c>
      <c r="P1771" s="24">
        <v>335557.95</v>
      </c>
      <c r="Q1771" s="24">
        <v>227381.6</v>
      </c>
      <c r="R1771" s="24">
        <v>397917.8</v>
      </c>
      <c r="S1771" s="24">
        <v>250497.6</v>
      </c>
      <c r="T1771" s="24">
        <v>438370.81</v>
      </c>
      <c r="U1771" s="24">
        <v>271905.32</v>
      </c>
      <c r="V1771" s="24">
        <v>475834.3</v>
      </c>
    </row>
    <row r="1772" spans="1:22" hidden="1" x14ac:dyDescent="0.3">
      <c r="A1772" s="23">
        <v>1</v>
      </c>
      <c r="B1772" s="23">
        <v>2021</v>
      </c>
      <c r="C1772" s="23" t="s">
        <v>184</v>
      </c>
      <c r="D1772" t="s">
        <v>172</v>
      </c>
      <c r="E1772" s="23" t="s">
        <v>531</v>
      </c>
      <c r="F1772" s="23" t="s">
        <v>219</v>
      </c>
      <c r="G1772" s="23">
        <v>3</v>
      </c>
      <c r="H1772" s="23" t="s">
        <v>31</v>
      </c>
      <c r="I1772" s="24">
        <v>85372.79</v>
      </c>
      <c r="J1772" s="24">
        <v>149402.38</v>
      </c>
      <c r="K1772" s="24">
        <v>116220.41</v>
      </c>
      <c r="L1772" s="24">
        <v>203385.72</v>
      </c>
      <c r="M1772" s="24">
        <v>146869.81</v>
      </c>
      <c r="N1772" s="24">
        <v>257022.17</v>
      </c>
      <c r="O1772" s="24">
        <v>193301.54</v>
      </c>
      <c r="P1772" s="24">
        <v>338277.7</v>
      </c>
      <c r="Q1772" s="24">
        <v>239384.44</v>
      </c>
      <c r="R1772" s="24">
        <v>418922.77</v>
      </c>
      <c r="S1772" s="24">
        <v>269608.05</v>
      </c>
      <c r="T1772" s="24">
        <v>471814.08</v>
      </c>
      <c r="U1772" s="24">
        <v>299432.99</v>
      </c>
      <c r="V1772" s="24">
        <v>524007.72</v>
      </c>
    </row>
    <row r="1773" spans="1:22" hidden="1" x14ac:dyDescent="0.3">
      <c r="A1773" s="23">
        <v>1</v>
      </c>
      <c r="B1773" s="23">
        <v>2021</v>
      </c>
      <c r="C1773" s="23" t="s">
        <v>184</v>
      </c>
      <c r="D1773" t="s">
        <v>172</v>
      </c>
      <c r="E1773" s="23" t="s">
        <v>531</v>
      </c>
      <c r="F1773" s="23" t="s">
        <v>219</v>
      </c>
      <c r="G1773" s="23">
        <v>4</v>
      </c>
      <c r="H1773" s="23" t="s">
        <v>29</v>
      </c>
      <c r="I1773" s="24">
        <v>95411.14</v>
      </c>
      <c r="J1773" s="24">
        <v>152657.82999999999</v>
      </c>
      <c r="K1773" s="24">
        <v>133575.6</v>
      </c>
      <c r="L1773" s="24">
        <v>213720.95999999999</v>
      </c>
      <c r="M1773" s="24">
        <v>171740.05</v>
      </c>
      <c r="N1773" s="24">
        <v>274784.09000000003</v>
      </c>
      <c r="O1773" s="24">
        <v>228986.74</v>
      </c>
      <c r="P1773" s="24">
        <v>366378.78</v>
      </c>
      <c r="Q1773" s="24">
        <v>286233.42</v>
      </c>
      <c r="R1773" s="24">
        <v>457973.48</v>
      </c>
      <c r="S1773" s="24">
        <v>324397.88</v>
      </c>
      <c r="T1773" s="24">
        <v>519036.61</v>
      </c>
      <c r="U1773" s="24">
        <v>362562.33</v>
      </c>
      <c r="V1773" s="24">
        <v>580099.74</v>
      </c>
    </row>
    <row r="1774" spans="1:22" hidden="1" x14ac:dyDescent="0.3">
      <c r="A1774" s="23">
        <v>1</v>
      </c>
      <c r="B1774" s="23">
        <v>2021</v>
      </c>
      <c r="C1774" s="23" t="s">
        <v>184</v>
      </c>
      <c r="D1774" t="s">
        <v>172</v>
      </c>
      <c r="E1774" s="23" t="s">
        <v>531</v>
      </c>
      <c r="F1774" s="23" t="s">
        <v>263</v>
      </c>
      <c r="G1774" s="23">
        <v>1</v>
      </c>
      <c r="H1774" s="23" t="s">
        <v>14</v>
      </c>
      <c r="I1774" s="24">
        <v>116464.99</v>
      </c>
      <c r="J1774" s="24">
        <v>203813.74</v>
      </c>
      <c r="K1774" s="24">
        <v>150953.51999999999</v>
      </c>
      <c r="L1774" s="24">
        <v>264168.65999999997</v>
      </c>
      <c r="M1774" s="24">
        <v>180748.96</v>
      </c>
      <c r="N1774" s="24">
        <v>316310.68</v>
      </c>
      <c r="O1774" s="24">
        <v>215780.76</v>
      </c>
      <c r="P1774" s="24">
        <v>377616.33</v>
      </c>
      <c r="Q1774" s="24">
        <v>253845.68</v>
      </c>
      <c r="R1774" s="24">
        <v>444229.94</v>
      </c>
      <c r="S1774" s="24">
        <v>278193.28999999998</v>
      </c>
      <c r="T1774" s="24">
        <v>486838.26</v>
      </c>
      <c r="U1774" s="24">
        <v>301299.69</v>
      </c>
      <c r="V1774" s="24">
        <v>527274.46</v>
      </c>
    </row>
    <row r="1775" spans="1:22" hidden="1" x14ac:dyDescent="0.3">
      <c r="A1775" s="23">
        <v>1</v>
      </c>
      <c r="B1775" s="23">
        <v>2021</v>
      </c>
      <c r="C1775" s="23" t="s">
        <v>184</v>
      </c>
      <c r="D1775" t="s">
        <v>172</v>
      </c>
      <c r="E1775" s="23" t="s">
        <v>531</v>
      </c>
      <c r="F1775" s="23" t="s">
        <v>263</v>
      </c>
      <c r="G1775" s="23">
        <v>2</v>
      </c>
      <c r="H1775" s="23" t="s">
        <v>30</v>
      </c>
      <c r="I1775" s="24">
        <v>101369.37</v>
      </c>
      <c r="J1775" s="24">
        <v>177396.4</v>
      </c>
      <c r="K1775" s="24">
        <v>132946.01999999999</v>
      </c>
      <c r="L1775" s="24">
        <v>232655.53</v>
      </c>
      <c r="M1775" s="24">
        <v>161618.38</v>
      </c>
      <c r="N1775" s="24">
        <v>282832.15999999997</v>
      </c>
      <c r="O1775" s="24">
        <v>198317.16</v>
      </c>
      <c r="P1775" s="24">
        <v>347055.02</v>
      </c>
      <c r="Q1775" s="24">
        <v>235292.81</v>
      </c>
      <c r="R1775" s="24">
        <v>411762.41</v>
      </c>
      <c r="S1775" s="24">
        <v>259287.85</v>
      </c>
      <c r="T1775" s="24">
        <v>453753.74</v>
      </c>
      <c r="U1775" s="24">
        <v>281538.65999999997</v>
      </c>
      <c r="V1775" s="24">
        <v>492692.65</v>
      </c>
    </row>
    <row r="1776" spans="1:22" hidden="1" x14ac:dyDescent="0.3">
      <c r="A1776" s="23">
        <v>1</v>
      </c>
      <c r="B1776" s="23">
        <v>2021</v>
      </c>
      <c r="C1776" s="23" t="s">
        <v>184</v>
      </c>
      <c r="D1776" t="s">
        <v>172</v>
      </c>
      <c r="E1776" s="23" t="s">
        <v>531</v>
      </c>
      <c r="F1776" s="23" t="s">
        <v>263</v>
      </c>
      <c r="G1776" s="23">
        <v>3</v>
      </c>
      <c r="H1776" s="23" t="s">
        <v>31</v>
      </c>
      <c r="I1776" s="24">
        <v>87740.79</v>
      </c>
      <c r="J1776" s="24">
        <v>153546.38</v>
      </c>
      <c r="K1776" s="24">
        <v>119331.09</v>
      </c>
      <c r="L1776" s="24">
        <v>208829.41</v>
      </c>
      <c r="M1776" s="24">
        <v>150710.89000000001</v>
      </c>
      <c r="N1776" s="24">
        <v>263744.06</v>
      </c>
      <c r="O1776" s="24">
        <v>198266.58</v>
      </c>
      <c r="P1776" s="24">
        <v>346966.51</v>
      </c>
      <c r="Q1776" s="24">
        <v>245451.82</v>
      </c>
      <c r="R1776" s="24">
        <v>429540.69</v>
      </c>
      <c r="S1776" s="24">
        <v>276379.45</v>
      </c>
      <c r="T1776" s="24">
        <v>483664.04</v>
      </c>
      <c r="U1776" s="24">
        <v>306883.71999999997</v>
      </c>
      <c r="V1776" s="24">
        <v>537046.51</v>
      </c>
    </row>
    <row r="1777" spans="1:22" hidden="1" x14ac:dyDescent="0.3">
      <c r="A1777" s="23">
        <v>1</v>
      </c>
      <c r="B1777" s="23">
        <v>2021</v>
      </c>
      <c r="C1777" s="23" t="s">
        <v>184</v>
      </c>
      <c r="D1777" t="s">
        <v>172</v>
      </c>
      <c r="E1777" s="23" t="s">
        <v>531</v>
      </c>
      <c r="F1777" s="23" t="s">
        <v>263</v>
      </c>
      <c r="G1777" s="23">
        <v>4</v>
      </c>
      <c r="H1777" s="23" t="s">
        <v>29</v>
      </c>
      <c r="I1777" s="24">
        <v>98809.72</v>
      </c>
      <c r="J1777" s="24">
        <v>158095.56</v>
      </c>
      <c r="K1777" s="24">
        <v>138333.60999999999</v>
      </c>
      <c r="L1777" s="24">
        <v>221333.78</v>
      </c>
      <c r="M1777" s="24">
        <v>177857.5</v>
      </c>
      <c r="N1777" s="24">
        <v>284572</v>
      </c>
      <c r="O1777" s="24">
        <v>237143.33</v>
      </c>
      <c r="P1777" s="24">
        <v>379429.33</v>
      </c>
      <c r="Q1777" s="24">
        <v>296429.15999999997</v>
      </c>
      <c r="R1777" s="24">
        <v>474286.67</v>
      </c>
      <c r="S1777" s="24">
        <v>335953.05</v>
      </c>
      <c r="T1777" s="24">
        <v>537524.89</v>
      </c>
      <c r="U1777" s="24">
        <v>375476.94</v>
      </c>
      <c r="V1777" s="24">
        <v>600763.11</v>
      </c>
    </row>
    <row r="1778" spans="1:22" hidden="1" x14ac:dyDescent="0.3">
      <c r="A1778" s="23">
        <v>1</v>
      </c>
      <c r="B1778" s="23">
        <v>2021</v>
      </c>
      <c r="C1778" s="23" t="s">
        <v>184</v>
      </c>
      <c r="D1778" t="s">
        <v>178</v>
      </c>
      <c r="E1778" s="23" t="s">
        <v>532</v>
      </c>
      <c r="F1778" s="23" t="s">
        <v>225</v>
      </c>
      <c r="G1778" s="23">
        <v>1</v>
      </c>
      <c r="H1778" s="23" t="s">
        <v>14</v>
      </c>
      <c r="I1778" s="24">
        <v>103347.15</v>
      </c>
      <c r="J1778" s="24">
        <v>180857.52</v>
      </c>
      <c r="K1778" s="24">
        <v>133880.72</v>
      </c>
      <c r="L1778" s="24">
        <v>234291.25</v>
      </c>
      <c r="M1778" s="24">
        <v>160255.93</v>
      </c>
      <c r="N1778" s="24">
        <v>280447.88</v>
      </c>
      <c r="O1778" s="24">
        <v>191239.09</v>
      </c>
      <c r="P1778" s="24">
        <v>334668.40999999997</v>
      </c>
      <c r="Q1778" s="24">
        <v>224918.6</v>
      </c>
      <c r="R1778" s="24">
        <v>393607.54</v>
      </c>
      <c r="S1778" s="24">
        <v>246460.36</v>
      </c>
      <c r="T1778" s="24">
        <v>431305.63</v>
      </c>
      <c r="U1778" s="24">
        <v>266870.75</v>
      </c>
      <c r="V1778" s="24">
        <v>467023.81</v>
      </c>
    </row>
    <row r="1779" spans="1:22" hidden="1" x14ac:dyDescent="0.3">
      <c r="A1779" s="23">
        <v>1</v>
      </c>
      <c r="B1779" s="23">
        <v>2021</v>
      </c>
      <c r="C1779" s="23" t="s">
        <v>184</v>
      </c>
      <c r="D1779" t="s">
        <v>178</v>
      </c>
      <c r="E1779" s="23" t="s">
        <v>532</v>
      </c>
      <c r="F1779" s="23" t="s">
        <v>225</v>
      </c>
      <c r="G1779" s="23">
        <v>2</v>
      </c>
      <c r="H1779" s="23" t="s">
        <v>30</v>
      </c>
      <c r="I1779" s="24">
        <v>90264.34</v>
      </c>
      <c r="J1779" s="24">
        <v>157962.59</v>
      </c>
      <c r="K1779" s="24">
        <v>118274.22</v>
      </c>
      <c r="L1779" s="24">
        <v>206979.88</v>
      </c>
      <c r="M1779" s="24">
        <v>143676.1</v>
      </c>
      <c r="N1779" s="24">
        <v>251433.17</v>
      </c>
      <c r="O1779" s="24">
        <v>176103.97</v>
      </c>
      <c r="P1779" s="24">
        <v>308181.95</v>
      </c>
      <c r="Q1779" s="24">
        <v>208839.44</v>
      </c>
      <c r="R1779" s="24">
        <v>365469.02</v>
      </c>
      <c r="S1779" s="24">
        <v>230075.65</v>
      </c>
      <c r="T1779" s="24">
        <v>402632.39</v>
      </c>
      <c r="U1779" s="24">
        <v>249744.52</v>
      </c>
      <c r="V1779" s="24">
        <v>437052.91</v>
      </c>
    </row>
    <row r="1780" spans="1:22" hidden="1" x14ac:dyDescent="0.3">
      <c r="A1780" s="23">
        <v>1</v>
      </c>
      <c r="B1780" s="23">
        <v>2021</v>
      </c>
      <c r="C1780" s="23" t="s">
        <v>184</v>
      </c>
      <c r="D1780" t="s">
        <v>178</v>
      </c>
      <c r="E1780" s="23" t="s">
        <v>532</v>
      </c>
      <c r="F1780" s="23" t="s">
        <v>225</v>
      </c>
      <c r="G1780" s="23">
        <v>3</v>
      </c>
      <c r="H1780" s="23" t="s">
        <v>31</v>
      </c>
      <c r="I1780" s="24">
        <v>78368.789999999994</v>
      </c>
      <c r="J1780" s="24">
        <v>137145.38</v>
      </c>
      <c r="K1780" s="24">
        <v>106677.75999999999</v>
      </c>
      <c r="L1780" s="24">
        <v>186686.07999999999</v>
      </c>
      <c r="M1780" s="24">
        <v>134804.29999999999</v>
      </c>
      <c r="N1780" s="24">
        <v>235907.52</v>
      </c>
      <c r="O1780" s="24">
        <v>177415.29</v>
      </c>
      <c r="P1780" s="24">
        <v>310476.76</v>
      </c>
      <c r="Q1780" s="24">
        <v>219705.23</v>
      </c>
      <c r="R1780" s="24">
        <v>384484.16</v>
      </c>
      <c r="S1780" s="24">
        <v>247439.89</v>
      </c>
      <c r="T1780" s="24">
        <v>433019.8</v>
      </c>
      <c r="U1780" s="24">
        <v>274807.63</v>
      </c>
      <c r="V1780" s="24">
        <v>480913.35</v>
      </c>
    </row>
    <row r="1781" spans="1:22" hidden="1" x14ac:dyDescent="0.3">
      <c r="A1781" s="23">
        <v>1</v>
      </c>
      <c r="B1781" s="23">
        <v>2021</v>
      </c>
      <c r="C1781" s="23" t="s">
        <v>184</v>
      </c>
      <c r="D1781" t="s">
        <v>178</v>
      </c>
      <c r="E1781" s="23" t="s">
        <v>532</v>
      </c>
      <c r="F1781" s="23" t="s">
        <v>225</v>
      </c>
      <c r="G1781" s="23">
        <v>4</v>
      </c>
      <c r="H1781" s="23" t="s">
        <v>29</v>
      </c>
      <c r="I1781" s="24">
        <v>87636.23</v>
      </c>
      <c r="J1781" s="24">
        <v>140217.97</v>
      </c>
      <c r="K1781" s="24">
        <v>122690.72</v>
      </c>
      <c r="L1781" s="24">
        <v>196305.16</v>
      </c>
      <c r="M1781" s="24">
        <v>157745.21</v>
      </c>
      <c r="N1781" s="24">
        <v>252392.35</v>
      </c>
      <c r="O1781" s="24">
        <v>210326.95</v>
      </c>
      <c r="P1781" s="24">
        <v>336523.13</v>
      </c>
      <c r="Q1781" s="24">
        <v>262908.69</v>
      </c>
      <c r="R1781" s="24">
        <v>420653.91</v>
      </c>
      <c r="S1781" s="24">
        <v>297963.18</v>
      </c>
      <c r="T1781" s="24">
        <v>476741.1</v>
      </c>
      <c r="U1781" s="24">
        <v>333017.67</v>
      </c>
      <c r="V1781" s="24">
        <v>532828.28</v>
      </c>
    </row>
    <row r="1782" spans="1:22" hidden="1" x14ac:dyDescent="0.3">
      <c r="A1782" s="23">
        <v>1</v>
      </c>
      <c r="B1782" s="23">
        <v>2021</v>
      </c>
      <c r="C1782" s="23" t="s">
        <v>184</v>
      </c>
      <c r="D1782" t="s">
        <v>178</v>
      </c>
      <c r="E1782" s="23" t="s">
        <v>532</v>
      </c>
      <c r="F1782" s="23" t="s">
        <v>198</v>
      </c>
      <c r="G1782" s="23">
        <v>1</v>
      </c>
      <c r="H1782" s="23" t="s">
        <v>14</v>
      </c>
      <c r="I1782" s="24">
        <v>101219.95</v>
      </c>
      <c r="J1782" s="24">
        <v>177134.91</v>
      </c>
      <c r="K1782" s="24">
        <v>131185.71</v>
      </c>
      <c r="L1782" s="24">
        <v>229574.99</v>
      </c>
      <c r="M1782" s="24">
        <v>157073.42000000001</v>
      </c>
      <c r="N1782" s="24">
        <v>274878.49</v>
      </c>
      <c r="O1782" s="24">
        <v>187507.52</v>
      </c>
      <c r="P1782" s="24">
        <v>328138.15999999997</v>
      </c>
      <c r="Q1782" s="24">
        <v>220578.28</v>
      </c>
      <c r="R1782" s="24">
        <v>386012</v>
      </c>
      <c r="S1782" s="24">
        <v>241731.37</v>
      </c>
      <c r="T1782" s="24">
        <v>423029.89</v>
      </c>
      <c r="U1782" s="24">
        <v>261802.19</v>
      </c>
      <c r="V1782" s="24">
        <v>458153.84</v>
      </c>
    </row>
    <row r="1783" spans="1:22" hidden="1" x14ac:dyDescent="0.3">
      <c r="A1783" s="23">
        <v>1</v>
      </c>
      <c r="B1783" s="23">
        <v>2021</v>
      </c>
      <c r="C1783" s="23" t="s">
        <v>184</v>
      </c>
      <c r="D1783" t="s">
        <v>178</v>
      </c>
      <c r="E1783" s="23" t="s">
        <v>532</v>
      </c>
      <c r="F1783" s="23" t="s">
        <v>198</v>
      </c>
      <c r="G1783" s="23">
        <v>2</v>
      </c>
      <c r="H1783" s="23" t="s">
        <v>30</v>
      </c>
      <c r="I1783" s="24">
        <v>88137.08</v>
      </c>
      <c r="J1783" s="24">
        <v>154239.9</v>
      </c>
      <c r="K1783" s="24">
        <v>115579.21</v>
      </c>
      <c r="L1783" s="24">
        <v>202263.61</v>
      </c>
      <c r="M1783" s="24">
        <v>140493.59</v>
      </c>
      <c r="N1783" s="24">
        <v>245863.78</v>
      </c>
      <c r="O1783" s="24">
        <v>172372.4</v>
      </c>
      <c r="P1783" s="24">
        <v>301651.7</v>
      </c>
      <c r="Q1783" s="24">
        <v>204499.13</v>
      </c>
      <c r="R1783" s="24">
        <v>357873.48</v>
      </c>
      <c r="S1783" s="24">
        <v>225346.66</v>
      </c>
      <c r="T1783" s="24">
        <v>394356.65</v>
      </c>
      <c r="U1783" s="24">
        <v>244675.96</v>
      </c>
      <c r="V1783" s="24">
        <v>428182.94</v>
      </c>
    </row>
    <row r="1784" spans="1:22" hidden="1" x14ac:dyDescent="0.3">
      <c r="A1784" s="23">
        <v>1</v>
      </c>
      <c r="B1784" s="23">
        <v>2021</v>
      </c>
      <c r="C1784" s="23" t="s">
        <v>184</v>
      </c>
      <c r="D1784" t="s">
        <v>178</v>
      </c>
      <c r="E1784" s="23" t="s">
        <v>532</v>
      </c>
      <c r="F1784" s="23" t="s">
        <v>198</v>
      </c>
      <c r="G1784" s="23">
        <v>3</v>
      </c>
      <c r="H1784" s="23" t="s">
        <v>31</v>
      </c>
      <c r="I1784" s="24">
        <v>76315.75</v>
      </c>
      <c r="J1784" s="24">
        <v>133552.56</v>
      </c>
      <c r="K1784" s="24">
        <v>103803.51</v>
      </c>
      <c r="L1784" s="24">
        <v>181656.14</v>
      </c>
      <c r="M1784" s="24">
        <v>131108.82999999999</v>
      </c>
      <c r="N1784" s="24">
        <v>229440.45</v>
      </c>
      <c r="O1784" s="24">
        <v>172488</v>
      </c>
      <c r="P1784" s="24">
        <v>301853.99</v>
      </c>
      <c r="Q1784" s="24">
        <v>213546.12</v>
      </c>
      <c r="R1784" s="24">
        <v>373705.7</v>
      </c>
      <c r="S1784" s="24">
        <v>240459.56</v>
      </c>
      <c r="T1784" s="24">
        <v>420804.22</v>
      </c>
      <c r="U1784" s="24">
        <v>267006.08000000002</v>
      </c>
      <c r="V1784" s="24">
        <v>467260.65</v>
      </c>
    </row>
    <row r="1785" spans="1:22" hidden="1" x14ac:dyDescent="0.3">
      <c r="A1785" s="23">
        <v>1</v>
      </c>
      <c r="B1785" s="23">
        <v>2021</v>
      </c>
      <c r="C1785" s="23" t="s">
        <v>184</v>
      </c>
      <c r="D1785" t="s">
        <v>178</v>
      </c>
      <c r="E1785" s="23" t="s">
        <v>532</v>
      </c>
      <c r="F1785" s="23" t="s">
        <v>198</v>
      </c>
      <c r="G1785" s="23">
        <v>4</v>
      </c>
      <c r="H1785" s="23" t="s">
        <v>29</v>
      </c>
      <c r="I1785" s="24">
        <v>85870.51</v>
      </c>
      <c r="J1785" s="24">
        <v>137392.82999999999</v>
      </c>
      <c r="K1785" s="24">
        <v>120218.72</v>
      </c>
      <c r="L1785" s="24">
        <v>192349.96</v>
      </c>
      <c r="M1785" s="24">
        <v>154566.93</v>
      </c>
      <c r="N1785" s="24">
        <v>247307.09</v>
      </c>
      <c r="O1785" s="24">
        <v>206089.24</v>
      </c>
      <c r="P1785" s="24">
        <v>329742.78000000003</v>
      </c>
      <c r="Q1785" s="24">
        <v>257611.54</v>
      </c>
      <c r="R1785" s="24">
        <v>412178.48</v>
      </c>
      <c r="S1785" s="24">
        <v>291959.75</v>
      </c>
      <c r="T1785" s="24">
        <v>467135.61</v>
      </c>
      <c r="U1785" s="24">
        <v>326307.96000000002</v>
      </c>
      <c r="V1785" s="24">
        <v>522092.74</v>
      </c>
    </row>
    <row r="1786" spans="1:22" hidden="1" x14ac:dyDescent="0.3">
      <c r="A1786" s="23">
        <v>1</v>
      </c>
      <c r="B1786" s="23">
        <v>2021</v>
      </c>
      <c r="C1786" s="23" t="s">
        <v>184</v>
      </c>
      <c r="D1786" t="s">
        <v>178</v>
      </c>
      <c r="E1786" s="23" t="s">
        <v>532</v>
      </c>
      <c r="F1786" s="23" t="s">
        <v>308</v>
      </c>
      <c r="G1786" s="23">
        <v>1</v>
      </c>
      <c r="H1786" s="23" t="s">
        <v>14</v>
      </c>
      <c r="I1786" s="24">
        <v>103878.95</v>
      </c>
      <c r="J1786" s="24">
        <v>181788.17</v>
      </c>
      <c r="K1786" s="24">
        <v>134554.47</v>
      </c>
      <c r="L1786" s="24">
        <v>235470.32</v>
      </c>
      <c r="M1786" s="24">
        <v>161051.56</v>
      </c>
      <c r="N1786" s="24">
        <v>281840.23</v>
      </c>
      <c r="O1786" s="24">
        <v>192171.98</v>
      </c>
      <c r="P1786" s="24">
        <v>336300.97</v>
      </c>
      <c r="Q1786" s="24">
        <v>226003.67</v>
      </c>
      <c r="R1786" s="24">
        <v>395506.43</v>
      </c>
      <c r="S1786" s="24">
        <v>247642.61</v>
      </c>
      <c r="T1786" s="24">
        <v>433374.57</v>
      </c>
      <c r="U1786" s="24">
        <v>268137.89</v>
      </c>
      <c r="V1786" s="24">
        <v>469241.3</v>
      </c>
    </row>
    <row r="1787" spans="1:22" hidden="1" x14ac:dyDescent="0.3">
      <c r="A1787" s="23">
        <v>1</v>
      </c>
      <c r="B1787" s="23">
        <v>2021</v>
      </c>
      <c r="C1787" s="23" t="s">
        <v>184</v>
      </c>
      <c r="D1787" t="s">
        <v>178</v>
      </c>
      <c r="E1787" s="23" t="s">
        <v>532</v>
      </c>
      <c r="F1787" s="23" t="s">
        <v>308</v>
      </c>
      <c r="G1787" s="23">
        <v>2</v>
      </c>
      <c r="H1787" s="23" t="s">
        <v>30</v>
      </c>
      <c r="I1787" s="24">
        <v>90796.15</v>
      </c>
      <c r="J1787" s="24">
        <v>158893.26</v>
      </c>
      <c r="K1787" s="24">
        <v>118947.97</v>
      </c>
      <c r="L1787" s="24">
        <v>208158.94</v>
      </c>
      <c r="M1787" s="24">
        <v>144471.72</v>
      </c>
      <c r="N1787" s="24">
        <v>252825.52</v>
      </c>
      <c r="O1787" s="24">
        <v>177036.86</v>
      </c>
      <c r="P1787" s="24">
        <v>309814.51</v>
      </c>
      <c r="Q1787" s="24">
        <v>209924.52</v>
      </c>
      <c r="R1787" s="24">
        <v>367367.91</v>
      </c>
      <c r="S1787" s="24">
        <v>231257.9</v>
      </c>
      <c r="T1787" s="24">
        <v>404701.32</v>
      </c>
      <c r="U1787" s="24">
        <v>251011.66</v>
      </c>
      <c r="V1787" s="24">
        <v>439270.40000000002</v>
      </c>
    </row>
    <row r="1788" spans="1:22" hidden="1" x14ac:dyDescent="0.3">
      <c r="A1788" s="23">
        <v>1</v>
      </c>
      <c r="B1788" s="23">
        <v>2021</v>
      </c>
      <c r="C1788" s="23" t="s">
        <v>184</v>
      </c>
      <c r="D1788" t="s">
        <v>178</v>
      </c>
      <c r="E1788" s="23" t="s">
        <v>532</v>
      </c>
      <c r="F1788" s="23" t="s">
        <v>308</v>
      </c>
      <c r="G1788" s="23">
        <v>3</v>
      </c>
      <c r="H1788" s="23" t="s">
        <v>31</v>
      </c>
      <c r="I1788" s="24">
        <v>78882.05</v>
      </c>
      <c r="J1788" s="24">
        <v>138043.57999999999</v>
      </c>
      <c r="K1788" s="24">
        <v>107396.32</v>
      </c>
      <c r="L1788" s="24">
        <v>187943.57</v>
      </c>
      <c r="M1788" s="24">
        <v>135728.17000000001</v>
      </c>
      <c r="N1788" s="24">
        <v>237524.29</v>
      </c>
      <c r="O1788" s="24">
        <v>178647.11</v>
      </c>
      <c r="P1788" s="24">
        <v>312632.44</v>
      </c>
      <c r="Q1788" s="24">
        <v>221245.01</v>
      </c>
      <c r="R1788" s="24">
        <v>387178.76</v>
      </c>
      <c r="S1788" s="24">
        <v>249184.97</v>
      </c>
      <c r="T1788" s="24">
        <v>436073.69</v>
      </c>
      <c r="U1788" s="24">
        <v>276758.01</v>
      </c>
      <c r="V1788" s="24">
        <v>484326.52</v>
      </c>
    </row>
    <row r="1789" spans="1:22" hidden="1" x14ac:dyDescent="0.3">
      <c r="A1789" s="23">
        <v>1</v>
      </c>
      <c r="B1789" s="23">
        <v>2021</v>
      </c>
      <c r="C1789" s="23" t="s">
        <v>184</v>
      </c>
      <c r="D1789" t="s">
        <v>178</v>
      </c>
      <c r="E1789" s="23" t="s">
        <v>532</v>
      </c>
      <c r="F1789" s="23" t="s">
        <v>308</v>
      </c>
      <c r="G1789" s="23">
        <v>4</v>
      </c>
      <c r="H1789" s="23" t="s">
        <v>29</v>
      </c>
      <c r="I1789" s="24">
        <v>88077.66</v>
      </c>
      <c r="J1789" s="24">
        <v>140924.25</v>
      </c>
      <c r="K1789" s="24">
        <v>123308.72</v>
      </c>
      <c r="L1789" s="24">
        <v>197293.96</v>
      </c>
      <c r="M1789" s="24">
        <v>158539.78</v>
      </c>
      <c r="N1789" s="24">
        <v>253663.66</v>
      </c>
      <c r="O1789" s="24">
        <v>211386.38</v>
      </c>
      <c r="P1789" s="24">
        <v>338218.21</v>
      </c>
      <c r="Q1789" s="24">
        <v>264232.96999999997</v>
      </c>
      <c r="R1789" s="24">
        <v>422772.76</v>
      </c>
      <c r="S1789" s="24">
        <v>299464.03999999998</v>
      </c>
      <c r="T1789" s="24">
        <v>479142.47</v>
      </c>
      <c r="U1789" s="24">
        <v>334695.09999999998</v>
      </c>
      <c r="V1789" s="24">
        <v>535512.17000000004</v>
      </c>
    </row>
    <row r="1790" spans="1:22" hidden="1" x14ac:dyDescent="0.3">
      <c r="A1790" s="23">
        <v>1</v>
      </c>
      <c r="B1790" s="23">
        <v>2021</v>
      </c>
      <c r="C1790" s="23" t="s">
        <v>184</v>
      </c>
      <c r="D1790" t="s">
        <v>178</v>
      </c>
      <c r="E1790" s="23" t="s">
        <v>532</v>
      </c>
      <c r="F1790" s="23" t="s">
        <v>346</v>
      </c>
      <c r="G1790" s="23">
        <v>1</v>
      </c>
      <c r="H1790" s="23" t="s">
        <v>14</v>
      </c>
      <c r="I1790" s="24">
        <v>101175.63</v>
      </c>
      <c r="J1790" s="24">
        <v>177057.36</v>
      </c>
      <c r="K1790" s="24">
        <v>131157.91</v>
      </c>
      <c r="L1790" s="24">
        <v>229526.34</v>
      </c>
      <c r="M1790" s="24">
        <v>157061.34</v>
      </c>
      <c r="N1790" s="24">
        <v>274857.34999999998</v>
      </c>
      <c r="O1790" s="24">
        <v>187525.43</v>
      </c>
      <c r="P1790" s="24">
        <v>328169.49</v>
      </c>
      <c r="Q1790" s="24">
        <v>220622.97</v>
      </c>
      <c r="R1790" s="24">
        <v>386090.2</v>
      </c>
      <c r="S1790" s="24">
        <v>241793.52</v>
      </c>
      <c r="T1790" s="24">
        <v>423138.66</v>
      </c>
      <c r="U1790" s="24">
        <v>261894.9</v>
      </c>
      <c r="V1790" s="24">
        <v>458316.08</v>
      </c>
    </row>
    <row r="1791" spans="1:22" hidden="1" x14ac:dyDescent="0.3">
      <c r="A1791" s="23">
        <v>1</v>
      </c>
      <c r="B1791" s="23">
        <v>2021</v>
      </c>
      <c r="C1791" s="23" t="s">
        <v>184</v>
      </c>
      <c r="D1791" t="s">
        <v>178</v>
      </c>
      <c r="E1791" s="23" t="s">
        <v>532</v>
      </c>
      <c r="F1791" s="23" t="s">
        <v>346</v>
      </c>
      <c r="G1791" s="23">
        <v>2</v>
      </c>
      <c r="H1791" s="23" t="s">
        <v>30</v>
      </c>
      <c r="I1791" s="24">
        <v>87966.95</v>
      </c>
      <c r="J1791" s="24">
        <v>153942.17000000001</v>
      </c>
      <c r="K1791" s="24">
        <v>115401.35</v>
      </c>
      <c r="L1791" s="24">
        <v>201952.36</v>
      </c>
      <c r="M1791" s="24">
        <v>140322.09</v>
      </c>
      <c r="N1791" s="24">
        <v>245563.65</v>
      </c>
      <c r="O1791" s="24">
        <v>172244.78</v>
      </c>
      <c r="P1791" s="24">
        <v>301428.36</v>
      </c>
      <c r="Q1791" s="24">
        <v>204389.21</v>
      </c>
      <c r="R1791" s="24">
        <v>357681.12</v>
      </c>
      <c r="S1791" s="24">
        <v>225251.27</v>
      </c>
      <c r="T1791" s="24">
        <v>394189.72</v>
      </c>
      <c r="U1791" s="24">
        <v>244604</v>
      </c>
      <c r="V1791" s="24">
        <v>428056.99</v>
      </c>
    </row>
    <row r="1792" spans="1:22" hidden="1" x14ac:dyDescent="0.3">
      <c r="A1792" s="23">
        <v>1</v>
      </c>
      <c r="B1792" s="23">
        <v>2021</v>
      </c>
      <c r="C1792" s="23" t="s">
        <v>184</v>
      </c>
      <c r="D1792" t="s">
        <v>178</v>
      </c>
      <c r="E1792" s="23" t="s">
        <v>532</v>
      </c>
      <c r="F1792" s="23" t="s">
        <v>346</v>
      </c>
      <c r="G1792" s="23">
        <v>3</v>
      </c>
      <c r="H1792" s="23" t="s">
        <v>31</v>
      </c>
      <c r="I1792" s="24">
        <v>76067.45</v>
      </c>
      <c r="J1792" s="24">
        <v>133118.04</v>
      </c>
      <c r="K1792" s="24">
        <v>103426.68</v>
      </c>
      <c r="L1792" s="24">
        <v>180996.68</v>
      </c>
      <c r="M1792" s="24">
        <v>130601.71</v>
      </c>
      <c r="N1792" s="24">
        <v>228552.99</v>
      </c>
      <c r="O1792" s="24">
        <v>171789.49</v>
      </c>
      <c r="P1792" s="24">
        <v>300631.61</v>
      </c>
      <c r="Q1792" s="24">
        <v>212653.14</v>
      </c>
      <c r="R1792" s="24">
        <v>372142.99</v>
      </c>
      <c r="S1792" s="24">
        <v>239432.52</v>
      </c>
      <c r="T1792" s="24">
        <v>419006.91</v>
      </c>
      <c r="U1792" s="24">
        <v>265841.46000000002</v>
      </c>
      <c r="V1792" s="24">
        <v>465222.56</v>
      </c>
    </row>
    <row r="1793" spans="1:22" hidden="1" x14ac:dyDescent="0.3">
      <c r="A1793" s="23">
        <v>1</v>
      </c>
      <c r="B1793" s="23">
        <v>2021</v>
      </c>
      <c r="C1793" s="23" t="s">
        <v>184</v>
      </c>
      <c r="D1793" t="s">
        <v>178</v>
      </c>
      <c r="E1793" s="23" t="s">
        <v>532</v>
      </c>
      <c r="F1793" s="23" t="s">
        <v>346</v>
      </c>
      <c r="G1793" s="23">
        <v>4</v>
      </c>
      <c r="H1793" s="23" t="s">
        <v>29</v>
      </c>
      <c r="I1793" s="24">
        <v>85851.54</v>
      </c>
      <c r="J1793" s="24">
        <v>137362.46</v>
      </c>
      <c r="K1793" s="24">
        <v>120192.15</v>
      </c>
      <c r="L1793" s="24">
        <v>192307.44</v>
      </c>
      <c r="M1793" s="24">
        <v>154532.76999999999</v>
      </c>
      <c r="N1793" s="24">
        <v>247252.43</v>
      </c>
      <c r="O1793" s="24">
        <v>206043.69</v>
      </c>
      <c r="P1793" s="24">
        <v>329669.90000000002</v>
      </c>
      <c r="Q1793" s="24">
        <v>257554.61</v>
      </c>
      <c r="R1793" s="24">
        <v>412087.38</v>
      </c>
      <c r="S1793" s="24">
        <v>291895.21999999997</v>
      </c>
      <c r="T1793" s="24">
        <v>467032.36</v>
      </c>
      <c r="U1793" s="24">
        <v>326235.84000000003</v>
      </c>
      <c r="V1793" s="24">
        <v>521977.35</v>
      </c>
    </row>
    <row r="1794" spans="1:22" hidden="1" x14ac:dyDescent="0.3">
      <c r="A1794" s="23">
        <v>10</v>
      </c>
      <c r="B1794" s="23">
        <v>2021</v>
      </c>
      <c r="C1794" s="23" t="s">
        <v>533</v>
      </c>
      <c r="D1794" t="s">
        <v>69</v>
      </c>
      <c r="E1794" s="23" t="s">
        <v>534</v>
      </c>
      <c r="F1794" s="23" t="s">
        <v>68</v>
      </c>
      <c r="G1794" s="23">
        <v>1</v>
      </c>
      <c r="H1794" s="23" t="s">
        <v>14</v>
      </c>
      <c r="I1794" s="24">
        <v>118351.59</v>
      </c>
      <c r="J1794" s="24">
        <v>207115.29</v>
      </c>
      <c r="K1794" s="24">
        <v>153206.03</v>
      </c>
      <c r="L1794" s="24">
        <v>268110.55</v>
      </c>
      <c r="M1794" s="24">
        <v>183308.17</v>
      </c>
      <c r="N1794" s="24">
        <v>320789.3</v>
      </c>
      <c r="O1794" s="24">
        <v>218625.73</v>
      </c>
      <c r="P1794" s="24">
        <v>382595.03</v>
      </c>
      <c r="Q1794" s="24">
        <v>257038.84</v>
      </c>
      <c r="R1794" s="24">
        <v>449817.97</v>
      </c>
      <c r="S1794" s="24">
        <v>281607.02</v>
      </c>
      <c r="T1794" s="24">
        <v>492812.29</v>
      </c>
      <c r="U1794" s="24">
        <v>304831.82</v>
      </c>
      <c r="V1794" s="24">
        <v>533455.68000000005</v>
      </c>
    </row>
    <row r="1795" spans="1:22" hidden="1" x14ac:dyDescent="0.3">
      <c r="A1795" s="23">
        <v>10</v>
      </c>
      <c r="B1795" s="23">
        <v>2021</v>
      </c>
      <c r="C1795" s="23" t="s">
        <v>533</v>
      </c>
      <c r="D1795" t="s">
        <v>69</v>
      </c>
      <c r="E1795" s="23" t="s">
        <v>534</v>
      </c>
      <c r="F1795" s="23" t="s">
        <v>68</v>
      </c>
      <c r="G1795" s="23">
        <v>2</v>
      </c>
      <c r="H1795" s="23" t="s">
        <v>30</v>
      </c>
      <c r="I1795" s="24">
        <v>103867.13</v>
      </c>
      <c r="J1795" s="24">
        <v>181767.48</v>
      </c>
      <c r="K1795" s="24">
        <v>135927.4</v>
      </c>
      <c r="L1795" s="24">
        <v>237872.96</v>
      </c>
      <c r="M1795" s="24">
        <v>164951.92000000001</v>
      </c>
      <c r="N1795" s="24">
        <v>288665.86</v>
      </c>
      <c r="O1795" s="24">
        <v>201868.99</v>
      </c>
      <c r="P1795" s="24">
        <v>353270.73</v>
      </c>
      <c r="Q1795" s="24">
        <v>239236.92</v>
      </c>
      <c r="R1795" s="24">
        <v>418664.61</v>
      </c>
      <c r="S1795" s="24">
        <v>263466.81</v>
      </c>
      <c r="T1795" s="24">
        <v>461066.91</v>
      </c>
      <c r="U1795" s="24">
        <v>285870.64</v>
      </c>
      <c r="V1795" s="24">
        <v>500273.61</v>
      </c>
    </row>
    <row r="1796" spans="1:22" hidden="1" x14ac:dyDescent="0.3">
      <c r="A1796" s="23">
        <v>10</v>
      </c>
      <c r="B1796" s="23">
        <v>2021</v>
      </c>
      <c r="C1796" s="23" t="s">
        <v>533</v>
      </c>
      <c r="D1796" t="s">
        <v>69</v>
      </c>
      <c r="E1796" s="23" t="s">
        <v>534</v>
      </c>
      <c r="F1796" s="23" t="s">
        <v>68</v>
      </c>
      <c r="G1796" s="23">
        <v>3</v>
      </c>
      <c r="H1796" s="23" t="s">
        <v>31</v>
      </c>
      <c r="I1796" s="24">
        <v>90559.9</v>
      </c>
      <c r="J1796" s="24">
        <v>158479.82</v>
      </c>
      <c r="K1796" s="24">
        <v>123419.75</v>
      </c>
      <c r="L1796" s="24">
        <v>215984.57</v>
      </c>
      <c r="M1796" s="24">
        <v>156077.63</v>
      </c>
      <c r="N1796" s="24">
        <v>273135.84999999998</v>
      </c>
      <c r="O1796" s="24">
        <v>205530.75</v>
      </c>
      <c r="P1796" s="24">
        <v>359678.82</v>
      </c>
      <c r="Q1796" s="24">
        <v>254628.43</v>
      </c>
      <c r="R1796" s="24">
        <v>445599.76</v>
      </c>
      <c r="S1796" s="24">
        <v>286852.44</v>
      </c>
      <c r="T1796" s="24">
        <v>501991.77</v>
      </c>
      <c r="U1796" s="24">
        <v>318670.21999999997</v>
      </c>
      <c r="V1796" s="24">
        <v>557672.89</v>
      </c>
    </row>
    <row r="1797" spans="1:22" hidden="1" x14ac:dyDescent="0.3">
      <c r="A1797" s="23">
        <v>10</v>
      </c>
      <c r="B1797" s="23">
        <v>2021</v>
      </c>
      <c r="C1797" s="23" t="s">
        <v>533</v>
      </c>
      <c r="D1797" t="s">
        <v>69</v>
      </c>
      <c r="E1797" s="23" t="s">
        <v>534</v>
      </c>
      <c r="F1797" s="23" t="s">
        <v>68</v>
      </c>
      <c r="G1797" s="23">
        <v>4</v>
      </c>
      <c r="H1797" s="23" t="s">
        <v>29</v>
      </c>
      <c r="I1797" s="24">
        <v>100289.24</v>
      </c>
      <c r="J1797" s="24">
        <v>160462.79</v>
      </c>
      <c r="K1797" s="24">
        <v>140404.94</v>
      </c>
      <c r="L1797" s="24">
        <v>224647.91</v>
      </c>
      <c r="M1797" s="24">
        <v>180520.64</v>
      </c>
      <c r="N1797" s="24">
        <v>288833.03000000003</v>
      </c>
      <c r="O1797" s="24">
        <v>240694.19</v>
      </c>
      <c r="P1797" s="24">
        <v>385110.7</v>
      </c>
      <c r="Q1797" s="24">
        <v>300867.73</v>
      </c>
      <c r="R1797" s="24">
        <v>481388.38</v>
      </c>
      <c r="S1797" s="24">
        <v>340983.43</v>
      </c>
      <c r="T1797" s="24">
        <v>545573.49</v>
      </c>
      <c r="U1797" s="24">
        <v>381099.13</v>
      </c>
      <c r="V1797" s="24">
        <v>609758.61</v>
      </c>
    </row>
    <row r="1798" spans="1:22" hidden="1" x14ac:dyDescent="0.3">
      <c r="A1798" s="23">
        <v>10</v>
      </c>
      <c r="B1798" s="23">
        <v>2021</v>
      </c>
      <c r="C1798" s="23" t="s">
        <v>533</v>
      </c>
      <c r="D1798" t="s">
        <v>69</v>
      </c>
      <c r="E1798" s="23" t="s">
        <v>534</v>
      </c>
      <c r="F1798" s="23" t="s">
        <v>70</v>
      </c>
      <c r="G1798" s="23">
        <v>1</v>
      </c>
      <c r="H1798" s="23" t="s">
        <v>14</v>
      </c>
      <c r="I1798" s="24">
        <v>122289.47</v>
      </c>
      <c r="J1798" s="24">
        <v>214006.58</v>
      </c>
      <c r="K1798" s="24">
        <v>158300.29999999999</v>
      </c>
      <c r="L1798" s="24">
        <v>277025.53000000003</v>
      </c>
      <c r="M1798" s="24">
        <v>189401</v>
      </c>
      <c r="N1798" s="24">
        <v>331451.75</v>
      </c>
      <c r="O1798" s="24">
        <v>225888.83</v>
      </c>
      <c r="P1798" s="24">
        <v>395305.46</v>
      </c>
      <c r="Q1798" s="24">
        <v>265575.44</v>
      </c>
      <c r="R1798" s="24">
        <v>464757.02</v>
      </c>
      <c r="S1798" s="24">
        <v>290958.08000000002</v>
      </c>
      <c r="T1798" s="24">
        <v>509176.65</v>
      </c>
      <c r="U1798" s="24">
        <v>314951.24</v>
      </c>
      <c r="V1798" s="24">
        <v>551164.67000000004</v>
      </c>
    </row>
    <row r="1799" spans="1:22" hidden="1" x14ac:dyDescent="0.3">
      <c r="A1799" s="23">
        <v>10</v>
      </c>
      <c r="B1799" s="23">
        <v>2021</v>
      </c>
      <c r="C1799" s="23" t="s">
        <v>533</v>
      </c>
      <c r="D1799" t="s">
        <v>69</v>
      </c>
      <c r="E1799" s="23" t="s">
        <v>534</v>
      </c>
      <c r="F1799" s="23" t="s">
        <v>70</v>
      </c>
      <c r="G1799" s="23">
        <v>2</v>
      </c>
      <c r="H1799" s="23" t="s">
        <v>30</v>
      </c>
      <c r="I1799" s="24">
        <v>107337.78</v>
      </c>
      <c r="J1799" s="24">
        <v>187841.11</v>
      </c>
      <c r="K1799" s="24">
        <v>140464.29999999999</v>
      </c>
      <c r="L1799" s="24">
        <v>245812.53</v>
      </c>
      <c r="M1799" s="24">
        <v>170452.61</v>
      </c>
      <c r="N1799" s="24">
        <v>298292.08</v>
      </c>
      <c r="O1799" s="24">
        <v>208591.55</v>
      </c>
      <c r="P1799" s="24">
        <v>365035.22</v>
      </c>
      <c r="Q1799" s="24">
        <v>247199.26</v>
      </c>
      <c r="R1799" s="24">
        <v>432598.71</v>
      </c>
      <c r="S1799" s="24">
        <v>272232.7</v>
      </c>
      <c r="T1799" s="24">
        <v>476407.23</v>
      </c>
      <c r="U1799" s="24">
        <v>295378.40000000002</v>
      </c>
      <c r="V1799" s="24">
        <v>516912.21</v>
      </c>
    </row>
    <row r="1800" spans="1:22" hidden="1" x14ac:dyDescent="0.3">
      <c r="A1800" s="23">
        <v>10</v>
      </c>
      <c r="B1800" s="23">
        <v>2021</v>
      </c>
      <c r="C1800" s="23" t="s">
        <v>533</v>
      </c>
      <c r="D1800" t="s">
        <v>69</v>
      </c>
      <c r="E1800" s="23" t="s">
        <v>534</v>
      </c>
      <c r="F1800" s="23" t="s">
        <v>70</v>
      </c>
      <c r="G1800" s="23">
        <v>3</v>
      </c>
      <c r="H1800" s="23" t="s">
        <v>31</v>
      </c>
      <c r="I1800" s="24">
        <v>93597.08</v>
      </c>
      <c r="J1800" s="24">
        <v>163794.9</v>
      </c>
      <c r="K1800" s="24">
        <v>127563.3</v>
      </c>
      <c r="L1800" s="24">
        <v>223235.77</v>
      </c>
      <c r="M1800" s="24">
        <v>161321.01</v>
      </c>
      <c r="N1800" s="24">
        <v>282311.77</v>
      </c>
      <c r="O1800" s="24">
        <v>212438.94</v>
      </c>
      <c r="P1800" s="24">
        <v>371768.15</v>
      </c>
      <c r="Q1800" s="24">
        <v>263189.96000000002</v>
      </c>
      <c r="R1800" s="24">
        <v>460582.42</v>
      </c>
      <c r="S1800" s="24">
        <v>296499.81</v>
      </c>
      <c r="T1800" s="24">
        <v>518874.66</v>
      </c>
      <c r="U1800" s="24">
        <v>329390.33</v>
      </c>
      <c r="V1800" s="24">
        <v>576433.06999999995</v>
      </c>
    </row>
    <row r="1801" spans="1:22" hidden="1" x14ac:dyDescent="0.3">
      <c r="A1801" s="23">
        <v>10</v>
      </c>
      <c r="B1801" s="23">
        <v>2021</v>
      </c>
      <c r="C1801" s="23" t="s">
        <v>533</v>
      </c>
      <c r="D1801" t="s">
        <v>69</v>
      </c>
      <c r="E1801" s="23" t="s">
        <v>534</v>
      </c>
      <c r="F1801" s="23" t="s">
        <v>70</v>
      </c>
      <c r="G1801" s="23">
        <v>4</v>
      </c>
      <c r="H1801" s="23" t="s">
        <v>29</v>
      </c>
      <c r="I1801" s="24">
        <v>103624.06</v>
      </c>
      <c r="J1801" s="24">
        <v>165798.5</v>
      </c>
      <c r="K1801" s="24">
        <v>145073.68</v>
      </c>
      <c r="L1801" s="24">
        <v>232117.9</v>
      </c>
      <c r="M1801" s="24">
        <v>186523.31</v>
      </c>
      <c r="N1801" s="24">
        <v>298437.3</v>
      </c>
      <c r="O1801" s="24">
        <v>248697.74</v>
      </c>
      <c r="P1801" s="24">
        <v>397916.4</v>
      </c>
      <c r="Q1801" s="24">
        <v>310872.18</v>
      </c>
      <c r="R1801" s="24">
        <v>497395.5</v>
      </c>
      <c r="S1801" s="24">
        <v>352321.81</v>
      </c>
      <c r="T1801" s="24">
        <v>563714.9</v>
      </c>
      <c r="U1801" s="24">
        <v>393771.43</v>
      </c>
      <c r="V1801" s="24">
        <v>630034.30000000005</v>
      </c>
    </row>
    <row r="1802" spans="1:22" hidden="1" x14ac:dyDescent="0.3">
      <c r="A1802" s="23">
        <v>10</v>
      </c>
      <c r="B1802" s="23">
        <v>2021</v>
      </c>
      <c r="C1802" s="23" t="s">
        <v>533</v>
      </c>
      <c r="D1802" t="s">
        <v>69</v>
      </c>
      <c r="E1802" s="23" t="s">
        <v>534</v>
      </c>
      <c r="F1802" s="23" t="s">
        <v>71</v>
      </c>
      <c r="G1802" s="23">
        <v>1</v>
      </c>
      <c r="H1802" s="23" t="s">
        <v>14</v>
      </c>
      <c r="I1802" s="24">
        <v>125005.49</v>
      </c>
      <c r="J1802" s="24">
        <v>218759.6</v>
      </c>
      <c r="K1802" s="24">
        <v>161899.20000000001</v>
      </c>
      <c r="L1802" s="24">
        <v>283323.59000000003</v>
      </c>
      <c r="M1802" s="24">
        <v>193766.48</v>
      </c>
      <c r="N1802" s="24">
        <v>339091.34</v>
      </c>
      <c r="O1802" s="24">
        <v>231186.13</v>
      </c>
      <c r="P1802" s="24">
        <v>404575.73</v>
      </c>
      <c r="Q1802" s="24">
        <v>271869.87</v>
      </c>
      <c r="R1802" s="24">
        <v>475772.27</v>
      </c>
      <c r="S1802" s="24">
        <v>297891.19</v>
      </c>
      <c r="T1802" s="24">
        <v>521309.58</v>
      </c>
      <c r="U1802" s="24">
        <v>322527.53000000003</v>
      </c>
      <c r="V1802" s="24">
        <v>564423.18000000005</v>
      </c>
    </row>
    <row r="1803" spans="1:22" hidden="1" x14ac:dyDescent="0.3">
      <c r="A1803" s="23">
        <v>10</v>
      </c>
      <c r="B1803" s="23">
        <v>2021</v>
      </c>
      <c r="C1803" s="23" t="s">
        <v>533</v>
      </c>
      <c r="D1803" t="s">
        <v>69</v>
      </c>
      <c r="E1803" s="23" t="s">
        <v>534</v>
      </c>
      <c r="F1803" s="23" t="s">
        <v>71</v>
      </c>
      <c r="G1803" s="23">
        <v>2</v>
      </c>
      <c r="H1803" s="23" t="s">
        <v>30</v>
      </c>
      <c r="I1803" s="24">
        <v>109352.86</v>
      </c>
      <c r="J1803" s="24">
        <v>191367.5</v>
      </c>
      <c r="K1803" s="24">
        <v>143227.13</v>
      </c>
      <c r="L1803" s="24">
        <v>250647.48</v>
      </c>
      <c r="M1803" s="24">
        <v>173929.89</v>
      </c>
      <c r="N1803" s="24">
        <v>304377.3</v>
      </c>
      <c r="O1803" s="24">
        <v>213078.04</v>
      </c>
      <c r="P1803" s="24">
        <v>372886.57</v>
      </c>
      <c r="Q1803" s="24">
        <v>252632.31</v>
      </c>
      <c r="R1803" s="24">
        <v>442106.54</v>
      </c>
      <c r="S1803" s="24">
        <v>278288.05</v>
      </c>
      <c r="T1803" s="24">
        <v>487004.09</v>
      </c>
      <c r="U1803" s="24">
        <v>302037.21999999997</v>
      </c>
      <c r="V1803" s="24">
        <v>528565.14</v>
      </c>
    </row>
    <row r="1804" spans="1:22" hidden="1" x14ac:dyDescent="0.3">
      <c r="A1804" s="23">
        <v>10</v>
      </c>
      <c r="B1804" s="23">
        <v>2021</v>
      </c>
      <c r="C1804" s="23" t="s">
        <v>533</v>
      </c>
      <c r="D1804" t="s">
        <v>69</v>
      </c>
      <c r="E1804" s="23" t="s">
        <v>534</v>
      </c>
      <c r="F1804" s="23" t="s">
        <v>71</v>
      </c>
      <c r="G1804" s="23">
        <v>3</v>
      </c>
      <c r="H1804" s="23" t="s">
        <v>31</v>
      </c>
      <c r="I1804" s="24">
        <v>95073.3</v>
      </c>
      <c r="J1804" s="24">
        <v>166378.28</v>
      </c>
      <c r="K1804" s="24">
        <v>129467.23</v>
      </c>
      <c r="L1804" s="24">
        <v>226567.65</v>
      </c>
      <c r="M1804" s="24">
        <v>163642.88</v>
      </c>
      <c r="N1804" s="24">
        <v>286375.03999999998</v>
      </c>
      <c r="O1804" s="24">
        <v>215410.28</v>
      </c>
      <c r="P1804" s="24">
        <v>376967.98</v>
      </c>
      <c r="Q1804" s="24">
        <v>266793.56</v>
      </c>
      <c r="R1804" s="24">
        <v>466888.73</v>
      </c>
      <c r="S1804" s="24">
        <v>300500.34999999998</v>
      </c>
      <c r="T1804" s="24">
        <v>525875.62</v>
      </c>
      <c r="U1804" s="24">
        <v>333768.15999999997</v>
      </c>
      <c r="V1804" s="24">
        <v>584094.28</v>
      </c>
    </row>
    <row r="1805" spans="1:22" hidden="1" x14ac:dyDescent="0.3">
      <c r="A1805" s="23">
        <v>10</v>
      </c>
      <c r="B1805" s="23">
        <v>2021</v>
      </c>
      <c r="C1805" s="23" t="s">
        <v>533</v>
      </c>
      <c r="D1805" t="s">
        <v>69</v>
      </c>
      <c r="E1805" s="23" t="s">
        <v>534</v>
      </c>
      <c r="F1805" s="23" t="s">
        <v>71</v>
      </c>
      <c r="G1805" s="23">
        <v>4</v>
      </c>
      <c r="H1805" s="23" t="s">
        <v>29</v>
      </c>
      <c r="I1805" s="24">
        <v>105977.71</v>
      </c>
      <c r="J1805" s="24">
        <v>169564.34</v>
      </c>
      <c r="K1805" s="24">
        <v>148368.79999999999</v>
      </c>
      <c r="L1805" s="24">
        <v>237390.07999999999</v>
      </c>
      <c r="M1805" s="24">
        <v>190759.88</v>
      </c>
      <c r="N1805" s="24">
        <v>305215.82</v>
      </c>
      <c r="O1805" s="24">
        <v>254346.51</v>
      </c>
      <c r="P1805" s="24">
        <v>406954.42</v>
      </c>
      <c r="Q1805" s="24">
        <v>317933.14</v>
      </c>
      <c r="R1805" s="24">
        <v>508693.03</v>
      </c>
      <c r="S1805" s="24">
        <v>360324.22</v>
      </c>
      <c r="T1805" s="24">
        <v>576518.77</v>
      </c>
      <c r="U1805" s="24">
        <v>402715.31</v>
      </c>
      <c r="V1805" s="24">
        <v>644344.51</v>
      </c>
    </row>
    <row r="1806" spans="1:22" hidden="1" x14ac:dyDescent="0.3">
      <c r="A1806" s="23">
        <v>10</v>
      </c>
      <c r="B1806" s="23">
        <v>2021</v>
      </c>
      <c r="C1806" s="23" t="s">
        <v>533</v>
      </c>
      <c r="D1806" t="s">
        <v>69</v>
      </c>
      <c r="E1806" s="23" t="s">
        <v>534</v>
      </c>
      <c r="F1806" s="23" t="s">
        <v>72</v>
      </c>
      <c r="G1806" s="23">
        <v>1</v>
      </c>
      <c r="H1806" s="23" t="s">
        <v>14</v>
      </c>
      <c r="I1806" s="24">
        <v>124631.95</v>
      </c>
      <c r="J1806" s="24">
        <v>218105.91</v>
      </c>
      <c r="K1806" s="24">
        <v>161373.32</v>
      </c>
      <c r="L1806" s="24">
        <v>282403.31</v>
      </c>
      <c r="M1806" s="24">
        <v>193106.95</v>
      </c>
      <c r="N1806" s="24">
        <v>337937.16</v>
      </c>
      <c r="O1806" s="24">
        <v>230353.26</v>
      </c>
      <c r="P1806" s="24">
        <v>403118.2</v>
      </c>
      <c r="Q1806" s="24">
        <v>270856.81</v>
      </c>
      <c r="R1806" s="24">
        <v>473999.41</v>
      </c>
      <c r="S1806" s="24">
        <v>296762.40999999997</v>
      </c>
      <c r="T1806" s="24">
        <v>519334.21</v>
      </c>
      <c r="U1806" s="24">
        <v>321269.24</v>
      </c>
      <c r="V1806" s="24">
        <v>562221.18000000005</v>
      </c>
    </row>
    <row r="1807" spans="1:22" hidden="1" x14ac:dyDescent="0.3">
      <c r="A1807" s="23">
        <v>10</v>
      </c>
      <c r="B1807" s="23">
        <v>2021</v>
      </c>
      <c r="C1807" s="23" t="s">
        <v>533</v>
      </c>
      <c r="D1807" t="s">
        <v>69</v>
      </c>
      <c r="E1807" s="23" t="s">
        <v>534</v>
      </c>
      <c r="F1807" s="23" t="s">
        <v>72</v>
      </c>
      <c r="G1807" s="23">
        <v>2</v>
      </c>
      <c r="H1807" s="23" t="s">
        <v>30</v>
      </c>
      <c r="I1807" s="24">
        <v>109212.98</v>
      </c>
      <c r="J1807" s="24">
        <v>191122.71</v>
      </c>
      <c r="K1807" s="24">
        <v>142979.94</v>
      </c>
      <c r="L1807" s="24">
        <v>250214.9</v>
      </c>
      <c r="M1807" s="24">
        <v>173566.42</v>
      </c>
      <c r="N1807" s="24">
        <v>303741.24</v>
      </c>
      <c r="O1807" s="24">
        <v>212515.44</v>
      </c>
      <c r="P1807" s="24">
        <v>371902.02</v>
      </c>
      <c r="Q1807" s="24">
        <v>251906.37</v>
      </c>
      <c r="R1807" s="24">
        <v>440836.15</v>
      </c>
      <c r="S1807" s="24">
        <v>277451.84999999998</v>
      </c>
      <c r="T1807" s="24">
        <v>485540.74</v>
      </c>
      <c r="U1807" s="24">
        <v>301084.76</v>
      </c>
      <c r="V1807" s="24">
        <v>526898.32999999996</v>
      </c>
    </row>
    <row r="1808" spans="1:22" hidden="1" x14ac:dyDescent="0.3">
      <c r="A1808" s="23">
        <v>10</v>
      </c>
      <c r="B1808" s="23">
        <v>2021</v>
      </c>
      <c r="C1808" s="23" t="s">
        <v>533</v>
      </c>
      <c r="D1808" t="s">
        <v>69</v>
      </c>
      <c r="E1808" s="23" t="s">
        <v>534</v>
      </c>
      <c r="F1808" s="23" t="s">
        <v>72</v>
      </c>
      <c r="G1808" s="23">
        <v>3</v>
      </c>
      <c r="H1808" s="23" t="s">
        <v>31</v>
      </c>
      <c r="I1808" s="24">
        <v>95094.49</v>
      </c>
      <c r="J1808" s="24">
        <v>166415.35999999999</v>
      </c>
      <c r="K1808" s="24">
        <v>129551.15</v>
      </c>
      <c r="L1808" s="24">
        <v>226714.51</v>
      </c>
      <c r="M1808" s="24">
        <v>163792.79</v>
      </c>
      <c r="N1808" s="24">
        <v>286637.39</v>
      </c>
      <c r="O1808" s="24">
        <v>215651.65</v>
      </c>
      <c r="P1808" s="24">
        <v>377390.39</v>
      </c>
      <c r="Q1808" s="24">
        <v>267132.14</v>
      </c>
      <c r="R1808" s="24">
        <v>467481.24</v>
      </c>
      <c r="S1808" s="24">
        <v>300911.92</v>
      </c>
      <c r="T1808" s="24">
        <v>526595.86</v>
      </c>
      <c r="U1808" s="24">
        <v>334259.27</v>
      </c>
      <c r="V1808" s="24">
        <v>584953.72</v>
      </c>
    </row>
    <row r="1809" spans="1:22" hidden="1" x14ac:dyDescent="0.3">
      <c r="A1809" s="23">
        <v>10</v>
      </c>
      <c r="B1809" s="23">
        <v>2021</v>
      </c>
      <c r="C1809" s="23" t="s">
        <v>533</v>
      </c>
      <c r="D1809" t="s">
        <v>69</v>
      </c>
      <c r="E1809" s="23" t="s">
        <v>534</v>
      </c>
      <c r="F1809" s="23" t="s">
        <v>72</v>
      </c>
      <c r="G1809" s="23">
        <v>4</v>
      </c>
      <c r="H1809" s="23" t="s">
        <v>29</v>
      </c>
      <c r="I1809" s="24">
        <v>105634.59</v>
      </c>
      <c r="J1809" s="24">
        <v>169015.35</v>
      </c>
      <c r="K1809" s="24">
        <v>147888.43</v>
      </c>
      <c r="L1809" s="24">
        <v>236621.49</v>
      </c>
      <c r="M1809" s="24">
        <v>190142.27</v>
      </c>
      <c r="N1809" s="24">
        <v>304227.63</v>
      </c>
      <c r="O1809" s="24">
        <v>253523.02</v>
      </c>
      <c r="P1809" s="24">
        <v>405636.84</v>
      </c>
      <c r="Q1809" s="24">
        <v>316903.78000000003</v>
      </c>
      <c r="R1809" s="24">
        <v>507046.05</v>
      </c>
      <c r="S1809" s="24">
        <v>359157.61</v>
      </c>
      <c r="T1809" s="24">
        <v>574652.18999999994</v>
      </c>
      <c r="U1809" s="24">
        <v>401411.45</v>
      </c>
      <c r="V1809" s="24">
        <v>642258.32999999996</v>
      </c>
    </row>
    <row r="1810" spans="1:22" hidden="1" x14ac:dyDescent="0.3">
      <c r="A1810" s="23">
        <v>10</v>
      </c>
      <c r="B1810" s="23">
        <v>2021</v>
      </c>
      <c r="C1810" s="23" t="s">
        <v>533</v>
      </c>
      <c r="D1810" t="s">
        <v>150</v>
      </c>
      <c r="E1810" s="23" t="s">
        <v>535</v>
      </c>
      <c r="F1810" s="23" t="s">
        <v>195</v>
      </c>
      <c r="G1810" s="23">
        <v>1</v>
      </c>
      <c r="H1810" s="23" t="s">
        <v>14</v>
      </c>
      <c r="I1810" s="24">
        <v>97069.09</v>
      </c>
      <c r="J1810" s="24">
        <v>169870.9</v>
      </c>
      <c r="K1810" s="24">
        <v>125871.06</v>
      </c>
      <c r="L1810" s="24">
        <v>220274.36</v>
      </c>
      <c r="M1810" s="24">
        <v>150756.56</v>
      </c>
      <c r="N1810" s="24">
        <v>263823.96999999997</v>
      </c>
      <c r="O1810" s="24">
        <v>180037.68</v>
      </c>
      <c r="P1810" s="24">
        <v>315065.95</v>
      </c>
      <c r="Q1810" s="24">
        <v>211842.87</v>
      </c>
      <c r="R1810" s="24">
        <v>370725.02</v>
      </c>
      <c r="S1810" s="24">
        <v>232187.17</v>
      </c>
      <c r="T1810" s="24">
        <v>406327.55</v>
      </c>
      <c r="U1810" s="24">
        <v>251521.3</v>
      </c>
      <c r="V1810" s="24">
        <v>440162.27</v>
      </c>
    </row>
    <row r="1811" spans="1:22" hidden="1" x14ac:dyDescent="0.3">
      <c r="A1811" s="23">
        <v>10</v>
      </c>
      <c r="B1811" s="23">
        <v>2021</v>
      </c>
      <c r="C1811" s="23" t="s">
        <v>533</v>
      </c>
      <c r="D1811" t="s">
        <v>150</v>
      </c>
      <c r="E1811" s="23" t="s">
        <v>535</v>
      </c>
      <c r="F1811" s="23" t="s">
        <v>195</v>
      </c>
      <c r="G1811" s="23">
        <v>2</v>
      </c>
      <c r="H1811" s="23" t="s">
        <v>30</v>
      </c>
      <c r="I1811" s="24">
        <v>84233.919999999998</v>
      </c>
      <c r="J1811" s="24">
        <v>147409.35</v>
      </c>
      <c r="K1811" s="24">
        <v>110560.09</v>
      </c>
      <c r="L1811" s="24">
        <v>193480.17</v>
      </c>
      <c r="M1811" s="24">
        <v>134490.68</v>
      </c>
      <c r="N1811" s="24">
        <v>235358.7</v>
      </c>
      <c r="O1811" s="24">
        <v>165189.17000000001</v>
      </c>
      <c r="P1811" s="24">
        <v>289081.05</v>
      </c>
      <c r="Q1811" s="24">
        <v>196068.2</v>
      </c>
      <c r="R1811" s="24">
        <v>343119.34</v>
      </c>
      <c r="S1811" s="24">
        <v>216112.73</v>
      </c>
      <c r="T1811" s="24">
        <v>378197.28</v>
      </c>
      <c r="U1811" s="24">
        <v>234719.38</v>
      </c>
      <c r="V1811" s="24">
        <v>410758.91</v>
      </c>
    </row>
    <row r="1812" spans="1:22" hidden="1" x14ac:dyDescent="0.3">
      <c r="A1812" s="23">
        <v>10</v>
      </c>
      <c r="B1812" s="23">
        <v>2021</v>
      </c>
      <c r="C1812" s="23" t="s">
        <v>533</v>
      </c>
      <c r="D1812" t="s">
        <v>150</v>
      </c>
      <c r="E1812" s="23" t="s">
        <v>535</v>
      </c>
      <c r="F1812" s="23" t="s">
        <v>195</v>
      </c>
      <c r="G1812" s="23">
        <v>3</v>
      </c>
      <c r="H1812" s="23" t="s">
        <v>31</v>
      </c>
      <c r="I1812" s="24">
        <v>72714.38</v>
      </c>
      <c r="J1812" s="24">
        <v>127250.16</v>
      </c>
      <c r="K1812" s="24">
        <v>98819.13</v>
      </c>
      <c r="L1812" s="24">
        <v>172933.48</v>
      </c>
      <c r="M1812" s="24">
        <v>124744.9</v>
      </c>
      <c r="N1812" s="24">
        <v>218303.57</v>
      </c>
      <c r="O1812" s="24">
        <v>164046.76</v>
      </c>
      <c r="P1812" s="24">
        <v>287081.82</v>
      </c>
      <c r="Q1812" s="24">
        <v>203033.65</v>
      </c>
      <c r="R1812" s="24">
        <v>355308.88</v>
      </c>
      <c r="S1812" s="24">
        <v>228574.95</v>
      </c>
      <c r="T1812" s="24">
        <v>400006.17</v>
      </c>
      <c r="U1812" s="24">
        <v>253756.3</v>
      </c>
      <c r="V1812" s="24">
        <v>444073.52</v>
      </c>
    </row>
    <row r="1813" spans="1:22" hidden="1" x14ac:dyDescent="0.3">
      <c r="A1813" s="23">
        <v>10</v>
      </c>
      <c r="B1813" s="23">
        <v>2021</v>
      </c>
      <c r="C1813" s="23" t="s">
        <v>533</v>
      </c>
      <c r="D1813" t="s">
        <v>150</v>
      </c>
      <c r="E1813" s="23" t="s">
        <v>535</v>
      </c>
      <c r="F1813" s="23" t="s">
        <v>195</v>
      </c>
      <c r="G1813" s="23">
        <v>4</v>
      </c>
      <c r="H1813" s="23" t="s">
        <v>29</v>
      </c>
      <c r="I1813" s="24">
        <v>82389.98</v>
      </c>
      <c r="J1813" s="24">
        <v>131823.96</v>
      </c>
      <c r="K1813" s="24">
        <v>115345.97</v>
      </c>
      <c r="L1813" s="24">
        <v>184553.55</v>
      </c>
      <c r="M1813" s="24">
        <v>148301.96</v>
      </c>
      <c r="N1813" s="24">
        <v>237283.14</v>
      </c>
      <c r="O1813" s="24">
        <v>197735.94</v>
      </c>
      <c r="P1813" s="24">
        <v>316377.51</v>
      </c>
      <c r="Q1813" s="24">
        <v>247169.93</v>
      </c>
      <c r="R1813" s="24">
        <v>395471.89</v>
      </c>
      <c r="S1813" s="24">
        <v>280125.92</v>
      </c>
      <c r="T1813" s="24">
        <v>448201.48</v>
      </c>
      <c r="U1813" s="24">
        <v>313081.90999999997</v>
      </c>
      <c r="V1813" s="24">
        <v>500931.06</v>
      </c>
    </row>
    <row r="1814" spans="1:22" hidden="1" x14ac:dyDescent="0.3">
      <c r="A1814" s="23">
        <v>10</v>
      </c>
      <c r="B1814" s="23">
        <v>2021</v>
      </c>
      <c r="C1814" s="23" t="s">
        <v>533</v>
      </c>
      <c r="D1814" t="s">
        <v>150</v>
      </c>
      <c r="E1814" s="23" t="s">
        <v>535</v>
      </c>
      <c r="F1814" s="23" t="s">
        <v>238</v>
      </c>
      <c r="G1814" s="23">
        <v>1</v>
      </c>
      <c r="H1814" s="23" t="s">
        <v>14</v>
      </c>
      <c r="I1814" s="24">
        <v>101815.96</v>
      </c>
      <c r="J1814" s="24">
        <v>178177.93</v>
      </c>
      <c r="K1814" s="24">
        <v>131913.63</v>
      </c>
      <c r="L1814" s="24">
        <v>230848.84</v>
      </c>
      <c r="M1814" s="24">
        <v>157913.12</v>
      </c>
      <c r="N1814" s="24">
        <v>276347.95</v>
      </c>
      <c r="O1814" s="24">
        <v>188461.32</v>
      </c>
      <c r="P1814" s="24">
        <v>329807.31</v>
      </c>
      <c r="Q1814" s="24">
        <v>221664.79</v>
      </c>
      <c r="R1814" s="24">
        <v>387913.38</v>
      </c>
      <c r="S1814" s="24">
        <v>242902.26</v>
      </c>
      <c r="T1814" s="24">
        <v>425078.96</v>
      </c>
      <c r="U1814" s="24">
        <v>263032.13</v>
      </c>
      <c r="V1814" s="24">
        <v>460306.23</v>
      </c>
    </row>
    <row r="1815" spans="1:22" hidden="1" x14ac:dyDescent="0.3">
      <c r="A1815" s="23">
        <v>10</v>
      </c>
      <c r="B1815" s="23">
        <v>2021</v>
      </c>
      <c r="C1815" s="23" t="s">
        <v>533</v>
      </c>
      <c r="D1815" t="s">
        <v>150</v>
      </c>
      <c r="E1815" s="23" t="s">
        <v>535</v>
      </c>
      <c r="F1815" s="23" t="s">
        <v>238</v>
      </c>
      <c r="G1815" s="23">
        <v>2</v>
      </c>
      <c r="H1815" s="23" t="s">
        <v>30</v>
      </c>
      <c r="I1815" s="24">
        <v>88853.79</v>
      </c>
      <c r="J1815" s="24">
        <v>155494.14000000001</v>
      </c>
      <c r="K1815" s="24">
        <v>116451.06</v>
      </c>
      <c r="L1815" s="24">
        <v>203789.36</v>
      </c>
      <c r="M1815" s="24">
        <v>141486.20000000001</v>
      </c>
      <c r="N1815" s="24">
        <v>247600.84</v>
      </c>
      <c r="O1815" s="24">
        <v>173465.79</v>
      </c>
      <c r="P1815" s="24">
        <v>303565.14</v>
      </c>
      <c r="Q1815" s="24">
        <v>205733.93</v>
      </c>
      <c r="R1815" s="24">
        <v>360034.38</v>
      </c>
      <c r="S1815" s="24">
        <v>226668.66</v>
      </c>
      <c r="T1815" s="24">
        <v>396670.16</v>
      </c>
      <c r="U1815" s="24">
        <v>246063.86</v>
      </c>
      <c r="V1815" s="24">
        <v>430611.75</v>
      </c>
    </row>
    <row r="1816" spans="1:22" hidden="1" x14ac:dyDescent="0.3">
      <c r="A1816" s="23">
        <v>10</v>
      </c>
      <c r="B1816" s="23">
        <v>2021</v>
      </c>
      <c r="C1816" s="23" t="s">
        <v>533</v>
      </c>
      <c r="D1816" t="s">
        <v>150</v>
      </c>
      <c r="E1816" s="23" t="s">
        <v>535</v>
      </c>
      <c r="F1816" s="23" t="s">
        <v>238</v>
      </c>
      <c r="G1816" s="23">
        <v>3</v>
      </c>
      <c r="H1816" s="23" t="s">
        <v>31</v>
      </c>
      <c r="I1816" s="24">
        <v>77088.12</v>
      </c>
      <c r="J1816" s="24">
        <v>134904.21</v>
      </c>
      <c r="K1816" s="24">
        <v>104912.85</v>
      </c>
      <c r="L1816" s="24">
        <v>183597.5</v>
      </c>
      <c r="M1816" s="24">
        <v>132556.82999999999</v>
      </c>
      <c r="N1816" s="24">
        <v>231974.46</v>
      </c>
      <c r="O1816" s="24">
        <v>174440.1</v>
      </c>
      <c r="P1816" s="24">
        <v>305270.17</v>
      </c>
      <c r="Q1816" s="24">
        <v>216005.28</v>
      </c>
      <c r="R1816" s="24">
        <v>378009.24</v>
      </c>
      <c r="S1816" s="24">
        <v>243260.99</v>
      </c>
      <c r="T1816" s="24">
        <v>425706.73</v>
      </c>
      <c r="U1816" s="24">
        <v>270153.17</v>
      </c>
      <c r="V1816" s="24">
        <v>472768.05</v>
      </c>
    </row>
    <row r="1817" spans="1:22" hidden="1" x14ac:dyDescent="0.3">
      <c r="A1817" s="23">
        <v>10</v>
      </c>
      <c r="B1817" s="23">
        <v>2021</v>
      </c>
      <c r="C1817" s="23" t="s">
        <v>533</v>
      </c>
      <c r="D1817" t="s">
        <v>150</v>
      </c>
      <c r="E1817" s="23" t="s">
        <v>535</v>
      </c>
      <c r="F1817" s="23" t="s">
        <v>238</v>
      </c>
      <c r="G1817" s="23">
        <v>4</v>
      </c>
      <c r="H1817" s="23" t="s">
        <v>29</v>
      </c>
      <c r="I1817" s="24">
        <v>86348.17</v>
      </c>
      <c r="J1817" s="24">
        <v>138157.07</v>
      </c>
      <c r="K1817" s="24">
        <v>120887.43</v>
      </c>
      <c r="L1817" s="24">
        <v>193419.9</v>
      </c>
      <c r="M1817" s="24">
        <v>155426.70000000001</v>
      </c>
      <c r="N1817" s="24">
        <v>248682.72</v>
      </c>
      <c r="O1817" s="24">
        <v>207235.6</v>
      </c>
      <c r="P1817" s="24">
        <v>331576.96000000002</v>
      </c>
      <c r="Q1817" s="24">
        <v>259044.5</v>
      </c>
      <c r="R1817" s="24">
        <v>414471.21</v>
      </c>
      <c r="S1817" s="24">
        <v>293583.77</v>
      </c>
      <c r="T1817" s="24">
        <v>469734.03</v>
      </c>
      <c r="U1817" s="24">
        <v>328123.03000000003</v>
      </c>
      <c r="V1817" s="24">
        <v>524996.86</v>
      </c>
    </row>
    <row r="1818" spans="1:22" hidden="1" x14ac:dyDescent="0.3">
      <c r="A1818" s="23">
        <v>10</v>
      </c>
      <c r="B1818" s="23">
        <v>2021</v>
      </c>
      <c r="C1818" s="23" t="s">
        <v>533</v>
      </c>
      <c r="D1818" t="s">
        <v>150</v>
      </c>
      <c r="E1818" s="23" t="s">
        <v>535</v>
      </c>
      <c r="F1818" s="23" t="s">
        <v>279</v>
      </c>
      <c r="G1818" s="23">
        <v>1</v>
      </c>
      <c r="H1818" s="23" t="s">
        <v>14</v>
      </c>
      <c r="I1818" s="24">
        <v>94941.88</v>
      </c>
      <c r="J1818" s="24">
        <v>166148.29999999999</v>
      </c>
      <c r="K1818" s="24">
        <v>123176.06</v>
      </c>
      <c r="L1818" s="24">
        <v>215558.1</v>
      </c>
      <c r="M1818" s="24">
        <v>147574.04999999999</v>
      </c>
      <c r="N1818" s="24">
        <v>258254.59</v>
      </c>
      <c r="O1818" s="24">
        <v>176306.12</v>
      </c>
      <c r="P1818" s="24">
        <v>308535.71000000002</v>
      </c>
      <c r="Q1818" s="24">
        <v>207502.56</v>
      </c>
      <c r="R1818" s="24">
        <v>363129.48</v>
      </c>
      <c r="S1818" s="24">
        <v>227458.18</v>
      </c>
      <c r="T1818" s="24">
        <v>398051.82</v>
      </c>
      <c r="U1818" s="24">
        <v>246452.75</v>
      </c>
      <c r="V1818" s="24">
        <v>431292.31</v>
      </c>
    </row>
    <row r="1819" spans="1:22" hidden="1" x14ac:dyDescent="0.3">
      <c r="A1819" s="23">
        <v>10</v>
      </c>
      <c r="B1819" s="23">
        <v>2021</v>
      </c>
      <c r="C1819" s="23" t="s">
        <v>533</v>
      </c>
      <c r="D1819" t="s">
        <v>150</v>
      </c>
      <c r="E1819" s="23" t="s">
        <v>535</v>
      </c>
      <c r="F1819" s="23" t="s">
        <v>279</v>
      </c>
      <c r="G1819" s="23">
        <v>2</v>
      </c>
      <c r="H1819" s="23" t="s">
        <v>30</v>
      </c>
      <c r="I1819" s="24">
        <v>82106.67</v>
      </c>
      <c r="J1819" s="24">
        <v>143686.66</v>
      </c>
      <c r="K1819" s="24">
        <v>107865.09</v>
      </c>
      <c r="L1819" s="24">
        <v>188763.91</v>
      </c>
      <c r="M1819" s="24">
        <v>131308.18</v>
      </c>
      <c r="N1819" s="24">
        <v>229789.31</v>
      </c>
      <c r="O1819" s="24">
        <v>161457.60999999999</v>
      </c>
      <c r="P1819" s="24">
        <v>282550.81</v>
      </c>
      <c r="Q1819" s="24">
        <v>191727.89</v>
      </c>
      <c r="R1819" s="24">
        <v>335523.81</v>
      </c>
      <c r="S1819" s="24">
        <v>211383.74</v>
      </c>
      <c r="T1819" s="24">
        <v>369921.55</v>
      </c>
      <c r="U1819" s="24">
        <v>229650.83</v>
      </c>
      <c r="V1819" s="24">
        <v>401888.95</v>
      </c>
    </row>
    <row r="1820" spans="1:22" hidden="1" x14ac:dyDescent="0.3">
      <c r="A1820" s="23">
        <v>10</v>
      </c>
      <c r="B1820" s="23">
        <v>2021</v>
      </c>
      <c r="C1820" s="23" t="s">
        <v>533</v>
      </c>
      <c r="D1820" t="s">
        <v>150</v>
      </c>
      <c r="E1820" s="23" t="s">
        <v>535</v>
      </c>
      <c r="F1820" s="23" t="s">
        <v>279</v>
      </c>
      <c r="G1820" s="23">
        <v>3</v>
      </c>
      <c r="H1820" s="23" t="s">
        <v>31</v>
      </c>
      <c r="I1820" s="24">
        <v>70661.34</v>
      </c>
      <c r="J1820" s="24">
        <v>123657.35</v>
      </c>
      <c r="K1820" s="24">
        <v>95944.88</v>
      </c>
      <c r="L1820" s="24">
        <v>167903.54</v>
      </c>
      <c r="M1820" s="24">
        <v>121049.43</v>
      </c>
      <c r="N1820" s="24">
        <v>211836.51</v>
      </c>
      <c r="O1820" s="24">
        <v>159119.47</v>
      </c>
      <c r="P1820" s="24">
        <v>278459.07</v>
      </c>
      <c r="Q1820" s="24">
        <v>196874.54</v>
      </c>
      <c r="R1820" s="24">
        <v>344530.45</v>
      </c>
      <c r="S1820" s="24">
        <v>221594.63</v>
      </c>
      <c r="T1820" s="24">
        <v>387790.61</v>
      </c>
      <c r="U1820" s="24">
        <v>245954.76</v>
      </c>
      <c r="V1820" s="24">
        <v>430420.83</v>
      </c>
    </row>
    <row r="1821" spans="1:22" hidden="1" x14ac:dyDescent="0.3">
      <c r="A1821" s="23">
        <v>10</v>
      </c>
      <c r="B1821" s="23">
        <v>2021</v>
      </c>
      <c r="C1821" s="23" t="s">
        <v>533</v>
      </c>
      <c r="D1821" t="s">
        <v>150</v>
      </c>
      <c r="E1821" s="23" t="s">
        <v>535</v>
      </c>
      <c r="F1821" s="23" t="s">
        <v>279</v>
      </c>
      <c r="G1821" s="23">
        <v>4</v>
      </c>
      <c r="H1821" s="23" t="s">
        <v>29</v>
      </c>
      <c r="I1821" s="24">
        <v>80624.259999999995</v>
      </c>
      <c r="J1821" s="24">
        <v>128998.82</v>
      </c>
      <c r="K1821" s="24">
        <v>112873.97</v>
      </c>
      <c r="L1821" s="24">
        <v>180598.35</v>
      </c>
      <c r="M1821" s="24">
        <v>145123.67000000001</v>
      </c>
      <c r="N1821" s="24">
        <v>232197.88</v>
      </c>
      <c r="O1821" s="24">
        <v>193498.23</v>
      </c>
      <c r="P1821" s="24">
        <v>309597.18</v>
      </c>
      <c r="Q1821" s="24">
        <v>241872.79</v>
      </c>
      <c r="R1821" s="24">
        <v>386996.47</v>
      </c>
      <c r="S1821" s="24">
        <v>274122.5</v>
      </c>
      <c r="T1821" s="24">
        <v>438596</v>
      </c>
      <c r="U1821" s="24">
        <v>306372.2</v>
      </c>
      <c r="V1821" s="24">
        <v>490195.53</v>
      </c>
    </row>
    <row r="1822" spans="1:22" hidden="1" x14ac:dyDescent="0.3">
      <c r="A1822" s="23">
        <v>10</v>
      </c>
      <c r="B1822" s="23">
        <v>2021</v>
      </c>
      <c r="C1822" s="23" t="s">
        <v>533</v>
      </c>
      <c r="D1822" t="s">
        <v>150</v>
      </c>
      <c r="E1822" s="23" t="s">
        <v>535</v>
      </c>
      <c r="F1822" s="23" t="s">
        <v>285</v>
      </c>
      <c r="G1822" s="23">
        <v>1</v>
      </c>
      <c r="H1822" s="23" t="s">
        <v>14</v>
      </c>
      <c r="I1822" s="24">
        <v>99846.11</v>
      </c>
      <c r="J1822" s="24">
        <v>174730.69</v>
      </c>
      <c r="K1822" s="24">
        <v>129303.44</v>
      </c>
      <c r="L1822" s="24">
        <v>226281.03</v>
      </c>
      <c r="M1822" s="24">
        <v>154746.95000000001</v>
      </c>
      <c r="N1822" s="24">
        <v>270807.17</v>
      </c>
      <c r="O1822" s="24">
        <v>184619.33</v>
      </c>
      <c r="P1822" s="24">
        <v>323083.83</v>
      </c>
      <c r="Q1822" s="24">
        <v>217099.61</v>
      </c>
      <c r="R1822" s="24">
        <v>379924.31</v>
      </c>
      <c r="S1822" s="24">
        <v>237873.86</v>
      </c>
      <c r="T1822" s="24">
        <v>416279.26</v>
      </c>
      <c r="U1822" s="24">
        <v>257537.25</v>
      </c>
      <c r="V1822" s="24">
        <v>450690.18</v>
      </c>
    </row>
    <row r="1823" spans="1:22" hidden="1" x14ac:dyDescent="0.3">
      <c r="A1823" s="23">
        <v>10</v>
      </c>
      <c r="B1823" s="23">
        <v>2021</v>
      </c>
      <c r="C1823" s="23" t="s">
        <v>533</v>
      </c>
      <c r="D1823" t="s">
        <v>150</v>
      </c>
      <c r="E1823" s="23" t="s">
        <v>535</v>
      </c>
      <c r="F1823" s="23" t="s">
        <v>285</v>
      </c>
      <c r="G1823" s="23">
        <v>2</v>
      </c>
      <c r="H1823" s="23" t="s">
        <v>30</v>
      </c>
      <c r="I1823" s="24">
        <v>87392.31</v>
      </c>
      <c r="J1823" s="24">
        <v>152936.54</v>
      </c>
      <c r="K1823" s="24">
        <v>114447.26</v>
      </c>
      <c r="L1823" s="24">
        <v>200282.7</v>
      </c>
      <c r="M1823" s="24">
        <v>138964.22</v>
      </c>
      <c r="N1823" s="24">
        <v>243187.39</v>
      </c>
      <c r="O1823" s="24">
        <v>170211.86</v>
      </c>
      <c r="P1823" s="24">
        <v>297870.76</v>
      </c>
      <c r="Q1823" s="24">
        <v>201793.49</v>
      </c>
      <c r="R1823" s="24">
        <v>353138.6</v>
      </c>
      <c r="S1823" s="24">
        <v>222276.88</v>
      </c>
      <c r="T1823" s="24">
        <v>388984.54</v>
      </c>
      <c r="U1823" s="24">
        <v>241234.4</v>
      </c>
      <c r="V1823" s="24">
        <v>422160.19</v>
      </c>
    </row>
    <row r="1824" spans="1:22" hidden="1" x14ac:dyDescent="0.3">
      <c r="A1824" s="23">
        <v>10</v>
      </c>
      <c r="B1824" s="23">
        <v>2021</v>
      </c>
      <c r="C1824" s="23" t="s">
        <v>533</v>
      </c>
      <c r="D1824" t="s">
        <v>150</v>
      </c>
      <c r="E1824" s="23" t="s">
        <v>535</v>
      </c>
      <c r="F1824" s="23" t="s">
        <v>285</v>
      </c>
      <c r="G1824" s="23">
        <v>3</v>
      </c>
      <c r="H1824" s="23" t="s">
        <v>31</v>
      </c>
      <c r="I1824" s="24">
        <v>76017.460000000006</v>
      </c>
      <c r="J1824" s="24">
        <v>133030.54999999999</v>
      </c>
      <c r="K1824" s="24">
        <v>103531.98</v>
      </c>
      <c r="L1824" s="24">
        <v>181180.97</v>
      </c>
      <c r="M1824" s="24">
        <v>130872.84</v>
      </c>
      <c r="N1824" s="24">
        <v>229027.48</v>
      </c>
      <c r="O1824" s="24">
        <v>172285.07</v>
      </c>
      <c r="P1824" s="24">
        <v>301498.87</v>
      </c>
      <c r="Q1824" s="24">
        <v>213391.68</v>
      </c>
      <c r="R1824" s="24">
        <v>373435.44</v>
      </c>
      <c r="S1824" s="24">
        <v>240359.5</v>
      </c>
      <c r="T1824" s="24">
        <v>420629.12</v>
      </c>
      <c r="U1824" s="24">
        <v>266978.05</v>
      </c>
      <c r="V1824" s="24">
        <v>467211.58</v>
      </c>
    </row>
    <row r="1825" spans="1:22" hidden="1" x14ac:dyDescent="0.3">
      <c r="A1825" s="23">
        <v>10</v>
      </c>
      <c r="B1825" s="23">
        <v>2021</v>
      </c>
      <c r="C1825" s="23" t="s">
        <v>533</v>
      </c>
      <c r="D1825" t="s">
        <v>150</v>
      </c>
      <c r="E1825" s="23" t="s">
        <v>535</v>
      </c>
      <c r="F1825" s="23" t="s">
        <v>285</v>
      </c>
      <c r="G1825" s="23">
        <v>4</v>
      </c>
      <c r="H1825" s="23" t="s">
        <v>29</v>
      </c>
      <c r="I1825" s="24">
        <v>84641.13</v>
      </c>
      <c r="J1825" s="24">
        <v>135425.79999999999</v>
      </c>
      <c r="K1825" s="24">
        <v>118497.58</v>
      </c>
      <c r="L1825" s="24">
        <v>189596.12</v>
      </c>
      <c r="M1825" s="24">
        <v>152354.03</v>
      </c>
      <c r="N1825" s="24">
        <v>243766.44</v>
      </c>
      <c r="O1825" s="24">
        <v>203138.7</v>
      </c>
      <c r="P1825" s="24">
        <v>325021.93</v>
      </c>
      <c r="Q1825" s="24">
        <v>253923.38</v>
      </c>
      <c r="R1825" s="24">
        <v>406277.41</v>
      </c>
      <c r="S1825" s="24">
        <v>287779.83</v>
      </c>
      <c r="T1825" s="24">
        <v>460447.73</v>
      </c>
      <c r="U1825" s="24">
        <v>321636.28000000003</v>
      </c>
      <c r="V1825" s="24">
        <v>514618.05</v>
      </c>
    </row>
    <row r="1826" spans="1:22" hidden="1" x14ac:dyDescent="0.3">
      <c r="A1826" s="23">
        <v>10</v>
      </c>
      <c r="B1826" s="23">
        <v>2021</v>
      </c>
      <c r="C1826" s="23" t="s">
        <v>533</v>
      </c>
      <c r="D1826" t="s">
        <v>150</v>
      </c>
      <c r="E1826" s="23" t="s">
        <v>535</v>
      </c>
      <c r="F1826" s="23" t="s">
        <v>359</v>
      </c>
      <c r="G1826" s="23">
        <v>1</v>
      </c>
      <c r="H1826" s="23" t="s">
        <v>14</v>
      </c>
      <c r="I1826" s="24">
        <v>95059.9</v>
      </c>
      <c r="J1826" s="24">
        <v>166354.82</v>
      </c>
      <c r="K1826" s="24">
        <v>123239.67999999999</v>
      </c>
      <c r="L1826" s="24">
        <v>215669.43</v>
      </c>
      <c r="M1826" s="24">
        <v>147586.31</v>
      </c>
      <c r="N1826" s="24">
        <v>258276.04</v>
      </c>
      <c r="O1826" s="24">
        <v>176223.3</v>
      </c>
      <c r="P1826" s="24">
        <v>308390.78000000003</v>
      </c>
      <c r="Q1826" s="24">
        <v>207333.9</v>
      </c>
      <c r="R1826" s="24">
        <v>362834.33</v>
      </c>
      <c r="S1826" s="24">
        <v>227233.63</v>
      </c>
      <c r="T1826" s="24">
        <v>397658.85</v>
      </c>
      <c r="U1826" s="24">
        <v>246133</v>
      </c>
      <c r="V1826" s="24">
        <v>430732.75</v>
      </c>
    </row>
    <row r="1827" spans="1:22" hidden="1" x14ac:dyDescent="0.3">
      <c r="A1827" s="23">
        <v>10</v>
      </c>
      <c r="B1827" s="23">
        <v>2021</v>
      </c>
      <c r="C1827" s="23" t="s">
        <v>533</v>
      </c>
      <c r="D1827" t="s">
        <v>150</v>
      </c>
      <c r="E1827" s="23" t="s">
        <v>535</v>
      </c>
      <c r="F1827" s="23" t="s">
        <v>359</v>
      </c>
      <c r="G1827" s="23">
        <v>2</v>
      </c>
      <c r="H1827" s="23" t="s">
        <v>30</v>
      </c>
      <c r="I1827" s="24">
        <v>82605.990000000005</v>
      </c>
      <c r="J1827" s="24">
        <v>144560.48000000001</v>
      </c>
      <c r="K1827" s="24">
        <v>108383.49</v>
      </c>
      <c r="L1827" s="24">
        <v>189671.1</v>
      </c>
      <c r="M1827" s="24">
        <v>131803.57999999999</v>
      </c>
      <c r="N1827" s="24">
        <v>230656.26</v>
      </c>
      <c r="O1827" s="24">
        <v>161815.82999999999</v>
      </c>
      <c r="P1827" s="24">
        <v>283177.71000000002</v>
      </c>
      <c r="Q1827" s="24">
        <v>192027.79</v>
      </c>
      <c r="R1827" s="24">
        <v>336048.63</v>
      </c>
      <c r="S1827" s="24">
        <v>211636.64</v>
      </c>
      <c r="T1827" s="24">
        <v>370364.13</v>
      </c>
      <c r="U1827" s="24">
        <v>229830.14</v>
      </c>
      <c r="V1827" s="24">
        <v>402202.75</v>
      </c>
    </row>
    <row r="1828" spans="1:22" hidden="1" x14ac:dyDescent="0.3">
      <c r="A1828" s="23">
        <v>10</v>
      </c>
      <c r="B1828" s="23">
        <v>2021</v>
      </c>
      <c r="C1828" s="23" t="s">
        <v>533</v>
      </c>
      <c r="D1828" t="s">
        <v>150</v>
      </c>
      <c r="E1828" s="23" t="s">
        <v>535</v>
      </c>
      <c r="F1828" s="23" t="s">
        <v>359</v>
      </c>
      <c r="G1828" s="23">
        <v>3</v>
      </c>
      <c r="H1828" s="23" t="s">
        <v>31</v>
      </c>
      <c r="I1828" s="24">
        <v>71398.12</v>
      </c>
      <c r="J1828" s="24">
        <v>124946.71</v>
      </c>
      <c r="K1828" s="24">
        <v>97064.91</v>
      </c>
      <c r="L1828" s="24">
        <v>169863.6</v>
      </c>
      <c r="M1828" s="24">
        <v>122558.04</v>
      </c>
      <c r="N1828" s="24">
        <v>214476.57</v>
      </c>
      <c r="O1828" s="24">
        <v>161198.66</v>
      </c>
      <c r="P1828" s="24">
        <v>282097.65999999997</v>
      </c>
      <c r="Q1828" s="24">
        <v>199533.67</v>
      </c>
      <c r="R1828" s="24">
        <v>349183.93</v>
      </c>
      <c r="S1828" s="24">
        <v>224653.76</v>
      </c>
      <c r="T1828" s="24">
        <v>393144.08</v>
      </c>
      <c r="U1828" s="24">
        <v>249424.57</v>
      </c>
      <c r="V1828" s="24">
        <v>436493</v>
      </c>
    </row>
    <row r="1829" spans="1:22" hidden="1" x14ac:dyDescent="0.3">
      <c r="A1829" s="23">
        <v>10</v>
      </c>
      <c r="B1829" s="23">
        <v>2021</v>
      </c>
      <c r="C1829" s="23" t="s">
        <v>533</v>
      </c>
      <c r="D1829" t="s">
        <v>150</v>
      </c>
      <c r="E1829" s="23" t="s">
        <v>535</v>
      </c>
      <c r="F1829" s="23" t="s">
        <v>359</v>
      </c>
      <c r="G1829" s="23">
        <v>4</v>
      </c>
      <c r="H1829" s="23" t="s">
        <v>29</v>
      </c>
      <c r="I1829" s="24">
        <v>80668.27</v>
      </c>
      <c r="J1829" s="24">
        <v>129069.23</v>
      </c>
      <c r="K1829" s="24">
        <v>112935.57</v>
      </c>
      <c r="L1829" s="24">
        <v>180696.92</v>
      </c>
      <c r="M1829" s="24">
        <v>145202.88</v>
      </c>
      <c r="N1829" s="24">
        <v>232324.61</v>
      </c>
      <c r="O1829" s="24">
        <v>193603.84</v>
      </c>
      <c r="P1829" s="24">
        <v>309766.15000000002</v>
      </c>
      <c r="Q1829" s="24">
        <v>242004.8</v>
      </c>
      <c r="R1829" s="24">
        <v>387207.69</v>
      </c>
      <c r="S1829" s="24">
        <v>274272.11</v>
      </c>
      <c r="T1829" s="24">
        <v>438835.38</v>
      </c>
      <c r="U1829" s="24">
        <v>306539.40999999997</v>
      </c>
      <c r="V1829" s="24">
        <v>490463.07</v>
      </c>
    </row>
    <row r="1830" spans="1:22" hidden="1" x14ac:dyDescent="0.3">
      <c r="A1830" s="23">
        <v>10</v>
      </c>
      <c r="B1830" s="23">
        <v>2021</v>
      </c>
      <c r="C1830" s="23" t="s">
        <v>533</v>
      </c>
      <c r="D1830" t="s">
        <v>150</v>
      </c>
      <c r="E1830" s="23" t="s">
        <v>535</v>
      </c>
      <c r="F1830" s="23" t="s">
        <v>394</v>
      </c>
      <c r="G1830" s="23">
        <v>1</v>
      </c>
      <c r="H1830" s="23" t="s">
        <v>14</v>
      </c>
      <c r="I1830" s="24">
        <v>97561.55</v>
      </c>
      <c r="J1830" s="24">
        <v>170732.71</v>
      </c>
      <c r="K1830" s="24">
        <v>126523.61</v>
      </c>
      <c r="L1830" s="24">
        <v>221416.32000000001</v>
      </c>
      <c r="M1830" s="24">
        <v>151548.1</v>
      </c>
      <c r="N1830" s="24">
        <v>265209.17</v>
      </c>
      <c r="O1830" s="24">
        <v>180998.18</v>
      </c>
      <c r="P1830" s="24">
        <v>316746.82</v>
      </c>
      <c r="Q1830" s="24">
        <v>212984.16</v>
      </c>
      <c r="R1830" s="24">
        <v>372722.29</v>
      </c>
      <c r="S1830" s="24">
        <v>233444.27</v>
      </c>
      <c r="T1830" s="24">
        <v>408527.47</v>
      </c>
      <c r="U1830" s="24">
        <v>252895.02</v>
      </c>
      <c r="V1830" s="24">
        <v>442566.28</v>
      </c>
    </row>
    <row r="1831" spans="1:22" hidden="1" x14ac:dyDescent="0.3">
      <c r="A1831" s="23">
        <v>10</v>
      </c>
      <c r="B1831" s="23">
        <v>2021</v>
      </c>
      <c r="C1831" s="23" t="s">
        <v>533</v>
      </c>
      <c r="D1831" t="s">
        <v>150</v>
      </c>
      <c r="E1831" s="23" t="s">
        <v>535</v>
      </c>
      <c r="F1831" s="23" t="s">
        <v>394</v>
      </c>
      <c r="G1831" s="23">
        <v>2</v>
      </c>
      <c r="H1831" s="23" t="s">
        <v>30</v>
      </c>
      <c r="I1831" s="24">
        <v>84599.29</v>
      </c>
      <c r="J1831" s="24">
        <v>148048.75</v>
      </c>
      <c r="K1831" s="24">
        <v>111061.05</v>
      </c>
      <c r="L1831" s="24">
        <v>194356.83</v>
      </c>
      <c r="M1831" s="24">
        <v>135121.18</v>
      </c>
      <c r="N1831" s="24">
        <v>236462.06</v>
      </c>
      <c r="O1831" s="24">
        <v>166002.65</v>
      </c>
      <c r="P1831" s="24">
        <v>290504.64</v>
      </c>
      <c r="Q1831" s="24">
        <v>197053.31</v>
      </c>
      <c r="R1831" s="24">
        <v>344843.29</v>
      </c>
      <c r="S1831" s="24">
        <v>217210.68</v>
      </c>
      <c r="T1831" s="24">
        <v>380118.68</v>
      </c>
      <c r="U1831" s="24">
        <v>235926.74</v>
      </c>
      <c r="V1831" s="24">
        <v>412871.8</v>
      </c>
    </row>
    <row r="1832" spans="1:22" hidden="1" x14ac:dyDescent="0.3">
      <c r="A1832" s="23">
        <v>10</v>
      </c>
      <c r="B1832" s="23">
        <v>2021</v>
      </c>
      <c r="C1832" s="23" t="s">
        <v>533</v>
      </c>
      <c r="D1832" t="s">
        <v>150</v>
      </c>
      <c r="E1832" s="23" t="s">
        <v>535</v>
      </c>
      <c r="F1832" s="23" t="s">
        <v>394</v>
      </c>
      <c r="G1832" s="23">
        <v>3</v>
      </c>
      <c r="H1832" s="23" t="s">
        <v>31</v>
      </c>
      <c r="I1832" s="24">
        <v>72982.05</v>
      </c>
      <c r="J1832" s="24">
        <v>127718.58</v>
      </c>
      <c r="K1832" s="24">
        <v>99164.35</v>
      </c>
      <c r="L1832" s="24">
        <v>173537.61</v>
      </c>
      <c r="M1832" s="24">
        <v>125165.89</v>
      </c>
      <c r="N1832" s="24">
        <v>219040.31</v>
      </c>
      <c r="O1832" s="24">
        <v>164585.51</v>
      </c>
      <c r="P1832" s="24">
        <v>288024.65000000002</v>
      </c>
      <c r="Q1832" s="24">
        <v>203687.05</v>
      </c>
      <c r="R1832" s="24">
        <v>356452.33</v>
      </c>
      <c r="S1832" s="24">
        <v>229300.33</v>
      </c>
      <c r="T1832" s="24">
        <v>401275.57</v>
      </c>
      <c r="U1832" s="24">
        <v>254550.08</v>
      </c>
      <c r="V1832" s="24">
        <v>445462.64</v>
      </c>
    </row>
    <row r="1833" spans="1:22" hidden="1" x14ac:dyDescent="0.3">
      <c r="A1833" s="23">
        <v>10</v>
      </c>
      <c r="B1833" s="23">
        <v>2021</v>
      </c>
      <c r="C1833" s="23" t="s">
        <v>533</v>
      </c>
      <c r="D1833" t="s">
        <v>150</v>
      </c>
      <c r="E1833" s="23" t="s">
        <v>535</v>
      </c>
      <c r="F1833" s="23" t="s">
        <v>394</v>
      </c>
      <c r="G1833" s="23">
        <v>4</v>
      </c>
      <c r="H1833" s="23" t="s">
        <v>29</v>
      </c>
      <c r="I1833" s="24">
        <v>82816.740000000005</v>
      </c>
      <c r="J1833" s="24">
        <v>132506.78</v>
      </c>
      <c r="K1833" s="24">
        <v>115943.43</v>
      </c>
      <c r="L1833" s="24">
        <v>185509.49</v>
      </c>
      <c r="M1833" s="24">
        <v>149070.13</v>
      </c>
      <c r="N1833" s="24">
        <v>238512.21</v>
      </c>
      <c r="O1833" s="24">
        <v>198760.17</v>
      </c>
      <c r="P1833" s="24">
        <v>318016.27</v>
      </c>
      <c r="Q1833" s="24">
        <v>248450.21</v>
      </c>
      <c r="R1833" s="24">
        <v>397520.34</v>
      </c>
      <c r="S1833" s="24">
        <v>281576.90000000002</v>
      </c>
      <c r="T1833" s="24">
        <v>450523.05</v>
      </c>
      <c r="U1833" s="24">
        <v>314703.59999999998</v>
      </c>
      <c r="V1833" s="24">
        <v>503525.77</v>
      </c>
    </row>
    <row r="1834" spans="1:22" hidden="1" x14ac:dyDescent="0.3">
      <c r="A1834" s="23">
        <v>10</v>
      </c>
      <c r="B1834" s="23">
        <v>2021</v>
      </c>
      <c r="C1834" s="23" t="s">
        <v>533</v>
      </c>
      <c r="D1834" t="s">
        <v>170</v>
      </c>
      <c r="E1834" s="23" t="s">
        <v>536</v>
      </c>
      <c r="F1834" s="23" t="s">
        <v>216</v>
      </c>
      <c r="G1834" s="23">
        <v>1</v>
      </c>
      <c r="H1834" s="23" t="s">
        <v>14</v>
      </c>
      <c r="I1834" s="24">
        <v>106300.56</v>
      </c>
      <c r="J1834" s="24">
        <v>186025.98</v>
      </c>
      <c r="K1834" s="24">
        <v>137701.42000000001</v>
      </c>
      <c r="L1834" s="24">
        <v>240977.48</v>
      </c>
      <c r="M1834" s="24">
        <v>164825.54999999999</v>
      </c>
      <c r="N1834" s="24">
        <v>288444.71999999997</v>
      </c>
      <c r="O1834" s="24">
        <v>196686.41</v>
      </c>
      <c r="P1834" s="24">
        <v>344201.22</v>
      </c>
      <c r="Q1834" s="24">
        <v>231321.04</v>
      </c>
      <c r="R1834" s="24">
        <v>404811.82</v>
      </c>
      <c r="S1834" s="24">
        <v>253473.66</v>
      </c>
      <c r="T1834" s="24">
        <v>443578.9</v>
      </c>
      <c r="U1834" s="24">
        <v>274460.31</v>
      </c>
      <c r="V1834" s="24">
        <v>480305.54</v>
      </c>
    </row>
    <row r="1835" spans="1:22" hidden="1" x14ac:dyDescent="0.3">
      <c r="A1835" s="23">
        <v>10</v>
      </c>
      <c r="B1835" s="23">
        <v>2021</v>
      </c>
      <c r="C1835" s="23" t="s">
        <v>533</v>
      </c>
      <c r="D1835" t="s">
        <v>170</v>
      </c>
      <c r="E1835" s="23" t="s">
        <v>536</v>
      </c>
      <c r="F1835" s="23" t="s">
        <v>216</v>
      </c>
      <c r="G1835" s="23">
        <v>2</v>
      </c>
      <c r="H1835" s="23" t="s">
        <v>30</v>
      </c>
      <c r="I1835" s="24">
        <v>92867.32</v>
      </c>
      <c r="J1835" s="24">
        <v>162517.79999999999</v>
      </c>
      <c r="K1835" s="24">
        <v>121676.89</v>
      </c>
      <c r="L1835" s="24">
        <v>212934.55</v>
      </c>
      <c r="M1835" s="24">
        <v>147801.60999999999</v>
      </c>
      <c r="N1835" s="24">
        <v>258652.82</v>
      </c>
      <c r="O1835" s="24">
        <v>181145.89</v>
      </c>
      <c r="P1835" s="24">
        <v>317005.3</v>
      </c>
      <c r="Q1835" s="24">
        <v>214811.19</v>
      </c>
      <c r="R1835" s="24">
        <v>375919.59</v>
      </c>
      <c r="S1835" s="24">
        <v>236650.07</v>
      </c>
      <c r="T1835" s="24">
        <v>414137.62</v>
      </c>
      <c r="U1835" s="24">
        <v>256875.34</v>
      </c>
      <c r="V1835" s="24">
        <v>449531.85</v>
      </c>
    </row>
    <row r="1836" spans="1:22" hidden="1" x14ac:dyDescent="0.3">
      <c r="A1836" s="23">
        <v>10</v>
      </c>
      <c r="B1836" s="23">
        <v>2021</v>
      </c>
      <c r="C1836" s="23" t="s">
        <v>533</v>
      </c>
      <c r="D1836" t="s">
        <v>170</v>
      </c>
      <c r="E1836" s="23" t="s">
        <v>536</v>
      </c>
      <c r="F1836" s="23" t="s">
        <v>216</v>
      </c>
      <c r="G1836" s="23">
        <v>3</v>
      </c>
      <c r="H1836" s="23" t="s">
        <v>31</v>
      </c>
      <c r="I1836" s="24">
        <v>80646.679999999993</v>
      </c>
      <c r="J1836" s="24">
        <v>141131.68</v>
      </c>
      <c r="K1836" s="24">
        <v>109785.41</v>
      </c>
      <c r="L1836" s="24">
        <v>192124.48</v>
      </c>
      <c r="M1836" s="24">
        <v>138736.82999999999</v>
      </c>
      <c r="N1836" s="24">
        <v>242789.45</v>
      </c>
      <c r="O1836" s="24">
        <v>182596.42</v>
      </c>
      <c r="P1836" s="24">
        <v>319543.74</v>
      </c>
      <c r="Q1836" s="24">
        <v>226126.36</v>
      </c>
      <c r="R1836" s="24">
        <v>395721.14</v>
      </c>
      <c r="S1836" s="24">
        <v>254675.4</v>
      </c>
      <c r="T1836" s="24">
        <v>445681.95</v>
      </c>
      <c r="U1836" s="24">
        <v>282847.7</v>
      </c>
      <c r="V1836" s="24">
        <v>494983.47</v>
      </c>
    </row>
    <row r="1837" spans="1:22" hidden="1" x14ac:dyDescent="0.3">
      <c r="A1837" s="23">
        <v>10</v>
      </c>
      <c r="B1837" s="23">
        <v>2021</v>
      </c>
      <c r="C1837" s="23" t="s">
        <v>533</v>
      </c>
      <c r="D1837" t="s">
        <v>170</v>
      </c>
      <c r="E1837" s="23" t="s">
        <v>536</v>
      </c>
      <c r="F1837" s="23" t="s">
        <v>216</v>
      </c>
      <c r="G1837" s="23">
        <v>4</v>
      </c>
      <c r="H1837" s="23" t="s">
        <v>29</v>
      </c>
      <c r="I1837" s="24">
        <v>90137.34</v>
      </c>
      <c r="J1837" s="24">
        <v>144219.75</v>
      </c>
      <c r="K1837" s="24">
        <v>126192.28</v>
      </c>
      <c r="L1837" s="24">
        <v>201907.65</v>
      </c>
      <c r="M1837" s="24">
        <v>162247.21</v>
      </c>
      <c r="N1837" s="24">
        <v>259595.54</v>
      </c>
      <c r="O1837" s="24">
        <v>216329.62</v>
      </c>
      <c r="P1837" s="24">
        <v>346127.39</v>
      </c>
      <c r="Q1837" s="24">
        <v>270412.02</v>
      </c>
      <c r="R1837" s="24">
        <v>432659.24</v>
      </c>
      <c r="S1837" s="24">
        <v>306466.96000000002</v>
      </c>
      <c r="T1837" s="24">
        <v>490347.14</v>
      </c>
      <c r="U1837" s="24">
        <v>342521.89</v>
      </c>
      <c r="V1837" s="24">
        <v>548035.04</v>
      </c>
    </row>
    <row r="1838" spans="1:22" hidden="1" x14ac:dyDescent="0.3">
      <c r="A1838" s="23">
        <v>10</v>
      </c>
      <c r="B1838" s="23">
        <v>2021</v>
      </c>
      <c r="C1838" s="23" t="s">
        <v>533</v>
      </c>
      <c r="D1838" t="s">
        <v>170</v>
      </c>
      <c r="E1838" s="23" t="s">
        <v>536</v>
      </c>
      <c r="F1838" s="23" t="s">
        <v>261</v>
      </c>
      <c r="G1838" s="23">
        <v>1</v>
      </c>
      <c r="H1838" s="23" t="s">
        <v>14</v>
      </c>
      <c r="I1838" s="24">
        <v>104037.22</v>
      </c>
      <c r="J1838" s="24">
        <v>182065.14</v>
      </c>
      <c r="K1838" s="24">
        <v>134702.34</v>
      </c>
      <c r="L1838" s="24">
        <v>235729.1</v>
      </c>
      <c r="M1838" s="24">
        <v>161187.66</v>
      </c>
      <c r="N1838" s="24">
        <v>282078.40999999997</v>
      </c>
      <c r="O1838" s="24">
        <v>192272.01</v>
      </c>
      <c r="P1838" s="24">
        <v>336476.01</v>
      </c>
      <c r="Q1838" s="24">
        <v>226075.69</v>
      </c>
      <c r="R1838" s="24">
        <v>395632.46</v>
      </c>
      <c r="S1838" s="24">
        <v>247696.08</v>
      </c>
      <c r="T1838" s="24">
        <v>433468.14</v>
      </c>
      <c r="U1838" s="24">
        <v>268146.74</v>
      </c>
      <c r="V1838" s="24">
        <v>469256.8</v>
      </c>
    </row>
    <row r="1839" spans="1:22" hidden="1" x14ac:dyDescent="0.3">
      <c r="A1839" s="23">
        <v>10</v>
      </c>
      <c r="B1839" s="23">
        <v>2021</v>
      </c>
      <c r="C1839" s="23" t="s">
        <v>533</v>
      </c>
      <c r="D1839" t="s">
        <v>170</v>
      </c>
      <c r="E1839" s="23" t="s">
        <v>536</v>
      </c>
      <c r="F1839" s="23" t="s">
        <v>261</v>
      </c>
      <c r="G1839" s="23">
        <v>2</v>
      </c>
      <c r="H1839" s="23" t="s">
        <v>30</v>
      </c>
      <c r="I1839" s="24">
        <v>91188.08</v>
      </c>
      <c r="J1839" s="24">
        <v>159579.15</v>
      </c>
      <c r="K1839" s="24">
        <v>119374.53</v>
      </c>
      <c r="L1839" s="24">
        <v>208905.43</v>
      </c>
      <c r="M1839" s="24">
        <v>144903.89000000001</v>
      </c>
      <c r="N1839" s="24">
        <v>253581.81</v>
      </c>
      <c r="O1839" s="24">
        <v>177407.16</v>
      </c>
      <c r="P1839" s="24">
        <v>310462.52</v>
      </c>
      <c r="Q1839" s="24">
        <v>210283.66</v>
      </c>
      <c r="R1839" s="24">
        <v>367996.41</v>
      </c>
      <c r="S1839" s="24">
        <v>231603.95</v>
      </c>
      <c r="T1839" s="24">
        <v>405306.92</v>
      </c>
      <c r="U1839" s="24">
        <v>251326.34</v>
      </c>
      <c r="V1839" s="24">
        <v>439821.09</v>
      </c>
    </row>
    <row r="1840" spans="1:22" hidden="1" x14ac:dyDescent="0.3">
      <c r="A1840" s="23">
        <v>10</v>
      </c>
      <c r="B1840" s="23">
        <v>2021</v>
      </c>
      <c r="C1840" s="23" t="s">
        <v>533</v>
      </c>
      <c r="D1840" t="s">
        <v>170</v>
      </c>
      <c r="E1840" s="23" t="s">
        <v>536</v>
      </c>
      <c r="F1840" s="23" t="s">
        <v>261</v>
      </c>
      <c r="G1840" s="23">
        <v>3</v>
      </c>
      <c r="H1840" s="23" t="s">
        <v>31</v>
      </c>
      <c r="I1840" s="24">
        <v>79416.490000000005</v>
      </c>
      <c r="J1840" s="24">
        <v>138978.85999999999</v>
      </c>
      <c r="K1840" s="24">
        <v>108198.81</v>
      </c>
      <c r="L1840" s="24">
        <v>189347.91</v>
      </c>
      <c r="M1840" s="24">
        <v>136801.94</v>
      </c>
      <c r="N1840" s="24">
        <v>239403.4</v>
      </c>
      <c r="O1840" s="24">
        <v>180120.31</v>
      </c>
      <c r="P1840" s="24">
        <v>315210.55</v>
      </c>
      <c r="Q1840" s="24">
        <v>223123.37</v>
      </c>
      <c r="R1840" s="24">
        <v>390465.89</v>
      </c>
      <c r="S1840" s="24">
        <v>251341.62</v>
      </c>
      <c r="T1840" s="24">
        <v>439847.83</v>
      </c>
      <c r="U1840" s="24">
        <v>279199.51</v>
      </c>
      <c r="V1840" s="24">
        <v>488599.14</v>
      </c>
    </row>
    <row r="1841" spans="1:22" hidden="1" x14ac:dyDescent="0.3">
      <c r="A1841" s="23">
        <v>10</v>
      </c>
      <c r="B1841" s="23">
        <v>2021</v>
      </c>
      <c r="C1841" s="23" t="s">
        <v>533</v>
      </c>
      <c r="D1841" t="s">
        <v>170</v>
      </c>
      <c r="E1841" s="23" t="s">
        <v>536</v>
      </c>
      <c r="F1841" s="23" t="s">
        <v>261</v>
      </c>
      <c r="G1841" s="23">
        <v>4</v>
      </c>
      <c r="H1841" s="23" t="s">
        <v>29</v>
      </c>
      <c r="I1841" s="24">
        <v>88175.97</v>
      </c>
      <c r="J1841" s="24">
        <v>141081.54999999999</v>
      </c>
      <c r="K1841" s="24">
        <v>123446.35</v>
      </c>
      <c r="L1841" s="24">
        <v>197514.17</v>
      </c>
      <c r="M1841" s="24">
        <v>158716.74</v>
      </c>
      <c r="N1841" s="24">
        <v>253946.79</v>
      </c>
      <c r="O1841" s="24">
        <v>211622.32</v>
      </c>
      <c r="P1841" s="24">
        <v>338595.72</v>
      </c>
      <c r="Q1841" s="24">
        <v>264527.90000000002</v>
      </c>
      <c r="R1841" s="24">
        <v>423244.65</v>
      </c>
      <c r="S1841" s="24">
        <v>299798.28999999998</v>
      </c>
      <c r="T1841" s="24">
        <v>479677.27</v>
      </c>
      <c r="U1841" s="24">
        <v>335068.67</v>
      </c>
      <c r="V1841" s="24">
        <v>536109.89</v>
      </c>
    </row>
    <row r="1842" spans="1:22" hidden="1" x14ac:dyDescent="0.3">
      <c r="A1842" s="23">
        <v>10</v>
      </c>
      <c r="B1842" s="23">
        <v>2021</v>
      </c>
      <c r="C1842" s="23" t="s">
        <v>533</v>
      </c>
      <c r="D1842" t="s">
        <v>170</v>
      </c>
      <c r="E1842" s="23" t="s">
        <v>536</v>
      </c>
      <c r="F1842" s="23" t="s">
        <v>301</v>
      </c>
      <c r="G1842" s="23">
        <v>1</v>
      </c>
      <c r="H1842" s="23" t="s">
        <v>14</v>
      </c>
      <c r="I1842" s="24">
        <v>100710.28</v>
      </c>
      <c r="J1842" s="24">
        <v>176242.99</v>
      </c>
      <c r="K1842" s="24">
        <v>130355.76</v>
      </c>
      <c r="L1842" s="24">
        <v>228122.58</v>
      </c>
      <c r="M1842" s="24">
        <v>155958.51</v>
      </c>
      <c r="N1842" s="24">
        <v>272927.39</v>
      </c>
      <c r="O1842" s="24">
        <v>185991.81</v>
      </c>
      <c r="P1842" s="24">
        <v>325485.65999999997</v>
      </c>
      <c r="Q1842" s="24">
        <v>218660.18</v>
      </c>
      <c r="R1842" s="24">
        <v>382655.31</v>
      </c>
      <c r="S1842" s="24">
        <v>239554</v>
      </c>
      <c r="T1842" s="24">
        <v>419219.49</v>
      </c>
      <c r="U1842" s="24">
        <v>259298.88</v>
      </c>
      <c r="V1842" s="24">
        <v>453773.05</v>
      </c>
    </row>
    <row r="1843" spans="1:22" hidden="1" x14ac:dyDescent="0.3">
      <c r="A1843" s="23">
        <v>10</v>
      </c>
      <c r="B1843" s="23">
        <v>2021</v>
      </c>
      <c r="C1843" s="23" t="s">
        <v>533</v>
      </c>
      <c r="D1843" t="s">
        <v>170</v>
      </c>
      <c r="E1843" s="23" t="s">
        <v>536</v>
      </c>
      <c r="F1843" s="23" t="s">
        <v>301</v>
      </c>
      <c r="G1843" s="23">
        <v>2</v>
      </c>
      <c r="H1843" s="23" t="s">
        <v>30</v>
      </c>
      <c r="I1843" s="24">
        <v>88445.22</v>
      </c>
      <c r="J1843" s="24">
        <v>154779.14000000001</v>
      </c>
      <c r="K1843" s="24">
        <v>115724.67</v>
      </c>
      <c r="L1843" s="24">
        <v>202518.17</v>
      </c>
      <c r="M1843" s="24">
        <v>140414.91</v>
      </c>
      <c r="N1843" s="24">
        <v>245726.09</v>
      </c>
      <c r="O1843" s="24">
        <v>171802.63</v>
      </c>
      <c r="P1843" s="24">
        <v>300654.61</v>
      </c>
      <c r="Q1843" s="24">
        <v>203585.97</v>
      </c>
      <c r="R1843" s="24">
        <v>356275.45</v>
      </c>
      <c r="S1843" s="24">
        <v>224193.33</v>
      </c>
      <c r="T1843" s="24">
        <v>392338.33</v>
      </c>
      <c r="U1843" s="24">
        <v>243243.04</v>
      </c>
      <c r="V1843" s="24">
        <v>425675.33</v>
      </c>
    </row>
    <row r="1844" spans="1:22" hidden="1" x14ac:dyDescent="0.3">
      <c r="A1844" s="23">
        <v>10</v>
      </c>
      <c r="B1844" s="23">
        <v>2021</v>
      </c>
      <c r="C1844" s="23" t="s">
        <v>533</v>
      </c>
      <c r="D1844" t="s">
        <v>170</v>
      </c>
      <c r="E1844" s="23" t="s">
        <v>536</v>
      </c>
      <c r="F1844" s="23" t="s">
        <v>301</v>
      </c>
      <c r="G1844" s="23">
        <v>3</v>
      </c>
      <c r="H1844" s="23" t="s">
        <v>31</v>
      </c>
      <c r="I1844" s="24">
        <v>77159.789999999994</v>
      </c>
      <c r="J1844" s="24">
        <v>135029.63</v>
      </c>
      <c r="K1844" s="24">
        <v>105175.07</v>
      </c>
      <c r="L1844" s="24">
        <v>184056.38</v>
      </c>
      <c r="M1844" s="24">
        <v>133019.32</v>
      </c>
      <c r="N1844" s="24">
        <v>232783.81</v>
      </c>
      <c r="O1844" s="24">
        <v>175180.56</v>
      </c>
      <c r="P1844" s="24">
        <v>306565.96999999997</v>
      </c>
      <c r="Q1844" s="24">
        <v>217040.81</v>
      </c>
      <c r="R1844" s="24">
        <v>379821.41</v>
      </c>
      <c r="S1844" s="24">
        <v>244517.67</v>
      </c>
      <c r="T1844" s="24">
        <v>427905.92</v>
      </c>
      <c r="U1844" s="24">
        <v>271650.55</v>
      </c>
      <c r="V1844" s="24">
        <v>475388.46</v>
      </c>
    </row>
    <row r="1845" spans="1:22" hidden="1" x14ac:dyDescent="0.3">
      <c r="A1845" s="23">
        <v>10</v>
      </c>
      <c r="B1845" s="23">
        <v>2021</v>
      </c>
      <c r="C1845" s="23" t="s">
        <v>533</v>
      </c>
      <c r="D1845" t="s">
        <v>170</v>
      </c>
      <c r="E1845" s="23" t="s">
        <v>536</v>
      </c>
      <c r="F1845" s="23" t="s">
        <v>301</v>
      </c>
      <c r="G1845" s="23">
        <v>4</v>
      </c>
      <c r="H1845" s="23" t="s">
        <v>29</v>
      </c>
      <c r="I1845" s="24">
        <v>85331.73</v>
      </c>
      <c r="J1845" s="24">
        <v>136530.76999999999</v>
      </c>
      <c r="K1845" s="24">
        <v>119464.43</v>
      </c>
      <c r="L1845" s="24">
        <v>191143.08</v>
      </c>
      <c r="M1845" s="24">
        <v>153597.12</v>
      </c>
      <c r="N1845" s="24">
        <v>245755.39</v>
      </c>
      <c r="O1845" s="24">
        <v>204796.16</v>
      </c>
      <c r="P1845" s="24">
        <v>327673.86</v>
      </c>
      <c r="Q1845" s="24">
        <v>255995.2</v>
      </c>
      <c r="R1845" s="24">
        <v>409592.32000000001</v>
      </c>
      <c r="S1845" s="24">
        <v>290127.89</v>
      </c>
      <c r="T1845" s="24">
        <v>464204.63</v>
      </c>
      <c r="U1845" s="24">
        <v>324260.58</v>
      </c>
      <c r="V1845" s="24">
        <v>518816.94</v>
      </c>
    </row>
    <row r="1846" spans="1:22" hidden="1" x14ac:dyDescent="0.3">
      <c r="A1846" s="23">
        <v>10</v>
      </c>
      <c r="B1846" s="23">
        <v>2021</v>
      </c>
      <c r="C1846" s="23" t="s">
        <v>533</v>
      </c>
      <c r="D1846" t="s">
        <v>170</v>
      </c>
      <c r="E1846" s="23" t="s">
        <v>536</v>
      </c>
      <c r="F1846" s="23" t="s">
        <v>340</v>
      </c>
      <c r="G1846" s="23">
        <v>1</v>
      </c>
      <c r="H1846" s="23" t="s">
        <v>14</v>
      </c>
      <c r="I1846" s="24">
        <v>100631.14</v>
      </c>
      <c r="J1846" s="24">
        <v>176104.5</v>
      </c>
      <c r="K1846" s="24">
        <v>130281.83</v>
      </c>
      <c r="L1846" s="24">
        <v>227993.19</v>
      </c>
      <c r="M1846" s="24">
        <v>155890.46</v>
      </c>
      <c r="N1846" s="24">
        <v>272808.3</v>
      </c>
      <c r="O1846" s="24">
        <v>185941.8</v>
      </c>
      <c r="P1846" s="24">
        <v>325398.15000000002</v>
      </c>
      <c r="Q1846" s="24">
        <v>218624.17</v>
      </c>
      <c r="R1846" s="24">
        <v>382592.3</v>
      </c>
      <c r="S1846" s="24">
        <v>239527.26</v>
      </c>
      <c r="T1846" s="24">
        <v>419172.71</v>
      </c>
      <c r="U1846" s="24">
        <v>259294.46</v>
      </c>
      <c r="V1846" s="24">
        <v>453765.31</v>
      </c>
    </row>
    <row r="1847" spans="1:22" hidden="1" x14ac:dyDescent="0.3">
      <c r="A1847" s="23">
        <v>10</v>
      </c>
      <c r="B1847" s="23">
        <v>2021</v>
      </c>
      <c r="C1847" s="23" t="s">
        <v>533</v>
      </c>
      <c r="D1847" t="s">
        <v>170</v>
      </c>
      <c r="E1847" s="23" t="s">
        <v>536</v>
      </c>
      <c r="F1847" s="23" t="s">
        <v>340</v>
      </c>
      <c r="G1847" s="23">
        <v>2</v>
      </c>
      <c r="H1847" s="23" t="s">
        <v>30</v>
      </c>
      <c r="I1847" s="24">
        <v>88249.26</v>
      </c>
      <c r="J1847" s="24">
        <v>154436.20000000001</v>
      </c>
      <c r="K1847" s="24">
        <v>115511.39</v>
      </c>
      <c r="L1847" s="24">
        <v>202144.93</v>
      </c>
      <c r="M1847" s="24">
        <v>140198.82999999999</v>
      </c>
      <c r="N1847" s="24">
        <v>245347.95</v>
      </c>
      <c r="O1847" s="24">
        <v>171617.49</v>
      </c>
      <c r="P1847" s="24">
        <v>300330.61</v>
      </c>
      <c r="Q1847" s="24">
        <v>203406.4</v>
      </c>
      <c r="R1847" s="24">
        <v>355961.2</v>
      </c>
      <c r="S1847" s="24">
        <v>224020.31</v>
      </c>
      <c r="T1847" s="24">
        <v>392035.54</v>
      </c>
      <c r="U1847" s="24">
        <v>243085.71</v>
      </c>
      <c r="V1847" s="24">
        <v>425399.99</v>
      </c>
    </row>
    <row r="1848" spans="1:22" hidden="1" x14ac:dyDescent="0.3">
      <c r="A1848" s="23">
        <v>10</v>
      </c>
      <c r="B1848" s="23">
        <v>2021</v>
      </c>
      <c r="C1848" s="23" t="s">
        <v>533</v>
      </c>
      <c r="D1848" t="s">
        <v>170</v>
      </c>
      <c r="E1848" s="23" t="s">
        <v>536</v>
      </c>
      <c r="F1848" s="23" t="s">
        <v>340</v>
      </c>
      <c r="G1848" s="23">
        <v>3</v>
      </c>
      <c r="H1848" s="23" t="s">
        <v>31</v>
      </c>
      <c r="I1848" s="24">
        <v>76892.570000000007</v>
      </c>
      <c r="J1848" s="24">
        <v>134561.99</v>
      </c>
      <c r="K1848" s="24">
        <v>104773.83</v>
      </c>
      <c r="L1848" s="24">
        <v>183354.21</v>
      </c>
      <c r="M1848" s="24">
        <v>132482.43</v>
      </c>
      <c r="N1848" s="24">
        <v>231844.26</v>
      </c>
      <c r="O1848" s="24">
        <v>174443.96</v>
      </c>
      <c r="P1848" s="24">
        <v>305276.92</v>
      </c>
      <c r="Q1848" s="24">
        <v>216101.63</v>
      </c>
      <c r="R1848" s="24">
        <v>378177.85</v>
      </c>
      <c r="S1848" s="24">
        <v>243439.34</v>
      </c>
      <c r="T1848" s="24">
        <v>426018.85</v>
      </c>
      <c r="U1848" s="24">
        <v>270429.8</v>
      </c>
      <c r="V1848" s="24">
        <v>473252.15</v>
      </c>
    </row>
    <row r="1849" spans="1:22" hidden="1" x14ac:dyDescent="0.3">
      <c r="A1849" s="23">
        <v>10</v>
      </c>
      <c r="B1849" s="23">
        <v>2021</v>
      </c>
      <c r="C1849" s="23" t="s">
        <v>533</v>
      </c>
      <c r="D1849" t="s">
        <v>170</v>
      </c>
      <c r="E1849" s="23" t="s">
        <v>536</v>
      </c>
      <c r="F1849" s="23" t="s">
        <v>340</v>
      </c>
      <c r="G1849" s="23">
        <v>4</v>
      </c>
      <c r="H1849" s="23" t="s">
        <v>29</v>
      </c>
      <c r="I1849" s="24">
        <v>85282.58</v>
      </c>
      <c r="J1849" s="24">
        <v>136452.13</v>
      </c>
      <c r="K1849" s="24">
        <v>119395.61</v>
      </c>
      <c r="L1849" s="24">
        <v>191032.98</v>
      </c>
      <c r="M1849" s="24">
        <v>153508.64000000001</v>
      </c>
      <c r="N1849" s="24">
        <v>245613.83</v>
      </c>
      <c r="O1849" s="24">
        <v>204678.19</v>
      </c>
      <c r="P1849" s="24">
        <v>327485.11</v>
      </c>
      <c r="Q1849" s="24">
        <v>255847.74</v>
      </c>
      <c r="R1849" s="24">
        <v>409356.39</v>
      </c>
      <c r="S1849" s="24">
        <v>289960.77</v>
      </c>
      <c r="T1849" s="24">
        <v>463937.24</v>
      </c>
      <c r="U1849" s="24">
        <v>324073.8</v>
      </c>
      <c r="V1849" s="24">
        <v>518518.09</v>
      </c>
    </row>
    <row r="1850" spans="1:22" hidden="1" x14ac:dyDescent="0.3">
      <c r="A1850" s="23">
        <v>10</v>
      </c>
      <c r="B1850" s="23">
        <v>2021</v>
      </c>
      <c r="C1850" s="23" t="s">
        <v>533</v>
      </c>
      <c r="D1850" t="s">
        <v>170</v>
      </c>
      <c r="E1850" s="23" t="s">
        <v>536</v>
      </c>
      <c r="F1850" s="23" t="s">
        <v>378</v>
      </c>
      <c r="G1850" s="23">
        <v>1</v>
      </c>
      <c r="H1850" s="23" t="s">
        <v>14</v>
      </c>
      <c r="I1850" s="24">
        <v>103347.16</v>
      </c>
      <c r="J1850" s="24">
        <v>180857.52</v>
      </c>
      <c r="K1850" s="24">
        <v>133880.72</v>
      </c>
      <c r="L1850" s="24">
        <v>234291.26</v>
      </c>
      <c r="M1850" s="24">
        <v>160255.94</v>
      </c>
      <c r="N1850" s="24">
        <v>280447.89</v>
      </c>
      <c r="O1850" s="24">
        <v>191239.1</v>
      </c>
      <c r="P1850" s="24">
        <v>334668.42</v>
      </c>
      <c r="Q1850" s="24">
        <v>224918.6</v>
      </c>
      <c r="R1850" s="24">
        <v>393607.55</v>
      </c>
      <c r="S1850" s="24">
        <v>246460.37</v>
      </c>
      <c r="T1850" s="24">
        <v>431305.65</v>
      </c>
      <c r="U1850" s="24">
        <v>266870.76</v>
      </c>
      <c r="V1850" s="24">
        <v>467023.82</v>
      </c>
    </row>
    <row r="1851" spans="1:22" hidden="1" x14ac:dyDescent="0.3">
      <c r="A1851" s="23">
        <v>10</v>
      </c>
      <c r="B1851" s="23">
        <v>2021</v>
      </c>
      <c r="C1851" s="23" t="s">
        <v>533</v>
      </c>
      <c r="D1851" t="s">
        <v>170</v>
      </c>
      <c r="E1851" s="23" t="s">
        <v>536</v>
      </c>
      <c r="F1851" s="23" t="s">
        <v>378</v>
      </c>
      <c r="G1851" s="23">
        <v>2</v>
      </c>
      <c r="H1851" s="23" t="s">
        <v>30</v>
      </c>
      <c r="I1851" s="24">
        <v>90264.34</v>
      </c>
      <c r="J1851" s="24">
        <v>157962.59</v>
      </c>
      <c r="K1851" s="24">
        <v>118274.22</v>
      </c>
      <c r="L1851" s="24">
        <v>206979.88</v>
      </c>
      <c r="M1851" s="24">
        <v>143676.1</v>
      </c>
      <c r="N1851" s="24">
        <v>251433.18</v>
      </c>
      <c r="O1851" s="24">
        <v>176103.98</v>
      </c>
      <c r="P1851" s="24">
        <v>308181.96000000002</v>
      </c>
      <c r="Q1851" s="24">
        <v>208839.45</v>
      </c>
      <c r="R1851" s="24">
        <v>365469.03</v>
      </c>
      <c r="S1851" s="24">
        <v>230075.66</v>
      </c>
      <c r="T1851" s="24">
        <v>402632.4</v>
      </c>
      <c r="U1851" s="24">
        <v>249744.53</v>
      </c>
      <c r="V1851" s="24">
        <v>437052.92</v>
      </c>
    </row>
    <row r="1852" spans="1:22" hidden="1" x14ac:dyDescent="0.3">
      <c r="A1852" s="23">
        <v>10</v>
      </c>
      <c r="B1852" s="23">
        <v>2021</v>
      </c>
      <c r="C1852" s="23" t="s">
        <v>533</v>
      </c>
      <c r="D1852" t="s">
        <v>170</v>
      </c>
      <c r="E1852" s="23" t="s">
        <v>536</v>
      </c>
      <c r="F1852" s="23" t="s">
        <v>378</v>
      </c>
      <c r="G1852" s="23">
        <v>3</v>
      </c>
      <c r="H1852" s="23" t="s">
        <v>31</v>
      </c>
      <c r="I1852" s="24">
        <v>78368.789999999994</v>
      </c>
      <c r="J1852" s="24">
        <v>137145.38</v>
      </c>
      <c r="K1852" s="24">
        <v>106677.75999999999</v>
      </c>
      <c r="L1852" s="24">
        <v>186686.09</v>
      </c>
      <c r="M1852" s="24">
        <v>134804.29999999999</v>
      </c>
      <c r="N1852" s="24">
        <v>235907.53</v>
      </c>
      <c r="O1852" s="24">
        <v>177415.29</v>
      </c>
      <c r="P1852" s="24">
        <v>310476.76</v>
      </c>
      <c r="Q1852" s="24">
        <v>219705.24</v>
      </c>
      <c r="R1852" s="24">
        <v>384484.16</v>
      </c>
      <c r="S1852" s="24">
        <v>247439.89</v>
      </c>
      <c r="T1852" s="24">
        <v>433019.81</v>
      </c>
      <c r="U1852" s="24">
        <v>274807.63</v>
      </c>
      <c r="V1852" s="24">
        <v>480913.36</v>
      </c>
    </row>
    <row r="1853" spans="1:22" hidden="1" x14ac:dyDescent="0.3">
      <c r="A1853" s="23">
        <v>10</v>
      </c>
      <c r="B1853" s="23">
        <v>2021</v>
      </c>
      <c r="C1853" s="23" t="s">
        <v>533</v>
      </c>
      <c r="D1853" t="s">
        <v>170</v>
      </c>
      <c r="E1853" s="23" t="s">
        <v>536</v>
      </c>
      <c r="F1853" s="23" t="s">
        <v>378</v>
      </c>
      <c r="G1853" s="23">
        <v>4</v>
      </c>
      <c r="H1853" s="23" t="s">
        <v>29</v>
      </c>
      <c r="I1853" s="24">
        <v>87636.23</v>
      </c>
      <c r="J1853" s="24">
        <v>140217.97</v>
      </c>
      <c r="K1853" s="24">
        <v>122690.72</v>
      </c>
      <c r="L1853" s="24">
        <v>196305.16</v>
      </c>
      <c r="M1853" s="24">
        <v>157745.22</v>
      </c>
      <c r="N1853" s="24">
        <v>252392.35</v>
      </c>
      <c r="O1853" s="24">
        <v>210326.96</v>
      </c>
      <c r="P1853" s="24">
        <v>336523.14</v>
      </c>
      <c r="Q1853" s="24">
        <v>262908.7</v>
      </c>
      <c r="R1853" s="24">
        <v>420653.92</v>
      </c>
      <c r="S1853" s="24">
        <v>297963.19</v>
      </c>
      <c r="T1853" s="24">
        <v>476741.11</v>
      </c>
      <c r="U1853" s="24">
        <v>333017.68</v>
      </c>
      <c r="V1853" s="24">
        <v>532828.30000000005</v>
      </c>
    </row>
    <row r="1854" spans="1:22" hidden="1" x14ac:dyDescent="0.3">
      <c r="A1854" s="23">
        <v>10</v>
      </c>
      <c r="B1854" s="23">
        <v>2021</v>
      </c>
      <c r="C1854" s="23" t="s">
        <v>533</v>
      </c>
      <c r="D1854" t="s">
        <v>170</v>
      </c>
      <c r="E1854" s="23" t="s">
        <v>536</v>
      </c>
      <c r="F1854" s="23" t="s">
        <v>326</v>
      </c>
      <c r="G1854" s="23">
        <v>1</v>
      </c>
      <c r="H1854" s="23" t="s">
        <v>14</v>
      </c>
      <c r="I1854" s="24">
        <v>104942.56</v>
      </c>
      <c r="J1854" s="24">
        <v>183649.48</v>
      </c>
      <c r="K1854" s="24">
        <v>135901.97</v>
      </c>
      <c r="L1854" s="24">
        <v>237828.45</v>
      </c>
      <c r="M1854" s="24">
        <v>162642.82</v>
      </c>
      <c r="N1854" s="24">
        <v>284624.93</v>
      </c>
      <c r="O1854" s="24">
        <v>194037.77</v>
      </c>
      <c r="P1854" s="24">
        <v>339566.1</v>
      </c>
      <c r="Q1854" s="24">
        <v>228173.83</v>
      </c>
      <c r="R1854" s="24">
        <v>399304.2</v>
      </c>
      <c r="S1854" s="24">
        <v>250007.11</v>
      </c>
      <c r="T1854" s="24">
        <v>437512.44</v>
      </c>
      <c r="U1854" s="24">
        <v>270672.17</v>
      </c>
      <c r="V1854" s="24">
        <v>473676.29</v>
      </c>
    </row>
    <row r="1855" spans="1:22" hidden="1" x14ac:dyDescent="0.3">
      <c r="A1855" s="23">
        <v>10</v>
      </c>
      <c r="B1855" s="23">
        <v>2021</v>
      </c>
      <c r="C1855" s="23" t="s">
        <v>533</v>
      </c>
      <c r="D1855" t="s">
        <v>170</v>
      </c>
      <c r="E1855" s="23" t="s">
        <v>536</v>
      </c>
      <c r="F1855" s="23" t="s">
        <v>326</v>
      </c>
      <c r="G1855" s="23">
        <v>2</v>
      </c>
      <c r="H1855" s="23" t="s">
        <v>30</v>
      </c>
      <c r="I1855" s="24">
        <v>91859.78</v>
      </c>
      <c r="J1855" s="24">
        <v>160754.60999999999</v>
      </c>
      <c r="K1855" s="24">
        <v>120295.47</v>
      </c>
      <c r="L1855" s="24">
        <v>210517.08</v>
      </c>
      <c r="M1855" s="24">
        <v>146062.98000000001</v>
      </c>
      <c r="N1855" s="24">
        <v>255610.22</v>
      </c>
      <c r="O1855" s="24">
        <v>178902.65</v>
      </c>
      <c r="P1855" s="24">
        <v>313079.64</v>
      </c>
      <c r="Q1855" s="24">
        <v>212094.68</v>
      </c>
      <c r="R1855" s="24">
        <v>371165.68</v>
      </c>
      <c r="S1855" s="24">
        <v>233622.39999999999</v>
      </c>
      <c r="T1855" s="24">
        <v>408839.2</v>
      </c>
      <c r="U1855" s="24">
        <v>253545.94</v>
      </c>
      <c r="V1855" s="24">
        <v>443705.39</v>
      </c>
    </row>
    <row r="1856" spans="1:22" hidden="1" x14ac:dyDescent="0.3">
      <c r="A1856" s="23">
        <v>10</v>
      </c>
      <c r="B1856" s="23">
        <v>2021</v>
      </c>
      <c r="C1856" s="23" t="s">
        <v>533</v>
      </c>
      <c r="D1856" t="s">
        <v>170</v>
      </c>
      <c r="E1856" s="23" t="s">
        <v>536</v>
      </c>
      <c r="F1856" s="23" t="s">
        <v>326</v>
      </c>
      <c r="G1856" s="23">
        <v>3</v>
      </c>
      <c r="H1856" s="23" t="s">
        <v>31</v>
      </c>
      <c r="I1856" s="24">
        <v>79908.570000000007</v>
      </c>
      <c r="J1856" s="24">
        <v>139839.99</v>
      </c>
      <c r="K1856" s="24">
        <v>108833.45</v>
      </c>
      <c r="L1856" s="24">
        <v>190458.54</v>
      </c>
      <c r="M1856" s="24">
        <v>137575.9</v>
      </c>
      <c r="N1856" s="24">
        <v>240757.82</v>
      </c>
      <c r="O1856" s="24">
        <v>181110.76</v>
      </c>
      <c r="P1856" s="24">
        <v>316943.82</v>
      </c>
      <c r="Q1856" s="24">
        <v>224324.57</v>
      </c>
      <c r="R1856" s="24">
        <v>392567.99</v>
      </c>
      <c r="S1856" s="24">
        <v>252675.13</v>
      </c>
      <c r="T1856" s="24">
        <v>442181.48</v>
      </c>
      <c r="U1856" s="24">
        <v>280658.78000000003</v>
      </c>
      <c r="V1856" s="24">
        <v>491152.87</v>
      </c>
    </row>
    <row r="1857" spans="1:22" hidden="1" x14ac:dyDescent="0.3">
      <c r="A1857" s="23">
        <v>10</v>
      </c>
      <c r="B1857" s="23">
        <v>2021</v>
      </c>
      <c r="C1857" s="23" t="s">
        <v>533</v>
      </c>
      <c r="D1857" t="s">
        <v>170</v>
      </c>
      <c r="E1857" s="23" t="s">
        <v>536</v>
      </c>
      <c r="F1857" s="23" t="s">
        <v>326</v>
      </c>
      <c r="G1857" s="23">
        <v>4</v>
      </c>
      <c r="H1857" s="23" t="s">
        <v>29</v>
      </c>
      <c r="I1857" s="24">
        <v>88960.52</v>
      </c>
      <c r="J1857" s="24">
        <v>142336.82999999999</v>
      </c>
      <c r="K1857" s="24">
        <v>124544.72</v>
      </c>
      <c r="L1857" s="24">
        <v>199271.56</v>
      </c>
      <c r="M1857" s="24">
        <v>160128.93</v>
      </c>
      <c r="N1857" s="24">
        <v>256206.29</v>
      </c>
      <c r="O1857" s="24">
        <v>213505.24</v>
      </c>
      <c r="P1857" s="24">
        <v>341608.39</v>
      </c>
      <c r="Q1857" s="24">
        <v>266881.55</v>
      </c>
      <c r="R1857" s="24">
        <v>427010.48</v>
      </c>
      <c r="S1857" s="24">
        <v>302465.75</v>
      </c>
      <c r="T1857" s="24">
        <v>483945.21</v>
      </c>
      <c r="U1857" s="24">
        <v>338049.96</v>
      </c>
      <c r="V1857" s="24">
        <v>540879.94999999995</v>
      </c>
    </row>
    <row r="1858" spans="1:22" hidden="1" x14ac:dyDescent="0.3">
      <c r="A1858" s="23">
        <v>10</v>
      </c>
      <c r="B1858" s="23">
        <v>2021</v>
      </c>
      <c r="C1858" s="23" t="s">
        <v>533</v>
      </c>
      <c r="D1858" t="s">
        <v>170</v>
      </c>
      <c r="E1858" s="23" t="s">
        <v>536</v>
      </c>
      <c r="F1858" s="23" t="s">
        <v>439</v>
      </c>
      <c r="G1858" s="23">
        <v>1</v>
      </c>
      <c r="H1858" s="23" t="s">
        <v>14</v>
      </c>
      <c r="I1858" s="24">
        <v>102068.29</v>
      </c>
      <c r="J1858" s="24">
        <v>178619.5</v>
      </c>
      <c r="K1858" s="24">
        <v>132155.21</v>
      </c>
      <c r="L1858" s="24">
        <v>231271.62</v>
      </c>
      <c r="M1858" s="24">
        <v>158141.25</v>
      </c>
      <c r="N1858" s="24">
        <v>276747.19</v>
      </c>
      <c r="O1858" s="24">
        <v>188640.46</v>
      </c>
      <c r="P1858" s="24">
        <v>330120.81</v>
      </c>
      <c r="Q1858" s="24">
        <v>221807.4</v>
      </c>
      <c r="R1858" s="24">
        <v>388162.95</v>
      </c>
      <c r="S1858" s="24">
        <v>243020.56</v>
      </c>
      <c r="T1858" s="24">
        <v>425285.97</v>
      </c>
      <c r="U1858" s="24">
        <v>263087.03999999998</v>
      </c>
      <c r="V1858" s="24">
        <v>460402.32</v>
      </c>
    </row>
    <row r="1859" spans="1:22" hidden="1" x14ac:dyDescent="0.3">
      <c r="A1859" s="23">
        <v>10</v>
      </c>
      <c r="B1859" s="23">
        <v>2021</v>
      </c>
      <c r="C1859" s="23" t="s">
        <v>533</v>
      </c>
      <c r="D1859" t="s">
        <v>170</v>
      </c>
      <c r="E1859" s="23" t="s">
        <v>536</v>
      </c>
      <c r="F1859" s="23" t="s">
        <v>439</v>
      </c>
      <c r="G1859" s="23">
        <v>2</v>
      </c>
      <c r="H1859" s="23" t="s">
        <v>30</v>
      </c>
      <c r="I1859" s="24">
        <v>89452.76</v>
      </c>
      <c r="J1859" s="24">
        <v>156542.34</v>
      </c>
      <c r="K1859" s="24">
        <v>117106.09</v>
      </c>
      <c r="L1859" s="24">
        <v>204935.65</v>
      </c>
      <c r="M1859" s="24">
        <v>142153.54999999999</v>
      </c>
      <c r="N1859" s="24">
        <v>248768.71</v>
      </c>
      <c r="O1859" s="24">
        <v>174045.88</v>
      </c>
      <c r="P1859" s="24">
        <v>304580.28999999998</v>
      </c>
      <c r="Q1859" s="24">
        <v>206302.5</v>
      </c>
      <c r="R1859" s="24">
        <v>361029.37</v>
      </c>
      <c r="S1859" s="24">
        <v>227221.01</v>
      </c>
      <c r="T1859" s="24">
        <v>397636.77</v>
      </c>
      <c r="U1859" s="24">
        <v>246572.46</v>
      </c>
      <c r="V1859" s="24">
        <v>431501.81</v>
      </c>
    </row>
    <row r="1860" spans="1:22" hidden="1" x14ac:dyDescent="0.3">
      <c r="A1860" s="23">
        <v>10</v>
      </c>
      <c r="B1860" s="23">
        <v>2021</v>
      </c>
      <c r="C1860" s="23" t="s">
        <v>533</v>
      </c>
      <c r="D1860" t="s">
        <v>170</v>
      </c>
      <c r="E1860" s="23" t="s">
        <v>536</v>
      </c>
      <c r="F1860" s="23" t="s">
        <v>439</v>
      </c>
      <c r="G1860" s="23">
        <v>3</v>
      </c>
      <c r="H1860" s="23" t="s">
        <v>31</v>
      </c>
      <c r="I1860" s="24">
        <v>77897.899999999994</v>
      </c>
      <c r="J1860" s="24">
        <v>136321.32999999999</v>
      </c>
      <c r="K1860" s="24">
        <v>106127.03999999999</v>
      </c>
      <c r="L1860" s="24">
        <v>185722.32</v>
      </c>
      <c r="M1860" s="24">
        <v>134180.26</v>
      </c>
      <c r="N1860" s="24">
        <v>234815.45</v>
      </c>
      <c r="O1860" s="24">
        <v>176666.23</v>
      </c>
      <c r="P1860" s="24">
        <v>309165.90000000002</v>
      </c>
      <c r="Q1860" s="24">
        <v>218842.61</v>
      </c>
      <c r="R1860" s="24">
        <v>382974.57</v>
      </c>
      <c r="S1860" s="24">
        <v>246517.95</v>
      </c>
      <c r="T1860" s="24">
        <v>431406.4</v>
      </c>
      <c r="U1860" s="24">
        <v>273839.46999999997</v>
      </c>
      <c r="V1860" s="24">
        <v>479219.07</v>
      </c>
    </row>
    <row r="1861" spans="1:22" hidden="1" x14ac:dyDescent="0.3">
      <c r="A1861" s="23">
        <v>10</v>
      </c>
      <c r="B1861" s="23">
        <v>2021</v>
      </c>
      <c r="C1861" s="23" t="s">
        <v>533</v>
      </c>
      <c r="D1861" t="s">
        <v>170</v>
      </c>
      <c r="E1861" s="23" t="s">
        <v>536</v>
      </c>
      <c r="F1861" s="23" t="s">
        <v>439</v>
      </c>
      <c r="G1861" s="23">
        <v>4</v>
      </c>
      <c r="H1861" s="23" t="s">
        <v>29</v>
      </c>
      <c r="I1861" s="24">
        <v>86508.56</v>
      </c>
      <c r="J1861" s="24">
        <v>138413.70000000001</v>
      </c>
      <c r="K1861" s="24">
        <v>121111.99</v>
      </c>
      <c r="L1861" s="24">
        <v>193779.18</v>
      </c>
      <c r="M1861" s="24">
        <v>155715.41</v>
      </c>
      <c r="N1861" s="24">
        <v>249144.66</v>
      </c>
      <c r="O1861" s="24">
        <v>207620.55</v>
      </c>
      <c r="P1861" s="24">
        <v>332192.88</v>
      </c>
      <c r="Q1861" s="24">
        <v>259525.68</v>
      </c>
      <c r="R1861" s="24">
        <v>415241.1</v>
      </c>
      <c r="S1861" s="24">
        <v>294129.11</v>
      </c>
      <c r="T1861" s="24">
        <v>470606.58</v>
      </c>
      <c r="U1861" s="24">
        <v>328732.53000000003</v>
      </c>
      <c r="V1861" s="24">
        <v>525972.06000000006</v>
      </c>
    </row>
    <row r="1862" spans="1:22" hidden="1" x14ac:dyDescent="0.3">
      <c r="A1862" s="23">
        <v>10</v>
      </c>
      <c r="B1862" s="23">
        <v>2021</v>
      </c>
      <c r="C1862" s="23" t="s">
        <v>533</v>
      </c>
      <c r="D1862" t="s">
        <v>180</v>
      </c>
      <c r="E1862" s="23" t="s">
        <v>537</v>
      </c>
      <c r="F1862" s="23" t="s">
        <v>226</v>
      </c>
      <c r="G1862" s="23">
        <v>1</v>
      </c>
      <c r="H1862" s="23" t="s">
        <v>14</v>
      </c>
      <c r="I1862" s="24">
        <v>111675.58</v>
      </c>
      <c r="J1862" s="24">
        <v>195432.27</v>
      </c>
      <c r="K1862" s="24">
        <v>144669.07999999999</v>
      </c>
      <c r="L1862" s="24">
        <v>253170.88</v>
      </c>
      <c r="M1862" s="24">
        <v>173169.17</v>
      </c>
      <c r="N1862" s="24">
        <v>303046.05</v>
      </c>
      <c r="O1862" s="24">
        <v>206648.18</v>
      </c>
      <c r="P1862" s="24">
        <v>361634.31</v>
      </c>
      <c r="Q1862" s="24">
        <v>243040.87</v>
      </c>
      <c r="R1862" s="24">
        <v>425321.52</v>
      </c>
      <c r="S1862" s="24">
        <v>266318.01</v>
      </c>
      <c r="T1862" s="24">
        <v>466056.51</v>
      </c>
      <c r="U1862" s="24">
        <v>288372.31</v>
      </c>
      <c r="V1862" s="24">
        <v>504651.54</v>
      </c>
    </row>
    <row r="1863" spans="1:22" hidden="1" x14ac:dyDescent="0.3">
      <c r="A1863" s="23">
        <v>10</v>
      </c>
      <c r="B1863" s="23">
        <v>2021</v>
      </c>
      <c r="C1863" s="23" t="s">
        <v>533</v>
      </c>
      <c r="D1863" t="s">
        <v>180</v>
      </c>
      <c r="E1863" s="23" t="s">
        <v>537</v>
      </c>
      <c r="F1863" s="23" t="s">
        <v>226</v>
      </c>
      <c r="G1863" s="23">
        <v>2</v>
      </c>
      <c r="H1863" s="23" t="s">
        <v>30</v>
      </c>
      <c r="I1863" s="24">
        <v>97541.47</v>
      </c>
      <c r="J1863" s="24">
        <v>170697.57</v>
      </c>
      <c r="K1863" s="24">
        <v>127808.48</v>
      </c>
      <c r="L1863" s="24">
        <v>223664.84</v>
      </c>
      <c r="M1863" s="24">
        <v>155257.03</v>
      </c>
      <c r="N1863" s="24">
        <v>271699.8</v>
      </c>
      <c r="O1863" s="24">
        <v>190296.84</v>
      </c>
      <c r="P1863" s="24">
        <v>333019.46999999997</v>
      </c>
      <c r="Q1863" s="24">
        <v>225669.64</v>
      </c>
      <c r="R1863" s="24">
        <v>394921.86</v>
      </c>
      <c r="S1863" s="24">
        <v>248616.67</v>
      </c>
      <c r="T1863" s="24">
        <v>435079.17</v>
      </c>
      <c r="U1863" s="24">
        <v>269869.86</v>
      </c>
      <c r="V1863" s="24">
        <v>472272.26</v>
      </c>
    </row>
    <row r="1864" spans="1:22" hidden="1" x14ac:dyDescent="0.3">
      <c r="A1864" s="23">
        <v>10</v>
      </c>
      <c r="B1864" s="23">
        <v>2021</v>
      </c>
      <c r="C1864" s="23" t="s">
        <v>533</v>
      </c>
      <c r="D1864" t="s">
        <v>180</v>
      </c>
      <c r="E1864" s="23" t="s">
        <v>537</v>
      </c>
      <c r="F1864" s="23" t="s">
        <v>226</v>
      </c>
      <c r="G1864" s="23">
        <v>3</v>
      </c>
      <c r="H1864" s="23" t="s">
        <v>31</v>
      </c>
      <c r="I1864" s="24">
        <v>84689.2</v>
      </c>
      <c r="J1864" s="24">
        <v>148206.1</v>
      </c>
      <c r="K1864" s="24">
        <v>115282.17</v>
      </c>
      <c r="L1864" s="24">
        <v>201743.79</v>
      </c>
      <c r="M1864" s="24">
        <v>145678.04</v>
      </c>
      <c r="N1864" s="24">
        <v>254936.57</v>
      </c>
      <c r="O1864" s="24">
        <v>191726.88</v>
      </c>
      <c r="P1864" s="24">
        <v>335522.03000000003</v>
      </c>
      <c r="Q1864" s="24">
        <v>237428.87</v>
      </c>
      <c r="R1864" s="24">
        <v>415500.52</v>
      </c>
      <c r="S1864" s="24">
        <v>267401.37</v>
      </c>
      <c r="T1864" s="24">
        <v>467952.39</v>
      </c>
      <c r="U1864" s="24">
        <v>296977.46999999997</v>
      </c>
      <c r="V1864" s="24">
        <v>519710.57</v>
      </c>
    </row>
    <row r="1865" spans="1:22" hidden="1" x14ac:dyDescent="0.3">
      <c r="A1865" s="23">
        <v>10</v>
      </c>
      <c r="B1865" s="23">
        <v>2021</v>
      </c>
      <c r="C1865" s="23" t="s">
        <v>533</v>
      </c>
      <c r="D1865" t="s">
        <v>180</v>
      </c>
      <c r="E1865" s="23" t="s">
        <v>537</v>
      </c>
      <c r="F1865" s="23" t="s">
        <v>226</v>
      </c>
      <c r="G1865" s="23">
        <v>4</v>
      </c>
      <c r="H1865" s="23" t="s">
        <v>29</v>
      </c>
      <c r="I1865" s="24">
        <v>94698.14</v>
      </c>
      <c r="J1865" s="24">
        <v>151517.01999999999</v>
      </c>
      <c r="K1865" s="24">
        <v>132577.39000000001</v>
      </c>
      <c r="L1865" s="24">
        <v>212123.83</v>
      </c>
      <c r="M1865" s="24">
        <v>170456.65</v>
      </c>
      <c r="N1865" s="24">
        <v>272730.64</v>
      </c>
      <c r="O1865" s="24">
        <v>227275.53</v>
      </c>
      <c r="P1865" s="24">
        <v>363640.86</v>
      </c>
      <c r="Q1865" s="24">
        <v>284094.42</v>
      </c>
      <c r="R1865" s="24">
        <v>454551.07</v>
      </c>
      <c r="S1865" s="24">
        <v>321973.67</v>
      </c>
      <c r="T1865" s="24">
        <v>515157.88</v>
      </c>
      <c r="U1865" s="24">
        <v>359852.93</v>
      </c>
      <c r="V1865" s="24">
        <v>575764.68999999994</v>
      </c>
    </row>
    <row r="1866" spans="1:22" hidden="1" x14ac:dyDescent="0.3">
      <c r="A1866" s="23">
        <v>10</v>
      </c>
      <c r="B1866" s="23">
        <v>2021</v>
      </c>
      <c r="C1866" s="23" t="s">
        <v>533</v>
      </c>
      <c r="D1866" t="s">
        <v>180</v>
      </c>
      <c r="E1866" s="23" t="s">
        <v>537</v>
      </c>
      <c r="F1866" s="23" t="s">
        <v>268</v>
      </c>
      <c r="G1866" s="23">
        <v>1</v>
      </c>
      <c r="H1866" s="23" t="s">
        <v>14</v>
      </c>
      <c r="I1866" s="24">
        <v>109469.24</v>
      </c>
      <c r="J1866" s="24">
        <v>191571.17</v>
      </c>
      <c r="K1866" s="24">
        <v>141900.13</v>
      </c>
      <c r="L1866" s="24">
        <v>248325.22</v>
      </c>
      <c r="M1866" s="24">
        <v>169918.61</v>
      </c>
      <c r="N1866" s="24">
        <v>297357.57</v>
      </c>
      <c r="O1866" s="24">
        <v>202866.59</v>
      </c>
      <c r="P1866" s="24">
        <v>355016.54</v>
      </c>
      <c r="Q1866" s="24">
        <v>238664.54</v>
      </c>
      <c r="R1866" s="24">
        <v>417662.95</v>
      </c>
      <c r="S1866" s="24">
        <v>261562.27</v>
      </c>
      <c r="T1866" s="24">
        <v>457733.98</v>
      </c>
      <c r="U1866" s="24">
        <v>283299.32</v>
      </c>
      <c r="V1866" s="24">
        <v>495773.81</v>
      </c>
    </row>
    <row r="1867" spans="1:22" hidden="1" x14ac:dyDescent="0.3">
      <c r="A1867" s="23">
        <v>10</v>
      </c>
      <c r="B1867" s="23">
        <v>2021</v>
      </c>
      <c r="C1867" s="23" t="s">
        <v>533</v>
      </c>
      <c r="D1867" t="s">
        <v>180</v>
      </c>
      <c r="E1867" s="23" t="s">
        <v>537</v>
      </c>
      <c r="F1867" s="23" t="s">
        <v>268</v>
      </c>
      <c r="G1867" s="23">
        <v>2</v>
      </c>
      <c r="H1867" s="23" t="s">
        <v>30</v>
      </c>
      <c r="I1867" s="24">
        <v>95218.25</v>
      </c>
      <c r="J1867" s="24">
        <v>166631.93</v>
      </c>
      <c r="K1867" s="24">
        <v>124900.19</v>
      </c>
      <c r="L1867" s="24">
        <v>218575.33</v>
      </c>
      <c r="M1867" s="24">
        <v>151858.43</v>
      </c>
      <c r="N1867" s="24">
        <v>265752.25</v>
      </c>
      <c r="O1867" s="24">
        <v>186380.12</v>
      </c>
      <c r="P1867" s="24">
        <v>326165.21000000002</v>
      </c>
      <c r="Q1867" s="24">
        <v>221149.75</v>
      </c>
      <c r="R1867" s="24">
        <v>387012.06</v>
      </c>
      <c r="S1867" s="24">
        <v>243714.64</v>
      </c>
      <c r="T1867" s="24">
        <v>426500.63</v>
      </c>
      <c r="U1867" s="24">
        <v>264643.96000000002</v>
      </c>
      <c r="V1867" s="24">
        <v>463126.93</v>
      </c>
    </row>
    <row r="1868" spans="1:22" hidden="1" x14ac:dyDescent="0.3">
      <c r="A1868" s="23">
        <v>10</v>
      </c>
      <c r="B1868" s="23">
        <v>2021</v>
      </c>
      <c r="C1868" s="23" t="s">
        <v>533</v>
      </c>
      <c r="D1868" t="s">
        <v>180</v>
      </c>
      <c r="E1868" s="23" t="s">
        <v>537</v>
      </c>
      <c r="F1868" s="23" t="s">
        <v>268</v>
      </c>
      <c r="G1868" s="23">
        <v>3</v>
      </c>
      <c r="H1868" s="23" t="s">
        <v>31</v>
      </c>
      <c r="I1868" s="24">
        <v>82368.929999999993</v>
      </c>
      <c r="J1868" s="24">
        <v>144145.63</v>
      </c>
      <c r="K1868" s="24">
        <v>112006.67</v>
      </c>
      <c r="L1868" s="24">
        <v>196011.67</v>
      </c>
      <c r="M1868" s="24">
        <v>141445.68</v>
      </c>
      <c r="N1868" s="24">
        <v>247529.93</v>
      </c>
      <c r="O1868" s="24">
        <v>186062.98</v>
      </c>
      <c r="P1868" s="24">
        <v>325610.21000000002</v>
      </c>
      <c r="Q1868" s="24">
        <v>230330.57</v>
      </c>
      <c r="R1868" s="24">
        <v>403078.49</v>
      </c>
      <c r="S1868" s="24">
        <v>259342.7</v>
      </c>
      <c r="T1868" s="24">
        <v>453849.73</v>
      </c>
      <c r="U1868" s="24">
        <v>287955.17</v>
      </c>
      <c r="V1868" s="24">
        <v>503921.54</v>
      </c>
    </row>
    <row r="1869" spans="1:22" hidden="1" x14ac:dyDescent="0.3">
      <c r="A1869" s="23">
        <v>10</v>
      </c>
      <c r="B1869" s="23">
        <v>2021</v>
      </c>
      <c r="C1869" s="23" t="s">
        <v>533</v>
      </c>
      <c r="D1869" t="s">
        <v>180</v>
      </c>
      <c r="E1869" s="23" t="s">
        <v>537</v>
      </c>
      <c r="F1869" s="23" t="s">
        <v>268</v>
      </c>
      <c r="G1869" s="23">
        <v>4</v>
      </c>
      <c r="H1869" s="23" t="s">
        <v>29</v>
      </c>
      <c r="I1869" s="24">
        <v>92883.27</v>
      </c>
      <c r="J1869" s="24">
        <v>148613.23000000001</v>
      </c>
      <c r="K1869" s="24">
        <v>130036.57</v>
      </c>
      <c r="L1869" s="24">
        <v>208058.52</v>
      </c>
      <c r="M1869" s="24">
        <v>167189.88</v>
      </c>
      <c r="N1869" s="24">
        <v>267503.82</v>
      </c>
      <c r="O1869" s="24">
        <v>222919.84</v>
      </c>
      <c r="P1869" s="24">
        <v>356671.75</v>
      </c>
      <c r="Q1869" s="24">
        <v>278649.8</v>
      </c>
      <c r="R1869" s="24">
        <v>445839.69</v>
      </c>
      <c r="S1869" s="24">
        <v>315803.11</v>
      </c>
      <c r="T1869" s="24">
        <v>505284.98</v>
      </c>
      <c r="U1869" s="24">
        <v>352956.42</v>
      </c>
      <c r="V1869" s="24">
        <v>564730.28</v>
      </c>
    </row>
    <row r="1870" spans="1:22" hidden="1" x14ac:dyDescent="0.3">
      <c r="A1870" s="23">
        <v>10</v>
      </c>
      <c r="B1870" s="23">
        <v>2021</v>
      </c>
      <c r="C1870" s="23" t="s">
        <v>533</v>
      </c>
      <c r="D1870" t="s">
        <v>180</v>
      </c>
      <c r="E1870" s="23" t="s">
        <v>537</v>
      </c>
      <c r="F1870" s="23" t="s">
        <v>310</v>
      </c>
      <c r="G1870" s="23">
        <v>1</v>
      </c>
      <c r="H1870" s="23" t="s">
        <v>14</v>
      </c>
      <c r="I1870" s="24">
        <v>111143.78</v>
      </c>
      <c r="J1870" s="24">
        <v>194501.61</v>
      </c>
      <c r="K1870" s="24">
        <v>143995.32</v>
      </c>
      <c r="L1870" s="24">
        <v>251991.8</v>
      </c>
      <c r="M1870" s="24">
        <v>172373.54</v>
      </c>
      <c r="N1870" s="24">
        <v>301653.69</v>
      </c>
      <c r="O1870" s="24">
        <v>205715.27</v>
      </c>
      <c r="P1870" s="24">
        <v>360001.73</v>
      </c>
      <c r="Q1870" s="24">
        <v>241955.78</v>
      </c>
      <c r="R1870" s="24">
        <v>423422.61</v>
      </c>
      <c r="S1870" s="24">
        <v>265135.75</v>
      </c>
      <c r="T1870" s="24">
        <v>463987.56</v>
      </c>
      <c r="U1870" s="24">
        <v>287105.15000000002</v>
      </c>
      <c r="V1870" s="24">
        <v>502434.02</v>
      </c>
    </row>
    <row r="1871" spans="1:22" hidden="1" x14ac:dyDescent="0.3">
      <c r="A1871" s="23">
        <v>10</v>
      </c>
      <c r="B1871" s="23">
        <v>2021</v>
      </c>
      <c r="C1871" s="23" t="s">
        <v>533</v>
      </c>
      <c r="D1871" t="s">
        <v>180</v>
      </c>
      <c r="E1871" s="23" t="s">
        <v>537</v>
      </c>
      <c r="F1871" s="23" t="s">
        <v>310</v>
      </c>
      <c r="G1871" s="23">
        <v>2</v>
      </c>
      <c r="H1871" s="23" t="s">
        <v>30</v>
      </c>
      <c r="I1871" s="24">
        <v>97009.65</v>
      </c>
      <c r="J1871" s="24">
        <v>169766.89</v>
      </c>
      <c r="K1871" s="24">
        <v>127134.72</v>
      </c>
      <c r="L1871" s="24">
        <v>222485.76000000001</v>
      </c>
      <c r="M1871" s="24">
        <v>154461.39000000001</v>
      </c>
      <c r="N1871" s="24">
        <v>270307.43</v>
      </c>
      <c r="O1871" s="24">
        <v>189363.94</v>
      </c>
      <c r="P1871" s="24">
        <v>331386.89</v>
      </c>
      <c r="Q1871" s="24">
        <v>224584.55</v>
      </c>
      <c r="R1871" s="24">
        <v>393022.96</v>
      </c>
      <c r="S1871" s="24">
        <v>247434.41</v>
      </c>
      <c r="T1871" s="24">
        <v>433010.21</v>
      </c>
      <c r="U1871" s="24">
        <v>268602.71000000002</v>
      </c>
      <c r="V1871" s="24">
        <v>470054.74</v>
      </c>
    </row>
    <row r="1872" spans="1:22" hidden="1" x14ac:dyDescent="0.3">
      <c r="A1872" s="23">
        <v>10</v>
      </c>
      <c r="B1872" s="23">
        <v>2021</v>
      </c>
      <c r="C1872" s="23" t="s">
        <v>533</v>
      </c>
      <c r="D1872" t="s">
        <v>180</v>
      </c>
      <c r="E1872" s="23" t="s">
        <v>537</v>
      </c>
      <c r="F1872" s="23" t="s">
        <v>310</v>
      </c>
      <c r="G1872" s="23">
        <v>3</v>
      </c>
      <c r="H1872" s="23" t="s">
        <v>31</v>
      </c>
      <c r="I1872" s="24">
        <v>84175.93</v>
      </c>
      <c r="J1872" s="24">
        <v>147307.88</v>
      </c>
      <c r="K1872" s="24">
        <v>114563.6</v>
      </c>
      <c r="L1872" s="24">
        <v>200486.29</v>
      </c>
      <c r="M1872" s="24">
        <v>144754.16</v>
      </c>
      <c r="N1872" s="24">
        <v>253319.78</v>
      </c>
      <c r="O1872" s="24">
        <v>190495.04</v>
      </c>
      <c r="P1872" s="24">
        <v>333366.32</v>
      </c>
      <c r="Q1872" s="24">
        <v>235889.07</v>
      </c>
      <c r="R1872" s="24">
        <v>412805.88</v>
      </c>
      <c r="S1872" s="24">
        <v>265656.27</v>
      </c>
      <c r="T1872" s="24">
        <v>464898.47</v>
      </c>
      <c r="U1872" s="24">
        <v>295027.06</v>
      </c>
      <c r="V1872" s="24">
        <v>516297.36</v>
      </c>
    </row>
    <row r="1873" spans="1:22" hidden="1" x14ac:dyDescent="0.3">
      <c r="A1873" s="23">
        <v>10</v>
      </c>
      <c r="B1873" s="23">
        <v>2021</v>
      </c>
      <c r="C1873" s="23" t="s">
        <v>533</v>
      </c>
      <c r="D1873" t="s">
        <v>180</v>
      </c>
      <c r="E1873" s="23" t="s">
        <v>537</v>
      </c>
      <c r="F1873" s="23" t="s">
        <v>310</v>
      </c>
      <c r="G1873" s="23">
        <v>4</v>
      </c>
      <c r="H1873" s="23" t="s">
        <v>29</v>
      </c>
      <c r="I1873" s="24">
        <v>94256.71</v>
      </c>
      <c r="J1873" s="24">
        <v>150810.73000000001</v>
      </c>
      <c r="K1873" s="24">
        <v>131959.39000000001</v>
      </c>
      <c r="L1873" s="24">
        <v>211135.02</v>
      </c>
      <c r="M1873" s="24">
        <v>169662.07</v>
      </c>
      <c r="N1873" s="24">
        <v>271459.32</v>
      </c>
      <c r="O1873" s="24">
        <v>226216.09</v>
      </c>
      <c r="P1873" s="24">
        <v>361945.75</v>
      </c>
      <c r="Q1873" s="24">
        <v>282770.12</v>
      </c>
      <c r="R1873" s="24">
        <v>452432.19</v>
      </c>
      <c r="S1873" s="24">
        <v>320472.8</v>
      </c>
      <c r="T1873" s="24">
        <v>512756.49</v>
      </c>
      <c r="U1873" s="24">
        <v>358175.48</v>
      </c>
      <c r="V1873" s="24">
        <v>573080.78</v>
      </c>
    </row>
    <row r="1874" spans="1:22" hidden="1" x14ac:dyDescent="0.3">
      <c r="A1874" s="23">
        <v>10</v>
      </c>
      <c r="B1874" s="23">
        <v>2021</v>
      </c>
      <c r="C1874" s="23" t="s">
        <v>533</v>
      </c>
      <c r="D1874" t="s">
        <v>180</v>
      </c>
      <c r="E1874" s="23" t="s">
        <v>537</v>
      </c>
      <c r="F1874" s="23" t="s">
        <v>348</v>
      </c>
      <c r="G1874" s="23">
        <v>1</v>
      </c>
      <c r="H1874" s="23" t="s">
        <v>14</v>
      </c>
      <c r="I1874" s="24">
        <v>100472.88</v>
      </c>
      <c r="J1874" s="24">
        <v>175827.55</v>
      </c>
      <c r="K1874" s="24">
        <v>130133.96</v>
      </c>
      <c r="L1874" s="24">
        <v>227734.43</v>
      </c>
      <c r="M1874" s="24">
        <v>155754.37</v>
      </c>
      <c r="N1874" s="24">
        <v>272570.15000000002</v>
      </c>
      <c r="O1874" s="24">
        <v>185841.79</v>
      </c>
      <c r="P1874" s="24">
        <v>325223.13</v>
      </c>
      <c r="Q1874" s="24">
        <v>218552.17</v>
      </c>
      <c r="R1874" s="24">
        <v>382466.3</v>
      </c>
      <c r="S1874" s="24">
        <v>239473.82</v>
      </c>
      <c r="T1874" s="24">
        <v>419079.18</v>
      </c>
      <c r="U1874" s="24">
        <v>259285.63</v>
      </c>
      <c r="V1874" s="24">
        <v>453749.85</v>
      </c>
    </row>
    <row r="1875" spans="1:22" hidden="1" x14ac:dyDescent="0.3">
      <c r="A1875" s="23">
        <v>10</v>
      </c>
      <c r="B1875" s="23">
        <v>2021</v>
      </c>
      <c r="C1875" s="23" t="s">
        <v>533</v>
      </c>
      <c r="D1875" t="s">
        <v>180</v>
      </c>
      <c r="E1875" s="23" t="s">
        <v>537</v>
      </c>
      <c r="F1875" s="23" t="s">
        <v>348</v>
      </c>
      <c r="G1875" s="23">
        <v>2</v>
      </c>
      <c r="H1875" s="23" t="s">
        <v>30</v>
      </c>
      <c r="I1875" s="24">
        <v>87857.33</v>
      </c>
      <c r="J1875" s="24">
        <v>153750.32</v>
      </c>
      <c r="K1875" s="24">
        <v>115084.83</v>
      </c>
      <c r="L1875" s="24">
        <v>201398.46</v>
      </c>
      <c r="M1875" s="24">
        <v>139766.67000000001</v>
      </c>
      <c r="N1875" s="24">
        <v>244591.68</v>
      </c>
      <c r="O1875" s="24">
        <v>171247.21</v>
      </c>
      <c r="P1875" s="24">
        <v>299682.61</v>
      </c>
      <c r="Q1875" s="24">
        <v>203047.27</v>
      </c>
      <c r="R1875" s="24">
        <v>355332.72</v>
      </c>
      <c r="S1875" s="24">
        <v>223674.27</v>
      </c>
      <c r="T1875" s="24">
        <v>391429.98</v>
      </c>
      <c r="U1875" s="24">
        <v>242771.05</v>
      </c>
      <c r="V1875" s="24">
        <v>424849.34</v>
      </c>
    </row>
    <row r="1876" spans="1:22" hidden="1" x14ac:dyDescent="0.3">
      <c r="A1876" s="23">
        <v>10</v>
      </c>
      <c r="B1876" s="23">
        <v>2021</v>
      </c>
      <c r="C1876" s="23" t="s">
        <v>533</v>
      </c>
      <c r="D1876" t="s">
        <v>180</v>
      </c>
      <c r="E1876" s="23" t="s">
        <v>537</v>
      </c>
      <c r="F1876" s="23" t="s">
        <v>348</v>
      </c>
      <c r="G1876" s="23">
        <v>3</v>
      </c>
      <c r="H1876" s="23" t="s">
        <v>31</v>
      </c>
      <c r="I1876" s="24">
        <v>76358.13</v>
      </c>
      <c r="J1876" s="24">
        <v>133626.72</v>
      </c>
      <c r="K1876" s="24">
        <v>103971.35</v>
      </c>
      <c r="L1876" s="24">
        <v>181949.87</v>
      </c>
      <c r="M1876" s="24">
        <v>131408.66</v>
      </c>
      <c r="N1876" s="24">
        <v>229965.16</v>
      </c>
      <c r="O1876" s="24">
        <v>172970.76</v>
      </c>
      <c r="P1876" s="24">
        <v>302698.84000000003</v>
      </c>
      <c r="Q1876" s="24">
        <v>214223.28</v>
      </c>
      <c r="R1876" s="24">
        <v>374890.75</v>
      </c>
      <c r="S1876" s="24">
        <v>241282.7</v>
      </c>
      <c r="T1876" s="24">
        <v>422244.73</v>
      </c>
      <c r="U1876" s="24">
        <v>267988.32</v>
      </c>
      <c r="V1876" s="24">
        <v>468979.55</v>
      </c>
    </row>
    <row r="1877" spans="1:22" hidden="1" x14ac:dyDescent="0.3">
      <c r="A1877" s="23">
        <v>10</v>
      </c>
      <c r="B1877" s="23">
        <v>2021</v>
      </c>
      <c r="C1877" s="23" t="s">
        <v>533</v>
      </c>
      <c r="D1877" t="s">
        <v>180</v>
      </c>
      <c r="E1877" s="23" t="s">
        <v>537</v>
      </c>
      <c r="F1877" s="23" t="s">
        <v>348</v>
      </c>
      <c r="G1877" s="23">
        <v>4</v>
      </c>
      <c r="H1877" s="23" t="s">
        <v>29</v>
      </c>
      <c r="I1877" s="24">
        <v>85184.28</v>
      </c>
      <c r="J1877" s="24">
        <v>136294.85</v>
      </c>
      <c r="K1877" s="24">
        <v>119257.99</v>
      </c>
      <c r="L1877" s="24">
        <v>190812.78</v>
      </c>
      <c r="M1877" s="24">
        <v>153331.70000000001</v>
      </c>
      <c r="N1877" s="24">
        <v>245330.72</v>
      </c>
      <c r="O1877" s="24">
        <v>204442.26</v>
      </c>
      <c r="P1877" s="24">
        <v>327107.63</v>
      </c>
      <c r="Q1877" s="24">
        <v>255552.83</v>
      </c>
      <c r="R1877" s="24">
        <v>408884.54</v>
      </c>
      <c r="S1877" s="24">
        <v>289626.53999999998</v>
      </c>
      <c r="T1877" s="24">
        <v>463402.47</v>
      </c>
      <c r="U1877" s="24">
        <v>323700.25</v>
      </c>
      <c r="V1877" s="24">
        <v>517920.41</v>
      </c>
    </row>
    <row r="1878" spans="1:22" hidden="1" x14ac:dyDescent="0.3">
      <c r="A1878" s="23">
        <v>10</v>
      </c>
      <c r="B1878" s="23">
        <v>2021</v>
      </c>
      <c r="C1878" s="23" t="s">
        <v>533</v>
      </c>
      <c r="D1878" t="s">
        <v>180</v>
      </c>
      <c r="E1878" s="23" t="s">
        <v>537</v>
      </c>
      <c r="F1878" s="23" t="s">
        <v>385</v>
      </c>
      <c r="G1878" s="23">
        <v>1</v>
      </c>
      <c r="H1878" s="23" t="s">
        <v>14</v>
      </c>
      <c r="I1878" s="24">
        <v>110611.98</v>
      </c>
      <c r="J1878" s="24">
        <v>193570.96</v>
      </c>
      <c r="K1878" s="24">
        <v>143321.56</v>
      </c>
      <c r="L1878" s="24">
        <v>250812.74</v>
      </c>
      <c r="M1878" s="24">
        <v>171577.91</v>
      </c>
      <c r="N1878" s="24">
        <v>300261.34000000003</v>
      </c>
      <c r="O1878" s="24">
        <v>204782.38</v>
      </c>
      <c r="P1878" s="24">
        <v>358369.17</v>
      </c>
      <c r="Q1878" s="24">
        <v>240870.7</v>
      </c>
      <c r="R1878" s="24">
        <v>421523.73</v>
      </c>
      <c r="S1878" s="24">
        <v>263953.5</v>
      </c>
      <c r="T1878" s="24">
        <v>461918.63</v>
      </c>
      <c r="U1878" s="24">
        <v>285838.02</v>
      </c>
      <c r="V1878" s="24">
        <v>500216.53</v>
      </c>
    </row>
    <row r="1879" spans="1:22" hidden="1" x14ac:dyDescent="0.3">
      <c r="A1879" s="23">
        <v>10</v>
      </c>
      <c r="B1879" s="23">
        <v>2021</v>
      </c>
      <c r="C1879" s="23" t="s">
        <v>533</v>
      </c>
      <c r="D1879" t="s">
        <v>180</v>
      </c>
      <c r="E1879" s="23" t="s">
        <v>537</v>
      </c>
      <c r="F1879" s="23" t="s">
        <v>385</v>
      </c>
      <c r="G1879" s="23">
        <v>2</v>
      </c>
      <c r="H1879" s="23" t="s">
        <v>30</v>
      </c>
      <c r="I1879" s="24">
        <v>96477.84</v>
      </c>
      <c r="J1879" s="24">
        <v>168836.21</v>
      </c>
      <c r="K1879" s="24">
        <v>126460.97</v>
      </c>
      <c r="L1879" s="24">
        <v>221306.7</v>
      </c>
      <c r="M1879" s="24">
        <v>153665.76999999999</v>
      </c>
      <c r="N1879" s="24">
        <v>268915.09000000003</v>
      </c>
      <c r="O1879" s="24">
        <v>188431.05</v>
      </c>
      <c r="P1879" s="24">
        <v>329754.33</v>
      </c>
      <c r="Q1879" s="24">
        <v>223499.47</v>
      </c>
      <c r="R1879" s="24">
        <v>391124.07</v>
      </c>
      <c r="S1879" s="24">
        <v>246252.16</v>
      </c>
      <c r="T1879" s="24">
        <v>430941.28</v>
      </c>
      <c r="U1879" s="24">
        <v>267335.57</v>
      </c>
      <c r="V1879" s="24">
        <v>467837.25</v>
      </c>
    </row>
    <row r="1880" spans="1:22" hidden="1" x14ac:dyDescent="0.3">
      <c r="A1880" s="23">
        <v>10</v>
      </c>
      <c r="B1880" s="23">
        <v>2021</v>
      </c>
      <c r="C1880" s="23" t="s">
        <v>533</v>
      </c>
      <c r="D1880" t="s">
        <v>180</v>
      </c>
      <c r="E1880" s="23" t="s">
        <v>537</v>
      </c>
      <c r="F1880" s="23" t="s">
        <v>385</v>
      </c>
      <c r="G1880" s="23">
        <v>3</v>
      </c>
      <c r="H1880" s="23" t="s">
        <v>31</v>
      </c>
      <c r="I1880" s="24">
        <v>83662.67</v>
      </c>
      <c r="J1880" s="24">
        <v>146409.68</v>
      </c>
      <c r="K1880" s="24">
        <v>113845.03</v>
      </c>
      <c r="L1880" s="24">
        <v>199228.81</v>
      </c>
      <c r="M1880" s="24">
        <v>143830.29999999999</v>
      </c>
      <c r="N1880" s="24">
        <v>251703.02</v>
      </c>
      <c r="O1880" s="24">
        <v>189263.22</v>
      </c>
      <c r="P1880" s="24">
        <v>331210.63</v>
      </c>
      <c r="Q1880" s="24">
        <v>234349.3</v>
      </c>
      <c r="R1880" s="24">
        <v>410111.27</v>
      </c>
      <c r="S1880" s="24">
        <v>263911.19</v>
      </c>
      <c r="T1880" s="24">
        <v>461844.58</v>
      </c>
      <c r="U1880" s="24">
        <v>293076.68</v>
      </c>
      <c r="V1880" s="24">
        <v>512884.19</v>
      </c>
    </row>
    <row r="1881" spans="1:22" hidden="1" x14ac:dyDescent="0.3">
      <c r="A1881" s="23">
        <v>10</v>
      </c>
      <c r="B1881" s="23">
        <v>2021</v>
      </c>
      <c r="C1881" s="23" t="s">
        <v>533</v>
      </c>
      <c r="D1881" t="s">
        <v>180</v>
      </c>
      <c r="E1881" s="23" t="s">
        <v>537</v>
      </c>
      <c r="F1881" s="23" t="s">
        <v>385</v>
      </c>
      <c r="G1881" s="23">
        <v>4</v>
      </c>
      <c r="H1881" s="23" t="s">
        <v>29</v>
      </c>
      <c r="I1881" s="24">
        <v>93815.28</v>
      </c>
      <c r="J1881" s="24">
        <v>150104.45000000001</v>
      </c>
      <c r="K1881" s="24">
        <v>131341.39000000001</v>
      </c>
      <c r="L1881" s="24">
        <v>210146.22</v>
      </c>
      <c r="M1881" s="24">
        <v>168867.5</v>
      </c>
      <c r="N1881" s="24">
        <v>270188</v>
      </c>
      <c r="O1881" s="24">
        <v>225156.67</v>
      </c>
      <c r="P1881" s="24">
        <v>360250.67</v>
      </c>
      <c r="Q1881" s="24">
        <v>281445.83</v>
      </c>
      <c r="R1881" s="24">
        <v>450313.34</v>
      </c>
      <c r="S1881" s="24">
        <v>318971.94</v>
      </c>
      <c r="T1881" s="24">
        <v>510355.12</v>
      </c>
      <c r="U1881" s="24">
        <v>356498.05</v>
      </c>
      <c r="V1881" s="24">
        <v>570396.9</v>
      </c>
    </row>
    <row r="1882" spans="1:22" hidden="1" x14ac:dyDescent="0.3">
      <c r="A1882" s="23">
        <v>10</v>
      </c>
      <c r="B1882" s="23">
        <v>2021</v>
      </c>
      <c r="C1882" s="23" t="s">
        <v>533</v>
      </c>
      <c r="D1882" t="s">
        <v>180</v>
      </c>
      <c r="E1882" s="23" t="s">
        <v>537</v>
      </c>
      <c r="F1882" s="23" t="s">
        <v>418</v>
      </c>
      <c r="G1882" s="23">
        <v>1</v>
      </c>
      <c r="H1882" s="23" t="s">
        <v>14</v>
      </c>
      <c r="I1882" s="24">
        <v>103505.42</v>
      </c>
      <c r="J1882" s="24">
        <v>181134.49</v>
      </c>
      <c r="K1882" s="24">
        <v>134028.59</v>
      </c>
      <c r="L1882" s="24">
        <v>234550.04</v>
      </c>
      <c r="M1882" s="24">
        <v>160392.03</v>
      </c>
      <c r="N1882" s="24">
        <v>280686.06</v>
      </c>
      <c r="O1882" s="24">
        <v>191339.12</v>
      </c>
      <c r="P1882" s="24">
        <v>334843.45</v>
      </c>
      <c r="Q1882" s="24">
        <v>224990.61</v>
      </c>
      <c r="R1882" s="24">
        <v>393733.58</v>
      </c>
      <c r="S1882" s="24">
        <v>246513.83</v>
      </c>
      <c r="T1882" s="24">
        <v>431399.21</v>
      </c>
      <c r="U1882" s="24">
        <v>266879.59999999998</v>
      </c>
      <c r="V1882" s="24">
        <v>467039.31</v>
      </c>
    </row>
    <row r="1883" spans="1:22" hidden="1" x14ac:dyDescent="0.3">
      <c r="A1883" s="23">
        <v>10</v>
      </c>
      <c r="B1883" s="23">
        <v>2021</v>
      </c>
      <c r="C1883" s="23" t="s">
        <v>533</v>
      </c>
      <c r="D1883" t="s">
        <v>180</v>
      </c>
      <c r="E1883" s="23" t="s">
        <v>537</v>
      </c>
      <c r="F1883" s="23" t="s">
        <v>418</v>
      </c>
      <c r="G1883" s="23">
        <v>2</v>
      </c>
      <c r="H1883" s="23" t="s">
        <v>30</v>
      </c>
      <c r="I1883" s="24">
        <v>90656.27</v>
      </c>
      <c r="J1883" s="24">
        <v>158648.47</v>
      </c>
      <c r="K1883" s="24">
        <v>118700.78</v>
      </c>
      <c r="L1883" s="24">
        <v>207726.36</v>
      </c>
      <c r="M1883" s="24">
        <v>144108.26999999999</v>
      </c>
      <c r="N1883" s="24">
        <v>252189.46</v>
      </c>
      <c r="O1883" s="24">
        <v>176474.27</v>
      </c>
      <c r="P1883" s="24">
        <v>308829.96000000002</v>
      </c>
      <c r="Q1883" s="24">
        <v>209198.59</v>
      </c>
      <c r="R1883" s="24">
        <v>366097.53</v>
      </c>
      <c r="S1883" s="24">
        <v>230421.71</v>
      </c>
      <c r="T1883" s="24">
        <v>403237.99</v>
      </c>
      <c r="U1883" s="24">
        <v>250059.2</v>
      </c>
      <c r="V1883" s="24">
        <v>437603.6</v>
      </c>
    </row>
    <row r="1884" spans="1:22" hidden="1" x14ac:dyDescent="0.3">
      <c r="A1884" s="23">
        <v>10</v>
      </c>
      <c r="B1884" s="23">
        <v>2021</v>
      </c>
      <c r="C1884" s="23" t="s">
        <v>533</v>
      </c>
      <c r="D1884" t="s">
        <v>180</v>
      </c>
      <c r="E1884" s="23" t="s">
        <v>537</v>
      </c>
      <c r="F1884" s="23" t="s">
        <v>418</v>
      </c>
      <c r="G1884" s="23">
        <v>3</v>
      </c>
      <c r="H1884" s="23" t="s">
        <v>31</v>
      </c>
      <c r="I1884" s="24">
        <v>78903.23</v>
      </c>
      <c r="J1884" s="24">
        <v>138080.66</v>
      </c>
      <c r="K1884" s="24">
        <v>107480.25</v>
      </c>
      <c r="L1884" s="24">
        <v>188090.43</v>
      </c>
      <c r="M1884" s="24">
        <v>135878.07999999999</v>
      </c>
      <c r="N1884" s="24">
        <v>237786.64</v>
      </c>
      <c r="O1884" s="24">
        <v>178888.49</v>
      </c>
      <c r="P1884" s="24">
        <v>313054.86</v>
      </c>
      <c r="Q1884" s="24">
        <v>221583.59</v>
      </c>
      <c r="R1884" s="24">
        <v>387771.28</v>
      </c>
      <c r="S1884" s="24">
        <v>249596.54</v>
      </c>
      <c r="T1884" s="24">
        <v>436793.94</v>
      </c>
      <c r="U1884" s="24">
        <v>277249.13</v>
      </c>
      <c r="V1884" s="24">
        <v>485185.97</v>
      </c>
    </row>
    <row r="1885" spans="1:22" hidden="1" x14ac:dyDescent="0.3">
      <c r="A1885" s="23">
        <v>10</v>
      </c>
      <c r="B1885" s="23">
        <v>2021</v>
      </c>
      <c r="C1885" s="23" t="s">
        <v>533</v>
      </c>
      <c r="D1885" t="s">
        <v>180</v>
      </c>
      <c r="E1885" s="23" t="s">
        <v>537</v>
      </c>
      <c r="F1885" s="23" t="s">
        <v>418</v>
      </c>
      <c r="G1885" s="23">
        <v>4</v>
      </c>
      <c r="H1885" s="23" t="s">
        <v>29</v>
      </c>
      <c r="I1885" s="24">
        <v>87734.54</v>
      </c>
      <c r="J1885" s="24">
        <v>140375.26</v>
      </c>
      <c r="K1885" s="24">
        <v>122828.35</v>
      </c>
      <c r="L1885" s="24">
        <v>196525.37</v>
      </c>
      <c r="M1885" s="24">
        <v>157922.17000000001</v>
      </c>
      <c r="N1885" s="24">
        <v>252675.48</v>
      </c>
      <c r="O1885" s="24">
        <v>210562.89</v>
      </c>
      <c r="P1885" s="24">
        <v>336900.63</v>
      </c>
      <c r="Q1885" s="24">
        <v>263203.62</v>
      </c>
      <c r="R1885" s="24">
        <v>421125.79</v>
      </c>
      <c r="S1885" s="24">
        <v>298297.43</v>
      </c>
      <c r="T1885" s="24">
        <v>477275.9</v>
      </c>
      <c r="U1885" s="24">
        <v>333391.25</v>
      </c>
      <c r="V1885" s="24">
        <v>533426</v>
      </c>
    </row>
    <row r="1886" spans="1:22" hidden="1" x14ac:dyDescent="0.3">
      <c r="A1886" s="23">
        <v>10</v>
      </c>
      <c r="B1886" s="23">
        <v>2021</v>
      </c>
      <c r="C1886" s="23" t="s">
        <v>533</v>
      </c>
      <c r="D1886" t="s">
        <v>180</v>
      </c>
      <c r="E1886" s="23" t="s">
        <v>537</v>
      </c>
      <c r="F1886" s="23" t="s">
        <v>443</v>
      </c>
      <c r="G1886" s="23">
        <v>1</v>
      </c>
      <c r="H1886" s="23" t="s">
        <v>14</v>
      </c>
      <c r="I1886" s="24">
        <v>99330.15</v>
      </c>
      <c r="J1886" s="24">
        <v>173827.76</v>
      </c>
      <c r="K1886" s="24">
        <v>128712.52</v>
      </c>
      <c r="L1886" s="24">
        <v>225246.9</v>
      </c>
      <c r="M1886" s="24">
        <v>154095.07</v>
      </c>
      <c r="N1886" s="24">
        <v>269666.37</v>
      </c>
      <c r="O1886" s="24">
        <v>183925.99</v>
      </c>
      <c r="P1886" s="24">
        <v>321870.48</v>
      </c>
      <c r="Q1886" s="24">
        <v>216346</v>
      </c>
      <c r="R1886" s="24">
        <v>378605.51</v>
      </c>
      <c r="S1886" s="24">
        <v>237082.58</v>
      </c>
      <c r="T1886" s="24">
        <v>414894.52</v>
      </c>
      <c r="U1886" s="24">
        <v>256746.92</v>
      </c>
      <c r="V1886" s="24">
        <v>449307.11</v>
      </c>
    </row>
    <row r="1887" spans="1:22" hidden="1" x14ac:dyDescent="0.3">
      <c r="A1887" s="23">
        <v>10</v>
      </c>
      <c r="B1887" s="23">
        <v>2021</v>
      </c>
      <c r="C1887" s="23" t="s">
        <v>533</v>
      </c>
      <c r="D1887" t="s">
        <v>180</v>
      </c>
      <c r="E1887" s="23" t="s">
        <v>537</v>
      </c>
      <c r="F1887" s="23" t="s">
        <v>443</v>
      </c>
      <c r="G1887" s="23">
        <v>2</v>
      </c>
      <c r="H1887" s="23" t="s">
        <v>30</v>
      </c>
      <c r="I1887" s="24">
        <v>86597.73</v>
      </c>
      <c r="J1887" s="24">
        <v>151546.03</v>
      </c>
      <c r="K1887" s="24">
        <v>113524.05</v>
      </c>
      <c r="L1887" s="24">
        <v>198667.08</v>
      </c>
      <c r="M1887" s="24">
        <v>137959.32999999999</v>
      </c>
      <c r="N1887" s="24">
        <v>241428.83</v>
      </c>
      <c r="O1887" s="24">
        <v>169196.28</v>
      </c>
      <c r="P1887" s="24">
        <v>296093.48</v>
      </c>
      <c r="Q1887" s="24">
        <v>200697.54</v>
      </c>
      <c r="R1887" s="24">
        <v>351220.69</v>
      </c>
      <c r="S1887" s="24">
        <v>221136.75</v>
      </c>
      <c r="T1887" s="24">
        <v>386989.31</v>
      </c>
      <c r="U1887" s="24">
        <v>240079.43</v>
      </c>
      <c r="V1887" s="24">
        <v>420139</v>
      </c>
    </row>
    <row r="1888" spans="1:22" hidden="1" x14ac:dyDescent="0.3">
      <c r="A1888" s="23">
        <v>10</v>
      </c>
      <c r="B1888" s="23">
        <v>2021</v>
      </c>
      <c r="C1888" s="23" t="s">
        <v>533</v>
      </c>
      <c r="D1888" t="s">
        <v>180</v>
      </c>
      <c r="E1888" s="23" t="s">
        <v>537</v>
      </c>
      <c r="F1888" s="23" t="s">
        <v>443</v>
      </c>
      <c r="G1888" s="23">
        <v>3</v>
      </c>
      <c r="H1888" s="23" t="s">
        <v>31</v>
      </c>
      <c r="I1888" s="24">
        <v>75064.38</v>
      </c>
      <c r="J1888" s="24">
        <v>131362.67000000001</v>
      </c>
      <c r="K1888" s="24">
        <v>102132.98</v>
      </c>
      <c r="L1888" s="24">
        <v>178732.72</v>
      </c>
      <c r="M1888" s="24">
        <v>129024.03</v>
      </c>
      <c r="N1888" s="24">
        <v>225792.06</v>
      </c>
      <c r="O1888" s="24">
        <v>169770.51</v>
      </c>
      <c r="P1888" s="24">
        <v>297098.40000000002</v>
      </c>
      <c r="Q1888" s="24">
        <v>210204.54</v>
      </c>
      <c r="R1888" s="24">
        <v>367857.95</v>
      </c>
      <c r="S1888" s="24">
        <v>236714.21</v>
      </c>
      <c r="T1888" s="24">
        <v>414249.87</v>
      </c>
      <c r="U1888" s="24">
        <v>262866.78999999998</v>
      </c>
      <c r="V1888" s="24">
        <v>460016.89</v>
      </c>
    </row>
    <row r="1889" spans="1:22" hidden="1" x14ac:dyDescent="0.3">
      <c r="A1889" s="23">
        <v>10</v>
      </c>
      <c r="B1889" s="23">
        <v>2021</v>
      </c>
      <c r="C1889" s="23" t="s">
        <v>533</v>
      </c>
      <c r="D1889" t="s">
        <v>180</v>
      </c>
      <c r="E1889" s="23" t="s">
        <v>537</v>
      </c>
      <c r="F1889" s="23" t="s">
        <v>443</v>
      </c>
      <c r="G1889" s="23">
        <v>4</v>
      </c>
      <c r="H1889" s="23" t="s">
        <v>29</v>
      </c>
      <c r="I1889" s="24">
        <v>84252.26</v>
      </c>
      <c r="J1889" s="24">
        <v>134803.63</v>
      </c>
      <c r="K1889" s="24">
        <v>117953.17</v>
      </c>
      <c r="L1889" s="24">
        <v>188725.08</v>
      </c>
      <c r="M1889" s="24">
        <v>151654.07999999999</v>
      </c>
      <c r="N1889" s="24">
        <v>242646.53</v>
      </c>
      <c r="O1889" s="24">
        <v>202205.44</v>
      </c>
      <c r="P1889" s="24">
        <v>323528.7</v>
      </c>
      <c r="Q1889" s="24">
        <v>252756.79</v>
      </c>
      <c r="R1889" s="24">
        <v>404410.88</v>
      </c>
      <c r="S1889" s="24">
        <v>286457.7</v>
      </c>
      <c r="T1889" s="24">
        <v>458332.33</v>
      </c>
      <c r="U1889" s="24">
        <v>320158.61</v>
      </c>
      <c r="V1889" s="24">
        <v>512253.78</v>
      </c>
    </row>
    <row r="1890" spans="1:22" hidden="1" x14ac:dyDescent="0.3">
      <c r="A1890" s="23">
        <v>10</v>
      </c>
      <c r="B1890" s="23">
        <v>2021</v>
      </c>
      <c r="C1890" s="23" t="s">
        <v>533</v>
      </c>
      <c r="D1890" t="s">
        <v>180</v>
      </c>
      <c r="E1890" s="23" t="s">
        <v>537</v>
      </c>
      <c r="F1890" s="23" t="s">
        <v>463</v>
      </c>
      <c r="G1890" s="23">
        <v>1</v>
      </c>
      <c r="H1890" s="23" t="s">
        <v>14</v>
      </c>
      <c r="I1890" s="24">
        <v>105021.69</v>
      </c>
      <c r="J1890" s="24">
        <v>183787.96</v>
      </c>
      <c r="K1890" s="24">
        <v>135975.91</v>
      </c>
      <c r="L1890" s="24">
        <v>237957.84</v>
      </c>
      <c r="M1890" s="24">
        <v>162710.85999999999</v>
      </c>
      <c r="N1890" s="24">
        <v>284744.01</v>
      </c>
      <c r="O1890" s="24">
        <v>194087.78</v>
      </c>
      <c r="P1890" s="24">
        <v>339653.61</v>
      </c>
      <c r="Q1890" s="24">
        <v>228209.84</v>
      </c>
      <c r="R1890" s="24">
        <v>399367.22</v>
      </c>
      <c r="S1890" s="24">
        <v>250033.84</v>
      </c>
      <c r="T1890" s="24">
        <v>437559.22</v>
      </c>
      <c r="U1890" s="24">
        <v>270676.59000000003</v>
      </c>
      <c r="V1890" s="24">
        <v>473684.04</v>
      </c>
    </row>
    <row r="1891" spans="1:22" hidden="1" x14ac:dyDescent="0.3">
      <c r="A1891" s="23">
        <v>10</v>
      </c>
      <c r="B1891" s="23">
        <v>2021</v>
      </c>
      <c r="C1891" s="23" t="s">
        <v>533</v>
      </c>
      <c r="D1891" t="s">
        <v>180</v>
      </c>
      <c r="E1891" s="23" t="s">
        <v>537</v>
      </c>
      <c r="F1891" s="23" t="s">
        <v>463</v>
      </c>
      <c r="G1891" s="23">
        <v>2</v>
      </c>
      <c r="H1891" s="23" t="s">
        <v>30</v>
      </c>
      <c r="I1891" s="24">
        <v>92055.74</v>
      </c>
      <c r="J1891" s="24">
        <v>161097.54999999999</v>
      </c>
      <c r="K1891" s="24">
        <v>120508.75</v>
      </c>
      <c r="L1891" s="24">
        <v>210890.32</v>
      </c>
      <c r="M1891" s="24">
        <v>146279.06</v>
      </c>
      <c r="N1891" s="24">
        <v>255988.36</v>
      </c>
      <c r="O1891" s="24">
        <v>179087.79</v>
      </c>
      <c r="P1891" s="24">
        <v>313403.64</v>
      </c>
      <c r="Q1891" s="24">
        <v>212274.25</v>
      </c>
      <c r="R1891" s="24">
        <v>371479.93</v>
      </c>
      <c r="S1891" s="24">
        <v>233795.42</v>
      </c>
      <c r="T1891" s="24">
        <v>409141.99</v>
      </c>
      <c r="U1891" s="24">
        <v>253703.27</v>
      </c>
      <c r="V1891" s="24">
        <v>443980.73</v>
      </c>
    </row>
    <row r="1892" spans="1:22" hidden="1" x14ac:dyDescent="0.3">
      <c r="A1892" s="23">
        <v>10</v>
      </c>
      <c r="B1892" s="23">
        <v>2021</v>
      </c>
      <c r="C1892" s="23" t="s">
        <v>533</v>
      </c>
      <c r="D1892" t="s">
        <v>180</v>
      </c>
      <c r="E1892" s="23" t="s">
        <v>537</v>
      </c>
      <c r="F1892" s="23" t="s">
        <v>463</v>
      </c>
      <c r="G1892" s="23">
        <v>3</v>
      </c>
      <c r="H1892" s="23" t="s">
        <v>31</v>
      </c>
      <c r="I1892" s="24">
        <v>80175.789999999994</v>
      </c>
      <c r="J1892" s="24">
        <v>140307.63</v>
      </c>
      <c r="K1892" s="24">
        <v>109234.69</v>
      </c>
      <c r="L1892" s="24">
        <v>191160.71</v>
      </c>
      <c r="M1892" s="24">
        <v>138112.79</v>
      </c>
      <c r="N1892" s="24">
        <v>241697.38</v>
      </c>
      <c r="O1892" s="24">
        <v>181847.36</v>
      </c>
      <c r="P1892" s="24">
        <v>318232.87</v>
      </c>
      <c r="Q1892" s="24">
        <v>225263.74</v>
      </c>
      <c r="R1892" s="24">
        <v>394211.55</v>
      </c>
      <c r="S1892" s="24">
        <v>253753.45</v>
      </c>
      <c r="T1892" s="24">
        <v>444068.55</v>
      </c>
      <c r="U1892" s="24">
        <v>281879.53000000003</v>
      </c>
      <c r="V1892" s="24">
        <v>493289.18</v>
      </c>
    </row>
    <row r="1893" spans="1:22" hidden="1" x14ac:dyDescent="0.3">
      <c r="A1893" s="23">
        <v>10</v>
      </c>
      <c r="B1893" s="23">
        <v>2021</v>
      </c>
      <c r="C1893" s="23" t="s">
        <v>533</v>
      </c>
      <c r="D1893" t="s">
        <v>180</v>
      </c>
      <c r="E1893" s="23" t="s">
        <v>537</v>
      </c>
      <c r="F1893" s="23" t="s">
        <v>463</v>
      </c>
      <c r="G1893" s="23">
        <v>4</v>
      </c>
      <c r="H1893" s="23" t="s">
        <v>29</v>
      </c>
      <c r="I1893" s="24">
        <v>89009.67</v>
      </c>
      <c r="J1893" s="24">
        <v>142415.47</v>
      </c>
      <c r="K1893" s="24">
        <v>124613.54</v>
      </c>
      <c r="L1893" s="24">
        <v>199381.66</v>
      </c>
      <c r="M1893" s="24">
        <v>160217.41</v>
      </c>
      <c r="N1893" s="24">
        <v>256347.85</v>
      </c>
      <c r="O1893" s="24">
        <v>213623.21</v>
      </c>
      <c r="P1893" s="24">
        <v>341797.14</v>
      </c>
      <c r="Q1893" s="24">
        <v>267029.01</v>
      </c>
      <c r="R1893" s="24">
        <v>427246.42</v>
      </c>
      <c r="S1893" s="24">
        <v>302632.88</v>
      </c>
      <c r="T1893" s="24">
        <v>484212.61</v>
      </c>
      <c r="U1893" s="24">
        <v>338236.74</v>
      </c>
      <c r="V1893" s="24">
        <v>541178.80000000005</v>
      </c>
    </row>
    <row r="1894" spans="1:22" hidden="1" x14ac:dyDescent="0.3">
      <c r="A1894" s="23">
        <v>2</v>
      </c>
      <c r="B1894" s="23">
        <v>2021</v>
      </c>
      <c r="C1894" s="23" t="s">
        <v>538</v>
      </c>
      <c r="D1894" t="s">
        <v>149</v>
      </c>
      <c r="E1894" s="23" t="s">
        <v>539</v>
      </c>
      <c r="F1894" s="23" t="s">
        <v>149</v>
      </c>
      <c r="G1894" s="23">
        <v>1</v>
      </c>
      <c r="H1894" s="23" t="s">
        <v>14</v>
      </c>
      <c r="I1894" s="24">
        <v>113096.93</v>
      </c>
      <c r="J1894" s="24">
        <v>197919.63</v>
      </c>
      <c r="K1894" s="24">
        <v>146799.81</v>
      </c>
      <c r="L1894" s="24">
        <v>256899.68</v>
      </c>
      <c r="M1894" s="24">
        <v>175926.87</v>
      </c>
      <c r="N1894" s="24">
        <v>307872.03000000003</v>
      </c>
      <c r="O1894" s="24">
        <v>210255.02</v>
      </c>
      <c r="P1894" s="24">
        <v>367946.28</v>
      </c>
      <c r="Q1894" s="24">
        <v>247513.97</v>
      </c>
      <c r="R1894" s="24">
        <v>433149.45</v>
      </c>
      <c r="S1894" s="24">
        <v>271348.40999999997</v>
      </c>
      <c r="T1894" s="24">
        <v>474859.72</v>
      </c>
      <c r="U1894" s="24">
        <v>294067.69</v>
      </c>
      <c r="V1894" s="24">
        <v>514618.45</v>
      </c>
    </row>
    <row r="1895" spans="1:22" hidden="1" x14ac:dyDescent="0.3">
      <c r="A1895" s="23">
        <v>2</v>
      </c>
      <c r="B1895" s="23">
        <v>2021</v>
      </c>
      <c r="C1895" s="23" t="s">
        <v>538</v>
      </c>
      <c r="D1895" t="s">
        <v>149</v>
      </c>
      <c r="E1895" s="23" t="s">
        <v>539</v>
      </c>
      <c r="F1895" s="23" t="s">
        <v>149</v>
      </c>
      <c r="G1895" s="23">
        <v>2</v>
      </c>
      <c r="H1895" s="23" t="s">
        <v>30</v>
      </c>
      <c r="I1895" s="24">
        <v>97497.96</v>
      </c>
      <c r="J1895" s="24">
        <v>170621.44</v>
      </c>
      <c r="K1895" s="24">
        <v>128192.06</v>
      </c>
      <c r="L1895" s="24">
        <v>224336.11</v>
      </c>
      <c r="M1895" s="24">
        <v>156158.60999999999</v>
      </c>
      <c r="N1895" s="24">
        <v>273277.56</v>
      </c>
      <c r="O1895" s="24">
        <v>192209.3</v>
      </c>
      <c r="P1895" s="24">
        <v>336366.27</v>
      </c>
      <c r="Q1895" s="24">
        <v>228342.67</v>
      </c>
      <c r="R1895" s="24">
        <v>399599.68</v>
      </c>
      <c r="S1895" s="24">
        <v>251812.79</v>
      </c>
      <c r="T1895" s="24">
        <v>440672.39</v>
      </c>
      <c r="U1895" s="24">
        <v>273647.95</v>
      </c>
      <c r="V1895" s="24">
        <v>478883.92</v>
      </c>
    </row>
    <row r="1896" spans="1:22" hidden="1" x14ac:dyDescent="0.3">
      <c r="A1896" s="23">
        <v>2</v>
      </c>
      <c r="B1896" s="23">
        <v>2021</v>
      </c>
      <c r="C1896" s="23" t="s">
        <v>538</v>
      </c>
      <c r="D1896" t="s">
        <v>149</v>
      </c>
      <c r="E1896" s="23" t="s">
        <v>539</v>
      </c>
      <c r="F1896" s="23" t="s">
        <v>149</v>
      </c>
      <c r="G1896" s="23">
        <v>3</v>
      </c>
      <c r="H1896" s="23" t="s">
        <v>31</v>
      </c>
      <c r="I1896" s="24">
        <v>83668.039999999994</v>
      </c>
      <c r="J1896" s="24">
        <v>146419.07</v>
      </c>
      <c r="K1896" s="24">
        <v>113512.38</v>
      </c>
      <c r="L1896" s="24">
        <v>198646.67</v>
      </c>
      <c r="M1896" s="24">
        <v>143139.20000000001</v>
      </c>
      <c r="N1896" s="24">
        <v>250493.6</v>
      </c>
      <c r="O1896" s="24">
        <v>188081.61</v>
      </c>
      <c r="P1896" s="24">
        <v>329142.82</v>
      </c>
      <c r="Q1896" s="24">
        <v>232641.24</v>
      </c>
      <c r="R1896" s="24">
        <v>407122.16</v>
      </c>
      <c r="S1896" s="24">
        <v>261800.81</v>
      </c>
      <c r="T1896" s="24">
        <v>458151.42</v>
      </c>
      <c r="U1896" s="24">
        <v>290522.90999999997</v>
      </c>
      <c r="V1896" s="24">
        <v>508415.1</v>
      </c>
    </row>
    <row r="1897" spans="1:22" hidden="1" x14ac:dyDescent="0.3">
      <c r="A1897" s="23">
        <v>2</v>
      </c>
      <c r="B1897" s="23">
        <v>2021</v>
      </c>
      <c r="C1897" s="23" t="s">
        <v>538</v>
      </c>
      <c r="D1897" t="s">
        <v>149</v>
      </c>
      <c r="E1897" s="23" t="s">
        <v>539</v>
      </c>
      <c r="F1897" s="23" t="s">
        <v>149</v>
      </c>
      <c r="G1897" s="23">
        <v>4</v>
      </c>
      <c r="H1897" s="23" t="s">
        <v>29</v>
      </c>
      <c r="I1897" s="24">
        <v>96085.23</v>
      </c>
      <c r="J1897" s="24">
        <v>153736.38</v>
      </c>
      <c r="K1897" s="24">
        <v>134519.32999999999</v>
      </c>
      <c r="L1897" s="24">
        <v>215230.93</v>
      </c>
      <c r="M1897" s="24">
        <v>172953.42</v>
      </c>
      <c r="N1897" s="24">
        <v>276725.48</v>
      </c>
      <c r="O1897" s="24">
        <v>230604.56</v>
      </c>
      <c r="P1897" s="24">
        <v>368967.3</v>
      </c>
      <c r="Q1897" s="24">
        <v>288255.7</v>
      </c>
      <c r="R1897" s="24">
        <v>461209.13</v>
      </c>
      <c r="S1897" s="24">
        <v>326689.78999999998</v>
      </c>
      <c r="T1897" s="24">
        <v>522703.68</v>
      </c>
      <c r="U1897" s="24">
        <v>365123.89</v>
      </c>
      <c r="V1897" s="24">
        <v>584198.23</v>
      </c>
    </row>
    <row r="1898" spans="1:22" hidden="1" x14ac:dyDescent="0.3">
      <c r="A1898" s="23">
        <v>2</v>
      </c>
      <c r="B1898" s="23">
        <v>2021</v>
      </c>
      <c r="C1898" s="23" t="s">
        <v>538</v>
      </c>
      <c r="D1898" t="s">
        <v>96</v>
      </c>
      <c r="E1898" s="23" t="s">
        <v>540</v>
      </c>
      <c r="F1898" s="23" t="s">
        <v>95</v>
      </c>
      <c r="G1898" s="23">
        <v>1</v>
      </c>
      <c r="H1898" s="23" t="s">
        <v>14</v>
      </c>
      <c r="I1898" s="24">
        <v>128740.78</v>
      </c>
      <c r="J1898" s="24">
        <v>225296.36</v>
      </c>
      <c r="K1898" s="24">
        <v>166817.79</v>
      </c>
      <c r="L1898" s="24">
        <v>291931.12</v>
      </c>
      <c r="M1898" s="24">
        <v>199711.12</v>
      </c>
      <c r="N1898" s="24">
        <v>349494.46</v>
      </c>
      <c r="O1898" s="24">
        <v>238367.1</v>
      </c>
      <c r="P1898" s="24">
        <v>417142.42</v>
      </c>
      <c r="Q1898" s="24">
        <v>280379.13</v>
      </c>
      <c r="R1898" s="24">
        <v>490663.47</v>
      </c>
      <c r="S1898" s="24">
        <v>307250.92</v>
      </c>
      <c r="T1898" s="24">
        <v>537689.11</v>
      </c>
      <c r="U1898" s="24">
        <v>332730.78999999998</v>
      </c>
      <c r="V1898" s="24">
        <v>582278.88</v>
      </c>
    </row>
    <row r="1899" spans="1:22" hidden="1" x14ac:dyDescent="0.3">
      <c r="A1899" s="23">
        <v>2</v>
      </c>
      <c r="B1899" s="23">
        <v>2021</v>
      </c>
      <c r="C1899" s="23" t="s">
        <v>538</v>
      </c>
      <c r="D1899" t="s">
        <v>96</v>
      </c>
      <c r="E1899" s="23" t="s">
        <v>540</v>
      </c>
      <c r="F1899" s="23" t="s">
        <v>95</v>
      </c>
      <c r="G1899" s="23">
        <v>2</v>
      </c>
      <c r="H1899" s="23" t="s">
        <v>30</v>
      </c>
      <c r="I1899" s="24">
        <v>112261.43</v>
      </c>
      <c r="J1899" s="24">
        <v>196457.5</v>
      </c>
      <c r="K1899" s="24">
        <v>147159.6</v>
      </c>
      <c r="L1899" s="24">
        <v>257529.3</v>
      </c>
      <c r="M1899" s="24">
        <v>178826.9</v>
      </c>
      <c r="N1899" s="24">
        <v>312947.08</v>
      </c>
      <c r="O1899" s="24">
        <v>219302.67</v>
      </c>
      <c r="P1899" s="24">
        <v>383779.67</v>
      </c>
      <c r="Q1899" s="24">
        <v>260125.58</v>
      </c>
      <c r="R1899" s="24">
        <v>455219.76</v>
      </c>
      <c r="S1899" s="24">
        <v>286612.49</v>
      </c>
      <c r="T1899" s="24">
        <v>501571.86</v>
      </c>
      <c r="U1899" s="24">
        <v>311158.33</v>
      </c>
      <c r="V1899" s="24">
        <v>544527.07999999996</v>
      </c>
    </row>
    <row r="1900" spans="1:22" hidden="1" x14ac:dyDescent="0.3">
      <c r="A1900" s="23">
        <v>2</v>
      </c>
      <c r="B1900" s="23">
        <v>2021</v>
      </c>
      <c r="C1900" s="23" t="s">
        <v>538</v>
      </c>
      <c r="D1900" t="s">
        <v>96</v>
      </c>
      <c r="E1900" s="23" t="s">
        <v>540</v>
      </c>
      <c r="F1900" s="23" t="s">
        <v>95</v>
      </c>
      <c r="G1900" s="23">
        <v>3</v>
      </c>
      <c r="H1900" s="23" t="s">
        <v>31</v>
      </c>
      <c r="I1900" s="24">
        <v>97327.74</v>
      </c>
      <c r="J1900" s="24">
        <v>170323.55</v>
      </c>
      <c r="K1900" s="24">
        <v>132431.45000000001</v>
      </c>
      <c r="L1900" s="24">
        <v>231755.03</v>
      </c>
      <c r="M1900" s="24">
        <v>167305.35</v>
      </c>
      <c r="N1900" s="24">
        <v>292784.37</v>
      </c>
      <c r="O1900" s="24">
        <v>220146.74</v>
      </c>
      <c r="P1900" s="24">
        <v>385256.79</v>
      </c>
      <c r="Q1900" s="24">
        <v>272583.73</v>
      </c>
      <c r="R1900" s="24">
        <v>477021.53</v>
      </c>
      <c r="S1900" s="24">
        <v>306964.01</v>
      </c>
      <c r="T1900" s="24">
        <v>537187.02</v>
      </c>
      <c r="U1900" s="24">
        <v>340882.13</v>
      </c>
      <c r="V1900" s="24">
        <v>596543.73</v>
      </c>
    </row>
    <row r="1901" spans="1:22" hidden="1" x14ac:dyDescent="0.3">
      <c r="A1901" s="23">
        <v>2</v>
      </c>
      <c r="B1901" s="23">
        <v>2021</v>
      </c>
      <c r="C1901" s="23" t="s">
        <v>538</v>
      </c>
      <c r="D1901" t="s">
        <v>96</v>
      </c>
      <c r="E1901" s="23" t="s">
        <v>540</v>
      </c>
      <c r="F1901" s="23" t="s">
        <v>95</v>
      </c>
      <c r="G1901" s="23">
        <v>4</v>
      </c>
      <c r="H1901" s="23" t="s">
        <v>29</v>
      </c>
      <c r="I1901" s="24">
        <v>109195.24</v>
      </c>
      <c r="J1901" s="24">
        <v>174712.38</v>
      </c>
      <c r="K1901" s="24">
        <v>152873.32999999999</v>
      </c>
      <c r="L1901" s="24">
        <v>244597.34</v>
      </c>
      <c r="M1901" s="24">
        <v>196551.43</v>
      </c>
      <c r="N1901" s="24">
        <v>314482.28999999998</v>
      </c>
      <c r="O1901" s="24">
        <v>262068.57</v>
      </c>
      <c r="P1901" s="24">
        <v>419309.72</v>
      </c>
      <c r="Q1901" s="24">
        <v>327585.71000000002</v>
      </c>
      <c r="R1901" s="24">
        <v>524137.15</v>
      </c>
      <c r="S1901" s="24">
        <v>371263.81</v>
      </c>
      <c r="T1901" s="24">
        <v>594022.1</v>
      </c>
      <c r="U1901" s="24">
        <v>414941.9</v>
      </c>
      <c r="V1901" s="24">
        <v>663907.05000000005</v>
      </c>
    </row>
    <row r="1902" spans="1:22" hidden="1" x14ac:dyDescent="0.3">
      <c r="A1902" s="23">
        <v>2</v>
      </c>
      <c r="B1902" s="23">
        <v>2021</v>
      </c>
      <c r="C1902" s="23" t="s">
        <v>538</v>
      </c>
      <c r="D1902" t="s">
        <v>96</v>
      </c>
      <c r="E1902" s="23" t="s">
        <v>540</v>
      </c>
      <c r="F1902" s="23" t="s">
        <v>104</v>
      </c>
      <c r="G1902" s="23">
        <v>1</v>
      </c>
      <c r="H1902" s="23" t="s">
        <v>14</v>
      </c>
      <c r="I1902" s="24">
        <v>121295.52</v>
      </c>
      <c r="J1902" s="24">
        <v>212267.15</v>
      </c>
      <c r="K1902" s="24">
        <v>157045.07999999999</v>
      </c>
      <c r="L1902" s="24">
        <v>274828.89</v>
      </c>
      <c r="M1902" s="24">
        <v>187921.69</v>
      </c>
      <c r="N1902" s="24">
        <v>328862.95</v>
      </c>
      <c r="O1902" s="24">
        <v>224158.88</v>
      </c>
      <c r="P1902" s="24">
        <v>392278.05</v>
      </c>
      <c r="Q1902" s="24">
        <v>263566.69</v>
      </c>
      <c r="R1902" s="24">
        <v>461241.71</v>
      </c>
      <c r="S1902" s="24">
        <v>288771.37</v>
      </c>
      <c r="T1902" s="24">
        <v>505349.9</v>
      </c>
      <c r="U1902" s="24">
        <v>312611.24</v>
      </c>
      <c r="V1902" s="24">
        <v>547069.66</v>
      </c>
    </row>
    <row r="1903" spans="1:22" hidden="1" x14ac:dyDescent="0.3">
      <c r="A1903" s="23">
        <v>2</v>
      </c>
      <c r="B1903" s="23">
        <v>2021</v>
      </c>
      <c r="C1903" s="23" t="s">
        <v>538</v>
      </c>
      <c r="D1903" t="s">
        <v>96</v>
      </c>
      <c r="E1903" s="23" t="s">
        <v>540</v>
      </c>
      <c r="F1903" s="23" t="s">
        <v>104</v>
      </c>
      <c r="G1903" s="23">
        <v>2</v>
      </c>
      <c r="H1903" s="23" t="s">
        <v>30</v>
      </c>
      <c r="I1903" s="24">
        <v>106325.82</v>
      </c>
      <c r="J1903" s="24">
        <v>186070.19</v>
      </c>
      <c r="K1903" s="24">
        <v>139187.64000000001</v>
      </c>
      <c r="L1903" s="24">
        <v>243578.38</v>
      </c>
      <c r="M1903" s="24">
        <v>168950.53</v>
      </c>
      <c r="N1903" s="24">
        <v>295663.42</v>
      </c>
      <c r="O1903" s="24">
        <v>206840.81</v>
      </c>
      <c r="P1903" s="24">
        <v>361971.42</v>
      </c>
      <c r="Q1903" s="24">
        <v>245168.43</v>
      </c>
      <c r="R1903" s="24">
        <v>429044.74</v>
      </c>
      <c r="S1903" s="24">
        <v>270023.48</v>
      </c>
      <c r="T1903" s="24">
        <v>472541.09</v>
      </c>
      <c r="U1903" s="24">
        <v>293014.88</v>
      </c>
      <c r="V1903" s="24">
        <v>512776.03</v>
      </c>
    </row>
    <row r="1904" spans="1:22" hidden="1" x14ac:dyDescent="0.3">
      <c r="A1904" s="23">
        <v>2</v>
      </c>
      <c r="B1904" s="23">
        <v>2021</v>
      </c>
      <c r="C1904" s="23" t="s">
        <v>538</v>
      </c>
      <c r="D1904" t="s">
        <v>96</v>
      </c>
      <c r="E1904" s="23" t="s">
        <v>540</v>
      </c>
      <c r="F1904" s="23" t="s">
        <v>104</v>
      </c>
      <c r="G1904" s="23">
        <v>3</v>
      </c>
      <c r="H1904" s="23" t="s">
        <v>31</v>
      </c>
      <c r="I1904" s="24">
        <v>92608.42</v>
      </c>
      <c r="J1904" s="24">
        <v>162064.73000000001</v>
      </c>
      <c r="K1904" s="24">
        <v>126174.99</v>
      </c>
      <c r="L1904" s="24">
        <v>220806.24</v>
      </c>
      <c r="M1904" s="24">
        <v>159532.82</v>
      </c>
      <c r="N1904" s="24">
        <v>279182.43</v>
      </c>
      <c r="O1904" s="24">
        <v>210051.49</v>
      </c>
      <c r="P1904" s="24">
        <v>367590.11</v>
      </c>
      <c r="Q1904" s="24">
        <v>260202.81</v>
      </c>
      <c r="R1904" s="24">
        <v>455354.91</v>
      </c>
      <c r="S1904" s="24">
        <v>293112.23</v>
      </c>
      <c r="T1904" s="24">
        <v>512946.4</v>
      </c>
      <c r="U1904" s="24">
        <v>325601.82</v>
      </c>
      <c r="V1904" s="24">
        <v>569803.18000000005</v>
      </c>
    </row>
    <row r="1905" spans="1:22" hidden="1" x14ac:dyDescent="0.3">
      <c r="A1905" s="23">
        <v>2</v>
      </c>
      <c r="B1905" s="23">
        <v>2021</v>
      </c>
      <c r="C1905" s="23" t="s">
        <v>538</v>
      </c>
      <c r="D1905" t="s">
        <v>96</v>
      </c>
      <c r="E1905" s="23" t="s">
        <v>540</v>
      </c>
      <c r="F1905" s="23" t="s">
        <v>104</v>
      </c>
      <c r="G1905" s="23">
        <v>4</v>
      </c>
      <c r="H1905" s="23" t="s">
        <v>29</v>
      </c>
      <c r="I1905" s="24">
        <v>102801.56</v>
      </c>
      <c r="J1905" s="24">
        <v>164482.49</v>
      </c>
      <c r="K1905" s="24">
        <v>143922.18</v>
      </c>
      <c r="L1905" s="24">
        <v>230275.49</v>
      </c>
      <c r="M1905" s="24">
        <v>185042.8</v>
      </c>
      <c r="N1905" s="24">
        <v>296068.49</v>
      </c>
      <c r="O1905" s="24">
        <v>246723.74</v>
      </c>
      <c r="P1905" s="24">
        <v>394757.99</v>
      </c>
      <c r="Q1905" s="24">
        <v>308404.67</v>
      </c>
      <c r="R1905" s="24">
        <v>493447.48</v>
      </c>
      <c r="S1905" s="24">
        <v>349525.29</v>
      </c>
      <c r="T1905" s="24">
        <v>559240.48</v>
      </c>
      <c r="U1905" s="24">
        <v>390645.92</v>
      </c>
      <c r="V1905" s="24">
        <v>625033.48</v>
      </c>
    </row>
    <row r="1906" spans="1:22" hidden="1" x14ac:dyDescent="0.3">
      <c r="A1906" s="23">
        <v>2</v>
      </c>
      <c r="B1906" s="23">
        <v>2021</v>
      </c>
      <c r="C1906" s="23" t="s">
        <v>538</v>
      </c>
      <c r="D1906" t="s">
        <v>96</v>
      </c>
      <c r="E1906" s="23" t="s">
        <v>540</v>
      </c>
      <c r="F1906" s="23" t="s">
        <v>98</v>
      </c>
      <c r="G1906" s="23">
        <v>1</v>
      </c>
      <c r="H1906" s="23" t="s">
        <v>14</v>
      </c>
      <c r="I1906" s="24">
        <v>127278.31</v>
      </c>
      <c r="J1906" s="24">
        <v>222737.05</v>
      </c>
      <c r="K1906" s="24">
        <v>164879.92000000001</v>
      </c>
      <c r="L1906" s="24">
        <v>288539.87</v>
      </c>
      <c r="M1906" s="24">
        <v>197360.48</v>
      </c>
      <c r="N1906" s="24">
        <v>345380.84</v>
      </c>
      <c r="O1906" s="24">
        <v>235514.71</v>
      </c>
      <c r="P1906" s="24">
        <v>412150.75</v>
      </c>
      <c r="Q1906" s="24">
        <v>276989.83</v>
      </c>
      <c r="R1906" s="24">
        <v>484732.19</v>
      </c>
      <c r="S1906" s="24">
        <v>303517.71999999997</v>
      </c>
      <c r="T1906" s="24">
        <v>531156.01</v>
      </c>
      <c r="U1906" s="24">
        <v>328651.26</v>
      </c>
      <c r="V1906" s="24">
        <v>575139.69999999995</v>
      </c>
    </row>
    <row r="1907" spans="1:22" hidden="1" x14ac:dyDescent="0.3">
      <c r="A1907" s="23">
        <v>2</v>
      </c>
      <c r="B1907" s="23">
        <v>2021</v>
      </c>
      <c r="C1907" s="23" t="s">
        <v>538</v>
      </c>
      <c r="D1907" t="s">
        <v>96</v>
      </c>
      <c r="E1907" s="23" t="s">
        <v>540</v>
      </c>
      <c r="F1907" s="23" t="s">
        <v>98</v>
      </c>
      <c r="G1907" s="23">
        <v>2</v>
      </c>
      <c r="H1907" s="23" t="s">
        <v>30</v>
      </c>
      <c r="I1907" s="24">
        <v>111176.39</v>
      </c>
      <c r="J1907" s="24">
        <v>194558.68</v>
      </c>
      <c r="K1907" s="24">
        <v>145671.92000000001</v>
      </c>
      <c r="L1907" s="24">
        <v>254925.87</v>
      </c>
      <c r="M1907" s="24">
        <v>176954.53</v>
      </c>
      <c r="N1907" s="24">
        <v>309670.42</v>
      </c>
      <c r="O1907" s="24">
        <v>216886.87</v>
      </c>
      <c r="P1907" s="24">
        <v>379552.03</v>
      </c>
      <c r="Q1907" s="24">
        <v>257200.1</v>
      </c>
      <c r="R1907" s="24">
        <v>450100.17</v>
      </c>
      <c r="S1907" s="24">
        <v>283351.92</v>
      </c>
      <c r="T1907" s="24">
        <v>495865.86</v>
      </c>
      <c r="U1907" s="24">
        <v>307572.82</v>
      </c>
      <c r="V1907" s="24">
        <v>538252.43000000005</v>
      </c>
    </row>
    <row r="1908" spans="1:22" hidden="1" x14ac:dyDescent="0.3">
      <c r="A1908" s="23">
        <v>2</v>
      </c>
      <c r="B1908" s="23">
        <v>2021</v>
      </c>
      <c r="C1908" s="23" t="s">
        <v>538</v>
      </c>
      <c r="D1908" t="s">
        <v>96</v>
      </c>
      <c r="E1908" s="23" t="s">
        <v>540</v>
      </c>
      <c r="F1908" s="23" t="s">
        <v>98</v>
      </c>
      <c r="G1908" s="23">
        <v>3</v>
      </c>
      <c r="H1908" s="23" t="s">
        <v>31</v>
      </c>
      <c r="I1908" s="24">
        <v>96532.86</v>
      </c>
      <c r="J1908" s="24">
        <v>168932.5</v>
      </c>
      <c r="K1908" s="24">
        <v>131406.26</v>
      </c>
      <c r="L1908" s="24">
        <v>229960.95</v>
      </c>
      <c r="M1908" s="24">
        <v>166055.12</v>
      </c>
      <c r="N1908" s="24">
        <v>290596.46000000002</v>
      </c>
      <c r="O1908" s="24">
        <v>218546.79</v>
      </c>
      <c r="P1908" s="24">
        <v>382456.89</v>
      </c>
      <c r="Q1908" s="24">
        <v>270643.33</v>
      </c>
      <c r="R1908" s="24">
        <v>473625.83</v>
      </c>
      <c r="S1908" s="24">
        <v>304809.88</v>
      </c>
      <c r="T1908" s="24">
        <v>533417.29</v>
      </c>
      <c r="U1908" s="24">
        <v>338524.84</v>
      </c>
      <c r="V1908" s="24">
        <v>592418.47</v>
      </c>
    </row>
    <row r="1909" spans="1:22" hidden="1" x14ac:dyDescent="0.3">
      <c r="A1909" s="23">
        <v>2</v>
      </c>
      <c r="B1909" s="23">
        <v>2021</v>
      </c>
      <c r="C1909" s="23" t="s">
        <v>538</v>
      </c>
      <c r="D1909" t="s">
        <v>96</v>
      </c>
      <c r="E1909" s="23" t="s">
        <v>540</v>
      </c>
      <c r="F1909" s="23" t="s">
        <v>98</v>
      </c>
      <c r="G1909" s="23">
        <v>4</v>
      </c>
      <c r="H1909" s="23" t="s">
        <v>29</v>
      </c>
      <c r="I1909" s="24">
        <v>107927.89</v>
      </c>
      <c r="J1909" s="24">
        <v>172684.62</v>
      </c>
      <c r="K1909" s="24">
        <v>151099.04</v>
      </c>
      <c r="L1909" s="24">
        <v>241758.47</v>
      </c>
      <c r="M1909" s="24">
        <v>194270.2</v>
      </c>
      <c r="N1909" s="24">
        <v>310832.32</v>
      </c>
      <c r="O1909" s="24">
        <v>259026.93</v>
      </c>
      <c r="P1909" s="24">
        <v>414443.1</v>
      </c>
      <c r="Q1909" s="24">
        <v>323783.67</v>
      </c>
      <c r="R1909" s="24">
        <v>518053.87</v>
      </c>
      <c r="S1909" s="24">
        <v>366954.82</v>
      </c>
      <c r="T1909" s="24">
        <v>587127.72</v>
      </c>
      <c r="U1909" s="24">
        <v>410125.98</v>
      </c>
      <c r="V1909" s="24">
        <v>656201.56999999995</v>
      </c>
    </row>
    <row r="1910" spans="1:22" hidden="1" x14ac:dyDescent="0.3">
      <c r="A1910" s="23">
        <v>2</v>
      </c>
      <c r="B1910" s="23">
        <v>2021</v>
      </c>
      <c r="C1910" s="23" t="s">
        <v>538</v>
      </c>
      <c r="D1910" t="s">
        <v>96</v>
      </c>
      <c r="E1910" s="23" t="s">
        <v>540</v>
      </c>
      <c r="F1910" s="23" t="s">
        <v>99</v>
      </c>
      <c r="G1910" s="23">
        <v>1</v>
      </c>
      <c r="H1910" s="23" t="s">
        <v>14</v>
      </c>
      <c r="I1910" s="24">
        <v>126126.08</v>
      </c>
      <c r="J1910" s="24">
        <v>220720.64000000001</v>
      </c>
      <c r="K1910" s="24">
        <v>163476.82</v>
      </c>
      <c r="L1910" s="24">
        <v>286084.43</v>
      </c>
      <c r="M1910" s="24">
        <v>195745.06</v>
      </c>
      <c r="N1910" s="24">
        <v>342553.85</v>
      </c>
      <c r="O1910" s="24">
        <v>233684.73</v>
      </c>
      <c r="P1910" s="24">
        <v>408948.28</v>
      </c>
      <c r="Q1910" s="24">
        <v>274909.03999999998</v>
      </c>
      <c r="R1910" s="24">
        <v>481090.82</v>
      </c>
      <c r="S1910" s="24">
        <v>301277.52</v>
      </c>
      <c r="T1910" s="24">
        <v>527235.66</v>
      </c>
      <c r="U1910" s="24">
        <v>326302.38</v>
      </c>
      <c r="V1910" s="24">
        <v>571029.17000000004</v>
      </c>
    </row>
    <row r="1911" spans="1:22" hidden="1" x14ac:dyDescent="0.3">
      <c r="A1911" s="23">
        <v>2</v>
      </c>
      <c r="B1911" s="23">
        <v>2021</v>
      </c>
      <c r="C1911" s="23" t="s">
        <v>538</v>
      </c>
      <c r="D1911" t="s">
        <v>96</v>
      </c>
      <c r="E1911" s="23" t="s">
        <v>540</v>
      </c>
      <c r="F1911" s="23" t="s">
        <v>99</v>
      </c>
      <c r="G1911" s="23">
        <v>2</v>
      </c>
      <c r="H1911" s="23" t="s">
        <v>30</v>
      </c>
      <c r="I1911" s="24">
        <v>109772.49</v>
      </c>
      <c r="J1911" s="24">
        <v>192101.86</v>
      </c>
      <c r="K1911" s="24">
        <v>143968.69</v>
      </c>
      <c r="L1911" s="24">
        <v>251945.21</v>
      </c>
      <c r="M1911" s="24">
        <v>175020.26</v>
      </c>
      <c r="N1911" s="24">
        <v>306285.46000000002</v>
      </c>
      <c r="O1911" s="24">
        <v>214765.83</v>
      </c>
      <c r="P1911" s="24">
        <v>375840.2</v>
      </c>
      <c r="Q1911" s="24">
        <v>254810.1</v>
      </c>
      <c r="R1911" s="24">
        <v>445917.67</v>
      </c>
      <c r="S1911" s="24">
        <v>280796.63</v>
      </c>
      <c r="T1911" s="24">
        <v>491394.11</v>
      </c>
      <c r="U1911" s="24">
        <v>304894.59999999998</v>
      </c>
      <c r="V1911" s="24">
        <v>533565.54</v>
      </c>
    </row>
    <row r="1912" spans="1:22" hidden="1" x14ac:dyDescent="0.3">
      <c r="A1912" s="23">
        <v>2</v>
      </c>
      <c r="B1912" s="23">
        <v>2021</v>
      </c>
      <c r="C1912" s="23" t="s">
        <v>538</v>
      </c>
      <c r="D1912" t="s">
        <v>96</v>
      </c>
      <c r="E1912" s="23" t="s">
        <v>540</v>
      </c>
      <c r="F1912" s="23" t="s">
        <v>99</v>
      </c>
      <c r="G1912" s="23">
        <v>3</v>
      </c>
      <c r="H1912" s="23" t="s">
        <v>31</v>
      </c>
      <c r="I1912" s="24">
        <v>95009.74</v>
      </c>
      <c r="J1912" s="24">
        <v>166267.04</v>
      </c>
      <c r="K1912" s="24">
        <v>129215.46</v>
      </c>
      <c r="L1912" s="24">
        <v>226127.05</v>
      </c>
      <c r="M1912" s="24">
        <v>163193.13</v>
      </c>
      <c r="N1912" s="24">
        <v>285587.98</v>
      </c>
      <c r="O1912" s="24">
        <v>214686.12</v>
      </c>
      <c r="P1912" s="24">
        <v>375700.72</v>
      </c>
      <c r="Q1912" s="24">
        <v>265777.81</v>
      </c>
      <c r="R1912" s="24">
        <v>465111.16</v>
      </c>
      <c r="S1912" s="24">
        <v>299265.63</v>
      </c>
      <c r="T1912" s="24">
        <v>523714.85</v>
      </c>
      <c r="U1912" s="24">
        <v>332294.81</v>
      </c>
      <c r="V1912" s="24">
        <v>581515.91</v>
      </c>
    </row>
    <row r="1913" spans="1:22" hidden="1" x14ac:dyDescent="0.3">
      <c r="A1913" s="23">
        <v>2</v>
      </c>
      <c r="B1913" s="23">
        <v>2021</v>
      </c>
      <c r="C1913" s="23" t="s">
        <v>538</v>
      </c>
      <c r="D1913" t="s">
        <v>96</v>
      </c>
      <c r="E1913" s="23" t="s">
        <v>540</v>
      </c>
      <c r="F1913" s="23" t="s">
        <v>99</v>
      </c>
      <c r="G1913" s="23">
        <v>4</v>
      </c>
      <c r="H1913" s="23" t="s">
        <v>29</v>
      </c>
      <c r="I1913" s="24">
        <v>107007.07</v>
      </c>
      <c r="J1913" s="24">
        <v>171211.32</v>
      </c>
      <c r="K1913" s="24">
        <v>149809.9</v>
      </c>
      <c r="L1913" s="24">
        <v>239695.84</v>
      </c>
      <c r="M1913" s="24">
        <v>192612.73</v>
      </c>
      <c r="N1913" s="24">
        <v>308180.37</v>
      </c>
      <c r="O1913" s="24">
        <v>256816.97</v>
      </c>
      <c r="P1913" s="24">
        <v>410907.16</v>
      </c>
      <c r="Q1913" s="24">
        <v>321021.21000000002</v>
      </c>
      <c r="R1913" s="24">
        <v>513633.94</v>
      </c>
      <c r="S1913" s="24">
        <v>363824.04</v>
      </c>
      <c r="T1913" s="24">
        <v>582118.47</v>
      </c>
      <c r="U1913" s="24">
        <v>406626.87</v>
      </c>
      <c r="V1913" s="24">
        <v>650603</v>
      </c>
    </row>
    <row r="1914" spans="1:22" hidden="1" x14ac:dyDescent="0.3">
      <c r="A1914" s="23">
        <v>2</v>
      </c>
      <c r="B1914" s="23">
        <v>2021</v>
      </c>
      <c r="C1914" s="23" t="s">
        <v>538</v>
      </c>
      <c r="D1914" t="s">
        <v>96</v>
      </c>
      <c r="E1914" s="23" t="s">
        <v>540</v>
      </c>
      <c r="F1914" s="23" t="s">
        <v>101</v>
      </c>
      <c r="G1914" s="23">
        <v>1</v>
      </c>
      <c r="H1914" s="23" t="s">
        <v>14</v>
      </c>
      <c r="I1914" s="24">
        <v>126613.57</v>
      </c>
      <c r="J1914" s="24">
        <v>221573.75</v>
      </c>
      <c r="K1914" s="24">
        <v>164122.76999999999</v>
      </c>
      <c r="L1914" s="24">
        <v>287214.84999999998</v>
      </c>
      <c r="M1914" s="24">
        <v>196528.6</v>
      </c>
      <c r="N1914" s="24">
        <v>343925.06</v>
      </c>
      <c r="O1914" s="24">
        <v>234635.51999999999</v>
      </c>
      <c r="P1914" s="24">
        <v>410612.17</v>
      </c>
      <c r="Q1914" s="24">
        <v>276038.81</v>
      </c>
      <c r="R1914" s="24">
        <v>483067.92</v>
      </c>
      <c r="S1914" s="24">
        <v>302521.92</v>
      </c>
      <c r="T1914" s="24">
        <v>529413.36</v>
      </c>
      <c r="U1914" s="24">
        <v>327662.23</v>
      </c>
      <c r="V1914" s="24">
        <v>573408.9</v>
      </c>
    </row>
    <row r="1915" spans="1:22" hidden="1" x14ac:dyDescent="0.3">
      <c r="A1915" s="23">
        <v>2</v>
      </c>
      <c r="B1915" s="23">
        <v>2021</v>
      </c>
      <c r="C1915" s="23" t="s">
        <v>538</v>
      </c>
      <c r="D1915" t="s">
        <v>96</v>
      </c>
      <c r="E1915" s="23" t="s">
        <v>540</v>
      </c>
      <c r="F1915" s="23" t="s">
        <v>101</v>
      </c>
      <c r="G1915" s="23">
        <v>2</v>
      </c>
      <c r="H1915" s="23" t="s">
        <v>30</v>
      </c>
      <c r="I1915" s="24">
        <v>110134.17</v>
      </c>
      <c r="J1915" s="24">
        <v>192734.8</v>
      </c>
      <c r="K1915" s="24">
        <v>144464.59</v>
      </c>
      <c r="L1915" s="24">
        <v>252813.03</v>
      </c>
      <c r="M1915" s="24">
        <v>175644.39</v>
      </c>
      <c r="N1915" s="24">
        <v>307377.68</v>
      </c>
      <c r="O1915" s="24">
        <v>215571.09</v>
      </c>
      <c r="P1915" s="24">
        <v>377249.42</v>
      </c>
      <c r="Q1915" s="24">
        <v>255785.26</v>
      </c>
      <c r="R1915" s="24">
        <v>447624.2</v>
      </c>
      <c r="S1915" s="24">
        <v>281883.49</v>
      </c>
      <c r="T1915" s="24">
        <v>493296.1</v>
      </c>
      <c r="U1915" s="24">
        <v>306089.77</v>
      </c>
      <c r="V1915" s="24">
        <v>535657.09</v>
      </c>
    </row>
    <row r="1916" spans="1:22" hidden="1" x14ac:dyDescent="0.3">
      <c r="A1916" s="23">
        <v>2</v>
      </c>
      <c r="B1916" s="23">
        <v>2021</v>
      </c>
      <c r="C1916" s="23" t="s">
        <v>538</v>
      </c>
      <c r="D1916" t="s">
        <v>96</v>
      </c>
      <c r="E1916" s="23" t="s">
        <v>540</v>
      </c>
      <c r="F1916" s="23" t="s">
        <v>101</v>
      </c>
      <c r="G1916" s="23">
        <v>3</v>
      </c>
      <c r="H1916" s="23" t="s">
        <v>31</v>
      </c>
      <c r="I1916" s="24">
        <v>95274.7</v>
      </c>
      <c r="J1916" s="24">
        <v>166730.73000000001</v>
      </c>
      <c r="K1916" s="24">
        <v>129557.19</v>
      </c>
      <c r="L1916" s="24">
        <v>226725.08</v>
      </c>
      <c r="M1916" s="24">
        <v>163609.88</v>
      </c>
      <c r="N1916" s="24">
        <v>286317.28999999998</v>
      </c>
      <c r="O1916" s="24">
        <v>215219.44</v>
      </c>
      <c r="P1916" s="24">
        <v>376634.02</v>
      </c>
      <c r="Q1916" s="24">
        <v>266424.61</v>
      </c>
      <c r="R1916" s="24">
        <v>466243.06</v>
      </c>
      <c r="S1916" s="24">
        <v>299983.67</v>
      </c>
      <c r="T1916" s="24">
        <v>524971.43000000005</v>
      </c>
      <c r="U1916" s="24">
        <v>333080.57</v>
      </c>
      <c r="V1916" s="24">
        <v>582891</v>
      </c>
    </row>
    <row r="1917" spans="1:22" hidden="1" x14ac:dyDescent="0.3">
      <c r="A1917" s="23">
        <v>2</v>
      </c>
      <c r="B1917" s="23">
        <v>2021</v>
      </c>
      <c r="C1917" s="23" t="s">
        <v>538</v>
      </c>
      <c r="D1917" t="s">
        <v>96</v>
      </c>
      <c r="E1917" s="23" t="s">
        <v>540</v>
      </c>
      <c r="F1917" s="23" t="s">
        <v>101</v>
      </c>
      <c r="G1917" s="23">
        <v>4</v>
      </c>
      <c r="H1917" s="23" t="s">
        <v>29</v>
      </c>
      <c r="I1917" s="24">
        <v>107429.52</v>
      </c>
      <c r="J1917" s="24">
        <v>171887.23</v>
      </c>
      <c r="K1917" s="24">
        <v>150401.32999999999</v>
      </c>
      <c r="L1917" s="24">
        <v>240642.13</v>
      </c>
      <c r="M1917" s="24">
        <v>193373.14</v>
      </c>
      <c r="N1917" s="24">
        <v>309397.02</v>
      </c>
      <c r="O1917" s="24">
        <v>257830.85</v>
      </c>
      <c r="P1917" s="24">
        <v>412529.36</v>
      </c>
      <c r="Q1917" s="24">
        <v>322288.56</v>
      </c>
      <c r="R1917" s="24">
        <v>515661.7</v>
      </c>
      <c r="S1917" s="24">
        <v>365260.37</v>
      </c>
      <c r="T1917" s="24">
        <v>584416.6</v>
      </c>
      <c r="U1917" s="24">
        <v>408232.18</v>
      </c>
      <c r="V1917" s="24">
        <v>653171.49</v>
      </c>
    </row>
    <row r="1918" spans="1:22" hidden="1" x14ac:dyDescent="0.3">
      <c r="A1918" s="23">
        <v>2</v>
      </c>
      <c r="B1918" s="23">
        <v>2021</v>
      </c>
      <c r="C1918" s="23" t="s">
        <v>538</v>
      </c>
      <c r="D1918" t="s">
        <v>96</v>
      </c>
      <c r="E1918" s="23" t="s">
        <v>540</v>
      </c>
      <c r="F1918" s="23" t="s">
        <v>102</v>
      </c>
      <c r="G1918" s="23">
        <v>1</v>
      </c>
      <c r="H1918" s="23" t="s">
        <v>14</v>
      </c>
      <c r="I1918" s="24">
        <v>127234</v>
      </c>
      <c r="J1918" s="24">
        <v>222659.5</v>
      </c>
      <c r="K1918" s="24">
        <v>164852.13</v>
      </c>
      <c r="L1918" s="24">
        <v>288491.21999999997</v>
      </c>
      <c r="M1918" s="24">
        <v>197348.4</v>
      </c>
      <c r="N1918" s="24">
        <v>345359.7</v>
      </c>
      <c r="O1918" s="24">
        <v>235532.62</v>
      </c>
      <c r="P1918" s="24">
        <v>412182.08</v>
      </c>
      <c r="Q1918" s="24">
        <v>277034.52</v>
      </c>
      <c r="R1918" s="24">
        <v>484810.4</v>
      </c>
      <c r="S1918" s="24">
        <v>303579.87</v>
      </c>
      <c r="T1918" s="24">
        <v>531264.78</v>
      </c>
      <c r="U1918" s="24">
        <v>328743.96000000002</v>
      </c>
      <c r="V1918" s="24">
        <v>575301.93999999994</v>
      </c>
    </row>
    <row r="1919" spans="1:22" hidden="1" x14ac:dyDescent="0.3">
      <c r="A1919" s="23">
        <v>2</v>
      </c>
      <c r="B1919" s="23">
        <v>2021</v>
      </c>
      <c r="C1919" s="23" t="s">
        <v>538</v>
      </c>
      <c r="D1919" t="s">
        <v>96</v>
      </c>
      <c r="E1919" s="23" t="s">
        <v>540</v>
      </c>
      <c r="F1919" s="23" t="s">
        <v>102</v>
      </c>
      <c r="G1919" s="23">
        <v>2</v>
      </c>
      <c r="H1919" s="23" t="s">
        <v>30</v>
      </c>
      <c r="I1919" s="24">
        <v>111006.26</v>
      </c>
      <c r="J1919" s="24">
        <v>194260.95</v>
      </c>
      <c r="K1919" s="24">
        <v>145494.06</v>
      </c>
      <c r="L1919" s="24">
        <v>254614.61</v>
      </c>
      <c r="M1919" s="24">
        <v>176783.03</v>
      </c>
      <c r="N1919" s="24">
        <v>309370.3</v>
      </c>
      <c r="O1919" s="24">
        <v>216759.25</v>
      </c>
      <c r="P1919" s="24">
        <v>379328.68</v>
      </c>
      <c r="Q1919" s="24">
        <v>257090.18</v>
      </c>
      <c r="R1919" s="24">
        <v>449907.82</v>
      </c>
      <c r="S1919" s="24">
        <v>283256.53000000003</v>
      </c>
      <c r="T1919" s="24">
        <v>495698.93</v>
      </c>
      <c r="U1919" s="24">
        <v>307500.84999999998</v>
      </c>
      <c r="V1919" s="24">
        <v>538126.49</v>
      </c>
    </row>
    <row r="1920" spans="1:22" hidden="1" x14ac:dyDescent="0.3">
      <c r="A1920" s="23">
        <v>2</v>
      </c>
      <c r="B1920" s="23">
        <v>2021</v>
      </c>
      <c r="C1920" s="23" t="s">
        <v>538</v>
      </c>
      <c r="D1920" t="s">
        <v>96</v>
      </c>
      <c r="E1920" s="23" t="s">
        <v>540</v>
      </c>
      <c r="F1920" s="23" t="s">
        <v>102</v>
      </c>
      <c r="G1920" s="23">
        <v>3</v>
      </c>
      <c r="H1920" s="23" t="s">
        <v>31</v>
      </c>
      <c r="I1920" s="24">
        <v>96284.56</v>
      </c>
      <c r="J1920" s="24">
        <v>168497.98</v>
      </c>
      <c r="K1920" s="24">
        <v>131029.42</v>
      </c>
      <c r="L1920" s="24">
        <v>229301.49</v>
      </c>
      <c r="M1920" s="24">
        <v>165548</v>
      </c>
      <c r="N1920" s="24">
        <v>289709</v>
      </c>
      <c r="O1920" s="24">
        <v>217848.29</v>
      </c>
      <c r="P1920" s="24">
        <v>381234.5</v>
      </c>
      <c r="Q1920" s="24">
        <v>269750.34999999998</v>
      </c>
      <c r="R1920" s="24">
        <v>472063.12</v>
      </c>
      <c r="S1920" s="24">
        <v>303782.84000000003</v>
      </c>
      <c r="T1920" s="24">
        <v>531619.97</v>
      </c>
      <c r="U1920" s="24">
        <v>337360.22</v>
      </c>
      <c r="V1920" s="24">
        <v>590380.38</v>
      </c>
    </row>
    <row r="1921" spans="1:22" hidden="1" x14ac:dyDescent="0.3">
      <c r="A1921" s="23">
        <v>2</v>
      </c>
      <c r="B1921" s="23">
        <v>2021</v>
      </c>
      <c r="C1921" s="23" t="s">
        <v>538</v>
      </c>
      <c r="D1921" t="s">
        <v>96</v>
      </c>
      <c r="E1921" s="23" t="s">
        <v>540</v>
      </c>
      <c r="F1921" s="23" t="s">
        <v>102</v>
      </c>
      <c r="G1921" s="23">
        <v>4</v>
      </c>
      <c r="H1921" s="23" t="s">
        <v>29</v>
      </c>
      <c r="I1921" s="24">
        <v>107908.91</v>
      </c>
      <c r="J1921" s="24">
        <v>172654.26</v>
      </c>
      <c r="K1921" s="24">
        <v>151072.47</v>
      </c>
      <c r="L1921" s="24">
        <v>241715.96</v>
      </c>
      <c r="M1921" s="24">
        <v>194236.04</v>
      </c>
      <c r="N1921" s="24">
        <v>310777.67</v>
      </c>
      <c r="O1921" s="24">
        <v>258981.38</v>
      </c>
      <c r="P1921" s="24">
        <v>414370.22</v>
      </c>
      <c r="Q1921" s="24">
        <v>323726.73</v>
      </c>
      <c r="R1921" s="24">
        <v>517962.78</v>
      </c>
      <c r="S1921" s="24">
        <v>366890.29</v>
      </c>
      <c r="T1921" s="24">
        <v>587024.48</v>
      </c>
      <c r="U1921" s="24">
        <v>410053.86</v>
      </c>
      <c r="V1921" s="24">
        <v>656086.18000000005</v>
      </c>
    </row>
    <row r="1922" spans="1:22" hidden="1" x14ac:dyDescent="0.3">
      <c r="A1922" s="23">
        <v>2</v>
      </c>
      <c r="B1922" s="23">
        <v>2021</v>
      </c>
      <c r="C1922" s="23" t="s">
        <v>538</v>
      </c>
      <c r="D1922" t="s">
        <v>96</v>
      </c>
      <c r="E1922" s="23" t="s">
        <v>540</v>
      </c>
      <c r="F1922" s="23" t="s">
        <v>103</v>
      </c>
      <c r="G1922" s="23">
        <v>1</v>
      </c>
      <c r="H1922" s="23" t="s">
        <v>14</v>
      </c>
      <c r="I1922" s="24">
        <v>128164.67</v>
      </c>
      <c r="J1922" s="24">
        <v>224288.17</v>
      </c>
      <c r="K1922" s="24">
        <v>166116.25</v>
      </c>
      <c r="L1922" s="24">
        <v>290703.43</v>
      </c>
      <c r="M1922" s="24">
        <v>198903.42</v>
      </c>
      <c r="N1922" s="24">
        <v>348080.99</v>
      </c>
      <c r="O1922" s="24">
        <v>237452.12</v>
      </c>
      <c r="P1922" s="24">
        <v>415541.22</v>
      </c>
      <c r="Q1922" s="24">
        <v>279338.76</v>
      </c>
      <c r="R1922" s="24">
        <v>488842.82</v>
      </c>
      <c r="S1922" s="24">
        <v>306130.84000000003</v>
      </c>
      <c r="T1922" s="24">
        <v>535728.98</v>
      </c>
      <c r="U1922" s="24">
        <v>331556.38</v>
      </c>
      <c r="V1922" s="24">
        <v>580223.66</v>
      </c>
    </row>
    <row r="1923" spans="1:22" hidden="1" x14ac:dyDescent="0.3">
      <c r="A1923" s="23">
        <v>2</v>
      </c>
      <c r="B1923" s="23">
        <v>2021</v>
      </c>
      <c r="C1923" s="23" t="s">
        <v>538</v>
      </c>
      <c r="D1923" t="s">
        <v>96</v>
      </c>
      <c r="E1923" s="23" t="s">
        <v>540</v>
      </c>
      <c r="F1923" s="23" t="s">
        <v>103</v>
      </c>
      <c r="G1923" s="23">
        <v>2</v>
      </c>
      <c r="H1923" s="23" t="s">
        <v>30</v>
      </c>
      <c r="I1923" s="24">
        <v>111559.49</v>
      </c>
      <c r="J1923" s="24">
        <v>195229.11</v>
      </c>
      <c r="K1923" s="24">
        <v>146307.99</v>
      </c>
      <c r="L1923" s="24">
        <v>256038.99</v>
      </c>
      <c r="M1923" s="24">
        <v>177859.78</v>
      </c>
      <c r="N1923" s="24">
        <v>311254.62</v>
      </c>
      <c r="O1923" s="24">
        <v>218242.16</v>
      </c>
      <c r="P1923" s="24">
        <v>381923.78</v>
      </c>
      <c r="Q1923" s="24">
        <v>258930.6</v>
      </c>
      <c r="R1923" s="24">
        <v>453128.55</v>
      </c>
      <c r="S1923" s="24">
        <v>285334.86</v>
      </c>
      <c r="T1923" s="24">
        <v>499336.01</v>
      </c>
      <c r="U1923" s="24">
        <v>309819.24</v>
      </c>
      <c r="V1923" s="24">
        <v>542183.67000000004</v>
      </c>
    </row>
    <row r="1924" spans="1:22" hidden="1" x14ac:dyDescent="0.3">
      <c r="A1924" s="23">
        <v>2</v>
      </c>
      <c r="B1924" s="23">
        <v>2021</v>
      </c>
      <c r="C1924" s="23" t="s">
        <v>538</v>
      </c>
      <c r="D1924" t="s">
        <v>96</v>
      </c>
      <c r="E1924" s="23" t="s">
        <v>540</v>
      </c>
      <c r="F1924" s="23" t="s">
        <v>103</v>
      </c>
      <c r="G1924" s="23">
        <v>3</v>
      </c>
      <c r="H1924" s="23" t="s">
        <v>31</v>
      </c>
      <c r="I1924" s="24">
        <v>96566.19</v>
      </c>
      <c r="J1924" s="24">
        <v>168990.84</v>
      </c>
      <c r="K1924" s="24">
        <v>131336.06</v>
      </c>
      <c r="L1924" s="24">
        <v>229838.1</v>
      </c>
      <c r="M1924" s="24">
        <v>165874.37</v>
      </c>
      <c r="N1924" s="24">
        <v>290280.15000000002</v>
      </c>
      <c r="O1924" s="24">
        <v>218216.42</v>
      </c>
      <c r="P1924" s="24">
        <v>381878.73</v>
      </c>
      <c r="Q1924" s="24">
        <v>270150.98</v>
      </c>
      <c r="R1924" s="24">
        <v>472764.22</v>
      </c>
      <c r="S1924" s="24">
        <v>304191.90999999997</v>
      </c>
      <c r="T1924" s="24">
        <v>532335.84</v>
      </c>
      <c r="U1924" s="24">
        <v>337767.13</v>
      </c>
      <c r="V1924" s="24">
        <v>591092.47999999998</v>
      </c>
    </row>
    <row r="1925" spans="1:22" hidden="1" x14ac:dyDescent="0.3">
      <c r="A1925" s="23">
        <v>2</v>
      </c>
      <c r="B1925" s="23">
        <v>2021</v>
      </c>
      <c r="C1925" s="23" t="s">
        <v>538</v>
      </c>
      <c r="D1925" t="s">
        <v>96</v>
      </c>
      <c r="E1925" s="23" t="s">
        <v>540</v>
      </c>
      <c r="F1925" s="23" t="s">
        <v>103</v>
      </c>
      <c r="G1925" s="23">
        <v>4</v>
      </c>
      <c r="H1925" s="23" t="s">
        <v>29</v>
      </c>
      <c r="I1925" s="24">
        <v>108734.84</v>
      </c>
      <c r="J1925" s="24">
        <v>173975.74</v>
      </c>
      <c r="K1925" s="24">
        <v>152228.76999999999</v>
      </c>
      <c r="L1925" s="24">
        <v>243566.04</v>
      </c>
      <c r="M1925" s="24">
        <v>195722.7</v>
      </c>
      <c r="N1925" s="24">
        <v>313156.33</v>
      </c>
      <c r="O1925" s="24">
        <v>260963.61</v>
      </c>
      <c r="P1925" s="24">
        <v>417541.78</v>
      </c>
      <c r="Q1925" s="24">
        <v>326204.51</v>
      </c>
      <c r="R1925" s="24">
        <v>521927.22</v>
      </c>
      <c r="S1925" s="24">
        <v>369698.44</v>
      </c>
      <c r="T1925" s="24">
        <v>591517.52</v>
      </c>
      <c r="U1925" s="24">
        <v>413192.38</v>
      </c>
      <c r="V1925" s="24">
        <v>661107.81000000006</v>
      </c>
    </row>
    <row r="1926" spans="1:22" hidden="1" x14ac:dyDescent="0.3">
      <c r="A1926" s="23">
        <v>2</v>
      </c>
      <c r="B1926" s="23">
        <v>2021</v>
      </c>
      <c r="C1926" s="23" t="s">
        <v>538</v>
      </c>
      <c r="D1926" t="s">
        <v>96</v>
      </c>
      <c r="E1926" s="23" t="s">
        <v>540</v>
      </c>
      <c r="F1926" s="23" t="s">
        <v>105</v>
      </c>
      <c r="G1926" s="23">
        <v>1</v>
      </c>
      <c r="H1926" s="23" t="s">
        <v>14</v>
      </c>
      <c r="I1926" s="24">
        <v>126170.4</v>
      </c>
      <c r="J1926" s="24">
        <v>220798.2</v>
      </c>
      <c r="K1926" s="24">
        <v>163504.62</v>
      </c>
      <c r="L1926" s="24">
        <v>286133.09000000003</v>
      </c>
      <c r="M1926" s="24">
        <v>195757.15</v>
      </c>
      <c r="N1926" s="24">
        <v>342575.01</v>
      </c>
      <c r="O1926" s="24">
        <v>233666.84</v>
      </c>
      <c r="P1926" s="24">
        <v>408916.96</v>
      </c>
      <c r="Q1926" s="24">
        <v>274864.36</v>
      </c>
      <c r="R1926" s="24">
        <v>481012.64</v>
      </c>
      <c r="S1926" s="24">
        <v>301215.38</v>
      </c>
      <c r="T1926" s="24">
        <v>527126.92000000004</v>
      </c>
      <c r="U1926" s="24">
        <v>326209.69</v>
      </c>
      <c r="V1926" s="24">
        <v>570866.96</v>
      </c>
    </row>
    <row r="1927" spans="1:22" hidden="1" x14ac:dyDescent="0.3">
      <c r="A1927" s="23">
        <v>2</v>
      </c>
      <c r="B1927" s="23">
        <v>2021</v>
      </c>
      <c r="C1927" s="23" t="s">
        <v>538</v>
      </c>
      <c r="D1927" t="s">
        <v>96</v>
      </c>
      <c r="E1927" s="23" t="s">
        <v>540</v>
      </c>
      <c r="F1927" s="23" t="s">
        <v>105</v>
      </c>
      <c r="G1927" s="23">
        <v>2</v>
      </c>
      <c r="H1927" s="23" t="s">
        <v>30</v>
      </c>
      <c r="I1927" s="24">
        <v>109942.63</v>
      </c>
      <c r="J1927" s="24">
        <v>192399.6</v>
      </c>
      <c r="K1927" s="24">
        <v>144146.56</v>
      </c>
      <c r="L1927" s="24">
        <v>252256.48</v>
      </c>
      <c r="M1927" s="24">
        <v>175191.77</v>
      </c>
      <c r="N1927" s="24">
        <v>306585.59999999998</v>
      </c>
      <c r="O1927" s="24">
        <v>214893.47</v>
      </c>
      <c r="P1927" s="24">
        <v>376063.57</v>
      </c>
      <c r="Q1927" s="24">
        <v>254920.03</v>
      </c>
      <c r="R1927" s="24">
        <v>446110.05</v>
      </c>
      <c r="S1927" s="24">
        <v>280892.03999999998</v>
      </c>
      <c r="T1927" s="24">
        <v>491561.07</v>
      </c>
      <c r="U1927" s="24">
        <v>304966.58</v>
      </c>
      <c r="V1927" s="24">
        <v>533691.51</v>
      </c>
    </row>
    <row r="1928" spans="1:22" hidden="1" x14ac:dyDescent="0.3">
      <c r="A1928" s="23">
        <v>2</v>
      </c>
      <c r="B1928" s="23">
        <v>2021</v>
      </c>
      <c r="C1928" s="23" t="s">
        <v>538</v>
      </c>
      <c r="D1928" t="s">
        <v>96</v>
      </c>
      <c r="E1928" s="23" t="s">
        <v>540</v>
      </c>
      <c r="F1928" s="23" t="s">
        <v>105</v>
      </c>
      <c r="G1928" s="23">
        <v>3</v>
      </c>
      <c r="H1928" s="23" t="s">
        <v>31</v>
      </c>
      <c r="I1928" s="24">
        <v>95258.04</v>
      </c>
      <c r="J1928" s="24">
        <v>166701.57</v>
      </c>
      <c r="K1928" s="24">
        <v>129592.3</v>
      </c>
      <c r="L1928" s="24">
        <v>226786.53</v>
      </c>
      <c r="M1928" s="24">
        <v>163700.26999999999</v>
      </c>
      <c r="N1928" s="24">
        <v>286475.46999999997</v>
      </c>
      <c r="O1928" s="24">
        <v>215384.65</v>
      </c>
      <c r="P1928" s="24">
        <v>376923.13</v>
      </c>
      <c r="Q1928" s="24">
        <v>266670.8</v>
      </c>
      <c r="R1928" s="24">
        <v>466673.9</v>
      </c>
      <c r="S1928" s="24">
        <v>300292.68</v>
      </c>
      <c r="T1928" s="24">
        <v>525512.18999999994</v>
      </c>
      <c r="U1928" s="24">
        <v>333459.45</v>
      </c>
      <c r="V1928" s="24">
        <v>583554.04</v>
      </c>
    </row>
    <row r="1929" spans="1:22" hidden="1" x14ac:dyDescent="0.3">
      <c r="A1929" s="23">
        <v>2</v>
      </c>
      <c r="B1929" s="23">
        <v>2021</v>
      </c>
      <c r="C1929" s="23" t="s">
        <v>538</v>
      </c>
      <c r="D1929" t="s">
        <v>96</v>
      </c>
      <c r="E1929" s="23" t="s">
        <v>540</v>
      </c>
      <c r="F1929" s="23" t="s">
        <v>105</v>
      </c>
      <c r="G1929" s="23">
        <v>4</v>
      </c>
      <c r="H1929" s="23" t="s">
        <v>29</v>
      </c>
      <c r="I1929" s="24">
        <v>107026.05</v>
      </c>
      <c r="J1929" s="24">
        <v>171241.69</v>
      </c>
      <c r="K1929" s="24">
        <v>149836.48000000001</v>
      </c>
      <c r="L1929" s="24">
        <v>239738.36</v>
      </c>
      <c r="M1929" s="24">
        <v>192646.9</v>
      </c>
      <c r="N1929" s="24">
        <v>308235.03999999998</v>
      </c>
      <c r="O1929" s="24">
        <v>256862.53</v>
      </c>
      <c r="P1929" s="24">
        <v>410980.05</v>
      </c>
      <c r="Q1929" s="24">
        <v>321078.15999999997</v>
      </c>
      <c r="R1929" s="24">
        <v>513725.07</v>
      </c>
      <c r="S1929" s="24">
        <v>363888.58</v>
      </c>
      <c r="T1929" s="24">
        <v>582221.74</v>
      </c>
      <c r="U1929" s="24">
        <v>406699</v>
      </c>
      <c r="V1929" s="24">
        <v>650718.42000000004</v>
      </c>
    </row>
    <row r="1930" spans="1:22" hidden="1" x14ac:dyDescent="0.3">
      <c r="A1930" s="23">
        <v>2</v>
      </c>
      <c r="B1930" s="23">
        <v>2021</v>
      </c>
      <c r="C1930" s="23" t="s">
        <v>538</v>
      </c>
      <c r="D1930" t="s">
        <v>96</v>
      </c>
      <c r="E1930" s="23" t="s">
        <v>540</v>
      </c>
      <c r="F1930" s="23" t="s">
        <v>106</v>
      </c>
      <c r="G1930" s="23">
        <v>1</v>
      </c>
      <c r="H1930" s="23" t="s">
        <v>14</v>
      </c>
      <c r="I1930" s="24">
        <v>122093.24</v>
      </c>
      <c r="J1930" s="24">
        <v>213663.17</v>
      </c>
      <c r="K1930" s="24">
        <v>158225.79</v>
      </c>
      <c r="L1930" s="24">
        <v>276895.14</v>
      </c>
      <c r="M1930" s="24">
        <v>189440.45</v>
      </c>
      <c r="N1930" s="24">
        <v>331520.78999999998</v>
      </c>
      <c r="O1930" s="24">
        <v>226132.08</v>
      </c>
      <c r="P1930" s="24">
        <v>395731.14</v>
      </c>
      <c r="Q1930" s="24">
        <v>266004.96999999997</v>
      </c>
      <c r="R1930" s="24">
        <v>465508.71</v>
      </c>
      <c r="S1930" s="24">
        <v>291508.77</v>
      </c>
      <c r="T1930" s="24">
        <v>510140.36</v>
      </c>
      <c r="U1930" s="24">
        <v>315701.74</v>
      </c>
      <c r="V1930" s="24">
        <v>552478.05000000005</v>
      </c>
    </row>
    <row r="1931" spans="1:22" hidden="1" x14ac:dyDescent="0.3">
      <c r="A1931" s="23">
        <v>2</v>
      </c>
      <c r="B1931" s="23">
        <v>2021</v>
      </c>
      <c r="C1931" s="23" t="s">
        <v>538</v>
      </c>
      <c r="D1931" t="s">
        <v>96</v>
      </c>
      <c r="E1931" s="23" t="s">
        <v>540</v>
      </c>
      <c r="F1931" s="23" t="s">
        <v>106</v>
      </c>
      <c r="G1931" s="23">
        <v>2</v>
      </c>
      <c r="H1931" s="23" t="s">
        <v>30</v>
      </c>
      <c r="I1931" s="24">
        <v>106368.65</v>
      </c>
      <c r="J1931" s="24">
        <v>186145.14</v>
      </c>
      <c r="K1931" s="24">
        <v>139467.98000000001</v>
      </c>
      <c r="L1931" s="24">
        <v>244068.97</v>
      </c>
      <c r="M1931" s="24">
        <v>169512.76</v>
      </c>
      <c r="N1931" s="24">
        <v>296647.33</v>
      </c>
      <c r="O1931" s="24">
        <v>207940.83</v>
      </c>
      <c r="P1931" s="24">
        <v>363896.45</v>
      </c>
      <c r="Q1931" s="24">
        <v>246679.07</v>
      </c>
      <c r="R1931" s="24">
        <v>431688.37</v>
      </c>
      <c r="S1931" s="24">
        <v>271815.61</v>
      </c>
      <c r="T1931" s="24">
        <v>475677.32</v>
      </c>
      <c r="U1931" s="24">
        <v>295117.33</v>
      </c>
      <c r="V1931" s="24">
        <v>516455.33</v>
      </c>
    </row>
    <row r="1932" spans="1:22" hidden="1" x14ac:dyDescent="0.3">
      <c r="A1932" s="23">
        <v>2</v>
      </c>
      <c r="B1932" s="23">
        <v>2021</v>
      </c>
      <c r="C1932" s="23" t="s">
        <v>538</v>
      </c>
      <c r="D1932" t="s">
        <v>96</v>
      </c>
      <c r="E1932" s="23" t="s">
        <v>540</v>
      </c>
      <c r="F1932" s="23" t="s">
        <v>106</v>
      </c>
      <c r="G1932" s="23">
        <v>3</v>
      </c>
      <c r="H1932" s="23" t="s">
        <v>31</v>
      </c>
      <c r="I1932" s="24">
        <v>92145.15</v>
      </c>
      <c r="J1932" s="24">
        <v>161254.01999999999</v>
      </c>
      <c r="K1932" s="24">
        <v>125351.12</v>
      </c>
      <c r="L1932" s="24">
        <v>219364.46</v>
      </c>
      <c r="M1932" s="24">
        <v>158337.81</v>
      </c>
      <c r="N1932" s="24">
        <v>277091.17</v>
      </c>
      <c r="O1932" s="24">
        <v>208324.08</v>
      </c>
      <c r="P1932" s="24">
        <v>364567.15</v>
      </c>
      <c r="Q1932" s="24">
        <v>257924.48000000001</v>
      </c>
      <c r="R1932" s="24">
        <v>451367.84</v>
      </c>
      <c r="S1932" s="24">
        <v>290440.15999999997</v>
      </c>
      <c r="T1932" s="24">
        <v>508270.28</v>
      </c>
      <c r="U1932" s="24">
        <v>322514.84000000003</v>
      </c>
      <c r="V1932" s="24">
        <v>564400.97</v>
      </c>
    </row>
    <row r="1933" spans="1:22" hidden="1" x14ac:dyDescent="0.3">
      <c r="A1933" s="23">
        <v>2</v>
      </c>
      <c r="B1933" s="23">
        <v>2021</v>
      </c>
      <c r="C1933" s="23" t="s">
        <v>538</v>
      </c>
      <c r="D1933" t="s">
        <v>96</v>
      </c>
      <c r="E1933" s="23" t="s">
        <v>540</v>
      </c>
      <c r="F1933" s="23" t="s">
        <v>106</v>
      </c>
      <c r="G1933" s="23">
        <v>4</v>
      </c>
      <c r="H1933" s="23" t="s">
        <v>29</v>
      </c>
      <c r="I1933" s="24">
        <v>103570.54</v>
      </c>
      <c r="J1933" s="24">
        <v>165712.85999999999</v>
      </c>
      <c r="K1933" s="24">
        <v>144998.75</v>
      </c>
      <c r="L1933" s="24">
        <v>231998.01</v>
      </c>
      <c r="M1933" s="24">
        <v>186426.97</v>
      </c>
      <c r="N1933" s="24">
        <v>298283.15000000002</v>
      </c>
      <c r="O1933" s="24">
        <v>248569.29</v>
      </c>
      <c r="P1933" s="24">
        <v>397710.87</v>
      </c>
      <c r="Q1933" s="24">
        <v>310711.61</v>
      </c>
      <c r="R1933" s="24">
        <v>497138.59</v>
      </c>
      <c r="S1933" s="24">
        <v>352139.83</v>
      </c>
      <c r="T1933" s="24">
        <v>563423.73</v>
      </c>
      <c r="U1933" s="24">
        <v>393568.04</v>
      </c>
      <c r="V1933" s="24">
        <v>629708.88</v>
      </c>
    </row>
    <row r="1934" spans="1:22" hidden="1" x14ac:dyDescent="0.3">
      <c r="A1934" s="23">
        <v>2</v>
      </c>
      <c r="B1934" s="23">
        <v>2021</v>
      </c>
      <c r="C1934" s="23" t="s">
        <v>538</v>
      </c>
      <c r="D1934" t="s">
        <v>96</v>
      </c>
      <c r="E1934" s="23" t="s">
        <v>540</v>
      </c>
      <c r="F1934" s="23" t="s">
        <v>118</v>
      </c>
      <c r="G1934" s="23">
        <v>1</v>
      </c>
      <c r="H1934" s="23" t="s">
        <v>14</v>
      </c>
      <c r="I1934" s="24">
        <v>117617.21</v>
      </c>
      <c r="J1934" s="24">
        <v>205830.12</v>
      </c>
      <c r="K1934" s="24">
        <v>152356.60999999999</v>
      </c>
      <c r="L1934" s="24">
        <v>266624.06</v>
      </c>
      <c r="M1934" s="24">
        <v>182364.36</v>
      </c>
      <c r="N1934" s="24">
        <v>319137.64</v>
      </c>
      <c r="O1934" s="24">
        <v>217610.72</v>
      </c>
      <c r="P1934" s="24">
        <v>380818.76</v>
      </c>
      <c r="Q1934" s="24">
        <v>255926.44</v>
      </c>
      <c r="R1934" s="24">
        <v>447871.26</v>
      </c>
      <c r="S1934" s="24">
        <v>280433.46000000002</v>
      </c>
      <c r="T1934" s="24">
        <v>490758.56</v>
      </c>
      <c r="U1934" s="24">
        <v>303648.53999999998</v>
      </c>
      <c r="V1934" s="24">
        <v>531384.93999999994</v>
      </c>
    </row>
    <row r="1935" spans="1:22" hidden="1" x14ac:dyDescent="0.3">
      <c r="A1935" s="23">
        <v>2</v>
      </c>
      <c r="B1935" s="23">
        <v>2021</v>
      </c>
      <c r="C1935" s="23" t="s">
        <v>538</v>
      </c>
      <c r="D1935" t="s">
        <v>96</v>
      </c>
      <c r="E1935" s="23" t="s">
        <v>540</v>
      </c>
      <c r="F1935" s="23" t="s">
        <v>118</v>
      </c>
      <c r="G1935" s="23">
        <v>2</v>
      </c>
      <c r="H1935" s="23" t="s">
        <v>30</v>
      </c>
      <c r="I1935" s="24">
        <v>102773.26</v>
      </c>
      <c r="J1935" s="24">
        <v>179853.2</v>
      </c>
      <c r="K1935" s="24">
        <v>134649.23000000001</v>
      </c>
      <c r="L1935" s="24">
        <v>235636.15</v>
      </c>
      <c r="M1935" s="24">
        <v>163552.63</v>
      </c>
      <c r="N1935" s="24">
        <v>286217.09999999998</v>
      </c>
      <c r="O1935" s="24">
        <v>200438.18</v>
      </c>
      <c r="P1935" s="24">
        <v>350766.82</v>
      </c>
      <c r="Q1935" s="24">
        <v>237682.78</v>
      </c>
      <c r="R1935" s="24">
        <v>415944.87</v>
      </c>
      <c r="S1935" s="24">
        <v>261843.12</v>
      </c>
      <c r="T1935" s="24">
        <v>458225.45</v>
      </c>
      <c r="U1935" s="24">
        <v>284216.84999999998</v>
      </c>
      <c r="V1935" s="24">
        <v>497379.49</v>
      </c>
    </row>
    <row r="1936" spans="1:22" hidden="1" x14ac:dyDescent="0.3">
      <c r="A1936" s="23">
        <v>2</v>
      </c>
      <c r="B1936" s="23">
        <v>2021</v>
      </c>
      <c r="C1936" s="23" t="s">
        <v>538</v>
      </c>
      <c r="D1936" t="s">
        <v>96</v>
      </c>
      <c r="E1936" s="23" t="s">
        <v>540</v>
      </c>
      <c r="F1936" s="23" t="s">
        <v>118</v>
      </c>
      <c r="G1936" s="23">
        <v>3</v>
      </c>
      <c r="H1936" s="23" t="s">
        <v>31</v>
      </c>
      <c r="I1936" s="24">
        <v>89263.89</v>
      </c>
      <c r="J1936" s="24">
        <v>156211.81</v>
      </c>
      <c r="K1936" s="24">
        <v>121521.88</v>
      </c>
      <c r="L1936" s="24">
        <v>212663.28</v>
      </c>
      <c r="M1936" s="24">
        <v>153572.85999999999</v>
      </c>
      <c r="N1936" s="24">
        <v>268752.51</v>
      </c>
      <c r="O1936" s="24">
        <v>202127.23</v>
      </c>
      <c r="P1936" s="24">
        <v>353722.64</v>
      </c>
      <c r="Q1936" s="24">
        <v>250317.32</v>
      </c>
      <c r="R1936" s="24">
        <v>438055.31</v>
      </c>
      <c r="S1936" s="24">
        <v>281923.67</v>
      </c>
      <c r="T1936" s="24">
        <v>493366.43</v>
      </c>
      <c r="U1936" s="24">
        <v>313113.71999999997</v>
      </c>
      <c r="V1936" s="24">
        <v>547949.01</v>
      </c>
    </row>
    <row r="1937" spans="1:22" hidden="1" x14ac:dyDescent="0.3">
      <c r="A1937" s="23">
        <v>2</v>
      </c>
      <c r="B1937" s="23">
        <v>2021</v>
      </c>
      <c r="C1937" s="23" t="s">
        <v>538</v>
      </c>
      <c r="D1937" t="s">
        <v>96</v>
      </c>
      <c r="E1937" s="23" t="s">
        <v>540</v>
      </c>
      <c r="F1937" s="23" t="s">
        <v>118</v>
      </c>
      <c r="G1937" s="23">
        <v>4</v>
      </c>
      <c r="H1937" s="23" t="s">
        <v>29</v>
      </c>
      <c r="I1937" s="24">
        <v>99730.53</v>
      </c>
      <c r="J1937" s="24">
        <v>159568.85</v>
      </c>
      <c r="K1937" s="24">
        <v>139622.74</v>
      </c>
      <c r="L1937" s="24">
        <v>223396.39</v>
      </c>
      <c r="M1937" s="24">
        <v>179514.95</v>
      </c>
      <c r="N1937" s="24">
        <v>287223.93</v>
      </c>
      <c r="O1937" s="24">
        <v>239353.27</v>
      </c>
      <c r="P1937" s="24">
        <v>382965.24</v>
      </c>
      <c r="Q1937" s="24">
        <v>299191.59000000003</v>
      </c>
      <c r="R1937" s="24">
        <v>478706.54</v>
      </c>
      <c r="S1937" s="24">
        <v>339083.8</v>
      </c>
      <c r="T1937" s="24">
        <v>542534.07999999996</v>
      </c>
      <c r="U1937" s="24">
        <v>378976.01</v>
      </c>
      <c r="V1937" s="24">
        <v>606361.62</v>
      </c>
    </row>
    <row r="1938" spans="1:22" hidden="1" x14ac:dyDescent="0.3">
      <c r="A1938" s="23">
        <v>2</v>
      </c>
      <c r="B1938" s="23">
        <v>2021</v>
      </c>
      <c r="C1938" s="23" t="s">
        <v>538</v>
      </c>
      <c r="D1938" t="s">
        <v>108</v>
      </c>
      <c r="E1938" s="23" t="s">
        <v>541</v>
      </c>
      <c r="F1938" s="23" t="s">
        <v>194</v>
      </c>
      <c r="G1938" s="23">
        <v>1</v>
      </c>
      <c r="H1938" s="23" t="s">
        <v>14</v>
      </c>
      <c r="I1938" s="24">
        <v>108354.98</v>
      </c>
      <c r="J1938" s="24">
        <v>189621.21</v>
      </c>
      <c r="K1938" s="24">
        <v>140423.66</v>
      </c>
      <c r="L1938" s="24">
        <v>245741.4</v>
      </c>
      <c r="M1938" s="24">
        <v>168127.64</v>
      </c>
      <c r="N1938" s="24">
        <v>294223.38</v>
      </c>
      <c r="O1938" s="24">
        <v>200693.34</v>
      </c>
      <c r="P1938" s="24">
        <v>351213.35</v>
      </c>
      <c r="Q1938" s="24">
        <v>236082.21</v>
      </c>
      <c r="R1938" s="24">
        <v>413143.87</v>
      </c>
      <c r="S1938" s="24">
        <v>258717.92</v>
      </c>
      <c r="T1938" s="24">
        <v>452756.37</v>
      </c>
      <c r="U1938" s="24">
        <v>280191.09000000003</v>
      </c>
      <c r="V1938" s="24">
        <v>490334.41</v>
      </c>
    </row>
    <row r="1939" spans="1:22" hidden="1" x14ac:dyDescent="0.3">
      <c r="A1939" s="23">
        <v>2</v>
      </c>
      <c r="B1939" s="23">
        <v>2021</v>
      </c>
      <c r="C1939" s="23" t="s">
        <v>538</v>
      </c>
      <c r="D1939" t="s">
        <v>108</v>
      </c>
      <c r="E1939" s="23" t="s">
        <v>541</v>
      </c>
      <c r="F1939" s="23" t="s">
        <v>194</v>
      </c>
      <c r="G1939" s="23">
        <v>2</v>
      </c>
      <c r="H1939" s="23" t="s">
        <v>30</v>
      </c>
      <c r="I1939" s="24">
        <v>94391.54</v>
      </c>
      <c r="J1939" s="24">
        <v>165185.20000000001</v>
      </c>
      <c r="K1939" s="24">
        <v>123766.72</v>
      </c>
      <c r="L1939" s="24">
        <v>216591.76</v>
      </c>
      <c r="M1939" s="24">
        <v>150431.85999999999</v>
      </c>
      <c r="N1939" s="24">
        <v>263255.75</v>
      </c>
      <c r="O1939" s="24">
        <v>184539.51</v>
      </c>
      <c r="P1939" s="24">
        <v>322944.14</v>
      </c>
      <c r="Q1939" s="24">
        <v>218920.8</v>
      </c>
      <c r="R1939" s="24">
        <v>383111.41</v>
      </c>
      <c r="S1939" s="24">
        <v>241230.4</v>
      </c>
      <c r="T1939" s="24">
        <v>422153.19</v>
      </c>
      <c r="U1939" s="24">
        <v>261912.14</v>
      </c>
      <c r="V1939" s="24">
        <v>458346.23999999999</v>
      </c>
    </row>
    <row r="1940" spans="1:22" hidden="1" x14ac:dyDescent="0.3">
      <c r="A1940" s="23">
        <v>2</v>
      </c>
      <c r="B1940" s="23">
        <v>2021</v>
      </c>
      <c r="C1940" s="23" t="s">
        <v>538</v>
      </c>
      <c r="D1940" t="s">
        <v>108</v>
      </c>
      <c r="E1940" s="23" t="s">
        <v>541</v>
      </c>
      <c r="F1940" s="23" t="s">
        <v>194</v>
      </c>
      <c r="G1940" s="23">
        <v>3</v>
      </c>
      <c r="H1940" s="23" t="s">
        <v>31</v>
      </c>
      <c r="I1940" s="24">
        <v>81763.3</v>
      </c>
      <c r="J1940" s="24">
        <v>143085.78</v>
      </c>
      <c r="K1940" s="24">
        <v>111225.57</v>
      </c>
      <c r="L1940" s="24">
        <v>194644.74</v>
      </c>
      <c r="M1940" s="24">
        <v>140493.10999999999</v>
      </c>
      <c r="N1940" s="24">
        <v>245862.95</v>
      </c>
      <c r="O1940" s="24">
        <v>184843.97</v>
      </c>
      <c r="P1940" s="24">
        <v>323476.94</v>
      </c>
      <c r="Q1940" s="24">
        <v>228852.17</v>
      </c>
      <c r="R1940" s="24">
        <v>400491.29</v>
      </c>
      <c r="S1940" s="24">
        <v>257701.45</v>
      </c>
      <c r="T1940" s="24">
        <v>450977.54</v>
      </c>
      <c r="U1940" s="24">
        <v>286159.13</v>
      </c>
      <c r="V1940" s="24">
        <v>500778.48</v>
      </c>
    </row>
    <row r="1941" spans="1:22" hidden="1" x14ac:dyDescent="0.3">
      <c r="A1941" s="23">
        <v>2</v>
      </c>
      <c r="B1941" s="23">
        <v>2021</v>
      </c>
      <c r="C1941" s="23" t="s">
        <v>538</v>
      </c>
      <c r="D1941" t="s">
        <v>108</v>
      </c>
      <c r="E1941" s="23" t="s">
        <v>541</v>
      </c>
      <c r="F1941" s="23" t="s">
        <v>194</v>
      </c>
      <c r="G1941" s="23">
        <v>4</v>
      </c>
      <c r="H1941" s="23" t="s">
        <v>29</v>
      </c>
      <c r="I1941" s="24">
        <v>91917.67</v>
      </c>
      <c r="J1941" s="24">
        <v>147068.26999999999</v>
      </c>
      <c r="K1941" s="24">
        <v>128684.73</v>
      </c>
      <c r="L1941" s="24">
        <v>205895.58</v>
      </c>
      <c r="M1941" s="24">
        <v>165451.79999999999</v>
      </c>
      <c r="N1941" s="24">
        <v>264722.88</v>
      </c>
      <c r="O1941" s="24">
        <v>220602.4</v>
      </c>
      <c r="P1941" s="24">
        <v>352963.85</v>
      </c>
      <c r="Q1941" s="24">
        <v>275753</v>
      </c>
      <c r="R1941" s="24">
        <v>441204.81</v>
      </c>
      <c r="S1941" s="24">
        <v>312520.07</v>
      </c>
      <c r="T1941" s="24">
        <v>500032.11</v>
      </c>
      <c r="U1941" s="24">
        <v>349287.13</v>
      </c>
      <c r="V1941" s="24">
        <v>558859.42000000004</v>
      </c>
    </row>
    <row r="1942" spans="1:22" hidden="1" x14ac:dyDescent="0.3">
      <c r="A1942" s="23">
        <v>2</v>
      </c>
      <c r="B1942" s="23">
        <v>2021</v>
      </c>
      <c r="C1942" s="23" t="s">
        <v>538</v>
      </c>
      <c r="D1942" t="s">
        <v>108</v>
      </c>
      <c r="E1942" s="23" t="s">
        <v>541</v>
      </c>
      <c r="F1942" s="23" t="s">
        <v>256</v>
      </c>
      <c r="G1942" s="23">
        <v>1</v>
      </c>
      <c r="H1942" s="23" t="s">
        <v>14</v>
      </c>
      <c r="I1942" s="24">
        <v>102372.18</v>
      </c>
      <c r="J1942" s="24">
        <v>179151.31</v>
      </c>
      <c r="K1942" s="24">
        <v>132588.81</v>
      </c>
      <c r="L1942" s="24">
        <v>232030.41</v>
      </c>
      <c r="M1942" s="24">
        <v>158688.84</v>
      </c>
      <c r="N1942" s="24">
        <v>277705.46999999997</v>
      </c>
      <c r="O1942" s="24">
        <v>189337.5</v>
      </c>
      <c r="P1942" s="24">
        <v>331340.63</v>
      </c>
      <c r="Q1942" s="24">
        <v>222659.06</v>
      </c>
      <c r="R1942" s="24">
        <v>389653.36</v>
      </c>
      <c r="S1942" s="24">
        <v>243971.56</v>
      </c>
      <c r="T1942" s="24">
        <v>426950.23</v>
      </c>
      <c r="U1942" s="24">
        <v>264151.06</v>
      </c>
      <c r="V1942" s="24">
        <v>462264.35</v>
      </c>
    </row>
    <row r="1943" spans="1:22" hidden="1" x14ac:dyDescent="0.3">
      <c r="A1943" s="23">
        <v>2</v>
      </c>
      <c r="B1943" s="23">
        <v>2021</v>
      </c>
      <c r="C1943" s="23" t="s">
        <v>538</v>
      </c>
      <c r="D1943" t="s">
        <v>108</v>
      </c>
      <c r="E1943" s="23" t="s">
        <v>541</v>
      </c>
      <c r="F1943" s="23" t="s">
        <v>256</v>
      </c>
      <c r="G1943" s="23">
        <v>2</v>
      </c>
      <c r="H1943" s="23" t="s">
        <v>30</v>
      </c>
      <c r="I1943" s="24">
        <v>89540.98</v>
      </c>
      <c r="J1943" s="24">
        <v>156696.71</v>
      </c>
      <c r="K1943" s="24">
        <v>117282.43</v>
      </c>
      <c r="L1943" s="24">
        <v>205244.26</v>
      </c>
      <c r="M1943" s="24">
        <v>142427.85</v>
      </c>
      <c r="N1943" s="24">
        <v>249248.74</v>
      </c>
      <c r="O1943" s="24">
        <v>174493.44</v>
      </c>
      <c r="P1943" s="24">
        <v>305363.52</v>
      </c>
      <c r="Q1943" s="24">
        <v>206889.12</v>
      </c>
      <c r="R1943" s="24">
        <v>362055.96</v>
      </c>
      <c r="S1943" s="24">
        <v>227901.94</v>
      </c>
      <c r="T1943" s="24">
        <v>398828.4</v>
      </c>
      <c r="U1943" s="24">
        <v>247354.18</v>
      </c>
      <c r="V1943" s="24">
        <v>432869.82</v>
      </c>
    </row>
    <row r="1944" spans="1:22" hidden="1" x14ac:dyDescent="0.3">
      <c r="A1944" s="23">
        <v>2</v>
      </c>
      <c r="B1944" s="23">
        <v>2021</v>
      </c>
      <c r="C1944" s="23" t="s">
        <v>538</v>
      </c>
      <c r="D1944" t="s">
        <v>108</v>
      </c>
      <c r="E1944" s="23" t="s">
        <v>541</v>
      </c>
      <c r="F1944" s="23" t="s">
        <v>256</v>
      </c>
      <c r="G1944" s="23">
        <v>3</v>
      </c>
      <c r="H1944" s="23" t="s">
        <v>31</v>
      </c>
      <c r="I1944" s="24">
        <v>77838.86</v>
      </c>
      <c r="J1944" s="24">
        <v>136218.01</v>
      </c>
      <c r="K1944" s="24">
        <v>105994.3</v>
      </c>
      <c r="L1944" s="24">
        <v>185490.03</v>
      </c>
      <c r="M1944" s="24">
        <v>133970.81</v>
      </c>
      <c r="N1944" s="24">
        <v>234448.92</v>
      </c>
      <c r="O1944" s="24">
        <v>176348.66</v>
      </c>
      <c r="P1944" s="24">
        <v>308610.15000000002</v>
      </c>
      <c r="Q1944" s="24">
        <v>218411.63</v>
      </c>
      <c r="R1944" s="24">
        <v>382220.36</v>
      </c>
      <c r="S1944" s="24">
        <v>246003.8</v>
      </c>
      <c r="T1944" s="24">
        <v>430506.64</v>
      </c>
      <c r="U1944" s="24">
        <v>273236.09999999998</v>
      </c>
      <c r="V1944" s="24">
        <v>478163.18</v>
      </c>
    </row>
    <row r="1945" spans="1:22" hidden="1" x14ac:dyDescent="0.3">
      <c r="A1945" s="23">
        <v>2</v>
      </c>
      <c r="B1945" s="23">
        <v>2021</v>
      </c>
      <c r="C1945" s="23" t="s">
        <v>538</v>
      </c>
      <c r="D1945" t="s">
        <v>108</v>
      </c>
      <c r="E1945" s="23" t="s">
        <v>541</v>
      </c>
      <c r="F1945" s="23" t="s">
        <v>256</v>
      </c>
      <c r="G1945" s="23">
        <v>4</v>
      </c>
      <c r="H1945" s="23" t="s">
        <v>29</v>
      </c>
      <c r="I1945" s="24">
        <v>86791.33</v>
      </c>
      <c r="J1945" s="24">
        <v>138866.13</v>
      </c>
      <c r="K1945" s="24">
        <v>121507.86</v>
      </c>
      <c r="L1945" s="24">
        <v>194412.58</v>
      </c>
      <c r="M1945" s="24">
        <v>156224.39000000001</v>
      </c>
      <c r="N1945" s="24">
        <v>249959.04000000001</v>
      </c>
      <c r="O1945" s="24">
        <v>208299.19</v>
      </c>
      <c r="P1945" s="24">
        <v>333278.71000000002</v>
      </c>
      <c r="Q1945" s="24">
        <v>260373.99</v>
      </c>
      <c r="R1945" s="24">
        <v>416598.39</v>
      </c>
      <c r="S1945" s="24">
        <v>295090.52</v>
      </c>
      <c r="T1945" s="24">
        <v>472144.84</v>
      </c>
      <c r="U1945" s="24">
        <v>329807.06</v>
      </c>
      <c r="V1945" s="24">
        <v>527691.30000000005</v>
      </c>
    </row>
    <row r="1946" spans="1:22" hidden="1" x14ac:dyDescent="0.3">
      <c r="A1946" s="23">
        <v>2</v>
      </c>
      <c r="B1946" s="23">
        <v>2021</v>
      </c>
      <c r="C1946" s="23" t="s">
        <v>538</v>
      </c>
      <c r="D1946" t="s">
        <v>108</v>
      </c>
      <c r="E1946" s="23" t="s">
        <v>541</v>
      </c>
      <c r="F1946" s="23" t="s">
        <v>107</v>
      </c>
      <c r="G1946" s="23">
        <v>1</v>
      </c>
      <c r="H1946" s="23" t="s">
        <v>14</v>
      </c>
      <c r="I1946" s="24">
        <v>141858.62</v>
      </c>
      <c r="J1946" s="24">
        <v>248252.58</v>
      </c>
      <c r="K1946" s="24">
        <v>183890.59</v>
      </c>
      <c r="L1946" s="24">
        <v>321808.53000000003</v>
      </c>
      <c r="M1946" s="24">
        <v>220204.14</v>
      </c>
      <c r="N1946" s="24">
        <v>385357.25</v>
      </c>
      <c r="O1946" s="24">
        <v>262908.77</v>
      </c>
      <c r="P1946" s="24">
        <v>460090.34</v>
      </c>
      <c r="Q1946" s="24">
        <v>309306.21000000002</v>
      </c>
      <c r="R1946" s="24">
        <v>541285.87</v>
      </c>
      <c r="S1946" s="24">
        <v>338983.85</v>
      </c>
      <c r="T1946" s="24">
        <v>593221.74</v>
      </c>
      <c r="U1946" s="24">
        <v>367159.74</v>
      </c>
      <c r="V1946" s="24">
        <v>642529.54</v>
      </c>
    </row>
    <row r="1947" spans="1:22" hidden="1" x14ac:dyDescent="0.3">
      <c r="A1947" s="23">
        <v>2</v>
      </c>
      <c r="B1947" s="23">
        <v>2021</v>
      </c>
      <c r="C1947" s="23" t="s">
        <v>538</v>
      </c>
      <c r="D1947" t="s">
        <v>108</v>
      </c>
      <c r="E1947" s="23" t="s">
        <v>541</v>
      </c>
      <c r="F1947" s="23" t="s">
        <v>107</v>
      </c>
      <c r="G1947" s="23">
        <v>2</v>
      </c>
      <c r="H1947" s="23" t="s">
        <v>30</v>
      </c>
      <c r="I1947" s="24">
        <v>123366.46</v>
      </c>
      <c r="J1947" s="24">
        <v>215891.31</v>
      </c>
      <c r="K1947" s="24">
        <v>161831.4</v>
      </c>
      <c r="L1947" s="24">
        <v>283204.95</v>
      </c>
      <c r="M1947" s="24">
        <v>196769.18</v>
      </c>
      <c r="N1947" s="24">
        <v>344346.07</v>
      </c>
      <c r="O1947" s="24">
        <v>241515.86</v>
      </c>
      <c r="P1947" s="24">
        <v>422652.75</v>
      </c>
      <c r="Q1947" s="24">
        <v>286578.94</v>
      </c>
      <c r="R1947" s="24">
        <v>501513.15</v>
      </c>
      <c r="S1947" s="24">
        <v>315824.69</v>
      </c>
      <c r="T1947" s="24">
        <v>552693.21</v>
      </c>
      <c r="U1947" s="24">
        <v>342952.47</v>
      </c>
      <c r="V1947" s="24">
        <v>600166.81999999995</v>
      </c>
    </row>
    <row r="1948" spans="1:22" hidden="1" x14ac:dyDescent="0.3">
      <c r="A1948" s="23">
        <v>2</v>
      </c>
      <c r="B1948" s="23">
        <v>2021</v>
      </c>
      <c r="C1948" s="23" t="s">
        <v>538</v>
      </c>
      <c r="D1948" t="s">
        <v>108</v>
      </c>
      <c r="E1948" s="23" t="s">
        <v>541</v>
      </c>
      <c r="F1948" s="23" t="s">
        <v>107</v>
      </c>
      <c r="G1948" s="23">
        <v>3</v>
      </c>
      <c r="H1948" s="23" t="s">
        <v>31</v>
      </c>
      <c r="I1948" s="24">
        <v>106699.74</v>
      </c>
      <c r="J1948" s="24">
        <v>186724.55</v>
      </c>
      <c r="K1948" s="24">
        <v>145084.78</v>
      </c>
      <c r="L1948" s="24">
        <v>253898.36</v>
      </c>
      <c r="M1948" s="24">
        <v>183211.95</v>
      </c>
      <c r="N1948" s="24">
        <v>320620.90999999997</v>
      </c>
      <c r="O1948" s="24">
        <v>240998.03</v>
      </c>
      <c r="P1948" s="24">
        <v>421746.55</v>
      </c>
      <c r="Q1948" s="24">
        <v>298330.32</v>
      </c>
      <c r="R1948" s="24">
        <v>522078.06</v>
      </c>
      <c r="S1948" s="24">
        <v>335903.58</v>
      </c>
      <c r="T1948" s="24">
        <v>587831.26</v>
      </c>
      <c r="U1948" s="24">
        <v>372958.22</v>
      </c>
      <c r="V1948" s="24">
        <v>652676.89</v>
      </c>
    </row>
    <row r="1949" spans="1:22" hidden="1" x14ac:dyDescent="0.3">
      <c r="A1949" s="23">
        <v>2</v>
      </c>
      <c r="B1949" s="23">
        <v>2021</v>
      </c>
      <c r="C1949" s="23" t="s">
        <v>538</v>
      </c>
      <c r="D1949" t="s">
        <v>108</v>
      </c>
      <c r="E1949" s="23" t="s">
        <v>541</v>
      </c>
      <c r="F1949" s="23" t="s">
        <v>107</v>
      </c>
      <c r="G1949" s="23">
        <v>4</v>
      </c>
      <c r="H1949" s="23" t="s">
        <v>29</v>
      </c>
      <c r="I1949" s="24">
        <v>120368.73</v>
      </c>
      <c r="J1949" s="24">
        <v>192589.97</v>
      </c>
      <c r="K1949" s="24">
        <v>168516.22</v>
      </c>
      <c r="L1949" s="24">
        <v>269625.96000000002</v>
      </c>
      <c r="M1949" s="24">
        <v>216663.71</v>
      </c>
      <c r="N1949" s="24">
        <v>346661.94</v>
      </c>
      <c r="O1949" s="24">
        <v>288884.95</v>
      </c>
      <c r="P1949" s="24">
        <v>462215.92</v>
      </c>
      <c r="Q1949" s="24">
        <v>361106.19</v>
      </c>
      <c r="R1949" s="24">
        <v>577769.91</v>
      </c>
      <c r="S1949" s="24">
        <v>409253.68</v>
      </c>
      <c r="T1949" s="24">
        <v>654805.89</v>
      </c>
      <c r="U1949" s="24">
        <v>457401.17</v>
      </c>
      <c r="V1949" s="24">
        <v>731841.88</v>
      </c>
    </row>
    <row r="1950" spans="1:22" hidden="1" x14ac:dyDescent="0.3">
      <c r="A1950" s="23">
        <v>2</v>
      </c>
      <c r="B1950" s="23">
        <v>2021</v>
      </c>
      <c r="C1950" s="23" t="s">
        <v>538</v>
      </c>
      <c r="D1950" t="s">
        <v>108</v>
      </c>
      <c r="E1950" s="23" t="s">
        <v>541</v>
      </c>
      <c r="F1950" s="23" t="s">
        <v>109</v>
      </c>
      <c r="G1950" s="23">
        <v>1</v>
      </c>
      <c r="H1950" s="23" t="s">
        <v>14</v>
      </c>
      <c r="I1950" s="24">
        <v>143542.64000000001</v>
      </c>
      <c r="J1950" s="24">
        <v>251199.63</v>
      </c>
      <c r="K1950" s="24">
        <v>185967.43</v>
      </c>
      <c r="L1950" s="24">
        <v>325443.01</v>
      </c>
      <c r="M1950" s="24">
        <v>222615.18</v>
      </c>
      <c r="N1950" s="24">
        <v>389576.57</v>
      </c>
      <c r="O1950" s="24">
        <v>265671.63</v>
      </c>
      <c r="P1950" s="24">
        <v>464925.36</v>
      </c>
      <c r="Q1950" s="24">
        <v>312472.06</v>
      </c>
      <c r="R1950" s="24">
        <v>546826.1</v>
      </c>
      <c r="S1950" s="24">
        <v>342406.28</v>
      </c>
      <c r="T1950" s="24">
        <v>599210.99</v>
      </c>
      <c r="U1950" s="24">
        <v>370775.73</v>
      </c>
      <c r="V1950" s="24">
        <v>648857.53</v>
      </c>
    </row>
    <row r="1951" spans="1:22" hidden="1" x14ac:dyDescent="0.3">
      <c r="A1951" s="23">
        <v>2</v>
      </c>
      <c r="B1951" s="23">
        <v>2021</v>
      </c>
      <c r="C1951" s="23" t="s">
        <v>538</v>
      </c>
      <c r="D1951" t="s">
        <v>108</v>
      </c>
      <c r="E1951" s="23" t="s">
        <v>541</v>
      </c>
      <c r="F1951" s="23" t="s">
        <v>109</v>
      </c>
      <c r="G1951" s="23">
        <v>2</v>
      </c>
      <c r="H1951" s="23" t="s">
        <v>30</v>
      </c>
      <c r="I1951" s="24">
        <v>125302.17</v>
      </c>
      <c r="J1951" s="24">
        <v>219278.79</v>
      </c>
      <c r="K1951" s="24">
        <v>164208.37</v>
      </c>
      <c r="L1951" s="24">
        <v>287364.65000000002</v>
      </c>
      <c r="M1951" s="24">
        <v>199499.07</v>
      </c>
      <c r="N1951" s="24">
        <v>349123.36</v>
      </c>
      <c r="O1951" s="24">
        <v>244569.78</v>
      </c>
      <c r="P1951" s="24">
        <v>427997.12</v>
      </c>
      <c r="Q1951" s="24">
        <v>290054.01</v>
      </c>
      <c r="R1951" s="24">
        <v>507594.51</v>
      </c>
      <c r="S1951" s="24">
        <v>319562.21000000002</v>
      </c>
      <c r="T1951" s="24">
        <v>559233.87</v>
      </c>
      <c r="U1951" s="24">
        <v>346897.82</v>
      </c>
      <c r="V1951" s="24">
        <v>607071.18000000005</v>
      </c>
    </row>
    <row r="1952" spans="1:22" hidden="1" x14ac:dyDescent="0.3">
      <c r="A1952" s="23">
        <v>2</v>
      </c>
      <c r="B1952" s="23">
        <v>2021</v>
      </c>
      <c r="C1952" s="23" t="s">
        <v>538</v>
      </c>
      <c r="D1952" t="s">
        <v>108</v>
      </c>
      <c r="E1952" s="23" t="s">
        <v>541</v>
      </c>
      <c r="F1952" s="23" t="s">
        <v>109</v>
      </c>
      <c r="G1952" s="23">
        <v>3</v>
      </c>
      <c r="H1952" s="23" t="s">
        <v>31</v>
      </c>
      <c r="I1952" s="24">
        <v>108736.11</v>
      </c>
      <c r="J1952" s="24">
        <v>190288.2</v>
      </c>
      <c r="K1952" s="24">
        <v>147994.13</v>
      </c>
      <c r="L1952" s="24">
        <v>258989.73</v>
      </c>
      <c r="M1952" s="24">
        <v>186997.79</v>
      </c>
      <c r="N1952" s="24">
        <v>327246.13</v>
      </c>
      <c r="O1952" s="24">
        <v>246090.5</v>
      </c>
      <c r="P1952" s="24">
        <v>430658.38</v>
      </c>
      <c r="Q1952" s="24">
        <v>304735.59999999998</v>
      </c>
      <c r="R1952" s="24">
        <v>533287.31000000006</v>
      </c>
      <c r="S1952" s="24">
        <v>343192.89</v>
      </c>
      <c r="T1952" s="24">
        <v>600587.56000000006</v>
      </c>
      <c r="U1952" s="24">
        <v>381138.61</v>
      </c>
      <c r="V1952" s="24">
        <v>666992.56999999995</v>
      </c>
    </row>
    <row r="1953" spans="1:22" hidden="1" x14ac:dyDescent="0.3">
      <c r="A1953" s="23">
        <v>2</v>
      </c>
      <c r="B1953" s="23">
        <v>2021</v>
      </c>
      <c r="C1953" s="23" t="s">
        <v>538</v>
      </c>
      <c r="D1953" t="s">
        <v>108</v>
      </c>
      <c r="E1953" s="23" t="s">
        <v>541</v>
      </c>
      <c r="F1953" s="23" t="s">
        <v>109</v>
      </c>
      <c r="G1953" s="23">
        <v>4</v>
      </c>
      <c r="H1953" s="23" t="s">
        <v>29</v>
      </c>
      <c r="I1953" s="24">
        <v>121730.97</v>
      </c>
      <c r="J1953" s="24">
        <v>194769.55</v>
      </c>
      <c r="K1953" s="24">
        <v>170423.36</v>
      </c>
      <c r="L1953" s="24">
        <v>272677.38</v>
      </c>
      <c r="M1953" s="24">
        <v>219115.75</v>
      </c>
      <c r="N1953" s="24">
        <v>350585.2</v>
      </c>
      <c r="O1953" s="24">
        <v>292154.33</v>
      </c>
      <c r="P1953" s="24">
        <v>467446.93</v>
      </c>
      <c r="Q1953" s="24">
        <v>365192.91</v>
      </c>
      <c r="R1953" s="24">
        <v>584308.66</v>
      </c>
      <c r="S1953" s="24">
        <v>413885.3</v>
      </c>
      <c r="T1953" s="24">
        <v>662216.49</v>
      </c>
      <c r="U1953" s="24">
        <v>462577.68</v>
      </c>
      <c r="V1953" s="24">
        <v>740124.31</v>
      </c>
    </row>
    <row r="1954" spans="1:22" hidden="1" x14ac:dyDescent="0.3">
      <c r="A1954" s="23">
        <v>2</v>
      </c>
      <c r="B1954" s="23">
        <v>2021</v>
      </c>
      <c r="C1954" s="23" t="s">
        <v>538</v>
      </c>
      <c r="D1954" t="s">
        <v>108</v>
      </c>
      <c r="E1954" s="23" t="s">
        <v>541</v>
      </c>
      <c r="F1954" s="23" t="s">
        <v>374</v>
      </c>
      <c r="G1954" s="23">
        <v>1</v>
      </c>
      <c r="H1954" s="23" t="s">
        <v>14</v>
      </c>
      <c r="I1954" s="24">
        <v>113983.23</v>
      </c>
      <c r="J1954" s="24">
        <v>199470.66</v>
      </c>
      <c r="K1954" s="24">
        <v>147695.94</v>
      </c>
      <c r="L1954" s="24">
        <v>258467.9</v>
      </c>
      <c r="M1954" s="24">
        <v>176819.14</v>
      </c>
      <c r="N1954" s="24">
        <v>309433.5</v>
      </c>
      <c r="O1954" s="24">
        <v>211044.67</v>
      </c>
      <c r="P1954" s="24">
        <v>369328.18</v>
      </c>
      <c r="Q1954" s="24">
        <v>248241.52</v>
      </c>
      <c r="R1954" s="24">
        <v>434422.66</v>
      </c>
      <c r="S1954" s="24">
        <v>272033.42</v>
      </c>
      <c r="T1954" s="24">
        <v>476058.49</v>
      </c>
      <c r="U1954" s="24">
        <v>294593.15999999997</v>
      </c>
      <c r="V1954" s="24">
        <v>515538.03</v>
      </c>
    </row>
    <row r="1955" spans="1:22" hidden="1" x14ac:dyDescent="0.3">
      <c r="A1955" s="23">
        <v>2</v>
      </c>
      <c r="B1955" s="23">
        <v>2021</v>
      </c>
      <c r="C1955" s="23" t="s">
        <v>538</v>
      </c>
      <c r="D1955" t="s">
        <v>108</v>
      </c>
      <c r="E1955" s="23" t="s">
        <v>541</v>
      </c>
      <c r="F1955" s="23" t="s">
        <v>374</v>
      </c>
      <c r="G1955" s="23">
        <v>2</v>
      </c>
      <c r="H1955" s="23" t="s">
        <v>30</v>
      </c>
      <c r="I1955" s="24">
        <v>99390.83</v>
      </c>
      <c r="J1955" s="24">
        <v>173933.95</v>
      </c>
      <c r="K1955" s="24">
        <v>130288.69</v>
      </c>
      <c r="L1955" s="24">
        <v>228005.21</v>
      </c>
      <c r="M1955" s="24">
        <v>158326.25</v>
      </c>
      <c r="N1955" s="24">
        <v>277070.93</v>
      </c>
      <c r="O1955" s="24">
        <v>194163.20000000001</v>
      </c>
      <c r="P1955" s="24">
        <v>339785.59</v>
      </c>
      <c r="Q1955" s="24">
        <v>230307.08</v>
      </c>
      <c r="R1955" s="24">
        <v>403037.39</v>
      </c>
      <c r="S1955" s="24">
        <v>253758.17</v>
      </c>
      <c r="T1955" s="24">
        <v>444076.79999999999</v>
      </c>
      <c r="U1955" s="24">
        <v>275490.83</v>
      </c>
      <c r="V1955" s="24">
        <v>482108.95</v>
      </c>
    </row>
    <row r="1956" spans="1:22" hidden="1" x14ac:dyDescent="0.3">
      <c r="A1956" s="23">
        <v>2</v>
      </c>
      <c r="B1956" s="23">
        <v>2021</v>
      </c>
      <c r="C1956" s="23" t="s">
        <v>538</v>
      </c>
      <c r="D1956" t="s">
        <v>108</v>
      </c>
      <c r="E1956" s="23" t="s">
        <v>541</v>
      </c>
      <c r="F1956" s="23" t="s">
        <v>374</v>
      </c>
      <c r="G1956" s="23">
        <v>3</v>
      </c>
      <c r="H1956" s="23" t="s">
        <v>31</v>
      </c>
      <c r="I1956" s="24">
        <v>86167.67</v>
      </c>
      <c r="J1956" s="24">
        <v>150793.43</v>
      </c>
      <c r="K1956" s="24">
        <v>117245.6</v>
      </c>
      <c r="L1956" s="24">
        <v>205179.81</v>
      </c>
      <c r="M1956" s="24">
        <v>148120.04</v>
      </c>
      <c r="N1956" s="24">
        <v>259210.08</v>
      </c>
      <c r="O1956" s="24">
        <v>194901.49</v>
      </c>
      <c r="P1956" s="24">
        <v>341077.6</v>
      </c>
      <c r="Q1956" s="24">
        <v>241324.84</v>
      </c>
      <c r="R1956" s="24">
        <v>422318.47</v>
      </c>
      <c r="S1956" s="24">
        <v>271762.18</v>
      </c>
      <c r="T1956" s="24">
        <v>475583.82</v>
      </c>
      <c r="U1956" s="24">
        <v>301790.27</v>
      </c>
      <c r="V1956" s="24">
        <v>528132.98</v>
      </c>
    </row>
    <row r="1957" spans="1:22" hidden="1" x14ac:dyDescent="0.3">
      <c r="A1957" s="23">
        <v>2</v>
      </c>
      <c r="B1957" s="23">
        <v>2021</v>
      </c>
      <c r="C1957" s="23" t="s">
        <v>538</v>
      </c>
      <c r="D1957" t="s">
        <v>108</v>
      </c>
      <c r="E1957" s="23" t="s">
        <v>541</v>
      </c>
      <c r="F1957" s="23" t="s">
        <v>374</v>
      </c>
      <c r="G1957" s="23">
        <v>4</v>
      </c>
      <c r="H1957" s="23" t="s">
        <v>29</v>
      </c>
      <c r="I1957" s="24">
        <v>96678.49</v>
      </c>
      <c r="J1957" s="24">
        <v>154685.57999999999</v>
      </c>
      <c r="K1957" s="24">
        <v>135349.88</v>
      </c>
      <c r="L1957" s="24">
        <v>216559.82</v>
      </c>
      <c r="M1957" s="24">
        <v>174021.28</v>
      </c>
      <c r="N1957" s="24">
        <v>278434.05</v>
      </c>
      <c r="O1957" s="24">
        <v>232028.37</v>
      </c>
      <c r="P1957" s="24">
        <v>371245.4</v>
      </c>
      <c r="Q1957" s="24">
        <v>290035.46999999997</v>
      </c>
      <c r="R1957" s="24">
        <v>464056.75</v>
      </c>
      <c r="S1957" s="24">
        <v>328706.86</v>
      </c>
      <c r="T1957" s="24">
        <v>525930.99</v>
      </c>
      <c r="U1957" s="24">
        <v>367378.26</v>
      </c>
      <c r="V1957" s="24">
        <v>587805.22</v>
      </c>
    </row>
    <row r="1958" spans="1:22" hidden="1" x14ac:dyDescent="0.3">
      <c r="A1958" s="23">
        <v>2</v>
      </c>
      <c r="B1958" s="23">
        <v>2021</v>
      </c>
      <c r="C1958" s="23" t="s">
        <v>538</v>
      </c>
      <c r="D1958" t="s">
        <v>108</v>
      </c>
      <c r="E1958" s="23" t="s">
        <v>541</v>
      </c>
      <c r="F1958" s="23" t="s">
        <v>408</v>
      </c>
      <c r="G1958" s="23">
        <v>1</v>
      </c>
      <c r="H1958" s="23" t="s">
        <v>14</v>
      </c>
      <c r="I1958" s="24">
        <v>101707.44</v>
      </c>
      <c r="J1958" s="24">
        <v>177988.01</v>
      </c>
      <c r="K1958" s="24">
        <v>131831.66</v>
      </c>
      <c r="L1958" s="24">
        <v>230705.41</v>
      </c>
      <c r="M1958" s="24">
        <v>157856.97</v>
      </c>
      <c r="N1958" s="24">
        <v>276249.7</v>
      </c>
      <c r="O1958" s="24">
        <v>188458.32</v>
      </c>
      <c r="P1958" s="24">
        <v>329802.05</v>
      </c>
      <c r="Q1958" s="24">
        <v>221708.05</v>
      </c>
      <c r="R1958" s="24">
        <v>387989.09</v>
      </c>
      <c r="S1958" s="24">
        <v>242975.77</v>
      </c>
      <c r="T1958" s="24">
        <v>425207.6</v>
      </c>
      <c r="U1958" s="24">
        <v>263162.03999999998</v>
      </c>
      <c r="V1958" s="24">
        <v>460533.57</v>
      </c>
    </row>
    <row r="1959" spans="1:22" hidden="1" x14ac:dyDescent="0.3">
      <c r="A1959" s="23">
        <v>2</v>
      </c>
      <c r="B1959" s="23">
        <v>2021</v>
      </c>
      <c r="C1959" s="23" t="s">
        <v>538</v>
      </c>
      <c r="D1959" t="s">
        <v>108</v>
      </c>
      <c r="E1959" s="23" t="s">
        <v>541</v>
      </c>
      <c r="F1959" s="23" t="s">
        <v>408</v>
      </c>
      <c r="G1959" s="23">
        <v>2</v>
      </c>
      <c r="H1959" s="23" t="s">
        <v>30</v>
      </c>
      <c r="I1959" s="24">
        <v>88498.76</v>
      </c>
      <c r="J1959" s="24">
        <v>154872.84</v>
      </c>
      <c r="K1959" s="24">
        <v>116075.1</v>
      </c>
      <c r="L1959" s="24">
        <v>203131.43</v>
      </c>
      <c r="M1959" s="24">
        <v>141117.71</v>
      </c>
      <c r="N1959" s="24">
        <v>246956</v>
      </c>
      <c r="O1959" s="24">
        <v>173177.67</v>
      </c>
      <c r="P1959" s="24">
        <v>303060.92</v>
      </c>
      <c r="Q1959" s="24">
        <v>205474.29</v>
      </c>
      <c r="R1959" s="24">
        <v>359580.01</v>
      </c>
      <c r="S1959" s="24">
        <v>226433.51</v>
      </c>
      <c r="T1959" s="24">
        <v>396258.65</v>
      </c>
      <c r="U1959" s="24">
        <v>245871.13</v>
      </c>
      <c r="V1959" s="24">
        <v>430274.48</v>
      </c>
    </row>
    <row r="1960" spans="1:22" hidden="1" x14ac:dyDescent="0.3">
      <c r="A1960" s="23">
        <v>2</v>
      </c>
      <c r="B1960" s="23">
        <v>2021</v>
      </c>
      <c r="C1960" s="23" t="s">
        <v>538</v>
      </c>
      <c r="D1960" t="s">
        <v>108</v>
      </c>
      <c r="E1960" s="23" t="s">
        <v>541</v>
      </c>
      <c r="F1960" s="23" t="s">
        <v>408</v>
      </c>
      <c r="G1960" s="23">
        <v>3</v>
      </c>
      <c r="H1960" s="23" t="s">
        <v>31</v>
      </c>
      <c r="I1960" s="24">
        <v>76580.710000000006</v>
      </c>
      <c r="J1960" s="24">
        <v>134016.24</v>
      </c>
      <c r="K1960" s="24">
        <v>104145.24</v>
      </c>
      <c r="L1960" s="24">
        <v>182254.17</v>
      </c>
      <c r="M1960" s="24">
        <v>131525.57</v>
      </c>
      <c r="N1960" s="24">
        <v>230169.75</v>
      </c>
      <c r="O1960" s="24">
        <v>173021.31</v>
      </c>
      <c r="P1960" s="24">
        <v>302787.3</v>
      </c>
      <c r="Q1960" s="24">
        <v>214192.92</v>
      </c>
      <c r="R1960" s="24">
        <v>374837.6</v>
      </c>
      <c r="S1960" s="24">
        <v>241177.60000000001</v>
      </c>
      <c r="T1960" s="24">
        <v>422060.79999999999</v>
      </c>
      <c r="U1960" s="24">
        <v>267791.84999999998</v>
      </c>
      <c r="V1960" s="24">
        <v>468635.73</v>
      </c>
    </row>
    <row r="1961" spans="1:22" hidden="1" x14ac:dyDescent="0.3">
      <c r="A1961" s="23">
        <v>2</v>
      </c>
      <c r="B1961" s="23">
        <v>2021</v>
      </c>
      <c r="C1961" s="23" t="s">
        <v>538</v>
      </c>
      <c r="D1961" t="s">
        <v>108</v>
      </c>
      <c r="E1961" s="23" t="s">
        <v>541</v>
      </c>
      <c r="F1961" s="23" t="s">
        <v>408</v>
      </c>
      <c r="G1961" s="23">
        <v>4</v>
      </c>
      <c r="H1961" s="23" t="s">
        <v>29</v>
      </c>
      <c r="I1961" s="24">
        <v>86292.96</v>
      </c>
      <c r="J1961" s="24">
        <v>138068.74</v>
      </c>
      <c r="K1961" s="24">
        <v>120810.15</v>
      </c>
      <c r="L1961" s="24">
        <v>193296.24</v>
      </c>
      <c r="M1961" s="24">
        <v>155327.34</v>
      </c>
      <c r="N1961" s="24">
        <v>248523.74</v>
      </c>
      <c r="O1961" s="24">
        <v>207103.11</v>
      </c>
      <c r="P1961" s="24">
        <v>331364.99</v>
      </c>
      <c r="Q1961" s="24">
        <v>258878.89</v>
      </c>
      <c r="R1961" s="24">
        <v>414206.23</v>
      </c>
      <c r="S1961" s="24">
        <v>293396.08</v>
      </c>
      <c r="T1961" s="24">
        <v>469433.73</v>
      </c>
      <c r="U1961" s="24">
        <v>327913.26</v>
      </c>
      <c r="V1961" s="24">
        <v>524661.23</v>
      </c>
    </row>
    <row r="1962" spans="1:22" hidden="1" x14ac:dyDescent="0.3">
      <c r="A1962" s="23">
        <v>2</v>
      </c>
      <c r="B1962" s="23">
        <v>2021</v>
      </c>
      <c r="C1962" s="23" t="s">
        <v>538</v>
      </c>
      <c r="D1962" t="s">
        <v>108</v>
      </c>
      <c r="E1962" s="23" t="s">
        <v>541</v>
      </c>
      <c r="F1962" s="23" t="s">
        <v>337</v>
      </c>
      <c r="G1962" s="23">
        <v>1</v>
      </c>
      <c r="H1962" s="23" t="s">
        <v>14</v>
      </c>
      <c r="I1962" s="24">
        <v>101131.32</v>
      </c>
      <c r="J1962" s="24">
        <v>176979.81</v>
      </c>
      <c r="K1962" s="24">
        <v>131130.10999999999</v>
      </c>
      <c r="L1962" s="24">
        <v>229477.7</v>
      </c>
      <c r="M1962" s="24">
        <v>157049.26</v>
      </c>
      <c r="N1962" s="24">
        <v>274836.21000000002</v>
      </c>
      <c r="O1962" s="24">
        <v>187543.33</v>
      </c>
      <c r="P1962" s="24">
        <v>328200.83</v>
      </c>
      <c r="Q1962" s="24">
        <v>220667.66</v>
      </c>
      <c r="R1962" s="24">
        <v>386168.41</v>
      </c>
      <c r="S1962" s="24">
        <v>241855.68</v>
      </c>
      <c r="T1962" s="24">
        <v>423247.43</v>
      </c>
      <c r="U1962" s="24">
        <v>261987.61</v>
      </c>
      <c r="V1962" s="24">
        <v>458478.31</v>
      </c>
    </row>
    <row r="1963" spans="1:22" hidden="1" x14ac:dyDescent="0.3">
      <c r="A1963" s="23">
        <v>2</v>
      </c>
      <c r="B1963" s="23">
        <v>2021</v>
      </c>
      <c r="C1963" s="23" t="s">
        <v>538</v>
      </c>
      <c r="D1963" t="s">
        <v>108</v>
      </c>
      <c r="E1963" s="23" t="s">
        <v>541</v>
      </c>
      <c r="F1963" s="23" t="s">
        <v>337</v>
      </c>
      <c r="G1963" s="23">
        <v>2</v>
      </c>
      <c r="H1963" s="23" t="s">
        <v>30</v>
      </c>
      <c r="I1963" s="24">
        <v>87796.82</v>
      </c>
      <c r="J1963" s="24">
        <v>153644.44</v>
      </c>
      <c r="K1963" s="24">
        <v>115223.49</v>
      </c>
      <c r="L1963" s="24">
        <v>201641.11</v>
      </c>
      <c r="M1963" s="24">
        <v>140150.59</v>
      </c>
      <c r="N1963" s="24">
        <v>245263.52</v>
      </c>
      <c r="O1963" s="24">
        <v>172117.15</v>
      </c>
      <c r="P1963" s="24">
        <v>301205.01</v>
      </c>
      <c r="Q1963" s="24">
        <v>204279.3</v>
      </c>
      <c r="R1963" s="24">
        <v>357488.77</v>
      </c>
      <c r="S1963" s="24">
        <v>225155.88</v>
      </c>
      <c r="T1963" s="24">
        <v>394022.78</v>
      </c>
      <c r="U1963" s="24">
        <v>244532.03</v>
      </c>
      <c r="V1963" s="24">
        <v>427931.05</v>
      </c>
    </row>
    <row r="1964" spans="1:22" hidden="1" x14ac:dyDescent="0.3">
      <c r="A1964" s="23">
        <v>2</v>
      </c>
      <c r="B1964" s="23">
        <v>2021</v>
      </c>
      <c r="C1964" s="23" t="s">
        <v>538</v>
      </c>
      <c r="D1964" t="s">
        <v>108</v>
      </c>
      <c r="E1964" s="23" t="s">
        <v>541</v>
      </c>
      <c r="F1964" s="23" t="s">
        <v>337</v>
      </c>
      <c r="G1964" s="23">
        <v>3</v>
      </c>
      <c r="H1964" s="23" t="s">
        <v>31</v>
      </c>
      <c r="I1964" s="24">
        <v>75819.16</v>
      </c>
      <c r="J1964" s="24">
        <v>132683.51999999999</v>
      </c>
      <c r="K1964" s="24">
        <v>103049.84</v>
      </c>
      <c r="L1964" s="24">
        <v>180337.23</v>
      </c>
      <c r="M1964" s="24">
        <v>130094.59</v>
      </c>
      <c r="N1964" s="24">
        <v>227665.53</v>
      </c>
      <c r="O1964" s="24">
        <v>171090.99</v>
      </c>
      <c r="P1964" s="24">
        <v>299409.21999999997</v>
      </c>
      <c r="Q1964" s="24">
        <v>211760.16</v>
      </c>
      <c r="R1964" s="24">
        <v>370580.28</v>
      </c>
      <c r="S1964" s="24">
        <v>238405.49</v>
      </c>
      <c r="T1964" s="24">
        <v>417209.59999999998</v>
      </c>
      <c r="U1964" s="24">
        <v>264676.84000000003</v>
      </c>
      <c r="V1964" s="24">
        <v>463184.47</v>
      </c>
    </row>
    <row r="1965" spans="1:22" hidden="1" x14ac:dyDescent="0.3">
      <c r="A1965" s="23">
        <v>2</v>
      </c>
      <c r="B1965" s="23">
        <v>2021</v>
      </c>
      <c r="C1965" s="23" t="s">
        <v>538</v>
      </c>
      <c r="D1965" t="s">
        <v>108</v>
      </c>
      <c r="E1965" s="23" t="s">
        <v>541</v>
      </c>
      <c r="F1965" s="23" t="s">
        <v>337</v>
      </c>
      <c r="G1965" s="23">
        <v>4</v>
      </c>
      <c r="H1965" s="23" t="s">
        <v>29</v>
      </c>
      <c r="I1965" s="24">
        <v>85832.56</v>
      </c>
      <c r="J1965" s="24">
        <v>137332.09</v>
      </c>
      <c r="K1965" s="24">
        <v>120165.58</v>
      </c>
      <c r="L1965" s="24">
        <v>192264.93</v>
      </c>
      <c r="M1965" s="24">
        <v>154498.6</v>
      </c>
      <c r="N1965" s="24">
        <v>247197.77</v>
      </c>
      <c r="O1965" s="24">
        <v>205998.14</v>
      </c>
      <c r="P1965" s="24">
        <v>329597.03000000003</v>
      </c>
      <c r="Q1965" s="24">
        <v>257497.67</v>
      </c>
      <c r="R1965" s="24">
        <v>411996.28</v>
      </c>
      <c r="S1965" s="24">
        <v>291830.7</v>
      </c>
      <c r="T1965" s="24">
        <v>466929.12</v>
      </c>
      <c r="U1965" s="24">
        <v>326163.71999999997</v>
      </c>
      <c r="V1965" s="24">
        <v>521861.96</v>
      </c>
    </row>
    <row r="1966" spans="1:22" hidden="1" x14ac:dyDescent="0.3">
      <c r="A1966" s="23">
        <v>2</v>
      </c>
      <c r="B1966" s="23">
        <v>2021</v>
      </c>
      <c r="C1966" s="23" t="s">
        <v>538</v>
      </c>
      <c r="D1966" t="s">
        <v>108</v>
      </c>
      <c r="E1966" s="23" t="s">
        <v>541</v>
      </c>
      <c r="F1966" s="23" t="s">
        <v>458</v>
      </c>
      <c r="G1966" s="23">
        <v>1</v>
      </c>
      <c r="H1966" s="23" t="s">
        <v>14</v>
      </c>
      <c r="I1966" s="24">
        <v>118060.39</v>
      </c>
      <c r="J1966" s="24">
        <v>206605.69</v>
      </c>
      <c r="K1966" s="24">
        <v>152974.76999999999</v>
      </c>
      <c r="L1966" s="24">
        <v>267705.84999999998</v>
      </c>
      <c r="M1966" s="24">
        <v>183135.84</v>
      </c>
      <c r="N1966" s="24">
        <v>320487.71999999997</v>
      </c>
      <c r="O1966" s="24">
        <v>218579.43</v>
      </c>
      <c r="P1966" s="24">
        <v>382514</v>
      </c>
      <c r="Q1966" s="24">
        <v>257100.91</v>
      </c>
      <c r="R1966" s="24">
        <v>449926.59</v>
      </c>
      <c r="S1966" s="24">
        <v>281740.03000000003</v>
      </c>
      <c r="T1966" s="24">
        <v>493045.05</v>
      </c>
      <c r="U1966" s="24">
        <v>305101.11</v>
      </c>
      <c r="V1966" s="24">
        <v>533926.93000000005</v>
      </c>
    </row>
    <row r="1967" spans="1:22" hidden="1" x14ac:dyDescent="0.3">
      <c r="A1967" s="23">
        <v>2</v>
      </c>
      <c r="B1967" s="23">
        <v>2021</v>
      </c>
      <c r="C1967" s="23" t="s">
        <v>538</v>
      </c>
      <c r="D1967" t="s">
        <v>108</v>
      </c>
      <c r="E1967" s="23" t="s">
        <v>541</v>
      </c>
      <c r="F1967" s="23" t="s">
        <v>458</v>
      </c>
      <c r="G1967" s="23">
        <v>2</v>
      </c>
      <c r="H1967" s="23" t="s">
        <v>30</v>
      </c>
      <c r="I1967" s="24">
        <v>102964.81</v>
      </c>
      <c r="J1967" s="24">
        <v>180188.42</v>
      </c>
      <c r="K1967" s="24">
        <v>134967.26999999999</v>
      </c>
      <c r="L1967" s="24">
        <v>236192.72</v>
      </c>
      <c r="M1967" s="24">
        <v>164005.26</v>
      </c>
      <c r="N1967" s="24">
        <v>287009.2</v>
      </c>
      <c r="O1967" s="24">
        <v>201115.83</v>
      </c>
      <c r="P1967" s="24">
        <v>351952.7</v>
      </c>
      <c r="Q1967" s="24">
        <v>238548.04</v>
      </c>
      <c r="R1967" s="24">
        <v>417459.07</v>
      </c>
      <c r="S1967" s="24">
        <v>262834.59000000003</v>
      </c>
      <c r="T1967" s="24">
        <v>459960.54</v>
      </c>
      <c r="U1967" s="24">
        <v>285340.07</v>
      </c>
      <c r="V1967" s="24">
        <v>499345.12</v>
      </c>
    </row>
    <row r="1968" spans="1:22" hidden="1" x14ac:dyDescent="0.3">
      <c r="A1968" s="23">
        <v>2</v>
      </c>
      <c r="B1968" s="23">
        <v>2021</v>
      </c>
      <c r="C1968" s="23" t="s">
        <v>538</v>
      </c>
      <c r="D1968" t="s">
        <v>108</v>
      </c>
      <c r="E1968" s="23" t="s">
        <v>541</v>
      </c>
      <c r="F1968" s="23" t="s">
        <v>458</v>
      </c>
      <c r="G1968" s="23">
        <v>3</v>
      </c>
      <c r="H1968" s="23" t="s">
        <v>31</v>
      </c>
      <c r="I1968" s="24">
        <v>89280.56</v>
      </c>
      <c r="J1968" s="24">
        <v>156240.99</v>
      </c>
      <c r="K1968" s="24">
        <v>121486.78</v>
      </c>
      <c r="L1968" s="24">
        <v>212601.86</v>
      </c>
      <c r="M1968" s="24">
        <v>153482.49</v>
      </c>
      <c r="N1968" s="24">
        <v>268594.36</v>
      </c>
      <c r="O1968" s="24">
        <v>201962.04</v>
      </c>
      <c r="P1968" s="24">
        <v>353433.57</v>
      </c>
      <c r="Q1968" s="24">
        <v>250071.15</v>
      </c>
      <c r="R1968" s="24">
        <v>437624.52</v>
      </c>
      <c r="S1968" s="24">
        <v>281614.69</v>
      </c>
      <c r="T1968" s="24">
        <v>492825.71</v>
      </c>
      <c r="U1968" s="24">
        <v>312734.87</v>
      </c>
      <c r="V1968" s="24">
        <v>547286.03</v>
      </c>
    </row>
    <row r="1969" spans="1:22" hidden="1" x14ac:dyDescent="0.3">
      <c r="A1969" s="23">
        <v>2</v>
      </c>
      <c r="B1969" s="23">
        <v>2021</v>
      </c>
      <c r="C1969" s="23" t="s">
        <v>538</v>
      </c>
      <c r="D1969" t="s">
        <v>108</v>
      </c>
      <c r="E1969" s="23" t="s">
        <v>541</v>
      </c>
      <c r="F1969" s="23" t="s">
        <v>458</v>
      </c>
      <c r="G1969" s="23">
        <v>4</v>
      </c>
      <c r="H1969" s="23" t="s">
        <v>29</v>
      </c>
      <c r="I1969" s="24">
        <v>100134.01</v>
      </c>
      <c r="J1969" s="24">
        <v>160214.41</v>
      </c>
      <c r="K1969" s="24">
        <v>140187.60999999999</v>
      </c>
      <c r="L1969" s="24">
        <v>224300.17</v>
      </c>
      <c r="M1969" s="24">
        <v>180241.21</v>
      </c>
      <c r="N1969" s="24">
        <v>288385.94</v>
      </c>
      <c r="O1969" s="24">
        <v>240321.61</v>
      </c>
      <c r="P1969" s="24">
        <v>384514.58</v>
      </c>
      <c r="Q1969" s="24">
        <v>300402.01</v>
      </c>
      <c r="R1969" s="24">
        <v>480643.23</v>
      </c>
      <c r="S1969" s="24">
        <v>340455.62</v>
      </c>
      <c r="T1969" s="24">
        <v>544729</v>
      </c>
      <c r="U1969" s="24">
        <v>380509.22</v>
      </c>
      <c r="V1969" s="24">
        <v>608814.76</v>
      </c>
    </row>
    <row r="1970" spans="1:22" hidden="1" x14ac:dyDescent="0.3">
      <c r="A1970" s="23">
        <v>2</v>
      </c>
      <c r="B1970" s="23">
        <v>2021</v>
      </c>
      <c r="C1970" s="23" t="s">
        <v>538</v>
      </c>
      <c r="D1970" t="s">
        <v>108</v>
      </c>
      <c r="E1970" s="23" t="s">
        <v>541</v>
      </c>
      <c r="F1970" s="23" t="s">
        <v>108</v>
      </c>
      <c r="G1970" s="23">
        <v>1</v>
      </c>
      <c r="H1970" s="23" t="s">
        <v>14</v>
      </c>
      <c r="I1970" s="24">
        <v>143985.82</v>
      </c>
      <c r="J1970" s="24">
        <v>251975.18</v>
      </c>
      <c r="K1970" s="24">
        <v>186585.59</v>
      </c>
      <c r="L1970" s="24">
        <v>326524.78000000003</v>
      </c>
      <c r="M1970" s="24">
        <v>223386.65</v>
      </c>
      <c r="N1970" s="24">
        <v>390926.64</v>
      </c>
      <c r="O1970" s="24">
        <v>266640.33</v>
      </c>
      <c r="P1970" s="24">
        <v>466620.58</v>
      </c>
      <c r="Q1970" s="24">
        <v>313646.52</v>
      </c>
      <c r="R1970" s="24">
        <v>548881.41</v>
      </c>
      <c r="S1970" s="24">
        <v>343712.84</v>
      </c>
      <c r="T1970" s="24">
        <v>601497.46</v>
      </c>
      <c r="U1970" s="24">
        <v>372228.29</v>
      </c>
      <c r="V1970" s="24">
        <v>651399.5</v>
      </c>
    </row>
    <row r="1971" spans="1:22" hidden="1" x14ac:dyDescent="0.3">
      <c r="A1971" s="23">
        <v>2</v>
      </c>
      <c r="B1971" s="23">
        <v>2021</v>
      </c>
      <c r="C1971" s="23" t="s">
        <v>538</v>
      </c>
      <c r="D1971" t="s">
        <v>108</v>
      </c>
      <c r="E1971" s="23" t="s">
        <v>541</v>
      </c>
      <c r="F1971" s="23" t="s">
        <v>108</v>
      </c>
      <c r="G1971" s="23">
        <v>2</v>
      </c>
      <c r="H1971" s="23" t="s">
        <v>30</v>
      </c>
      <c r="I1971" s="24">
        <v>125493.71</v>
      </c>
      <c r="J1971" s="24">
        <v>219614</v>
      </c>
      <c r="K1971" s="24">
        <v>164526.39999999999</v>
      </c>
      <c r="L1971" s="24">
        <v>287921.2</v>
      </c>
      <c r="M1971" s="24">
        <v>199951.69</v>
      </c>
      <c r="N1971" s="24">
        <v>349915.45</v>
      </c>
      <c r="O1971" s="24">
        <v>245247.42</v>
      </c>
      <c r="P1971" s="24">
        <v>429182.98</v>
      </c>
      <c r="Q1971" s="24">
        <v>290919.25</v>
      </c>
      <c r="R1971" s="24">
        <v>509108.69</v>
      </c>
      <c r="S1971" s="24">
        <v>320553.68</v>
      </c>
      <c r="T1971" s="24">
        <v>560968.93999999994</v>
      </c>
      <c r="U1971" s="24">
        <v>348021.02</v>
      </c>
      <c r="V1971" s="24">
        <v>609036.78</v>
      </c>
    </row>
    <row r="1972" spans="1:22" hidden="1" x14ac:dyDescent="0.3">
      <c r="A1972" s="23">
        <v>2</v>
      </c>
      <c r="B1972" s="23">
        <v>2021</v>
      </c>
      <c r="C1972" s="23" t="s">
        <v>538</v>
      </c>
      <c r="D1972" t="s">
        <v>108</v>
      </c>
      <c r="E1972" s="23" t="s">
        <v>541</v>
      </c>
      <c r="F1972" s="23" t="s">
        <v>108</v>
      </c>
      <c r="G1972" s="23">
        <v>3</v>
      </c>
      <c r="H1972" s="23" t="s">
        <v>31</v>
      </c>
      <c r="I1972" s="24">
        <v>108752.78</v>
      </c>
      <c r="J1972" s="24">
        <v>190317.36</v>
      </c>
      <c r="K1972" s="24">
        <v>147959.03</v>
      </c>
      <c r="L1972" s="24">
        <v>258928.3</v>
      </c>
      <c r="M1972" s="24">
        <v>186907.41</v>
      </c>
      <c r="N1972" s="24">
        <v>327087.96999999997</v>
      </c>
      <c r="O1972" s="24">
        <v>245925.31</v>
      </c>
      <c r="P1972" s="24">
        <v>430369.3</v>
      </c>
      <c r="Q1972" s="24">
        <v>304489.43</v>
      </c>
      <c r="R1972" s="24">
        <v>532856.5</v>
      </c>
      <c r="S1972" s="24">
        <v>342883.9</v>
      </c>
      <c r="T1972" s="24">
        <v>600046.81999999995</v>
      </c>
      <c r="U1972" s="24">
        <v>380759.76</v>
      </c>
      <c r="V1972" s="24">
        <v>666329.56999999995</v>
      </c>
    </row>
    <row r="1973" spans="1:22" hidden="1" x14ac:dyDescent="0.3">
      <c r="A1973" s="23">
        <v>2</v>
      </c>
      <c r="B1973" s="23">
        <v>2021</v>
      </c>
      <c r="C1973" s="23" t="s">
        <v>538</v>
      </c>
      <c r="D1973" t="s">
        <v>108</v>
      </c>
      <c r="E1973" s="23" t="s">
        <v>541</v>
      </c>
      <c r="F1973" s="23" t="s">
        <v>108</v>
      </c>
      <c r="G1973" s="23">
        <v>4</v>
      </c>
      <c r="H1973" s="23" t="s">
        <v>29</v>
      </c>
      <c r="I1973" s="24">
        <v>122134.44</v>
      </c>
      <c r="J1973" s="24">
        <v>195415.11</v>
      </c>
      <c r="K1973" s="24">
        <v>170988.22</v>
      </c>
      <c r="L1973" s="24">
        <v>273581.15000000002</v>
      </c>
      <c r="M1973" s="24">
        <v>219841.99</v>
      </c>
      <c r="N1973" s="24">
        <v>351747.2</v>
      </c>
      <c r="O1973" s="24">
        <v>293122.65999999997</v>
      </c>
      <c r="P1973" s="24">
        <v>468996.26</v>
      </c>
      <c r="Q1973" s="24">
        <v>366403.32</v>
      </c>
      <c r="R1973" s="24">
        <v>586245.32999999996</v>
      </c>
      <c r="S1973" s="24">
        <v>415257.1</v>
      </c>
      <c r="T1973" s="24">
        <v>664411.37</v>
      </c>
      <c r="U1973" s="24">
        <v>464110.88</v>
      </c>
      <c r="V1973" s="24">
        <v>742577.41</v>
      </c>
    </row>
    <row r="1974" spans="1:22" hidden="1" x14ac:dyDescent="0.3">
      <c r="A1974" s="23">
        <v>2</v>
      </c>
      <c r="B1974" s="23">
        <v>2021</v>
      </c>
      <c r="C1974" s="23" t="s">
        <v>538</v>
      </c>
      <c r="D1974" t="s">
        <v>108</v>
      </c>
      <c r="E1974" s="23" t="s">
        <v>541</v>
      </c>
      <c r="F1974" s="23" t="s">
        <v>473</v>
      </c>
      <c r="G1974" s="23">
        <v>1</v>
      </c>
      <c r="H1974" s="23" t="s">
        <v>14</v>
      </c>
      <c r="I1974" s="24">
        <v>109285.64</v>
      </c>
      <c r="J1974" s="24">
        <v>191249.88</v>
      </c>
      <c r="K1974" s="24">
        <v>141687.76999999999</v>
      </c>
      <c r="L1974" s="24">
        <v>247953.59</v>
      </c>
      <c r="M1974" s="24">
        <v>169682.66</v>
      </c>
      <c r="N1974" s="24">
        <v>296944.65000000002</v>
      </c>
      <c r="O1974" s="24">
        <v>202612.84</v>
      </c>
      <c r="P1974" s="24">
        <v>354572.46</v>
      </c>
      <c r="Q1974" s="24">
        <v>238386.44</v>
      </c>
      <c r="R1974" s="24">
        <v>417176.26</v>
      </c>
      <c r="S1974" s="24">
        <v>261268.88</v>
      </c>
      <c r="T1974" s="24">
        <v>457220.54</v>
      </c>
      <c r="U1974" s="24">
        <v>283003.49</v>
      </c>
      <c r="V1974" s="24">
        <v>495256.11</v>
      </c>
    </row>
    <row r="1975" spans="1:22" hidden="1" x14ac:dyDescent="0.3">
      <c r="A1975" s="23">
        <v>2</v>
      </c>
      <c r="B1975" s="23">
        <v>2021</v>
      </c>
      <c r="C1975" s="23" t="s">
        <v>538</v>
      </c>
      <c r="D1975" t="s">
        <v>108</v>
      </c>
      <c r="E1975" s="23" t="s">
        <v>541</v>
      </c>
      <c r="F1975" s="23" t="s">
        <v>473</v>
      </c>
      <c r="G1975" s="23">
        <v>2</v>
      </c>
      <c r="H1975" s="23" t="s">
        <v>30</v>
      </c>
      <c r="I1975" s="24">
        <v>94944.78</v>
      </c>
      <c r="J1975" s="24">
        <v>166153.35999999999</v>
      </c>
      <c r="K1975" s="24">
        <v>124580.64</v>
      </c>
      <c r="L1975" s="24">
        <v>218016.13</v>
      </c>
      <c r="M1975" s="24">
        <v>151508.60999999999</v>
      </c>
      <c r="N1975" s="24">
        <v>265140.06</v>
      </c>
      <c r="O1975" s="24">
        <v>186022.42</v>
      </c>
      <c r="P1975" s="24">
        <v>325539.23</v>
      </c>
      <c r="Q1975" s="24">
        <v>220761.21</v>
      </c>
      <c r="R1975" s="24">
        <v>386332.12</v>
      </c>
      <c r="S1975" s="24">
        <v>243308.72</v>
      </c>
      <c r="T1975" s="24">
        <v>425790.25</v>
      </c>
      <c r="U1975" s="24">
        <v>264230.51</v>
      </c>
      <c r="V1975" s="24">
        <v>462403.39</v>
      </c>
    </row>
    <row r="1976" spans="1:22" hidden="1" x14ac:dyDescent="0.3">
      <c r="A1976" s="23">
        <v>2</v>
      </c>
      <c r="B1976" s="23">
        <v>2021</v>
      </c>
      <c r="C1976" s="23" t="s">
        <v>538</v>
      </c>
      <c r="D1976" t="s">
        <v>108</v>
      </c>
      <c r="E1976" s="23" t="s">
        <v>541</v>
      </c>
      <c r="F1976" s="23" t="s">
        <v>473</v>
      </c>
      <c r="G1976" s="23">
        <v>3</v>
      </c>
      <c r="H1976" s="23" t="s">
        <v>31</v>
      </c>
      <c r="I1976" s="24">
        <v>82044.929999999993</v>
      </c>
      <c r="J1976" s="24">
        <v>143578.63</v>
      </c>
      <c r="K1976" s="24">
        <v>111532.2</v>
      </c>
      <c r="L1976" s="24">
        <v>195181.34</v>
      </c>
      <c r="M1976" s="24">
        <v>140819.48000000001</v>
      </c>
      <c r="N1976" s="24">
        <v>246434.09</v>
      </c>
      <c r="O1976" s="24">
        <v>185212.09</v>
      </c>
      <c r="P1976" s="24">
        <v>324121.15999999997</v>
      </c>
      <c r="Q1976" s="24">
        <v>229252.79</v>
      </c>
      <c r="R1976" s="24">
        <v>401192.38</v>
      </c>
      <c r="S1976" s="24">
        <v>258110.51</v>
      </c>
      <c r="T1976" s="24">
        <v>451693.39</v>
      </c>
      <c r="U1976" s="24">
        <v>286566.03999999998</v>
      </c>
      <c r="V1976" s="24">
        <v>501490.57</v>
      </c>
    </row>
    <row r="1977" spans="1:22" hidden="1" x14ac:dyDescent="0.3">
      <c r="A1977" s="23">
        <v>2</v>
      </c>
      <c r="B1977" s="23">
        <v>2021</v>
      </c>
      <c r="C1977" s="23" t="s">
        <v>538</v>
      </c>
      <c r="D1977" t="s">
        <v>108</v>
      </c>
      <c r="E1977" s="23" t="s">
        <v>541</v>
      </c>
      <c r="F1977" s="23" t="s">
        <v>473</v>
      </c>
      <c r="G1977" s="23">
        <v>4</v>
      </c>
      <c r="H1977" s="23" t="s">
        <v>29</v>
      </c>
      <c r="I1977" s="24">
        <v>92743.59</v>
      </c>
      <c r="J1977" s="24">
        <v>148389.74</v>
      </c>
      <c r="K1977" s="24">
        <v>129841.02</v>
      </c>
      <c r="L1977" s="24">
        <v>207745.64</v>
      </c>
      <c r="M1977" s="24">
        <v>166938.46</v>
      </c>
      <c r="N1977" s="24">
        <v>267101.53999999998</v>
      </c>
      <c r="O1977" s="24">
        <v>222584.61</v>
      </c>
      <c r="P1977" s="24">
        <v>356135.38</v>
      </c>
      <c r="Q1977" s="24">
        <v>278230.76</v>
      </c>
      <c r="R1977" s="24">
        <v>445169.23</v>
      </c>
      <c r="S1977" s="24">
        <v>315328.2</v>
      </c>
      <c r="T1977" s="24">
        <v>504525.12</v>
      </c>
      <c r="U1977" s="24">
        <v>352425.63</v>
      </c>
      <c r="V1977" s="24">
        <v>563881.02</v>
      </c>
    </row>
    <row r="1978" spans="1:22" hidden="1" x14ac:dyDescent="0.3">
      <c r="A1978" s="23">
        <v>2</v>
      </c>
      <c r="B1978" s="23">
        <v>2021</v>
      </c>
      <c r="C1978" s="23" t="s">
        <v>538</v>
      </c>
      <c r="D1978" t="s">
        <v>108</v>
      </c>
      <c r="E1978" s="23" t="s">
        <v>541</v>
      </c>
      <c r="F1978" s="23" t="s">
        <v>483</v>
      </c>
      <c r="G1978" s="23">
        <v>1</v>
      </c>
      <c r="H1978" s="23" t="s">
        <v>14</v>
      </c>
      <c r="I1978" s="24">
        <v>102771.04</v>
      </c>
      <c r="J1978" s="24">
        <v>179849.32</v>
      </c>
      <c r="K1978" s="24">
        <v>133179.17000000001</v>
      </c>
      <c r="L1978" s="24">
        <v>233063.55</v>
      </c>
      <c r="M1978" s="24">
        <v>159448.23000000001</v>
      </c>
      <c r="N1978" s="24">
        <v>279034.40000000002</v>
      </c>
      <c r="O1978" s="24">
        <v>190324.1</v>
      </c>
      <c r="P1978" s="24">
        <v>333067.18</v>
      </c>
      <c r="Q1978" s="24">
        <v>223878.21</v>
      </c>
      <c r="R1978" s="24">
        <v>391786.87</v>
      </c>
      <c r="S1978" s="24">
        <v>245340.27</v>
      </c>
      <c r="T1978" s="24">
        <v>429345.47</v>
      </c>
      <c r="U1978" s="24">
        <v>265696.32</v>
      </c>
      <c r="V1978" s="24">
        <v>464968.56</v>
      </c>
    </row>
    <row r="1979" spans="1:22" hidden="1" x14ac:dyDescent="0.3">
      <c r="A1979" s="23">
        <v>2</v>
      </c>
      <c r="B1979" s="23">
        <v>2021</v>
      </c>
      <c r="C1979" s="23" t="s">
        <v>538</v>
      </c>
      <c r="D1979" t="s">
        <v>108</v>
      </c>
      <c r="E1979" s="23" t="s">
        <v>541</v>
      </c>
      <c r="F1979" s="23" t="s">
        <v>483</v>
      </c>
      <c r="G1979" s="23">
        <v>2</v>
      </c>
      <c r="H1979" s="23" t="s">
        <v>30</v>
      </c>
      <c r="I1979" s="24">
        <v>89562.39</v>
      </c>
      <c r="J1979" s="24">
        <v>156734.19</v>
      </c>
      <c r="K1979" s="24">
        <v>117422.61</v>
      </c>
      <c r="L1979" s="24">
        <v>205489.56</v>
      </c>
      <c r="M1979" s="24">
        <v>142708.97</v>
      </c>
      <c r="N1979" s="24">
        <v>249740.7</v>
      </c>
      <c r="O1979" s="24">
        <v>175043.45</v>
      </c>
      <c r="P1979" s="24">
        <v>306326.05</v>
      </c>
      <c r="Q1979" s="24">
        <v>207644.45</v>
      </c>
      <c r="R1979" s="24">
        <v>363377.79</v>
      </c>
      <c r="S1979" s="24">
        <v>228798.01</v>
      </c>
      <c r="T1979" s="24">
        <v>400396.53</v>
      </c>
      <c r="U1979" s="24">
        <v>248405.42</v>
      </c>
      <c r="V1979" s="24">
        <v>434709.48</v>
      </c>
    </row>
    <row r="1980" spans="1:22" hidden="1" x14ac:dyDescent="0.3">
      <c r="A1980" s="23">
        <v>2</v>
      </c>
      <c r="B1980" s="23">
        <v>2021</v>
      </c>
      <c r="C1980" s="23" t="s">
        <v>538</v>
      </c>
      <c r="D1980" t="s">
        <v>108</v>
      </c>
      <c r="E1980" s="23" t="s">
        <v>541</v>
      </c>
      <c r="F1980" s="23" t="s">
        <v>483</v>
      </c>
      <c r="G1980" s="23">
        <v>3</v>
      </c>
      <c r="H1980" s="23" t="s">
        <v>31</v>
      </c>
      <c r="I1980" s="24">
        <v>77607.23</v>
      </c>
      <c r="J1980" s="24">
        <v>135812.66</v>
      </c>
      <c r="K1980" s="24">
        <v>105582.37</v>
      </c>
      <c r="L1980" s="24">
        <v>184769.14</v>
      </c>
      <c r="M1980" s="24">
        <v>133373.31</v>
      </c>
      <c r="N1980" s="24">
        <v>233403.3</v>
      </c>
      <c r="O1980" s="24">
        <v>175484.96</v>
      </c>
      <c r="P1980" s="24">
        <v>307098.68</v>
      </c>
      <c r="Q1980" s="24">
        <v>217272.48</v>
      </c>
      <c r="R1980" s="24">
        <v>380226.84</v>
      </c>
      <c r="S1980" s="24">
        <v>244667.77</v>
      </c>
      <c r="T1980" s="24">
        <v>428168.6</v>
      </c>
      <c r="U1980" s="24">
        <v>271692.63</v>
      </c>
      <c r="V1980" s="24">
        <v>475462.09</v>
      </c>
    </row>
    <row r="1981" spans="1:22" hidden="1" x14ac:dyDescent="0.3">
      <c r="A1981" s="23">
        <v>2</v>
      </c>
      <c r="B1981" s="23">
        <v>2021</v>
      </c>
      <c r="C1981" s="23" t="s">
        <v>538</v>
      </c>
      <c r="D1981" t="s">
        <v>108</v>
      </c>
      <c r="E1981" s="23" t="s">
        <v>541</v>
      </c>
      <c r="F1981" s="23" t="s">
        <v>483</v>
      </c>
      <c r="G1981" s="23">
        <v>4</v>
      </c>
      <c r="H1981" s="23" t="s">
        <v>29</v>
      </c>
      <c r="I1981" s="24">
        <v>87175.82</v>
      </c>
      <c r="J1981" s="24">
        <v>139481.32</v>
      </c>
      <c r="K1981" s="24">
        <v>122046.15</v>
      </c>
      <c r="L1981" s="24">
        <v>195273.85</v>
      </c>
      <c r="M1981" s="24">
        <v>156916.48000000001</v>
      </c>
      <c r="N1981" s="24">
        <v>251066.37</v>
      </c>
      <c r="O1981" s="24">
        <v>209221.98</v>
      </c>
      <c r="P1981" s="24">
        <v>334755.17</v>
      </c>
      <c r="Q1981" s="24">
        <v>261527.47</v>
      </c>
      <c r="R1981" s="24">
        <v>418443.96</v>
      </c>
      <c r="S1981" s="24">
        <v>296397.8</v>
      </c>
      <c r="T1981" s="24">
        <v>474236.48</v>
      </c>
      <c r="U1981" s="24">
        <v>331268.13</v>
      </c>
      <c r="V1981" s="24">
        <v>530029.01</v>
      </c>
    </row>
    <row r="1982" spans="1:22" hidden="1" x14ac:dyDescent="0.3">
      <c r="A1982" s="23">
        <v>2</v>
      </c>
      <c r="B1982" s="23">
        <v>2021</v>
      </c>
      <c r="C1982" s="23" t="s">
        <v>538</v>
      </c>
      <c r="D1982" t="s">
        <v>108</v>
      </c>
      <c r="E1982" s="23" t="s">
        <v>541</v>
      </c>
      <c r="F1982" s="23" t="s">
        <v>119</v>
      </c>
      <c r="G1982" s="23">
        <v>1</v>
      </c>
      <c r="H1982" s="23" t="s">
        <v>14</v>
      </c>
      <c r="I1982" s="24">
        <v>122270.49</v>
      </c>
      <c r="J1982" s="24">
        <v>213973.36</v>
      </c>
      <c r="K1982" s="24">
        <v>158336.99</v>
      </c>
      <c r="L1982" s="24">
        <v>277089.73</v>
      </c>
      <c r="M1982" s="24">
        <v>189488.78</v>
      </c>
      <c r="N1982" s="24">
        <v>331605.36</v>
      </c>
      <c r="O1982" s="24">
        <v>226060.48</v>
      </c>
      <c r="P1982" s="24">
        <v>395605.83</v>
      </c>
      <c r="Q1982" s="24">
        <v>265826.21999999997</v>
      </c>
      <c r="R1982" s="24">
        <v>465195.89</v>
      </c>
      <c r="S1982" s="24">
        <v>291260.17</v>
      </c>
      <c r="T1982" s="24">
        <v>509705.3</v>
      </c>
      <c r="U1982" s="24">
        <v>315330.93</v>
      </c>
      <c r="V1982" s="24">
        <v>551829.12</v>
      </c>
    </row>
    <row r="1983" spans="1:22" hidden="1" x14ac:dyDescent="0.3">
      <c r="A1983" s="23">
        <v>2</v>
      </c>
      <c r="B1983" s="23">
        <v>2021</v>
      </c>
      <c r="C1983" s="23" t="s">
        <v>538</v>
      </c>
      <c r="D1983" t="s">
        <v>108</v>
      </c>
      <c r="E1983" s="23" t="s">
        <v>541</v>
      </c>
      <c r="F1983" s="23" t="s">
        <v>119</v>
      </c>
      <c r="G1983" s="23">
        <v>2</v>
      </c>
      <c r="H1983" s="23" t="s">
        <v>30</v>
      </c>
      <c r="I1983" s="24">
        <v>107049.18</v>
      </c>
      <c r="J1983" s="24">
        <v>187336.07</v>
      </c>
      <c r="K1983" s="24">
        <v>140179.43</v>
      </c>
      <c r="L1983" s="24">
        <v>245314</v>
      </c>
      <c r="M1983" s="24">
        <v>170198.78</v>
      </c>
      <c r="N1983" s="24">
        <v>297847.86</v>
      </c>
      <c r="O1983" s="24">
        <v>208451.34</v>
      </c>
      <c r="P1983" s="24">
        <v>364789.85</v>
      </c>
      <c r="Q1983" s="24">
        <v>247118.75</v>
      </c>
      <c r="R1983" s="24">
        <v>432457.8</v>
      </c>
      <c r="S1983" s="24">
        <v>272197.19</v>
      </c>
      <c r="T1983" s="24">
        <v>476345.09</v>
      </c>
      <c r="U1983" s="24">
        <v>295405.21999999997</v>
      </c>
      <c r="V1983" s="24">
        <v>516959.13</v>
      </c>
    </row>
    <row r="1984" spans="1:22" hidden="1" x14ac:dyDescent="0.3">
      <c r="A1984" s="23">
        <v>2</v>
      </c>
      <c r="B1984" s="23">
        <v>2021</v>
      </c>
      <c r="C1984" s="23" t="s">
        <v>538</v>
      </c>
      <c r="D1984" t="s">
        <v>108</v>
      </c>
      <c r="E1984" s="23" t="s">
        <v>541</v>
      </c>
      <c r="F1984" s="23" t="s">
        <v>119</v>
      </c>
      <c r="G1984" s="23">
        <v>3</v>
      </c>
      <c r="H1984" s="23" t="s">
        <v>31</v>
      </c>
      <c r="I1984" s="24">
        <v>93138.34</v>
      </c>
      <c r="J1984" s="24">
        <v>162992.1</v>
      </c>
      <c r="K1984" s="24">
        <v>126858.46</v>
      </c>
      <c r="L1984" s="24">
        <v>222002.3</v>
      </c>
      <c r="M1984" s="24">
        <v>160366.31</v>
      </c>
      <c r="N1984" s="24">
        <v>280641.03999999998</v>
      </c>
      <c r="O1984" s="24">
        <v>211118.12</v>
      </c>
      <c r="P1984" s="24">
        <v>369456.71</v>
      </c>
      <c r="Q1984" s="24">
        <v>261496.41</v>
      </c>
      <c r="R1984" s="24">
        <v>457618.71</v>
      </c>
      <c r="S1984" s="24">
        <v>294548.32</v>
      </c>
      <c r="T1984" s="24">
        <v>515459.56</v>
      </c>
      <c r="U1984" s="24">
        <v>327173.34000000003</v>
      </c>
      <c r="V1984" s="24">
        <v>572553.35</v>
      </c>
    </row>
    <row r="1985" spans="1:22" hidden="1" x14ac:dyDescent="0.3">
      <c r="A1985" s="23">
        <v>2</v>
      </c>
      <c r="B1985" s="23">
        <v>2021</v>
      </c>
      <c r="C1985" s="23" t="s">
        <v>538</v>
      </c>
      <c r="D1985" t="s">
        <v>108</v>
      </c>
      <c r="E1985" s="23" t="s">
        <v>541</v>
      </c>
      <c r="F1985" s="23" t="s">
        <v>119</v>
      </c>
      <c r="G1985" s="23">
        <v>4</v>
      </c>
      <c r="H1985" s="23" t="s">
        <v>29</v>
      </c>
      <c r="I1985" s="24">
        <v>103646.46</v>
      </c>
      <c r="J1985" s="24">
        <v>165834.32999999999</v>
      </c>
      <c r="K1985" s="24">
        <v>145105.04</v>
      </c>
      <c r="L1985" s="24">
        <v>232168.07</v>
      </c>
      <c r="M1985" s="24">
        <v>186563.62</v>
      </c>
      <c r="N1985" s="24">
        <v>298501.8</v>
      </c>
      <c r="O1985" s="24">
        <v>248751.5</v>
      </c>
      <c r="P1985" s="24">
        <v>398002.4</v>
      </c>
      <c r="Q1985" s="24">
        <v>310939.37</v>
      </c>
      <c r="R1985" s="24">
        <v>497503</v>
      </c>
      <c r="S1985" s="24">
        <v>352397.95</v>
      </c>
      <c r="T1985" s="24">
        <v>563836.73</v>
      </c>
      <c r="U1985" s="24">
        <v>393856.53</v>
      </c>
      <c r="V1985" s="24">
        <v>630170.47</v>
      </c>
    </row>
    <row r="1986" spans="1:22" hidden="1" x14ac:dyDescent="0.3">
      <c r="A1986" s="23">
        <v>2</v>
      </c>
      <c r="B1986" s="23">
        <v>2021</v>
      </c>
      <c r="C1986" s="23" t="s">
        <v>538</v>
      </c>
      <c r="D1986" t="s">
        <v>108</v>
      </c>
      <c r="E1986" s="23" t="s">
        <v>541</v>
      </c>
      <c r="F1986" s="23" t="s">
        <v>110</v>
      </c>
      <c r="G1986" s="23">
        <v>1</v>
      </c>
      <c r="H1986" s="23" t="s">
        <v>14</v>
      </c>
      <c r="I1986" s="24">
        <v>140883.64000000001</v>
      </c>
      <c r="J1986" s="24">
        <v>246546.37</v>
      </c>
      <c r="K1986" s="24">
        <v>182598.68</v>
      </c>
      <c r="L1986" s="24">
        <v>319547.69</v>
      </c>
      <c r="M1986" s="24">
        <v>218637.05</v>
      </c>
      <c r="N1986" s="24">
        <v>382614.84</v>
      </c>
      <c r="O1986" s="24">
        <v>261007.18</v>
      </c>
      <c r="P1986" s="24">
        <v>456762.56</v>
      </c>
      <c r="Q1986" s="24">
        <v>307046.68</v>
      </c>
      <c r="R1986" s="24">
        <v>537331.68000000005</v>
      </c>
      <c r="S1986" s="24">
        <v>336495.05</v>
      </c>
      <c r="T1986" s="24">
        <v>588866.32999999996</v>
      </c>
      <c r="U1986" s="24">
        <v>364440.05</v>
      </c>
      <c r="V1986" s="24">
        <v>637770.07999999996</v>
      </c>
    </row>
    <row r="1987" spans="1:22" hidden="1" x14ac:dyDescent="0.3">
      <c r="A1987" s="23">
        <v>2</v>
      </c>
      <c r="B1987" s="23">
        <v>2021</v>
      </c>
      <c r="C1987" s="23" t="s">
        <v>538</v>
      </c>
      <c r="D1987" t="s">
        <v>108</v>
      </c>
      <c r="E1987" s="23" t="s">
        <v>541</v>
      </c>
      <c r="F1987" s="23" t="s">
        <v>110</v>
      </c>
      <c r="G1987" s="23">
        <v>2</v>
      </c>
      <c r="H1987" s="23" t="s">
        <v>30</v>
      </c>
      <c r="I1987" s="24">
        <v>122643.1</v>
      </c>
      <c r="J1987" s="24">
        <v>214625.43</v>
      </c>
      <c r="K1987" s="24">
        <v>160839.60999999999</v>
      </c>
      <c r="L1987" s="24">
        <v>281469.33</v>
      </c>
      <c r="M1987" s="24">
        <v>195520.93</v>
      </c>
      <c r="N1987" s="24">
        <v>342161.63</v>
      </c>
      <c r="O1987" s="24">
        <v>239905.32</v>
      </c>
      <c r="P1987" s="24">
        <v>419834.32</v>
      </c>
      <c r="Q1987" s="24">
        <v>284628.62</v>
      </c>
      <c r="R1987" s="24">
        <v>498100.09</v>
      </c>
      <c r="S1987" s="24">
        <v>313650.98</v>
      </c>
      <c r="T1987" s="24">
        <v>548889.21</v>
      </c>
      <c r="U1987" s="24">
        <v>340562.13</v>
      </c>
      <c r="V1987" s="24">
        <v>595983.73</v>
      </c>
    </row>
    <row r="1988" spans="1:22" hidden="1" x14ac:dyDescent="0.3">
      <c r="A1988" s="23">
        <v>2</v>
      </c>
      <c r="B1988" s="23">
        <v>2021</v>
      </c>
      <c r="C1988" s="23" t="s">
        <v>538</v>
      </c>
      <c r="D1988" t="s">
        <v>108</v>
      </c>
      <c r="E1988" s="23" t="s">
        <v>541</v>
      </c>
      <c r="F1988" s="23" t="s">
        <v>110</v>
      </c>
      <c r="G1988" s="23">
        <v>3</v>
      </c>
      <c r="H1988" s="23" t="s">
        <v>31</v>
      </c>
      <c r="I1988" s="24">
        <v>106169.82</v>
      </c>
      <c r="J1988" s="24">
        <v>185797.18</v>
      </c>
      <c r="K1988" s="24">
        <v>144401.32</v>
      </c>
      <c r="L1988" s="24">
        <v>252702.31</v>
      </c>
      <c r="M1988" s="24">
        <v>182378.46</v>
      </c>
      <c r="N1988" s="24">
        <v>319162.3</v>
      </c>
      <c r="O1988" s="24">
        <v>239931.4</v>
      </c>
      <c r="P1988" s="24">
        <v>419879.95</v>
      </c>
      <c r="Q1988" s="24">
        <v>297036.71999999997</v>
      </c>
      <c r="R1988" s="24">
        <v>519814.26</v>
      </c>
      <c r="S1988" s="24">
        <v>334467.49</v>
      </c>
      <c r="T1988" s="24">
        <v>585318.1</v>
      </c>
      <c r="U1988" s="24">
        <v>371386.69</v>
      </c>
      <c r="V1988" s="24">
        <v>649926.71</v>
      </c>
    </row>
    <row r="1989" spans="1:22" hidden="1" x14ac:dyDescent="0.3">
      <c r="A1989" s="23">
        <v>2</v>
      </c>
      <c r="B1989" s="23">
        <v>2021</v>
      </c>
      <c r="C1989" s="23" t="s">
        <v>538</v>
      </c>
      <c r="D1989" t="s">
        <v>108</v>
      </c>
      <c r="E1989" s="23" t="s">
        <v>541</v>
      </c>
      <c r="F1989" s="23" t="s">
        <v>110</v>
      </c>
      <c r="G1989" s="23">
        <v>4</v>
      </c>
      <c r="H1989" s="23" t="s">
        <v>29</v>
      </c>
      <c r="I1989" s="24">
        <v>119523.83</v>
      </c>
      <c r="J1989" s="24">
        <v>191238.13</v>
      </c>
      <c r="K1989" s="24">
        <v>167333.35999999999</v>
      </c>
      <c r="L1989" s="24">
        <v>267733.38</v>
      </c>
      <c r="M1989" s="24">
        <v>215142.89</v>
      </c>
      <c r="N1989" s="24">
        <v>344228.63</v>
      </c>
      <c r="O1989" s="24">
        <v>286857.19</v>
      </c>
      <c r="P1989" s="24">
        <v>458971.51</v>
      </c>
      <c r="Q1989" s="24">
        <v>358571.49</v>
      </c>
      <c r="R1989" s="24">
        <v>573714.39</v>
      </c>
      <c r="S1989" s="24">
        <v>406381.02</v>
      </c>
      <c r="T1989" s="24">
        <v>650209.64</v>
      </c>
      <c r="U1989" s="24">
        <v>454190.55</v>
      </c>
      <c r="V1989" s="24">
        <v>726704.89</v>
      </c>
    </row>
    <row r="1990" spans="1:22" hidden="1" x14ac:dyDescent="0.3">
      <c r="A1990" s="23">
        <v>2</v>
      </c>
      <c r="B1990" s="23">
        <v>2021</v>
      </c>
      <c r="C1990" s="23" t="s">
        <v>538</v>
      </c>
      <c r="D1990" t="s">
        <v>108</v>
      </c>
      <c r="E1990" s="23" t="s">
        <v>541</v>
      </c>
      <c r="F1990" s="23" t="s">
        <v>368</v>
      </c>
      <c r="G1990" s="23">
        <v>1</v>
      </c>
      <c r="H1990" s="23" t="s">
        <v>14</v>
      </c>
      <c r="I1990" s="24">
        <v>110260.62</v>
      </c>
      <c r="J1990" s="24">
        <v>192956.09</v>
      </c>
      <c r="K1990" s="24">
        <v>142979.68</v>
      </c>
      <c r="L1990" s="24">
        <v>250214.43</v>
      </c>
      <c r="M1990" s="24">
        <v>171249.75</v>
      </c>
      <c r="N1990" s="24">
        <v>299687.06</v>
      </c>
      <c r="O1990" s="24">
        <v>204514.43</v>
      </c>
      <c r="P1990" s="24">
        <v>357900.25</v>
      </c>
      <c r="Q1990" s="24">
        <v>240645.97</v>
      </c>
      <c r="R1990" s="24">
        <v>421130.45</v>
      </c>
      <c r="S1990" s="24">
        <v>263757.68</v>
      </c>
      <c r="T1990" s="24">
        <v>461575.94</v>
      </c>
      <c r="U1990" s="24">
        <v>285723.18</v>
      </c>
      <c r="V1990" s="24">
        <v>500015.57</v>
      </c>
    </row>
    <row r="1991" spans="1:22" hidden="1" x14ac:dyDescent="0.3">
      <c r="A1991" s="23">
        <v>2</v>
      </c>
      <c r="B1991" s="23">
        <v>2021</v>
      </c>
      <c r="C1991" s="23" t="s">
        <v>538</v>
      </c>
      <c r="D1991" t="s">
        <v>108</v>
      </c>
      <c r="E1991" s="23" t="s">
        <v>541</v>
      </c>
      <c r="F1991" s="23" t="s">
        <v>368</v>
      </c>
      <c r="G1991" s="23">
        <v>2</v>
      </c>
      <c r="H1991" s="23" t="s">
        <v>30</v>
      </c>
      <c r="I1991" s="24">
        <v>95668.14</v>
      </c>
      <c r="J1991" s="24">
        <v>167419.24</v>
      </c>
      <c r="K1991" s="24">
        <v>125572.43</v>
      </c>
      <c r="L1991" s="24">
        <v>219751.75</v>
      </c>
      <c r="M1991" s="24">
        <v>152756.85</v>
      </c>
      <c r="N1991" s="24">
        <v>267324.5</v>
      </c>
      <c r="O1991" s="24">
        <v>187632.95</v>
      </c>
      <c r="P1991" s="24">
        <v>328357.65999999997</v>
      </c>
      <c r="Q1991" s="24">
        <v>222711.53</v>
      </c>
      <c r="R1991" s="24">
        <v>389745.18</v>
      </c>
      <c r="S1991" s="24">
        <v>245482.43</v>
      </c>
      <c r="T1991" s="24">
        <v>429594.25</v>
      </c>
      <c r="U1991" s="24">
        <v>266620.84999999998</v>
      </c>
      <c r="V1991" s="24">
        <v>466586.49</v>
      </c>
    </row>
    <row r="1992" spans="1:22" hidden="1" x14ac:dyDescent="0.3">
      <c r="A1992" s="23">
        <v>2</v>
      </c>
      <c r="B1992" s="23">
        <v>2021</v>
      </c>
      <c r="C1992" s="23" t="s">
        <v>538</v>
      </c>
      <c r="D1992" t="s">
        <v>108</v>
      </c>
      <c r="E1992" s="23" t="s">
        <v>541</v>
      </c>
      <c r="F1992" s="23" t="s">
        <v>368</v>
      </c>
      <c r="G1992" s="23">
        <v>3</v>
      </c>
      <c r="H1992" s="23" t="s">
        <v>31</v>
      </c>
      <c r="I1992" s="24">
        <v>82574.86</v>
      </c>
      <c r="J1992" s="24">
        <v>144506</v>
      </c>
      <c r="K1992" s="24">
        <v>112215.66</v>
      </c>
      <c r="L1992" s="24">
        <v>196377.4</v>
      </c>
      <c r="M1992" s="24">
        <v>141652.97</v>
      </c>
      <c r="N1992" s="24">
        <v>247892.7</v>
      </c>
      <c r="O1992" s="24">
        <v>186278.72</v>
      </c>
      <c r="P1992" s="24">
        <v>325987.77</v>
      </c>
      <c r="Q1992" s="24">
        <v>230546.39</v>
      </c>
      <c r="R1992" s="24">
        <v>403456.17</v>
      </c>
      <c r="S1992" s="24">
        <v>259546.6</v>
      </c>
      <c r="T1992" s="24">
        <v>454206.55</v>
      </c>
      <c r="U1992" s="24">
        <v>288137.57</v>
      </c>
      <c r="V1992" s="24">
        <v>504240.74</v>
      </c>
    </row>
    <row r="1993" spans="1:22" hidden="1" x14ac:dyDescent="0.3">
      <c r="A1993" s="23">
        <v>2</v>
      </c>
      <c r="B1993" s="23">
        <v>2021</v>
      </c>
      <c r="C1993" s="23" t="s">
        <v>538</v>
      </c>
      <c r="D1993" t="s">
        <v>108</v>
      </c>
      <c r="E1993" s="23" t="s">
        <v>541</v>
      </c>
      <c r="F1993" s="23" t="s">
        <v>368</v>
      </c>
      <c r="G1993" s="23">
        <v>4</v>
      </c>
      <c r="H1993" s="23" t="s">
        <v>29</v>
      </c>
      <c r="I1993" s="24">
        <v>93588.49</v>
      </c>
      <c r="J1993" s="24">
        <v>149741.57999999999</v>
      </c>
      <c r="K1993" s="24">
        <v>131023.88</v>
      </c>
      <c r="L1993" s="24">
        <v>209638.21</v>
      </c>
      <c r="M1993" s="24">
        <v>168459.28</v>
      </c>
      <c r="N1993" s="24">
        <v>269534.84999999998</v>
      </c>
      <c r="O1993" s="24">
        <v>224612.37</v>
      </c>
      <c r="P1993" s="24">
        <v>359379.8</v>
      </c>
      <c r="Q1993" s="24">
        <v>280765.46000000002</v>
      </c>
      <c r="R1993" s="24">
        <v>449224.74</v>
      </c>
      <c r="S1993" s="24">
        <v>318200.86</v>
      </c>
      <c r="T1993" s="24">
        <v>509121.38</v>
      </c>
      <c r="U1993" s="24">
        <v>355636.25</v>
      </c>
      <c r="V1993" s="24">
        <v>569018.01</v>
      </c>
    </row>
    <row r="1994" spans="1:22" hidden="1" x14ac:dyDescent="0.3">
      <c r="A1994" s="23">
        <v>2</v>
      </c>
      <c r="B1994" s="23">
        <v>2021</v>
      </c>
      <c r="C1994" s="23" t="s">
        <v>538</v>
      </c>
      <c r="D1994" t="s">
        <v>108</v>
      </c>
      <c r="E1994" s="23" t="s">
        <v>541</v>
      </c>
      <c r="F1994" s="23" t="s">
        <v>513</v>
      </c>
      <c r="G1994" s="23">
        <v>1</v>
      </c>
      <c r="H1994" s="23" t="s">
        <v>14</v>
      </c>
      <c r="I1994" s="24">
        <v>109906.07</v>
      </c>
      <c r="J1994" s="24">
        <v>192335.62</v>
      </c>
      <c r="K1994" s="24">
        <v>142417.10999999999</v>
      </c>
      <c r="L1994" s="24">
        <v>249229.95</v>
      </c>
      <c r="M1994" s="24">
        <v>170502.44</v>
      </c>
      <c r="N1994" s="24">
        <v>298379.27</v>
      </c>
      <c r="O1994" s="24">
        <v>203509.92</v>
      </c>
      <c r="P1994" s="24">
        <v>356142.36</v>
      </c>
      <c r="Q1994" s="24">
        <v>239382.13</v>
      </c>
      <c r="R1994" s="24">
        <v>418918.73</v>
      </c>
      <c r="S1994" s="24">
        <v>262326.82</v>
      </c>
      <c r="T1994" s="24">
        <v>459071.93</v>
      </c>
      <c r="U1994" s="24">
        <v>284085.21000000002</v>
      </c>
      <c r="V1994" s="24">
        <v>497149.12</v>
      </c>
    </row>
    <row r="1995" spans="1:22" hidden="1" x14ac:dyDescent="0.3">
      <c r="A1995" s="23">
        <v>2</v>
      </c>
      <c r="B1995" s="23">
        <v>2021</v>
      </c>
      <c r="C1995" s="23" t="s">
        <v>538</v>
      </c>
      <c r="D1995" t="s">
        <v>108</v>
      </c>
      <c r="E1995" s="23" t="s">
        <v>541</v>
      </c>
      <c r="F1995" s="23" t="s">
        <v>513</v>
      </c>
      <c r="G1995" s="23">
        <v>2</v>
      </c>
      <c r="H1995" s="23" t="s">
        <v>30</v>
      </c>
      <c r="I1995" s="24">
        <v>95816.85</v>
      </c>
      <c r="J1995" s="24">
        <v>167679.49</v>
      </c>
      <c r="K1995" s="24">
        <v>125610.11</v>
      </c>
      <c r="L1995" s="24">
        <v>219817.7</v>
      </c>
      <c r="M1995" s="24">
        <v>152647.23000000001</v>
      </c>
      <c r="N1995" s="24">
        <v>267132.65999999997</v>
      </c>
      <c r="O1995" s="24">
        <v>187210.56</v>
      </c>
      <c r="P1995" s="24">
        <v>327618.48</v>
      </c>
      <c r="Q1995" s="24">
        <v>222066.12</v>
      </c>
      <c r="R1995" s="24">
        <v>388615.71</v>
      </c>
      <c r="S1995" s="24">
        <v>244681.75</v>
      </c>
      <c r="T1995" s="24">
        <v>428193.06</v>
      </c>
      <c r="U1995" s="24">
        <v>265641.58</v>
      </c>
      <c r="V1995" s="24">
        <v>464872.77</v>
      </c>
    </row>
    <row r="1996" spans="1:22" hidden="1" x14ac:dyDescent="0.3">
      <c r="A1996" s="23">
        <v>2</v>
      </c>
      <c r="B1996" s="23">
        <v>2021</v>
      </c>
      <c r="C1996" s="23" t="s">
        <v>538</v>
      </c>
      <c r="D1996" t="s">
        <v>108</v>
      </c>
      <c r="E1996" s="23" t="s">
        <v>541</v>
      </c>
      <c r="F1996" s="23" t="s">
        <v>513</v>
      </c>
      <c r="G1996" s="23">
        <v>3</v>
      </c>
      <c r="H1996" s="23" t="s">
        <v>31</v>
      </c>
      <c r="I1996" s="24">
        <v>83054.78</v>
      </c>
      <c r="J1996" s="24">
        <v>145345.87</v>
      </c>
      <c r="K1996" s="24">
        <v>113004.42</v>
      </c>
      <c r="L1996" s="24">
        <v>197757.74</v>
      </c>
      <c r="M1996" s="24">
        <v>142757.59</v>
      </c>
      <c r="N1996" s="24">
        <v>249825.78</v>
      </c>
      <c r="O1996" s="24">
        <v>187840.93</v>
      </c>
      <c r="P1996" s="24">
        <v>328721.62</v>
      </c>
      <c r="Q1996" s="24">
        <v>232578.52</v>
      </c>
      <c r="R1996" s="24">
        <v>407012.41</v>
      </c>
      <c r="S1996" s="24">
        <v>261909.66</v>
      </c>
      <c r="T1996" s="24">
        <v>458341.9</v>
      </c>
      <c r="U1996" s="24">
        <v>290845.65999999997</v>
      </c>
      <c r="V1996" s="24">
        <v>508979.91</v>
      </c>
    </row>
    <row r="1997" spans="1:22" hidden="1" x14ac:dyDescent="0.3">
      <c r="A1997" s="23">
        <v>2</v>
      </c>
      <c r="B1997" s="23">
        <v>2021</v>
      </c>
      <c r="C1997" s="23" t="s">
        <v>538</v>
      </c>
      <c r="D1997" t="s">
        <v>108</v>
      </c>
      <c r="E1997" s="23" t="s">
        <v>541</v>
      </c>
      <c r="F1997" s="23" t="s">
        <v>513</v>
      </c>
      <c r="G1997" s="23">
        <v>4</v>
      </c>
      <c r="H1997" s="23" t="s">
        <v>29</v>
      </c>
      <c r="I1997" s="24">
        <v>93222.97</v>
      </c>
      <c r="J1997" s="24">
        <v>149156.76</v>
      </c>
      <c r="K1997" s="24">
        <v>130512.16</v>
      </c>
      <c r="L1997" s="24">
        <v>208819.46</v>
      </c>
      <c r="M1997" s="24">
        <v>167801.35</v>
      </c>
      <c r="N1997" s="24">
        <v>268482.15999999997</v>
      </c>
      <c r="O1997" s="24">
        <v>223735.13</v>
      </c>
      <c r="P1997" s="24">
        <v>357976.22</v>
      </c>
      <c r="Q1997" s="24">
        <v>279668.92</v>
      </c>
      <c r="R1997" s="24">
        <v>447470.27</v>
      </c>
      <c r="S1997" s="24">
        <v>316958.11</v>
      </c>
      <c r="T1997" s="24">
        <v>507132.98</v>
      </c>
      <c r="U1997" s="24">
        <v>354247.3</v>
      </c>
      <c r="V1997" s="24">
        <v>566795.68000000005</v>
      </c>
    </row>
    <row r="1998" spans="1:22" hidden="1" x14ac:dyDescent="0.3">
      <c r="A1998" s="23">
        <v>2</v>
      </c>
      <c r="B1998" s="23">
        <v>2021</v>
      </c>
      <c r="C1998" s="23" t="s">
        <v>538</v>
      </c>
      <c r="D1998" t="s">
        <v>108</v>
      </c>
      <c r="E1998" s="23" t="s">
        <v>541</v>
      </c>
      <c r="F1998" s="23" t="s">
        <v>111</v>
      </c>
      <c r="G1998" s="23">
        <v>1</v>
      </c>
      <c r="H1998" s="23" t="s">
        <v>14</v>
      </c>
      <c r="I1998" s="24">
        <v>135432.63</v>
      </c>
      <c r="J1998" s="24">
        <v>237007.11</v>
      </c>
      <c r="K1998" s="24">
        <v>175437.57</v>
      </c>
      <c r="L1998" s="24">
        <v>307015.75</v>
      </c>
      <c r="M1998" s="24">
        <v>209993.87</v>
      </c>
      <c r="N1998" s="24">
        <v>367489.27</v>
      </c>
      <c r="O1998" s="24">
        <v>250584.22</v>
      </c>
      <c r="P1998" s="24">
        <v>438522.38</v>
      </c>
      <c r="Q1998" s="24">
        <v>294708.59000000003</v>
      </c>
      <c r="R1998" s="24">
        <v>515740.03</v>
      </c>
      <c r="S1998" s="24">
        <v>322930.92</v>
      </c>
      <c r="T1998" s="24">
        <v>565129.1</v>
      </c>
      <c r="U1998" s="24">
        <v>349667.13</v>
      </c>
      <c r="V1998" s="24">
        <v>611917.48</v>
      </c>
    </row>
    <row r="1999" spans="1:22" hidden="1" x14ac:dyDescent="0.3">
      <c r="A1999" s="23">
        <v>2</v>
      </c>
      <c r="B1999" s="23">
        <v>2021</v>
      </c>
      <c r="C1999" s="23" t="s">
        <v>538</v>
      </c>
      <c r="D1999" t="s">
        <v>108</v>
      </c>
      <c r="E1999" s="23" t="s">
        <v>541</v>
      </c>
      <c r="F1999" s="23" t="s">
        <v>111</v>
      </c>
      <c r="G1999" s="23">
        <v>2</v>
      </c>
      <c r="H1999" s="23" t="s">
        <v>30</v>
      </c>
      <c r="I1999" s="24">
        <v>118324.34</v>
      </c>
      <c r="J1999" s="24">
        <v>207067.59</v>
      </c>
      <c r="K1999" s="24">
        <v>155029.07</v>
      </c>
      <c r="L1999" s="24">
        <v>271300.88</v>
      </c>
      <c r="M1999" s="24">
        <v>188312.54</v>
      </c>
      <c r="N1999" s="24">
        <v>329546.95</v>
      </c>
      <c r="O1999" s="24">
        <v>230792.13</v>
      </c>
      <c r="P1999" s="24">
        <v>403886.24</v>
      </c>
      <c r="Q1999" s="24">
        <v>273682</v>
      </c>
      <c r="R1999" s="24">
        <v>478943.51</v>
      </c>
      <c r="S1999" s="24">
        <v>301504.76</v>
      </c>
      <c r="T1999" s="24">
        <v>527633.31999999995</v>
      </c>
      <c r="U1999" s="24">
        <v>327271.28999999998</v>
      </c>
      <c r="V1999" s="24">
        <v>572724.76</v>
      </c>
    </row>
    <row r="2000" spans="1:22" hidden="1" x14ac:dyDescent="0.3">
      <c r="A2000" s="23">
        <v>2</v>
      </c>
      <c r="B2000" s="23">
        <v>2021</v>
      </c>
      <c r="C2000" s="23" t="s">
        <v>538</v>
      </c>
      <c r="D2000" t="s">
        <v>108</v>
      </c>
      <c r="E2000" s="23" t="s">
        <v>541</v>
      </c>
      <c r="F2000" s="23" t="s">
        <v>111</v>
      </c>
      <c r="G2000" s="23">
        <v>3</v>
      </c>
      <c r="H2000" s="23" t="s">
        <v>31</v>
      </c>
      <c r="I2000" s="24">
        <v>102758.63</v>
      </c>
      <c r="J2000" s="24">
        <v>179827.6</v>
      </c>
      <c r="K2000" s="24">
        <v>139888.6</v>
      </c>
      <c r="L2000" s="24">
        <v>244805.06</v>
      </c>
      <c r="M2000" s="24">
        <v>176780.01</v>
      </c>
      <c r="N2000" s="24">
        <v>309365.02</v>
      </c>
      <c r="O2000" s="24">
        <v>232667.89</v>
      </c>
      <c r="P2000" s="24">
        <v>407168.81</v>
      </c>
      <c r="Q2000" s="24">
        <v>288135.95</v>
      </c>
      <c r="R2000" s="24">
        <v>504237.91</v>
      </c>
      <c r="S2000" s="24">
        <v>324514.89</v>
      </c>
      <c r="T2000" s="24">
        <v>567901.06000000006</v>
      </c>
      <c r="U2000" s="24">
        <v>360414.02</v>
      </c>
      <c r="V2000" s="24">
        <v>630724.54</v>
      </c>
    </row>
    <row r="2001" spans="1:22" hidden="1" x14ac:dyDescent="0.3">
      <c r="A2001" s="23">
        <v>2</v>
      </c>
      <c r="B2001" s="23">
        <v>2021</v>
      </c>
      <c r="C2001" s="23" t="s">
        <v>538</v>
      </c>
      <c r="D2001" t="s">
        <v>108</v>
      </c>
      <c r="E2001" s="23" t="s">
        <v>541</v>
      </c>
      <c r="F2001" s="23" t="s">
        <v>111</v>
      </c>
      <c r="G2001" s="23">
        <v>4</v>
      </c>
      <c r="H2001" s="23" t="s">
        <v>29</v>
      </c>
      <c r="I2001" s="24">
        <v>114838.92</v>
      </c>
      <c r="J2001" s="24">
        <v>183742.27</v>
      </c>
      <c r="K2001" s="24">
        <v>160774.48000000001</v>
      </c>
      <c r="L2001" s="24">
        <v>257239.18</v>
      </c>
      <c r="M2001" s="24">
        <v>206710.05</v>
      </c>
      <c r="N2001" s="24">
        <v>330736.08</v>
      </c>
      <c r="O2001" s="24">
        <v>275613.40000000002</v>
      </c>
      <c r="P2001" s="24">
        <v>440981.44</v>
      </c>
      <c r="Q2001" s="24">
        <v>344516.75</v>
      </c>
      <c r="R2001" s="24">
        <v>551226.80000000005</v>
      </c>
      <c r="S2001" s="24">
        <v>390452.31</v>
      </c>
      <c r="T2001" s="24">
        <v>624723.71</v>
      </c>
      <c r="U2001" s="24">
        <v>436387.88</v>
      </c>
      <c r="V2001" s="24">
        <v>698220.62</v>
      </c>
    </row>
    <row r="2002" spans="1:22" hidden="1" x14ac:dyDescent="0.3">
      <c r="A2002" s="23">
        <v>2</v>
      </c>
      <c r="B2002" s="23">
        <v>2021</v>
      </c>
      <c r="C2002" s="23" t="s">
        <v>538</v>
      </c>
      <c r="D2002" t="s">
        <v>108</v>
      </c>
      <c r="E2002" s="23" t="s">
        <v>541</v>
      </c>
      <c r="F2002" s="23" t="s">
        <v>520</v>
      </c>
      <c r="G2002" s="23">
        <v>1</v>
      </c>
      <c r="H2002" s="23" t="s">
        <v>14</v>
      </c>
      <c r="I2002" s="24">
        <v>107734.55</v>
      </c>
      <c r="J2002" s="24">
        <v>188535.47</v>
      </c>
      <c r="K2002" s="24">
        <v>139694.31</v>
      </c>
      <c r="L2002" s="24">
        <v>244465.05</v>
      </c>
      <c r="M2002" s="24">
        <v>167307.85999999999</v>
      </c>
      <c r="N2002" s="24">
        <v>292788.75</v>
      </c>
      <c r="O2002" s="24">
        <v>199796.26</v>
      </c>
      <c r="P2002" s="24">
        <v>349643.45</v>
      </c>
      <c r="Q2002" s="24">
        <v>235086.52</v>
      </c>
      <c r="R2002" s="24">
        <v>411401.4</v>
      </c>
      <c r="S2002" s="24">
        <v>257659.99</v>
      </c>
      <c r="T2002" s="24">
        <v>450904.97</v>
      </c>
      <c r="U2002" s="24">
        <v>279109.37</v>
      </c>
      <c r="V2002" s="24">
        <v>488441.4</v>
      </c>
    </row>
    <row r="2003" spans="1:22" hidden="1" x14ac:dyDescent="0.3">
      <c r="A2003" s="23">
        <v>2</v>
      </c>
      <c r="B2003" s="23">
        <v>2021</v>
      </c>
      <c r="C2003" s="23" t="s">
        <v>538</v>
      </c>
      <c r="D2003" t="s">
        <v>108</v>
      </c>
      <c r="E2003" s="23" t="s">
        <v>541</v>
      </c>
      <c r="F2003" s="23" t="s">
        <v>520</v>
      </c>
      <c r="G2003" s="23">
        <v>2</v>
      </c>
      <c r="H2003" s="23" t="s">
        <v>30</v>
      </c>
      <c r="I2003" s="24">
        <v>93519.47</v>
      </c>
      <c r="J2003" s="24">
        <v>163659.07</v>
      </c>
      <c r="K2003" s="24">
        <v>122737.25</v>
      </c>
      <c r="L2003" s="24">
        <v>214790.19</v>
      </c>
      <c r="M2003" s="24">
        <v>149293.23000000001</v>
      </c>
      <c r="N2003" s="24">
        <v>261263.15</v>
      </c>
      <c r="O2003" s="24">
        <v>183351.37</v>
      </c>
      <c r="P2003" s="24">
        <v>320864.89</v>
      </c>
      <c r="Q2003" s="24">
        <v>217615.9</v>
      </c>
      <c r="R2003" s="24">
        <v>380827.82</v>
      </c>
      <c r="S2003" s="24">
        <v>239857.37</v>
      </c>
      <c r="T2003" s="24">
        <v>419750.39</v>
      </c>
      <c r="U2003" s="24">
        <v>260501.07</v>
      </c>
      <c r="V2003" s="24">
        <v>455876.87</v>
      </c>
    </row>
    <row r="2004" spans="1:22" hidden="1" x14ac:dyDescent="0.3">
      <c r="A2004" s="23">
        <v>2</v>
      </c>
      <c r="B2004" s="23">
        <v>2021</v>
      </c>
      <c r="C2004" s="23" t="s">
        <v>538</v>
      </c>
      <c r="D2004" t="s">
        <v>108</v>
      </c>
      <c r="E2004" s="23" t="s">
        <v>541</v>
      </c>
      <c r="F2004" s="23" t="s">
        <v>520</v>
      </c>
      <c r="G2004" s="23">
        <v>3</v>
      </c>
      <c r="H2004" s="23" t="s">
        <v>31</v>
      </c>
      <c r="I2004" s="24">
        <v>80753.45</v>
      </c>
      <c r="J2004" s="24">
        <v>141318.54</v>
      </c>
      <c r="K2004" s="24">
        <v>109753.34</v>
      </c>
      <c r="L2004" s="24">
        <v>192068.35</v>
      </c>
      <c r="M2004" s="24">
        <v>138555.01</v>
      </c>
      <c r="N2004" s="24">
        <v>242471.26</v>
      </c>
      <c r="O2004" s="24">
        <v>182215.14</v>
      </c>
      <c r="P2004" s="24">
        <v>318876.49</v>
      </c>
      <c r="Q2004" s="24">
        <v>225526.43</v>
      </c>
      <c r="R2004" s="24">
        <v>394671.26</v>
      </c>
      <c r="S2004" s="24">
        <v>253902.3</v>
      </c>
      <c r="T2004" s="24">
        <v>444329.03</v>
      </c>
      <c r="U2004" s="24">
        <v>281879.51</v>
      </c>
      <c r="V2004" s="24">
        <v>493289.14</v>
      </c>
    </row>
    <row r="2005" spans="1:22" hidden="1" x14ac:dyDescent="0.3">
      <c r="A2005" s="23">
        <v>2</v>
      </c>
      <c r="B2005" s="23">
        <v>2021</v>
      </c>
      <c r="C2005" s="23" t="s">
        <v>538</v>
      </c>
      <c r="D2005" t="s">
        <v>108</v>
      </c>
      <c r="E2005" s="23" t="s">
        <v>541</v>
      </c>
      <c r="F2005" s="23" t="s">
        <v>520</v>
      </c>
      <c r="G2005" s="23">
        <v>4</v>
      </c>
      <c r="H2005" s="23" t="s">
        <v>29</v>
      </c>
      <c r="I2005" s="24">
        <v>91438.28</v>
      </c>
      <c r="J2005" s="24">
        <v>146301.25</v>
      </c>
      <c r="K2005" s="24">
        <v>128013.59</v>
      </c>
      <c r="L2005" s="24">
        <v>204821.75</v>
      </c>
      <c r="M2005" s="24">
        <v>164588.91</v>
      </c>
      <c r="N2005" s="24">
        <v>263342.26</v>
      </c>
      <c r="O2005" s="24">
        <v>219451.88</v>
      </c>
      <c r="P2005" s="24">
        <v>351123.01</v>
      </c>
      <c r="Q2005" s="24">
        <v>274314.84999999998</v>
      </c>
      <c r="R2005" s="24">
        <v>438903.76</v>
      </c>
      <c r="S2005" s="24">
        <v>310890.15999999997</v>
      </c>
      <c r="T2005" s="24">
        <v>497424.26</v>
      </c>
      <c r="U2005" s="24">
        <v>347465.47</v>
      </c>
      <c r="V2005" s="24">
        <v>555944.76</v>
      </c>
    </row>
    <row r="2006" spans="1:22" hidden="1" x14ac:dyDescent="0.3">
      <c r="A2006" s="23">
        <v>2</v>
      </c>
      <c r="B2006" s="23">
        <v>2021</v>
      </c>
      <c r="C2006" s="23" t="s">
        <v>538</v>
      </c>
      <c r="D2006" t="s">
        <v>108</v>
      </c>
      <c r="E2006" s="23" t="s">
        <v>541</v>
      </c>
      <c r="F2006" s="23" t="s">
        <v>522</v>
      </c>
      <c r="G2006" s="23">
        <v>1</v>
      </c>
      <c r="H2006" s="23" t="s">
        <v>14</v>
      </c>
      <c r="I2006" s="24">
        <v>105252.8</v>
      </c>
      <c r="J2006" s="24">
        <v>184192.4</v>
      </c>
      <c r="K2006" s="24">
        <v>136436.74</v>
      </c>
      <c r="L2006" s="24">
        <v>238764.3</v>
      </c>
      <c r="M2006" s="24">
        <v>163378.04999999999</v>
      </c>
      <c r="N2006" s="24">
        <v>285911.58</v>
      </c>
      <c r="O2006" s="24">
        <v>195060.19</v>
      </c>
      <c r="P2006" s="24">
        <v>341355.33</v>
      </c>
      <c r="Q2006" s="24">
        <v>229482.37</v>
      </c>
      <c r="R2006" s="24">
        <v>401594.15</v>
      </c>
      <c r="S2006" s="24">
        <v>251500.14</v>
      </c>
      <c r="T2006" s="24">
        <v>440125.24</v>
      </c>
      <c r="U2006" s="24">
        <v>272402.84999999998</v>
      </c>
      <c r="V2006" s="24">
        <v>476705</v>
      </c>
    </row>
    <row r="2007" spans="1:22" hidden="1" x14ac:dyDescent="0.3">
      <c r="A2007" s="23">
        <v>2</v>
      </c>
      <c r="B2007" s="23">
        <v>2021</v>
      </c>
      <c r="C2007" s="23" t="s">
        <v>538</v>
      </c>
      <c r="D2007" t="s">
        <v>108</v>
      </c>
      <c r="E2007" s="23" t="s">
        <v>541</v>
      </c>
      <c r="F2007" s="23" t="s">
        <v>522</v>
      </c>
      <c r="G2007" s="23">
        <v>2</v>
      </c>
      <c r="H2007" s="23" t="s">
        <v>30</v>
      </c>
      <c r="I2007" s="24">
        <v>91540.93</v>
      </c>
      <c r="J2007" s="24">
        <v>160196.63</v>
      </c>
      <c r="K2007" s="24">
        <v>120079.93</v>
      </c>
      <c r="L2007" s="24">
        <v>210139.88</v>
      </c>
      <c r="M2007" s="24">
        <v>146001.1</v>
      </c>
      <c r="N2007" s="24">
        <v>255501.93</v>
      </c>
      <c r="O2007" s="24">
        <v>179197.42</v>
      </c>
      <c r="P2007" s="24">
        <v>313595.48</v>
      </c>
      <c r="Q2007" s="24">
        <v>212630.18</v>
      </c>
      <c r="R2007" s="24">
        <v>372102.81</v>
      </c>
      <c r="S2007" s="24">
        <v>234327.7</v>
      </c>
      <c r="T2007" s="24">
        <v>410073.47</v>
      </c>
      <c r="U2007" s="24">
        <v>254453.25</v>
      </c>
      <c r="V2007" s="24">
        <v>445293.18</v>
      </c>
    </row>
    <row r="2008" spans="1:22" hidden="1" x14ac:dyDescent="0.3">
      <c r="A2008" s="23">
        <v>2</v>
      </c>
      <c r="B2008" s="23">
        <v>2021</v>
      </c>
      <c r="C2008" s="23" t="s">
        <v>538</v>
      </c>
      <c r="D2008" t="s">
        <v>108</v>
      </c>
      <c r="E2008" s="23" t="s">
        <v>541</v>
      </c>
      <c r="F2008" s="23" t="s">
        <v>522</v>
      </c>
      <c r="G2008" s="23">
        <v>3</v>
      </c>
      <c r="H2008" s="23" t="s">
        <v>31</v>
      </c>
      <c r="I2008" s="24">
        <v>79180.34</v>
      </c>
      <c r="J2008" s="24">
        <v>138565.6</v>
      </c>
      <c r="K2008" s="24">
        <v>107667.86</v>
      </c>
      <c r="L2008" s="24">
        <v>188418.75</v>
      </c>
      <c r="M2008" s="24">
        <v>135964.16</v>
      </c>
      <c r="N2008" s="24">
        <v>237937.28</v>
      </c>
      <c r="O2008" s="24">
        <v>178850.05</v>
      </c>
      <c r="P2008" s="24">
        <v>312987.59000000003</v>
      </c>
      <c r="Q2008" s="24">
        <v>221399.46</v>
      </c>
      <c r="R2008" s="24">
        <v>387449.05</v>
      </c>
      <c r="S2008" s="24">
        <v>249285.04</v>
      </c>
      <c r="T2008" s="24">
        <v>436248.82</v>
      </c>
      <c r="U2008" s="24">
        <v>276786.07</v>
      </c>
      <c r="V2008" s="24">
        <v>484375.63</v>
      </c>
    </row>
    <row r="2009" spans="1:22" hidden="1" x14ac:dyDescent="0.3">
      <c r="A2009" s="23">
        <v>2</v>
      </c>
      <c r="B2009" s="23">
        <v>2021</v>
      </c>
      <c r="C2009" s="23" t="s">
        <v>538</v>
      </c>
      <c r="D2009" t="s">
        <v>108</v>
      </c>
      <c r="E2009" s="23" t="s">
        <v>541</v>
      </c>
      <c r="F2009" s="23" t="s">
        <v>522</v>
      </c>
      <c r="G2009" s="23">
        <v>4</v>
      </c>
      <c r="H2009" s="23" t="s">
        <v>29</v>
      </c>
      <c r="I2009" s="24">
        <v>89307.06</v>
      </c>
      <c r="J2009" s="24">
        <v>142891.29</v>
      </c>
      <c r="K2009" s="24">
        <v>125029.88</v>
      </c>
      <c r="L2009" s="24">
        <v>200047.81</v>
      </c>
      <c r="M2009" s="24">
        <v>160752.70000000001</v>
      </c>
      <c r="N2009" s="24">
        <v>257204.32</v>
      </c>
      <c r="O2009" s="24">
        <v>214336.93</v>
      </c>
      <c r="P2009" s="24">
        <v>342939.1</v>
      </c>
      <c r="Q2009" s="24">
        <v>267921.15999999997</v>
      </c>
      <c r="R2009" s="24">
        <v>428673.87</v>
      </c>
      <c r="S2009" s="24">
        <v>303643.99</v>
      </c>
      <c r="T2009" s="24">
        <v>485830.39</v>
      </c>
      <c r="U2009" s="24">
        <v>339366.81</v>
      </c>
      <c r="V2009" s="24">
        <v>542986.9</v>
      </c>
    </row>
    <row r="2010" spans="1:22" hidden="1" x14ac:dyDescent="0.3">
      <c r="A2010" s="23">
        <v>2</v>
      </c>
      <c r="B2010" s="23">
        <v>2021</v>
      </c>
      <c r="C2010" s="23" t="s">
        <v>538</v>
      </c>
      <c r="D2010" t="s">
        <v>108</v>
      </c>
      <c r="E2010" s="23" t="s">
        <v>541</v>
      </c>
      <c r="F2010" s="23" t="s">
        <v>414</v>
      </c>
      <c r="G2010" s="23">
        <v>1</v>
      </c>
      <c r="H2010" s="23" t="s">
        <v>14</v>
      </c>
      <c r="I2010" s="24">
        <v>101175.63</v>
      </c>
      <c r="J2010" s="24">
        <v>177057.36</v>
      </c>
      <c r="K2010" s="24">
        <v>131157.91</v>
      </c>
      <c r="L2010" s="24">
        <v>229526.34</v>
      </c>
      <c r="M2010" s="24">
        <v>157061.34</v>
      </c>
      <c r="N2010" s="24">
        <v>274857.34999999998</v>
      </c>
      <c r="O2010" s="24">
        <v>187525.43</v>
      </c>
      <c r="P2010" s="24">
        <v>328169.49</v>
      </c>
      <c r="Q2010" s="24">
        <v>220622.97</v>
      </c>
      <c r="R2010" s="24">
        <v>386090.2</v>
      </c>
      <c r="S2010" s="24">
        <v>241793.52</v>
      </c>
      <c r="T2010" s="24">
        <v>423138.66</v>
      </c>
      <c r="U2010" s="24">
        <v>261894.9</v>
      </c>
      <c r="V2010" s="24">
        <v>458316.08</v>
      </c>
    </row>
    <row r="2011" spans="1:22" hidden="1" x14ac:dyDescent="0.3">
      <c r="A2011" s="23">
        <v>2</v>
      </c>
      <c r="B2011" s="23">
        <v>2021</v>
      </c>
      <c r="C2011" s="23" t="s">
        <v>538</v>
      </c>
      <c r="D2011" t="s">
        <v>108</v>
      </c>
      <c r="E2011" s="23" t="s">
        <v>541</v>
      </c>
      <c r="F2011" s="23" t="s">
        <v>414</v>
      </c>
      <c r="G2011" s="23">
        <v>2</v>
      </c>
      <c r="H2011" s="23" t="s">
        <v>30</v>
      </c>
      <c r="I2011" s="24">
        <v>87966.95</v>
      </c>
      <c r="J2011" s="24">
        <v>153942.17000000001</v>
      </c>
      <c r="K2011" s="24">
        <v>115401.35</v>
      </c>
      <c r="L2011" s="24">
        <v>201952.36</v>
      </c>
      <c r="M2011" s="24">
        <v>140322.09</v>
      </c>
      <c r="N2011" s="24">
        <v>245563.65</v>
      </c>
      <c r="O2011" s="24">
        <v>172244.78</v>
      </c>
      <c r="P2011" s="24">
        <v>301428.36</v>
      </c>
      <c r="Q2011" s="24">
        <v>204389.21</v>
      </c>
      <c r="R2011" s="24">
        <v>357681.12</v>
      </c>
      <c r="S2011" s="24">
        <v>225251.27</v>
      </c>
      <c r="T2011" s="24">
        <v>394189.72</v>
      </c>
      <c r="U2011" s="24">
        <v>244604</v>
      </c>
      <c r="V2011" s="24">
        <v>428056.99</v>
      </c>
    </row>
    <row r="2012" spans="1:22" hidden="1" x14ac:dyDescent="0.3">
      <c r="A2012" s="23">
        <v>2</v>
      </c>
      <c r="B2012" s="23">
        <v>2021</v>
      </c>
      <c r="C2012" s="23" t="s">
        <v>538</v>
      </c>
      <c r="D2012" t="s">
        <v>108</v>
      </c>
      <c r="E2012" s="23" t="s">
        <v>541</v>
      </c>
      <c r="F2012" s="23" t="s">
        <v>414</v>
      </c>
      <c r="G2012" s="23">
        <v>3</v>
      </c>
      <c r="H2012" s="23" t="s">
        <v>31</v>
      </c>
      <c r="I2012" s="24">
        <v>76067.45</v>
      </c>
      <c r="J2012" s="24">
        <v>133118.04</v>
      </c>
      <c r="K2012" s="24">
        <v>103426.68</v>
      </c>
      <c r="L2012" s="24">
        <v>180996.68</v>
      </c>
      <c r="M2012" s="24">
        <v>130601.71</v>
      </c>
      <c r="N2012" s="24">
        <v>228552.99</v>
      </c>
      <c r="O2012" s="24">
        <v>171789.49</v>
      </c>
      <c r="P2012" s="24">
        <v>300631.61</v>
      </c>
      <c r="Q2012" s="24">
        <v>212653.14</v>
      </c>
      <c r="R2012" s="24">
        <v>372142.99</v>
      </c>
      <c r="S2012" s="24">
        <v>239432.52</v>
      </c>
      <c r="T2012" s="24">
        <v>419006.91</v>
      </c>
      <c r="U2012" s="24">
        <v>265841.46000000002</v>
      </c>
      <c r="V2012" s="24">
        <v>465222.56</v>
      </c>
    </row>
    <row r="2013" spans="1:22" hidden="1" x14ac:dyDescent="0.3">
      <c r="A2013" s="23">
        <v>2</v>
      </c>
      <c r="B2013" s="23">
        <v>2021</v>
      </c>
      <c r="C2013" s="23" t="s">
        <v>538</v>
      </c>
      <c r="D2013" t="s">
        <v>108</v>
      </c>
      <c r="E2013" s="23" t="s">
        <v>541</v>
      </c>
      <c r="F2013" s="23" t="s">
        <v>414</v>
      </c>
      <c r="G2013" s="23">
        <v>4</v>
      </c>
      <c r="H2013" s="23" t="s">
        <v>29</v>
      </c>
      <c r="I2013" s="24">
        <v>85851.54</v>
      </c>
      <c r="J2013" s="24">
        <v>137362.46</v>
      </c>
      <c r="K2013" s="24">
        <v>120192.15</v>
      </c>
      <c r="L2013" s="24">
        <v>192307.44</v>
      </c>
      <c r="M2013" s="24">
        <v>154532.76999999999</v>
      </c>
      <c r="N2013" s="24">
        <v>247252.43</v>
      </c>
      <c r="O2013" s="24">
        <v>206043.69</v>
      </c>
      <c r="P2013" s="24">
        <v>329669.90000000002</v>
      </c>
      <c r="Q2013" s="24">
        <v>257554.61</v>
      </c>
      <c r="R2013" s="24">
        <v>412087.38</v>
      </c>
      <c r="S2013" s="24">
        <v>291895.21999999997</v>
      </c>
      <c r="T2013" s="24">
        <v>467032.36</v>
      </c>
      <c r="U2013" s="24">
        <v>326235.84000000003</v>
      </c>
      <c r="V2013" s="24">
        <v>521977.35</v>
      </c>
    </row>
    <row r="2014" spans="1:22" hidden="1" x14ac:dyDescent="0.3">
      <c r="A2014" s="23">
        <v>2</v>
      </c>
      <c r="B2014" s="23">
        <v>2021</v>
      </c>
      <c r="C2014" s="23" t="s">
        <v>538</v>
      </c>
      <c r="D2014" t="s">
        <v>108</v>
      </c>
      <c r="E2014" s="23" t="s">
        <v>541</v>
      </c>
      <c r="F2014" s="23" t="s">
        <v>112</v>
      </c>
      <c r="G2014" s="23">
        <v>1</v>
      </c>
      <c r="H2014" s="23" t="s">
        <v>14</v>
      </c>
      <c r="I2014" s="24">
        <v>135521.31</v>
      </c>
      <c r="J2014" s="24">
        <v>237162.3</v>
      </c>
      <c r="K2014" s="24">
        <v>175833.36</v>
      </c>
      <c r="L2014" s="24">
        <v>307708.38</v>
      </c>
      <c r="M2014" s="24">
        <v>210668.7</v>
      </c>
      <c r="N2014" s="24">
        <v>368670.23</v>
      </c>
      <c r="O2014" s="24">
        <v>251696.16</v>
      </c>
      <c r="P2014" s="24">
        <v>440468.28</v>
      </c>
      <c r="Q2014" s="24">
        <v>296240.59000000003</v>
      </c>
      <c r="R2014" s="24">
        <v>518421.03</v>
      </c>
      <c r="S2014" s="24">
        <v>324734.71999999997</v>
      </c>
      <c r="T2014" s="24">
        <v>568285.76</v>
      </c>
      <c r="U2014" s="24">
        <v>351861.37</v>
      </c>
      <c r="V2014" s="24">
        <v>615757.39</v>
      </c>
    </row>
    <row r="2015" spans="1:22" hidden="1" x14ac:dyDescent="0.3">
      <c r="A2015" s="23">
        <v>2</v>
      </c>
      <c r="B2015" s="23">
        <v>2021</v>
      </c>
      <c r="C2015" s="23" t="s">
        <v>538</v>
      </c>
      <c r="D2015" t="s">
        <v>108</v>
      </c>
      <c r="E2015" s="23" t="s">
        <v>541</v>
      </c>
      <c r="F2015" s="23" t="s">
        <v>112</v>
      </c>
      <c r="G2015" s="23">
        <v>2</v>
      </c>
      <c r="H2015" s="23" t="s">
        <v>30</v>
      </c>
      <c r="I2015" s="24">
        <v>117154.84</v>
      </c>
      <c r="J2015" s="24">
        <v>205020.97</v>
      </c>
      <c r="K2015" s="24">
        <v>153924.24</v>
      </c>
      <c r="L2015" s="24">
        <v>269367.40999999997</v>
      </c>
      <c r="M2015" s="24">
        <v>187393.16</v>
      </c>
      <c r="N2015" s="24">
        <v>327938.03000000003</v>
      </c>
      <c r="O2015" s="24">
        <v>230448.78</v>
      </c>
      <c r="P2015" s="24">
        <v>403285.36</v>
      </c>
      <c r="Q2015" s="24">
        <v>273667.93</v>
      </c>
      <c r="R2015" s="24">
        <v>478918.88</v>
      </c>
      <c r="S2015" s="24">
        <v>301733.09999999998</v>
      </c>
      <c r="T2015" s="24">
        <v>528032.93000000005</v>
      </c>
      <c r="U2015" s="24">
        <v>327818.77</v>
      </c>
      <c r="V2015" s="24">
        <v>573682.85</v>
      </c>
    </row>
    <row r="2016" spans="1:22" hidden="1" x14ac:dyDescent="0.3">
      <c r="A2016" s="23">
        <v>2</v>
      </c>
      <c r="B2016" s="23">
        <v>2021</v>
      </c>
      <c r="C2016" s="23" t="s">
        <v>538</v>
      </c>
      <c r="D2016" t="s">
        <v>108</v>
      </c>
      <c r="E2016" s="23" t="s">
        <v>541</v>
      </c>
      <c r="F2016" s="23" t="s">
        <v>112</v>
      </c>
      <c r="G2016" s="23">
        <v>3</v>
      </c>
      <c r="H2016" s="23" t="s">
        <v>31</v>
      </c>
      <c r="I2016" s="24">
        <v>100788.93</v>
      </c>
      <c r="J2016" s="24">
        <v>176380.62</v>
      </c>
      <c r="K2016" s="24">
        <v>136838.85</v>
      </c>
      <c r="L2016" s="24">
        <v>239467.99</v>
      </c>
      <c r="M2016" s="24">
        <v>172632.67</v>
      </c>
      <c r="N2016" s="24">
        <v>302107.17</v>
      </c>
      <c r="O2016" s="24">
        <v>226914.66</v>
      </c>
      <c r="P2016" s="24">
        <v>397100.66</v>
      </c>
      <c r="Q2016" s="24">
        <v>280745.96000000002</v>
      </c>
      <c r="R2016" s="24">
        <v>491305.43</v>
      </c>
      <c r="S2016" s="24">
        <v>315989.63</v>
      </c>
      <c r="T2016" s="24">
        <v>552981.85</v>
      </c>
      <c r="U2016" s="24">
        <v>350718.21</v>
      </c>
      <c r="V2016" s="24">
        <v>613756.87</v>
      </c>
    </row>
    <row r="2017" spans="1:22" hidden="1" x14ac:dyDescent="0.3">
      <c r="A2017" s="23">
        <v>2</v>
      </c>
      <c r="B2017" s="23">
        <v>2021</v>
      </c>
      <c r="C2017" s="23" t="s">
        <v>538</v>
      </c>
      <c r="D2017" t="s">
        <v>108</v>
      </c>
      <c r="E2017" s="23" t="s">
        <v>541</v>
      </c>
      <c r="F2017" s="23" t="s">
        <v>112</v>
      </c>
      <c r="G2017" s="23">
        <v>4</v>
      </c>
      <c r="H2017" s="23" t="s">
        <v>29</v>
      </c>
      <c r="I2017" s="24">
        <v>115090.56</v>
      </c>
      <c r="J2017" s="24">
        <v>184144.91</v>
      </c>
      <c r="K2017" s="24">
        <v>161126.79</v>
      </c>
      <c r="L2017" s="24">
        <v>257802.87</v>
      </c>
      <c r="M2017" s="24">
        <v>207163.02</v>
      </c>
      <c r="N2017" s="24">
        <v>331460.83</v>
      </c>
      <c r="O2017" s="24">
        <v>276217.36</v>
      </c>
      <c r="P2017" s="24">
        <v>441947.77</v>
      </c>
      <c r="Q2017" s="24">
        <v>345271.69</v>
      </c>
      <c r="R2017" s="24">
        <v>552434.72</v>
      </c>
      <c r="S2017" s="24">
        <v>391307.92</v>
      </c>
      <c r="T2017" s="24">
        <v>626092.68000000005</v>
      </c>
      <c r="U2017" s="24">
        <v>437344.15</v>
      </c>
      <c r="V2017" s="24">
        <v>699750.64</v>
      </c>
    </row>
    <row r="2018" spans="1:22" hidden="1" x14ac:dyDescent="0.3">
      <c r="A2018" s="23">
        <v>2</v>
      </c>
      <c r="B2018" s="23">
        <v>2021</v>
      </c>
      <c r="C2018" s="23" t="s">
        <v>538</v>
      </c>
      <c r="D2018" t="s">
        <v>171</v>
      </c>
      <c r="E2018" s="23" t="s">
        <v>542</v>
      </c>
      <c r="F2018" s="23" t="s">
        <v>218</v>
      </c>
      <c r="G2018" s="23">
        <v>1</v>
      </c>
      <c r="H2018" s="23" t="s">
        <v>14</v>
      </c>
      <c r="I2018" s="24">
        <v>104721</v>
      </c>
      <c r="J2018" s="24">
        <v>183261.75</v>
      </c>
      <c r="K2018" s="24">
        <v>135762.99</v>
      </c>
      <c r="L2018" s="24">
        <v>237585.24</v>
      </c>
      <c r="M2018" s="24">
        <v>162582.42000000001</v>
      </c>
      <c r="N2018" s="24">
        <v>284519.24</v>
      </c>
      <c r="O2018" s="24">
        <v>194127.3</v>
      </c>
      <c r="P2018" s="24">
        <v>339722.77</v>
      </c>
      <c r="Q2018" s="24">
        <v>228397.29</v>
      </c>
      <c r="R2018" s="24">
        <v>399695.26</v>
      </c>
      <c r="S2018" s="24">
        <v>250317.89</v>
      </c>
      <c r="T2018" s="24">
        <v>438056.3</v>
      </c>
      <c r="U2018" s="24">
        <v>271135.71999999997</v>
      </c>
      <c r="V2018" s="24">
        <v>474487.5</v>
      </c>
    </row>
    <row r="2019" spans="1:22" hidden="1" x14ac:dyDescent="0.3">
      <c r="A2019" s="23">
        <v>2</v>
      </c>
      <c r="B2019" s="23">
        <v>2021</v>
      </c>
      <c r="C2019" s="23" t="s">
        <v>538</v>
      </c>
      <c r="D2019" t="s">
        <v>171</v>
      </c>
      <c r="E2019" s="23" t="s">
        <v>542</v>
      </c>
      <c r="F2019" s="23" t="s">
        <v>218</v>
      </c>
      <c r="G2019" s="23">
        <v>2</v>
      </c>
      <c r="H2019" s="23" t="s">
        <v>30</v>
      </c>
      <c r="I2019" s="24">
        <v>91009.12</v>
      </c>
      <c r="J2019" s="24">
        <v>159265.96</v>
      </c>
      <c r="K2019" s="24">
        <v>119406.18</v>
      </c>
      <c r="L2019" s="24">
        <v>208960.81</v>
      </c>
      <c r="M2019" s="24">
        <v>145205.48000000001</v>
      </c>
      <c r="N2019" s="24">
        <v>254109.58</v>
      </c>
      <c r="O2019" s="24">
        <v>178264.52</v>
      </c>
      <c r="P2019" s="24">
        <v>311962.92</v>
      </c>
      <c r="Q2019" s="24">
        <v>211545.1</v>
      </c>
      <c r="R2019" s="24">
        <v>370203.93</v>
      </c>
      <c r="S2019" s="24">
        <v>233145.45</v>
      </c>
      <c r="T2019" s="24">
        <v>408004.54</v>
      </c>
      <c r="U2019" s="24">
        <v>253186.11</v>
      </c>
      <c r="V2019" s="24">
        <v>443075.69</v>
      </c>
    </row>
    <row r="2020" spans="1:22" hidden="1" x14ac:dyDescent="0.3">
      <c r="A2020" s="23">
        <v>2</v>
      </c>
      <c r="B2020" s="23">
        <v>2021</v>
      </c>
      <c r="C2020" s="23" t="s">
        <v>538</v>
      </c>
      <c r="D2020" t="s">
        <v>171</v>
      </c>
      <c r="E2020" s="23" t="s">
        <v>542</v>
      </c>
      <c r="F2020" s="23" t="s">
        <v>218</v>
      </c>
      <c r="G2020" s="23">
        <v>3</v>
      </c>
      <c r="H2020" s="23" t="s">
        <v>31</v>
      </c>
      <c r="I2020" s="24">
        <v>78667.08</v>
      </c>
      <c r="J2020" s="24">
        <v>137667.4</v>
      </c>
      <c r="K2020" s="24">
        <v>106949.29</v>
      </c>
      <c r="L2020" s="24">
        <v>187161.26</v>
      </c>
      <c r="M2020" s="24">
        <v>135040.29999999999</v>
      </c>
      <c r="N2020" s="24">
        <v>236320.52</v>
      </c>
      <c r="O2020" s="24">
        <v>177618.23</v>
      </c>
      <c r="P2020" s="24">
        <v>310831.90000000002</v>
      </c>
      <c r="Q2020" s="24">
        <v>219859.68</v>
      </c>
      <c r="R2020" s="24">
        <v>384754.45</v>
      </c>
      <c r="S2020" s="24">
        <v>247539.96</v>
      </c>
      <c r="T2020" s="24">
        <v>433194.93</v>
      </c>
      <c r="U2020" s="24">
        <v>274835.69</v>
      </c>
      <c r="V2020" s="24">
        <v>480962.45</v>
      </c>
    </row>
    <row r="2021" spans="1:22" hidden="1" x14ac:dyDescent="0.3">
      <c r="A2021" s="23">
        <v>2</v>
      </c>
      <c r="B2021" s="23">
        <v>2021</v>
      </c>
      <c r="C2021" s="23" t="s">
        <v>538</v>
      </c>
      <c r="D2021" t="s">
        <v>171</v>
      </c>
      <c r="E2021" s="23" t="s">
        <v>542</v>
      </c>
      <c r="F2021" s="23" t="s">
        <v>218</v>
      </c>
      <c r="G2021" s="23">
        <v>4</v>
      </c>
      <c r="H2021" s="23" t="s">
        <v>29</v>
      </c>
      <c r="I2021" s="24">
        <v>88865.63</v>
      </c>
      <c r="J2021" s="24">
        <v>142185.01</v>
      </c>
      <c r="K2021" s="24">
        <v>124411.88</v>
      </c>
      <c r="L2021" s="24">
        <v>199059.01</v>
      </c>
      <c r="M2021" s="24">
        <v>159958.13</v>
      </c>
      <c r="N2021" s="24">
        <v>255933.01</v>
      </c>
      <c r="O2021" s="24">
        <v>213277.5</v>
      </c>
      <c r="P2021" s="24">
        <v>341244.01</v>
      </c>
      <c r="Q2021" s="24">
        <v>266596.88</v>
      </c>
      <c r="R2021" s="24">
        <v>426555.02</v>
      </c>
      <c r="S2021" s="24">
        <v>302143.13</v>
      </c>
      <c r="T2021" s="24">
        <v>483429.02</v>
      </c>
      <c r="U2021" s="24">
        <v>337689.38</v>
      </c>
      <c r="V2021" s="24">
        <v>540303.02</v>
      </c>
    </row>
    <row r="2022" spans="1:22" hidden="1" x14ac:dyDescent="0.3">
      <c r="A2022" s="23">
        <v>2</v>
      </c>
      <c r="B2022" s="23">
        <v>2021</v>
      </c>
      <c r="C2022" s="23" t="s">
        <v>538</v>
      </c>
      <c r="D2022" t="s">
        <v>116</v>
      </c>
      <c r="E2022" s="23" t="s">
        <v>543</v>
      </c>
      <c r="F2022" s="23" t="s">
        <v>115</v>
      </c>
      <c r="G2022" s="23">
        <v>1</v>
      </c>
      <c r="H2022" s="23" t="s">
        <v>14</v>
      </c>
      <c r="I2022" s="24">
        <v>131355.48000000001</v>
      </c>
      <c r="J2022" s="24">
        <v>229872.08</v>
      </c>
      <c r="K2022" s="24">
        <v>170158.75</v>
      </c>
      <c r="L2022" s="24">
        <v>297777.82</v>
      </c>
      <c r="M2022" s="24">
        <v>203677.18</v>
      </c>
      <c r="N2022" s="24">
        <v>356435.06</v>
      </c>
      <c r="O2022" s="24">
        <v>243049.47</v>
      </c>
      <c r="P2022" s="24">
        <v>425336.57</v>
      </c>
      <c r="Q2022" s="24">
        <v>285849.21000000002</v>
      </c>
      <c r="R2022" s="24">
        <v>500236.13</v>
      </c>
      <c r="S2022" s="24">
        <v>313224.33</v>
      </c>
      <c r="T2022" s="24">
        <v>548142.56999999995</v>
      </c>
      <c r="U2022" s="24">
        <v>339159.2</v>
      </c>
      <c r="V2022" s="24">
        <v>593528.6</v>
      </c>
    </row>
    <row r="2023" spans="1:22" hidden="1" x14ac:dyDescent="0.3">
      <c r="A2023" s="23">
        <v>2</v>
      </c>
      <c r="B2023" s="23">
        <v>2021</v>
      </c>
      <c r="C2023" s="23" t="s">
        <v>538</v>
      </c>
      <c r="D2023" t="s">
        <v>116</v>
      </c>
      <c r="E2023" s="23" t="s">
        <v>543</v>
      </c>
      <c r="F2023" s="23" t="s">
        <v>115</v>
      </c>
      <c r="G2023" s="23">
        <v>2</v>
      </c>
      <c r="H2023" s="23" t="s">
        <v>30</v>
      </c>
      <c r="I2023" s="24">
        <v>114750.37</v>
      </c>
      <c r="J2023" s="24">
        <v>200813.14</v>
      </c>
      <c r="K2023" s="24">
        <v>150350.5</v>
      </c>
      <c r="L2023" s="24">
        <v>263113.38</v>
      </c>
      <c r="M2023" s="24">
        <v>182633.54</v>
      </c>
      <c r="N2023" s="24">
        <v>319608.69</v>
      </c>
      <c r="O2023" s="24">
        <v>223839.51</v>
      </c>
      <c r="P2023" s="24">
        <v>391719.14</v>
      </c>
      <c r="Q2023" s="24">
        <v>265441.06</v>
      </c>
      <c r="R2023" s="24">
        <v>464521.85</v>
      </c>
      <c r="S2023" s="24">
        <v>292428.34999999998</v>
      </c>
      <c r="T2023" s="24">
        <v>511749.61</v>
      </c>
      <c r="U2023" s="24">
        <v>317422.06</v>
      </c>
      <c r="V2023" s="24">
        <v>555488.61</v>
      </c>
    </row>
    <row r="2024" spans="1:22" hidden="1" x14ac:dyDescent="0.3">
      <c r="A2024" s="23">
        <v>2</v>
      </c>
      <c r="B2024" s="23">
        <v>2021</v>
      </c>
      <c r="C2024" s="23" t="s">
        <v>538</v>
      </c>
      <c r="D2024" t="s">
        <v>116</v>
      </c>
      <c r="E2024" s="23" t="s">
        <v>543</v>
      </c>
      <c r="F2024" s="23" t="s">
        <v>115</v>
      </c>
      <c r="G2024" s="23">
        <v>3</v>
      </c>
      <c r="H2024" s="23" t="s">
        <v>31</v>
      </c>
      <c r="I2024" s="24">
        <v>99645.74</v>
      </c>
      <c r="J2024" s="24">
        <v>174380.05</v>
      </c>
      <c r="K2024" s="24">
        <v>135647.43</v>
      </c>
      <c r="L2024" s="24">
        <v>237383.01</v>
      </c>
      <c r="M2024" s="24">
        <v>171417.57</v>
      </c>
      <c r="N2024" s="24">
        <v>299980.74</v>
      </c>
      <c r="O2024" s="24">
        <v>225607.35</v>
      </c>
      <c r="P2024" s="24">
        <v>394812.86</v>
      </c>
      <c r="Q2024" s="24">
        <v>279389.64</v>
      </c>
      <c r="R2024" s="24">
        <v>488931.88</v>
      </c>
      <c r="S2024" s="24">
        <v>314662.39</v>
      </c>
      <c r="T2024" s="24">
        <v>550659.18000000005</v>
      </c>
      <c r="U2024" s="24">
        <v>349469.44</v>
      </c>
      <c r="V2024" s="24">
        <v>611571.51</v>
      </c>
    </row>
    <row r="2025" spans="1:22" hidden="1" x14ac:dyDescent="0.3">
      <c r="A2025" s="23">
        <v>2</v>
      </c>
      <c r="B2025" s="23">
        <v>2021</v>
      </c>
      <c r="C2025" s="23" t="s">
        <v>538</v>
      </c>
      <c r="D2025" t="s">
        <v>116</v>
      </c>
      <c r="E2025" s="23" t="s">
        <v>543</v>
      </c>
      <c r="F2025" s="23" t="s">
        <v>115</v>
      </c>
      <c r="G2025" s="23">
        <v>4</v>
      </c>
      <c r="H2025" s="23" t="s">
        <v>29</v>
      </c>
      <c r="I2025" s="24">
        <v>111383.4</v>
      </c>
      <c r="J2025" s="24">
        <v>178213.45</v>
      </c>
      <c r="K2025" s="24">
        <v>155936.76999999999</v>
      </c>
      <c r="L2025" s="24">
        <v>249498.83</v>
      </c>
      <c r="M2025" s="24">
        <v>200490.13</v>
      </c>
      <c r="N2025" s="24">
        <v>320784.21000000002</v>
      </c>
      <c r="O2025" s="24">
        <v>267320.17</v>
      </c>
      <c r="P2025" s="24">
        <v>427712.28</v>
      </c>
      <c r="Q2025" s="24">
        <v>334150.21000000002</v>
      </c>
      <c r="R2025" s="24">
        <v>534640.35</v>
      </c>
      <c r="S2025" s="24">
        <v>378703.58</v>
      </c>
      <c r="T2025" s="24">
        <v>605925.73</v>
      </c>
      <c r="U2025" s="24">
        <v>423256.94</v>
      </c>
      <c r="V2025" s="24">
        <v>677211.11</v>
      </c>
    </row>
    <row r="2026" spans="1:22" hidden="1" x14ac:dyDescent="0.3">
      <c r="A2026" s="23">
        <v>2</v>
      </c>
      <c r="B2026" s="23">
        <v>2021</v>
      </c>
      <c r="C2026" s="23" t="s">
        <v>538</v>
      </c>
      <c r="D2026" t="s">
        <v>116</v>
      </c>
      <c r="E2026" s="23" t="s">
        <v>543</v>
      </c>
      <c r="F2026" s="23" t="s">
        <v>117</v>
      </c>
      <c r="G2026" s="23">
        <v>1</v>
      </c>
      <c r="H2026" s="23" t="s">
        <v>14</v>
      </c>
      <c r="I2026" s="24">
        <v>138667.81</v>
      </c>
      <c r="J2026" s="24">
        <v>242668.66</v>
      </c>
      <c r="K2026" s="24">
        <v>179848.07</v>
      </c>
      <c r="L2026" s="24">
        <v>314734.13</v>
      </c>
      <c r="M2026" s="24">
        <v>215430.38</v>
      </c>
      <c r="N2026" s="24">
        <v>377003.16</v>
      </c>
      <c r="O2026" s="24">
        <v>257311.41</v>
      </c>
      <c r="P2026" s="24">
        <v>450294.96</v>
      </c>
      <c r="Q2026" s="24">
        <v>302795.74</v>
      </c>
      <c r="R2026" s="24">
        <v>529892.54</v>
      </c>
      <c r="S2026" s="24">
        <v>331890.34999999998</v>
      </c>
      <c r="T2026" s="24">
        <v>580808.12</v>
      </c>
      <c r="U2026" s="24">
        <v>359556.9</v>
      </c>
      <c r="V2026" s="24">
        <v>629224.56999999995</v>
      </c>
    </row>
    <row r="2027" spans="1:22" hidden="1" x14ac:dyDescent="0.3">
      <c r="A2027" s="23">
        <v>2</v>
      </c>
      <c r="B2027" s="23">
        <v>2021</v>
      </c>
      <c r="C2027" s="23" t="s">
        <v>538</v>
      </c>
      <c r="D2027" t="s">
        <v>116</v>
      </c>
      <c r="E2027" s="23" t="s">
        <v>543</v>
      </c>
      <c r="F2027" s="23" t="s">
        <v>117</v>
      </c>
      <c r="G2027" s="23">
        <v>2</v>
      </c>
      <c r="H2027" s="23" t="s">
        <v>30</v>
      </c>
      <c r="I2027" s="24">
        <v>120175.58</v>
      </c>
      <c r="J2027" s="24">
        <v>210307.27</v>
      </c>
      <c r="K2027" s="24">
        <v>157788.88</v>
      </c>
      <c r="L2027" s="24">
        <v>276130.55</v>
      </c>
      <c r="M2027" s="24">
        <v>191995.42</v>
      </c>
      <c r="N2027" s="24">
        <v>335991.98</v>
      </c>
      <c r="O2027" s="24">
        <v>235918.5</v>
      </c>
      <c r="P2027" s="24">
        <v>412857.37</v>
      </c>
      <c r="Q2027" s="24">
        <v>280068.46999999997</v>
      </c>
      <c r="R2027" s="24">
        <v>490119.83</v>
      </c>
      <c r="S2027" s="24">
        <v>308731.19</v>
      </c>
      <c r="T2027" s="24">
        <v>540279.59</v>
      </c>
      <c r="U2027" s="24">
        <v>335349.63</v>
      </c>
      <c r="V2027" s="24">
        <v>586861.85</v>
      </c>
    </row>
    <row r="2028" spans="1:22" hidden="1" x14ac:dyDescent="0.3">
      <c r="A2028" s="23">
        <v>2</v>
      </c>
      <c r="B2028" s="23">
        <v>2021</v>
      </c>
      <c r="C2028" s="23" t="s">
        <v>538</v>
      </c>
      <c r="D2028" t="s">
        <v>116</v>
      </c>
      <c r="E2028" s="23" t="s">
        <v>543</v>
      </c>
      <c r="F2028" s="23" t="s">
        <v>117</v>
      </c>
      <c r="G2028" s="23">
        <v>3</v>
      </c>
      <c r="H2028" s="23" t="s">
        <v>31</v>
      </c>
      <c r="I2028" s="24">
        <v>103620.18</v>
      </c>
      <c r="J2028" s="24">
        <v>181335.32</v>
      </c>
      <c r="K2028" s="24">
        <v>140773.4</v>
      </c>
      <c r="L2028" s="24">
        <v>246353.44</v>
      </c>
      <c r="M2028" s="24">
        <v>177668.74</v>
      </c>
      <c r="N2028" s="24">
        <v>310920.3</v>
      </c>
      <c r="O2028" s="24">
        <v>233607.09</v>
      </c>
      <c r="P2028" s="24">
        <v>408812.4</v>
      </c>
      <c r="Q2028" s="24">
        <v>289091.64</v>
      </c>
      <c r="R2028" s="24">
        <v>505910.37</v>
      </c>
      <c r="S2028" s="24">
        <v>325433.08</v>
      </c>
      <c r="T2028" s="24">
        <v>569507.88</v>
      </c>
      <c r="U2028" s="24">
        <v>361255.89</v>
      </c>
      <c r="V2028" s="24">
        <v>632197.81999999995</v>
      </c>
    </row>
    <row r="2029" spans="1:22" hidden="1" x14ac:dyDescent="0.3">
      <c r="A2029" s="23">
        <v>2</v>
      </c>
      <c r="B2029" s="23">
        <v>2021</v>
      </c>
      <c r="C2029" s="23" t="s">
        <v>538</v>
      </c>
      <c r="D2029" t="s">
        <v>116</v>
      </c>
      <c r="E2029" s="23" t="s">
        <v>543</v>
      </c>
      <c r="F2029" s="23" t="s">
        <v>117</v>
      </c>
      <c r="G2029" s="23">
        <v>4</v>
      </c>
      <c r="H2029" s="23" t="s">
        <v>29</v>
      </c>
      <c r="I2029" s="24">
        <v>117720.15</v>
      </c>
      <c r="J2029" s="24">
        <v>188352.25</v>
      </c>
      <c r="K2029" s="24">
        <v>164808.22</v>
      </c>
      <c r="L2029" s="24">
        <v>263693.15000000002</v>
      </c>
      <c r="M2029" s="24">
        <v>211896.28</v>
      </c>
      <c r="N2029" s="24">
        <v>339034.05</v>
      </c>
      <c r="O2029" s="24">
        <v>282528.37</v>
      </c>
      <c r="P2029" s="24">
        <v>452045.4</v>
      </c>
      <c r="Q2029" s="24">
        <v>353160.46</v>
      </c>
      <c r="R2029" s="24">
        <v>565056.75</v>
      </c>
      <c r="S2029" s="24">
        <v>400248.53</v>
      </c>
      <c r="T2029" s="24">
        <v>640397.65</v>
      </c>
      <c r="U2029" s="24">
        <v>447336.59</v>
      </c>
      <c r="V2029" s="24">
        <v>715738.55</v>
      </c>
    </row>
    <row r="2030" spans="1:22" hidden="1" x14ac:dyDescent="0.3">
      <c r="A2030" s="23">
        <v>2</v>
      </c>
      <c r="B2030" s="23">
        <v>2021</v>
      </c>
      <c r="C2030" s="23" t="s">
        <v>538</v>
      </c>
      <c r="D2030" t="s">
        <v>116</v>
      </c>
      <c r="E2030" s="23" t="s">
        <v>543</v>
      </c>
      <c r="F2030" s="23" t="s">
        <v>120</v>
      </c>
      <c r="G2030" s="23">
        <v>1</v>
      </c>
      <c r="H2030" s="23" t="s">
        <v>14</v>
      </c>
      <c r="I2030" s="24">
        <v>132330.45000000001</v>
      </c>
      <c r="J2030" s="24">
        <v>231578.29</v>
      </c>
      <c r="K2030" s="24">
        <v>171450.66</v>
      </c>
      <c r="L2030" s="24">
        <v>300038.65999999997</v>
      </c>
      <c r="M2030" s="24">
        <v>205244.27</v>
      </c>
      <c r="N2030" s="24">
        <v>359177.47</v>
      </c>
      <c r="O2030" s="24">
        <v>244951.06</v>
      </c>
      <c r="P2030" s="24">
        <v>428664.36</v>
      </c>
      <c r="Q2030" s="24">
        <v>288108.75</v>
      </c>
      <c r="R2030" s="24">
        <v>504190.31</v>
      </c>
      <c r="S2030" s="24">
        <v>315713.13</v>
      </c>
      <c r="T2030" s="24">
        <v>552497.97</v>
      </c>
      <c r="U2030" s="24">
        <v>341878.89</v>
      </c>
      <c r="V2030" s="24">
        <v>598288.06000000006</v>
      </c>
    </row>
    <row r="2031" spans="1:22" hidden="1" x14ac:dyDescent="0.3">
      <c r="A2031" s="23">
        <v>2</v>
      </c>
      <c r="B2031" s="23">
        <v>2021</v>
      </c>
      <c r="C2031" s="23" t="s">
        <v>538</v>
      </c>
      <c r="D2031" t="s">
        <v>116</v>
      </c>
      <c r="E2031" s="23" t="s">
        <v>543</v>
      </c>
      <c r="F2031" s="23" t="s">
        <v>120</v>
      </c>
      <c r="G2031" s="23">
        <v>2</v>
      </c>
      <c r="H2031" s="23" t="s">
        <v>30</v>
      </c>
      <c r="I2031" s="24">
        <v>115473.73</v>
      </c>
      <c r="J2031" s="24">
        <v>202079.02</v>
      </c>
      <c r="K2031" s="24">
        <v>151342.28</v>
      </c>
      <c r="L2031" s="24">
        <v>264849</v>
      </c>
      <c r="M2031" s="24">
        <v>183881.79</v>
      </c>
      <c r="N2031" s="24">
        <v>321793.13</v>
      </c>
      <c r="O2031" s="24">
        <v>225450.04</v>
      </c>
      <c r="P2031" s="24">
        <v>394537.57</v>
      </c>
      <c r="Q2031" s="24">
        <v>267391.38</v>
      </c>
      <c r="R2031" s="24">
        <v>467934.91</v>
      </c>
      <c r="S2031" s="24">
        <v>294602.06</v>
      </c>
      <c r="T2031" s="24">
        <v>515553.6</v>
      </c>
      <c r="U2031" s="24">
        <v>319812.40000000002</v>
      </c>
      <c r="V2031" s="24">
        <v>559671.71</v>
      </c>
    </row>
    <row r="2032" spans="1:22" hidden="1" x14ac:dyDescent="0.3">
      <c r="A2032" s="23">
        <v>2</v>
      </c>
      <c r="B2032" s="23">
        <v>2021</v>
      </c>
      <c r="C2032" s="23" t="s">
        <v>538</v>
      </c>
      <c r="D2032" t="s">
        <v>116</v>
      </c>
      <c r="E2032" s="23" t="s">
        <v>543</v>
      </c>
      <c r="F2032" s="23" t="s">
        <v>120</v>
      </c>
      <c r="G2032" s="23">
        <v>3</v>
      </c>
      <c r="H2032" s="23" t="s">
        <v>31</v>
      </c>
      <c r="I2032" s="24">
        <v>100175.67</v>
      </c>
      <c r="J2032" s="24">
        <v>175307.42</v>
      </c>
      <c r="K2032" s="24">
        <v>136330.89000000001</v>
      </c>
      <c r="L2032" s="24">
        <v>238579.06</v>
      </c>
      <c r="M2032" s="24">
        <v>172251.06</v>
      </c>
      <c r="N2032" s="24">
        <v>301439.34999999998</v>
      </c>
      <c r="O2032" s="24">
        <v>226673.98</v>
      </c>
      <c r="P2032" s="24">
        <v>396679.46</v>
      </c>
      <c r="Q2032" s="24">
        <v>280683.24</v>
      </c>
      <c r="R2032" s="24">
        <v>491195.67</v>
      </c>
      <c r="S2032" s="24">
        <v>316098.48</v>
      </c>
      <c r="T2032" s="24">
        <v>553172.34</v>
      </c>
      <c r="U2032" s="24">
        <v>351040.96</v>
      </c>
      <c r="V2032" s="24">
        <v>614321.68999999994</v>
      </c>
    </row>
    <row r="2033" spans="1:22" hidden="1" x14ac:dyDescent="0.3">
      <c r="A2033" s="23">
        <v>2</v>
      </c>
      <c r="B2033" s="23">
        <v>2021</v>
      </c>
      <c r="C2033" s="23" t="s">
        <v>538</v>
      </c>
      <c r="D2033" t="s">
        <v>116</v>
      </c>
      <c r="E2033" s="23" t="s">
        <v>543</v>
      </c>
      <c r="F2033" s="23" t="s">
        <v>120</v>
      </c>
      <c r="G2033" s="23">
        <v>4</v>
      </c>
      <c r="H2033" s="23" t="s">
        <v>29</v>
      </c>
      <c r="I2033" s="24">
        <v>112228.3</v>
      </c>
      <c r="J2033" s="24">
        <v>179565.29</v>
      </c>
      <c r="K2033" s="24">
        <v>157119.63</v>
      </c>
      <c r="L2033" s="24">
        <v>251391.4</v>
      </c>
      <c r="M2033" s="24">
        <v>202010.95</v>
      </c>
      <c r="N2033" s="24">
        <v>323217.52</v>
      </c>
      <c r="O2033" s="24">
        <v>269347.93</v>
      </c>
      <c r="P2033" s="24">
        <v>430956.69</v>
      </c>
      <c r="Q2033" s="24">
        <v>336684.91</v>
      </c>
      <c r="R2033" s="24">
        <v>538695.87</v>
      </c>
      <c r="S2033" s="24">
        <v>381576.23</v>
      </c>
      <c r="T2033" s="24">
        <v>610521.98</v>
      </c>
      <c r="U2033" s="24">
        <v>426467.56</v>
      </c>
      <c r="V2033" s="24">
        <v>682348.1</v>
      </c>
    </row>
    <row r="2034" spans="1:22" hidden="1" x14ac:dyDescent="0.3">
      <c r="A2034" s="23">
        <v>3</v>
      </c>
      <c r="B2034" s="23">
        <v>2021</v>
      </c>
      <c r="C2034" s="23" t="s">
        <v>544</v>
      </c>
      <c r="D2034" t="s">
        <v>145</v>
      </c>
      <c r="E2034" s="23" t="s">
        <v>545</v>
      </c>
      <c r="F2034" s="23" t="s">
        <v>192</v>
      </c>
      <c r="G2034" s="23">
        <v>1</v>
      </c>
      <c r="H2034" s="23" t="s">
        <v>14</v>
      </c>
      <c r="I2034" s="24">
        <v>107380</v>
      </c>
      <c r="J2034" s="24">
        <v>187915</v>
      </c>
      <c r="K2034" s="24">
        <v>139131.75</v>
      </c>
      <c r="L2034" s="24">
        <v>243480.56</v>
      </c>
      <c r="M2034" s="24">
        <v>166560.54999999999</v>
      </c>
      <c r="N2034" s="24">
        <v>291480.96999999997</v>
      </c>
      <c r="O2034" s="24">
        <v>198791.75</v>
      </c>
      <c r="P2034" s="24">
        <v>347885.56</v>
      </c>
      <c r="Q2034" s="24">
        <v>233822.68</v>
      </c>
      <c r="R2034" s="24">
        <v>409189.68</v>
      </c>
      <c r="S2034" s="24">
        <v>256229.12</v>
      </c>
      <c r="T2034" s="24">
        <v>448400.96</v>
      </c>
      <c r="U2034" s="24">
        <v>277471.40000000002</v>
      </c>
      <c r="V2034" s="24">
        <v>485574.96</v>
      </c>
    </row>
    <row r="2035" spans="1:22" hidden="1" x14ac:dyDescent="0.3">
      <c r="A2035" s="23">
        <v>3</v>
      </c>
      <c r="B2035" s="23">
        <v>2021</v>
      </c>
      <c r="C2035" s="23" t="s">
        <v>544</v>
      </c>
      <c r="D2035" t="s">
        <v>145</v>
      </c>
      <c r="E2035" s="23" t="s">
        <v>545</v>
      </c>
      <c r="F2035" s="23" t="s">
        <v>192</v>
      </c>
      <c r="G2035" s="23">
        <v>2</v>
      </c>
      <c r="H2035" s="23" t="s">
        <v>30</v>
      </c>
      <c r="I2035" s="24">
        <v>93668.18</v>
      </c>
      <c r="J2035" s="24">
        <v>163919.32</v>
      </c>
      <c r="K2035" s="24">
        <v>122774.94</v>
      </c>
      <c r="L2035" s="24">
        <v>214856.14</v>
      </c>
      <c r="M2035" s="24">
        <v>149183.60999999999</v>
      </c>
      <c r="N2035" s="24">
        <v>261071.31</v>
      </c>
      <c r="O2035" s="24">
        <v>182928.98</v>
      </c>
      <c r="P2035" s="24">
        <v>320125.71999999997</v>
      </c>
      <c r="Q2035" s="24">
        <v>216970.48</v>
      </c>
      <c r="R2035" s="24">
        <v>379698.35</v>
      </c>
      <c r="S2035" s="24">
        <v>239056.69</v>
      </c>
      <c r="T2035" s="24">
        <v>418349.2</v>
      </c>
      <c r="U2035" s="24">
        <v>259521.8</v>
      </c>
      <c r="V2035" s="24">
        <v>454163.14</v>
      </c>
    </row>
    <row r="2036" spans="1:22" hidden="1" x14ac:dyDescent="0.3">
      <c r="A2036" s="23">
        <v>3</v>
      </c>
      <c r="B2036" s="23">
        <v>2021</v>
      </c>
      <c r="C2036" s="23" t="s">
        <v>544</v>
      </c>
      <c r="D2036" t="s">
        <v>145</v>
      </c>
      <c r="E2036" s="23" t="s">
        <v>545</v>
      </c>
      <c r="F2036" s="23" t="s">
        <v>192</v>
      </c>
      <c r="G2036" s="23">
        <v>3</v>
      </c>
      <c r="H2036" s="23" t="s">
        <v>31</v>
      </c>
      <c r="I2036" s="24">
        <v>81233.38</v>
      </c>
      <c r="J2036" s="24">
        <v>142158.41</v>
      </c>
      <c r="K2036" s="24">
        <v>110542.11</v>
      </c>
      <c r="L2036" s="24">
        <v>193448.69</v>
      </c>
      <c r="M2036" s="24">
        <v>139659.62</v>
      </c>
      <c r="N2036" s="24">
        <v>244404.34</v>
      </c>
      <c r="O2036" s="24">
        <v>183777.34</v>
      </c>
      <c r="P2036" s="24">
        <v>321610.34000000003</v>
      </c>
      <c r="Q2036" s="24">
        <v>227558.57</v>
      </c>
      <c r="R2036" s="24">
        <v>398227.49</v>
      </c>
      <c r="S2036" s="24">
        <v>256265.36</v>
      </c>
      <c r="T2036" s="24">
        <v>448464.38</v>
      </c>
      <c r="U2036" s="24">
        <v>284587.61</v>
      </c>
      <c r="V2036" s="24">
        <v>498028.31</v>
      </c>
    </row>
    <row r="2037" spans="1:22" hidden="1" x14ac:dyDescent="0.3">
      <c r="A2037" s="23">
        <v>3</v>
      </c>
      <c r="B2037" s="23">
        <v>2021</v>
      </c>
      <c r="C2037" s="23" t="s">
        <v>544</v>
      </c>
      <c r="D2037" t="s">
        <v>145</v>
      </c>
      <c r="E2037" s="23" t="s">
        <v>545</v>
      </c>
      <c r="F2037" s="23" t="s">
        <v>192</v>
      </c>
      <c r="G2037" s="23">
        <v>4</v>
      </c>
      <c r="H2037" s="23" t="s">
        <v>29</v>
      </c>
      <c r="I2037" s="24">
        <v>91072.77</v>
      </c>
      <c r="J2037" s="24">
        <v>145716.43</v>
      </c>
      <c r="K2037" s="24">
        <v>127501.87</v>
      </c>
      <c r="L2037" s="24">
        <v>204003</v>
      </c>
      <c r="M2037" s="24">
        <v>163930.98000000001</v>
      </c>
      <c r="N2037" s="24">
        <v>262289.57</v>
      </c>
      <c r="O2037" s="24">
        <v>218574.64</v>
      </c>
      <c r="P2037" s="24">
        <v>349719.43</v>
      </c>
      <c r="Q2037" s="24">
        <v>273218.3</v>
      </c>
      <c r="R2037" s="24">
        <v>437149.29</v>
      </c>
      <c r="S2037" s="24">
        <v>309647.40999999997</v>
      </c>
      <c r="T2037" s="24">
        <v>495435.86</v>
      </c>
      <c r="U2037" s="24">
        <v>346076.52</v>
      </c>
      <c r="V2037" s="24">
        <v>553722.43000000005</v>
      </c>
    </row>
    <row r="2038" spans="1:22" hidden="1" x14ac:dyDescent="0.3">
      <c r="A2038" s="23">
        <v>3</v>
      </c>
      <c r="B2038" s="23">
        <v>2021</v>
      </c>
      <c r="C2038" s="23" t="s">
        <v>544</v>
      </c>
      <c r="D2038" t="s">
        <v>145</v>
      </c>
      <c r="E2038" s="23" t="s">
        <v>545</v>
      </c>
      <c r="F2038" s="23" t="s">
        <v>235</v>
      </c>
      <c r="G2038" s="23">
        <v>1</v>
      </c>
      <c r="H2038" s="23" t="s">
        <v>14</v>
      </c>
      <c r="I2038" s="24">
        <v>108798.16</v>
      </c>
      <c r="J2038" s="24">
        <v>190396.77</v>
      </c>
      <c r="K2038" s="24">
        <v>141041.81</v>
      </c>
      <c r="L2038" s="24">
        <v>246823.17</v>
      </c>
      <c r="M2038" s="24">
        <v>168899.11</v>
      </c>
      <c r="N2038" s="24">
        <v>295573.44</v>
      </c>
      <c r="O2038" s="24">
        <v>201662.04</v>
      </c>
      <c r="P2038" s="24">
        <v>352908.57</v>
      </c>
      <c r="Q2038" s="24">
        <v>237256.67</v>
      </c>
      <c r="R2038" s="24">
        <v>415199.17</v>
      </c>
      <c r="S2038" s="24">
        <v>260024.48</v>
      </c>
      <c r="T2038" s="24">
        <v>455042.84</v>
      </c>
      <c r="U2038" s="24">
        <v>281643.65000000002</v>
      </c>
      <c r="V2038" s="24">
        <v>492876.38</v>
      </c>
    </row>
    <row r="2039" spans="1:22" hidden="1" x14ac:dyDescent="0.3">
      <c r="A2039" s="23">
        <v>3</v>
      </c>
      <c r="B2039" s="23">
        <v>2021</v>
      </c>
      <c r="C2039" s="23" t="s">
        <v>544</v>
      </c>
      <c r="D2039" t="s">
        <v>145</v>
      </c>
      <c r="E2039" s="23" t="s">
        <v>545</v>
      </c>
      <c r="F2039" s="23" t="s">
        <v>235</v>
      </c>
      <c r="G2039" s="23">
        <v>2</v>
      </c>
      <c r="H2039" s="23" t="s">
        <v>30</v>
      </c>
      <c r="I2039" s="24">
        <v>94583.09</v>
      </c>
      <c r="J2039" s="24">
        <v>165520.42000000001</v>
      </c>
      <c r="K2039" s="24">
        <v>124084.75</v>
      </c>
      <c r="L2039" s="24">
        <v>217148.31</v>
      </c>
      <c r="M2039" s="24">
        <v>150884.48000000001</v>
      </c>
      <c r="N2039" s="24">
        <v>264047.84000000003</v>
      </c>
      <c r="O2039" s="24">
        <v>185217.15</v>
      </c>
      <c r="P2039" s="24">
        <v>324130.01</v>
      </c>
      <c r="Q2039" s="24">
        <v>219786.05</v>
      </c>
      <c r="R2039" s="24">
        <v>384625.59</v>
      </c>
      <c r="S2039" s="24">
        <v>242221.86</v>
      </c>
      <c r="T2039" s="24">
        <v>423888.26</v>
      </c>
      <c r="U2039" s="24">
        <v>263035.34000000003</v>
      </c>
      <c r="V2039" s="24">
        <v>460311.85</v>
      </c>
    </row>
    <row r="2040" spans="1:22" hidden="1" x14ac:dyDescent="0.3">
      <c r="A2040" s="23">
        <v>3</v>
      </c>
      <c r="B2040" s="23">
        <v>2021</v>
      </c>
      <c r="C2040" s="23" t="s">
        <v>544</v>
      </c>
      <c r="D2040" t="s">
        <v>145</v>
      </c>
      <c r="E2040" s="23" t="s">
        <v>545</v>
      </c>
      <c r="F2040" s="23" t="s">
        <v>235</v>
      </c>
      <c r="G2040" s="23">
        <v>3</v>
      </c>
      <c r="H2040" s="23" t="s">
        <v>31</v>
      </c>
      <c r="I2040" s="24">
        <v>81779.97</v>
      </c>
      <c r="J2040" s="24">
        <v>143114.95000000001</v>
      </c>
      <c r="K2040" s="24">
        <v>111190.47</v>
      </c>
      <c r="L2040" s="24">
        <v>194583.32</v>
      </c>
      <c r="M2040" s="24">
        <v>140402.74</v>
      </c>
      <c r="N2040" s="24">
        <v>245704.79</v>
      </c>
      <c r="O2040" s="24">
        <v>184678.78</v>
      </c>
      <c r="P2040" s="24">
        <v>323187.86</v>
      </c>
      <c r="Q2040" s="24">
        <v>228605.99</v>
      </c>
      <c r="R2040" s="24">
        <v>400060.48</v>
      </c>
      <c r="S2040" s="24">
        <v>257392.46</v>
      </c>
      <c r="T2040" s="24">
        <v>450436.81</v>
      </c>
      <c r="U2040" s="24">
        <v>285780.28000000003</v>
      </c>
      <c r="V2040" s="24">
        <v>500115.48</v>
      </c>
    </row>
    <row r="2041" spans="1:22" hidden="1" x14ac:dyDescent="0.3">
      <c r="A2041" s="23">
        <v>3</v>
      </c>
      <c r="B2041" s="23">
        <v>2021</v>
      </c>
      <c r="C2041" s="23" t="s">
        <v>544</v>
      </c>
      <c r="D2041" t="s">
        <v>145</v>
      </c>
      <c r="E2041" s="23" t="s">
        <v>545</v>
      </c>
      <c r="F2041" s="23" t="s">
        <v>235</v>
      </c>
      <c r="G2041" s="23">
        <v>4</v>
      </c>
      <c r="H2041" s="23" t="s">
        <v>29</v>
      </c>
      <c r="I2041" s="24">
        <v>92321.14</v>
      </c>
      <c r="J2041" s="24">
        <v>147713.82</v>
      </c>
      <c r="K2041" s="24">
        <v>129249.59</v>
      </c>
      <c r="L2041" s="24">
        <v>206799.35</v>
      </c>
      <c r="M2041" s="24">
        <v>166178.04999999999</v>
      </c>
      <c r="N2041" s="24">
        <v>265884.88</v>
      </c>
      <c r="O2041" s="24">
        <v>221570.73</v>
      </c>
      <c r="P2041" s="24">
        <v>354513.18</v>
      </c>
      <c r="Q2041" s="24">
        <v>276963.40999999997</v>
      </c>
      <c r="R2041" s="24">
        <v>443141.47</v>
      </c>
      <c r="S2041" s="24">
        <v>313891.87</v>
      </c>
      <c r="T2041" s="24">
        <v>502227</v>
      </c>
      <c r="U2041" s="24">
        <v>350820.32</v>
      </c>
      <c r="V2041" s="24">
        <v>561312.53</v>
      </c>
    </row>
    <row r="2042" spans="1:22" hidden="1" x14ac:dyDescent="0.3">
      <c r="A2042" s="23">
        <v>3</v>
      </c>
      <c r="B2042" s="23">
        <v>2021</v>
      </c>
      <c r="C2042" s="23" t="s">
        <v>544</v>
      </c>
      <c r="D2042" t="s">
        <v>146</v>
      </c>
      <c r="E2042" s="23" t="s">
        <v>546</v>
      </c>
      <c r="F2042" s="23" t="s">
        <v>180</v>
      </c>
      <c r="G2042" s="23">
        <v>1</v>
      </c>
      <c r="H2042" s="23" t="s">
        <v>14</v>
      </c>
      <c r="I2042" s="24">
        <v>101574.5</v>
      </c>
      <c r="J2042" s="24">
        <v>177755.38</v>
      </c>
      <c r="K2042" s="24">
        <v>131748.28</v>
      </c>
      <c r="L2042" s="24">
        <v>230559.49</v>
      </c>
      <c r="M2042" s="24">
        <v>157820.74</v>
      </c>
      <c r="N2042" s="24">
        <v>276186.28999999998</v>
      </c>
      <c r="O2042" s="24">
        <v>188512.04</v>
      </c>
      <c r="P2042" s="24">
        <v>329896.07</v>
      </c>
      <c r="Q2042" s="24">
        <v>221842.14</v>
      </c>
      <c r="R2042" s="24">
        <v>388223.74</v>
      </c>
      <c r="S2042" s="24">
        <v>243162.25</v>
      </c>
      <c r="T2042" s="24">
        <v>425533.93</v>
      </c>
      <c r="U2042" s="24">
        <v>263440.18</v>
      </c>
      <c r="V2042" s="24">
        <v>461020.31</v>
      </c>
    </row>
    <row r="2043" spans="1:22" hidden="1" x14ac:dyDescent="0.3">
      <c r="A2043" s="23">
        <v>3</v>
      </c>
      <c r="B2043" s="23">
        <v>2021</v>
      </c>
      <c r="C2043" s="23" t="s">
        <v>544</v>
      </c>
      <c r="D2043" t="s">
        <v>146</v>
      </c>
      <c r="E2043" s="23" t="s">
        <v>546</v>
      </c>
      <c r="F2043" s="23" t="s">
        <v>180</v>
      </c>
      <c r="G2043" s="23">
        <v>2</v>
      </c>
      <c r="H2043" s="23" t="s">
        <v>30</v>
      </c>
      <c r="I2043" s="24">
        <v>87988.37</v>
      </c>
      <c r="J2043" s="24">
        <v>153979.65</v>
      </c>
      <c r="K2043" s="24">
        <v>115541.53</v>
      </c>
      <c r="L2043" s="24">
        <v>202197.67</v>
      </c>
      <c r="M2043" s="24">
        <v>140603.22</v>
      </c>
      <c r="N2043" s="24">
        <v>246055.63</v>
      </c>
      <c r="O2043" s="24">
        <v>172794.8</v>
      </c>
      <c r="P2043" s="24">
        <v>302390.90000000002</v>
      </c>
      <c r="Q2043" s="24">
        <v>205144.55</v>
      </c>
      <c r="R2043" s="24">
        <v>359002.97</v>
      </c>
      <c r="S2043" s="24">
        <v>226147.35</v>
      </c>
      <c r="T2043" s="24">
        <v>395757.87</v>
      </c>
      <c r="U2043" s="24">
        <v>245655.25</v>
      </c>
      <c r="V2043" s="24">
        <v>429896.68</v>
      </c>
    </row>
    <row r="2044" spans="1:22" hidden="1" x14ac:dyDescent="0.3">
      <c r="A2044" s="23">
        <v>3</v>
      </c>
      <c r="B2044" s="23">
        <v>2021</v>
      </c>
      <c r="C2044" s="23" t="s">
        <v>544</v>
      </c>
      <c r="D2044" t="s">
        <v>146</v>
      </c>
      <c r="E2044" s="23" t="s">
        <v>546</v>
      </c>
      <c r="F2044" s="23" t="s">
        <v>180</v>
      </c>
      <c r="G2044" s="23">
        <v>3</v>
      </c>
      <c r="H2044" s="23" t="s">
        <v>31</v>
      </c>
      <c r="I2044" s="24">
        <v>75835.820000000007</v>
      </c>
      <c r="J2044" s="24">
        <v>132712.69</v>
      </c>
      <c r="K2044" s="24">
        <v>103014.75</v>
      </c>
      <c r="L2044" s="24">
        <v>180275.81</v>
      </c>
      <c r="M2044" s="24">
        <v>130004.22</v>
      </c>
      <c r="N2044" s="24">
        <v>227507.38</v>
      </c>
      <c r="O2044" s="24">
        <v>170925.8</v>
      </c>
      <c r="P2044" s="24">
        <v>299120.15000000002</v>
      </c>
      <c r="Q2044" s="24">
        <v>211513.99</v>
      </c>
      <c r="R2044" s="24">
        <v>370149.49</v>
      </c>
      <c r="S2044" s="24">
        <v>238096.51</v>
      </c>
      <c r="T2044" s="24">
        <v>416668.88</v>
      </c>
      <c r="U2044" s="24">
        <v>264297.99</v>
      </c>
      <c r="V2044" s="24">
        <v>462521.49</v>
      </c>
    </row>
    <row r="2045" spans="1:22" hidden="1" x14ac:dyDescent="0.3">
      <c r="A2045" s="23">
        <v>3</v>
      </c>
      <c r="B2045" s="23">
        <v>2021</v>
      </c>
      <c r="C2045" s="23" t="s">
        <v>544</v>
      </c>
      <c r="D2045" t="s">
        <v>146</v>
      </c>
      <c r="E2045" s="23" t="s">
        <v>546</v>
      </c>
      <c r="F2045" s="23" t="s">
        <v>180</v>
      </c>
      <c r="G2045" s="23">
        <v>4</v>
      </c>
      <c r="H2045" s="23" t="s">
        <v>29</v>
      </c>
      <c r="I2045" s="24">
        <v>86236.03</v>
      </c>
      <c r="J2045" s="24">
        <v>137977.66</v>
      </c>
      <c r="K2045" s="24">
        <v>120730.45</v>
      </c>
      <c r="L2045" s="24">
        <v>193168.72</v>
      </c>
      <c r="M2045" s="24">
        <v>155224.85999999999</v>
      </c>
      <c r="N2045" s="24">
        <v>248359.78</v>
      </c>
      <c r="O2045" s="24">
        <v>206966.48</v>
      </c>
      <c r="P2045" s="24">
        <v>331146.38</v>
      </c>
      <c r="Q2045" s="24">
        <v>258708.1</v>
      </c>
      <c r="R2045" s="24">
        <v>413932.97</v>
      </c>
      <c r="S2045" s="24">
        <v>293202.52</v>
      </c>
      <c r="T2045" s="24">
        <v>469124.03</v>
      </c>
      <c r="U2045" s="24">
        <v>327696.93</v>
      </c>
      <c r="V2045" s="24">
        <v>524315.1</v>
      </c>
    </row>
    <row r="2046" spans="1:22" hidden="1" x14ac:dyDescent="0.3">
      <c r="A2046" s="23">
        <v>3</v>
      </c>
      <c r="B2046" s="23">
        <v>2021</v>
      </c>
      <c r="C2046" s="23" t="s">
        <v>544</v>
      </c>
      <c r="D2046" t="s">
        <v>157</v>
      </c>
      <c r="E2046" s="23" t="s">
        <v>547</v>
      </c>
      <c r="F2046" s="23" t="s">
        <v>203</v>
      </c>
      <c r="G2046" s="23">
        <v>1</v>
      </c>
      <c r="H2046" s="23" t="s">
        <v>14</v>
      </c>
      <c r="I2046" s="24">
        <v>97231.42</v>
      </c>
      <c r="J2046" s="24">
        <v>170154.98</v>
      </c>
      <c r="K2046" s="24">
        <v>125962.48</v>
      </c>
      <c r="L2046" s="24">
        <v>220434.34</v>
      </c>
      <c r="M2046" s="24">
        <v>150780.9</v>
      </c>
      <c r="N2046" s="24">
        <v>263866.57</v>
      </c>
      <c r="O2046" s="24">
        <v>179936.97</v>
      </c>
      <c r="P2046" s="24">
        <v>314889.69</v>
      </c>
      <c r="Q2046" s="24">
        <v>211629.53</v>
      </c>
      <c r="R2046" s="24">
        <v>370351.67</v>
      </c>
      <c r="S2046" s="24">
        <v>231900.47</v>
      </c>
      <c r="T2046" s="24">
        <v>405825.82</v>
      </c>
      <c r="U2046" s="24">
        <v>251108.85</v>
      </c>
      <c r="V2046" s="24">
        <v>439440.48</v>
      </c>
    </row>
    <row r="2047" spans="1:22" hidden="1" x14ac:dyDescent="0.3">
      <c r="A2047" s="23">
        <v>3</v>
      </c>
      <c r="B2047" s="23">
        <v>2021</v>
      </c>
      <c r="C2047" s="23" t="s">
        <v>544</v>
      </c>
      <c r="D2047" t="s">
        <v>157</v>
      </c>
      <c r="E2047" s="23" t="s">
        <v>547</v>
      </c>
      <c r="F2047" s="23" t="s">
        <v>203</v>
      </c>
      <c r="G2047" s="23">
        <v>2</v>
      </c>
      <c r="H2047" s="23" t="s">
        <v>30</v>
      </c>
      <c r="I2047" s="24">
        <v>84903.37</v>
      </c>
      <c r="J2047" s="24">
        <v>148580.9</v>
      </c>
      <c r="K2047" s="24">
        <v>111256.36</v>
      </c>
      <c r="L2047" s="24">
        <v>194698.62</v>
      </c>
      <c r="M2047" s="24">
        <v>135157.59</v>
      </c>
      <c r="N2047" s="24">
        <v>236525.78</v>
      </c>
      <c r="O2047" s="24">
        <v>165675.03</v>
      </c>
      <c r="P2047" s="24">
        <v>289931.3</v>
      </c>
      <c r="Q2047" s="24">
        <v>196478.01</v>
      </c>
      <c r="R2047" s="24">
        <v>343836.52</v>
      </c>
      <c r="S2047" s="24">
        <v>216461.03</v>
      </c>
      <c r="T2047" s="24">
        <v>378806.8</v>
      </c>
      <c r="U2047" s="24">
        <v>234970.67</v>
      </c>
      <c r="V2047" s="24">
        <v>411198.67</v>
      </c>
    </row>
    <row r="2048" spans="1:22" hidden="1" x14ac:dyDescent="0.3">
      <c r="A2048" s="23">
        <v>3</v>
      </c>
      <c r="B2048" s="23">
        <v>2021</v>
      </c>
      <c r="C2048" s="23" t="s">
        <v>544</v>
      </c>
      <c r="D2048" t="s">
        <v>157</v>
      </c>
      <c r="E2048" s="23" t="s">
        <v>547</v>
      </c>
      <c r="F2048" s="23" t="s">
        <v>203</v>
      </c>
      <c r="G2048" s="23">
        <v>3</v>
      </c>
      <c r="H2048" s="23" t="s">
        <v>31</v>
      </c>
      <c r="I2048" s="24">
        <v>73699.460000000006</v>
      </c>
      <c r="J2048" s="24">
        <v>128974.05</v>
      </c>
      <c r="K2048" s="24">
        <v>100316</v>
      </c>
      <c r="L2048" s="24">
        <v>175553</v>
      </c>
      <c r="M2048" s="24">
        <v>126760.63</v>
      </c>
      <c r="N2048" s="24">
        <v>221831.1</v>
      </c>
      <c r="O2048" s="24">
        <v>166824.46</v>
      </c>
      <c r="P2048" s="24">
        <v>291942.81</v>
      </c>
      <c r="Q2048" s="24">
        <v>206585.77</v>
      </c>
      <c r="R2048" s="24">
        <v>361525.09</v>
      </c>
      <c r="S2048" s="24">
        <v>232661.12</v>
      </c>
      <c r="T2048" s="24">
        <v>407156.97</v>
      </c>
      <c r="U2048" s="24">
        <v>258390.74</v>
      </c>
      <c r="V2048" s="24">
        <v>452183.79</v>
      </c>
    </row>
    <row r="2049" spans="1:22" hidden="1" x14ac:dyDescent="0.3">
      <c r="A2049" s="23">
        <v>3</v>
      </c>
      <c r="B2049" s="23">
        <v>2021</v>
      </c>
      <c r="C2049" s="23" t="s">
        <v>544</v>
      </c>
      <c r="D2049" t="s">
        <v>157</v>
      </c>
      <c r="E2049" s="23" t="s">
        <v>547</v>
      </c>
      <c r="F2049" s="23" t="s">
        <v>203</v>
      </c>
      <c r="G2049" s="23">
        <v>4</v>
      </c>
      <c r="H2049" s="23" t="s">
        <v>29</v>
      </c>
      <c r="I2049" s="24">
        <v>82452.960000000006</v>
      </c>
      <c r="J2049" s="24">
        <v>131924.74</v>
      </c>
      <c r="K2049" s="24">
        <v>115434.14</v>
      </c>
      <c r="L2049" s="24">
        <v>184694.63</v>
      </c>
      <c r="M2049" s="24">
        <v>148415.32999999999</v>
      </c>
      <c r="N2049" s="24">
        <v>237464.53</v>
      </c>
      <c r="O2049" s="24">
        <v>197887.11</v>
      </c>
      <c r="P2049" s="24">
        <v>316619.37</v>
      </c>
      <c r="Q2049" s="24">
        <v>247358.88</v>
      </c>
      <c r="R2049" s="24">
        <v>395774.22</v>
      </c>
      <c r="S2049" s="24">
        <v>280340.07</v>
      </c>
      <c r="T2049" s="24">
        <v>448544.11</v>
      </c>
      <c r="U2049" s="24">
        <v>313321.25</v>
      </c>
      <c r="V2049" s="24">
        <v>501314.01</v>
      </c>
    </row>
    <row r="2050" spans="1:22" hidden="1" x14ac:dyDescent="0.3">
      <c r="A2050" s="23">
        <v>3</v>
      </c>
      <c r="B2050" s="23">
        <v>2021</v>
      </c>
      <c r="C2050" s="23" t="s">
        <v>544</v>
      </c>
      <c r="D2050" t="s">
        <v>157</v>
      </c>
      <c r="E2050" s="23" t="s">
        <v>547</v>
      </c>
      <c r="F2050" s="23" t="s">
        <v>245</v>
      </c>
      <c r="G2050" s="23">
        <v>1</v>
      </c>
      <c r="H2050" s="23" t="s">
        <v>14</v>
      </c>
      <c r="I2050" s="24">
        <v>99535.92</v>
      </c>
      <c r="J2050" s="24">
        <v>174187.85</v>
      </c>
      <c r="K2050" s="24">
        <v>129108.86</v>
      </c>
      <c r="L2050" s="24">
        <v>225940.5</v>
      </c>
      <c r="M2050" s="24">
        <v>154662.38</v>
      </c>
      <c r="N2050" s="24">
        <v>270659.17</v>
      </c>
      <c r="O2050" s="24">
        <v>184744.65</v>
      </c>
      <c r="P2050" s="24">
        <v>323303.14</v>
      </c>
      <c r="Q2050" s="24">
        <v>217412.43</v>
      </c>
      <c r="R2050" s="24">
        <v>380471.75</v>
      </c>
      <c r="S2050" s="24">
        <v>238308.93</v>
      </c>
      <c r="T2050" s="24">
        <v>417040.63</v>
      </c>
      <c r="U2050" s="24">
        <v>258186.19</v>
      </c>
      <c r="V2050" s="24">
        <v>451825.83</v>
      </c>
    </row>
    <row r="2051" spans="1:22" hidden="1" x14ac:dyDescent="0.3">
      <c r="A2051" s="23">
        <v>3</v>
      </c>
      <c r="B2051" s="23">
        <v>2021</v>
      </c>
      <c r="C2051" s="23" t="s">
        <v>544</v>
      </c>
      <c r="D2051" t="s">
        <v>157</v>
      </c>
      <c r="E2051" s="23" t="s">
        <v>547</v>
      </c>
      <c r="F2051" s="23" t="s">
        <v>245</v>
      </c>
      <c r="G2051" s="23">
        <v>2</v>
      </c>
      <c r="H2051" s="23" t="s">
        <v>30</v>
      </c>
      <c r="I2051" s="24">
        <v>86201.38</v>
      </c>
      <c r="J2051" s="24">
        <v>150852.41</v>
      </c>
      <c r="K2051" s="24">
        <v>113202.23</v>
      </c>
      <c r="L2051" s="24">
        <v>198103.91</v>
      </c>
      <c r="M2051" s="24">
        <v>137763.70000000001</v>
      </c>
      <c r="N2051" s="24">
        <v>241086.48</v>
      </c>
      <c r="O2051" s="24">
        <v>169318.47</v>
      </c>
      <c r="P2051" s="24">
        <v>296307.32</v>
      </c>
      <c r="Q2051" s="24">
        <v>201024.06</v>
      </c>
      <c r="R2051" s="24">
        <v>351792.11</v>
      </c>
      <c r="S2051" s="24">
        <v>221609.13</v>
      </c>
      <c r="T2051" s="24">
        <v>387815.97</v>
      </c>
      <c r="U2051" s="24">
        <v>240730.61</v>
      </c>
      <c r="V2051" s="24">
        <v>421278.57</v>
      </c>
    </row>
    <row r="2052" spans="1:22" hidden="1" x14ac:dyDescent="0.3">
      <c r="A2052" s="23">
        <v>3</v>
      </c>
      <c r="B2052" s="23">
        <v>2021</v>
      </c>
      <c r="C2052" s="23" t="s">
        <v>544</v>
      </c>
      <c r="D2052" t="s">
        <v>157</v>
      </c>
      <c r="E2052" s="23" t="s">
        <v>547</v>
      </c>
      <c r="F2052" s="23" t="s">
        <v>245</v>
      </c>
      <c r="G2052" s="23">
        <v>3</v>
      </c>
      <c r="H2052" s="23" t="s">
        <v>31</v>
      </c>
      <c r="I2052" s="24">
        <v>74279.38</v>
      </c>
      <c r="J2052" s="24">
        <v>129988.91</v>
      </c>
      <c r="K2052" s="24">
        <v>100894.15</v>
      </c>
      <c r="L2052" s="24">
        <v>176564.77</v>
      </c>
      <c r="M2052" s="24">
        <v>127322.98</v>
      </c>
      <c r="N2052" s="24">
        <v>222815.22</v>
      </c>
      <c r="O2052" s="24">
        <v>167395.51</v>
      </c>
      <c r="P2052" s="24">
        <v>292942.15000000002</v>
      </c>
      <c r="Q2052" s="24">
        <v>207140.82</v>
      </c>
      <c r="R2052" s="24">
        <v>362496.44</v>
      </c>
      <c r="S2052" s="24">
        <v>233170.23</v>
      </c>
      <c r="T2052" s="24">
        <v>408047.91</v>
      </c>
      <c r="U2052" s="24">
        <v>258825.68</v>
      </c>
      <c r="V2052" s="24">
        <v>452944.94</v>
      </c>
    </row>
    <row r="2053" spans="1:22" hidden="1" x14ac:dyDescent="0.3">
      <c r="A2053" s="23">
        <v>3</v>
      </c>
      <c r="B2053" s="23">
        <v>2021</v>
      </c>
      <c r="C2053" s="23" t="s">
        <v>544</v>
      </c>
      <c r="D2053" t="s">
        <v>157</v>
      </c>
      <c r="E2053" s="23" t="s">
        <v>547</v>
      </c>
      <c r="F2053" s="23" t="s">
        <v>245</v>
      </c>
      <c r="G2053" s="23">
        <v>4</v>
      </c>
      <c r="H2053" s="23" t="s">
        <v>29</v>
      </c>
      <c r="I2053" s="24">
        <v>84508.27</v>
      </c>
      <c r="J2053" s="24">
        <v>135213.24</v>
      </c>
      <c r="K2053" s="24">
        <v>118311.58</v>
      </c>
      <c r="L2053" s="24">
        <v>189298.53</v>
      </c>
      <c r="M2053" s="24">
        <v>152114.89000000001</v>
      </c>
      <c r="N2053" s="24">
        <v>243383.82</v>
      </c>
      <c r="O2053" s="24">
        <v>202819.85</v>
      </c>
      <c r="P2053" s="24">
        <v>324511.77</v>
      </c>
      <c r="Q2053" s="24">
        <v>253524.81</v>
      </c>
      <c r="R2053" s="24">
        <v>405639.71</v>
      </c>
      <c r="S2053" s="24">
        <v>287328.12</v>
      </c>
      <c r="T2053" s="24">
        <v>459725</v>
      </c>
      <c r="U2053" s="24">
        <v>321131.43</v>
      </c>
      <c r="V2053" s="24">
        <v>513810.29</v>
      </c>
    </row>
    <row r="2054" spans="1:22" hidden="1" x14ac:dyDescent="0.3">
      <c r="A2054" s="23">
        <v>3</v>
      </c>
      <c r="B2054" s="23">
        <v>2021</v>
      </c>
      <c r="C2054" s="23" t="s">
        <v>544</v>
      </c>
      <c r="D2054" t="s">
        <v>157</v>
      </c>
      <c r="E2054" s="23" t="s">
        <v>547</v>
      </c>
      <c r="F2054" s="23" t="s">
        <v>286</v>
      </c>
      <c r="G2054" s="23">
        <v>1</v>
      </c>
      <c r="H2054" s="23" t="s">
        <v>14</v>
      </c>
      <c r="I2054" s="24">
        <v>97098.48</v>
      </c>
      <c r="J2054" s="24">
        <v>169922.33</v>
      </c>
      <c r="K2054" s="24">
        <v>125879.09</v>
      </c>
      <c r="L2054" s="24">
        <v>220288.4</v>
      </c>
      <c r="M2054" s="24">
        <v>150744.65</v>
      </c>
      <c r="N2054" s="24">
        <v>263803.14</v>
      </c>
      <c r="O2054" s="24">
        <v>179990.67</v>
      </c>
      <c r="P2054" s="24">
        <v>314983.67999999999</v>
      </c>
      <c r="Q2054" s="24">
        <v>211763.59</v>
      </c>
      <c r="R2054" s="24">
        <v>370586.29</v>
      </c>
      <c r="S2054" s="24">
        <v>232086.92</v>
      </c>
      <c r="T2054" s="24">
        <v>406152.12</v>
      </c>
      <c r="U2054" s="24">
        <v>251386.96</v>
      </c>
      <c r="V2054" s="24">
        <v>439927.18</v>
      </c>
    </row>
    <row r="2055" spans="1:22" hidden="1" x14ac:dyDescent="0.3">
      <c r="A2055" s="23">
        <v>3</v>
      </c>
      <c r="B2055" s="23">
        <v>2021</v>
      </c>
      <c r="C2055" s="23" t="s">
        <v>544</v>
      </c>
      <c r="D2055" t="s">
        <v>157</v>
      </c>
      <c r="E2055" s="23" t="s">
        <v>547</v>
      </c>
      <c r="F2055" s="23" t="s">
        <v>286</v>
      </c>
      <c r="G2055" s="23">
        <v>2</v>
      </c>
      <c r="H2055" s="23" t="s">
        <v>30</v>
      </c>
      <c r="I2055" s="24">
        <v>84392.98</v>
      </c>
      <c r="J2055" s="24">
        <v>147687.71</v>
      </c>
      <c r="K2055" s="24">
        <v>110722.77</v>
      </c>
      <c r="L2055" s="24">
        <v>193764.85</v>
      </c>
      <c r="M2055" s="24">
        <v>134643.07999999999</v>
      </c>
      <c r="N2055" s="24">
        <v>235625.39</v>
      </c>
      <c r="O2055" s="24">
        <v>165292.14000000001</v>
      </c>
      <c r="P2055" s="24">
        <v>289261.25</v>
      </c>
      <c r="Q2055" s="24">
        <v>196148.26</v>
      </c>
      <c r="R2055" s="24">
        <v>343259.45</v>
      </c>
      <c r="S2055" s="24">
        <v>216174.85</v>
      </c>
      <c r="T2055" s="24">
        <v>378305.99</v>
      </c>
      <c r="U2055" s="24">
        <v>234754.76</v>
      </c>
      <c r="V2055" s="24">
        <v>410820.83</v>
      </c>
    </row>
    <row r="2056" spans="1:22" hidden="1" x14ac:dyDescent="0.3">
      <c r="A2056" s="23">
        <v>3</v>
      </c>
      <c r="B2056" s="23">
        <v>2021</v>
      </c>
      <c r="C2056" s="23" t="s">
        <v>544</v>
      </c>
      <c r="D2056" t="s">
        <v>157</v>
      </c>
      <c r="E2056" s="23" t="s">
        <v>547</v>
      </c>
      <c r="F2056" s="23" t="s">
        <v>286</v>
      </c>
      <c r="G2056" s="23">
        <v>3</v>
      </c>
      <c r="H2056" s="23" t="s">
        <v>31</v>
      </c>
      <c r="I2056" s="24">
        <v>72954.559999999998</v>
      </c>
      <c r="J2056" s="24">
        <v>127670.49</v>
      </c>
      <c r="K2056" s="24">
        <v>99185.5</v>
      </c>
      <c r="L2056" s="24">
        <v>173574.62</v>
      </c>
      <c r="M2056" s="24">
        <v>125239.26</v>
      </c>
      <c r="N2056" s="24">
        <v>219168.71</v>
      </c>
      <c r="O2056" s="24">
        <v>164728.94</v>
      </c>
      <c r="P2056" s="24">
        <v>288275.64</v>
      </c>
      <c r="Q2056" s="24">
        <v>203906.83</v>
      </c>
      <c r="R2056" s="24">
        <v>356836.94</v>
      </c>
      <c r="S2056" s="24">
        <v>229580.01</v>
      </c>
      <c r="T2056" s="24">
        <v>401765.01</v>
      </c>
      <c r="U2056" s="24">
        <v>254896.86</v>
      </c>
      <c r="V2056" s="24">
        <v>446069.51</v>
      </c>
    </row>
    <row r="2057" spans="1:22" hidden="1" x14ac:dyDescent="0.3">
      <c r="A2057" s="23">
        <v>3</v>
      </c>
      <c r="B2057" s="23">
        <v>2021</v>
      </c>
      <c r="C2057" s="23" t="s">
        <v>544</v>
      </c>
      <c r="D2057" t="s">
        <v>157</v>
      </c>
      <c r="E2057" s="23" t="s">
        <v>547</v>
      </c>
      <c r="F2057" s="23" t="s">
        <v>286</v>
      </c>
      <c r="G2057" s="23">
        <v>4</v>
      </c>
      <c r="H2057" s="23" t="s">
        <v>29</v>
      </c>
      <c r="I2057" s="24">
        <v>82396.02</v>
      </c>
      <c r="J2057" s="24">
        <v>131833.64000000001</v>
      </c>
      <c r="K2057" s="24">
        <v>115354.43</v>
      </c>
      <c r="L2057" s="24">
        <v>184567.09</v>
      </c>
      <c r="M2057" s="24">
        <v>148312.84</v>
      </c>
      <c r="N2057" s="24">
        <v>237300.55</v>
      </c>
      <c r="O2057" s="24">
        <v>197750.45</v>
      </c>
      <c r="P2057" s="24">
        <v>316400.73</v>
      </c>
      <c r="Q2057" s="24">
        <v>247188.07</v>
      </c>
      <c r="R2057" s="24">
        <v>395500.91</v>
      </c>
      <c r="S2057" s="24">
        <v>280146.48</v>
      </c>
      <c r="T2057" s="24">
        <v>448234.37</v>
      </c>
      <c r="U2057" s="24">
        <v>313104.89</v>
      </c>
      <c r="V2057" s="24">
        <v>500967.82</v>
      </c>
    </row>
    <row r="2058" spans="1:22" hidden="1" x14ac:dyDescent="0.3">
      <c r="A2058" s="23">
        <v>3</v>
      </c>
      <c r="B2058" s="23">
        <v>2021</v>
      </c>
      <c r="C2058" s="23" t="s">
        <v>544</v>
      </c>
      <c r="D2058" t="s">
        <v>157</v>
      </c>
      <c r="E2058" s="23" t="s">
        <v>547</v>
      </c>
      <c r="F2058" s="23" t="s">
        <v>327</v>
      </c>
      <c r="G2058" s="23">
        <v>1</v>
      </c>
      <c r="H2058" s="23" t="s">
        <v>14</v>
      </c>
      <c r="I2058" s="24">
        <v>98029.14</v>
      </c>
      <c r="J2058" s="24">
        <v>171550.99</v>
      </c>
      <c r="K2058" s="24">
        <v>127143.2</v>
      </c>
      <c r="L2058" s="24">
        <v>222500.6</v>
      </c>
      <c r="M2058" s="24">
        <v>152299.66</v>
      </c>
      <c r="N2058" s="24">
        <v>266524.40999999997</v>
      </c>
      <c r="O2058" s="24">
        <v>181910.17</v>
      </c>
      <c r="P2058" s="24">
        <v>318342.8</v>
      </c>
      <c r="Q2058" s="24">
        <v>214067.82</v>
      </c>
      <c r="R2058" s="24">
        <v>374618.68</v>
      </c>
      <c r="S2058" s="24">
        <v>234637.88</v>
      </c>
      <c r="T2058" s="24">
        <v>410616.29</v>
      </c>
      <c r="U2058" s="24">
        <v>254199.36</v>
      </c>
      <c r="V2058" s="24">
        <v>444848.88</v>
      </c>
    </row>
    <row r="2059" spans="1:22" hidden="1" x14ac:dyDescent="0.3">
      <c r="A2059" s="23">
        <v>3</v>
      </c>
      <c r="B2059" s="23">
        <v>2021</v>
      </c>
      <c r="C2059" s="23" t="s">
        <v>544</v>
      </c>
      <c r="D2059" t="s">
        <v>157</v>
      </c>
      <c r="E2059" s="23" t="s">
        <v>547</v>
      </c>
      <c r="F2059" s="23" t="s">
        <v>327</v>
      </c>
      <c r="G2059" s="23">
        <v>2</v>
      </c>
      <c r="H2059" s="23" t="s">
        <v>30</v>
      </c>
      <c r="I2059" s="24">
        <v>84946.21</v>
      </c>
      <c r="J2059" s="24">
        <v>148655.85999999999</v>
      </c>
      <c r="K2059" s="24">
        <v>111536.7</v>
      </c>
      <c r="L2059" s="24">
        <v>195189.22</v>
      </c>
      <c r="M2059" s="24">
        <v>135719.82999999999</v>
      </c>
      <c r="N2059" s="24">
        <v>237509.7</v>
      </c>
      <c r="O2059" s="24">
        <v>166775.04999999999</v>
      </c>
      <c r="P2059" s="24">
        <v>291856.34000000003</v>
      </c>
      <c r="Q2059" s="24">
        <v>197988.66</v>
      </c>
      <c r="R2059" s="24">
        <v>346480.16</v>
      </c>
      <c r="S2059" s="24">
        <v>218253.17</v>
      </c>
      <c r="T2059" s="24">
        <v>381943.05</v>
      </c>
      <c r="U2059" s="24">
        <v>237073.13</v>
      </c>
      <c r="V2059" s="24">
        <v>414877.98</v>
      </c>
    </row>
    <row r="2060" spans="1:22" hidden="1" x14ac:dyDescent="0.3">
      <c r="A2060" s="23">
        <v>3</v>
      </c>
      <c r="B2060" s="23">
        <v>2021</v>
      </c>
      <c r="C2060" s="23" t="s">
        <v>544</v>
      </c>
      <c r="D2060" t="s">
        <v>157</v>
      </c>
      <c r="E2060" s="23" t="s">
        <v>547</v>
      </c>
      <c r="F2060" s="23" t="s">
        <v>327</v>
      </c>
      <c r="G2060" s="23">
        <v>3</v>
      </c>
      <c r="H2060" s="23" t="s">
        <v>31</v>
      </c>
      <c r="I2060" s="24">
        <v>73236.19</v>
      </c>
      <c r="J2060" s="24">
        <v>128163.34</v>
      </c>
      <c r="K2060" s="24">
        <v>99492.13</v>
      </c>
      <c r="L2060" s="24">
        <v>174111.23</v>
      </c>
      <c r="M2060" s="24">
        <v>125565.63</v>
      </c>
      <c r="N2060" s="24">
        <v>219739.85</v>
      </c>
      <c r="O2060" s="24">
        <v>165097.06</v>
      </c>
      <c r="P2060" s="24">
        <v>288919.86</v>
      </c>
      <c r="Q2060" s="24">
        <v>204307.45</v>
      </c>
      <c r="R2060" s="24">
        <v>357538.03</v>
      </c>
      <c r="S2060" s="24">
        <v>229989.06</v>
      </c>
      <c r="T2060" s="24">
        <v>402480.86</v>
      </c>
      <c r="U2060" s="24">
        <v>255303.77</v>
      </c>
      <c r="V2060" s="24">
        <v>446781.6</v>
      </c>
    </row>
    <row r="2061" spans="1:22" hidden="1" x14ac:dyDescent="0.3">
      <c r="A2061" s="23">
        <v>3</v>
      </c>
      <c r="B2061" s="23">
        <v>2021</v>
      </c>
      <c r="C2061" s="23" t="s">
        <v>544</v>
      </c>
      <c r="D2061" t="s">
        <v>157</v>
      </c>
      <c r="E2061" s="23" t="s">
        <v>547</v>
      </c>
      <c r="F2061" s="23" t="s">
        <v>327</v>
      </c>
      <c r="G2061" s="23">
        <v>4</v>
      </c>
      <c r="H2061" s="23" t="s">
        <v>29</v>
      </c>
      <c r="I2061" s="24">
        <v>83221.94</v>
      </c>
      <c r="J2061" s="24">
        <v>133155.10999999999</v>
      </c>
      <c r="K2061" s="24">
        <v>116510.72</v>
      </c>
      <c r="L2061" s="24">
        <v>186417.16</v>
      </c>
      <c r="M2061" s="24">
        <v>149799.5</v>
      </c>
      <c r="N2061" s="24">
        <v>239679.2</v>
      </c>
      <c r="O2061" s="24">
        <v>199732.66</v>
      </c>
      <c r="P2061" s="24">
        <v>319572.27</v>
      </c>
      <c r="Q2061" s="24">
        <v>249665.83</v>
      </c>
      <c r="R2061" s="24">
        <v>399465.33</v>
      </c>
      <c r="S2061" s="24">
        <v>282954.61</v>
      </c>
      <c r="T2061" s="24">
        <v>452727.38</v>
      </c>
      <c r="U2061" s="24">
        <v>316243.39</v>
      </c>
      <c r="V2061" s="24">
        <v>505989.42</v>
      </c>
    </row>
    <row r="2062" spans="1:22" hidden="1" x14ac:dyDescent="0.3">
      <c r="A2062" s="23">
        <v>3</v>
      </c>
      <c r="B2062" s="23">
        <v>2021</v>
      </c>
      <c r="C2062" s="23" t="s">
        <v>544</v>
      </c>
      <c r="D2062" t="s">
        <v>114</v>
      </c>
      <c r="E2062" s="23" t="s">
        <v>548</v>
      </c>
      <c r="F2062" s="23" t="s">
        <v>217</v>
      </c>
      <c r="G2062" s="23">
        <v>1</v>
      </c>
      <c r="H2062" s="23" t="s">
        <v>14</v>
      </c>
      <c r="I2062" s="24">
        <v>111324.22</v>
      </c>
      <c r="J2062" s="24">
        <v>194817.39</v>
      </c>
      <c r="K2062" s="24">
        <v>144327.18</v>
      </c>
      <c r="L2062" s="24">
        <v>252572.56</v>
      </c>
      <c r="M2062" s="24">
        <v>172841</v>
      </c>
      <c r="N2062" s="24">
        <v>302471.75</v>
      </c>
      <c r="O2062" s="24">
        <v>206380.21</v>
      </c>
      <c r="P2062" s="24">
        <v>361165.36</v>
      </c>
      <c r="Q2062" s="24">
        <v>242816.12</v>
      </c>
      <c r="R2062" s="24">
        <v>424928.22</v>
      </c>
      <c r="S2062" s="24">
        <v>266122.18</v>
      </c>
      <c r="T2062" s="24">
        <v>465713.81</v>
      </c>
      <c r="U2062" s="24">
        <v>288257.46000000002</v>
      </c>
      <c r="V2062" s="24">
        <v>504450.55</v>
      </c>
    </row>
    <row r="2063" spans="1:22" hidden="1" x14ac:dyDescent="0.3">
      <c r="A2063" s="23">
        <v>3</v>
      </c>
      <c r="B2063" s="23">
        <v>2021</v>
      </c>
      <c r="C2063" s="23" t="s">
        <v>544</v>
      </c>
      <c r="D2063" t="s">
        <v>114</v>
      </c>
      <c r="E2063" s="23" t="s">
        <v>548</v>
      </c>
      <c r="F2063" s="23" t="s">
        <v>217</v>
      </c>
      <c r="G2063" s="23">
        <v>2</v>
      </c>
      <c r="H2063" s="23" t="s">
        <v>30</v>
      </c>
      <c r="I2063" s="24">
        <v>96731.76</v>
      </c>
      <c r="J2063" s="24">
        <v>169280.58</v>
      </c>
      <c r="K2063" s="24">
        <v>126919.93</v>
      </c>
      <c r="L2063" s="24">
        <v>222109.88</v>
      </c>
      <c r="M2063" s="24">
        <v>154348.10999999999</v>
      </c>
      <c r="N2063" s="24">
        <v>270109.19</v>
      </c>
      <c r="O2063" s="24">
        <v>189498.73</v>
      </c>
      <c r="P2063" s="24">
        <v>331622.77</v>
      </c>
      <c r="Q2063" s="24">
        <v>224881.68</v>
      </c>
      <c r="R2063" s="24">
        <v>393542.95</v>
      </c>
      <c r="S2063" s="24">
        <v>247846.92</v>
      </c>
      <c r="T2063" s="24">
        <v>433732.11</v>
      </c>
      <c r="U2063" s="24">
        <v>269155.13</v>
      </c>
      <c r="V2063" s="24">
        <v>471021.47</v>
      </c>
    </row>
    <row r="2064" spans="1:22" hidden="1" x14ac:dyDescent="0.3">
      <c r="A2064" s="23">
        <v>3</v>
      </c>
      <c r="B2064" s="23">
        <v>2021</v>
      </c>
      <c r="C2064" s="23" t="s">
        <v>544</v>
      </c>
      <c r="D2064" t="s">
        <v>114</v>
      </c>
      <c r="E2064" s="23" t="s">
        <v>548</v>
      </c>
      <c r="F2064" s="23" t="s">
        <v>217</v>
      </c>
      <c r="G2064" s="23">
        <v>3</v>
      </c>
      <c r="H2064" s="23" t="s">
        <v>31</v>
      </c>
      <c r="I2064" s="24">
        <v>83601.37</v>
      </c>
      <c r="J2064" s="24">
        <v>146302.41</v>
      </c>
      <c r="K2064" s="24">
        <v>113652.78</v>
      </c>
      <c r="L2064" s="24">
        <v>198892.37</v>
      </c>
      <c r="M2064" s="24">
        <v>143500.70000000001</v>
      </c>
      <c r="N2064" s="24">
        <v>251126.23</v>
      </c>
      <c r="O2064" s="24">
        <v>188742.37</v>
      </c>
      <c r="P2064" s="24">
        <v>330299.14</v>
      </c>
      <c r="Q2064" s="24">
        <v>233625.94</v>
      </c>
      <c r="R2064" s="24">
        <v>408845.39</v>
      </c>
      <c r="S2064" s="24">
        <v>263036.76</v>
      </c>
      <c r="T2064" s="24">
        <v>460314.33</v>
      </c>
      <c r="U2064" s="24">
        <v>292038.33</v>
      </c>
      <c r="V2064" s="24">
        <v>511067.08</v>
      </c>
    </row>
    <row r="2065" spans="1:22" hidden="1" x14ac:dyDescent="0.3">
      <c r="A2065" s="23">
        <v>3</v>
      </c>
      <c r="B2065" s="23">
        <v>2021</v>
      </c>
      <c r="C2065" s="23" t="s">
        <v>544</v>
      </c>
      <c r="D2065" t="s">
        <v>114</v>
      </c>
      <c r="E2065" s="23" t="s">
        <v>548</v>
      </c>
      <c r="F2065" s="23" t="s">
        <v>217</v>
      </c>
      <c r="G2065" s="23">
        <v>4</v>
      </c>
      <c r="H2065" s="23" t="s">
        <v>29</v>
      </c>
      <c r="I2065" s="24">
        <v>94471.34</v>
      </c>
      <c r="J2065" s="24">
        <v>151154.15</v>
      </c>
      <c r="K2065" s="24">
        <v>132259.88</v>
      </c>
      <c r="L2065" s="24">
        <v>211615.81</v>
      </c>
      <c r="M2065" s="24">
        <v>170048.42</v>
      </c>
      <c r="N2065" s="24">
        <v>272077.46999999997</v>
      </c>
      <c r="O2065" s="24">
        <v>226731.22</v>
      </c>
      <c r="P2065" s="24">
        <v>362769.96</v>
      </c>
      <c r="Q2065" s="24">
        <v>283414.03000000003</v>
      </c>
      <c r="R2065" s="24">
        <v>453462.45</v>
      </c>
      <c r="S2065" s="24">
        <v>321202.57</v>
      </c>
      <c r="T2065" s="24">
        <v>513924.11</v>
      </c>
      <c r="U2065" s="24">
        <v>358991.1</v>
      </c>
      <c r="V2065" s="24">
        <v>574385.77</v>
      </c>
    </row>
    <row r="2066" spans="1:22" hidden="1" x14ac:dyDescent="0.3">
      <c r="A2066" s="23">
        <v>3</v>
      </c>
      <c r="B2066" s="23">
        <v>2021</v>
      </c>
      <c r="C2066" s="23" t="s">
        <v>544</v>
      </c>
      <c r="D2066" t="s">
        <v>114</v>
      </c>
      <c r="E2066" s="23" t="s">
        <v>548</v>
      </c>
      <c r="F2066" s="23" t="s">
        <v>262</v>
      </c>
      <c r="G2066" s="23">
        <v>1</v>
      </c>
      <c r="H2066" s="23" t="s">
        <v>14</v>
      </c>
      <c r="I2066" s="24">
        <v>102017.68</v>
      </c>
      <c r="J2066" s="24">
        <v>178530.94</v>
      </c>
      <c r="K2066" s="24">
        <v>132366.44</v>
      </c>
      <c r="L2066" s="24">
        <v>231641.26</v>
      </c>
      <c r="M2066" s="24">
        <v>158592.21</v>
      </c>
      <c r="N2066" s="24">
        <v>277536.36</v>
      </c>
      <c r="O2066" s="24">
        <v>189480.74</v>
      </c>
      <c r="P2066" s="24">
        <v>331591.28999999998</v>
      </c>
      <c r="Q2066" s="24">
        <v>223016.6</v>
      </c>
      <c r="R2066" s="24">
        <v>390279.04</v>
      </c>
      <c r="S2066" s="24">
        <v>244468.8</v>
      </c>
      <c r="T2066" s="24">
        <v>427820.4</v>
      </c>
      <c r="U2066" s="24">
        <v>264892.73</v>
      </c>
      <c r="V2066" s="24">
        <v>463562.28</v>
      </c>
    </row>
    <row r="2067" spans="1:22" hidden="1" x14ac:dyDescent="0.3">
      <c r="A2067" s="23">
        <v>3</v>
      </c>
      <c r="B2067" s="23">
        <v>2021</v>
      </c>
      <c r="C2067" s="23" t="s">
        <v>544</v>
      </c>
      <c r="D2067" t="s">
        <v>114</v>
      </c>
      <c r="E2067" s="23" t="s">
        <v>548</v>
      </c>
      <c r="F2067" s="23" t="s">
        <v>262</v>
      </c>
      <c r="G2067" s="23">
        <v>2</v>
      </c>
      <c r="H2067" s="23" t="s">
        <v>30</v>
      </c>
      <c r="I2067" s="24">
        <v>88179.92</v>
      </c>
      <c r="J2067" s="24">
        <v>154314.87</v>
      </c>
      <c r="K2067" s="24">
        <v>115859.56</v>
      </c>
      <c r="L2067" s="24">
        <v>202754.23</v>
      </c>
      <c r="M2067" s="24">
        <v>141055.84</v>
      </c>
      <c r="N2067" s="24">
        <v>246847.72</v>
      </c>
      <c r="O2067" s="24">
        <v>173472.44</v>
      </c>
      <c r="P2067" s="24">
        <v>303576.77</v>
      </c>
      <c r="Q2067" s="24">
        <v>206009.8</v>
      </c>
      <c r="R2067" s="24">
        <v>360517.14</v>
      </c>
      <c r="S2067" s="24">
        <v>227138.82</v>
      </c>
      <c r="T2067" s="24">
        <v>397492.93</v>
      </c>
      <c r="U2067" s="24">
        <v>246778.45</v>
      </c>
      <c r="V2067" s="24">
        <v>431862.29</v>
      </c>
    </row>
    <row r="2068" spans="1:22" hidden="1" x14ac:dyDescent="0.3">
      <c r="A2068" s="23">
        <v>3</v>
      </c>
      <c r="B2068" s="23">
        <v>2021</v>
      </c>
      <c r="C2068" s="23" t="s">
        <v>544</v>
      </c>
      <c r="D2068" t="s">
        <v>114</v>
      </c>
      <c r="E2068" s="23" t="s">
        <v>548</v>
      </c>
      <c r="F2068" s="23" t="s">
        <v>262</v>
      </c>
      <c r="G2068" s="23">
        <v>3</v>
      </c>
      <c r="H2068" s="23" t="s">
        <v>31</v>
      </c>
      <c r="I2068" s="24">
        <v>75852.490000000005</v>
      </c>
      <c r="J2068" s="24">
        <v>132741.85999999999</v>
      </c>
      <c r="K2068" s="24">
        <v>102979.65</v>
      </c>
      <c r="L2068" s="24">
        <v>180214.38</v>
      </c>
      <c r="M2068" s="24">
        <v>129913.84</v>
      </c>
      <c r="N2068" s="24">
        <v>227349.22</v>
      </c>
      <c r="O2068" s="24">
        <v>170760.61</v>
      </c>
      <c r="P2068" s="24">
        <v>298831.07</v>
      </c>
      <c r="Q2068" s="24">
        <v>211267.81</v>
      </c>
      <c r="R2068" s="24">
        <v>369718.67</v>
      </c>
      <c r="S2068" s="24">
        <v>237787.51999999999</v>
      </c>
      <c r="T2068" s="24">
        <v>416128.15</v>
      </c>
      <c r="U2068" s="24">
        <v>263919.14</v>
      </c>
      <c r="V2068" s="24">
        <v>461858.49</v>
      </c>
    </row>
    <row r="2069" spans="1:22" hidden="1" x14ac:dyDescent="0.3">
      <c r="A2069" s="23">
        <v>3</v>
      </c>
      <c r="B2069" s="23">
        <v>2021</v>
      </c>
      <c r="C2069" s="23" t="s">
        <v>544</v>
      </c>
      <c r="D2069" t="s">
        <v>114</v>
      </c>
      <c r="E2069" s="23" t="s">
        <v>548</v>
      </c>
      <c r="F2069" s="23" t="s">
        <v>262</v>
      </c>
      <c r="G2069" s="23">
        <v>4</v>
      </c>
      <c r="H2069" s="23" t="s">
        <v>29</v>
      </c>
      <c r="I2069" s="24">
        <v>86639.51</v>
      </c>
      <c r="J2069" s="24">
        <v>138623.21</v>
      </c>
      <c r="K2069" s="24">
        <v>121295.31</v>
      </c>
      <c r="L2069" s="24">
        <v>194072.49</v>
      </c>
      <c r="M2069" s="24">
        <v>155951.10999999999</v>
      </c>
      <c r="N2069" s="24">
        <v>249521.78</v>
      </c>
      <c r="O2069" s="24">
        <v>207934.81</v>
      </c>
      <c r="P2069" s="24">
        <v>332695.71000000002</v>
      </c>
      <c r="Q2069" s="24">
        <v>259918.52</v>
      </c>
      <c r="R2069" s="24">
        <v>415869.63</v>
      </c>
      <c r="S2069" s="24">
        <v>294574.32</v>
      </c>
      <c r="T2069" s="24">
        <v>471318.92</v>
      </c>
      <c r="U2069" s="24">
        <v>329230.12</v>
      </c>
      <c r="V2069" s="24">
        <v>526768.19999999995</v>
      </c>
    </row>
    <row r="2070" spans="1:22" hidden="1" x14ac:dyDescent="0.3">
      <c r="A2070" s="23">
        <v>3</v>
      </c>
      <c r="B2070" s="23">
        <v>2021</v>
      </c>
      <c r="C2070" s="23" t="s">
        <v>544</v>
      </c>
      <c r="D2070" t="s">
        <v>114</v>
      </c>
      <c r="E2070" s="23" t="s">
        <v>548</v>
      </c>
      <c r="F2070" s="23" t="s">
        <v>302</v>
      </c>
      <c r="G2070" s="23">
        <v>1</v>
      </c>
      <c r="H2070" s="23" t="s">
        <v>14</v>
      </c>
      <c r="I2070" s="24">
        <v>103125.59</v>
      </c>
      <c r="J2070" s="24">
        <v>180469.79</v>
      </c>
      <c r="K2070" s="24">
        <v>133741.74</v>
      </c>
      <c r="L2070" s="24">
        <v>234048.04</v>
      </c>
      <c r="M2070" s="24">
        <v>160195.54</v>
      </c>
      <c r="N2070" s="24">
        <v>280342.19</v>
      </c>
      <c r="O2070" s="24">
        <v>191328.62</v>
      </c>
      <c r="P2070" s="24">
        <v>334825.08</v>
      </c>
      <c r="Q2070" s="24">
        <v>225142.06</v>
      </c>
      <c r="R2070" s="24">
        <v>393998.6</v>
      </c>
      <c r="S2070" s="24">
        <v>246771.14</v>
      </c>
      <c r="T2070" s="24">
        <v>431849.5</v>
      </c>
      <c r="U2070" s="24">
        <v>267334.3</v>
      </c>
      <c r="V2070" s="24">
        <v>467835.02</v>
      </c>
    </row>
    <row r="2071" spans="1:22" hidden="1" x14ac:dyDescent="0.3">
      <c r="A2071" s="23">
        <v>3</v>
      </c>
      <c r="B2071" s="23">
        <v>2021</v>
      </c>
      <c r="C2071" s="23" t="s">
        <v>544</v>
      </c>
      <c r="D2071" t="s">
        <v>114</v>
      </c>
      <c r="E2071" s="23" t="s">
        <v>548</v>
      </c>
      <c r="F2071" s="23" t="s">
        <v>302</v>
      </c>
      <c r="G2071" s="23">
        <v>2</v>
      </c>
      <c r="H2071" s="23" t="s">
        <v>30</v>
      </c>
      <c r="I2071" s="24">
        <v>89413.68</v>
      </c>
      <c r="J2071" s="24">
        <v>156473.94</v>
      </c>
      <c r="K2071" s="24">
        <v>117384.92</v>
      </c>
      <c r="L2071" s="24">
        <v>205423.61</v>
      </c>
      <c r="M2071" s="24">
        <v>142818.59</v>
      </c>
      <c r="N2071" s="24">
        <v>249932.54</v>
      </c>
      <c r="O2071" s="24">
        <v>175465.85</v>
      </c>
      <c r="P2071" s="24">
        <v>307065.23</v>
      </c>
      <c r="Q2071" s="24">
        <v>208289.87</v>
      </c>
      <c r="R2071" s="24">
        <v>364507.27</v>
      </c>
      <c r="S2071" s="24">
        <v>229598.7</v>
      </c>
      <c r="T2071" s="24">
        <v>401797.73</v>
      </c>
      <c r="U2071" s="24">
        <v>249384.69</v>
      </c>
      <c r="V2071" s="24">
        <v>436423.21</v>
      </c>
    </row>
    <row r="2072" spans="1:22" hidden="1" x14ac:dyDescent="0.3">
      <c r="A2072" s="23">
        <v>3</v>
      </c>
      <c r="B2072" s="23">
        <v>2021</v>
      </c>
      <c r="C2072" s="23" t="s">
        <v>544</v>
      </c>
      <c r="D2072" t="s">
        <v>114</v>
      </c>
      <c r="E2072" s="23" t="s">
        <v>548</v>
      </c>
      <c r="F2072" s="23" t="s">
        <v>302</v>
      </c>
      <c r="G2072" s="23">
        <v>3</v>
      </c>
      <c r="H2072" s="23" t="s">
        <v>31</v>
      </c>
      <c r="I2072" s="24">
        <v>77127.31</v>
      </c>
      <c r="J2072" s="24">
        <v>134972.78</v>
      </c>
      <c r="K2072" s="24">
        <v>104793.60000000001</v>
      </c>
      <c r="L2072" s="24">
        <v>183388.79999999999</v>
      </c>
      <c r="M2072" s="24">
        <v>132268.69</v>
      </c>
      <c r="N2072" s="24">
        <v>231470.21</v>
      </c>
      <c r="O2072" s="24">
        <v>173922.76</v>
      </c>
      <c r="P2072" s="24">
        <v>304364.83</v>
      </c>
      <c r="Q2072" s="24">
        <v>215240.34</v>
      </c>
      <c r="R2072" s="24">
        <v>376670.6</v>
      </c>
      <c r="S2072" s="24">
        <v>242304.71</v>
      </c>
      <c r="T2072" s="24">
        <v>424033.24</v>
      </c>
      <c r="U2072" s="24">
        <v>268984.53000000003</v>
      </c>
      <c r="V2072" s="24">
        <v>470722.92</v>
      </c>
    </row>
    <row r="2073" spans="1:22" hidden="1" x14ac:dyDescent="0.3">
      <c r="A2073" s="23">
        <v>3</v>
      </c>
      <c r="B2073" s="23">
        <v>2021</v>
      </c>
      <c r="C2073" s="23" t="s">
        <v>544</v>
      </c>
      <c r="D2073" t="s">
        <v>114</v>
      </c>
      <c r="E2073" s="23" t="s">
        <v>548</v>
      </c>
      <c r="F2073" s="23" t="s">
        <v>302</v>
      </c>
      <c r="G2073" s="23">
        <v>4</v>
      </c>
      <c r="H2073" s="23" t="s">
        <v>29</v>
      </c>
      <c r="I2073" s="24">
        <v>87541.34</v>
      </c>
      <c r="J2073" s="24">
        <v>140066.15</v>
      </c>
      <c r="K2073" s="24">
        <v>122557.88</v>
      </c>
      <c r="L2073" s="24">
        <v>196092.6</v>
      </c>
      <c r="M2073" s="24">
        <v>157574.41</v>
      </c>
      <c r="N2073" s="24">
        <v>252119.06</v>
      </c>
      <c r="O2073" s="24">
        <v>210099.22</v>
      </c>
      <c r="P2073" s="24">
        <v>336158.75</v>
      </c>
      <c r="Q2073" s="24">
        <v>262624.02</v>
      </c>
      <c r="R2073" s="24">
        <v>420198.44</v>
      </c>
      <c r="S2073" s="24">
        <v>297640.56</v>
      </c>
      <c r="T2073" s="24">
        <v>476224.9</v>
      </c>
      <c r="U2073" s="24">
        <v>332657.09000000003</v>
      </c>
      <c r="V2073" s="24">
        <v>532251.35</v>
      </c>
    </row>
    <row r="2074" spans="1:22" hidden="1" x14ac:dyDescent="0.3">
      <c r="A2074" s="23">
        <v>3</v>
      </c>
      <c r="B2074" s="23">
        <v>2021</v>
      </c>
      <c r="C2074" s="23" t="s">
        <v>544</v>
      </c>
      <c r="D2074" t="s">
        <v>114</v>
      </c>
      <c r="E2074" s="23" t="s">
        <v>548</v>
      </c>
      <c r="F2074" s="23" t="s">
        <v>341</v>
      </c>
      <c r="G2074" s="23">
        <v>1</v>
      </c>
      <c r="H2074" s="23" t="s">
        <v>14</v>
      </c>
      <c r="I2074" s="24">
        <v>103746.02</v>
      </c>
      <c r="J2074" s="24">
        <v>181555.54</v>
      </c>
      <c r="K2074" s="24">
        <v>134471.07999999999</v>
      </c>
      <c r="L2074" s="24">
        <v>235324.4</v>
      </c>
      <c r="M2074" s="24">
        <v>161015.32999999999</v>
      </c>
      <c r="N2074" s="24">
        <v>281776.83</v>
      </c>
      <c r="O2074" s="24">
        <v>192225.71</v>
      </c>
      <c r="P2074" s="24">
        <v>336394.98</v>
      </c>
      <c r="Q2074" s="24">
        <v>226137.76</v>
      </c>
      <c r="R2074" s="24">
        <v>395741.08</v>
      </c>
      <c r="S2074" s="24">
        <v>247829.09</v>
      </c>
      <c r="T2074" s="24">
        <v>433700.9</v>
      </c>
      <c r="U2074" s="24">
        <v>268416.03000000003</v>
      </c>
      <c r="V2074" s="24">
        <v>469728.05</v>
      </c>
    </row>
    <row r="2075" spans="1:22" hidden="1" x14ac:dyDescent="0.3">
      <c r="A2075" s="23">
        <v>3</v>
      </c>
      <c r="B2075" s="23">
        <v>2021</v>
      </c>
      <c r="C2075" s="23" t="s">
        <v>544</v>
      </c>
      <c r="D2075" t="s">
        <v>114</v>
      </c>
      <c r="E2075" s="23" t="s">
        <v>548</v>
      </c>
      <c r="F2075" s="23" t="s">
        <v>341</v>
      </c>
      <c r="G2075" s="23">
        <v>2</v>
      </c>
      <c r="H2075" s="23" t="s">
        <v>30</v>
      </c>
      <c r="I2075" s="24">
        <v>90285.759999999995</v>
      </c>
      <c r="J2075" s="24">
        <v>158000.07999999999</v>
      </c>
      <c r="K2075" s="24">
        <v>118414.39999999999</v>
      </c>
      <c r="L2075" s="24">
        <v>207225.19</v>
      </c>
      <c r="M2075" s="24">
        <v>143957.23000000001</v>
      </c>
      <c r="N2075" s="24">
        <v>251925.15</v>
      </c>
      <c r="O2075" s="24">
        <v>176653.99</v>
      </c>
      <c r="P2075" s="24">
        <v>309144.49</v>
      </c>
      <c r="Q2075" s="24">
        <v>209594.78</v>
      </c>
      <c r="R2075" s="24">
        <v>366790.87</v>
      </c>
      <c r="S2075" s="24">
        <v>230971.74</v>
      </c>
      <c r="T2075" s="24">
        <v>404200.54</v>
      </c>
      <c r="U2075" s="24">
        <v>250795.77</v>
      </c>
      <c r="V2075" s="24">
        <v>438892.6</v>
      </c>
    </row>
    <row r="2076" spans="1:22" hidden="1" x14ac:dyDescent="0.3">
      <c r="A2076" s="23">
        <v>3</v>
      </c>
      <c r="B2076" s="23">
        <v>2021</v>
      </c>
      <c r="C2076" s="23" t="s">
        <v>544</v>
      </c>
      <c r="D2076" t="s">
        <v>114</v>
      </c>
      <c r="E2076" s="23" t="s">
        <v>548</v>
      </c>
      <c r="F2076" s="23" t="s">
        <v>341</v>
      </c>
      <c r="G2076" s="23">
        <v>3</v>
      </c>
      <c r="H2076" s="23" t="s">
        <v>31</v>
      </c>
      <c r="I2076" s="24">
        <v>78137.16</v>
      </c>
      <c r="J2076" s="24">
        <v>136740.03</v>
      </c>
      <c r="K2076" s="24">
        <v>106265.83</v>
      </c>
      <c r="L2076" s="24">
        <v>185965.21</v>
      </c>
      <c r="M2076" s="24">
        <v>134206.81</v>
      </c>
      <c r="N2076" s="24">
        <v>234861.91</v>
      </c>
      <c r="O2076" s="24">
        <v>176551.6</v>
      </c>
      <c r="P2076" s="24">
        <v>308965.3</v>
      </c>
      <c r="Q2076" s="24">
        <v>218566.08</v>
      </c>
      <c r="R2076" s="24">
        <v>382490.65</v>
      </c>
      <c r="S2076" s="24">
        <v>246103.87</v>
      </c>
      <c r="T2076" s="24">
        <v>430681.77</v>
      </c>
      <c r="U2076" s="24">
        <v>273264.15999999997</v>
      </c>
      <c r="V2076" s="24">
        <v>478212.28</v>
      </c>
    </row>
    <row r="2077" spans="1:22" hidden="1" x14ac:dyDescent="0.3">
      <c r="A2077" s="23">
        <v>3</v>
      </c>
      <c r="B2077" s="23">
        <v>2021</v>
      </c>
      <c r="C2077" s="23" t="s">
        <v>544</v>
      </c>
      <c r="D2077" t="s">
        <v>114</v>
      </c>
      <c r="E2077" s="23" t="s">
        <v>548</v>
      </c>
      <c r="F2077" s="23" t="s">
        <v>341</v>
      </c>
      <c r="G2077" s="23">
        <v>4</v>
      </c>
      <c r="H2077" s="23" t="s">
        <v>29</v>
      </c>
      <c r="I2077" s="24">
        <v>88020.73</v>
      </c>
      <c r="J2077" s="24">
        <v>140833.17000000001</v>
      </c>
      <c r="K2077" s="24">
        <v>123229.02</v>
      </c>
      <c r="L2077" s="24">
        <v>197166.43</v>
      </c>
      <c r="M2077" s="24">
        <v>158437.31</v>
      </c>
      <c r="N2077" s="24">
        <v>253499.7</v>
      </c>
      <c r="O2077" s="24">
        <v>211249.75</v>
      </c>
      <c r="P2077" s="24">
        <v>337999.6</v>
      </c>
      <c r="Q2077" s="24">
        <v>264062.18</v>
      </c>
      <c r="R2077" s="24">
        <v>422499.5</v>
      </c>
      <c r="S2077" s="24">
        <v>299270.46999999997</v>
      </c>
      <c r="T2077" s="24">
        <v>478832.76</v>
      </c>
      <c r="U2077" s="24">
        <v>334478.76</v>
      </c>
      <c r="V2077" s="24">
        <v>535166.03</v>
      </c>
    </row>
    <row r="2078" spans="1:22" hidden="1" x14ac:dyDescent="0.3">
      <c r="A2078" s="23">
        <v>3</v>
      </c>
      <c r="B2078" s="23">
        <v>2021</v>
      </c>
      <c r="C2078" s="23" t="s">
        <v>544</v>
      </c>
      <c r="D2078" t="s">
        <v>114</v>
      </c>
      <c r="E2078" s="23" t="s">
        <v>548</v>
      </c>
      <c r="F2078" s="23" t="s">
        <v>379</v>
      </c>
      <c r="G2078" s="23">
        <v>1</v>
      </c>
      <c r="H2078" s="23" t="s">
        <v>14</v>
      </c>
      <c r="I2078" s="24">
        <v>101574.5</v>
      </c>
      <c r="J2078" s="24">
        <v>177755.38</v>
      </c>
      <c r="K2078" s="24">
        <v>131748.28</v>
      </c>
      <c r="L2078" s="24">
        <v>230559.49</v>
      </c>
      <c r="M2078" s="24">
        <v>157820.74</v>
      </c>
      <c r="N2078" s="24">
        <v>276186.28999999998</v>
      </c>
      <c r="O2078" s="24">
        <v>188512.04</v>
      </c>
      <c r="P2078" s="24">
        <v>329896.07</v>
      </c>
      <c r="Q2078" s="24">
        <v>221842.14</v>
      </c>
      <c r="R2078" s="24">
        <v>388223.74</v>
      </c>
      <c r="S2078" s="24">
        <v>243162.25</v>
      </c>
      <c r="T2078" s="24">
        <v>425533.93</v>
      </c>
      <c r="U2078" s="24">
        <v>263440.18</v>
      </c>
      <c r="V2078" s="24">
        <v>461020.31</v>
      </c>
    </row>
    <row r="2079" spans="1:22" hidden="1" x14ac:dyDescent="0.3">
      <c r="A2079" s="23">
        <v>3</v>
      </c>
      <c r="B2079" s="23">
        <v>2021</v>
      </c>
      <c r="C2079" s="23" t="s">
        <v>544</v>
      </c>
      <c r="D2079" t="s">
        <v>114</v>
      </c>
      <c r="E2079" s="23" t="s">
        <v>548</v>
      </c>
      <c r="F2079" s="23" t="s">
        <v>379</v>
      </c>
      <c r="G2079" s="23">
        <v>2</v>
      </c>
      <c r="H2079" s="23" t="s">
        <v>30</v>
      </c>
      <c r="I2079" s="24">
        <v>87988.37</v>
      </c>
      <c r="J2079" s="24">
        <v>153979.65</v>
      </c>
      <c r="K2079" s="24">
        <v>115541.53</v>
      </c>
      <c r="L2079" s="24">
        <v>202197.67</v>
      </c>
      <c r="M2079" s="24">
        <v>140603.22</v>
      </c>
      <c r="N2079" s="24">
        <v>246055.63</v>
      </c>
      <c r="O2079" s="24">
        <v>172794.8</v>
      </c>
      <c r="P2079" s="24">
        <v>302390.90000000002</v>
      </c>
      <c r="Q2079" s="24">
        <v>205144.55</v>
      </c>
      <c r="R2079" s="24">
        <v>359002.97</v>
      </c>
      <c r="S2079" s="24">
        <v>226147.35</v>
      </c>
      <c r="T2079" s="24">
        <v>395757.87</v>
      </c>
      <c r="U2079" s="24">
        <v>245655.25</v>
      </c>
      <c r="V2079" s="24">
        <v>429896.68</v>
      </c>
    </row>
    <row r="2080" spans="1:22" hidden="1" x14ac:dyDescent="0.3">
      <c r="A2080" s="23">
        <v>3</v>
      </c>
      <c r="B2080" s="23">
        <v>2021</v>
      </c>
      <c r="C2080" s="23" t="s">
        <v>544</v>
      </c>
      <c r="D2080" t="s">
        <v>114</v>
      </c>
      <c r="E2080" s="23" t="s">
        <v>548</v>
      </c>
      <c r="F2080" s="23" t="s">
        <v>379</v>
      </c>
      <c r="G2080" s="23">
        <v>3</v>
      </c>
      <c r="H2080" s="23" t="s">
        <v>31</v>
      </c>
      <c r="I2080" s="24">
        <v>75835.820000000007</v>
      </c>
      <c r="J2080" s="24">
        <v>132712.69</v>
      </c>
      <c r="K2080" s="24">
        <v>103014.75</v>
      </c>
      <c r="L2080" s="24">
        <v>180275.81</v>
      </c>
      <c r="M2080" s="24">
        <v>130004.22</v>
      </c>
      <c r="N2080" s="24">
        <v>227507.38</v>
      </c>
      <c r="O2080" s="24">
        <v>170925.8</v>
      </c>
      <c r="P2080" s="24">
        <v>299120.15000000002</v>
      </c>
      <c r="Q2080" s="24">
        <v>211513.99</v>
      </c>
      <c r="R2080" s="24">
        <v>370149.49</v>
      </c>
      <c r="S2080" s="24">
        <v>238096.51</v>
      </c>
      <c r="T2080" s="24">
        <v>416668.88</v>
      </c>
      <c r="U2080" s="24">
        <v>264297.99</v>
      </c>
      <c r="V2080" s="24">
        <v>462521.49</v>
      </c>
    </row>
    <row r="2081" spans="1:22" hidden="1" x14ac:dyDescent="0.3">
      <c r="A2081" s="23">
        <v>3</v>
      </c>
      <c r="B2081" s="23">
        <v>2021</v>
      </c>
      <c r="C2081" s="23" t="s">
        <v>544</v>
      </c>
      <c r="D2081" t="s">
        <v>114</v>
      </c>
      <c r="E2081" s="23" t="s">
        <v>548</v>
      </c>
      <c r="F2081" s="23" t="s">
        <v>379</v>
      </c>
      <c r="G2081" s="23">
        <v>4</v>
      </c>
      <c r="H2081" s="23" t="s">
        <v>29</v>
      </c>
      <c r="I2081" s="24">
        <v>86236.03</v>
      </c>
      <c r="J2081" s="24">
        <v>137977.66</v>
      </c>
      <c r="K2081" s="24">
        <v>120730.45</v>
      </c>
      <c r="L2081" s="24">
        <v>193168.72</v>
      </c>
      <c r="M2081" s="24">
        <v>155224.85999999999</v>
      </c>
      <c r="N2081" s="24">
        <v>248359.78</v>
      </c>
      <c r="O2081" s="24">
        <v>206966.48</v>
      </c>
      <c r="P2081" s="24">
        <v>331146.38</v>
      </c>
      <c r="Q2081" s="24">
        <v>258708.1</v>
      </c>
      <c r="R2081" s="24">
        <v>413932.97</v>
      </c>
      <c r="S2081" s="24">
        <v>293202.52</v>
      </c>
      <c r="T2081" s="24">
        <v>469124.03</v>
      </c>
      <c r="U2081" s="24">
        <v>327696.93</v>
      </c>
      <c r="V2081" s="24">
        <v>524315.1</v>
      </c>
    </row>
    <row r="2082" spans="1:22" hidden="1" x14ac:dyDescent="0.3">
      <c r="A2082" s="23">
        <v>3</v>
      </c>
      <c r="B2082" s="23">
        <v>2021</v>
      </c>
      <c r="C2082" s="23" t="s">
        <v>544</v>
      </c>
      <c r="D2082" t="s">
        <v>114</v>
      </c>
      <c r="E2082" s="23" t="s">
        <v>548</v>
      </c>
      <c r="F2082" s="23" t="s">
        <v>412</v>
      </c>
      <c r="G2082" s="23">
        <v>1</v>
      </c>
      <c r="H2082" s="23" t="s">
        <v>14</v>
      </c>
      <c r="I2082" s="24">
        <v>101663.12</v>
      </c>
      <c r="J2082" s="24">
        <v>177910.47</v>
      </c>
      <c r="K2082" s="24">
        <v>131803.87</v>
      </c>
      <c r="L2082" s="24">
        <v>230656.76</v>
      </c>
      <c r="M2082" s="24">
        <v>157844.89000000001</v>
      </c>
      <c r="N2082" s="24">
        <v>276228.56</v>
      </c>
      <c r="O2082" s="24">
        <v>188476.22</v>
      </c>
      <c r="P2082" s="24">
        <v>329833.39</v>
      </c>
      <c r="Q2082" s="24">
        <v>221752.74</v>
      </c>
      <c r="R2082" s="24">
        <v>388067.3</v>
      </c>
      <c r="S2082" s="24">
        <v>243037.92</v>
      </c>
      <c r="T2082" s="24">
        <v>425316.37</v>
      </c>
      <c r="U2082" s="24">
        <v>263254.75</v>
      </c>
      <c r="V2082" s="24">
        <v>460695.8</v>
      </c>
    </row>
    <row r="2083" spans="1:22" hidden="1" x14ac:dyDescent="0.3">
      <c r="A2083" s="23">
        <v>3</v>
      </c>
      <c r="B2083" s="23">
        <v>2021</v>
      </c>
      <c r="C2083" s="23" t="s">
        <v>544</v>
      </c>
      <c r="D2083" t="s">
        <v>114</v>
      </c>
      <c r="E2083" s="23" t="s">
        <v>548</v>
      </c>
      <c r="F2083" s="23" t="s">
        <v>412</v>
      </c>
      <c r="G2083" s="23">
        <v>2</v>
      </c>
      <c r="H2083" s="23" t="s">
        <v>30</v>
      </c>
      <c r="I2083" s="24">
        <v>88328.63</v>
      </c>
      <c r="J2083" s="24">
        <v>154575.10999999999</v>
      </c>
      <c r="K2083" s="24">
        <v>115897.24</v>
      </c>
      <c r="L2083" s="24">
        <v>202820.17</v>
      </c>
      <c r="M2083" s="24">
        <v>140946.21</v>
      </c>
      <c r="N2083" s="24">
        <v>246655.87</v>
      </c>
      <c r="O2083" s="24">
        <v>173050.04</v>
      </c>
      <c r="P2083" s="24">
        <v>302837.57</v>
      </c>
      <c r="Q2083" s="24">
        <v>205364.37</v>
      </c>
      <c r="R2083" s="24">
        <v>359387.65</v>
      </c>
      <c r="S2083" s="24">
        <v>226338.12</v>
      </c>
      <c r="T2083" s="24">
        <v>396091.72</v>
      </c>
      <c r="U2083" s="24">
        <v>245799.17</v>
      </c>
      <c r="V2083" s="24">
        <v>430148.54</v>
      </c>
    </row>
    <row r="2084" spans="1:22" hidden="1" x14ac:dyDescent="0.3">
      <c r="A2084" s="23">
        <v>3</v>
      </c>
      <c r="B2084" s="23">
        <v>2021</v>
      </c>
      <c r="C2084" s="23" t="s">
        <v>544</v>
      </c>
      <c r="D2084" t="s">
        <v>114</v>
      </c>
      <c r="E2084" s="23" t="s">
        <v>548</v>
      </c>
      <c r="F2084" s="23" t="s">
        <v>412</v>
      </c>
      <c r="G2084" s="23">
        <v>3</v>
      </c>
      <c r="H2084" s="23" t="s">
        <v>31</v>
      </c>
      <c r="I2084" s="24">
        <v>76332.41</v>
      </c>
      <c r="J2084" s="24">
        <v>133581.73000000001</v>
      </c>
      <c r="K2084" s="24">
        <v>103768.41</v>
      </c>
      <c r="L2084" s="24">
        <v>181594.71</v>
      </c>
      <c r="M2084" s="24">
        <v>131018.45</v>
      </c>
      <c r="N2084" s="24">
        <v>229282.29</v>
      </c>
      <c r="O2084" s="24">
        <v>172322.81</v>
      </c>
      <c r="P2084" s="24">
        <v>301564.90999999997</v>
      </c>
      <c r="Q2084" s="24">
        <v>213299.94</v>
      </c>
      <c r="R2084" s="24">
        <v>373274.89</v>
      </c>
      <c r="S2084" s="24">
        <v>240150.57</v>
      </c>
      <c r="T2084" s="24">
        <v>420263.49</v>
      </c>
      <c r="U2084" s="24">
        <v>266627.23</v>
      </c>
      <c r="V2084" s="24">
        <v>466597.65</v>
      </c>
    </row>
    <row r="2085" spans="1:22" hidden="1" x14ac:dyDescent="0.3">
      <c r="A2085" s="23">
        <v>3</v>
      </c>
      <c r="B2085" s="23">
        <v>2021</v>
      </c>
      <c r="C2085" s="23" t="s">
        <v>544</v>
      </c>
      <c r="D2085" t="s">
        <v>114</v>
      </c>
      <c r="E2085" s="23" t="s">
        <v>548</v>
      </c>
      <c r="F2085" s="23" t="s">
        <v>412</v>
      </c>
      <c r="G2085" s="23">
        <v>4</v>
      </c>
      <c r="H2085" s="23" t="s">
        <v>29</v>
      </c>
      <c r="I2085" s="24">
        <v>86273.99</v>
      </c>
      <c r="J2085" s="24">
        <v>138038.38</v>
      </c>
      <c r="K2085" s="24">
        <v>120783.58</v>
      </c>
      <c r="L2085" s="24">
        <v>193253.73</v>
      </c>
      <c r="M2085" s="24">
        <v>155293.17000000001</v>
      </c>
      <c r="N2085" s="24">
        <v>248469.08</v>
      </c>
      <c r="O2085" s="24">
        <v>207057.57</v>
      </c>
      <c r="P2085" s="24">
        <v>331292.11</v>
      </c>
      <c r="Q2085" s="24">
        <v>258821.96</v>
      </c>
      <c r="R2085" s="24">
        <v>414115.14</v>
      </c>
      <c r="S2085" s="24">
        <v>293331.55</v>
      </c>
      <c r="T2085" s="24">
        <v>469330.49</v>
      </c>
      <c r="U2085" s="24">
        <v>327841.15000000002</v>
      </c>
      <c r="V2085" s="24">
        <v>524545.84</v>
      </c>
    </row>
    <row r="2086" spans="1:22" hidden="1" x14ac:dyDescent="0.3">
      <c r="A2086" s="23">
        <v>3</v>
      </c>
      <c r="B2086" s="23">
        <v>2021</v>
      </c>
      <c r="C2086" s="23" t="s">
        <v>544</v>
      </c>
      <c r="D2086" t="s">
        <v>114</v>
      </c>
      <c r="E2086" s="23" t="s">
        <v>548</v>
      </c>
      <c r="F2086" s="23" t="s">
        <v>440</v>
      </c>
      <c r="G2086" s="23">
        <v>1</v>
      </c>
      <c r="H2086" s="23" t="s">
        <v>14</v>
      </c>
      <c r="I2086" s="24">
        <v>117750.2</v>
      </c>
      <c r="J2086" s="24">
        <v>206062.85</v>
      </c>
      <c r="K2086" s="24">
        <v>152780.18</v>
      </c>
      <c r="L2086" s="24">
        <v>267365.32</v>
      </c>
      <c r="M2086" s="24">
        <v>183051.27</v>
      </c>
      <c r="N2086" s="24">
        <v>320339.71999999997</v>
      </c>
      <c r="O2086" s="24">
        <v>218704.75</v>
      </c>
      <c r="P2086" s="24">
        <v>382733.31</v>
      </c>
      <c r="Q2086" s="24">
        <v>257413.73</v>
      </c>
      <c r="R2086" s="24">
        <v>450474.03</v>
      </c>
      <c r="S2086" s="24">
        <v>282175.09000000003</v>
      </c>
      <c r="T2086" s="24">
        <v>493806.41</v>
      </c>
      <c r="U2086" s="24">
        <v>305750.05</v>
      </c>
      <c r="V2086" s="24">
        <v>535062.57999999996</v>
      </c>
    </row>
    <row r="2087" spans="1:22" hidden="1" x14ac:dyDescent="0.3">
      <c r="A2087" s="23">
        <v>3</v>
      </c>
      <c r="B2087" s="23">
        <v>2021</v>
      </c>
      <c r="C2087" s="23" t="s">
        <v>544</v>
      </c>
      <c r="D2087" t="s">
        <v>114</v>
      </c>
      <c r="E2087" s="23" t="s">
        <v>548</v>
      </c>
      <c r="F2087" s="23" t="s">
        <v>440</v>
      </c>
      <c r="G2087" s="23">
        <v>2</v>
      </c>
      <c r="H2087" s="23" t="s">
        <v>30</v>
      </c>
      <c r="I2087" s="24">
        <v>101773.88</v>
      </c>
      <c r="J2087" s="24">
        <v>178104.29</v>
      </c>
      <c r="K2087" s="24">
        <v>133722.25</v>
      </c>
      <c r="L2087" s="24">
        <v>234013.93</v>
      </c>
      <c r="M2087" s="24">
        <v>162804.74</v>
      </c>
      <c r="N2087" s="24">
        <v>284908.28999999998</v>
      </c>
      <c r="O2087" s="24">
        <v>200222.44</v>
      </c>
      <c r="P2087" s="24">
        <v>350389.27</v>
      </c>
      <c r="Q2087" s="24">
        <v>237778.61</v>
      </c>
      <c r="R2087" s="24">
        <v>416112.57</v>
      </c>
      <c r="S2087" s="24">
        <v>262166.84000000003</v>
      </c>
      <c r="T2087" s="24">
        <v>458791.97</v>
      </c>
      <c r="U2087" s="24">
        <v>284836.28999999998</v>
      </c>
      <c r="V2087" s="24">
        <v>498463.5</v>
      </c>
    </row>
    <row r="2088" spans="1:22" hidden="1" x14ac:dyDescent="0.3">
      <c r="A2088" s="23">
        <v>3</v>
      </c>
      <c r="B2088" s="23">
        <v>2021</v>
      </c>
      <c r="C2088" s="23" t="s">
        <v>544</v>
      </c>
      <c r="D2088" t="s">
        <v>114</v>
      </c>
      <c r="E2088" s="23" t="s">
        <v>548</v>
      </c>
      <c r="F2088" s="23" t="s">
        <v>440</v>
      </c>
      <c r="G2088" s="23">
        <v>3</v>
      </c>
      <c r="H2088" s="23" t="s">
        <v>31</v>
      </c>
      <c r="I2088" s="24">
        <v>87542.48</v>
      </c>
      <c r="J2088" s="24">
        <v>153199.34</v>
      </c>
      <c r="K2088" s="24">
        <v>118848.95</v>
      </c>
      <c r="L2088" s="24">
        <v>207985.66</v>
      </c>
      <c r="M2088" s="24">
        <v>149932.63</v>
      </c>
      <c r="N2088" s="24">
        <v>262382.09999999998</v>
      </c>
      <c r="O2088" s="24">
        <v>197072.49</v>
      </c>
      <c r="P2088" s="24">
        <v>344876.85</v>
      </c>
      <c r="Q2088" s="24">
        <v>243820.29</v>
      </c>
      <c r="R2088" s="24">
        <v>426685.51</v>
      </c>
      <c r="S2088" s="24">
        <v>274425.43</v>
      </c>
      <c r="T2088" s="24">
        <v>480244.5</v>
      </c>
      <c r="U2088" s="24">
        <v>304582.51</v>
      </c>
      <c r="V2088" s="24">
        <v>533019.39</v>
      </c>
    </row>
    <row r="2089" spans="1:22" hidden="1" x14ac:dyDescent="0.3">
      <c r="A2089" s="23">
        <v>3</v>
      </c>
      <c r="B2089" s="23">
        <v>2021</v>
      </c>
      <c r="C2089" s="23" t="s">
        <v>544</v>
      </c>
      <c r="D2089" t="s">
        <v>114</v>
      </c>
      <c r="E2089" s="23" t="s">
        <v>548</v>
      </c>
      <c r="F2089" s="23" t="s">
        <v>440</v>
      </c>
      <c r="G2089" s="23">
        <v>4</v>
      </c>
      <c r="H2089" s="23" t="s">
        <v>29</v>
      </c>
      <c r="I2089" s="24">
        <v>100001.15</v>
      </c>
      <c r="J2089" s="24">
        <v>160001.84</v>
      </c>
      <c r="K2089" s="24">
        <v>140001.60999999999</v>
      </c>
      <c r="L2089" s="24">
        <v>224002.58</v>
      </c>
      <c r="M2089" s="24">
        <v>180002.07</v>
      </c>
      <c r="N2089" s="24">
        <v>288003.32</v>
      </c>
      <c r="O2089" s="24">
        <v>240002.76</v>
      </c>
      <c r="P2089" s="24">
        <v>384004.42</v>
      </c>
      <c r="Q2089" s="24">
        <v>300003.45</v>
      </c>
      <c r="R2089" s="24">
        <v>480005.53</v>
      </c>
      <c r="S2089" s="24">
        <v>340003.91</v>
      </c>
      <c r="T2089" s="24">
        <v>544006.27</v>
      </c>
      <c r="U2089" s="24">
        <v>380004.37</v>
      </c>
      <c r="V2089" s="24">
        <v>608007.01</v>
      </c>
    </row>
    <row r="2090" spans="1:22" hidden="1" x14ac:dyDescent="0.3">
      <c r="A2090" s="23">
        <v>3</v>
      </c>
      <c r="B2090" s="23">
        <v>2021</v>
      </c>
      <c r="C2090" s="23" t="s">
        <v>544</v>
      </c>
      <c r="D2090" t="s">
        <v>114</v>
      </c>
      <c r="E2090" s="23" t="s">
        <v>548</v>
      </c>
      <c r="F2090" s="23" t="s">
        <v>113</v>
      </c>
      <c r="G2090" s="23">
        <v>1</v>
      </c>
      <c r="H2090" s="23" t="s">
        <v>14</v>
      </c>
      <c r="I2090" s="24">
        <v>124131.82</v>
      </c>
      <c r="J2090" s="24">
        <v>217230.68</v>
      </c>
      <c r="K2090" s="24">
        <v>160865.21</v>
      </c>
      <c r="L2090" s="24">
        <v>281514.11</v>
      </c>
      <c r="M2090" s="24">
        <v>192598.79</v>
      </c>
      <c r="N2090" s="24">
        <v>337047.89</v>
      </c>
      <c r="O2090" s="24">
        <v>229899.45</v>
      </c>
      <c r="P2090" s="24">
        <v>402324.04</v>
      </c>
      <c r="Q2090" s="24">
        <v>270434.65999999997</v>
      </c>
      <c r="R2090" s="24">
        <v>473260.66</v>
      </c>
      <c r="S2090" s="24">
        <v>296362.07</v>
      </c>
      <c r="T2090" s="24">
        <v>518633.62</v>
      </c>
      <c r="U2090" s="24">
        <v>320955.71000000002</v>
      </c>
      <c r="V2090" s="24">
        <v>561672.49</v>
      </c>
    </row>
    <row r="2091" spans="1:22" hidden="1" x14ac:dyDescent="0.3">
      <c r="A2091" s="23">
        <v>3</v>
      </c>
      <c r="B2091" s="23">
        <v>2021</v>
      </c>
      <c r="C2091" s="23" t="s">
        <v>544</v>
      </c>
      <c r="D2091" t="s">
        <v>114</v>
      </c>
      <c r="E2091" s="23" t="s">
        <v>548</v>
      </c>
      <c r="F2091" s="23" t="s">
        <v>113</v>
      </c>
      <c r="G2091" s="23">
        <v>2</v>
      </c>
      <c r="H2091" s="23" t="s">
        <v>30</v>
      </c>
      <c r="I2091" s="24">
        <v>108155.64</v>
      </c>
      <c r="J2091" s="24">
        <v>189272.37</v>
      </c>
      <c r="K2091" s="24">
        <v>141807.26999999999</v>
      </c>
      <c r="L2091" s="24">
        <v>248162.72</v>
      </c>
      <c r="M2091" s="24">
        <v>172352.26</v>
      </c>
      <c r="N2091" s="24">
        <v>301616.46000000002</v>
      </c>
      <c r="O2091" s="24">
        <v>211417.14</v>
      </c>
      <c r="P2091" s="24">
        <v>369980</v>
      </c>
      <c r="Q2091" s="24">
        <v>250799.54</v>
      </c>
      <c r="R2091" s="24">
        <v>438899.20000000001</v>
      </c>
      <c r="S2091" s="24">
        <v>276353.82</v>
      </c>
      <c r="T2091" s="24">
        <v>483619.18</v>
      </c>
      <c r="U2091" s="24">
        <v>300041.95</v>
      </c>
      <c r="V2091" s="24">
        <v>525073.41</v>
      </c>
    </row>
    <row r="2092" spans="1:22" hidden="1" x14ac:dyDescent="0.3">
      <c r="A2092" s="23">
        <v>3</v>
      </c>
      <c r="B2092" s="23">
        <v>2021</v>
      </c>
      <c r="C2092" s="23" t="s">
        <v>544</v>
      </c>
      <c r="D2092" t="s">
        <v>114</v>
      </c>
      <c r="E2092" s="23" t="s">
        <v>548</v>
      </c>
      <c r="F2092" s="23" t="s">
        <v>113</v>
      </c>
      <c r="G2092" s="23">
        <v>3</v>
      </c>
      <c r="H2092" s="23" t="s">
        <v>31</v>
      </c>
      <c r="I2092" s="24">
        <v>93701.59</v>
      </c>
      <c r="J2092" s="24">
        <v>163977.79</v>
      </c>
      <c r="K2092" s="24">
        <v>127471.71</v>
      </c>
      <c r="L2092" s="24">
        <v>223075.48</v>
      </c>
      <c r="M2092" s="24">
        <v>161019.03</v>
      </c>
      <c r="N2092" s="24">
        <v>281783.31</v>
      </c>
      <c r="O2092" s="24">
        <v>211854.36</v>
      </c>
      <c r="P2092" s="24">
        <v>370745.12</v>
      </c>
      <c r="Q2092" s="24">
        <v>262297.63</v>
      </c>
      <c r="R2092" s="24">
        <v>459020.85</v>
      </c>
      <c r="S2092" s="24">
        <v>295366.40999999997</v>
      </c>
      <c r="T2092" s="24">
        <v>516891.22</v>
      </c>
      <c r="U2092" s="24">
        <v>327987.13</v>
      </c>
      <c r="V2092" s="24">
        <v>573977.48</v>
      </c>
    </row>
    <row r="2093" spans="1:22" hidden="1" x14ac:dyDescent="0.3">
      <c r="A2093" s="23">
        <v>3</v>
      </c>
      <c r="B2093" s="23">
        <v>2021</v>
      </c>
      <c r="C2093" s="23" t="s">
        <v>544</v>
      </c>
      <c r="D2093" t="s">
        <v>114</v>
      </c>
      <c r="E2093" s="23" t="s">
        <v>548</v>
      </c>
      <c r="F2093" s="23" t="s">
        <v>113</v>
      </c>
      <c r="G2093" s="23">
        <v>4</v>
      </c>
      <c r="H2093" s="23" t="s">
        <v>29</v>
      </c>
      <c r="I2093" s="24">
        <v>105298.29</v>
      </c>
      <c r="J2093" s="24">
        <v>168477.27</v>
      </c>
      <c r="K2093" s="24">
        <v>147417.60999999999</v>
      </c>
      <c r="L2093" s="24">
        <v>235868.18</v>
      </c>
      <c r="M2093" s="24">
        <v>189536.93</v>
      </c>
      <c r="N2093" s="24">
        <v>303259.09000000003</v>
      </c>
      <c r="O2093" s="24">
        <v>252715.9</v>
      </c>
      <c r="P2093" s="24">
        <v>404345.45</v>
      </c>
      <c r="Q2093" s="24">
        <v>315894.88</v>
      </c>
      <c r="R2093" s="24">
        <v>505431.81</v>
      </c>
      <c r="S2093" s="24">
        <v>358014.2</v>
      </c>
      <c r="T2093" s="24">
        <v>572822.72</v>
      </c>
      <c r="U2093" s="24">
        <v>400133.51</v>
      </c>
      <c r="V2093" s="24">
        <v>640213.63</v>
      </c>
    </row>
    <row r="2094" spans="1:22" hidden="1" x14ac:dyDescent="0.3">
      <c r="A2094" s="23">
        <v>3</v>
      </c>
      <c r="B2094" s="23">
        <v>2021</v>
      </c>
      <c r="C2094" s="23" t="s">
        <v>544</v>
      </c>
      <c r="D2094" t="s">
        <v>114</v>
      </c>
      <c r="E2094" s="23" t="s">
        <v>548</v>
      </c>
      <c r="F2094" s="23" t="s">
        <v>476</v>
      </c>
      <c r="G2094" s="23">
        <v>1</v>
      </c>
      <c r="H2094" s="23" t="s">
        <v>14</v>
      </c>
      <c r="I2094" s="24">
        <v>107335.69</v>
      </c>
      <c r="J2094" s="24">
        <v>187837.46</v>
      </c>
      <c r="K2094" s="24">
        <v>139103.95000000001</v>
      </c>
      <c r="L2094" s="24">
        <v>243431.92</v>
      </c>
      <c r="M2094" s="24">
        <v>166548.47</v>
      </c>
      <c r="N2094" s="24">
        <v>291459.83</v>
      </c>
      <c r="O2094" s="24">
        <v>198809.66</v>
      </c>
      <c r="P2094" s="24">
        <v>347916.9</v>
      </c>
      <c r="Q2094" s="24">
        <v>233867.37</v>
      </c>
      <c r="R2094" s="24">
        <v>409267.89</v>
      </c>
      <c r="S2094" s="24">
        <v>256291.28</v>
      </c>
      <c r="T2094" s="24">
        <v>448509.73</v>
      </c>
      <c r="U2094" s="24">
        <v>277564.11</v>
      </c>
      <c r="V2094" s="24">
        <v>485737.2</v>
      </c>
    </row>
    <row r="2095" spans="1:22" hidden="1" x14ac:dyDescent="0.3">
      <c r="A2095" s="23">
        <v>3</v>
      </c>
      <c r="B2095" s="23">
        <v>2021</v>
      </c>
      <c r="C2095" s="23" t="s">
        <v>544</v>
      </c>
      <c r="D2095" t="s">
        <v>114</v>
      </c>
      <c r="E2095" s="23" t="s">
        <v>548</v>
      </c>
      <c r="F2095" s="23" t="s">
        <v>476</v>
      </c>
      <c r="G2095" s="23">
        <v>2</v>
      </c>
      <c r="H2095" s="23" t="s">
        <v>30</v>
      </c>
      <c r="I2095" s="24">
        <v>93498.05</v>
      </c>
      <c r="J2095" s="24">
        <v>163621.59</v>
      </c>
      <c r="K2095" s="24">
        <v>122597.08</v>
      </c>
      <c r="L2095" s="24">
        <v>214544.88</v>
      </c>
      <c r="M2095" s="24">
        <v>149012.10999999999</v>
      </c>
      <c r="N2095" s="24">
        <v>260771.19</v>
      </c>
      <c r="O2095" s="24">
        <v>182801.35</v>
      </c>
      <c r="P2095" s="24">
        <v>319902.37</v>
      </c>
      <c r="Q2095" s="24">
        <v>216860.57</v>
      </c>
      <c r="R2095" s="24">
        <v>379505.99</v>
      </c>
      <c r="S2095" s="24">
        <v>238961.29</v>
      </c>
      <c r="T2095" s="24">
        <v>418182.26</v>
      </c>
      <c r="U2095" s="24">
        <v>259449.83</v>
      </c>
      <c r="V2095" s="24">
        <v>454037.2</v>
      </c>
    </row>
    <row r="2096" spans="1:22" hidden="1" x14ac:dyDescent="0.3">
      <c r="A2096" s="23">
        <v>3</v>
      </c>
      <c r="B2096" s="23">
        <v>2021</v>
      </c>
      <c r="C2096" s="23" t="s">
        <v>544</v>
      </c>
      <c r="D2096" t="s">
        <v>114</v>
      </c>
      <c r="E2096" s="23" t="s">
        <v>548</v>
      </c>
      <c r="F2096" s="23" t="s">
        <v>476</v>
      </c>
      <c r="G2096" s="23">
        <v>3</v>
      </c>
      <c r="H2096" s="23" t="s">
        <v>31</v>
      </c>
      <c r="I2096" s="24">
        <v>80985.08</v>
      </c>
      <c r="J2096" s="24">
        <v>141723.89000000001</v>
      </c>
      <c r="K2096" s="24">
        <v>110165.27</v>
      </c>
      <c r="L2096" s="24">
        <v>192789.23</v>
      </c>
      <c r="M2096" s="24">
        <v>139152.5</v>
      </c>
      <c r="N2096" s="24">
        <v>243516.88</v>
      </c>
      <c r="O2096" s="24">
        <v>183078.83</v>
      </c>
      <c r="P2096" s="24">
        <v>320387.95</v>
      </c>
      <c r="Q2096" s="24">
        <v>226665.59</v>
      </c>
      <c r="R2096" s="24">
        <v>396664.78</v>
      </c>
      <c r="S2096" s="24">
        <v>255238.33</v>
      </c>
      <c r="T2096" s="24">
        <v>446667.07</v>
      </c>
      <c r="U2096" s="24">
        <v>283422.99</v>
      </c>
      <c r="V2096" s="24">
        <v>495990.23</v>
      </c>
    </row>
    <row r="2097" spans="1:22" hidden="1" x14ac:dyDescent="0.3">
      <c r="A2097" s="23">
        <v>3</v>
      </c>
      <c r="B2097" s="23">
        <v>2021</v>
      </c>
      <c r="C2097" s="23" t="s">
        <v>544</v>
      </c>
      <c r="D2097" t="s">
        <v>114</v>
      </c>
      <c r="E2097" s="23" t="s">
        <v>548</v>
      </c>
      <c r="F2097" s="23" t="s">
        <v>476</v>
      </c>
      <c r="G2097" s="23">
        <v>4</v>
      </c>
      <c r="H2097" s="23" t="s">
        <v>29</v>
      </c>
      <c r="I2097" s="24">
        <v>91053.79</v>
      </c>
      <c r="J2097" s="24">
        <v>145686.06</v>
      </c>
      <c r="K2097" s="24">
        <v>127475.3</v>
      </c>
      <c r="L2097" s="24">
        <v>203960.49</v>
      </c>
      <c r="M2097" s="24">
        <v>163896.82</v>
      </c>
      <c r="N2097" s="24">
        <v>262234.92</v>
      </c>
      <c r="O2097" s="24">
        <v>218529.09</v>
      </c>
      <c r="P2097" s="24">
        <v>349646.55</v>
      </c>
      <c r="Q2097" s="24">
        <v>273161.37</v>
      </c>
      <c r="R2097" s="24">
        <v>437058.19</v>
      </c>
      <c r="S2097" s="24">
        <v>309582.88</v>
      </c>
      <c r="T2097" s="24">
        <v>495332.62</v>
      </c>
      <c r="U2097" s="24">
        <v>346004.4</v>
      </c>
      <c r="V2097" s="24">
        <v>553607.04</v>
      </c>
    </row>
    <row r="2098" spans="1:22" hidden="1" x14ac:dyDescent="0.3">
      <c r="A2098" s="23">
        <v>3</v>
      </c>
      <c r="B2098" s="23">
        <v>2021</v>
      </c>
      <c r="C2098" s="23" t="s">
        <v>544</v>
      </c>
      <c r="D2098" t="s">
        <v>114</v>
      </c>
      <c r="E2098" s="23" t="s">
        <v>548</v>
      </c>
      <c r="F2098" s="23" t="s">
        <v>485</v>
      </c>
      <c r="G2098" s="23">
        <v>1</v>
      </c>
      <c r="H2098" s="23" t="s">
        <v>14</v>
      </c>
      <c r="I2098" s="24">
        <v>106670.95</v>
      </c>
      <c r="J2098" s="24">
        <v>186674.17</v>
      </c>
      <c r="K2098" s="24">
        <v>138346.81</v>
      </c>
      <c r="L2098" s="24">
        <v>242106.92</v>
      </c>
      <c r="M2098" s="24">
        <v>165716.60999999999</v>
      </c>
      <c r="N2098" s="24">
        <v>290004.06</v>
      </c>
      <c r="O2098" s="24">
        <v>197930.48</v>
      </c>
      <c r="P2098" s="24">
        <v>346378.33</v>
      </c>
      <c r="Q2098" s="24">
        <v>232916.36</v>
      </c>
      <c r="R2098" s="24">
        <v>407603.63</v>
      </c>
      <c r="S2098" s="24">
        <v>255295.49</v>
      </c>
      <c r="T2098" s="24">
        <v>446767.11</v>
      </c>
      <c r="U2098" s="24">
        <v>276575.09999999998</v>
      </c>
      <c r="V2098" s="24">
        <v>484006.42</v>
      </c>
    </row>
    <row r="2099" spans="1:22" hidden="1" x14ac:dyDescent="0.3">
      <c r="A2099" s="23">
        <v>3</v>
      </c>
      <c r="B2099" s="23">
        <v>2021</v>
      </c>
      <c r="C2099" s="23" t="s">
        <v>544</v>
      </c>
      <c r="D2099" t="s">
        <v>114</v>
      </c>
      <c r="E2099" s="23" t="s">
        <v>548</v>
      </c>
      <c r="F2099" s="23" t="s">
        <v>485</v>
      </c>
      <c r="G2099" s="23">
        <v>2</v>
      </c>
      <c r="H2099" s="23" t="s">
        <v>30</v>
      </c>
      <c r="I2099" s="24">
        <v>92455.84</v>
      </c>
      <c r="J2099" s="24">
        <v>161797.73000000001</v>
      </c>
      <c r="K2099" s="24">
        <v>121389.75</v>
      </c>
      <c r="L2099" s="24">
        <v>212432.06</v>
      </c>
      <c r="M2099" s="24">
        <v>147701.98000000001</v>
      </c>
      <c r="N2099" s="24">
        <v>258478.46</v>
      </c>
      <c r="O2099" s="24">
        <v>181485.59</v>
      </c>
      <c r="P2099" s="24">
        <v>317599.78000000003</v>
      </c>
      <c r="Q2099" s="24">
        <v>215445.74</v>
      </c>
      <c r="R2099" s="24">
        <v>377030.05</v>
      </c>
      <c r="S2099" s="24">
        <v>237492.87</v>
      </c>
      <c r="T2099" s="24">
        <v>415612.53</v>
      </c>
      <c r="U2099" s="24">
        <v>257966.79</v>
      </c>
      <c r="V2099" s="24">
        <v>451441.88</v>
      </c>
    </row>
    <row r="2100" spans="1:22" hidden="1" x14ac:dyDescent="0.3">
      <c r="A2100" s="23">
        <v>3</v>
      </c>
      <c r="B2100" s="23">
        <v>2021</v>
      </c>
      <c r="C2100" s="23" t="s">
        <v>544</v>
      </c>
      <c r="D2100" t="s">
        <v>114</v>
      </c>
      <c r="E2100" s="23" t="s">
        <v>548</v>
      </c>
      <c r="F2100" s="23" t="s">
        <v>485</v>
      </c>
      <c r="G2100" s="23">
        <v>3</v>
      </c>
      <c r="H2100" s="23" t="s">
        <v>31</v>
      </c>
      <c r="I2100" s="24">
        <v>79726.929999999993</v>
      </c>
      <c r="J2100" s="24">
        <v>139522.13</v>
      </c>
      <c r="K2100" s="24">
        <v>108316.22</v>
      </c>
      <c r="L2100" s="24">
        <v>189553.38</v>
      </c>
      <c r="M2100" s="24">
        <v>136707.26999999999</v>
      </c>
      <c r="N2100" s="24">
        <v>239237.73</v>
      </c>
      <c r="O2100" s="24">
        <v>179751.49</v>
      </c>
      <c r="P2100" s="24">
        <v>314565.11</v>
      </c>
      <c r="Q2100" s="24">
        <v>222446.88</v>
      </c>
      <c r="R2100" s="24">
        <v>389282.04</v>
      </c>
      <c r="S2100" s="24">
        <v>250412.14</v>
      </c>
      <c r="T2100" s="24">
        <v>438221.25</v>
      </c>
      <c r="U2100" s="24">
        <v>277978.74</v>
      </c>
      <c r="V2100" s="24">
        <v>486462.8</v>
      </c>
    </row>
    <row r="2101" spans="1:22" hidden="1" x14ac:dyDescent="0.3">
      <c r="A2101" s="23">
        <v>3</v>
      </c>
      <c r="B2101" s="23">
        <v>2021</v>
      </c>
      <c r="C2101" s="23" t="s">
        <v>544</v>
      </c>
      <c r="D2101" t="s">
        <v>114</v>
      </c>
      <c r="E2101" s="23" t="s">
        <v>548</v>
      </c>
      <c r="F2101" s="23" t="s">
        <v>485</v>
      </c>
      <c r="G2101" s="23">
        <v>4</v>
      </c>
      <c r="H2101" s="23" t="s">
        <v>29</v>
      </c>
      <c r="I2101" s="24">
        <v>90555.43</v>
      </c>
      <c r="J2101" s="24">
        <v>144888.68</v>
      </c>
      <c r="K2101" s="24">
        <v>126777.60000000001</v>
      </c>
      <c r="L2101" s="24">
        <v>202844.16</v>
      </c>
      <c r="M2101" s="24">
        <v>162999.76999999999</v>
      </c>
      <c r="N2101" s="24">
        <v>260799.63</v>
      </c>
      <c r="O2101" s="24">
        <v>217333.02</v>
      </c>
      <c r="P2101" s="24">
        <v>347732.84</v>
      </c>
      <c r="Q2101" s="24">
        <v>271666.28000000003</v>
      </c>
      <c r="R2101" s="24">
        <v>434666.05</v>
      </c>
      <c r="S2101" s="24">
        <v>307888.45</v>
      </c>
      <c r="T2101" s="24">
        <v>492621.52</v>
      </c>
      <c r="U2101" s="24">
        <v>344110.62</v>
      </c>
      <c r="V2101" s="24">
        <v>550577</v>
      </c>
    </row>
    <row r="2102" spans="1:22" hidden="1" x14ac:dyDescent="0.3">
      <c r="A2102" s="23">
        <v>3</v>
      </c>
      <c r="B2102" s="23">
        <v>2021</v>
      </c>
      <c r="C2102" s="23" t="s">
        <v>544</v>
      </c>
      <c r="D2102" t="s">
        <v>114</v>
      </c>
      <c r="E2102" s="23" t="s">
        <v>548</v>
      </c>
      <c r="F2102" s="23" t="s">
        <v>495</v>
      </c>
      <c r="G2102" s="23">
        <v>1</v>
      </c>
      <c r="H2102" s="23" t="s">
        <v>14</v>
      </c>
      <c r="I2102" s="24">
        <v>101308.58</v>
      </c>
      <c r="J2102" s="24">
        <v>177290.01</v>
      </c>
      <c r="K2102" s="24">
        <v>131241.31</v>
      </c>
      <c r="L2102" s="24">
        <v>229672.29</v>
      </c>
      <c r="M2102" s="24">
        <v>157097.59</v>
      </c>
      <c r="N2102" s="24">
        <v>274920.78000000003</v>
      </c>
      <c r="O2102" s="24">
        <v>187471.72</v>
      </c>
      <c r="P2102" s="24">
        <v>328075.51</v>
      </c>
      <c r="Q2102" s="24">
        <v>220488.91</v>
      </c>
      <c r="R2102" s="24">
        <v>385855.59</v>
      </c>
      <c r="S2102" s="24">
        <v>241607.07</v>
      </c>
      <c r="T2102" s="24">
        <v>422812.37</v>
      </c>
      <c r="U2102" s="24">
        <v>261616.78</v>
      </c>
      <c r="V2102" s="24">
        <v>457829.37</v>
      </c>
    </row>
    <row r="2103" spans="1:22" hidden="1" x14ac:dyDescent="0.3">
      <c r="A2103" s="23">
        <v>3</v>
      </c>
      <c r="B2103" s="23">
        <v>2021</v>
      </c>
      <c r="C2103" s="23" t="s">
        <v>544</v>
      </c>
      <c r="D2103" t="s">
        <v>114</v>
      </c>
      <c r="E2103" s="23" t="s">
        <v>548</v>
      </c>
      <c r="F2103" s="23" t="s">
        <v>495</v>
      </c>
      <c r="G2103" s="23">
        <v>2</v>
      </c>
      <c r="H2103" s="23" t="s">
        <v>30</v>
      </c>
      <c r="I2103" s="24">
        <v>88477.35</v>
      </c>
      <c r="J2103" s="24">
        <v>154835.35999999999</v>
      </c>
      <c r="K2103" s="24">
        <v>115934.93</v>
      </c>
      <c r="L2103" s="24">
        <v>202886.13</v>
      </c>
      <c r="M2103" s="24">
        <v>140836.6</v>
      </c>
      <c r="N2103" s="24">
        <v>246464.04</v>
      </c>
      <c r="O2103" s="24">
        <v>172627.66</v>
      </c>
      <c r="P2103" s="24">
        <v>302098.40000000002</v>
      </c>
      <c r="Q2103" s="24">
        <v>204718.97</v>
      </c>
      <c r="R2103" s="24">
        <v>358258.19</v>
      </c>
      <c r="S2103" s="24">
        <v>225537.45</v>
      </c>
      <c r="T2103" s="24">
        <v>394690.53</v>
      </c>
      <c r="U2103" s="24">
        <v>244819.91</v>
      </c>
      <c r="V2103" s="24">
        <v>428434.83</v>
      </c>
    </row>
    <row r="2104" spans="1:22" hidden="1" x14ac:dyDescent="0.3">
      <c r="A2104" s="23">
        <v>3</v>
      </c>
      <c r="B2104" s="23">
        <v>2021</v>
      </c>
      <c r="C2104" s="23" t="s">
        <v>544</v>
      </c>
      <c r="D2104" t="s">
        <v>114</v>
      </c>
      <c r="E2104" s="23" t="s">
        <v>548</v>
      </c>
      <c r="F2104" s="23" t="s">
        <v>495</v>
      </c>
      <c r="G2104" s="23">
        <v>3</v>
      </c>
      <c r="H2104" s="23" t="s">
        <v>31</v>
      </c>
      <c r="I2104" s="24">
        <v>76812.350000000006</v>
      </c>
      <c r="J2104" s="24">
        <v>134421.6</v>
      </c>
      <c r="K2104" s="24">
        <v>104557.18</v>
      </c>
      <c r="L2104" s="24">
        <v>182975.06</v>
      </c>
      <c r="M2104" s="24">
        <v>132123.07999999999</v>
      </c>
      <c r="N2104" s="24">
        <v>231215.39</v>
      </c>
      <c r="O2104" s="24">
        <v>173885.02</v>
      </c>
      <c r="P2104" s="24">
        <v>304298.78000000003</v>
      </c>
      <c r="Q2104" s="24">
        <v>215332.08</v>
      </c>
      <c r="R2104" s="24">
        <v>376831.14</v>
      </c>
      <c r="S2104" s="24">
        <v>242513.64</v>
      </c>
      <c r="T2104" s="24">
        <v>424398.86</v>
      </c>
      <c r="U2104" s="24">
        <v>269335.34000000003</v>
      </c>
      <c r="V2104" s="24">
        <v>471336.84</v>
      </c>
    </row>
    <row r="2105" spans="1:22" hidden="1" x14ac:dyDescent="0.3">
      <c r="A2105" s="23">
        <v>3</v>
      </c>
      <c r="B2105" s="23">
        <v>2021</v>
      </c>
      <c r="C2105" s="23" t="s">
        <v>544</v>
      </c>
      <c r="D2105" t="s">
        <v>114</v>
      </c>
      <c r="E2105" s="23" t="s">
        <v>548</v>
      </c>
      <c r="F2105" s="23" t="s">
        <v>495</v>
      </c>
      <c r="G2105" s="23">
        <v>4</v>
      </c>
      <c r="H2105" s="23" t="s">
        <v>29</v>
      </c>
      <c r="I2105" s="24">
        <v>85908.47</v>
      </c>
      <c r="J2105" s="24">
        <v>137453.56</v>
      </c>
      <c r="K2105" s="24">
        <v>120271.86</v>
      </c>
      <c r="L2105" s="24">
        <v>192434.98</v>
      </c>
      <c r="M2105" s="24">
        <v>154635.25</v>
      </c>
      <c r="N2105" s="24">
        <v>247416.41</v>
      </c>
      <c r="O2105" s="24">
        <v>206180.34</v>
      </c>
      <c r="P2105" s="24">
        <v>329888.55</v>
      </c>
      <c r="Q2105" s="24">
        <v>257725.42</v>
      </c>
      <c r="R2105" s="24">
        <v>412360.68</v>
      </c>
      <c r="S2105" s="24">
        <v>292088.81</v>
      </c>
      <c r="T2105" s="24">
        <v>467342.11</v>
      </c>
      <c r="U2105" s="24">
        <v>326452.2</v>
      </c>
      <c r="V2105" s="24">
        <v>522323.53</v>
      </c>
    </row>
    <row r="2106" spans="1:22" hidden="1" x14ac:dyDescent="0.3">
      <c r="A2106" s="23">
        <v>3</v>
      </c>
      <c r="B2106" s="23">
        <v>2021</v>
      </c>
      <c r="C2106" s="23" t="s">
        <v>544</v>
      </c>
      <c r="D2106" t="s">
        <v>114</v>
      </c>
      <c r="E2106" s="23" t="s">
        <v>548</v>
      </c>
      <c r="F2106" s="23" t="s">
        <v>504</v>
      </c>
      <c r="G2106" s="23">
        <v>1</v>
      </c>
      <c r="H2106" s="23" t="s">
        <v>14</v>
      </c>
      <c r="I2106" s="24">
        <v>101663.12</v>
      </c>
      <c r="J2106" s="24">
        <v>177910.47</v>
      </c>
      <c r="K2106" s="24">
        <v>131803.87</v>
      </c>
      <c r="L2106" s="24">
        <v>230656.76</v>
      </c>
      <c r="M2106" s="24">
        <v>157844.89000000001</v>
      </c>
      <c r="N2106" s="24">
        <v>276228.56</v>
      </c>
      <c r="O2106" s="24">
        <v>188476.22</v>
      </c>
      <c r="P2106" s="24">
        <v>329833.39</v>
      </c>
      <c r="Q2106" s="24">
        <v>221752.74</v>
      </c>
      <c r="R2106" s="24">
        <v>388067.3</v>
      </c>
      <c r="S2106" s="24">
        <v>243037.92</v>
      </c>
      <c r="T2106" s="24">
        <v>425316.37</v>
      </c>
      <c r="U2106" s="24">
        <v>263254.75</v>
      </c>
      <c r="V2106" s="24">
        <v>460695.8</v>
      </c>
    </row>
    <row r="2107" spans="1:22" hidden="1" x14ac:dyDescent="0.3">
      <c r="A2107" s="23">
        <v>3</v>
      </c>
      <c r="B2107" s="23">
        <v>2021</v>
      </c>
      <c r="C2107" s="23" t="s">
        <v>544</v>
      </c>
      <c r="D2107" t="s">
        <v>114</v>
      </c>
      <c r="E2107" s="23" t="s">
        <v>548</v>
      </c>
      <c r="F2107" s="23" t="s">
        <v>504</v>
      </c>
      <c r="G2107" s="23">
        <v>2</v>
      </c>
      <c r="H2107" s="23" t="s">
        <v>30</v>
      </c>
      <c r="I2107" s="24">
        <v>88328.63</v>
      </c>
      <c r="J2107" s="24">
        <v>154575.10999999999</v>
      </c>
      <c r="K2107" s="24">
        <v>115897.24</v>
      </c>
      <c r="L2107" s="24">
        <v>202820.17</v>
      </c>
      <c r="M2107" s="24">
        <v>140946.21</v>
      </c>
      <c r="N2107" s="24">
        <v>246655.87</v>
      </c>
      <c r="O2107" s="24">
        <v>173050.04</v>
      </c>
      <c r="P2107" s="24">
        <v>302837.57</v>
      </c>
      <c r="Q2107" s="24">
        <v>205364.37</v>
      </c>
      <c r="R2107" s="24">
        <v>359387.65</v>
      </c>
      <c r="S2107" s="24">
        <v>226338.12</v>
      </c>
      <c r="T2107" s="24">
        <v>396091.72</v>
      </c>
      <c r="U2107" s="24">
        <v>245799.17</v>
      </c>
      <c r="V2107" s="24">
        <v>430148.54</v>
      </c>
    </row>
    <row r="2108" spans="1:22" hidden="1" x14ac:dyDescent="0.3">
      <c r="A2108" s="23">
        <v>3</v>
      </c>
      <c r="B2108" s="23">
        <v>2021</v>
      </c>
      <c r="C2108" s="23" t="s">
        <v>544</v>
      </c>
      <c r="D2108" t="s">
        <v>114</v>
      </c>
      <c r="E2108" s="23" t="s">
        <v>548</v>
      </c>
      <c r="F2108" s="23" t="s">
        <v>504</v>
      </c>
      <c r="G2108" s="23">
        <v>3</v>
      </c>
      <c r="H2108" s="23" t="s">
        <v>31</v>
      </c>
      <c r="I2108" s="24">
        <v>76332.41</v>
      </c>
      <c r="J2108" s="24">
        <v>133581.73000000001</v>
      </c>
      <c r="K2108" s="24">
        <v>103768.41</v>
      </c>
      <c r="L2108" s="24">
        <v>181594.71</v>
      </c>
      <c r="M2108" s="24">
        <v>131018.45</v>
      </c>
      <c r="N2108" s="24">
        <v>229282.29</v>
      </c>
      <c r="O2108" s="24">
        <v>172322.81</v>
      </c>
      <c r="P2108" s="24">
        <v>301564.90999999997</v>
      </c>
      <c r="Q2108" s="24">
        <v>213299.94</v>
      </c>
      <c r="R2108" s="24">
        <v>373274.89</v>
      </c>
      <c r="S2108" s="24">
        <v>240150.57</v>
      </c>
      <c r="T2108" s="24">
        <v>420263.49</v>
      </c>
      <c r="U2108" s="24">
        <v>266627.23</v>
      </c>
      <c r="V2108" s="24">
        <v>466597.65</v>
      </c>
    </row>
    <row r="2109" spans="1:22" hidden="1" x14ac:dyDescent="0.3">
      <c r="A2109" s="23">
        <v>3</v>
      </c>
      <c r="B2109" s="23">
        <v>2021</v>
      </c>
      <c r="C2109" s="23" t="s">
        <v>544</v>
      </c>
      <c r="D2109" t="s">
        <v>114</v>
      </c>
      <c r="E2109" s="23" t="s">
        <v>548</v>
      </c>
      <c r="F2109" s="23" t="s">
        <v>504</v>
      </c>
      <c r="G2109" s="23">
        <v>4</v>
      </c>
      <c r="H2109" s="23" t="s">
        <v>29</v>
      </c>
      <c r="I2109" s="24">
        <v>86273.99</v>
      </c>
      <c r="J2109" s="24">
        <v>138038.38</v>
      </c>
      <c r="K2109" s="24">
        <v>120783.58</v>
      </c>
      <c r="L2109" s="24">
        <v>193253.73</v>
      </c>
      <c r="M2109" s="24">
        <v>155293.17000000001</v>
      </c>
      <c r="N2109" s="24">
        <v>248469.08</v>
      </c>
      <c r="O2109" s="24">
        <v>207057.57</v>
      </c>
      <c r="P2109" s="24">
        <v>331292.11</v>
      </c>
      <c r="Q2109" s="24">
        <v>258821.96</v>
      </c>
      <c r="R2109" s="24">
        <v>414115.14</v>
      </c>
      <c r="S2109" s="24">
        <v>293331.55</v>
      </c>
      <c r="T2109" s="24">
        <v>469330.49</v>
      </c>
      <c r="U2109" s="24">
        <v>327841.15000000002</v>
      </c>
      <c r="V2109" s="24">
        <v>524545.84</v>
      </c>
    </row>
    <row r="2110" spans="1:22" hidden="1" x14ac:dyDescent="0.3">
      <c r="A2110" s="23">
        <v>3</v>
      </c>
      <c r="B2110" s="23">
        <v>2021</v>
      </c>
      <c r="C2110" s="23" t="s">
        <v>544</v>
      </c>
      <c r="D2110" t="s">
        <v>114</v>
      </c>
      <c r="E2110" s="23" t="s">
        <v>548</v>
      </c>
      <c r="F2110" s="23" t="s">
        <v>510</v>
      </c>
      <c r="G2110" s="23">
        <v>1</v>
      </c>
      <c r="H2110" s="23" t="s">
        <v>14</v>
      </c>
      <c r="I2110" s="24">
        <v>101131.32</v>
      </c>
      <c r="J2110" s="24">
        <v>176979.81</v>
      </c>
      <c r="K2110" s="24">
        <v>131130.10999999999</v>
      </c>
      <c r="L2110" s="24">
        <v>229477.7</v>
      </c>
      <c r="M2110" s="24">
        <v>157049.26</v>
      </c>
      <c r="N2110" s="24">
        <v>274836.21000000002</v>
      </c>
      <c r="O2110" s="24">
        <v>187543.33</v>
      </c>
      <c r="P2110" s="24">
        <v>328200.83</v>
      </c>
      <c r="Q2110" s="24">
        <v>220667.66</v>
      </c>
      <c r="R2110" s="24">
        <v>386168.41</v>
      </c>
      <c r="S2110" s="24">
        <v>241855.68</v>
      </c>
      <c r="T2110" s="24">
        <v>423247.43</v>
      </c>
      <c r="U2110" s="24">
        <v>261987.61</v>
      </c>
      <c r="V2110" s="24">
        <v>458478.31</v>
      </c>
    </row>
    <row r="2111" spans="1:22" hidden="1" x14ac:dyDescent="0.3">
      <c r="A2111" s="23">
        <v>3</v>
      </c>
      <c r="B2111" s="23">
        <v>2021</v>
      </c>
      <c r="C2111" s="23" t="s">
        <v>544</v>
      </c>
      <c r="D2111" t="s">
        <v>114</v>
      </c>
      <c r="E2111" s="23" t="s">
        <v>548</v>
      </c>
      <c r="F2111" s="23" t="s">
        <v>510</v>
      </c>
      <c r="G2111" s="23">
        <v>2</v>
      </c>
      <c r="H2111" s="23" t="s">
        <v>30</v>
      </c>
      <c r="I2111" s="24">
        <v>87796.82</v>
      </c>
      <c r="J2111" s="24">
        <v>153644.44</v>
      </c>
      <c r="K2111" s="24">
        <v>115223.49</v>
      </c>
      <c r="L2111" s="24">
        <v>201641.11</v>
      </c>
      <c r="M2111" s="24">
        <v>140150.59</v>
      </c>
      <c r="N2111" s="24">
        <v>245263.52</v>
      </c>
      <c r="O2111" s="24">
        <v>172117.15</v>
      </c>
      <c r="P2111" s="24">
        <v>301205.01</v>
      </c>
      <c r="Q2111" s="24">
        <v>204279.3</v>
      </c>
      <c r="R2111" s="24">
        <v>357488.77</v>
      </c>
      <c r="S2111" s="24">
        <v>225155.88</v>
      </c>
      <c r="T2111" s="24">
        <v>394022.78</v>
      </c>
      <c r="U2111" s="24">
        <v>244532.03</v>
      </c>
      <c r="V2111" s="24">
        <v>427931.05</v>
      </c>
    </row>
    <row r="2112" spans="1:22" hidden="1" x14ac:dyDescent="0.3">
      <c r="A2112" s="23">
        <v>3</v>
      </c>
      <c r="B2112" s="23">
        <v>2021</v>
      </c>
      <c r="C2112" s="23" t="s">
        <v>544</v>
      </c>
      <c r="D2112" t="s">
        <v>114</v>
      </c>
      <c r="E2112" s="23" t="s">
        <v>548</v>
      </c>
      <c r="F2112" s="23" t="s">
        <v>510</v>
      </c>
      <c r="G2112" s="23">
        <v>3</v>
      </c>
      <c r="H2112" s="23" t="s">
        <v>31</v>
      </c>
      <c r="I2112" s="24">
        <v>75819.16</v>
      </c>
      <c r="J2112" s="24">
        <v>132683.51999999999</v>
      </c>
      <c r="K2112" s="24">
        <v>103049.84</v>
      </c>
      <c r="L2112" s="24">
        <v>180337.23</v>
      </c>
      <c r="M2112" s="24">
        <v>130094.59</v>
      </c>
      <c r="N2112" s="24">
        <v>227665.53</v>
      </c>
      <c r="O2112" s="24">
        <v>171090.99</v>
      </c>
      <c r="P2112" s="24">
        <v>299409.21999999997</v>
      </c>
      <c r="Q2112" s="24">
        <v>211760.16</v>
      </c>
      <c r="R2112" s="24">
        <v>370580.28</v>
      </c>
      <c r="S2112" s="24">
        <v>238405.49</v>
      </c>
      <c r="T2112" s="24">
        <v>417209.59999999998</v>
      </c>
      <c r="U2112" s="24">
        <v>264676.84000000003</v>
      </c>
      <c r="V2112" s="24">
        <v>463184.47</v>
      </c>
    </row>
    <row r="2113" spans="1:22" hidden="1" x14ac:dyDescent="0.3">
      <c r="A2113" s="23">
        <v>3</v>
      </c>
      <c r="B2113" s="23">
        <v>2021</v>
      </c>
      <c r="C2113" s="23" t="s">
        <v>544</v>
      </c>
      <c r="D2113" t="s">
        <v>114</v>
      </c>
      <c r="E2113" s="23" t="s">
        <v>548</v>
      </c>
      <c r="F2113" s="23" t="s">
        <v>510</v>
      </c>
      <c r="G2113" s="23">
        <v>4</v>
      </c>
      <c r="H2113" s="23" t="s">
        <v>29</v>
      </c>
      <c r="I2113" s="24">
        <v>85832.56</v>
      </c>
      <c r="J2113" s="24">
        <v>137332.09</v>
      </c>
      <c r="K2113" s="24">
        <v>120165.58</v>
      </c>
      <c r="L2113" s="24">
        <v>192264.93</v>
      </c>
      <c r="M2113" s="24">
        <v>154498.6</v>
      </c>
      <c r="N2113" s="24">
        <v>247197.77</v>
      </c>
      <c r="O2113" s="24">
        <v>205998.14</v>
      </c>
      <c r="P2113" s="24">
        <v>329597.03000000003</v>
      </c>
      <c r="Q2113" s="24">
        <v>257497.67</v>
      </c>
      <c r="R2113" s="24">
        <v>411996.28</v>
      </c>
      <c r="S2113" s="24">
        <v>291830.7</v>
      </c>
      <c r="T2113" s="24">
        <v>466929.12</v>
      </c>
      <c r="U2113" s="24">
        <v>326163.71999999997</v>
      </c>
      <c r="V2113" s="24">
        <v>521861.96</v>
      </c>
    </row>
    <row r="2114" spans="1:22" hidden="1" x14ac:dyDescent="0.3">
      <c r="A2114" s="23">
        <v>3</v>
      </c>
      <c r="B2114" s="23">
        <v>2021</v>
      </c>
      <c r="C2114" s="23" t="s">
        <v>544</v>
      </c>
      <c r="D2114" t="s">
        <v>114</v>
      </c>
      <c r="E2114" s="23" t="s">
        <v>548</v>
      </c>
      <c r="F2114" s="23" t="s">
        <v>515</v>
      </c>
      <c r="G2114" s="23">
        <v>1</v>
      </c>
      <c r="H2114" s="23" t="s">
        <v>14</v>
      </c>
      <c r="I2114" s="24">
        <v>101042.7</v>
      </c>
      <c r="J2114" s="24">
        <v>176824.73</v>
      </c>
      <c r="K2114" s="24">
        <v>131074.53</v>
      </c>
      <c r="L2114" s="24">
        <v>229380.42</v>
      </c>
      <c r="M2114" s="24">
        <v>157025.10999999999</v>
      </c>
      <c r="N2114" s="24">
        <v>274793.95</v>
      </c>
      <c r="O2114" s="24">
        <v>187579.15</v>
      </c>
      <c r="P2114" s="24">
        <v>328263.51</v>
      </c>
      <c r="Q2114" s="24">
        <v>220757.06</v>
      </c>
      <c r="R2114" s="24">
        <v>386324.86</v>
      </c>
      <c r="S2114" s="24">
        <v>241980</v>
      </c>
      <c r="T2114" s="24">
        <v>423465</v>
      </c>
      <c r="U2114" s="24">
        <v>262173.03999999998</v>
      </c>
      <c r="V2114" s="24">
        <v>458802.82</v>
      </c>
    </row>
    <row r="2115" spans="1:22" hidden="1" x14ac:dyDescent="0.3">
      <c r="A2115" s="23">
        <v>3</v>
      </c>
      <c r="B2115" s="23">
        <v>2021</v>
      </c>
      <c r="C2115" s="23" t="s">
        <v>544</v>
      </c>
      <c r="D2115" t="s">
        <v>114</v>
      </c>
      <c r="E2115" s="23" t="s">
        <v>548</v>
      </c>
      <c r="F2115" s="23" t="s">
        <v>515</v>
      </c>
      <c r="G2115" s="23">
        <v>2</v>
      </c>
      <c r="H2115" s="23" t="s">
        <v>30</v>
      </c>
      <c r="I2115" s="24">
        <v>87456.56</v>
      </c>
      <c r="J2115" s="24">
        <v>153048.98000000001</v>
      </c>
      <c r="K2115" s="24">
        <v>114867.78</v>
      </c>
      <c r="L2115" s="24">
        <v>201018.61</v>
      </c>
      <c r="M2115" s="24">
        <v>139807.59</v>
      </c>
      <c r="N2115" s="24">
        <v>244663.28</v>
      </c>
      <c r="O2115" s="24">
        <v>171861.91</v>
      </c>
      <c r="P2115" s="24">
        <v>300758.34000000003</v>
      </c>
      <c r="Q2115" s="24">
        <v>204059.48</v>
      </c>
      <c r="R2115" s="24">
        <v>357104.08</v>
      </c>
      <c r="S2115" s="24">
        <v>224965.11</v>
      </c>
      <c r="T2115" s="24">
        <v>393688.94</v>
      </c>
      <c r="U2115" s="24">
        <v>244388.11</v>
      </c>
      <c r="V2115" s="24">
        <v>427679.19</v>
      </c>
    </row>
    <row r="2116" spans="1:22" hidden="1" x14ac:dyDescent="0.3">
      <c r="A2116" s="23">
        <v>3</v>
      </c>
      <c r="B2116" s="23">
        <v>2021</v>
      </c>
      <c r="C2116" s="23" t="s">
        <v>544</v>
      </c>
      <c r="D2116" t="s">
        <v>114</v>
      </c>
      <c r="E2116" s="23" t="s">
        <v>548</v>
      </c>
      <c r="F2116" s="23" t="s">
        <v>515</v>
      </c>
      <c r="G2116" s="23">
        <v>3</v>
      </c>
      <c r="H2116" s="23" t="s">
        <v>31</v>
      </c>
      <c r="I2116" s="24">
        <v>75322.570000000007</v>
      </c>
      <c r="J2116" s="24">
        <v>131814.49</v>
      </c>
      <c r="K2116" s="24">
        <v>102296.18</v>
      </c>
      <c r="L2116" s="24">
        <v>179018.32</v>
      </c>
      <c r="M2116" s="24">
        <v>129080.35</v>
      </c>
      <c r="N2116" s="24">
        <v>225890.61</v>
      </c>
      <c r="O2116" s="24">
        <v>169693.98</v>
      </c>
      <c r="P2116" s="24">
        <v>296964.46000000002</v>
      </c>
      <c r="Q2116" s="24">
        <v>209974.21</v>
      </c>
      <c r="R2116" s="24">
        <v>367454.88</v>
      </c>
      <c r="S2116" s="24">
        <v>236351.42</v>
      </c>
      <c r="T2116" s="24">
        <v>413614.99</v>
      </c>
      <c r="U2116" s="24">
        <v>262347.61</v>
      </c>
      <c r="V2116" s="24">
        <v>459108.32</v>
      </c>
    </row>
    <row r="2117" spans="1:22" hidden="1" x14ac:dyDescent="0.3">
      <c r="A2117" s="23">
        <v>3</v>
      </c>
      <c r="B2117" s="23">
        <v>2021</v>
      </c>
      <c r="C2117" s="23" t="s">
        <v>544</v>
      </c>
      <c r="D2117" t="s">
        <v>114</v>
      </c>
      <c r="E2117" s="23" t="s">
        <v>548</v>
      </c>
      <c r="F2117" s="23" t="s">
        <v>515</v>
      </c>
      <c r="G2117" s="23">
        <v>4</v>
      </c>
      <c r="H2117" s="23" t="s">
        <v>29</v>
      </c>
      <c r="I2117" s="24">
        <v>85794.61</v>
      </c>
      <c r="J2117" s="24">
        <v>137271.37</v>
      </c>
      <c r="K2117" s="24">
        <v>120112.45</v>
      </c>
      <c r="L2117" s="24">
        <v>192179.92</v>
      </c>
      <c r="M2117" s="24">
        <v>154430.29</v>
      </c>
      <c r="N2117" s="24">
        <v>247088.47</v>
      </c>
      <c r="O2117" s="24">
        <v>205907.05</v>
      </c>
      <c r="P2117" s="24">
        <v>329451.28999999998</v>
      </c>
      <c r="Q2117" s="24">
        <v>257383.82</v>
      </c>
      <c r="R2117" s="24">
        <v>411814.12</v>
      </c>
      <c r="S2117" s="24">
        <v>291701.65999999997</v>
      </c>
      <c r="T2117" s="24">
        <v>466722.66</v>
      </c>
      <c r="U2117" s="24">
        <v>326019.5</v>
      </c>
      <c r="V2117" s="24">
        <v>521631.21</v>
      </c>
    </row>
    <row r="2118" spans="1:22" hidden="1" x14ac:dyDescent="0.3">
      <c r="A2118" s="23">
        <v>3</v>
      </c>
      <c r="B2118" s="23">
        <v>2021</v>
      </c>
      <c r="C2118" s="23" t="s">
        <v>544</v>
      </c>
      <c r="D2118" t="s">
        <v>114</v>
      </c>
      <c r="E2118" s="23" t="s">
        <v>548</v>
      </c>
      <c r="F2118" s="23" t="s">
        <v>517</v>
      </c>
      <c r="G2118" s="23">
        <v>1</v>
      </c>
      <c r="H2118" s="23" t="s">
        <v>14</v>
      </c>
      <c r="I2118" s="24">
        <v>101087.02</v>
      </c>
      <c r="J2118" s="24">
        <v>176902.28</v>
      </c>
      <c r="K2118" s="24">
        <v>131102.32999999999</v>
      </c>
      <c r="L2118" s="24">
        <v>229429.07</v>
      </c>
      <c r="M2118" s="24">
        <v>157037.19</v>
      </c>
      <c r="N2118" s="24">
        <v>274815.09000000003</v>
      </c>
      <c r="O2118" s="24">
        <v>187561.24</v>
      </c>
      <c r="P2118" s="24">
        <v>328232.18</v>
      </c>
      <c r="Q2118" s="24">
        <v>220712.37</v>
      </c>
      <c r="R2118" s="24">
        <v>386246.65</v>
      </c>
      <c r="S2118" s="24">
        <v>241917.85</v>
      </c>
      <c r="T2118" s="24">
        <v>423356.23</v>
      </c>
      <c r="U2118" s="24">
        <v>262080.33</v>
      </c>
      <c r="V2118" s="24">
        <v>458640.58</v>
      </c>
    </row>
    <row r="2119" spans="1:22" hidden="1" x14ac:dyDescent="0.3">
      <c r="A2119" s="23">
        <v>3</v>
      </c>
      <c r="B2119" s="23">
        <v>2021</v>
      </c>
      <c r="C2119" s="23" t="s">
        <v>544</v>
      </c>
      <c r="D2119" t="s">
        <v>114</v>
      </c>
      <c r="E2119" s="23" t="s">
        <v>548</v>
      </c>
      <c r="F2119" s="23" t="s">
        <v>517</v>
      </c>
      <c r="G2119" s="23">
        <v>2</v>
      </c>
      <c r="H2119" s="23" t="s">
        <v>30</v>
      </c>
      <c r="I2119" s="24">
        <v>87626.69</v>
      </c>
      <c r="J2119" s="24">
        <v>153346.71</v>
      </c>
      <c r="K2119" s="24">
        <v>115045.64</v>
      </c>
      <c r="L2119" s="24">
        <v>201329.86</v>
      </c>
      <c r="M2119" s="24">
        <v>139979.09</v>
      </c>
      <c r="N2119" s="24">
        <v>244963.41</v>
      </c>
      <c r="O2119" s="24">
        <v>171989.53</v>
      </c>
      <c r="P2119" s="24">
        <v>300981.68</v>
      </c>
      <c r="Q2119" s="24">
        <v>204169.39</v>
      </c>
      <c r="R2119" s="24">
        <v>357296.44</v>
      </c>
      <c r="S2119" s="24">
        <v>225060.5</v>
      </c>
      <c r="T2119" s="24">
        <v>393855.87</v>
      </c>
      <c r="U2119" s="24">
        <v>244460.08</v>
      </c>
      <c r="V2119" s="24">
        <v>427805.13</v>
      </c>
    </row>
    <row r="2120" spans="1:22" hidden="1" x14ac:dyDescent="0.3">
      <c r="A2120" s="23">
        <v>3</v>
      </c>
      <c r="B2120" s="23">
        <v>2021</v>
      </c>
      <c r="C2120" s="23" t="s">
        <v>544</v>
      </c>
      <c r="D2120" t="s">
        <v>114</v>
      </c>
      <c r="E2120" s="23" t="s">
        <v>548</v>
      </c>
      <c r="F2120" s="23" t="s">
        <v>517</v>
      </c>
      <c r="G2120" s="23">
        <v>3</v>
      </c>
      <c r="H2120" s="23" t="s">
        <v>31</v>
      </c>
      <c r="I2120" s="24">
        <v>75570.86</v>
      </c>
      <c r="J2120" s="24">
        <v>132249.01</v>
      </c>
      <c r="K2120" s="24">
        <v>102673.02</v>
      </c>
      <c r="L2120" s="24">
        <v>179677.78</v>
      </c>
      <c r="M2120" s="24">
        <v>129587.47</v>
      </c>
      <c r="N2120" s="24">
        <v>226778.07</v>
      </c>
      <c r="O2120" s="24">
        <v>170392.49</v>
      </c>
      <c r="P2120" s="24">
        <v>298186.84999999998</v>
      </c>
      <c r="Q2120" s="24">
        <v>210867.19</v>
      </c>
      <c r="R2120" s="24">
        <v>369017.59</v>
      </c>
      <c r="S2120" s="24">
        <v>237378.46</v>
      </c>
      <c r="T2120" s="24">
        <v>415412.3</v>
      </c>
      <c r="U2120" s="24">
        <v>263512.23</v>
      </c>
      <c r="V2120" s="24">
        <v>461146.4</v>
      </c>
    </row>
    <row r="2121" spans="1:22" hidden="1" x14ac:dyDescent="0.3">
      <c r="A2121" s="23">
        <v>3</v>
      </c>
      <c r="B2121" s="23">
        <v>2021</v>
      </c>
      <c r="C2121" s="23" t="s">
        <v>544</v>
      </c>
      <c r="D2121" t="s">
        <v>114</v>
      </c>
      <c r="E2121" s="23" t="s">
        <v>548</v>
      </c>
      <c r="F2121" s="23" t="s">
        <v>517</v>
      </c>
      <c r="G2121" s="23">
        <v>4</v>
      </c>
      <c r="H2121" s="23" t="s">
        <v>29</v>
      </c>
      <c r="I2121" s="24">
        <v>85813.58</v>
      </c>
      <c r="J2121" s="24">
        <v>137301.74</v>
      </c>
      <c r="K2121" s="24">
        <v>120139.02</v>
      </c>
      <c r="L2121" s="24">
        <v>192222.43</v>
      </c>
      <c r="M2121" s="24">
        <v>154464.45000000001</v>
      </c>
      <c r="N2121" s="24">
        <v>247143.13</v>
      </c>
      <c r="O2121" s="24">
        <v>205952.6</v>
      </c>
      <c r="P2121" s="24">
        <v>329524.17</v>
      </c>
      <c r="Q2121" s="24">
        <v>257440.75</v>
      </c>
      <c r="R2121" s="24">
        <v>411905.21</v>
      </c>
      <c r="S2121" s="24">
        <v>291766.19</v>
      </c>
      <c r="T2121" s="24">
        <v>466825.91</v>
      </c>
      <c r="U2121" s="24">
        <v>326091.62</v>
      </c>
      <c r="V2121" s="24">
        <v>521746.6</v>
      </c>
    </row>
    <row r="2122" spans="1:22" hidden="1" x14ac:dyDescent="0.3">
      <c r="A2122" s="23">
        <v>3</v>
      </c>
      <c r="B2122" s="23">
        <v>2021</v>
      </c>
      <c r="C2122" s="23" t="s">
        <v>544</v>
      </c>
      <c r="D2122" t="s">
        <v>179</v>
      </c>
      <c r="E2122" s="23" t="s">
        <v>549</v>
      </c>
      <c r="F2122" s="23" t="s">
        <v>201</v>
      </c>
      <c r="G2122" s="23">
        <v>1</v>
      </c>
      <c r="H2122" s="23" t="s">
        <v>14</v>
      </c>
      <c r="I2122" s="24">
        <v>108576.54</v>
      </c>
      <c r="J2122" s="24">
        <v>190008.95</v>
      </c>
      <c r="K2122" s="24">
        <v>140562.64000000001</v>
      </c>
      <c r="L2122" s="24">
        <v>245984.62</v>
      </c>
      <c r="M2122" s="24">
        <v>168188.05</v>
      </c>
      <c r="N2122" s="24">
        <v>294329.08</v>
      </c>
      <c r="O2122" s="24">
        <v>200603.82</v>
      </c>
      <c r="P2122" s="24">
        <v>351056.69</v>
      </c>
      <c r="Q2122" s="24">
        <v>235858.75</v>
      </c>
      <c r="R2122" s="24">
        <v>412752.82</v>
      </c>
      <c r="S2122" s="24">
        <v>258407.15</v>
      </c>
      <c r="T2122" s="24">
        <v>452212.52</v>
      </c>
      <c r="U2122" s="24">
        <v>279727.55</v>
      </c>
      <c r="V2122" s="24">
        <v>489523.22</v>
      </c>
    </row>
    <row r="2123" spans="1:22" hidden="1" x14ac:dyDescent="0.3">
      <c r="A2123" s="23">
        <v>3</v>
      </c>
      <c r="B2123" s="23">
        <v>2021</v>
      </c>
      <c r="C2123" s="23" t="s">
        <v>544</v>
      </c>
      <c r="D2123" t="s">
        <v>179</v>
      </c>
      <c r="E2123" s="23" t="s">
        <v>549</v>
      </c>
      <c r="F2123" s="23" t="s">
        <v>201</v>
      </c>
      <c r="G2123" s="23">
        <v>2</v>
      </c>
      <c r="H2123" s="23" t="s">
        <v>30</v>
      </c>
      <c r="I2123" s="24">
        <v>95242.2</v>
      </c>
      <c r="J2123" s="24">
        <v>166673.85999999999</v>
      </c>
      <c r="K2123" s="24">
        <v>124656.02</v>
      </c>
      <c r="L2123" s="24">
        <v>218148.03</v>
      </c>
      <c r="M2123" s="24">
        <v>151289.37</v>
      </c>
      <c r="N2123" s="24">
        <v>264756.39</v>
      </c>
      <c r="O2123" s="24">
        <v>185177.64</v>
      </c>
      <c r="P2123" s="24">
        <v>324060.87</v>
      </c>
      <c r="Q2123" s="24">
        <v>219470.39</v>
      </c>
      <c r="R2123" s="24">
        <v>384073.18</v>
      </c>
      <c r="S2123" s="24">
        <v>241707.35</v>
      </c>
      <c r="T2123" s="24">
        <v>422987.87</v>
      </c>
      <c r="U2123" s="24">
        <v>262271.96999999997</v>
      </c>
      <c r="V2123" s="24">
        <v>458975.95</v>
      </c>
    </row>
    <row r="2124" spans="1:22" hidden="1" x14ac:dyDescent="0.3">
      <c r="A2124" s="23">
        <v>3</v>
      </c>
      <c r="B2124" s="23">
        <v>2021</v>
      </c>
      <c r="C2124" s="23" t="s">
        <v>544</v>
      </c>
      <c r="D2124" t="s">
        <v>179</v>
      </c>
      <c r="E2124" s="23" t="s">
        <v>549</v>
      </c>
      <c r="F2124" s="23" t="s">
        <v>201</v>
      </c>
      <c r="G2124" s="23">
        <v>3</v>
      </c>
      <c r="H2124" s="23" t="s">
        <v>31</v>
      </c>
      <c r="I2124" s="24">
        <v>83004.789999999994</v>
      </c>
      <c r="J2124" s="24">
        <v>145258.38</v>
      </c>
      <c r="K2124" s="24">
        <v>113109.73</v>
      </c>
      <c r="L2124" s="24">
        <v>197942.03</v>
      </c>
      <c r="M2124" s="24">
        <v>143028.73000000001</v>
      </c>
      <c r="N2124" s="24">
        <v>250300.27</v>
      </c>
      <c r="O2124" s="24">
        <v>188336.51</v>
      </c>
      <c r="P2124" s="24">
        <v>329588.88</v>
      </c>
      <c r="Q2124" s="24">
        <v>233317.06</v>
      </c>
      <c r="R2124" s="24">
        <v>408304.86</v>
      </c>
      <c r="S2124" s="24">
        <v>262836.64</v>
      </c>
      <c r="T2124" s="24">
        <v>459964.12</v>
      </c>
      <c r="U2124" s="24">
        <v>291982.25</v>
      </c>
      <c r="V2124" s="24">
        <v>510968.94</v>
      </c>
    </row>
    <row r="2125" spans="1:22" hidden="1" x14ac:dyDescent="0.3">
      <c r="A2125" s="23">
        <v>3</v>
      </c>
      <c r="B2125" s="23">
        <v>2021</v>
      </c>
      <c r="C2125" s="23" t="s">
        <v>544</v>
      </c>
      <c r="D2125" t="s">
        <v>179</v>
      </c>
      <c r="E2125" s="23" t="s">
        <v>549</v>
      </c>
      <c r="F2125" s="23" t="s">
        <v>201</v>
      </c>
      <c r="G2125" s="23">
        <v>4</v>
      </c>
      <c r="H2125" s="23" t="s">
        <v>29</v>
      </c>
      <c r="I2125" s="24">
        <v>92012.56</v>
      </c>
      <c r="J2125" s="24">
        <v>147220.1</v>
      </c>
      <c r="K2125" s="24">
        <v>128817.58</v>
      </c>
      <c r="L2125" s="24">
        <v>206108.14</v>
      </c>
      <c r="M2125" s="24">
        <v>165622.60999999999</v>
      </c>
      <c r="N2125" s="24">
        <v>264996.17</v>
      </c>
      <c r="O2125" s="24">
        <v>220830.14</v>
      </c>
      <c r="P2125" s="24">
        <v>353328.23</v>
      </c>
      <c r="Q2125" s="24">
        <v>276037.68</v>
      </c>
      <c r="R2125" s="24">
        <v>441660.29</v>
      </c>
      <c r="S2125" s="24">
        <v>312842.7</v>
      </c>
      <c r="T2125" s="24">
        <v>500548.33</v>
      </c>
      <c r="U2125" s="24">
        <v>349647.72</v>
      </c>
      <c r="V2125" s="24">
        <v>559436.37</v>
      </c>
    </row>
    <row r="2126" spans="1:22" hidden="1" x14ac:dyDescent="0.3">
      <c r="A2126" s="23">
        <v>3</v>
      </c>
      <c r="B2126" s="23">
        <v>2021</v>
      </c>
      <c r="C2126" s="23" t="s">
        <v>544</v>
      </c>
      <c r="D2126" t="s">
        <v>179</v>
      </c>
      <c r="E2126" s="23" t="s">
        <v>549</v>
      </c>
      <c r="F2126" s="23" t="s">
        <v>267</v>
      </c>
      <c r="G2126" s="23">
        <v>1</v>
      </c>
      <c r="H2126" s="23" t="s">
        <v>14</v>
      </c>
      <c r="I2126" s="24">
        <v>105873.23</v>
      </c>
      <c r="J2126" s="24">
        <v>185278.14</v>
      </c>
      <c r="K2126" s="24">
        <v>137166.09</v>
      </c>
      <c r="L2126" s="24">
        <v>240040.66</v>
      </c>
      <c r="M2126" s="24">
        <v>164197.82999999999</v>
      </c>
      <c r="N2126" s="24">
        <v>287346.21000000002</v>
      </c>
      <c r="O2126" s="24">
        <v>195957.27</v>
      </c>
      <c r="P2126" s="24">
        <v>342925.22</v>
      </c>
      <c r="Q2126" s="24">
        <v>230478.06</v>
      </c>
      <c r="R2126" s="24">
        <v>403336.61</v>
      </c>
      <c r="S2126" s="24">
        <v>252558.07</v>
      </c>
      <c r="T2126" s="24">
        <v>441976.63</v>
      </c>
      <c r="U2126" s="24">
        <v>273484.58</v>
      </c>
      <c r="V2126" s="24">
        <v>478598.01</v>
      </c>
    </row>
    <row r="2127" spans="1:22" hidden="1" x14ac:dyDescent="0.3">
      <c r="A2127" s="23">
        <v>3</v>
      </c>
      <c r="B2127" s="23">
        <v>2021</v>
      </c>
      <c r="C2127" s="23" t="s">
        <v>544</v>
      </c>
      <c r="D2127" t="s">
        <v>179</v>
      </c>
      <c r="E2127" s="23" t="s">
        <v>549</v>
      </c>
      <c r="F2127" s="23" t="s">
        <v>267</v>
      </c>
      <c r="G2127" s="23">
        <v>2</v>
      </c>
      <c r="H2127" s="23" t="s">
        <v>30</v>
      </c>
      <c r="I2127" s="24">
        <v>92413.01</v>
      </c>
      <c r="J2127" s="24">
        <v>161722.76999999999</v>
      </c>
      <c r="K2127" s="24">
        <v>121109.4</v>
      </c>
      <c r="L2127" s="24">
        <v>211941.45</v>
      </c>
      <c r="M2127" s="24">
        <v>147139.73000000001</v>
      </c>
      <c r="N2127" s="24">
        <v>257494.53</v>
      </c>
      <c r="O2127" s="24">
        <v>180385.56</v>
      </c>
      <c r="P2127" s="24">
        <v>315674.73</v>
      </c>
      <c r="Q2127" s="24">
        <v>213935.09</v>
      </c>
      <c r="R2127" s="24">
        <v>374386.4</v>
      </c>
      <c r="S2127" s="24">
        <v>235700.73</v>
      </c>
      <c r="T2127" s="24">
        <v>412476.27</v>
      </c>
      <c r="U2127" s="24">
        <v>255864.32000000001</v>
      </c>
      <c r="V2127" s="24">
        <v>447762.56</v>
      </c>
    </row>
    <row r="2128" spans="1:22" hidden="1" x14ac:dyDescent="0.3">
      <c r="A2128" s="23">
        <v>3</v>
      </c>
      <c r="B2128" s="23">
        <v>2021</v>
      </c>
      <c r="C2128" s="23" t="s">
        <v>544</v>
      </c>
      <c r="D2128" t="s">
        <v>179</v>
      </c>
      <c r="E2128" s="23" t="s">
        <v>549</v>
      </c>
      <c r="F2128" s="23" t="s">
        <v>267</v>
      </c>
      <c r="G2128" s="23">
        <v>3</v>
      </c>
      <c r="H2128" s="23" t="s">
        <v>31</v>
      </c>
      <c r="I2128" s="24">
        <v>80190.2</v>
      </c>
      <c r="J2128" s="24">
        <v>140332.84</v>
      </c>
      <c r="K2128" s="24">
        <v>109140.08</v>
      </c>
      <c r="L2128" s="24">
        <v>190995.14</v>
      </c>
      <c r="M2128" s="24">
        <v>137902.26999999999</v>
      </c>
      <c r="N2128" s="24">
        <v>241328.97</v>
      </c>
      <c r="O2128" s="24">
        <v>181478.88</v>
      </c>
      <c r="P2128" s="24">
        <v>317588.05</v>
      </c>
      <c r="Q2128" s="24">
        <v>224725.19</v>
      </c>
      <c r="R2128" s="24">
        <v>393269.08</v>
      </c>
      <c r="S2128" s="24">
        <v>253084.19</v>
      </c>
      <c r="T2128" s="24">
        <v>442897.34</v>
      </c>
      <c r="U2128" s="24">
        <v>281065.7</v>
      </c>
      <c r="V2128" s="24">
        <v>491864.97</v>
      </c>
    </row>
    <row r="2129" spans="1:22" hidden="1" x14ac:dyDescent="0.3">
      <c r="A2129" s="23">
        <v>3</v>
      </c>
      <c r="B2129" s="23">
        <v>2021</v>
      </c>
      <c r="C2129" s="23" t="s">
        <v>544</v>
      </c>
      <c r="D2129" t="s">
        <v>179</v>
      </c>
      <c r="E2129" s="23" t="s">
        <v>549</v>
      </c>
      <c r="F2129" s="23" t="s">
        <v>267</v>
      </c>
      <c r="G2129" s="23">
        <v>4</v>
      </c>
      <c r="H2129" s="23" t="s">
        <v>29</v>
      </c>
      <c r="I2129" s="24">
        <v>89786.44</v>
      </c>
      <c r="J2129" s="24">
        <v>143658.31</v>
      </c>
      <c r="K2129" s="24">
        <v>125701.02</v>
      </c>
      <c r="L2129" s="24">
        <v>201121.63</v>
      </c>
      <c r="M2129" s="24">
        <v>161615.59</v>
      </c>
      <c r="N2129" s="24">
        <v>258584.95</v>
      </c>
      <c r="O2129" s="24">
        <v>215487.46</v>
      </c>
      <c r="P2129" s="24">
        <v>344779.93</v>
      </c>
      <c r="Q2129" s="24">
        <v>269359.32</v>
      </c>
      <c r="R2129" s="24">
        <v>430974.92</v>
      </c>
      <c r="S2129" s="24">
        <v>305273.90000000002</v>
      </c>
      <c r="T2129" s="24">
        <v>488438.24</v>
      </c>
      <c r="U2129" s="24">
        <v>341188.47</v>
      </c>
      <c r="V2129" s="24">
        <v>545901.56000000006</v>
      </c>
    </row>
    <row r="2130" spans="1:22" hidden="1" x14ac:dyDescent="0.3">
      <c r="A2130" s="23">
        <v>3</v>
      </c>
      <c r="B2130" s="23">
        <v>2021</v>
      </c>
      <c r="C2130" s="23" t="s">
        <v>544</v>
      </c>
      <c r="D2130" t="s">
        <v>179</v>
      </c>
      <c r="E2130" s="23" t="s">
        <v>549</v>
      </c>
      <c r="F2130" s="23" t="s">
        <v>309</v>
      </c>
      <c r="G2130" s="23">
        <v>1</v>
      </c>
      <c r="H2130" s="23" t="s">
        <v>14</v>
      </c>
      <c r="I2130" s="24">
        <v>97364.35</v>
      </c>
      <c r="J2130" s="24">
        <v>170387.61</v>
      </c>
      <c r="K2130" s="24">
        <v>126045.87</v>
      </c>
      <c r="L2130" s="24">
        <v>220580.27</v>
      </c>
      <c r="M2130" s="24">
        <v>150817.13</v>
      </c>
      <c r="N2130" s="24">
        <v>263929.98</v>
      </c>
      <c r="O2130" s="24">
        <v>179883.25</v>
      </c>
      <c r="P2130" s="24">
        <v>314795.69</v>
      </c>
      <c r="Q2130" s="24">
        <v>211495.45</v>
      </c>
      <c r="R2130" s="24">
        <v>370117.03</v>
      </c>
      <c r="S2130" s="24">
        <v>231714</v>
      </c>
      <c r="T2130" s="24">
        <v>405499.5</v>
      </c>
      <c r="U2130" s="24">
        <v>250830.71</v>
      </c>
      <c r="V2130" s="24">
        <v>438953.75</v>
      </c>
    </row>
    <row r="2131" spans="1:22" hidden="1" x14ac:dyDescent="0.3">
      <c r="A2131" s="23">
        <v>3</v>
      </c>
      <c r="B2131" s="23">
        <v>2021</v>
      </c>
      <c r="C2131" s="23" t="s">
        <v>544</v>
      </c>
      <c r="D2131" t="s">
        <v>179</v>
      </c>
      <c r="E2131" s="23" t="s">
        <v>549</v>
      </c>
      <c r="F2131" s="23" t="s">
        <v>309</v>
      </c>
      <c r="G2131" s="23">
        <v>2</v>
      </c>
      <c r="H2131" s="23" t="s">
        <v>30</v>
      </c>
      <c r="I2131" s="24">
        <v>85413.77</v>
      </c>
      <c r="J2131" s="24">
        <v>149474.09</v>
      </c>
      <c r="K2131" s="24">
        <v>111789.93</v>
      </c>
      <c r="L2131" s="24">
        <v>195632.38</v>
      </c>
      <c r="M2131" s="24">
        <v>135672.09</v>
      </c>
      <c r="N2131" s="24">
        <v>237426.16</v>
      </c>
      <c r="O2131" s="24">
        <v>166057.9</v>
      </c>
      <c r="P2131" s="24">
        <v>290601.33</v>
      </c>
      <c r="Q2131" s="24">
        <v>196807.76</v>
      </c>
      <c r="R2131" s="24">
        <v>344413.57</v>
      </c>
      <c r="S2131" s="24">
        <v>216747.2</v>
      </c>
      <c r="T2131" s="24">
        <v>379307.6</v>
      </c>
      <c r="U2131" s="24">
        <v>235186.56</v>
      </c>
      <c r="V2131" s="24">
        <v>411576.48</v>
      </c>
    </row>
    <row r="2132" spans="1:22" hidden="1" x14ac:dyDescent="0.3">
      <c r="A2132" s="23">
        <v>3</v>
      </c>
      <c r="B2132" s="23">
        <v>2021</v>
      </c>
      <c r="C2132" s="23" t="s">
        <v>544</v>
      </c>
      <c r="D2132" t="s">
        <v>179</v>
      </c>
      <c r="E2132" s="23" t="s">
        <v>549</v>
      </c>
      <c r="F2132" s="23" t="s">
        <v>309</v>
      </c>
      <c r="G2132" s="23">
        <v>3</v>
      </c>
      <c r="H2132" s="23" t="s">
        <v>31</v>
      </c>
      <c r="I2132" s="24">
        <v>74444.350000000006</v>
      </c>
      <c r="J2132" s="24">
        <v>130277.6</v>
      </c>
      <c r="K2132" s="24">
        <v>101446.49</v>
      </c>
      <c r="L2132" s="24">
        <v>177531.36</v>
      </c>
      <c r="M2132" s="24">
        <v>128281.99</v>
      </c>
      <c r="N2132" s="24">
        <v>224493.49</v>
      </c>
      <c r="O2132" s="24">
        <v>168919.98</v>
      </c>
      <c r="P2132" s="24">
        <v>295609.96000000002</v>
      </c>
      <c r="Q2132" s="24">
        <v>209264.69</v>
      </c>
      <c r="R2132" s="24">
        <v>366213.21</v>
      </c>
      <c r="S2132" s="24">
        <v>235742.22</v>
      </c>
      <c r="T2132" s="24">
        <v>412548.89</v>
      </c>
      <c r="U2132" s="24">
        <v>261884.59</v>
      </c>
      <c r="V2132" s="24">
        <v>458298.04</v>
      </c>
    </row>
    <row r="2133" spans="1:22" hidden="1" x14ac:dyDescent="0.3">
      <c r="A2133" s="23">
        <v>3</v>
      </c>
      <c r="B2133" s="23">
        <v>2021</v>
      </c>
      <c r="C2133" s="23" t="s">
        <v>544</v>
      </c>
      <c r="D2133" t="s">
        <v>179</v>
      </c>
      <c r="E2133" s="23" t="s">
        <v>549</v>
      </c>
      <c r="F2133" s="23" t="s">
        <v>309</v>
      </c>
      <c r="G2133" s="23">
        <v>4</v>
      </c>
      <c r="H2133" s="23" t="s">
        <v>29</v>
      </c>
      <c r="I2133" s="24">
        <v>82509.89</v>
      </c>
      <c r="J2133" s="24">
        <v>132015.82999999999</v>
      </c>
      <c r="K2133" s="24">
        <v>115513.85</v>
      </c>
      <c r="L2133" s="24">
        <v>184822.16</v>
      </c>
      <c r="M2133" s="24">
        <v>148517.81</v>
      </c>
      <c r="N2133" s="24">
        <v>237628.5</v>
      </c>
      <c r="O2133" s="24">
        <v>198023.74</v>
      </c>
      <c r="P2133" s="24">
        <v>316837.99</v>
      </c>
      <c r="Q2133" s="24">
        <v>247529.68</v>
      </c>
      <c r="R2133" s="24">
        <v>396047.49</v>
      </c>
      <c r="S2133" s="24">
        <v>280533.64</v>
      </c>
      <c r="T2133" s="24">
        <v>448853.83</v>
      </c>
      <c r="U2133" s="24">
        <v>313537.59000000003</v>
      </c>
      <c r="V2133" s="24">
        <v>501660.15999999997</v>
      </c>
    </row>
    <row r="2134" spans="1:22" hidden="1" x14ac:dyDescent="0.3">
      <c r="A2134" s="23">
        <v>3</v>
      </c>
      <c r="B2134" s="23">
        <v>2021</v>
      </c>
      <c r="C2134" s="23" t="s">
        <v>544</v>
      </c>
      <c r="D2134" t="s">
        <v>179</v>
      </c>
      <c r="E2134" s="23" t="s">
        <v>549</v>
      </c>
      <c r="F2134" s="23" t="s">
        <v>347</v>
      </c>
      <c r="G2134" s="23">
        <v>1</v>
      </c>
      <c r="H2134" s="23" t="s">
        <v>14</v>
      </c>
      <c r="I2134" s="24">
        <v>104853.93</v>
      </c>
      <c r="J2134" s="24">
        <v>183494.38</v>
      </c>
      <c r="K2134" s="24">
        <v>135846.38</v>
      </c>
      <c r="L2134" s="24">
        <v>237731.16</v>
      </c>
      <c r="M2134" s="24">
        <v>162618.65</v>
      </c>
      <c r="N2134" s="24">
        <v>284582.64</v>
      </c>
      <c r="O2134" s="24">
        <v>194073.57</v>
      </c>
      <c r="P2134" s="24">
        <v>339628.75</v>
      </c>
      <c r="Q2134" s="24">
        <v>228263.21</v>
      </c>
      <c r="R2134" s="24">
        <v>399460.61</v>
      </c>
      <c r="S2134" s="24">
        <v>250131.41</v>
      </c>
      <c r="T2134" s="24">
        <v>437729.97</v>
      </c>
      <c r="U2134" s="24">
        <v>270857.58</v>
      </c>
      <c r="V2134" s="24">
        <v>474000.76</v>
      </c>
    </row>
    <row r="2135" spans="1:22" hidden="1" x14ac:dyDescent="0.3">
      <c r="A2135" s="23">
        <v>3</v>
      </c>
      <c r="B2135" s="23">
        <v>2021</v>
      </c>
      <c r="C2135" s="23" t="s">
        <v>544</v>
      </c>
      <c r="D2135" t="s">
        <v>179</v>
      </c>
      <c r="E2135" s="23" t="s">
        <v>549</v>
      </c>
      <c r="F2135" s="23" t="s">
        <v>347</v>
      </c>
      <c r="G2135" s="23">
        <v>2</v>
      </c>
      <c r="H2135" s="23" t="s">
        <v>30</v>
      </c>
      <c r="I2135" s="24">
        <v>91519.51</v>
      </c>
      <c r="J2135" s="24">
        <v>160159.14000000001</v>
      </c>
      <c r="K2135" s="24">
        <v>119939.75</v>
      </c>
      <c r="L2135" s="24">
        <v>209894.57</v>
      </c>
      <c r="M2135" s="24">
        <v>145719.97</v>
      </c>
      <c r="N2135" s="24">
        <v>255009.95</v>
      </c>
      <c r="O2135" s="24">
        <v>178647.39</v>
      </c>
      <c r="P2135" s="24">
        <v>312632.94</v>
      </c>
      <c r="Q2135" s="24">
        <v>211874.84</v>
      </c>
      <c r="R2135" s="24">
        <v>370780.97</v>
      </c>
      <c r="S2135" s="24">
        <v>233431.61</v>
      </c>
      <c r="T2135" s="24">
        <v>408505.32</v>
      </c>
      <c r="U2135" s="24">
        <v>253402</v>
      </c>
      <c r="V2135" s="24">
        <v>443453.5</v>
      </c>
    </row>
    <row r="2136" spans="1:22" hidden="1" x14ac:dyDescent="0.3">
      <c r="A2136" s="23">
        <v>3</v>
      </c>
      <c r="B2136" s="23">
        <v>2021</v>
      </c>
      <c r="C2136" s="23" t="s">
        <v>544</v>
      </c>
      <c r="D2136" t="s">
        <v>179</v>
      </c>
      <c r="E2136" s="23" t="s">
        <v>549</v>
      </c>
      <c r="F2136" s="23" t="s">
        <v>347</v>
      </c>
      <c r="G2136" s="23">
        <v>3</v>
      </c>
      <c r="H2136" s="23" t="s">
        <v>31</v>
      </c>
      <c r="I2136" s="24">
        <v>79411.97</v>
      </c>
      <c r="J2136" s="24">
        <v>138970.95000000001</v>
      </c>
      <c r="K2136" s="24">
        <v>108079.79</v>
      </c>
      <c r="L2136" s="24">
        <v>189139.62</v>
      </c>
      <c r="M2136" s="24">
        <v>136561.65</v>
      </c>
      <c r="N2136" s="24">
        <v>238982.89</v>
      </c>
      <c r="O2136" s="24">
        <v>179713.74</v>
      </c>
      <c r="P2136" s="24">
        <v>314499.05</v>
      </c>
      <c r="Q2136" s="24">
        <v>222538.61</v>
      </c>
      <c r="R2136" s="24">
        <v>389442.56</v>
      </c>
      <c r="S2136" s="24">
        <v>250621.06</v>
      </c>
      <c r="T2136" s="24">
        <v>438586.85</v>
      </c>
      <c r="U2136" s="24">
        <v>278329.53999999998</v>
      </c>
      <c r="V2136" s="24">
        <v>487076.69</v>
      </c>
    </row>
    <row r="2137" spans="1:22" hidden="1" x14ac:dyDescent="0.3">
      <c r="A2137" s="23">
        <v>3</v>
      </c>
      <c r="B2137" s="23">
        <v>2021</v>
      </c>
      <c r="C2137" s="23" t="s">
        <v>544</v>
      </c>
      <c r="D2137" t="s">
        <v>179</v>
      </c>
      <c r="E2137" s="23" t="s">
        <v>549</v>
      </c>
      <c r="F2137" s="23" t="s">
        <v>347</v>
      </c>
      <c r="G2137" s="23">
        <v>4</v>
      </c>
      <c r="H2137" s="23" t="s">
        <v>29</v>
      </c>
      <c r="I2137" s="24">
        <v>88922.559999999998</v>
      </c>
      <c r="J2137" s="24">
        <v>142276.09</v>
      </c>
      <c r="K2137" s="24">
        <v>124491.58</v>
      </c>
      <c r="L2137" s="24">
        <v>199186.53</v>
      </c>
      <c r="M2137" s="24">
        <v>160060.6</v>
      </c>
      <c r="N2137" s="24">
        <v>256096.97</v>
      </c>
      <c r="O2137" s="24">
        <v>213414.14</v>
      </c>
      <c r="P2137" s="24">
        <v>341462.62</v>
      </c>
      <c r="Q2137" s="24">
        <v>266767.67</v>
      </c>
      <c r="R2137" s="24">
        <v>426828.28</v>
      </c>
      <c r="S2137" s="24">
        <v>302336.69</v>
      </c>
      <c r="T2137" s="24">
        <v>483738.72</v>
      </c>
      <c r="U2137" s="24">
        <v>337905.72</v>
      </c>
      <c r="V2137" s="24">
        <v>540649.16</v>
      </c>
    </row>
    <row r="2138" spans="1:22" hidden="1" x14ac:dyDescent="0.3">
      <c r="A2138" s="23">
        <v>3</v>
      </c>
      <c r="B2138" s="23">
        <v>2021</v>
      </c>
      <c r="C2138" s="23" t="s">
        <v>544</v>
      </c>
      <c r="D2138" t="s">
        <v>179</v>
      </c>
      <c r="E2138" s="23" t="s">
        <v>549</v>
      </c>
      <c r="F2138" s="23" t="s">
        <v>384</v>
      </c>
      <c r="G2138" s="23">
        <v>1</v>
      </c>
      <c r="H2138" s="23" t="s">
        <v>14</v>
      </c>
      <c r="I2138" s="24">
        <v>96921.18</v>
      </c>
      <c r="J2138" s="24">
        <v>169612.06</v>
      </c>
      <c r="K2138" s="24">
        <v>125427.71</v>
      </c>
      <c r="L2138" s="24">
        <v>219498.5</v>
      </c>
      <c r="M2138" s="24">
        <v>150045.67000000001</v>
      </c>
      <c r="N2138" s="24">
        <v>262579.92</v>
      </c>
      <c r="O2138" s="24">
        <v>178914.56</v>
      </c>
      <c r="P2138" s="24">
        <v>313100.46999999997</v>
      </c>
      <c r="Q2138" s="24">
        <v>210320.99</v>
      </c>
      <c r="R2138" s="24">
        <v>368061.74</v>
      </c>
      <c r="S2138" s="24">
        <v>230407.45</v>
      </c>
      <c r="T2138" s="24">
        <v>403213.04</v>
      </c>
      <c r="U2138" s="24">
        <v>249378.17</v>
      </c>
      <c r="V2138" s="24">
        <v>436411.8</v>
      </c>
    </row>
    <row r="2139" spans="1:22" hidden="1" x14ac:dyDescent="0.3">
      <c r="A2139" s="23">
        <v>3</v>
      </c>
      <c r="B2139" s="23">
        <v>2021</v>
      </c>
      <c r="C2139" s="23" t="s">
        <v>544</v>
      </c>
      <c r="D2139" t="s">
        <v>179</v>
      </c>
      <c r="E2139" s="23" t="s">
        <v>549</v>
      </c>
      <c r="F2139" s="23" t="s">
        <v>384</v>
      </c>
      <c r="G2139" s="23">
        <v>2</v>
      </c>
      <c r="H2139" s="23" t="s">
        <v>30</v>
      </c>
      <c r="I2139" s="24">
        <v>85222.22</v>
      </c>
      <c r="J2139" s="24">
        <v>149138.88</v>
      </c>
      <c r="K2139" s="24">
        <v>111471.9</v>
      </c>
      <c r="L2139" s="24">
        <v>195075.83</v>
      </c>
      <c r="M2139" s="24">
        <v>135219.47</v>
      </c>
      <c r="N2139" s="24">
        <v>236634.07</v>
      </c>
      <c r="O2139" s="24">
        <v>165380.26999999999</v>
      </c>
      <c r="P2139" s="24">
        <v>289415.46999999997</v>
      </c>
      <c r="Q2139" s="24">
        <v>195942.52</v>
      </c>
      <c r="R2139" s="24">
        <v>342899.41</v>
      </c>
      <c r="S2139" s="24">
        <v>215755.74</v>
      </c>
      <c r="T2139" s="24">
        <v>377572.54</v>
      </c>
      <c r="U2139" s="24">
        <v>234063.37</v>
      </c>
      <c r="V2139" s="24">
        <v>409610.89</v>
      </c>
    </row>
    <row r="2140" spans="1:22" hidden="1" x14ac:dyDescent="0.3">
      <c r="A2140" s="23">
        <v>3</v>
      </c>
      <c r="B2140" s="23">
        <v>2021</v>
      </c>
      <c r="C2140" s="23" t="s">
        <v>544</v>
      </c>
      <c r="D2140" t="s">
        <v>179</v>
      </c>
      <c r="E2140" s="23" t="s">
        <v>549</v>
      </c>
      <c r="F2140" s="23" t="s">
        <v>384</v>
      </c>
      <c r="G2140" s="23">
        <v>3</v>
      </c>
      <c r="H2140" s="23" t="s">
        <v>31</v>
      </c>
      <c r="I2140" s="24">
        <v>74427.679999999993</v>
      </c>
      <c r="J2140" s="24">
        <v>130248.44</v>
      </c>
      <c r="K2140" s="24">
        <v>101481.60000000001</v>
      </c>
      <c r="L2140" s="24">
        <v>177592.8</v>
      </c>
      <c r="M2140" s="24">
        <v>128372.37</v>
      </c>
      <c r="N2140" s="24">
        <v>224651.65</v>
      </c>
      <c r="O2140" s="24">
        <v>169085.17</v>
      </c>
      <c r="P2140" s="24">
        <v>295899.05</v>
      </c>
      <c r="Q2140" s="24">
        <v>209510.88</v>
      </c>
      <c r="R2140" s="24">
        <v>366644.04</v>
      </c>
      <c r="S2140" s="24">
        <v>236051.22</v>
      </c>
      <c r="T2140" s="24">
        <v>413089.64</v>
      </c>
      <c r="U2140" s="24">
        <v>262263.46000000002</v>
      </c>
      <c r="V2140" s="24">
        <v>458961.06</v>
      </c>
    </row>
    <row r="2141" spans="1:22" hidden="1" x14ac:dyDescent="0.3">
      <c r="A2141" s="23">
        <v>3</v>
      </c>
      <c r="B2141" s="23">
        <v>2021</v>
      </c>
      <c r="C2141" s="23" t="s">
        <v>544</v>
      </c>
      <c r="D2141" t="s">
        <v>179</v>
      </c>
      <c r="E2141" s="23" t="s">
        <v>549</v>
      </c>
      <c r="F2141" s="23" t="s">
        <v>384</v>
      </c>
      <c r="G2141" s="23">
        <v>4</v>
      </c>
      <c r="H2141" s="23" t="s">
        <v>29</v>
      </c>
      <c r="I2141" s="24">
        <v>82106.42</v>
      </c>
      <c r="J2141" s="24">
        <v>131370.28</v>
      </c>
      <c r="K2141" s="24">
        <v>114948.99</v>
      </c>
      <c r="L2141" s="24">
        <v>183918.39</v>
      </c>
      <c r="M2141" s="24">
        <v>147791.56</v>
      </c>
      <c r="N2141" s="24">
        <v>236466.51</v>
      </c>
      <c r="O2141" s="24">
        <v>197055.42</v>
      </c>
      <c r="P2141" s="24">
        <v>315288.67</v>
      </c>
      <c r="Q2141" s="24">
        <v>246319.27</v>
      </c>
      <c r="R2141" s="24">
        <v>394110.84</v>
      </c>
      <c r="S2141" s="24">
        <v>279161.84000000003</v>
      </c>
      <c r="T2141" s="24">
        <v>446658.96</v>
      </c>
      <c r="U2141" s="24">
        <v>312004.40999999997</v>
      </c>
      <c r="V2141" s="24">
        <v>499207.07</v>
      </c>
    </row>
    <row r="2142" spans="1:22" hidden="1" x14ac:dyDescent="0.3">
      <c r="A2142" s="23">
        <v>3</v>
      </c>
      <c r="B2142" s="23">
        <v>2021</v>
      </c>
      <c r="C2142" s="23" t="s">
        <v>544</v>
      </c>
      <c r="D2142" t="s">
        <v>179</v>
      </c>
      <c r="E2142" s="23" t="s">
        <v>549</v>
      </c>
      <c r="F2142" s="23" t="s">
        <v>417</v>
      </c>
      <c r="G2142" s="23">
        <v>1</v>
      </c>
      <c r="H2142" s="23" t="s">
        <v>14</v>
      </c>
      <c r="I2142" s="24">
        <v>97896.15</v>
      </c>
      <c r="J2142" s="24">
        <v>171318.27</v>
      </c>
      <c r="K2142" s="24">
        <v>126719.62</v>
      </c>
      <c r="L2142" s="24">
        <v>221759.34</v>
      </c>
      <c r="M2142" s="24">
        <v>151612.76</v>
      </c>
      <c r="N2142" s="24">
        <v>265322.34000000003</v>
      </c>
      <c r="O2142" s="24">
        <v>180816.15</v>
      </c>
      <c r="P2142" s="24">
        <v>316428.26</v>
      </c>
      <c r="Q2142" s="24">
        <v>212580.53</v>
      </c>
      <c r="R2142" s="24">
        <v>372015.93</v>
      </c>
      <c r="S2142" s="24">
        <v>232896.25</v>
      </c>
      <c r="T2142" s="24">
        <v>407568.44</v>
      </c>
      <c r="U2142" s="24">
        <v>252097.86</v>
      </c>
      <c r="V2142" s="24">
        <v>441171.25</v>
      </c>
    </row>
    <row r="2143" spans="1:22" hidden="1" x14ac:dyDescent="0.3">
      <c r="A2143" s="23">
        <v>3</v>
      </c>
      <c r="B2143" s="23">
        <v>2021</v>
      </c>
      <c r="C2143" s="23" t="s">
        <v>544</v>
      </c>
      <c r="D2143" t="s">
        <v>179</v>
      </c>
      <c r="E2143" s="23" t="s">
        <v>549</v>
      </c>
      <c r="F2143" s="23" t="s">
        <v>417</v>
      </c>
      <c r="G2143" s="23">
        <v>2</v>
      </c>
      <c r="H2143" s="23" t="s">
        <v>30</v>
      </c>
      <c r="I2143" s="24">
        <v>85945.58</v>
      </c>
      <c r="J2143" s="24">
        <v>150404.76999999999</v>
      </c>
      <c r="K2143" s="24">
        <v>112463.69</v>
      </c>
      <c r="L2143" s="24">
        <v>196811.45</v>
      </c>
      <c r="M2143" s="24">
        <v>136467.72</v>
      </c>
      <c r="N2143" s="24">
        <v>238818.51</v>
      </c>
      <c r="O2143" s="24">
        <v>166990.79999999999</v>
      </c>
      <c r="P2143" s="24">
        <v>292233.89</v>
      </c>
      <c r="Q2143" s="24">
        <v>197892.84</v>
      </c>
      <c r="R2143" s="24">
        <v>346312.47</v>
      </c>
      <c r="S2143" s="24">
        <v>217929.45</v>
      </c>
      <c r="T2143" s="24">
        <v>381376.54</v>
      </c>
      <c r="U2143" s="24">
        <v>236453.71</v>
      </c>
      <c r="V2143" s="24">
        <v>413793.99</v>
      </c>
    </row>
    <row r="2144" spans="1:22" hidden="1" x14ac:dyDescent="0.3">
      <c r="A2144" s="23">
        <v>3</v>
      </c>
      <c r="B2144" s="23">
        <v>2021</v>
      </c>
      <c r="C2144" s="23" t="s">
        <v>544</v>
      </c>
      <c r="D2144" t="s">
        <v>179</v>
      </c>
      <c r="E2144" s="23" t="s">
        <v>549</v>
      </c>
      <c r="F2144" s="23" t="s">
        <v>417</v>
      </c>
      <c r="G2144" s="23">
        <v>3</v>
      </c>
      <c r="H2144" s="23" t="s">
        <v>31</v>
      </c>
      <c r="I2144" s="24">
        <v>74957.61</v>
      </c>
      <c r="J2144" s="24">
        <v>131175.81</v>
      </c>
      <c r="K2144" s="24">
        <v>102165.06</v>
      </c>
      <c r="L2144" s="24">
        <v>178788.85</v>
      </c>
      <c r="M2144" s="24">
        <v>129205.86</v>
      </c>
      <c r="N2144" s="24">
        <v>226110.26</v>
      </c>
      <c r="O2144" s="24">
        <v>170151.8</v>
      </c>
      <c r="P2144" s="24">
        <v>297765.65999999997</v>
      </c>
      <c r="Q2144" s="24">
        <v>210804.48000000001</v>
      </c>
      <c r="R2144" s="24">
        <v>368907.84</v>
      </c>
      <c r="S2144" s="24">
        <v>237487.31</v>
      </c>
      <c r="T2144" s="24">
        <v>415602.8</v>
      </c>
      <c r="U2144" s="24">
        <v>263834.99</v>
      </c>
      <c r="V2144" s="24">
        <v>461711.23</v>
      </c>
    </row>
    <row r="2145" spans="1:22" hidden="1" x14ac:dyDescent="0.3">
      <c r="A2145" s="23">
        <v>3</v>
      </c>
      <c r="B2145" s="23">
        <v>2021</v>
      </c>
      <c r="C2145" s="23" t="s">
        <v>544</v>
      </c>
      <c r="D2145" t="s">
        <v>179</v>
      </c>
      <c r="E2145" s="23" t="s">
        <v>549</v>
      </c>
      <c r="F2145" s="23" t="s">
        <v>417</v>
      </c>
      <c r="G2145" s="23">
        <v>4</v>
      </c>
      <c r="H2145" s="23" t="s">
        <v>29</v>
      </c>
      <c r="I2145" s="24">
        <v>82951.320000000007</v>
      </c>
      <c r="J2145" s="24">
        <v>132722.12</v>
      </c>
      <c r="K2145" s="24">
        <v>116131.85</v>
      </c>
      <c r="L2145" s="24">
        <v>185810.97</v>
      </c>
      <c r="M2145" s="24">
        <v>149312.38</v>
      </c>
      <c r="N2145" s="24">
        <v>238899.82</v>
      </c>
      <c r="O2145" s="24">
        <v>199083.18</v>
      </c>
      <c r="P2145" s="24">
        <v>318533.09000000003</v>
      </c>
      <c r="Q2145" s="24">
        <v>248853.97</v>
      </c>
      <c r="R2145" s="24">
        <v>398166.36</v>
      </c>
      <c r="S2145" s="24">
        <v>282034.5</v>
      </c>
      <c r="T2145" s="24">
        <v>451255.21</v>
      </c>
      <c r="U2145" s="24">
        <v>315215.03000000003</v>
      </c>
      <c r="V2145" s="24">
        <v>504344.06</v>
      </c>
    </row>
    <row r="2146" spans="1:22" hidden="1" x14ac:dyDescent="0.3">
      <c r="A2146" s="23">
        <v>3</v>
      </c>
      <c r="B2146" s="23">
        <v>2021</v>
      </c>
      <c r="C2146" s="23" t="s">
        <v>544</v>
      </c>
      <c r="D2146" t="s">
        <v>179</v>
      </c>
      <c r="E2146" s="23" t="s">
        <v>549</v>
      </c>
      <c r="F2146" s="23" t="s">
        <v>293</v>
      </c>
      <c r="G2146" s="23">
        <v>1</v>
      </c>
      <c r="H2146" s="23" t="s">
        <v>14</v>
      </c>
      <c r="I2146" s="24">
        <v>96433.69</v>
      </c>
      <c r="J2146" s="24">
        <v>168758.96</v>
      </c>
      <c r="K2146" s="24">
        <v>124781.75999999999</v>
      </c>
      <c r="L2146" s="24">
        <v>218368.08</v>
      </c>
      <c r="M2146" s="24">
        <v>149262.12</v>
      </c>
      <c r="N2146" s="24">
        <v>261208.72</v>
      </c>
      <c r="O2146" s="24">
        <v>177963.76</v>
      </c>
      <c r="P2146" s="24">
        <v>311436.58</v>
      </c>
      <c r="Q2146" s="24">
        <v>209191.23</v>
      </c>
      <c r="R2146" s="24">
        <v>366084.65</v>
      </c>
      <c r="S2146" s="24">
        <v>229163.05</v>
      </c>
      <c r="T2146" s="24">
        <v>401035.34</v>
      </c>
      <c r="U2146" s="24">
        <v>248018.32</v>
      </c>
      <c r="V2146" s="24">
        <v>434032.07</v>
      </c>
    </row>
    <row r="2147" spans="1:22" hidden="1" x14ac:dyDescent="0.3">
      <c r="A2147" s="23">
        <v>3</v>
      </c>
      <c r="B2147" s="23">
        <v>2021</v>
      </c>
      <c r="C2147" s="23" t="s">
        <v>544</v>
      </c>
      <c r="D2147" t="s">
        <v>179</v>
      </c>
      <c r="E2147" s="23" t="s">
        <v>549</v>
      </c>
      <c r="F2147" s="23" t="s">
        <v>293</v>
      </c>
      <c r="G2147" s="23">
        <v>2</v>
      </c>
      <c r="H2147" s="23" t="s">
        <v>30</v>
      </c>
      <c r="I2147" s="24">
        <v>84860.54</v>
      </c>
      <c r="J2147" s="24">
        <v>148505.94</v>
      </c>
      <c r="K2147" s="24">
        <v>110976.01</v>
      </c>
      <c r="L2147" s="24">
        <v>194208.02</v>
      </c>
      <c r="M2147" s="24">
        <v>134595.35</v>
      </c>
      <c r="N2147" s="24">
        <v>235541.86</v>
      </c>
      <c r="O2147" s="24">
        <v>164575</v>
      </c>
      <c r="P2147" s="24">
        <v>288006.25</v>
      </c>
      <c r="Q2147" s="24">
        <v>194967.36</v>
      </c>
      <c r="R2147" s="24">
        <v>341192.88</v>
      </c>
      <c r="S2147" s="24">
        <v>214668.88</v>
      </c>
      <c r="T2147" s="24">
        <v>375670.55</v>
      </c>
      <c r="U2147" s="24">
        <v>232868.2</v>
      </c>
      <c r="V2147" s="24">
        <v>407519.34</v>
      </c>
    </row>
    <row r="2148" spans="1:22" hidden="1" x14ac:dyDescent="0.3">
      <c r="A2148" s="23">
        <v>3</v>
      </c>
      <c r="B2148" s="23">
        <v>2021</v>
      </c>
      <c r="C2148" s="23" t="s">
        <v>544</v>
      </c>
      <c r="D2148" t="s">
        <v>179</v>
      </c>
      <c r="E2148" s="23" t="s">
        <v>549</v>
      </c>
      <c r="F2148" s="23" t="s">
        <v>293</v>
      </c>
      <c r="G2148" s="23">
        <v>3</v>
      </c>
      <c r="H2148" s="23" t="s">
        <v>31</v>
      </c>
      <c r="I2148" s="24">
        <v>74162.720000000001</v>
      </c>
      <c r="J2148" s="24">
        <v>129784.76</v>
      </c>
      <c r="K2148" s="24">
        <v>101139.87</v>
      </c>
      <c r="L2148" s="24">
        <v>176994.77</v>
      </c>
      <c r="M2148" s="24">
        <v>127955.63</v>
      </c>
      <c r="N2148" s="24">
        <v>223922.35</v>
      </c>
      <c r="O2148" s="24">
        <v>168551.86</v>
      </c>
      <c r="P2148" s="24">
        <v>294965.75</v>
      </c>
      <c r="Q2148" s="24">
        <v>208864.08</v>
      </c>
      <c r="R2148" s="24">
        <v>365512.14</v>
      </c>
      <c r="S2148" s="24">
        <v>235333.18</v>
      </c>
      <c r="T2148" s="24">
        <v>411833.06</v>
      </c>
      <c r="U2148" s="24">
        <v>261477.7</v>
      </c>
      <c r="V2148" s="24">
        <v>457585.97</v>
      </c>
    </row>
    <row r="2149" spans="1:22" hidden="1" x14ac:dyDescent="0.3">
      <c r="A2149" s="23">
        <v>3</v>
      </c>
      <c r="B2149" s="23">
        <v>2021</v>
      </c>
      <c r="C2149" s="23" t="s">
        <v>544</v>
      </c>
      <c r="D2149" t="s">
        <v>179</v>
      </c>
      <c r="E2149" s="23" t="s">
        <v>549</v>
      </c>
      <c r="F2149" s="23" t="s">
        <v>293</v>
      </c>
      <c r="G2149" s="23">
        <v>4</v>
      </c>
      <c r="H2149" s="23" t="s">
        <v>29</v>
      </c>
      <c r="I2149" s="24">
        <v>81683.97</v>
      </c>
      <c r="J2149" s="24">
        <v>130694.36</v>
      </c>
      <c r="K2149" s="24">
        <v>114357.56</v>
      </c>
      <c r="L2149" s="24">
        <v>182972.11</v>
      </c>
      <c r="M2149" s="24">
        <v>147031.15</v>
      </c>
      <c r="N2149" s="24">
        <v>235249.85</v>
      </c>
      <c r="O2149" s="24">
        <v>196041.54</v>
      </c>
      <c r="P2149" s="24">
        <v>313666.46999999997</v>
      </c>
      <c r="Q2149" s="24">
        <v>245051.92</v>
      </c>
      <c r="R2149" s="24">
        <v>392083.09</v>
      </c>
      <c r="S2149" s="24">
        <v>277725.51</v>
      </c>
      <c r="T2149" s="24">
        <v>444360.83</v>
      </c>
      <c r="U2149" s="24">
        <v>310399.09999999998</v>
      </c>
      <c r="V2149" s="24">
        <v>496638.57</v>
      </c>
    </row>
    <row r="2150" spans="1:22" hidden="1" x14ac:dyDescent="0.3">
      <c r="A2150" s="23">
        <v>3</v>
      </c>
      <c r="B2150" s="23">
        <v>2021</v>
      </c>
      <c r="C2150" s="23" t="s">
        <v>544</v>
      </c>
      <c r="D2150" t="s">
        <v>179</v>
      </c>
      <c r="E2150" s="23" t="s">
        <v>549</v>
      </c>
      <c r="F2150" s="23" t="s">
        <v>462</v>
      </c>
      <c r="G2150" s="23">
        <v>1</v>
      </c>
      <c r="H2150" s="23" t="s">
        <v>14</v>
      </c>
      <c r="I2150" s="24">
        <v>98915.44</v>
      </c>
      <c r="J2150" s="24">
        <v>173102.03</v>
      </c>
      <c r="K2150" s="24">
        <v>128039.33</v>
      </c>
      <c r="L2150" s="24">
        <v>224068.82</v>
      </c>
      <c r="M2150" s="24">
        <v>153191.94</v>
      </c>
      <c r="N2150" s="24">
        <v>268085.89</v>
      </c>
      <c r="O2150" s="24">
        <v>182699.83</v>
      </c>
      <c r="P2150" s="24">
        <v>319724.71000000002</v>
      </c>
      <c r="Q2150" s="24">
        <v>214795.37</v>
      </c>
      <c r="R2150" s="24">
        <v>375891.9</v>
      </c>
      <c r="S2150" s="24">
        <v>235322.9</v>
      </c>
      <c r="T2150" s="24">
        <v>411815.08</v>
      </c>
      <c r="U2150" s="24">
        <v>254724.84</v>
      </c>
      <c r="V2150" s="24">
        <v>445768.47</v>
      </c>
    </row>
    <row r="2151" spans="1:22" hidden="1" x14ac:dyDescent="0.3">
      <c r="A2151" s="23">
        <v>3</v>
      </c>
      <c r="B2151" s="23">
        <v>2021</v>
      </c>
      <c r="C2151" s="23" t="s">
        <v>544</v>
      </c>
      <c r="D2151" t="s">
        <v>179</v>
      </c>
      <c r="E2151" s="23" t="s">
        <v>549</v>
      </c>
      <c r="F2151" s="23" t="s">
        <v>462</v>
      </c>
      <c r="G2151" s="23">
        <v>2</v>
      </c>
      <c r="H2151" s="23" t="s">
        <v>30</v>
      </c>
      <c r="I2151" s="24">
        <v>86839.07</v>
      </c>
      <c r="J2151" s="24">
        <v>151968.38</v>
      </c>
      <c r="K2151" s="24">
        <v>113633.33</v>
      </c>
      <c r="L2151" s="24">
        <v>198858.32</v>
      </c>
      <c r="M2151" s="24">
        <v>137887.47</v>
      </c>
      <c r="N2151" s="24">
        <v>241303.07</v>
      </c>
      <c r="O2151" s="24">
        <v>168728.95</v>
      </c>
      <c r="P2151" s="24">
        <v>295275.67</v>
      </c>
      <c r="Q2151" s="24">
        <v>199953.08</v>
      </c>
      <c r="R2151" s="24">
        <v>349917.88</v>
      </c>
      <c r="S2151" s="24">
        <v>220198.55</v>
      </c>
      <c r="T2151" s="24">
        <v>385347.47</v>
      </c>
      <c r="U2151" s="24">
        <v>238916.01</v>
      </c>
      <c r="V2151" s="24">
        <v>418103.03</v>
      </c>
    </row>
    <row r="2152" spans="1:22" hidden="1" x14ac:dyDescent="0.3">
      <c r="A2152" s="23">
        <v>3</v>
      </c>
      <c r="B2152" s="23">
        <v>2021</v>
      </c>
      <c r="C2152" s="23" t="s">
        <v>544</v>
      </c>
      <c r="D2152" t="s">
        <v>179</v>
      </c>
      <c r="E2152" s="23" t="s">
        <v>549</v>
      </c>
      <c r="F2152" s="23" t="s">
        <v>462</v>
      </c>
      <c r="G2152" s="23">
        <v>3</v>
      </c>
      <c r="H2152" s="23" t="s">
        <v>31</v>
      </c>
      <c r="I2152" s="24">
        <v>75735.83</v>
      </c>
      <c r="J2152" s="24">
        <v>132537.70000000001</v>
      </c>
      <c r="K2152" s="24">
        <v>103225.35</v>
      </c>
      <c r="L2152" s="24">
        <v>180644.37</v>
      </c>
      <c r="M2152" s="24">
        <v>130546.47</v>
      </c>
      <c r="N2152" s="24">
        <v>228456.33</v>
      </c>
      <c r="O2152" s="24">
        <v>171916.94</v>
      </c>
      <c r="P2152" s="24">
        <v>300854.65000000002</v>
      </c>
      <c r="Q2152" s="24">
        <v>212991.06</v>
      </c>
      <c r="R2152" s="24">
        <v>372734.35</v>
      </c>
      <c r="S2152" s="24">
        <v>239950.44</v>
      </c>
      <c r="T2152" s="24">
        <v>419913.27</v>
      </c>
      <c r="U2152" s="24">
        <v>266571.14</v>
      </c>
      <c r="V2152" s="24">
        <v>466499.49</v>
      </c>
    </row>
    <row r="2153" spans="1:22" hidden="1" x14ac:dyDescent="0.3">
      <c r="A2153" s="23">
        <v>3</v>
      </c>
      <c r="B2153" s="23">
        <v>2021</v>
      </c>
      <c r="C2153" s="23" t="s">
        <v>544</v>
      </c>
      <c r="D2153" t="s">
        <v>179</v>
      </c>
      <c r="E2153" s="23" t="s">
        <v>549</v>
      </c>
      <c r="F2153" s="23" t="s">
        <v>462</v>
      </c>
      <c r="G2153" s="23">
        <v>4</v>
      </c>
      <c r="H2153" s="23" t="s">
        <v>29</v>
      </c>
      <c r="I2153" s="24">
        <v>83815.199999999997</v>
      </c>
      <c r="J2153" s="24">
        <v>134104.32000000001</v>
      </c>
      <c r="K2153" s="24">
        <v>117341.28</v>
      </c>
      <c r="L2153" s="24">
        <v>187746.05</v>
      </c>
      <c r="M2153" s="24">
        <v>150867.35999999999</v>
      </c>
      <c r="N2153" s="24">
        <v>241387.78</v>
      </c>
      <c r="O2153" s="24">
        <v>201156.48000000001</v>
      </c>
      <c r="P2153" s="24">
        <v>321850.38</v>
      </c>
      <c r="Q2153" s="24">
        <v>251445.6</v>
      </c>
      <c r="R2153" s="24">
        <v>402312.97</v>
      </c>
      <c r="S2153" s="24">
        <v>284971.69</v>
      </c>
      <c r="T2153" s="24">
        <v>455954.7</v>
      </c>
      <c r="U2153" s="24">
        <v>318497.77</v>
      </c>
      <c r="V2153" s="24">
        <v>509596.43</v>
      </c>
    </row>
    <row r="2154" spans="1:22" hidden="1" x14ac:dyDescent="0.3">
      <c r="A2154" s="23">
        <v>3</v>
      </c>
      <c r="B2154" s="23">
        <v>2021</v>
      </c>
      <c r="C2154" s="23" t="s">
        <v>544</v>
      </c>
      <c r="D2154" t="s">
        <v>179</v>
      </c>
      <c r="E2154" s="23" t="s">
        <v>549</v>
      </c>
      <c r="F2154" s="23" t="s">
        <v>406</v>
      </c>
      <c r="G2154" s="23">
        <v>1</v>
      </c>
      <c r="H2154" s="23" t="s">
        <v>14</v>
      </c>
      <c r="I2154" s="24">
        <v>94838.28</v>
      </c>
      <c r="J2154" s="24">
        <v>165967</v>
      </c>
      <c r="K2154" s="24">
        <v>122760.5</v>
      </c>
      <c r="L2154" s="24">
        <v>214830.88</v>
      </c>
      <c r="M2154" s="24">
        <v>146875.24</v>
      </c>
      <c r="N2154" s="24">
        <v>257031.67</v>
      </c>
      <c r="O2154" s="24">
        <v>175165.08</v>
      </c>
      <c r="P2154" s="24">
        <v>306538.90000000002</v>
      </c>
      <c r="Q2154" s="24">
        <v>205935.99</v>
      </c>
      <c r="R2154" s="24">
        <v>360387.98</v>
      </c>
      <c r="S2154" s="24">
        <v>225616.3</v>
      </c>
      <c r="T2154" s="24">
        <v>394828.53</v>
      </c>
      <c r="U2154" s="24">
        <v>244216.9</v>
      </c>
      <c r="V2154" s="24">
        <v>427379.58</v>
      </c>
    </row>
    <row r="2155" spans="1:22" hidden="1" x14ac:dyDescent="0.3">
      <c r="A2155" s="23">
        <v>3</v>
      </c>
      <c r="B2155" s="23">
        <v>2021</v>
      </c>
      <c r="C2155" s="23" t="s">
        <v>544</v>
      </c>
      <c r="D2155" t="s">
        <v>179</v>
      </c>
      <c r="E2155" s="23" t="s">
        <v>549</v>
      </c>
      <c r="F2155" s="23" t="s">
        <v>406</v>
      </c>
      <c r="G2155" s="23">
        <v>2</v>
      </c>
      <c r="H2155" s="23" t="s">
        <v>30</v>
      </c>
      <c r="I2155" s="24">
        <v>83265.100000000006</v>
      </c>
      <c r="J2155" s="24">
        <v>145713.92000000001</v>
      </c>
      <c r="K2155" s="24">
        <v>108954.75</v>
      </c>
      <c r="L2155" s="24">
        <v>190670.82</v>
      </c>
      <c r="M2155" s="24">
        <v>132208.46</v>
      </c>
      <c r="N2155" s="24">
        <v>231364.81</v>
      </c>
      <c r="O2155" s="24">
        <v>161776.32000000001</v>
      </c>
      <c r="P2155" s="24">
        <v>283108.56</v>
      </c>
      <c r="Q2155" s="24">
        <v>191712.12</v>
      </c>
      <c r="R2155" s="24">
        <v>335496.21999999997</v>
      </c>
      <c r="S2155" s="24">
        <v>211122.14</v>
      </c>
      <c r="T2155" s="24">
        <v>369463.74</v>
      </c>
      <c r="U2155" s="24">
        <v>229066.78</v>
      </c>
      <c r="V2155" s="24">
        <v>400866.86</v>
      </c>
    </row>
    <row r="2156" spans="1:22" hidden="1" x14ac:dyDescent="0.3">
      <c r="A2156" s="23">
        <v>3</v>
      </c>
      <c r="B2156" s="23">
        <v>2021</v>
      </c>
      <c r="C2156" s="23" t="s">
        <v>544</v>
      </c>
      <c r="D2156" t="s">
        <v>179</v>
      </c>
      <c r="E2156" s="23" t="s">
        <v>549</v>
      </c>
      <c r="F2156" s="23" t="s">
        <v>406</v>
      </c>
      <c r="G2156" s="23">
        <v>3</v>
      </c>
      <c r="H2156" s="23" t="s">
        <v>31</v>
      </c>
      <c r="I2156" s="24">
        <v>72622.94</v>
      </c>
      <c r="J2156" s="24">
        <v>127090.15</v>
      </c>
      <c r="K2156" s="24">
        <v>98984.18</v>
      </c>
      <c r="L2156" s="24">
        <v>173222.31</v>
      </c>
      <c r="M2156" s="24">
        <v>125184.03</v>
      </c>
      <c r="N2156" s="24">
        <v>219072.05</v>
      </c>
      <c r="O2156" s="24">
        <v>164856.39000000001</v>
      </c>
      <c r="P2156" s="24">
        <v>288498.68</v>
      </c>
      <c r="Q2156" s="24">
        <v>204244.74</v>
      </c>
      <c r="R2156" s="24">
        <v>357428.3</v>
      </c>
      <c r="S2156" s="24">
        <v>230097.93</v>
      </c>
      <c r="T2156" s="24">
        <v>402671.37</v>
      </c>
      <c r="U2156" s="24">
        <v>255626.54</v>
      </c>
      <c r="V2156" s="24">
        <v>447346.44</v>
      </c>
    </row>
    <row r="2157" spans="1:22" hidden="1" x14ac:dyDescent="0.3">
      <c r="A2157" s="23">
        <v>3</v>
      </c>
      <c r="B2157" s="23">
        <v>2021</v>
      </c>
      <c r="C2157" s="23" t="s">
        <v>544</v>
      </c>
      <c r="D2157" t="s">
        <v>179</v>
      </c>
      <c r="E2157" s="23" t="s">
        <v>549</v>
      </c>
      <c r="F2157" s="23" t="s">
        <v>406</v>
      </c>
      <c r="G2157" s="23">
        <v>4</v>
      </c>
      <c r="H2157" s="23" t="s">
        <v>29</v>
      </c>
      <c r="I2157" s="24">
        <v>80359.69</v>
      </c>
      <c r="J2157" s="24">
        <v>128575.5</v>
      </c>
      <c r="K2157" s="24">
        <v>112503.56</v>
      </c>
      <c r="L2157" s="24">
        <v>180005.7</v>
      </c>
      <c r="M2157" s="24">
        <v>144647.44</v>
      </c>
      <c r="N2157" s="24">
        <v>231435.9</v>
      </c>
      <c r="O2157" s="24">
        <v>192863.25</v>
      </c>
      <c r="P2157" s="24">
        <v>308581.21000000002</v>
      </c>
      <c r="Q2157" s="24">
        <v>241079.06</v>
      </c>
      <c r="R2157" s="24">
        <v>385726.51</v>
      </c>
      <c r="S2157" s="24">
        <v>273222.94</v>
      </c>
      <c r="T2157" s="24">
        <v>437156.71</v>
      </c>
      <c r="U2157" s="24">
        <v>305366.81</v>
      </c>
      <c r="V2157" s="24">
        <v>488586.91</v>
      </c>
    </row>
    <row r="2158" spans="1:22" hidden="1" x14ac:dyDescent="0.3">
      <c r="A2158" s="23">
        <v>3</v>
      </c>
      <c r="B2158" s="23">
        <v>2021</v>
      </c>
      <c r="C2158" s="23" t="s">
        <v>544</v>
      </c>
      <c r="D2158" t="s">
        <v>179</v>
      </c>
      <c r="E2158" s="23" t="s">
        <v>549</v>
      </c>
      <c r="F2158" s="23" t="s">
        <v>487</v>
      </c>
      <c r="G2158" s="23">
        <v>1</v>
      </c>
      <c r="H2158" s="23" t="s">
        <v>14</v>
      </c>
      <c r="I2158" s="24">
        <v>101397.2</v>
      </c>
      <c r="J2158" s="24">
        <v>177445.1</v>
      </c>
      <c r="K2158" s="24">
        <v>131296.9</v>
      </c>
      <c r="L2158" s="24">
        <v>229769.58</v>
      </c>
      <c r="M2158" s="24">
        <v>157121.75</v>
      </c>
      <c r="N2158" s="24">
        <v>274963.06</v>
      </c>
      <c r="O2158" s="24">
        <v>187435.91</v>
      </c>
      <c r="P2158" s="24">
        <v>328012.84000000003</v>
      </c>
      <c r="Q2158" s="24">
        <v>220399.53</v>
      </c>
      <c r="R2158" s="24">
        <v>385699.17</v>
      </c>
      <c r="S2158" s="24">
        <v>241482.76</v>
      </c>
      <c r="T2158" s="24">
        <v>422594.83</v>
      </c>
      <c r="U2158" s="24">
        <v>261431.37</v>
      </c>
      <c r="V2158" s="24">
        <v>457504.89</v>
      </c>
    </row>
    <row r="2159" spans="1:22" hidden="1" x14ac:dyDescent="0.3">
      <c r="A2159" s="23">
        <v>3</v>
      </c>
      <c r="B2159" s="23">
        <v>2021</v>
      </c>
      <c r="C2159" s="23" t="s">
        <v>544</v>
      </c>
      <c r="D2159" t="s">
        <v>179</v>
      </c>
      <c r="E2159" s="23" t="s">
        <v>549</v>
      </c>
      <c r="F2159" s="23" t="s">
        <v>487</v>
      </c>
      <c r="G2159" s="23">
        <v>2</v>
      </c>
      <c r="H2159" s="23" t="s">
        <v>30</v>
      </c>
      <c r="I2159" s="24">
        <v>88817.61</v>
      </c>
      <c r="J2159" s="24">
        <v>155430.82</v>
      </c>
      <c r="K2159" s="24">
        <v>116290.65</v>
      </c>
      <c r="L2159" s="24">
        <v>203508.64</v>
      </c>
      <c r="M2159" s="24">
        <v>141179.6</v>
      </c>
      <c r="N2159" s="24">
        <v>247064.3</v>
      </c>
      <c r="O2159" s="24">
        <v>172882.91</v>
      </c>
      <c r="P2159" s="24">
        <v>302545.09000000003</v>
      </c>
      <c r="Q2159" s="24">
        <v>204938.8</v>
      </c>
      <c r="R2159" s="24">
        <v>358642.9</v>
      </c>
      <c r="S2159" s="24">
        <v>225728.23</v>
      </c>
      <c r="T2159" s="24">
        <v>395024.4</v>
      </c>
      <c r="U2159" s="24">
        <v>244963.84</v>
      </c>
      <c r="V2159" s="24">
        <v>428686.72</v>
      </c>
    </row>
    <row r="2160" spans="1:22" hidden="1" x14ac:dyDescent="0.3">
      <c r="A2160" s="23">
        <v>3</v>
      </c>
      <c r="B2160" s="23">
        <v>2021</v>
      </c>
      <c r="C2160" s="23" t="s">
        <v>544</v>
      </c>
      <c r="D2160" t="s">
        <v>179</v>
      </c>
      <c r="E2160" s="23" t="s">
        <v>549</v>
      </c>
      <c r="F2160" s="23" t="s">
        <v>487</v>
      </c>
      <c r="G2160" s="23">
        <v>3</v>
      </c>
      <c r="H2160" s="23" t="s">
        <v>31</v>
      </c>
      <c r="I2160" s="24">
        <v>77308.94</v>
      </c>
      <c r="J2160" s="24">
        <v>135290.64000000001</v>
      </c>
      <c r="K2160" s="24">
        <v>105310.84</v>
      </c>
      <c r="L2160" s="24">
        <v>184293.97</v>
      </c>
      <c r="M2160" s="24">
        <v>133137.32</v>
      </c>
      <c r="N2160" s="24">
        <v>232990.31</v>
      </c>
      <c r="O2160" s="24">
        <v>175282.03</v>
      </c>
      <c r="P2160" s="24">
        <v>306743.55</v>
      </c>
      <c r="Q2160" s="24">
        <v>217118.03</v>
      </c>
      <c r="R2160" s="24">
        <v>379956.56</v>
      </c>
      <c r="S2160" s="24">
        <v>244567.71</v>
      </c>
      <c r="T2160" s="24">
        <v>427993.48</v>
      </c>
      <c r="U2160" s="24">
        <v>271664.58</v>
      </c>
      <c r="V2160" s="24">
        <v>475413.01</v>
      </c>
    </row>
    <row r="2161" spans="1:22" hidden="1" x14ac:dyDescent="0.3">
      <c r="A2161" s="23">
        <v>3</v>
      </c>
      <c r="B2161" s="23">
        <v>2021</v>
      </c>
      <c r="C2161" s="23" t="s">
        <v>544</v>
      </c>
      <c r="D2161" t="s">
        <v>179</v>
      </c>
      <c r="E2161" s="23" t="s">
        <v>549</v>
      </c>
      <c r="F2161" s="23" t="s">
        <v>487</v>
      </c>
      <c r="G2161" s="23">
        <v>4</v>
      </c>
      <c r="H2161" s="23" t="s">
        <v>29</v>
      </c>
      <c r="I2161" s="24">
        <v>85946.43</v>
      </c>
      <c r="J2161" s="24">
        <v>137514.29</v>
      </c>
      <c r="K2161" s="24">
        <v>120325</v>
      </c>
      <c r="L2161" s="24">
        <v>192520.01</v>
      </c>
      <c r="M2161" s="24">
        <v>154703.57999999999</v>
      </c>
      <c r="N2161" s="24">
        <v>247525.72</v>
      </c>
      <c r="O2161" s="24">
        <v>206271.43</v>
      </c>
      <c r="P2161" s="24">
        <v>330034.3</v>
      </c>
      <c r="Q2161" s="24">
        <v>257839.29</v>
      </c>
      <c r="R2161" s="24">
        <v>412542.87</v>
      </c>
      <c r="S2161" s="24">
        <v>292217.87</v>
      </c>
      <c r="T2161" s="24">
        <v>467548.59</v>
      </c>
      <c r="U2161" s="24">
        <v>326596.44</v>
      </c>
      <c r="V2161" s="24">
        <v>522554.31</v>
      </c>
    </row>
    <row r="2162" spans="1:22" hidden="1" x14ac:dyDescent="0.3">
      <c r="A2162" s="23">
        <v>3</v>
      </c>
      <c r="B2162" s="23">
        <v>2021</v>
      </c>
      <c r="C2162" s="23" t="s">
        <v>544</v>
      </c>
      <c r="D2162" t="s">
        <v>179</v>
      </c>
      <c r="E2162" s="23" t="s">
        <v>549</v>
      </c>
      <c r="F2162" s="23" t="s">
        <v>497</v>
      </c>
      <c r="G2162" s="23">
        <v>1</v>
      </c>
      <c r="H2162" s="23" t="s">
        <v>14</v>
      </c>
      <c r="I2162" s="24">
        <v>99402.93</v>
      </c>
      <c r="J2162" s="24">
        <v>173955.14</v>
      </c>
      <c r="K2162" s="24">
        <v>128685.29</v>
      </c>
      <c r="L2162" s="24">
        <v>225199.25</v>
      </c>
      <c r="M2162" s="24">
        <v>153975.49</v>
      </c>
      <c r="N2162" s="24">
        <v>269457.09999999998</v>
      </c>
      <c r="O2162" s="24">
        <v>183650.63</v>
      </c>
      <c r="P2162" s="24">
        <v>321388.61</v>
      </c>
      <c r="Q2162" s="24">
        <v>215925.15</v>
      </c>
      <c r="R2162" s="24">
        <v>377869.01</v>
      </c>
      <c r="S2162" s="24">
        <v>236567.31</v>
      </c>
      <c r="T2162" s="24">
        <v>413992.79</v>
      </c>
      <c r="U2162" s="24">
        <v>256084.7</v>
      </c>
      <c r="V2162" s="24">
        <v>448148.22</v>
      </c>
    </row>
    <row r="2163" spans="1:22" hidden="1" x14ac:dyDescent="0.3">
      <c r="A2163" s="23">
        <v>3</v>
      </c>
      <c r="B2163" s="23">
        <v>2021</v>
      </c>
      <c r="C2163" s="23" t="s">
        <v>544</v>
      </c>
      <c r="D2163" t="s">
        <v>179</v>
      </c>
      <c r="E2163" s="23" t="s">
        <v>549</v>
      </c>
      <c r="F2163" s="23" t="s">
        <v>497</v>
      </c>
      <c r="G2163" s="23">
        <v>2</v>
      </c>
      <c r="H2163" s="23" t="s">
        <v>30</v>
      </c>
      <c r="I2163" s="24">
        <v>87200.76</v>
      </c>
      <c r="J2163" s="24">
        <v>152601.32999999999</v>
      </c>
      <c r="K2163" s="24">
        <v>114129.22</v>
      </c>
      <c r="L2163" s="24">
        <v>199726.14</v>
      </c>
      <c r="M2163" s="24">
        <v>138511.6</v>
      </c>
      <c r="N2163" s="24">
        <v>242395.3</v>
      </c>
      <c r="O2163" s="24">
        <v>169534.22</v>
      </c>
      <c r="P2163" s="24">
        <v>296684.89</v>
      </c>
      <c r="Q2163" s="24">
        <v>200928.24</v>
      </c>
      <c r="R2163" s="24">
        <v>351624.42</v>
      </c>
      <c r="S2163" s="24">
        <v>221285.42</v>
      </c>
      <c r="T2163" s="24">
        <v>387249.48</v>
      </c>
      <c r="U2163" s="24">
        <v>240111.19</v>
      </c>
      <c r="V2163" s="24">
        <v>420194.59</v>
      </c>
    </row>
    <row r="2164" spans="1:22" hidden="1" x14ac:dyDescent="0.3">
      <c r="A2164" s="23">
        <v>3</v>
      </c>
      <c r="B2164" s="23">
        <v>2021</v>
      </c>
      <c r="C2164" s="23" t="s">
        <v>544</v>
      </c>
      <c r="D2164" t="s">
        <v>179</v>
      </c>
      <c r="E2164" s="23" t="s">
        <v>549</v>
      </c>
      <c r="F2164" s="23" t="s">
        <v>497</v>
      </c>
      <c r="G2164" s="23">
        <v>3</v>
      </c>
      <c r="H2164" s="23" t="s">
        <v>31</v>
      </c>
      <c r="I2164" s="24">
        <v>76000.789999999994</v>
      </c>
      <c r="J2164" s="24">
        <v>133001.39000000001</v>
      </c>
      <c r="K2164" s="24">
        <v>103567.09</v>
      </c>
      <c r="L2164" s="24">
        <v>181242.4</v>
      </c>
      <c r="M2164" s="24">
        <v>130963.22</v>
      </c>
      <c r="N2164" s="24">
        <v>229185.64</v>
      </c>
      <c r="O2164" s="24">
        <v>172450.26</v>
      </c>
      <c r="P2164" s="24">
        <v>301787.95</v>
      </c>
      <c r="Q2164" s="24">
        <v>213637.86</v>
      </c>
      <c r="R2164" s="24">
        <v>373866.25</v>
      </c>
      <c r="S2164" s="24">
        <v>240668.49</v>
      </c>
      <c r="T2164" s="24">
        <v>421169.86</v>
      </c>
      <c r="U2164" s="24">
        <v>267356.90000000002</v>
      </c>
      <c r="V2164" s="24">
        <v>467874.58</v>
      </c>
    </row>
    <row r="2165" spans="1:22" hidden="1" x14ac:dyDescent="0.3">
      <c r="A2165" s="23">
        <v>3</v>
      </c>
      <c r="B2165" s="23">
        <v>2021</v>
      </c>
      <c r="C2165" s="23" t="s">
        <v>544</v>
      </c>
      <c r="D2165" t="s">
        <v>179</v>
      </c>
      <c r="E2165" s="23" t="s">
        <v>549</v>
      </c>
      <c r="F2165" s="23" t="s">
        <v>497</v>
      </c>
      <c r="G2165" s="23">
        <v>4</v>
      </c>
      <c r="H2165" s="23" t="s">
        <v>29</v>
      </c>
      <c r="I2165" s="24">
        <v>84237.65</v>
      </c>
      <c r="J2165" s="24">
        <v>134780.25</v>
      </c>
      <c r="K2165" s="24">
        <v>117932.72</v>
      </c>
      <c r="L2165" s="24">
        <v>188692.35</v>
      </c>
      <c r="M2165" s="24">
        <v>151627.78</v>
      </c>
      <c r="N2165" s="24">
        <v>242604.45</v>
      </c>
      <c r="O2165" s="24">
        <v>202170.37</v>
      </c>
      <c r="P2165" s="24">
        <v>323472.59999999998</v>
      </c>
      <c r="Q2165" s="24">
        <v>252712.95999999999</v>
      </c>
      <c r="R2165" s="24">
        <v>404340.74</v>
      </c>
      <c r="S2165" s="24">
        <v>286408.02</v>
      </c>
      <c r="T2165" s="24">
        <v>458252.84</v>
      </c>
      <c r="U2165" s="24">
        <v>320103.08</v>
      </c>
      <c r="V2165" s="24">
        <v>512164.94</v>
      </c>
    </row>
    <row r="2166" spans="1:22" hidden="1" x14ac:dyDescent="0.3">
      <c r="A2166" s="23">
        <v>3</v>
      </c>
      <c r="B2166" s="23">
        <v>2021</v>
      </c>
      <c r="C2166" s="23" t="s">
        <v>544</v>
      </c>
      <c r="D2166" t="s">
        <v>179</v>
      </c>
      <c r="E2166" s="23" t="s">
        <v>549</v>
      </c>
      <c r="F2166" s="23" t="s">
        <v>506</v>
      </c>
      <c r="G2166" s="23">
        <v>1</v>
      </c>
      <c r="H2166" s="23" t="s">
        <v>14</v>
      </c>
      <c r="I2166" s="24">
        <v>101884.69</v>
      </c>
      <c r="J2166" s="24">
        <v>178298.2</v>
      </c>
      <c r="K2166" s="24">
        <v>131942.85</v>
      </c>
      <c r="L2166" s="24">
        <v>230899.99</v>
      </c>
      <c r="M2166" s="24">
        <v>157905.29999999999</v>
      </c>
      <c r="N2166" s="24">
        <v>276334.27</v>
      </c>
      <c r="O2166" s="24">
        <v>188386.71</v>
      </c>
      <c r="P2166" s="24">
        <v>329676.73</v>
      </c>
      <c r="Q2166" s="24">
        <v>221529.29</v>
      </c>
      <c r="R2166" s="24">
        <v>387676.26</v>
      </c>
      <c r="S2166" s="24">
        <v>242727.16</v>
      </c>
      <c r="T2166" s="24">
        <v>424772.53</v>
      </c>
      <c r="U2166" s="24">
        <v>262791.21000000002</v>
      </c>
      <c r="V2166" s="24">
        <v>459884.62</v>
      </c>
    </row>
    <row r="2167" spans="1:22" hidden="1" x14ac:dyDescent="0.3">
      <c r="A2167" s="23">
        <v>3</v>
      </c>
      <c r="B2167" s="23">
        <v>2021</v>
      </c>
      <c r="C2167" s="23" t="s">
        <v>544</v>
      </c>
      <c r="D2167" t="s">
        <v>179</v>
      </c>
      <c r="E2167" s="23" t="s">
        <v>549</v>
      </c>
      <c r="F2167" s="23" t="s">
        <v>506</v>
      </c>
      <c r="G2167" s="23">
        <v>2</v>
      </c>
      <c r="H2167" s="23" t="s">
        <v>30</v>
      </c>
      <c r="I2167" s="24">
        <v>89179.29</v>
      </c>
      <c r="J2167" s="24">
        <v>156063.76</v>
      </c>
      <c r="K2167" s="24">
        <v>116786.54</v>
      </c>
      <c r="L2167" s="24">
        <v>204376.45</v>
      </c>
      <c r="M2167" s="24">
        <v>141803.72</v>
      </c>
      <c r="N2167" s="24">
        <v>248156.52</v>
      </c>
      <c r="O2167" s="24">
        <v>173688.18</v>
      </c>
      <c r="P2167" s="24">
        <v>303954.31</v>
      </c>
      <c r="Q2167" s="24">
        <v>205913.96</v>
      </c>
      <c r="R2167" s="24">
        <v>360349.43</v>
      </c>
      <c r="S2167" s="24">
        <v>226815.09</v>
      </c>
      <c r="T2167" s="24">
        <v>396926.4</v>
      </c>
      <c r="U2167" s="24">
        <v>246159.01</v>
      </c>
      <c r="V2167" s="24">
        <v>430778.27</v>
      </c>
    </row>
    <row r="2168" spans="1:22" hidden="1" x14ac:dyDescent="0.3">
      <c r="A2168" s="23">
        <v>3</v>
      </c>
      <c r="B2168" s="23">
        <v>2021</v>
      </c>
      <c r="C2168" s="23" t="s">
        <v>544</v>
      </c>
      <c r="D2168" t="s">
        <v>179</v>
      </c>
      <c r="E2168" s="23" t="s">
        <v>549</v>
      </c>
      <c r="F2168" s="23" t="s">
        <v>506</v>
      </c>
      <c r="G2168" s="23">
        <v>3</v>
      </c>
      <c r="H2168" s="23" t="s">
        <v>31</v>
      </c>
      <c r="I2168" s="24">
        <v>77573.899999999994</v>
      </c>
      <c r="J2168" s="24">
        <v>135754.32999999999</v>
      </c>
      <c r="K2168" s="24">
        <v>105652.57</v>
      </c>
      <c r="L2168" s="24">
        <v>184892</v>
      </c>
      <c r="M2168" s="24">
        <v>133554.07</v>
      </c>
      <c r="N2168" s="24">
        <v>233719.61</v>
      </c>
      <c r="O2168" s="24">
        <v>175815.34</v>
      </c>
      <c r="P2168" s="24">
        <v>307676.84999999998</v>
      </c>
      <c r="Q2168" s="24">
        <v>217764.83</v>
      </c>
      <c r="R2168" s="24">
        <v>381088.46</v>
      </c>
      <c r="S2168" s="24">
        <v>245285.75</v>
      </c>
      <c r="T2168" s="24">
        <v>429250.06</v>
      </c>
      <c r="U2168" s="24">
        <v>272450.34000000003</v>
      </c>
      <c r="V2168" s="24">
        <v>476788.09</v>
      </c>
    </row>
    <row r="2169" spans="1:22" hidden="1" x14ac:dyDescent="0.3">
      <c r="A2169" s="23">
        <v>3</v>
      </c>
      <c r="B2169" s="23">
        <v>2021</v>
      </c>
      <c r="C2169" s="23" t="s">
        <v>544</v>
      </c>
      <c r="D2169" t="s">
        <v>179</v>
      </c>
      <c r="E2169" s="23" t="s">
        <v>549</v>
      </c>
      <c r="F2169" s="23" t="s">
        <v>506</v>
      </c>
      <c r="G2169" s="23">
        <v>4</v>
      </c>
      <c r="H2169" s="23" t="s">
        <v>29</v>
      </c>
      <c r="I2169" s="24">
        <v>86368.88</v>
      </c>
      <c r="J2169" s="24">
        <v>138190.21</v>
      </c>
      <c r="K2169" s="24">
        <v>120916.43</v>
      </c>
      <c r="L2169" s="24">
        <v>193466.3</v>
      </c>
      <c r="M2169" s="24">
        <v>155463.99</v>
      </c>
      <c r="N2169" s="24">
        <v>248742.38</v>
      </c>
      <c r="O2169" s="24">
        <v>207285.31</v>
      </c>
      <c r="P2169" s="24">
        <v>331656.51</v>
      </c>
      <c r="Q2169" s="24">
        <v>259106.64</v>
      </c>
      <c r="R2169" s="24">
        <v>414570.63</v>
      </c>
      <c r="S2169" s="24">
        <v>293654.19</v>
      </c>
      <c r="T2169" s="24">
        <v>469846.72</v>
      </c>
      <c r="U2169" s="24">
        <v>328201.75</v>
      </c>
      <c r="V2169" s="24">
        <v>525122.80000000005</v>
      </c>
    </row>
    <row r="2170" spans="1:22" hidden="1" x14ac:dyDescent="0.3">
      <c r="A2170" s="23">
        <v>3</v>
      </c>
      <c r="B2170" s="23">
        <v>2021</v>
      </c>
      <c r="C2170" s="23" t="s">
        <v>544</v>
      </c>
      <c r="D2170" t="s">
        <v>181</v>
      </c>
      <c r="E2170" s="23" t="s">
        <v>550</v>
      </c>
      <c r="F2170" s="23" t="s">
        <v>227</v>
      </c>
      <c r="G2170" s="23">
        <v>1</v>
      </c>
      <c r="H2170" s="23" t="s">
        <v>14</v>
      </c>
      <c r="I2170" s="24">
        <v>100023.87</v>
      </c>
      <c r="J2170" s="24">
        <v>175041.77</v>
      </c>
      <c r="K2170" s="24">
        <v>129786.34</v>
      </c>
      <c r="L2170" s="24">
        <v>227126.1</v>
      </c>
      <c r="M2170" s="24">
        <v>155505.81</v>
      </c>
      <c r="N2170" s="24">
        <v>272135.17</v>
      </c>
      <c r="O2170" s="24">
        <v>185800.68</v>
      </c>
      <c r="P2170" s="24">
        <v>325151.19</v>
      </c>
      <c r="Q2170" s="24">
        <v>218690.66</v>
      </c>
      <c r="R2170" s="24">
        <v>382708.65</v>
      </c>
      <c r="S2170" s="24">
        <v>239729.78</v>
      </c>
      <c r="T2170" s="24">
        <v>419527.12</v>
      </c>
      <c r="U2170" s="24">
        <v>259763.64</v>
      </c>
      <c r="V2170" s="24">
        <v>454586.37</v>
      </c>
    </row>
    <row r="2171" spans="1:22" hidden="1" x14ac:dyDescent="0.3">
      <c r="A2171" s="23">
        <v>3</v>
      </c>
      <c r="B2171" s="23">
        <v>2021</v>
      </c>
      <c r="C2171" s="23" t="s">
        <v>544</v>
      </c>
      <c r="D2171" t="s">
        <v>181</v>
      </c>
      <c r="E2171" s="23" t="s">
        <v>550</v>
      </c>
      <c r="F2171" s="23" t="s">
        <v>227</v>
      </c>
      <c r="G2171" s="23">
        <v>2</v>
      </c>
      <c r="H2171" s="23" t="s">
        <v>30</v>
      </c>
      <c r="I2171" s="24">
        <v>86426.15</v>
      </c>
      <c r="J2171" s="24">
        <v>151245.76000000001</v>
      </c>
      <c r="K2171" s="24">
        <v>113565.81</v>
      </c>
      <c r="L2171" s="24">
        <v>198740.17</v>
      </c>
      <c r="M2171" s="24">
        <v>138273.65</v>
      </c>
      <c r="N2171" s="24">
        <v>241978.89</v>
      </c>
      <c r="O2171" s="24">
        <v>170070.07</v>
      </c>
      <c r="P2171" s="24">
        <v>297622.63</v>
      </c>
      <c r="Q2171" s="24">
        <v>201978.87</v>
      </c>
      <c r="R2171" s="24">
        <v>353463.03</v>
      </c>
      <c r="S2171" s="24">
        <v>222700.42</v>
      </c>
      <c r="T2171" s="24">
        <v>389725.73</v>
      </c>
      <c r="U2171" s="24">
        <v>241963.59</v>
      </c>
      <c r="V2171" s="24">
        <v>423436.28</v>
      </c>
    </row>
    <row r="2172" spans="1:22" hidden="1" x14ac:dyDescent="0.3">
      <c r="A2172" s="23">
        <v>3</v>
      </c>
      <c r="B2172" s="23">
        <v>2021</v>
      </c>
      <c r="C2172" s="23" t="s">
        <v>544</v>
      </c>
      <c r="D2172" t="s">
        <v>181</v>
      </c>
      <c r="E2172" s="23" t="s">
        <v>550</v>
      </c>
      <c r="F2172" s="23" t="s">
        <v>227</v>
      </c>
      <c r="G2172" s="23">
        <v>3</v>
      </c>
      <c r="H2172" s="23" t="s">
        <v>31</v>
      </c>
      <c r="I2172" s="24">
        <v>74320.38</v>
      </c>
      <c r="J2172" s="24">
        <v>130060.66</v>
      </c>
      <c r="K2172" s="24">
        <v>100890.44</v>
      </c>
      <c r="L2172" s="24">
        <v>176558.27</v>
      </c>
      <c r="M2172" s="24">
        <v>127270.88</v>
      </c>
      <c r="N2172" s="24">
        <v>222724.05</v>
      </c>
      <c r="O2172" s="24">
        <v>167279.31</v>
      </c>
      <c r="P2172" s="24">
        <v>292738.78999999998</v>
      </c>
      <c r="Q2172" s="24">
        <v>206954.05</v>
      </c>
      <c r="R2172" s="24">
        <v>362169.59</v>
      </c>
      <c r="S2172" s="24">
        <v>232927.2</v>
      </c>
      <c r="T2172" s="24">
        <v>407622.59</v>
      </c>
      <c r="U2172" s="24">
        <v>258518.99</v>
      </c>
      <c r="V2172" s="24">
        <v>452408.24</v>
      </c>
    </row>
    <row r="2173" spans="1:22" hidden="1" x14ac:dyDescent="0.3">
      <c r="A2173" s="23">
        <v>3</v>
      </c>
      <c r="B2173" s="23">
        <v>2021</v>
      </c>
      <c r="C2173" s="23" t="s">
        <v>544</v>
      </c>
      <c r="D2173" t="s">
        <v>181</v>
      </c>
      <c r="E2173" s="23" t="s">
        <v>550</v>
      </c>
      <c r="F2173" s="23" t="s">
        <v>227</v>
      </c>
      <c r="G2173" s="23">
        <v>4</v>
      </c>
      <c r="H2173" s="23" t="s">
        <v>29</v>
      </c>
      <c r="I2173" s="24">
        <v>84950.54</v>
      </c>
      <c r="J2173" s="24">
        <v>135920.87</v>
      </c>
      <c r="K2173" s="24">
        <v>118930.76</v>
      </c>
      <c r="L2173" s="24">
        <v>190289.22</v>
      </c>
      <c r="M2173" s="24">
        <v>152910.98000000001</v>
      </c>
      <c r="N2173" s="24">
        <v>244657.57</v>
      </c>
      <c r="O2173" s="24">
        <v>203881.3</v>
      </c>
      <c r="P2173" s="24">
        <v>326210.09000000003</v>
      </c>
      <c r="Q2173" s="24">
        <v>254851.63</v>
      </c>
      <c r="R2173" s="24">
        <v>407762.62</v>
      </c>
      <c r="S2173" s="24">
        <v>288831.84999999998</v>
      </c>
      <c r="T2173" s="24">
        <v>462130.96</v>
      </c>
      <c r="U2173" s="24">
        <v>322812.07</v>
      </c>
      <c r="V2173" s="24">
        <v>516499.31</v>
      </c>
    </row>
    <row r="2174" spans="1:22" hidden="1" x14ac:dyDescent="0.3">
      <c r="A2174" s="23">
        <v>3</v>
      </c>
      <c r="B2174" s="23">
        <v>2021</v>
      </c>
      <c r="C2174" s="23" t="s">
        <v>544</v>
      </c>
      <c r="D2174" t="s">
        <v>181</v>
      </c>
      <c r="E2174" s="23" t="s">
        <v>550</v>
      </c>
      <c r="F2174" s="23" t="s">
        <v>269</v>
      </c>
      <c r="G2174" s="23">
        <v>1</v>
      </c>
      <c r="H2174" s="23" t="s">
        <v>14</v>
      </c>
      <c r="I2174" s="24">
        <v>100555.67</v>
      </c>
      <c r="J2174" s="24">
        <v>175972.42</v>
      </c>
      <c r="K2174" s="24">
        <v>130460.1</v>
      </c>
      <c r="L2174" s="24">
        <v>228305.17</v>
      </c>
      <c r="M2174" s="24">
        <v>156301.44</v>
      </c>
      <c r="N2174" s="24">
        <v>273527.52</v>
      </c>
      <c r="O2174" s="24">
        <v>186733.57</v>
      </c>
      <c r="P2174" s="24">
        <v>326783.75</v>
      </c>
      <c r="Q2174" s="24">
        <v>219775.73</v>
      </c>
      <c r="R2174" s="24">
        <v>384607.53</v>
      </c>
      <c r="S2174" s="24">
        <v>240912.03</v>
      </c>
      <c r="T2174" s="24">
        <v>421596.05</v>
      </c>
      <c r="U2174" s="24">
        <v>261030.78</v>
      </c>
      <c r="V2174" s="24">
        <v>456803.86</v>
      </c>
    </row>
    <row r="2175" spans="1:22" hidden="1" x14ac:dyDescent="0.3">
      <c r="A2175" s="23">
        <v>3</v>
      </c>
      <c r="B2175" s="23">
        <v>2021</v>
      </c>
      <c r="C2175" s="23" t="s">
        <v>544</v>
      </c>
      <c r="D2175" t="s">
        <v>181</v>
      </c>
      <c r="E2175" s="23" t="s">
        <v>550</v>
      </c>
      <c r="F2175" s="23" t="s">
        <v>269</v>
      </c>
      <c r="G2175" s="23">
        <v>2</v>
      </c>
      <c r="H2175" s="23" t="s">
        <v>30</v>
      </c>
      <c r="I2175" s="24">
        <v>86957.96</v>
      </c>
      <c r="J2175" s="24">
        <v>152176.43</v>
      </c>
      <c r="K2175" s="24">
        <v>114239.56</v>
      </c>
      <c r="L2175" s="24">
        <v>199919.24</v>
      </c>
      <c r="M2175" s="24">
        <v>139069.28</v>
      </c>
      <c r="N2175" s="24">
        <v>243371.23</v>
      </c>
      <c r="O2175" s="24">
        <v>171002.96</v>
      </c>
      <c r="P2175" s="24">
        <v>299255.19</v>
      </c>
      <c r="Q2175" s="24">
        <v>203063.95</v>
      </c>
      <c r="R2175" s="24">
        <v>355361.91</v>
      </c>
      <c r="S2175" s="24">
        <v>223882.67</v>
      </c>
      <c r="T2175" s="24">
        <v>391794.67</v>
      </c>
      <c r="U2175" s="24">
        <v>243230.72</v>
      </c>
      <c r="V2175" s="24">
        <v>425653.77</v>
      </c>
    </row>
    <row r="2176" spans="1:22" hidden="1" x14ac:dyDescent="0.3">
      <c r="A2176" s="23">
        <v>3</v>
      </c>
      <c r="B2176" s="23">
        <v>2021</v>
      </c>
      <c r="C2176" s="23" t="s">
        <v>544</v>
      </c>
      <c r="D2176" t="s">
        <v>181</v>
      </c>
      <c r="E2176" s="23" t="s">
        <v>550</v>
      </c>
      <c r="F2176" s="23" t="s">
        <v>269</v>
      </c>
      <c r="G2176" s="23">
        <v>3</v>
      </c>
      <c r="H2176" s="23" t="s">
        <v>31</v>
      </c>
      <c r="I2176" s="24">
        <v>74833.64</v>
      </c>
      <c r="J2176" s="24">
        <v>130958.87</v>
      </c>
      <c r="K2176" s="24">
        <v>101609</v>
      </c>
      <c r="L2176" s="24">
        <v>177815.75</v>
      </c>
      <c r="M2176" s="24">
        <v>128194.75</v>
      </c>
      <c r="N2176" s="24">
        <v>224340.81</v>
      </c>
      <c r="O2176" s="24">
        <v>168511.13</v>
      </c>
      <c r="P2176" s="24">
        <v>294894.48</v>
      </c>
      <c r="Q2176" s="24">
        <v>208493.83</v>
      </c>
      <c r="R2176" s="24">
        <v>364864.2</v>
      </c>
      <c r="S2176" s="24">
        <v>234672.28</v>
      </c>
      <c r="T2176" s="24">
        <v>410676.49</v>
      </c>
      <c r="U2176" s="24">
        <v>260469.38</v>
      </c>
      <c r="V2176" s="24">
        <v>455821.41</v>
      </c>
    </row>
    <row r="2177" spans="1:22" hidden="1" x14ac:dyDescent="0.3">
      <c r="A2177" s="23">
        <v>3</v>
      </c>
      <c r="B2177" s="23">
        <v>2021</v>
      </c>
      <c r="C2177" s="23" t="s">
        <v>544</v>
      </c>
      <c r="D2177" t="s">
        <v>181</v>
      </c>
      <c r="E2177" s="23" t="s">
        <v>550</v>
      </c>
      <c r="F2177" s="23" t="s">
        <v>269</v>
      </c>
      <c r="G2177" s="23">
        <v>4</v>
      </c>
      <c r="H2177" s="23" t="s">
        <v>29</v>
      </c>
      <c r="I2177" s="24">
        <v>85391.97</v>
      </c>
      <c r="J2177" s="24">
        <v>136627.16</v>
      </c>
      <c r="K2177" s="24">
        <v>119548.76</v>
      </c>
      <c r="L2177" s="24">
        <v>191278.02</v>
      </c>
      <c r="M2177" s="24">
        <v>153705.54999999999</v>
      </c>
      <c r="N2177" s="24">
        <v>245928.88</v>
      </c>
      <c r="O2177" s="24">
        <v>204940.73</v>
      </c>
      <c r="P2177" s="24">
        <v>327905.18</v>
      </c>
      <c r="Q2177" s="24">
        <v>256175.92</v>
      </c>
      <c r="R2177" s="24">
        <v>409881.47</v>
      </c>
      <c r="S2177" s="24">
        <v>290332.7</v>
      </c>
      <c r="T2177" s="24">
        <v>464532.33</v>
      </c>
      <c r="U2177" s="24">
        <v>324489.49</v>
      </c>
      <c r="V2177" s="24">
        <v>519183.2</v>
      </c>
    </row>
    <row r="2178" spans="1:22" hidden="1" x14ac:dyDescent="0.3">
      <c r="A2178" s="23">
        <v>3</v>
      </c>
      <c r="B2178" s="23">
        <v>2021</v>
      </c>
      <c r="C2178" s="23" t="s">
        <v>544</v>
      </c>
      <c r="D2178" t="s">
        <v>181</v>
      </c>
      <c r="E2178" s="23" t="s">
        <v>550</v>
      </c>
      <c r="F2178" s="23" t="s">
        <v>220</v>
      </c>
      <c r="G2178" s="23">
        <v>1</v>
      </c>
      <c r="H2178" s="23" t="s">
        <v>14</v>
      </c>
      <c r="I2178" s="24">
        <v>103175.34</v>
      </c>
      <c r="J2178" s="24">
        <v>180556.84</v>
      </c>
      <c r="K2178" s="24">
        <v>133807.65</v>
      </c>
      <c r="L2178" s="24">
        <v>234163.39</v>
      </c>
      <c r="M2178" s="24">
        <v>160275.49</v>
      </c>
      <c r="N2178" s="24">
        <v>280482.11</v>
      </c>
      <c r="O2178" s="24">
        <v>191425.64</v>
      </c>
      <c r="P2178" s="24">
        <v>334994.86</v>
      </c>
      <c r="Q2178" s="24">
        <v>225257.34</v>
      </c>
      <c r="R2178" s="24">
        <v>394200.34</v>
      </c>
      <c r="S2178" s="24">
        <v>246898.12</v>
      </c>
      <c r="T2178" s="24">
        <v>432071.71</v>
      </c>
      <c r="U2178" s="24">
        <v>267473.06</v>
      </c>
      <c r="V2178" s="24">
        <v>468077.85</v>
      </c>
    </row>
    <row r="2179" spans="1:22" hidden="1" x14ac:dyDescent="0.3">
      <c r="A2179" s="23">
        <v>3</v>
      </c>
      <c r="B2179" s="23">
        <v>2021</v>
      </c>
      <c r="C2179" s="23" t="s">
        <v>544</v>
      </c>
      <c r="D2179" t="s">
        <v>181</v>
      </c>
      <c r="E2179" s="23" t="s">
        <v>550</v>
      </c>
      <c r="F2179" s="23" t="s">
        <v>220</v>
      </c>
      <c r="G2179" s="23">
        <v>2</v>
      </c>
      <c r="H2179" s="23" t="s">
        <v>30</v>
      </c>
      <c r="I2179" s="24">
        <v>89450.59</v>
      </c>
      <c r="J2179" s="24">
        <v>156538.53</v>
      </c>
      <c r="K2179" s="24">
        <v>117435.52</v>
      </c>
      <c r="L2179" s="24">
        <v>205512.17</v>
      </c>
      <c r="M2179" s="24">
        <v>142882.28</v>
      </c>
      <c r="N2179" s="24">
        <v>250043.99</v>
      </c>
      <c r="O2179" s="24">
        <v>175548.02</v>
      </c>
      <c r="P2179" s="24">
        <v>307209.03000000003</v>
      </c>
      <c r="Q2179" s="24">
        <v>208389.37</v>
      </c>
      <c r="R2179" s="24">
        <v>364681.4</v>
      </c>
      <c r="S2179" s="24">
        <v>229709.61</v>
      </c>
      <c r="T2179" s="24">
        <v>401991.81</v>
      </c>
      <c r="U2179" s="24">
        <v>249506.65</v>
      </c>
      <c r="V2179" s="24">
        <v>436636.63</v>
      </c>
    </row>
    <row r="2180" spans="1:22" hidden="1" x14ac:dyDescent="0.3">
      <c r="A2180" s="23">
        <v>3</v>
      </c>
      <c r="B2180" s="23">
        <v>2021</v>
      </c>
      <c r="C2180" s="23" t="s">
        <v>544</v>
      </c>
      <c r="D2180" t="s">
        <v>181</v>
      </c>
      <c r="E2180" s="23" t="s">
        <v>550</v>
      </c>
      <c r="F2180" s="23" t="s">
        <v>220</v>
      </c>
      <c r="G2180" s="23">
        <v>3</v>
      </c>
      <c r="H2180" s="23" t="s">
        <v>31</v>
      </c>
      <c r="I2180" s="24">
        <v>77154.34</v>
      </c>
      <c r="J2180" s="24">
        <v>135020.1</v>
      </c>
      <c r="K2180" s="24">
        <v>104828.47</v>
      </c>
      <c r="L2180" s="24">
        <v>183449.83</v>
      </c>
      <c r="M2180" s="24">
        <v>132311.22</v>
      </c>
      <c r="N2180" s="24">
        <v>231544.63</v>
      </c>
      <c r="O2180" s="24">
        <v>173977.18</v>
      </c>
      <c r="P2180" s="24">
        <v>304460.06</v>
      </c>
      <c r="Q2180" s="24">
        <v>215306.34</v>
      </c>
      <c r="R2180" s="24">
        <v>376786.1</v>
      </c>
      <c r="S2180" s="24">
        <v>242377.98</v>
      </c>
      <c r="T2180" s="24">
        <v>424161.47</v>
      </c>
      <c r="U2180" s="24">
        <v>269064.71000000002</v>
      </c>
      <c r="V2180" s="24">
        <v>470863.23</v>
      </c>
    </row>
    <row r="2181" spans="1:22" hidden="1" x14ac:dyDescent="0.3">
      <c r="A2181" s="23">
        <v>3</v>
      </c>
      <c r="B2181" s="23">
        <v>2021</v>
      </c>
      <c r="C2181" s="23" t="s">
        <v>544</v>
      </c>
      <c r="D2181" t="s">
        <v>181</v>
      </c>
      <c r="E2181" s="23" t="s">
        <v>550</v>
      </c>
      <c r="F2181" s="23" t="s">
        <v>220</v>
      </c>
      <c r="G2181" s="23">
        <v>4</v>
      </c>
      <c r="H2181" s="23" t="s">
        <v>29</v>
      </c>
      <c r="I2181" s="24">
        <v>87584.45</v>
      </c>
      <c r="J2181" s="24">
        <v>140135.12</v>
      </c>
      <c r="K2181" s="24">
        <v>122618.23</v>
      </c>
      <c r="L2181" s="24">
        <v>196189.16</v>
      </c>
      <c r="M2181" s="24">
        <v>157652</v>
      </c>
      <c r="N2181" s="24">
        <v>252243.21</v>
      </c>
      <c r="O2181" s="24">
        <v>210202.67</v>
      </c>
      <c r="P2181" s="24">
        <v>336324.28</v>
      </c>
      <c r="Q2181" s="24">
        <v>262753.34000000003</v>
      </c>
      <c r="R2181" s="24">
        <v>420405.35</v>
      </c>
      <c r="S2181" s="24">
        <v>297787.12</v>
      </c>
      <c r="T2181" s="24">
        <v>476459.4</v>
      </c>
      <c r="U2181" s="24">
        <v>332820.90000000002</v>
      </c>
      <c r="V2181" s="24">
        <v>532513.44999999995</v>
      </c>
    </row>
    <row r="2182" spans="1:22" hidden="1" x14ac:dyDescent="0.3">
      <c r="A2182" s="23">
        <v>3</v>
      </c>
      <c r="B2182" s="23">
        <v>2021</v>
      </c>
      <c r="C2182" s="23" t="s">
        <v>544</v>
      </c>
      <c r="D2182" t="s">
        <v>181</v>
      </c>
      <c r="E2182" s="23" t="s">
        <v>550</v>
      </c>
      <c r="F2182" s="23" t="s">
        <v>349</v>
      </c>
      <c r="G2182" s="23">
        <v>1</v>
      </c>
      <c r="H2182" s="23" t="s">
        <v>14</v>
      </c>
      <c r="I2182" s="24">
        <v>101126.8</v>
      </c>
      <c r="J2182" s="24">
        <v>176971.91</v>
      </c>
      <c r="K2182" s="24">
        <v>131155.04999999999</v>
      </c>
      <c r="L2182" s="24">
        <v>229521.33</v>
      </c>
      <c r="M2182" s="24">
        <v>157101.15</v>
      </c>
      <c r="N2182" s="24">
        <v>274927.01</v>
      </c>
      <c r="O2182" s="24">
        <v>187638.85</v>
      </c>
      <c r="P2182" s="24">
        <v>328367.99</v>
      </c>
      <c r="Q2182" s="24">
        <v>220804.58</v>
      </c>
      <c r="R2182" s="24">
        <v>386408.02</v>
      </c>
      <c r="S2182" s="24">
        <v>242019.41</v>
      </c>
      <c r="T2182" s="24">
        <v>423533.97</v>
      </c>
      <c r="U2182" s="24">
        <v>262191.32</v>
      </c>
      <c r="V2182" s="24">
        <v>458834.82</v>
      </c>
    </row>
    <row r="2183" spans="1:22" hidden="1" x14ac:dyDescent="0.3">
      <c r="A2183" s="23">
        <v>3</v>
      </c>
      <c r="B2183" s="23">
        <v>2021</v>
      </c>
      <c r="C2183" s="23" t="s">
        <v>544</v>
      </c>
      <c r="D2183" t="s">
        <v>181</v>
      </c>
      <c r="E2183" s="23" t="s">
        <v>550</v>
      </c>
      <c r="F2183" s="23" t="s">
        <v>349</v>
      </c>
      <c r="G2183" s="23">
        <v>2</v>
      </c>
      <c r="H2183" s="23" t="s">
        <v>30</v>
      </c>
      <c r="I2183" s="24">
        <v>87656.21</v>
      </c>
      <c r="J2183" s="24">
        <v>153398.37</v>
      </c>
      <c r="K2183" s="24">
        <v>115086.11</v>
      </c>
      <c r="L2183" s="24">
        <v>201400.7</v>
      </c>
      <c r="M2183" s="24">
        <v>140030.03</v>
      </c>
      <c r="N2183" s="24">
        <v>245052.56</v>
      </c>
      <c r="O2183" s="24">
        <v>172055.26</v>
      </c>
      <c r="P2183" s="24">
        <v>301096.7</v>
      </c>
      <c r="Q2183" s="24">
        <v>204248.99</v>
      </c>
      <c r="R2183" s="24">
        <v>357435.73</v>
      </c>
      <c r="S2183" s="24">
        <v>225149.21</v>
      </c>
      <c r="T2183" s="24">
        <v>394011.11</v>
      </c>
      <c r="U2183" s="24">
        <v>244557.63</v>
      </c>
      <c r="V2183" s="24">
        <v>427975.85</v>
      </c>
    </row>
    <row r="2184" spans="1:22" hidden="1" x14ac:dyDescent="0.3">
      <c r="A2184" s="23">
        <v>3</v>
      </c>
      <c r="B2184" s="23">
        <v>2021</v>
      </c>
      <c r="C2184" s="23" t="s">
        <v>544</v>
      </c>
      <c r="D2184" t="s">
        <v>181</v>
      </c>
      <c r="E2184" s="23" t="s">
        <v>550</v>
      </c>
      <c r="F2184" s="23" t="s">
        <v>349</v>
      </c>
      <c r="G2184" s="23">
        <v>3</v>
      </c>
      <c r="H2184" s="23" t="s">
        <v>31</v>
      </c>
      <c r="I2184" s="24">
        <v>75592.490000000005</v>
      </c>
      <c r="J2184" s="24">
        <v>132286.85999999999</v>
      </c>
      <c r="K2184" s="24">
        <v>102700.91</v>
      </c>
      <c r="L2184" s="24">
        <v>179726.59</v>
      </c>
      <c r="M2184" s="24">
        <v>129621.49</v>
      </c>
      <c r="N2184" s="24">
        <v>226837.6</v>
      </c>
      <c r="O2184" s="24">
        <v>170436.02</v>
      </c>
      <c r="P2184" s="24">
        <v>298263.03000000003</v>
      </c>
      <c r="Q2184" s="24">
        <v>210919.98</v>
      </c>
      <c r="R2184" s="24">
        <v>369109.97</v>
      </c>
      <c r="S2184" s="24">
        <v>237437.07</v>
      </c>
      <c r="T2184" s="24">
        <v>415514.87</v>
      </c>
      <c r="U2184" s="24">
        <v>263576.37</v>
      </c>
      <c r="V2184" s="24">
        <v>461258.64</v>
      </c>
    </row>
    <row r="2185" spans="1:22" hidden="1" x14ac:dyDescent="0.3">
      <c r="A2185" s="23">
        <v>3</v>
      </c>
      <c r="B2185" s="23">
        <v>2021</v>
      </c>
      <c r="C2185" s="23" t="s">
        <v>544</v>
      </c>
      <c r="D2185" t="s">
        <v>181</v>
      </c>
      <c r="E2185" s="23" t="s">
        <v>550</v>
      </c>
      <c r="F2185" s="23" t="s">
        <v>349</v>
      </c>
      <c r="G2185" s="23">
        <v>4</v>
      </c>
      <c r="H2185" s="23" t="s">
        <v>29</v>
      </c>
      <c r="I2185" s="24">
        <v>85848.07</v>
      </c>
      <c r="J2185" s="24">
        <v>137356.91</v>
      </c>
      <c r="K2185" s="24">
        <v>120187.29</v>
      </c>
      <c r="L2185" s="24">
        <v>192299.67</v>
      </c>
      <c r="M2185" s="24">
        <v>154526.51999999999</v>
      </c>
      <c r="N2185" s="24">
        <v>247242.43</v>
      </c>
      <c r="O2185" s="24">
        <v>206035.36</v>
      </c>
      <c r="P2185" s="24">
        <v>329656.57</v>
      </c>
      <c r="Q2185" s="24">
        <v>257544.2</v>
      </c>
      <c r="R2185" s="24">
        <v>412070.72</v>
      </c>
      <c r="S2185" s="24">
        <v>291883.42</v>
      </c>
      <c r="T2185" s="24">
        <v>467013.48</v>
      </c>
      <c r="U2185" s="24">
        <v>326222.65000000002</v>
      </c>
      <c r="V2185" s="24">
        <v>521956.24</v>
      </c>
    </row>
    <row r="2186" spans="1:22" hidden="1" x14ac:dyDescent="0.3">
      <c r="A2186" s="23">
        <v>3</v>
      </c>
      <c r="B2186" s="23">
        <v>2021</v>
      </c>
      <c r="C2186" s="23" t="s">
        <v>544</v>
      </c>
      <c r="D2186" t="s">
        <v>181</v>
      </c>
      <c r="E2186" s="23" t="s">
        <v>550</v>
      </c>
      <c r="F2186" s="23" t="s">
        <v>386</v>
      </c>
      <c r="G2186" s="23">
        <v>1</v>
      </c>
      <c r="H2186" s="23" t="s">
        <v>14</v>
      </c>
      <c r="I2186" s="24">
        <v>103214.68</v>
      </c>
      <c r="J2186" s="24">
        <v>180625.68</v>
      </c>
      <c r="K2186" s="24">
        <v>133828.85</v>
      </c>
      <c r="L2186" s="24">
        <v>234200.5</v>
      </c>
      <c r="M2186" s="24">
        <v>160279.57999999999</v>
      </c>
      <c r="N2186" s="24">
        <v>280489.26</v>
      </c>
      <c r="O2186" s="24">
        <v>191398.03</v>
      </c>
      <c r="P2186" s="24">
        <v>334946.55</v>
      </c>
      <c r="Q2186" s="24">
        <v>225201.12</v>
      </c>
      <c r="R2186" s="24">
        <v>394101.96</v>
      </c>
      <c r="S2186" s="24">
        <v>246823.27</v>
      </c>
      <c r="T2186" s="24">
        <v>431940.72</v>
      </c>
      <c r="U2186" s="24">
        <v>267366.46999999997</v>
      </c>
      <c r="V2186" s="24">
        <v>467891.33</v>
      </c>
    </row>
    <row r="2187" spans="1:22" hidden="1" x14ac:dyDescent="0.3">
      <c r="A2187" s="23">
        <v>3</v>
      </c>
      <c r="B2187" s="23">
        <v>2021</v>
      </c>
      <c r="C2187" s="23" t="s">
        <v>544</v>
      </c>
      <c r="D2187" t="s">
        <v>181</v>
      </c>
      <c r="E2187" s="23" t="s">
        <v>550</v>
      </c>
      <c r="F2187" s="23" t="s">
        <v>386</v>
      </c>
      <c r="G2187" s="23">
        <v>2</v>
      </c>
      <c r="H2187" s="23" t="s">
        <v>30</v>
      </c>
      <c r="I2187" s="24">
        <v>89617.03</v>
      </c>
      <c r="J2187" s="24">
        <v>156829.79999999999</v>
      </c>
      <c r="K2187" s="24">
        <v>117608.32000000001</v>
      </c>
      <c r="L2187" s="24">
        <v>205814.56</v>
      </c>
      <c r="M2187" s="24">
        <v>143047.41</v>
      </c>
      <c r="N2187" s="24">
        <v>250332.97</v>
      </c>
      <c r="O2187" s="24">
        <v>175667.42</v>
      </c>
      <c r="P2187" s="24">
        <v>307417.99</v>
      </c>
      <c r="Q2187" s="24">
        <v>208489.34</v>
      </c>
      <c r="R2187" s="24">
        <v>364856.34</v>
      </c>
      <c r="S2187" s="24">
        <v>229793.91</v>
      </c>
      <c r="T2187" s="24">
        <v>402139.34</v>
      </c>
      <c r="U2187" s="24">
        <v>249566.42</v>
      </c>
      <c r="V2187" s="24">
        <v>436741.23</v>
      </c>
    </row>
    <row r="2188" spans="1:22" hidden="1" x14ac:dyDescent="0.3">
      <c r="A2188" s="23">
        <v>3</v>
      </c>
      <c r="B2188" s="23">
        <v>2021</v>
      </c>
      <c r="C2188" s="23" t="s">
        <v>544</v>
      </c>
      <c r="D2188" t="s">
        <v>181</v>
      </c>
      <c r="E2188" s="23" t="s">
        <v>550</v>
      </c>
      <c r="F2188" s="23" t="s">
        <v>386</v>
      </c>
      <c r="G2188" s="23">
        <v>3</v>
      </c>
      <c r="H2188" s="23" t="s">
        <v>31</v>
      </c>
      <c r="I2188" s="24">
        <v>77399.929999999993</v>
      </c>
      <c r="J2188" s="24">
        <v>135449.89000000001</v>
      </c>
      <c r="K2188" s="24">
        <v>105201.82</v>
      </c>
      <c r="L2188" s="24">
        <v>184103.18</v>
      </c>
      <c r="M2188" s="24">
        <v>132814.09</v>
      </c>
      <c r="N2188" s="24">
        <v>232424.65</v>
      </c>
      <c r="O2188" s="24">
        <v>174670.24</v>
      </c>
      <c r="P2188" s="24">
        <v>305672.93</v>
      </c>
      <c r="Q2188" s="24">
        <v>216192.72</v>
      </c>
      <c r="R2188" s="24">
        <v>378337.26</v>
      </c>
      <c r="S2188" s="24">
        <v>243397.69</v>
      </c>
      <c r="T2188" s="24">
        <v>425945.95</v>
      </c>
      <c r="U2188" s="24">
        <v>270221.31</v>
      </c>
      <c r="V2188" s="24">
        <v>472887.29</v>
      </c>
    </row>
    <row r="2189" spans="1:22" hidden="1" x14ac:dyDescent="0.3">
      <c r="A2189" s="23">
        <v>3</v>
      </c>
      <c r="B2189" s="23">
        <v>2021</v>
      </c>
      <c r="C2189" s="23" t="s">
        <v>544</v>
      </c>
      <c r="D2189" t="s">
        <v>181</v>
      </c>
      <c r="E2189" s="23" t="s">
        <v>550</v>
      </c>
      <c r="F2189" s="23" t="s">
        <v>386</v>
      </c>
      <c r="G2189" s="23">
        <v>4</v>
      </c>
      <c r="H2189" s="23" t="s">
        <v>29</v>
      </c>
      <c r="I2189" s="24">
        <v>87599.11</v>
      </c>
      <c r="J2189" s="24">
        <v>140158.59</v>
      </c>
      <c r="K2189" s="24">
        <v>122638.76</v>
      </c>
      <c r="L2189" s="24">
        <v>196222.02</v>
      </c>
      <c r="M2189" s="24">
        <v>157678.41</v>
      </c>
      <c r="N2189" s="24">
        <v>252285.45</v>
      </c>
      <c r="O2189" s="24">
        <v>210237.88</v>
      </c>
      <c r="P2189" s="24">
        <v>336380.61</v>
      </c>
      <c r="Q2189" s="24">
        <v>262797.34000000003</v>
      </c>
      <c r="R2189" s="24">
        <v>420475.76</v>
      </c>
      <c r="S2189" s="24">
        <v>297836.99</v>
      </c>
      <c r="T2189" s="24">
        <v>476539.19</v>
      </c>
      <c r="U2189" s="24">
        <v>332876.64</v>
      </c>
      <c r="V2189" s="24">
        <v>532602.63</v>
      </c>
    </row>
    <row r="2190" spans="1:22" hidden="1" x14ac:dyDescent="0.3">
      <c r="A2190" s="23">
        <v>3</v>
      </c>
      <c r="B2190" s="23">
        <v>2021</v>
      </c>
      <c r="C2190" s="23" t="s">
        <v>544</v>
      </c>
      <c r="D2190" t="s">
        <v>181</v>
      </c>
      <c r="E2190" s="23" t="s">
        <v>550</v>
      </c>
      <c r="F2190" s="23" t="s">
        <v>419</v>
      </c>
      <c r="G2190" s="23">
        <v>1</v>
      </c>
      <c r="H2190" s="23" t="s">
        <v>14</v>
      </c>
      <c r="I2190" s="24">
        <v>101126.8</v>
      </c>
      <c r="J2190" s="24">
        <v>176971.91</v>
      </c>
      <c r="K2190" s="24">
        <v>131155.04999999999</v>
      </c>
      <c r="L2190" s="24">
        <v>229521.33</v>
      </c>
      <c r="M2190" s="24">
        <v>157101.15</v>
      </c>
      <c r="N2190" s="24">
        <v>274927.01</v>
      </c>
      <c r="O2190" s="24">
        <v>187638.85</v>
      </c>
      <c r="P2190" s="24">
        <v>328367.99</v>
      </c>
      <c r="Q2190" s="24">
        <v>220804.58</v>
      </c>
      <c r="R2190" s="24">
        <v>386408.02</v>
      </c>
      <c r="S2190" s="24">
        <v>242019.41</v>
      </c>
      <c r="T2190" s="24">
        <v>423533.97</v>
      </c>
      <c r="U2190" s="24">
        <v>262191.32</v>
      </c>
      <c r="V2190" s="24">
        <v>458834.82</v>
      </c>
    </row>
    <row r="2191" spans="1:22" hidden="1" x14ac:dyDescent="0.3">
      <c r="A2191" s="23">
        <v>3</v>
      </c>
      <c r="B2191" s="23">
        <v>2021</v>
      </c>
      <c r="C2191" s="23" t="s">
        <v>544</v>
      </c>
      <c r="D2191" t="s">
        <v>181</v>
      </c>
      <c r="E2191" s="23" t="s">
        <v>550</v>
      </c>
      <c r="F2191" s="23" t="s">
        <v>419</v>
      </c>
      <c r="G2191" s="23">
        <v>2</v>
      </c>
      <c r="H2191" s="23" t="s">
        <v>30</v>
      </c>
      <c r="I2191" s="24">
        <v>87656.21</v>
      </c>
      <c r="J2191" s="24">
        <v>153398.37</v>
      </c>
      <c r="K2191" s="24">
        <v>115086.11</v>
      </c>
      <c r="L2191" s="24">
        <v>201400.7</v>
      </c>
      <c r="M2191" s="24">
        <v>140030.03</v>
      </c>
      <c r="N2191" s="24">
        <v>245052.56</v>
      </c>
      <c r="O2191" s="24">
        <v>172055.26</v>
      </c>
      <c r="P2191" s="24">
        <v>301096.7</v>
      </c>
      <c r="Q2191" s="24">
        <v>204248.99</v>
      </c>
      <c r="R2191" s="24">
        <v>357435.73</v>
      </c>
      <c r="S2191" s="24">
        <v>225149.21</v>
      </c>
      <c r="T2191" s="24">
        <v>394011.11</v>
      </c>
      <c r="U2191" s="24">
        <v>244557.63</v>
      </c>
      <c r="V2191" s="24">
        <v>427975.85</v>
      </c>
    </row>
    <row r="2192" spans="1:22" hidden="1" x14ac:dyDescent="0.3">
      <c r="A2192" s="23">
        <v>3</v>
      </c>
      <c r="B2192" s="23">
        <v>2021</v>
      </c>
      <c r="C2192" s="23" t="s">
        <v>544</v>
      </c>
      <c r="D2192" t="s">
        <v>181</v>
      </c>
      <c r="E2192" s="23" t="s">
        <v>550</v>
      </c>
      <c r="F2192" s="23" t="s">
        <v>419</v>
      </c>
      <c r="G2192" s="23">
        <v>3</v>
      </c>
      <c r="H2192" s="23" t="s">
        <v>31</v>
      </c>
      <c r="I2192" s="24">
        <v>75592.490000000005</v>
      </c>
      <c r="J2192" s="24">
        <v>132286.85999999999</v>
      </c>
      <c r="K2192" s="24">
        <v>102700.91</v>
      </c>
      <c r="L2192" s="24">
        <v>179726.59</v>
      </c>
      <c r="M2192" s="24">
        <v>129621.49</v>
      </c>
      <c r="N2192" s="24">
        <v>226837.6</v>
      </c>
      <c r="O2192" s="24">
        <v>170436.02</v>
      </c>
      <c r="P2192" s="24">
        <v>298263.03000000003</v>
      </c>
      <c r="Q2192" s="24">
        <v>210919.98</v>
      </c>
      <c r="R2192" s="24">
        <v>369109.97</v>
      </c>
      <c r="S2192" s="24">
        <v>237437.07</v>
      </c>
      <c r="T2192" s="24">
        <v>415514.87</v>
      </c>
      <c r="U2192" s="24">
        <v>263576.37</v>
      </c>
      <c r="V2192" s="24">
        <v>461258.64</v>
      </c>
    </row>
    <row r="2193" spans="1:22" hidden="1" x14ac:dyDescent="0.3">
      <c r="A2193" s="23">
        <v>3</v>
      </c>
      <c r="B2193" s="23">
        <v>2021</v>
      </c>
      <c r="C2193" s="23" t="s">
        <v>544</v>
      </c>
      <c r="D2193" t="s">
        <v>181</v>
      </c>
      <c r="E2193" s="23" t="s">
        <v>550</v>
      </c>
      <c r="F2193" s="23" t="s">
        <v>419</v>
      </c>
      <c r="G2193" s="23">
        <v>4</v>
      </c>
      <c r="H2193" s="23" t="s">
        <v>29</v>
      </c>
      <c r="I2193" s="24">
        <v>85848.07</v>
      </c>
      <c r="J2193" s="24">
        <v>137356.91</v>
      </c>
      <c r="K2193" s="24">
        <v>120187.29</v>
      </c>
      <c r="L2193" s="24">
        <v>192299.67</v>
      </c>
      <c r="M2193" s="24">
        <v>154526.51999999999</v>
      </c>
      <c r="N2193" s="24">
        <v>247242.43</v>
      </c>
      <c r="O2193" s="24">
        <v>206035.36</v>
      </c>
      <c r="P2193" s="24">
        <v>329656.57</v>
      </c>
      <c r="Q2193" s="24">
        <v>257544.2</v>
      </c>
      <c r="R2193" s="24">
        <v>412070.72</v>
      </c>
      <c r="S2193" s="24">
        <v>291883.42</v>
      </c>
      <c r="T2193" s="24">
        <v>467013.48</v>
      </c>
      <c r="U2193" s="24">
        <v>326222.65000000002</v>
      </c>
      <c r="V2193" s="24">
        <v>521956.24</v>
      </c>
    </row>
    <row r="2194" spans="1:22" hidden="1" x14ac:dyDescent="0.3">
      <c r="A2194" s="23">
        <v>3</v>
      </c>
      <c r="B2194" s="23">
        <v>2021</v>
      </c>
      <c r="C2194" s="23" t="s">
        <v>544</v>
      </c>
      <c r="D2194" t="s">
        <v>181</v>
      </c>
      <c r="E2194" s="23" t="s">
        <v>550</v>
      </c>
      <c r="F2194" s="23" t="s">
        <v>444</v>
      </c>
      <c r="G2194" s="23">
        <v>1</v>
      </c>
      <c r="H2194" s="23" t="s">
        <v>14</v>
      </c>
      <c r="I2194" s="24">
        <v>100634.34</v>
      </c>
      <c r="J2194" s="24">
        <v>176110.1</v>
      </c>
      <c r="K2194" s="24">
        <v>130502.5</v>
      </c>
      <c r="L2194" s="24">
        <v>228379.38</v>
      </c>
      <c r="M2194" s="24">
        <v>156309.60999999999</v>
      </c>
      <c r="N2194" s="24">
        <v>273541.81</v>
      </c>
      <c r="O2194" s="24">
        <v>186678.35</v>
      </c>
      <c r="P2194" s="24">
        <v>326687.12</v>
      </c>
      <c r="Q2194" s="24">
        <v>219663.29</v>
      </c>
      <c r="R2194" s="24">
        <v>384410.75</v>
      </c>
      <c r="S2194" s="24">
        <v>240762.32</v>
      </c>
      <c r="T2194" s="24">
        <v>421334.05</v>
      </c>
      <c r="U2194" s="24">
        <v>260817.6</v>
      </c>
      <c r="V2194" s="24">
        <v>456430.8</v>
      </c>
    </row>
    <row r="2195" spans="1:22" hidden="1" x14ac:dyDescent="0.3">
      <c r="A2195" s="23">
        <v>3</v>
      </c>
      <c r="B2195" s="23">
        <v>2021</v>
      </c>
      <c r="C2195" s="23" t="s">
        <v>544</v>
      </c>
      <c r="D2195" t="s">
        <v>181</v>
      </c>
      <c r="E2195" s="23" t="s">
        <v>550</v>
      </c>
      <c r="F2195" s="23" t="s">
        <v>444</v>
      </c>
      <c r="G2195" s="23">
        <v>2</v>
      </c>
      <c r="H2195" s="23" t="s">
        <v>30</v>
      </c>
      <c r="I2195" s="24">
        <v>87290.84</v>
      </c>
      <c r="J2195" s="24">
        <v>152758.97</v>
      </c>
      <c r="K2195" s="24">
        <v>114585.16</v>
      </c>
      <c r="L2195" s="24">
        <v>200524.03</v>
      </c>
      <c r="M2195" s="24">
        <v>139399.54</v>
      </c>
      <c r="N2195" s="24">
        <v>243949.19</v>
      </c>
      <c r="O2195" s="24">
        <v>171241.78</v>
      </c>
      <c r="P2195" s="24">
        <v>299673.11</v>
      </c>
      <c r="Q2195" s="24">
        <v>203263.87</v>
      </c>
      <c r="R2195" s="24">
        <v>355711.78</v>
      </c>
      <c r="S2195" s="24">
        <v>224051.26</v>
      </c>
      <c r="T2195" s="24">
        <v>392089.71</v>
      </c>
      <c r="U2195" s="24">
        <v>243350.26</v>
      </c>
      <c r="V2195" s="24">
        <v>425862.96</v>
      </c>
    </row>
    <row r="2196" spans="1:22" hidden="1" x14ac:dyDescent="0.3">
      <c r="A2196" s="23">
        <v>3</v>
      </c>
      <c r="B2196" s="23">
        <v>2021</v>
      </c>
      <c r="C2196" s="23" t="s">
        <v>544</v>
      </c>
      <c r="D2196" t="s">
        <v>181</v>
      </c>
      <c r="E2196" s="23" t="s">
        <v>550</v>
      </c>
      <c r="F2196" s="23" t="s">
        <v>444</v>
      </c>
      <c r="G2196" s="23">
        <v>3</v>
      </c>
      <c r="H2196" s="23" t="s">
        <v>31</v>
      </c>
      <c r="I2196" s="24">
        <v>75324.820000000007</v>
      </c>
      <c r="J2196" s="24">
        <v>131818.44</v>
      </c>
      <c r="K2196" s="24">
        <v>102355.69</v>
      </c>
      <c r="L2196" s="24">
        <v>179122.46</v>
      </c>
      <c r="M2196" s="24">
        <v>129200.49</v>
      </c>
      <c r="N2196" s="24">
        <v>226100.85</v>
      </c>
      <c r="O2196" s="24">
        <v>169897.26</v>
      </c>
      <c r="P2196" s="24">
        <v>297320.2</v>
      </c>
      <c r="Q2196" s="24">
        <v>210266.58</v>
      </c>
      <c r="R2196" s="24">
        <v>367966.52</v>
      </c>
      <c r="S2196" s="24">
        <v>236711.69</v>
      </c>
      <c r="T2196" s="24">
        <v>414245.47</v>
      </c>
      <c r="U2196" s="24">
        <v>262782.58</v>
      </c>
      <c r="V2196" s="24">
        <v>459869.52</v>
      </c>
    </row>
    <row r="2197" spans="1:22" hidden="1" x14ac:dyDescent="0.3">
      <c r="A2197" s="23">
        <v>3</v>
      </c>
      <c r="B2197" s="23">
        <v>2021</v>
      </c>
      <c r="C2197" s="23" t="s">
        <v>544</v>
      </c>
      <c r="D2197" t="s">
        <v>181</v>
      </c>
      <c r="E2197" s="23" t="s">
        <v>550</v>
      </c>
      <c r="F2197" s="23" t="s">
        <v>444</v>
      </c>
      <c r="G2197" s="23">
        <v>4</v>
      </c>
      <c r="H2197" s="23" t="s">
        <v>29</v>
      </c>
      <c r="I2197" s="24">
        <v>85421.3</v>
      </c>
      <c r="J2197" s="24">
        <v>136674.09</v>
      </c>
      <c r="K2197" s="24">
        <v>119589.83</v>
      </c>
      <c r="L2197" s="24">
        <v>191343.73</v>
      </c>
      <c r="M2197" s="24">
        <v>153758.35</v>
      </c>
      <c r="N2197" s="24">
        <v>246013.36</v>
      </c>
      <c r="O2197" s="24">
        <v>205011.13</v>
      </c>
      <c r="P2197" s="24">
        <v>328017.81</v>
      </c>
      <c r="Q2197" s="24">
        <v>256263.91</v>
      </c>
      <c r="R2197" s="24">
        <v>410022.27</v>
      </c>
      <c r="S2197" s="24">
        <v>290432.44</v>
      </c>
      <c r="T2197" s="24">
        <v>464691.9</v>
      </c>
      <c r="U2197" s="24">
        <v>324600.96000000002</v>
      </c>
      <c r="V2197" s="24">
        <v>519361.54</v>
      </c>
    </row>
    <row r="2198" spans="1:22" hidden="1" x14ac:dyDescent="0.3">
      <c r="A2198" s="23">
        <v>3</v>
      </c>
      <c r="B2198" s="23">
        <v>2021</v>
      </c>
      <c r="C2198" s="23" t="s">
        <v>544</v>
      </c>
      <c r="D2198" t="s">
        <v>181</v>
      </c>
      <c r="E2198" s="23" t="s">
        <v>550</v>
      </c>
      <c r="F2198" s="23" t="s">
        <v>464</v>
      </c>
      <c r="G2198" s="23">
        <v>1</v>
      </c>
      <c r="H2198" s="23" t="s">
        <v>14</v>
      </c>
      <c r="I2198" s="24">
        <v>100634.34</v>
      </c>
      <c r="J2198" s="24">
        <v>176110.1</v>
      </c>
      <c r="K2198" s="24">
        <v>130502.5</v>
      </c>
      <c r="L2198" s="24">
        <v>228379.38</v>
      </c>
      <c r="M2198" s="24">
        <v>156309.60999999999</v>
      </c>
      <c r="N2198" s="24">
        <v>273541.81</v>
      </c>
      <c r="O2198" s="24">
        <v>186678.35</v>
      </c>
      <c r="P2198" s="24">
        <v>326687.12</v>
      </c>
      <c r="Q2198" s="24">
        <v>219663.29</v>
      </c>
      <c r="R2198" s="24">
        <v>384410.75</v>
      </c>
      <c r="S2198" s="24">
        <v>240762.32</v>
      </c>
      <c r="T2198" s="24">
        <v>421334.05</v>
      </c>
      <c r="U2198" s="24">
        <v>260817.6</v>
      </c>
      <c r="V2198" s="24">
        <v>456430.8</v>
      </c>
    </row>
    <row r="2199" spans="1:22" hidden="1" x14ac:dyDescent="0.3">
      <c r="A2199" s="23">
        <v>3</v>
      </c>
      <c r="B2199" s="23">
        <v>2021</v>
      </c>
      <c r="C2199" s="23" t="s">
        <v>544</v>
      </c>
      <c r="D2199" t="s">
        <v>181</v>
      </c>
      <c r="E2199" s="23" t="s">
        <v>550</v>
      </c>
      <c r="F2199" s="23" t="s">
        <v>464</v>
      </c>
      <c r="G2199" s="23">
        <v>2</v>
      </c>
      <c r="H2199" s="23" t="s">
        <v>30</v>
      </c>
      <c r="I2199" s="24">
        <v>87290.84</v>
      </c>
      <c r="J2199" s="24">
        <v>152758.97</v>
      </c>
      <c r="K2199" s="24">
        <v>114585.16</v>
      </c>
      <c r="L2199" s="24">
        <v>200524.03</v>
      </c>
      <c r="M2199" s="24">
        <v>139399.54</v>
      </c>
      <c r="N2199" s="24">
        <v>243949.19</v>
      </c>
      <c r="O2199" s="24">
        <v>171241.78</v>
      </c>
      <c r="P2199" s="24">
        <v>299673.11</v>
      </c>
      <c r="Q2199" s="24">
        <v>203263.87</v>
      </c>
      <c r="R2199" s="24">
        <v>355711.78</v>
      </c>
      <c r="S2199" s="24">
        <v>224051.26</v>
      </c>
      <c r="T2199" s="24">
        <v>392089.71</v>
      </c>
      <c r="U2199" s="24">
        <v>243350.26</v>
      </c>
      <c r="V2199" s="24">
        <v>425862.96</v>
      </c>
    </row>
    <row r="2200" spans="1:22" hidden="1" x14ac:dyDescent="0.3">
      <c r="A2200" s="23">
        <v>3</v>
      </c>
      <c r="B2200" s="23">
        <v>2021</v>
      </c>
      <c r="C2200" s="23" t="s">
        <v>544</v>
      </c>
      <c r="D2200" t="s">
        <v>181</v>
      </c>
      <c r="E2200" s="23" t="s">
        <v>550</v>
      </c>
      <c r="F2200" s="23" t="s">
        <v>464</v>
      </c>
      <c r="G2200" s="23">
        <v>3</v>
      </c>
      <c r="H2200" s="23" t="s">
        <v>31</v>
      </c>
      <c r="I2200" s="24">
        <v>75324.820000000007</v>
      </c>
      <c r="J2200" s="24">
        <v>131818.44</v>
      </c>
      <c r="K2200" s="24">
        <v>102355.69</v>
      </c>
      <c r="L2200" s="24">
        <v>179122.46</v>
      </c>
      <c r="M2200" s="24">
        <v>129200.49</v>
      </c>
      <c r="N2200" s="24">
        <v>226100.85</v>
      </c>
      <c r="O2200" s="24">
        <v>169897.26</v>
      </c>
      <c r="P2200" s="24">
        <v>297320.2</v>
      </c>
      <c r="Q2200" s="24">
        <v>210266.58</v>
      </c>
      <c r="R2200" s="24">
        <v>367966.52</v>
      </c>
      <c r="S2200" s="24">
        <v>236711.69</v>
      </c>
      <c r="T2200" s="24">
        <v>414245.47</v>
      </c>
      <c r="U2200" s="24">
        <v>262782.58</v>
      </c>
      <c r="V2200" s="24">
        <v>459869.52</v>
      </c>
    </row>
    <row r="2201" spans="1:22" hidden="1" x14ac:dyDescent="0.3">
      <c r="A2201" s="23">
        <v>3</v>
      </c>
      <c r="B2201" s="23">
        <v>2021</v>
      </c>
      <c r="C2201" s="23" t="s">
        <v>544</v>
      </c>
      <c r="D2201" t="s">
        <v>181</v>
      </c>
      <c r="E2201" s="23" t="s">
        <v>550</v>
      </c>
      <c r="F2201" s="23" t="s">
        <v>464</v>
      </c>
      <c r="G2201" s="23">
        <v>4</v>
      </c>
      <c r="H2201" s="23" t="s">
        <v>29</v>
      </c>
      <c r="I2201" s="24">
        <v>85421.3</v>
      </c>
      <c r="J2201" s="24">
        <v>136674.09</v>
      </c>
      <c r="K2201" s="24">
        <v>119589.83</v>
      </c>
      <c r="L2201" s="24">
        <v>191343.73</v>
      </c>
      <c r="M2201" s="24">
        <v>153758.35</v>
      </c>
      <c r="N2201" s="24">
        <v>246013.36</v>
      </c>
      <c r="O2201" s="24">
        <v>205011.13</v>
      </c>
      <c r="P2201" s="24">
        <v>328017.81</v>
      </c>
      <c r="Q2201" s="24">
        <v>256263.91</v>
      </c>
      <c r="R2201" s="24">
        <v>410022.27</v>
      </c>
      <c r="S2201" s="24">
        <v>290432.44</v>
      </c>
      <c r="T2201" s="24">
        <v>464691.9</v>
      </c>
      <c r="U2201" s="24">
        <v>324600.96000000002</v>
      </c>
      <c r="V2201" s="24">
        <v>519361.54</v>
      </c>
    </row>
    <row r="2202" spans="1:22" hidden="1" x14ac:dyDescent="0.3">
      <c r="A2202" s="23">
        <v>4</v>
      </c>
      <c r="B2202" s="23">
        <v>2021</v>
      </c>
      <c r="C2202" s="23" t="s">
        <v>551</v>
      </c>
      <c r="D2202" t="s">
        <v>141</v>
      </c>
      <c r="E2202" s="23" t="s">
        <v>552</v>
      </c>
      <c r="F2202" s="23" t="s">
        <v>187</v>
      </c>
      <c r="G2202" s="23">
        <v>1</v>
      </c>
      <c r="H2202" s="23" t="s">
        <v>14</v>
      </c>
      <c r="I2202" s="24">
        <v>79662.89</v>
      </c>
      <c r="J2202" s="24">
        <v>139410.04999999999</v>
      </c>
      <c r="K2202" s="24">
        <v>103084.98</v>
      </c>
      <c r="L2202" s="24">
        <v>180398.72</v>
      </c>
      <c r="M2202" s="24">
        <v>123311.65</v>
      </c>
      <c r="N2202" s="24">
        <v>215795.39</v>
      </c>
      <c r="O2202" s="24">
        <v>147027.69</v>
      </c>
      <c r="P2202" s="24">
        <v>257298.45</v>
      </c>
      <c r="Q2202" s="24">
        <v>172830</v>
      </c>
      <c r="R2202" s="24">
        <v>302452.51</v>
      </c>
      <c r="S2202" s="24">
        <v>189332.17</v>
      </c>
      <c r="T2202" s="24">
        <v>331331.3</v>
      </c>
      <c r="U2202" s="24">
        <v>204913.68</v>
      </c>
      <c r="V2202" s="24">
        <v>358598.95</v>
      </c>
    </row>
    <row r="2203" spans="1:22" hidden="1" x14ac:dyDescent="0.3">
      <c r="A2203" s="23">
        <v>4</v>
      </c>
      <c r="B2203" s="23">
        <v>2021</v>
      </c>
      <c r="C2203" s="23" t="s">
        <v>551</v>
      </c>
      <c r="D2203" t="s">
        <v>141</v>
      </c>
      <c r="E2203" s="23" t="s">
        <v>552</v>
      </c>
      <c r="F2203" s="23" t="s">
        <v>187</v>
      </c>
      <c r="G2203" s="23">
        <v>2</v>
      </c>
      <c r="H2203" s="23" t="s">
        <v>30</v>
      </c>
      <c r="I2203" s="24">
        <v>70084.479999999996</v>
      </c>
      <c r="J2203" s="24">
        <v>122647.85</v>
      </c>
      <c r="K2203" s="24">
        <v>91658.79</v>
      </c>
      <c r="L2203" s="24">
        <v>160402.89000000001</v>
      </c>
      <c r="M2203" s="24">
        <v>111172.84</v>
      </c>
      <c r="N2203" s="24">
        <v>194552.47</v>
      </c>
      <c r="O2203" s="24">
        <v>135946.62</v>
      </c>
      <c r="P2203" s="24">
        <v>237906.58</v>
      </c>
      <c r="Q2203" s="24">
        <v>161057.76999999999</v>
      </c>
      <c r="R2203" s="24">
        <v>281851.09000000003</v>
      </c>
      <c r="S2203" s="24">
        <v>177336.22</v>
      </c>
      <c r="T2203" s="24">
        <v>310338.39</v>
      </c>
      <c r="U2203" s="24">
        <v>192374.84</v>
      </c>
      <c r="V2203" s="24">
        <v>336655.96</v>
      </c>
    </row>
    <row r="2204" spans="1:22" hidden="1" x14ac:dyDescent="0.3">
      <c r="A2204" s="23">
        <v>4</v>
      </c>
      <c r="B2204" s="23">
        <v>2021</v>
      </c>
      <c r="C2204" s="23" t="s">
        <v>551</v>
      </c>
      <c r="D2204" t="s">
        <v>141</v>
      </c>
      <c r="E2204" s="23" t="s">
        <v>552</v>
      </c>
      <c r="F2204" s="23" t="s">
        <v>187</v>
      </c>
      <c r="G2204" s="23">
        <v>3</v>
      </c>
      <c r="H2204" s="23" t="s">
        <v>31</v>
      </c>
      <c r="I2204" s="24">
        <v>61235.76</v>
      </c>
      <c r="J2204" s="24">
        <v>107162.58</v>
      </c>
      <c r="K2204" s="24">
        <v>83505.42</v>
      </c>
      <c r="L2204" s="24">
        <v>146134.48000000001</v>
      </c>
      <c r="M2204" s="24">
        <v>105641.51</v>
      </c>
      <c r="N2204" s="24">
        <v>184872.63</v>
      </c>
      <c r="O2204" s="24">
        <v>139154</v>
      </c>
      <c r="P2204" s="24">
        <v>243519.51</v>
      </c>
      <c r="Q2204" s="24">
        <v>172431.45</v>
      </c>
      <c r="R2204" s="24">
        <v>301755.03999999998</v>
      </c>
      <c r="S2204" s="24">
        <v>194280.62</v>
      </c>
      <c r="T2204" s="24">
        <v>339991.09</v>
      </c>
      <c r="U2204" s="24">
        <v>215861.17</v>
      </c>
      <c r="V2204" s="24">
        <v>377757.04</v>
      </c>
    </row>
    <row r="2205" spans="1:22" hidden="1" x14ac:dyDescent="0.3">
      <c r="A2205" s="23">
        <v>4</v>
      </c>
      <c r="B2205" s="23">
        <v>2021</v>
      </c>
      <c r="C2205" s="23" t="s">
        <v>551</v>
      </c>
      <c r="D2205" t="s">
        <v>141</v>
      </c>
      <c r="E2205" s="23" t="s">
        <v>552</v>
      </c>
      <c r="F2205" s="23" t="s">
        <v>187</v>
      </c>
      <c r="G2205" s="23">
        <v>4</v>
      </c>
      <c r="H2205" s="23" t="s">
        <v>29</v>
      </c>
      <c r="I2205" s="24">
        <v>67480.84</v>
      </c>
      <c r="J2205" s="24">
        <v>107969.34</v>
      </c>
      <c r="K2205" s="24">
        <v>94473.17</v>
      </c>
      <c r="L2205" s="24">
        <v>151157.07999999999</v>
      </c>
      <c r="M2205" s="24">
        <v>121465.51</v>
      </c>
      <c r="N2205" s="24">
        <v>194344.81</v>
      </c>
      <c r="O2205" s="24">
        <v>161954.01</v>
      </c>
      <c r="P2205" s="24">
        <v>259126.42</v>
      </c>
      <c r="Q2205" s="24">
        <v>202442.51</v>
      </c>
      <c r="R2205" s="24">
        <v>323908.02</v>
      </c>
      <c r="S2205" s="24">
        <v>229434.85</v>
      </c>
      <c r="T2205" s="24">
        <v>367095.76</v>
      </c>
      <c r="U2205" s="24">
        <v>256427.18</v>
      </c>
      <c r="V2205" s="24">
        <v>410283.5</v>
      </c>
    </row>
    <row r="2206" spans="1:22" hidden="1" x14ac:dyDescent="0.3">
      <c r="A2206" s="23">
        <v>4</v>
      </c>
      <c r="B2206" s="23">
        <v>2021</v>
      </c>
      <c r="C2206" s="23" t="s">
        <v>551</v>
      </c>
      <c r="D2206" t="s">
        <v>141</v>
      </c>
      <c r="E2206" s="23" t="s">
        <v>552</v>
      </c>
      <c r="F2206" s="23" t="s">
        <v>230</v>
      </c>
      <c r="G2206" s="23">
        <v>1</v>
      </c>
      <c r="H2206" s="23" t="s">
        <v>14</v>
      </c>
      <c r="I2206" s="24">
        <v>84958.77</v>
      </c>
      <c r="J2206" s="24">
        <v>148677.84</v>
      </c>
      <c r="K2206" s="24">
        <v>109978.69</v>
      </c>
      <c r="L2206" s="24">
        <v>192462.71</v>
      </c>
      <c r="M2206" s="24">
        <v>131587.21</v>
      </c>
      <c r="N2206" s="24">
        <v>230277.62</v>
      </c>
      <c r="O2206" s="24">
        <v>156939.42000000001</v>
      </c>
      <c r="P2206" s="24">
        <v>274643.99</v>
      </c>
      <c r="Q2206" s="24">
        <v>184513.8</v>
      </c>
      <c r="R2206" s="24">
        <v>322899.15999999997</v>
      </c>
      <c r="S2206" s="24">
        <v>202149.77</v>
      </c>
      <c r="T2206" s="24">
        <v>353762.1</v>
      </c>
      <c r="U2206" s="24">
        <v>218821.23</v>
      </c>
      <c r="V2206" s="24">
        <v>382937.16</v>
      </c>
    </row>
    <row r="2207" spans="1:22" hidden="1" x14ac:dyDescent="0.3">
      <c r="A2207" s="23">
        <v>4</v>
      </c>
      <c r="B2207" s="23">
        <v>2021</v>
      </c>
      <c r="C2207" s="23" t="s">
        <v>551</v>
      </c>
      <c r="D2207" t="s">
        <v>141</v>
      </c>
      <c r="E2207" s="23" t="s">
        <v>552</v>
      </c>
      <c r="F2207" s="23" t="s">
        <v>230</v>
      </c>
      <c r="G2207" s="23">
        <v>2</v>
      </c>
      <c r="H2207" s="23" t="s">
        <v>30</v>
      </c>
      <c r="I2207" s="24">
        <v>74562.66</v>
      </c>
      <c r="J2207" s="24">
        <v>130484.66</v>
      </c>
      <c r="K2207" s="24">
        <v>97577.1</v>
      </c>
      <c r="L2207" s="24">
        <v>170759.92</v>
      </c>
      <c r="M2207" s="24">
        <v>118412.16</v>
      </c>
      <c r="N2207" s="24">
        <v>207221.28</v>
      </c>
      <c r="O2207" s="24">
        <v>144912.41</v>
      </c>
      <c r="P2207" s="24">
        <v>253596.72</v>
      </c>
      <c r="Q2207" s="24">
        <v>171736.62</v>
      </c>
      <c r="R2207" s="24">
        <v>300539.08</v>
      </c>
      <c r="S2207" s="24">
        <v>189129.78</v>
      </c>
      <c r="T2207" s="24">
        <v>330977.11</v>
      </c>
      <c r="U2207" s="24">
        <v>205212</v>
      </c>
      <c r="V2207" s="24">
        <v>359121</v>
      </c>
    </row>
    <row r="2208" spans="1:22" hidden="1" x14ac:dyDescent="0.3">
      <c r="A2208" s="23">
        <v>4</v>
      </c>
      <c r="B2208" s="23">
        <v>2021</v>
      </c>
      <c r="C2208" s="23" t="s">
        <v>551</v>
      </c>
      <c r="D2208" t="s">
        <v>141</v>
      </c>
      <c r="E2208" s="23" t="s">
        <v>552</v>
      </c>
      <c r="F2208" s="23" t="s">
        <v>230</v>
      </c>
      <c r="G2208" s="23">
        <v>3</v>
      </c>
      <c r="H2208" s="23" t="s">
        <v>31</v>
      </c>
      <c r="I2208" s="24">
        <v>65011.05</v>
      </c>
      <c r="J2208" s="24">
        <v>113769.34</v>
      </c>
      <c r="K2208" s="24">
        <v>88600.92</v>
      </c>
      <c r="L2208" s="24">
        <v>155051.60999999999</v>
      </c>
      <c r="M2208" s="24">
        <v>112045.81</v>
      </c>
      <c r="N2208" s="24">
        <v>196080.17</v>
      </c>
      <c r="O2208" s="24">
        <v>147547.84</v>
      </c>
      <c r="P2208" s="24">
        <v>258208.73</v>
      </c>
      <c r="Q2208" s="24">
        <v>182794.76</v>
      </c>
      <c r="R2208" s="24">
        <v>319890.82</v>
      </c>
      <c r="S2208" s="24">
        <v>205928.24</v>
      </c>
      <c r="T2208" s="24">
        <v>360374.43</v>
      </c>
      <c r="U2208" s="24">
        <v>228770.17</v>
      </c>
      <c r="V2208" s="24">
        <v>400347.79</v>
      </c>
    </row>
    <row r="2209" spans="1:22" hidden="1" x14ac:dyDescent="0.3">
      <c r="A2209" s="23">
        <v>4</v>
      </c>
      <c r="B2209" s="23">
        <v>2021</v>
      </c>
      <c r="C2209" s="23" t="s">
        <v>551</v>
      </c>
      <c r="D2209" t="s">
        <v>141</v>
      </c>
      <c r="E2209" s="23" t="s">
        <v>552</v>
      </c>
      <c r="F2209" s="23" t="s">
        <v>230</v>
      </c>
      <c r="G2209" s="23">
        <v>4</v>
      </c>
      <c r="H2209" s="23" t="s">
        <v>29</v>
      </c>
      <c r="I2209" s="24">
        <v>71992.479999999996</v>
      </c>
      <c r="J2209" s="24">
        <v>115187.96</v>
      </c>
      <c r="K2209" s="24">
        <v>100789.47</v>
      </c>
      <c r="L2209" s="24">
        <v>161263.15</v>
      </c>
      <c r="M2209" s="24">
        <v>129586.46</v>
      </c>
      <c r="N2209" s="24">
        <v>207338.33</v>
      </c>
      <c r="O2209" s="24">
        <v>172781.94</v>
      </c>
      <c r="P2209" s="24">
        <v>276451.11</v>
      </c>
      <c r="Q2209" s="24">
        <v>215977.43</v>
      </c>
      <c r="R2209" s="24">
        <v>345563.89</v>
      </c>
      <c r="S2209" s="24">
        <v>244774.42</v>
      </c>
      <c r="T2209" s="24">
        <v>391639.07</v>
      </c>
      <c r="U2209" s="24">
        <v>273571.40999999997</v>
      </c>
      <c r="V2209" s="24">
        <v>437714.26</v>
      </c>
    </row>
    <row r="2210" spans="1:22" hidden="1" x14ac:dyDescent="0.3">
      <c r="A2210" s="23">
        <v>4</v>
      </c>
      <c r="B2210" s="23">
        <v>2021</v>
      </c>
      <c r="C2210" s="23" t="s">
        <v>551</v>
      </c>
      <c r="D2210" t="s">
        <v>141</v>
      </c>
      <c r="E2210" s="23" t="s">
        <v>552</v>
      </c>
      <c r="F2210" s="23" t="s">
        <v>272</v>
      </c>
      <c r="G2210" s="23">
        <v>1</v>
      </c>
      <c r="H2210" s="23" t="s">
        <v>14</v>
      </c>
      <c r="I2210" s="24">
        <v>86769.44</v>
      </c>
      <c r="J2210" s="24">
        <v>151846.51999999999</v>
      </c>
      <c r="K2210" s="24">
        <v>112377.95</v>
      </c>
      <c r="L2210" s="24">
        <v>196661.42</v>
      </c>
      <c r="M2210" s="24">
        <v>134497.53</v>
      </c>
      <c r="N2210" s="24">
        <v>235370.67</v>
      </c>
      <c r="O2210" s="24">
        <v>160470.95000000001</v>
      </c>
      <c r="P2210" s="24">
        <v>280824.17</v>
      </c>
      <c r="Q2210" s="24">
        <v>188710.09</v>
      </c>
      <c r="R2210" s="24">
        <v>330242.65999999997</v>
      </c>
      <c r="S2210" s="24">
        <v>206771.84</v>
      </c>
      <c r="T2210" s="24">
        <v>361850.72</v>
      </c>
      <c r="U2210" s="24">
        <v>223872.1</v>
      </c>
      <c r="V2210" s="24">
        <v>391776.17</v>
      </c>
    </row>
    <row r="2211" spans="1:22" hidden="1" x14ac:dyDescent="0.3">
      <c r="A2211" s="23">
        <v>4</v>
      </c>
      <c r="B2211" s="23">
        <v>2021</v>
      </c>
      <c r="C2211" s="23" t="s">
        <v>551</v>
      </c>
      <c r="D2211" t="s">
        <v>141</v>
      </c>
      <c r="E2211" s="23" t="s">
        <v>552</v>
      </c>
      <c r="F2211" s="23" t="s">
        <v>272</v>
      </c>
      <c r="G2211" s="23">
        <v>2</v>
      </c>
      <c r="H2211" s="23" t="s">
        <v>30</v>
      </c>
      <c r="I2211" s="24">
        <v>75906.05</v>
      </c>
      <c r="J2211" s="24">
        <v>132835.59</v>
      </c>
      <c r="K2211" s="24">
        <v>99418.98</v>
      </c>
      <c r="L2211" s="24">
        <v>173983.22</v>
      </c>
      <c r="M2211" s="24">
        <v>120730.34</v>
      </c>
      <c r="N2211" s="24">
        <v>211278.1</v>
      </c>
      <c r="O2211" s="24">
        <v>147903.4</v>
      </c>
      <c r="P2211" s="24">
        <v>258830.95</v>
      </c>
      <c r="Q2211" s="24">
        <v>175358.65</v>
      </c>
      <c r="R2211" s="24">
        <v>306877.64</v>
      </c>
      <c r="S2211" s="24">
        <v>193166.68</v>
      </c>
      <c r="T2211" s="24">
        <v>338041.68</v>
      </c>
      <c r="U2211" s="24">
        <v>209651.21</v>
      </c>
      <c r="V2211" s="24">
        <v>366889.62</v>
      </c>
    </row>
    <row r="2212" spans="1:22" hidden="1" x14ac:dyDescent="0.3">
      <c r="A2212" s="23">
        <v>4</v>
      </c>
      <c r="B2212" s="23">
        <v>2021</v>
      </c>
      <c r="C2212" s="23" t="s">
        <v>551</v>
      </c>
      <c r="D2212" t="s">
        <v>141</v>
      </c>
      <c r="E2212" s="23" t="s">
        <v>552</v>
      </c>
      <c r="F2212" s="23" t="s">
        <v>272</v>
      </c>
      <c r="G2212" s="23">
        <v>3</v>
      </c>
      <c r="H2212" s="23" t="s">
        <v>31</v>
      </c>
      <c r="I2212" s="24">
        <v>65995.199999999997</v>
      </c>
      <c r="J2212" s="24">
        <v>115491.6</v>
      </c>
      <c r="K2212" s="24">
        <v>89870.2</v>
      </c>
      <c r="L2212" s="24">
        <v>157272.85999999999</v>
      </c>
      <c r="M2212" s="24">
        <v>113593.72</v>
      </c>
      <c r="N2212" s="24">
        <v>198789.01</v>
      </c>
      <c r="O2212" s="24">
        <v>149528.73000000001</v>
      </c>
      <c r="P2212" s="24">
        <v>261675.28</v>
      </c>
      <c r="Q2212" s="24">
        <v>185197.16</v>
      </c>
      <c r="R2212" s="24">
        <v>324095.03000000003</v>
      </c>
      <c r="S2212" s="24">
        <v>208595.27</v>
      </c>
      <c r="T2212" s="24">
        <v>365041.73</v>
      </c>
      <c r="U2212" s="24">
        <v>231688.72</v>
      </c>
      <c r="V2212" s="24">
        <v>405455.26</v>
      </c>
    </row>
    <row r="2213" spans="1:22" hidden="1" x14ac:dyDescent="0.3">
      <c r="A2213" s="23">
        <v>4</v>
      </c>
      <c r="B2213" s="23">
        <v>2021</v>
      </c>
      <c r="C2213" s="23" t="s">
        <v>551</v>
      </c>
      <c r="D2213" t="s">
        <v>141</v>
      </c>
      <c r="E2213" s="23" t="s">
        <v>552</v>
      </c>
      <c r="F2213" s="23" t="s">
        <v>272</v>
      </c>
      <c r="G2213" s="23">
        <v>4</v>
      </c>
      <c r="H2213" s="23" t="s">
        <v>29</v>
      </c>
      <c r="I2213" s="24">
        <v>73561.58</v>
      </c>
      <c r="J2213" s="24">
        <v>117698.52</v>
      </c>
      <c r="K2213" s="24">
        <v>102986.21</v>
      </c>
      <c r="L2213" s="24">
        <v>164777.93</v>
      </c>
      <c r="M2213" s="24">
        <v>132410.84</v>
      </c>
      <c r="N2213" s="24">
        <v>211857.34</v>
      </c>
      <c r="O2213" s="24">
        <v>176547.78</v>
      </c>
      <c r="P2213" s="24">
        <v>282476.46000000002</v>
      </c>
      <c r="Q2213" s="24">
        <v>220684.73</v>
      </c>
      <c r="R2213" s="24">
        <v>353095.57</v>
      </c>
      <c r="S2213" s="24">
        <v>250109.36</v>
      </c>
      <c r="T2213" s="24">
        <v>400174.98</v>
      </c>
      <c r="U2213" s="24">
        <v>279533.99</v>
      </c>
      <c r="V2213" s="24">
        <v>447254.39</v>
      </c>
    </row>
    <row r="2214" spans="1:22" hidden="1" x14ac:dyDescent="0.3">
      <c r="A2214" s="23">
        <v>4</v>
      </c>
      <c r="B2214" s="23">
        <v>2021</v>
      </c>
      <c r="C2214" s="23" t="s">
        <v>551</v>
      </c>
      <c r="D2214" t="s">
        <v>141</v>
      </c>
      <c r="E2214" s="23" t="s">
        <v>552</v>
      </c>
      <c r="F2214" s="23" t="s">
        <v>313</v>
      </c>
      <c r="G2214" s="23">
        <v>1</v>
      </c>
      <c r="H2214" s="23" t="s">
        <v>14</v>
      </c>
      <c r="I2214" s="24">
        <v>81100.02</v>
      </c>
      <c r="J2214" s="24">
        <v>141925.04</v>
      </c>
      <c r="K2214" s="24">
        <v>104958.36</v>
      </c>
      <c r="L2214" s="24">
        <v>183677.13</v>
      </c>
      <c r="M2214" s="24">
        <v>125562.43</v>
      </c>
      <c r="N2214" s="24">
        <v>219734.26</v>
      </c>
      <c r="O2214" s="24">
        <v>149726.34</v>
      </c>
      <c r="P2214" s="24">
        <v>262021.09</v>
      </c>
      <c r="Q2214" s="24">
        <v>176013.22</v>
      </c>
      <c r="R2214" s="24">
        <v>308023.14</v>
      </c>
      <c r="S2214" s="24">
        <v>192825.45</v>
      </c>
      <c r="T2214" s="24">
        <v>337444.53</v>
      </c>
      <c r="U2214" s="24">
        <v>208706.25</v>
      </c>
      <c r="V2214" s="24">
        <v>365235.93</v>
      </c>
    </row>
    <row r="2215" spans="1:22" hidden="1" x14ac:dyDescent="0.3">
      <c r="A2215" s="23">
        <v>4</v>
      </c>
      <c r="B2215" s="23">
        <v>2021</v>
      </c>
      <c r="C2215" s="23" t="s">
        <v>551</v>
      </c>
      <c r="D2215" t="s">
        <v>141</v>
      </c>
      <c r="E2215" s="23" t="s">
        <v>552</v>
      </c>
      <c r="F2215" s="23" t="s">
        <v>313</v>
      </c>
      <c r="G2215" s="23">
        <v>2</v>
      </c>
      <c r="H2215" s="23" t="s">
        <v>30</v>
      </c>
      <c r="I2215" s="24">
        <v>71287.990000000005</v>
      </c>
      <c r="J2215" s="24">
        <v>124753.98</v>
      </c>
      <c r="K2215" s="24">
        <v>93253.49</v>
      </c>
      <c r="L2215" s="24">
        <v>163193.60000000001</v>
      </c>
      <c r="M2215" s="24">
        <v>113127.56</v>
      </c>
      <c r="N2215" s="24">
        <v>197973.22</v>
      </c>
      <c r="O2215" s="24">
        <v>138375</v>
      </c>
      <c r="P2215" s="24">
        <v>242156.25</v>
      </c>
      <c r="Q2215" s="24">
        <v>163953.85</v>
      </c>
      <c r="R2215" s="24">
        <v>286919.25</v>
      </c>
      <c r="S2215" s="24">
        <v>180536.91</v>
      </c>
      <c r="T2215" s="24">
        <v>315939.59999999998</v>
      </c>
      <c r="U2215" s="24">
        <v>195861.58</v>
      </c>
      <c r="V2215" s="24">
        <v>342757.76</v>
      </c>
    </row>
    <row r="2216" spans="1:22" hidden="1" x14ac:dyDescent="0.3">
      <c r="A2216" s="23">
        <v>4</v>
      </c>
      <c r="B2216" s="23">
        <v>2021</v>
      </c>
      <c r="C2216" s="23" t="s">
        <v>551</v>
      </c>
      <c r="D2216" t="s">
        <v>141</v>
      </c>
      <c r="E2216" s="23" t="s">
        <v>552</v>
      </c>
      <c r="F2216" s="23" t="s">
        <v>313</v>
      </c>
      <c r="G2216" s="23">
        <v>3</v>
      </c>
      <c r="H2216" s="23" t="s">
        <v>31</v>
      </c>
      <c r="I2216" s="24">
        <v>62241.09</v>
      </c>
      <c r="J2216" s="24">
        <v>108921.91</v>
      </c>
      <c r="K2216" s="24">
        <v>84858.62</v>
      </c>
      <c r="L2216" s="24">
        <v>148502.59</v>
      </c>
      <c r="M2216" s="24">
        <v>107339.33</v>
      </c>
      <c r="N2216" s="24">
        <v>187843.82</v>
      </c>
      <c r="O2216" s="24">
        <v>141376.26999999999</v>
      </c>
      <c r="P2216" s="24">
        <v>247408.47</v>
      </c>
      <c r="Q2216" s="24">
        <v>175172.43</v>
      </c>
      <c r="R2216" s="24">
        <v>306551.75</v>
      </c>
      <c r="S2216" s="24">
        <v>197359.22</v>
      </c>
      <c r="T2216" s="24">
        <v>345378.63</v>
      </c>
      <c r="U2216" s="24">
        <v>219270.82</v>
      </c>
      <c r="V2216" s="24">
        <v>383723.94</v>
      </c>
    </row>
    <row r="2217" spans="1:22" hidden="1" x14ac:dyDescent="0.3">
      <c r="A2217" s="23">
        <v>4</v>
      </c>
      <c r="B2217" s="23">
        <v>2021</v>
      </c>
      <c r="C2217" s="23" t="s">
        <v>551</v>
      </c>
      <c r="D2217" t="s">
        <v>141</v>
      </c>
      <c r="E2217" s="23" t="s">
        <v>552</v>
      </c>
      <c r="F2217" s="23" t="s">
        <v>313</v>
      </c>
      <c r="G2217" s="23">
        <v>4</v>
      </c>
      <c r="H2217" s="23" t="s">
        <v>29</v>
      </c>
      <c r="I2217" s="24">
        <v>68706.820000000007</v>
      </c>
      <c r="J2217" s="24">
        <v>109930.91</v>
      </c>
      <c r="K2217" s="24">
        <v>96189.54</v>
      </c>
      <c r="L2217" s="24">
        <v>153903.26999999999</v>
      </c>
      <c r="M2217" s="24">
        <v>123672.27</v>
      </c>
      <c r="N2217" s="24">
        <v>197875.63</v>
      </c>
      <c r="O2217" s="24">
        <v>164896.35999999999</v>
      </c>
      <c r="P2217" s="24">
        <v>263834.17</v>
      </c>
      <c r="Q2217" s="24">
        <v>206120.44</v>
      </c>
      <c r="R2217" s="24">
        <v>329792.71999999997</v>
      </c>
      <c r="S2217" s="24">
        <v>233603.17</v>
      </c>
      <c r="T2217" s="24">
        <v>373765.08</v>
      </c>
      <c r="U2217" s="24">
        <v>261085.9</v>
      </c>
      <c r="V2217" s="24">
        <v>417737.44</v>
      </c>
    </row>
    <row r="2218" spans="1:22" hidden="1" x14ac:dyDescent="0.3">
      <c r="A2218" s="23">
        <v>4</v>
      </c>
      <c r="B2218" s="23">
        <v>2021</v>
      </c>
      <c r="C2218" s="23" t="s">
        <v>551</v>
      </c>
      <c r="D2218" t="s">
        <v>141</v>
      </c>
      <c r="E2218" s="23" t="s">
        <v>552</v>
      </c>
      <c r="F2218" s="23" t="s">
        <v>352</v>
      </c>
      <c r="G2218" s="23">
        <v>1</v>
      </c>
      <c r="H2218" s="23" t="s">
        <v>14</v>
      </c>
      <c r="I2218" s="24">
        <v>85784.97</v>
      </c>
      <c r="J2218" s="24">
        <v>150123.70000000001</v>
      </c>
      <c r="K2218" s="24">
        <v>111104.39</v>
      </c>
      <c r="L2218" s="24">
        <v>194432.68</v>
      </c>
      <c r="M2218" s="24">
        <v>132974.32</v>
      </c>
      <c r="N2218" s="24">
        <v>232705.06</v>
      </c>
      <c r="O2218" s="24">
        <v>158655.18</v>
      </c>
      <c r="P2218" s="24">
        <v>277646.57</v>
      </c>
      <c r="Q2218" s="24">
        <v>186575.94</v>
      </c>
      <c r="R2218" s="24">
        <v>326507.90000000002</v>
      </c>
      <c r="S2218" s="24">
        <v>204434.08</v>
      </c>
      <c r="T2218" s="24">
        <v>357759.63</v>
      </c>
      <c r="U2218" s="24">
        <v>221342.25</v>
      </c>
      <c r="V2218" s="24">
        <v>387348.93</v>
      </c>
    </row>
    <row r="2219" spans="1:22" hidden="1" x14ac:dyDescent="0.3">
      <c r="A2219" s="23">
        <v>4</v>
      </c>
      <c r="B2219" s="23">
        <v>2021</v>
      </c>
      <c r="C2219" s="23" t="s">
        <v>551</v>
      </c>
      <c r="D2219" t="s">
        <v>141</v>
      </c>
      <c r="E2219" s="23" t="s">
        <v>552</v>
      </c>
      <c r="F2219" s="23" t="s">
        <v>352</v>
      </c>
      <c r="G2219" s="23">
        <v>2</v>
      </c>
      <c r="H2219" s="23" t="s">
        <v>30</v>
      </c>
      <c r="I2219" s="24">
        <v>75038.39</v>
      </c>
      <c r="J2219" s="24">
        <v>131317.19</v>
      </c>
      <c r="K2219" s="24">
        <v>98284.76</v>
      </c>
      <c r="L2219" s="24">
        <v>171998.33</v>
      </c>
      <c r="M2219" s="24">
        <v>119355.17</v>
      </c>
      <c r="N2219" s="24">
        <v>208871.55</v>
      </c>
      <c r="O2219" s="24">
        <v>146222.76</v>
      </c>
      <c r="P2219" s="24">
        <v>255889.83</v>
      </c>
      <c r="Q2219" s="24">
        <v>173368.07</v>
      </c>
      <c r="R2219" s="24">
        <v>303394.12</v>
      </c>
      <c r="S2219" s="24">
        <v>190975.21</v>
      </c>
      <c r="T2219" s="24">
        <v>334206.61</v>
      </c>
      <c r="U2219" s="24">
        <v>207274.27</v>
      </c>
      <c r="V2219" s="24">
        <v>362729.97</v>
      </c>
    </row>
    <row r="2220" spans="1:22" hidden="1" x14ac:dyDescent="0.3">
      <c r="A2220" s="23">
        <v>4</v>
      </c>
      <c r="B2220" s="23">
        <v>2021</v>
      </c>
      <c r="C2220" s="23" t="s">
        <v>551</v>
      </c>
      <c r="D2220" t="s">
        <v>141</v>
      </c>
      <c r="E2220" s="23" t="s">
        <v>552</v>
      </c>
      <c r="F2220" s="23" t="s">
        <v>352</v>
      </c>
      <c r="G2220" s="23">
        <v>3</v>
      </c>
      <c r="H2220" s="23" t="s">
        <v>31</v>
      </c>
      <c r="I2220" s="24">
        <v>65235.9</v>
      </c>
      <c r="J2220" s="24">
        <v>114162.83</v>
      </c>
      <c r="K2220" s="24">
        <v>88834.32</v>
      </c>
      <c r="L2220" s="24">
        <v>155460.06</v>
      </c>
      <c r="M2220" s="24">
        <v>112282.88</v>
      </c>
      <c r="N2220" s="24">
        <v>196495.04</v>
      </c>
      <c r="O2220" s="24">
        <v>147801.69</v>
      </c>
      <c r="P2220" s="24">
        <v>258652.96</v>
      </c>
      <c r="Q2220" s="24">
        <v>183056.78</v>
      </c>
      <c r="R2220" s="24">
        <v>320349.37</v>
      </c>
      <c r="S2220" s="24">
        <v>206183.44</v>
      </c>
      <c r="T2220" s="24">
        <v>360821.01</v>
      </c>
      <c r="U2220" s="24">
        <v>229008.7</v>
      </c>
      <c r="V2220" s="24">
        <v>400765.22</v>
      </c>
    </row>
    <row r="2221" spans="1:22" hidden="1" x14ac:dyDescent="0.3">
      <c r="A2221" s="23">
        <v>4</v>
      </c>
      <c r="B2221" s="23">
        <v>2021</v>
      </c>
      <c r="C2221" s="23" t="s">
        <v>551</v>
      </c>
      <c r="D2221" t="s">
        <v>141</v>
      </c>
      <c r="E2221" s="23" t="s">
        <v>552</v>
      </c>
      <c r="F2221" s="23" t="s">
        <v>352</v>
      </c>
      <c r="G2221" s="23">
        <v>4</v>
      </c>
      <c r="H2221" s="23" t="s">
        <v>29</v>
      </c>
      <c r="I2221" s="24">
        <v>72727.87</v>
      </c>
      <c r="J2221" s="24">
        <v>116364.6</v>
      </c>
      <c r="K2221" s="24">
        <v>101819.02</v>
      </c>
      <c r="L2221" s="24">
        <v>162910.44</v>
      </c>
      <c r="M2221" s="24">
        <v>130910.17</v>
      </c>
      <c r="N2221" s="24">
        <v>209456.28</v>
      </c>
      <c r="O2221" s="24">
        <v>174546.9</v>
      </c>
      <c r="P2221" s="24">
        <v>279275.03999999998</v>
      </c>
      <c r="Q2221" s="24">
        <v>218183.62</v>
      </c>
      <c r="R2221" s="24">
        <v>349093.8</v>
      </c>
      <c r="S2221" s="24">
        <v>247274.77</v>
      </c>
      <c r="T2221" s="24">
        <v>395639.64</v>
      </c>
      <c r="U2221" s="24">
        <v>276365.92</v>
      </c>
      <c r="V2221" s="24">
        <v>442185.48</v>
      </c>
    </row>
    <row r="2222" spans="1:22" hidden="1" x14ac:dyDescent="0.3">
      <c r="A2222" s="23">
        <v>4</v>
      </c>
      <c r="B2222" s="23">
        <v>2021</v>
      </c>
      <c r="C2222" s="23" t="s">
        <v>551</v>
      </c>
      <c r="D2222" t="s">
        <v>141</v>
      </c>
      <c r="E2222" s="23" t="s">
        <v>552</v>
      </c>
      <c r="F2222" s="23" t="s">
        <v>388</v>
      </c>
      <c r="G2222" s="23">
        <v>1</v>
      </c>
      <c r="H2222" s="23" t="s">
        <v>14</v>
      </c>
      <c r="I2222" s="24">
        <v>85332.3</v>
      </c>
      <c r="J2222" s="24">
        <v>149331.53</v>
      </c>
      <c r="K2222" s="24">
        <v>110504.57</v>
      </c>
      <c r="L2222" s="24">
        <v>193383</v>
      </c>
      <c r="M2222" s="24">
        <v>132246.74</v>
      </c>
      <c r="N2222" s="24">
        <v>231431.8</v>
      </c>
      <c r="O2222" s="24">
        <v>157772.29999999999</v>
      </c>
      <c r="P2222" s="24">
        <v>276101.53000000003</v>
      </c>
      <c r="Q2222" s="24">
        <v>185526.87</v>
      </c>
      <c r="R2222" s="24">
        <v>324672.03000000003</v>
      </c>
      <c r="S2222" s="24">
        <v>203278.56</v>
      </c>
      <c r="T2222" s="24">
        <v>355737.48</v>
      </c>
      <c r="U2222" s="24">
        <v>220079.53</v>
      </c>
      <c r="V2222" s="24">
        <v>385139.18</v>
      </c>
    </row>
    <row r="2223" spans="1:22" hidden="1" x14ac:dyDescent="0.3">
      <c r="A2223" s="23">
        <v>4</v>
      </c>
      <c r="B2223" s="23">
        <v>2021</v>
      </c>
      <c r="C2223" s="23" t="s">
        <v>551</v>
      </c>
      <c r="D2223" t="s">
        <v>141</v>
      </c>
      <c r="E2223" s="23" t="s">
        <v>552</v>
      </c>
      <c r="F2223" s="23" t="s">
        <v>388</v>
      </c>
      <c r="G2223" s="23">
        <v>2</v>
      </c>
      <c r="H2223" s="23" t="s">
        <v>30</v>
      </c>
      <c r="I2223" s="24">
        <v>74702.55</v>
      </c>
      <c r="J2223" s="24">
        <v>130729.45</v>
      </c>
      <c r="K2223" s="24">
        <v>97824.29</v>
      </c>
      <c r="L2223" s="24">
        <v>171192.51</v>
      </c>
      <c r="M2223" s="24">
        <v>118775.63</v>
      </c>
      <c r="N2223" s="24">
        <v>207857.35</v>
      </c>
      <c r="O2223" s="24">
        <v>145475.01999999999</v>
      </c>
      <c r="P2223" s="24">
        <v>254581.28</v>
      </c>
      <c r="Q2223" s="24">
        <v>172462.56</v>
      </c>
      <c r="R2223" s="24">
        <v>301809.48</v>
      </c>
      <c r="S2223" s="24">
        <v>189965.98</v>
      </c>
      <c r="T2223" s="24">
        <v>332440.46999999997</v>
      </c>
      <c r="U2223" s="24">
        <v>206164.47</v>
      </c>
      <c r="V2223" s="24">
        <v>360787.82</v>
      </c>
    </row>
    <row r="2224" spans="1:22" hidden="1" x14ac:dyDescent="0.3">
      <c r="A2224" s="23">
        <v>4</v>
      </c>
      <c r="B2224" s="23">
        <v>2021</v>
      </c>
      <c r="C2224" s="23" t="s">
        <v>551</v>
      </c>
      <c r="D2224" t="s">
        <v>141</v>
      </c>
      <c r="E2224" s="23" t="s">
        <v>552</v>
      </c>
      <c r="F2224" s="23" t="s">
        <v>388</v>
      </c>
      <c r="G2224" s="23">
        <v>3</v>
      </c>
      <c r="H2224" s="23" t="s">
        <v>31</v>
      </c>
      <c r="I2224" s="24">
        <v>64989.87</v>
      </c>
      <c r="J2224" s="24">
        <v>113732.27</v>
      </c>
      <c r="K2224" s="24">
        <v>88517</v>
      </c>
      <c r="L2224" s="24">
        <v>154904.75</v>
      </c>
      <c r="M2224" s="24">
        <v>111895.9</v>
      </c>
      <c r="N2224" s="24">
        <v>195817.83</v>
      </c>
      <c r="O2224" s="24">
        <v>147306.47</v>
      </c>
      <c r="P2224" s="24">
        <v>257786.32</v>
      </c>
      <c r="Q2224" s="24">
        <v>182456.18</v>
      </c>
      <c r="R2224" s="24">
        <v>319298.32</v>
      </c>
      <c r="S2224" s="24">
        <v>205516.68</v>
      </c>
      <c r="T2224" s="24">
        <v>359654.19</v>
      </c>
      <c r="U2224" s="24">
        <v>228279.06</v>
      </c>
      <c r="V2224" s="24">
        <v>399488.36</v>
      </c>
    </row>
    <row r="2225" spans="1:22" hidden="1" x14ac:dyDescent="0.3">
      <c r="A2225" s="23">
        <v>4</v>
      </c>
      <c r="B2225" s="23">
        <v>2021</v>
      </c>
      <c r="C2225" s="23" t="s">
        <v>551</v>
      </c>
      <c r="D2225" t="s">
        <v>141</v>
      </c>
      <c r="E2225" s="23" t="s">
        <v>552</v>
      </c>
      <c r="F2225" s="23" t="s">
        <v>388</v>
      </c>
      <c r="G2225" s="23">
        <v>4</v>
      </c>
      <c r="H2225" s="23" t="s">
        <v>29</v>
      </c>
      <c r="I2225" s="24">
        <v>72335.600000000006</v>
      </c>
      <c r="J2225" s="24">
        <v>115736.96000000001</v>
      </c>
      <c r="K2225" s="24">
        <v>101269.84</v>
      </c>
      <c r="L2225" s="24">
        <v>162031.74</v>
      </c>
      <c r="M2225" s="24">
        <v>130204.08</v>
      </c>
      <c r="N2225" s="24">
        <v>208326.53</v>
      </c>
      <c r="O2225" s="24">
        <v>173605.44</v>
      </c>
      <c r="P2225" s="24">
        <v>277768.7</v>
      </c>
      <c r="Q2225" s="24">
        <v>217006.8</v>
      </c>
      <c r="R2225" s="24">
        <v>347210.88</v>
      </c>
      <c r="S2225" s="24">
        <v>245941.04</v>
      </c>
      <c r="T2225" s="24">
        <v>393505.66</v>
      </c>
      <c r="U2225" s="24">
        <v>274875.28000000003</v>
      </c>
      <c r="V2225" s="24">
        <v>439800.45</v>
      </c>
    </row>
    <row r="2226" spans="1:22" hidden="1" x14ac:dyDescent="0.3">
      <c r="A2226" s="23">
        <v>4</v>
      </c>
      <c r="B2226" s="23">
        <v>2021</v>
      </c>
      <c r="C2226" s="23" t="s">
        <v>551</v>
      </c>
      <c r="D2226" t="s">
        <v>141</v>
      </c>
      <c r="E2226" s="23" t="s">
        <v>552</v>
      </c>
      <c r="F2226" s="23" t="s">
        <v>421</v>
      </c>
      <c r="G2226" s="23">
        <v>1</v>
      </c>
      <c r="H2226" s="23" t="s">
        <v>14</v>
      </c>
      <c r="I2226" s="24">
        <v>83600.759999999995</v>
      </c>
      <c r="J2226" s="24">
        <v>146301.34</v>
      </c>
      <c r="K2226" s="24">
        <v>108179.25</v>
      </c>
      <c r="L2226" s="24">
        <v>189313.68</v>
      </c>
      <c r="M2226" s="24">
        <v>129404.47</v>
      </c>
      <c r="N2226" s="24">
        <v>226457.83</v>
      </c>
      <c r="O2226" s="24">
        <v>154290.78</v>
      </c>
      <c r="P2226" s="24">
        <v>270008.87</v>
      </c>
      <c r="Q2226" s="24">
        <v>181366.6</v>
      </c>
      <c r="R2226" s="24">
        <v>317391.53999999998</v>
      </c>
      <c r="S2226" s="24">
        <v>198683.22</v>
      </c>
      <c r="T2226" s="24">
        <v>347695.64</v>
      </c>
      <c r="U2226" s="24">
        <v>215033.09</v>
      </c>
      <c r="V2226" s="24">
        <v>376307.91</v>
      </c>
    </row>
    <row r="2227" spans="1:22" hidden="1" x14ac:dyDescent="0.3">
      <c r="A2227" s="23">
        <v>4</v>
      </c>
      <c r="B2227" s="23">
        <v>2021</v>
      </c>
      <c r="C2227" s="23" t="s">
        <v>551</v>
      </c>
      <c r="D2227" t="s">
        <v>141</v>
      </c>
      <c r="E2227" s="23" t="s">
        <v>552</v>
      </c>
      <c r="F2227" s="23" t="s">
        <v>421</v>
      </c>
      <c r="G2227" s="23">
        <v>2</v>
      </c>
      <c r="H2227" s="23" t="s">
        <v>30</v>
      </c>
      <c r="I2227" s="24">
        <v>73555.12</v>
      </c>
      <c r="J2227" s="24">
        <v>128721.47</v>
      </c>
      <c r="K2227" s="24">
        <v>96195.69</v>
      </c>
      <c r="L2227" s="24">
        <v>168342.45</v>
      </c>
      <c r="M2227" s="24">
        <v>116673.53</v>
      </c>
      <c r="N2227" s="24">
        <v>204178.67</v>
      </c>
      <c r="O2227" s="24">
        <v>142669.17000000001</v>
      </c>
      <c r="P2227" s="24">
        <v>249671.05</v>
      </c>
      <c r="Q2227" s="24">
        <v>169020.1</v>
      </c>
      <c r="R2227" s="24">
        <v>295785.18</v>
      </c>
      <c r="S2227" s="24">
        <v>186102.11</v>
      </c>
      <c r="T2227" s="24">
        <v>325678.69</v>
      </c>
      <c r="U2227" s="24">
        <v>201882.6</v>
      </c>
      <c r="V2227" s="24">
        <v>353294.54</v>
      </c>
    </row>
    <row r="2228" spans="1:22" hidden="1" x14ac:dyDescent="0.3">
      <c r="A2228" s="23">
        <v>4</v>
      </c>
      <c r="B2228" s="23">
        <v>2021</v>
      </c>
      <c r="C2228" s="23" t="s">
        <v>551</v>
      </c>
      <c r="D2228" t="s">
        <v>141</v>
      </c>
      <c r="E2228" s="23" t="s">
        <v>552</v>
      </c>
      <c r="F2228" s="23" t="s">
        <v>421</v>
      </c>
      <c r="G2228" s="23">
        <v>3</v>
      </c>
      <c r="H2228" s="23" t="s">
        <v>31</v>
      </c>
      <c r="I2228" s="24">
        <v>64272.94</v>
      </c>
      <c r="J2228" s="24">
        <v>112477.65</v>
      </c>
      <c r="K2228" s="24">
        <v>87648.95</v>
      </c>
      <c r="L2228" s="24">
        <v>153385.67000000001</v>
      </c>
      <c r="M2228" s="24">
        <v>110884.88</v>
      </c>
      <c r="N2228" s="24">
        <v>194048.54</v>
      </c>
      <c r="O2228" s="24">
        <v>146062.18</v>
      </c>
      <c r="P2228" s="24">
        <v>255608.81</v>
      </c>
      <c r="Q2228" s="24">
        <v>180992.96</v>
      </c>
      <c r="R2228" s="24">
        <v>316737.68</v>
      </c>
      <c r="S2228" s="24">
        <v>203927.97</v>
      </c>
      <c r="T2228" s="24">
        <v>356873.96</v>
      </c>
      <c r="U2228" s="24">
        <v>226581.26</v>
      </c>
      <c r="V2228" s="24">
        <v>396517.2</v>
      </c>
    </row>
    <row r="2229" spans="1:22" hidden="1" x14ac:dyDescent="0.3">
      <c r="A2229" s="23">
        <v>4</v>
      </c>
      <c r="B2229" s="23">
        <v>2021</v>
      </c>
      <c r="C2229" s="23" t="s">
        <v>551</v>
      </c>
      <c r="D2229" t="s">
        <v>141</v>
      </c>
      <c r="E2229" s="23" t="s">
        <v>552</v>
      </c>
      <c r="F2229" s="23" t="s">
        <v>421</v>
      </c>
      <c r="G2229" s="23">
        <v>4</v>
      </c>
      <c r="H2229" s="23" t="s">
        <v>29</v>
      </c>
      <c r="I2229" s="24">
        <v>70815.649999999994</v>
      </c>
      <c r="J2229" s="24">
        <v>113305.04</v>
      </c>
      <c r="K2229" s="24">
        <v>99141.91</v>
      </c>
      <c r="L2229" s="24">
        <v>158627.06</v>
      </c>
      <c r="M2229" s="24">
        <v>127468.17</v>
      </c>
      <c r="N2229" s="24">
        <v>203949.08</v>
      </c>
      <c r="O2229" s="24">
        <v>169957.56</v>
      </c>
      <c r="P2229" s="24">
        <v>271932.09999999998</v>
      </c>
      <c r="Q2229" s="24">
        <v>212446.95</v>
      </c>
      <c r="R2229" s="24">
        <v>339915.13</v>
      </c>
      <c r="S2229" s="24">
        <v>240773.21</v>
      </c>
      <c r="T2229" s="24">
        <v>385237.15</v>
      </c>
      <c r="U2229" s="24">
        <v>269099.46999999997</v>
      </c>
      <c r="V2229" s="24">
        <v>430559.16</v>
      </c>
    </row>
    <row r="2230" spans="1:22" hidden="1" x14ac:dyDescent="0.3">
      <c r="A2230" s="23">
        <v>4</v>
      </c>
      <c r="B2230" s="23">
        <v>2021</v>
      </c>
      <c r="C2230" s="23" t="s">
        <v>551</v>
      </c>
      <c r="D2230" t="s">
        <v>141</v>
      </c>
      <c r="E2230" s="23" t="s">
        <v>552</v>
      </c>
      <c r="F2230" s="23" t="s">
        <v>446</v>
      </c>
      <c r="G2230" s="23">
        <v>1</v>
      </c>
      <c r="H2230" s="23" t="s">
        <v>14</v>
      </c>
      <c r="I2230" s="24">
        <v>80273.820000000007</v>
      </c>
      <c r="J2230" s="24">
        <v>140479.19</v>
      </c>
      <c r="K2230" s="24">
        <v>103832.67</v>
      </c>
      <c r="L2230" s="24">
        <v>181707.17</v>
      </c>
      <c r="M2230" s="24">
        <v>124175.32</v>
      </c>
      <c r="N2230" s="24">
        <v>217306.82</v>
      </c>
      <c r="O2230" s="24">
        <v>148010.59</v>
      </c>
      <c r="P2230" s="24">
        <v>259018.53</v>
      </c>
      <c r="Q2230" s="24">
        <v>173951.09</v>
      </c>
      <c r="R2230" s="24">
        <v>304414.40000000002</v>
      </c>
      <c r="S2230" s="24">
        <v>190541.15</v>
      </c>
      <c r="T2230" s="24">
        <v>333447.01</v>
      </c>
      <c r="U2230" s="24">
        <v>206185.24</v>
      </c>
      <c r="V2230" s="24">
        <v>360824.18</v>
      </c>
    </row>
    <row r="2231" spans="1:22" hidden="1" x14ac:dyDescent="0.3">
      <c r="A2231" s="23">
        <v>4</v>
      </c>
      <c r="B2231" s="23">
        <v>2021</v>
      </c>
      <c r="C2231" s="23" t="s">
        <v>551</v>
      </c>
      <c r="D2231" t="s">
        <v>141</v>
      </c>
      <c r="E2231" s="23" t="s">
        <v>552</v>
      </c>
      <c r="F2231" s="23" t="s">
        <v>446</v>
      </c>
      <c r="G2231" s="23">
        <v>2</v>
      </c>
      <c r="H2231" s="23" t="s">
        <v>30</v>
      </c>
      <c r="I2231" s="24">
        <v>70812.259999999995</v>
      </c>
      <c r="J2231" s="24">
        <v>123921.46</v>
      </c>
      <c r="K2231" s="24">
        <v>92545.83</v>
      </c>
      <c r="L2231" s="24">
        <v>161955.19</v>
      </c>
      <c r="M2231" s="24">
        <v>112184.55</v>
      </c>
      <c r="N2231" s="24">
        <v>196322.96</v>
      </c>
      <c r="O2231" s="24">
        <v>137064.65</v>
      </c>
      <c r="P2231" s="24">
        <v>239863.14</v>
      </c>
      <c r="Q2231" s="24">
        <v>162322.41</v>
      </c>
      <c r="R2231" s="24">
        <v>284064.21999999997</v>
      </c>
      <c r="S2231" s="24">
        <v>178691.49</v>
      </c>
      <c r="T2231" s="24">
        <v>312710.11</v>
      </c>
      <c r="U2231" s="24">
        <v>193799.31</v>
      </c>
      <c r="V2231" s="24">
        <v>339148.79</v>
      </c>
    </row>
    <row r="2232" spans="1:22" hidden="1" x14ac:dyDescent="0.3">
      <c r="A2232" s="23">
        <v>4</v>
      </c>
      <c r="B2232" s="23">
        <v>2021</v>
      </c>
      <c r="C2232" s="23" t="s">
        <v>551</v>
      </c>
      <c r="D2232" t="s">
        <v>141</v>
      </c>
      <c r="E2232" s="23" t="s">
        <v>552</v>
      </c>
      <c r="F2232" s="23" t="s">
        <v>446</v>
      </c>
      <c r="G2232" s="23">
        <v>3</v>
      </c>
      <c r="H2232" s="23" t="s">
        <v>31</v>
      </c>
      <c r="I2232" s="24">
        <v>62016.24</v>
      </c>
      <c r="J2232" s="24">
        <v>108528.42</v>
      </c>
      <c r="K2232" s="24">
        <v>84625.22</v>
      </c>
      <c r="L2232" s="24">
        <v>148094.14000000001</v>
      </c>
      <c r="M2232" s="24">
        <v>107102.26</v>
      </c>
      <c r="N2232" s="24">
        <v>187428.96</v>
      </c>
      <c r="O2232" s="24">
        <v>141122.43</v>
      </c>
      <c r="P2232" s="24">
        <v>246964.24</v>
      </c>
      <c r="Q2232" s="24">
        <v>174910.4</v>
      </c>
      <c r="R2232" s="24">
        <v>306093.21000000002</v>
      </c>
      <c r="S2232" s="24">
        <v>197104.03</v>
      </c>
      <c r="T2232" s="24">
        <v>344932.05</v>
      </c>
      <c r="U2232" s="24">
        <v>219032.3</v>
      </c>
      <c r="V2232" s="24">
        <v>383306.52</v>
      </c>
    </row>
    <row r="2233" spans="1:22" hidden="1" x14ac:dyDescent="0.3">
      <c r="A2233" s="23">
        <v>4</v>
      </c>
      <c r="B2233" s="23">
        <v>2021</v>
      </c>
      <c r="C2233" s="23" t="s">
        <v>551</v>
      </c>
      <c r="D2233" t="s">
        <v>141</v>
      </c>
      <c r="E2233" s="23" t="s">
        <v>552</v>
      </c>
      <c r="F2233" s="23" t="s">
        <v>446</v>
      </c>
      <c r="G2233" s="23">
        <v>4</v>
      </c>
      <c r="H2233" s="23" t="s">
        <v>29</v>
      </c>
      <c r="I2233" s="24">
        <v>67971.42</v>
      </c>
      <c r="J2233" s="24">
        <v>108754.27</v>
      </c>
      <c r="K2233" s="24">
        <v>95159.99</v>
      </c>
      <c r="L2233" s="24">
        <v>152255.98000000001</v>
      </c>
      <c r="M2233" s="24">
        <v>122348.55</v>
      </c>
      <c r="N2233" s="24">
        <v>195757.69</v>
      </c>
      <c r="O2233" s="24">
        <v>163131.41</v>
      </c>
      <c r="P2233" s="24">
        <v>261010.25</v>
      </c>
      <c r="Q2233" s="24">
        <v>203914.26</v>
      </c>
      <c r="R2233" s="24">
        <v>326262.82</v>
      </c>
      <c r="S2233" s="24">
        <v>231102.82</v>
      </c>
      <c r="T2233" s="24">
        <v>369764.52</v>
      </c>
      <c r="U2233" s="24">
        <v>258291.39</v>
      </c>
      <c r="V2233" s="24">
        <v>413266.23</v>
      </c>
    </row>
    <row r="2234" spans="1:22" hidden="1" x14ac:dyDescent="0.3">
      <c r="A2234" s="23">
        <v>4</v>
      </c>
      <c r="B2234" s="23">
        <v>2021</v>
      </c>
      <c r="C2234" s="23" t="s">
        <v>551</v>
      </c>
      <c r="D2234" t="s">
        <v>141</v>
      </c>
      <c r="E2234" s="23" t="s">
        <v>552</v>
      </c>
      <c r="F2234" s="23" t="s">
        <v>466</v>
      </c>
      <c r="G2234" s="23">
        <v>1</v>
      </c>
      <c r="H2234" s="23" t="s">
        <v>14</v>
      </c>
      <c r="I2234" s="24">
        <v>82242.759999999995</v>
      </c>
      <c r="J2234" s="24">
        <v>143924.82999999999</v>
      </c>
      <c r="K2234" s="24">
        <v>106379.8</v>
      </c>
      <c r="L2234" s="24">
        <v>186164.65</v>
      </c>
      <c r="M2234" s="24">
        <v>127221.73</v>
      </c>
      <c r="N2234" s="24">
        <v>222638.03</v>
      </c>
      <c r="O2234" s="24">
        <v>151642.13</v>
      </c>
      <c r="P2234" s="24">
        <v>265373.73</v>
      </c>
      <c r="Q2234" s="24">
        <v>178219.38</v>
      </c>
      <c r="R2234" s="24">
        <v>311883.90999999997</v>
      </c>
      <c r="S2234" s="24">
        <v>195216.67</v>
      </c>
      <c r="T2234" s="24">
        <v>341629.18</v>
      </c>
      <c r="U2234" s="24">
        <v>211244.95</v>
      </c>
      <c r="V2234" s="24">
        <v>369678.66</v>
      </c>
    </row>
    <row r="2235" spans="1:22" hidden="1" x14ac:dyDescent="0.3">
      <c r="A2235" s="23">
        <v>4</v>
      </c>
      <c r="B2235" s="23">
        <v>2021</v>
      </c>
      <c r="C2235" s="23" t="s">
        <v>551</v>
      </c>
      <c r="D2235" t="s">
        <v>141</v>
      </c>
      <c r="E2235" s="23" t="s">
        <v>552</v>
      </c>
      <c r="F2235" s="23" t="s">
        <v>466</v>
      </c>
      <c r="G2235" s="23">
        <v>2</v>
      </c>
      <c r="H2235" s="23" t="s">
        <v>30</v>
      </c>
      <c r="I2235" s="24">
        <v>72547.58</v>
      </c>
      <c r="J2235" s="24">
        <v>126958.27</v>
      </c>
      <c r="K2235" s="24">
        <v>94814.27</v>
      </c>
      <c r="L2235" s="24">
        <v>165924.97</v>
      </c>
      <c r="M2235" s="24">
        <v>114934.89</v>
      </c>
      <c r="N2235" s="24">
        <v>201136.06</v>
      </c>
      <c r="O2235" s="24">
        <v>140425.93</v>
      </c>
      <c r="P2235" s="24">
        <v>245745.37</v>
      </c>
      <c r="Q2235" s="24">
        <v>166303.57999999999</v>
      </c>
      <c r="R2235" s="24">
        <v>291031.26</v>
      </c>
      <c r="S2235" s="24">
        <v>183074.43</v>
      </c>
      <c r="T2235" s="24">
        <v>320380.26</v>
      </c>
      <c r="U2235" s="24">
        <v>198553.19</v>
      </c>
      <c r="V2235" s="24">
        <v>347468.08</v>
      </c>
    </row>
    <row r="2236" spans="1:22" hidden="1" x14ac:dyDescent="0.3">
      <c r="A2236" s="23">
        <v>4</v>
      </c>
      <c r="B2236" s="23">
        <v>2021</v>
      </c>
      <c r="C2236" s="23" t="s">
        <v>551</v>
      </c>
      <c r="D2236" t="s">
        <v>141</v>
      </c>
      <c r="E2236" s="23" t="s">
        <v>552</v>
      </c>
      <c r="F2236" s="23" t="s">
        <v>466</v>
      </c>
      <c r="G2236" s="23">
        <v>3</v>
      </c>
      <c r="H2236" s="23" t="s">
        <v>31</v>
      </c>
      <c r="I2236" s="24">
        <v>63534.83</v>
      </c>
      <c r="J2236" s="24">
        <v>111185.96</v>
      </c>
      <c r="K2236" s="24">
        <v>86696.99</v>
      </c>
      <c r="L2236" s="24">
        <v>151719.73000000001</v>
      </c>
      <c r="M2236" s="24">
        <v>109723.95</v>
      </c>
      <c r="N2236" s="24">
        <v>192016.91</v>
      </c>
      <c r="O2236" s="24">
        <v>144576.51</v>
      </c>
      <c r="P2236" s="24">
        <v>253008.89</v>
      </c>
      <c r="Q2236" s="24">
        <v>179191.16</v>
      </c>
      <c r="R2236" s="24">
        <v>313584.52</v>
      </c>
      <c r="S2236" s="24">
        <v>201927.7</v>
      </c>
      <c r="T2236" s="24">
        <v>353373.48</v>
      </c>
      <c r="U2236" s="24">
        <v>224392.34</v>
      </c>
      <c r="V2236" s="24">
        <v>392686.59</v>
      </c>
    </row>
    <row r="2237" spans="1:22" hidden="1" x14ac:dyDescent="0.3">
      <c r="A2237" s="23">
        <v>4</v>
      </c>
      <c r="B2237" s="23">
        <v>2021</v>
      </c>
      <c r="C2237" s="23" t="s">
        <v>551</v>
      </c>
      <c r="D2237" t="s">
        <v>141</v>
      </c>
      <c r="E2237" s="23" t="s">
        <v>552</v>
      </c>
      <c r="F2237" s="23" t="s">
        <v>466</v>
      </c>
      <c r="G2237" s="23">
        <v>4</v>
      </c>
      <c r="H2237" s="23" t="s">
        <v>29</v>
      </c>
      <c r="I2237" s="24">
        <v>69638.820000000007</v>
      </c>
      <c r="J2237" s="24">
        <v>111422.12</v>
      </c>
      <c r="K2237" s="24">
        <v>97494.35</v>
      </c>
      <c r="L2237" s="24">
        <v>155990.97</v>
      </c>
      <c r="M2237" s="24">
        <v>125349.88</v>
      </c>
      <c r="N2237" s="24">
        <v>200559.82</v>
      </c>
      <c r="O2237" s="24">
        <v>167133.18</v>
      </c>
      <c r="P2237" s="24">
        <v>267413.09000000003</v>
      </c>
      <c r="Q2237" s="24">
        <v>208916.47</v>
      </c>
      <c r="R2237" s="24">
        <v>334266.36</v>
      </c>
      <c r="S2237" s="24">
        <v>236772</v>
      </c>
      <c r="T2237" s="24">
        <v>378835.21</v>
      </c>
      <c r="U2237" s="24">
        <v>264627.53000000003</v>
      </c>
      <c r="V2237" s="24">
        <v>423404.06</v>
      </c>
    </row>
    <row r="2238" spans="1:22" hidden="1" x14ac:dyDescent="0.3">
      <c r="A2238" s="23">
        <v>4</v>
      </c>
      <c r="B2238" s="23">
        <v>2021</v>
      </c>
      <c r="C2238" s="23" t="s">
        <v>551</v>
      </c>
      <c r="D2238" t="s">
        <v>147</v>
      </c>
      <c r="E2238" s="23" t="s">
        <v>553</v>
      </c>
      <c r="F2238" s="23" t="s">
        <v>193</v>
      </c>
      <c r="G2238" s="23">
        <v>1</v>
      </c>
      <c r="H2238" s="23" t="s">
        <v>14</v>
      </c>
      <c r="I2238" s="24">
        <v>86994.2</v>
      </c>
      <c r="J2238" s="24">
        <v>152239.85</v>
      </c>
      <c r="K2238" s="24">
        <v>112737.62</v>
      </c>
      <c r="L2238" s="24">
        <v>197290.83</v>
      </c>
      <c r="M2238" s="24">
        <v>134977.07</v>
      </c>
      <c r="N2238" s="24">
        <v>236209.88</v>
      </c>
      <c r="O2238" s="24">
        <v>161117.99</v>
      </c>
      <c r="P2238" s="24">
        <v>281956.47999999998</v>
      </c>
      <c r="Q2238" s="24">
        <v>189525.75</v>
      </c>
      <c r="R2238" s="24">
        <v>331670.06</v>
      </c>
      <c r="S2238" s="24">
        <v>207696.12</v>
      </c>
      <c r="T2238" s="24">
        <v>363468.2</v>
      </c>
      <c r="U2238" s="24">
        <v>224931.7</v>
      </c>
      <c r="V2238" s="24">
        <v>393630.47</v>
      </c>
    </row>
    <row r="2239" spans="1:22" hidden="1" x14ac:dyDescent="0.3">
      <c r="A2239" s="23">
        <v>4</v>
      </c>
      <c r="B2239" s="23">
        <v>2021</v>
      </c>
      <c r="C2239" s="23" t="s">
        <v>551</v>
      </c>
      <c r="D2239" t="s">
        <v>147</v>
      </c>
      <c r="E2239" s="23" t="s">
        <v>553</v>
      </c>
      <c r="F2239" s="23" t="s">
        <v>193</v>
      </c>
      <c r="G2239" s="23">
        <v>2</v>
      </c>
      <c r="H2239" s="23" t="s">
        <v>30</v>
      </c>
      <c r="I2239" s="24">
        <v>75798.3</v>
      </c>
      <c r="J2239" s="24">
        <v>132647.01999999999</v>
      </c>
      <c r="K2239" s="24">
        <v>99382.05</v>
      </c>
      <c r="L2239" s="24">
        <v>173918.59</v>
      </c>
      <c r="M2239" s="24">
        <v>120788.56</v>
      </c>
      <c r="N2239" s="24">
        <v>211379.98</v>
      </c>
      <c r="O2239" s="24">
        <v>148165.82</v>
      </c>
      <c r="P2239" s="24">
        <v>259290.18</v>
      </c>
      <c r="Q2239" s="24">
        <v>175765.71</v>
      </c>
      <c r="R2239" s="24">
        <v>307589.98</v>
      </c>
      <c r="S2239" s="24">
        <v>193674.59</v>
      </c>
      <c r="T2239" s="24">
        <v>338930.53</v>
      </c>
      <c r="U2239" s="24">
        <v>210275.6</v>
      </c>
      <c r="V2239" s="24">
        <v>367982.3</v>
      </c>
    </row>
    <row r="2240" spans="1:22" hidden="1" x14ac:dyDescent="0.3">
      <c r="A2240" s="23">
        <v>4</v>
      </c>
      <c r="B2240" s="23">
        <v>2021</v>
      </c>
      <c r="C2240" s="23" t="s">
        <v>551</v>
      </c>
      <c r="D2240" t="s">
        <v>147</v>
      </c>
      <c r="E2240" s="23" t="s">
        <v>553</v>
      </c>
      <c r="F2240" s="23" t="s">
        <v>193</v>
      </c>
      <c r="G2240" s="23">
        <v>3</v>
      </c>
      <c r="H2240" s="23" t="s">
        <v>31</v>
      </c>
      <c r="I2240" s="24">
        <v>65668.94</v>
      </c>
      <c r="J2240" s="24">
        <v>114920.64</v>
      </c>
      <c r="K2240" s="24">
        <v>89336.22</v>
      </c>
      <c r="L2240" s="24">
        <v>156338.39000000001</v>
      </c>
      <c r="M2240" s="24">
        <v>112847.39</v>
      </c>
      <c r="N2240" s="24">
        <v>197482.93</v>
      </c>
      <c r="O2240" s="24">
        <v>148474.57</v>
      </c>
      <c r="P2240" s="24">
        <v>259830.49</v>
      </c>
      <c r="Q2240" s="24">
        <v>183827</v>
      </c>
      <c r="R2240" s="24">
        <v>321697.26</v>
      </c>
      <c r="S2240" s="24">
        <v>207002.8</v>
      </c>
      <c r="T2240" s="24">
        <v>362254.91</v>
      </c>
      <c r="U2240" s="24">
        <v>229864.61</v>
      </c>
      <c r="V2240" s="24">
        <v>402263.07</v>
      </c>
    </row>
    <row r="2241" spans="1:22" hidden="1" x14ac:dyDescent="0.3">
      <c r="A2241" s="23">
        <v>4</v>
      </c>
      <c r="B2241" s="23">
        <v>2021</v>
      </c>
      <c r="C2241" s="23" t="s">
        <v>551</v>
      </c>
      <c r="D2241" t="s">
        <v>147</v>
      </c>
      <c r="E2241" s="23" t="s">
        <v>553</v>
      </c>
      <c r="F2241" s="23" t="s">
        <v>193</v>
      </c>
      <c r="G2241" s="23">
        <v>4</v>
      </c>
      <c r="H2241" s="23" t="s">
        <v>29</v>
      </c>
      <c r="I2241" s="24">
        <v>73795.19</v>
      </c>
      <c r="J2241" s="24">
        <v>118072.31</v>
      </c>
      <c r="K2241" s="24">
        <v>103313.27</v>
      </c>
      <c r="L2241" s="24">
        <v>165301.24</v>
      </c>
      <c r="M2241" s="24">
        <v>132831.35</v>
      </c>
      <c r="N2241" s="24">
        <v>212530.16</v>
      </c>
      <c r="O2241" s="24">
        <v>177108.47</v>
      </c>
      <c r="P2241" s="24">
        <v>283373.55</v>
      </c>
      <c r="Q2241" s="24">
        <v>221385.58</v>
      </c>
      <c r="R2241" s="24">
        <v>354216.94</v>
      </c>
      <c r="S2241" s="24">
        <v>250903.66</v>
      </c>
      <c r="T2241" s="24">
        <v>401445.86</v>
      </c>
      <c r="U2241" s="24">
        <v>280421.74</v>
      </c>
      <c r="V2241" s="24">
        <v>448674.79</v>
      </c>
    </row>
    <row r="2242" spans="1:22" hidden="1" x14ac:dyDescent="0.3">
      <c r="A2242" s="23">
        <v>4</v>
      </c>
      <c r="B2242" s="23">
        <v>2021</v>
      </c>
      <c r="C2242" s="23" t="s">
        <v>551</v>
      </c>
      <c r="D2242" t="s">
        <v>147</v>
      </c>
      <c r="E2242" s="23" t="s">
        <v>553</v>
      </c>
      <c r="F2242" s="23" t="s">
        <v>236</v>
      </c>
      <c r="G2242" s="23">
        <v>1</v>
      </c>
      <c r="H2242" s="23" t="s">
        <v>14</v>
      </c>
      <c r="I2242" s="24">
        <v>86373.78</v>
      </c>
      <c r="J2242" s="24">
        <v>151154.10999999999</v>
      </c>
      <c r="K2242" s="24">
        <v>112008.27</v>
      </c>
      <c r="L2242" s="24">
        <v>196014.48</v>
      </c>
      <c r="M2242" s="24">
        <v>134157.29</v>
      </c>
      <c r="N2242" s="24">
        <v>234775.26</v>
      </c>
      <c r="O2242" s="24">
        <v>160220.91</v>
      </c>
      <c r="P2242" s="24">
        <v>280386.59000000003</v>
      </c>
      <c r="Q2242" s="24">
        <v>188530.06</v>
      </c>
      <c r="R2242" s="24">
        <v>329927.61</v>
      </c>
      <c r="S2242" s="24">
        <v>206638.19</v>
      </c>
      <c r="T2242" s="24">
        <v>361616.82</v>
      </c>
      <c r="U2242" s="24">
        <v>223849.98</v>
      </c>
      <c r="V2242" s="24">
        <v>391737.47</v>
      </c>
    </row>
    <row r="2243" spans="1:22" hidden="1" x14ac:dyDescent="0.3">
      <c r="A2243" s="23">
        <v>4</v>
      </c>
      <c r="B2243" s="23">
        <v>2021</v>
      </c>
      <c r="C2243" s="23" t="s">
        <v>551</v>
      </c>
      <c r="D2243" t="s">
        <v>147</v>
      </c>
      <c r="E2243" s="23" t="s">
        <v>553</v>
      </c>
      <c r="F2243" s="23" t="s">
        <v>236</v>
      </c>
      <c r="G2243" s="23">
        <v>2</v>
      </c>
      <c r="H2243" s="23" t="s">
        <v>30</v>
      </c>
      <c r="I2243" s="24">
        <v>74926.22</v>
      </c>
      <c r="J2243" s="24">
        <v>131120.89000000001</v>
      </c>
      <c r="K2243" s="24">
        <v>98352.59</v>
      </c>
      <c r="L2243" s="24">
        <v>172117.03</v>
      </c>
      <c r="M2243" s="24">
        <v>119649.94</v>
      </c>
      <c r="N2243" s="24">
        <v>209387.39</v>
      </c>
      <c r="O2243" s="24">
        <v>146977.68</v>
      </c>
      <c r="P2243" s="24">
        <v>257210.94</v>
      </c>
      <c r="Q2243" s="24">
        <v>174460.79999999999</v>
      </c>
      <c r="R2243" s="24">
        <v>305306.40000000002</v>
      </c>
      <c r="S2243" s="24">
        <v>192301.56</v>
      </c>
      <c r="T2243" s="24">
        <v>336527.74</v>
      </c>
      <c r="U2243" s="24">
        <v>208864.53</v>
      </c>
      <c r="V2243" s="24">
        <v>365512.93</v>
      </c>
    </row>
    <row r="2244" spans="1:22" hidden="1" x14ac:dyDescent="0.3">
      <c r="A2244" s="23">
        <v>4</v>
      </c>
      <c r="B2244" s="23">
        <v>2021</v>
      </c>
      <c r="C2244" s="23" t="s">
        <v>551</v>
      </c>
      <c r="D2244" t="s">
        <v>147</v>
      </c>
      <c r="E2244" s="23" t="s">
        <v>553</v>
      </c>
      <c r="F2244" s="23" t="s">
        <v>236</v>
      </c>
      <c r="G2244" s="23">
        <v>3</v>
      </c>
      <c r="H2244" s="23" t="s">
        <v>31</v>
      </c>
      <c r="I2244" s="24">
        <v>64659.09</v>
      </c>
      <c r="J2244" s="24">
        <v>113153.41</v>
      </c>
      <c r="K2244" s="24">
        <v>87864</v>
      </c>
      <c r="L2244" s="24">
        <v>153762</v>
      </c>
      <c r="M2244" s="24">
        <v>110909.28</v>
      </c>
      <c r="N2244" s="24">
        <v>194091.24</v>
      </c>
      <c r="O2244" s="24">
        <v>145845.74</v>
      </c>
      <c r="P2244" s="24">
        <v>255230.04</v>
      </c>
      <c r="Q2244" s="24">
        <v>180501.28</v>
      </c>
      <c r="R2244" s="24">
        <v>315877.23</v>
      </c>
      <c r="S2244" s="24">
        <v>203203.66</v>
      </c>
      <c r="T2244" s="24">
        <v>355606.4</v>
      </c>
      <c r="U2244" s="24">
        <v>225584.99</v>
      </c>
      <c r="V2244" s="24">
        <v>394773.74</v>
      </c>
    </row>
    <row r="2245" spans="1:22" hidden="1" x14ac:dyDescent="0.3">
      <c r="A2245" s="23">
        <v>4</v>
      </c>
      <c r="B2245" s="23">
        <v>2021</v>
      </c>
      <c r="C2245" s="23" t="s">
        <v>551</v>
      </c>
      <c r="D2245" t="s">
        <v>147</v>
      </c>
      <c r="E2245" s="23" t="s">
        <v>553</v>
      </c>
      <c r="F2245" s="23" t="s">
        <v>236</v>
      </c>
      <c r="G2245" s="23">
        <v>4</v>
      </c>
      <c r="H2245" s="23" t="s">
        <v>29</v>
      </c>
      <c r="I2245" s="24">
        <v>73315.81</v>
      </c>
      <c r="J2245" s="24">
        <v>117305.3</v>
      </c>
      <c r="K2245" s="24">
        <v>102642.14</v>
      </c>
      <c r="L2245" s="24">
        <v>164227.42000000001</v>
      </c>
      <c r="M2245" s="24">
        <v>131968.46</v>
      </c>
      <c r="N2245" s="24">
        <v>211149.54</v>
      </c>
      <c r="O2245" s="24">
        <v>175957.95</v>
      </c>
      <c r="P2245" s="24">
        <v>281532.71999999997</v>
      </c>
      <c r="Q2245" s="24">
        <v>219947.43</v>
      </c>
      <c r="R2245" s="24">
        <v>351915.9</v>
      </c>
      <c r="S2245" s="24">
        <v>249273.76</v>
      </c>
      <c r="T2245" s="24">
        <v>398838.02</v>
      </c>
      <c r="U2245" s="24">
        <v>278600.08</v>
      </c>
      <c r="V2245" s="24">
        <v>445760.14</v>
      </c>
    </row>
    <row r="2246" spans="1:22" hidden="1" x14ac:dyDescent="0.3">
      <c r="A2246" s="23">
        <v>4</v>
      </c>
      <c r="B2246" s="23">
        <v>2021</v>
      </c>
      <c r="C2246" s="23" t="s">
        <v>551</v>
      </c>
      <c r="D2246" t="s">
        <v>147</v>
      </c>
      <c r="E2246" s="23" t="s">
        <v>553</v>
      </c>
      <c r="F2246" s="23" t="s">
        <v>277</v>
      </c>
      <c r="G2246" s="23">
        <v>1</v>
      </c>
      <c r="H2246" s="23" t="s">
        <v>14</v>
      </c>
      <c r="I2246" s="24">
        <v>85886.29</v>
      </c>
      <c r="J2246" s="24">
        <v>150301</v>
      </c>
      <c r="K2246" s="24">
        <v>111362.32</v>
      </c>
      <c r="L2246" s="24">
        <v>194884.05</v>
      </c>
      <c r="M2246" s="24">
        <v>133373.74</v>
      </c>
      <c r="N2246" s="24">
        <v>233404.05</v>
      </c>
      <c r="O2246" s="24">
        <v>159270.10999999999</v>
      </c>
      <c r="P2246" s="24">
        <v>278722.69</v>
      </c>
      <c r="Q2246" s="24">
        <v>187400.29</v>
      </c>
      <c r="R2246" s="24">
        <v>327950.51</v>
      </c>
      <c r="S2246" s="24">
        <v>205393.78</v>
      </c>
      <c r="T2246" s="24">
        <v>359439.11</v>
      </c>
      <c r="U2246" s="24">
        <v>222490.13</v>
      </c>
      <c r="V2246" s="24">
        <v>389357.73</v>
      </c>
    </row>
    <row r="2247" spans="1:22" hidden="1" x14ac:dyDescent="0.3">
      <c r="A2247" s="23">
        <v>4</v>
      </c>
      <c r="B2247" s="23">
        <v>2021</v>
      </c>
      <c r="C2247" s="23" t="s">
        <v>551</v>
      </c>
      <c r="D2247" t="s">
        <v>147</v>
      </c>
      <c r="E2247" s="23" t="s">
        <v>553</v>
      </c>
      <c r="F2247" s="23" t="s">
        <v>277</v>
      </c>
      <c r="G2247" s="23">
        <v>2</v>
      </c>
      <c r="H2247" s="23" t="s">
        <v>30</v>
      </c>
      <c r="I2247" s="24">
        <v>74564.539999999994</v>
      </c>
      <c r="J2247" s="24">
        <v>130487.95</v>
      </c>
      <c r="K2247" s="24">
        <v>97856.69</v>
      </c>
      <c r="L2247" s="24">
        <v>171249.21</v>
      </c>
      <c r="M2247" s="24">
        <v>119025.81</v>
      </c>
      <c r="N2247" s="24">
        <v>208295.16</v>
      </c>
      <c r="O2247" s="24">
        <v>146172.41</v>
      </c>
      <c r="P2247" s="24">
        <v>255801.72</v>
      </c>
      <c r="Q2247" s="24">
        <v>173485.64</v>
      </c>
      <c r="R2247" s="24">
        <v>303599.86</v>
      </c>
      <c r="S2247" s="24">
        <v>191214.7</v>
      </c>
      <c r="T2247" s="24">
        <v>334625.73</v>
      </c>
      <c r="U2247" s="24">
        <v>207669.36</v>
      </c>
      <c r="V2247" s="24">
        <v>363421.37</v>
      </c>
    </row>
    <row r="2248" spans="1:22" hidden="1" x14ac:dyDescent="0.3">
      <c r="A2248" s="23">
        <v>4</v>
      </c>
      <c r="B2248" s="23">
        <v>2021</v>
      </c>
      <c r="C2248" s="23" t="s">
        <v>551</v>
      </c>
      <c r="D2248" t="s">
        <v>147</v>
      </c>
      <c r="E2248" s="23" t="s">
        <v>553</v>
      </c>
      <c r="F2248" s="23" t="s">
        <v>277</v>
      </c>
      <c r="G2248" s="23">
        <v>3</v>
      </c>
      <c r="H2248" s="23" t="s">
        <v>31</v>
      </c>
      <c r="I2248" s="24">
        <v>64394.12</v>
      </c>
      <c r="J2248" s="24">
        <v>112689.72</v>
      </c>
      <c r="K2248" s="24">
        <v>87522.27</v>
      </c>
      <c r="L2248" s="24">
        <v>153163.97</v>
      </c>
      <c r="M2248" s="24">
        <v>110492.53</v>
      </c>
      <c r="N2248" s="24">
        <v>193361.93</v>
      </c>
      <c r="O2248" s="24">
        <v>145312.42000000001</v>
      </c>
      <c r="P2248" s="24">
        <v>254296.73</v>
      </c>
      <c r="Q2248" s="24">
        <v>179854.47</v>
      </c>
      <c r="R2248" s="24">
        <v>314745.33</v>
      </c>
      <c r="S2248" s="24">
        <v>202485.61</v>
      </c>
      <c r="T2248" s="24">
        <v>354349.82</v>
      </c>
      <c r="U2248" s="24">
        <v>224799.23</v>
      </c>
      <c r="V2248" s="24">
        <v>393398.64</v>
      </c>
    </row>
    <row r="2249" spans="1:22" hidden="1" x14ac:dyDescent="0.3">
      <c r="A2249" s="23">
        <v>4</v>
      </c>
      <c r="B2249" s="23">
        <v>2021</v>
      </c>
      <c r="C2249" s="23" t="s">
        <v>551</v>
      </c>
      <c r="D2249" t="s">
        <v>147</v>
      </c>
      <c r="E2249" s="23" t="s">
        <v>553</v>
      </c>
      <c r="F2249" s="23" t="s">
        <v>277</v>
      </c>
      <c r="G2249" s="23">
        <v>4</v>
      </c>
      <c r="H2249" s="23" t="s">
        <v>29</v>
      </c>
      <c r="I2249" s="24">
        <v>72893.36</v>
      </c>
      <c r="J2249" s="24">
        <v>116629.38</v>
      </c>
      <c r="K2249" s="24">
        <v>102050.7</v>
      </c>
      <c r="L2249" s="24">
        <v>163281.13</v>
      </c>
      <c r="M2249" s="24">
        <v>131208.04999999999</v>
      </c>
      <c r="N2249" s="24">
        <v>209932.88</v>
      </c>
      <c r="O2249" s="24">
        <v>174944.06</v>
      </c>
      <c r="P2249" s="24">
        <v>279910.5</v>
      </c>
      <c r="Q2249" s="24">
        <v>218680.08</v>
      </c>
      <c r="R2249" s="24">
        <v>349888.13</v>
      </c>
      <c r="S2249" s="24">
        <v>247837.42</v>
      </c>
      <c r="T2249" s="24">
        <v>396539.88</v>
      </c>
      <c r="U2249" s="24">
        <v>276994.77</v>
      </c>
      <c r="V2249" s="24">
        <v>443191.63</v>
      </c>
    </row>
    <row r="2250" spans="1:22" hidden="1" x14ac:dyDescent="0.3">
      <c r="A2250" s="23">
        <v>4</v>
      </c>
      <c r="B2250" s="23">
        <v>2021</v>
      </c>
      <c r="C2250" s="23" t="s">
        <v>551</v>
      </c>
      <c r="D2250" t="s">
        <v>147</v>
      </c>
      <c r="E2250" s="23" t="s">
        <v>553</v>
      </c>
      <c r="F2250" s="23" t="s">
        <v>319</v>
      </c>
      <c r="G2250" s="23">
        <v>1</v>
      </c>
      <c r="H2250" s="23" t="s">
        <v>14</v>
      </c>
      <c r="I2250" s="24">
        <v>88412.36</v>
      </c>
      <c r="J2250" s="24">
        <v>154721.62</v>
      </c>
      <c r="K2250" s="24">
        <v>114647.69</v>
      </c>
      <c r="L2250" s="24">
        <v>200633.45</v>
      </c>
      <c r="M2250" s="24">
        <v>137315.64000000001</v>
      </c>
      <c r="N2250" s="24">
        <v>240302.36</v>
      </c>
      <c r="O2250" s="24">
        <v>163988.28</v>
      </c>
      <c r="P2250" s="24">
        <v>286979.49</v>
      </c>
      <c r="Q2250" s="24">
        <v>192959.75</v>
      </c>
      <c r="R2250" s="24">
        <v>337679.56</v>
      </c>
      <c r="S2250" s="24">
        <v>211491.48</v>
      </c>
      <c r="T2250" s="24">
        <v>370110.09</v>
      </c>
      <c r="U2250" s="24">
        <v>229103.95</v>
      </c>
      <c r="V2250" s="24">
        <v>400931.91</v>
      </c>
    </row>
    <row r="2251" spans="1:22" hidden="1" x14ac:dyDescent="0.3">
      <c r="A2251" s="23">
        <v>4</v>
      </c>
      <c r="B2251" s="23">
        <v>2021</v>
      </c>
      <c r="C2251" s="23" t="s">
        <v>551</v>
      </c>
      <c r="D2251" t="s">
        <v>147</v>
      </c>
      <c r="E2251" s="23" t="s">
        <v>553</v>
      </c>
      <c r="F2251" s="23" t="s">
        <v>319</v>
      </c>
      <c r="G2251" s="23">
        <v>2</v>
      </c>
      <c r="H2251" s="23" t="s">
        <v>30</v>
      </c>
      <c r="I2251" s="24">
        <v>76713.210000000006</v>
      </c>
      <c r="J2251" s="24">
        <v>134248.12</v>
      </c>
      <c r="K2251" s="24">
        <v>100691.87</v>
      </c>
      <c r="L2251" s="24">
        <v>176210.78</v>
      </c>
      <c r="M2251" s="24">
        <v>122489.44</v>
      </c>
      <c r="N2251" s="24">
        <v>214356.51</v>
      </c>
      <c r="O2251" s="24">
        <v>150453.99</v>
      </c>
      <c r="P2251" s="24">
        <v>263294.49</v>
      </c>
      <c r="Q2251" s="24">
        <v>178581.28</v>
      </c>
      <c r="R2251" s="24">
        <v>312517.23</v>
      </c>
      <c r="S2251" s="24">
        <v>196839.77</v>
      </c>
      <c r="T2251" s="24">
        <v>344469.59</v>
      </c>
      <c r="U2251" s="24">
        <v>213789.15</v>
      </c>
      <c r="V2251" s="24">
        <v>374131.01</v>
      </c>
    </row>
    <row r="2252" spans="1:22" hidden="1" x14ac:dyDescent="0.3">
      <c r="A2252" s="23">
        <v>4</v>
      </c>
      <c r="B2252" s="23">
        <v>2021</v>
      </c>
      <c r="C2252" s="23" t="s">
        <v>551</v>
      </c>
      <c r="D2252" t="s">
        <v>147</v>
      </c>
      <c r="E2252" s="23" t="s">
        <v>553</v>
      </c>
      <c r="F2252" s="23" t="s">
        <v>319</v>
      </c>
      <c r="G2252" s="23">
        <v>3</v>
      </c>
      <c r="H2252" s="23" t="s">
        <v>31</v>
      </c>
      <c r="I2252" s="24">
        <v>66215.53</v>
      </c>
      <c r="J2252" s="24">
        <v>115877.18</v>
      </c>
      <c r="K2252" s="24">
        <v>89984.59</v>
      </c>
      <c r="L2252" s="24">
        <v>157473.03</v>
      </c>
      <c r="M2252" s="24">
        <v>113590.5</v>
      </c>
      <c r="N2252" s="24">
        <v>198783.38</v>
      </c>
      <c r="O2252" s="24">
        <v>149376.01</v>
      </c>
      <c r="P2252" s="24">
        <v>261408.02</v>
      </c>
      <c r="Q2252" s="24">
        <v>184874.43</v>
      </c>
      <c r="R2252" s="24">
        <v>323530.25</v>
      </c>
      <c r="S2252" s="24">
        <v>208129.91</v>
      </c>
      <c r="T2252" s="24">
        <v>364227.34</v>
      </c>
      <c r="U2252" s="24">
        <v>231057.29</v>
      </c>
      <c r="V2252" s="24">
        <v>404350.25</v>
      </c>
    </row>
    <row r="2253" spans="1:22" hidden="1" x14ac:dyDescent="0.3">
      <c r="A2253" s="23">
        <v>4</v>
      </c>
      <c r="B2253" s="23">
        <v>2021</v>
      </c>
      <c r="C2253" s="23" t="s">
        <v>551</v>
      </c>
      <c r="D2253" t="s">
        <v>147</v>
      </c>
      <c r="E2253" s="23" t="s">
        <v>553</v>
      </c>
      <c r="F2253" s="23" t="s">
        <v>319</v>
      </c>
      <c r="G2253" s="23">
        <v>4</v>
      </c>
      <c r="H2253" s="23" t="s">
        <v>29</v>
      </c>
      <c r="I2253" s="24">
        <v>75043.570000000007</v>
      </c>
      <c r="J2253" s="24">
        <v>120069.71</v>
      </c>
      <c r="K2253" s="24">
        <v>105060.99</v>
      </c>
      <c r="L2253" s="24">
        <v>168097.59</v>
      </c>
      <c r="M2253" s="24">
        <v>135078.42000000001</v>
      </c>
      <c r="N2253" s="24">
        <v>216125.48</v>
      </c>
      <c r="O2253" s="24">
        <v>180104.56</v>
      </c>
      <c r="P2253" s="24">
        <v>288167.3</v>
      </c>
      <c r="Q2253" s="24">
        <v>225130.7</v>
      </c>
      <c r="R2253" s="24">
        <v>360209.13</v>
      </c>
      <c r="S2253" s="24">
        <v>255148.13</v>
      </c>
      <c r="T2253" s="24">
        <v>408237.01</v>
      </c>
      <c r="U2253" s="24">
        <v>285165.56</v>
      </c>
      <c r="V2253" s="24">
        <v>456264.9</v>
      </c>
    </row>
    <row r="2254" spans="1:22" hidden="1" x14ac:dyDescent="0.3">
      <c r="A2254" s="23">
        <v>4</v>
      </c>
      <c r="B2254" s="23">
        <v>2021</v>
      </c>
      <c r="C2254" s="23" t="s">
        <v>551</v>
      </c>
      <c r="D2254" t="s">
        <v>147</v>
      </c>
      <c r="E2254" s="23" t="s">
        <v>553</v>
      </c>
      <c r="F2254" s="23" t="s">
        <v>358</v>
      </c>
      <c r="G2254" s="23">
        <v>1</v>
      </c>
      <c r="H2254" s="23" t="s">
        <v>14</v>
      </c>
      <c r="I2254" s="24">
        <v>86816.95</v>
      </c>
      <c r="J2254" s="24">
        <v>151929.66</v>
      </c>
      <c r="K2254" s="24">
        <v>112626.43</v>
      </c>
      <c r="L2254" s="24">
        <v>197096.25</v>
      </c>
      <c r="M2254" s="24">
        <v>134928.75</v>
      </c>
      <c r="N2254" s="24">
        <v>236125.32</v>
      </c>
      <c r="O2254" s="24">
        <v>161189.6</v>
      </c>
      <c r="P2254" s="24">
        <v>282081.81</v>
      </c>
      <c r="Q2254" s="24">
        <v>189704.52</v>
      </c>
      <c r="R2254" s="24">
        <v>331982.90000000002</v>
      </c>
      <c r="S2254" s="24">
        <v>207944.73</v>
      </c>
      <c r="T2254" s="24">
        <v>363903.28</v>
      </c>
      <c r="U2254" s="24">
        <v>225302.53</v>
      </c>
      <c r="V2254" s="24">
        <v>394279.43</v>
      </c>
    </row>
    <row r="2255" spans="1:22" hidden="1" x14ac:dyDescent="0.3">
      <c r="A2255" s="23">
        <v>4</v>
      </c>
      <c r="B2255" s="23">
        <v>2021</v>
      </c>
      <c r="C2255" s="23" t="s">
        <v>551</v>
      </c>
      <c r="D2255" t="s">
        <v>147</v>
      </c>
      <c r="E2255" s="23" t="s">
        <v>553</v>
      </c>
      <c r="F2255" s="23" t="s">
        <v>358</v>
      </c>
      <c r="G2255" s="23">
        <v>2</v>
      </c>
      <c r="H2255" s="23" t="s">
        <v>30</v>
      </c>
      <c r="I2255" s="24">
        <v>75117.77</v>
      </c>
      <c r="J2255" s="24">
        <v>131456.1</v>
      </c>
      <c r="K2255" s="24">
        <v>98670.62</v>
      </c>
      <c r="L2255" s="24">
        <v>172673.58</v>
      </c>
      <c r="M2255" s="24">
        <v>120102.55</v>
      </c>
      <c r="N2255" s="24">
        <v>210179.47</v>
      </c>
      <c r="O2255" s="24">
        <v>147655.31</v>
      </c>
      <c r="P2255" s="24">
        <v>258396.79999999999</v>
      </c>
      <c r="Q2255" s="24">
        <v>175326.04</v>
      </c>
      <c r="R2255" s="24">
        <v>306820.57</v>
      </c>
      <c r="S2255" s="24">
        <v>193293.02</v>
      </c>
      <c r="T2255" s="24">
        <v>338262.79</v>
      </c>
      <c r="U2255" s="24">
        <v>209987.73</v>
      </c>
      <c r="V2255" s="24">
        <v>367478.52</v>
      </c>
    </row>
    <row r="2256" spans="1:22" hidden="1" x14ac:dyDescent="0.3">
      <c r="A2256" s="23">
        <v>4</v>
      </c>
      <c r="B2256" s="23">
        <v>2021</v>
      </c>
      <c r="C2256" s="23" t="s">
        <v>551</v>
      </c>
      <c r="D2256" t="s">
        <v>147</v>
      </c>
      <c r="E2256" s="23" t="s">
        <v>553</v>
      </c>
      <c r="F2256" s="23" t="s">
        <v>358</v>
      </c>
      <c r="G2256" s="23">
        <v>3</v>
      </c>
      <c r="H2256" s="23" t="s">
        <v>31</v>
      </c>
      <c r="I2256" s="24">
        <v>64675.75</v>
      </c>
      <c r="J2256" s="24">
        <v>113182.57</v>
      </c>
      <c r="K2256" s="24">
        <v>87828.9</v>
      </c>
      <c r="L2256" s="24">
        <v>153700.57</v>
      </c>
      <c r="M2256" s="24">
        <v>110818.9</v>
      </c>
      <c r="N2256" s="24">
        <v>193933.07</v>
      </c>
      <c r="O2256" s="24">
        <v>145680.54</v>
      </c>
      <c r="P2256" s="24">
        <v>254940.94</v>
      </c>
      <c r="Q2256" s="24">
        <v>180255.09</v>
      </c>
      <c r="R2256" s="24">
        <v>315446.40999999997</v>
      </c>
      <c r="S2256" s="24">
        <v>202894.66</v>
      </c>
      <c r="T2256" s="24">
        <v>355065.65</v>
      </c>
      <c r="U2256" s="24">
        <v>225206.12</v>
      </c>
      <c r="V2256" s="24">
        <v>394110.71999999997</v>
      </c>
    </row>
    <row r="2257" spans="1:22" hidden="1" x14ac:dyDescent="0.3">
      <c r="A2257" s="23">
        <v>4</v>
      </c>
      <c r="B2257" s="23">
        <v>2021</v>
      </c>
      <c r="C2257" s="23" t="s">
        <v>551</v>
      </c>
      <c r="D2257" t="s">
        <v>147</v>
      </c>
      <c r="E2257" s="23" t="s">
        <v>553</v>
      </c>
      <c r="F2257" s="23" t="s">
        <v>358</v>
      </c>
      <c r="G2257" s="23">
        <v>4</v>
      </c>
      <c r="H2257" s="23" t="s">
        <v>29</v>
      </c>
      <c r="I2257" s="24">
        <v>73719.28</v>
      </c>
      <c r="J2257" s="24">
        <v>117950.85</v>
      </c>
      <c r="K2257" s="24">
        <v>103206.99</v>
      </c>
      <c r="L2257" s="24">
        <v>165131.19</v>
      </c>
      <c r="M2257" s="24">
        <v>132694.70000000001</v>
      </c>
      <c r="N2257" s="24">
        <v>212311.53</v>
      </c>
      <c r="O2257" s="24">
        <v>176926.27</v>
      </c>
      <c r="P2257" s="24">
        <v>283082.03999999998</v>
      </c>
      <c r="Q2257" s="24">
        <v>221157.84</v>
      </c>
      <c r="R2257" s="24">
        <v>353852.55</v>
      </c>
      <c r="S2257" s="24">
        <v>250645.55</v>
      </c>
      <c r="T2257" s="24">
        <v>401032.89</v>
      </c>
      <c r="U2257" s="24">
        <v>280133.26</v>
      </c>
      <c r="V2257" s="24">
        <v>448213.23</v>
      </c>
    </row>
    <row r="2258" spans="1:22" hidden="1" x14ac:dyDescent="0.3">
      <c r="A2258" s="23">
        <v>4</v>
      </c>
      <c r="B2258" s="23">
        <v>2021</v>
      </c>
      <c r="C2258" s="23" t="s">
        <v>551</v>
      </c>
      <c r="D2258" t="s">
        <v>147</v>
      </c>
      <c r="E2258" s="23" t="s">
        <v>553</v>
      </c>
      <c r="F2258" s="23" t="s">
        <v>392</v>
      </c>
      <c r="G2258" s="23">
        <v>1</v>
      </c>
      <c r="H2258" s="23" t="s">
        <v>14</v>
      </c>
      <c r="I2258" s="24">
        <v>90450.93</v>
      </c>
      <c r="J2258" s="24">
        <v>158289.14000000001</v>
      </c>
      <c r="K2258" s="24">
        <v>117287.1</v>
      </c>
      <c r="L2258" s="24">
        <v>205252.42</v>
      </c>
      <c r="M2258" s="24">
        <v>140473.98000000001</v>
      </c>
      <c r="N2258" s="24">
        <v>245829.47</v>
      </c>
      <c r="O2258" s="24">
        <v>167755.65</v>
      </c>
      <c r="P2258" s="24">
        <v>293572.40000000002</v>
      </c>
      <c r="Q2258" s="24">
        <v>197389.44</v>
      </c>
      <c r="R2258" s="24">
        <v>345431.52</v>
      </c>
      <c r="S2258" s="24">
        <v>216344.78</v>
      </c>
      <c r="T2258" s="24">
        <v>378603.36</v>
      </c>
      <c r="U2258" s="24">
        <v>234357.91</v>
      </c>
      <c r="V2258" s="24">
        <v>410126.35</v>
      </c>
    </row>
    <row r="2259" spans="1:22" hidden="1" x14ac:dyDescent="0.3">
      <c r="A2259" s="23">
        <v>4</v>
      </c>
      <c r="B2259" s="23">
        <v>2021</v>
      </c>
      <c r="C2259" s="23" t="s">
        <v>551</v>
      </c>
      <c r="D2259" t="s">
        <v>147</v>
      </c>
      <c r="E2259" s="23" t="s">
        <v>553</v>
      </c>
      <c r="F2259" s="23" t="s">
        <v>392</v>
      </c>
      <c r="G2259" s="23">
        <v>2</v>
      </c>
      <c r="H2259" s="23" t="s">
        <v>30</v>
      </c>
      <c r="I2259" s="24">
        <v>78500.2</v>
      </c>
      <c r="J2259" s="24">
        <v>137375.34</v>
      </c>
      <c r="K2259" s="24">
        <v>103031.16</v>
      </c>
      <c r="L2259" s="24">
        <v>180304.53</v>
      </c>
      <c r="M2259" s="24">
        <v>125328.94</v>
      </c>
      <c r="N2259" s="24">
        <v>219325.64</v>
      </c>
      <c r="O2259" s="24">
        <v>153930.29999999999</v>
      </c>
      <c r="P2259" s="24">
        <v>269378.03000000003</v>
      </c>
      <c r="Q2259" s="24">
        <v>182701.75</v>
      </c>
      <c r="R2259" s="24">
        <v>319728.06</v>
      </c>
      <c r="S2259" s="24">
        <v>201377.97</v>
      </c>
      <c r="T2259" s="24">
        <v>352411.45</v>
      </c>
      <c r="U2259" s="24">
        <v>218713.76</v>
      </c>
      <c r="V2259" s="24">
        <v>382749.08</v>
      </c>
    </row>
    <row r="2260" spans="1:22" hidden="1" x14ac:dyDescent="0.3">
      <c r="A2260" s="23">
        <v>4</v>
      </c>
      <c r="B2260" s="23">
        <v>2021</v>
      </c>
      <c r="C2260" s="23" t="s">
        <v>551</v>
      </c>
      <c r="D2260" t="s">
        <v>147</v>
      </c>
      <c r="E2260" s="23" t="s">
        <v>553</v>
      </c>
      <c r="F2260" s="23" t="s">
        <v>392</v>
      </c>
      <c r="G2260" s="23">
        <v>3</v>
      </c>
      <c r="H2260" s="23" t="s">
        <v>31</v>
      </c>
      <c r="I2260" s="24">
        <v>67771.97</v>
      </c>
      <c r="J2260" s="24">
        <v>118600.95</v>
      </c>
      <c r="K2260" s="24">
        <v>92105.17</v>
      </c>
      <c r="L2260" s="24">
        <v>161184.04999999999</v>
      </c>
      <c r="M2260" s="24">
        <v>116271.72</v>
      </c>
      <c r="N2260" s="24">
        <v>203475.52</v>
      </c>
      <c r="O2260" s="24">
        <v>152906.28</v>
      </c>
      <c r="P2260" s="24">
        <v>267586</v>
      </c>
      <c r="Q2260" s="24">
        <v>189247.58</v>
      </c>
      <c r="R2260" s="24">
        <v>331183.26</v>
      </c>
      <c r="S2260" s="24">
        <v>213056.16</v>
      </c>
      <c r="T2260" s="24">
        <v>372848.28</v>
      </c>
      <c r="U2260" s="24">
        <v>236529.58</v>
      </c>
      <c r="V2260" s="24">
        <v>413926.77</v>
      </c>
    </row>
    <row r="2261" spans="1:22" hidden="1" x14ac:dyDescent="0.3">
      <c r="A2261" s="23">
        <v>4</v>
      </c>
      <c r="B2261" s="23">
        <v>2021</v>
      </c>
      <c r="C2261" s="23" t="s">
        <v>551</v>
      </c>
      <c r="D2261" t="s">
        <v>147</v>
      </c>
      <c r="E2261" s="23" t="s">
        <v>553</v>
      </c>
      <c r="F2261" s="23" t="s">
        <v>392</v>
      </c>
      <c r="G2261" s="23">
        <v>4</v>
      </c>
      <c r="H2261" s="23" t="s">
        <v>29</v>
      </c>
      <c r="I2261" s="24">
        <v>76771.320000000007</v>
      </c>
      <c r="J2261" s="24">
        <v>122834.12</v>
      </c>
      <c r="K2261" s="24">
        <v>107479.85</v>
      </c>
      <c r="L2261" s="24">
        <v>171967.77</v>
      </c>
      <c r="M2261" s="24">
        <v>138188.38</v>
      </c>
      <c r="N2261" s="24">
        <v>221101.41</v>
      </c>
      <c r="O2261" s="24">
        <v>184251.17</v>
      </c>
      <c r="P2261" s="24">
        <v>294801.88</v>
      </c>
      <c r="Q2261" s="24">
        <v>230313.97</v>
      </c>
      <c r="R2261" s="24">
        <v>368502.35</v>
      </c>
      <c r="S2261" s="24">
        <v>261022.5</v>
      </c>
      <c r="T2261" s="24">
        <v>417636</v>
      </c>
      <c r="U2261" s="24">
        <v>291731.03000000003</v>
      </c>
      <c r="V2261" s="24">
        <v>466769.65</v>
      </c>
    </row>
    <row r="2262" spans="1:22" hidden="1" x14ac:dyDescent="0.3">
      <c r="A2262" s="23">
        <v>4</v>
      </c>
      <c r="B2262" s="23">
        <v>2021</v>
      </c>
      <c r="C2262" s="23" t="s">
        <v>551</v>
      </c>
      <c r="D2262" t="s">
        <v>147</v>
      </c>
      <c r="E2262" s="23" t="s">
        <v>553</v>
      </c>
      <c r="F2262" s="23" t="s">
        <v>425</v>
      </c>
      <c r="G2262" s="23">
        <v>1</v>
      </c>
      <c r="H2262" s="23" t="s">
        <v>14</v>
      </c>
      <c r="I2262" s="24">
        <v>88944.16</v>
      </c>
      <c r="J2262" s="24">
        <v>155652.26999999999</v>
      </c>
      <c r="K2262" s="24">
        <v>115321.44</v>
      </c>
      <c r="L2262" s="24">
        <v>201812.51</v>
      </c>
      <c r="M2262" s="24">
        <v>138111.26</v>
      </c>
      <c r="N2262" s="24">
        <v>241694.71</v>
      </c>
      <c r="O2262" s="24">
        <v>164921.17000000001</v>
      </c>
      <c r="P2262" s="24">
        <v>288612.05</v>
      </c>
      <c r="Q2262" s="24">
        <v>194044.83</v>
      </c>
      <c r="R2262" s="24">
        <v>339578.45</v>
      </c>
      <c r="S2262" s="24">
        <v>212673.73</v>
      </c>
      <c r="T2262" s="24">
        <v>372179.02</v>
      </c>
      <c r="U2262" s="24">
        <v>230371.09</v>
      </c>
      <c r="V2262" s="24">
        <v>403149.4</v>
      </c>
    </row>
    <row r="2263" spans="1:22" hidden="1" x14ac:dyDescent="0.3">
      <c r="A2263" s="23">
        <v>4</v>
      </c>
      <c r="B2263" s="23">
        <v>2021</v>
      </c>
      <c r="C2263" s="23" t="s">
        <v>551</v>
      </c>
      <c r="D2263" t="s">
        <v>147</v>
      </c>
      <c r="E2263" s="23" t="s">
        <v>553</v>
      </c>
      <c r="F2263" s="23" t="s">
        <v>425</v>
      </c>
      <c r="G2263" s="23">
        <v>2</v>
      </c>
      <c r="H2263" s="23" t="s">
        <v>30</v>
      </c>
      <c r="I2263" s="24">
        <v>77245.02</v>
      </c>
      <c r="J2263" s="24">
        <v>135178.79</v>
      </c>
      <c r="K2263" s="24">
        <v>101365.62</v>
      </c>
      <c r="L2263" s="24">
        <v>177389.84</v>
      </c>
      <c r="M2263" s="24">
        <v>123285.06</v>
      </c>
      <c r="N2263" s="24">
        <v>215748.86</v>
      </c>
      <c r="O2263" s="24">
        <v>151386.88</v>
      </c>
      <c r="P2263" s="24">
        <v>264927.05</v>
      </c>
      <c r="Q2263" s="24">
        <v>179666.35</v>
      </c>
      <c r="R2263" s="24">
        <v>314416.12</v>
      </c>
      <c r="S2263" s="24">
        <v>198022.02</v>
      </c>
      <c r="T2263" s="24">
        <v>346538.53</v>
      </c>
      <c r="U2263" s="24">
        <v>215056.29</v>
      </c>
      <c r="V2263" s="24">
        <v>376348.5</v>
      </c>
    </row>
    <row r="2264" spans="1:22" hidden="1" x14ac:dyDescent="0.3">
      <c r="A2264" s="23">
        <v>4</v>
      </c>
      <c r="B2264" s="23">
        <v>2021</v>
      </c>
      <c r="C2264" s="23" t="s">
        <v>551</v>
      </c>
      <c r="D2264" t="s">
        <v>147</v>
      </c>
      <c r="E2264" s="23" t="s">
        <v>553</v>
      </c>
      <c r="F2264" s="23" t="s">
        <v>425</v>
      </c>
      <c r="G2264" s="23">
        <v>3</v>
      </c>
      <c r="H2264" s="23" t="s">
        <v>31</v>
      </c>
      <c r="I2264" s="24">
        <v>66728.789999999994</v>
      </c>
      <c r="J2264" s="24">
        <v>116775.38</v>
      </c>
      <c r="K2264" s="24">
        <v>90703.15</v>
      </c>
      <c r="L2264" s="24">
        <v>158730.51</v>
      </c>
      <c r="M2264" s="24">
        <v>114514.37</v>
      </c>
      <c r="N2264" s="24">
        <v>200400.14</v>
      </c>
      <c r="O2264" s="24">
        <v>150607.82999999999</v>
      </c>
      <c r="P2264" s="24">
        <v>263563.71000000002</v>
      </c>
      <c r="Q2264" s="24">
        <v>186414.2</v>
      </c>
      <c r="R2264" s="24">
        <v>326224.86</v>
      </c>
      <c r="S2264" s="24">
        <v>209874.99</v>
      </c>
      <c r="T2264" s="24">
        <v>367281.23</v>
      </c>
      <c r="U2264" s="24">
        <v>233007.67</v>
      </c>
      <c r="V2264" s="24">
        <v>407763.42</v>
      </c>
    </row>
    <row r="2265" spans="1:22" hidden="1" x14ac:dyDescent="0.3">
      <c r="A2265" s="23">
        <v>4</v>
      </c>
      <c r="B2265" s="23">
        <v>2021</v>
      </c>
      <c r="C2265" s="23" t="s">
        <v>551</v>
      </c>
      <c r="D2265" t="s">
        <v>147</v>
      </c>
      <c r="E2265" s="23" t="s">
        <v>553</v>
      </c>
      <c r="F2265" s="23" t="s">
        <v>425</v>
      </c>
      <c r="G2265" s="23">
        <v>4</v>
      </c>
      <c r="H2265" s="23" t="s">
        <v>29</v>
      </c>
      <c r="I2265" s="24">
        <v>75485</v>
      </c>
      <c r="J2265" s="24">
        <v>120775.99</v>
      </c>
      <c r="K2265" s="24">
        <v>105678.99</v>
      </c>
      <c r="L2265" s="24">
        <v>169086.39</v>
      </c>
      <c r="M2265" s="24">
        <v>135872.99</v>
      </c>
      <c r="N2265" s="24">
        <v>217396.79</v>
      </c>
      <c r="O2265" s="24">
        <v>181163.99</v>
      </c>
      <c r="P2265" s="24">
        <v>289862.39</v>
      </c>
      <c r="Q2265" s="24">
        <v>226454.99</v>
      </c>
      <c r="R2265" s="24">
        <v>362327.98</v>
      </c>
      <c r="S2265" s="24">
        <v>256648.98</v>
      </c>
      <c r="T2265" s="24">
        <v>410638.38</v>
      </c>
      <c r="U2265" s="24">
        <v>286842.98</v>
      </c>
      <c r="V2265" s="24">
        <v>458948.78</v>
      </c>
    </row>
    <row r="2266" spans="1:22" hidden="1" x14ac:dyDescent="0.3">
      <c r="A2266" s="23">
        <v>4</v>
      </c>
      <c r="B2266" s="23">
        <v>2021</v>
      </c>
      <c r="C2266" s="23" t="s">
        <v>551</v>
      </c>
      <c r="D2266" t="s">
        <v>147</v>
      </c>
      <c r="E2266" s="23" t="s">
        <v>553</v>
      </c>
      <c r="F2266" s="23" t="s">
        <v>449</v>
      </c>
      <c r="G2266" s="23">
        <v>1</v>
      </c>
      <c r="H2266" s="23" t="s">
        <v>14</v>
      </c>
      <c r="I2266" s="24">
        <v>83581.78</v>
      </c>
      <c r="J2266" s="24">
        <v>146268.12</v>
      </c>
      <c r="K2266" s="24">
        <v>108215.93</v>
      </c>
      <c r="L2266" s="24">
        <v>189377.88</v>
      </c>
      <c r="M2266" s="24">
        <v>129492.25</v>
      </c>
      <c r="N2266" s="24">
        <v>226611.43</v>
      </c>
      <c r="O2266" s="24">
        <v>154462.42000000001</v>
      </c>
      <c r="P2266" s="24">
        <v>270309.23</v>
      </c>
      <c r="Q2266" s="24">
        <v>181617.37</v>
      </c>
      <c r="R2266" s="24">
        <v>317830.40000000002</v>
      </c>
      <c r="S2266" s="24">
        <v>198985.3</v>
      </c>
      <c r="T2266" s="24">
        <v>348224.28</v>
      </c>
      <c r="U2266" s="24">
        <v>215412.77</v>
      </c>
      <c r="V2266" s="24">
        <v>376972.35</v>
      </c>
    </row>
    <row r="2267" spans="1:22" hidden="1" x14ac:dyDescent="0.3">
      <c r="A2267" s="23">
        <v>4</v>
      </c>
      <c r="B2267" s="23">
        <v>2021</v>
      </c>
      <c r="C2267" s="23" t="s">
        <v>551</v>
      </c>
      <c r="D2267" t="s">
        <v>147</v>
      </c>
      <c r="E2267" s="23" t="s">
        <v>553</v>
      </c>
      <c r="F2267" s="23" t="s">
        <v>449</v>
      </c>
      <c r="G2267" s="23">
        <v>2</v>
      </c>
      <c r="H2267" s="23" t="s">
        <v>30</v>
      </c>
      <c r="I2267" s="24">
        <v>73266.53</v>
      </c>
      <c r="J2267" s="24">
        <v>128216.42</v>
      </c>
      <c r="K2267" s="24">
        <v>95910.81</v>
      </c>
      <c r="L2267" s="24">
        <v>167843.91</v>
      </c>
      <c r="M2267" s="24">
        <v>116419.68</v>
      </c>
      <c r="N2267" s="24">
        <v>203734.45</v>
      </c>
      <c r="O2267" s="24">
        <v>142528.95999999999</v>
      </c>
      <c r="P2267" s="24">
        <v>249425.67</v>
      </c>
      <c r="Q2267" s="24">
        <v>168939.58</v>
      </c>
      <c r="R2267" s="24">
        <v>295644.26</v>
      </c>
      <c r="S2267" s="24">
        <v>186066.59</v>
      </c>
      <c r="T2267" s="24">
        <v>325616.53000000003</v>
      </c>
      <c r="U2267" s="24">
        <v>201909.4</v>
      </c>
      <c r="V2267" s="24">
        <v>353341.45</v>
      </c>
    </row>
    <row r="2268" spans="1:22" hidden="1" x14ac:dyDescent="0.3">
      <c r="A2268" s="23">
        <v>4</v>
      </c>
      <c r="B2268" s="23">
        <v>2021</v>
      </c>
      <c r="C2268" s="23" t="s">
        <v>551</v>
      </c>
      <c r="D2268" t="s">
        <v>147</v>
      </c>
      <c r="E2268" s="23" t="s">
        <v>553</v>
      </c>
      <c r="F2268" s="23" t="s">
        <v>449</v>
      </c>
      <c r="G2268" s="23">
        <v>3</v>
      </c>
      <c r="H2268" s="23" t="s">
        <v>31</v>
      </c>
      <c r="I2268" s="24">
        <v>63814.2</v>
      </c>
      <c r="J2268" s="24">
        <v>111674.85</v>
      </c>
      <c r="K2268" s="24">
        <v>86944.11</v>
      </c>
      <c r="L2268" s="24">
        <v>152152.19</v>
      </c>
      <c r="M2268" s="24">
        <v>109930.17</v>
      </c>
      <c r="N2268" s="24">
        <v>192377.8</v>
      </c>
      <c r="O2268" s="24">
        <v>144741.35</v>
      </c>
      <c r="P2268" s="24">
        <v>253297.37</v>
      </c>
      <c r="Q2268" s="24">
        <v>179299.4</v>
      </c>
      <c r="R2268" s="24">
        <v>313773.96000000002</v>
      </c>
      <c r="S2268" s="24">
        <v>201976.48</v>
      </c>
      <c r="T2268" s="24">
        <v>353458.84</v>
      </c>
      <c r="U2268" s="24">
        <v>224364.27</v>
      </c>
      <c r="V2268" s="24">
        <v>392637.46</v>
      </c>
    </row>
    <row r="2269" spans="1:22" hidden="1" x14ac:dyDescent="0.3">
      <c r="A2269" s="23">
        <v>4</v>
      </c>
      <c r="B2269" s="23">
        <v>2021</v>
      </c>
      <c r="C2269" s="23" t="s">
        <v>551</v>
      </c>
      <c r="D2269" t="s">
        <v>147</v>
      </c>
      <c r="E2269" s="23" t="s">
        <v>553</v>
      </c>
      <c r="F2269" s="23" t="s">
        <v>449</v>
      </c>
      <c r="G2269" s="23">
        <v>4</v>
      </c>
      <c r="H2269" s="23" t="s">
        <v>29</v>
      </c>
      <c r="I2269" s="24">
        <v>70838.039999999994</v>
      </c>
      <c r="J2269" s="24">
        <v>113340.87</v>
      </c>
      <c r="K2269" s="24">
        <v>99173.26</v>
      </c>
      <c r="L2269" s="24">
        <v>158677.22</v>
      </c>
      <c r="M2269" s="24">
        <v>127508.48</v>
      </c>
      <c r="N2269" s="24">
        <v>204013.57</v>
      </c>
      <c r="O2269" s="24">
        <v>170011.31</v>
      </c>
      <c r="P2269" s="24">
        <v>272018.09000000003</v>
      </c>
      <c r="Q2269" s="24">
        <v>212514.13</v>
      </c>
      <c r="R2269" s="24">
        <v>340022.62</v>
      </c>
      <c r="S2269" s="24">
        <v>240849.35</v>
      </c>
      <c r="T2269" s="24">
        <v>385358.96</v>
      </c>
      <c r="U2269" s="24">
        <v>269184.57</v>
      </c>
      <c r="V2269" s="24">
        <v>430695.31</v>
      </c>
    </row>
    <row r="2270" spans="1:22" hidden="1" x14ac:dyDescent="0.3">
      <c r="A2270" s="23">
        <v>4</v>
      </c>
      <c r="B2270" s="23">
        <v>2021</v>
      </c>
      <c r="C2270" s="23" t="s">
        <v>551</v>
      </c>
      <c r="D2270" t="s">
        <v>147</v>
      </c>
      <c r="E2270" s="23" t="s">
        <v>553</v>
      </c>
      <c r="F2270" s="23" t="s">
        <v>469</v>
      </c>
      <c r="G2270" s="23">
        <v>1</v>
      </c>
      <c r="H2270" s="23" t="s">
        <v>14</v>
      </c>
      <c r="I2270" s="24">
        <v>86063.54</v>
      </c>
      <c r="J2270" s="24">
        <v>150611.19</v>
      </c>
      <c r="K2270" s="24">
        <v>111473.5</v>
      </c>
      <c r="L2270" s="24">
        <v>195078.63</v>
      </c>
      <c r="M2270" s="24">
        <v>133422.06</v>
      </c>
      <c r="N2270" s="24">
        <v>233488.61</v>
      </c>
      <c r="O2270" s="24">
        <v>159198.49</v>
      </c>
      <c r="P2270" s="24">
        <v>278597.36</v>
      </c>
      <c r="Q2270" s="24">
        <v>187221.53</v>
      </c>
      <c r="R2270" s="24">
        <v>327637.67</v>
      </c>
      <c r="S2270" s="24">
        <v>205145.16</v>
      </c>
      <c r="T2270" s="24">
        <v>359004.03</v>
      </c>
      <c r="U2270" s="24">
        <v>222119.3</v>
      </c>
      <c r="V2270" s="24">
        <v>388708.77</v>
      </c>
    </row>
    <row r="2271" spans="1:22" hidden="1" x14ac:dyDescent="0.3">
      <c r="A2271" s="23">
        <v>4</v>
      </c>
      <c r="B2271" s="23">
        <v>2021</v>
      </c>
      <c r="C2271" s="23" t="s">
        <v>551</v>
      </c>
      <c r="D2271" t="s">
        <v>147</v>
      </c>
      <c r="E2271" s="23" t="s">
        <v>553</v>
      </c>
      <c r="F2271" s="23" t="s">
        <v>469</v>
      </c>
      <c r="G2271" s="23">
        <v>2</v>
      </c>
      <c r="H2271" s="23" t="s">
        <v>30</v>
      </c>
      <c r="I2271" s="24">
        <v>75245.070000000007</v>
      </c>
      <c r="J2271" s="24">
        <v>131678.87</v>
      </c>
      <c r="K2271" s="24">
        <v>98568.13</v>
      </c>
      <c r="L2271" s="24">
        <v>172494.23</v>
      </c>
      <c r="M2271" s="24">
        <v>119711.81</v>
      </c>
      <c r="N2271" s="24">
        <v>209495.67</v>
      </c>
      <c r="O2271" s="24">
        <v>146682.91</v>
      </c>
      <c r="P2271" s="24">
        <v>256695.1</v>
      </c>
      <c r="Q2271" s="24">
        <v>173925.3</v>
      </c>
      <c r="R2271" s="24">
        <v>304369.28000000003</v>
      </c>
      <c r="S2271" s="24">
        <v>191596.27</v>
      </c>
      <c r="T2271" s="24">
        <v>335293.46000000002</v>
      </c>
      <c r="U2271" s="24">
        <v>207957.22</v>
      </c>
      <c r="V2271" s="24">
        <v>363925.14</v>
      </c>
    </row>
    <row r="2272" spans="1:22" hidden="1" x14ac:dyDescent="0.3">
      <c r="A2272" s="23">
        <v>4</v>
      </c>
      <c r="B2272" s="23">
        <v>2021</v>
      </c>
      <c r="C2272" s="23" t="s">
        <v>551</v>
      </c>
      <c r="D2272" t="s">
        <v>147</v>
      </c>
      <c r="E2272" s="23" t="s">
        <v>553</v>
      </c>
      <c r="F2272" s="23" t="s">
        <v>469</v>
      </c>
      <c r="G2272" s="23">
        <v>3</v>
      </c>
      <c r="H2272" s="23" t="s">
        <v>31</v>
      </c>
      <c r="I2272" s="24">
        <v>65387.31</v>
      </c>
      <c r="J2272" s="24">
        <v>114427.79</v>
      </c>
      <c r="K2272" s="24">
        <v>89029.6</v>
      </c>
      <c r="L2272" s="24">
        <v>155801.79</v>
      </c>
      <c r="M2272" s="24">
        <v>112521.02</v>
      </c>
      <c r="N2272" s="24">
        <v>196911.78</v>
      </c>
      <c r="O2272" s="24">
        <v>148106.44</v>
      </c>
      <c r="P2272" s="24">
        <v>259186.27</v>
      </c>
      <c r="Q2272" s="24">
        <v>183426.38</v>
      </c>
      <c r="R2272" s="24">
        <v>320996.17</v>
      </c>
      <c r="S2272" s="24">
        <v>206593.75</v>
      </c>
      <c r="T2272" s="24">
        <v>361539.06</v>
      </c>
      <c r="U2272" s="24">
        <v>229457.71</v>
      </c>
      <c r="V2272" s="24">
        <v>401550.99</v>
      </c>
    </row>
    <row r="2273" spans="1:22" hidden="1" x14ac:dyDescent="0.3">
      <c r="A2273" s="23">
        <v>4</v>
      </c>
      <c r="B2273" s="23">
        <v>2021</v>
      </c>
      <c r="C2273" s="23" t="s">
        <v>551</v>
      </c>
      <c r="D2273" t="s">
        <v>147</v>
      </c>
      <c r="E2273" s="23" t="s">
        <v>553</v>
      </c>
      <c r="F2273" s="23" t="s">
        <v>469</v>
      </c>
      <c r="G2273" s="23">
        <v>4</v>
      </c>
      <c r="H2273" s="23" t="s">
        <v>29</v>
      </c>
      <c r="I2273" s="24">
        <v>72969.27</v>
      </c>
      <c r="J2273" s="24">
        <v>116750.84</v>
      </c>
      <c r="K2273" s="24">
        <v>102156.98</v>
      </c>
      <c r="L2273" s="24">
        <v>163451.17000000001</v>
      </c>
      <c r="M2273" s="24">
        <v>131344.69</v>
      </c>
      <c r="N2273" s="24">
        <v>210151.51</v>
      </c>
      <c r="O2273" s="24">
        <v>175126.26</v>
      </c>
      <c r="P2273" s="24">
        <v>280202.01</v>
      </c>
      <c r="Q2273" s="24">
        <v>218907.82</v>
      </c>
      <c r="R2273" s="24">
        <v>350252.52</v>
      </c>
      <c r="S2273" s="24">
        <v>248095.53</v>
      </c>
      <c r="T2273" s="24">
        <v>396952.85</v>
      </c>
      <c r="U2273" s="24">
        <v>277283.24</v>
      </c>
      <c r="V2273" s="24">
        <v>443653.19</v>
      </c>
    </row>
    <row r="2274" spans="1:22" hidden="1" x14ac:dyDescent="0.3">
      <c r="A2274" s="23">
        <v>4</v>
      </c>
      <c r="B2274" s="23">
        <v>2021</v>
      </c>
      <c r="C2274" s="23" t="s">
        <v>551</v>
      </c>
      <c r="D2274" t="s">
        <v>147</v>
      </c>
      <c r="E2274" s="23" t="s">
        <v>553</v>
      </c>
      <c r="F2274" s="23" t="s">
        <v>479</v>
      </c>
      <c r="G2274" s="23">
        <v>1</v>
      </c>
      <c r="H2274" s="23" t="s">
        <v>14</v>
      </c>
      <c r="I2274" s="24">
        <v>91425.91</v>
      </c>
      <c r="J2274" s="24">
        <v>159995.35</v>
      </c>
      <c r="K2274" s="24">
        <v>118579.01</v>
      </c>
      <c r="L2274" s="24">
        <v>207513.26</v>
      </c>
      <c r="M2274" s="24">
        <v>142041.07999999999</v>
      </c>
      <c r="N2274" s="24">
        <v>248571.89</v>
      </c>
      <c r="O2274" s="24">
        <v>169657.25</v>
      </c>
      <c r="P2274" s="24">
        <v>296900.19</v>
      </c>
      <c r="Q2274" s="24">
        <v>199648.98</v>
      </c>
      <c r="R2274" s="24">
        <v>349385.72</v>
      </c>
      <c r="S2274" s="24">
        <v>218833.59</v>
      </c>
      <c r="T2274" s="24">
        <v>382958.77</v>
      </c>
      <c r="U2274" s="24">
        <v>237077.61</v>
      </c>
      <c r="V2274" s="24">
        <v>414885.82</v>
      </c>
    </row>
    <row r="2275" spans="1:22" hidden="1" x14ac:dyDescent="0.3">
      <c r="A2275" s="23">
        <v>4</v>
      </c>
      <c r="B2275" s="23">
        <v>2021</v>
      </c>
      <c r="C2275" s="23" t="s">
        <v>551</v>
      </c>
      <c r="D2275" t="s">
        <v>147</v>
      </c>
      <c r="E2275" s="23" t="s">
        <v>553</v>
      </c>
      <c r="F2275" s="23" t="s">
        <v>479</v>
      </c>
      <c r="G2275" s="23">
        <v>2</v>
      </c>
      <c r="H2275" s="23" t="s">
        <v>30</v>
      </c>
      <c r="I2275" s="24">
        <v>79223.56</v>
      </c>
      <c r="J2275" s="24">
        <v>138641.23000000001</v>
      </c>
      <c r="K2275" s="24">
        <v>104022.94</v>
      </c>
      <c r="L2275" s="24">
        <v>182040.15</v>
      </c>
      <c r="M2275" s="24">
        <v>126577.19</v>
      </c>
      <c r="N2275" s="24">
        <v>221510.09</v>
      </c>
      <c r="O2275" s="24">
        <v>155540.84</v>
      </c>
      <c r="P2275" s="24">
        <v>272196.46999999997</v>
      </c>
      <c r="Q2275" s="24">
        <v>184652.08</v>
      </c>
      <c r="R2275" s="24">
        <v>323141.13</v>
      </c>
      <c r="S2275" s="24">
        <v>203551.69</v>
      </c>
      <c r="T2275" s="24">
        <v>356215.46</v>
      </c>
      <c r="U2275" s="24">
        <v>221104.11</v>
      </c>
      <c r="V2275" s="24">
        <v>386932.19</v>
      </c>
    </row>
    <row r="2276" spans="1:22" hidden="1" x14ac:dyDescent="0.3">
      <c r="A2276" s="23">
        <v>4</v>
      </c>
      <c r="B2276" s="23">
        <v>2021</v>
      </c>
      <c r="C2276" s="23" t="s">
        <v>551</v>
      </c>
      <c r="D2276" t="s">
        <v>147</v>
      </c>
      <c r="E2276" s="23" t="s">
        <v>553</v>
      </c>
      <c r="F2276" s="23" t="s">
        <v>479</v>
      </c>
      <c r="G2276" s="23">
        <v>3</v>
      </c>
      <c r="H2276" s="23" t="s">
        <v>31</v>
      </c>
      <c r="I2276" s="24">
        <v>68301.899999999994</v>
      </c>
      <c r="J2276" s="24">
        <v>119528.32000000001</v>
      </c>
      <c r="K2276" s="24">
        <v>92788.64</v>
      </c>
      <c r="L2276" s="24">
        <v>162380.10999999999</v>
      </c>
      <c r="M2276" s="24">
        <v>117105.21</v>
      </c>
      <c r="N2276" s="24">
        <v>204934.13</v>
      </c>
      <c r="O2276" s="24">
        <v>153972.92000000001</v>
      </c>
      <c r="P2276" s="24">
        <v>269452.61</v>
      </c>
      <c r="Q2276" s="24">
        <v>190541.18</v>
      </c>
      <c r="R2276" s="24">
        <v>333447.07</v>
      </c>
      <c r="S2276" s="24">
        <v>214492.26</v>
      </c>
      <c r="T2276" s="24">
        <v>375361.45</v>
      </c>
      <c r="U2276" s="24">
        <v>238101.11</v>
      </c>
      <c r="V2276" s="24">
        <v>416676.95</v>
      </c>
    </row>
    <row r="2277" spans="1:22" hidden="1" x14ac:dyDescent="0.3">
      <c r="A2277" s="23">
        <v>4</v>
      </c>
      <c r="B2277" s="23">
        <v>2021</v>
      </c>
      <c r="C2277" s="23" t="s">
        <v>551</v>
      </c>
      <c r="D2277" t="s">
        <v>147</v>
      </c>
      <c r="E2277" s="23" t="s">
        <v>553</v>
      </c>
      <c r="F2277" s="23" t="s">
        <v>479</v>
      </c>
      <c r="G2277" s="23">
        <v>4</v>
      </c>
      <c r="H2277" s="23" t="s">
        <v>29</v>
      </c>
      <c r="I2277" s="24">
        <v>77616.22</v>
      </c>
      <c r="J2277" s="24">
        <v>124185.96</v>
      </c>
      <c r="K2277" s="24">
        <v>108662.71</v>
      </c>
      <c r="L2277" s="24">
        <v>173860.35</v>
      </c>
      <c r="M2277" s="24">
        <v>139709.20000000001</v>
      </c>
      <c r="N2277" s="24">
        <v>223534.73</v>
      </c>
      <c r="O2277" s="24">
        <v>186278.94</v>
      </c>
      <c r="P2277" s="24">
        <v>298046.31</v>
      </c>
      <c r="Q2277" s="24">
        <v>232848.67</v>
      </c>
      <c r="R2277" s="24">
        <v>372557.88</v>
      </c>
      <c r="S2277" s="24">
        <v>263895.15999999997</v>
      </c>
      <c r="T2277" s="24">
        <v>422232.27</v>
      </c>
      <c r="U2277" s="24">
        <v>294941.65000000002</v>
      </c>
      <c r="V2277" s="24">
        <v>471906.65</v>
      </c>
    </row>
    <row r="2278" spans="1:22" hidden="1" x14ac:dyDescent="0.3">
      <c r="A2278" s="23">
        <v>4</v>
      </c>
      <c r="B2278" s="23">
        <v>2021</v>
      </c>
      <c r="C2278" s="23" t="s">
        <v>551</v>
      </c>
      <c r="D2278" t="s">
        <v>147</v>
      </c>
      <c r="E2278" s="23" t="s">
        <v>553</v>
      </c>
      <c r="F2278" s="23" t="s">
        <v>489</v>
      </c>
      <c r="G2278" s="23">
        <v>1</v>
      </c>
      <c r="H2278" s="23" t="s">
        <v>14</v>
      </c>
      <c r="I2278" s="24">
        <v>89475.96</v>
      </c>
      <c r="J2278" s="24">
        <v>156582.93</v>
      </c>
      <c r="K2278" s="24">
        <v>115995.19</v>
      </c>
      <c r="L2278" s="24">
        <v>202991.58</v>
      </c>
      <c r="M2278" s="24">
        <v>138906.89000000001</v>
      </c>
      <c r="N2278" s="24">
        <v>243087.06</v>
      </c>
      <c r="O2278" s="24">
        <v>165854.06</v>
      </c>
      <c r="P2278" s="24">
        <v>290244.61</v>
      </c>
      <c r="Q2278" s="24">
        <v>195129.9</v>
      </c>
      <c r="R2278" s="24">
        <v>341477.33</v>
      </c>
      <c r="S2278" s="24">
        <v>213855.97</v>
      </c>
      <c r="T2278" s="24">
        <v>374247.96</v>
      </c>
      <c r="U2278" s="24">
        <v>231638.22</v>
      </c>
      <c r="V2278" s="24">
        <v>405366.89</v>
      </c>
    </row>
    <row r="2279" spans="1:22" hidden="1" x14ac:dyDescent="0.3">
      <c r="A2279" s="23">
        <v>4</v>
      </c>
      <c r="B2279" s="23">
        <v>2021</v>
      </c>
      <c r="C2279" s="23" t="s">
        <v>551</v>
      </c>
      <c r="D2279" t="s">
        <v>147</v>
      </c>
      <c r="E2279" s="23" t="s">
        <v>553</v>
      </c>
      <c r="F2279" s="23" t="s">
        <v>489</v>
      </c>
      <c r="G2279" s="23">
        <v>2</v>
      </c>
      <c r="H2279" s="23" t="s">
        <v>30</v>
      </c>
      <c r="I2279" s="24">
        <v>77776.84</v>
      </c>
      <c r="J2279" s="24">
        <v>136109.46</v>
      </c>
      <c r="K2279" s="24">
        <v>102039.37</v>
      </c>
      <c r="L2279" s="24">
        <v>178568.91</v>
      </c>
      <c r="M2279" s="24">
        <v>124080.69</v>
      </c>
      <c r="N2279" s="24">
        <v>217141.21</v>
      </c>
      <c r="O2279" s="24">
        <v>152319.76999999999</v>
      </c>
      <c r="P2279" s="24">
        <v>266559.61</v>
      </c>
      <c r="Q2279" s="24">
        <v>180751.43</v>
      </c>
      <c r="R2279" s="24">
        <v>316315</v>
      </c>
      <c r="S2279" s="24">
        <v>199204.26</v>
      </c>
      <c r="T2279" s="24">
        <v>348607.46</v>
      </c>
      <c r="U2279" s="24">
        <v>216323.42</v>
      </c>
      <c r="V2279" s="24">
        <v>378565.99</v>
      </c>
    </row>
    <row r="2280" spans="1:22" hidden="1" x14ac:dyDescent="0.3">
      <c r="A2280" s="23">
        <v>4</v>
      </c>
      <c r="B2280" s="23">
        <v>2021</v>
      </c>
      <c r="C2280" s="23" t="s">
        <v>551</v>
      </c>
      <c r="D2280" t="s">
        <v>147</v>
      </c>
      <c r="E2280" s="23" t="s">
        <v>553</v>
      </c>
      <c r="F2280" s="23" t="s">
        <v>489</v>
      </c>
      <c r="G2280" s="23">
        <v>3</v>
      </c>
      <c r="H2280" s="23" t="s">
        <v>31</v>
      </c>
      <c r="I2280" s="24">
        <v>67242.05</v>
      </c>
      <c r="J2280" s="24">
        <v>117673.59</v>
      </c>
      <c r="K2280" s="24">
        <v>91421.71</v>
      </c>
      <c r="L2280" s="24">
        <v>159988</v>
      </c>
      <c r="M2280" s="24">
        <v>115438.23</v>
      </c>
      <c r="N2280" s="24">
        <v>202016.91</v>
      </c>
      <c r="O2280" s="24">
        <v>151839.65</v>
      </c>
      <c r="P2280" s="24">
        <v>265719.39</v>
      </c>
      <c r="Q2280" s="24">
        <v>187953.98</v>
      </c>
      <c r="R2280" s="24">
        <v>328919.46999999997</v>
      </c>
      <c r="S2280" s="24">
        <v>211620.07</v>
      </c>
      <c r="T2280" s="24">
        <v>370335.12</v>
      </c>
      <c r="U2280" s="24">
        <v>234958.05</v>
      </c>
      <c r="V2280" s="24">
        <v>411176.6</v>
      </c>
    </row>
    <row r="2281" spans="1:22" hidden="1" x14ac:dyDescent="0.3">
      <c r="A2281" s="23">
        <v>4</v>
      </c>
      <c r="B2281" s="23">
        <v>2021</v>
      </c>
      <c r="C2281" s="23" t="s">
        <v>551</v>
      </c>
      <c r="D2281" t="s">
        <v>147</v>
      </c>
      <c r="E2281" s="23" t="s">
        <v>553</v>
      </c>
      <c r="F2281" s="23" t="s">
        <v>489</v>
      </c>
      <c r="G2281" s="23">
        <v>4</v>
      </c>
      <c r="H2281" s="23" t="s">
        <v>29</v>
      </c>
      <c r="I2281" s="24">
        <v>75926.42</v>
      </c>
      <c r="J2281" s="24">
        <v>121482.28</v>
      </c>
      <c r="K2281" s="24">
        <v>106296.99</v>
      </c>
      <c r="L2281" s="24">
        <v>170075.19</v>
      </c>
      <c r="M2281" s="24">
        <v>136667.56</v>
      </c>
      <c r="N2281" s="24">
        <v>218668.1</v>
      </c>
      <c r="O2281" s="24">
        <v>182223.42</v>
      </c>
      <c r="P2281" s="24">
        <v>291557.46999999997</v>
      </c>
      <c r="Q2281" s="24">
        <v>227779.27</v>
      </c>
      <c r="R2281" s="24">
        <v>364446.84</v>
      </c>
      <c r="S2281" s="24">
        <v>258149.84</v>
      </c>
      <c r="T2281" s="24">
        <v>413039.75</v>
      </c>
      <c r="U2281" s="24">
        <v>288520.40999999997</v>
      </c>
      <c r="V2281" s="24">
        <v>461632.66</v>
      </c>
    </row>
    <row r="2282" spans="1:22" hidden="1" x14ac:dyDescent="0.3">
      <c r="A2282" s="23">
        <v>4</v>
      </c>
      <c r="B2282" s="23">
        <v>2021</v>
      </c>
      <c r="C2282" s="23" t="s">
        <v>551</v>
      </c>
      <c r="D2282" t="s">
        <v>147</v>
      </c>
      <c r="E2282" s="23" t="s">
        <v>553</v>
      </c>
      <c r="F2282" s="23" t="s">
        <v>500</v>
      </c>
      <c r="G2282" s="23">
        <v>1</v>
      </c>
      <c r="H2282" s="23" t="s">
        <v>14</v>
      </c>
      <c r="I2282" s="24">
        <v>89874.82</v>
      </c>
      <c r="J2282" s="24">
        <v>157280.94</v>
      </c>
      <c r="K2282" s="24">
        <v>116585.55</v>
      </c>
      <c r="L2282" s="24">
        <v>204024.71</v>
      </c>
      <c r="M2282" s="24">
        <v>139666.26999999999</v>
      </c>
      <c r="N2282" s="24">
        <v>244415.98</v>
      </c>
      <c r="O2282" s="24">
        <v>166840.67000000001</v>
      </c>
      <c r="P2282" s="24">
        <v>291971.17</v>
      </c>
      <c r="Q2282" s="24">
        <v>196349.05</v>
      </c>
      <c r="R2282" s="24">
        <v>343610.84</v>
      </c>
      <c r="S2282" s="24">
        <v>215224.68</v>
      </c>
      <c r="T2282" s="24">
        <v>376643.2</v>
      </c>
      <c r="U2282" s="24">
        <v>233183.49</v>
      </c>
      <c r="V2282" s="24">
        <v>408071.1</v>
      </c>
    </row>
    <row r="2283" spans="1:22" hidden="1" x14ac:dyDescent="0.3">
      <c r="A2283" s="23">
        <v>4</v>
      </c>
      <c r="B2283" s="23">
        <v>2021</v>
      </c>
      <c r="C2283" s="23" t="s">
        <v>551</v>
      </c>
      <c r="D2283" t="s">
        <v>147</v>
      </c>
      <c r="E2283" s="23" t="s">
        <v>553</v>
      </c>
      <c r="F2283" s="23" t="s">
        <v>500</v>
      </c>
      <c r="G2283" s="23">
        <v>2</v>
      </c>
      <c r="H2283" s="23" t="s">
        <v>30</v>
      </c>
      <c r="I2283" s="24">
        <v>77798.25</v>
      </c>
      <c r="J2283" s="24">
        <v>136146.94</v>
      </c>
      <c r="K2283" s="24">
        <v>102179.55</v>
      </c>
      <c r="L2283" s="24">
        <v>178814.21</v>
      </c>
      <c r="M2283" s="24">
        <v>124361.81</v>
      </c>
      <c r="N2283" s="24">
        <v>217633.17</v>
      </c>
      <c r="O2283" s="24">
        <v>152869.79</v>
      </c>
      <c r="P2283" s="24">
        <v>267522.13</v>
      </c>
      <c r="Q2283" s="24">
        <v>181506.76</v>
      </c>
      <c r="R2283" s="24">
        <v>317636.83</v>
      </c>
      <c r="S2283" s="24">
        <v>200100.34</v>
      </c>
      <c r="T2283" s="24">
        <v>350175.59</v>
      </c>
      <c r="U2283" s="24">
        <v>217374.66</v>
      </c>
      <c r="V2283" s="24">
        <v>380405.65</v>
      </c>
    </row>
    <row r="2284" spans="1:22" hidden="1" x14ac:dyDescent="0.3">
      <c r="A2284" s="23">
        <v>4</v>
      </c>
      <c r="B2284" s="23">
        <v>2021</v>
      </c>
      <c r="C2284" s="23" t="s">
        <v>551</v>
      </c>
      <c r="D2284" t="s">
        <v>147</v>
      </c>
      <c r="E2284" s="23" t="s">
        <v>553</v>
      </c>
      <c r="F2284" s="23" t="s">
        <v>500</v>
      </c>
      <c r="G2284" s="23">
        <v>3</v>
      </c>
      <c r="H2284" s="23" t="s">
        <v>31</v>
      </c>
      <c r="I2284" s="24">
        <v>67010.42</v>
      </c>
      <c r="J2284" s="24">
        <v>117268.23</v>
      </c>
      <c r="K2284" s="24">
        <v>91009.78</v>
      </c>
      <c r="L2284" s="24">
        <v>159267.10999999999</v>
      </c>
      <c r="M2284" s="24">
        <v>114840.74</v>
      </c>
      <c r="N2284" s="24">
        <v>200971.29</v>
      </c>
      <c r="O2284" s="24">
        <v>150975.96</v>
      </c>
      <c r="P2284" s="24">
        <v>264207.92</v>
      </c>
      <c r="Q2284" s="24">
        <v>186814.83</v>
      </c>
      <c r="R2284" s="24">
        <v>326925.95</v>
      </c>
      <c r="S2284" s="24">
        <v>210284.05</v>
      </c>
      <c r="T2284" s="24">
        <v>367997.08</v>
      </c>
      <c r="U2284" s="24">
        <v>233414.58</v>
      </c>
      <c r="V2284" s="24">
        <v>408475.51</v>
      </c>
    </row>
    <row r="2285" spans="1:22" hidden="1" x14ac:dyDescent="0.3">
      <c r="A2285" s="23">
        <v>4</v>
      </c>
      <c r="B2285" s="23">
        <v>2021</v>
      </c>
      <c r="C2285" s="23" t="s">
        <v>551</v>
      </c>
      <c r="D2285" t="s">
        <v>147</v>
      </c>
      <c r="E2285" s="23" t="s">
        <v>553</v>
      </c>
      <c r="F2285" s="23" t="s">
        <v>500</v>
      </c>
      <c r="G2285" s="23">
        <v>4</v>
      </c>
      <c r="H2285" s="23" t="s">
        <v>29</v>
      </c>
      <c r="I2285" s="24">
        <v>76310.92</v>
      </c>
      <c r="J2285" s="24">
        <v>122097.47</v>
      </c>
      <c r="K2285" s="24">
        <v>106835.28</v>
      </c>
      <c r="L2285" s="24">
        <v>170936.45</v>
      </c>
      <c r="M2285" s="24">
        <v>137359.65</v>
      </c>
      <c r="N2285" s="24">
        <v>219775.44</v>
      </c>
      <c r="O2285" s="24">
        <v>183146.2</v>
      </c>
      <c r="P2285" s="24">
        <v>293033.92</v>
      </c>
      <c r="Q2285" s="24">
        <v>228932.75</v>
      </c>
      <c r="R2285" s="24">
        <v>366292.4</v>
      </c>
      <c r="S2285" s="24">
        <v>259457.12</v>
      </c>
      <c r="T2285" s="24">
        <v>415131.39</v>
      </c>
      <c r="U2285" s="24">
        <v>289981.48</v>
      </c>
      <c r="V2285" s="24">
        <v>463970.38</v>
      </c>
    </row>
    <row r="2286" spans="1:22" hidden="1" x14ac:dyDescent="0.3">
      <c r="A2286" s="23">
        <v>4</v>
      </c>
      <c r="B2286" s="23">
        <v>2021</v>
      </c>
      <c r="C2286" s="23" t="s">
        <v>551</v>
      </c>
      <c r="D2286" t="s">
        <v>148</v>
      </c>
      <c r="E2286" s="23" t="s">
        <v>554</v>
      </c>
      <c r="F2286" s="23" t="s">
        <v>194</v>
      </c>
      <c r="G2286" s="23">
        <v>1</v>
      </c>
      <c r="H2286" s="23" t="s">
        <v>14</v>
      </c>
      <c r="I2286" s="24">
        <v>85132.87</v>
      </c>
      <c r="J2286" s="24">
        <v>148982.51999999999</v>
      </c>
      <c r="K2286" s="24">
        <v>110209.39</v>
      </c>
      <c r="L2286" s="24">
        <v>192866.43</v>
      </c>
      <c r="M2286" s="24">
        <v>131867.04999999999</v>
      </c>
      <c r="N2286" s="24">
        <v>230767.33</v>
      </c>
      <c r="O2286" s="24">
        <v>157278.99</v>
      </c>
      <c r="P2286" s="24">
        <v>275238.24</v>
      </c>
      <c r="Q2286" s="24">
        <v>184917.29</v>
      </c>
      <c r="R2286" s="24">
        <v>323605.26</v>
      </c>
      <c r="S2286" s="24">
        <v>202594.2</v>
      </c>
      <c r="T2286" s="24">
        <v>354539.85</v>
      </c>
      <c r="U2286" s="24">
        <v>219306.89</v>
      </c>
      <c r="V2286" s="24">
        <v>383787.06</v>
      </c>
    </row>
    <row r="2287" spans="1:22" hidden="1" x14ac:dyDescent="0.3">
      <c r="A2287" s="23">
        <v>4</v>
      </c>
      <c r="B2287" s="23">
        <v>2021</v>
      </c>
      <c r="C2287" s="23" t="s">
        <v>551</v>
      </c>
      <c r="D2287" t="s">
        <v>148</v>
      </c>
      <c r="E2287" s="23" t="s">
        <v>554</v>
      </c>
      <c r="F2287" s="23" t="s">
        <v>194</v>
      </c>
      <c r="G2287" s="23">
        <v>2</v>
      </c>
      <c r="H2287" s="23" t="s">
        <v>30</v>
      </c>
      <c r="I2287" s="24">
        <v>74691.83</v>
      </c>
      <c r="J2287" s="24">
        <v>130710.71</v>
      </c>
      <c r="K2287" s="24">
        <v>97754.2</v>
      </c>
      <c r="L2287" s="24">
        <v>171069.85</v>
      </c>
      <c r="M2287" s="24">
        <v>118635.06</v>
      </c>
      <c r="N2287" s="24">
        <v>207611.36</v>
      </c>
      <c r="O2287" s="24">
        <v>145200</v>
      </c>
      <c r="P2287" s="24">
        <v>254100.01</v>
      </c>
      <c r="Q2287" s="24">
        <v>172084.89</v>
      </c>
      <c r="R2287" s="24">
        <v>301148.56</v>
      </c>
      <c r="S2287" s="24">
        <v>189517.94</v>
      </c>
      <c r="T2287" s="24">
        <v>331656.39</v>
      </c>
      <c r="U2287" s="24">
        <v>205638.84</v>
      </c>
      <c r="V2287" s="24">
        <v>359867.98</v>
      </c>
    </row>
    <row r="2288" spans="1:22" hidden="1" x14ac:dyDescent="0.3">
      <c r="A2288" s="23">
        <v>4</v>
      </c>
      <c r="B2288" s="23">
        <v>2021</v>
      </c>
      <c r="C2288" s="23" t="s">
        <v>551</v>
      </c>
      <c r="D2288" t="s">
        <v>148</v>
      </c>
      <c r="E2288" s="23" t="s">
        <v>554</v>
      </c>
      <c r="F2288" s="23" t="s">
        <v>194</v>
      </c>
      <c r="G2288" s="23">
        <v>3</v>
      </c>
      <c r="H2288" s="23" t="s">
        <v>31</v>
      </c>
      <c r="I2288" s="24">
        <v>65105.68</v>
      </c>
      <c r="J2288" s="24">
        <v>113934.94</v>
      </c>
      <c r="K2288" s="24">
        <v>88722.96</v>
      </c>
      <c r="L2288" s="24">
        <v>155265.19</v>
      </c>
      <c r="M2288" s="24">
        <v>112194.65</v>
      </c>
      <c r="N2288" s="24">
        <v>196340.63</v>
      </c>
      <c r="O2288" s="24">
        <v>147738.31</v>
      </c>
      <c r="P2288" s="24">
        <v>258542.05</v>
      </c>
      <c r="Q2288" s="24">
        <v>183025.76</v>
      </c>
      <c r="R2288" s="24">
        <v>320295.07</v>
      </c>
      <c r="S2288" s="24">
        <v>206184.69</v>
      </c>
      <c r="T2288" s="24">
        <v>360823.2</v>
      </c>
      <c r="U2288" s="24">
        <v>229050.8</v>
      </c>
      <c r="V2288" s="24">
        <v>400838.89</v>
      </c>
    </row>
    <row r="2289" spans="1:22" hidden="1" x14ac:dyDescent="0.3">
      <c r="A2289" s="23">
        <v>4</v>
      </c>
      <c r="B2289" s="23">
        <v>2021</v>
      </c>
      <c r="C2289" s="23" t="s">
        <v>551</v>
      </c>
      <c r="D2289" t="s">
        <v>148</v>
      </c>
      <c r="E2289" s="23" t="s">
        <v>554</v>
      </c>
      <c r="F2289" s="23" t="s">
        <v>194</v>
      </c>
      <c r="G2289" s="23">
        <v>4</v>
      </c>
      <c r="H2289" s="23" t="s">
        <v>29</v>
      </c>
      <c r="I2289" s="24">
        <v>72143.350000000006</v>
      </c>
      <c r="J2289" s="24">
        <v>115429.36</v>
      </c>
      <c r="K2289" s="24">
        <v>101000.69</v>
      </c>
      <c r="L2289" s="24">
        <v>161601.10999999999</v>
      </c>
      <c r="M2289" s="24">
        <v>129858.03</v>
      </c>
      <c r="N2289" s="24">
        <v>207772.85</v>
      </c>
      <c r="O2289" s="24">
        <v>173144.04</v>
      </c>
      <c r="P2289" s="24">
        <v>277030.46999999997</v>
      </c>
      <c r="Q2289" s="24">
        <v>216430.05</v>
      </c>
      <c r="R2289" s="24">
        <v>346288.08</v>
      </c>
      <c r="S2289" s="24">
        <v>245287.39</v>
      </c>
      <c r="T2289" s="24">
        <v>392459.83</v>
      </c>
      <c r="U2289" s="24">
        <v>274144.73</v>
      </c>
      <c r="V2289" s="24">
        <v>438631.57</v>
      </c>
    </row>
    <row r="2290" spans="1:22" hidden="1" x14ac:dyDescent="0.3">
      <c r="A2290" s="23">
        <v>4</v>
      </c>
      <c r="B2290" s="23">
        <v>2021</v>
      </c>
      <c r="C2290" s="23" t="s">
        <v>551</v>
      </c>
      <c r="D2290" t="s">
        <v>148</v>
      </c>
      <c r="E2290" s="23" t="s">
        <v>554</v>
      </c>
      <c r="F2290" s="23" t="s">
        <v>237</v>
      </c>
      <c r="G2290" s="23">
        <v>1</v>
      </c>
      <c r="H2290" s="23" t="s">
        <v>14</v>
      </c>
      <c r="I2290" s="24">
        <v>83892.02</v>
      </c>
      <c r="J2290" s="24">
        <v>146811.03</v>
      </c>
      <c r="K2290" s="24">
        <v>108750.7</v>
      </c>
      <c r="L2290" s="24">
        <v>190313.72</v>
      </c>
      <c r="M2290" s="24">
        <v>130227.47</v>
      </c>
      <c r="N2290" s="24">
        <v>227898.08</v>
      </c>
      <c r="O2290" s="24">
        <v>155484.82999999999</v>
      </c>
      <c r="P2290" s="24">
        <v>272098.45</v>
      </c>
      <c r="Q2290" s="24">
        <v>182925.9</v>
      </c>
      <c r="R2290" s="24">
        <v>320120.33</v>
      </c>
      <c r="S2290" s="24">
        <v>200478.32</v>
      </c>
      <c r="T2290" s="24">
        <v>350837.06</v>
      </c>
      <c r="U2290" s="24">
        <v>217143.45</v>
      </c>
      <c r="V2290" s="24">
        <v>380001.04</v>
      </c>
    </row>
    <row r="2291" spans="1:22" hidden="1" x14ac:dyDescent="0.3">
      <c r="A2291" s="23">
        <v>4</v>
      </c>
      <c r="B2291" s="23">
        <v>2021</v>
      </c>
      <c r="C2291" s="23" t="s">
        <v>551</v>
      </c>
      <c r="D2291" t="s">
        <v>148</v>
      </c>
      <c r="E2291" s="23" t="s">
        <v>554</v>
      </c>
      <c r="F2291" s="23" t="s">
        <v>237</v>
      </c>
      <c r="G2291" s="23">
        <v>2</v>
      </c>
      <c r="H2291" s="23" t="s">
        <v>30</v>
      </c>
      <c r="I2291" s="24">
        <v>72947.679999999993</v>
      </c>
      <c r="J2291" s="24">
        <v>127658.44</v>
      </c>
      <c r="K2291" s="24">
        <v>95695.26</v>
      </c>
      <c r="L2291" s="24">
        <v>167466.71</v>
      </c>
      <c r="M2291" s="24">
        <v>116357.8</v>
      </c>
      <c r="N2291" s="24">
        <v>203626.15</v>
      </c>
      <c r="O2291" s="24">
        <v>142823.72</v>
      </c>
      <c r="P2291" s="24">
        <v>249941.5</v>
      </c>
      <c r="Q2291" s="24">
        <v>169475.07</v>
      </c>
      <c r="R2291" s="24">
        <v>296581.38</v>
      </c>
      <c r="S2291" s="24">
        <v>186771.88</v>
      </c>
      <c r="T2291" s="24">
        <v>326850.78999999998</v>
      </c>
      <c r="U2291" s="24">
        <v>202816.7</v>
      </c>
      <c r="V2291" s="24">
        <v>354929.23</v>
      </c>
    </row>
    <row r="2292" spans="1:22" hidden="1" x14ac:dyDescent="0.3">
      <c r="A2292" s="23">
        <v>4</v>
      </c>
      <c r="B2292" s="23">
        <v>2021</v>
      </c>
      <c r="C2292" s="23" t="s">
        <v>551</v>
      </c>
      <c r="D2292" t="s">
        <v>148</v>
      </c>
      <c r="E2292" s="23" t="s">
        <v>554</v>
      </c>
      <c r="F2292" s="23" t="s">
        <v>237</v>
      </c>
      <c r="G2292" s="23">
        <v>3</v>
      </c>
      <c r="H2292" s="23" t="s">
        <v>31</v>
      </c>
      <c r="I2292" s="24">
        <v>63085.98</v>
      </c>
      <c r="J2292" s="24">
        <v>110400.46</v>
      </c>
      <c r="K2292" s="24">
        <v>85778.51</v>
      </c>
      <c r="L2292" s="24">
        <v>150112.39000000001</v>
      </c>
      <c r="M2292" s="24">
        <v>108318.43</v>
      </c>
      <c r="N2292" s="24">
        <v>189557.25</v>
      </c>
      <c r="O2292" s="24">
        <v>142480.64000000001</v>
      </c>
      <c r="P2292" s="24">
        <v>249341.12</v>
      </c>
      <c r="Q2292" s="24">
        <v>176374.29</v>
      </c>
      <c r="R2292" s="24">
        <v>308655</v>
      </c>
      <c r="S2292" s="24">
        <v>198586.38</v>
      </c>
      <c r="T2292" s="24">
        <v>347526.17</v>
      </c>
      <c r="U2292" s="24">
        <v>220491.54</v>
      </c>
      <c r="V2292" s="24">
        <v>385860.19</v>
      </c>
    </row>
    <row r="2293" spans="1:22" hidden="1" x14ac:dyDescent="0.3">
      <c r="A2293" s="23">
        <v>4</v>
      </c>
      <c r="B2293" s="23">
        <v>2021</v>
      </c>
      <c r="C2293" s="23" t="s">
        <v>551</v>
      </c>
      <c r="D2293" t="s">
        <v>148</v>
      </c>
      <c r="E2293" s="23" t="s">
        <v>554</v>
      </c>
      <c r="F2293" s="23" t="s">
        <v>237</v>
      </c>
      <c r="G2293" s="23">
        <v>4</v>
      </c>
      <c r="H2293" s="23" t="s">
        <v>29</v>
      </c>
      <c r="I2293" s="24">
        <v>71184.58</v>
      </c>
      <c r="J2293" s="24">
        <v>113895.33</v>
      </c>
      <c r="K2293" s="24">
        <v>99658.41</v>
      </c>
      <c r="L2293" s="24">
        <v>159453.46</v>
      </c>
      <c r="M2293" s="24">
        <v>128132.24</v>
      </c>
      <c r="N2293" s="24">
        <v>205011.59</v>
      </c>
      <c r="O2293" s="24">
        <v>170842.99</v>
      </c>
      <c r="P2293" s="24">
        <v>273348.78999999998</v>
      </c>
      <c r="Q2293" s="24">
        <v>213553.74</v>
      </c>
      <c r="R2293" s="24">
        <v>341685.99</v>
      </c>
      <c r="S2293" s="24">
        <v>242027.57</v>
      </c>
      <c r="T2293" s="24">
        <v>387244.12</v>
      </c>
      <c r="U2293" s="24">
        <v>270501.40000000002</v>
      </c>
      <c r="V2293" s="24">
        <v>432802.25</v>
      </c>
    </row>
    <row r="2294" spans="1:22" hidden="1" x14ac:dyDescent="0.3">
      <c r="A2294" s="23">
        <v>4</v>
      </c>
      <c r="B2294" s="23">
        <v>2021</v>
      </c>
      <c r="C2294" s="23" t="s">
        <v>551</v>
      </c>
      <c r="D2294" t="s">
        <v>148</v>
      </c>
      <c r="E2294" s="23" t="s">
        <v>554</v>
      </c>
      <c r="F2294" s="23" t="s">
        <v>278</v>
      </c>
      <c r="G2294" s="23">
        <v>1</v>
      </c>
      <c r="H2294" s="23" t="s">
        <v>14</v>
      </c>
      <c r="I2294" s="24">
        <v>92711.08</v>
      </c>
      <c r="J2294" s="24">
        <v>162244.39000000001</v>
      </c>
      <c r="K2294" s="24">
        <v>120065.5</v>
      </c>
      <c r="L2294" s="24">
        <v>210114.62</v>
      </c>
      <c r="M2294" s="24">
        <v>143692.73000000001</v>
      </c>
      <c r="N2294" s="24">
        <v>251462.28</v>
      </c>
      <c r="O2294" s="24">
        <v>171433.51</v>
      </c>
      <c r="P2294" s="24">
        <v>300008.65000000002</v>
      </c>
      <c r="Q2294" s="24">
        <v>201595.68</v>
      </c>
      <c r="R2294" s="24">
        <v>352792.44</v>
      </c>
      <c r="S2294" s="24">
        <v>220887.31</v>
      </c>
      <c r="T2294" s="24">
        <v>386552.79</v>
      </c>
      <c r="U2294" s="24">
        <v>239148.35</v>
      </c>
      <c r="V2294" s="24">
        <v>418509.61</v>
      </c>
    </row>
    <row r="2295" spans="1:22" hidden="1" x14ac:dyDescent="0.3">
      <c r="A2295" s="23">
        <v>4</v>
      </c>
      <c r="B2295" s="23">
        <v>2021</v>
      </c>
      <c r="C2295" s="23" t="s">
        <v>551</v>
      </c>
      <c r="D2295" t="s">
        <v>148</v>
      </c>
      <c r="E2295" s="23" t="s">
        <v>554</v>
      </c>
      <c r="F2295" s="23" t="s">
        <v>278</v>
      </c>
      <c r="G2295" s="23">
        <v>2</v>
      </c>
      <c r="H2295" s="23" t="s">
        <v>30</v>
      </c>
      <c r="I2295" s="24">
        <v>81137.84</v>
      </c>
      <c r="J2295" s="24">
        <v>141991.23000000001</v>
      </c>
      <c r="K2295" s="24">
        <v>106259.74</v>
      </c>
      <c r="L2295" s="24">
        <v>185954.55</v>
      </c>
      <c r="M2295" s="24">
        <v>129025.95</v>
      </c>
      <c r="N2295" s="24">
        <v>225795.42</v>
      </c>
      <c r="O2295" s="24">
        <v>158044.75</v>
      </c>
      <c r="P2295" s="24">
        <v>276578.32</v>
      </c>
      <c r="Q2295" s="24">
        <v>187371.81</v>
      </c>
      <c r="R2295" s="24">
        <v>327900.67</v>
      </c>
      <c r="S2295" s="24">
        <v>206393.14</v>
      </c>
      <c r="T2295" s="24">
        <v>361188</v>
      </c>
      <c r="U2295" s="24">
        <v>223998.22</v>
      </c>
      <c r="V2295" s="24">
        <v>391996.89</v>
      </c>
    </row>
    <row r="2296" spans="1:22" hidden="1" x14ac:dyDescent="0.3">
      <c r="A2296" s="23">
        <v>4</v>
      </c>
      <c r="B2296" s="23">
        <v>2021</v>
      </c>
      <c r="C2296" s="23" t="s">
        <v>551</v>
      </c>
      <c r="D2296" t="s">
        <v>148</v>
      </c>
      <c r="E2296" s="23" t="s">
        <v>554</v>
      </c>
      <c r="F2296" s="23" t="s">
        <v>278</v>
      </c>
      <c r="G2296" s="23">
        <v>3</v>
      </c>
      <c r="H2296" s="23" t="s">
        <v>31</v>
      </c>
      <c r="I2296" s="24">
        <v>70569.899999999994</v>
      </c>
      <c r="J2296" s="24">
        <v>123497.33</v>
      </c>
      <c r="K2296" s="24">
        <v>96109.92</v>
      </c>
      <c r="L2296" s="24">
        <v>168192.36</v>
      </c>
      <c r="M2296" s="24">
        <v>121488.56</v>
      </c>
      <c r="N2296" s="24">
        <v>212604.97</v>
      </c>
      <c r="O2296" s="24">
        <v>159929.09</v>
      </c>
      <c r="P2296" s="24">
        <v>279875.90999999997</v>
      </c>
      <c r="Q2296" s="24">
        <v>198085.63</v>
      </c>
      <c r="R2296" s="24">
        <v>346649.85</v>
      </c>
      <c r="S2296" s="24">
        <v>223117.6</v>
      </c>
      <c r="T2296" s="24">
        <v>390455.79</v>
      </c>
      <c r="U2296" s="24">
        <v>247824.99</v>
      </c>
      <c r="V2296" s="24">
        <v>433693.73</v>
      </c>
    </row>
    <row r="2297" spans="1:22" hidden="1" x14ac:dyDescent="0.3">
      <c r="A2297" s="23">
        <v>4</v>
      </c>
      <c r="B2297" s="23">
        <v>2021</v>
      </c>
      <c r="C2297" s="23" t="s">
        <v>551</v>
      </c>
      <c r="D2297" t="s">
        <v>148</v>
      </c>
      <c r="E2297" s="23" t="s">
        <v>554</v>
      </c>
      <c r="F2297" s="23" t="s">
        <v>278</v>
      </c>
      <c r="G2297" s="23">
        <v>4</v>
      </c>
      <c r="H2297" s="23" t="s">
        <v>29</v>
      </c>
      <c r="I2297" s="24">
        <v>78593.97</v>
      </c>
      <c r="J2297" s="24">
        <v>125750.36</v>
      </c>
      <c r="K2297" s="24">
        <v>110031.56</v>
      </c>
      <c r="L2297" s="24">
        <v>176050.5</v>
      </c>
      <c r="M2297" s="24">
        <v>141469.15</v>
      </c>
      <c r="N2297" s="24">
        <v>226350.65</v>
      </c>
      <c r="O2297" s="24">
        <v>188625.54</v>
      </c>
      <c r="P2297" s="24">
        <v>301800.86</v>
      </c>
      <c r="Q2297" s="24">
        <v>235781.92</v>
      </c>
      <c r="R2297" s="24">
        <v>377251.08</v>
      </c>
      <c r="S2297" s="24">
        <v>267219.51</v>
      </c>
      <c r="T2297" s="24">
        <v>427551.22</v>
      </c>
      <c r="U2297" s="24">
        <v>298657.09999999998</v>
      </c>
      <c r="V2297" s="24">
        <v>477851.36</v>
      </c>
    </row>
    <row r="2298" spans="1:22" hidden="1" x14ac:dyDescent="0.3">
      <c r="A2298" s="23">
        <v>4</v>
      </c>
      <c r="B2298" s="23">
        <v>2021</v>
      </c>
      <c r="C2298" s="23" t="s">
        <v>551</v>
      </c>
      <c r="D2298" t="s">
        <v>148</v>
      </c>
      <c r="E2298" s="23" t="s">
        <v>554</v>
      </c>
      <c r="F2298" s="23" t="s">
        <v>202</v>
      </c>
      <c r="G2298" s="23">
        <v>1</v>
      </c>
      <c r="H2298" s="23" t="s">
        <v>14</v>
      </c>
      <c r="I2298" s="24">
        <v>86240.79</v>
      </c>
      <c r="J2298" s="24">
        <v>150921.38</v>
      </c>
      <c r="K2298" s="24">
        <v>111584.69</v>
      </c>
      <c r="L2298" s="24">
        <v>195273.21</v>
      </c>
      <c r="M2298" s="24">
        <v>133470.38</v>
      </c>
      <c r="N2298" s="24">
        <v>233573.17</v>
      </c>
      <c r="O2298" s="24">
        <v>159126.88</v>
      </c>
      <c r="P2298" s="24">
        <v>278472.03000000003</v>
      </c>
      <c r="Q2298" s="24">
        <v>187042.76</v>
      </c>
      <c r="R2298" s="24">
        <v>327324.83</v>
      </c>
      <c r="S2298" s="24">
        <v>204896.54</v>
      </c>
      <c r="T2298" s="24">
        <v>358568.95</v>
      </c>
      <c r="U2298" s="24">
        <v>221748.47</v>
      </c>
      <c r="V2298" s="24">
        <v>388059.82</v>
      </c>
    </row>
    <row r="2299" spans="1:22" hidden="1" x14ac:dyDescent="0.3">
      <c r="A2299" s="23">
        <v>4</v>
      </c>
      <c r="B2299" s="23">
        <v>2021</v>
      </c>
      <c r="C2299" s="23" t="s">
        <v>551</v>
      </c>
      <c r="D2299" t="s">
        <v>148</v>
      </c>
      <c r="E2299" s="23" t="s">
        <v>554</v>
      </c>
      <c r="F2299" s="23" t="s">
        <v>202</v>
      </c>
      <c r="G2299" s="23">
        <v>2</v>
      </c>
      <c r="H2299" s="23" t="s">
        <v>30</v>
      </c>
      <c r="I2299" s="24">
        <v>75925.59</v>
      </c>
      <c r="J2299" s="24">
        <v>132869.79</v>
      </c>
      <c r="K2299" s="24">
        <v>99279.57</v>
      </c>
      <c r="L2299" s="24">
        <v>173739.24</v>
      </c>
      <c r="M2299" s="24">
        <v>120397.82</v>
      </c>
      <c r="N2299" s="24">
        <v>210696.19</v>
      </c>
      <c r="O2299" s="24">
        <v>147193.42000000001</v>
      </c>
      <c r="P2299" s="24">
        <v>257588.48000000001</v>
      </c>
      <c r="Q2299" s="24">
        <v>174364.97</v>
      </c>
      <c r="R2299" s="24">
        <v>305138.69</v>
      </c>
      <c r="S2299" s="24">
        <v>191977.83</v>
      </c>
      <c r="T2299" s="24">
        <v>335961.2</v>
      </c>
      <c r="U2299" s="24">
        <v>208245.09</v>
      </c>
      <c r="V2299" s="24">
        <v>364428.91</v>
      </c>
    </row>
    <row r="2300" spans="1:22" hidden="1" x14ac:dyDescent="0.3">
      <c r="A2300" s="23">
        <v>4</v>
      </c>
      <c r="B2300" s="23">
        <v>2021</v>
      </c>
      <c r="C2300" s="23" t="s">
        <v>551</v>
      </c>
      <c r="D2300" t="s">
        <v>148</v>
      </c>
      <c r="E2300" s="23" t="s">
        <v>554</v>
      </c>
      <c r="F2300" s="23" t="s">
        <v>202</v>
      </c>
      <c r="G2300" s="23">
        <v>3</v>
      </c>
      <c r="H2300" s="23" t="s">
        <v>31</v>
      </c>
      <c r="I2300" s="24">
        <v>66380.5</v>
      </c>
      <c r="J2300" s="24">
        <v>116165.87</v>
      </c>
      <c r="K2300" s="24">
        <v>90536.93</v>
      </c>
      <c r="L2300" s="24">
        <v>158439.62</v>
      </c>
      <c r="M2300" s="24">
        <v>114549.51</v>
      </c>
      <c r="N2300" s="24">
        <v>200461.64</v>
      </c>
      <c r="O2300" s="24">
        <v>150900.47</v>
      </c>
      <c r="P2300" s="24">
        <v>264075.82</v>
      </c>
      <c r="Q2300" s="24">
        <v>186998.3</v>
      </c>
      <c r="R2300" s="24">
        <v>327247.02</v>
      </c>
      <c r="S2300" s="24">
        <v>210701.89</v>
      </c>
      <c r="T2300" s="24">
        <v>368728.31</v>
      </c>
      <c r="U2300" s="24">
        <v>234116.2</v>
      </c>
      <c r="V2300" s="24">
        <v>409703.34</v>
      </c>
    </row>
    <row r="2301" spans="1:22" hidden="1" x14ac:dyDescent="0.3">
      <c r="A2301" s="23">
        <v>4</v>
      </c>
      <c r="B2301" s="23">
        <v>2021</v>
      </c>
      <c r="C2301" s="23" t="s">
        <v>551</v>
      </c>
      <c r="D2301" t="s">
        <v>148</v>
      </c>
      <c r="E2301" s="23" t="s">
        <v>554</v>
      </c>
      <c r="F2301" s="23" t="s">
        <v>202</v>
      </c>
      <c r="G2301" s="23">
        <v>4</v>
      </c>
      <c r="H2301" s="23" t="s">
        <v>29</v>
      </c>
      <c r="I2301" s="24">
        <v>73045.19</v>
      </c>
      <c r="J2301" s="24">
        <v>116872.3</v>
      </c>
      <c r="K2301" s="24">
        <v>102263.26</v>
      </c>
      <c r="L2301" s="24">
        <v>163621.22</v>
      </c>
      <c r="M2301" s="24">
        <v>131481.34</v>
      </c>
      <c r="N2301" s="24">
        <v>210370.14</v>
      </c>
      <c r="O2301" s="24">
        <v>175308.45</v>
      </c>
      <c r="P2301" s="24">
        <v>280493.52</v>
      </c>
      <c r="Q2301" s="24">
        <v>219135.56</v>
      </c>
      <c r="R2301" s="24">
        <v>350616.9</v>
      </c>
      <c r="S2301" s="24">
        <v>248353.64</v>
      </c>
      <c r="T2301" s="24">
        <v>397365.82</v>
      </c>
      <c r="U2301" s="24">
        <v>277571.71000000002</v>
      </c>
      <c r="V2301" s="24">
        <v>444114.74</v>
      </c>
    </row>
    <row r="2302" spans="1:22" hidden="1" x14ac:dyDescent="0.3">
      <c r="A2302" s="23">
        <v>4</v>
      </c>
      <c r="B2302" s="23">
        <v>2021</v>
      </c>
      <c r="C2302" s="23" t="s">
        <v>551</v>
      </c>
      <c r="D2302" t="s">
        <v>148</v>
      </c>
      <c r="E2302" s="23" t="s">
        <v>554</v>
      </c>
      <c r="F2302" s="23" t="s">
        <v>249</v>
      </c>
      <c r="G2302" s="23">
        <v>1</v>
      </c>
      <c r="H2302" s="23" t="s">
        <v>14</v>
      </c>
      <c r="I2302" s="24">
        <v>84645.38</v>
      </c>
      <c r="J2302" s="24">
        <v>148129.42000000001</v>
      </c>
      <c r="K2302" s="24">
        <v>109563.44</v>
      </c>
      <c r="L2302" s="24">
        <v>191736.01</v>
      </c>
      <c r="M2302" s="24">
        <v>131083.5</v>
      </c>
      <c r="N2302" s="24">
        <v>229396.12</v>
      </c>
      <c r="O2302" s="24">
        <v>156328.20000000001</v>
      </c>
      <c r="P2302" s="24">
        <v>273574.34999999998</v>
      </c>
      <c r="Q2302" s="24">
        <v>183787.51999999999</v>
      </c>
      <c r="R2302" s="24">
        <v>321628.17</v>
      </c>
      <c r="S2302" s="24">
        <v>201349.8</v>
      </c>
      <c r="T2302" s="24">
        <v>352362.14</v>
      </c>
      <c r="U2302" s="24">
        <v>217947.05</v>
      </c>
      <c r="V2302" s="24">
        <v>381407.33</v>
      </c>
    </row>
    <row r="2303" spans="1:22" hidden="1" x14ac:dyDescent="0.3">
      <c r="A2303" s="23">
        <v>4</v>
      </c>
      <c r="B2303" s="23">
        <v>2021</v>
      </c>
      <c r="C2303" s="23" t="s">
        <v>551</v>
      </c>
      <c r="D2303" t="s">
        <v>148</v>
      </c>
      <c r="E2303" s="23" t="s">
        <v>554</v>
      </c>
      <c r="F2303" s="23" t="s">
        <v>249</v>
      </c>
      <c r="G2303" s="23">
        <v>2</v>
      </c>
      <c r="H2303" s="23" t="s">
        <v>30</v>
      </c>
      <c r="I2303" s="24">
        <v>74330.149999999994</v>
      </c>
      <c r="J2303" s="24">
        <v>130077.77</v>
      </c>
      <c r="K2303" s="24">
        <v>97258.31</v>
      </c>
      <c r="L2303" s="24">
        <v>170202.04</v>
      </c>
      <c r="M2303" s="24">
        <v>118010.94</v>
      </c>
      <c r="N2303" s="24">
        <v>206519.14</v>
      </c>
      <c r="O2303" s="24">
        <v>144394.74</v>
      </c>
      <c r="P2303" s="24">
        <v>252690.79</v>
      </c>
      <c r="Q2303" s="24">
        <v>171109.73</v>
      </c>
      <c r="R2303" s="24">
        <v>299442.03000000003</v>
      </c>
      <c r="S2303" s="24">
        <v>188431.08</v>
      </c>
      <c r="T2303" s="24">
        <v>329754.40000000002</v>
      </c>
      <c r="U2303" s="24">
        <v>204443.67</v>
      </c>
      <c r="V2303" s="24">
        <v>357776.43</v>
      </c>
    </row>
    <row r="2304" spans="1:22" hidden="1" x14ac:dyDescent="0.3">
      <c r="A2304" s="23">
        <v>4</v>
      </c>
      <c r="B2304" s="23">
        <v>2021</v>
      </c>
      <c r="C2304" s="23" t="s">
        <v>551</v>
      </c>
      <c r="D2304" t="s">
        <v>148</v>
      </c>
      <c r="E2304" s="23" t="s">
        <v>554</v>
      </c>
      <c r="F2304" s="23" t="s">
        <v>249</v>
      </c>
      <c r="G2304" s="23">
        <v>3</v>
      </c>
      <c r="H2304" s="23" t="s">
        <v>31</v>
      </c>
      <c r="I2304" s="24">
        <v>64840.72</v>
      </c>
      <c r="J2304" s="24">
        <v>113471.26</v>
      </c>
      <c r="K2304" s="24">
        <v>88381.23</v>
      </c>
      <c r="L2304" s="24">
        <v>154667.16</v>
      </c>
      <c r="M2304" s="24">
        <v>111777.9</v>
      </c>
      <c r="N2304" s="24">
        <v>195611.33</v>
      </c>
      <c r="O2304" s="24">
        <v>147205</v>
      </c>
      <c r="P2304" s="24">
        <v>257608.75</v>
      </c>
      <c r="Q2304" s="24">
        <v>182378.96</v>
      </c>
      <c r="R2304" s="24">
        <v>319163.17</v>
      </c>
      <c r="S2304" s="24">
        <v>205466.64</v>
      </c>
      <c r="T2304" s="24">
        <v>359566.62</v>
      </c>
      <c r="U2304" s="24">
        <v>228265.03</v>
      </c>
      <c r="V2304" s="24">
        <v>399463.81</v>
      </c>
    </row>
    <row r="2305" spans="1:22" hidden="1" x14ac:dyDescent="0.3">
      <c r="A2305" s="23">
        <v>4</v>
      </c>
      <c r="B2305" s="23">
        <v>2021</v>
      </c>
      <c r="C2305" s="23" t="s">
        <v>551</v>
      </c>
      <c r="D2305" t="s">
        <v>148</v>
      </c>
      <c r="E2305" s="23" t="s">
        <v>554</v>
      </c>
      <c r="F2305" s="23" t="s">
        <v>249</v>
      </c>
      <c r="G2305" s="23">
        <v>4</v>
      </c>
      <c r="H2305" s="23" t="s">
        <v>29</v>
      </c>
      <c r="I2305" s="24">
        <v>71720.899999999994</v>
      </c>
      <c r="J2305" s="24">
        <v>114753.44</v>
      </c>
      <c r="K2305" s="24">
        <v>100409.26</v>
      </c>
      <c r="L2305" s="24">
        <v>160654.82</v>
      </c>
      <c r="M2305" s="24">
        <v>129097.62</v>
      </c>
      <c r="N2305" s="24">
        <v>206556.2</v>
      </c>
      <c r="O2305" s="24">
        <v>172130.16</v>
      </c>
      <c r="P2305" s="24">
        <v>275408.26</v>
      </c>
      <c r="Q2305" s="24">
        <v>215162.7</v>
      </c>
      <c r="R2305" s="24">
        <v>344260.32</v>
      </c>
      <c r="S2305" s="24">
        <v>243851.06</v>
      </c>
      <c r="T2305" s="24">
        <v>390161.7</v>
      </c>
      <c r="U2305" s="24">
        <v>272539.42</v>
      </c>
      <c r="V2305" s="24">
        <v>436063.08</v>
      </c>
    </row>
    <row r="2306" spans="1:22" hidden="1" x14ac:dyDescent="0.3">
      <c r="A2306" s="23">
        <v>4</v>
      </c>
      <c r="B2306" s="23">
        <v>2021</v>
      </c>
      <c r="C2306" s="23" t="s">
        <v>551</v>
      </c>
      <c r="D2306" t="s">
        <v>148</v>
      </c>
      <c r="E2306" s="23" t="s">
        <v>554</v>
      </c>
      <c r="F2306" s="23" t="s">
        <v>393</v>
      </c>
      <c r="G2306" s="23">
        <v>1</v>
      </c>
      <c r="H2306" s="23" t="s">
        <v>14</v>
      </c>
      <c r="I2306" s="24">
        <v>86595.34</v>
      </c>
      <c r="J2306" s="24">
        <v>151541.84</v>
      </c>
      <c r="K2306" s="24">
        <v>112147.26</v>
      </c>
      <c r="L2306" s="24">
        <v>196257.7</v>
      </c>
      <c r="M2306" s="24">
        <v>134217.69</v>
      </c>
      <c r="N2306" s="24">
        <v>234880.96</v>
      </c>
      <c r="O2306" s="24">
        <v>160131.38</v>
      </c>
      <c r="P2306" s="24">
        <v>280229.92</v>
      </c>
      <c r="Q2306" s="24">
        <v>188306.6</v>
      </c>
      <c r="R2306" s="24">
        <v>329536.55</v>
      </c>
      <c r="S2306" s="24">
        <v>206327.41</v>
      </c>
      <c r="T2306" s="24">
        <v>361072.96</v>
      </c>
      <c r="U2306" s="24">
        <v>223386.44</v>
      </c>
      <c r="V2306" s="24">
        <v>390926.26</v>
      </c>
    </row>
    <row r="2307" spans="1:22" hidden="1" x14ac:dyDescent="0.3">
      <c r="A2307" s="23">
        <v>4</v>
      </c>
      <c r="B2307" s="23">
        <v>2021</v>
      </c>
      <c r="C2307" s="23" t="s">
        <v>551</v>
      </c>
      <c r="D2307" t="s">
        <v>148</v>
      </c>
      <c r="E2307" s="23" t="s">
        <v>554</v>
      </c>
      <c r="F2307" s="23" t="s">
        <v>393</v>
      </c>
      <c r="G2307" s="23">
        <v>2</v>
      </c>
      <c r="H2307" s="23" t="s">
        <v>30</v>
      </c>
      <c r="I2307" s="24">
        <v>75776.88</v>
      </c>
      <c r="J2307" s="24">
        <v>132609.54</v>
      </c>
      <c r="K2307" s="24">
        <v>99241.88</v>
      </c>
      <c r="L2307" s="24">
        <v>173673.29</v>
      </c>
      <c r="M2307" s="24">
        <v>120507.44</v>
      </c>
      <c r="N2307" s="24">
        <v>210888.02</v>
      </c>
      <c r="O2307" s="24">
        <v>147615.79999999999</v>
      </c>
      <c r="P2307" s="24">
        <v>258327.66</v>
      </c>
      <c r="Q2307" s="24">
        <v>175010.38</v>
      </c>
      <c r="R2307" s="24">
        <v>306268.15999999997</v>
      </c>
      <c r="S2307" s="24">
        <v>192778.51</v>
      </c>
      <c r="T2307" s="24">
        <v>337362.4</v>
      </c>
      <c r="U2307" s="24">
        <v>209224.36</v>
      </c>
      <c r="V2307" s="24">
        <v>366142.63</v>
      </c>
    </row>
    <row r="2308" spans="1:22" hidden="1" x14ac:dyDescent="0.3">
      <c r="A2308" s="23">
        <v>4</v>
      </c>
      <c r="B2308" s="23">
        <v>2021</v>
      </c>
      <c r="C2308" s="23" t="s">
        <v>551</v>
      </c>
      <c r="D2308" t="s">
        <v>148</v>
      </c>
      <c r="E2308" s="23" t="s">
        <v>554</v>
      </c>
      <c r="F2308" s="23" t="s">
        <v>393</v>
      </c>
      <c r="G2308" s="23">
        <v>3</v>
      </c>
      <c r="H2308" s="23" t="s">
        <v>31</v>
      </c>
      <c r="I2308" s="24">
        <v>65900.570000000007</v>
      </c>
      <c r="J2308" s="24">
        <v>115326</v>
      </c>
      <c r="K2308" s="24">
        <v>89748.160000000003</v>
      </c>
      <c r="L2308" s="24">
        <v>157059.28</v>
      </c>
      <c r="M2308" s="24">
        <v>113444.88</v>
      </c>
      <c r="N2308" s="24">
        <v>198528.55</v>
      </c>
      <c r="O2308" s="24">
        <v>149338.26</v>
      </c>
      <c r="P2308" s="24">
        <v>261341.96</v>
      </c>
      <c r="Q2308" s="24">
        <v>184966.16</v>
      </c>
      <c r="R2308" s="24">
        <v>323690.78000000003</v>
      </c>
      <c r="S2308" s="24">
        <v>208338.83</v>
      </c>
      <c r="T2308" s="24">
        <v>364592.95</v>
      </c>
      <c r="U2308" s="24">
        <v>231408.09</v>
      </c>
      <c r="V2308" s="24">
        <v>404964.16</v>
      </c>
    </row>
    <row r="2309" spans="1:22" hidden="1" x14ac:dyDescent="0.3">
      <c r="A2309" s="23">
        <v>4</v>
      </c>
      <c r="B2309" s="23">
        <v>2021</v>
      </c>
      <c r="C2309" s="23" t="s">
        <v>551</v>
      </c>
      <c r="D2309" t="s">
        <v>148</v>
      </c>
      <c r="E2309" s="23" t="s">
        <v>554</v>
      </c>
      <c r="F2309" s="23" t="s">
        <v>393</v>
      </c>
      <c r="G2309" s="23">
        <v>4</v>
      </c>
      <c r="H2309" s="23" t="s">
        <v>29</v>
      </c>
      <c r="I2309" s="24">
        <v>73410.7</v>
      </c>
      <c r="J2309" s="24">
        <v>117457.12</v>
      </c>
      <c r="K2309" s="24">
        <v>102774.98</v>
      </c>
      <c r="L2309" s="24">
        <v>164439.97</v>
      </c>
      <c r="M2309" s="24">
        <v>132139.26</v>
      </c>
      <c r="N2309" s="24">
        <v>211422.82</v>
      </c>
      <c r="O2309" s="24">
        <v>176185.68</v>
      </c>
      <c r="P2309" s="24">
        <v>281897.09999999998</v>
      </c>
      <c r="Q2309" s="24">
        <v>220232.1</v>
      </c>
      <c r="R2309" s="24">
        <v>352371.37</v>
      </c>
      <c r="S2309" s="24">
        <v>249596.38</v>
      </c>
      <c r="T2309" s="24">
        <v>399354.22</v>
      </c>
      <c r="U2309" s="24">
        <v>278960.65999999997</v>
      </c>
      <c r="V2309" s="24">
        <v>446337.07</v>
      </c>
    </row>
    <row r="2310" spans="1:22" hidden="1" x14ac:dyDescent="0.3">
      <c r="A2310" s="23">
        <v>4</v>
      </c>
      <c r="B2310" s="23">
        <v>2021</v>
      </c>
      <c r="C2310" s="23" t="s">
        <v>551</v>
      </c>
      <c r="D2310" t="s">
        <v>148</v>
      </c>
      <c r="E2310" s="23" t="s">
        <v>554</v>
      </c>
      <c r="F2310" s="23" t="s">
        <v>426</v>
      </c>
      <c r="G2310" s="23">
        <v>1</v>
      </c>
      <c r="H2310" s="23" t="s">
        <v>14</v>
      </c>
      <c r="I2310" s="24">
        <v>90096.39</v>
      </c>
      <c r="J2310" s="24">
        <v>157668.68</v>
      </c>
      <c r="K2310" s="24">
        <v>116724.54</v>
      </c>
      <c r="L2310" s="24">
        <v>204267.94</v>
      </c>
      <c r="M2310" s="24">
        <v>139726.68</v>
      </c>
      <c r="N2310" s="24">
        <v>244521.69</v>
      </c>
      <c r="O2310" s="24">
        <v>166751.15</v>
      </c>
      <c r="P2310" s="24">
        <v>291814.52</v>
      </c>
      <c r="Q2310" s="24">
        <v>196125.6</v>
      </c>
      <c r="R2310" s="24">
        <v>343219.81</v>
      </c>
      <c r="S2310" s="24">
        <v>214913.92000000001</v>
      </c>
      <c r="T2310" s="24">
        <v>376099.36</v>
      </c>
      <c r="U2310" s="24">
        <v>232719.95</v>
      </c>
      <c r="V2310" s="24">
        <v>407259.92</v>
      </c>
    </row>
    <row r="2311" spans="1:22" hidden="1" x14ac:dyDescent="0.3">
      <c r="A2311" s="23">
        <v>4</v>
      </c>
      <c r="B2311" s="23">
        <v>2021</v>
      </c>
      <c r="C2311" s="23" t="s">
        <v>551</v>
      </c>
      <c r="D2311" t="s">
        <v>148</v>
      </c>
      <c r="E2311" s="23" t="s">
        <v>554</v>
      </c>
      <c r="F2311" s="23" t="s">
        <v>426</v>
      </c>
      <c r="G2311" s="23">
        <v>2</v>
      </c>
      <c r="H2311" s="23" t="s">
        <v>30</v>
      </c>
      <c r="I2311" s="24">
        <v>78648.91</v>
      </c>
      <c r="J2311" s="24">
        <v>137635.6</v>
      </c>
      <c r="K2311" s="24">
        <v>103068.85</v>
      </c>
      <c r="L2311" s="24">
        <v>180370.48</v>
      </c>
      <c r="M2311" s="24">
        <v>125219.32</v>
      </c>
      <c r="N2311" s="24">
        <v>219133.82</v>
      </c>
      <c r="O2311" s="24">
        <v>153507.92000000001</v>
      </c>
      <c r="P2311" s="24">
        <v>268638.86</v>
      </c>
      <c r="Q2311" s="24">
        <v>182056.34</v>
      </c>
      <c r="R2311" s="24">
        <v>318598.59999999998</v>
      </c>
      <c r="S2311" s="24">
        <v>200577.3</v>
      </c>
      <c r="T2311" s="24">
        <v>351010.27</v>
      </c>
      <c r="U2311" s="24">
        <v>217734.5</v>
      </c>
      <c r="V2311" s="24">
        <v>381035.38</v>
      </c>
    </row>
    <row r="2312" spans="1:22" hidden="1" x14ac:dyDescent="0.3">
      <c r="A2312" s="23">
        <v>4</v>
      </c>
      <c r="B2312" s="23">
        <v>2021</v>
      </c>
      <c r="C2312" s="23" t="s">
        <v>551</v>
      </c>
      <c r="D2312" t="s">
        <v>148</v>
      </c>
      <c r="E2312" s="23" t="s">
        <v>554</v>
      </c>
      <c r="F2312" s="23" t="s">
        <v>426</v>
      </c>
      <c r="G2312" s="23">
        <v>3</v>
      </c>
      <c r="H2312" s="23" t="s">
        <v>31</v>
      </c>
      <c r="I2312" s="24">
        <v>68251.899999999994</v>
      </c>
      <c r="J2312" s="24">
        <v>119440.83</v>
      </c>
      <c r="K2312" s="24">
        <v>92893.94</v>
      </c>
      <c r="L2312" s="24">
        <v>162564.4</v>
      </c>
      <c r="M2312" s="24">
        <v>117376.35</v>
      </c>
      <c r="N2312" s="24">
        <v>205408.61</v>
      </c>
      <c r="O2312" s="24">
        <v>154468.49</v>
      </c>
      <c r="P2312" s="24">
        <v>270319.86</v>
      </c>
      <c r="Q2312" s="24">
        <v>191279.72</v>
      </c>
      <c r="R2312" s="24">
        <v>334739.51</v>
      </c>
      <c r="S2312" s="24">
        <v>215419.23</v>
      </c>
      <c r="T2312" s="24">
        <v>376983.65</v>
      </c>
      <c r="U2312" s="24">
        <v>239237.69</v>
      </c>
      <c r="V2312" s="24">
        <v>418665.96</v>
      </c>
    </row>
    <row r="2313" spans="1:22" hidden="1" x14ac:dyDescent="0.3">
      <c r="A2313" s="23">
        <v>4</v>
      </c>
      <c r="B2313" s="23">
        <v>2021</v>
      </c>
      <c r="C2313" s="23" t="s">
        <v>551</v>
      </c>
      <c r="D2313" t="s">
        <v>148</v>
      </c>
      <c r="E2313" s="23" t="s">
        <v>554</v>
      </c>
      <c r="F2313" s="23" t="s">
        <v>426</v>
      </c>
      <c r="G2313" s="23">
        <v>4</v>
      </c>
      <c r="H2313" s="23" t="s">
        <v>29</v>
      </c>
      <c r="I2313" s="24">
        <v>76405.81</v>
      </c>
      <c r="J2313" s="24">
        <v>122249.3</v>
      </c>
      <c r="K2313" s="24">
        <v>106968.14</v>
      </c>
      <c r="L2313" s="24">
        <v>171149.02</v>
      </c>
      <c r="M2313" s="24">
        <v>137530.46</v>
      </c>
      <c r="N2313" s="24">
        <v>220048.74</v>
      </c>
      <c r="O2313" s="24">
        <v>183373.95</v>
      </c>
      <c r="P2313" s="24">
        <v>293398.32</v>
      </c>
      <c r="Q2313" s="24">
        <v>229217.43</v>
      </c>
      <c r="R2313" s="24">
        <v>366747.9</v>
      </c>
      <c r="S2313" s="24">
        <v>259779.76</v>
      </c>
      <c r="T2313" s="24">
        <v>415647.62</v>
      </c>
      <c r="U2313" s="24">
        <v>290342.08</v>
      </c>
      <c r="V2313" s="24">
        <v>464547.34</v>
      </c>
    </row>
    <row r="2314" spans="1:22" hidden="1" x14ac:dyDescent="0.3">
      <c r="A2314" s="23">
        <v>4</v>
      </c>
      <c r="B2314" s="23">
        <v>2021</v>
      </c>
      <c r="C2314" s="23" t="s">
        <v>551</v>
      </c>
      <c r="D2314" t="s">
        <v>148</v>
      </c>
      <c r="E2314" s="23" t="s">
        <v>554</v>
      </c>
      <c r="F2314" s="23" t="s">
        <v>450</v>
      </c>
      <c r="G2314" s="23">
        <v>1</v>
      </c>
      <c r="H2314" s="23" t="s">
        <v>14</v>
      </c>
      <c r="I2314" s="24">
        <v>80346.66</v>
      </c>
      <c r="J2314" s="24">
        <v>140606.65</v>
      </c>
      <c r="K2314" s="24">
        <v>104145.63</v>
      </c>
      <c r="L2314" s="24">
        <v>182254.84</v>
      </c>
      <c r="M2314" s="24">
        <v>124706.41</v>
      </c>
      <c r="N2314" s="24">
        <v>218236.21</v>
      </c>
      <c r="O2314" s="24">
        <v>148882.97</v>
      </c>
      <c r="P2314" s="24">
        <v>260545.19</v>
      </c>
      <c r="Q2314" s="24">
        <v>175151.6</v>
      </c>
      <c r="R2314" s="24">
        <v>306515.3</v>
      </c>
      <c r="S2314" s="24">
        <v>191953.97</v>
      </c>
      <c r="T2314" s="24">
        <v>335919.45</v>
      </c>
      <c r="U2314" s="24">
        <v>207902.65</v>
      </c>
      <c r="V2314" s="24">
        <v>363829.64</v>
      </c>
    </row>
    <row r="2315" spans="1:22" hidden="1" x14ac:dyDescent="0.3">
      <c r="A2315" s="23">
        <v>4</v>
      </c>
      <c r="B2315" s="23">
        <v>2021</v>
      </c>
      <c r="C2315" s="23" t="s">
        <v>551</v>
      </c>
      <c r="D2315" t="s">
        <v>148</v>
      </c>
      <c r="E2315" s="23" t="s">
        <v>554</v>
      </c>
      <c r="F2315" s="23" t="s">
        <v>450</v>
      </c>
      <c r="G2315" s="23">
        <v>2</v>
      </c>
      <c r="H2315" s="23" t="s">
        <v>30</v>
      </c>
      <c r="I2315" s="24">
        <v>69905.52</v>
      </c>
      <c r="J2315" s="24">
        <v>122334.66</v>
      </c>
      <c r="K2315" s="24">
        <v>91690.44</v>
      </c>
      <c r="L2315" s="24">
        <v>160458.26999999999</v>
      </c>
      <c r="M2315" s="24">
        <v>111474.42</v>
      </c>
      <c r="N2315" s="24">
        <v>195080.24</v>
      </c>
      <c r="O2315" s="24">
        <v>136803.98000000001</v>
      </c>
      <c r="P2315" s="24">
        <v>239406.96</v>
      </c>
      <c r="Q2315" s="24">
        <v>162319.20000000001</v>
      </c>
      <c r="R2315" s="24">
        <v>284058.59000000003</v>
      </c>
      <c r="S2315" s="24">
        <v>178877.71</v>
      </c>
      <c r="T2315" s="24">
        <v>313035.99</v>
      </c>
      <c r="U2315" s="24">
        <v>194234.6</v>
      </c>
      <c r="V2315" s="24">
        <v>339910.55</v>
      </c>
    </row>
    <row r="2316" spans="1:22" hidden="1" x14ac:dyDescent="0.3">
      <c r="A2316" s="23">
        <v>4</v>
      </c>
      <c r="B2316" s="23">
        <v>2021</v>
      </c>
      <c r="C2316" s="23" t="s">
        <v>551</v>
      </c>
      <c r="D2316" t="s">
        <v>148</v>
      </c>
      <c r="E2316" s="23" t="s">
        <v>554</v>
      </c>
      <c r="F2316" s="23" t="s">
        <v>450</v>
      </c>
      <c r="G2316" s="23">
        <v>3</v>
      </c>
      <c r="H2316" s="23" t="s">
        <v>31</v>
      </c>
      <c r="I2316" s="24">
        <v>60486.35</v>
      </c>
      <c r="J2316" s="24">
        <v>105851.11</v>
      </c>
      <c r="K2316" s="24">
        <v>82255.899999999994</v>
      </c>
      <c r="L2316" s="24">
        <v>143947.82</v>
      </c>
      <c r="M2316" s="24">
        <v>103879.85</v>
      </c>
      <c r="N2316" s="24">
        <v>181789.74</v>
      </c>
      <c r="O2316" s="24">
        <v>136651.91</v>
      </c>
      <c r="P2316" s="24">
        <v>239140.85</v>
      </c>
      <c r="Q2316" s="24">
        <v>169167.76</v>
      </c>
      <c r="R2316" s="24">
        <v>296043.57</v>
      </c>
      <c r="S2316" s="24">
        <v>190478.96</v>
      </c>
      <c r="T2316" s="24">
        <v>333338.17</v>
      </c>
      <c r="U2316" s="24">
        <v>211497.33</v>
      </c>
      <c r="V2316" s="24">
        <v>370120.33</v>
      </c>
    </row>
    <row r="2317" spans="1:22" hidden="1" x14ac:dyDescent="0.3">
      <c r="A2317" s="23">
        <v>4</v>
      </c>
      <c r="B2317" s="23">
        <v>2021</v>
      </c>
      <c r="C2317" s="23" t="s">
        <v>551</v>
      </c>
      <c r="D2317" t="s">
        <v>148</v>
      </c>
      <c r="E2317" s="23" t="s">
        <v>554</v>
      </c>
      <c r="F2317" s="23" t="s">
        <v>450</v>
      </c>
      <c r="G2317" s="23">
        <v>4</v>
      </c>
      <c r="H2317" s="23" t="s">
        <v>29</v>
      </c>
      <c r="I2317" s="24">
        <v>68170.490000000005</v>
      </c>
      <c r="J2317" s="24">
        <v>109072.79</v>
      </c>
      <c r="K2317" s="24">
        <v>95438.69</v>
      </c>
      <c r="L2317" s="24">
        <v>152701.91</v>
      </c>
      <c r="M2317" s="24">
        <v>122706.89</v>
      </c>
      <c r="N2317" s="24">
        <v>196331.03</v>
      </c>
      <c r="O2317" s="24">
        <v>163609.19</v>
      </c>
      <c r="P2317" s="24">
        <v>261774.7</v>
      </c>
      <c r="Q2317" s="24">
        <v>204511.48</v>
      </c>
      <c r="R2317" s="24">
        <v>327218.38</v>
      </c>
      <c r="S2317" s="24">
        <v>231779.68</v>
      </c>
      <c r="T2317" s="24">
        <v>370847.49</v>
      </c>
      <c r="U2317" s="24">
        <v>259047.88</v>
      </c>
      <c r="V2317" s="24">
        <v>414476.61</v>
      </c>
    </row>
    <row r="2318" spans="1:22" hidden="1" x14ac:dyDescent="0.3">
      <c r="A2318" s="23">
        <v>4</v>
      </c>
      <c r="B2318" s="23">
        <v>2021</v>
      </c>
      <c r="C2318" s="23" t="s">
        <v>551</v>
      </c>
      <c r="D2318" t="s">
        <v>154</v>
      </c>
      <c r="E2318" s="23" t="s">
        <v>555</v>
      </c>
      <c r="F2318" s="23" t="s">
        <v>200</v>
      </c>
      <c r="G2318" s="23">
        <v>1</v>
      </c>
      <c r="H2318" s="23" t="s">
        <v>14</v>
      </c>
      <c r="I2318" s="24">
        <v>97408.71</v>
      </c>
      <c r="J2318" s="24">
        <v>170465.25</v>
      </c>
      <c r="K2318" s="24">
        <v>126413.85</v>
      </c>
      <c r="L2318" s="24">
        <v>221224.24</v>
      </c>
      <c r="M2318" s="24">
        <v>151479.88</v>
      </c>
      <c r="N2318" s="24">
        <v>265089.78000000003</v>
      </c>
      <c r="O2318" s="24">
        <v>181013.09</v>
      </c>
      <c r="P2318" s="24">
        <v>316772.90000000002</v>
      </c>
      <c r="Q2318" s="24">
        <v>213072.12</v>
      </c>
      <c r="R2318" s="24">
        <v>372876.22</v>
      </c>
      <c r="S2318" s="24">
        <v>233579.94</v>
      </c>
      <c r="T2318" s="24">
        <v>408764.9</v>
      </c>
      <c r="U2318" s="24">
        <v>253117.64</v>
      </c>
      <c r="V2318" s="24">
        <v>442955.87</v>
      </c>
    </row>
    <row r="2319" spans="1:22" hidden="1" x14ac:dyDescent="0.3">
      <c r="A2319" s="23">
        <v>4</v>
      </c>
      <c r="B2319" s="23">
        <v>2021</v>
      </c>
      <c r="C2319" s="23" t="s">
        <v>551</v>
      </c>
      <c r="D2319" t="s">
        <v>154</v>
      </c>
      <c r="E2319" s="23" t="s">
        <v>555</v>
      </c>
      <c r="F2319" s="23" t="s">
        <v>200</v>
      </c>
      <c r="G2319" s="23">
        <v>2</v>
      </c>
      <c r="H2319" s="23" t="s">
        <v>30</v>
      </c>
      <c r="I2319" s="24">
        <v>84074.13</v>
      </c>
      <c r="J2319" s="24">
        <v>147129.73000000001</v>
      </c>
      <c r="K2319" s="24">
        <v>110507.23</v>
      </c>
      <c r="L2319" s="24">
        <v>193387.65</v>
      </c>
      <c r="M2319" s="24">
        <v>134581.20000000001</v>
      </c>
      <c r="N2319" s="24">
        <v>235517.1</v>
      </c>
      <c r="O2319" s="24">
        <v>165586.91</v>
      </c>
      <c r="P2319" s="24">
        <v>289777.09000000003</v>
      </c>
      <c r="Q2319" s="24">
        <v>196683.76</v>
      </c>
      <c r="R2319" s="24">
        <v>344196.57</v>
      </c>
      <c r="S2319" s="24">
        <v>216880.14</v>
      </c>
      <c r="T2319" s="24">
        <v>379540.25</v>
      </c>
      <c r="U2319" s="24">
        <v>235662.06</v>
      </c>
      <c r="V2319" s="24">
        <v>412408.61</v>
      </c>
    </row>
    <row r="2320" spans="1:22" hidden="1" x14ac:dyDescent="0.3">
      <c r="A2320" s="23">
        <v>4</v>
      </c>
      <c r="B2320" s="23">
        <v>2021</v>
      </c>
      <c r="C2320" s="23" t="s">
        <v>551</v>
      </c>
      <c r="D2320" t="s">
        <v>154</v>
      </c>
      <c r="E2320" s="23" t="s">
        <v>555</v>
      </c>
      <c r="F2320" s="23" t="s">
        <v>200</v>
      </c>
      <c r="G2320" s="23">
        <v>3</v>
      </c>
      <c r="H2320" s="23" t="s">
        <v>31</v>
      </c>
      <c r="I2320" s="24">
        <v>72226.34</v>
      </c>
      <c r="J2320" s="24">
        <v>126396.1</v>
      </c>
      <c r="K2320" s="24">
        <v>98019.9</v>
      </c>
      <c r="L2320" s="24">
        <v>171534.83</v>
      </c>
      <c r="M2320" s="24">
        <v>123627.52</v>
      </c>
      <c r="N2320" s="24">
        <v>216348.16</v>
      </c>
      <c r="O2320" s="24">
        <v>162468.23000000001</v>
      </c>
      <c r="P2320" s="24">
        <v>284319.40000000002</v>
      </c>
      <c r="Q2320" s="24">
        <v>200981.72</v>
      </c>
      <c r="R2320" s="24">
        <v>351718</v>
      </c>
      <c r="S2320" s="24">
        <v>226189.91</v>
      </c>
      <c r="T2320" s="24">
        <v>395832.35</v>
      </c>
      <c r="U2320" s="24">
        <v>251024.14</v>
      </c>
      <c r="V2320" s="24">
        <v>439292.25</v>
      </c>
    </row>
    <row r="2321" spans="1:22" hidden="1" x14ac:dyDescent="0.3">
      <c r="A2321" s="23">
        <v>4</v>
      </c>
      <c r="B2321" s="23">
        <v>2021</v>
      </c>
      <c r="C2321" s="23" t="s">
        <v>551</v>
      </c>
      <c r="D2321" t="s">
        <v>154</v>
      </c>
      <c r="E2321" s="23" t="s">
        <v>555</v>
      </c>
      <c r="F2321" s="23" t="s">
        <v>200</v>
      </c>
      <c r="G2321" s="23">
        <v>4</v>
      </c>
      <c r="H2321" s="23" t="s">
        <v>29</v>
      </c>
      <c r="I2321" s="24">
        <v>82742.559999999998</v>
      </c>
      <c r="J2321" s="24">
        <v>132388.1</v>
      </c>
      <c r="K2321" s="24">
        <v>115839.58</v>
      </c>
      <c r="L2321" s="24">
        <v>185343.33</v>
      </c>
      <c r="M2321" s="24">
        <v>148936.60999999999</v>
      </c>
      <c r="N2321" s="24">
        <v>238298.57</v>
      </c>
      <c r="O2321" s="24">
        <v>198582.14</v>
      </c>
      <c r="P2321" s="24">
        <v>317731.43</v>
      </c>
      <c r="Q2321" s="24">
        <v>248227.68</v>
      </c>
      <c r="R2321" s="24">
        <v>397164.29</v>
      </c>
      <c r="S2321" s="24">
        <v>281324.7</v>
      </c>
      <c r="T2321" s="24">
        <v>450119.53</v>
      </c>
      <c r="U2321" s="24">
        <v>314421.71999999997</v>
      </c>
      <c r="V2321" s="24">
        <v>503074.76</v>
      </c>
    </row>
    <row r="2322" spans="1:22" hidden="1" x14ac:dyDescent="0.3">
      <c r="A2322" s="23">
        <v>4</v>
      </c>
      <c r="B2322" s="23">
        <v>2021</v>
      </c>
      <c r="C2322" s="23" t="s">
        <v>551</v>
      </c>
      <c r="D2322" t="s">
        <v>154</v>
      </c>
      <c r="E2322" s="23" t="s">
        <v>555</v>
      </c>
      <c r="F2322" s="23" t="s">
        <v>242</v>
      </c>
      <c r="G2322" s="23">
        <v>1</v>
      </c>
      <c r="H2322" s="23" t="s">
        <v>14</v>
      </c>
      <c r="I2322" s="24">
        <v>93065.63</v>
      </c>
      <c r="J2322" s="24">
        <v>162864.85</v>
      </c>
      <c r="K2322" s="24">
        <v>120628.06</v>
      </c>
      <c r="L2322" s="24">
        <v>211099.1</v>
      </c>
      <c r="M2322" s="24">
        <v>144440.04</v>
      </c>
      <c r="N2322" s="24">
        <v>252770.06</v>
      </c>
      <c r="O2322" s="24">
        <v>172438.02</v>
      </c>
      <c r="P2322" s="24">
        <v>301766.53999999998</v>
      </c>
      <c r="Q2322" s="24">
        <v>202859.51999999999</v>
      </c>
      <c r="R2322" s="24">
        <v>355004.15999999997</v>
      </c>
      <c r="S2322" s="24">
        <v>222318.17</v>
      </c>
      <c r="T2322" s="24">
        <v>389056.8</v>
      </c>
      <c r="U2322" s="24">
        <v>240786.32</v>
      </c>
      <c r="V2322" s="24">
        <v>421376.05</v>
      </c>
    </row>
    <row r="2323" spans="1:22" hidden="1" x14ac:dyDescent="0.3">
      <c r="A2323" s="23">
        <v>4</v>
      </c>
      <c r="B2323" s="23">
        <v>2021</v>
      </c>
      <c r="C2323" s="23" t="s">
        <v>551</v>
      </c>
      <c r="D2323" t="s">
        <v>154</v>
      </c>
      <c r="E2323" s="23" t="s">
        <v>555</v>
      </c>
      <c r="F2323" s="23" t="s">
        <v>242</v>
      </c>
      <c r="G2323" s="23">
        <v>2</v>
      </c>
      <c r="H2323" s="23" t="s">
        <v>30</v>
      </c>
      <c r="I2323" s="24">
        <v>80989.13</v>
      </c>
      <c r="J2323" s="24">
        <v>141730.98000000001</v>
      </c>
      <c r="K2323" s="24">
        <v>106222.06</v>
      </c>
      <c r="L2323" s="24">
        <v>185888.6</v>
      </c>
      <c r="M2323" s="24">
        <v>129135.57</v>
      </c>
      <c r="N2323" s="24">
        <v>225987.25</v>
      </c>
      <c r="O2323" s="24">
        <v>158467.14000000001</v>
      </c>
      <c r="P2323" s="24">
        <v>277317.5</v>
      </c>
      <c r="Q2323" s="24">
        <v>188017.22</v>
      </c>
      <c r="R2323" s="24">
        <v>329030.14</v>
      </c>
      <c r="S2323" s="24">
        <v>207193.82</v>
      </c>
      <c r="T2323" s="24">
        <v>362589.19</v>
      </c>
      <c r="U2323" s="24">
        <v>224977.49</v>
      </c>
      <c r="V2323" s="24">
        <v>393710.61</v>
      </c>
    </row>
    <row r="2324" spans="1:22" hidden="1" x14ac:dyDescent="0.3">
      <c r="A2324" s="23">
        <v>4</v>
      </c>
      <c r="B2324" s="23">
        <v>2021</v>
      </c>
      <c r="C2324" s="23" t="s">
        <v>551</v>
      </c>
      <c r="D2324" t="s">
        <v>154</v>
      </c>
      <c r="E2324" s="23" t="s">
        <v>555</v>
      </c>
      <c r="F2324" s="23" t="s">
        <v>242</v>
      </c>
      <c r="G2324" s="23">
        <v>3</v>
      </c>
      <c r="H2324" s="23" t="s">
        <v>31</v>
      </c>
      <c r="I2324" s="24">
        <v>70089.97</v>
      </c>
      <c r="J2324" s="24">
        <v>122657.46</v>
      </c>
      <c r="K2324" s="24">
        <v>95321.16</v>
      </c>
      <c r="L2324" s="24">
        <v>166812.03</v>
      </c>
      <c r="M2324" s="24">
        <v>120383.94</v>
      </c>
      <c r="N2324" s="24">
        <v>210671.89</v>
      </c>
      <c r="O2324" s="24">
        <v>158366.89000000001</v>
      </c>
      <c r="P2324" s="24">
        <v>277142.06</v>
      </c>
      <c r="Q2324" s="24">
        <v>196053.49</v>
      </c>
      <c r="R2324" s="24">
        <v>343093.62</v>
      </c>
      <c r="S2324" s="24">
        <v>220754.54</v>
      </c>
      <c r="T2324" s="24">
        <v>386320.44</v>
      </c>
      <c r="U2324" s="24">
        <v>245116.89</v>
      </c>
      <c r="V2324" s="24">
        <v>428954.56</v>
      </c>
    </row>
    <row r="2325" spans="1:22" hidden="1" x14ac:dyDescent="0.3">
      <c r="A2325" s="23">
        <v>4</v>
      </c>
      <c r="B2325" s="23">
        <v>2021</v>
      </c>
      <c r="C2325" s="23" t="s">
        <v>551</v>
      </c>
      <c r="D2325" t="s">
        <v>154</v>
      </c>
      <c r="E2325" s="23" t="s">
        <v>555</v>
      </c>
      <c r="F2325" s="23" t="s">
        <v>242</v>
      </c>
      <c r="G2325" s="23">
        <v>4</v>
      </c>
      <c r="H2325" s="23" t="s">
        <v>29</v>
      </c>
      <c r="I2325" s="24">
        <v>78959.490000000005</v>
      </c>
      <c r="J2325" s="24">
        <v>126335.18</v>
      </c>
      <c r="K2325" s="24">
        <v>110543.28</v>
      </c>
      <c r="L2325" s="24">
        <v>176869.25</v>
      </c>
      <c r="M2325" s="24">
        <v>142127.07999999999</v>
      </c>
      <c r="N2325" s="24">
        <v>227403.33</v>
      </c>
      <c r="O2325" s="24">
        <v>189502.77</v>
      </c>
      <c r="P2325" s="24">
        <v>303204.44</v>
      </c>
      <c r="Q2325" s="24">
        <v>236878.46</v>
      </c>
      <c r="R2325" s="24">
        <v>379005.55</v>
      </c>
      <c r="S2325" s="24">
        <v>268462.26</v>
      </c>
      <c r="T2325" s="24">
        <v>429539.62</v>
      </c>
      <c r="U2325" s="24">
        <v>300046.05</v>
      </c>
      <c r="V2325" s="24">
        <v>480073.69</v>
      </c>
    </row>
    <row r="2326" spans="1:22" hidden="1" x14ac:dyDescent="0.3">
      <c r="A2326" s="23">
        <v>4</v>
      </c>
      <c r="B2326" s="23">
        <v>2021</v>
      </c>
      <c r="C2326" s="23" t="s">
        <v>551</v>
      </c>
      <c r="D2326" t="s">
        <v>154</v>
      </c>
      <c r="E2326" s="23" t="s">
        <v>555</v>
      </c>
      <c r="F2326" s="23" t="s">
        <v>283</v>
      </c>
      <c r="G2326" s="23">
        <v>1</v>
      </c>
      <c r="H2326" s="23" t="s">
        <v>14</v>
      </c>
      <c r="I2326" s="24">
        <v>92888.38</v>
      </c>
      <c r="J2326" s="24">
        <v>162554.66</v>
      </c>
      <c r="K2326" s="24">
        <v>120516.87</v>
      </c>
      <c r="L2326" s="24">
        <v>210904.52</v>
      </c>
      <c r="M2326" s="24">
        <v>144391.72</v>
      </c>
      <c r="N2326" s="24">
        <v>252685.5</v>
      </c>
      <c r="O2326" s="24">
        <v>172509.64</v>
      </c>
      <c r="P2326" s="24">
        <v>301891.86</v>
      </c>
      <c r="Q2326" s="24">
        <v>203038.28</v>
      </c>
      <c r="R2326" s="24">
        <v>355316.99</v>
      </c>
      <c r="S2326" s="24">
        <v>222566.79</v>
      </c>
      <c r="T2326" s="24">
        <v>389491.88</v>
      </c>
      <c r="U2326" s="24">
        <v>241157.15</v>
      </c>
      <c r="V2326" s="24">
        <v>422025.01</v>
      </c>
    </row>
    <row r="2327" spans="1:22" hidden="1" x14ac:dyDescent="0.3">
      <c r="A2327" s="23">
        <v>4</v>
      </c>
      <c r="B2327" s="23">
        <v>2021</v>
      </c>
      <c r="C2327" s="23" t="s">
        <v>551</v>
      </c>
      <c r="D2327" t="s">
        <v>154</v>
      </c>
      <c r="E2327" s="23" t="s">
        <v>555</v>
      </c>
      <c r="F2327" s="23" t="s">
        <v>283</v>
      </c>
      <c r="G2327" s="23">
        <v>2</v>
      </c>
      <c r="H2327" s="23" t="s">
        <v>30</v>
      </c>
      <c r="I2327" s="24">
        <v>80308.600000000006</v>
      </c>
      <c r="J2327" s="24">
        <v>140540.06</v>
      </c>
      <c r="K2327" s="24">
        <v>105510.62</v>
      </c>
      <c r="L2327" s="24">
        <v>184643.58</v>
      </c>
      <c r="M2327" s="24">
        <v>128449.57</v>
      </c>
      <c r="N2327" s="24">
        <v>224786.74</v>
      </c>
      <c r="O2327" s="24">
        <v>157956.64000000001</v>
      </c>
      <c r="P2327" s="24">
        <v>276424.11</v>
      </c>
      <c r="Q2327" s="24">
        <v>187577.56</v>
      </c>
      <c r="R2327" s="24">
        <v>328260.73</v>
      </c>
      <c r="S2327" s="24">
        <v>206812.26</v>
      </c>
      <c r="T2327" s="24">
        <v>361921.45</v>
      </c>
      <c r="U2327" s="24">
        <v>224689.62</v>
      </c>
      <c r="V2327" s="24">
        <v>393206.84</v>
      </c>
    </row>
    <row r="2328" spans="1:22" hidden="1" x14ac:dyDescent="0.3">
      <c r="A2328" s="23">
        <v>4</v>
      </c>
      <c r="B2328" s="23">
        <v>2021</v>
      </c>
      <c r="C2328" s="23" t="s">
        <v>551</v>
      </c>
      <c r="D2328" t="s">
        <v>154</v>
      </c>
      <c r="E2328" s="23" t="s">
        <v>555</v>
      </c>
      <c r="F2328" s="23" t="s">
        <v>283</v>
      </c>
      <c r="G2328" s="23">
        <v>3</v>
      </c>
      <c r="H2328" s="23" t="s">
        <v>31</v>
      </c>
      <c r="I2328" s="24">
        <v>69096.789999999994</v>
      </c>
      <c r="J2328" s="24">
        <v>120919.38</v>
      </c>
      <c r="K2328" s="24">
        <v>93813.83</v>
      </c>
      <c r="L2328" s="24">
        <v>164174.20000000001</v>
      </c>
      <c r="M2328" s="24">
        <v>118355.45</v>
      </c>
      <c r="N2328" s="24">
        <v>207122.03</v>
      </c>
      <c r="O2328" s="24">
        <v>155572.85999999999</v>
      </c>
      <c r="P2328" s="24">
        <v>272252.51</v>
      </c>
      <c r="Q2328" s="24">
        <v>192481.58</v>
      </c>
      <c r="R2328" s="24">
        <v>336842.77</v>
      </c>
      <c r="S2328" s="24">
        <v>216646.39</v>
      </c>
      <c r="T2328" s="24">
        <v>379131.18</v>
      </c>
      <c r="U2328" s="24">
        <v>240458.4</v>
      </c>
      <c r="V2328" s="24">
        <v>420802.2</v>
      </c>
    </row>
    <row r="2329" spans="1:22" hidden="1" x14ac:dyDescent="0.3">
      <c r="A2329" s="23">
        <v>4</v>
      </c>
      <c r="B2329" s="23">
        <v>2021</v>
      </c>
      <c r="C2329" s="23" t="s">
        <v>551</v>
      </c>
      <c r="D2329" t="s">
        <v>154</v>
      </c>
      <c r="E2329" s="23" t="s">
        <v>555</v>
      </c>
      <c r="F2329" s="23" t="s">
        <v>283</v>
      </c>
      <c r="G2329" s="23">
        <v>4</v>
      </c>
      <c r="H2329" s="23" t="s">
        <v>29</v>
      </c>
      <c r="I2329" s="24">
        <v>78883.570000000007</v>
      </c>
      <c r="J2329" s="24">
        <v>126213.72</v>
      </c>
      <c r="K2329" s="24">
        <v>110437</v>
      </c>
      <c r="L2329" s="24">
        <v>176699.21</v>
      </c>
      <c r="M2329" s="24">
        <v>141990.43</v>
      </c>
      <c r="N2329" s="24">
        <v>227184.7</v>
      </c>
      <c r="O2329" s="24">
        <v>189320.58</v>
      </c>
      <c r="P2329" s="24">
        <v>302912.93</v>
      </c>
      <c r="Q2329" s="24">
        <v>236650.72</v>
      </c>
      <c r="R2329" s="24">
        <v>378641.16</v>
      </c>
      <c r="S2329" s="24">
        <v>268204.15000000002</v>
      </c>
      <c r="T2329" s="24">
        <v>429126.65</v>
      </c>
      <c r="U2329" s="24">
        <v>299757.58</v>
      </c>
      <c r="V2329" s="24">
        <v>479612.13</v>
      </c>
    </row>
    <row r="2330" spans="1:22" hidden="1" x14ac:dyDescent="0.3">
      <c r="A2330" s="23">
        <v>4</v>
      </c>
      <c r="B2330" s="23">
        <v>2021</v>
      </c>
      <c r="C2330" s="23" t="s">
        <v>551</v>
      </c>
      <c r="D2330" t="s">
        <v>154</v>
      </c>
      <c r="E2330" s="23" t="s">
        <v>555</v>
      </c>
      <c r="F2330" s="23" t="s">
        <v>324</v>
      </c>
      <c r="G2330" s="23">
        <v>1</v>
      </c>
      <c r="H2330" s="23" t="s">
        <v>14</v>
      </c>
      <c r="I2330" s="24">
        <v>94616.72</v>
      </c>
      <c r="J2330" s="24">
        <v>165579.26</v>
      </c>
      <c r="K2330" s="24">
        <v>122621.52</v>
      </c>
      <c r="L2330" s="24">
        <v>214587.66</v>
      </c>
      <c r="M2330" s="24">
        <v>146814.84</v>
      </c>
      <c r="N2330" s="24">
        <v>256925.97</v>
      </c>
      <c r="O2330" s="24">
        <v>175254.6</v>
      </c>
      <c r="P2330" s="24">
        <v>306695.56</v>
      </c>
      <c r="Q2330" s="24">
        <v>206159.45</v>
      </c>
      <c r="R2330" s="24">
        <v>360779.03</v>
      </c>
      <c r="S2330" s="24">
        <v>225927.07</v>
      </c>
      <c r="T2330" s="24">
        <v>395372.38</v>
      </c>
      <c r="U2330" s="24">
        <v>244680.44</v>
      </c>
      <c r="V2330" s="24">
        <v>428190.78</v>
      </c>
    </row>
    <row r="2331" spans="1:22" hidden="1" x14ac:dyDescent="0.3">
      <c r="A2331" s="23">
        <v>4</v>
      </c>
      <c r="B2331" s="23">
        <v>2021</v>
      </c>
      <c r="C2331" s="23" t="s">
        <v>551</v>
      </c>
      <c r="D2331" t="s">
        <v>154</v>
      </c>
      <c r="E2331" s="23" t="s">
        <v>555</v>
      </c>
      <c r="F2331" s="23" t="s">
        <v>324</v>
      </c>
      <c r="G2331" s="23">
        <v>2</v>
      </c>
      <c r="H2331" s="23" t="s">
        <v>30</v>
      </c>
      <c r="I2331" s="24">
        <v>82414.44</v>
      </c>
      <c r="J2331" s="24">
        <v>144225.26999999999</v>
      </c>
      <c r="K2331" s="24">
        <v>108065.46</v>
      </c>
      <c r="L2331" s="24">
        <v>189114.55</v>
      </c>
      <c r="M2331" s="24">
        <v>131350.95000000001</v>
      </c>
      <c r="N2331" s="24">
        <v>229864.17</v>
      </c>
      <c r="O2331" s="24">
        <v>161138.19</v>
      </c>
      <c r="P2331" s="24">
        <v>281991.84000000003</v>
      </c>
      <c r="Q2331" s="24">
        <v>191162.54</v>
      </c>
      <c r="R2331" s="24">
        <v>334534.45</v>
      </c>
      <c r="S2331" s="24">
        <v>210645.18</v>
      </c>
      <c r="T2331" s="24">
        <v>368629.07</v>
      </c>
      <c r="U2331" s="24">
        <v>228706.94</v>
      </c>
      <c r="V2331" s="24">
        <v>400237.15</v>
      </c>
    </row>
    <row r="2332" spans="1:22" hidden="1" x14ac:dyDescent="0.3">
      <c r="A2332" s="23">
        <v>4</v>
      </c>
      <c r="B2332" s="23">
        <v>2021</v>
      </c>
      <c r="C2332" s="23" t="s">
        <v>551</v>
      </c>
      <c r="D2332" t="s">
        <v>154</v>
      </c>
      <c r="E2332" s="23" t="s">
        <v>555</v>
      </c>
      <c r="F2332" s="23" t="s">
        <v>324</v>
      </c>
      <c r="G2332" s="23">
        <v>3</v>
      </c>
      <c r="H2332" s="23" t="s">
        <v>31</v>
      </c>
      <c r="I2332" s="24">
        <v>71381.460000000006</v>
      </c>
      <c r="J2332" s="24">
        <v>124917.55</v>
      </c>
      <c r="K2332" s="24">
        <v>97100.01</v>
      </c>
      <c r="L2332" s="24">
        <v>169925.03</v>
      </c>
      <c r="M2332" s="24">
        <v>122648.42</v>
      </c>
      <c r="N2332" s="24">
        <v>214634.73</v>
      </c>
      <c r="O2332" s="24">
        <v>161363.85</v>
      </c>
      <c r="P2332" s="24">
        <v>282386.74</v>
      </c>
      <c r="Q2332" s="24">
        <v>199779.85</v>
      </c>
      <c r="R2332" s="24">
        <v>349614.74</v>
      </c>
      <c r="S2332" s="24">
        <v>224962.75</v>
      </c>
      <c r="T2332" s="24">
        <v>393684.81</v>
      </c>
      <c r="U2332" s="24">
        <v>249803.43</v>
      </c>
      <c r="V2332" s="24">
        <v>437156</v>
      </c>
    </row>
    <row r="2333" spans="1:22" hidden="1" x14ac:dyDescent="0.3">
      <c r="A2333" s="23">
        <v>4</v>
      </c>
      <c r="B2333" s="23">
        <v>2021</v>
      </c>
      <c r="C2333" s="23" t="s">
        <v>551</v>
      </c>
      <c r="D2333" t="s">
        <v>154</v>
      </c>
      <c r="E2333" s="23" t="s">
        <v>555</v>
      </c>
      <c r="F2333" s="23" t="s">
        <v>324</v>
      </c>
      <c r="G2333" s="23">
        <v>4</v>
      </c>
      <c r="H2333" s="23" t="s">
        <v>29</v>
      </c>
      <c r="I2333" s="24">
        <v>80264.800000000003</v>
      </c>
      <c r="J2333" s="24">
        <v>128423.67999999999</v>
      </c>
      <c r="K2333" s="24">
        <v>112370.71</v>
      </c>
      <c r="L2333" s="24">
        <v>179793.15</v>
      </c>
      <c r="M2333" s="24">
        <v>144476.63</v>
      </c>
      <c r="N2333" s="24">
        <v>231162.62</v>
      </c>
      <c r="O2333" s="24">
        <v>192635.51</v>
      </c>
      <c r="P2333" s="24">
        <v>308216.82</v>
      </c>
      <c r="Q2333" s="24">
        <v>240794.39</v>
      </c>
      <c r="R2333" s="24">
        <v>385271.03</v>
      </c>
      <c r="S2333" s="24">
        <v>272900.31</v>
      </c>
      <c r="T2333" s="24">
        <v>436640.5</v>
      </c>
      <c r="U2333" s="24">
        <v>305006.21999999997</v>
      </c>
      <c r="V2333" s="24">
        <v>488009.97</v>
      </c>
    </row>
    <row r="2334" spans="1:22" hidden="1" x14ac:dyDescent="0.3">
      <c r="A2334" s="23">
        <v>4</v>
      </c>
      <c r="B2334" s="23">
        <v>2021</v>
      </c>
      <c r="C2334" s="23" t="s">
        <v>551</v>
      </c>
      <c r="D2334" t="s">
        <v>154</v>
      </c>
      <c r="E2334" s="23" t="s">
        <v>555</v>
      </c>
      <c r="F2334" s="23" t="s">
        <v>363</v>
      </c>
      <c r="G2334" s="23">
        <v>1</v>
      </c>
      <c r="H2334" s="23" t="s">
        <v>14</v>
      </c>
      <c r="I2334" s="24">
        <v>94084.92</v>
      </c>
      <c r="J2334" s="24">
        <v>164648.60999999999</v>
      </c>
      <c r="K2334" s="24">
        <v>121947.77</v>
      </c>
      <c r="L2334" s="24">
        <v>213408.59</v>
      </c>
      <c r="M2334" s="24">
        <v>146019.21</v>
      </c>
      <c r="N2334" s="24">
        <v>255533.62</v>
      </c>
      <c r="O2334" s="24">
        <v>174321.71</v>
      </c>
      <c r="P2334" s="24">
        <v>305063</v>
      </c>
      <c r="Q2334" s="24">
        <v>205074.37</v>
      </c>
      <c r="R2334" s="24">
        <v>358880.15</v>
      </c>
      <c r="S2334" s="24">
        <v>224744.83</v>
      </c>
      <c r="T2334" s="24">
        <v>393303.45</v>
      </c>
      <c r="U2334" s="24">
        <v>243413.31</v>
      </c>
      <c r="V2334" s="24">
        <v>425973.29</v>
      </c>
    </row>
    <row r="2335" spans="1:22" hidden="1" x14ac:dyDescent="0.3">
      <c r="A2335" s="23">
        <v>4</v>
      </c>
      <c r="B2335" s="23">
        <v>2021</v>
      </c>
      <c r="C2335" s="23" t="s">
        <v>551</v>
      </c>
      <c r="D2335" t="s">
        <v>154</v>
      </c>
      <c r="E2335" s="23" t="s">
        <v>555</v>
      </c>
      <c r="F2335" s="23" t="s">
        <v>363</v>
      </c>
      <c r="G2335" s="23">
        <v>2</v>
      </c>
      <c r="H2335" s="23" t="s">
        <v>30</v>
      </c>
      <c r="I2335" s="24">
        <v>81882.63</v>
      </c>
      <c r="J2335" s="24">
        <v>143294.6</v>
      </c>
      <c r="K2335" s="24">
        <v>107391.7</v>
      </c>
      <c r="L2335" s="24">
        <v>187935.48</v>
      </c>
      <c r="M2335" s="24">
        <v>130555.33</v>
      </c>
      <c r="N2335" s="24">
        <v>228471.82</v>
      </c>
      <c r="O2335" s="24">
        <v>160205.29999999999</v>
      </c>
      <c r="P2335" s="24">
        <v>280359.28000000003</v>
      </c>
      <c r="Q2335" s="24">
        <v>190077.47</v>
      </c>
      <c r="R2335" s="24">
        <v>332635.56</v>
      </c>
      <c r="S2335" s="24">
        <v>209462.93</v>
      </c>
      <c r="T2335" s="24">
        <v>366560.13</v>
      </c>
      <c r="U2335" s="24">
        <v>227439.8</v>
      </c>
      <c r="V2335" s="24">
        <v>398019.66</v>
      </c>
    </row>
    <row r="2336" spans="1:22" hidden="1" x14ac:dyDescent="0.3">
      <c r="A2336" s="23">
        <v>4</v>
      </c>
      <c r="B2336" s="23">
        <v>2021</v>
      </c>
      <c r="C2336" s="23" t="s">
        <v>551</v>
      </c>
      <c r="D2336" t="s">
        <v>154</v>
      </c>
      <c r="E2336" s="23" t="s">
        <v>555</v>
      </c>
      <c r="F2336" s="23" t="s">
        <v>363</v>
      </c>
      <c r="G2336" s="23">
        <v>3</v>
      </c>
      <c r="H2336" s="23" t="s">
        <v>31</v>
      </c>
      <c r="I2336" s="24">
        <v>70868.2</v>
      </c>
      <c r="J2336" s="24">
        <v>124019.35</v>
      </c>
      <c r="K2336" s="24">
        <v>96381.45</v>
      </c>
      <c r="L2336" s="24">
        <v>168667.54</v>
      </c>
      <c r="M2336" s="24">
        <v>121724.55</v>
      </c>
      <c r="N2336" s="24">
        <v>213017.96</v>
      </c>
      <c r="O2336" s="24">
        <v>160132.03</v>
      </c>
      <c r="P2336" s="24">
        <v>280231.06</v>
      </c>
      <c r="Q2336" s="24">
        <v>198240.07</v>
      </c>
      <c r="R2336" s="24">
        <v>346920.13</v>
      </c>
      <c r="S2336" s="24">
        <v>223217.67</v>
      </c>
      <c r="T2336" s="24">
        <v>390630.92</v>
      </c>
      <c r="U2336" s="24">
        <v>247853.04</v>
      </c>
      <c r="V2336" s="24">
        <v>433742.82</v>
      </c>
    </row>
    <row r="2337" spans="1:22" hidden="1" x14ac:dyDescent="0.3">
      <c r="A2337" s="23">
        <v>4</v>
      </c>
      <c r="B2337" s="23">
        <v>2021</v>
      </c>
      <c r="C2337" s="23" t="s">
        <v>551</v>
      </c>
      <c r="D2337" t="s">
        <v>154</v>
      </c>
      <c r="E2337" s="23" t="s">
        <v>555</v>
      </c>
      <c r="F2337" s="23" t="s">
        <v>363</v>
      </c>
      <c r="G2337" s="23">
        <v>4</v>
      </c>
      <c r="H2337" s="23" t="s">
        <v>29</v>
      </c>
      <c r="I2337" s="24">
        <v>79823.37</v>
      </c>
      <c r="J2337" s="24">
        <v>127717.39</v>
      </c>
      <c r="K2337" s="24">
        <v>111752.71</v>
      </c>
      <c r="L2337" s="24">
        <v>178804.35</v>
      </c>
      <c r="M2337" s="24">
        <v>143682.06</v>
      </c>
      <c r="N2337" s="24">
        <v>229891.3</v>
      </c>
      <c r="O2337" s="24">
        <v>191576.08</v>
      </c>
      <c r="P2337" s="24">
        <v>306521.74</v>
      </c>
      <c r="Q2337" s="24">
        <v>239470.1</v>
      </c>
      <c r="R2337" s="24">
        <v>383152.17</v>
      </c>
      <c r="S2337" s="24">
        <v>271399.45</v>
      </c>
      <c r="T2337" s="24">
        <v>434239.13</v>
      </c>
      <c r="U2337" s="24">
        <v>303328.8</v>
      </c>
      <c r="V2337" s="24">
        <v>485326.08000000002</v>
      </c>
    </row>
    <row r="2338" spans="1:22" hidden="1" x14ac:dyDescent="0.3">
      <c r="A2338" s="23">
        <v>4</v>
      </c>
      <c r="B2338" s="23">
        <v>2021</v>
      </c>
      <c r="C2338" s="23" t="s">
        <v>551</v>
      </c>
      <c r="D2338" t="s">
        <v>154</v>
      </c>
      <c r="E2338" s="23" t="s">
        <v>555</v>
      </c>
      <c r="F2338" s="23" t="s">
        <v>399</v>
      </c>
      <c r="G2338" s="23">
        <v>1</v>
      </c>
      <c r="H2338" s="23" t="s">
        <v>14</v>
      </c>
      <c r="I2338" s="24">
        <v>93154.25</v>
      </c>
      <c r="J2338" s="24">
        <v>163019.94</v>
      </c>
      <c r="K2338" s="24">
        <v>120683.65</v>
      </c>
      <c r="L2338" s="24">
        <v>211196.39</v>
      </c>
      <c r="M2338" s="24">
        <v>144464.20000000001</v>
      </c>
      <c r="N2338" s="24">
        <v>252812.35</v>
      </c>
      <c r="O2338" s="24">
        <v>172402.21</v>
      </c>
      <c r="P2338" s="24">
        <v>301703.87</v>
      </c>
      <c r="Q2338" s="24">
        <v>202770.14</v>
      </c>
      <c r="R2338" s="24">
        <v>354847.74</v>
      </c>
      <c r="S2338" s="24">
        <v>222193.86</v>
      </c>
      <c r="T2338" s="24">
        <v>388839.26</v>
      </c>
      <c r="U2338" s="24">
        <v>240600.9</v>
      </c>
      <c r="V2338" s="24">
        <v>421051.58</v>
      </c>
    </row>
    <row r="2339" spans="1:22" hidden="1" x14ac:dyDescent="0.3">
      <c r="A2339" s="23">
        <v>4</v>
      </c>
      <c r="B2339" s="23">
        <v>2021</v>
      </c>
      <c r="C2339" s="23" t="s">
        <v>551</v>
      </c>
      <c r="D2339" t="s">
        <v>154</v>
      </c>
      <c r="E2339" s="23" t="s">
        <v>555</v>
      </c>
      <c r="F2339" s="23" t="s">
        <v>399</v>
      </c>
      <c r="G2339" s="23">
        <v>2</v>
      </c>
      <c r="H2339" s="23" t="s">
        <v>30</v>
      </c>
      <c r="I2339" s="24">
        <v>81329.39</v>
      </c>
      <c r="J2339" s="24">
        <v>142326.44</v>
      </c>
      <c r="K2339" s="24">
        <v>106577.78</v>
      </c>
      <c r="L2339" s="24">
        <v>186511.11</v>
      </c>
      <c r="M2339" s="24">
        <v>129478.58</v>
      </c>
      <c r="N2339" s="24">
        <v>226587.51</v>
      </c>
      <c r="O2339" s="24">
        <v>158722.39000000001</v>
      </c>
      <c r="P2339" s="24">
        <v>277764.19</v>
      </c>
      <c r="Q2339" s="24">
        <v>188237.05</v>
      </c>
      <c r="R2339" s="24">
        <v>329414.84999999998</v>
      </c>
      <c r="S2339" s="24">
        <v>207384.61</v>
      </c>
      <c r="T2339" s="24">
        <v>362923.06</v>
      </c>
      <c r="U2339" s="24">
        <v>225121.42</v>
      </c>
      <c r="V2339" s="24">
        <v>393962.49</v>
      </c>
    </row>
    <row r="2340" spans="1:22" hidden="1" x14ac:dyDescent="0.3">
      <c r="A2340" s="23">
        <v>4</v>
      </c>
      <c r="B2340" s="23">
        <v>2021</v>
      </c>
      <c r="C2340" s="23" t="s">
        <v>551</v>
      </c>
      <c r="D2340" t="s">
        <v>154</v>
      </c>
      <c r="E2340" s="23" t="s">
        <v>555</v>
      </c>
      <c r="F2340" s="23" t="s">
        <v>399</v>
      </c>
      <c r="G2340" s="23">
        <v>3</v>
      </c>
      <c r="H2340" s="23" t="s">
        <v>31</v>
      </c>
      <c r="I2340" s="24">
        <v>70586.570000000007</v>
      </c>
      <c r="J2340" s="24">
        <v>123526.49</v>
      </c>
      <c r="K2340" s="24">
        <v>96074.82</v>
      </c>
      <c r="L2340" s="24">
        <v>168130.94</v>
      </c>
      <c r="M2340" s="24">
        <v>121398.18</v>
      </c>
      <c r="N2340" s="24">
        <v>212446.81</v>
      </c>
      <c r="O2340" s="24">
        <v>159763.9</v>
      </c>
      <c r="P2340" s="24">
        <v>279586.83</v>
      </c>
      <c r="Q2340" s="24">
        <v>197839.45</v>
      </c>
      <c r="R2340" s="24">
        <v>346219.04</v>
      </c>
      <c r="S2340" s="24">
        <v>222808.61</v>
      </c>
      <c r="T2340" s="24">
        <v>389915.06</v>
      </c>
      <c r="U2340" s="24">
        <v>247446.13</v>
      </c>
      <c r="V2340" s="24">
        <v>433030.73</v>
      </c>
    </row>
    <row r="2341" spans="1:22" hidden="1" x14ac:dyDescent="0.3">
      <c r="A2341" s="23">
        <v>4</v>
      </c>
      <c r="B2341" s="23">
        <v>2021</v>
      </c>
      <c r="C2341" s="23" t="s">
        <v>551</v>
      </c>
      <c r="D2341" t="s">
        <v>154</v>
      </c>
      <c r="E2341" s="23" t="s">
        <v>555</v>
      </c>
      <c r="F2341" s="23" t="s">
        <v>399</v>
      </c>
      <c r="G2341" s="23">
        <v>4</v>
      </c>
      <c r="H2341" s="23" t="s">
        <v>29</v>
      </c>
      <c r="I2341" s="24">
        <v>78997.440000000002</v>
      </c>
      <c r="J2341" s="24">
        <v>126395.91</v>
      </c>
      <c r="K2341" s="24">
        <v>110596.42</v>
      </c>
      <c r="L2341" s="24">
        <v>176954.28</v>
      </c>
      <c r="M2341" s="24">
        <v>142195.4</v>
      </c>
      <c r="N2341" s="24">
        <v>227512.64</v>
      </c>
      <c r="O2341" s="24">
        <v>189593.87</v>
      </c>
      <c r="P2341" s="24">
        <v>303350.19</v>
      </c>
      <c r="Q2341" s="24">
        <v>236992.33</v>
      </c>
      <c r="R2341" s="24">
        <v>379187.74</v>
      </c>
      <c r="S2341" s="24">
        <v>268591.31</v>
      </c>
      <c r="T2341" s="24">
        <v>429746.1</v>
      </c>
      <c r="U2341" s="24">
        <v>300190.28999999998</v>
      </c>
      <c r="V2341" s="24">
        <v>480304.47</v>
      </c>
    </row>
    <row r="2342" spans="1:22" hidden="1" x14ac:dyDescent="0.3">
      <c r="A2342" s="23">
        <v>4</v>
      </c>
      <c r="B2342" s="23">
        <v>2021</v>
      </c>
      <c r="C2342" s="23" t="s">
        <v>551</v>
      </c>
      <c r="D2342" t="s">
        <v>154</v>
      </c>
      <c r="E2342" s="23" t="s">
        <v>555</v>
      </c>
      <c r="F2342" s="23" t="s">
        <v>431</v>
      </c>
      <c r="G2342" s="23">
        <v>1</v>
      </c>
      <c r="H2342" s="23" t="s">
        <v>14</v>
      </c>
      <c r="I2342" s="24">
        <v>93553.12</v>
      </c>
      <c r="J2342" s="24">
        <v>163717.96</v>
      </c>
      <c r="K2342" s="24">
        <v>121274.02</v>
      </c>
      <c r="L2342" s="24">
        <v>212229.53</v>
      </c>
      <c r="M2342" s="24">
        <v>145223.59</v>
      </c>
      <c r="N2342" s="24">
        <v>254141.28</v>
      </c>
      <c r="O2342" s="24">
        <v>173388.82</v>
      </c>
      <c r="P2342" s="24">
        <v>303430.44</v>
      </c>
      <c r="Q2342" s="24">
        <v>203989.29</v>
      </c>
      <c r="R2342" s="24">
        <v>356981.26</v>
      </c>
      <c r="S2342" s="24">
        <v>223562.58</v>
      </c>
      <c r="T2342" s="24">
        <v>391234.52</v>
      </c>
      <c r="U2342" s="24">
        <v>242146.17</v>
      </c>
      <c r="V2342" s="24">
        <v>423755.8</v>
      </c>
    </row>
    <row r="2343" spans="1:22" hidden="1" x14ac:dyDescent="0.3">
      <c r="A2343" s="23">
        <v>4</v>
      </c>
      <c r="B2343" s="23">
        <v>2021</v>
      </c>
      <c r="C2343" s="23" t="s">
        <v>551</v>
      </c>
      <c r="D2343" t="s">
        <v>154</v>
      </c>
      <c r="E2343" s="23" t="s">
        <v>555</v>
      </c>
      <c r="F2343" s="23" t="s">
        <v>431</v>
      </c>
      <c r="G2343" s="23">
        <v>2</v>
      </c>
      <c r="H2343" s="23" t="s">
        <v>30</v>
      </c>
      <c r="I2343" s="24">
        <v>81350.81</v>
      </c>
      <c r="J2343" s="24">
        <v>142363.92000000001</v>
      </c>
      <c r="K2343" s="24">
        <v>106717.95</v>
      </c>
      <c r="L2343" s="24">
        <v>186756.42</v>
      </c>
      <c r="M2343" s="24">
        <v>129759.7</v>
      </c>
      <c r="N2343" s="24">
        <v>227079.48</v>
      </c>
      <c r="O2343" s="24">
        <v>159272.41</v>
      </c>
      <c r="P2343" s="24">
        <v>278726.71999999997</v>
      </c>
      <c r="Q2343" s="24">
        <v>188992.39</v>
      </c>
      <c r="R2343" s="24">
        <v>330736.68</v>
      </c>
      <c r="S2343" s="24">
        <v>208280.69</v>
      </c>
      <c r="T2343" s="24">
        <v>364491.2</v>
      </c>
      <c r="U2343" s="24">
        <v>226172.67</v>
      </c>
      <c r="V2343" s="24">
        <v>395802.17</v>
      </c>
    </row>
    <row r="2344" spans="1:22" hidden="1" x14ac:dyDescent="0.3">
      <c r="A2344" s="23">
        <v>4</v>
      </c>
      <c r="B2344" s="23">
        <v>2021</v>
      </c>
      <c r="C2344" s="23" t="s">
        <v>551</v>
      </c>
      <c r="D2344" t="s">
        <v>154</v>
      </c>
      <c r="E2344" s="23" t="s">
        <v>555</v>
      </c>
      <c r="F2344" s="23" t="s">
        <v>431</v>
      </c>
      <c r="G2344" s="23">
        <v>3</v>
      </c>
      <c r="H2344" s="23" t="s">
        <v>31</v>
      </c>
      <c r="I2344" s="24">
        <v>70354.94</v>
      </c>
      <c r="J2344" s="24">
        <v>123121.14</v>
      </c>
      <c r="K2344" s="24">
        <v>95662.89</v>
      </c>
      <c r="L2344" s="24">
        <v>167410.06</v>
      </c>
      <c r="M2344" s="24">
        <v>120800.68</v>
      </c>
      <c r="N2344" s="24">
        <v>211401.2</v>
      </c>
      <c r="O2344" s="24">
        <v>158900.21</v>
      </c>
      <c r="P2344" s="24">
        <v>278075.37</v>
      </c>
      <c r="Q2344" s="24">
        <v>196700.3</v>
      </c>
      <c r="R2344" s="24">
        <v>344225.52</v>
      </c>
      <c r="S2344" s="24">
        <v>221472.59</v>
      </c>
      <c r="T2344" s="24">
        <v>387577.03</v>
      </c>
      <c r="U2344" s="24">
        <v>245902.66</v>
      </c>
      <c r="V2344" s="24">
        <v>430329.65</v>
      </c>
    </row>
    <row r="2345" spans="1:22" hidden="1" x14ac:dyDescent="0.3">
      <c r="A2345" s="23">
        <v>4</v>
      </c>
      <c r="B2345" s="23">
        <v>2021</v>
      </c>
      <c r="C2345" s="23" t="s">
        <v>551</v>
      </c>
      <c r="D2345" t="s">
        <v>154</v>
      </c>
      <c r="E2345" s="23" t="s">
        <v>555</v>
      </c>
      <c r="F2345" s="23" t="s">
        <v>431</v>
      </c>
      <c r="G2345" s="23">
        <v>4</v>
      </c>
      <c r="H2345" s="23" t="s">
        <v>29</v>
      </c>
      <c r="I2345" s="24">
        <v>79381.94</v>
      </c>
      <c r="J2345" s="24">
        <v>127011.11</v>
      </c>
      <c r="K2345" s="24">
        <v>111134.72</v>
      </c>
      <c r="L2345" s="24">
        <v>177815.55</v>
      </c>
      <c r="M2345" s="24">
        <v>142887.49</v>
      </c>
      <c r="N2345" s="24">
        <v>228619.99</v>
      </c>
      <c r="O2345" s="24">
        <v>190516.65</v>
      </c>
      <c r="P2345" s="24">
        <v>304826.65000000002</v>
      </c>
      <c r="Q2345" s="24">
        <v>238145.82</v>
      </c>
      <c r="R2345" s="24">
        <v>381033.32</v>
      </c>
      <c r="S2345" s="24">
        <v>269898.59000000003</v>
      </c>
      <c r="T2345" s="24">
        <v>431837.76</v>
      </c>
      <c r="U2345" s="24">
        <v>301651.37</v>
      </c>
      <c r="V2345" s="24">
        <v>482642.2</v>
      </c>
    </row>
    <row r="2346" spans="1:22" hidden="1" x14ac:dyDescent="0.3">
      <c r="A2346" s="23">
        <v>4</v>
      </c>
      <c r="B2346" s="23">
        <v>2021</v>
      </c>
      <c r="C2346" s="23" t="s">
        <v>551</v>
      </c>
      <c r="D2346" t="s">
        <v>154</v>
      </c>
      <c r="E2346" s="23" t="s">
        <v>555</v>
      </c>
      <c r="F2346" s="23" t="s">
        <v>455</v>
      </c>
      <c r="G2346" s="23">
        <v>1</v>
      </c>
      <c r="H2346" s="23" t="s">
        <v>14</v>
      </c>
      <c r="I2346" s="24">
        <v>91558.85</v>
      </c>
      <c r="J2346" s="24">
        <v>160227.99</v>
      </c>
      <c r="K2346" s="24">
        <v>118662.39999999999</v>
      </c>
      <c r="L2346" s="24">
        <v>207659.2</v>
      </c>
      <c r="M2346" s="24">
        <v>142077.32</v>
      </c>
      <c r="N2346" s="24">
        <v>248635.31</v>
      </c>
      <c r="O2346" s="24">
        <v>169603.54</v>
      </c>
      <c r="P2346" s="24">
        <v>296806.19</v>
      </c>
      <c r="Q2346" s="24">
        <v>199514.91</v>
      </c>
      <c r="R2346" s="24">
        <v>349151.09</v>
      </c>
      <c r="S2346" s="24">
        <v>218647.12</v>
      </c>
      <c r="T2346" s="24">
        <v>382632.47</v>
      </c>
      <c r="U2346" s="24">
        <v>236799.49</v>
      </c>
      <c r="V2346" s="24">
        <v>414399.11</v>
      </c>
    </row>
    <row r="2347" spans="1:22" hidden="1" x14ac:dyDescent="0.3">
      <c r="A2347" s="23">
        <v>4</v>
      </c>
      <c r="B2347" s="23">
        <v>2021</v>
      </c>
      <c r="C2347" s="23" t="s">
        <v>551</v>
      </c>
      <c r="D2347" t="s">
        <v>154</v>
      </c>
      <c r="E2347" s="23" t="s">
        <v>555</v>
      </c>
      <c r="F2347" s="23" t="s">
        <v>455</v>
      </c>
      <c r="G2347" s="23">
        <v>2</v>
      </c>
      <c r="H2347" s="23" t="s">
        <v>30</v>
      </c>
      <c r="I2347" s="24">
        <v>79733.960000000006</v>
      </c>
      <c r="J2347" s="24">
        <v>139534.42000000001</v>
      </c>
      <c r="K2347" s="24">
        <v>104556.52</v>
      </c>
      <c r="L2347" s="24">
        <v>182973.92</v>
      </c>
      <c r="M2347" s="24">
        <v>127091.7</v>
      </c>
      <c r="N2347" s="24">
        <v>222410.47</v>
      </c>
      <c r="O2347" s="24">
        <v>155923.72</v>
      </c>
      <c r="P2347" s="24">
        <v>272866.51</v>
      </c>
      <c r="Q2347" s="24">
        <v>184981.83</v>
      </c>
      <c r="R2347" s="24">
        <v>323718.19</v>
      </c>
      <c r="S2347" s="24">
        <v>203837.87</v>
      </c>
      <c r="T2347" s="24">
        <v>356716.26</v>
      </c>
      <c r="U2347" s="24">
        <v>221320.01</v>
      </c>
      <c r="V2347" s="24">
        <v>387310.02</v>
      </c>
    </row>
    <row r="2348" spans="1:22" hidden="1" x14ac:dyDescent="0.3">
      <c r="A2348" s="23">
        <v>4</v>
      </c>
      <c r="B2348" s="23">
        <v>2021</v>
      </c>
      <c r="C2348" s="23" t="s">
        <v>551</v>
      </c>
      <c r="D2348" t="s">
        <v>154</v>
      </c>
      <c r="E2348" s="23" t="s">
        <v>555</v>
      </c>
      <c r="F2348" s="23" t="s">
        <v>455</v>
      </c>
      <c r="G2348" s="23">
        <v>3</v>
      </c>
      <c r="H2348" s="23" t="s">
        <v>31</v>
      </c>
      <c r="I2348" s="24">
        <v>69046.789999999994</v>
      </c>
      <c r="J2348" s="24">
        <v>120831.88</v>
      </c>
      <c r="K2348" s="24">
        <v>93919.13</v>
      </c>
      <c r="L2348" s="24">
        <v>164358.48000000001</v>
      </c>
      <c r="M2348" s="24">
        <v>118626.58</v>
      </c>
      <c r="N2348" s="24">
        <v>207596.52</v>
      </c>
      <c r="O2348" s="24">
        <v>156068.44</v>
      </c>
      <c r="P2348" s="24">
        <v>273119.77</v>
      </c>
      <c r="Q2348" s="24">
        <v>193220.12</v>
      </c>
      <c r="R2348" s="24">
        <v>338135.21</v>
      </c>
      <c r="S2348" s="24">
        <v>217573.37</v>
      </c>
      <c r="T2348" s="24">
        <v>380753.39</v>
      </c>
      <c r="U2348" s="24">
        <v>241594.98</v>
      </c>
      <c r="V2348" s="24">
        <v>422791.22</v>
      </c>
    </row>
    <row r="2349" spans="1:22" hidden="1" x14ac:dyDescent="0.3">
      <c r="A2349" s="23">
        <v>4</v>
      </c>
      <c r="B2349" s="23">
        <v>2021</v>
      </c>
      <c r="C2349" s="23" t="s">
        <v>551</v>
      </c>
      <c r="D2349" t="s">
        <v>154</v>
      </c>
      <c r="E2349" s="23" t="s">
        <v>555</v>
      </c>
      <c r="F2349" s="23" t="s">
        <v>455</v>
      </c>
      <c r="G2349" s="23">
        <v>4</v>
      </c>
      <c r="H2349" s="23" t="s">
        <v>29</v>
      </c>
      <c r="I2349" s="24">
        <v>77673.16</v>
      </c>
      <c r="J2349" s="24">
        <v>124277.06</v>
      </c>
      <c r="K2349" s="24">
        <v>108742.42</v>
      </c>
      <c r="L2349" s="24">
        <v>173987.88</v>
      </c>
      <c r="M2349" s="24">
        <v>139811.69</v>
      </c>
      <c r="N2349" s="24">
        <v>223698.7</v>
      </c>
      <c r="O2349" s="24">
        <v>186415.58</v>
      </c>
      <c r="P2349" s="24">
        <v>298264.94</v>
      </c>
      <c r="Q2349" s="24">
        <v>233019.48</v>
      </c>
      <c r="R2349" s="24">
        <v>372831.17</v>
      </c>
      <c r="S2349" s="24">
        <v>264088.74</v>
      </c>
      <c r="T2349" s="24">
        <v>422542</v>
      </c>
      <c r="U2349" s="24">
        <v>295158.01</v>
      </c>
      <c r="V2349" s="24">
        <v>472252.82</v>
      </c>
    </row>
    <row r="2350" spans="1:22" hidden="1" x14ac:dyDescent="0.3">
      <c r="A2350" s="23">
        <v>4</v>
      </c>
      <c r="B2350" s="23">
        <v>2021</v>
      </c>
      <c r="C2350" s="23" t="s">
        <v>551</v>
      </c>
      <c r="D2350" t="s">
        <v>160</v>
      </c>
      <c r="E2350" s="23" t="s">
        <v>556</v>
      </c>
      <c r="F2350" s="23" t="s">
        <v>206</v>
      </c>
      <c r="G2350" s="23">
        <v>1</v>
      </c>
      <c r="H2350" s="23" t="s">
        <v>14</v>
      </c>
      <c r="I2350" s="24">
        <v>88500.98</v>
      </c>
      <c r="J2350" s="24">
        <v>154876.72</v>
      </c>
      <c r="K2350" s="24">
        <v>114703.28</v>
      </c>
      <c r="L2350" s="24">
        <v>200730.74</v>
      </c>
      <c r="M2350" s="24">
        <v>137339.79999999999</v>
      </c>
      <c r="N2350" s="24">
        <v>240344.65</v>
      </c>
      <c r="O2350" s="24">
        <v>163952.47</v>
      </c>
      <c r="P2350" s="24">
        <v>286916.83</v>
      </c>
      <c r="Q2350" s="24">
        <v>192870.37</v>
      </c>
      <c r="R2350" s="24">
        <v>337523.15</v>
      </c>
      <c r="S2350" s="24">
        <v>211367.17</v>
      </c>
      <c r="T2350" s="24">
        <v>369892.55</v>
      </c>
      <c r="U2350" s="24">
        <v>228918.53</v>
      </c>
      <c r="V2350" s="24">
        <v>400607.43</v>
      </c>
    </row>
    <row r="2351" spans="1:22" hidden="1" x14ac:dyDescent="0.3">
      <c r="A2351" s="23">
        <v>4</v>
      </c>
      <c r="B2351" s="23">
        <v>2021</v>
      </c>
      <c r="C2351" s="23" t="s">
        <v>551</v>
      </c>
      <c r="D2351" t="s">
        <v>160</v>
      </c>
      <c r="E2351" s="23" t="s">
        <v>556</v>
      </c>
      <c r="F2351" s="23" t="s">
        <v>206</v>
      </c>
      <c r="G2351" s="23">
        <v>2</v>
      </c>
      <c r="H2351" s="23" t="s">
        <v>30</v>
      </c>
      <c r="I2351" s="24">
        <v>77053.47</v>
      </c>
      <c r="J2351" s="24">
        <v>134843.57999999999</v>
      </c>
      <c r="K2351" s="24">
        <v>101047.59</v>
      </c>
      <c r="L2351" s="24">
        <v>176833.28</v>
      </c>
      <c r="M2351" s="24">
        <v>122832.44</v>
      </c>
      <c r="N2351" s="24">
        <v>214956.77</v>
      </c>
      <c r="O2351" s="24">
        <v>150709.24</v>
      </c>
      <c r="P2351" s="24">
        <v>263741.18</v>
      </c>
      <c r="Q2351" s="24">
        <v>178801.11</v>
      </c>
      <c r="R2351" s="24">
        <v>312901.94</v>
      </c>
      <c r="S2351" s="24">
        <v>197030.55</v>
      </c>
      <c r="T2351" s="24">
        <v>344803.46</v>
      </c>
      <c r="U2351" s="24">
        <v>213933.08</v>
      </c>
      <c r="V2351" s="24">
        <v>374382.89</v>
      </c>
    </row>
    <row r="2352" spans="1:22" hidden="1" x14ac:dyDescent="0.3">
      <c r="A2352" s="23">
        <v>4</v>
      </c>
      <c r="B2352" s="23">
        <v>2021</v>
      </c>
      <c r="C2352" s="23" t="s">
        <v>551</v>
      </c>
      <c r="D2352" t="s">
        <v>160</v>
      </c>
      <c r="E2352" s="23" t="s">
        <v>556</v>
      </c>
      <c r="F2352" s="23" t="s">
        <v>206</v>
      </c>
      <c r="G2352" s="23">
        <v>3</v>
      </c>
      <c r="H2352" s="23" t="s">
        <v>31</v>
      </c>
      <c r="I2352" s="24">
        <v>66712.12</v>
      </c>
      <c r="J2352" s="24">
        <v>116746.22</v>
      </c>
      <c r="K2352" s="24">
        <v>90738.25</v>
      </c>
      <c r="L2352" s="24">
        <v>158791.94</v>
      </c>
      <c r="M2352" s="24">
        <v>114604.74</v>
      </c>
      <c r="N2352" s="24">
        <v>200558.3</v>
      </c>
      <c r="O2352" s="24">
        <v>150773.01999999999</v>
      </c>
      <c r="P2352" s="24">
        <v>263852.78999999998</v>
      </c>
      <c r="Q2352" s="24">
        <v>186660.38</v>
      </c>
      <c r="R2352" s="24">
        <v>326655.67</v>
      </c>
      <c r="S2352" s="24">
        <v>210183.98</v>
      </c>
      <c r="T2352" s="24">
        <v>367821.96</v>
      </c>
      <c r="U2352" s="24">
        <v>233386.53</v>
      </c>
      <c r="V2352" s="24">
        <v>408426.42</v>
      </c>
    </row>
    <row r="2353" spans="1:22" hidden="1" x14ac:dyDescent="0.3">
      <c r="A2353" s="23">
        <v>4</v>
      </c>
      <c r="B2353" s="23">
        <v>2021</v>
      </c>
      <c r="C2353" s="23" t="s">
        <v>551</v>
      </c>
      <c r="D2353" t="s">
        <v>160</v>
      </c>
      <c r="E2353" s="23" t="s">
        <v>556</v>
      </c>
      <c r="F2353" s="23" t="s">
        <v>206</v>
      </c>
      <c r="G2353" s="23">
        <v>4</v>
      </c>
      <c r="H2353" s="23" t="s">
        <v>29</v>
      </c>
      <c r="I2353" s="24">
        <v>75081.52</v>
      </c>
      <c r="J2353" s="24">
        <v>120130.44</v>
      </c>
      <c r="K2353" s="24">
        <v>105114.13</v>
      </c>
      <c r="L2353" s="24">
        <v>168182.62</v>
      </c>
      <c r="M2353" s="24">
        <v>135146.74</v>
      </c>
      <c r="N2353" s="24">
        <v>216234.79</v>
      </c>
      <c r="O2353" s="24">
        <v>180195.66</v>
      </c>
      <c r="P2353" s="24">
        <v>288313.06</v>
      </c>
      <c r="Q2353" s="24">
        <v>225244.57</v>
      </c>
      <c r="R2353" s="24">
        <v>360391.32</v>
      </c>
      <c r="S2353" s="24">
        <v>255277.18</v>
      </c>
      <c r="T2353" s="24">
        <v>408443.5</v>
      </c>
      <c r="U2353" s="24">
        <v>285309.78999999998</v>
      </c>
      <c r="V2353" s="24">
        <v>456495.67</v>
      </c>
    </row>
    <row r="2354" spans="1:22" hidden="1" x14ac:dyDescent="0.3">
      <c r="A2354" s="23">
        <v>4</v>
      </c>
      <c r="B2354" s="23">
        <v>2021</v>
      </c>
      <c r="C2354" s="23" t="s">
        <v>551</v>
      </c>
      <c r="D2354" t="s">
        <v>160</v>
      </c>
      <c r="E2354" s="23" t="s">
        <v>556</v>
      </c>
      <c r="F2354" s="23" t="s">
        <v>249</v>
      </c>
      <c r="G2354" s="23">
        <v>1</v>
      </c>
      <c r="H2354" s="23" t="s">
        <v>14</v>
      </c>
      <c r="I2354" s="24">
        <v>82739.789999999994</v>
      </c>
      <c r="J2354" s="24">
        <v>144794.64000000001</v>
      </c>
      <c r="K2354" s="24">
        <v>107347.6</v>
      </c>
      <c r="L2354" s="24">
        <v>187858.31</v>
      </c>
      <c r="M2354" s="24">
        <v>128612.06</v>
      </c>
      <c r="N2354" s="24">
        <v>225071.1</v>
      </c>
      <c r="O2354" s="24">
        <v>153654.85</v>
      </c>
      <c r="P2354" s="24">
        <v>268895.99</v>
      </c>
      <c r="Q2354" s="24">
        <v>180845.13</v>
      </c>
      <c r="R2354" s="24">
        <v>316478.98</v>
      </c>
      <c r="S2354" s="24">
        <v>198238.13</v>
      </c>
      <c r="T2354" s="24">
        <v>346916.74</v>
      </c>
      <c r="U2354" s="24">
        <v>214794.59</v>
      </c>
      <c r="V2354" s="24">
        <v>375890.54</v>
      </c>
    </row>
    <row r="2355" spans="1:22" hidden="1" x14ac:dyDescent="0.3">
      <c r="A2355" s="23">
        <v>4</v>
      </c>
      <c r="B2355" s="23">
        <v>2021</v>
      </c>
      <c r="C2355" s="23" t="s">
        <v>551</v>
      </c>
      <c r="D2355" t="s">
        <v>160</v>
      </c>
      <c r="E2355" s="23" t="s">
        <v>556</v>
      </c>
      <c r="F2355" s="23" t="s">
        <v>249</v>
      </c>
      <c r="G2355" s="23">
        <v>2</v>
      </c>
      <c r="H2355" s="23" t="s">
        <v>30</v>
      </c>
      <c r="I2355" s="24">
        <v>71543.789999999994</v>
      </c>
      <c r="J2355" s="24">
        <v>125201.64</v>
      </c>
      <c r="K2355" s="24">
        <v>93992.04</v>
      </c>
      <c r="L2355" s="24">
        <v>164486.07</v>
      </c>
      <c r="M2355" s="24">
        <v>114423.55</v>
      </c>
      <c r="N2355" s="24">
        <v>200241.21</v>
      </c>
      <c r="O2355" s="24">
        <v>140702.68</v>
      </c>
      <c r="P2355" s="24">
        <v>246229.7</v>
      </c>
      <c r="Q2355" s="24">
        <v>167085.09</v>
      </c>
      <c r="R2355" s="24">
        <v>292398.90000000002</v>
      </c>
      <c r="S2355" s="24">
        <v>184216.6</v>
      </c>
      <c r="T2355" s="24">
        <v>322379.06</v>
      </c>
      <c r="U2355" s="24">
        <v>200138.49</v>
      </c>
      <c r="V2355" s="24">
        <v>350242.36</v>
      </c>
    </row>
    <row r="2356" spans="1:22" hidden="1" x14ac:dyDescent="0.3">
      <c r="A2356" s="23">
        <v>4</v>
      </c>
      <c r="B2356" s="23">
        <v>2021</v>
      </c>
      <c r="C2356" s="23" t="s">
        <v>551</v>
      </c>
      <c r="D2356" t="s">
        <v>160</v>
      </c>
      <c r="E2356" s="23" t="s">
        <v>556</v>
      </c>
      <c r="F2356" s="23" t="s">
        <v>249</v>
      </c>
      <c r="G2356" s="23">
        <v>3</v>
      </c>
      <c r="H2356" s="23" t="s">
        <v>31</v>
      </c>
      <c r="I2356" s="24">
        <v>61562.87</v>
      </c>
      <c r="J2356" s="24">
        <v>107735.01</v>
      </c>
      <c r="K2356" s="24">
        <v>83587.72</v>
      </c>
      <c r="L2356" s="24">
        <v>146278.51</v>
      </c>
      <c r="M2356" s="24">
        <v>105456.45</v>
      </c>
      <c r="N2356" s="24">
        <v>184548.79</v>
      </c>
      <c r="O2356" s="24">
        <v>138619.99</v>
      </c>
      <c r="P2356" s="24">
        <v>242584.98</v>
      </c>
      <c r="Q2356" s="24">
        <v>171508.78</v>
      </c>
      <c r="R2356" s="24">
        <v>300140.37</v>
      </c>
      <c r="S2356" s="24">
        <v>193042.15</v>
      </c>
      <c r="T2356" s="24">
        <v>337823.77</v>
      </c>
      <c r="U2356" s="24">
        <v>214261.53</v>
      </c>
      <c r="V2356" s="24">
        <v>374957.68</v>
      </c>
    </row>
    <row r="2357" spans="1:22" hidden="1" x14ac:dyDescent="0.3">
      <c r="A2357" s="23">
        <v>4</v>
      </c>
      <c r="B2357" s="23">
        <v>2021</v>
      </c>
      <c r="C2357" s="23" t="s">
        <v>551</v>
      </c>
      <c r="D2357" t="s">
        <v>160</v>
      </c>
      <c r="E2357" s="23" t="s">
        <v>556</v>
      </c>
      <c r="F2357" s="23" t="s">
        <v>249</v>
      </c>
      <c r="G2357" s="23">
        <v>4</v>
      </c>
      <c r="H2357" s="23" t="s">
        <v>29</v>
      </c>
      <c r="I2357" s="24">
        <v>70263.77</v>
      </c>
      <c r="J2357" s="24">
        <v>112422.03</v>
      </c>
      <c r="K2357" s="24">
        <v>98369.27</v>
      </c>
      <c r="L2357" s="24">
        <v>157390.84</v>
      </c>
      <c r="M2357" s="24">
        <v>126474.78</v>
      </c>
      <c r="N2357" s="24">
        <v>202359.65</v>
      </c>
      <c r="O2357" s="24">
        <v>168633.04</v>
      </c>
      <c r="P2357" s="24">
        <v>269812.87</v>
      </c>
      <c r="Q2357" s="24">
        <v>210791.3</v>
      </c>
      <c r="R2357" s="24">
        <v>337266.09</v>
      </c>
      <c r="S2357" s="24">
        <v>238896.81</v>
      </c>
      <c r="T2357" s="24">
        <v>382234.9</v>
      </c>
      <c r="U2357" s="24">
        <v>267002.31</v>
      </c>
      <c r="V2357" s="24">
        <v>427203.71</v>
      </c>
    </row>
    <row r="2358" spans="1:22" hidden="1" x14ac:dyDescent="0.3">
      <c r="A2358" s="23">
        <v>4</v>
      </c>
      <c r="B2358" s="23">
        <v>2021</v>
      </c>
      <c r="C2358" s="23" t="s">
        <v>551</v>
      </c>
      <c r="D2358" t="s">
        <v>160</v>
      </c>
      <c r="E2358" s="23" t="s">
        <v>556</v>
      </c>
      <c r="F2358" s="23" t="s">
        <v>290</v>
      </c>
      <c r="G2358" s="23">
        <v>1</v>
      </c>
      <c r="H2358" s="23" t="s">
        <v>14</v>
      </c>
      <c r="I2358" s="24">
        <v>86905.58</v>
      </c>
      <c r="J2358" s="24">
        <v>152084.76</v>
      </c>
      <c r="K2358" s="24">
        <v>112682.03</v>
      </c>
      <c r="L2358" s="24">
        <v>197193.55</v>
      </c>
      <c r="M2358" s="24">
        <v>134952.92000000001</v>
      </c>
      <c r="N2358" s="24">
        <v>236167.61</v>
      </c>
      <c r="O2358" s="24">
        <v>161153.79999999999</v>
      </c>
      <c r="P2358" s="24">
        <v>282019.15000000002</v>
      </c>
      <c r="Q2358" s="24">
        <v>189615.14</v>
      </c>
      <c r="R2358" s="24">
        <v>331826.49</v>
      </c>
      <c r="S2358" s="24">
        <v>207820.43</v>
      </c>
      <c r="T2358" s="24">
        <v>363685.76</v>
      </c>
      <c r="U2358" s="24">
        <v>225117.12</v>
      </c>
      <c r="V2358" s="24">
        <v>393954.96</v>
      </c>
    </row>
    <row r="2359" spans="1:22" hidden="1" x14ac:dyDescent="0.3">
      <c r="A2359" s="23">
        <v>4</v>
      </c>
      <c r="B2359" s="23">
        <v>2021</v>
      </c>
      <c r="C2359" s="23" t="s">
        <v>551</v>
      </c>
      <c r="D2359" t="s">
        <v>160</v>
      </c>
      <c r="E2359" s="23" t="s">
        <v>556</v>
      </c>
      <c r="F2359" s="23" t="s">
        <v>290</v>
      </c>
      <c r="G2359" s="23">
        <v>2</v>
      </c>
      <c r="H2359" s="23" t="s">
        <v>30</v>
      </c>
      <c r="I2359" s="24">
        <v>75458.039999999994</v>
      </c>
      <c r="J2359" s="24">
        <v>132051.56</v>
      </c>
      <c r="K2359" s="24">
        <v>99026.34</v>
      </c>
      <c r="L2359" s="24">
        <v>173296.09</v>
      </c>
      <c r="M2359" s="24">
        <v>120445.56</v>
      </c>
      <c r="N2359" s="24">
        <v>210779.73</v>
      </c>
      <c r="O2359" s="24">
        <v>147910.57</v>
      </c>
      <c r="P2359" s="24">
        <v>258843.5</v>
      </c>
      <c r="Q2359" s="24">
        <v>175545.88</v>
      </c>
      <c r="R2359" s="24">
        <v>307205.28999999998</v>
      </c>
      <c r="S2359" s="24">
        <v>193483.81</v>
      </c>
      <c r="T2359" s="24">
        <v>338596.67</v>
      </c>
      <c r="U2359" s="24">
        <v>210131.67</v>
      </c>
      <c r="V2359" s="24">
        <v>367730.42</v>
      </c>
    </row>
    <row r="2360" spans="1:22" hidden="1" x14ac:dyDescent="0.3">
      <c r="A2360" s="23">
        <v>4</v>
      </c>
      <c r="B2360" s="23">
        <v>2021</v>
      </c>
      <c r="C2360" s="23" t="s">
        <v>551</v>
      </c>
      <c r="D2360" t="s">
        <v>160</v>
      </c>
      <c r="E2360" s="23" t="s">
        <v>556</v>
      </c>
      <c r="F2360" s="23" t="s">
        <v>290</v>
      </c>
      <c r="G2360" s="23">
        <v>3</v>
      </c>
      <c r="H2360" s="23" t="s">
        <v>31</v>
      </c>
      <c r="I2360" s="24">
        <v>65172.35</v>
      </c>
      <c r="J2360" s="24">
        <v>114051.61</v>
      </c>
      <c r="K2360" s="24">
        <v>88582.56</v>
      </c>
      <c r="L2360" s="24">
        <v>155019.49</v>
      </c>
      <c r="M2360" s="24">
        <v>111833.15</v>
      </c>
      <c r="N2360" s="24">
        <v>195708.01</v>
      </c>
      <c r="O2360" s="24">
        <v>147077.56</v>
      </c>
      <c r="P2360" s="24">
        <v>257385.73</v>
      </c>
      <c r="Q2360" s="24">
        <v>182041.05</v>
      </c>
      <c r="R2360" s="24">
        <v>318571.84000000003</v>
      </c>
      <c r="S2360" s="24">
        <v>204948.74</v>
      </c>
      <c r="T2360" s="24">
        <v>358660.29</v>
      </c>
      <c r="U2360" s="24">
        <v>227535.38</v>
      </c>
      <c r="V2360" s="24">
        <v>398186.91</v>
      </c>
    </row>
    <row r="2361" spans="1:22" hidden="1" x14ac:dyDescent="0.3">
      <c r="A2361" s="23">
        <v>4</v>
      </c>
      <c r="B2361" s="23">
        <v>2021</v>
      </c>
      <c r="C2361" s="23" t="s">
        <v>551</v>
      </c>
      <c r="D2361" t="s">
        <v>160</v>
      </c>
      <c r="E2361" s="23" t="s">
        <v>556</v>
      </c>
      <c r="F2361" s="23" t="s">
        <v>290</v>
      </c>
      <c r="G2361" s="23">
        <v>4</v>
      </c>
      <c r="H2361" s="23" t="s">
        <v>29</v>
      </c>
      <c r="I2361" s="24">
        <v>73757.240000000005</v>
      </c>
      <c r="J2361" s="24">
        <v>118011.59</v>
      </c>
      <c r="K2361" s="24">
        <v>103260.14</v>
      </c>
      <c r="L2361" s="24">
        <v>165216.22</v>
      </c>
      <c r="M2361" s="24">
        <v>132763.03</v>
      </c>
      <c r="N2361" s="24">
        <v>212420.85</v>
      </c>
      <c r="O2361" s="24">
        <v>177017.38</v>
      </c>
      <c r="P2361" s="24">
        <v>283227.8</v>
      </c>
      <c r="Q2361" s="24">
        <v>221271.72</v>
      </c>
      <c r="R2361" s="24">
        <v>354034.76</v>
      </c>
      <c r="S2361" s="24">
        <v>250774.62</v>
      </c>
      <c r="T2361" s="24">
        <v>401239.39</v>
      </c>
      <c r="U2361" s="24">
        <v>280277.51</v>
      </c>
      <c r="V2361" s="24">
        <v>448444.02</v>
      </c>
    </row>
    <row r="2362" spans="1:22" hidden="1" x14ac:dyDescent="0.3">
      <c r="A2362" s="23">
        <v>4</v>
      </c>
      <c r="B2362" s="23">
        <v>2021</v>
      </c>
      <c r="C2362" s="23" t="s">
        <v>551</v>
      </c>
      <c r="D2362" t="s">
        <v>160</v>
      </c>
      <c r="E2362" s="23" t="s">
        <v>556</v>
      </c>
      <c r="F2362" s="23" t="s">
        <v>305</v>
      </c>
      <c r="G2362" s="23">
        <v>1</v>
      </c>
      <c r="H2362" s="23" t="s">
        <v>14</v>
      </c>
      <c r="I2362" s="24">
        <v>87570.31</v>
      </c>
      <c r="J2362" s="24">
        <v>153248.04999999999</v>
      </c>
      <c r="K2362" s="24">
        <v>113439.16</v>
      </c>
      <c r="L2362" s="24">
        <v>198518.54</v>
      </c>
      <c r="M2362" s="24">
        <v>135784.78</v>
      </c>
      <c r="N2362" s="24">
        <v>237623.37</v>
      </c>
      <c r="O2362" s="24">
        <v>162032.97</v>
      </c>
      <c r="P2362" s="24">
        <v>283557.71000000002</v>
      </c>
      <c r="Q2362" s="24">
        <v>190566.14</v>
      </c>
      <c r="R2362" s="24">
        <v>333490.74</v>
      </c>
      <c r="S2362" s="24">
        <v>208816.21</v>
      </c>
      <c r="T2362" s="24">
        <v>365428.37</v>
      </c>
      <c r="U2362" s="24">
        <v>226106.13</v>
      </c>
      <c r="V2362" s="24">
        <v>395685.72</v>
      </c>
    </row>
    <row r="2363" spans="1:22" hidden="1" x14ac:dyDescent="0.3">
      <c r="A2363" s="23">
        <v>4</v>
      </c>
      <c r="B2363" s="23">
        <v>2021</v>
      </c>
      <c r="C2363" s="23" t="s">
        <v>551</v>
      </c>
      <c r="D2363" t="s">
        <v>160</v>
      </c>
      <c r="E2363" s="23" t="s">
        <v>556</v>
      </c>
      <c r="F2363" s="23" t="s">
        <v>305</v>
      </c>
      <c r="G2363" s="23">
        <v>2</v>
      </c>
      <c r="H2363" s="23" t="s">
        <v>30</v>
      </c>
      <c r="I2363" s="24">
        <v>76500.240000000005</v>
      </c>
      <c r="J2363" s="24">
        <v>133875.42000000001</v>
      </c>
      <c r="K2363" s="24">
        <v>100233.66</v>
      </c>
      <c r="L2363" s="24">
        <v>175408.91</v>
      </c>
      <c r="M2363" s="24">
        <v>121755.69</v>
      </c>
      <c r="N2363" s="24">
        <v>213072.45</v>
      </c>
      <c r="O2363" s="24">
        <v>149226.32999999999</v>
      </c>
      <c r="P2363" s="24">
        <v>261146.09</v>
      </c>
      <c r="Q2363" s="24">
        <v>176960.7</v>
      </c>
      <c r="R2363" s="24">
        <v>309681.21999999997</v>
      </c>
      <c r="S2363" s="24">
        <v>194952.22</v>
      </c>
      <c r="T2363" s="24">
        <v>341166.39</v>
      </c>
      <c r="U2363" s="24">
        <v>211614.7</v>
      </c>
      <c r="V2363" s="24">
        <v>370325.73</v>
      </c>
    </row>
    <row r="2364" spans="1:22" hidden="1" x14ac:dyDescent="0.3">
      <c r="A2364" s="23">
        <v>4</v>
      </c>
      <c r="B2364" s="23">
        <v>2021</v>
      </c>
      <c r="C2364" s="23" t="s">
        <v>551</v>
      </c>
      <c r="D2364" t="s">
        <v>160</v>
      </c>
      <c r="E2364" s="23" t="s">
        <v>556</v>
      </c>
      <c r="F2364" s="23" t="s">
        <v>305</v>
      </c>
      <c r="G2364" s="23">
        <v>3</v>
      </c>
      <c r="H2364" s="23" t="s">
        <v>31</v>
      </c>
      <c r="I2364" s="24">
        <v>66430.490000000005</v>
      </c>
      <c r="J2364" s="24">
        <v>116253.37</v>
      </c>
      <c r="K2364" s="24">
        <v>90431.62</v>
      </c>
      <c r="L2364" s="24">
        <v>158255.32999999999</v>
      </c>
      <c r="M2364" s="24">
        <v>114278.37</v>
      </c>
      <c r="N2364" s="24">
        <v>199987.15</v>
      </c>
      <c r="O2364" s="24">
        <v>150404.89000000001</v>
      </c>
      <c r="P2364" s="24">
        <v>263208.56</v>
      </c>
      <c r="Q2364" s="24">
        <v>186259.76</v>
      </c>
      <c r="R2364" s="24">
        <v>325954.57</v>
      </c>
      <c r="S2364" s="24">
        <v>209774.92</v>
      </c>
      <c r="T2364" s="24">
        <v>367106.11</v>
      </c>
      <c r="U2364" s="24">
        <v>232979.62</v>
      </c>
      <c r="V2364" s="24">
        <v>407714.33</v>
      </c>
    </row>
    <row r="2365" spans="1:22" hidden="1" x14ac:dyDescent="0.3">
      <c r="A2365" s="23">
        <v>4</v>
      </c>
      <c r="B2365" s="23">
        <v>2021</v>
      </c>
      <c r="C2365" s="23" t="s">
        <v>551</v>
      </c>
      <c r="D2365" t="s">
        <v>160</v>
      </c>
      <c r="E2365" s="23" t="s">
        <v>556</v>
      </c>
      <c r="F2365" s="23" t="s">
        <v>305</v>
      </c>
      <c r="G2365" s="23">
        <v>4</v>
      </c>
      <c r="H2365" s="23" t="s">
        <v>29</v>
      </c>
      <c r="I2365" s="24">
        <v>74255.600000000006</v>
      </c>
      <c r="J2365" s="24">
        <v>118808.96000000001</v>
      </c>
      <c r="K2365" s="24">
        <v>103957.84</v>
      </c>
      <c r="L2365" s="24">
        <v>166332.54999999999</v>
      </c>
      <c r="M2365" s="24">
        <v>133660.07999999999</v>
      </c>
      <c r="N2365" s="24">
        <v>213856.13</v>
      </c>
      <c r="O2365" s="24">
        <v>178213.44</v>
      </c>
      <c r="P2365" s="24">
        <v>285141.51</v>
      </c>
      <c r="Q2365" s="24">
        <v>222766.8</v>
      </c>
      <c r="R2365" s="24">
        <v>356426.89</v>
      </c>
      <c r="S2365" s="24">
        <v>252469.04</v>
      </c>
      <c r="T2365" s="24">
        <v>403950.47</v>
      </c>
      <c r="U2365" s="24">
        <v>282171.28000000003</v>
      </c>
      <c r="V2365" s="24">
        <v>451474.06</v>
      </c>
    </row>
    <row r="2366" spans="1:22" hidden="1" x14ac:dyDescent="0.3">
      <c r="A2366" s="23">
        <v>4</v>
      </c>
      <c r="B2366" s="23">
        <v>2021</v>
      </c>
      <c r="C2366" s="23" t="s">
        <v>551</v>
      </c>
      <c r="D2366" t="s">
        <v>160</v>
      </c>
      <c r="E2366" s="23" t="s">
        <v>556</v>
      </c>
      <c r="F2366" s="23" t="s">
        <v>369</v>
      </c>
      <c r="G2366" s="23">
        <v>1</v>
      </c>
      <c r="H2366" s="23" t="s">
        <v>14</v>
      </c>
      <c r="I2366" s="24">
        <v>84335.19</v>
      </c>
      <c r="J2366" s="24">
        <v>147586.59</v>
      </c>
      <c r="K2366" s="24">
        <v>109368.86</v>
      </c>
      <c r="L2366" s="24">
        <v>191395.5</v>
      </c>
      <c r="M2366" s="24">
        <v>130998.94</v>
      </c>
      <c r="N2366" s="24">
        <v>229248.14</v>
      </c>
      <c r="O2366" s="24">
        <v>156453.53</v>
      </c>
      <c r="P2366" s="24">
        <v>273793.67</v>
      </c>
      <c r="Q2366" s="24">
        <v>184100.36</v>
      </c>
      <c r="R2366" s="24">
        <v>322175.63</v>
      </c>
      <c r="S2366" s="24">
        <v>201784.88</v>
      </c>
      <c r="T2366" s="24">
        <v>353123.53</v>
      </c>
      <c r="U2366" s="24">
        <v>218596</v>
      </c>
      <c r="V2366" s="24">
        <v>382543.01</v>
      </c>
    </row>
    <row r="2367" spans="1:22" hidden="1" x14ac:dyDescent="0.3">
      <c r="A2367" s="23">
        <v>4</v>
      </c>
      <c r="B2367" s="23">
        <v>2021</v>
      </c>
      <c r="C2367" s="23" t="s">
        <v>551</v>
      </c>
      <c r="D2367" t="s">
        <v>160</v>
      </c>
      <c r="E2367" s="23" t="s">
        <v>556</v>
      </c>
      <c r="F2367" s="23" t="s">
        <v>369</v>
      </c>
      <c r="G2367" s="23">
        <v>2</v>
      </c>
      <c r="H2367" s="23" t="s">
        <v>30</v>
      </c>
      <c r="I2367" s="24">
        <v>73139.23</v>
      </c>
      <c r="J2367" s="24">
        <v>127993.65</v>
      </c>
      <c r="K2367" s="24">
        <v>96013.29</v>
      </c>
      <c r="L2367" s="24">
        <v>168023.26</v>
      </c>
      <c r="M2367" s="24">
        <v>116810.42</v>
      </c>
      <c r="N2367" s="24">
        <v>204418.24</v>
      </c>
      <c r="O2367" s="24">
        <v>143501.35999999999</v>
      </c>
      <c r="P2367" s="24">
        <v>251127.37</v>
      </c>
      <c r="Q2367" s="24">
        <v>170340.32</v>
      </c>
      <c r="R2367" s="24">
        <v>298095.55</v>
      </c>
      <c r="S2367" s="24">
        <v>187763.34</v>
      </c>
      <c r="T2367" s="24">
        <v>328585.84999999998</v>
      </c>
      <c r="U2367" s="24">
        <v>203939.9</v>
      </c>
      <c r="V2367" s="24">
        <v>356894.83</v>
      </c>
    </row>
    <row r="2368" spans="1:22" hidden="1" x14ac:dyDescent="0.3">
      <c r="A2368" s="23">
        <v>4</v>
      </c>
      <c r="B2368" s="23">
        <v>2021</v>
      </c>
      <c r="C2368" s="23" t="s">
        <v>551</v>
      </c>
      <c r="D2368" t="s">
        <v>160</v>
      </c>
      <c r="E2368" s="23" t="s">
        <v>556</v>
      </c>
      <c r="F2368" s="23" t="s">
        <v>369</v>
      </c>
      <c r="G2368" s="23">
        <v>3</v>
      </c>
      <c r="H2368" s="23" t="s">
        <v>31</v>
      </c>
      <c r="I2368" s="24">
        <v>63102.64</v>
      </c>
      <c r="J2368" s="24">
        <v>110429.62</v>
      </c>
      <c r="K2368" s="24">
        <v>85743.41</v>
      </c>
      <c r="L2368" s="24">
        <v>150050.96</v>
      </c>
      <c r="M2368" s="24">
        <v>108228.05</v>
      </c>
      <c r="N2368" s="24">
        <v>189399.09</v>
      </c>
      <c r="O2368" s="24">
        <v>142315.45000000001</v>
      </c>
      <c r="P2368" s="24">
        <v>249052.04</v>
      </c>
      <c r="Q2368" s="24">
        <v>176128.11</v>
      </c>
      <c r="R2368" s="24">
        <v>308224.19</v>
      </c>
      <c r="S2368" s="24">
        <v>198277.39</v>
      </c>
      <c r="T2368" s="24">
        <v>346985.44</v>
      </c>
      <c r="U2368" s="24">
        <v>220112.68</v>
      </c>
      <c r="V2368" s="24">
        <v>385197.19</v>
      </c>
    </row>
    <row r="2369" spans="1:22" hidden="1" x14ac:dyDescent="0.3">
      <c r="A2369" s="23">
        <v>4</v>
      </c>
      <c r="B2369" s="23">
        <v>2021</v>
      </c>
      <c r="C2369" s="23" t="s">
        <v>551</v>
      </c>
      <c r="D2369" t="s">
        <v>160</v>
      </c>
      <c r="E2369" s="23" t="s">
        <v>556</v>
      </c>
      <c r="F2369" s="23" t="s">
        <v>369</v>
      </c>
      <c r="G2369" s="23">
        <v>4</v>
      </c>
      <c r="H2369" s="23" t="s">
        <v>29</v>
      </c>
      <c r="I2369" s="24">
        <v>71588.05</v>
      </c>
      <c r="J2369" s="24">
        <v>114540.88</v>
      </c>
      <c r="K2369" s="24">
        <v>100223.27</v>
      </c>
      <c r="L2369" s="24">
        <v>160357.24</v>
      </c>
      <c r="M2369" s="24">
        <v>128858.49</v>
      </c>
      <c r="N2369" s="24">
        <v>206173.59</v>
      </c>
      <c r="O2369" s="24">
        <v>171811.32</v>
      </c>
      <c r="P2369" s="24">
        <v>274898.12</v>
      </c>
      <c r="Q2369" s="24">
        <v>214764.15</v>
      </c>
      <c r="R2369" s="24">
        <v>343622.65</v>
      </c>
      <c r="S2369" s="24">
        <v>243399.37</v>
      </c>
      <c r="T2369" s="24">
        <v>389439</v>
      </c>
      <c r="U2369" s="24">
        <v>272034.59000000003</v>
      </c>
      <c r="V2369" s="24">
        <v>435255.36</v>
      </c>
    </row>
    <row r="2370" spans="1:22" hidden="1" x14ac:dyDescent="0.3">
      <c r="A2370" s="23">
        <v>4</v>
      </c>
      <c r="B2370" s="23">
        <v>2021</v>
      </c>
      <c r="C2370" s="23" t="s">
        <v>551</v>
      </c>
      <c r="D2370" t="s">
        <v>160</v>
      </c>
      <c r="E2370" s="23" t="s">
        <v>556</v>
      </c>
      <c r="F2370" s="23" t="s">
        <v>404</v>
      </c>
      <c r="G2370" s="23">
        <v>1</v>
      </c>
      <c r="H2370" s="23" t="s">
        <v>14</v>
      </c>
      <c r="I2370" s="24">
        <v>86905.58</v>
      </c>
      <c r="J2370" s="24">
        <v>152084.76</v>
      </c>
      <c r="K2370" s="24">
        <v>112682.03</v>
      </c>
      <c r="L2370" s="24">
        <v>197193.55</v>
      </c>
      <c r="M2370" s="24">
        <v>134952.92000000001</v>
      </c>
      <c r="N2370" s="24">
        <v>236167.61</v>
      </c>
      <c r="O2370" s="24">
        <v>161153.79999999999</v>
      </c>
      <c r="P2370" s="24">
        <v>282019.15000000002</v>
      </c>
      <c r="Q2370" s="24">
        <v>189615.14</v>
      </c>
      <c r="R2370" s="24">
        <v>331826.49</v>
      </c>
      <c r="S2370" s="24">
        <v>207820.43</v>
      </c>
      <c r="T2370" s="24">
        <v>363685.76</v>
      </c>
      <c r="U2370" s="24">
        <v>225117.12</v>
      </c>
      <c r="V2370" s="24">
        <v>393954.96</v>
      </c>
    </row>
    <row r="2371" spans="1:22" hidden="1" x14ac:dyDescent="0.3">
      <c r="A2371" s="23">
        <v>4</v>
      </c>
      <c r="B2371" s="23">
        <v>2021</v>
      </c>
      <c r="C2371" s="23" t="s">
        <v>551</v>
      </c>
      <c r="D2371" t="s">
        <v>160</v>
      </c>
      <c r="E2371" s="23" t="s">
        <v>556</v>
      </c>
      <c r="F2371" s="23" t="s">
        <v>404</v>
      </c>
      <c r="G2371" s="23">
        <v>2</v>
      </c>
      <c r="H2371" s="23" t="s">
        <v>30</v>
      </c>
      <c r="I2371" s="24">
        <v>75458.039999999994</v>
      </c>
      <c r="J2371" s="24">
        <v>132051.56</v>
      </c>
      <c r="K2371" s="24">
        <v>99026.34</v>
      </c>
      <c r="L2371" s="24">
        <v>173296.09</v>
      </c>
      <c r="M2371" s="24">
        <v>120445.56</v>
      </c>
      <c r="N2371" s="24">
        <v>210779.73</v>
      </c>
      <c r="O2371" s="24">
        <v>147910.57</v>
      </c>
      <c r="P2371" s="24">
        <v>258843.5</v>
      </c>
      <c r="Q2371" s="24">
        <v>175545.88</v>
      </c>
      <c r="R2371" s="24">
        <v>307205.28999999998</v>
      </c>
      <c r="S2371" s="24">
        <v>193483.81</v>
      </c>
      <c r="T2371" s="24">
        <v>338596.67</v>
      </c>
      <c r="U2371" s="24">
        <v>210131.67</v>
      </c>
      <c r="V2371" s="24">
        <v>367730.42</v>
      </c>
    </row>
    <row r="2372" spans="1:22" hidden="1" x14ac:dyDescent="0.3">
      <c r="A2372" s="23">
        <v>4</v>
      </c>
      <c r="B2372" s="23">
        <v>2021</v>
      </c>
      <c r="C2372" s="23" t="s">
        <v>551</v>
      </c>
      <c r="D2372" t="s">
        <v>160</v>
      </c>
      <c r="E2372" s="23" t="s">
        <v>556</v>
      </c>
      <c r="F2372" s="23" t="s">
        <v>404</v>
      </c>
      <c r="G2372" s="23">
        <v>3</v>
      </c>
      <c r="H2372" s="23" t="s">
        <v>31</v>
      </c>
      <c r="I2372" s="24">
        <v>65172.35</v>
      </c>
      <c r="J2372" s="24">
        <v>114051.61</v>
      </c>
      <c r="K2372" s="24">
        <v>88582.56</v>
      </c>
      <c r="L2372" s="24">
        <v>155019.49</v>
      </c>
      <c r="M2372" s="24">
        <v>111833.15</v>
      </c>
      <c r="N2372" s="24">
        <v>195708.01</v>
      </c>
      <c r="O2372" s="24">
        <v>147077.56</v>
      </c>
      <c r="P2372" s="24">
        <v>257385.73</v>
      </c>
      <c r="Q2372" s="24">
        <v>182041.05</v>
      </c>
      <c r="R2372" s="24">
        <v>318571.84000000003</v>
      </c>
      <c r="S2372" s="24">
        <v>204948.74</v>
      </c>
      <c r="T2372" s="24">
        <v>358660.29</v>
      </c>
      <c r="U2372" s="24">
        <v>227535.38</v>
      </c>
      <c r="V2372" s="24">
        <v>398186.91</v>
      </c>
    </row>
    <row r="2373" spans="1:22" hidden="1" x14ac:dyDescent="0.3">
      <c r="A2373" s="23">
        <v>4</v>
      </c>
      <c r="B2373" s="23">
        <v>2021</v>
      </c>
      <c r="C2373" s="23" t="s">
        <v>551</v>
      </c>
      <c r="D2373" t="s">
        <v>160</v>
      </c>
      <c r="E2373" s="23" t="s">
        <v>556</v>
      </c>
      <c r="F2373" s="23" t="s">
        <v>404</v>
      </c>
      <c r="G2373" s="23">
        <v>4</v>
      </c>
      <c r="H2373" s="23" t="s">
        <v>29</v>
      </c>
      <c r="I2373" s="24">
        <v>73757.240000000005</v>
      </c>
      <c r="J2373" s="24">
        <v>118011.59</v>
      </c>
      <c r="K2373" s="24">
        <v>103260.14</v>
      </c>
      <c r="L2373" s="24">
        <v>165216.22</v>
      </c>
      <c r="M2373" s="24">
        <v>132763.03</v>
      </c>
      <c r="N2373" s="24">
        <v>212420.85</v>
      </c>
      <c r="O2373" s="24">
        <v>177017.38</v>
      </c>
      <c r="P2373" s="24">
        <v>283227.8</v>
      </c>
      <c r="Q2373" s="24">
        <v>221271.72</v>
      </c>
      <c r="R2373" s="24">
        <v>354034.76</v>
      </c>
      <c r="S2373" s="24">
        <v>250774.62</v>
      </c>
      <c r="T2373" s="24">
        <v>401239.39</v>
      </c>
      <c r="U2373" s="24">
        <v>280277.51</v>
      </c>
      <c r="V2373" s="24">
        <v>448444.02</v>
      </c>
    </row>
    <row r="2374" spans="1:22" hidden="1" x14ac:dyDescent="0.3">
      <c r="A2374" s="23">
        <v>4</v>
      </c>
      <c r="B2374" s="23">
        <v>2021</v>
      </c>
      <c r="C2374" s="23" t="s">
        <v>551</v>
      </c>
      <c r="D2374" t="s">
        <v>160</v>
      </c>
      <c r="E2374" s="23" t="s">
        <v>556</v>
      </c>
      <c r="F2374" s="23" t="s">
        <v>435</v>
      </c>
      <c r="G2374" s="23">
        <v>1</v>
      </c>
      <c r="H2374" s="23" t="s">
        <v>14</v>
      </c>
      <c r="I2374" s="24">
        <v>82739.789999999994</v>
      </c>
      <c r="J2374" s="24">
        <v>144794.64000000001</v>
      </c>
      <c r="K2374" s="24">
        <v>107347.6</v>
      </c>
      <c r="L2374" s="24">
        <v>187858.31</v>
      </c>
      <c r="M2374" s="24">
        <v>128612.06</v>
      </c>
      <c r="N2374" s="24">
        <v>225071.1</v>
      </c>
      <c r="O2374" s="24">
        <v>153654.85</v>
      </c>
      <c r="P2374" s="24">
        <v>268895.99</v>
      </c>
      <c r="Q2374" s="24">
        <v>180845.13</v>
      </c>
      <c r="R2374" s="24">
        <v>316478.98</v>
      </c>
      <c r="S2374" s="24">
        <v>198238.13</v>
      </c>
      <c r="T2374" s="24">
        <v>346916.74</v>
      </c>
      <c r="U2374" s="24">
        <v>214794.59</v>
      </c>
      <c r="V2374" s="24">
        <v>375890.54</v>
      </c>
    </row>
    <row r="2375" spans="1:22" hidden="1" x14ac:dyDescent="0.3">
      <c r="A2375" s="23">
        <v>4</v>
      </c>
      <c r="B2375" s="23">
        <v>2021</v>
      </c>
      <c r="C2375" s="23" t="s">
        <v>551</v>
      </c>
      <c r="D2375" t="s">
        <v>160</v>
      </c>
      <c r="E2375" s="23" t="s">
        <v>556</v>
      </c>
      <c r="F2375" s="23" t="s">
        <v>435</v>
      </c>
      <c r="G2375" s="23">
        <v>2</v>
      </c>
      <c r="H2375" s="23" t="s">
        <v>30</v>
      </c>
      <c r="I2375" s="24">
        <v>71543.789999999994</v>
      </c>
      <c r="J2375" s="24">
        <v>125201.64</v>
      </c>
      <c r="K2375" s="24">
        <v>93992.04</v>
      </c>
      <c r="L2375" s="24">
        <v>164486.07</v>
      </c>
      <c r="M2375" s="24">
        <v>114423.55</v>
      </c>
      <c r="N2375" s="24">
        <v>200241.21</v>
      </c>
      <c r="O2375" s="24">
        <v>140702.68</v>
      </c>
      <c r="P2375" s="24">
        <v>246229.7</v>
      </c>
      <c r="Q2375" s="24">
        <v>167085.09</v>
      </c>
      <c r="R2375" s="24">
        <v>292398.90000000002</v>
      </c>
      <c r="S2375" s="24">
        <v>184216.6</v>
      </c>
      <c r="T2375" s="24">
        <v>322379.06</v>
      </c>
      <c r="U2375" s="24">
        <v>200138.49</v>
      </c>
      <c r="V2375" s="24">
        <v>350242.36</v>
      </c>
    </row>
    <row r="2376" spans="1:22" hidden="1" x14ac:dyDescent="0.3">
      <c r="A2376" s="23">
        <v>4</v>
      </c>
      <c r="B2376" s="23">
        <v>2021</v>
      </c>
      <c r="C2376" s="23" t="s">
        <v>551</v>
      </c>
      <c r="D2376" t="s">
        <v>160</v>
      </c>
      <c r="E2376" s="23" t="s">
        <v>556</v>
      </c>
      <c r="F2376" s="23" t="s">
        <v>435</v>
      </c>
      <c r="G2376" s="23">
        <v>3</v>
      </c>
      <c r="H2376" s="23" t="s">
        <v>31</v>
      </c>
      <c r="I2376" s="24">
        <v>61562.87</v>
      </c>
      <c r="J2376" s="24">
        <v>107735.01</v>
      </c>
      <c r="K2376" s="24">
        <v>83587.72</v>
      </c>
      <c r="L2376" s="24">
        <v>146278.51</v>
      </c>
      <c r="M2376" s="24">
        <v>105456.45</v>
      </c>
      <c r="N2376" s="24">
        <v>184548.79</v>
      </c>
      <c r="O2376" s="24">
        <v>138619.99</v>
      </c>
      <c r="P2376" s="24">
        <v>242584.98</v>
      </c>
      <c r="Q2376" s="24">
        <v>171508.78</v>
      </c>
      <c r="R2376" s="24">
        <v>300140.37</v>
      </c>
      <c r="S2376" s="24">
        <v>193042.15</v>
      </c>
      <c r="T2376" s="24">
        <v>337823.77</v>
      </c>
      <c r="U2376" s="24">
        <v>214261.53</v>
      </c>
      <c r="V2376" s="24">
        <v>374957.68</v>
      </c>
    </row>
    <row r="2377" spans="1:22" hidden="1" x14ac:dyDescent="0.3">
      <c r="A2377" s="23">
        <v>4</v>
      </c>
      <c r="B2377" s="23">
        <v>2021</v>
      </c>
      <c r="C2377" s="23" t="s">
        <v>551</v>
      </c>
      <c r="D2377" t="s">
        <v>160</v>
      </c>
      <c r="E2377" s="23" t="s">
        <v>556</v>
      </c>
      <c r="F2377" s="23" t="s">
        <v>435</v>
      </c>
      <c r="G2377" s="23">
        <v>4</v>
      </c>
      <c r="H2377" s="23" t="s">
        <v>29</v>
      </c>
      <c r="I2377" s="24">
        <v>70263.77</v>
      </c>
      <c r="J2377" s="24">
        <v>112422.03</v>
      </c>
      <c r="K2377" s="24">
        <v>98369.27</v>
      </c>
      <c r="L2377" s="24">
        <v>157390.84</v>
      </c>
      <c r="M2377" s="24">
        <v>126474.78</v>
      </c>
      <c r="N2377" s="24">
        <v>202359.65</v>
      </c>
      <c r="O2377" s="24">
        <v>168633.04</v>
      </c>
      <c r="P2377" s="24">
        <v>269812.87</v>
      </c>
      <c r="Q2377" s="24">
        <v>210791.3</v>
      </c>
      <c r="R2377" s="24">
        <v>337266.09</v>
      </c>
      <c r="S2377" s="24">
        <v>238896.81</v>
      </c>
      <c r="T2377" s="24">
        <v>382234.9</v>
      </c>
      <c r="U2377" s="24">
        <v>267002.31</v>
      </c>
      <c r="V2377" s="24">
        <v>427203.71</v>
      </c>
    </row>
    <row r="2378" spans="1:22" hidden="1" x14ac:dyDescent="0.3">
      <c r="A2378" s="23">
        <v>4</v>
      </c>
      <c r="B2378" s="23">
        <v>2021</v>
      </c>
      <c r="C2378" s="23" t="s">
        <v>551</v>
      </c>
      <c r="D2378" t="s">
        <v>167</v>
      </c>
      <c r="E2378" s="23" t="s">
        <v>557</v>
      </c>
      <c r="F2378" s="23" t="s">
        <v>213</v>
      </c>
      <c r="G2378" s="23">
        <v>1</v>
      </c>
      <c r="H2378" s="23" t="s">
        <v>14</v>
      </c>
      <c r="I2378" s="24">
        <v>96300.75</v>
      </c>
      <c r="J2378" s="24">
        <v>168526.31</v>
      </c>
      <c r="K2378" s="24">
        <v>124698.37</v>
      </c>
      <c r="L2378" s="24">
        <v>218222.14</v>
      </c>
      <c r="M2378" s="24">
        <v>149225.88</v>
      </c>
      <c r="N2378" s="24">
        <v>261145.29</v>
      </c>
      <c r="O2378" s="24">
        <v>178017.47</v>
      </c>
      <c r="P2378" s="24">
        <v>311530.57</v>
      </c>
      <c r="Q2378" s="24">
        <v>209325.29</v>
      </c>
      <c r="R2378" s="24">
        <v>366319.26</v>
      </c>
      <c r="S2378" s="24">
        <v>229349.51</v>
      </c>
      <c r="T2378" s="24">
        <v>401361.64</v>
      </c>
      <c r="U2378" s="24">
        <v>248296.44</v>
      </c>
      <c r="V2378" s="24">
        <v>434518.77</v>
      </c>
    </row>
    <row r="2379" spans="1:22" hidden="1" x14ac:dyDescent="0.3">
      <c r="A2379" s="23">
        <v>4</v>
      </c>
      <c r="B2379" s="23">
        <v>2021</v>
      </c>
      <c r="C2379" s="23" t="s">
        <v>551</v>
      </c>
      <c r="D2379" t="s">
        <v>167</v>
      </c>
      <c r="E2379" s="23" t="s">
        <v>557</v>
      </c>
      <c r="F2379" s="23" t="s">
        <v>213</v>
      </c>
      <c r="G2379" s="23">
        <v>2</v>
      </c>
      <c r="H2379" s="23" t="s">
        <v>30</v>
      </c>
      <c r="I2379" s="24">
        <v>84350.14</v>
      </c>
      <c r="J2379" s="24">
        <v>147612.75</v>
      </c>
      <c r="K2379" s="24">
        <v>110442.43</v>
      </c>
      <c r="L2379" s="24">
        <v>193274.25</v>
      </c>
      <c r="M2379" s="24">
        <v>134080.84</v>
      </c>
      <c r="N2379" s="24">
        <v>234641.46</v>
      </c>
      <c r="O2379" s="24">
        <v>164192.12</v>
      </c>
      <c r="P2379" s="24">
        <v>287336.21000000002</v>
      </c>
      <c r="Q2379" s="24">
        <v>194637.6</v>
      </c>
      <c r="R2379" s="24">
        <v>340615.81</v>
      </c>
      <c r="S2379" s="24">
        <v>214382.7</v>
      </c>
      <c r="T2379" s="24">
        <v>375169.73</v>
      </c>
      <c r="U2379" s="24">
        <v>232652.29</v>
      </c>
      <c r="V2379" s="24">
        <v>407141.5</v>
      </c>
    </row>
    <row r="2380" spans="1:22" hidden="1" x14ac:dyDescent="0.3">
      <c r="A2380" s="23">
        <v>4</v>
      </c>
      <c r="B2380" s="23">
        <v>2021</v>
      </c>
      <c r="C2380" s="23" t="s">
        <v>551</v>
      </c>
      <c r="D2380" t="s">
        <v>167</v>
      </c>
      <c r="E2380" s="23" t="s">
        <v>557</v>
      </c>
      <c r="F2380" s="23" t="s">
        <v>213</v>
      </c>
      <c r="G2380" s="23">
        <v>3</v>
      </c>
      <c r="H2380" s="23" t="s">
        <v>31</v>
      </c>
      <c r="I2380" s="24">
        <v>73417.83</v>
      </c>
      <c r="J2380" s="24">
        <v>128481.2</v>
      </c>
      <c r="K2380" s="24">
        <v>100009.37</v>
      </c>
      <c r="L2380" s="24">
        <v>175016.39</v>
      </c>
      <c r="M2380" s="24">
        <v>126434.26</v>
      </c>
      <c r="N2380" s="24">
        <v>221259.95</v>
      </c>
      <c r="O2380" s="24">
        <v>166456.32999999999</v>
      </c>
      <c r="P2380" s="24">
        <v>291298.58</v>
      </c>
      <c r="Q2380" s="24">
        <v>206185.14</v>
      </c>
      <c r="R2380" s="24">
        <v>360824</v>
      </c>
      <c r="S2380" s="24">
        <v>232252.06</v>
      </c>
      <c r="T2380" s="24">
        <v>406441.11</v>
      </c>
      <c r="U2380" s="24">
        <v>257983.83</v>
      </c>
      <c r="V2380" s="24">
        <v>451471.69</v>
      </c>
    </row>
    <row r="2381" spans="1:22" hidden="1" x14ac:dyDescent="0.3">
      <c r="A2381" s="23">
        <v>4</v>
      </c>
      <c r="B2381" s="23">
        <v>2021</v>
      </c>
      <c r="C2381" s="23" t="s">
        <v>551</v>
      </c>
      <c r="D2381" t="s">
        <v>167</v>
      </c>
      <c r="E2381" s="23" t="s">
        <v>557</v>
      </c>
      <c r="F2381" s="23" t="s">
        <v>213</v>
      </c>
      <c r="G2381" s="23">
        <v>4</v>
      </c>
      <c r="H2381" s="23" t="s">
        <v>29</v>
      </c>
      <c r="I2381" s="24">
        <v>81627.039999999994</v>
      </c>
      <c r="J2381" s="24">
        <v>130603.26</v>
      </c>
      <c r="K2381" s="24">
        <v>114277.85</v>
      </c>
      <c r="L2381" s="24">
        <v>182844.57</v>
      </c>
      <c r="M2381" s="24">
        <v>146928.67000000001</v>
      </c>
      <c r="N2381" s="24">
        <v>235085.87</v>
      </c>
      <c r="O2381" s="24">
        <v>195904.89</v>
      </c>
      <c r="P2381" s="24">
        <v>313447.83</v>
      </c>
      <c r="Q2381" s="24">
        <v>244881.11</v>
      </c>
      <c r="R2381" s="24">
        <v>391809.78</v>
      </c>
      <c r="S2381" s="24">
        <v>277531.93</v>
      </c>
      <c r="T2381" s="24">
        <v>444051.09</v>
      </c>
      <c r="U2381" s="24">
        <v>310182.74</v>
      </c>
      <c r="V2381" s="24">
        <v>496292.39</v>
      </c>
    </row>
    <row r="2382" spans="1:22" hidden="1" x14ac:dyDescent="0.3">
      <c r="A2382" s="23">
        <v>4</v>
      </c>
      <c r="B2382" s="23">
        <v>2021</v>
      </c>
      <c r="C2382" s="23" t="s">
        <v>551</v>
      </c>
      <c r="D2382" t="s">
        <v>167</v>
      </c>
      <c r="E2382" s="23" t="s">
        <v>557</v>
      </c>
      <c r="F2382" s="23" t="s">
        <v>257</v>
      </c>
      <c r="G2382" s="23">
        <v>1</v>
      </c>
      <c r="H2382" s="23" t="s">
        <v>14</v>
      </c>
      <c r="I2382" s="24">
        <v>96034.82</v>
      </c>
      <c r="J2382" s="24">
        <v>168060.94</v>
      </c>
      <c r="K2382" s="24">
        <v>124191.4</v>
      </c>
      <c r="L2382" s="24">
        <v>217334.94</v>
      </c>
      <c r="M2382" s="24">
        <v>148502.73000000001</v>
      </c>
      <c r="N2382" s="24">
        <v>259879.79</v>
      </c>
      <c r="O2382" s="24">
        <v>176977.15</v>
      </c>
      <c r="P2382" s="24">
        <v>309710.02</v>
      </c>
      <c r="Q2382" s="24">
        <v>207972.07</v>
      </c>
      <c r="R2382" s="24">
        <v>363951.12</v>
      </c>
      <c r="S2382" s="24">
        <v>227794.33</v>
      </c>
      <c r="T2382" s="24">
        <v>398640.09</v>
      </c>
      <c r="U2382" s="24">
        <v>246473.05</v>
      </c>
      <c r="V2382" s="24">
        <v>431327.84</v>
      </c>
    </row>
    <row r="2383" spans="1:22" hidden="1" x14ac:dyDescent="0.3">
      <c r="A2383" s="23">
        <v>4</v>
      </c>
      <c r="B2383" s="23">
        <v>2021</v>
      </c>
      <c r="C2383" s="23" t="s">
        <v>551</v>
      </c>
      <c r="D2383" t="s">
        <v>167</v>
      </c>
      <c r="E2383" s="23" t="s">
        <v>557</v>
      </c>
      <c r="F2383" s="23" t="s">
        <v>257</v>
      </c>
      <c r="G2383" s="23">
        <v>2</v>
      </c>
      <c r="H2383" s="23" t="s">
        <v>30</v>
      </c>
      <c r="I2383" s="24">
        <v>84839.12</v>
      </c>
      <c r="J2383" s="24">
        <v>148468.46</v>
      </c>
      <c r="K2383" s="24">
        <v>110835.83</v>
      </c>
      <c r="L2383" s="24">
        <v>193962.71</v>
      </c>
      <c r="M2383" s="24">
        <v>134314.22</v>
      </c>
      <c r="N2383" s="24">
        <v>235049.89</v>
      </c>
      <c r="O2383" s="24">
        <v>164024.98000000001</v>
      </c>
      <c r="P2383" s="24">
        <v>287043.71999999997</v>
      </c>
      <c r="Q2383" s="24">
        <v>194212.02</v>
      </c>
      <c r="R2383" s="24">
        <v>339871.04</v>
      </c>
      <c r="S2383" s="24">
        <v>213772.79999999999</v>
      </c>
      <c r="T2383" s="24">
        <v>374102.41</v>
      </c>
      <c r="U2383" s="24">
        <v>231816.95</v>
      </c>
      <c r="V2383" s="24">
        <v>405679.67</v>
      </c>
    </row>
    <row r="2384" spans="1:22" hidden="1" x14ac:dyDescent="0.3">
      <c r="A2384" s="23">
        <v>4</v>
      </c>
      <c r="B2384" s="23">
        <v>2021</v>
      </c>
      <c r="C2384" s="23" t="s">
        <v>551</v>
      </c>
      <c r="D2384" t="s">
        <v>167</v>
      </c>
      <c r="E2384" s="23" t="s">
        <v>557</v>
      </c>
      <c r="F2384" s="23" t="s">
        <v>257</v>
      </c>
      <c r="G2384" s="23">
        <v>3</v>
      </c>
      <c r="H2384" s="23" t="s">
        <v>31</v>
      </c>
      <c r="I2384" s="24">
        <v>74394.350000000006</v>
      </c>
      <c r="J2384" s="24">
        <v>130190.11</v>
      </c>
      <c r="K2384" s="24">
        <v>101551.8</v>
      </c>
      <c r="L2384" s="24">
        <v>177715.65</v>
      </c>
      <c r="M2384" s="24">
        <v>128553.12</v>
      </c>
      <c r="N2384" s="24">
        <v>224967.97</v>
      </c>
      <c r="O2384" s="24">
        <v>169415.55</v>
      </c>
      <c r="P2384" s="24">
        <v>296477.21000000002</v>
      </c>
      <c r="Q2384" s="24">
        <v>210003.23</v>
      </c>
      <c r="R2384" s="24">
        <v>367505.66</v>
      </c>
      <c r="S2384" s="24">
        <v>236669.2</v>
      </c>
      <c r="T2384" s="24">
        <v>414171.1</v>
      </c>
      <c r="U2384" s="24">
        <v>263021.17</v>
      </c>
      <c r="V2384" s="24">
        <v>460287.05</v>
      </c>
    </row>
    <row r="2385" spans="1:22" hidden="1" x14ac:dyDescent="0.3">
      <c r="A2385" s="23">
        <v>4</v>
      </c>
      <c r="B2385" s="23">
        <v>2021</v>
      </c>
      <c r="C2385" s="23" t="s">
        <v>551</v>
      </c>
      <c r="D2385" t="s">
        <v>167</v>
      </c>
      <c r="E2385" s="23" t="s">
        <v>557</v>
      </c>
      <c r="F2385" s="23" t="s">
        <v>257</v>
      </c>
      <c r="G2385" s="23">
        <v>4</v>
      </c>
      <c r="H2385" s="23" t="s">
        <v>29</v>
      </c>
      <c r="I2385" s="24">
        <v>81299.48</v>
      </c>
      <c r="J2385" s="24">
        <v>130079.17</v>
      </c>
      <c r="K2385" s="24">
        <v>113819.27</v>
      </c>
      <c r="L2385" s="24">
        <v>182110.84</v>
      </c>
      <c r="M2385" s="24">
        <v>146339.06</v>
      </c>
      <c r="N2385" s="24">
        <v>234142.5</v>
      </c>
      <c r="O2385" s="24">
        <v>195118.75</v>
      </c>
      <c r="P2385" s="24">
        <v>312190.01</v>
      </c>
      <c r="Q2385" s="24">
        <v>243898.44</v>
      </c>
      <c r="R2385" s="24">
        <v>390237.51</v>
      </c>
      <c r="S2385" s="24">
        <v>276418.23</v>
      </c>
      <c r="T2385" s="24">
        <v>442269.17</v>
      </c>
      <c r="U2385" s="24">
        <v>308938.02</v>
      </c>
      <c r="V2385" s="24">
        <v>494300.84</v>
      </c>
    </row>
    <row r="2386" spans="1:22" hidden="1" x14ac:dyDescent="0.3">
      <c r="A2386" s="23">
        <v>4</v>
      </c>
      <c r="B2386" s="23">
        <v>2021</v>
      </c>
      <c r="C2386" s="23" t="s">
        <v>551</v>
      </c>
      <c r="D2386" t="s">
        <v>167</v>
      </c>
      <c r="E2386" s="23" t="s">
        <v>557</v>
      </c>
      <c r="F2386" s="23" t="s">
        <v>297</v>
      </c>
      <c r="G2386" s="23">
        <v>1</v>
      </c>
      <c r="H2386" s="23" t="s">
        <v>14</v>
      </c>
      <c r="I2386" s="24">
        <v>96389.37</v>
      </c>
      <c r="J2386" s="24">
        <v>168681.4</v>
      </c>
      <c r="K2386" s="24">
        <v>124753.96</v>
      </c>
      <c r="L2386" s="24">
        <v>218319.43</v>
      </c>
      <c r="M2386" s="24">
        <v>149250.04</v>
      </c>
      <c r="N2386" s="24">
        <v>261187.57</v>
      </c>
      <c r="O2386" s="24">
        <v>177981.66</v>
      </c>
      <c r="P2386" s="24">
        <v>311467.90999999997</v>
      </c>
      <c r="Q2386" s="24">
        <v>209235.91</v>
      </c>
      <c r="R2386" s="24">
        <v>366162.84</v>
      </c>
      <c r="S2386" s="24">
        <v>229225.2</v>
      </c>
      <c r="T2386" s="24">
        <v>401144.1</v>
      </c>
      <c r="U2386" s="24">
        <v>248111.02</v>
      </c>
      <c r="V2386" s="24">
        <v>434194.29</v>
      </c>
    </row>
    <row r="2387" spans="1:22" hidden="1" x14ac:dyDescent="0.3">
      <c r="A2387" s="23">
        <v>4</v>
      </c>
      <c r="B2387" s="23">
        <v>2021</v>
      </c>
      <c r="C2387" s="23" t="s">
        <v>551</v>
      </c>
      <c r="D2387" t="s">
        <v>167</v>
      </c>
      <c r="E2387" s="23" t="s">
        <v>557</v>
      </c>
      <c r="F2387" s="23" t="s">
        <v>297</v>
      </c>
      <c r="G2387" s="23">
        <v>2</v>
      </c>
      <c r="H2387" s="23" t="s">
        <v>30</v>
      </c>
      <c r="I2387" s="24">
        <v>84690.4</v>
      </c>
      <c r="J2387" s="24">
        <v>148208.21</v>
      </c>
      <c r="K2387" s="24">
        <v>110798.15</v>
      </c>
      <c r="L2387" s="24">
        <v>193896.76</v>
      </c>
      <c r="M2387" s="24">
        <v>134423.84</v>
      </c>
      <c r="N2387" s="24">
        <v>235241.72</v>
      </c>
      <c r="O2387" s="24">
        <v>164447.37</v>
      </c>
      <c r="P2387" s="24">
        <v>287782.90000000002</v>
      </c>
      <c r="Q2387" s="24">
        <v>194857.44</v>
      </c>
      <c r="R2387" s="24">
        <v>341000.51</v>
      </c>
      <c r="S2387" s="24">
        <v>214573.49</v>
      </c>
      <c r="T2387" s="24">
        <v>375503.6</v>
      </c>
      <c r="U2387" s="24">
        <v>232796.22</v>
      </c>
      <c r="V2387" s="24">
        <v>407393.39</v>
      </c>
    </row>
    <row r="2388" spans="1:22" hidden="1" x14ac:dyDescent="0.3">
      <c r="A2388" s="23">
        <v>4</v>
      </c>
      <c r="B2388" s="23">
        <v>2021</v>
      </c>
      <c r="C2388" s="23" t="s">
        <v>551</v>
      </c>
      <c r="D2388" t="s">
        <v>167</v>
      </c>
      <c r="E2388" s="23" t="s">
        <v>557</v>
      </c>
      <c r="F2388" s="23" t="s">
        <v>297</v>
      </c>
      <c r="G2388" s="23">
        <v>3</v>
      </c>
      <c r="H2388" s="23" t="s">
        <v>31</v>
      </c>
      <c r="I2388" s="24">
        <v>73914.42</v>
      </c>
      <c r="J2388" s="24">
        <v>129350.24</v>
      </c>
      <c r="K2388" s="24">
        <v>100763.03</v>
      </c>
      <c r="L2388" s="24">
        <v>176335.31</v>
      </c>
      <c r="M2388" s="24">
        <v>127448.5</v>
      </c>
      <c r="N2388" s="24">
        <v>223034.88</v>
      </c>
      <c r="O2388" s="24">
        <v>167853.34</v>
      </c>
      <c r="P2388" s="24">
        <v>293743.34999999998</v>
      </c>
      <c r="Q2388" s="24">
        <v>207971.1</v>
      </c>
      <c r="R2388" s="24">
        <v>363949.42</v>
      </c>
      <c r="S2388" s="24">
        <v>234306.13</v>
      </c>
      <c r="T2388" s="24">
        <v>410035.73</v>
      </c>
      <c r="U2388" s="24">
        <v>260313.07</v>
      </c>
      <c r="V2388" s="24">
        <v>455547.87</v>
      </c>
    </row>
    <row r="2389" spans="1:22" hidden="1" x14ac:dyDescent="0.3">
      <c r="A2389" s="23">
        <v>4</v>
      </c>
      <c r="B2389" s="23">
        <v>2021</v>
      </c>
      <c r="C2389" s="23" t="s">
        <v>551</v>
      </c>
      <c r="D2389" t="s">
        <v>167</v>
      </c>
      <c r="E2389" s="23" t="s">
        <v>557</v>
      </c>
      <c r="F2389" s="23" t="s">
        <v>297</v>
      </c>
      <c r="G2389" s="23">
        <v>4</v>
      </c>
      <c r="H2389" s="23" t="s">
        <v>29</v>
      </c>
      <c r="I2389" s="24">
        <v>81664.990000000005</v>
      </c>
      <c r="J2389" s="24">
        <v>130663.99</v>
      </c>
      <c r="K2389" s="24">
        <v>114330.99</v>
      </c>
      <c r="L2389" s="24">
        <v>182929.59</v>
      </c>
      <c r="M2389" s="24">
        <v>146996.99</v>
      </c>
      <c r="N2389" s="24">
        <v>235195.19</v>
      </c>
      <c r="O2389" s="24">
        <v>195995.99</v>
      </c>
      <c r="P2389" s="24">
        <v>313593.58</v>
      </c>
      <c r="Q2389" s="24">
        <v>244994.98</v>
      </c>
      <c r="R2389" s="24">
        <v>391991.98</v>
      </c>
      <c r="S2389" s="24">
        <v>277660.98</v>
      </c>
      <c r="T2389" s="24">
        <v>444257.57</v>
      </c>
      <c r="U2389" s="24">
        <v>310326.98</v>
      </c>
      <c r="V2389" s="24">
        <v>496523.17</v>
      </c>
    </row>
    <row r="2390" spans="1:22" hidden="1" x14ac:dyDescent="0.3">
      <c r="A2390" s="23">
        <v>4</v>
      </c>
      <c r="B2390" s="23">
        <v>2021</v>
      </c>
      <c r="C2390" s="23" t="s">
        <v>551</v>
      </c>
      <c r="D2390" t="s">
        <v>167</v>
      </c>
      <c r="E2390" s="23" t="s">
        <v>557</v>
      </c>
      <c r="F2390" s="23" t="s">
        <v>189</v>
      </c>
      <c r="G2390" s="23">
        <v>1</v>
      </c>
      <c r="H2390" s="23" t="s">
        <v>14</v>
      </c>
      <c r="I2390" s="24">
        <v>93331.5</v>
      </c>
      <c r="J2390" s="24">
        <v>163330.13</v>
      </c>
      <c r="K2390" s="24">
        <v>120794.84</v>
      </c>
      <c r="L2390" s="24">
        <v>211390.97</v>
      </c>
      <c r="M2390" s="24">
        <v>144512.51999999999</v>
      </c>
      <c r="N2390" s="24">
        <v>252896.91</v>
      </c>
      <c r="O2390" s="24">
        <v>172330.6</v>
      </c>
      <c r="P2390" s="24">
        <v>301578.53999999998</v>
      </c>
      <c r="Q2390" s="24">
        <v>202591.37</v>
      </c>
      <c r="R2390" s="24">
        <v>354534.9</v>
      </c>
      <c r="S2390" s="24">
        <v>221945.25</v>
      </c>
      <c r="T2390" s="24">
        <v>388404.18</v>
      </c>
      <c r="U2390" s="24">
        <v>240230.07</v>
      </c>
      <c r="V2390" s="24">
        <v>420402.62</v>
      </c>
    </row>
    <row r="2391" spans="1:22" hidden="1" x14ac:dyDescent="0.3">
      <c r="A2391" s="23">
        <v>4</v>
      </c>
      <c r="B2391" s="23">
        <v>2021</v>
      </c>
      <c r="C2391" s="23" t="s">
        <v>551</v>
      </c>
      <c r="D2391" t="s">
        <v>167</v>
      </c>
      <c r="E2391" s="23" t="s">
        <v>557</v>
      </c>
      <c r="F2391" s="23" t="s">
        <v>189</v>
      </c>
      <c r="G2391" s="23">
        <v>2</v>
      </c>
      <c r="H2391" s="23" t="s">
        <v>30</v>
      </c>
      <c r="I2391" s="24">
        <v>82009.919999999998</v>
      </c>
      <c r="J2391" s="24">
        <v>143517.35999999999</v>
      </c>
      <c r="K2391" s="24">
        <v>107289.22</v>
      </c>
      <c r="L2391" s="24">
        <v>187756.13</v>
      </c>
      <c r="M2391" s="24">
        <v>130164.58</v>
      </c>
      <c r="N2391" s="24">
        <v>227788.02</v>
      </c>
      <c r="O2391" s="24">
        <v>159232.9</v>
      </c>
      <c r="P2391" s="24">
        <v>278657.57</v>
      </c>
      <c r="Q2391" s="24">
        <v>188676.72</v>
      </c>
      <c r="R2391" s="24">
        <v>330184.26</v>
      </c>
      <c r="S2391" s="24">
        <v>207766.17</v>
      </c>
      <c r="T2391" s="24">
        <v>363590.8</v>
      </c>
      <c r="U2391" s="24">
        <v>225409.29</v>
      </c>
      <c r="V2391" s="24">
        <v>394466.26</v>
      </c>
    </row>
    <row r="2392" spans="1:22" hidden="1" x14ac:dyDescent="0.3">
      <c r="A2392" s="23">
        <v>4</v>
      </c>
      <c r="B2392" s="23">
        <v>2021</v>
      </c>
      <c r="C2392" s="23" t="s">
        <v>551</v>
      </c>
      <c r="D2392" t="s">
        <v>167</v>
      </c>
      <c r="E2392" s="23" t="s">
        <v>557</v>
      </c>
      <c r="F2392" s="23" t="s">
        <v>189</v>
      </c>
      <c r="G2392" s="23">
        <v>3</v>
      </c>
      <c r="H2392" s="23" t="s">
        <v>31</v>
      </c>
      <c r="I2392" s="24">
        <v>71579.759999999995</v>
      </c>
      <c r="J2392" s="24">
        <v>125264.57</v>
      </c>
      <c r="K2392" s="24">
        <v>97582.15</v>
      </c>
      <c r="L2392" s="24">
        <v>170768.76</v>
      </c>
      <c r="M2392" s="24">
        <v>123426.67</v>
      </c>
      <c r="N2392" s="24">
        <v>215996.67</v>
      </c>
      <c r="O2392" s="24">
        <v>162557.93</v>
      </c>
      <c r="P2392" s="24">
        <v>284476.38</v>
      </c>
      <c r="Q2392" s="24">
        <v>201411.36</v>
      </c>
      <c r="R2392" s="24">
        <v>352469.89</v>
      </c>
      <c r="S2392" s="24">
        <v>226916.75</v>
      </c>
      <c r="T2392" s="24">
        <v>397104.32</v>
      </c>
      <c r="U2392" s="24">
        <v>252104.62</v>
      </c>
      <c r="V2392" s="24">
        <v>441183.09</v>
      </c>
    </row>
    <row r="2393" spans="1:22" hidden="1" x14ac:dyDescent="0.3">
      <c r="A2393" s="23">
        <v>4</v>
      </c>
      <c r="B2393" s="23">
        <v>2021</v>
      </c>
      <c r="C2393" s="23" t="s">
        <v>551</v>
      </c>
      <c r="D2393" t="s">
        <v>167</v>
      </c>
      <c r="E2393" s="23" t="s">
        <v>557</v>
      </c>
      <c r="F2393" s="23" t="s">
        <v>189</v>
      </c>
      <c r="G2393" s="23">
        <v>4</v>
      </c>
      <c r="H2393" s="23" t="s">
        <v>29</v>
      </c>
      <c r="I2393" s="24">
        <v>79073.36</v>
      </c>
      <c r="J2393" s="24">
        <v>126517.37</v>
      </c>
      <c r="K2393" s="24">
        <v>110702.7</v>
      </c>
      <c r="L2393" s="24">
        <v>177124.32</v>
      </c>
      <c r="M2393" s="24">
        <v>142332.04</v>
      </c>
      <c r="N2393" s="24">
        <v>227731.27</v>
      </c>
      <c r="O2393" s="24">
        <v>189776.06</v>
      </c>
      <c r="P2393" s="24">
        <v>303641.7</v>
      </c>
      <c r="Q2393" s="24">
        <v>237220.07</v>
      </c>
      <c r="R2393" s="24">
        <v>379552.12</v>
      </c>
      <c r="S2393" s="24">
        <v>268849.42</v>
      </c>
      <c r="T2393" s="24">
        <v>430159.07</v>
      </c>
      <c r="U2393" s="24">
        <v>300478.76</v>
      </c>
      <c r="V2393" s="24">
        <v>480766.02</v>
      </c>
    </row>
    <row r="2394" spans="1:22" hidden="1" x14ac:dyDescent="0.3">
      <c r="A2394" s="23">
        <v>4</v>
      </c>
      <c r="B2394" s="23">
        <v>2021</v>
      </c>
      <c r="C2394" s="23" t="s">
        <v>551</v>
      </c>
      <c r="D2394" t="s">
        <v>167</v>
      </c>
      <c r="E2394" s="23" t="s">
        <v>557</v>
      </c>
      <c r="F2394" s="23" t="s">
        <v>375</v>
      </c>
      <c r="G2394" s="23">
        <v>1</v>
      </c>
      <c r="H2394" s="23" t="s">
        <v>14</v>
      </c>
      <c r="I2394" s="24">
        <v>95458.71</v>
      </c>
      <c r="J2394" s="24">
        <v>167052.74</v>
      </c>
      <c r="K2394" s="24">
        <v>123489.85</v>
      </c>
      <c r="L2394" s="24">
        <v>216107.24</v>
      </c>
      <c r="M2394" s="24">
        <v>147695.03</v>
      </c>
      <c r="N2394" s="24">
        <v>258466.3</v>
      </c>
      <c r="O2394" s="24">
        <v>176062.17</v>
      </c>
      <c r="P2394" s="24">
        <v>308108.78999999998</v>
      </c>
      <c r="Q2394" s="24">
        <v>206931.68</v>
      </c>
      <c r="R2394" s="24">
        <v>362130.45</v>
      </c>
      <c r="S2394" s="24">
        <v>226674.24</v>
      </c>
      <c r="T2394" s="24">
        <v>396679.92</v>
      </c>
      <c r="U2394" s="24">
        <v>245298.62</v>
      </c>
      <c r="V2394" s="24">
        <v>429272.59</v>
      </c>
    </row>
    <row r="2395" spans="1:22" hidden="1" x14ac:dyDescent="0.3">
      <c r="A2395" s="23">
        <v>4</v>
      </c>
      <c r="B2395" s="23">
        <v>2021</v>
      </c>
      <c r="C2395" s="23" t="s">
        <v>551</v>
      </c>
      <c r="D2395" t="s">
        <v>167</v>
      </c>
      <c r="E2395" s="23" t="s">
        <v>557</v>
      </c>
      <c r="F2395" s="23" t="s">
        <v>375</v>
      </c>
      <c r="G2395" s="23">
        <v>2</v>
      </c>
      <c r="H2395" s="23" t="s">
        <v>30</v>
      </c>
      <c r="I2395" s="24">
        <v>84137.17</v>
      </c>
      <c r="J2395" s="24">
        <v>147240.06</v>
      </c>
      <c r="K2395" s="24">
        <v>109984.22</v>
      </c>
      <c r="L2395" s="24">
        <v>192472.39</v>
      </c>
      <c r="M2395" s="24">
        <v>133347.09</v>
      </c>
      <c r="N2395" s="24">
        <v>233357.41</v>
      </c>
      <c r="O2395" s="24">
        <v>162964.47</v>
      </c>
      <c r="P2395" s="24">
        <v>285187.82</v>
      </c>
      <c r="Q2395" s="24">
        <v>193017.03</v>
      </c>
      <c r="R2395" s="24">
        <v>337779.81</v>
      </c>
      <c r="S2395" s="24">
        <v>212495.17</v>
      </c>
      <c r="T2395" s="24">
        <v>371866.54</v>
      </c>
      <c r="U2395" s="24">
        <v>230477.85</v>
      </c>
      <c r="V2395" s="24">
        <v>403336.24</v>
      </c>
    </row>
    <row r="2396" spans="1:22" hidden="1" x14ac:dyDescent="0.3">
      <c r="A2396" s="23">
        <v>4</v>
      </c>
      <c r="B2396" s="23">
        <v>2021</v>
      </c>
      <c r="C2396" s="23" t="s">
        <v>551</v>
      </c>
      <c r="D2396" t="s">
        <v>167</v>
      </c>
      <c r="E2396" s="23" t="s">
        <v>557</v>
      </c>
      <c r="F2396" s="23" t="s">
        <v>375</v>
      </c>
      <c r="G2396" s="23">
        <v>3</v>
      </c>
      <c r="H2396" s="23" t="s">
        <v>31</v>
      </c>
      <c r="I2396" s="24">
        <v>73632.789999999994</v>
      </c>
      <c r="J2396" s="24">
        <v>128857.39</v>
      </c>
      <c r="K2396" s="24">
        <v>100456.4</v>
      </c>
      <c r="L2396" s="24">
        <v>175798.71</v>
      </c>
      <c r="M2396" s="24">
        <v>127122.14</v>
      </c>
      <c r="N2396" s="24">
        <v>222463.74</v>
      </c>
      <c r="O2396" s="24">
        <v>167485.22</v>
      </c>
      <c r="P2396" s="24">
        <v>293099.14</v>
      </c>
      <c r="Q2396" s="24">
        <v>207570.48</v>
      </c>
      <c r="R2396" s="24">
        <v>363248.34</v>
      </c>
      <c r="S2396" s="24">
        <v>233897.08</v>
      </c>
      <c r="T2396" s="24">
        <v>409319.9</v>
      </c>
      <c r="U2396" s="24">
        <v>259906.17</v>
      </c>
      <c r="V2396" s="24">
        <v>454835.79</v>
      </c>
    </row>
    <row r="2397" spans="1:22" hidden="1" x14ac:dyDescent="0.3">
      <c r="A2397" s="23">
        <v>4</v>
      </c>
      <c r="B2397" s="23">
        <v>2021</v>
      </c>
      <c r="C2397" s="23" t="s">
        <v>551</v>
      </c>
      <c r="D2397" t="s">
        <v>167</v>
      </c>
      <c r="E2397" s="23" t="s">
        <v>557</v>
      </c>
      <c r="F2397" s="23" t="s">
        <v>375</v>
      </c>
      <c r="G2397" s="23">
        <v>4</v>
      </c>
      <c r="H2397" s="23" t="s">
        <v>29</v>
      </c>
      <c r="I2397" s="24">
        <v>80839.070000000007</v>
      </c>
      <c r="J2397" s="24">
        <v>129342.52</v>
      </c>
      <c r="K2397" s="24">
        <v>113174.7</v>
      </c>
      <c r="L2397" s="24">
        <v>181079.53</v>
      </c>
      <c r="M2397" s="24">
        <v>145510.32999999999</v>
      </c>
      <c r="N2397" s="24">
        <v>232816.53</v>
      </c>
      <c r="O2397" s="24">
        <v>194013.78</v>
      </c>
      <c r="P2397" s="24">
        <v>310422.03999999998</v>
      </c>
      <c r="Q2397" s="24">
        <v>242517.22</v>
      </c>
      <c r="R2397" s="24">
        <v>388027.56</v>
      </c>
      <c r="S2397" s="24">
        <v>274852.84999999998</v>
      </c>
      <c r="T2397" s="24">
        <v>439764.56</v>
      </c>
      <c r="U2397" s="24">
        <v>307188.47999999998</v>
      </c>
      <c r="V2397" s="24">
        <v>491501.57</v>
      </c>
    </row>
    <row r="2398" spans="1:22" hidden="1" x14ac:dyDescent="0.3">
      <c r="A2398" s="23">
        <v>4</v>
      </c>
      <c r="B2398" s="23">
        <v>2021</v>
      </c>
      <c r="C2398" s="23" t="s">
        <v>551</v>
      </c>
      <c r="D2398" t="s">
        <v>167</v>
      </c>
      <c r="E2398" s="23" t="s">
        <v>557</v>
      </c>
      <c r="F2398" s="23" t="s">
        <v>409</v>
      </c>
      <c r="G2398" s="23">
        <v>1</v>
      </c>
      <c r="H2398" s="23" t="s">
        <v>14</v>
      </c>
      <c r="I2398" s="24">
        <v>95370.08</v>
      </c>
      <c r="J2398" s="24">
        <v>166897.65</v>
      </c>
      <c r="K2398" s="24">
        <v>123434.25</v>
      </c>
      <c r="L2398" s="24">
        <v>216009.95</v>
      </c>
      <c r="M2398" s="24">
        <v>147670.87</v>
      </c>
      <c r="N2398" s="24">
        <v>258424.02</v>
      </c>
      <c r="O2398" s="24">
        <v>176097.97</v>
      </c>
      <c r="P2398" s="24">
        <v>308171.45</v>
      </c>
      <c r="Q2398" s="24">
        <v>207021.07</v>
      </c>
      <c r="R2398" s="24">
        <v>362286.87</v>
      </c>
      <c r="S2398" s="24">
        <v>226798.55</v>
      </c>
      <c r="T2398" s="24">
        <v>396897.46</v>
      </c>
      <c r="U2398" s="24">
        <v>245484.04</v>
      </c>
      <c r="V2398" s="24">
        <v>429597.07</v>
      </c>
    </row>
    <row r="2399" spans="1:22" hidden="1" x14ac:dyDescent="0.3">
      <c r="A2399" s="23">
        <v>4</v>
      </c>
      <c r="B2399" s="23">
        <v>2021</v>
      </c>
      <c r="C2399" s="23" t="s">
        <v>551</v>
      </c>
      <c r="D2399" t="s">
        <v>167</v>
      </c>
      <c r="E2399" s="23" t="s">
        <v>557</v>
      </c>
      <c r="F2399" s="23" t="s">
        <v>409</v>
      </c>
      <c r="G2399" s="23">
        <v>2</v>
      </c>
      <c r="H2399" s="23" t="s">
        <v>30</v>
      </c>
      <c r="I2399" s="24">
        <v>83796.91</v>
      </c>
      <c r="J2399" s="24">
        <v>146644.59</v>
      </c>
      <c r="K2399" s="24">
        <v>109628.5</v>
      </c>
      <c r="L2399" s="24">
        <v>191849.88</v>
      </c>
      <c r="M2399" s="24">
        <v>133004.09</v>
      </c>
      <c r="N2399" s="24">
        <v>232757.16</v>
      </c>
      <c r="O2399" s="24">
        <v>162709.21</v>
      </c>
      <c r="P2399" s="24">
        <v>284741.12</v>
      </c>
      <c r="Q2399" s="24">
        <v>192797.2</v>
      </c>
      <c r="R2399" s="24">
        <v>337395.1</v>
      </c>
      <c r="S2399" s="24">
        <v>212304.38</v>
      </c>
      <c r="T2399" s="24">
        <v>371532.67</v>
      </c>
      <c r="U2399" s="24">
        <v>230333.91</v>
      </c>
      <c r="V2399" s="24">
        <v>403084.35</v>
      </c>
    </row>
    <row r="2400" spans="1:22" hidden="1" x14ac:dyDescent="0.3">
      <c r="A2400" s="23">
        <v>4</v>
      </c>
      <c r="B2400" s="23">
        <v>2021</v>
      </c>
      <c r="C2400" s="23" t="s">
        <v>551</v>
      </c>
      <c r="D2400" t="s">
        <v>167</v>
      </c>
      <c r="E2400" s="23" t="s">
        <v>557</v>
      </c>
      <c r="F2400" s="23" t="s">
        <v>409</v>
      </c>
      <c r="G2400" s="23">
        <v>3</v>
      </c>
      <c r="H2400" s="23" t="s">
        <v>31</v>
      </c>
      <c r="I2400" s="24">
        <v>73136.2</v>
      </c>
      <c r="J2400" s="24">
        <v>127988.35</v>
      </c>
      <c r="K2400" s="24">
        <v>99702.74</v>
      </c>
      <c r="L2400" s="24">
        <v>174479.79</v>
      </c>
      <c r="M2400" s="24">
        <v>126107.89</v>
      </c>
      <c r="N2400" s="24">
        <v>220688.81</v>
      </c>
      <c r="O2400" s="24">
        <v>166088.21</v>
      </c>
      <c r="P2400" s="24">
        <v>290654.36</v>
      </c>
      <c r="Q2400" s="24">
        <v>205784.52</v>
      </c>
      <c r="R2400" s="24">
        <v>360122.91</v>
      </c>
      <c r="S2400" s="24">
        <v>231843.01</v>
      </c>
      <c r="T2400" s="24">
        <v>405725.26</v>
      </c>
      <c r="U2400" s="24">
        <v>257576.92</v>
      </c>
      <c r="V2400" s="24">
        <v>450759.61</v>
      </c>
    </row>
    <row r="2401" spans="1:22" hidden="1" x14ac:dyDescent="0.3">
      <c r="A2401" s="23">
        <v>4</v>
      </c>
      <c r="B2401" s="23">
        <v>2021</v>
      </c>
      <c r="C2401" s="23" t="s">
        <v>551</v>
      </c>
      <c r="D2401" t="s">
        <v>167</v>
      </c>
      <c r="E2401" s="23" t="s">
        <v>557</v>
      </c>
      <c r="F2401" s="23" t="s">
        <v>409</v>
      </c>
      <c r="G2401" s="23">
        <v>4</v>
      </c>
      <c r="H2401" s="23" t="s">
        <v>29</v>
      </c>
      <c r="I2401" s="24">
        <v>80801.119999999995</v>
      </c>
      <c r="J2401" s="24">
        <v>129281.79</v>
      </c>
      <c r="K2401" s="24">
        <v>113121.56</v>
      </c>
      <c r="L2401" s="24">
        <v>180994.5</v>
      </c>
      <c r="M2401" s="24">
        <v>145442.01</v>
      </c>
      <c r="N2401" s="24">
        <v>232707.22</v>
      </c>
      <c r="O2401" s="24">
        <v>193922.68</v>
      </c>
      <c r="P2401" s="24">
        <v>310276.28999999998</v>
      </c>
      <c r="Q2401" s="24">
        <v>242403.35</v>
      </c>
      <c r="R2401" s="24">
        <v>387845.36</v>
      </c>
      <c r="S2401" s="24">
        <v>274723.78999999998</v>
      </c>
      <c r="T2401" s="24">
        <v>439558.08</v>
      </c>
      <c r="U2401" s="24">
        <v>307044.24</v>
      </c>
      <c r="V2401" s="24">
        <v>491270.79</v>
      </c>
    </row>
    <row r="2402" spans="1:22" hidden="1" x14ac:dyDescent="0.3">
      <c r="A2402" s="23">
        <v>4</v>
      </c>
      <c r="B2402" s="23">
        <v>2021</v>
      </c>
      <c r="C2402" s="23" t="s">
        <v>551</v>
      </c>
      <c r="D2402" t="s">
        <v>167</v>
      </c>
      <c r="E2402" s="23" t="s">
        <v>557</v>
      </c>
      <c r="F2402" s="23" t="s">
        <v>437</v>
      </c>
      <c r="G2402" s="23">
        <v>1</v>
      </c>
      <c r="H2402" s="23" t="s">
        <v>14</v>
      </c>
      <c r="I2402" s="24">
        <v>92356.53</v>
      </c>
      <c r="J2402" s="24">
        <v>161623.92000000001</v>
      </c>
      <c r="K2402" s="24">
        <v>119502.93</v>
      </c>
      <c r="L2402" s="24">
        <v>209130.13</v>
      </c>
      <c r="M2402" s="24">
        <v>142945.43</v>
      </c>
      <c r="N2402" s="24">
        <v>250154.5</v>
      </c>
      <c r="O2402" s="24">
        <v>170429.01</v>
      </c>
      <c r="P2402" s="24">
        <v>298250.76</v>
      </c>
      <c r="Q2402" s="24">
        <v>200331.84</v>
      </c>
      <c r="R2402" s="24">
        <v>350580.72</v>
      </c>
      <c r="S2402" s="24">
        <v>219456.45</v>
      </c>
      <c r="T2402" s="24">
        <v>384048.78</v>
      </c>
      <c r="U2402" s="24">
        <v>237510.38</v>
      </c>
      <c r="V2402" s="24">
        <v>415643.16</v>
      </c>
    </row>
    <row r="2403" spans="1:22" hidden="1" x14ac:dyDescent="0.3">
      <c r="A2403" s="23">
        <v>4</v>
      </c>
      <c r="B2403" s="23">
        <v>2021</v>
      </c>
      <c r="C2403" s="23" t="s">
        <v>551</v>
      </c>
      <c r="D2403" t="s">
        <v>167</v>
      </c>
      <c r="E2403" s="23" t="s">
        <v>557</v>
      </c>
      <c r="F2403" s="23" t="s">
        <v>437</v>
      </c>
      <c r="G2403" s="23">
        <v>2</v>
      </c>
      <c r="H2403" s="23" t="s">
        <v>30</v>
      </c>
      <c r="I2403" s="24">
        <v>81286.559999999998</v>
      </c>
      <c r="J2403" s="24">
        <v>142251.48000000001</v>
      </c>
      <c r="K2403" s="24">
        <v>106297.43</v>
      </c>
      <c r="L2403" s="24">
        <v>186020.51</v>
      </c>
      <c r="M2403" s="24">
        <v>128916.33</v>
      </c>
      <c r="N2403" s="24">
        <v>225603.58</v>
      </c>
      <c r="O2403" s="24">
        <v>157622.37</v>
      </c>
      <c r="P2403" s="24">
        <v>275839.14</v>
      </c>
      <c r="Q2403" s="24">
        <v>186726.39999999999</v>
      </c>
      <c r="R2403" s="24">
        <v>326771.20000000001</v>
      </c>
      <c r="S2403" s="24">
        <v>205592.46</v>
      </c>
      <c r="T2403" s="24">
        <v>359786.8</v>
      </c>
      <c r="U2403" s="24">
        <v>223018.95</v>
      </c>
      <c r="V2403" s="24">
        <v>390283.17</v>
      </c>
    </row>
    <row r="2404" spans="1:22" hidden="1" x14ac:dyDescent="0.3">
      <c r="A2404" s="23">
        <v>4</v>
      </c>
      <c r="B2404" s="23">
        <v>2021</v>
      </c>
      <c r="C2404" s="23" t="s">
        <v>551</v>
      </c>
      <c r="D2404" t="s">
        <v>167</v>
      </c>
      <c r="E2404" s="23" t="s">
        <v>557</v>
      </c>
      <c r="F2404" s="23" t="s">
        <v>437</v>
      </c>
      <c r="G2404" s="23">
        <v>3</v>
      </c>
      <c r="H2404" s="23" t="s">
        <v>31</v>
      </c>
      <c r="I2404" s="24">
        <v>71049.83</v>
      </c>
      <c r="J2404" s="24">
        <v>124337.2</v>
      </c>
      <c r="K2404" s="24">
        <v>96898.69</v>
      </c>
      <c r="L2404" s="24">
        <v>169572.71</v>
      </c>
      <c r="M2404" s="24">
        <v>122593.18</v>
      </c>
      <c r="N2404" s="24">
        <v>214538.06</v>
      </c>
      <c r="O2404" s="24">
        <v>161491.29999999999</v>
      </c>
      <c r="P2404" s="24">
        <v>282609.77</v>
      </c>
      <c r="Q2404" s="24">
        <v>200117.76000000001</v>
      </c>
      <c r="R2404" s="24">
        <v>350206.09</v>
      </c>
      <c r="S2404" s="24">
        <v>225480.66</v>
      </c>
      <c r="T2404" s="24">
        <v>394591.16</v>
      </c>
      <c r="U2404" s="24">
        <v>250533.09</v>
      </c>
      <c r="V2404" s="24">
        <v>438432.91</v>
      </c>
    </row>
    <row r="2405" spans="1:22" hidden="1" x14ac:dyDescent="0.3">
      <c r="A2405" s="23">
        <v>4</v>
      </c>
      <c r="B2405" s="23">
        <v>2021</v>
      </c>
      <c r="C2405" s="23" t="s">
        <v>551</v>
      </c>
      <c r="D2405" t="s">
        <v>167</v>
      </c>
      <c r="E2405" s="23" t="s">
        <v>557</v>
      </c>
      <c r="F2405" s="23" t="s">
        <v>437</v>
      </c>
      <c r="G2405" s="23">
        <v>4</v>
      </c>
      <c r="H2405" s="23" t="s">
        <v>29</v>
      </c>
      <c r="I2405" s="24">
        <v>78228.460000000006</v>
      </c>
      <c r="J2405" s="24">
        <v>125165.54</v>
      </c>
      <c r="K2405" s="24">
        <v>109519.84</v>
      </c>
      <c r="L2405" s="24">
        <v>175231.75</v>
      </c>
      <c r="M2405" s="24">
        <v>140811.23000000001</v>
      </c>
      <c r="N2405" s="24">
        <v>225297.96</v>
      </c>
      <c r="O2405" s="24">
        <v>187748.3</v>
      </c>
      <c r="P2405" s="24">
        <v>300397.28999999998</v>
      </c>
      <c r="Q2405" s="24">
        <v>234685.38</v>
      </c>
      <c r="R2405" s="24">
        <v>375496.61</v>
      </c>
      <c r="S2405" s="24">
        <v>265976.76</v>
      </c>
      <c r="T2405" s="24">
        <v>425562.82</v>
      </c>
      <c r="U2405" s="24">
        <v>297268.14</v>
      </c>
      <c r="V2405" s="24">
        <v>475629.04</v>
      </c>
    </row>
    <row r="2406" spans="1:22" hidden="1" x14ac:dyDescent="0.3">
      <c r="A2406" s="23">
        <v>4</v>
      </c>
      <c r="B2406" s="23">
        <v>2021</v>
      </c>
      <c r="C2406" s="23" t="s">
        <v>551</v>
      </c>
      <c r="D2406" t="s">
        <v>167</v>
      </c>
      <c r="E2406" s="23" t="s">
        <v>557</v>
      </c>
      <c r="F2406" s="23" t="s">
        <v>459</v>
      </c>
      <c r="G2406" s="23">
        <v>1</v>
      </c>
      <c r="H2406" s="23" t="s">
        <v>14</v>
      </c>
      <c r="I2406" s="24">
        <v>95325.77</v>
      </c>
      <c r="J2406" s="24">
        <v>166820.1</v>
      </c>
      <c r="K2406" s="24">
        <v>123406.46</v>
      </c>
      <c r="L2406" s="24">
        <v>215961.3</v>
      </c>
      <c r="M2406" s="24">
        <v>147658.79</v>
      </c>
      <c r="N2406" s="24">
        <v>258402.88</v>
      </c>
      <c r="O2406" s="24">
        <v>176115.88</v>
      </c>
      <c r="P2406" s="24">
        <v>308202.78999999998</v>
      </c>
      <c r="Q2406" s="24">
        <v>207065.76</v>
      </c>
      <c r="R2406" s="24">
        <v>362365.08</v>
      </c>
      <c r="S2406" s="24">
        <v>226860.7</v>
      </c>
      <c r="T2406" s="24">
        <v>397006.23</v>
      </c>
      <c r="U2406" s="24">
        <v>245576.75</v>
      </c>
      <c r="V2406" s="24">
        <v>429759.31</v>
      </c>
    </row>
    <row r="2407" spans="1:22" hidden="1" x14ac:dyDescent="0.3">
      <c r="A2407" s="23">
        <v>4</v>
      </c>
      <c r="B2407" s="23">
        <v>2021</v>
      </c>
      <c r="C2407" s="23" t="s">
        <v>551</v>
      </c>
      <c r="D2407" t="s">
        <v>167</v>
      </c>
      <c r="E2407" s="23" t="s">
        <v>557</v>
      </c>
      <c r="F2407" s="23" t="s">
        <v>459</v>
      </c>
      <c r="G2407" s="23">
        <v>2</v>
      </c>
      <c r="H2407" s="23" t="s">
        <v>30</v>
      </c>
      <c r="I2407" s="24">
        <v>83626.78</v>
      </c>
      <c r="J2407" s="24">
        <v>146346.85999999999</v>
      </c>
      <c r="K2407" s="24">
        <v>109450.64</v>
      </c>
      <c r="L2407" s="24">
        <v>191538.63</v>
      </c>
      <c r="M2407" s="24">
        <v>132832.59</v>
      </c>
      <c r="N2407" s="24">
        <v>232457.03</v>
      </c>
      <c r="O2407" s="24">
        <v>162581.59</v>
      </c>
      <c r="P2407" s="24">
        <v>284517.78000000003</v>
      </c>
      <c r="Q2407" s="24">
        <v>192687.28</v>
      </c>
      <c r="R2407" s="24">
        <v>337202.75</v>
      </c>
      <c r="S2407" s="24">
        <v>212208.99</v>
      </c>
      <c r="T2407" s="24">
        <v>371365.74</v>
      </c>
      <c r="U2407" s="24">
        <v>230261.95</v>
      </c>
      <c r="V2407" s="24">
        <v>402958.41</v>
      </c>
    </row>
    <row r="2408" spans="1:22" hidden="1" x14ac:dyDescent="0.3">
      <c r="A2408" s="23">
        <v>4</v>
      </c>
      <c r="B2408" s="23">
        <v>2021</v>
      </c>
      <c r="C2408" s="23" t="s">
        <v>551</v>
      </c>
      <c r="D2408" t="s">
        <v>167</v>
      </c>
      <c r="E2408" s="23" t="s">
        <v>557</v>
      </c>
      <c r="F2408" s="23" t="s">
        <v>459</v>
      </c>
      <c r="G2408" s="23">
        <v>3</v>
      </c>
      <c r="H2408" s="23" t="s">
        <v>31</v>
      </c>
      <c r="I2408" s="24">
        <v>72887.899999999994</v>
      </c>
      <c r="J2408" s="24">
        <v>127553.83</v>
      </c>
      <c r="K2408" s="24">
        <v>99325.91</v>
      </c>
      <c r="L2408" s="24">
        <v>173820.34</v>
      </c>
      <c r="M2408" s="24">
        <v>125600.77</v>
      </c>
      <c r="N2408" s="24">
        <v>219801.35</v>
      </c>
      <c r="O2408" s="24">
        <v>165389.70000000001</v>
      </c>
      <c r="P2408" s="24">
        <v>289431.98</v>
      </c>
      <c r="Q2408" s="24">
        <v>204891.54</v>
      </c>
      <c r="R2408" s="24">
        <v>358560.2</v>
      </c>
      <c r="S2408" s="24">
        <v>230815.97</v>
      </c>
      <c r="T2408" s="24">
        <v>403927.95</v>
      </c>
      <c r="U2408" s="24">
        <v>256412.3</v>
      </c>
      <c r="V2408" s="24">
        <v>448721.52</v>
      </c>
    </row>
    <row r="2409" spans="1:22" hidden="1" x14ac:dyDescent="0.3">
      <c r="A2409" s="23">
        <v>4</v>
      </c>
      <c r="B2409" s="23">
        <v>2021</v>
      </c>
      <c r="C2409" s="23" t="s">
        <v>551</v>
      </c>
      <c r="D2409" t="s">
        <v>167</v>
      </c>
      <c r="E2409" s="23" t="s">
        <v>557</v>
      </c>
      <c r="F2409" s="23" t="s">
        <v>459</v>
      </c>
      <c r="G2409" s="23">
        <v>4</v>
      </c>
      <c r="H2409" s="23" t="s">
        <v>29</v>
      </c>
      <c r="I2409" s="24">
        <v>80782.14</v>
      </c>
      <c r="J2409" s="24">
        <v>129251.42</v>
      </c>
      <c r="K2409" s="24">
        <v>113094.99</v>
      </c>
      <c r="L2409" s="24">
        <v>180951.99</v>
      </c>
      <c r="M2409" s="24">
        <v>145407.85</v>
      </c>
      <c r="N2409" s="24">
        <v>232652.56</v>
      </c>
      <c r="O2409" s="24">
        <v>193877.13</v>
      </c>
      <c r="P2409" s="24">
        <v>310203.40999999997</v>
      </c>
      <c r="Q2409" s="24">
        <v>242346.41</v>
      </c>
      <c r="R2409" s="24">
        <v>387754.27</v>
      </c>
      <c r="S2409" s="24">
        <v>274659.27</v>
      </c>
      <c r="T2409" s="24">
        <v>439454.84</v>
      </c>
      <c r="U2409" s="24">
        <v>306972.12</v>
      </c>
      <c r="V2409" s="24">
        <v>491155.4</v>
      </c>
    </row>
    <row r="2410" spans="1:22" hidden="1" x14ac:dyDescent="0.3">
      <c r="A2410" s="23">
        <v>4</v>
      </c>
      <c r="B2410" s="23">
        <v>2021</v>
      </c>
      <c r="C2410" s="23" t="s">
        <v>551</v>
      </c>
      <c r="D2410" t="s">
        <v>167</v>
      </c>
      <c r="E2410" s="23" t="s">
        <v>557</v>
      </c>
      <c r="F2410" s="23" t="s">
        <v>474</v>
      </c>
      <c r="G2410" s="23">
        <v>1</v>
      </c>
      <c r="H2410" s="23" t="s">
        <v>14</v>
      </c>
      <c r="I2410" s="24">
        <v>93287.19</v>
      </c>
      <c r="J2410" s="24">
        <v>163252.59</v>
      </c>
      <c r="K2410" s="24">
        <v>120767.05</v>
      </c>
      <c r="L2410" s="24">
        <v>211342.33</v>
      </c>
      <c r="M2410" s="24">
        <v>144500.44</v>
      </c>
      <c r="N2410" s="24">
        <v>252875.77</v>
      </c>
      <c r="O2410" s="24">
        <v>172348.51</v>
      </c>
      <c r="P2410" s="24">
        <v>301609.88</v>
      </c>
      <c r="Q2410" s="24">
        <v>202636.07</v>
      </c>
      <c r="R2410" s="24">
        <v>354613.12</v>
      </c>
      <c r="S2410" s="24">
        <v>222007.41</v>
      </c>
      <c r="T2410" s="24">
        <v>388512.97</v>
      </c>
      <c r="U2410" s="24">
        <v>240322.78</v>
      </c>
      <c r="V2410" s="24">
        <v>420564.87</v>
      </c>
    </row>
    <row r="2411" spans="1:22" hidden="1" x14ac:dyDescent="0.3">
      <c r="A2411" s="23">
        <v>4</v>
      </c>
      <c r="B2411" s="23">
        <v>2021</v>
      </c>
      <c r="C2411" s="23" t="s">
        <v>551</v>
      </c>
      <c r="D2411" t="s">
        <v>167</v>
      </c>
      <c r="E2411" s="23" t="s">
        <v>557</v>
      </c>
      <c r="F2411" s="23" t="s">
        <v>474</v>
      </c>
      <c r="G2411" s="23">
        <v>2</v>
      </c>
      <c r="H2411" s="23" t="s">
        <v>30</v>
      </c>
      <c r="I2411" s="24">
        <v>81839.789999999994</v>
      </c>
      <c r="J2411" s="24">
        <v>143219.64000000001</v>
      </c>
      <c r="K2411" s="24">
        <v>107111.36</v>
      </c>
      <c r="L2411" s="24">
        <v>187444.88</v>
      </c>
      <c r="M2411" s="24">
        <v>129993.09</v>
      </c>
      <c r="N2411" s="24">
        <v>227487.9</v>
      </c>
      <c r="O2411" s="24">
        <v>159105.26999999999</v>
      </c>
      <c r="P2411" s="24">
        <v>278434.23</v>
      </c>
      <c r="Q2411" s="24">
        <v>188566.81</v>
      </c>
      <c r="R2411" s="24">
        <v>329991.92</v>
      </c>
      <c r="S2411" s="24">
        <v>207670.79</v>
      </c>
      <c r="T2411" s="24">
        <v>363423.88</v>
      </c>
      <c r="U2411" s="24">
        <v>225337.33</v>
      </c>
      <c r="V2411" s="24">
        <v>394340.33</v>
      </c>
    </row>
    <row r="2412" spans="1:22" hidden="1" x14ac:dyDescent="0.3">
      <c r="A2412" s="23">
        <v>4</v>
      </c>
      <c r="B2412" s="23">
        <v>2021</v>
      </c>
      <c r="C2412" s="23" t="s">
        <v>551</v>
      </c>
      <c r="D2412" t="s">
        <v>167</v>
      </c>
      <c r="E2412" s="23" t="s">
        <v>557</v>
      </c>
      <c r="F2412" s="23" t="s">
        <v>474</v>
      </c>
      <c r="G2412" s="23">
        <v>3</v>
      </c>
      <c r="H2412" s="23" t="s">
        <v>31</v>
      </c>
      <c r="I2412" s="24">
        <v>71331.460000000006</v>
      </c>
      <c r="J2412" s="24">
        <v>124830.06</v>
      </c>
      <c r="K2412" s="24">
        <v>97205.32</v>
      </c>
      <c r="L2412" s="24">
        <v>170109.31</v>
      </c>
      <c r="M2412" s="24">
        <v>122919.55</v>
      </c>
      <c r="N2412" s="24">
        <v>215109.21</v>
      </c>
      <c r="O2412" s="24">
        <v>161859.43</v>
      </c>
      <c r="P2412" s="24">
        <v>283254</v>
      </c>
      <c r="Q2412" s="24">
        <v>200518.39</v>
      </c>
      <c r="R2412" s="24">
        <v>350907.18</v>
      </c>
      <c r="S2412" s="24">
        <v>225889.72</v>
      </c>
      <c r="T2412" s="24">
        <v>395307.01</v>
      </c>
      <c r="U2412" s="24">
        <v>250940</v>
      </c>
      <c r="V2412" s="24">
        <v>439145.01</v>
      </c>
    </row>
    <row r="2413" spans="1:22" hidden="1" x14ac:dyDescent="0.3">
      <c r="A2413" s="23">
        <v>4</v>
      </c>
      <c r="B2413" s="23">
        <v>2021</v>
      </c>
      <c r="C2413" s="23" t="s">
        <v>551</v>
      </c>
      <c r="D2413" t="s">
        <v>167</v>
      </c>
      <c r="E2413" s="23" t="s">
        <v>557</v>
      </c>
      <c r="F2413" s="23" t="s">
        <v>474</v>
      </c>
      <c r="G2413" s="23">
        <v>4</v>
      </c>
      <c r="H2413" s="23" t="s">
        <v>29</v>
      </c>
      <c r="I2413" s="24">
        <v>79054.38</v>
      </c>
      <c r="J2413" s="24">
        <v>126487.01</v>
      </c>
      <c r="K2413" s="24">
        <v>110676.13</v>
      </c>
      <c r="L2413" s="24">
        <v>177081.82</v>
      </c>
      <c r="M2413" s="24">
        <v>142297.89000000001</v>
      </c>
      <c r="N2413" s="24">
        <v>227676.62</v>
      </c>
      <c r="O2413" s="24">
        <v>189730.52</v>
      </c>
      <c r="P2413" s="24">
        <v>303568.83</v>
      </c>
      <c r="Q2413" s="24">
        <v>237163.15</v>
      </c>
      <c r="R2413" s="24">
        <v>379461.04</v>
      </c>
      <c r="S2413" s="24">
        <v>268784.90000000002</v>
      </c>
      <c r="T2413" s="24">
        <v>430055.84</v>
      </c>
      <c r="U2413" s="24">
        <v>300406.65000000002</v>
      </c>
      <c r="V2413" s="24">
        <v>480650.65</v>
      </c>
    </row>
    <row r="2414" spans="1:22" hidden="1" x14ac:dyDescent="0.3">
      <c r="A2414" s="23">
        <v>4</v>
      </c>
      <c r="B2414" s="23">
        <v>2021</v>
      </c>
      <c r="C2414" s="23" t="s">
        <v>551</v>
      </c>
      <c r="D2414" t="s">
        <v>167</v>
      </c>
      <c r="E2414" s="23" t="s">
        <v>557</v>
      </c>
      <c r="F2414" s="23" t="s">
        <v>235</v>
      </c>
      <c r="G2414" s="23">
        <v>1</v>
      </c>
      <c r="H2414" s="23" t="s">
        <v>14</v>
      </c>
      <c r="I2414" s="24">
        <v>93331.5</v>
      </c>
      <c r="J2414" s="24">
        <v>163330.13</v>
      </c>
      <c r="K2414" s="24">
        <v>120794.84</v>
      </c>
      <c r="L2414" s="24">
        <v>211390.97</v>
      </c>
      <c r="M2414" s="24">
        <v>144512.51999999999</v>
      </c>
      <c r="N2414" s="24">
        <v>252896.91</v>
      </c>
      <c r="O2414" s="24">
        <v>172330.6</v>
      </c>
      <c r="P2414" s="24">
        <v>301578.53999999998</v>
      </c>
      <c r="Q2414" s="24">
        <v>202591.37</v>
      </c>
      <c r="R2414" s="24">
        <v>354534.9</v>
      </c>
      <c r="S2414" s="24">
        <v>221945.25</v>
      </c>
      <c r="T2414" s="24">
        <v>388404.18</v>
      </c>
      <c r="U2414" s="24">
        <v>240230.07</v>
      </c>
      <c r="V2414" s="24">
        <v>420402.62</v>
      </c>
    </row>
    <row r="2415" spans="1:22" hidden="1" x14ac:dyDescent="0.3">
      <c r="A2415" s="23">
        <v>4</v>
      </c>
      <c r="B2415" s="23">
        <v>2021</v>
      </c>
      <c r="C2415" s="23" t="s">
        <v>551</v>
      </c>
      <c r="D2415" t="s">
        <v>167</v>
      </c>
      <c r="E2415" s="23" t="s">
        <v>557</v>
      </c>
      <c r="F2415" s="23" t="s">
        <v>235</v>
      </c>
      <c r="G2415" s="23">
        <v>2</v>
      </c>
      <c r="H2415" s="23" t="s">
        <v>30</v>
      </c>
      <c r="I2415" s="24">
        <v>82009.919999999998</v>
      </c>
      <c r="J2415" s="24">
        <v>143517.35999999999</v>
      </c>
      <c r="K2415" s="24">
        <v>107289.22</v>
      </c>
      <c r="L2415" s="24">
        <v>187756.13</v>
      </c>
      <c r="M2415" s="24">
        <v>130164.58</v>
      </c>
      <c r="N2415" s="24">
        <v>227788.02</v>
      </c>
      <c r="O2415" s="24">
        <v>159232.9</v>
      </c>
      <c r="P2415" s="24">
        <v>278657.57</v>
      </c>
      <c r="Q2415" s="24">
        <v>188676.72</v>
      </c>
      <c r="R2415" s="24">
        <v>330184.26</v>
      </c>
      <c r="S2415" s="24">
        <v>207766.17</v>
      </c>
      <c r="T2415" s="24">
        <v>363590.8</v>
      </c>
      <c r="U2415" s="24">
        <v>225409.29</v>
      </c>
      <c r="V2415" s="24">
        <v>394466.26</v>
      </c>
    </row>
    <row r="2416" spans="1:22" hidden="1" x14ac:dyDescent="0.3">
      <c r="A2416" s="23">
        <v>4</v>
      </c>
      <c r="B2416" s="23">
        <v>2021</v>
      </c>
      <c r="C2416" s="23" t="s">
        <v>551</v>
      </c>
      <c r="D2416" t="s">
        <v>167</v>
      </c>
      <c r="E2416" s="23" t="s">
        <v>557</v>
      </c>
      <c r="F2416" s="23" t="s">
        <v>235</v>
      </c>
      <c r="G2416" s="23">
        <v>3</v>
      </c>
      <c r="H2416" s="23" t="s">
        <v>31</v>
      </c>
      <c r="I2416" s="24">
        <v>71579.759999999995</v>
      </c>
      <c r="J2416" s="24">
        <v>125264.57</v>
      </c>
      <c r="K2416" s="24">
        <v>97582.15</v>
      </c>
      <c r="L2416" s="24">
        <v>170768.76</v>
      </c>
      <c r="M2416" s="24">
        <v>123426.67</v>
      </c>
      <c r="N2416" s="24">
        <v>215996.67</v>
      </c>
      <c r="O2416" s="24">
        <v>162557.93</v>
      </c>
      <c r="P2416" s="24">
        <v>284476.38</v>
      </c>
      <c r="Q2416" s="24">
        <v>201411.36</v>
      </c>
      <c r="R2416" s="24">
        <v>352469.89</v>
      </c>
      <c r="S2416" s="24">
        <v>226916.75</v>
      </c>
      <c r="T2416" s="24">
        <v>397104.32</v>
      </c>
      <c r="U2416" s="24">
        <v>252104.62</v>
      </c>
      <c r="V2416" s="24">
        <v>441183.09</v>
      </c>
    </row>
    <row r="2417" spans="1:22" hidden="1" x14ac:dyDescent="0.3">
      <c r="A2417" s="23">
        <v>4</v>
      </c>
      <c r="B2417" s="23">
        <v>2021</v>
      </c>
      <c r="C2417" s="23" t="s">
        <v>551</v>
      </c>
      <c r="D2417" t="s">
        <v>167</v>
      </c>
      <c r="E2417" s="23" t="s">
        <v>557</v>
      </c>
      <c r="F2417" s="23" t="s">
        <v>235</v>
      </c>
      <c r="G2417" s="23">
        <v>4</v>
      </c>
      <c r="H2417" s="23" t="s">
        <v>29</v>
      </c>
      <c r="I2417" s="24">
        <v>79073.36</v>
      </c>
      <c r="J2417" s="24">
        <v>126517.37</v>
      </c>
      <c r="K2417" s="24">
        <v>110702.7</v>
      </c>
      <c r="L2417" s="24">
        <v>177124.32</v>
      </c>
      <c r="M2417" s="24">
        <v>142332.04</v>
      </c>
      <c r="N2417" s="24">
        <v>227731.27</v>
      </c>
      <c r="O2417" s="24">
        <v>189776.06</v>
      </c>
      <c r="P2417" s="24">
        <v>303641.7</v>
      </c>
      <c r="Q2417" s="24">
        <v>237220.07</v>
      </c>
      <c r="R2417" s="24">
        <v>379552.12</v>
      </c>
      <c r="S2417" s="24">
        <v>268849.42</v>
      </c>
      <c r="T2417" s="24">
        <v>430159.07</v>
      </c>
      <c r="U2417" s="24">
        <v>300478.76</v>
      </c>
      <c r="V2417" s="24">
        <v>480766.02</v>
      </c>
    </row>
    <row r="2418" spans="1:22" hidden="1" x14ac:dyDescent="0.3">
      <c r="A2418" s="23">
        <v>4</v>
      </c>
      <c r="B2418" s="23">
        <v>2021</v>
      </c>
      <c r="C2418" s="23" t="s">
        <v>551</v>
      </c>
      <c r="D2418" t="s">
        <v>167</v>
      </c>
      <c r="E2418" s="23" t="s">
        <v>557</v>
      </c>
      <c r="F2418" s="23" t="s">
        <v>493</v>
      </c>
      <c r="G2418" s="23">
        <v>1</v>
      </c>
      <c r="H2418" s="23" t="s">
        <v>14</v>
      </c>
      <c r="I2418" s="24">
        <v>94395.11</v>
      </c>
      <c r="J2418" s="24">
        <v>165191.43</v>
      </c>
      <c r="K2418" s="24">
        <v>122142.34</v>
      </c>
      <c r="L2418" s="24">
        <v>213749.1</v>
      </c>
      <c r="M2418" s="24">
        <v>146103.76999999999</v>
      </c>
      <c r="N2418" s="24">
        <v>255681.6</v>
      </c>
      <c r="O2418" s="24">
        <v>174196.38</v>
      </c>
      <c r="P2418" s="24">
        <v>304843.65999999997</v>
      </c>
      <c r="Q2418" s="24">
        <v>204761.53</v>
      </c>
      <c r="R2418" s="24">
        <v>358332.67</v>
      </c>
      <c r="S2418" s="24">
        <v>224309.74</v>
      </c>
      <c r="T2418" s="24">
        <v>392542.05</v>
      </c>
      <c r="U2418" s="24">
        <v>242764.34</v>
      </c>
      <c r="V2418" s="24">
        <v>424837.6</v>
      </c>
    </row>
    <row r="2419" spans="1:22" hidden="1" x14ac:dyDescent="0.3">
      <c r="A2419" s="23">
        <v>4</v>
      </c>
      <c r="B2419" s="23">
        <v>2021</v>
      </c>
      <c r="C2419" s="23" t="s">
        <v>551</v>
      </c>
      <c r="D2419" t="s">
        <v>167</v>
      </c>
      <c r="E2419" s="23" t="s">
        <v>557</v>
      </c>
      <c r="F2419" s="23" t="s">
        <v>493</v>
      </c>
      <c r="G2419" s="23">
        <v>2</v>
      </c>
      <c r="H2419" s="23" t="s">
        <v>30</v>
      </c>
      <c r="I2419" s="24">
        <v>83073.55</v>
      </c>
      <c r="J2419" s="24">
        <v>145378.71</v>
      </c>
      <c r="K2419" s="24">
        <v>108636.72</v>
      </c>
      <c r="L2419" s="24">
        <v>190114.26</v>
      </c>
      <c r="M2419" s="24">
        <v>131755.84</v>
      </c>
      <c r="N2419" s="24">
        <v>230572.71</v>
      </c>
      <c r="O2419" s="24">
        <v>161098.68</v>
      </c>
      <c r="P2419" s="24">
        <v>281922.69</v>
      </c>
      <c r="Q2419" s="24">
        <v>190846.87</v>
      </c>
      <c r="R2419" s="24">
        <v>333982.03000000003</v>
      </c>
      <c r="S2419" s="24">
        <v>210130.67</v>
      </c>
      <c r="T2419" s="24">
        <v>367728.66</v>
      </c>
      <c r="U2419" s="24">
        <v>227943.57</v>
      </c>
      <c r="V2419" s="24">
        <v>398901.24</v>
      </c>
    </row>
    <row r="2420" spans="1:22" hidden="1" x14ac:dyDescent="0.3">
      <c r="A2420" s="23">
        <v>4</v>
      </c>
      <c r="B2420" s="23">
        <v>2021</v>
      </c>
      <c r="C2420" s="23" t="s">
        <v>551</v>
      </c>
      <c r="D2420" t="s">
        <v>167</v>
      </c>
      <c r="E2420" s="23" t="s">
        <v>557</v>
      </c>
      <c r="F2420" s="23" t="s">
        <v>493</v>
      </c>
      <c r="G2420" s="23">
        <v>3</v>
      </c>
      <c r="H2420" s="23" t="s">
        <v>31</v>
      </c>
      <c r="I2420" s="24">
        <v>72606.27</v>
      </c>
      <c r="J2420" s="24">
        <v>127060.98</v>
      </c>
      <c r="K2420" s="24">
        <v>99019.28</v>
      </c>
      <c r="L2420" s="24">
        <v>173283.73</v>
      </c>
      <c r="M2420" s="24">
        <v>125274.4</v>
      </c>
      <c r="N2420" s="24">
        <v>219230.2</v>
      </c>
      <c r="O2420" s="24">
        <v>165021.57</v>
      </c>
      <c r="P2420" s="24">
        <v>288787.75</v>
      </c>
      <c r="Q2420" s="24">
        <v>204490.92</v>
      </c>
      <c r="R2420" s="24">
        <v>357859.1</v>
      </c>
      <c r="S2420" s="24">
        <v>230406.91</v>
      </c>
      <c r="T2420" s="24">
        <v>403212.1</v>
      </c>
      <c r="U2420" s="24">
        <v>256005.39</v>
      </c>
      <c r="V2420" s="24">
        <v>448009.43</v>
      </c>
    </row>
    <row r="2421" spans="1:22" hidden="1" x14ac:dyDescent="0.3">
      <c r="A2421" s="23">
        <v>4</v>
      </c>
      <c r="B2421" s="23">
        <v>2021</v>
      </c>
      <c r="C2421" s="23" t="s">
        <v>551</v>
      </c>
      <c r="D2421" t="s">
        <v>167</v>
      </c>
      <c r="E2421" s="23" t="s">
        <v>557</v>
      </c>
      <c r="F2421" s="23" t="s">
        <v>493</v>
      </c>
      <c r="G2421" s="23">
        <v>4</v>
      </c>
      <c r="H2421" s="23" t="s">
        <v>29</v>
      </c>
      <c r="I2421" s="24">
        <v>79956.210000000006</v>
      </c>
      <c r="J2421" s="24">
        <v>127929.94</v>
      </c>
      <c r="K2421" s="24">
        <v>111938.7</v>
      </c>
      <c r="L2421" s="24">
        <v>179101.92</v>
      </c>
      <c r="M2421" s="24">
        <v>143921.19</v>
      </c>
      <c r="N2421" s="24">
        <v>230273.9</v>
      </c>
      <c r="O2421" s="24">
        <v>191894.91</v>
      </c>
      <c r="P2421" s="24">
        <v>307031.87</v>
      </c>
      <c r="Q2421" s="24">
        <v>239868.64</v>
      </c>
      <c r="R2421" s="24">
        <v>383789.83</v>
      </c>
      <c r="S2421" s="24">
        <v>271851.13</v>
      </c>
      <c r="T2421" s="24">
        <v>434961.81</v>
      </c>
      <c r="U2421" s="24">
        <v>303833.61</v>
      </c>
      <c r="V2421" s="24">
        <v>486133.79</v>
      </c>
    </row>
    <row r="2422" spans="1:22" hidden="1" x14ac:dyDescent="0.3">
      <c r="A2422" s="23">
        <v>4</v>
      </c>
      <c r="B2422" s="23">
        <v>2021</v>
      </c>
      <c r="C2422" s="23" t="s">
        <v>551</v>
      </c>
      <c r="D2422" t="s">
        <v>173</v>
      </c>
      <c r="E2422" s="23" t="s">
        <v>558</v>
      </c>
      <c r="F2422" s="23" t="s">
        <v>220</v>
      </c>
      <c r="G2422" s="23">
        <v>1</v>
      </c>
      <c r="H2422" s="23" t="s">
        <v>14</v>
      </c>
      <c r="I2422" s="24">
        <v>95990.51</v>
      </c>
      <c r="J2422" s="24">
        <v>167983.39</v>
      </c>
      <c r="K2422" s="24">
        <v>124163.6</v>
      </c>
      <c r="L2422" s="24">
        <v>217286.3</v>
      </c>
      <c r="M2422" s="24">
        <v>148490.65</v>
      </c>
      <c r="N2422" s="24">
        <v>259858.65</v>
      </c>
      <c r="O2422" s="24">
        <v>176995.06</v>
      </c>
      <c r="P2422" s="24">
        <v>309741.34999999998</v>
      </c>
      <c r="Q2422" s="24">
        <v>208016.76</v>
      </c>
      <c r="R2422" s="24">
        <v>364029.33</v>
      </c>
      <c r="S2422" s="24">
        <v>227856.49</v>
      </c>
      <c r="T2422" s="24">
        <v>398748.86</v>
      </c>
      <c r="U2422" s="24">
        <v>246565.76000000001</v>
      </c>
      <c r="V2422" s="24">
        <v>431490.08</v>
      </c>
    </row>
    <row r="2423" spans="1:22" hidden="1" x14ac:dyDescent="0.3">
      <c r="A2423" s="23">
        <v>4</v>
      </c>
      <c r="B2423" s="23">
        <v>2021</v>
      </c>
      <c r="C2423" s="23" t="s">
        <v>551</v>
      </c>
      <c r="D2423" t="s">
        <v>173</v>
      </c>
      <c r="E2423" s="23" t="s">
        <v>558</v>
      </c>
      <c r="F2423" s="23" t="s">
        <v>220</v>
      </c>
      <c r="G2423" s="23">
        <v>2</v>
      </c>
      <c r="H2423" s="23" t="s">
        <v>30</v>
      </c>
      <c r="I2423" s="24">
        <v>84668.99</v>
      </c>
      <c r="J2423" s="24">
        <v>148170.73000000001</v>
      </c>
      <c r="K2423" s="24">
        <v>110657.97</v>
      </c>
      <c r="L2423" s="24">
        <v>193651.46</v>
      </c>
      <c r="M2423" s="24">
        <v>134142.72</v>
      </c>
      <c r="N2423" s="24">
        <v>234749.76</v>
      </c>
      <c r="O2423" s="24">
        <v>163897.35999999999</v>
      </c>
      <c r="P2423" s="24">
        <v>286820.37</v>
      </c>
      <c r="Q2423" s="24">
        <v>194102.11</v>
      </c>
      <c r="R2423" s="24">
        <v>339678.69</v>
      </c>
      <c r="S2423" s="24">
        <v>213677.41</v>
      </c>
      <c r="T2423" s="24">
        <v>373935.47</v>
      </c>
      <c r="U2423" s="24">
        <v>231744.99</v>
      </c>
      <c r="V2423" s="24">
        <v>405553.73</v>
      </c>
    </row>
    <row r="2424" spans="1:22" hidden="1" x14ac:dyDescent="0.3">
      <c r="A2424" s="23">
        <v>4</v>
      </c>
      <c r="B2424" s="23">
        <v>2021</v>
      </c>
      <c r="C2424" s="23" t="s">
        <v>551</v>
      </c>
      <c r="D2424" t="s">
        <v>173</v>
      </c>
      <c r="E2424" s="23" t="s">
        <v>558</v>
      </c>
      <c r="F2424" s="23" t="s">
        <v>220</v>
      </c>
      <c r="G2424" s="23">
        <v>3</v>
      </c>
      <c r="H2424" s="23" t="s">
        <v>31</v>
      </c>
      <c r="I2424" s="24">
        <v>74146.05</v>
      </c>
      <c r="J2424" s="24">
        <v>129755.59</v>
      </c>
      <c r="K2424" s="24">
        <v>101174.97</v>
      </c>
      <c r="L2424" s="24">
        <v>177056.19</v>
      </c>
      <c r="M2424" s="24">
        <v>128046</v>
      </c>
      <c r="N2424" s="24">
        <v>224080.51</v>
      </c>
      <c r="O2424" s="24">
        <v>168717.04</v>
      </c>
      <c r="P2424" s="24">
        <v>295254.83</v>
      </c>
      <c r="Q2424" s="24">
        <v>209110.26</v>
      </c>
      <c r="R2424" s="24">
        <v>365942.95</v>
      </c>
      <c r="S2424" s="24">
        <v>235642.16</v>
      </c>
      <c r="T2424" s="24">
        <v>412373.79</v>
      </c>
      <c r="U2424" s="24">
        <v>261856.55</v>
      </c>
      <c r="V2424" s="24">
        <v>458248.96000000002</v>
      </c>
    </row>
    <row r="2425" spans="1:22" hidden="1" x14ac:dyDescent="0.3">
      <c r="A2425" s="23">
        <v>4</v>
      </c>
      <c r="B2425" s="23">
        <v>2021</v>
      </c>
      <c r="C2425" s="23" t="s">
        <v>551</v>
      </c>
      <c r="D2425" t="s">
        <v>173</v>
      </c>
      <c r="E2425" s="23" t="s">
        <v>558</v>
      </c>
      <c r="F2425" s="23" t="s">
        <v>220</v>
      </c>
      <c r="G2425" s="23">
        <v>4</v>
      </c>
      <c r="H2425" s="23" t="s">
        <v>29</v>
      </c>
      <c r="I2425" s="24">
        <v>81280.5</v>
      </c>
      <c r="J2425" s="24">
        <v>130048.8</v>
      </c>
      <c r="K2425" s="24">
        <v>113792.7</v>
      </c>
      <c r="L2425" s="24">
        <v>182068.33</v>
      </c>
      <c r="M2425" s="24">
        <v>146304.9</v>
      </c>
      <c r="N2425" s="24">
        <v>234087.85</v>
      </c>
      <c r="O2425" s="24">
        <v>195073.2</v>
      </c>
      <c r="P2425" s="24">
        <v>312117.13</v>
      </c>
      <c r="Q2425" s="24">
        <v>243841.5</v>
      </c>
      <c r="R2425" s="24">
        <v>390146.41</v>
      </c>
      <c r="S2425" s="24">
        <v>276353.7</v>
      </c>
      <c r="T2425" s="24">
        <v>442165.93</v>
      </c>
      <c r="U2425" s="24">
        <v>308865.90000000002</v>
      </c>
      <c r="V2425" s="24">
        <v>494185.45</v>
      </c>
    </row>
    <row r="2426" spans="1:22" hidden="1" x14ac:dyDescent="0.3">
      <c r="A2426" s="23">
        <v>4</v>
      </c>
      <c r="B2426" s="23">
        <v>2021</v>
      </c>
      <c r="C2426" s="23" t="s">
        <v>551</v>
      </c>
      <c r="D2426" t="s">
        <v>173</v>
      </c>
      <c r="E2426" s="23" t="s">
        <v>558</v>
      </c>
      <c r="F2426" s="23" t="s">
        <v>250</v>
      </c>
      <c r="G2426" s="23">
        <v>1</v>
      </c>
      <c r="H2426" s="23" t="s">
        <v>14</v>
      </c>
      <c r="I2426" s="24">
        <v>93553.07</v>
      </c>
      <c r="J2426" s="24">
        <v>163717.87</v>
      </c>
      <c r="K2426" s="24">
        <v>120933.83</v>
      </c>
      <c r="L2426" s="24">
        <v>211634.2</v>
      </c>
      <c r="M2426" s="24">
        <v>144572.92000000001</v>
      </c>
      <c r="N2426" s="24">
        <v>253002.62</v>
      </c>
      <c r="O2426" s="24">
        <v>172241.08</v>
      </c>
      <c r="P2426" s="24">
        <v>301421.89</v>
      </c>
      <c r="Q2426" s="24">
        <v>202367.92</v>
      </c>
      <c r="R2426" s="24">
        <v>354143.87</v>
      </c>
      <c r="S2426" s="24">
        <v>221634.48</v>
      </c>
      <c r="T2426" s="24">
        <v>387860.35</v>
      </c>
      <c r="U2426" s="24">
        <v>239766.54</v>
      </c>
      <c r="V2426" s="24">
        <v>419591.44</v>
      </c>
    </row>
    <row r="2427" spans="1:22" hidden="1" x14ac:dyDescent="0.3">
      <c r="A2427" s="23">
        <v>4</v>
      </c>
      <c r="B2427" s="23">
        <v>2021</v>
      </c>
      <c r="C2427" s="23" t="s">
        <v>551</v>
      </c>
      <c r="D2427" t="s">
        <v>173</v>
      </c>
      <c r="E2427" s="23" t="s">
        <v>558</v>
      </c>
      <c r="F2427" s="23" t="s">
        <v>250</v>
      </c>
      <c r="G2427" s="23">
        <v>2</v>
      </c>
      <c r="H2427" s="23" t="s">
        <v>30</v>
      </c>
      <c r="I2427" s="24">
        <v>82860.58</v>
      </c>
      <c r="J2427" s="24">
        <v>145006.01999999999</v>
      </c>
      <c r="K2427" s="24">
        <v>108178.52</v>
      </c>
      <c r="L2427" s="24">
        <v>189312.4</v>
      </c>
      <c r="M2427" s="24">
        <v>131022.1</v>
      </c>
      <c r="N2427" s="24">
        <v>229288.67</v>
      </c>
      <c r="O2427" s="24">
        <v>159871.03</v>
      </c>
      <c r="P2427" s="24">
        <v>279774.3</v>
      </c>
      <c r="Q2427" s="24">
        <v>189226.31</v>
      </c>
      <c r="R2427" s="24">
        <v>331146.03999999998</v>
      </c>
      <c r="S2427" s="24">
        <v>208243.13</v>
      </c>
      <c r="T2427" s="24">
        <v>364425.48</v>
      </c>
      <c r="U2427" s="24">
        <v>225769.14</v>
      </c>
      <c r="V2427" s="24">
        <v>395095.99</v>
      </c>
    </row>
    <row r="2428" spans="1:22" hidden="1" x14ac:dyDescent="0.3">
      <c r="A2428" s="23">
        <v>4</v>
      </c>
      <c r="B2428" s="23">
        <v>2021</v>
      </c>
      <c r="C2428" s="23" t="s">
        <v>551</v>
      </c>
      <c r="D2428" t="s">
        <v>173</v>
      </c>
      <c r="E2428" s="23" t="s">
        <v>558</v>
      </c>
      <c r="F2428" s="23" t="s">
        <v>250</v>
      </c>
      <c r="G2428" s="23">
        <v>3</v>
      </c>
      <c r="H2428" s="23" t="s">
        <v>31</v>
      </c>
      <c r="I2428" s="24">
        <v>72821.240000000005</v>
      </c>
      <c r="J2428" s="24">
        <v>127437.17</v>
      </c>
      <c r="K2428" s="24">
        <v>99466.31</v>
      </c>
      <c r="L2428" s="24">
        <v>174066.05</v>
      </c>
      <c r="M2428" s="24">
        <v>125962.28</v>
      </c>
      <c r="N2428" s="24">
        <v>220433.99</v>
      </c>
      <c r="O2428" s="24">
        <v>166050.47</v>
      </c>
      <c r="P2428" s="24">
        <v>290588.32</v>
      </c>
      <c r="Q2428" s="24">
        <v>205876.26</v>
      </c>
      <c r="R2428" s="24">
        <v>360283.45</v>
      </c>
      <c r="S2428" s="24">
        <v>232051.94</v>
      </c>
      <c r="T2428" s="24">
        <v>406090.89</v>
      </c>
      <c r="U2428" s="24">
        <v>257927.73</v>
      </c>
      <c r="V2428" s="24">
        <v>451373.54</v>
      </c>
    </row>
    <row r="2429" spans="1:22" hidden="1" x14ac:dyDescent="0.3">
      <c r="A2429" s="23">
        <v>4</v>
      </c>
      <c r="B2429" s="23">
        <v>2021</v>
      </c>
      <c r="C2429" s="23" t="s">
        <v>551</v>
      </c>
      <c r="D2429" t="s">
        <v>173</v>
      </c>
      <c r="E2429" s="23" t="s">
        <v>558</v>
      </c>
      <c r="F2429" s="23" t="s">
        <v>250</v>
      </c>
      <c r="G2429" s="23">
        <v>4</v>
      </c>
      <c r="H2429" s="23" t="s">
        <v>29</v>
      </c>
      <c r="I2429" s="24">
        <v>79168.25</v>
      </c>
      <c r="J2429" s="24">
        <v>126669.21</v>
      </c>
      <c r="K2429" s="24">
        <v>110835.55</v>
      </c>
      <c r="L2429" s="24">
        <v>177336.89</v>
      </c>
      <c r="M2429" s="24">
        <v>142502.85</v>
      </c>
      <c r="N2429" s="24">
        <v>228004.57</v>
      </c>
      <c r="O2429" s="24">
        <v>190003.81</v>
      </c>
      <c r="P2429" s="24">
        <v>304006.09000000003</v>
      </c>
      <c r="Q2429" s="24">
        <v>237504.76</v>
      </c>
      <c r="R2429" s="24">
        <v>380007.62</v>
      </c>
      <c r="S2429" s="24">
        <v>269172.06</v>
      </c>
      <c r="T2429" s="24">
        <v>430675.3</v>
      </c>
      <c r="U2429" s="24">
        <v>300839.36</v>
      </c>
      <c r="V2429" s="24">
        <v>481342.98</v>
      </c>
    </row>
    <row r="2430" spans="1:22" hidden="1" x14ac:dyDescent="0.3">
      <c r="A2430" s="23">
        <v>4</v>
      </c>
      <c r="B2430" s="23">
        <v>2021</v>
      </c>
      <c r="C2430" s="23" t="s">
        <v>551</v>
      </c>
      <c r="D2430" t="s">
        <v>173</v>
      </c>
      <c r="E2430" s="23" t="s">
        <v>558</v>
      </c>
      <c r="F2430" s="23" t="s">
        <v>303</v>
      </c>
      <c r="G2430" s="23">
        <v>1</v>
      </c>
      <c r="H2430" s="23" t="s">
        <v>14</v>
      </c>
      <c r="I2430" s="24">
        <v>91381.55</v>
      </c>
      <c r="J2430" s="24">
        <v>159917.71</v>
      </c>
      <c r="K2430" s="24">
        <v>118211.02</v>
      </c>
      <c r="L2430" s="24">
        <v>206869.29</v>
      </c>
      <c r="M2430" s="24">
        <v>141378.32999999999</v>
      </c>
      <c r="N2430" s="24">
        <v>247412.09</v>
      </c>
      <c r="O2430" s="24">
        <v>168527.42</v>
      </c>
      <c r="P2430" s="24">
        <v>294922.98</v>
      </c>
      <c r="Q2430" s="24">
        <v>198072.3</v>
      </c>
      <c r="R2430" s="24">
        <v>346626.53</v>
      </c>
      <c r="S2430" s="24">
        <v>216967.64</v>
      </c>
      <c r="T2430" s="24">
        <v>379693.38</v>
      </c>
      <c r="U2430" s="24">
        <v>234790.69</v>
      </c>
      <c r="V2430" s="24">
        <v>410883.7</v>
      </c>
    </row>
    <row r="2431" spans="1:22" hidden="1" x14ac:dyDescent="0.3">
      <c r="A2431" s="23">
        <v>4</v>
      </c>
      <c r="B2431" s="23">
        <v>2021</v>
      </c>
      <c r="C2431" s="23" t="s">
        <v>551</v>
      </c>
      <c r="D2431" t="s">
        <v>173</v>
      </c>
      <c r="E2431" s="23" t="s">
        <v>558</v>
      </c>
      <c r="F2431" s="23" t="s">
        <v>303</v>
      </c>
      <c r="G2431" s="23">
        <v>2</v>
      </c>
      <c r="H2431" s="23" t="s">
        <v>30</v>
      </c>
      <c r="I2431" s="24">
        <v>80563.199999999997</v>
      </c>
      <c r="J2431" s="24">
        <v>140985.60000000001</v>
      </c>
      <c r="K2431" s="24">
        <v>105305.65</v>
      </c>
      <c r="L2431" s="24">
        <v>184284.88</v>
      </c>
      <c r="M2431" s="24">
        <v>127668.08</v>
      </c>
      <c r="N2431" s="24">
        <v>223419.15</v>
      </c>
      <c r="O2431" s="24">
        <v>156011.84</v>
      </c>
      <c r="P2431" s="24">
        <v>273020.71000000002</v>
      </c>
      <c r="Q2431" s="24">
        <v>184776.08</v>
      </c>
      <c r="R2431" s="24">
        <v>323358.14</v>
      </c>
      <c r="S2431" s="24">
        <v>203418.75</v>
      </c>
      <c r="T2431" s="24">
        <v>355982.81</v>
      </c>
      <c r="U2431" s="24">
        <v>220628.61</v>
      </c>
      <c r="V2431" s="24">
        <v>386100.07</v>
      </c>
    </row>
    <row r="2432" spans="1:22" hidden="1" x14ac:dyDescent="0.3">
      <c r="A2432" s="23">
        <v>4</v>
      </c>
      <c r="B2432" s="23">
        <v>2021</v>
      </c>
      <c r="C2432" s="23" t="s">
        <v>551</v>
      </c>
      <c r="D2432" t="s">
        <v>173</v>
      </c>
      <c r="E2432" s="23" t="s">
        <v>558</v>
      </c>
      <c r="F2432" s="23" t="s">
        <v>303</v>
      </c>
      <c r="G2432" s="23">
        <v>3</v>
      </c>
      <c r="H2432" s="23" t="s">
        <v>31</v>
      </c>
      <c r="I2432" s="24">
        <v>70519.91</v>
      </c>
      <c r="J2432" s="24">
        <v>123409.84</v>
      </c>
      <c r="K2432" s="24">
        <v>96215.23</v>
      </c>
      <c r="L2432" s="24">
        <v>168376.65</v>
      </c>
      <c r="M2432" s="24">
        <v>121759.69</v>
      </c>
      <c r="N2432" s="24">
        <v>213079.46</v>
      </c>
      <c r="O2432" s="24">
        <v>160424.67000000001</v>
      </c>
      <c r="P2432" s="24">
        <v>280743.17</v>
      </c>
      <c r="Q2432" s="24">
        <v>198824.17</v>
      </c>
      <c r="R2432" s="24">
        <v>347942.29</v>
      </c>
      <c r="S2432" s="24">
        <v>224044.57</v>
      </c>
      <c r="T2432" s="24">
        <v>392078</v>
      </c>
      <c r="U2432" s="24">
        <v>248961.57</v>
      </c>
      <c r="V2432" s="24">
        <v>435682.74</v>
      </c>
    </row>
    <row r="2433" spans="1:22" hidden="1" x14ac:dyDescent="0.3">
      <c r="A2433" s="23">
        <v>4</v>
      </c>
      <c r="B2433" s="23">
        <v>2021</v>
      </c>
      <c r="C2433" s="23" t="s">
        <v>551</v>
      </c>
      <c r="D2433" t="s">
        <v>173</v>
      </c>
      <c r="E2433" s="23" t="s">
        <v>558</v>
      </c>
      <c r="F2433" s="23" t="s">
        <v>303</v>
      </c>
      <c r="G2433" s="23">
        <v>4</v>
      </c>
      <c r="H2433" s="23" t="s">
        <v>29</v>
      </c>
      <c r="I2433" s="24">
        <v>77383.56</v>
      </c>
      <c r="J2433" s="24">
        <v>123813.7</v>
      </c>
      <c r="K2433" s="24">
        <v>108336.98</v>
      </c>
      <c r="L2433" s="24">
        <v>173339.18</v>
      </c>
      <c r="M2433" s="24">
        <v>139290.41</v>
      </c>
      <c r="N2433" s="24">
        <v>222864.65</v>
      </c>
      <c r="O2433" s="24">
        <v>185720.54</v>
      </c>
      <c r="P2433" s="24">
        <v>297152.87</v>
      </c>
      <c r="Q2433" s="24">
        <v>232150.68</v>
      </c>
      <c r="R2433" s="24">
        <v>371441.09</v>
      </c>
      <c r="S2433" s="24">
        <v>263104.09999999998</v>
      </c>
      <c r="T2433" s="24">
        <v>420966.57</v>
      </c>
      <c r="U2433" s="24">
        <v>294057.53000000003</v>
      </c>
      <c r="V2433" s="24">
        <v>470492.05</v>
      </c>
    </row>
    <row r="2434" spans="1:22" hidden="1" x14ac:dyDescent="0.3">
      <c r="A2434" s="23">
        <v>4</v>
      </c>
      <c r="B2434" s="23">
        <v>2021</v>
      </c>
      <c r="C2434" s="23" t="s">
        <v>551</v>
      </c>
      <c r="D2434" t="s">
        <v>173</v>
      </c>
      <c r="E2434" s="23" t="s">
        <v>558</v>
      </c>
      <c r="F2434" s="23" t="s">
        <v>290</v>
      </c>
      <c r="G2434" s="23">
        <v>1</v>
      </c>
      <c r="H2434" s="23" t="s">
        <v>14</v>
      </c>
      <c r="I2434" s="24">
        <v>95946.2</v>
      </c>
      <c r="J2434" s="24">
        <v>167905.85</v>
      </c>
      <c r="K2434" s="24">
        <v>124135.81</v>
      </c>
      <c r="L2434" s="24">
        <v>217237.66</v>
      </c>
      <c r="M2434" s="24">
        <v>148478.57999999999</v>
      </c>
      <c r="N2434" s="24">
        <v>259837.51</v>
      </c>
      <c r="O2434" s="24">
        <v>177012.97</v>
      </c>
      <c r="P2434" s="24">
        <v>309772.69</v>
      </c>
      <c r="Q2434" s="24">
        <v>208061.46</v>
      </c>
      <c r="R2434" s="24">
        <v>364107.55</v>
      </c>
      <c r="S2434" s="24">
        <v>227918.65</v>
      </c>
      <c r="T2434" s="24">
        <v>398857.64</v>
      </c>
      <c r="U2434" s="24">
        <v>246658.48</v>
      </c>
      <c r="V2434" s="24">
        <v>431652.34</v>
      </c>
    </row>
    <row r="2435" spans="1:22" hidden="1" x14ac:dyDescent="0.3">
      <c r="A2435" s="23">
        <v>4</v>
      </c>
      <c r="B2435" s="23">
        <v>2021</v>
      </c>
      <c r="C2435" s="23" t="s">
        <v>551</v>
      </c>
      <c r="D2435" t="s">
        <v>173</v>
      </c>
      <c r="E2435" s="23" t="s">
        <v>558</v>
      </c>
      <c r="F2435" s="23" t="s">
        <v>290</v>
      </c>
      <c r="G2435" s="23">
        <v>2</v>
      </c>
      <c r="H2435" s="23" t="s">
        <v>30</v>
      </c>
      <c r="I2435" s="24">
        <v>84498.86</v>
      </c>
      <c r="J2435" s="24">
        <v>147873</v>
      </c>
      <c r="K2435" s="24">
        <v>110480.12</v>
      </c>
      <c r="L2435" s="24">
        <v>193340.21</v>
      </c>
      <c r="M2435" s="24">
        <v>133971.22</v>
      </c>
      <c r="N2435" s="24">
        <v>234449.64</v>
      </c>
      <c r="O2435" s="24">
        <v>163769.74</v>
      </c>
      <c r="P2435" s="24">
        <v>286597.03999999998</v>
      </c>
      <c r="Q2435" s="24">
        <v>193992.2</v>
      </c>
      <c r="R2435" s="24">
        <v>339486.35</v>
      </c>
      <c r="S2435" s="24">
        <v>213582.03</v>
      </c>
      <c r="T2435" s="24">
        <v>373768.55</v>
      </c>
      <c r="U2435" s="24">
        <v>231673.03</v>
      </c>
      <c r="V2435" s="24">
        <v>405427.8</v>
      </c>
    </row>
    <row r="2436" spans="1:22" hidden="1" x14ac:dyDescent="0.3">
      <c r="A2436" s="23">
        <v>4</v>
      </c>
      <c r="B2436" s="23">
        <v>2021</v>
      </c>
      <c r="C2436" s="23" t="s">
        <v>551</v>
      </c>
      <c r="D2436" t="s">
        <v>173</v>
      </c>
      <c r="E2436" s="23" t="s">
        <v>558</v>
      </c>
      <c r="F2436" s="23" t="s">
        <v>290</v>
      </c>
      <c r="G2436" s="23">
        <v>3</v>
      </c>
      <c r="H2436" s="23" t="s">
        <v>31</v>
      </c>
      <c r="I2436" s="24">
        <v>73897.759999999995</v>
      </c>
      <c r="J2436" s="24">
        <v>129321.08</v>
      </c>
      <c r="K2436" s="24">
        <v>100798.14</v>
      </c>
      <c r="L2436" s="24">
        <v>176396.74</v>
      </c>
      <c r="M2436" s="24">
        <v>127538.88</v>
      </c>
      <c r="N2436" s="24">
        <v>223193.05</v>
      </c>
      <c r="O2436" s="24">
        <v>168018.54</v>
      </c>
      <c r="P2436" s="24">
        <v>294032.45</v>
      </c>
      <c r="Q2436" s="24">
        <v>208217.28</v>
      </c>
      <c r="R2436" s="24">
        <v>364380.24</v>
      </c>
      <c r="S2436" s="24">
        <v>234615.13</v>
      </c>
      <c r="T2436" s="24">
        <v>410576.48</v>
      </c>
      <c r="U2436" s="24">
        <v>260691.94</v>
      </c>
      <c r="V2436" s="24">
        <v>456210.89</v>
      </c>
    </row>
    <row r="2437" spans="1:22" hidden="1" x14ac:dyDescent="0.3">
      <c r="A2437" s="23">
        <v>4</v>
      </c>
      <c r="B2437" s="23">
        <v>2021</v>
      </c>
      <c r="C2437" s="23" t="s">
        <v>551</v>
      </c>
      <c r="D2437" t="s">
        <v>173</v>
      </c>
      <c r="E2437" s="23" t="s">
        <v>558</v>
      </c>
      <c r="F2437" s="23" t="s">
        <v>290</v>
      </c>
      <c r="G2437" s="23">
        <v>4</v>
      </c>
      <c r="H2437" s="23" t="s">
        <v>29</v>
      </c>
      <c r="I2437" s="24">
        <v>81261.53</v>
      </c>
      <c r="J2437" s="24">
        <v>130018.44</v>
      </c>
      <c r="K2437" s="24">
        <v>113766.14</v>
      </c>
      <c r="L2437" s="24">
        <v>182025.82</v>
      </c>
      <c r="M2437" s="24">
        <v>146270.75</v>
      </c>
      <c r="N2437" s="24">
        <v>234033.2</v>
      </c>
      <c r="O2437" s="24">
        <v>195027.66</v>
      </c>
      <c r="P2437" s="24">
        <v>312044.26</v>
      </c>
      <c r="Q2437" s="24">
        <v>243784.58</v>
      </c>
      <c r="R2437" s="24">
        <v>390055.33</v>
      </c>
      <c r="S2437" s="24">
        <v>276289.19</v>
      </c>
      <c r="T2437" s="24">
        <v>442062.7</v>
      </c>
      <c r="U2437" s="24">
        <v>308793.8</v>
      </c>
      <c r="V2437" s="24">
        <v>494070.08</v>
      </c>
    </row>
    <row r="2438" spans="1:22" hidden="1" x14ac:dyDescent="0.3">
      <c r="A2438" s="23">
        <v>4</v>
      </c>
      <c r="B2438" s="23">
        <v>2021</v>
      </c>
      <c r="C2438" s="23" t="s">
        <v>551</v>
      </c>
      <c r="D2438" t="s">
        <v>173</v>
      </c>
      <c r="E2438" s="23" t="s">
        <v>558</v>
      </c>
      <c r="F2438" s="23" t="s">
        <v>380</v>
      </c>
      <c r="G2438" s="23">
        <v>1</v>
      </c>
      <c r="H2438" s="23" t="s">
        <v>14</v>
      </c>
      <c r="I2438" s="24">
        <v>93951.93</v>
      </c>
      <c r="J2438" s="24">
        <v>164415.88</v>
      </c>
      <c r="K2438" s="24">
        <v>121524.19</v>
      </c>
      <c r="L2438" s="24">
        <v>212667.32</v>
      </c>
      <c r="M2438" s="24">
        <v>145332.31</v>
      </c>
      <c r="N2438" s="24">
        <v>254331.53</v>
      </c>
      <c r="O2438" s="24">
        <v>173227.68</v>
      </c>
      <c r="P2438" s="24">
        <v>303148.44</v>
      </c>
      <c r="Q2438" s="24">
        <v>203587.07</v>
      </c>
      <c r="R2438" s="24">
        <v>356277.37</v>
      </c>
      <c r="S2438" s="24">
        <v>223003.19</v>
      </c>
      <c r="T2438" s="24">
        <v>390255.58</v>
      </c>
      <c r="U2438" s="24">
        <v>241311.79</v>
      </c>
      <c r="V2438" s="24">
        <v>422295.63</v>
      </c>
    </row>
    <row r="2439" spans="1:22" hidden="1" x14ac:dyDescent="0.3">
      <c r="A2439" s="23">
        <v>4</v>
      </c>
      <c r="B2439" s="23">
        <v>2021</v>
      </c>
      <c r="C2439" s="23" t="s">
        <v>551</v>
      </c>
      <c r="D2439" t="s">
        <v>173</v>
      </c>
      <c r="E2439" s="23" t="s">
        <v>558</v>
      </c>
      <c r="F2439" s="23" t="s">
        <v>380</v>
      </c>
      <c r="G2439" s="23">
        <v>2</v>
      </c>
      <c r="H2439" s="23" t="s">
        <v>30</v>
      </c>
      <c r="I2439" s="24">
        <v>82882</v>
      </c>
      <c r="J2439" s="24">
        <v>145043.5</v>
      </c>
      <c r="K2439" s="24">
        <v>108318.69</v>
      </c>
      <c r="L2439" s="24">
        <v>189557.7</v>
      </c>
      <c r="M2439" s="24">
        <v>131303.21</v>
      </c>
      <c r="N2439" s="24">
        <v>229780.62</v>
      </c>
      <c r="O2439" s="24">
        <v>160421.04</v>
      </c>
      <c r="P2439" s="24">
        <v>280736.82</v>
      </c>
      <c r="Q2439" s="24">
        <v>189981.63</v>
      </c>
      <c r="R2439" s="24">
        <v>332467.84999999998</v>
      </c>
      <c r="S2439" s="24">
        <v>209139.20000000001</v>
      </c>
      <c r="T2439" s="24">
        <v>365993.6</v>
      </c>
      <c r="U2439" s="24">
        <v>226820.36</v>
      </c>
      <c r="V2439" s="24">
        <v>396935.64</v>
      </c>
    </row>
    <row r="2440" spans="1:22" hidden="1" x14ac:dyDescent="0.3">
      <c r="A2440" s="23">
        <v>4</v>
      </c>
      <c r="B2440" s="23">
        <v>2021</v>
      </c>
      <c r="C2440" s="23" t="s">
        <v>551</v>
      </c>
      <c r="D2440" t="s">
        <v>173</v>
      </c>
      <c r="E2440" s="23" t="s">
        <v>558</v>
      </c>
      <c r="F2440" s="23" t="s">
        <v>380</v>
      </c>
      <c r="G2440" s="23">
        <v>3</v>
      </c>
      <c r="H2440" s="23" t="s">
        <v>31</v>
      </c>
      <c r="I2440" s="24">
        <v>72589.61</v>
      </c>
      <c r="J2440" s="24">
        <v>127031.81</v>
      </c>
      <c r="K2440" s="24">
        <v>99054.38</v>
      </c>
      <c r="L2440" s="24">
        <v>173345.16</v>
      </c>
      <c r="M2440" s="24">
        <v>125364.78</v>
      </c>
      <c r="N2440" s="24">
        <v>219388.36</v>
      </c>
      <c r="O2440" s="24">
        <v>165186.76</v>
      </c>
      <c r="P2440" s="24">
        <v>289076.84000000003</v>
      </c>
      <c r="Q2440" s="24">
        <v>204737.09</v>
      </c>
      <c r="R2440" s="24">
        <v>358289.91999999998</v>
      </c>
      <c r="S2440" s="24">
        <v>230715.9</v>
      </c>
      <c r="T2440" s="24">
        <v>403752.83</v>
      </c>
      <c r="U2440" s="24">
        <v>256384.25</v>
      </c>
      <c r="V2440" s="24">
        <v>448672.43</v>
      </c>
    </row>
    <row r="2441" spans="1:22" hidden="1" x14ac:dyDescent="0.3">
      <c r="A2441" s="23">
        <v>4</v>
      </c>
      <c r="B2441" s="23">
        <v>2021</v>
      </c>
      <c r="C2441" s="23" t="s">
        <v>551</v>
      </c>
      <c r="D2441" t="s">
        <v>173</v>
      </c>
      <c r="E2441" s="23" t="s">
        <v>558</v>
      </c>
      <c r="F2441" s="23" t="s">
        <v>380</v>
      </c>
      <c r="G2441" s="23">
        <v>4</v>
      </c>
      <c r="H2441" s="23" t="s">
        <v>29</v>
      </c>
      <c r="I2441" s="24">
        <v>79552.740000000005</v>
      </c>
      <c r="J2441" s="24">
        <v>127284.39</v>
      </c>
      <c r="K2441" s="24">
        <v>111373.84</v>
      </c>
      <c r="L2441" s="24">
        <v>178198.15</v>
      </c>
      <c r="M2441" s="24">
        <v>143194.94</v>
      </c>
      <c r="N2441" s="24">
        <v>229111.9</v>
      </c>
      <c r="O2441" s="24">
        <v>190926.58</v>
      </c>
      <c r="P2441" s="24">
        <v>305482.53999999998</v>
      </c>
      <c r="Q2441" s="24">
        <v>238658.23</v>
      </c>
      <c r="R2441" s="24">
        <v>381853.17</v>
      </c>
      <c r="S2441" s="24">
        <v>270479.33</v>
      </c>
      <c r="T2441" s="24">
        <v>432766.93</v>
      </c>
      <c r="U2441" s="24">
        <v>302300.42</v>
      </c>
      <c r="V2441" s="24">
        <v>483680.68</v>
      </c>
    </row>
    <row r="2442" spans="1:22" hidden="1" x14ac:dyDescent="0.3">
      <c r="A2442" s="23">
        <v>4</v>
      </c>
      <c r="B2442" s="23">
        <v>2021</v>
      </c>
      <c r="C2442" s="23" t="s">
        <v>551</v>
      </c>
      <c r="D2442" t="s">
        <v>173</v>
      </c>
      <c r="E2442" s="23" t="s">
        <v>558</v>
      </c>
      <c r="F2442" s="23" t="s">
        <v>413</v>
      </c>
      <c r="G2442" s="23">
        <v>1</v>
      </c>
      <c r="H2442" s="23" t="s">
        <v>14</v>
      </c>
      <c r="I2442" s="24">
        <v>95990.51</v>
      </c>
      <c r="J2442" s="24">
        <v>167983.39</v>
      </c>
      <c r="K2442" s="24">
        <v>124163.6</v>
      </c>
      <c r="L2442" s="24">
        <v>217286.3</v>
      </c>
      <c r="M2442" s="24">
        <v>148490.65</v>
      </c>
      <c r="N2442" s="24">
        <v>259858.65</v>
      </c>
      <c r="O2442" s="24">
        <v>176995.06</v>
      </c>
      <c r="P2442" s="24">
        <v>309741.34999999998</v>
      </c>
      <c r="Q2442" s="24">
        <v>208016.76</v>
      </c>
      <c r="R2442" s="24">
        <v>364029.33</v>
      </c>
      <c r="S2442" s="24">
        <v>227856.49</v>
      </c>
      <c r="T2442" s="24">
        <v>398748.86</v>
      </c>
      <c r="U2442" s="24">
        <v>246565.76000000001</v>
      </c>
      <c r="V2442" s="24">
        <v>431490.08</v>
      </c>
    </row>
    <row r="2443" spans="1:22" hidden="1" x14ac:dyDescent="0.3">
      <c r="A2443" s="23">
        <v>4</v>
      </c>
      <c r="B2443" s="23">
        <v>2021</v>
      </c>
      <c r="C2443" s="23" t="s">
        <v>551</v>
      </c>
      <c r="D2443" t="s">
        <v>173</v>
      </c>
      <c r="E2443" s="23" t="s">
        <v>558</v>
      </c>
      <c r="F2443" s="23" t="s">
        <v>413</v>
      </c>
      <c r="G2443" s="23">
        <v>2</v>
      </c>
      <c r="H2443" s="23" t="s">
        <v>30</v>
      </c>
      <c r="I2443" s="24">
        <v>84668.99</v>
      </c>
      <c r="J2443" s="24">
        <v>148170.73000000001</v>
      </c>
      <c r="K2443" s="24">
        <v>110657.97</v>
      </c>
      <c r="L2443" s="24">
        <v>193651.46</v>
      </c>
      <c r="M2443" s="24">
        <v>134142.72</v>
      </c>
      <c r="N2443" s="24">
        <v>234749.76</v>
      </c>
      <c r="O2443" s="24">
        <v>163897.35999999999</v>
      </c>
      <c r="P2443" s="24">
        <v>286820.37</v>
      </c>
      <c r="Q2443" s="24">
        <v>194102.11</v>
      </c>
      <c r="R2443" s="24">
        <v>339678.69</v>
      </c>
      <c r="S2443" s="24">
        <v>213677.41</v>
      </c>
      <c r="T2443" s="24">
        <v>373935.47</v>
      </c>
      <c r="U2443" s="24">
        <v>231744.99</v>
      </c>
      <c r="V2443" s="24">
        <v>405553.73</v>
      </c>
    </row>
    <row r="2444" spans="1:22" hidden="1" x14ac:dyDescent="0.3">
      <c r="A2444" s="23">
        <v>4</v>
      </c>
      <c r="B2444" s="23">
        <v>2021</v>
      </c>
      <c r="C2444" s="23" t="s">
        <v>551</v>
      </c>
      <c r="D2444" t="s">
        <v>173</v>
      </c>
      <c r="E2444" s="23" t="s">
        <v>558</v>
      </c>
      <c r="F2444" s="23" t="s">
        <v>413</v>
      </c>
      <c r="G2444" s="23">
        <v>3</v>
      </c>
      <c r="H2444" s="23" t="s">
        <v>31</v>
      </c>
      <c r="I2444" s="24">
        <v>74146.05</v>
      </c>
      <c r="J2444" s="24">
        <v>129755.59</v>
      </c>
      <c r="K2444" s="24">
        <v>101174.97</v>
      </c>
      <c r="L2444" s="24">
        <v>177056.19</v>
      </c>
      <c r="M2444" s="24">
        <v>128046</v>
      </c>
      <c r="N2444" s="24">
        <v>224080.51</v>
      </c>
      <c r="O2444" s="24">
        <v>168717.04</v>
      </c>
      <c r="P2444" s="24">
        <v>295254.83</v>
      </c>
      <c r="Q2444" s="24">
        <v>209110.26</v>
      </c>
      <c r="R2444" s="24">
        <v>365942.95</v>
      </c>
      <c r="S2444" s="24">
        <v>235642.16</v>
      </c>
      <c r="T2444" s="24">
        <v>412373.79</v>
      </c>
      <c r="U2444" s="24">
        <v>261856.55</v>
      </c>
      <c r="V2444" s="24">
        <v>458248.96000000002</v>
      </c>
    </row>
    <row r="2445" spans="1:22" hidden="1" x14ac:dyDescent="0.3">
      <c r="A2445" s="23">
        <v>4</v>
      </c>
      <c r="B2445" s="23">
        <v>2021</v>
      </c>
      <c r="C2445" s="23" t="s">
        <v>551</v>
      </c>
      <c r="D2445" t="s">
        <v>173</v>
      </c>
      <c r="E2445" s="23" t="s">
        <v>558</v>
      </c>
      <c r="F2445" s="23" t="s">
        <v>413</v>
      </c>
      <c r="G2445" s="23">
        <v>4</v>
      </c>
      <c r="H2445" s="23" t="s">
        <v>29</v>
      </c>
      <c r="I2445" s="24">
        <v>81280.5</v>
      </c>
      <c r="J2445" s="24">
        <v>130048.8</v>
      </c>
      <c r="K2445" s="24">
        <v>113792.7</v>
      </c>
      <c r="L2445" s="24">
        <v>182068.33</v>
      </c>
      <c r="M2445" s="24">
        <v>146304.9</v>
      </c>
      <c r="N2445" s="24">
        <v>234087.85</v>
      </c>
      <c r="O2445" s="24">
        <v>195073.2</v>
      </c>
      <c r="P2445" s="24">
        <v>312117.13</v>
      </c>
      <c r="Q2445" s="24">
        <v>243841.5</v>
      </c>
      <c r="R2445" s="24">
        <v>390146.41</v>
      </c>
      <c r="S2445" s="24">
        <v>276353.7</v>
      </c>
      <c r="T2445" s="24">
        <v>442165.93</v>
      </c>
      <c r="U2445" s="24">
        <v>308865.90000000002</v>
      </c>
      <c r="V2445" s="24">
        <v>494185.45</v>
      </c>
    </row>
    <row r="2446" spans="1:22" hidden="1" x14ac:dyDescent="0.3">
      <c r="A2446" s="23">
        <v>4</v>
      </c>
      <c r="B2446" s="23">
        <v>2021</v>
      </c>
      <c r="C2446" s="23" t="s">
        <v>551</v>
      </c>
      <c r="D2446" t="s">
        <v>175</v>
      </c>
      <c r="E2446" s="23" t="s">
        <v>559</v>
      </c>
      <c r="F2446" s="23" t="s">
        <v>222</v>
      </c>
      <c r="G2446" s="23">
        <v>1</v>
      </c>
      <c r="H2446" s="23" t="s">
        <v>14</v>
      </c>
      <c r="I2446" s="24">
        <v>90539.56</v>
      </c>
      <c r="J2446" s="24">
        <v>158444.23000000001</v>
      </c>
      <c r="K2446" s="24">
        <v>117342.69</v>
      </c>
      <c r="L2446" s="24">
        <v>205349.71</v>
      </c>
      <c r="M2446" s="24">
        <v>140498.15</v>
      </c>
      <c r="N2446" s="24">
        <v>245871.76</v>
      </c>
      <c r="O2446" s="24">
        <v>167719.85</v>
      </c>
      <c r="P2446" s="24">
        <v>293509.74</v>
      </c>
      <c r="Q2446" s="24">
        <v>197300.06</v>
      </c>
      <c r="R2446" s="24">
        <v>345275.11</v>
      </c>
      <c r="S2446" s="24">
        <v>216220.48</v>
      </c>
      <c r="T2446" s="24">
        <v>378385.83</v>
      </c>
      <c r="U2446" s="24">
        <v>234172.51</v>
      </c>
      <c r="V2446" s="24">
        <v>409801.89</v>
      </c>
    </row>
    <row r="2447" spans="1:22" hidden="1" x14ac:dyDescent="0.3">
      <c r="A2447" s="23">
        <v>4</v>
      </c>
      <c r="B2447" s="23">
        <v>2021</v>
      </c>
      <c r="C2447" s="23" t="s">
        <v>551</v>
      </c>
      <c r="D2447" t="s">
        <v>175</v>
      </c>
      <c r="E2447" s="23" t="s">
        <v>559</v>
      </c>
      <c r="F2447" s="23" t="s">
        <v>222</v>
      </c>
      <c r="G2447" s="23">
        <v>2</v>
      </c>
      <c r="H2447" s="23" t="s">
        <v>30</v>
      </c>
      <c r="I2447" s="24">
        <v>78840.460000000006</v>
      </c>
      <c r="J2447" s="24">
        <v>137970.81</v>
      </c>
      <c r="K2447" s="24">
        <v>103386.88</v>
      </c>
      <c r="L2447" s="24">
        <v>180927.04</v>
      </c>
      <c r="M2447" s="24">
        <v>125671.95</v>
      </c>
      <c r="N2447" s="24">
        <v>219925.91</v>
      </c>
      <c r="O2447" s="24">
        <v>154185.56</v>
      </c>
      <c r="P2447" s="24">
        <v>269824.73</v>
      </c>
      <c r="Q2447" s="24">
        <v>182921.59</v>
      </c>
      <c r="R2447" s="24">
        <v>320112.78000000003</v>
      </c>
      <c r="S2447" s="24">
        <v>201568.76</v>
      </c>
      <c r="T2447" s="24">
        <v>352745.34</v>
      </c>
      <c r="U2447" s="24">
        <v>218857.7</v>
      </c>
      <c r="V2447" s="24">
        <v>383000.98</v>
      </c>
    </row>
    <row r="2448" spans="1:22" hidden="1" x14ac:dyDescent="0.3">
      <c r="A2448" s="23">
        <v>4</v>
      </c>
      <c r="B2448" s="23">
        <v>2021</v>
      </c>
      <c r="C2448" s="23" t="s">
        <v>551</v>
      </c>
      <c r="D2448" t="s">
        <v>175</v>
      </c>
      <c r="E2448" s="23" t="s">
        <v>559</v>
      </c>
      <c r="F2448" s="23" t="s">
        <v>222</v>
      </c>
      <c r="G2448" s="23">
        <v>3</v>
      </c>
      <c r="H2448" s="23" t="s">
        <v>31</v>
      </c>
      <c r="I2448" s="24">
        <v>68268.570000000007</v>
      </c>
      <c r="J2448" s="24">
        <v>119470</v>
      </c>
      <c r="K2448" s="24">
        <v>92858.84</v>
      </c>
      <c r="L2448" s="24">
        <v>162502.97</v>
      </c>
      <c r="M2448" s="24">
        <v>117285.97</v>
      </c>
      <c r="N2448" s="24">
        <v>205250.45</v>
      </c>
      <c r="O2448" s="24">
        <v>154303.29999999999</v>
      </c>
      <c r="P2448" s="24">
        <v>270030.78000000003</v>
      </c>
      <c r="Q2448" s="24">
        <v>191033.54</v>
      </c>
      <c r="R2448" s="24">
        <v>334308.7</v>
      </c>
      <c r="S2448" s="24">
        <v>215110.24</v>
      </c>
      <c r="T2448" s="24">
        <v>376442.92</v>
      </c>
      <c r="U2448" s="24">
        <v>238858.83</v>
      </c>
      <c r="V2448" s="24">
        <v>418002.96</v>
      </c>
    </row>
    <row r="2449" spans="1:22" hidden="1" x14ac:dyDescent="0.3">
      <c r="A2449" s="23">
        <v>4</v>
      </c>
      <c r="B2449" s="23">
        <v>2021</v>
      </c>
      <c r="C2449" s="23" t="s">
        <v>551</v>
      </c>
      <c r="D2449" t="s">
        <v>175</v>
      </c>
      <c r="E2449" s="23" t="s">
        <v>559</v>
      </c>
      <c r="F2449" s="23" t="s">
        <v>222</v>
      </c>
      <c r="G2449" s="23">
        <v>4</v>
      </c>
      <c r="H2449" s="23" t="s">
        <v>29</v>
      </c>
      <c r="I2449" s="24">
        <v>76809.279999999999</v>
      </c>
      <c r="J2449" s="24">
        <v>122894.85</v>
      </c>
      <c r="K2449" s="24">
        <v>107533</v>
      </c>
      <c r="L2449" s="24">
        <v>172052.79</v>
      </c>
      <c r="M2449" s="24">
        <v>138256.71</v>
      </c>
      <c r="N2449" s="24">
        <v>221210.74</v>
      </c>
      <c r="O2449" s="24">
        <v>184342.28</v>
      </c>
      <c r="P2449" s="24">
        <v>294947.65000000002</v>
      </c>
      <c r="Q2449" s="24">
        <v>230427.85</v>
      </c>
      <c r="R2449" s="24">
        <v>368684.56</v>
      </c>
      <c r="S2449" s="24">
        <v>261151.56</v>
      </c>
      <c r="T2449" s="24">
        <v>417842.5</v>
      </c>
      <c r="U2449" s="24">
        <v>291875.27</v>
      </c>
      <c r="V2449" s="24">
        <v>467000.44</v>
      </c>
    </row>
    <row r="2450" spans="1:22" hidden="1" x14ac:dyDescent="0.3">
      <c r="A2450" s="23">
        <v>4</v>
      </c>
      <c r="B2450" s="23">
        <v>2021</v>
      </c>
      <c r="C2450" s="23" t="s">
        <v>551</v>
      </c>
      <c r="D2450" t="s">
        <v>175</v>
      </c>
      <c r="E2450" s="23" t="s">
        <v>559</v>
      </c>
      <c r="F2450" s="23" t="s">
        <v>250</v>
      </c>
      <c r="G2450" s="23">
        <v>1</v>
      </c>
      <c r="H2450" s="23" t="s">
        <v>14</v>
      </c>
      <c r="I2450" s="24">
        <v>83360.22</v>
      </c>
      <c r="J2450" s="24">
        <v>145880.38</v>
      </c>
      <c r="K2450" s="24">
        <v>108076.95</v>
      </c>
      <c r="L2450" s="24">
        <v>189134.66</v>
      </c>
      <c r="M2450" s="24">
        <v>129431.85</v>
      </c>
      <c r="N2450" s="24">
        <v>226505.73</v>
      </c>
      <c r="O2450" s="24">
        <v>154551.94</v>
      </c>
      <c r="P2450" s="24">
        <v>270465.89</v>
      </c>
      <c r="Q2450" s="24">
        <v>181840.83</v>
      </c>
      <c r="R2450" s="24">
        <v>318221.45</v>
      </c>
      <c r="S2450" s="24">
        <v>199296.07</v>
      </c>
      <c r="T2450" s="24">
        <v>348768.13</v>
      </c>
      <c r="U2450" s="24">
        <v>215876.31</v>
      </c>
      <c r="V2450" s="24">
        <v>377783.55</v>
      </c>
    </row>
    <row r="2451" spans="1:22" hidden="1" x14ac:dyDescent="0.3">
      <c r="A2451" s="23">
        <v>4</v>
      </c>
      <c r="B2451" s="23">
        <v>2021</v>
      </c>
      <c r="C2451" s="23" t="s">
        <v>551</v>
      </c>
      <c r="D2451" t="s">
        <v>175</v>
      </c>
      <c r="E2451" s="23" t="s">
        <v>559</v>
      </c>
      <c r="F2451" s="23" t="s">
        <v>250</v>
      </c>
      <c r="G2451" s="23">
        <v>2</v>
      </c>
      <c r="H2451" s="23" t="s">
        <v>30</v>
      </c>
      <c r="I2451" s="24">
        <v>72415.87</v>
      </c>
      <c r="J2451" s="24">
        <v>126727.77</v>
      </c>
      <c r="K2451" s="24">
        <v>95021.51</v>
      </c>
      <c r="L2451" s="24">
        <v>166287.64000000001</v>
      </c>
      <c r="M2451" s="24">
        <v>115562.18</v>
      </c>
      <c r="N2451" s="24">
        <v>202233.81</v>
      </c>
      <c r="O2451" s="24">
        <v>141890.82999999999</v>
      </c>
      <c r="P2451" s="24">
        <v>248308.95</v>
      </c>
      <c r="Q2451" s="24">
        <v>168390</v>
      </c>
      <c r="R2451" s="24">
        <v>294682.49</v>
      </c>
      <c r="S2451" s="24">
        <v>185589.63</v>
      </c>
      <c r="T2451" s="24">
        <v>324781.86</v>
      </c>
      <c r="U2451" s="24">
        <v>201549.56</v>
      </c>
      <c r="V2451" s="24">
        <v>352711.74</v>
      </c>
    </row>
    <row r="2452" spans="1:22" hidden="1" x14ac:dyDescent="0.3">
      <c r="A2452" s="23">
        <v>4</v>
      </c>
      <c r="B2452" s="23">
        <v>2021</v>
      </c>
      <c r="C2452" s="23" t="s">
        <v>551</v>
      </c>
      <c r="D2452" t="s">
        <v>175</v>
      </c>
      <c r="E2452" s="23" t="s">
        <v>559</v>
      </c>
      <c r="F2452" s="23" t="s">
        <v>250</v>
      </c>
      <c r="G2452" s="23">
        <v>3</v>
      </c>
      <c r="H2452" s="23" t="s">
        <v>31</v>
      </c>
      <c r="I2452" s="24">
        <v>62572.72</v>
      </c>
      <c r="J2452" s="24">
        <v>109502.25</v>
      </c>
      <c r="K2452" s="24">
        <v>85059.95</v>
      </c>
      <c r="L2452" s="24">
        <v>148854.91</v>
      </c>
      <c r="M2452" s="24">
        <v>107394.56</v>
      </c>
      <c r="N2452" s="24">
        <v>187940.48000000001</v>
      </c>
      <c r="O2452" s="24">
        <v>141248.82</v>
      </c>
      <c r="P2452" s="24">
        <v>247185.44</v>
      </c>
      <c r="Q2452" s="24">
        <v>174834.51</v>
      </c>
      <c r="R2452" s="24">
        <v>305960.40000000002</v>
      </c>
      <c r="S2452" s="24">
        <v>196841.3</v>
      </c>
      <c r="T2452" s="24">
        <v>344472.28</v>
      </c>
      <c r="U2452" s="24">
        <v>218541.16</v>
      </c>
      <c r="V2452" s="24">
        <v>382447.02</v>
      </c>
    </row>
    <row r="2453" spans="1:22" hidden="1" x14ac:dyDescent="0.3">
      <c r="A2453" s="23">
        <v>4</v>
      </c>
      <c r="B2453" s="23">
        <v>2021</v>
      </c>
      <c r="C2453" s="23" t="s">
        <v>551</v>
      </c>
      <c r="D2453" t="s">
        <v>175</v>
      </c>
      <c r="E2453" s="23" t="s">
        <v>559</v>
      </c>
      <c r="F2453" s="23" t="s">
        <v>250</v>
      </c>
      <c r="G2453" s="23">
        <v>4</v>
      </c>
      <c r="H2453" s="23" t="s">
        <v>29</v>
      </c>
      <c r="I2453" s="24">
        <v>70743.149999999994</v>
      </c>
      <c r="J2453" s="24">
        <v>113189.04</v>
      </c>
      <c r="K2453" s="24">
        <v>99040.41</v>
      </c>
      <c r="L2453" s="24">
        <v>158464.66</v>
      </c>
      <c r="M2453" s="24">
        <v>127337.67</v>
      </c>
      <c r="N2453" s="24">
        <v>203740.28</v>
      </c>
      <c r="O2453" s="24">
        <v>169783.56</v>
      </c>
      <c r="P2453" s="24">
        <v>271653.71000000002</v>
      </c>
      <c r="Q2453" s="24">
        <v>212229.45</v>
      </c>
      <c r="R2453" s="24">
        <v>339567.13</v>
      </c>
      <c r="S2453" s="24">
        <v>240526.72</v>
      </c>
      <c r="T2453" s="24">
        <v>384842.75</v>
      </c>
      <c r="U2453" s="24">
        <v>268823.98</v>
      </c>
      <c r="V2453" s="24">
        <v>430118.37</v>
      </c>
    </row>
    <row r="2454" spans="1:22" hidden="1" x14ac:dyDescent="0.3">
      <c r="A2454" s="23">
        <v>4</v>
      </c>
      <c r="B2454" s="23">
        <v>2021</v>
      </c>
      <c r="C2454" s="23" t="s">
        <v>551</v>
      </c>
      <c r="D2454" t="s">
        <v>175</v>
      </c>
      <c r="E2454" s="23" t="s">
        <v>559</v>
      </c>
      <c r="F2454" s="23" t="s">
        <v>305</v>
      </c>
      <c r="G2454" s="23">
        <v>1</v>
      </c>
      <c r="H2454" s="23" t="s">
        <v>14</v>
      </c>
      <c r="I2454" s="24">
        <v>83759.08</v>
      </c>
      <c r="J2454" s="24">
        <v>146578.39000000001</v>
      </c>
      <c r="K2454" s="24">
        <v>108667.31</v>
      </c>
      <c r="L2454" s="24">
        <v>190167.79</v>
      </c>
      <c r="M2454" s="24">
        <v>130191.23</v>
      </c>
      <c r="N2454" s="24">
        <v>227834.66</v>
      </c>
      <c r="O2454" s="24">
        <v>155538.54</v>
      </c>
      <c r="P2454" s="24">
        <v>272192.44</v>
      </c>
      <c r="Q2454" s="24">
        <v>183059.98</v>
      </c>
      <c r="R2454" s="24">
        <v>320354.96000000002</v>
      </c>
      <c r="S2454" s="24">
        <v>200664.78</v>
      </c>
      <c r="T2454" s="24">
        <v>351163.37</v>
      </c>
      <c r="U2454" s="24">
        <v>217421.57</v>
      </c>
      <c r="V2454" s="24">
        <v>380487.75</v>
      </c>
    </row>
    <row r="2455" spans="1:22" hidden="1" x14ac:dyDescent="0.3">
      <c r="A2455" s="23">
        <v>4</v>
      </c>
      <c r="B2455" s="23">
        <v>2021</v>
      </c>
      <c r="C2455" s="23" t="s">
        <v>551</v>
      </c>
      <c r="D2455" t="s">
        <v>175</v>
      </c>
      <c r="E2455" s="23" t="s">
        <v>559</v>
      </c>
      <c r="F2455" s="23" t="s">
        <v>305</v>
      </c>
      <c r="G2455" s="23">
        <v>2</v>
      </c>
      <c r="H2455" s="23" t="s">
        <v>30</v>
      </c>
      <c r="I2455" s="24">
        <v>72437.289999999994</v>
      </c>
      <c r="J2455" s="24">
        <v>126765.25</v>
      </c>
      <c r="K2455" s="24">
        <v>95161.68</v>
      </c>
      <c r="L2455" s="24">
        <v>166532.95000000001</v>
      </c>
      <c r="M2455" s="24">
        <v>115843.3</v>
      </c>
      <c r="N2455" s="24">
        <v>202725.77</v>
      </c>
      <c r="O2455" s="24">
        <v>142440.84</v>
      </c>
      <c r="P2455" s="24">
        <v>249271.47</v>
      </c>
      <c r="Q2455" s="24">
        <v>169145.32</v>
      </c>
      <c r="R2455" s="24">
        <v>296004.32</v>
      </c>
      <c r="S2455" s="24">
        <v>186485.71</v>
      </c>
      <c r="T2455" s="24">
        <v>326349.99</v>
      </c>
      <c r="U2455" s="24">
        <v>202600.8</v>
      </c>
      <c r="V2455" s="24">
        <v>354551.4</v>
      </c>
    </row>
    <row r="2456" spans="1:22" hidden="1" x14ac:dyDescent="0.3">
      <c r="A2456" s="23">
        <v>4</v>
      </c>
      <c r="B2456" s="23">
        <v>2021</v>
      </c>
      <c r="C2456" s="23" t="s">
        <v>551</v>
      </c>
      <c r="D2456" t="s">
        <v>175</v>
      </c>
      <c r="E2456" s="23" t="s">
        <v>559</v>
      </c>
      <c r="F2456" s="23" t="s">
        <v>305</v>
      </c>
      <c r="G2456" s="23">
        <v>3</v>
      </c>
      <c r="H2456" s="23" t="s">
        <v>31</v>
      </c>
      <c r="I2456" s="24">
        <v>62341.09</v>
      </c>
      <c r="J2456" s="24">
        <v>109096.9</v>
      </c>
      <c r="K2456" s="24">
        <v>84648.01</v>
      </c>
      <c r="L2456" s="24">
        <v>148134.01999999999</v>
      </c>
      <c r="M2456" s="24">
        <v>106797.06</v>
      </c>
      <c r="N2456" s="24">
        <v>186894.86</v>
      </c>
      <c r="O2456" s="24">
        <v>140385.13</v>
      </c>
      <c r="P2456" s="24">
        <v>245673.97</v>
      </c>
      <c r="Q2456" s="24">
        <v>173695.35999999999</v>
      </c>
      <c r="R2456" s="24">
        <v>303966.87</v>
      </c>
      <c r="S2456" s="24">
        <v>195505.28</v>
      </c>
      <c r="T2456" s="24">
        <v>342134.24</v>
      </c>
      <c r="U2456" s="24">
        <v>216997.68</v>
      </c>
      <c r="V2456" s="24">
        <v>379745.94</v>
      </c>
    </row>
    <row r="2457" spans="1:22" hidden="1" x14ac:dyDescent="0.3">
      <c r="A2457" s="23">
        <v>4</v>
      </c>
      <c r="B2457" s="23">
        <v>2021</v>
      </c>
      <c r="C2457" s="23" t="s">
        <v>551</v>
      </c>
      <c r="D2457" t="s">
        <v>175</v>
      </c>
      <c r="E2457" s="23" t="s">
        <v>559</v>
      </c>
      <c r="F2457" s="23" t="s">
        <v>305</v>
      </c>
      <c r="G2457" s="23">
        <v>4</v>
      </c>
      <c r="H2457" s="23" t="s">
        <v>29</v>
      </c>
      <c r="I2457" s="24">
        <v>71127.64</v>
      </c>
      <c r="J2457" s="24">
        <v>113804.23</v>
      </c>
      <c r="K2457" s="24">
        <v>99578.7</v>
      </c>
      <c r="L2457" s="24">
        <v>159325.93</v>
      </c>
      <c r="M2457" s="24">
        <v>128029.75999999999</v>
      </c>
      <c r="N2457" s="24">
        <v>204847.62</v>
      </c>
      <c r="O2457" s="24">
        <v>170706.35</v>
      </c>
      <c r="P2457" s="24">
        <v>273130.15999999997</v>
      </c>
      <c r="Q2457" s="24">
        <v>213382.93</v>
      </c>
      <c r="R2457" s="24">
        <v>341412.7</v>
      </c>
      <c r="S2457" s="24">
        <v>241833.99</v>
      </c>
      <c r="T2457" s="24">
        <v>386934.39</v>
      </c>
      <c r="U2457" s="24">
        <v>270285.05</v>
      </c>
      <c r="V2457" s="24">
        <v>432456.08</v>
      </c>
    </row>
    <row r="2458" spans="1:22" hidden="1" x14ac:dyDescent="0.3">
      <c r="A2458" s="23">
        <v>4</v>
      </c>
      <c r="B2458" s="23">
        <v>2021</v>
      </c>
      <c r="C2458" s="23" t="s">
        <v>551</v>
      </c>
      <c r="D2458" t="s">
        <v>175</v>
      </c>
      <c r="E2458" s="23" t="s">
        <v>559</v>
      </c>
      <c r="F2458" s="23" t="s">
        <v>343</v>
      </c>
      <c r="G2458" s="23">
        <v>1</v>
      </c>
      <c r="H2458" s="23" t="s">
        <v>14</v>
      </c>
      <c r="I2458" s="24">
        <v>82872.73</v>
      </c>
      <c r="J2458" s="24">
        <v>145027.28</v>
      </c>
      <c r="K2458" s="24">
        <v>107430.99</v>
      </c>
      <c r="L2458" s="24">
        <v>188004.24</v>
      </c>
      <c r="M2458" s="24">
        <v>128648.3</v>
      </c>
      <c r="N2458" s="24">
        <v>225134.53</v>
      </c>
      <c r="O2458" s="24">
        <v>153601.14000000001</v>
      </c>
      <c r="P2458" s="24">
        <v>268802</v>
      </c>
      <c r="Q2458" s="24">
        <v>180711.06</v>
      </c>
      <c r="R2458" s="24">
        <v>316244.34999999998</v>
      </c>
      <c r="S2458" s="24">
        <v>198051.67</v>
      </c>
      <c r="T2458" s="24">
        <v>346590.43</v>
      </c>
      <c r="U2458" s="24">
        <v>214516.47</v>
      </c>
      <c r="V2458" s="24">
        <v>375403.82</v>
      </c>
    </row>
    <row r="2459" spans="1:22" hidden="1" x14ac:dyDescent="0.3">
      <c r="A2459" s="23">
        <v>4</v>
      </c>
      <c r="B2459" s="23">
        <v>2021</v>
      </c>
      <c r="C2459" s="23" t="s">
        <v>551</v>
      </c>
      <c r="D2459" t="s">
        <v>175</v>
      </c>
      <c r="E2459" s="23" t="s">
        <v>559</v>
      </c>
      <c r="F2459" s="23" t="s">
        <v>343</v>
      </c>
      <c r="G2459" s="23">
        <v>2</v>
      </c>
      <c r="H2459" s="23" t="s">
        <v>30</v>
      </c>
      <c r="I2459" s="24">
        <v>72054.19</v>
      </c>
      <c r="J2459" s="24">
        <v>126094.83</v>
      </c>
      <c r="K2459" s="24">
        <v>94525.62</v>
      </c>
      <c r="L2459" s="24">
        <v>165419.82999999999</v>
      </c>
      <c r="M2459" s="24">
        <v>114938.05</v>
      </c>
      <c r="N2459" s="24">
        <v>201141.59</v>
      </c>
      <c r="O2459" s="24">
        <v>141085.56</v>
      </c>
      <c r="P2459" s="24">
        <v>246899.73</v>
      </c>
      <c r="Q2459" s="24">
        <v>167414.84</v>
      </c>
      <c r="R2459" s="24">
        <v>292975.96000000002</v>
      </c>
      <c r="S2459" s="24">
        <v>184502.78</v>
      </c>
      <c r="T2459" s="24">
        <v>322879.86</v>
      </c>
      <c r="U2459" s="24">
        <v>200354.39</v>
      </c>
      <c r="V2459" s="24">
        <v>350620.19</v>
      </c>
    </row>
    <row r="2460" spans="1:22" hidden="1" x14ac:dyDescent="0.3">
      <c r="A2460" s="23">
        <v>4</v>
      </c>
      <c r="B2460" s="23">
        <v>2021</v>
      </c>
      <c r="C2460" s="23" t="s">
        <v>551</v>
      </c>
      <c r="D2460" t="s">
        <v>175</v>
      </c>
      <c r="E2460" s="23" t="s">
        <v>559</v>
      </c>
      <c r="F2460" s="23" t="s">
        <v>343</v>
      </c>
      <c r="G2460" s="23">
        <v>3</v>
      </c>
      <c r="H2460" s="23" t="s">
        <v>31</v>
      </c>
      <c r="I2460" s="24">
        <v>62307.75</v>
      </c>
      <c r="J2460" s="24">
        <v>109038.57</v>
      </c>
      <c r="K2460" s="24">
        <v>84718.22</v>
      </c>
      <c r="L2460" s="24">
        <v>148256.88</v>
      </c>
      <c r="M2460" s="24">
        <v>106977.82</v>
      </c>
      <c r="N2460" s="24">
        <v>187211.18</v>
      </c>
      <c r="O2460" s="24">
        <v>140715.51</v>
      </c>
      <c r="P2460" s="24">
        <v>246252.14</v>
      </c>
      <c r="Q2460" s="24">
        <v>174187.71</v>
      </c>
      <c r="R2460" s="24">
        <v>304828.5</v>
      </c>
      <c r="S2460" s="24">
        <v>196123.26</v>
      </c>
      <c r="T2460" s="24">
        <v>343215.7</v>
      </c>
      <c r="U2460" s="24">
        <v>217755.39</v>
      </c>
      <c r="V2460" s="24">
        <v>381071.94</v>
      </c>
    </row>
    <row r="2461" spans="1:22" hidden="1" x14ac:dyDescent="0.3">
      <c r="A2461" s="23">
        <v>4</v>
      </c>
      <c r="B2461" s="23">
        <v>2021</v>
      </c>
      <c r="C2461" s="23" t="s">
        <v>551</v>
      </c>
      <c r="D2461" t="s">
        <v>175</v>
      </c>
      <c r="E2461" s="23" t="s">
        <v>559</v>
      </c>
      <c r="F2461" s="23" t="s">
        <v>343</v>
      </c>
      <c r="G2461" s="23">
        <v>4</v>
      </c>
      <c r="H2461" s="23" t="s">
        <v>29</v>
      </c>
      <c r="I2461" s="24">
        <v>70320.7</v>
      </c>
      <c r="J2461" s="24">
        <v>112513.12</v>
      </c>
      <c r="K2461" s="24">
        <v>98448.98</v>
      </c>
      <c r="L2461" s="24">
        <v>157518.37</v>
      </c>
      <c r="M2461" s="24">
        <v>126577.26</v>
      </c>
      <c r="N2461" s="24">
        <v>202523.62</v>
      </c>
      <c r="O2461" s="24">
        <v>168769.68</v>
      </c>
      <c r="P2461" s="24">
        <v>270031.5</v>
      </c>
      <c r="Q2461" s="24">
        <v>210962.11</v>
      </c>
      <c r="R2461" s="24">
        <v>337539.37</v>
      </c>
      <c r="S2461" s="24">
        <v>239090.39</v>
      </c>
      <c r="T2461" s="24">
        <v>382544.62</v>
      </c>
      <c r="U2461" s="24">
        <v>267218.67</v>
      </c>
      <c r="V2461" s="24">
        <v>427549.87</v>
      </c>
    </row>
    <row r="2462" spans="1:22" hidden="1" x14ac:dyDescent="0.3">
      <c r="A2462" s="23">
        <v>4</v>
      </c>
      <c r="B2462" s="23">
        <v>2021</v>
      </c>
      <c r="C2462" s="23" t="s">
        <v>551</v>
      </c>
      <c r="D2462" t="s">
        <v>175</v>
      </c>
      <c r="E2462" s="23" t="s">
        <v>559</v>
      </c>
      <c r="F2462" s="23" t="s">
        <v>382</v>
      </c>
      <c r="G2462" s="23">
        <v>1</v>
      </c>
      <c r="H2462" s="23" t="s">
        <v>14</v>
      </c>
      <c r="I2462" s="24">
        <v>88944.16</v>
      </c>
      <c r="J2462" s="24">
        <v>155652.26999999999</v>
      </c>
      <c r="K2462" s="24">
        <v>115321.44</v>
      </c>
      <c r="L2462" s="24">
        <v>201812.51</v>
      </c>
      <c r="M2462" s="24">
        <v>138111.26</v>
      </c>
      <c r="N2462" s="24">
        <v>241694.71</v>
      </c>
      <c r="O2462" s="24">
        <v>164921.17000000001</v>
      </c>
      <c r="P2462" s="24">
        <v>288612.05</v>
      </c>
      <c r="Q2462" s="24">
        <v>194044.83</v>
      </c>
      <c r="R2462" s="24">
        <v>339578.45</v>
      </c>
      <c r="S2462" s="24">
        <v>212673.73</v>
      </c>
      <c r="T2462" s="24">
        <v>372179.02</v>
      </c>
      <c r="U2462" s="24">
        <v>230371.09</v>
      </c>
      <c r="V2462" s="24">
        <v>403149.4</v>
      </c>
    </row>
    <row r="2463" spans="1:22" hidden="1" x14ac:dyDescent="0.3">
      <c r="A2463" s="23">
        <v>4</v>
      </c>
      <c r="B2463" s="23">
        <v>2021</v>
      </c>
      <c r="C2463" s="23" t="s">
        <v>551</v>
      </c>
      <c r="D2463" t="s">
        <v>175</v>
      </c>
      <c r="E2463" s="23" t="s">
        <v>559</v>
      </c>
      <c r="F2463" s="23" t="s">
        <v>382</v>
      </c>
      <c r="G2463" s="23">
        <v>2</v>
      </c>
      <c r="H2463" s="23" t="s">
        <v>30</v>
      </c>
      <c r="I2463" s="24">
        <v>77245.02</v>
      </c>
      <c r="J2463" s="24">
        <v>135178.79</v>
      </c>
      <c r="K2463" s="24">
        <v>101365.62</v>
      </c>
      <c r="L2463" s="24">
        <v>177389.84</v>
      </c>
      <c r="M2463" s="24">
        <v>123285.06</v>
      </c>
      <c r="N2463" s="24">
        <v>215748.86</v>
      </c>
      <c r="O2463" s="24">
        <v>151386.88</v>
      </c>
      <c r="P2463" s="24">
        <v>264927.05</v>
      </c>
      <c r="Q2463" s="24">
        <v>179666.35</v>
      </c>
      <c r="R2463" s="24">
        <v>314416.12</v>
      </c>
      <c r="S2463" s="24">
        <v>198022.02</v>
      </c>
      <c r="T2463" s="24">
        <v>346538.53</v>
      </c>
      <c r="U2463" s="24">
        <v>215056.29</v>
      </c>
      <c r="V2463" s="24">
        <v>376348.5</v>
      </c>
    </row>
    <row r="2464" spans="1:22" hidden="1" x14ac:dyDescent="0.3">
      <c r="A2464" s="23">
        <v>4</v>
      </c>
      <c r="B2464" s="23">
        <v>2021</v>
      </c>
      <c r="C2464" s="23" t="s">
        <v>551</v>
      </c>
      <c r="D2464" t="s">
        <v>175</v>
      </c>
      <c r="E2464" s="23" t="s">
        <v>559</v>
      </c>
      <c r="F2464" s="23" t="s">
        <v>382</v>
      </c>
      <c r="G2464" s="23">
        <v>3</v>
      </c>
      <c r="H2464" s="23" t="s">
        <v>31</v>
      </c>
      <c r="I2464" s="24">
        <v>66728.789999999994</v>
      </c>
      <c r="J2464" s="24">
        <v>116775.38</v>
      </c>
      <c r="K2464" s="24">
        <v>90703.15</v>
      </c>
      <c r="L2464" s="24">
        <v>158730.51</v>
      </c>
      <c r="M2464" s="24">
        <v>114514.37</v>
      </c>
      <c r="N2464" s="24">
        <v>200400.14</v>
      </c>
      <c r="O2464" s="24">
        <v>150607.82999999999</v>
      </c>
      <c r="P2464" s="24">
        <v>263563.71000000002</v>
      </c>
      <c r="Q2464" s="24">
        <v>186414.2</v>
      </c>
      <c r="R2464" s="24">
        <v>326224.86</v>
      </c>
      <c r="S2464" s="24">
        <v>209874.99</v>
      </c>
      <c r="T2464" s="24">
        <v>367281.23</v>
      </c>
      <c r="U2464" s="24">
        <v>233007.67</v>
      </c>
      <c r="V2464" s="24">
        <v>407763.42</v>
      </c>
    </row>
    <row r="2465" spans="1:22" hidden="1" x14ac:dyDescent="0.3">
      <c r="A2465" s="23">
        <v>4</v>
      </c>
      <c r="B2465" s="23">
        <v>2021</v>
      </c>
      <c r="C2465" s="23" t="s">
        <v>551</v>
      </c>
      <c r="D2465" t="s">
        <v>175</v>
      </c>
      <c r="E2465" s="23" t="s">
        <v>559</v>
      </c>
      <c r="F2465" s="23" t="s">
        <v>382</v>
      </c>
      <c r="G2465" s="23">
        <v>4</v>
      </c>
      <c r="H2465" s="23" t="s">
        <v>29</v>
      </c>
      <c r="I2465" s="24">
        <v>75485</v>
      </c>
      <c r="J2465" s="24">
        <v>120775.99</v>
      </c>
      <c r="K2465" s="24">
        <v>105678.99</v>
      </c>
      <c r="L2465" s="24">
        <v>169086.39</v>
      </c>
      <c r="M2465" s="24">
        <v>135872.99</v>
      </c>
      <c r="N2465" s="24">
        <v>217396.79</v>
      </c>
      <c r="O2465" s="24">
        <v>181163.99</v>
      </c>
      <c r="P2465" s="24">
        <v>289862.39</v>
      </c>
      <c r="Q2465" s="24">
        <v>226454.99</v>
      </c>
      <c r="R2465" s="24">
        <v>362327.98</v>
      </c>
      <c r="S2465" s="24">
        <v>256648.98</v>
      </c>
      <c r="T2465" s="24">
        <v>410638.38</v>
      </c>
      <c r="U2465" s="24">
        <v>286842.98</v>
      </c>
      <c r="V2465" s="24">
        <v>458948.78</v>
      </c>
    </row>
    <row r="2466" spans="1:22" hidden="1" x14ac:dyDescent="0.3">
      <c r="A2466" s="23">
        <v>4</v>
      </c>
      <c r="B2466" s="23">
        <v>2021</v>
      </c>
      <c r="C2466" s="23" t="s">
        <v>551</v>
      </c>
      <c r="D2466" t="s">
        <v>175</v>
      </c>
      <c r="E2466" s="23" t="s">
        <v>559</v>
      </c>
      <c r="F2466" s="23" t="s">
        <v>415</v>
      </c>
      <c r="G2466" s="23">
        <v>1</v>
      </c>
      <c r="H2466" s="23" t="s">
        <v>14</v>
      </c>
      <c r="I2466" s="24">
        <v>93065.63</v>
      </c>
      <c r="J2466" s="24">
        <v>162864.85</v>
      </c>
      <c r="K2466" s="24">
        <v>120628.06</v>
      </c>
      <c r="L2466" s="24">
        <v>211099.1</v>
      </c>
      <c r="M2466" s="24">
        <v>144440.04</v>
      </c>
      <c r="N2466" s="24">
        <v>252770.06</v>
      </c>
      <c r="O2466" s="24">
        <v>172438.02</v>
      </c>
      <c r="P2466" s="24">
        <v>301766.53999999998</v>
      </c>
      <c r="Q2466" s="24">
        <v>202859.51999999999</v>
      </c>
      <c r="R2466" s="24">
        <v>355004.15999999997</v>
      </c>
      <c r="S2466" s="24">
        <v>222318.17</v>
      </c>
      <c r="T2466" s="24">
        <v>389056.8</v>
      </c>
      <c r="U2466" s="24">
        <v>240786.32</v>
      </c>
      <c r="V2466" s="24">
        <v>421376.05</v>
      </c>
    </row>
    <row r="2467" spans="1:22" hidden="1" x14ac:dyDescent="0.3">
      <c r="A2467" s="23">
        <v>4</v>
      </c>
      <c r="B2467" s="23">
        <v>2021</v>
      </c>
      <c r="C2467" s="23" t="s">
        <v>551</v>
      </c>
      <c r="D2467" t="s">
        <v>175</v>
      </c>
      <c r="E2467" s="23" t="s">
        <v>559</v>
      </c>
      <c r="F2467" s="23" t="s">
        <v>415</v>
      </c>
      <c r="G2467" s="23">
        <v>2</v>
      </c>
      <c r="H2467" s="23" t="s">
        <v>30</v>
      </c>
      <c r="I2467" s="24">
        <v>80989.13</v>
      </c>
      <c r="J2467" s="24">
        <v>141730.98000000001</v>
      </c>
      <c r="K2467" s="24">
        <v>106222.06</v>
      </c>
      <c r="L2467" s="24">
        <v>185888.6</v>
      </c>
      <c r="M2467" s="24">
        <v>129135.57</v>
      </c>
      <c r="N2467" s="24">
        <v>225987.25</v>
      </c>
      <c r="O2467" s="24">
        <v>158467.14000000001</v>
      </c>
      <c r="P2467" s="24">
        <v>277317.5</v>
      </c>
      <c r="Q2467" s="24">
        <v>188017.22</v>
      </c>
      <c r="R2467" s="24">
        <v>329030.14</v>
      </c>
      <c r="S2467" s="24">
        <v>207193.82</v>
      </c>
      <c r="T2467" s="24">
        <v>362589.19</v>
      </c>
      <c r="U2467" s="24">
        <v>224977.49</v>
      </c>
      <c r="V2467" s="24">
        <v>393710.61</v>
      </c>
    </row>
    <row r="2468" spans="1:22" hidden="1" x14ac:dyDescent="0.3">
      <c r="A2468" s="23">
        <v>4</v>
      </c>
      <c r="B2468" s="23">
        <v>2021</v>
      </c>
      <c r="C2468" s="23" t="s">
        <v>551</v>
      </c>
      <c r="D2468" t="s">
        <v>175</v>
      </c>
      <c r="E2468" s="23" t="s">
        <v>559</v>
      </c>
      <c r="F2468" s="23" t="s">
        <v>415</v>
      </c>
      <c r="G2468" s="23">
        <v>3</v>
      </c>
      <c r="H2468" s="23" t="s">
        <v>31</v>
      </c>
      <c r="I2468" s="24">
        <v>70089.97</v>
      </c>
      <c r="J2468" s="24">
        <v>122657.46</v>
      </c>
      <c r="K2468" s="24">
        <v>95321.16</v>
      </c>
      <c r="L2468" s="24">
        <v>166812.03</v>
      </c>
      <c r="M2468" s="24">
        <v>120383.94</v>
      </c>
      <c r="N2468" s="24">
        <v>210671.89</v>
      </c>
      <c r="O2468" s="24">
        <v>158366.89000000001</v>
      </c>
      <c r="P2468" s="24">
        <v>277142.06</v>
      </c>
      <c r="Q2468" s="24">
        <v>196053.49</v>
      </c>
      <c r="R2468" s="24">
        <v>343093.62</v>
      </c>
      <c r="S2468" s="24">
        <v>220754.54</v>
      </c>
      <c r="T2468" s="24">
        <v>386320.44</v>
      </c>
      <c r="U2468" s="24">
        <v>245116.89</v>
      </c>
      <c r="V2468" s="24">
        <v>428954.56</v>
      </c>
    </row>
    <row r="2469" spans="1:22" hidden="1" x14ac:dyDescent="0.3">
      <c r="A2469" s="23">
        <v>4</v>
      </c>
      <c r="B2469" s="23">
        <v>2021</v>
      </c>
      <c r="C2469" s="23" t="s">
        <v>551</v>
      </c>
      <c r="D2469" t="s">
        <v>175</v>
      </c>
      <c r="E2469" s="23" t="s">
        <v>559</v>
      </c>
      <c r="F2469" s="23" t="s">
        <v>415</v>
      </c>
      <c r="G2469" s="23">
        <v>4</v>
      </c>
      <c r="H2469" s="23" t="s">
        <v>29</v>
      </c>
      <c r="I2469" s="24">
        <v>78959.490000000005</v>
      </c>
      <c r="J2469" s="24">
        <v>126335.18</v>
      </c>
      <c r="K2469" s="24">
        <v>110543.28</v>
      </c>
      <c r="L2469" s="24">
        <v>176869.25</v>
      </c>
      <c r="M2469" s="24">
        <v>142127.07999999999</v>
      </c>
      <c r="N2469" s="24">
        <v>227403.33</v>
      </c>
      <c r="O2469" s="24">
        <v>189502.77</v>
      </c>
      <c r="P2469" s="24">
        <v>303204.44</v>
      </c>
      <c r="Q2469" s="24">
        <v>236878.46</v>
      </c>
      <c r="R2469" s="24">
        <v>379005.55</v>
      </c>
      <c r="S2469" s="24">
        <v>268462.26</v>
      </c>
      <c r="T2469" s="24">
        <v>429539.62</v>
      </c>
      <c r="U2469" s="24">
        <v>300046.05</v>
      </c>
      <c r="V2469" s="24">
        <v>480073.69</v>
      </c>
    </row>
    <row r="2470" spans="1:22" hidden="1" x14ac:dyDescent="0.3">
      <c r="A2470" s="23">
        <v>4</v>
      </c>
      <c r="B2470" s="23">
        <v>2021</v>
      </c>
      <c r="C2470" s="23" t="s">
        <v>551</v>
      </c>
      <c r="D2470" t="s">
        <v>175</v>
      </c>
      <c r="E2470" s="23" t="s">
        <v>559</v>
      </c>
      <c r="F2470" s="23" t="s">
        <v>441</v>
      </c>
      <c r="G2470" s="23">
        <v>1</v>
      </c>
      <c r="H2470" s="23" t="s">
        <v>14</v>
      </c>
      <c r="I2470" s="24">
        <v>90628.19</v>
      </c>
      <c r="J2470" s="24">
        <v>158599.32999999999</v>
      </c>
      <c r="K2470" s="24">
        <v>117398.29</v>
      </c>
      <c r="L2470" s="24">
        <v>205447</v>
      </c>
      <c r="M2470" s="24">
        <v>140522.31</v>
      </c>
      <c r="N2470" s="24">
        <v>245914.04</v>
      </c>
      <c r="O2470" s="24">
        <v>167684.04</v>
      </c>
      <c r="P2470" s="24">
        <v>293447.08</v>
      </c>
      <c r="Q2470" s="24">
        <v>197210.68</v>
      </c>
      <c r="R2470" s="24">
        <v>345118.69</v>
      </c>
      <c r="S2470" s="24">
        <v>216096.17</v>
      </c>
      <c r="T2470" s="24">
        <v>378168.29</v>
      </c>
      <c r="U2470" s="24">
        <v>233987.09</v>
      </c>
      <c r="V2470" s="24">
        <v>409477.41</v>
      </c>
    </row>
    <row r="2471" spans="1:22" hidden="1" x14ac:dyDescent="0.3">
      <c r="A2471" s="23">
        <v>4</v>
      </c>
      <c r="B2471" s="23">
        <v>2021</v>
      </c>
      <c r="C2471" s="23" t="s">
        <v>551</v>
      </c>
      <c r="D2471" t="s">
        <v>175</v>
      </c>
      <c r="E2471" s="23" t="s">
        <v>559</v>
      </c>
      <c r="F2471" s="23" t="s">
        <v>441</v>
      </c>
      <c r="G2471" s="23">
        <v>2</v>
      </c>
      <c r="H2471" s="23" t="s">
        <v>30</v>
      </c>
      <c r="I2471" s="24">
        <v>79180.73</v>
      </c>
      <c r="J2471" s="24">
        <v>138566.26999999999</v>
      </c>
      <c r="K2471" s="24">
        <v>103742.6</v>
      </c>
      <c r="L2471" s="24">
        <v>181549.55</v>
      </c>
      <c r="M2471" s="24">
        <v>126014.95</v>
      </c>
      <c r="N2471" s="24">
        <v>220526.16</v>
      </c>
      <c r="O2471" s="24">
        <v>154440.81</v>
      </c>
      <c r="P2471" s="24">
        <v>270271.42</v>
      </c>
      <c r="Q2471" s="24">
        <v>183141.42</v>
      </c>
      <c r="R2471" s="24">
        <v>320497.49</v>
      </c>
      <c r="S2471" s="24">
        <v>201759.55</v>
      </c>
      <c r="T2471" s="24">
        <v>353079.2</v>
      </c>
      <c r="U2471" s="24">
        <v>219001.64</v>
      </c>
      <c r="V2471" s="24">
        <v>383252.87</v>
      </c>
    </row>
    <row r="2472" spans="1:22" hidden="1" x14ac:dyDescent="0.3">
      <c r="A2472" s="23">
        <v>4</v>
      </c>
      <c r="B2472" s="23">
        <v>2021</v>
      </c>
      <c r="C2472" s="23" t="s">
        <v>551</v>
      </c>
      <c r="D2472" t="s">
        <v>175</v>
      </c>
      <c r="E2472" s="23" t="s">
        <v>559</v>
      </c>
      <c r="F2472" s="23" t="s">
        <v>441</v>
      </c>
      <c r="G2472" s="23">
        <v>3</v>
      </c>
      <c r="H2472" s="23" t="s">
        <v>31</v>
      </c>
      <c r="I2472" s="24">
        <v>68765.16</v>
      </c>
      <c r="J2472" s="24">
        <v>120339.03</v>
      </c>
      <c r="K2472" s="24">
        <v>93612.5</v>
      </c>
      <c r="L2472" s="24">
        <v>163821.88</v>
      </c>
      <c r="M2472" s="24">
        <v>118300.21</v>
      </c>
      <c r="N2472" s="24">
        <v>207025.37</v>
      </c>
      <c r="O2472" s="24">
        <v>155700.31</v>
      </c>
      <c r="P2472" s="24">
        <v>272475.55</v>
      </c>
      <c r="Q2472" s="24">
        <v>192819.5</v>
      </c>
      <c r="R2472" s="24">
        <v>337434.12</v>
      </c>
      <c r="S2472" s="24">
        <v>217164.31</v>
      </c>
      <c r="T2472" s="24">
        <v>380037.54</v>
      </c>
      <c r="U2472" s="24">
        <v>241188.07</v>
      </c>
      <c r="V2472" s="24">
        <v>422079.13</v>
      </c>
    </row>
    <row r="2473" spans="1:22" hidden="1" x14ac:dyDescent="0.3">
      <c r="A2473" s="23">
        <v>4</v>
      </c>
      <c r="B2473" s="23">
        <v>2021</v>
      </c>
      <c r="C2473" s="23" t="s">
        <v>551</v>
      </c>
      <c r="D2473" t="s">
        <v>175</v>
      </c>
      <c r="E2473" s="23" t="s">
        <v>559</v>
      </c>
      <c r="F2473" s="23" t="s">
        <v>441</v>
      </c>
      <c r="G2473" s="23">
        <v>4</v>
      </c>
      <c r="H2473" s="23" t="s">
        <v>29</v>
      </c>
      <c r="I2473" s="24">
        <v>76847.240000000005</v>
      </c>
      <c r="J2473" s="24">
        <v>122955.58</v>
      </c>
      <c r="K2473" s="24">
        <v>107586.13</v>
      </c>
      <c r="L2473" s="24">
        <v>172137.82</v>
      </c>
      <c r="M2473" s="24">
        <v>138325.03</v>
      </c>
      <c r="N2473" s="24">
        <v>221320.05</v>
      </c>
      <c r="O2473" s="24">
        <v>184433.37</v>
      </c>
      <c r="P2473" s="24">
        <v>295093.40000000002</v>
      </c>
      <c r="Q2473" s="24">
        <v>230541.72</v>
      </c>
      <c r="R2473" s="24">
        <v>368866.75</v>
      </c>
      <c r="S2473" s="24">
        <v>261280.61</v>
      </c>
      <c r="T2473" s="24">
        <v>418048.99</v>
      </c>
      <c r="U2473" s="24">
        <v>292019.51</v>
      </c>
      <c r="V2473" s="24">
        <v>467231.22</v>
      </c>
    </row>
    <row r="2474" spans="1:22" hidden="1" x14ac:dyDescent="0.3">
      <c r="A2474" s="23">
        <v>5</v>
      </c>
      <c r="B2474" s="23">
        <v>2021</v>
      </c>
      <c r="C2474" s="23" t="s">
        <v>560</v>
      </c>
      <c r="D2474" t="s">
        <v>88</v>
      </c>
      <c r="E2474" s="23" t="s">
        <v>561</v>
      </c>
      <c r="F2474" s="23" t="s">
        <v>196</v>
      </c>
      <c r="G2474" s="23">
        <v>1</v>
      </c>
      <c r="H2474" s="23" t="s">
        <v>14</v>
      </c>
      <c r="I2474" s="24">
        <v>108789.12</v>
      </c>
      <c r="J2474" s="24">
        <v>190380.96</v>
      </c>
      <c r="K2474" s="24">
        <v>141091.68</v>
      </c>
      <c r="L2474" s="24">
        <v>246910.44</v>
      </c>
      <c r="M2474" s="24">
        <v>169002.88</v>
      </c>
      <c r="N2474" s="24">
        <v>295755.03000000003</v>
      </c>
      <c r="O2474" s="24">
        <v>201853.08</v>
      </c>
      <c r="P2474" s="24">
        <v>353242.89</v>
      </c>
      <c r="Q2474" s="24">
        <v>237530.5</v>
      </c>
      <c r="R2474" s="24">
        <v>415678.38</v>
      </c>
      <c r="S2474" s="24">
        <v>260351.95</v>
      </c>
      <c r="T2474" s="24">
        <v>455615.92</v>
      </c>
      <c r="U2474" s="24">
        <v>282051.08</v>
      </c>
      <c r="V2474" s="24">
        <v>493589.39</v>
      </c>
    </row>
    <row r="2475" spans="1:22" hidden="1" x14ac:dyDescent="0.3">
      <c r="A2475" s="23">
        <v>5</v>
      </c>
      <c r="B2475" s="23">
        <v>2021</v>
      </c>
      <c r="C2475" s="23" t="s">
        <v>560</v>
      </c>
      <c r="D2475" t="s">
        <v>88</v>
      </c>
      <c r="E2475" s="23" t="s">
        <v>561</v>
      </c>
      <c r="F2475" s="23" t="s">
        <v>196</v>
      </c>
      <c r="G2475" s="23">
        <v>2</v>
      </c>
      <c r="H2475" s="23" t="s">
        <v>30</v>
      </c>
      <c r="I2475" s="24">
        <v>94301.88</v>
      </c>
      <c r="J2475" s="24">
        <v>165028.29</v>
      </c>
      <c r="K2475" s="24">
        <v>123809.99</v>
      </c>
      <c r="L2475" s="24">
        <v>216667.49</v>
      </c>
      <c r="M2475" s="24">
        <v>150643.38</v>
      </c>
      <c r="N2475" s="24">
        <v>263625.90999999997</v>
      </c>
      <c r="O2475" s="24">
        <v>185093.37</v>
      </c>
      <c r="P2475" s="24">
        <v>323913.40000000002</v>
      </c>
      <c r="Q2475" s="24">
        <v>219725.43</v>
      </c>
      <c r="R2475" s="24">
        <v>384519.5</v>
      </c>
      <c r="S2475" s="24">
        <v>242208.52</v>
      </c>
      <c r="T2475" s="24">
        <v>423864.92</v>
      </c>
      <c r="U2475" s="24">
        <v>263086.53999999998</v>
      </c>
      <c r="V2475" s="24">
        <v>460401.44</v>
      </c>
    </row>
    <row r="2476" spans="1:22" hidden="1" x14ac:dyDescent="0.3">
      <c r="A2476" s="23">
        <v>5</v>
      </c>
      <c r="B2476" s="23">
        <v>2021</v>
      </c>
      <c r="C2476" s="23" t="s">
        <v>560</v>
      </c>
      <c r="D2476" t="s">
        <v>88</v>
      </c>
      <c r="E2476" s="23" t="s">
        <v>561</v>
      </c>
      <c r="F2476" s="23" t="s">
        <v>196</v>
      </c>
      <c r="G2476" s="23">
        <v>3</v>
      </c>
      <c r="H2476" s="23" t="s">
        <v>31</v>
      </c>
      <c r="I2476" s="24">
        <v>81326.64</v>
      </c>
      <c r="J2476" s="24">
        <v>142321.60999999999</v>
      </c>
      <c r="K2476" s="24">
        <v>110492.59</v>
      </c>
      <c r="L2476" s="24">
        <v>193362.04</v>
      </c>
      <c r="M2476" s="24">
        <v>139456.53</v>
      </c>
      <c r="N2476" s="24">
        <v>244048.94</v>
      </c>
      <c r="O2476" s="24">
        <v>183368.84</v>
      </c>
      <c r="P2476" s="24">
        <v>320895.46999999997</v>
      </c>
      <c r="Q2476" s="24">
        <v>226925.63</v>
      </c>
      <c r="R2476" s="24">
        <v>397119.86</v>
      </c>
      <c r="S2476" s="24">
        <v>255455.63</v>
      </c>
      <c r="T2476" s="24">
        <v>447047.35</v>
      </c>
      <c r="U2476" s="24">
        <v>283579.32</v>
      </c>
      <c r="V2476" s="24">
        <v>496263.81</v>
      </c>
    </row>
    <row r="2477" spans="1:22" hidden="1" x14ac:dyDescent="0.3">
      <c r="A2477" s="23">
        <v>5</v>
      </c>
      <c r="B2477" s="23">
        <v>2021</v>
      </c>
      <c r="C2477" s="23" t="s">
        <v>560</v>
      </c>
      <c r="D2477" t="s">
        <v>88</v>
      </c>
      <c r="E2477" s="23" t="s">
        <v>561</v>
      </c>
      <c r="F2477" s="23" t="s">
        <v>196</v>
      </c>
      <c r="G2477" s="23">
        <v>4</v>
      </c>
      <c r="H2477" s="23" t="s">
        <v>29</v>
      </c>
      <c r="I2477" s="24">
        <v>92352.15</v>
      </c>
      <c r="J2477" s="24">
        <v>147763.45000000001</v>
      </c>
      <c r="K2477" s="24">
        <v>129293.01</v>
      </c>
      <c r="L2477" s="24">
        <v>206868.82</v>
      </c>
      <c r="M2477" s="24">
        <v>166233.87</v>
      </c>
      <c r="N2477" s="24">
        <v>265974.2</v>
      </c>
      <c r="O2477" s="24">
        <v>221645.17</v>
      </c>
      <c r="P2477" s="24">
        <v>354632.27</v>
      </c>
      <c r="Q2477" s="24">
        <v>277056.46000000002</v>
      </c>
      <c r="R2477" s="24">
        <v>443290.34</v>
      </c>
      <c r="S2477" s="24">
        <v>313997.32</v>
      </c>
      <c r="T2477" s="24">
        <v>502395.72</v>
      </c>
      <c r="U2477" s="24">
        <v>350938.18</v>
      </c>
      <c r="V2477" s="24">
        <v>561501.1</v>
      </c>
    </row>
    <row r="2478" spans="1:22" hidden="1" x14ac:dyDescent="0.3">
      <c r="A2478" s="23">
        <v>5</v>
      </c>
      <c r="B2478" s="23">
        <v>2021</v>
      </c>
      <c r="C2478" s="23" t="s">
        <v>560</v>
      </c>
      <c r="D2478" t="s">
        <v>88</v>
      </c>
      <c r="E2478" s="23" t="s">
        <v>561</v>
      </c>
      <c r="F2478" s="23" t="s">
        <v>239</v>
      </c>
      <c r="G2478" s="23">
        <v>1</v>
      </c>
      <c r="H2478" s="23" t="s">
        <v>14</v>
      </c>
      <c r="I2478" s="24">
        <v>104810.08</v>
      </c>
      <c r="J2478" s="24">
        <v>183417.64</v>
      </c>
      <c r="K2478" s="24">
        <v>135850.10999999999</v>
      </c>
      <c r="L2478" s="24">
        <v>237737.7</v>
      </c>
      <c r="M2478" s="24">
        <v>162666.46</v>
      </c>
      <c r="N2478" s="24">
        <v>284666.3</v>
      </c>
      <c r="O2478" s="24">
        <v>194196.71</v>
      </c>
      <c r="P2478" s="24">
        <v>339844.24</v>
      </c>
      <c r="Q2478" s="24">
        <v>228456.36</v>
      </c>
      <c r="R2478" s="24">
        <v>399798.62</v>
      </c>
      <c r="S2478" s="24">
        <v>250370.02</v>
      </c>
      <c r="T2478" s="24">
        <v>438147.53</v>
      </c>
      <c r="U2478" s="24">
        <v>271167.89</v>
      </c>
      <c r="V2478" s="24">
        <v>474543.81</v>
      </c>
    </row>
    <row r="2479" spans="1:22" hidden="1" x14ac:dyDescent="0.3">
      <c r="A2479" s="23">
        <v>5</v>
      </c>
      <c r="B2479" s="23">
        <v>2021</v>
      </c>
      <c r="C2479" s="23" t="s">
        <v>560</v>
      </c>
      <c r="D2479" t="s">
        <v>88</v>
      </c>
      <c r="E2479" s="23" t="s">
        <v>561</v>
      </c>
      <c r="F2479" s="23" t="s">
        <v>239</v>
      </c>
      <c r="G2479" s="23">
        <v>2</v>
      </c>
      <c r="H2479" s="23" t="s">
        <v>30</v>
      </c>
      <c r="I2479" s="24">
        <v>91212.47</v>
      </c>
      <c r="J2479" s="24">
        <v>159621.82</v>
      </c>
      <c r="K2479" s="24">
        <v>119629.58</v>
      </c>
      <c r="L2479" s="24">
        <v>209351.76</v>
      </c>
      <c r="M2479" s="24">
        <v>145434.29999999999</v>
      </c>
      <c r="N2479" s="24">
        <v>254510.02</v>
      </c>
      <c r="O2479" s="24">
        <v>178466.1</v>
      </c>
      <c r="P2479" s="24">
        <v>312315.68</v>
      </c>
      <c r="Q2479" s="24">
        <v>211744.57</v>
      </c>
      <c r="R2479" s="24">
        <v>370553</v>
      </c>
      <c r="S2479" s="24">
        <v>233340.66</v>
      </c>
      <c r="T2479" s="24">
        <v>408346.15</v>
      </c>
      <c r="U2479" s="24">
        <v>253367.84</v>
      </c>
      <c r="V2479" s="24">
        <v>443393.72</v>
      </c>
    </row>
    <row r="2480" spans="1:22" hidden="1" x14ac:dyDescent="0.3">
      <c r="A2480" s="23">
        <v>5</v>
      </c>
      <c r="B2480" s="23">
        <v>2021</v>
      </c>
      <c r="C2480" s="23" t="s">
        <v>560</v>
      </c>
      <c r="D2480" t="s">
        <v>88</v>
      </c>
      <c r="E2480" s="23" t="s">
        <v>561</v>
      </c>
      <c r="F2480" s="23" t="s">
        <v>239</v>
      </c>
      <c r="G2480" s="23">
        <v>3</v>
      </c>
      <c r="H2480" s="23" t="s">
        <v>31</v>
      </c>
      <c r="I2480" s="24">
        <v>78939.710000000006</v>
      </c>
      <c r="J2480" s="24">
        <v>138144.5</v>
      </c>
      <c r="K2480" s="24">
        <v>107357.51</v>
      </c>
      <c r="L2480" s="24">
        <v>187875.64</v>
      </c>
      <c r="M2480" s="24">
        <v>135585.69</v>
      </c>
      <c r="N2480" s="24">
        <v>237274.96</v>
      </c>
      <c r="O2480" s="24">
        <v>178365.71</v>
      </c>
      <c r="P2480" s="24">
        <v>312140</v>
      </c>
      <c r="Q2480" s="24">
        <v>220812.06</v>
      </c>
      <c r="R2480" s="24">
        <v>386421.11</v>
      </c>
      <c r="S2480" s="24">
        <v>248632.94</v>
      </c>
      <c r="T2480" s="24">
        <v>435107.64</v>
      </c>
      <c r="U2480" s="24">
        <v>276072.46999999997</v>
      </c>
      <c r="V2480" s="24">
        <v>483126.82</v>
      </c>
    </row>
    <row r="2481" spans="1:22" hidden="1" x14ac:dyDescent="0.3">
      <c r="A2481" s="23">
        <v>5</v>
      </c>
      <c r="B2481" s="23">
        <v>2021</v>
      </c>
      <c r="C2481" s="23" t="s">
        <v>560</v>
      </c>
      <c r="D2481" t="s">
        <v>88</v>
      </c>
      <c r="E2481" s="23" t="s">
        <v>561</v>
      </c>
      <c r="F2481" s="23" t="s">
        <v>239</v>
      </c>
      <c r="G2481" s="23">
        <v>4</v>
      </c>
      <c r="H2481" s="23" t="s">
        <v>29</v>
      </c>
      <c r="I2481" s="24">
        <v>88923.4</v>
      </c>
      <c r="J2481" s="24">
        <v>142277.44</v>
      </c>
      <c r="K2481" s="24">
        <v>124492.76</v>
      </c>
      <c r="L2481" s="24">
        <v>199188.42</v>
      </c>
      <c r="M2481" s="24">
        <v>160062.12</v>
      </c>
      <c r="N2481" s="24">
        <v>256099.4</v>
      </c>
      <c r="O2481" s="24">
        <v>213416.16</v>
      </c>
      <c r="P2481" s="24">
        <v>341465.87</v>
      </c>
      <c r="Q2481" s="24">
        <v>266770.21000000002</v>
      </c>
      <c r="R2481" s="24">
        <v>426832.33</v>
      </c>
      <c r="S2481" s="24">
        <v>302339.57</v>
      </c>
      <c r="T2481" s="24">
        <v>483743.31</v>
      </c>
      <c r="U2481" s="24">
        <v>337908.93</v>
      </c>
      <c r="V2481" s="24">
        <v>540654.29</v>
      </c>
    </row>
    <row r="2482" spans="1:22" hidden="1" x14ac:dyDescent="0.3">
      <c r="A2482" s="23">
        <v>5</v>
      </c>
      <c r="B2482" s="23">
        <v>2021</v>
      </c>
      <c r="C2482" s="23" t="s">
        <v>560</v>
      </c>
      <c r="D2482" t="s">
        <v>88</v>
      </c>
      <c r="E2482" s="23" t="s">
        <v>561</v>
      </c>
      <c r="F2482" s="23" t="s">
        <v>280</v>
      </c>
      <c r="G2482" s="23">
        <v>1</v>
      </c>
      <c r="H2482" s="23" t="s">
        <v>14</v>
      </c>
      <c r="I2482" s="24">
        <v>107390.41</v>
      </c>
      <c r="J2482" s="24">
        <v>187933.21</v>
      </c>
      <c r="K2482" s="24">
        <v>139176.46</v>
      </c>
      <c r="L2482" s="24">
        <v>243558.8</v>
      </c>
      <c r="M2482" s="24">
        <v>166636.42000000001</v>
      </c>
      <c r="N2482" s="24">
        <v>291613.74</v>
      </c>
      <c r="O2482" s="24">
        <v>198916.38</v>
      </c>
      <c r="P2482" s="24">
        <v>348103.66</v>
      </c>
      <c r="Q2482" s="24">
        <v>233994.18</v>
      </c>
      <c r="R2482" s="24">
        <v>409489.81</v>
      </c>
      <c r="S2482" s="24">
        <v>256430.95</v>
      </c>
      <c r="T2482" s="24">
        <v>448754.17</v>
      </c>
      <c r="U2482" s="24">
        <v>277716.75</v>
      </c>
      <c r="V2482" s="24">
        <v>486004.31</v>
      </c>
    </row>
    <row r="2483" spans="1:22" hidden="1" x14ac:dyDescent="0.3">
      <c r="A2483" s="23">
        <v>5</v>
      </c>
      <c r="B2483" s="23">
        <v>2021</v>
      </c>
      <c r="C2483" s="23" t="s">
        <v>560</v>
      </c>
      <c r="D2483" t="s">
        <v>88</v>
      </c>
      <c r="E2483" s="23" t="s">
        <v>561</v>
      </c>
      <c r="F2483" s="23" t="s">
        <v>280</v>
      </c>
      <c r="G2483" s="23">
        <v>2</v>
      </c>
      <c r="H2483" s="23" t="s">
        <v>30</v>
      </c>
      <c r="I2483" s="24">
        <v>93538.65</v>
      </c>
      <c r="J2483" s="24">
        <v>163692.63</v>
      </c>
      <c r="K2483" s="24">
        <v>122652.74</v>
      </c>
      <c r="L2483" s="24">
        <v>214642.29</v>
      </c>
      <c r="M2483" s="24">
        <v>149082.16</v>
      </c>
      <c r="N2483" s="24">
        <v>260893.78</v>
      </c>
      <c r="O2483" s="24">
        <v>182891.74</v>
      </c>
      <c r="P2483" s="24">
        <v>320060.55</v>
      </c>
      <c r="Q2483" s="24">
        <v>216970.02</v>
      </c>
      <c r="R2483" s="24">
        <v>379697.54</v>
      </c>
      <c r="S2483" s="24">
        <v>239083.29</v>
      </c>
      <c r="T2483" s="24">
        <v>418395.75</v>
      </c>
      <c r="U2483" s="24">
        <v>259583.98</v>
      </c>
      <c r="V2483" s="24">
        <v>454271.97</v>
      </c>
    </row>
    <row r="2484" spans="1:22" hidden="1" x14ac:dyDescent="0.3">
      <c r="A2484" s="23">
        <v>5</v>
      </c>
      <c r="B2484" s="23">
        <v>2021</v>
      </c>
      <c r="C2484" s="23" t="s">
        <v>560</v>
      </c>
      <c r="D2484" t="s">
        <v>88</v>
      </c>
      <c r="E2484" s="23" t="s">
        <v>561</v>
      </c>
      <c r="F2484" s="23" t="s">
        <v>280</v>
      </c>
      <c r="G2484" s="23">
        <v>3</v>
      </c>
      <c r="H2484" s="23" t="s">
        <v>31</v>
      </c>
      <c r="I2484" s="24">
        <v>81014.820000000007</v>
      </c>
      <c r="J2484" s="24">
        <v>141775.94</v>
      </c>
      <c r="K2484" s="24">
        <v>110203.63</v>
      </c>
      <c r="L2484" s="24">
        <v>192856.36</v>
      </c>
      <c r="M2484" s="24">
        <v>139199.28</v>
      </c>
      <c r="N2484" s="24">
        <v>243598.74</v>
      </c>
      <c r="O2484" s="24">
        <v>183138.69</v>
      </c>
      <c r="P2484" s="24">
        <v>320492.71000000002</v>
      </c>
      <c r="Q2484" s="24">
        <v>226738.19</v>
      </c>
      <c r="R2484" s="24">
        <v>396791.83</v>
      </c>
      <c r="S2484" s="24">
        <v>255318.92</v>
      </c>
      <c r="T2484" s="24">
        <v>446808.12</v>
      </c>
      <c r="U2484" s="24">
        <v>283511.18</v>
      </c>
      <c r="V2484" s="24">
        <v>496144.57</v>
      </c>
    </row>
    <row r="2485" spans="1:22" hidden="1" x14ac:dyDescent="0.3">
      <c r="A2485" s="23">
        <v>5</v>
      </c>
      <c r="B2485" s="23">
        <v>2021</v>
      </c>
      <c r="C2485" s="23" t="s">
        <v>560</v>
      </c>
      <c r="D2485" t="s">
        <v>88</v>
      </c>
      <c r="E2485" s="23" t="s">
        <v>561</v>
      </c>
      <c r="F2485" s="23" t="s">
        <v>280</v>
      </c>
      <c r="G2485" s="23">
        <v>4</v>
      </c>
      <c r="H2485" s="23" t="s">
        <v>29</v>
      </c>
      <c r="I2485" s="24">
        <v>91101.21</v>
      </c>
      <c r="J2485" s="24">
        <v>145761.93</v>
      </c>
      <c r="K2485" s="24">
        <v>127541.69</v>
      </c>
      <c r="L2485" s="24">
        <v>204066.71</v>
      </c>
      <c r="M2485" s="24">
        <v>163982.17000000001</v>
      </c>
      <c r="N2485" s="24">
        <v>262371.48</v>
      </c>
      <c r="O2485" s="24">
        <v>218642.9</v>
      </c>
      <c r="P2485" s="24">
        <v>349828.64</v>
      </c>
      <c r="Q2485" s="24">
        <v>273303.62</v>
      </c>
      <c r="R2485" s="24">
        <v>437285.8</v>
      </c>
      <c r="S2485" s="24">
        <v>309744.09999999998</v>
      </c>
      <c r="T2485" s="24">
        <v>495590.57</v>
      </c>
      <c r="U2485" s="24">
        <v>346184.59</v>
      </c>
      <c r="V2485" s="24">
        <v>553895.35</v>
      </c>
    </row>
    <row r="2486" spans="1:22" hidden="1" x14ac:dyDescent="0.3">
      <c r="A2486" s="23">
        <v>5</v>
      </c>
      <c r="B2486" s="23">
        <v>2021</v>
      </c>
      <c r="C2486" s="23" t="s">
        <v>560</v>
      </c>
      <c r="D2486" t="s">
        <v>88</v>
      </c>
      <c r="E2486" s="23" t="s">
        <v>561</v>
      </c>
      <c r="F2486" s="23" t="s">
        <v>320</v>
      </c>
      <c r="G2486" s="23">
        <v>1</v>
      </c>
      <c r="H2486" s="23" t="s">
        <v>14</v>
      </c>
      <c r="I2486" s="24">
        <v>107882.87</v>
      </c>
      <c r="J2486" s="24">
        <v>188795.02</v>
      </c>
      <c r="K2486" s="24">
        <v>139829</v>
      </c>
      <c r="L2486" s="24">
        <v>244700.75</v>
      </c>
      <c r="M2486" s="24">
        <v>167427.96</v>
      </c>
      <c r="N2486" s="24">
        <v>292998.93</v>
      </c>
      <c r="O2486" s="24">
        <v>199876.87</v>
      </c>
      <c r="P2486" s="24">
        <v>349784.53</v>
      </c>
      <c r="Q2486" s="24">
        <v>235135.47</v>
      </c>
      <c r="R2486" s="24">
        <v>411487.08</v>
      </c>
      <c r="S2486" s="24">
        <v>257688.05</v>
      </c>
      <c r="T2486" s="24">
        <v>450954.09</v>
      </c>
      <c r="U2486" s="24">
        <v>279090.46999999997</v>
      </c>
      <c r="V2486" s="24">
        <v>488408.32000000001</v>
      </c>
    </row>
    <row r="2487" spans="1:22" hidden="1" x14ac:dyDescent="0.3">
      <c r="A2487" s="23">
        <v>5</v>
      </c>
      <c r="B2487" s="23">
        <v>2021</v>
      </c>
      <c r="C2487" s="23" t="s">
        <v>560</v>
      </c>
      <c r="D2487" t="s">
        <v>88</v>
      </c>
      <c r="E2487" s="23" t="s">
        <v>561</v>
      </c>
      <c r="F2487" s="23" t="s">
        <v>320</v>
      </c>
      <c r="G2487" s="23">
        <v>2</v>
      </c>
      <c r="H2487" s="23" t="s">
        <v>30</v>
      </c>
      <c r="I2487" s="24">
        <v>93904.02</v>
      </c>
      <c r="J2487" s="24">
        <v>164332.03</v>
      </c>
      <c r="K2487" s="24">
        <v>123153.69</v>
      </c>
      <c r="L2487" s="24">
        <v>215518.96</v>
      </c>
      <c r="M2487" s="24">
        <v>149712.65</v>
      </c>
      <c r="N2487" s="24">
        <v>261997.15</v>
      </c>
      <c r="O2487" s="24">
        <v>183705.22</v>
      </c>
      <c r="P2487" s="24">
        <v>321484.14</v>
      </c>
      <c r="Q2487" s="24">
        <v>217955.14</v>
      </c>
      <c r="R2487" s="24">
        <v>381421.49</v>
      </c>
      <c r="S2487" s="24">
        <v>240181.23</v>
      </c>
      <c r="T2487" s="24">
        <v>420317.16</v>
      </c>
      <c r="U2487" s="24">
        <v>260791.35</v>
      </c>
      <c r="V2487" s="24">
        <v>456384.86</v>
      </c>
    </row>
    <row r="2488" spans="1:22" hidden="1" x14ac:dyDescent="0.3">
      <c r="A2488" s="23">
        <v>5</v>
      </c>
      <c r="B2488" s="23">
        <v>2021</v>
      </c>
      <c r="C2488" s="23" t="s">
        <v>560</v>
      </c>
      <c r="D2488" t="s">
        <v>88</v>
      </c>
      <c r="E2488" s="23" t="s">
        <v>561</v>
      </c>
      <c r="F2488" s="23" t="s">
        <v>320</v>
      </c>
      <c r="G2488" s="23">
        <v>3</v>
      </c>
      <c r="H2488" s="23" t="s">
        <v>31</v>
      </c>
      <c r="I2488" s="24">
        <v>81282.490000000005</v>
      </c>
      <c r="J2488" s="24">
        <v>142244.35999999999</v>
      </c>
      <c r="K2488" s="24">
        <v>110548.85</v>
      </c>
      <c r="L2488" s="24">
        <v>193460.49</v>
      </c>
      <c r="M2488" s="24">
        <v>139620.28</v>
      </c>
      <c r="N2488" s="24">
        <v>244335.49</v>
      </c>
      <c r="O2488" s="24">
        <v>183677.45</v>
      </c>
      <c r="P2488" s="24">
        <v>321435.53999999998</v>
      </c>
      <c r="Q2488" s="24">
        <v>227391.59</v>
      </c>
      <c r="R2488" s="24">
        <v>397935.28</v>
      </c>
      <c r="S2488" s="24">
        <v>256044.3</v>
      </c>
      <c r="T2488" s="24">
        <v>448077.52</v>
      </c>
      <c r="U2488" s="24">
        <v>284304.96999999997</v>
      </c>
      <c r="V2488" s="24">
        <v>497533.69</v>
      </c>
    </row>
    <row r="2489" spans="1:22" hidden="1" x14ac:dyDescent="0.3">
      <c r="A2489" s="23">
        <v>5</v>
      </c>
      <c r="B2489" s="23">
        <v>2021</v>
      </c>
      <c r="C2489" s="23" t="s">
        <v>560</v>
      </c>
      <c r="D2489" t="s">
        <v>88</v>
      </c>
      <c r="E2489" s="23" t="s">
        <v>561</v>
      </c>
      <c r="F2489" s="23" t="s">
        <v>320</v>
      </c>
      <c r="G2489" s="23">
        <v>4</v>
      </c>
      <c r="H2489" s="23" t="s">
        <v>29</v>
      </c>
      <c r="I2489" s="24">
        <v>91527.97</v>
      </c>
      <c r="J2489" s="24">
        <v>146444.75</v>
      </c>
      <c r="K2489" s="24">
        <v>128139.15</v>
      </c>
      <c r="L2489" s="24">
        <v>205022.65</v>
      </c>
      <c r="M2489" s="24">
        <v>164750.34</v>
      </c>
      <c r="N2489" s="24">
        <v>263600.55</v>
      </c>
      <c r="O2489" s="24">
        <v>219667.12</v>
      </c>
      <c r="P2489" s="24">
        <v>351467.4</v>
      </c>
      <c r="Q2489" s="24">
        <v>274583.90000000002</v>
      </c>
      <c r="R2489" s="24">
        <v>439334.25</v>
      </c>
      <c r="S2489" s="24">
        <v>311195.09000000003</v>
      </c>
      <c r="T2489" s="24">
        <v>497912.15</v>
      </c>
      <c r="U2489" s="24">
        <v>347806.28</v>
      </c>
      <c r="V2489" s="24">
        <v>556490.05000000005</v>
      </c>
    </row>
    <row r="2490" spans="1:22" hidden="1" x14ac:dyDescent="0.3">
      <c r="A2490" s="23">
        <v>5</v>
      </c>
      <c r="B2490" s="23">
        <v>2021</v>
      </c>
      <c r="C2490" s="23" t="s">
        <v>560</v>
      </c>
      <c r="D2490" t="s">
        <v>88</v>
      </c>
      <c r="E2490" s="23" t="s">
        <v>561</v>
      </c>
      <c r="F2490" s="23" t="s">
        <v>87</v>
      </c>
      <c r="G2490" s="23">
        <v>1</v>
      </c>
      <c r="H2490" s="23" t="s">
        <v>14</v>
      </c>
      <c r="I2490" s="24">
        <v>129510.44</v>
      </c>
      <c r="J2490" s="24">
        <v>226643.26</v>
      </c>
      <c r="K2490" s="24">
        <v>167744.87</v>
      </c>
      <c r="L2490" s="24">
        <v>293553.53000000003</v>
      </c>
      <c r="M2490" s="24">
        <v>200770.77</v>
      </c>
      <c r="N2490" s="24">
        <v>351348.84</v>
      </c>
      <c r="O2490" s="24">
        <v>239555.24</v>
      </c>
      <c r="P2490" s="24">
        <v>419221.67</v>
      </c>
      <c r="Q2490" s="24">
        <v>281720.67</v>
      </c>
      <c r="R2490" s="24">
        <v>493011.17</v>
      </c>
      <c r="S2490" s="24">
        <v>308689.8</v>
      </c>
      <c r="T2490" s="24">
        <v>540207.15</v>
      </c>
      <c r="U2490" s="24">
        <v>334228.78999999998</v>
      </c>
      <c r="V2490" s="24">
        <v>584900.39</v>
      </c>
    </row>
    <row r="2491" spans="1:22" hidden="1" x14ac:dyDescent="0.3">
      <c r="A2491" s="23">
        <v>5</v>
      </c>
      <c r="B2491" s="23">
        <v>2021</v>
      </c>
      <c r="C2491" s="23" t="s">
        <v>560</v>
      </c>
      <c r="D2491" t="s">
        <v>88</v>
      </c>
      <c r="E2491" s="23" t="s">
        <v>561</v>
      </c>
      <c r="F2491" s="23" t="s">
        <v>87</v>
      </c>
      <c r="G2491" s="23">
        <v>2</v>
      </c>
      <c r="H2491" s="23" t="s">
        <v>30</v>
      </c>
      <c r="I2491" s="24">
        <v>113244.22</v>
      </c>
      <c r="J2491" s="24">
        <v>198177.39</v>
      </c>
      <c r="K2491" s="24">
        <v>148340.87</v>
      </c>
      <c r="L2491" s="24">
        <v>259596.53</v>
      </c>
      <c r="M2491" s="24">
        <v>180156.59</v>
      </c>
      <c r="N2491" s="24">
        <v>315274.03000000003</v>
      </c>
      <c r="O2491" s="24">
        <v>220737.32</v>
      </c>
      <c r="P2491" s="24">
        <v>386290.31</v>
      </c>
      <c r="Q2491" s="24">
        <v>261729.01</v>
      </c>
      <c r="R2491" s="24">
        <v>458025.76</v>
      </c>
      <c r="S2491" s="24">
        <v>288318.23</v>
      </c>
      <c r="T2491" s="24">
        <v>504556.9</v>
      </c>
      <c r="U2491" s="24">
        <v>312935.27</v>
      </c>
      <c r="V2491" s="24">
        <v>547636.72</v>
      </c>
    </row>
    <row r="2492" spans="1:22" hidden="1" x14ac:dyDescent="0.3">
      <c r="A2492" s="23">
        <v>5</v>
      </c>
      <c r="B2492" s="23">
        <v>2021</v>
      </c>
      <c r="C2492" s="23" t="s">
        <v>560</v>
      </c>
      <c r="D2492" t="s">
        <v>88</v>
      </c>
      <c r="E2492" s="23" t="s">
        <v>561</v>
      </c>
      <c r="F2492" s="23" t="s">
        <v>87</v>
      </c>
      <c r="G2492" s="23">
        <v>3</v>
      </c>
      <c r="H2492" s="23" t="s">
        <v>31</v>
      </c>
      <c r="I2492" s="24">
        <v>98418.71</v>
      </c>
      <c r="J2492" s="24">
        <v>172232.74</v>
      </c>
      <c r="K2492" s="24">
        <v>134008.29</v>
      </c>
      <c r="L2492" s="24">
        <v>234514.5</v>
      </c>
      <c r="M2492" s="24">
        <v>169371.04</v>
      </c>
      <c r="N2492" s="24">
        <v>296399.31</v>
      </c>
      <c r="O2492" s="24">
        <v>222938.83</v>
      </c>
      <c r="P2492" s="24">
        <v>390142.96</v>
      </c>
      <c r="Q2492" s="24">
        <v>276107.46000000002</v>
      </c>
      <c r="R2492" s="24">
        <v>483188.06</v>
      </c>
      <c r="S2492" s="24">
        <v>310982.96999999997</v>
      </c>
      <c r="T2492" s="24">
        <v>544220.19999999995</v>
      </c>
      <c r="U2492" s="24">
        <v>345402.29</v>
      </c>
      <c r="V2492" s="24">
        <v>604454.01</v>
      </c>
    </row>
    <row r="2493" spans="1:22" hidden="1" x14ac:dyDescent="0.3">
      <c r="A2493" s="23">
        <v>5</v>
      </c>
      <c r="B2493" s="23">
        <v>2021</v>
      </c>
      <c r="C2493" s="23" t="s">
        <v>560</v>
      </c>
      <c r="D2493" t="s">
        <v>88</v>
      </c>
      <c r="E2493" s="23" t="s">
        <v>561</v>
      </c>
      <c r="F2493" s="23" t="s">
        <v>87</v>
      </c>
      <c r="G2493" s="23">
        <v>4</v>
      </c>
      <c r="H2493" s="23" t="s">
        <v>29</v>
      </c>
      <c r="I2493" s="24">
        <v>109803.94</v>
      </c>
      <c r="J2493" s="24">
        <v>175686.31</v>
      </c>
      <c r="K2493" s="24">
        <v>153725.51999999999</v>
      </c>
      <c r="L2493" s="24">
        <v>245960.84</v>
      </c>
      <c r="M2493" s="24">
        <v>197647.1</v>
      </c>
      <c r="N2493" s="24">
        <v>316235.36</v>
      </c>
      <c r="O2493" s="24">
        <v>263529.46999999997</v>
      </c>
      <c r="P2493" s="24">
        <v>421647.15</v>
      </c>
      <c r="Q2493" s="24">
        <v>329411.83</v>
      </c>
      <c r="R2493" s="24">
        <v>527058.93999999994</v>
      </c>
      <c r="S2493" s="24">
        <v>373333.41</v>
      </c>
      <c r="T2493" s="24">
        <v>597333.46</v>
      </c>
      <c r="U2493" s="24">
        <v>417254.99</v>
      </c>
      <c r="V2493" s="24">
        <v>667607.99</v>
      </c>
    </row>
    <row r="2494" spans="1:22" hidden="1" x14ac:dyDescent="0.3">
      <c r="A2494" s="23">
        <v>5</v>
      </c>
      <c r="B2494" s="23">
        <v>2021</v>
      </c>
      <c r="C2494" s="23" t="s">
        <v>560</v>
      </c>
      <c r="D2494" t="s">
        <v>88</v>
      </c>
      <c r="E2494" s="23" t="s">
        <v>561</v>
      </c>
      <c r="F2494" s="23" t="s">
        <v>395</v>
      </c>
      <c r="G2494" s="23">
        <v>1</v>
      </c>
      <c r="H2494" s="23" t="s">
        <v>14</v>
      </c>
      <c r="I2494" s="24">
        <v>106484.15</v>
      </c>
      <c r="J2494" s="24">
        <v>186347.27</v>
      </c>
      <c r="K2494" s="24">
        <v>137913.76999999999</v>
      </c>
      <c r="L2494" s="24">
        <v>241349.1</v>
      </c>
      <c r="M2494" s="24">
        <v>165061.5</v>
      </c>
      <c r="N2494" s="24">
        <v>288857.62</v>
      </c>
      <c r="O2494" s="24">
        <v>196940.16</v>
      </c>
      <c r="P2494" s="24">
        <v>344645.28</v>
      </c>
      <c r="Q2494" s="24">
        <v>231599.13</v>
      </c>
      <c r="R2494" s="24">
        <v>405298.48</v>
      </c>
      <c r="S2494" s="24">
        <v>253767.04000000001</v>
      </c>
      <c r="T2494" s="24">
        <v>444092.32</v>
      </c>
      <c r="U2494" s="24">
        <v>274756.12</v>
      </c>
      <c r="V2494" s="24">
        <v>480823.21</v>
      </c>
    </row>
    <row r="2495" spans="1:22" hidden="1" x14ac:dyDescent="0.3">
      <c r="A2495" s="23">
        <v>5</v>
      </c>
      <c r="B2495" s="23">
        <v>2021</v>
      </c>
      <c r="C2495" s="23" t="s">
        <v>560</v>
      </c>
      <c r="D2495" t="s">
        <v>88</v>
      </c>
      <c r="E2495" s="23" t="s">
        <v>561</v>
      </c>
      <c r="F2495" s="23" t="s">
        <v>395</v>
      </c>
      <c r="G2495" s="23">
        <v>2</v>
      </c>
      <c r="H2495" s="23" t="s">
        <v>30</v>
      </c>
      <c r="I2495" s="24">
        <v>93140.78</v>
      </c>
      <c r="J2495" s="24">
        <v>162996.37</v>
      </c>
      <c r="K2495" s="24">
        <v>121996.43</v>
      </c>
      <c r="L2495" s="24">
        <v>213493.74</v>
      </c>
      <c r="M2495" s="24">
        <v>148151.43</v>
      </c>
      <c r="N2495" s="24">
        <v>259265.01</v>
      </c>
      <c r="O2495" s="24">
        <v>181503.59</v>
      </c>
      <c r="P2495" s="24">
        <v>317631.27</v>
      </c>
      <c r="Q2495" s="24">
        <v>215199.72</v>
      </c>
      <c r="R2495" s="24">
        <v>376599.51</v>
      </c>
      <c r="S2495" s="24">
        <v>237055.98</v>
      </c>
      <c r="T2495" s="24">
        <v>414847.97</v>
      </c>
      <c r="U2495" s="24">
        <v>257288.78</v>
      </c>
      <c r="V2495" s="24">
        <v>450255.35999999999</v>
      </c>
    </row>
    <row r="2496" spans="1:22" hidden="1" x14ac:dyDescent="0.3">
      <c r="A2496" s="23">
        <v>5</v>
      </c>
      <c r="B2496" s="23">
        <v>2021</v>
      </c>
      <c r="C2496" s="23" t="s">
        <v>560</v>
      </c>
      <c r="D2496" t="s">
        <v>88</v>
      </c>
      <c r="E2496" s="23" t="s">
        <v>561</v>
      </c>
      <c r="F2496" s="23" t="s">
        <v>395</v>
      </c>
      <c r="G2496" s="23">
        <v>3</v>
      </c>
      <c r="H2496" s="23" t="s">
        <v>31</v>
      </c>
      <c r="I2496" s="24">
        <v>80970.67</v>
      </c>
      <c r="J2496" s="24">
        <v>141698.68</v>
      </c>
      <c r="K2496" s="24">
        <v>110259.88</v>
      </c>
      <c r="L2496" s="24">
        <v>192954.79</v>
      </c>
      <c r="M2496" s="24">
        <v>139363.01999999999</v>
      </c>
      <c r="N2496" s="24">
        <v>243885.28</v>
      </c>
      <c r="O2496" s="24">
        <v>183447.3</v>
      </c>
      <c r="P2496" s="24">
        <v>321032.77</v>
      </c>
      <c r="Q2496" s="24">
        <v>227204.14</v>
      </c>
      <c r="R2496" s="24">
        <v>397607.24</v>
      </c>
      <c r="S2496" s="24">
        <v>255907.59</v>
      </c>
      <c r="T2496" s="24">
        <v>447838.28</v>
      </c>
      <c r="U2496" s="24">
        <v>284236.82</v>
      </c>
      <c r="V2496" s="24">
        <v>497414.43</v>
      </c>
    </row>
    <row r="2497" spans="1:22" hidden="1" x14ac:dyDescent="0.3">
      <c r="A2497" s="23">
        <v>5</v>
      </c>
      <c r="B2497" s="23">
        <v>2021</v>
      </c>
      <c r="C2497" s="23" t="s">
        <v>560</v>
      </c>
      <c r="D2497" t="s">
        <v>88</v>
      </c>
      <c r="E2497" s="23" t="s">
        <v>561</v>
      </c>
      <c r="F2497" s="23" t="s">
        <v>395</v>
      </c>
      <c r="G2497" s="23">
        <v>4</v>
      </c>
      <c r="H2497" s="23" t="s">
        <v>29</v>
      </c>
      <c r="I2497" s="24">
        <v>90277.02</v>
      </c>
      <c r="J2497" s="24">
        <v>144443.23000000001</v>
      </c>
      <c r="K2497" s="24">
        <v>126387.82</v>
      </c>
      <c r="L2497" s="24">
        <v>202220.52</v>
      </c>
      <c r="M2497" s="24">
        <v>162498.63</v>
      </c>
      <c r="N2497" s="24">
        <v>259997.81</v>
      </c>
      <c r="O2497" s="24">
        <v>216664.84</v>
      </c>
      <c r="P2497" s="24">
        <v>346663.75</v>
      </c>
      <c r="Q2497" s="24">
        <v>270831.05</v>
      </c>
      <c r="R2497" s="24">
        <v>433329.68</v>
      </c>
      <c r="S2497" s="24">
        <v>306941.86</v>
      </c>
      <c r="T2497" s="24">
        <v>491106.98</v>
      </c>
      <c r="U2497" s="24">
        <v>343052.66</v>
      </c>
      <c r="V2497" s="24">
        <v>548884.27</v>
      </c>
    </row>
    <row r="2498" spans="1:22" hidden="1" x14ac:dyDescent="0.3">
      <c r="A2498" s="23">
        <v>5</v>
      </c>
      <c r="B2498" s="23">
        <v>2021</v>
      </c>
      <c r="C2498" s="23" t="s">
        <v>560</v>
      </c>
      <c r="D2498" t="s">
        <v>88</v>
      </c>
      <c r="E2498" s="23" t="s">
        <v>561</v>
      </c>
      <c r="F2498" s="23" t="s">
        <v>427</v>
      </c>
      <c r="G2498" s="23">
        <v>1</v>
      </c>
      <c r="H2498" s="23" t="s">
        <v>14</v>
      </c>
      <c r="I2498" s="24">
        <v>108867.8</v>
      </c>
      <c r="J2498" s="24">
        <v>190518.64</v>
      </c>
      <c r="K2498" s="24">
        <v>141134.09</v>
      </c>
      <c r="L2498" s="24">
        <v>246984.66</v>
      </c>
      <c r="M2498" s="24">
        <v>169011.05</v>
      </c>
      <c r="N2498" s="24">
        <v>295769.33</v>
      </c>
      <c r="O2498" s="24">
        <v>201797.87</v>
      </c>
      <c r="P2498" s="24">
        <v>353146.27</v>
      </c>
      <c r="Q2498" s="24">
        <v>237418.06</v>
      </c>
      <c r="R2498" s="24">
        <v>415481.61</v>
      </c>
      <c r="S2498" s="24">
        <v>260202.25</v>
      </c>
      <c r="T2498" s="24">
        <v>455353.94</v>
      </c>
      <c r="U2498" s="24">
        <v>281837.90999999997</v>
      </c>
      <c r="V2498" s="24">
        <v>493216.34</v>
      </c>
    </row>
    <row r="2499" spans="1:22" hidden="1" x14ac:dyDescent="0.3">
      <c r="A2499" s="23">
        <v>5</v>
      </c>
      <c r="B2499" s="23">
        <v>2021</v>
      </c>
      <c r="C2499" s="23" t="s">
        <v>560</v>
      </c>
      <c r="D2499" t="s">
        <v>88</v>
      </c>
      <c r="E2499" s="23" t="s">
        <v>561</v>
      </c>
      <c r="F2499" s="23" t="s">
        <v>427</v>
      </c>
      <c r="G2499" s="23">
        <v>2</v>
      </c>
      <c r="H2499" s="23" t="s">
        <v>30</v>
      </c>
      <c r="I2499" s="24">
        <v>94634.76</v>
      </c>
      <c r="J2499" s="24">
        <v>165610.84</v>
      </c>
      <c r="K2499" s="24">
        <v>124155.59</v>
      </c>
      <c r="L2499" s="24">
        <v>217272.29</v>
      </c>
      <c r="M2499" s="24">
        <v>150973.64000000001</v>
      </c>
      <c r="N2499" s="24">
        <v>264203.87</v>
      </c>
      <c r="O2499" s="24">
        <v>185332.19</v>
      </c>
      <c r="P2499" s="24">
        <v>324331.33</v>
      </c>
      <c r="Q2499" s="24">
        <v>219925.36</v>
      </c>
      <c r="R2499" s="24">
        <v>384869.38</v>
      </c>
      <c r="S2499" s="24">
        <v>242377.13</v>
      </c>
      <c r="T2499" s="24">
        <v>424159.97</v>
      </c>
      <c r="U2499" s="24">
        <v>263206.08</v>
      </c>
      <c r="V2499" s="24">
        <v>460610.64</v>
      </c>
    </row>
    <row r="2500" spans="1:22" hidden="1" x14ac:dyDescent="0.3">
      <c r="A2500" s="23">
        <v>5</v>
      </c>
      <c r="B2500" s="23">
        <v>2021</v>
      </c>
      <c r="C2500" s="23" t="s">
        <v>560</v>
      </c>
      <c r="D2500" t="s">
        <v>88</v>
      </c>
      <c r="E2500" s="23" t="s">
        <v>561</v>
      </c>
      <c r="F2500" s="23" t="s">
        <v>427</v>
      </c>
      <c r="G2500" s="23">
        <v>3</v>
      </c>
      <c r="H2500" s="23" t="s">
        <v>31</v>
      </c>
      <c r="I2500" s="24">
        <v>81817.820000000007</v>
      </c>
      <c r="J2500" s="24">
        <v>143181.19</v>
      </c>
      <c r="K2500" s="24">
        <v>111239.28</v>
      </c>
      <c r="L2500" s="24">
        <v>194668.75</v>
      </c>
      <c r="M2500" s="24">
        <v>140462.26999999999</v>
      </c>
      <c r="N2500" s="24">
        <v>245808.98</v>
      </c>
      <c r="O2500" s="24">
        <v>184754.97</v>
      </c>
      <c r="P2500" s="24">
        <v>323321.19</v>
      </c>
      <c r="Q2500" s="24">
        <v>228698.39</v>
      </c>
      <c r="R2500" s="24">
        <v>400222.18</v>
      </c>
      <c r="S2500" s="24">
        <v>257495.04000000001</v>
      </c>
      <c r="T2500" s="24">
        <v>450616.32000000001</v>
      </c>
      <c r="U2500" s="24">
        <v>285892.53000000003</v>
      </c>
      <c r="V2500" s="24">
        <v>500311.92</v>
      </c>
    </row>
    <row r="2501" spans="1:22" hidden="1" x14ac:dyDescent="0.3">
      <c r="A2501" s="23">
        <v>5</v>
      </c>
      <c r="B2501" s="23">
        <v>2021</v>
      </c>
      <c r="C2501" s="23" t="s">
        <v>560</v>
      </c>
      <c r="D2501" t="s">
        <v>88</v>
      </c>
      <c r="E2501" s="23" t="s">
        <v>561</v>
      </c>
      <c r="F2501" s="23" t="s">
        <v>427</v>
      </c>
      <c r="G2501" s="23">
        <v>4</v>
      </c>
      <c r="H2501" s="23" t="s">
        <v>29</v>
      </c>
      <c r="I2501" s="24">
        <v>92381.49</v>
      </c>
      <c r="J2501" s="24">
        <v>147810.38</v>
      </c>
      <c r="K2501" s="24">
        <v>129334.08</v>
      </c>
      <c r="L2501" s="24">
        <v>206934.54</v>
      </c>
      <c r="M2501" s="24">
        <v>166286.68</v>
      </c>
      <c r="N2501" s="24">
        <v>266058.69</v>
      </c>
      <c r="O2501" s="24">
        <v>221715.57</v>
      </c>
      <c r="P2501" s="24">
        <v>354744.92</v>
      </c>
      <c r="Q2501" s="24">
        <v>277144.46000000002</v>
      </c>
      <c r="R2501" s="24">
        <v>443431.15</v>
      </c>
      <c r="S2501" s="24">
        <v>314097.06</v>
      </c>
      <c r="T2501" s="24">
        <v>502555.3</v>
      </c>
      <c r="U2501" s="24">
        <v>351049.65</v>
      </c>
      <c r="V2501" s="24">
        <v>561679.44999999995</v>
      </c>
    </row>
    <row r="2502" spans="1:22" hidden="1" x14ac:dyDescent="0.3">
      <c r="A2502" s="23">
        <v>5</v>
      </c>
      <c r="B2502" s="23">
        <v>2021</v>
      </c>
      <c r="C2502" s="23" t="s">
        <v>560</v>
      </c>
      <c r="D2502" t="s">
        <v>88</v>
      </c>
      <c r="E2502" s="23" t="s">
        <v>561</v>
      </c>
      <c r="F2502" s="23" t="s">
        <v>451</v>
      </c>
      <c r="G2502" s="23">
        <v>1</v>
      </c>
      <c r="H2502" s="23" t="s">
        <v>14</v>
      </c>
      <c r="I2502" s="24">
        <v>106366.15</v>
      </c>
      <c r="J2502" s="24">
        <v>186140.75</v>
      </c>
      <c r="K2502" s="24">
        <v>137850.16</v>
      </c>
      <c r="L2502" s="24">
        <v>241237.78</v>
      </c>
      <c r="M2502" s="24">
        <v>165049.25</v>
      </c>
      <c r="N2502" s="24">
        <v>288836.19</v>
      </c>
      <c r="O2502" s="24">
        <v>197022.99</v>
      </c>
      <c r="P2502" s="24">
        <v>344790.23</v>
      </c>
      <c r="Q2502" s="24">
        <v>231767.8</v>
      </c>
      <c r="R2502" s="24">
        <v>405593.66</v>
      </c>
      <c r="S2502" s="24">
        <v>253991.61</v>
      </c>
      <c r="T2502" s="24">
        <v>444485.32</v>
      </c>
      <c r="U2502" s="24">
        <v>275075.89</v>
      </c>
      <c r="V2502" s="24">
        <v>481382.81</v>
      </c>
    </row>
    <row r="2503" spans="1:22" hidden="1" x14ac:dyDescent="0.3">
      <c r="A2503" s="23">
        <v>5</v>
      </c>
      <c r="B2503" s="23">
        <v>2021</v>
      </c>
      <c r="C2503" s="23" t="s">
        <v>560</v>
      </c>
      <c r="D2503" t="s">
        <v>88</v>
      </c>
      <c r="E2503" s="23" t="s">
        <v>561</v>
      </c>
      <c r="F2503" s="23" t="s">
        <v>451</v>
      </c>
      <c r="G2503" s="23">
        <v>2</v>
      </c>
      <c r="H2503" s="23" t="s">
        <v>30</v>
      </c>
      <c r="I2503" s="24">
        <v>92641.46</v>
      </c>
      <c r="J2503" s="24">
        <v>162122.56</v>
      </c>
      <c r="K2503" s="24">
        <v>121478.03</v>
      </c>
      <c r="L2503" s="24">
        <v>212586.56</v>
      </c>
      <c r="M2503" s="24">
        <v>147656.04</v>
      </c>
      <c r="N2503" s="24">
        <v>258398.07</v>
      </c>
      <c r="O2503" s="24">
        <v>181145.37</v>
      </c>
      <c r="P2503" s="24">
        <v>317004.39</v>
      </c>
      <c r="Q2503" s="24">
        <v>214899.84</v>
      </c>
      <c r="R2503" s="24">
        <v>376074.72</v>
      </c>
      <c r="S2503" s="24">
        <v>236803.1</v>
      </c>
      <c r="T2503" s="24">
        <v>414405.42</v>
      </c>
      <c r="U2503" s="24">
        <v>257109.48</v>
      </c>
      <c r="V2503" s="24">
        <v>449941.59</v>
      </c>
    </row>
    <row r="2504" spans="1:22" hidden="1" x14ac:dyDescent="0.3">
      <c r="A2504" s="23">
        <v>5</v>
      </c>
      <c r="B2504" s="23">
        <v>2021</v>
      </c>
      <c r="C2504" s="23" t="s">
        <v>560</v>
      </c>
      <c r="D2504" t="s">
        <v>88</v>
      </c>
      <c r="E2504" s="23" t="s">
        <v>561</v>
      </c>
      <c r="F2504" s="23" t="s">
        <v>451</v>
      </c>
      <c r="G2504" s="23">
        <v>3</v>
      </c>
      <c r="H2504" s="23" t="s">
        <v>31</v>
      </c>
      <c r="I2504" s="24">
        <v>80233.899999999994</v>
      </c>
      <c r="J2504" s="24">
        <v>140409.32</v>
      </c>
      <c r="K2504" s="24">
        <v>109139.85</v>
      </c>
      <c r="L2504" s="24">
        <v>190994.74</v>
      </c>
      <c r="M2504" s="24">
        <v>137854.42000000001</v>
      </c>
      <c r="N2504" s="24">
        <v>241245.23</v>
      </c>
      <c r="O2504" s="24">
        <v>181368.11</v>
      </c>
      <c r="P2504" s="24">
        <v>317394.2</v>
      </c>
      <c r="Q2504" s="24">
        <v>224545.01</v>
      </c>
      <c r="R2504" s="24">
        <v>392953.77</v>
      </c>
      <c r="S2504" s="24">
        <v>252848.47</v>
      </c>
      <c r="T2504" s="24">
        <v>442484.83</v>
      </c>
      <c r="U2504" s="24">
        <v>280767.02</v>
      </c>
      <c r="V2504" s="24">
        <v>491342.28</v>
      </c>
    </row>
    <row r="2505" spans="1:22" hidden="1" x14ac:dyDescent="0.3">
      <c r="A2505" s="23">
        <v>5</v>
      </c>
      <c r="B2505" s="23">
        <v>2021</v>
      </c>
      <c r="C2505" s="23" t="s">
        <v>560</v>
      </c>
      <c r="D2505" t="s">
        <v>88</v>
      </c>
      <c r="E2505" s="23" t="s">
        <v>561</v>
      </c>
      <c r="F2505" s="23" t="s">
        <v>451</v>
      </c>
      <c r="G2505" s="23">
        <v>4</v>
      </c>
      <c r="H2505" s="23" t="s">
        <v>29</v>
      </c>
      <c r="I2505" s="24">
        <v>90233.02</v>
      </c>
      <c r="J2505" s="24">
        <v>144372.82999999999</v>
      </c>
      <c r="K2505" s="24">
        <v>126326.23</v>
      </c>
      <c r="L2505" s="24">
        <v>202121.96</v>
      </c>
      <c r="M2505" s="24">
        <v>162419.43</v>
      </c>
      <c r="N2505" s="24">
        <v>259871.1</v>
      </c>
      <c r="O2505" s="24">
        <v>216559.24</v>
      </c>
      <c r="P2505" s="24">
        <v>346494.8</v>
      </c>
      <c r="Q2505" s="24">
        <v>270699.05</v>
      </c>
      <c r="R2505" s="24">
        <v>433118.49</v>
      </c>
      <c r="S2505" s="24">
        <v>306792.26</v>
      </c>
      <c r="T2505" s="24">
        <v>490867.63</v>
      </c>
      <c r="U2505" s="24">
        <v>342885.47</v>
      </c>
      <c r="V2505" s="24">
        <v>548616.76</v>
      </c>
    </row>
    <row r="2506" spans="1:22" hidden="1" x14ac:dyDescent="0.3">
      <c r="A2506" s="23">
        <v>5</v>
      </c>
      <c r="B2506" s="23">
        <v>2021</v>
      </c>
      <c r="C2506" s="23" t="s">
        <v>560</v>
      </c>
      <c r="D2506" t="s">
        <v>88</v>
      </c>
      <c r="E2506" s="23" t="s">
        <v>561</v>
      </c>
      <c r="F2506" s="23" t="s">
        <v>89</v>
      </c>
      <c r="G2506" s="23">
        <v>1</v>
      </c>
      <c r="H2506" s="23" t="s">
        <v>14</v>
      </c>
      <c r="I2506" s="24">
        <v>126930.11</v>
      </c>
      <c r="J2506" s="24">
        <v>222127.69</v>
      </c>
      <c r="K2506" s="24">
        <v>164418.53</v>
      </c>
      <c r="L2506" s="24">
        <v>287732.42</v>
      </c>
      <c r="M2506" s="24">
        <v>196800.8</v>
      </c>
      <c r="N2506" s="24">
        <v>344401.41</v>
      </c>
      <c r="O2506" s="24">
        <v>234835.57</v>
      </c>
      <c r="P2506" s="24">
        <v>410962.26</v>
      </c>
      <c r="Q2506" s="24">
        <v>276182.84999999998</v>
      </c>
      <c r="R2506" s="24">
        <v>483319.99</v>
      </c>
      <c r="S2506" s="24">
        <v>302628.86</v>
      </c>
      <c r="T2506" s="24">
        <v>529600.51</v>
      </c>
      <c r="U2506" s="24">
        <v>327679.94</v>
      </c>
      <c r="V2506" s="24">
        <v>573439.89</v>
      </c>
    </row>
    <row r="2507" spans="1:22" hidden="1" x14ac:dyDescent="0.3">
      <c r="A2507" s="23">
        <v>5</v>
      </c>
      <c r="B2507" s="23">
        <v>2021</v>
      </c>
      <c r="C2507" s="23" t="s">
        <v>560</v>
      </c>
      <c r="D2507" t="s">
        <v>88</v>
      </c>
      <c r="E2507" s="23" t="s">
        <v>561</v>
      </c>
      <c r="F2507" s="23" t="s">
        <v>89</v>
      </c>
      <c r="G2507" s="23">
        <v>2</v>
      </c>
      <c r="H2507" s="23" t="s">
        <v>30</v>
      </c>
      <c r="I2507" s="24">
        <v>110918.04</v>
      </c>
      <c r="J2507" s="24">
        <v>194106.58</v>
      </c>
      <c r="K2507" s="24">
        <v>145317.71</v>
      </c>
      <c r="L2507" s="24">
        <v>254306</v>
      </c>
      <c r="M2507" s="24">
        <v>176508.72</v>
      </c>
      <c r="N2507" s="24">
        <v>308890.27</v>
      </c>
      <c r="O2507" s="24">
        <v>216311.67999999999</v>
      </c>
      <c r="P2507" s="24">
        <v>378545.45</v>
      </c>
      <c r="Q2507" s="24">
        <v>256503.55</v>
      </c>
      <c r="R2507" s="24">
        <v>448881.22</v>
      </c>
      <c r="S2507" s="24">
        <v>282575.59999999998</v>
      </c>
      <c r="T2507" s="24">
        <v>494507.29</v>
      </c>
      <c r="U2507" s="24">
        <v>306719.13</v>
      </c>
      <c r="V2507" s="24">
        <v>536758.47</v>
      </c>
    </row>
    <row r="2508" spans="1:22" hidden="1" x14ac:dyDescent="0.3">
      <c r="A2508" s="23">
        <v>5</v>
      </c>
      <c r="B2508" s="23">
        <v>2021</v>
      </c>
      <c r="C2508" s="23" t="s">
        <v>560</v>
      </c>
      <c r="D2508" t="s">
        <v>88</v>
      </c>
      <c r="E2508" s="23" t="s">
        <v>561</v>
      </c>
      <c r="F2508" s="23" t="s">
        <v>89</v>
      </c>
      <c r="G2508" s="23">
        <v>3</v>
      </c>
      <c r="H2508" s="23" t="s">
        <v>31</v>
      </c>
      <c r="I2508" s="24">
        <v>96343.6</v>
      </c>
      <c r="J2508" s="24">
        <v>168601.3</v>
      </c>
      <c r="K2508" s="24">
        <v>131162.16</v>
      </c>
      <c r="L2508" s="24">
        <v>229533.79</v>
      </c>
      <c r="M2508" s="24">
        <v>165757.44</v>
      </c>
      <c r="N2508" s="24">
        <v>290075.53000000003</v>
      </c>
      <c r="O2508" s="24">
        <v>218165.85</v>
      </c>
      <c r="P2508" s="24">
        <v>381790.24</v>
      </c>
      <c r="Q2508" s="24">
        <v>270181.33</v>
      </c>
      <c r="R2508" s="24">
        <v>472817.33</v>
      </c>
      <c r="S2508" s="24">
        <v>304296.99</v>
      </c>
      <c r="T2508" s="24">
        <v>532519.73</v>
      </c>
      <c r="U2508" s="24">
        <v>337963.58</v>
      </c>
      <c r="V2508" s="24">
        <v>591436.26</v>
      </c>
    </row>
    <row r="2509" spans="1:22" hidden="1" x14ac:dyDescent="0.3">
      <c r="A2509" s="23">
        <v>5</v>
      </c>
      <c r="B2509" s="23">
        <v>2021</v>
      </c>
      <c r="C2509" s="23" t="s">
        <v>560</v>
      </c>
      <c r="D2509" t="s">
        <v>88</v>
      </c>
      <c r="E2509" s="23" t="s">
        <v>561</v>
      </c>
      <c r="F2509" s="23" t="s">
        <v>89</v>
      </c>
      <c r="G2509" s="23">
        <v>4</v>
      </c>
      <c r="H2509" s="23" t="s">
        <v>29</v>
      </c>
      <c r="I2509" s="24">
        <v>107626.14</v>
      </c>
      <c r="J2509" s="24">
        <v>172201.82</v>
      </c>
      <c r="K2509" s="24">
        <v>150676.59</v>
      </c>
      <c r="L2509" s="24">
        <v>241082.55</v>
      </c>
      <c r="M2509" s="24">
        <v>193727.05</v>
      </c>
      <c r="N2509" s="24">
        <v>309963.28000000003</v>
      </c>
      <c r="O2509" s="24">
        <v>258302.73</v>
      </c>
      <c r="P2509" s="24">
        <v>413284.38</v>
      </c>
      <c r="Q2509" s="24">
        <v>322878.42</v>
      </c>
      <c r="R2509" s="24">
        <v>516605.47</v>
      </c>
      <c r="S2509" s="24">
        <v>365928.87</v>
      </c>
      <c r="T2509" s="24">
        <v>585486.19999999995</v>
      </c>
      <c r="U2509" s="24">
        <v>408979.33</v>
      </c>
      <c r="V2509" s="24">
        <v>654366.93000000005</v>
      </c>
    </row>
    <row r="2510" spans="1:22" hidden="1" x14ac:dyDescent="0.3">
      <c r="A2510" s="23">
        <v>5</v>
      </c>
      <c r="B2510" s="23">
        <v>2021</v>
      </c>
      <c r="C2510" s="23" t="s">
        <v>560</v>
      </c>
      <c r="D2510" t="s">
        <v>88</v>
      </c>
      <c r="E2510" s="23" t="s">
        <v>561</v>
      </c>
      <c r="F2510" s="23" t="s">
        <v>100</v>
      </c>
      <c r="G2510" s="23">
        <v>1</v>
      </c>
      <c r="H2510" s="23" t="s">
        <v>14</v>
      </c>
      <c r="I2510" s="24">
        <v>124113.75</v>
      </c>
      <c r="J2510" s="24">
        <v>217199.05</v>
      </c>
      <c r="K2510" s="24">
        <v>160964.94</v>
      </c>
      <c r="L2510" s="24">
        <v>281688.65000000002</v>
      </c>
      <c r="M2510" s="24">
        <v>192806.32</v>
      </c>
      <c r="N2510" s="24">
        <v>337411.07</v>
      </c>
      <c r="O2510" s="24">
        <v>230281.53</v>
      </c>
      <c r="P2510" s="24">
        <v>402992.68</v>
      </c>
      <c r="Q2510" s="24">
        <v>270982.33</v>
      </c>
      <c r="R2510" s="24">
        <v>474219.08</v>
      </c>
      <c r="S2510" s="24">
        <v>297017.02</v>
      </c>
      <c r="T2510" s="24">
        <v>519779.79</v>
      </c>
      <c r="U2510" s="24">
        <v>321770.57</v>
      </c>
      <c r="V2510" s="24">
        <v>563098.5</v>
      </c>
    </row>
    <row r="2511" spans="1:22" hidden="1" x14ac:dyDescent="0.3">
      <c r="A2511" s="23">
        <v>5</v>
      </c>
      <c r="B2511" s="23">
        <v>2021</v>
      </c>
      <c r="C2511" s="23" t="s">
        <v>560</v>
      </c>
      <c r="D2511" t="s">
        <v>88</v>
      </c>
      <c r="E2511" s="23" t="s">
        <v>561</v>
      </c>
      <c r="F2511" s="23" t="s">
        <v>100</v>
      </c>
      <c r="G2511" s="23">
        <v>2</v>
      </c>
      <c r="H2511" s="23" t="s">
        <v>30</v>
      </c>
      <c r="I2511" s="24">
        <v>107593.21</v>
      </c>
      <c r="J2511" s="24">
        <v>188288.12</v>
      </c>
      <c r="K2511" s="24">
        <v>141257.75</v>
      </c>
      <c r="L2511" s="24">
        <v>247201.07</v>
      </c>
      <c r="M2511" s="24">
        <v>171870.05</v>
      </c>
      <c r="N2511" s="24">
        <v>300772.59000000003</v>
      </c>
      <c r="O2511" s="24">
        <v>211169.58</v>
      </c>
      <c r="P2511" s="24">
        <v>369546.77</v>
      </c>
      <c r="Q2511" s="24">
        <v>250678.3</v>
      </c>
      <c r="R2511" s="24">
        <v>438687.02</v>
      </c>
      <c r="S2511" s="24">
        <v>276327.15000000002</v>
      </c>
      <c r="T2511" s="24">
        <v>483572.5</v>
      </c>
      <c r="U2511" s="24">
        <v>300144.34000000003</v>
      </c>
      <c r="V2511" s="24">
        <v>525252.59</v>
      </c>
    </row>
    <row r="2512" spans="1:22" hidden="1" x14ac:dyDescent="0.3">
      <c r="A2512" s="23">
        <v>5</v>
      </c>
      <c r="B2512" s="23">
        <v>2021</v>
      </c>
      <c r="C2512" s="23" t="s">
        <v>560</v>
      </c>
      <c r="D2512" t="s">
        <v>88</v>
      </c>
      <c r="E2512" s="23" t="s">
        <v>561</v>
      </c>
      <c r="F2512" s="23" t="s">
        <v>100</v>
      </c>
      <c r="G2512" s="23">
        <v>3</v>
      </c>
      <c r="H2512" s="23" t="s">
        <v>31</v>
      </c>
      <c r="I2512" s="24">
        <v>92794.93</v>
      </c>
      <c r="J2512" s="24">
        <v>162391.12</v>
      </c>
      <c r="K2512" s="24">
        <v>126075.96</v>
      </c>
      <c r="L2512" s="24">
        <v>220632.94</v>
      </c>
      <c r="M2512" s="24">
        <v>159126.63</v>
      </c>
      <c r="N2512" s="24">
        <v>278471.59999999998</v>
      </c>
      <c r="O2512" s="24">
        <v>209234.48</v>
      </c>
      <c r="P2512" s="24">
        <v>366160.34</v>
      </c>
      <c r="Q2512" s="24">
        <v>258936.92</v>
      </c>
      <c r="R2512" s="24">
        <v>453139.61</v>
      </c>
      <c r="S2512" s="24">
        <v>291492.73</v>
      </c>
      <c r="T2512" s="24">
        <v>510112.29</v>
      </c>
      <c r="U2512" s="24">
        <v>323585.23</v>
      </c>
      <c r="V2512" s="24">
        <v>566274.15</v>
      </c>
    </row>
    <row r="2513" spans="1:22" hidden="1" x14ac:dyDescent="0.3">
      <c r="A2513" s="23">
        <v>5</v>
      </c>
      <c r="B2513" s="23">
        <v>2021</v>
      </c>
      <c r="C2513" s="23" t="s">
        <v>560</v>
      </c>
      <c r="D2513" t="s">
        <v>88</v>
      </c>
      <c r="E2513" s="23" t="s">
        <v>561</v>
      </c>
      <c r="F2513" s="23" t="s">
        <v>100</v>
      </c>
      <c r="G2513" s="23">
        <v>4</v>
      </c>
      <c r="H2513" s="23" t="s">
        <v>29</v>
      </c>
      <c r="I2513" s="24">
        <v>105360.32000000001</v>
      </c>
      <c r="J2513" s="24">
        <v>168576.52</v>
      </c>
      <c r="K2513" s="24">
        <v>147504.45000000001</v>
      </c>
      <c r="L2513" s="24">
        <v>236007.13</v>
      </c>
      <c r="M2513" s="24">
        <v>189648.58</v>
      </c>
      <c r="N2513" s="24">
        <v>303437.73</v>
      </c>
      <c r="O2513" s="24">
        <v>252864.77</v>
      </c>
      <c r="P2513" s="24">
        <v>404583.64</v>
      </c>
      <c r="Q2513" s="24">
        <v>316080.96999999997</v>
      </c>
      <c r="R2513" s="24">
        <v>505729.55</v>
      </c>
      <c r="S2513" s="24">
        <v>358225.1</v>
      </c>
      <c r="T2513" s="24">
        <v>573160.16</v>
      </c>
      <c r="U2513" s="24">
        <v>400369.22</v>
      </c>
      <c r="V2513" s="24">
        <v>640590.77</v>
      </c>
    </row>
    <row r="2514" spans="1:22" hidden="1" x14ac:dyDescent="0.3">
      <c r="A2514" s="23">
        <v>5</v>
      </c>
      <c r="B2514" s="23">
        <v>2021</v>
      </c>
      <c r="C2514" s="23" t="s">
        <v>560</v>
      </c>
      <c r="D2514" t="s">
        <v>88</v>
      </c>
      <c r="E2514" s="23" t="s">
        <v>561</v>
      </c>
      <c r="F2514" s="23" t="s">
        <v>490</v>
      </c>
      <c r="G2514" s="23">
        <v>1</v>
      </c>
      <c r="H2514" s="23" t="s">
        <v>14</v>
      </c>
      <c r="I2514" s="24">
        <v>110502.54</v>
      </c>
      <c r="J2514" s="24">
        <v>193379.44</v>
      </c>
      <c r="K2514" s="24">
        <v>143176.54999999999</v>
      </c>
      <c r="L2514" s="24">
        <v>250558.97</v>
      </c>
      <c r="M2514" s="24">
        <v>171402.01</v>
      </c>
      <c r="N2514" s="24">
        <v>299953.52</v>
      </c>
      <c r="O2514" s="24">
        <v>204568.94</v>
      </c>
      <c r="P2514" s="24">
        <v>357995.64</v>
      </c>
      <c r="Q2514" s="24">
        <v>240617.07</v>
      </c>
      <c r="R2514" s="24">
        <v>421079.88</v>
      </c>
      <c r="S2514" s="24">
        <v>263674.14</v>
      </c>
      <c r="T2514" s="24">
        <v>461429.74</v>
      </c>
      <c r="U2514" s="24">
        <v>285532.74</v>
      </c>
      <c r="V2514" s="24">
        <v>499682.29</v>
      </c>
    </row>
    <row r="2515" spans="1:22" hidden="1" x14ac:dyDescent="0.3">
      <c r="A2515" s="23">
        <v>5</v>
      </c>
      <c r="B2515" s="23">
        <v>2021</v>
      </c>
      <c r="C2515" s="23" t="s">
        <v>560</v>
      </c>
      <c r="D2515" t="s">
        <v>88</v>
      </c>
      <c r="E2515" s="23" t="s">
        <v>561</v>
      </c>
      <c r="F2515" s="23" t="s">
        <v>490</v>
      </c>
      <c r="G2515" s="23">
        <v>2</v>
      </c>
      <c r="H2515" s="23" t="s">
        <v>30</v>
      </c>
      <c r="I2515" s="24">
        <v>96396.64</v>
      </c>
      <c r="J2515" s="24">
        <v>168694.12</v>
      </c>
      <c r="K2515" s="24">
        <v>126349.65</v>
      </c>
      <c r="L2515" s="24">
        <v>221111.88</v>
      </c>
      <c r="M2515" s="24">
        <v>153525.65</v>
      </c>
      <c r="N2515" s="24">
        <v>268669.89</v>
      </c>
      <c r="O2515" s="24">
        <v>188250.27</v>
      </c>
      <c r="P2515" s="24">
        <v>329437.96999999997</v>
      </c>
      <c r="Q2515" s="24">
        <v>223280.55</v>
      </c>
      <c r="R2515" s="24">
        <v>390740.97</v>
      </c>
      <c r="S2515" s="24">
        <v>246008.17</v>
      </c>
      <c r="T2515" s="24">
        <v>430514.29</v>
      </c>
      <c r="U2515" s="24">
        <v>267067.26</v>
      </c>
      <c r="V2515" s="24">
        <v>467367.71</v>
      </c>
    </row>
    <row r="2516" spans="1:22" hidden="1" x14ac:dyDescent="0.3">
      <c r="A2516" s="23">
        <v>5</v>
      </c>
      <c r="B2516" s="23">
        <v>2021</v>
      </c>
      <c r="C2516" s="23" t="s">
        <v>560</v>
      </c>
      <c r="D2516" t="s">
        <v>88</v>
      </c>
      <c r="E2516" s="23" t="s">
        <v>561</v>
      </c>
      <c r="F2516" s="23" t="s">
        <v>490</v>
      </c>
      <c r="G2516" s="23">
        <v>3</v>
      </c>
      <c r="H2516" s="23" t="s">
        <v>31</v>
      </c>
      <c r="I2516" s="24">
        <v>83603.19</v>
      </c>
      <c r="J2516" s="24">
        <v>146305.57999999999</v>
      </c>
      <c r="K2516" s="24">
        <v>113768.32000000001</v>
      </c>
      <c r="L2516" s="24">
        <v>199094.55</v>
      </c>
      <c r="M2516" s="24">
        <v>143736.74</v>
      </c>
      <c r="N2516" s="24">
        <v>251539.29</v>
      </c>
      <c r="O2516" s="24">
        <v>189143.49</v>
      </c>
      <c r="P2516" s="24">
        <v>331001.11</v>
      </c>
      <c r="Q2516" s="24">
        <v>234204.09</v>
      </c>
      <c r="R2516" s="24">
        <v>409857.17</v>
      </c>
      <c r="S2516" s="24">
        <v>263749.99</v>
      </c>
      <c r="T2516" s="24">
        <v>461562.48</v>
      </c>
      <c r="U2516" s="24">
        <v>292900.28000000003</v>
      </c>
      <c r="V2516" s="24">
        <v>512575.49</v>
      </c>
    </row>
    <row r="2517" spans="1:22" hidden="1" x14ac:dyDescent="0.3">
      <c r="A2517" s="23">
        <v>5</v>
      </c>
      <c r="B2517" s="23">
        <v>2021</v>
      </c>
      <c r="C2517" s="23" t="s">
        <v>560</v>
      </c>
      <c r="D2517" t="s">
        <v>88</v>
      </c>
      <c r="E2517" s="23" t="s">
        <v>561</v>
      </c>
      <c r="F2517" s="23" t="s">
        <v>490</v>
      </c>
      <c r="G2517" s="23">
        <v>4</v>
      </c>
      <c r="H2517" s="23" t="s">
        <v>29</v>
      </c>
      <c r="I2517" s="24">
        <v>93720.44</v>
      </c>
      <c r="J2517" s="24">
        <v>149952.71</v>
      </c>
      <c r="K2517" s="24">
        <v>131208.62</v>
      </c>
      <c r="L2517" s="24">
        <v>209933.79</v>
      </c>
      <c r="M2517" s="24">
        <v>168696.79</v>
      </c>
      <c r="N2517" s="24">
        <v>269914.87</v>
      </c>
      <c r="O2517" s="24">
        <v>224929.06</v>
      </c>
      <c r="P2517" s="24">
        <v>359886.49</v>
      </c>
      <c r="Q2517" s="24">
        <v>281161.32</v>
      </c>
      <c r="R2517" s="24">
        <v>449858.12</v>
      </c>
      <c r="S2517" s="24">
        <v>318649.5</v>
      </c>
      <c r="T2517" s="24">
        <v>509839.2</v>
      </c>
      <c r="U2517" s="24">
        <v>356137.67</v>
      </c>
      <c r="V2517" s="24">
        <v>569820.28</v>
      </c>
    </row>
    <row r="2518" spans="1:22" hidden="1" x14ac:dyDescent="0.3">
      <c r="A2518" s="23">
        <v>5</v>
      </c>
      <c r="B2518" s="23">
        <v>2021</v>
      </c>
      <c r="C2518" s="23" t="s">
        <v>560</v>
      </c>
      <c r="D2518" t="s">
        <v>88</v>
      </c>
      <c r="E2518" s="23" t="s">
        <v>561</v>
      </c>
      <c r="F2518" s="23" t="s">
        <v>501</v>
      </c>
      <c r="G2518" s="23">
        <v>1</v>
      </c>
      <c r="H2518" s="23" t="s">
        <v>14</v>
      </c>
      <c r="I2518" s="24">
        <v>109360.26</v>
      </c>
      <c r="J2518" s="24">
        <v>191380.45</v>
      </c>
      <c r="K2518" s="24">
        <v>141786.64000000001</v>
      </c>
      <c r="L2518" s="24">
        <v>248126.62</v>
      </c>
      <c r="M2518" s="24">
        <v>169802.59</v>
      </c>
      <c r="N2518" s="24">
        <v>297154.53000000003</v>
      </c>
      <c r="O2518" s="24">
        <v>202758.37</v>
      </c>
      <c r="P2518" s="24">
        <v>354827.14</v>
      </c>
      <c r="Q2518" s="24">
        <v>238559.35999999999</v>
      </c>
      <c r="R2518" s="24">
        <v>417478.88</v>
      </c>
      <c r="S2518" s="24">
        <v>261459.35</v>
      </c>
      <c r="T2518" s="24">
        <v>457553.86</v>
      </c>
      <c r="U2518" s="24">
        <v>283211.63</v>
      </c>
      <c r="V2518" s="24">
        <v>495620.36</v>
      </c>
    </row>
    <row r="2519" spans="1:22" hidden="1" x14ac:dyDescent="0.3">
      <c r="A2519" s="23">
        <v>5</v>
      </c>
      <c r="B2519" s="23">
        <v>2021</v>
      </c>
      <c r="C2519" s="23" t="s">
        <v>560</v>
      </c>
      <c r="D2519" t="s">
        <v>88</v>
      </c>
      <c r="E2519" s="23" t="s">
        <v>561</v>
      </c>
      <c r="F2519" s="23" t="s">
        <v>501</v>
      </c>
      <c r="G2519" s="23">
        <v>2</v>
      </c>
      <c r="H2519" s="23" t="s">
        <v>30</v>
      </c>
      <c r="I2519" s="24">
        <v>95000.13</v>
      </c>
      <c r="J2519" s="24">
        <v>166250.23999999999</v>
      </c>
      <c r="K2519" s="24">
        <v>124656.54</v>
      </c>
      <c r="L2519" s="24">
        <v>218148.95</v>
      </c>
      <c r="M2519" s="24">
        <v>151604.13</v>
      </c>
      <c r="N2519" s="24">
        <v>265307.24</v>
      </c>
      <c r="O2519" s="24">
        <v>186145.67</v>
      </c>
      <c r="P2519" s="24">
        <v>325754.92</v>
      </c>
      <c r="Q2519" s="24">
        <v>220910.47</v>
      </c>
      <c r="R2519" s="24">
        <v>386593.32</v>
      </c>
      <c r="S2519" s="24">
        <v>243475.07</v>
      </c>
      <c r="T2519" s="24">
        <v>426081.38</v>
      </c>
      <c r="U2519" s="24">
        <v>264413.44</v>
      </c>
      <c r="V2519" s="24">
        <v>462723.53</v>
      </c>
    </row>
    <row r="2520" spans="1:22" hidden="1" x14ac:dyDescent="0.3">
      <c r="A2520" s="23">
        <v>5</v>
      </c>
      <c r="B2520" s="23">
        <v>2021</v>
      </c>
      <c r="C2520" s="23" t="s">
        <v>560</v>
      </c>
      <c r="D2520" t="s">
        <v>88</v>
      </c>
      <c r="E2520" s="23" t="s">
        <v>561</v>
      </c>
      <c r="F2520" s="23" t="s">
        <v>501</v>
      </c>
      <c r="G2520" s="23">
        <v>3</v>
      </c>
      <c r="H2520" s="23" t="s">
        <v>31</v>
      </c>
      <c r="I2520" s="24">
        <v>82085.490000000005</v>
      </c>
      <c r="J2520" s="24">
        <v>143649.60000000001</v>
      </c>
      <c r="K2520" s="24">
        <v>111584.5</v>
      </c>
      <c r="L2520" s="24">
        <v>195272.88</v>
      </c>
      <c r="M2520" s="24">
        <v>140883.26999999999</v>
      </c>
      <c r="N2520" s="24">
        <v>246545.72</v>
      </c>
      <c r="O2520" s="24">
        <v>185293.72</v>
      </c>
      <c r="P2520" s="24">
        <v>324264.02</v>
      </c>
      <c r="Q2520" s="24">
        <v>229351.79</v>
      </c>
      <c r="R2520" s="24">
        <v>401365.63</v>
      </c>
      <c r="S2520" s="24">
        <v>258220.41</v>
      </c>
      <c r="T2520" s="24">
        <v>451885.72</v>
      </c>
      <c r="U2520" s="24">
        <v>286686.31</v>
      </c>
      <c r="V2520" s="24">
        <v>501701.04</v>
      </c>
    </row>
    <row r="2521" spans="1:22" hidden="1" x14ac:dyDescent="0.3">
      <c r="A2521" s="23">
        <v>5</v>
      </c>
      <c r="B2521" s="23">
        <v>2021</v>
      </c>
      <c r="C2521" s="23" t="s">
        <v>560</v>
      </c>
      <c r="D2521" t="s">
        <v>88</v>
      </c>
      <c r="E2521" s="23" t="s">
        <v>561</v>
      </c>
      <c r="F2521" s="23" t="s">
        <v>501</v>
      </c>
      <c r="G2521" s="23">
        <v>4</v>
      </c>
      <c r="H2521" s="23" t="s">
        <v>29</v>
      </c>
      <c r="I2521" s="24">
        <v>92808.25</v>
      </c>
      <c r="J2521" s="24">
        <v>148493.20000000001</v>
      </c>
      <c r="K2521" s="24">
        <v>129931.55</v>
      </c>
      <c r="L2521" s="24">
        <v>207890.48</v>
      </c>
      <c r="M2521" s="24">
        <v>167054.85</v>
      </c>
      <c r="N2521" s="24">
        <v>267287.76</v>
      </c>
      <c r="O2521" s="24">
        <v>222739.8</v>
      </c>
      <c r="P2521" s="24">
        <v>356383.68</v>
      </c>
      <c r="Q2521" s="24">
        <v>278424.74</v>
      </c>
      <c r="R2521" s="24">
        <v>445479.6</v>
      </c>
      <c r="S2521" s="24">
        <v>315548.03999999998</v>
      </c>
      <c r="T2521" s="24">
        <v>504876.88</v>
      </c>
      <c r="U2521" s="24">
        <v>352671.34</v>
      </c>
      <c r="V2521" s="24">
        <v>564274.16</v>
      </c>
    </row>
    <row r="2522" spans="1:22" hidden="1" x14ac:dyDescent="0.3">
      <c r="A2522" s="23">
        <v>5</v>
      </c>
      <c r="B2522" s="23">
        <v>2021</v>
      </c>
      <c r="C2522" s="23" t="s">
        <v>560</v>
      </c>
      <c r="D2522" t="s">
        <v>88</v>
      </c>
      <c r="E2522" s="23" t="s">
        <v>561</v>
      </c>
      <c r="F2522" s="23" t="s">
        <v>508</v>
      </c>
      <c r="G2522" s="23">
        <v>1</v>
      </c>
      <c r="H2522" s="23" t="s">
        <v>14</v>
      </c>
      <c r="I2522" s="24">
        <v>101658.61</v>
      </c>
      <c r="J2522" s="24">
        <v>177902.56</v>
      </c>
      <c r="K2522" s="24">
        <v>131828.79999999999</v>
      </c>
      <c r="L2522" s="24">
        <v>230700.4</v>
      </c>
      <c r="M2522" s="24">
        <v>157896.76999999999</v>
      </c>
      <c r="N2522" s="24">
        <v>276319.34999999998</v>
      </c>
      <c r="O2522" s="24">
        <v>188571.74</v>
      </c>
      <c r="P2522" s="24">
        <v>330000.55</v>
      </c>
      <c r="Q2522" s="24">
        <v>221889.66</v>
      </c>
      <c r="R2522" s="24">
        <v>388306.9</v>
      </c>
      <c r="S2522" s="24">
        <v>243201.66</v>
      </c>
      <c r="T2522" s="24">
        <v>425602.91</v>
      </c>
      <c r="U2522" s="24">
        <v>263458.46000000002</v>
      </c>
      <c r="V2522" s="24">
        <v>461052.31</v>
      </c>
    </row>
    <row r="2523" spans="1:22" hidden="1" x14ac:dyDescent="0.3">
      <c r="A2523" s="23">
        <v>5</v>
      </c>
      <c r="B2523" s="23">
        <v>2021</v>
      </c>
      <c r="C2523" s="23" t="s">
        <v>560</v>
      </c>
      <c r="D2523" t="s">
        <v>88</v>
      </c>
      <c r="E2523" s="23" t="s">
        <v>561</v>
      </c>
      <c r="F2523" s="23" t="s">
        <v>508</v>
      </c>
      <c r="G2523" s="23">
        <v>2</v>
      </c>
      <c r="H2523" s="23" t="s">
        <v>30</v>
      </c>
      <c r="I2523" s="24">
        <v>88188.03</v>
      </c>
      <c r="J2523" s="24">
        <v>154329.04999999999</v>
      </c>
      <c r="K2523" s="24">
        <v>115759.86</v>
      </c>
      <c r="L2523" s="24">
        <v>202579.76</v>
      </c>
      <c r="M2523" s="24">
        <v>140825.66</v>
      </c>
      <c r="N2523" s="24">
        <v>246444.9</v>
      </c>
      <c r="O2523" s="24">
        <v>172988.15</v>
      </c>
      <c r="P2523" s="24">
        <v>302729.26</v>
      </c>
      <c r="Q2523" s="24">
        <v>205334.06</v>
      </c>
      <c r="R2523" s="24">
        <v>359334.61</v>
      </c>
      <c r="S2523" s="24">
        <v>226331.45</v>
      </c>
      <c r="T2523" s="24">
        <v>396080.05</v>
      </c>
      <c r="U2523" s="24">
        <v>245824.76</v>
      </c>
      <c r="V2523" s="24">
        <v>430193.34</v>
      </c>
    </row>
    <row r="2524" spans="1:22" hidden="1" x14ac:dyDescent="0.3">
      <c r="A2524" s="23">
        <v>5</v>
      </c>
      <c r="B2524" s="23">
        <v>2021</v>
      </c>
      <c r="C2524" s="23" t="s">
        <v>560</v>
      </c>
      <c r="D2524" t="s">
        <v>88</v>
      </c>
      <c r="E2524" s="23" t="s">
        <v>561</v>
      </c>
      <c r="F2524" s="23" t="s">
        <v>508</v>
      </c>
      <c r="G2524" s="23">
        <v>3</v>
      </c>
      <c r="H2524" s="23" t="s">
        <v>31</v>
      </c>
      <c r="I2524" s="24">
        <v>76105.75</v>
      </c>
      <c r="J2524" s="24">
        <v>133185.06</v>
      </c>
      <c r="K2524" s="24">
        <v>103419.47</v>
      </c>
      <c r="L2524" s="24">
        <v>180984.07</v>
      </c>
      <c r="M2524" s="24">
        <v>130545.35</v>
      </c>
      <c r="N2524" s="24">
        <v>228454.36</v>
      </c>
      <c r="O2524" s="24">
        <v>171667.84</v>
      </c>
      <c r="P2524" s="24">
        <v>300418.71000000002</v>
      </c>
      <c r="Q2524" s="24">
        <v>212459.76</v>
      </c>
      <c r="R2524" s="24">
        <v>371804.58</v>
      </c>
      <c r="S2524" s="24">
        <v>239182.15</v>
      </c>
      <c r="T2524" s="24">
        <v>418568.76</v>
      </c>
      <c r="U2524" s="24">
        <v>265526.75</v>
      </c>
      <c r="V2524" s="24">
        <v>464671.81</v>
      </c>
    </row>
    <row r="2525" spans="1:22" hidden="1" x14ac:dyDescent="0.3">
      <c r="A2525" s="23">
        <v>5</v>
      </c>
      <c r="B2525" s="23">
        <v>2021</v>
      </c>
      <c r="C2525" s="23" t="s">
        <v>560</v>
      </c>
      <c r="D2525" t="s">
        <v>88</v>
      </c>
      <c r="E2525" s="23" t="s">
        <v>561</v>
      </c>
      <c r="F2525" s="23" t="s">
        <v>508</v>
      </c>
      <c r="G2525" s="23">
        <v>4</v>
      </c>
      <c r="H2525" s="23" t="s">
        <v>29</v>
      </c>
      <c r="I2525" s="24">
        <v>86289.49</v>
      </c>
      <c r="J2525" s="24">
        <v>138063.19</v>
      </c>
      <c r="K2525" s="24">
        <v>120805.29</v>
      </c>
      <c r="L2525" s="24">
        <v>193288.47</v>
      </c>
      <c r="M2525" s="24">
        <v>155321.09</v>
      </c>
      <c r="N2525" s="24">
        <v>248513.74</v>
      </c>
      <c r="O2525" s="24">
        <v>207094.78</v>
      </c>
      <c r="P2525" s="24">
        <v>331351.65999999997</v>
      </c>
      <c r="Q2525" s="24">
        <v>258868.48000000001</v>
      </c>
      <c r="R2525" s="24">
        <v>414189.57</v>
      </c>
      <c r="S2525" s="24">
        <v>293384.28000000003</v>
      </c>
      <c r="T2525" s="24">
        <v>469414.85</v>
      </c>
      <c r="U2525" s="24">
        <v>327900.07</v>
      </c>
      <c r="V2525" s="24">
        <v>524640.13</v>
      </c>
    </row>
    <row r="2526" spans="1:22" hidden="1" x14ac:dyDescent="0.3">
      <c r="A2526" s="23">
        <v>5</v>
      </c>
      <c r="B2526" s="23">
        <v>2021</v>
      </c>
      <c r="C2526" s="23" t="s">
        <v>560</v>
      </c>
      <c r="D2526" t="s">
        <v>88</v>
      </c>
      <c r="E2526" s="23" t="s">
        <v>561</v>
      </c>
      <c r="F2526" s="23" t="s">
        <v>512</v>
      </c>
      <c r="G2526" s="23">
        <v>1</v>
      </c>
      <c r="H2526" s="23" t="s">
        <v>14</v>
      </c>
      <c r="I2526" s="24">
        <v>117101.25</v>
      </c>
      <c r="J2526" s="24">
        <v>204927.19</v>
      </c>
      <c r="K2526" s="24">
        <v>151765.69</v>
      </c>
      <c r="L2526" s="24">
        <v>265589.95</v>
      </c>
      <c r="M2526" s="24">
        <v>181712.49</v>
      </c>
      <c r="N2526" s="24">
        <v>317996.86</v>
      </c>
      <c r="O2526" s="24">
        <v>216917.39</v>
      </c>
      <c r="P2526" s="24">
        <v>379605.43</v>
      </c>
      <c r="Q2526" s="24">
        <v>255172.85</v>
      </c>
      <c r="R2526" s="24">
        <v>446552.48</v>
      </c>
      <c r="S2526" s="24">
        <v>279642.19</v>
      </c>
      <c r="T2526" s="24">
        <v>489373.84</v>
      </c>
      <c r="U2526" s="24">
        <v>302858.23</v>
      </c>
      <c r="V2526" s="24">
        <v>530001.9</v>
      </c>
    </row>
    <row r="2527" spans="1:22" hidden="1" x14ac:dyDescent="0.3">
      <c r="A2527" s="23">
        <v>5</v>
      </c>
      <c r="B2527" s="23">
        <v>2021</v>
      </c>
      <c r="C2527" s="23" t="s">
        <v>560</v>
      </c>
      <c r="D2527" t="s">
        <v>88</v>
      </c>
      <c r="E2527" s="23" t="s">
        <v>561</v>
      </c>
      <c r="F2527" s="23" t="s">
        <v>512</v>
      </c>
      <c r="G2527" s="23">
        <v>2</v>
      </c>
      <c r="H2527" s="23" t="s">
        <v>30</v>
      </c>
      <c r="I2527" s="24">
        <v>101978.69</v>
      </c>
      <c r="J2527" s="24">
        <v>178462.7</v>
      </c>
      <c r="K2527" s="24">
        <v>133726.03</v>
      </c>
      <c r="L2527" s="24">
        <v>234020.55</v>
      </c>
      <c r="M2527" s="24">
        <v>162547.75</v>
      </c>
      <c r="N2527" s="24">
        <v>284458.56</v>
      </c>
      <c r="O2527" s="24">
        <v>199422.6</v>
      </c>
      <c r="P2527" s="24">
        <v>348989.56</v>
      </c>
      <c r="Q2527" s="24">
        <v>236586.85</v>
      </c>
      <c r="R2527" s="24">
        <v>414026.98</v>
      </c>
      <c r="S2527" s="24">
        <v>260703</v>
      </c>
      <c r="T2527" s="24">
        <v>456230.25</v>
      </c>
      <c r="U2527" s="24">
        <v>283061.90000000002</v>
      </c>
      <c r="V2527" s="24">
        <v>495358.33</v>
      </c>
    </row>
    <row r="2528" spans="1:22" hidden="1" x14ac:dyDescent="0.3">
      <c r="A2528" s="23">
        <v>5</v>
      </c>
      <c r="B2528" s="23">
        <v>2021</v>
      </c>
      <c r="C2528" s="23" t="s">
        <v>560</v>
      </c>
      <c r="D2528" t="s">
        <v>88</v>
      </c>
      <c r="E2528" s="23" t="s">
        <v>561</v>
      </c>
      <c r="F2528" s="23" t="s">
        <v>512</v>
      </c>
      <c r="G2528" s="23">
        <v>3</v>
      </c>
      <c r="H2528" s="23" t="s">
        <v>31</v>
      </c>
      <c r="I2528" s="24">
        <v>88310.82</v>
      </c>
      <c r="J2528" s="24">
        <v>154543.94</v>
      </c>
      <c r="K2528" s="24">
        <v>120122.88</v>
      </c>
      <c r="L2528" s="24">
        <v>210215.04000000001</v>
      </c>
      <c r="M2528" s="24">
        <v>151724.06</v>
      </c>
      <c r="N2528" s="24">
        <v>265517.11</v>
      </c>
      <c r="O2528" s="24">
        <v>199612.68</v>
      </c>
      <c r="P2528" s="24">
        <v>349322.19</v>
      </c>
      <c r="Q2528" s="24">
        <v>247130.2</v>
      </c>
      <c r="R2528" s="24">
        <v>432477.85</v>
      </c>
      <c r="S2528" s="24">
        <v>278278.40000000002</v>
      </c>
      <c r="T2528" s="24">
        <v>486987.2</v>
      </c>
      <c r="U2528" s="24">
        <v>309002.48</v>
      </c>
      <c r="V2528" s="24">
        <v>540754.34</v>
      </c>
    </row>
    <row r="2529" spans="1:22" hidden="1" x14ac:dyDescent="0.3">
      <c r="A2529" s="23">
        <v>5</v>
      </c>
      <c r="B2529" s="23">
        <v>2021</v>
      </c>
      <c r="C2529" s="23" t="s">
        <v>560</v>
      </c>
      <c r="D2529" t="s">
        <v>88</v>
      </c>
      <c r="E2529" s="23" t="s">
        <v>561</v>
      </c>
      <c r="F2529" s="23" t="s">
        <v>512</v>
      </c>
      <c r="G2529" s="23">
        <v>4</v>
      </c>
      <c r="H2529" s="23" t="s">
        <v>29</v>
      </c>
      <c r="I2529" s="24">
        <v>99341.67</v>
      </c>
      <c r="J2529" s="24">
        <v>158946.68</v>
      </c>
      <c r="K2529" s="24">
        <v>139078.34</v>
      </c>
      <c r="L2529" s="24">
        <v>222525.35</v>
      </c>
      <c r="M2529" s="24">
        <v>178815.01</v>
      </c>
      <c r="N2529" s="24">
        <v>286104.02</v>
      </c>
      <c r="O2529" s="24">
        <v>238420.02</v>
      </c>
      <c r="P2529" s="24">
        <v>381472.03</v>
      </c>
      <c r="Q2529" s="24">
        <v>298025.02</v>
      </c>
      <c r="R2529" s="24">
        <v>476840.04</v>
      </c>
      <c r="S2529" s="24">
        <v>337761.69</v>
      </c>
      <c r="T2529" s="24">
        <v>540418.71</v>
      </c>
      <c r="U2529" s="24">
        <v>377498.36</v>
      </c>
      <c r="V2529" s="24">
        <v>603997.39</v>
      </c>
    </row>
    <row r="2530" spans="1:22" hidden="1" x14ac:dyDescent="0.3">
      <c r="A2530" s="23">
        <v>5</v>
      </c>
      <c r="B2530" s="23">
        <v>2021</v>
      </c>
      <c r="C2530" s="23" t="s">
        <v>560</v>
      </c>
      <c r="D2530" t="s">
        <v>88</v>
      </c>
      <c r="E2530" s="23" t="s">
        <v>561</v>
      </c>
      <c r="F2530" s="23" t="s">
        <v>401</v>
      </c>
      <c r="G2530" s="23">
        <v>1</v>
      </c>
      <c r="H2530" s="23" t="s">
        <v>14</v>
      </c>
      <c r="I2530" s="24">
        <v>109517.61</v>
      </c>
      <c r="J2530" s="24">
        <v>191655.82</v>
      </c>
      <c r="K2530" s="24">
        <v>141871.46</v>
      </c>
      <c r="L2530" s="24">
        <v>248275.06</v>
      </c>
      <c r="M2530" s="24">
        <v>169818.93</v>
      </c>
      <c r="N2530" s="24">
        <v>297183.12</v>
      </c>
      <c r="O2530" s="24">
        <v>202647.94</v>
      </c>
      <c r="P2530" s="24">
        <v>354633.9</v>
      </c>
      <c r="Q2530" s="24">
        <v>238334.48</v>
      </c>
      <c r="R2530" s="24">
        <v>417085.34</v>
      </c>
      <c r="S2530" s="24">
        <v>261159.94</v>
      </c>
      <c r="T2530" s="24">
        <v>457029.9</v>
      </c>
      <c r="U2530" s="24">
        <v>282785.3</v>
      </c>
      <c r="V2530" s="24">
        <v>494874.27</v>
      </c>
    </row>
    <row r="2531" spans="1:22" hidden="1" x14ac:dyDescent="0.3">
      <c r="A2531" s="23">
        <v>5</v>
      </c>
      <c r="B2531" s="23">
        <v>2021</v>
      </c>
      <c r="C2531" s="23" t="s">
        <v>560</v>
      </c>
      <c r="D2531" t="s">
        <v>88</v>
      </c>
      <c r="E2531" s="23" t="s">
        <v>561</v>
      </c>
      <c r="F2531" s="23" t="s">
        <v>401</v>
      </c>
      <c r="G2531" s="23">
        <v>2</v>
      </c>
      <c r="H2531" s="23" t="s">
        <v>30</v>
      </c>
      <c r="I2531" s="24">
        <v>95665.9</v>
      </c>
      <c r="J2531" s="24">
        <v>167415.32</v>
      </c>
      <c r="K2531" s="24">
        <v>125347.74</v>
      </c>
      <c r="L2531" s="24">
        <v>219358.55</v>
      </c>
      <c r="M2531" s="24">
        <v>152264.67000000001</v>
      </c>
      <c r="N2531" s="24">
        <v>266463.17</v>
      </c>
      <c r="O2531" s="24">
        <v>186623.31</v>
      </c>
      <c r="P2531" s="24">
        <v>326590.78999999998</v>
      </c>
      <c r="Q2531" s="24">
        <v>221310.33</v>
      </c>
      <c r="R2531" s="24">
        <v>387293.08</v>
      </c>
      <c r="S2531" s="24">
        <v>243812.28</v>
      </c>
      <c r="T2531" s="24">
        <v>426671.48</v>
      </c>
      <c r="U2531" s="24">
        <v>264652.53000000003</v>
      </c>
      <c r="V2531" s="24">
        <v>463141.93</v>
      </c>
    </row>
    <row r="2532" spans="1:22" hidden="1" x14ac:dyDescent="0.3">
      <c r="A2532" s="23">
        <v>5</v>
      </c>
      <c r="B2532" s="23">
        <v>2021</v>
      </c>
      <c r="C2532" s="23" t="s">
        <v>560</v>
      </c>
      <c r="D2532" t="s">
        <v>88</v>
      </c>
      <c r="E2532" s="23" t="s">
        <v>561</v>
      </c>
      <c r="F2532" s="23" t="s">
        <v>401</v>
      </c>
      <c r="G2532" s="23">
        <v>3</v>
      </c>
      <c r="H2532" s="23" t="s">
        <v>31</v>
      </c>
      <c r="I2532" s="24">
        <v>83067.86</v>
      </c>
      <c r="J2532" s="24">
        <v>145368.75</v>
      </c>
      <c r="K2532" s="24">
        <v>113077.88</v>
      </c>
      <c r="L2532" s="24">
        <v>197886.29</v>
      </c>
      <c r="M2532" s="24">
        <v>142894.74</v>
      </c>
      <c r="N2532" s="24">
        <v>250065.8</v>
      </c>
      <c r="O2532" s="24">
        <v>188065.98</v>
      </c>
      <c r="P2532" s="24">
        <v>329115.46000000002</v>
      </c>
      <c r="Q2532" s="24">
        <v>232897.3</v>
      </c>
      <c r="R2532" s="24">
        <v>407570.27</v>
      </c>
      <c r="S2532" s="24">
        <v>262299.25</v>
      </c>
      <c r="T2532" s="24">
        <v>459023.68</v>
      </c>
      <c r="U2532" s="24">
        <v>291312.71999999997</v>
      </c>
      <c r="V2532" s="24">
        <v>509797.26</v>
      </c>
    </row>
    <row r="2533" spans="1:22" hidden="1" x14ac:dyDescent="0.3">
      <c r="A2533" s="23">
        <v>5</v>
      </c>
      <c r="B2533" s="23">
        <v>2021</v>
      </c>
      <c r="C2533" s="23" t="s">
        <v>560</v>
      </c>
      <c r="D2533" t="s">
        <v>88</v>
      </c>
      <c r="E2533" s="23" t="s">
        <v>561</v>
      </c>
      <c r="F2533" s="23" t="s">
        <v>401</v>
      </c>
      <c r="G2533" s="23">
        <v>4</v>
      </c>
      <c r="H2533" s="23" t="s">
        <v>29</v>
      </c>
      <c r="I2533" s="24">
        <v>92866.92</v>
      </c>
      <c r="J2533" s="24">
        <v>148587.07</v>
      </c>
      <c r="K2533" s="24">
        <v>130013.69</v>
      </c>
      <c r="L2533" s="24">
        <v>208021.9</v>
      </c>
      <c r="M2533" s="24">
        <v>167160.45000000001</v>
      </c>
      <c r="N2533" s="24">
        <v>267456.73</v>
      </c>
      <c r="O2533" s="24">
        <v>222880.61</v>
      </c>
      <c r="P2533" s="24">
        <v>356608.97</v>
      </c>
      <c r="Q2533" s="24">
        <v>278600.76</v>
      </c>
      <c r="R2533" s="24">
        <v>445761.22</v>
      </c>
      <c r="S2533" s="24">
        <v>315747.52</v>
      </c>
      <c r="T2533" s="24">
        <v>505196.05</v>
      </c>
      <c r="U2533" s="24">
        <v>352894.29</v>
      </c>
      <c r="V2533" s="24">
        <v>564630.88</v>
      </c>
    </row>
    <row r="2534" spans="1:22" hidden="1" x14ac:dyDescent="0.3">
      <c r="A2534" s="23">
        <v>5</v>
      </c>
      <c r="B2534" s="23">
        <v>2021</v>
      </c>
      <c r="C2534" s="23" t="s">
        <v>560</v>
      </c>
      <c r="D2534" t="s">
        <v>151</v>
      </c>
      <c r="E2534" s="23" t="s">
        <v>562</v>
      </c>
      <c r="F2534" s="23" t="s">
        <v>197</v>
      </c>
      <c r="G2534" s="23">
        <v>1</v>
      </c>
      <c r="H2534" s="23" t="s">
        <v>14</v>
      </c>
      <c r="I2534" s="24">
        <v>95591.7</v>
      </c>
      <c r="J2534" s="24">
        <v>167285.47</v>
      </c>
      <c r="K2534" s="24">
        <v>123913.43</v>
      </c>
      <c r="L2534" s="24">
        <v>216848.5</v>
      </c>
      <c r="M2534" s="24">
        <v>148381.93</v>
      </c>
      <c r="N2534" s="24">
        <v>259668.38</v>
      </c>
      <c r="O2534" s="24">
        <v>177156.19</v>
      </c>
      <c r="P2534" s="24">
        <v>310023.34000000003</v>
      </c>
      <c r="Q2534" s="24">
        <v>208418.98</v>
      </c>
      <c r="R2534" s="24">
        <v>364733.22</v>
      </c>
      <c r="S2534" s="24">
        <v>228415.88</v>
      </c>
      <c r="T2534" s="24">
        <v>399727.78</v>
      </c>
      <c r="U2534" s="24">
        <v>247400.13</v>
      </c>
      <c r="V2534" s="24">
        <v>432950.24</v>
      </c>
    </row>
    <row r="2535" spans="1:22" hidden="1" x14ac:dyDescent="0.3">
      <c r="A2535" s="23">
        <v>5</v>
      </c>
      <c r="B2535" s="23">
        <v>2021</v>
      </c>
      <c r="C2535" s="23" t="s">
        <v>560</v>
      </c>
      <c r="D2535" t="s">
        <v>151</v>
      </c>
      <c r="E2535" s="23" t="s">
        <v>562</v>
      </c>
      <c r="F2535" s="23" t="s">
        <v>197</v>
      </c>
      <c r="G2535" s="23">
        <v>2</v>
      </c>
      <c r="H2535" s="23" t="s">
        <v>30</v>
      </c>
      <c r="I2535" s="24">
        <v>83137.8</v>
      </c>
      <c r="J2535" s="24">
        <v>145491.15</v>
      </c>
      <c r="K2535" s="24">
        <v>109057.24</v>
      </c>
      <c r="L2535" s="24">
        <v>190850.17</v>
      </c>
      <c r="M2535" s="24">
        <v>132599.20000000001</v>
      </c>
      <c r="N2535" s="24">
        <v>232048.61</v>
      </c>
      <c r="O2535" s="24">
        <v>162748.72</v>
      </c>
      <c r="P2535" s="24">
        <v>284810.26</v>
      </c>
      <c r="Q2535" s="24">
        <v>193112.86</v>
      </c>
      <c r="R2535" s="24">
        <v>337947.51</v>
      </c>
      <c r="S2535" s="24">
        <v>212818.89</v>
      </c>
      <c r="T2535" s="24">
        <v>372433.06</v>
      </c>
      <c r="U2535" s="24">
        <v>231097.28</v>
      </c>
      <c r="V2535" s="24">
        <v>404420.24</v>
      </c>
    </row>
    <row r="2536" spans="1:22" hidden="1" x14ac:dyDescent="0.3">
      <c r="A2536" s="23">
        <v>5</v>
      </c>
      <c r="B2536" s="23">
        <v>2021</v>
      </c>
      <c r="C2536" s="23" t="s">
        <v>560</v>
      </c>
      <c r="D2536" t="s">
        <v>151</v>
      </c>
      <c r="E2536" s="23" t="s">
        <v>562</v>
      </c>
      <c r="F2536" s="23" t="s">
        <v>197</v>
      </c>
      <c r="G2536" s="23">
        <v>3</v>
      </c>
      <c r="H2536" s="23" t="s">
        <v>31</v>
      </c>
      <c r="I2536" s="24">
        <v>71911.38</v>
      </c>
      <c r="J2536" s="24">
        <v>125844.92</v>
      </c>
      <c r="K2536" s="24">
        <v>97783.48</v>
      </c>
      <c r="L2536" s="24">
        <v>171121.08</v>
      </c>
      <c r="M2536" s="24">
        <v>123481.91</v>
      </c>
      <c r="N2536" s="24">
        <v>216093.33</v>
      </c>
      <c r="O2536" s="24">
        <v>162430.48000000001</v>
      </c>
      <c r="P2536" s="24">
        <v>284253.34999999998</v>
      </c>
      <c r="Q2536" s="24">
        <v>201073.45</v>
      </c>
      <c r="R2536" s="24">
        <v>351878.54</v>
      </c>
      <c r="S2536" s="24">
        <v>226398.84</v>
      </c>
      <c r="T2536" s="24">
        <v>396197.97</v>
      </c>
      <c r="U2536" s="24">
        <v>251374.95</v>
      </c>
      <c r="V2536" s="24">
        <v>439906.17</v>
      </c>
    </row>
    <row r="2537" spans="1:22" hidden="1" x14ac:dyDescent="0.3">
      <c r="A2537" s="23">
        <v>5</v>
      </c>
      <c r="B2537" s="23">
        <v>2021</v>
      </c>
      <c r="C2537" s="23" t="s">
        <v>560</v>
      </c>
      <c r="D2537" t="s">
        <v>151</v>
      </c>
      <c r="E2537" s="23" t="s">
        <v>562</v>
      </c>
      <c r="F2537" s="23" t="s">
        <v>197</v>
      </c>
      <c r="G2537" s="23">
        <v>4</v>
      </c>
      <c r="H2537" s="23" t="s">
        <v>29</v>
      </c>
      <c r="I2537" s="24">
        <v>81109.7</v>
      </c>
      <c r="J2537" s="24">
        <v>129775.51</v>
      </c>
      <c r="K2537" s="24">
        <v>113553.57</v>
      </c>
      <c r="L2537" s="24">
        <v>181685.72</v>
      </c>
      <c r="M2537" s="24">
        <v>145997.45000000001</v>
      </c>
      <c r="N2537" s="24">
        <v>233595.93</v>
      </c>
      <c r="O2537" s="24">
        <v>194663.27</v>
      </c>
      <c r="P2537" s="24">
        <v>311461.23</v>
      </c>
      <c r="Q2537" s="24">
        <v>243329.09</v>
      </c>
      <c r="R2537" s="24">
        <v>389326.54</v>
      </c>
      <c r="S2537" s="24">
        <v>275772.96000000002</v>
      </c>
      <c r="T2537" s="24">
        <v>441236.75</v>
      </c>
      <c r="U2537" s="24">
        <v>308216.84000000003</v>
      </c>
      <c r="V2537" s="24">
        <v>493146.95</v>
      </c>
    </row>
    <row r="2538" spans="1:22" hidden="1" x14ac:dyDescent="0.3">
      <c r="A2538" s="23">
        <v>5</v>
      </c>
      <c r="B2538" s="23">
        <v>2021</v>
      </c>
      <c r="C2538" s="23" t="s">
        <v>560</v>
      </c>
      <c r="D2538" t="s">
        <v>151</v>
      </c>
      <c r="E2538" s="23" t="s">
        <v>562</v>
      </c>
      <c r="F2538" s="23" t="s">
        <v>196</v>
      </c>
      <c r="G2538" s="23">
        <v>1</v>
      </c>
      <c r="H2538" s="23" t="s">
        <v>14</v>
      </c>
      <c r="I2538" s="24">
        <v>98703.83</v>
      </c>
      <c r="J2538" s="24">
        <v>172731.7</v>
      </c>
      <c r="K2538" s="24">
        <v>127913.53</v>
      </c>
      <c r="L2538" s="24">
        <v>223848.67</v>
      </c>
      <c r="M2538" s="24">
        <v>153147.51999999999</v>
      </c>
      <c r="N2538" s="24">
        <v>268008.17</v>
      </c>
      <c r="O2538" s="24">
        <v>182808.76</v>
      </c>
      <c r="P2538" s="24">
        <v>319915.33</v>
      </c>
      <c r="Q2538" s="24">
        <v>215041.88</v>
      </c>
      <c r="R2538" s="24">
        <v>376323.3</v>
      </c>
      <c r="S2538" s="24">
        <v>235659.07</v>
      </c>
      <c r="T2538" s="24">
        <v>412403.37</v>
      </c>
      <c r="U2538" s="24">
        <v>255216.13</v>
      </c>
      <c r="V2538" s="24">
        <v>446628.23</v>
      </c>
    </row>
    <row r="2539" spans="1:22" hidden="1" x14ac:dyDescent="0.3">
      <c r="A2539" s="23">
        <v>5</v>
      </c>
      <c r="B2539" s="23">
        <v>2021</v>
      </c>
      <c r="C2539" s="23" t="s">
        <v>560</v>
      </c>
      <c r="D2539" t="s">
        <v>151</v>
      </c>
      <c r="E2539" s="23" t="s">
        <v>562</v>
      </c>
      <c r="F2539" s="23" t="s">
        <v>196</v>
      </c>
      <c r="G2539" s="23">
        <v>2</v>
      </c>
      <c r="H2539" s="23" t="s">
        <v>30</v>
      </c>
      <c r="I2539" s="24">
        <v>85995.8</v>
      </c>
      <c r="J2539" s="24">
        <v>150492.65</v>
      </c>
      <c r="K2539" s="24">
        <v>112754.15</v>
      </c>
      <c r="L2539" s="24">
        <v>197319.76</v>
      </c>
      <c r="M2539" s="24">
        <v>137042.70000000001</v>
      </c>
      <c r="N2539" s="24">
        <v>239824.72</v>
      </c>
      <c r="O2539" s="24">
        <v>168107.26</v>
      </c>
      <c r="P2539" s="24">
        <v>294187.7</v>
      </c>
      <c r="Q2539" s="24">
        <v>199423.4</v>
      </c>
      <c r="R2539" s="24">
        <v>348990.94</v>
      </c>
      <c r="S2539" s="24">
        <v>219743.78</v>
      </c>
      <c r="T2539" s="24">
        <v>384551.61</v>
      </c>
      <c r="U2539" s="24">
        <v>238580.57</v>
      </c>
      <c r="V2539" s="24">
        <v>417516</v>
      </c>
    </row>
    <row r="2540" spans="1:22" hidden="1" x14ac:dyDescent="0.3">
      <c r="A2540" s="23">
        <v>5</v>
      </c>
      <c r="B2540" s="23">
        <v>2021</v>
      </c>
      <c r="C2540" s="23" t="s">
        <v>560</v>
      </c>
      <c r="D2540" t="s">
        <v>151</v>
      </c>
      <c r="E2540" s="23" t="s">
        <v>562</v>
      </c>
      <c r="F2540" s="23" t="s">
        <v>196</v>
      </c>
      <c r="G2540" s="23">
        <v>3</v>
      </c>
      <c r="H2540" s="23" t="s">
        <v>31</v>
      </c>
      <c r="I2540" s="24">
        <v>74499.75</v>
      </c>
      <c r="J2540" s="24">
        <v>130374.57</v>
      </c>
      <c r="K2540" s="24">
        <v>101348.17</v>
      </c>
      <c r="L2540" s="24">
        <v>177359.29</v>
      </c>
      <c r="M2540" s="24">
        <v>128019.37</v>
      </c>
      <c r="N2540" s="24">
        <v>224033.9</v>
      </c>
      <c r="O2540" s="24">
        <v>168435.29</v>
      </c>
      <c r="P2540" s="24">
        <v>294761.76</v>
      </c>
      <c r="Q2540" s="24">
        <v>208539.36</v>
      </c>
      <c r="R2540" s="24">
        <v>364943.89</v>
      </c>
      <c r="S2540" s="24">
        <v>234829.91</v>
      </c>
      <c r="T2540" s="24">
        <v>410952.35</v>
      </c>
      <c r="U2540" s="24">
        <v>260764.06</v>
      </c>
      <c r="V2540" s="24">
        <v>456337.11</v>
      </c>
    </row>
    <row r="2541" spans="1:22" hidden="1" x14ac:dyDescent="0.3">
      <c r="A2541" s="23">
        <v>5</v>
      </c>
      <c r="B2541" s="23">
        <v>2021</v>
      </c>
      <c r="C2541" s="23" t="s">
        <v>560</v>
      </c>
      <c r="D2541" t="s">
        <v>151</v>
      </c>
      <c r="E2541" s="23" t="s">
        <v>562</v>
      </c>
      <c r="F2541" s="23" t="s">
        <v>196</v>
      </c>
      <c r="G2541" s="23">
        <v>4</v>
      </c>
      <c r="H2541" s="23" t="s">
        <v>29</v>
      </c>
      <c r="I2541" s="24">
        <v>83728.929999999993</v>
      </c>
      <c r="J2541" s="24">
        <v>133966.29</v>
      </c>
      <c r="K2541" s="24">
        <v>117220.5</v>
      </c>
      <c r="L2541" s="24">
        <v>187552.81</v>
      </c>
      <c r="M2541" s="24">
        <v>150712.07999999999</v>
      </c>
      <c r="N2541" s="24">
        <v>241139.32</v>
      </c>
      <c r="O2541" s="24">
        <v>200949.43</v>
      </c>
      <c r="P2541" s="24">
        <v>321519.09999999998</v>
      </c>
      <c r="Q2541" s="24">
        <v>251186.79</v>
      </c>
      <c r="R2541" s="24">
        <v>401898.87</v>
      </c>
      <c r="S2541" s="24">
        <v>284678.36</v>
      </c>
      <c r="T2541" s="24">
        <v>455485.39</v>
      </c>
      <c r="U2541" s="24">
        <v>318169.94</v>
      </c>
      <c r="V2541" s="24">
        <v>509071.91</v>
      </c>
    </row>
    <row r="2542" spans="1:22" hidden="1" x14ac:dyDescent="0.3">
      <c r="A2542" s="23">
        <v>5</v>
      </c>
      <c r="B2542" s="23">
        <v>2021</v>
      </c>
      <c r="C2542" s="23" t="s">
        <v>560</v>
      </c>
      <c r="D2542" t="s">
        <v>151</v>
      </c>
      <c r="E2542" s="23" t="s">
        <v>562</v>
      </c>
      <c r="F2542" s="23" t="s">
        <v>249</v>
      </c>
      <c r="G2542" s="23">
        <v>1</v>
      </c>
      <c r="H2542" s="23" t="s">
        <v>14</v>
      </c>
      <c r="I2542" s="24">
        <v>96162.84</v>
      </c>
      <c r="J2542" s="24">
        <v>168284.97</v>
      </c>
      <c r="K2542" s="24">
        <v>124608.39</v>
      </c>
      <c r="L2542" s="24">
        <v>218064.68</v>
      </c>
      <c r="M2542" s="24">
        <v>149181.65</v>
      </c>
      <c r="N2542" s="24">
        <v>261067.88</v>
      </c>
      <c r="O2542" s="24">
        <v>178061.48</v>
      </c>
      <c r="P2542" s="24">
        <v>311607.59999999998</v>
      </c>
      <c r="Q2542" s="24">
        <v>209447.84</v>
      </c>
      <c r="R2542" s="24">
        <v>366533.73</v>
      </c>
      <c r="S2542" s="24">
        <v>229523.28</v>
      </c>
      <c r="T2542" s="24">
        <v>401665.74</v>
      </c>
      <c r="U2542" s="24">
        <v>248560.7</v>
      </c>
      <c r="V2542" s="24">
        <v>434981.22</v>
      </c>
    </row>
    <row r="2543" spans="1:22" hidden="1" x14ac:dyDescent="0.3">
      <c r="A2543" s="23">
        <v>5</v>
      </c>
      <c r="B2543" s="23">
        <v>2021</v>
      </c>
      <c r="C2543" s="23" t="s">
        <v>560</v>
      </c>
      <c r="D2543" t="s">
        <v>151</v>
      </c>
      <c r="E2543" s="23" t="s">
        <v>562</v>
      </c>
      <c r="F2543" s="23" t="s">
        <v>249</v>
      </c>
      <c r="G2543" s="23">
        <v>2</v>
      </c>
      <c r="H2543" s="23" t="s">
        <v>30</v>
      </c>
      <c r="I2543" s="24">
        <v>83836.06</v>
      </c>
      <c r="J2543" s="24">
        <v>146713.1</v>
      </c>
      <c r="K2543" s="24">
        <v>109903.79</v>
      </c>
      <c r="L2543" s="24">
        <v>192331.64</v>
      </c>
      <c r="M2543" s="24">
        <v>133559.97</v>
      </c>
      <c r="N2543" s="24">
        <v>233729.94</v>
      </c>
      <c r="O2543" s="24">
        <v>163801.03</v>
      </c>
      <c r="P2543" s="24">
        <v>286651.8</v>
      </c>
      <c r="Q2543" s="24">
        <v>194297.91</v>
      </c>
      <c r="R2543" s="24">
        <v>340021.34</v>
      </c>
      <c r="S2543" s="24">
        <v>214085.45</v>
      </c>
      <c r="T2543" s="24">
        <v>374649.53</v>
      </c>
      <c r="U2543" s="24">
        <v>232424.2</v>
      </c>
      <c r="V2543" s="24">
        <v>406742.35</v>
      </c>
    </row>
    <row r="2544" spans="1:22" hidden="1" x14ac:dyDescent="0.3">
      <c r="A2544" s="23">
        <v>5</v>
      </c>
      <c r="B2544" s="23">
        <v>2021</v>
      </c>
      <c r="C2544" s="23" t="s">
        <v>560</v>
      </c>
      <c r="D2544" t="s">
        <v>151</v>
      </c>
      <c r="E2544" s="23" t="s">
        <v>562</v>
      </c>
      <c r="F2544" s="23" t="s">
        <v>249</v>
      </c>
      <c r="G2544" s="23">
        <v>3</v>
      </c>
      <c r="H2544" s="23" t="s">
        <v>31</v>
      </c>
      <c r="I2544" s="24">
        <v>72670.240000000005</v>
      </c>
      <c r="J2544" s="24">
        <v>127172.91</v>
      </c>
      <c r="K2544" s="24">
        <v>98875.39</v>
      </c>
      <c r="L2544" s="24">
        <v>173031.93</v>
      </c>
      <c r="M2544" s="24">
        <v>124908.65</v>
      </c>
      <c r="N2544" s="24">
        <v>218590.13</v>
      </c>
      <c r="O2544" s="24">
        <v>164355.38</v>
      </c>
      <c r="P2544" s="24">
        <v>287621.90999999997</v>
      </c>
      <c r="Q2544" s="24">
        <v>203499.61</v>
      </c>
      <c r="R2544" s="24">
        <v>356124.32</v>
      </c>
      <c r="S2544" s="24">
        <v>229163.64</v>
      </c>
      <c r="T2544" s="24">
        <v>401036.36</v>
      </c>
      <c r="U2544" s="24">
        <v>254481.95</v>
      </c>
      <c r="V2544" s="24">
        <v>445343.41</v>
      </c>
    </row>
    <row r="2545" spans="1:22" hidden="1" x14ac:dyDescent="0.3">
      <c r="A2545" s="23">
        <v>5</v>
      </c>
      <c r="B2545" s="23">
        <v>2021</v>
      </c>
      <c r="C2545" s="23" t="s">
        <v>560</v>
      </c>
      <c r="D2545" t="s">
        <v>151</v>
      </c>
      <c r="E2545" s="23" t="s">
        <v>562</v>
      </c>
      <c r="F2545" s="23" t="s">
        <v>249</v>
      </c>
      <c r="G2545" s="23">
        <v>4</v>
      </c>
      <c r="H2545" s="23" t="s">
        <v>29</v>
      </c>
      <c r="I2545" s="24">
        <v>81565.789999999994</v>
      </c>
      <c r="J2545" s="24">
        <v>130505.27</v>
      </c>
      <c r="K2545" s="24">
        <v>114192.11</v>
      </c>
      <c r="L2545" s="24">
        <v>182707.38</v>
      </c>
      <c r="M2545" s="24">
        <v>146818.43</v>
      </c>
      <c r="N2545" s="24">
        <v>234909.49</v>
      </c>
      <c r="O2545" s="24">
        <v>195757.9</v>
      </c>
      <c r="P2545" s="24">
        <v>313212.65000000002</v>
      </c>
      <c r="Q2545" s="24">
        <v>244697.38</v>
      </c>
      <c r="R2545" s="24">
        <v>391515.81</v>
      </c>
      <c r="S2545" s="24">
        <v>277323.7</v>
      </c>
      <c r="T2545" s="24">
        <v>443717.92</v>
      </c>
      <c r="U2545" s="24">
        <v>309950.02</v>
      </c>
      <c r="V2545" s="24">
        <v>495920.03</v>
      </c>
    </row>
    <row r="2546" spans="1:22" hidden="1" x14ac:dyDescent="0.3">
      <c r="A2546" s="23">
        <v>5</v>
      </c>
      <c r="B2546" s="23">
        <v>2021</v>
      </c>
      <c r="C2546" s="23" t="s">
        <v>560</v>
      </c>
      <c r="D2546" t="s">
        <v>151</v>
      </c>
      <c r="E2546" s="23" t="s">
        <v>562</v>
      </c>
      <c r="F2546" s="23" t="s">
        <v>321</v>
      </c>
      <c r="G2546" s="23">
        <v>1</v>
      </c>
      <c r="H2546" s="23" t="s">
        <v>14</v>
      </c>
      <c r="I2546" s="24">
        <v>98546.47</v>
      </c>
      <c r="J2546" s="24">
        <v>172456.33</v>
      </c>
      <c r="K2546" s="24">
        <v>127828.7</v>
      </c>
      <c r="L2546" s="24">
        <v>223700.22</v>
      </c>
      <c r="M2546" s="24">
        <v>153131.18</v>
      </c>
      <c r="N2546" s="24">
        <v>267979.57</v>
      </c>
      <c r="O2546" s="24">
        <v>182919.18</v>
      </c>
      <c r="P2546" s="24">
        <v>320108.56</v>
      </c>
      <c r="Q2546" s="24">
        <v>215266.75</v>
      </c>
      <c r="R2546" s="24">
        <v>376716.82</v>
      </c>
      <c r="S2546" s="24">
        <v>235958.47</v>
      </c>
      <c r="T2546" s="24">
        <v>412927.32</v>
      </c>
      <c r="U2546" s="24">
        <v>255642.46</v>
      </c>
      <c r="V2546" s="24">
        <v>447374.31</v>
      </c>
    </row>
    <row r="2547" spans="1:22" hidden="1" x14ac:dyDescent="0.3">
      <c r="A2547" s="23">
        <v>5</v>
      </c>
      <c r="B2547" s="23">
        <v>2021</v>
      </c>
      <c r="C2547" s="23" t="s">
        <v>560</v>
      </c>
      <c r="D2547" t="s">
        <v>151</v>
      </c>
      <c r="E2547" s="23" t="s">
        <v>562</v>
      </c>
      <c r="F2547" s="23" t="s">
        <v>321</v>
      </c>
      <c r="G2547" s="23">
        <v>2</v>
      </c>
      <c r="H2547" s="23" t="s">
        <v>30</v>
      </c>
      <c r="I2547" s="24">
        <v>85330.03</v>
      </c>
      <c r="J2547" s="24">
        <v>149327.54999999999</v>
      </c>
      <c r="K2547" s="24">
        <v>112062.95</v>
      </c>
      <c r="L2547" s="24">
        <v>196110.16</v>
      </c>
      <c r="M2547" s="24">
        <v>136382.16</v>
      </c>
      <c r="N2547" s="24">
        <v>238668.79</v>
      </c>
      <c r="O2547" s="24">
        <v>167629.62</v>
      </c>
      <c r="P2547" s="24">
        <v>293351.83</v>
      </c>
      <c r="Q2547" s="24">
        <v>199023.53</v>
      </c>
      <c r="R2547" s="24">
        <v>348291.17</v>
      </c>
      <c r="S2547" s="24">
        <v>219406.57</v>
      </c>
      <c r="T2547" s="24">
        <v>383961.49</v>
      </c>
      <c r="U2547" s="24">
        <v>238341.48</v>
      </c>
      <c r="V2547" s="24">
        <v>417097.58</v>
      </c>
    </row>
    <row r="2548" spans="1:22" hidden="1" x14ac:dyDescent="0.3">
      <c r="A2548" s="23">
        <v>5</v>
      </c>
      <c r="B2548" s="23">
        <v>2021</v>
      </c>
      <c r="C2548" s="23" t="s">
        <v>560</v>
      </c>
      <c r="D2548" t="s">
        <v>151</v>
      </c>
      <c r="E2548" s="23" t="s">
        <v>562</v>
      </c>
      <c r="F2548" s="23" t="s">
        <v>321</v>
      </c>
      <c r="G2548" s="23">
        <v>3</v>
      </c>
      <c r="H2548" s="23" t="s">
        <v>31</v>
      </c>
      <c r="I2548" s="24">
        <v>73517.38</v>
      </c>
      <c r="J2548" s="24">
        <v>128655.41</v>
      </c>
      <c r="K2548" s="24">
        <v>99854.78</v>
      </c>
      <c r="L2548" s="24">
        <v>174745.87</v>
      </c>
      <c r="M2548" s="24">
        <v>126007.89</v>
      </c>
      <c r="N2548" s="24">
        <v>220513.8</v>
      </c>
      <c r="O2548" s="24">
        <v>165663.03</v>
      </c>
      <c r="P2548" s="24">
        <v>289910.3</v>
      </c>
      <c r="Q2548" s="24">
        <v>204993.85</v>
      </c>
      <c r="R2548" s="24">
        <v>358739.23</v>
      </c>
      <c r="S2548" s="24">
        <v>230751.07</v>
      </c>
      <c r="T2548" s="24">
        <v>403814.37</v>
      </c>
      <c r="U2548" s="24">
        <v>256137.64</v>
      </c>
      <c r="V2548" s="24">
        <v>448240.87</v>
      </c>
    </row>
    <row r="2549" spans="1:22" hidden="1" x14ac:dyDescent="0.3">
      <c r="A2549" s="23">
        <v>5</v>
      </c>
      <c r="B2549" s="23">
        <v>2021</v>
      </c>
      <c r="C2549" s="23" t="s">
        <v>560</v>
      </c>
      <c r="D2549" t="s">
        <v>151</v>
      </c>
      <c r="E2549" s="23" t="s">
        <v>562</v>
      </c>
      <c r="F2549" s="23" t="s">
        <v>321</v>
      </c>
      <c r="G2549" s="23">
        <v>4</v>
      </c>
      <c r="H2549" s="23" t="s">
        <v>29</v>
      </c>
      <c r="I2549" s="24">
        <v>83670.259999999995</v>
      </c>
      <c r="J2549" s="24">
        <v>133872.41</v>
      </c>
      <c r="K2549" s="24">
        <v>117138.36</v>
      </c>
      <c r="L2549" s="24">
        <v>187421.38</v>
      </c>
      <c r="M2549" s="24">
        <v>150606.46</v>
      </c>
      <c r="N2549" s="24">
        <v>240970.34</v>
      </c>
      <c r="O2549" s="24">
        <v>200808.62</v>
      </c>
      <c r="P2549" s="24">
        <v>321293.78999999998</v>
      </c>
      <c r="Q2549" s="24">
        <v>251010.77</v>
      </c>
      <c r="R2549" s="24">
        <v>401617.24</v>
      </c>
      <c r="S2549" s="24">
        <v>284478.88</v>
      </c>
      <c r="T2549" s="24">
        <v>455166.21</v>
      </c>
      <c r="U2549" s="24">
        <v>317946.98</v>
      </c>
      <c r="V2549" s="24">
        <v>508715.17</v>
      </c>
    </row>
    <row r="2550" spans="1:22" hidden="1" x14ac:dyDescent="0.3">
      <c r="A2550" s="23">
        <v>5</v>
      </c>
      <c r="B2550" s="23">
        <v>2021</v>
      </c>
      <c r="C2550" s="23" t="s">
        <v>560</v>
      </c>
      <c r="D2550" t="s">
        <v>151</v>
      </c>
      <c r="E2550" s="23" t="s">
        <v>562</v>
      </c>
      <c r="F2550" s="23" t="s">
        <v>360</v>
      </c>
      <c r="G2550" s="23">
        <v>1</v>
      </c>
      <c r="H2550" s="23" t="s">
        <v>14</v>
      </c>
      <c r="I2550" s="24">
        <v>96005.48</v>
      </c>
      <c r="J2550" s="24">
        <v>168009.60000000001</v>
      </c>
      <c r="K2550" s="24">
        <v>124523.56</v>
      </c>
      <c r="L2550" s="24">
        <v>217916.23</v>
      </c>
      <c r="M2550" s="24">
        <v>149165.29999999999</v>
      </c>
      <c r="N2550" s="24">
        <v>261039.28</v>
      </c>
      <c r="O2550" s="24">
        <v>178171.9</v>
      </c>
      <c r="P2550" s="24">
        <v>311800.83</v>
      </c>
      <c r="Q2550" s="24">
        <v>209672.71</v>
      </c>
      <c r="R2550" s="24">
        <v>366927.25</v>
      </c>
      <c r="S2550" s="24">
        <v>229822.68</v>
      </c>
      <c r="T2550" s="24">
        <v>402189.69</v>
      </c>
      <c r="U2550" s="24">
        <v>248987.02</v>
      </c>
      <c r="V2550" s="24">
        <v>435727.29</v>
      </c>
    </row>
    <row r="2551" spans="1:22" hidden="1" x14ac:dyDescent="0.3">
      <c r="A2551" s="23">
        <v>5</v>
      </c>
      <c r="B2551" s="23">
        <v>2021</v>
      </c>
      <c r="C2551" s="23" t="s">
        <v>560</v>
      </c>
      <c r="D2551" t="s">
        <v>151</v>
      </c>
      <c r="E2551" s="23" t="s">
        <v>562</v>
      </c>
      <c r="F2551" s="23" t="s">
        <v>360</v>
      </c>
      <c r="G2551" s="23">
        <v>2</v>
      </c>
      <c r="H2551" s="23" t="s">
        <v>30</v>
      </c>
      <c r="I2551" s="24">
        <v>83170.289999999994</v>
      </c>
      <c r="J2551" s="24">
        <v>145548.01</v>
      </c>
      <c r="K2551" s="24">
        <v>109212.59</v>
      </c>
      <c r="L2551" s="24">
        <v>191122.04</v>
      </c>
      <c r="M2551" s="24">
        <v>132899.43</v>
      </c>
      <c r="N2551" s="24">
        <v>232574</v>
      </c>
      <c r="O2551" s="24">
        <v>163323.39000000001</v>
      </c>
      <c r="P2551" s="24">
        <v>285815.93</v>
      </c>
      <c r="Q2551" s="24">
        <v>193898.04</v>
      </c>
      <c r="R2551" s="24">
        <v>339321.57</v>
      </c>
      <c r="S2551" s="24">
        <v>213748.24</v>
      </c>
      <c r="T2551" s="24">
        <v>374059.41</v>
      </c>
      <c r="U2551" s="24">
        <v>232185.1</v>
      </c>
      <c r="V2551" s="24">
        <v>406323.93</v>
      </c>
    </row>
    <row r="2552" spans="1:22" hidden="1" x14ac:dyDescent="0.3">
      <c r="A2552" s="23">
        <v>5</v>
      </c>
      <c r="B2552" s="23">
        <v>2021</v>
      </c>
      <c r="C2552" s="23" t="s">
        <v>560</v>
      </c>
      <c r="D2552" t="s">
        <v>151</v>
      </c>
      <c r="E2552" s="23" t="s">
        <v>562</v>
      </c>
      <c r="F2552" s="23" t="s">
        <v>360</v>
      </c>
      <c r="G2552" s="23">
        <v>3</v>
      </c>
      <c r="H2552" s="23" t="s">
        <v>31</v>
      </c>
      <c r="I2552" s="24">
        <v>71687.86</v>
      </c>
      <c r="J2552" s="24">
        <v>125453.75999999999</v>
      </c>
      <c r="K2552" s="24">
        <v>97382</v>
      </c>
      <c r="L2552" s="24">
        <v>170418.51</v>
      </c>
      <c r="M2552" s="24">
        <v>122897.16</v>
      </c>
      <c r="N2552" s="24">
        <v>215070.04</v>
      </c>
      <c r="O2552" s="24">
        <v>161583.10999999999</v>
      </c>
      <c r="P2552" s="24">
        <v>282770.45</v>
      </c>
      <c r="Q2552" s="24">
        <v>199954.1</v>
      </c>
      <c r="R2552" s="24">
        <v>349919.67</v>
      </c>
      <c r="S2552" s="24">
        <v>225084.79</v>
      </c>
      <c r="T2552" s="24">
        <v>393898.39</v>
      </c>
      <c r="U2552" s="24">
        <v>249855.53</v>
      </c>
      <c r="V2552" s="24">
        <v>437247.18</v>
      </c>
    </row>
    <row r="2553" spans="1:22" hidden="1" x14ac:dyDescent="0.3">
      <c r="A2553" s="23">
        <v>5</v>
      </c>
      <c r="B2553" s="23">
        <v>2021</v>
      </c>
      <c r="C2553" s="23" t="s">
        <v>560</v>
      </c>
      <c r="D2553" t="s">
        <v>151</v>
      </c>
      <c r="E2553" s="23" t="s">
        <v>562</v>
      </c>
      <c r="F2553" s="23" t="s">
        <v>360</v>
      </c>
      <c r="G2553" s="23">
        <v>4</v>
      </c>
      <c r="H2553" s="23" t="s">
        <v>29</v>
      </c>
      <c r="I2553" s="24">
        <v>81507.12</v>
      </c>
      <c r="J2553" s="24">
        <v>130411.39</v>
      </c>
      <c r="K2553" s="24">
        <v>114109.97</v>
      </c>
      <c r="L2553" s="24">
        <v>182575.95</v>
      </c>
      <c r="M2553" s="24">
        <v>146712.82</v>
      </c>
      <c r="N2553" s="24">
        <v>234740.51</v>
      </c>
      <c r="O2553" s="24">
        <v>195617.09</v>
      </c>
      <c r="P2553" s="24">
        <v>312987.34999999998</v>
      </c>
      <c r="Q2553" s="24">
        <v>244521.36</v>
      </c>
      <c r="R2553" s="24">
        <v>391234.18</v>
      </c>
      <c r="S2553" s="24">
        <v>277124.21000000002</v>
      </c>
      <c r="T2553" s="24">
        <v>443398.74</v>
      </c>
      <c r="U2553" s="24">
        <v>309727.06</v>
      </c>
      <c r="V2553" s="24">
        <v>495563.3</v>
      </c>
    </row>
    <row r="2554" spans="1:22" hidden="1" x14ac:dyDescent="0.3">
      <c r="A2554" s="23">
        <v>5</v>
      </c>
      <c r="B2554" s="23">
        <v>2021</v>
      </c>
      <c r="C2554" s="23" t="s">
        <v>560</v>
      </c>
      <c r="D2554" t="s">
        <v>151</v>
      </c>
      <c r="E2554" s="23" t="s">
        <v>562</v>
      </c>
      <c r="F2554" s="23" t="s">
        <v>396</v>
      </c>
      <c r="G2554" s="23">
        <v>1</v>
      </c>
      <c r="H2554" s="23" t="s">
        <v>14</v>
      </c>
      <c r="I2554" s="24">
        <v>114777.35</v>
      </c>
      <c r="J2554" s="24">
        <v>200860.37</v>
      </c>
      <c r="K2554" s="24">
        <v>148964.65</v>
      </c>
      <c r="L2554" s="24">
        <v>260688.13</v>
      </c>
      <c r="M2554" s="24">
        <v>178509.55</v>
      </c>
      <c r="N2554" s="24">
        <v>312391.71000000002</v>
      </c>
      <c r="O2554" s="24">
        <v>213323.84</v>
      </c>
      <c r="P2554" s="24">
        <v>373316.73</v>
      </c>
      <c r="Q2554" s="24">
        <v>251113.63</v>
      </c>
      <c r="R2554" s="24">
        <v>439448.84</v>
      </c>
      <c r="S2554" s="24">
        <v>275287.45</v>
      </c>
      <c r="T2554" s="24">
        <v>481753.04</v>
      </c>
      <c r="U2554" s="24">
        <v>298322.58</v>
      </c>
      <c r="V2554" s="24">
        <v>522064.52</v>
      </c>
    </row>
    <row r="2555" spans="1:22" hidden="1" x14ac:dyDescent="0.3">
      <c r="A2555" s="23">
        <v>5</v>
      </c>
      <c r="B2555" s="23">
        <v>2021</v>
      </c>
      <c r="C2555" s="23" t="s">
        <v>560</v>
      </c>
      <c r="D2555" t="s">
        <v>151</v>
      </c>
      <c r="E2555" s="23" t="s">
        <v>562</v>
      </c>
      <c r="F2555" s="23" t="s">
        <v>396</v>
      </c>
      <c r="G2555" s="23">
        <v>2</v>
      </c>
      <c r="H2555" s="23" t="s">
        <v>30</v>
      </c>
      <c r="I2555" s="24">
        <v>99019.23</v>
      </c>
      <c r="J2555" s="24">
        <v>173283.64</v>
      </c>
      <c r="K2555" s="24">
        <v>130167.02</v>
      </c>
      <c r="L2555" s="24">
        <v>227792.29</v>
      </c>
      <c r="M2555" s="24">
        <v>158539.57</v>
      </c>
      <c r="N2555" s="24">
        <v>277444.24</v>
      </c>
      <c r="O2555" s="24">
        <v>195093.98</v>
      </c>
      <c r="P2555" s="24">
        <v>341414.47</v>
      </c>
      <c r="Q2555" s="24">
        <v>231746.7</v>
      </c>
      <c r="R2555" s="24">
        <v>405556.73</v>
      </c>
      <c r="S2555" s="24">
        <v>255552.49</v>
      </c>
      <c r="T2555" s="24">
        <v>447216.86</v>
      </c>
      <c r="U2555" s="24">
        <v>277694.48</v>
      </c>
      <c r="V2555" s="24">
        <v>485965.34</v>
      </c>
    </row>
    <row r="2556" spans="1:22" hidden="1" x14ac:dyDescent="0.3">
      <c r="A2556" s="23">
        <v>5</v>
      </c>
      <c r="B2556" s="23">
        <v>2021</v>
      </c>
      <c r="C2556" s="23" t="s">
        <v>560</v>
      </c>
      <c r="D2556" t="s">
        <v>151</v>
      </c>
      <c r="E2556" s="23" t="s">
        <v>562</v>
      </c>
      <c r="F2556" s="23" t="s">
        <v>396</v>
      </c>
      <c r="G2556" s="23">
        <v>3</v>
      </c>
      <c r="H2556" s="23" t="s">
        <v>31</v>
      </c>
      <c r="I2556" s="24">
        <v>85029.82</v>
      </c>
      <c r="J2556" s="24">
        <v>148802.18</v>
      </c>
      <c r="K2556" s="24">
        <v>115381.9</v>
      </c>
      <c r="L2556" s="24">
        <v>201918.33</v>
      </c>
      <c r="M2556" s="24">
        <v>145514.23999999999</v>
      </c>
      <c r="N2556" s="24">
        <v>254649.92</v>
      </c>
      <c r="O2556" s="24">
        <v>191220.06</v>
      </c>
      <c r="P2556" s="24">
        <v>334635.11</v>
      </c>
      <c r="Q2556" s="24">
        <v>236539.19</v>
      </c>
      <c r="R2556" s="24">
        <v>413943.58</v>
      </c>
      <c r="S2556" s="24">
        <v>266199.52</v>
      </c>
      <c r="T2556" s="24">
        <v>465849.16</v>
      </c>
      <c r="U2556" s="24">
        <v>295417.90999999997</v>
      </c>
      <c r="V2556" s="24">
        <v>516981.35</v>
      </c>
    </row>
    <row r="2557" spans="1:22" hidden="1" x14ac:dyDescent="0.3">
      <c r="A2557" s="23">
        <v>5</v>
      </c>
      <c r="B2557" s="23">
        <v>2021</v>
      </c>
      <c r="C2557" s="23" t="s">
        <v>560</v>
      </c>
      <c r="D2557" t="s">
        <v>151</v>
      </c>
      <c r="E2557" s="23" t="s">
        <v>562</v>
      </c>
      <c r="F2557" s="23" t="s">
        <v>396</v>
      </c>
      <c r="G2557" s="23">
        <v>4</v>
      </c>
      <c r="H2557" s="23" t="s">
        <v>29</v>
      </c>
      <c r="I2557" s="24">
        <v>97502.62</v>
      </c>
      <c r="J2557" s="24">
        <v>156004.19</v>
      </c>
      <c r="K2557" s="24">
        <v>136503.66</v>
      </c>
      <c r="L2557" s="24">
        <v>218405.87</v>
      </c>
      <c r="M2557" s="24">
        <v>175504.71</v>
      </c>
      <c r="N2557" s="24">
        <v>280807.53999999998</v>
      </c>
      <c r="O2557" s="24">
        <v>234006.28</v>
      </c>
      <c r="P2557" s="24">
        <v>374410.06</v>
      </c>
      <c r="Q2557" s="24">
        <v>292507.84999999998</v>
      </c>
      <c r="R2557" s="24">
        <v>468012.57</v>
      </c>
      <c r="S2557" s="24">
        <v>331508.90000000002</v>
      </c>
      <c r="T2557" s="24">
        <v>530414.25</v>
      </c>
      <c r="U2557" s="24">
        <v>370509.95</v>
      </c>
      <c r="V2557" s="24">
        <v>592815.92000000004</v>
      </c>
    </row>
    <row r="2558" spans="1:22" hidden="1" x14ac:dyDescent="0.3">
      <c r="A2558" s="23">
        <v>5</v>
      </c>
      <c r="B2558" s="23">
        <v>2021</v>
      </c>
      <c r="C2558" s="23" t="s">
        <v>560</v>
      </c>
      <c r="D2558" t="s">
        <v>151</v>
      </c>
      <c r="E2558" s="23" t="s">
        <v>562</v>
      </c>
      <c r="F2558" s="23" t="s">
        <v>428</v>
      </c>
      <c r="G2558" s="23">
        <v>1</v>
      </c>
      <c r="H2558" s="23" t="s">
        <v>14</v>
      </c>
      <c r="I2558" s="24">
        <v>98664.49</v>
      </c>
      <c r="J2558" s="24">
        <v>172662.86</v>
      </c>
      <c r="K2558" s="24">
        <v>127892.32</v>
      </c>
      <c r="L2558" s="24">
        <v>223811.56</v>
      </c>
      <c r="M2558" s="24">
        <v>153143.44</v>
      </c>
      <c r="N2558" s="24">
        <v>268001.02</v>
      </c>
      <c r="O2558" s="24">
        <v>182836.36</v>
      </c>
      <c r="P2558" s="24">
        <v>319963.64</v>
      </c>
      <c r="Q2558" s="24">
        <v>215098.1</v>
      </c>
      <c r="R2558" s="24">
        <v>376421.68</v>
      </c>
      <c r="S2558" s="24">
        <v>235733.92</v>
      </c>
      <c r="T2558" s="24">
        <v>412534.36</v>
      </c>
      <c r="U2558" s="24">
        <v>255322.72</v>
      </c>
      <c r="V2558" s="24">
        <v>446814.76</v>
      </c>
    </row>
    <row r="2559" spans="1:22" hidden="1" x14ac:dyDescent="0.3">
      <c r="A2559" s="23">
        <v>5</v>
      </c>
      <c r="B2559" s="23">
        <v>2021</v>
      </c>
      <c r="C2559" s="23" t="s">
        <v>560</v>
      </c>
      <c r="D2559" t="s">
        <v>151</v>
      </c>
      <c r="E2559" s="23" t="s">
        <v>562</v>
      </c>
      <c r="F2559" s="23" t="s">
        <v>428</v>
      </c>
      <c r="G2559" s="23">
        <v>2</v>
      </c>
      <c r="H2559" s="23" t="s">
        <v>30</v>
      </c>
      <c r="I2559" s="24">
        <v>85829.36</v>
      </c>
      <c r="J2559" s="24">
        <v>150201.37</v>
      </c>
      <c r="K2559" s="24">
        <v>112581.35</v>
      </c>
      <c r="L2559" s="24">
        <v>197017.37</v>
      </c>
      <c r="M2559" s="24">
        <v>136877.57</v>
      </c>
      <c r="N2559" s="24">
        <v>239535.74</v>
      </c>
      <c r="O2559" s="24">
        <v>167987.85</v>
      </c>
      <c r="P2559" s="24">
        <v>293978.73</v>
      </c>
      <c r="Q2559" s="24">
        <v>199323.43</v>
      </c>
      <c r="R2559" s="24">
        <v>348816</v>
      </c>
      <c r="S2559" s="24">
        <v>219659.48</v>
      </c>
      <c r="T2559" s="24">
        <v>384404.09</v>
      </c>
      <c r="U2559" s="24">
        <v>238520.8</v>
      </c>
      <c r="V2559" s="24">
        <v>417411.4</v>
      </c>
    </row>
    <row r="2560" spans="1:22" hidden="1" x14ac:dyDescent="0.3">
      <c r="A2560" s="23">
        <v>5</v>
      </c>
      <c r="B2560" s="23">
        <v>2021</v>
      </c>
      <c r="C2560" s="23" t="s">
        <v>560</v>
      </c>
      <c r="D2560" t="s">
        <v>151</v>
      </c>
      <c r="E2560" s="23" t="s">
        <v>562</v>
      </c>
      <c r="F2560" s="23" t="s">
        <v>428</v>
      </c>
      <c r="G2560" s="23">
        <v>3</v>
      </c>
      <c r="H2560" s="23" t="s">
        <v>31</v>
      </c>
      <c r="I2560" s="24">
        <v>74254.16</v>
      </c>
      <c r="J2560" s="24">
        <v>129944.78</v>
      </c>
      <c r="K2560" s="24">
        <v>100974.82</v>
      </c>
      <c r="L2560" s="24">
        <v>176705.94</v>
      </c>
      <c r="M2560" s="24">
        <v>127516.5</v>
      </c>
      <c r="N2560" s="24">
        <v>223153.87</v>
      </c>
      <c r="O2560" s="24">
        <v>167742.23000000001</v>
      </c>
      <c r="P2560" s="24">
        <v>293548.90000000002</v>
      </c>
      <c r="Q2560" s="24">
        <v>207652.99</v>
      </c>
      <c r="R2560" s="24">
        <v>363392.73</v>
      </c>
      <c r="S2560" s="24">
        <v>233810.21</v>
      </c>
      <c r="T2560" s="24">
        <v>409167.86</v>
      </c>
      <c r="U2560" s="24">
        <v>259607.46</v>
      </c>
      <c r="V2560" s="24">
        <v>454313.05</v>
      </c>
    </row>
    <row r="2561" spans="1:22" hidden="1" x14ac:dyDescent="0.3">
      <c r="A2561" s="23">
        <v>5</v>
      </c>
      <c r="B2561" s="23">
        <v>2021</v>
      </c>
      <c r="C2561" s="23" t="s">
        <v>560</v>
      </c>
      <c r="D2561" t="s">
        <v>151</v>
      </c>
      <c r="E2561" s="23" t="s">
        <v>562</v>
      </c>
      <c r="F2561" s="23" t="s">
        <v>428</v>
      </c>
      <c r="G2561" s="23">
        <v>4</v>
      </c>
      <c r="H2561" s="23" t="s">
        <v>29</v>
      </c>
      <c r="I2561" s="24">
        <v>83714.259999999995</v>
      </c>
      <c r="J2561" s="24">
        <v>133942.82</v>
      </c>
      <c r="K2561" s="24">
        <v>117199.97</v>
      </c>
      <c r="L2561" s="24">
        <v>187519.95</v>
      </c>
      <c r="M2561" s="24">
        <v>150685.67000000001</v>
      </c>
      <c r="N2561" s="24">
        <v>241097.08</v>
      </c>
      <c r="O2561" s="24">
        <v>200914.23</v>
      </c>
      <c r="P2561" s="24">
        <v>321462.78000000003</v>
      </c>
      <c r="Q2561" s="24">
        <v>251142.79</v>
      </c>
      <c r="R2561" s="24">
        <v>401828.47</v>
      </c>
      <c r="S2561" s="24">
        <v>284628.49</v>
      </c>
      <c r="T2561" s="24">
        <v>455405.6</v>
      </c>
      <c r="U2561" s="24">
        <v>318114.2</v>
      </c>
      <c r="V2561" s="24">
        <v>508982.73</v>
      </c>
    </row>
    <row r="2562" spans="1:22" hidden="1" x14ac:dyDescent="0.3">
      <c r="A2562" s="23">
        <v>5</v>
      </c>
      <c r="B2562" s="23">
        <v>2021</v>
      </c>
      <c r="C2562" s="23" t="s">
        <v>560</v>
      </c>
      <c r="D2562" t="s">
        <v>151</v>
      </c>
      <c r="E2562" s="23" t="s">
        <v>562</v>
      </c>
      <c r="F2562" s="23" t="s">
        <v>452</v>
      </c>
      <c r="G2562" s="23">
        <v>1</v>
      </c>
      <c r="H2562" s="23" t="s">
        <v>14</v>
      </c>
      <c r="I2562" s="24">
        <v>96576.62</v>
      </c>
      <c r="J2562" s="24">
        <v>169009.09</v>
      </c>
      <c r="K2562" s="24">
        <v>125218.52</v>
      </c>
      <c r="L2562" s="24">
        <v>219132.41</v>
      </c>
      <c r="M2562" s="24">
        <v>149965.01999999999</v>
      </c>
      <c r="N2562" s="24">
        <v>262438.78000000003</v>
      </c>
      <c r="O2562" s="24">
        <v>179077.19</v>
      </c>
      <c r="P2562" s="24">
        <v>313385.08</v>
      </c>
      <c r="Q2562" s="24">
        <v>210701.57</v>
      </c>
      <c r="R2562" s="24">
        <v>368727.75</v>
      </c>
      <c r="S2562" s="24">
        <v>230930.07</v>
      </c>
      <c r="T2562" s="24">
        <v>404127.63</v>
      </c>
      <c r="U2562" s="24">
        <v>250147.58</v>
      </c>
      <c r="V2562" s="24">
        <v>437758.26</v>
      </c>
    </row>
    <row r="2563" spans="1:22" hidden="1" x14ac:dyDescent="0.3">
      <c r="A2563" s="23">
        <v>5</v>
      </c>
      <c r="B2563" s="23">
        <v>2021</v>
      </c>
      <c r="C2563" s="23" t="s">
        <v>560</v>
      </c>
      <c r="D2563" t="s">
        <v>151</v>
      </c>
      <c r="E2563" s="23" t="s">
        <v>562</v>
      </c>
      <c r="F2563" s="23" t="s">
        <v>452</v>
      </c>
      <c r="G2563" s="23">
        <v>2</v>
      </c>
      <c r="H2563" s="23" t="s">
        <v>30</v>
      </c>
      <c r="I2563" s="24">
        <v>83868.539999999994</v>
      </c>
      <c r="J2563" s="24">
        <v>146769.95000000001</v>
      </c>
      <c r="K2563" s="24">
        <v>110059.14</v>
      </c>
      <c r="L2563" s="24">
        <v>192603.5</v>
      </c>
      <c r="M2563" s="24">
        <v>133860.19</v>
      </c>
      <c r="N2563" s="24">
        <v>234255.33</v>
      </c>
      <c r="O2563" s="24">
        <v>164375.69</v>
      </c>
      <c r="P2563" s="24">
        <v>287657.45</v>
      </c>
      <c r="Q2563" s="24">
        <v>195083.08</v>
      </c>
      <c r="R2563" s="24">
        <v>341395.4</v>
      </c>
      <c r="S2563" s="24">
        <v>215014.78</v>
      </c>
      <c r="T2563" s="24">
        <v>376275.87</v>
      </c>
      <c r="U2563" s="24">
        <v>233512.01</v>
      </c>
      <c r="V2563" s="24">
        <v>408646.02</v>
      </c>
    </row>
    <row r="2564" spans="1:22" hidden="1" x14ac:dyDescent="0.3">
      <c r="A2564" s="23">
        <v>5</v>
      </c>
      <c r="B2564" s="23">
        <v>2021</v>
      </c>
      <c r="C2564" s="23" t="s">
        <v>560</v>
      </c>
      <c r="D2564" t="s">
        <v>151</v>
      </c>
      <c r="E2564" s="23" t="s">
        <v>562</v>
      </c>
      <c r="F2564" s="23" t="s">
        <v>452</v>
      </c>
      <c r="G2564" s="23">
        <v>3</v>
      </c>
      <c r="H2564" s="23" t="s">
        <v>31</v>
      </c>
      <c r="I2564" s="24">
        <v>72446.710000000006</v>
      </c>
      <c r="J2564" s="24">
        <v>126781.75</v>
      </c>
      <c r="K2564" s="24">
        <v>98473.91</v>
      </c>
      <c r="L2564" s="24">
        <v>172329.34</v>
      </c>
      <c r="M2564" s="24">
        <v>124323.9</v>
      </c>
      <c r="N2564" s="24">
        <v>217566.82</v>
      </c>
      <c r="O2564" s="24">
        <v>163508</v>
      </c>
      <c r="P2564" s="24">
        <v>286139</v>
      </c>
      <c r="Q2564" s="24">
        <v>202380.25</v>
      </c>
      <c r="R2564" s="24">
        <v>354165.44</v>
      </c>
      <c r="S2564" s="24">
        <v>227849.58</v>
      </c>
      <c r="T2564" s="24">
        <v>398736.77</v>
      </c>
      <c r="U2564" s="24">
        <v>252962.52</v>
      </c>
      <c r="V2564" s="24">
        <v>442684.4</v>
      </c>
    </row>
    <row r="2565" spans="1:22" hidden="1" x14ac:dyDescent="0.3">
      <c r="A2565" s="23">
        <v>5</v>
      </c>
      <c r="B2565" s="23">
        <v>2021</v>
      </c>
      <c r="C2565" s="23" t="s">
        <v>560</v>
      </c>
      <c r="D2565" t="s">
        <v>151</v>
      </c>
      <c r="E2565" s="23" t="s">
        <v>562</v>
      </c>
      <c r="F2565" s="23" t="s">
        <v>452</v>
      </c>
      <c r="G2565" s="23">
        <v>4</v>
      </c>
      <c r="H2565" s="23" t="s">
        <v>29</v>
      </c>
      <c r="I2565" s="24">
        <v>81963.22</v>
      </c>
      <c r="J2565" s="24">
        <v>131141.15</v>
      </c>
      <c r="K2565" s="24">
        <v>114748.5</v>
      </c>
      <c r="L2565" s="24">
        <v>183597.61</v>
      </c>
      <c r="M2565" s="24">
        <v>147533.79</v>
      </c>
      <c r="N2565" s="24">
        <v>236054.07</v>
      </c>
      <c r="O2565" s="24">
        <v>196711.72</v>
      </c>
      <c r="P2565" s="24">
        <v>314738.75</v>
      </c>
      <c r="Q2565" s="24">
        <v>245889.65</v>
      </c>
      <c r="R2565" s="24">
        <v>393423.44</v>
      </c>
      <c r="S2565" s="24">
        <v>278674.93</v>
      </c>
      <c r="T2565" s="24">
        <v>445879.9</v>
      </c>
      <c r="U2565" s="24">
        <v>311460.21999999997</v>
      </c>
      <c r="V2565" s="24">
        <v>498336.36</v>
      </c>
    </row>
    <row r="2566" spans="1:22" hidden="1" x14ac:dyDescent="0.3">
      <c r="A2566" s="23">
        <v>5</v>
      </c>
      <c r="B2566" s="23">
        <v>2021</v>
      </c>
      <c r="C2566" s="23" t="s">
        <v>560</v>
      </c>
      <c r="D2566" t="s">
        <v>151</v>
      </c>
      <c r="E2566" s="23" t="s">
        <v>562</v>
      </c>
      <c r="F2566" s="23" t="s">
        <v>284</v>
      </c>
      <c r="G2566" s="23">
        <v>1</v>
      </c>
      <c r="H2566" s="23" t="s">
        <v>14</v>
      </c>
      <c r="I2566" s="24">
        <v>97147.77</v>
      </c>
      <c r="J2566" s="24">
        <v>170008.59</v>
      </c>
      <c r="K2566" s="24">
        <v>125913.48</v>
      </c>
      <c r="L2566" s="24">
        <v>220348.59</v>
      </c>
      <c r="M2566" s="24">
        <v>150764.73000000001</v>
      </c>
      <c r="N2566" s="24">
        <v>263838.28000000003</v>
      </c>
      <c r="O2566" s="24">
        <v>179982.48</v>
      </c>
      <c r="P2566" s="24">
        <v>314969.34000000003</v>
      </c>
      <c r="Q2566" s="24">
        <v>211730.44</v>
      </c>
      <c r="R2566" s="24">
        <v>370528.26</v>
      </c>
      <c r="S2566" s="24">
        <v>232037.48</v>
      </c>
      <c r="T2566" s="24">
        <v>406065.58</v>
      </c>
      <c r="U2566" s="24">
        <v>251308.14</v>
      </c>
      <c r="V2566" s="24">
        <v>439789.24</v>
      </c>
    </row>
    <row r="2567" spans="1:22" hidden="1" x14ac:dyDescent="0.3">
      <c r="A2567" s="23">
        <v>5</v>
      </c>
      <c r="B2567" s="23">
        <v>2021</v>
      </c>
      <c r="C2567" s="23" t="s">
        <v>560</v>
      </c>
      <c r="D2567" t="s">
        <v>151</v>
      </c>
      <c r="E2567" s="23" t="s">
        <v>562</v>
      </c>
      <c r="F2567" s="23" t="s">
        <v>284</v>
      </c>
      <c r="G2567" s="23">
        <v>2</v>
      </c>
      <c r="H2567" s="23" t="s">
        <v>30</v>
      </c>
      <c r="I2567" s="24">
        <v>84566.8</v>
      </c>
      <c r="J2567" s="24">
        <v>147991.9</v>
      </c>
      <c r="K2567" s="24">
        <v>110905.7</v>
      </c>
      <c r="L2567" s="24">
        <v>194084.97</v>
      </c>
      <c r="M2567" s="24">
        <v>134820.95000000001</v>
      </c>
      <c r="N2567" s="24">
        <v>235936.67</v>
      </c>
      <c r="O2567" s="24">
        <v>165427.99</v>
      </c>
      <c r="P2567" s="24">
        <v>289498.99</v>
      </c>
      <c r="Q2567" s="24">
        <v>196268.13</v>
      </c>
      <c r="R2567" s="24">
        <v>343469.23</v>
      </c>
      <c r="S2567" s="24">
        <v>216281.34</v>
      </c>
      <c r="T2567" s="24">
        <v>378492.34</v>
      </c>
      <c r="U2567" s="24">
        <v>234838.93</v>
      </c>
      <c r="V2567" s="24">
        <v>410968.13</v>
      </c>
    </row>
    <row r="2568" spans="1:22" hidden="1" x14ac:dyDescent="0.3">
      <c r="A2568" s="23">
        <v>5</v>
      </c>
      <c r="B2568" s="23">
        <v>2021</v>
      </c>
      <c r="C2568" s="23" t="s">
        <v>560</v>
      </c>
      <c r="D2568" t="s">
        <v>151</v>
      </c>
      <c r="E2568" s="23" t="s">
        <v>562</v>
      </c>
      <c r="F2568" s="23" t="s">
        <v>284</v>
      </c>
      <c r="G2568" s="23">
        <v>3</v>
      </c>
      <c r="H2568" s="23" t="s">
        <v>31</v>
      </c>
      <c r="I2568" s="24">
        <v>73205.570000000007</v>
      </c>
      <c r="J2568" s="24">
        <v>128109.74</v>
      </c>
      <c r="K2568" s="24">
        <v>99565.82</v>
      </c>
      <c r="L2568" s="24">
        <v>174240.19</v>
      </c>
      <c r="M2568" s="24">
        <v>125750.64</v>
      </c>
      <c r="N2568" s="24">
        <v>220063.62</v>
      </c>
      <c r="O2568" s="24">
        <v>165432.89000000001</v>
      </c>
      <c r="P2568" s="24">
        <v>289507.56</v>
      </c>
      <c r="Q2568" s="24">
        <v>204806.41</v>
      </c>
      <c r="R2568" s="24">
        <v>358411.22</v>
      </c>
      <c r="S2568" s="24">
        <v>230614.38</v>
      </c>
      <c r="T2568" s="24">
        <v>403575.17</v>
      </c>
      <c r="U2568" s="24">
        <v>256069.51</v>
      </c>
      <c r="V2568" s="24">
        <v>448121.65</v>
      </c>
    </row>
    <row r="2569" spans="1:22" hidden="1" x14ac:dyDescent="0.3">
      <c r="A2569" s="23">
        <v>5</v>
      </c>
      <c r="B2569" s="23">
        <v>2021</v>
      </c>
      <c r="C2569" s="23" t="s">
        <v>560</v>
      </c>
      <c r="D2569" t="s">
        <v>151</v>
      </c>
      <c r="E2569" s="23" t="s">
        <v>562</v>
      </c>
      <c r="F2569" s="23" t="s">
        <v>284</v>
      </c>
      <c r="G2569" s="23">
        <v>4</v>
      </c>
      <c r="H2569" s="23" t="s">
        <v>29</v>
      </c>
      <c r="I2569" s="24">
        <v>82419.31</v>
      </c>
      <c r="J2569" s="24">
        <v>131870.9</v>
      </c>
      <c r="K2569" s="24">
        <v>115387.04</v>
      </c>
      <c r="L2569" s="24">
        <v>184619.27</v>
      </c>
      <c r="M2569" s="24">
        <v>148354.76999999999</v>
      </c>
      <c r="N2569" s="24">
        <v>237367.63</v>
      </c>
      <c r="O2569" s="24">
        <v>197806.35</v>
      </c>
      <c r="P2569" s="24">
        <v>316490.17</v>
      </c>
      <c r="Q2569" s="24">
        <v>247257.94</v>
      </c>
      <c r="R2569" s="24">
        <v>395612.71</v>
      </c>
      <c r="S2569" s="24">
        <v>280225.67</v>
      </c>
      <c r="T2569" s="24">
        <v>448361.08</v>
      </c>
      <c r="U2569" s="24">
        <v>313193.39</v>
      </c>
      <c r="V2569" s="24">
        <v>501109.44</v>
      </c>
    </row>
    <row r="2570" spans="1:22" hidden="1" x14ac:dyDescent="0.3">
      <c r="A2570" s="23">
        <v>5</v>
      </c>
      <c r="B2570" s="23">
        <v>2021</v>
      </c>
      <c r="C2570" s="23" t="s">
        <v>560</v>
      </c>
      <c r="D2570" t="s">
        <v>151</v>
      </c>
      <c r="E2570" s="23" t="s">
        <v>562</v>
      </c>
      <c r="F2570" s="23" t="s">
        <v>480</v>
      </c>
      <c r="G2570" s="23">
        <v>1</v>
      </c>
      <c r="H2570" s="23" t="s">
        <v>14</v>
      </c>
      <c r="I2570" s="24">
        <v>96615.96</v>
      </c>
      <c r="J2570" s="24">
        <v>169077.93</v>
      </c>
      <c r="K2570" s="24">
        <v>125239.72</v>
      </c>
      <c r="L2570" s="24">
        <v>219169.52</v>
      </c>
      <c r="M2570" s="24">
        <v>149969.1</v>
      </c>
      <c r="N2570" s="24">
        <v>262445.92</v>
      </c>
      <c r="O2570" s="24">
        <v>179049.58</v>
      </c>
      <c r="P2570" s="24">
        <v>313336.77</v>
      </c>
      <c r="Q2570" s="24">
        <v>210645.35</v>
      </c>
      <c r="R2570" s="24">
        <v>368629.37</v>
      </c>
      <c r="S2570" s="24">
        <v>230855.22</v>
      </c>
      <c r="T2570" s="24">
        <v>403996.64</v>
      </c>
      <c r="U2570" s="24">
        <v>250040.99</v>
      </c>
      <c r="V2570" s="24">
        <v>437571.74</v>
      </c>
    </row>
    <row r="2571" spans="1:22" hidden="1" x14ac:dyDescent="0.3">
      <c r="A2571" s="23">
        <v>5</v>
      </c>
      <c r="B2571" s="23">
        <v>2021</v>
      </c>
      <c r="C2571" s="23" t="s">
        <v>560</v>
      </c>
      <c r="D2571" t="s">
        <v>151</v>
      </c>
      <c r="E2571" s="23" t="s">
        <v>562</v>
      </c>
      <c r="F2571" s="23" t="s">
        <v>480</v>
      </c>
      <c r="G2571" s="23">
        <v>2</v>
      </c>
      <c r="H2571" s="23" t="s">
        <v>30</v>
      </c>
      <c r="I2571" s="24">
        <v>84034.98</v>
      </c>
      <c r="J2571" s="24">
        <v>147061.22</v>
      </c>
      <c r="K2571" s="24">
        <v>110231.94</v>
      </c>
      <c r="L2571" s="24">
        <v>192905.9</v>
      </c>
      <c r="M2571" s="24">
        <v>134025.32</v>
      </c>
      <c r="N2571" s="24">
        <v>234544.31</v>
      </c>
      <c r="O2571" s="24">
        <v>164495.1</v>
      </c>
      <c r="P2571" s="24">
        <v>287866.42</v>
      </c>
      <c r="Q2571" s="24">
        <v>195183.05</v>
      </c>
      <c r="R2571" s="24">
        <v>341570.34</v>
      </c>
      <c r="S2571" s="24">
        <v>215099.08</v>
      </c>
      <c r="T2571" s="24">
        <v>376423.4</v>
      </c>
      <c r="U2571" s="24">
        <v>233571.78</v>
      </c>
      <c r="V2571" s="24">
        <v>408750.62</v>
      </c>
    </row>
    <row r="2572" spans="1:22" hidden="1" x14ac:dyDescent="0.3">
      <c r="A2572" s="23">
        <v>5</v>
      </c>
      <c r="B2572" s="23">
        <v>2021</v>
      </c>
      <c r="C2572" s="23" t="s">
        <v>560</v>
      </c>
      <c r="D2572" t="s">
        <v>151</v>
      </c>
      <c r="E2572" s="23" t="s">
        <v>562</v>
      </c>
      <c r="F2572" s="23" t="s">
        <v>480</v>
      </c>
      <c r="G2572" s="23">
        <v>3</v>
      </c>
      <c r="H2572" s="23" t="s">
        <v>31</v>
      </c>
      <c r="I2572" s="24">
        <v>72692.31</v>
      </c>
      <c r="J2572" s="24">
        <v>127211.54</v>
      </c>
      <c r="K2572" s="24">
        <v>98847.26</v>
      </c>
      <c r="L2572" s="24">
        <v>172982.7</v>
      </c>
      <c r="M2572" s="24">
        <v>124826.77</v>
      </c>
      <c r="N2572" s="24">
        <v>218446.84</v>
      </c>
      <c r="O2572" s="24">
        <v>164201.06</v>
      </c>
      <c r="P2572" s="24">
        <v>287351.86</v>
      </c>
      <c r="Q2572" s="24">
        <v>203266.63</v>
      </c>
      <c r="R2572" s="24">
        <v>355716.6</v>
      </c>
      <c r="S2572" s="24">
        <v>228869.29</v>
      </c>
      <c r="T2572" s="24">
        <v>400521.26</v>
      </c>
      <c r="U2572" s="24">
        <v>254119.12</v>
      </c>
      <c r="V2572" s="24">
        <v>444708.46</v>
      </c>
    </row>
    <row r="2573" spans="1:22" hidden="1" x14ac:dyDescent="0.3">
      <c r="A2573" s="23">
        <v>5</v>
      </c>
      <c r="B2573" s="23">
        <v>2021</v>
      </c>
      <c r="C2573" s="23" t="s">
        <v>560</v>
      </c>
      <c r="D2573" t="s">
        <v>151</v>
      </c>
      <c r="E2573" s="23" t="s">
        <v>562</v>
      </c>
      <c r="F2573" s="23" t="s">
        <v>480</v>
      </c>
      <c r="G2573" s="23">
        <v>4</v>
      </c>
      <c r="H2573" s="23" t="s">
        <v>29</v>
      </c>
      <c r="I2573" s="24">
        <v>81977.88</v>
      </c>
      <c r="J2573" s="24">
        <v>131164.62</v>
      </c>
      <c r="K2573" s="24">
        <v>114769.04</v>
      </c>
      <c r="L2573" s="24">
        <v>183630.46</v>
      </c>
      <c r="M2573" s="24">
        <v>147560.19</v>
      </c>
      <c r="N2573" s="24">
        <v>236096.31</v>
      </c>
      <c r="O2573" s="24">
        <v>196746.92</v>
      </c>
      <c r="P2573" s="24">
        <v>314795.08</v>
      </c>
      <c r="Q2573" s="24">
        <v>245933.65</v>
      </c>
      <c r="R2573" s="24">
        <v>393493.85</v>
      </c>
      <c r="S2573" s="24">
        <v>278724.8</v>
      </c>
      <c r="T2573" s="24">
        <v>445959.69</v>
      </c>
      <c r="U2573" s="24">
        <v>311515.96000000002</v>
      </c>
      <c r="V2573" s="24">
        <v>498425.54</v>
      </c>
    </row>
    <row r="2574" spans="1:22" hidden="1" x14ac:dyDescent="0.3">
      <c r="A2574" s="23">
        <v>5</v>
      </c>
      <c r="B2574" s="23">
        <v>2021</v>
      </c>
      <c r="C2574" s="23" t="s">
        <v>560</v>
      </c>
      <c r="D2574" t="s">
        <v>151</v>
      </c>
      <c r="E2574" s="23" t="s">
        <v>562</v>
      </c>
      <c r="F2574" s="23" t="s">
        <v>491</v>
      </c>
      <c r="G2574" s="23">
        <v>1</v>
      </c>
      <c r="H2574" s="23" t="s">
        <v>14</v>
      </c>
      <c r="I2574" s="24">
        <v>98093.35</v>
      </c>
      <c r="J2574" s="24">
        <v>171663.35999999999</v>
      </c>
      <c r="K2574" s="24">
        <v>127197.36</v>
      </c>
      <c r="L2574" s="24">
        <v>222595.38</v>
      </c>
      <c r="M2574" s="24">
        <v>152343.72</v>
      </c>
      <c r="N2574" s="24">
        <v>266601.52</v>
      </c>
      <c r="O2574" s="24">
        <v>181931.07</v>
      </c>
      <c r="P2574" s="24">
        <v>318379.38</v>
      </c>
      <c r="Q2574" s="24">
        <v>214069.24</v>
      </c>
      <c r="R2574" s="24">
        <v>374621.17</v>
      </c>
      <c r="S2574" s="24">
        <v>234626.52</v>
      </c>
      <c r="T2574" s="24">
        <v>410596.41</v>
      </c>
      <c r="U2574" s="24">
        <v>254162.16</v>
      </c>
      <c r="V2574" s="24">
        <v>444783.77</v>
      </c>
    </row>
    <row r="2575" spans="1:22" hidden="1" x14ac:dyDescent="0.3">
      <c r="A2575" s="23">
        <v>5</v>
      </c>
      <c r="B2575" s="23">
        <v>2021</v>
      </c>
      <c r="C2575" s="23" t="s">
        <v>560</v>
      </c>
      <c r="D2575" t="s">
        <v>151</v>
      </c>
      <c r="E2575" s="23" t="s">
        <v>562</v>
      </c>
      <c r="F2575" s="23" t="s">
        <v>491</v>
      </c>
      <c r="G2575" s="23">
        <v>2</v>
      </c>
      <c r="H2575" s="23" t="s">
        <v>30</v>
      </c>
      <c r="I2575" s="24">
        <v>85131.1</v>
      </c>
      <c r="J2575" s="24">
        <v>148979.42000000001</v>
      </c>
      <c r="K2575" s="24">
        <v>111734.8</v>
      </c>
      <c r="L2575" s="24">
        <v>195535.9</v>
      </c>
      <c r="M2575" s="24">
        <v>135916.79999999999</v>
      </c>
      <c r="N2575" s="24">
        <v>237854.4</v>
      </c>
      <c r="O2575" s="24">
        <v>166935.54</v>
      </c>
      <c r="P2575" s="24">
        <v>292137.2</v>
      </c>
      <c r="Q2575" s="24">
        <v>198138.38</v>
      </c>
      <c r="R2575" s="24">
        <v>346742.17</v>
      </c>
      <c r="S2575" s="24">
        <v>218392.92</v>
      </c>
      <c r="T2575" s="24">
        <v>382187.61</v>
      </c>
      <c r="U2575" s="24">
        <v>237193.88</v>
      </c>
      <c r="V2575" s="24">
        <v>415089.29</v>
      </c>
    </row>
    <row r="2576" spans="1:22" hidden="1" x14ac:dyDescent="0.3">
      <c r="A2576" s="23">
        <v>5</v>
      </c>
      <c r="B2576" s="23">
        <v>2021</v>
      </c>
      <c r="C2576" s="23" t="s">
        <v>560</v>
      </c>
      <c r="D2576" t="s">
        <v>151</v>
      </c>
      <c r="E2576" s="23" t="s">
        <v>562</v>
      </c>
      <c r="F2576" s="23" t="s">
        <v>491</v>
      </c>
      <c r="G2576" s="23">
        <v>3</v>
      </c>
      <c r="H2576" s="23" t="s">
        <v>31</v>
      </c>
      <c r="I2576" s="24">
        <v>73495.3</v>
      </c>
      <c r="J2576" s="24">
        <v>128616.78</v>
      </c>
      <c r="K2576" s="24">
        <v>99882.91</v>
      </c>
      <c r="L2576" s="24">
        <v>174795.09</v>
      </c>
      <c r="M2576" s="24">
        <v>126089.76</v>
      </c>
      <c r="N2576" s="24">
        <v>220657.08</v>
      </c>
      <c r="O2576" s="24">
        <v>165817.34</v>
      </c>
      <c r="P2576" s="24">
        <v>290180.34000000003</v>
      </c>
      <c r="Q2576" s="24">
        <v>205226.82</v>
      </c>
      <c r="R2576" s="24">
        <v>359146.94</v>
      </c>
      <c r="S2576" s="24">
        <v>231045.41</v>
      </c>
      <c r="T2576" s="24">
        <v>404329.46</v>
      </c>
      <c r="U2576" s="24">
        <v>256500.46</v>
      </c>
      <c r="V2576" s="24">
        <v>448875.81</v>
      </c>
    </row>
    <row r="2577" spans="1:22" hidden="1" x14ac:dyDescent="0.3">
      <c r="A2577" s="23">
        <v>5</v>
      </c>
      <c r="B2577" s="23">
        <v>2021</v>
      </c>
      <c r="C2577" s="23" t="s">
        <v>560</v>
      </c>
      <c r="D2577" t="s">
        <v>151</v>
      </c>
      <c r="E2577" s="23" t="s">
        <v>562</v>
      </c>
      <c r="F2577" s="23" t="s">
        <v>491</v>
      </c>
      <c r="G2577" s="23">
        <v>4</v>
      </c>
      <c r="H2577" s="23" t="s">
        <v>29</v>
      </c>
      <c r="I2577" s="24">
        <v>83258.16</v>
      </c>
      <c r="J2577" s="24">
        <v>133213.07</v>
      </c>
      <c r="K2577" s="24">
        <v>116561.43</v>
      </c>
      <c r="L2577" s="24">
        <v>186498.29</v>
      </c>
      <c r="M2577" s="24">
        <v>149864.70000000001</v>
      </c>
      <c r="N2577" s="24">
        <v>239783.52</v>
      </c>
      <c r="O2577" s="24">
        <v>199819.6</v>
      </c>
      <c r="P2577" s="24">
        <v>319711.35999999999</v>
      </c>
      <c r="Q2577" s="24">
        <v>249774.49</v>
      </c>
      <c r="R2577" s="24">
        <v>399639.2</v>
      </c>
      <c r="S2577" s="24">
        <v>283077.76000000001</v>
      </c>
      <c r="T2577" s="24">
        <v>452924.42</v>
      </c>
      <c r="U2577" s="24">
        <v>316381.03000000003</v>
      </c>
      <c r="V2577" s="24">
        <v>506209.65</v>
      </c>
    </row>
    <row r="2578" spans="1:22" hidden="1" x14ac:dyDescent="0.3">
      <c r="A2578" s="23">
        <v>5</v>
      </c>
      <c r="B2578" s="23">
        <v>2021</v>
      </c>
      <c r="C2578" s="23" t="s">
        <v>560</v>
      </c>
      <c r="D2578" t="s">
        <v>151</v>
      </c>
      <c r="E2578" s="23" t="s">
        <v>562</v>
      </c>
      <c r="F2578" s="23" t="s">
        <v>502</v>
      </c>
      <c r="G2578" s="23">
        <v>1</v>
      </c>
      <c r="H2578" s="23" t="s">
        <v>14</v>
      </c>
      <c r="I2578" s="24">
        <v>95099.24</v>
      </c>
      <c r="J2578" s="24">
        <v>166423.66</v>
      </c>
      <c r="K2578" s="24">
        <v>123260.88</v>
      </c>
      <c r="L2578" s="24">
        <v>215706.54</v>
      </c>
      <c r="M2578" s="24">
        <v>147590.39000000001</v>
      </c>
      <c r="N2578" s="24">
        <v>258283.18</v>
      </c>
      <c r="O2578" s="24">
        <v>176195.7</v>
      </c>
      <c r="P2578" s="24">
        <v>308342.46999999997</v>
      </c>
      <c r="Q2578" s="24">
        <v>207277.68</v>
      </c>
      <c r="R2578" s="24">
        <v>362735.95</v>
      </c>
      <c r="S2578" s="24">
        <v>227158.78</v>
      </c>
      <c r="T2578" s="24">
        <v>397527.86</v>
      </c>
      <c r="U2578" s="24">
        <v>246026.41</v>
      </c>
      <c r="V2578" s="24">
        <v>430546.22</v>
      </c>
    </row>
    <row r="2579" spans="1:22" hidden="1" x14ac:dyDescent="0.3">
      <c r="A2579" s="23">
        <v>5</v>
      </c>
      <c r="B2579" s="23">
        <v>2021</v>
      </c>
      <c r="C2579" s="23" t="s">
        <v>560</v>
      </c>
      <c r="D2579" t="s">
        <v>151</v>
      </c>
      <c r="E2579" s="23" t="s">
        <v>562</v>
      </c>
      <c r="F2579" s="23" t="s">
        <v>502</v>
      </c>
      <c r="G2579" s="23">
        <v>2</v>
      </c>
      <c r="H2579" s="23" t="s">
        <v>30</v>
      </c>
      <c r="I2579" s="24">
        <v>82772.429999999993</v>
      </c>
      <c r="J2579" s="24">
        <v>144851.75</v>
      </c>
      <c r="K2579" s="24">
        <v>108556.29</v>
      </c>
      <c r="L2579" s="24">
        <v>189973.5</v>
      </c>
      <c r="M2579" s="24">
        <v>131968.71</v>
      </c>
      <c r="N2579" s="24">
        <v>230945.24</v>
      </c>
      <c r="O2579" s="24">
        <v>161935.24</v>
      </c>
      <c r="P2579" s="24">
        <v>283386.67</v>
      </c>
      <c r="Q2579" s="24">
        <v>192127.75</v>
      </c>
      <c r="R2579" s="24">
        <v>336223.56</v>
      </c>
      <c r="S2579" s="24">
        <v>211720.95</v>
      </c>
      <c r="T2579" s="24">
        <v>370511.65</v>
      </c>
      <c r="U2579" s="24">
        <v>229889.92000000001</v>
      </c>
      <c r="V2579" s="24">
        <v>402307.35</v>
      </c>
    </row>
    <row r="2580" spans="1:22" hidden="1" x14ac:dyDescent="0.3">
      <c r="A2580" s="23">
        <v>5</v>
      </c>
      <c r="B2580" s="23">
        <v>2021</v>
      </c>
      <c r="C2580" s="23" t="s">
        <v>560</v>
      </c>
      <c r="D2580" t="s">
        <v>151</v>
      </c>
      <c r="E2580" s="23" t="s">
        <v>562</v>
      </c>
      <c r="F2580" s="23" t="s">
        <v>502</v>
      </c>
      <c r="G2580" s="23">
        <v>3</v>
      </c>
      <c r="H2580" s="23" t="s">
        <v>31</v>
      </c>
      <c r="I2580" s="24">
        <v>71643.710000000006</v>
      </c>
      <c r="J2580" s="24">
        <v>125376.5</v>
      </c>
      <c r="K2580" s="24">
        <v>97438.26</v>
      </c>
      <c r="L2580" s="24">
        <v>170516.95</v>
      </c>
      <c r="M2580" s="24">
        <v>123060.91</v>
      </c>
      <c r="N2580" s="24">
        <v>215356.59</v>
      </c>
      <c r="O2580" s="24">
        <v>161891.73000000001</v>
      </c>
      <c r="P2580" s="24">
        <v>283310.52</v>
      </c>
      <c r="Q2580" s="24">
        <v>200420.05</v>
      </c>
      <c r="R2580" s="24">
        <v>350735.09</v>
      </c>
      <c r="S2580" s="24">
        <v>225673.47</v>
      </c>
      <c r="T2580" s="24">
        <v>394928.56</v>
      </c>
      <c r="U2580" s="24">
        <v>250581.17</v>
      </c>
      <c r="V2580" s="24">
        <v>438517.05</v>
      </c>
    </row>
    <row r="2581" spans="1:22" hidden="1" x14ac:dyDescent="0.3">
      <c r="A2581" s="23">
        <v>5</v>
      </c>
      <c r="B2581" s="23">
        <v>2021</v>
      </c>
      <c r="C2581" s="23" t="s">
        <v>560</v>
      </c>
      <c r="D2581" t="s">
        <v>151</v>
      </c>
      <c r="E2581" s="23" t="s">
        <v>562</v>
      </c>
      <c r="F2581" s="23" t="s">
        <v>502</v>
      </c>
      <c r="G2581" s="23">
        <v>4</v>
      </c>
      <c r="H2581" s="23" t="s">
        <v>29</v>
      </c>
      <c r="I2581" s="24">
        <v>80682.929999999993</v>
      </c>
      <c r="J2581" s="24">
        <v>129092.7</v>
      </c>
      <c r="K2581" s="24">
        <v>112956.11</v>
      </c>
      <c r="L2581" s="24">
        <v>180729.78</v>
      </c>
      <c r="M2581" s="24">
        <v>145229.28</v>
      </c>
      <c r="N2581" s="24">
        <v>232366.86</v>
      </c>
      <c r="O2581" s="24">
        <v>193639.04000000001</v>
      </c>
      <c r="P2581" s="24">
        <v>309822.46999999997</v>
      </c>
      <c r="Q2581" s="24">
        <v>242048.8</v>
      </c>
      <c r="R2581" s="24">
        <v>387278.09</v>
      </c>
      <c r="S2581" s="24">
        <v>274321.98</v>
      </c>
      <c r="T2581" s="24">
        <v>438915.17</v>
      </c>
      <c r="U2581" s="24">
        <v>306595.15000000002</v>
      </c>
      <c r="V2581" s="24">
        <v>490552.25</v>
      </c>
    </row>
    <row r="2582" spans="1:22" hidden="1" x14ac:dyDescent="0.3">
      <c r="A2582" s="23">
        <v>5</v>
      </c>
      <c r="B2582" s="23">
        <v>2021</v>
      </c>
      <c r="C2582" s="23" t="s">
        <v>560</v>
      </c>
      <c r="D2582" t="s">
        <v>158</v>
      </c>
      <c r="E2582" s="23" t="s">
        <v>563</v>
      </c>
      <c r="F2582" s="23" t="s">
        <v>204</v>
      </c>
      <c r="G2582" s="23">
        <v>1</v>
      </c>
      <c r="H2582" s="23" t="s">
        <v>14</v>
      </c>
      <c r="I2582" s="24">
        <v>106819.27</v>
      </c>
      <c r="J2582" s="24">
        <v>186933.72</v>
      </c>
      <c r="K2582" s="24">
        <v>138481.5</v>
      </c>
      <c r="L2582" s="24">
        <v>242342.62</v>
      </c>
      <c r="M2582" s="24">
        <v>165836.71</v>
      </c>
      <c r="N2582" s="24">
        <v>290214.24</v>
      </c>
      <c r="O2582" s="24">
        <v>198011.09</v>
      </c>
      <c r="P2582" s="24">
        <v>346519.41</v>
      </c>
      <c r="Q2582" s="24">
        <v>232965.32</v>
      </c>
      <c r="R2582" s="24">
        <v>407689.31</v>
      </c>
      <c r="S2582" s="24">
        <v>255323.56</v>
      </c>
      <c r="T2582" s="24">
        <v>446816.23</v>
      </c>
      <c r="U2582" s="24">
        <v>276556.19</v>
      </c>
      <c r="V2582" s="24">
        <v>483973.34</v>
      </c>
    </row>
    <row r="2583" spans="1:22" hidden="1" x14ac:dyDescent="0.3">
      <c r="A2583" s="23">
        <v>5</v>
      </c>
      <c r="B2583" s="23">
        <v>2021</v>
      </c>
      <c r="C2583" s="23" t="s">
        <v>560</v>
      </c>
      <c r="D2583" t="s">
        <v>158</v>
      </c>
      <c r="E2583" s="23" t="s">
        <v>563</v>
      </c>
      <c r="F2583" s="23" t="s">
        <v>204</v>
      </c>
      <c r="G2583" s="23">
        <v>2</v>
      </c>
      <c r="H2583" s="23" t="s">
        <v>30</v>
      </c>
      <c r="I2583" s="24">
        <v>92840.39</v>
      </c>
      <c r="J2583" s="24">
        <v>162470.69</v>
      </c>
      <c r="K2583" s="24">
        <v>121806.19</v>
      </c>
      <c r="L2583" s="24">
        <v>213160.83</v>
      </c>
      <c r="M2583" s="24">
        <v>148121.4</v>
      </c>
      <c r="N2583" s="24">
        <v>259212.45</v>
      </c>
      <c r="O2583" s="24">
        <v>181839.44</v>
      </c>
      <c r="P2583" s="24">
        <v>318219.02</v>
      </c>
      <c r="Q2583" s="24">
        <v>215784.98</v>
      </c>
      <c r="R2583" s="24">
        <v>377623.72</v>
      </c>
      <c r="S2583" s="24">
        <v>237816.74</v>
      </c>
      <c r="T2583" s="24">
        <v>416179.3</v>
      </c>
      <c r="U2583" s="24">
        <v>258257.07</v>
      </c>
      <c r="V2583" s="24">
        <v>451949.88</v>
      </c>
    </row>
    <row r="2584" spans="1:22" hidden="1" x14ac:dyDescent="0.3">
      <c r="A2584" s="23">
        <v>5</v>
      </c>
      <c r="B2584" s="23">
        <v>2021</v>
      </c>
      <c r="C2584" s="23" t="s">
        <v>560</v>
      </c>
      <c r="D2584" t="s">
        <v>158</v>
      </c>
      <c r="E2584" s="23" t="s">
        <v>563</v>
      </c>
      <c r="F2584" s="23" t="s">
        <v>204</v>
      </c>
      <c r="G2584" s="23">
        <v>3</v>
      </c>
      <c r="H2584" s="23" t="s">
        <v>31</v>
      </c>
      <c r="I2584" s="24">
        <v>80255.97</v>
      </c>
      <c r="J2584" s="24">
        <v>140447.95000000001</v>
      </c>
      <c r="K2584" s="24">
        <v>109111.72</v>
      </c>
      <c r="L2584" s="24">
        <v>190945.52</v>
      </c>
      <c r="M2584" s="24">
        <v>137772.54999999999</v>
      </c>
      <c r="N2584" s="24">
        <v>241101.96</v>
      </c>
      <c r="O2584" s="24">
        <v>181213.81</v>
      </c>
      <c r="P2584" s="24">
        <v>317124.15999999997</v>
      </c>
      <c r="Q2584" s="24">
        <v>224312.04</v>
      </c>
      <c r="R2584" s="24">
        <v>392546.06</v>
      </c>
      <c r="S2584" s="24">
        <v>252554.14</v>
      </c>
      <c r="T2584" s="24">
        <v>441969.74</v>
      </c>
      <c r="U2584" s="24">
        <v>280404.2</v>
      </c>
      <c r="V2584" s="24">
        <v>490707.35</v>
      </c>
    </row>
    <row r="2585" spans="1:22" hidden="1" x14ac:dyDescent="0.3">
      <c r="A2585" s="23">
        <v>5</v>
      </c>
      <c r="B2585" s="23">
        <v>2021</v>
      </c>
      <c r="C2585" s="23" t="s">
        <v>560</v>
      </c>
      <c r="D2585" t="s">
        <v>158</v>
      </c>
      <c r="E2585" s="23" t="s">
        <v>563</v>
      </c>
      <c r="F2585" s="23" t="s">
        <v>204</v>
      </c>
      <c r="G2585" s="23">
        <v>4</v>
      </c>
      <c r="H2585" s="23" t="s">
        <v>29</v>
      </c>
      <c r="I2585" s="24">
        <v>90645.11</v>
      </c>
      <c r="J2585" s="24">
        <v>145032.18</v>
      </c>
      <c r="K2585" s="24">
        <v>126903.16</v>
      </c>
      <c r="L2585" s="24">
        <v>203045.05</v>
      </c>
      <c r="M2585" s="24">
        <v>163161.20000000001</v>
      </c>
      <c r="N2585" s="24">
        <v>261057.92000000001</v>
      </c>
      <c r="O2585" s="24">
        <v>217548.27</v>
      </c>
      <c r="P2585" s="24">
        <v>348077.23</v>
      </c>
      <c r="Q2585" s="24">
        <v>271935.33</v>
      </c>
      <c r="R2585" s="24">
        <v>435096.54</v>
      </c>
      <c r="S2585" s="24">
        <v>308193.38</v>
      </c>
      <c r="T2585" s="24">
        <v>493109.41</v>
      </c>
      <c r="U2585" s="24">
        <v>344451.42</v>
      </c>
      <c r="V2585" s="24">
        <v>551122.28</v>
      </c>
    </row>
    <row r="2586" spans="1:22" hidden="1" x14ac:dyDescent="0.3">
      <c r="A2586" s="23">
        <v>5</v>
      </c>
      <c r="B2586" s="23">
        <v>2021</v>
      </c>
      <c r="C2586" s="23" t="s">
        <v>560</v>
      </c>
      <c r="D2586" t="s">
        <v>158</v>
      </c>
      <c r="E2586" s="23" t="s">
        <v>563</v>
      </c>
      <c r="F2586" s="23" t="s">
        <v>247</v>
      </c>
      <c r="G2586" s="23">
        <v>1</v>
      </c>
      <c r="H2586" s="23" t="s">
        <v>14</v>
      </c>
      <c r="I2586" s="24">
        <v>95513.02</v>
      </c>
      <c r="J2586" s="24">
        <v>167147.79</v>
      </c>
      <c r="K2586" s="24">
        <v>123871.02</v>
      </c>
      <c r="L2586" s="24">
        <v>216774.28</v>
      </c>
      <c r="M2586" s="24">
        <v>148373.76000000001</v>
      </c>
      <c r="N2586" s="24">
        <v>259654.08</v>
      </c>
      <c r="O2586" s="24">
        <v>177211.41</v>
      </c>
      <c r="P2586" s="24">
        <v>310119.96000000002</v>
      </c>
      <c r="Q2586" s="24">
        <v>208531.42</v>
      </c>
      <c r="R2586" s="24">
        <v>364929.98</v>
      </c>
      <c r="S2586" s="24">
        <v>228565.58</v>
      </c>
      <c r="T2586" s="24">
        <v>399989.76000000001</v>
      </c>
      <c r="U2586" s="24">
        <v>247613.3</v>
      </c>
      <c r="V2586" s="24">
        <v>433323.28</v>
      </c>
    </row>
    <row r="2587" spans="1:22" hidden="1" x14ac:dyDescent="0.3">
      <c r="A2587" s="23">
        <v>5</v>
      </c>
      <c r="B2587" s="23">
        <v>2021</v>
      </c>
      <c r="C2587" s="23" t="s">
        <v>560</v>
      </c>
      <c r="D2587" t="s">
        <v>158</v>
      </c>
      <c r="E2587" s="23" t="s">
        <v>563</v>
      </c>
      <c r="F2587" s="23" t="s">
        <v>247</v>
      </c>
      <c r="G2587" s="23">
        <v>2</v>
      </c>
      <c r="H2587" s="23" t="s">
        <v>30</v>
      </c>
      <c r="I2587" s="24">
        <v>82804.92</v>
      </c>
      <c r="J2587" s="24">
        <v>144908.60999999999</v>
      </c>
      <c r="K2587" s="24">
        <v>108711.64</v>
      </c>
      <c r="L2587" s="24">
        <v>190245.37</v>
      </c>
      <c r="M2587" s="24">
        <v>132268.94</v>
      </c>
      <c r="N2587" s="24">
        <v>231470.64</v>
      </c>
      <c r="O2587" s="24">
        <v>162509.91</v>
      </c>
      <c r="P2587" s="24">
        <v>284392.33</v>
      </c>
      <c r="Q2587" s="24">
        <v>192912.93</v>
      </c>
      <c r="R2587" s="24">
        <v>337597.63</v>
      </c>
      <c r="S2587" s="24">
        <v>212650.29</v>
      </c>
      <c r="T2587" s="24">
        <v>372138.01</v>
      </c>
      <c r="U2587" s="24">
        <v>230977.74</v>
      </c>
      <c r="V2587" s="24">
        <v>404211.04</v>
      </c>
    </row>
    <row r="2588" spans="1:22" hidden="1" x14ac:dyDescent="0.3">
      <c r="A2588" s="23">
        <v>5</v>
      </c>
      <c r="B2588" s="23">
        <v>2021</v>
      </c>
      <c r="C2588" s="23" t="s">
        <v>560</v>
      </c>
      <c r="D2588" t="s">
        <v>158</v>
      </c>
      <c r="E2588" s="23" t="s">
        <v>563</v>
      </c>
      <c r="F2588" s="23" t="s">
        <v>247</v>
      </c>
      <c r="G2588" s="23">
        <v>3</v>
      </c>
      <c r="H2588" s="23" t="s">
        <v>31</v>
      </c>
      <c r="I2588" s="24">
        <v>71420.2</v>
      </c>
      <c r="J2588" s="24">
        <v>124985.34</v>
      </c>
      <c r="K2588" s="24">
        <v>97036.79</v>
      </c>
      <c r="L2588" s="24">
        <v>169814.38</v>
      </c>
      <c r="M2588" s="24">
        <v>122476.17</v>
      </c>
      <c r="N2588" s="24">
        <v>214333.29</v>
      </c>
      <c r="O2588" s="24">
        <v>161044.35999999999</v>
      </c>
      <c r="P2588" s="24">
        <v>281827.62</v>
      </c>
      <c r="Q2588" s="24">
        <v>199300.7</v>
      </c>
      <c r="R2588" s="24">
        <v>348776.22</v>
      </c>
      <c r="S2588" s="24">
        <v>224359.42</v>
      </c>
      <c r="T2588" s="24">
        <v>392628.99</v>
      </c>
      <c r="U2588" s="24">
        <v>249061.75</v>
      </c>
      <c r="V2588" s="24">
        <v>435858.06</v>
      </c>
    </row>
    <row r="2589" spans="1:22" hidden="1" x14ac:dyDescent="0.3">
      <c r="A2589" s="23">
        <v>5</v>
      </c>
      <c r="B2589" s="23">
        <v>2021</v>
      </c>
      <c r="C2589" s="23" t="s">
        <v>560</v>
      </c>
      <c r="D2589" t="s">
        <v>158</v>
      </c>
      <c r="E2589" s="23" t="s">
        <v>563</v>
      </c>
      <c r="F2589" s="23" t="s">
        <v>247</v>
      </c>
      <c r="G2589" s="23">
        <v>4</v>
      </c>
      <c r="H2589" s="23" t="s">
        <v>29</v>
      </c>
      <c r="I2589" s="24">
        <v>81080.36</v>
      </c>
      <c r="J2589" s="24">
        <v>129728.58</v>
      </c>
      <c r="K2589" s="24">
        <v>113512.5</v>
      </c>
      <c r="L2589" s="24">
        <v>181620.01</v>
      </c>
      <c r="M2589" s="24">
        <v>145944.65</v>
      </c>
      <c r="N2589" s="24">
        <v>233511.44</v>
      </c>
      <c r="O2589" s="24">
        <v>194592.86</v>
      </c>
      <c r="P2589" s="24">
        <v>311348.59000000003</v>
      </c>
      <c r="Q2589" s="24">
        <v>243241.08</v>
      </c>
      <c r="R2589" s="24">
        <v>389185.73</v>
      </c>
      <c r="S2589" s="24">
        <v>275673.21999999997</v>
      </c>
      <c r="T2589" s="24">
        <v>441077.16</v>
      </c>
      <c r="U2589" s="24">
        <v>308105.37</v>
      </c>
      <c r="V2589" s="24">
        <v>492968.59</v>
      </c>
    </row>
    <row r="2590" spans="1:22" hidden="1" x14ac:dyDescent="0.3">
      <c r="A2590" s="23">
        <v>5</v>
      </c>
      <c r="B2590" s="23">
        <v>2021</v>
      </c>
      <c r="C2590" s="23" t="s">
        <v>560</v>
      </c>
      <c r="D2590" t="s">
        <v>158</v>
      </c>
      <c r="E2590" s="23" t="s">
        <v>563</v>
      </c>
      <c r="F2590" s="23" t="s">
        <v>288</v>
      </c>
      <c r="G2590" s="23">
        <v>1</v>
      </c>
      <c r="H2590" s="23" t="s">
        <v>14</v>
      </c>
      <c r="I2590" s="24">
        <v>98546.47</v>
      </c>
      <c r="J2590" s="24">
        <v>172456.33</v>
      </c>
      <c r="K2590" s="24">
        <v>127828.7</v>
      </c>
      <c r="L2590" s="24">
        <v>223700.22</v>
      </c>
      <c r="M2590" s="24">
        <v>153131.18</v>
      </c>
      <c r="N2590" s="24">
        <v>267979.57</v>
      </c>
      <c r="O2590" s="24">
        <v>182919.18</v>
      </c>
      <c r="P2590" s="24">
        <v>320108.56</v>
      </c>
      <c r="Q2590" s="24">
        <v>215266.75</v>
      </c>
      <c r="R2590" s="24">
        <v>376716.82</v>
      </c>
      <c r="S2590" s="24">
        <v>235958.47</v>
      </c>
      <c r="T2590" s="24">
        <v>412927.32</v>
      </c>
      <c r="U2590" s="24">
        <v>255642.46</v>
      </c>
      <c r="V2590" s="24">
        <v>447374.31</v>
      </c>
    </row>
    <row r="2591" spans="1:22" hidden="1" x14ac:dyDescent="0.3">
      <c r="A2591" s="23">
        <v>5</v>
      </c>
      <c r="B2591" s="23">
        <v>2021</v>
      </c>
      <c r="C2591" s="23" t="s">
        <v>560</v>
      </c>
      <c r="D2591" t="s">
        <v>158</v>
      </c>
      <c r="E2591" s="23" t="s">
        <v>563</v>
      </c>
      <c r="F2591" s="23" t="s">
        <v>288</v>
      </c>
      <c r="G2591" s="23">
        <v>2</v>
      </c>
      <c r="H2591" s="23" t="s">
        <v>30</v>
      </c>
      <c r="I2591" s="24">
        <v>85330.03</v>
      </c>
      <c r="J2591" s="24">
        <v>149327.54999999999</v>
      </c>
      <c r="K2591" s="24">
        <v>112062.95</v>
      </c>
      <c r="L2591" s="24">
        <v>196110.16</v>
      </c>
      <c r="M2591" s="24">
        <v>136382.16</v>
      </c>
      <c r="N2591" s="24">
        <v>238668.79</v>
      </c>
      <c r="O2591" s="24">
        <v>167629.62</v>
      </c>
      <c r="P2591" s="24">
        <v>293351.83</v>
      </c>
      <c r="Q2591" s="24">
        <v>199023.53</v>
      </c>
      <c r="R2591" s="24">
        <v>348291.17</v>
      </c>
      <c r="S2591" s="24">
        <v>219406.57</v>
      </c>
      <c r="T2591" s="24">
        <v>383961.49</v>
      </c>
      <c r="U2591" s="24">
        <v>238341.48</v>
      </c>
      <c r="V2591" s="24">
        <v>417097.58</v>
      </c>
    </row>
    <row r="2592" spans="1:22" hidden="1" x14ac:dyDescent="0.3">
      <c r="A2592" s="23">
        <v>5</v>
      </c>
      <c r="B2592" s="23">
        <v>2021</v>
      </c>
      <c r="C2592" s="23" t="s">
        <v>560</v>
      </c>
      <c r="D2592" t="s">
        <v>158</v>
      </c>
      <c r="E2592" s="23" t="s">
        <v>563</v>
      </c>
      <c r="F2592" s="23" t="s">
        <v>288</v>
      </c>
      <c r="G2592" s="23">
        <v>3</v>
      </c>
      <c r="H2592" s="23" t="s">
        <v>31</v>
      </c>
      <c r="I2592" s="24">
        <v>73517.38</v>
      </c>
      <c r="J2592" s="24">
        <v>128655.41</v>
      </c>
      <c r="K2592" s="24">
        <v>99854.78</v>
      </c>
      <c r="L2592" s="24">
        <v>174745.87</v>
      </c>
      <c r="M2592" s="24">
        <v>126007.89</v>
      </c>
      <c r="N2592" s="24">
        <v>220513.8</v>
      </c>
      <c r="O2592" s="24">
        <v>165663.03</v>
      </c>
      <c r="P2592" s="24">
        <v>289910.3</v>
      </c>
      <c r="Q2592" s="24">
        <v>204993.85</v>
      </c>
      <c r="R2592" s="24">
        <v>358739.23</v>
      </c>
      <c r="S2592" s="24">
        <v>230751.07</v>
      </c>
      <c r="T2592" s="24">
        <v>403814.37</v>
      </c>
      <c r="U2592" s="24">
        <v>256137.64</v>
      </c>
      <c r="V2592" s="24">
        <v>448240.87</v>
      </c>
    </row>
    <row r="2593" spans="1:22" hidden="1" x14ac:dyDescent="0.3">
      <c r="A2593" s="23">
        <v>5</v>
      </c>
      <c r="B2593" s="23">
        <v>2021</v>
      </c>
      <c r="C2593" s="23" t="s">
        <v>560</v>
      </c>
      <c r="D2593" t="s">
        <v>158</v>
      </c>
      <c r="E2593" s="23" t="s">
        <v>563</v>
      </c>
      <c r="F2593" s="23" t="s">
        <v>288</v>
      </c>
      <c r="G2593" s="23">
        <v>4</v>
      </c>
      <c r="H2593" s="23" t="s">
        <v>29</v>
      </c>
      <c r="I2593" s="24">
        <v>83670.259999999995</v>
      </c>
      <c r="J2593" s="24">
        <v>133872.41</v>
      </c>
      <c r="K2593" s="24">
        <v>117138.36</v>
      </c>
      <c r="L2593" s="24">
        <v>187421.38</v>
      </c>
      <c r="M2593" s="24">
        <v>150606.46</v>
      </c>
      <c r="N2593" s="24">
        <v>240970.34</v>
      </c>
      <c r="O2593" s="24">
        <v>200808.62</v>
      </c>
      <c r="P2593" s="24">
        <v>321293.78999999998</v>
      </c>
      <c r="Q2593" s="24">
        <v>251010.77</v>
      </c>
      <c r="R2593" s="24">
        <v>401617.24</v>
      </c>
      <c r="S2593" s="24">
        <v>284478.88</v>
      </c>
      <c r="T2593" s="24">
        <v>455166.21</v>
      </c>
      <c r="U2593" s="24">
        <v>317946.98</v>
      </c>
      <c r="V2593" s="24">
        <v>508715.17</v>
      </c>
    </row>
    <row r="2594" spans="1:22" hidden="1" x14ac:dyDescent="0.3">
      <c r="A2594" s="23">
        <v>5</v>
      </c>
      <c r="B2594" s="23">
        <v>2021</v>
      </c>
      <c r="C2594" s="23" t="s">
        <v>560</v>
      </c>
      <c r="D2594" t="s">
        <v>158</v>
      </c>
      <c r="E2594" s="23" t="s">
        <v>563</v>
      </c>
      <c r="F2594" s="23" t="s">
        <v>329</v>
      </c>
      <c r="G2594" s="23">
        <v>1</v>
      </c>
      <c r="H2594" s="23" t="s">
        <v>14</v>
      </c>
      <c r="I2594" s="24">
        <v>108828.46</v>
      </c>
      <c r="J2594" s="24">
        <v>190449.8</v>
      </c>
      <c r="K2594" s="24">
        <v>141112.89000000001</v>
      </c>
      <c r="L2594" s="24">
        <v>246947.55</v>
      </c>
      <c r="M2594" s="24">
        <v>169006.96</v>
      </c>
      <c r="N2594" s="24">
        <v>295762.18</v>
      </c>
      <c r="O2594" s="24">
        <v>201825.47</v>
      </c>
      <c r="P2594" s="24">
        <v>353194.58</v>
      </c>
      <c r="Q2594" s="24">
        <v>237474.28</v>
      </c>
      <c r="R2594" s="24">
        <v>415580</v>
      </c>
      <c r="S2594" s="24">
        <v>260277.1</v>
      </c>
      <c r="T2594" s="24">
        <v>455484.93</v>
      </c>
      <c r="U2594" s="24">
        <v>281944.49</v>
      </c>
      <c r="V2594" s="24">
        <v>493402.87</v>
      </c>
    </row>
    <row r="2595" spans="1:22" hidden="1" x14ac:dyDescent="0.3">
      <c r="A2595" s="23">
        <v>5</v>
      </c>
      <c r="B2595" s="23">
        <v>2021</v>
      </c>
      <c r="C2595" s="23" t="s">
        <v>560</v>
      </c>
      <c r="D2595" t="s">
        <v>158</v>
      </c>
      <c r="E2595" s="23" t="s">
        <v>563</v>
      </c>
      <c r="F2595" s="23" t="s">
        <v>329</v>
      </c>
      <c r="G2595" s="23">
        <v>2</v>
      </c>
      <c r="H2595" s="23" t="s">
        <v>30</v>
      </c>
      <c r="I2595" s="24">
        <v>94468.32</v>
      </c>
      <c r="J2595" s="24">
        <v>165319.56</v>
      </c>
      <c r="K2595" s="24">
        <v>123982.79</v>
      </c>
      <c r="L2595" s="24">
        <v>216969.89</v>
      </c>
      <c r="M2595" s="24">
        <v>150808.51</v>
      </c>
      <c r="N2595" s="24">
        <v>263914.89</v>
      </c>
      <c r="O2595" s="24">
        <v>185212.78</v>
      </c>
      <c r="P2595" s="24">
        <v>324122.36</v>
      </c>
      <c r="Q2595" s="24">
        <v>219825.39</v>
      </c>
      <c r="R2595" s="24">
        <v>384694.44</v>
      </c>
      <c r="S2595" s="24">
        <v>242292.83</v>
      </c>
      <c r="T2595" s="24">
        <v>424012.44</v>
      </c>
      <c r="U2595" s="24">
        <v>263146.31</v>
      </c>
      <c r="V2595" s="24">
        <v>460506.04</v>
      </c>
    </row>
    <row r="2596" spans="1:22" hidden="1" x14ac:dyDescent="0.3">
      <c r="A2596" s="23">
        <v>5</v>
      </c>
      <c r="B2596" s="23">
        <v>2021</v>
      </c>
      <c r="C2596" s="23" t="s">
        <v>560</v>
      </c>
      <c r="D2596" t="s">
        <v>158</v>
      </c>
      <c r="E2596" s="23" t="s">
        <v>563</v>
      </c>
      <c r="F2596" s="23" t="s">
        <v>329</v>
      </c>
      <c r="G2596" s="23">
        <v>3</v>
      </c>
      <c r="H2596" s="23" t="s">
        <v>31</v>
      </c>
      <c r="I2596" s="24">
        <v>81572.23</v>
      </c>
      <c r="J2596" s="24">
        <v>142751.4</v>
      </c>
      <c r="K2596" s="24">
        <v>110865.94</v>
      </c>
      <c r="L2596" s="24">
        <v>194015.39</v>
      </c>
      <c r="M2596" s="24">
        <v>139959.4</v>
      </c>
      <c r="N2596" s="24">
        <v>244928.96</v>
      </c>
      <c r="O2596" s="24">
        <v>184061.9</v>
      </c>
      <c r="P2596" s="24">
        <v>322108.33</v>
      </c>
      <c r="Q2596" s="24">
        <v>227812.01</v>
      </c>
      <c r="R2596" s="24">
        <v>398671.02</v>
      </c>
      <c r="S2596" s="24">
        <v>256475.33</v>
      </c>
      <c r="T2596" s="24">
        <v>448831.83</v>
      </c>
      <c r="U2596" s="24">
        <v>284735.93</v>
      </c>
      <c r="V2596" s="24">
        <v>498287.87</v>
      </c>
    </row>
    <row r="2597" spans="1:22" hidden="1" x14ac:dyDescent="0.3">
      <c r="A2597" s="23">
        <v>5</v>
      </c>
      <c r="B2597" s="23">
        <v>2021</v>
      </c>
      <c r="C2597" s="23" t="s">
        <v>560</v>
      </c>
      <c r="D2597" t="s">
        <v>158</v>
      </c>
      <c r="E2597" s="23" t="s">
        <v>563</v>
      </c>
      <c r="F2597" s="23" t="s">
        <v>329</v>
      </c>
      <c r="G2597" s="23">
        <v>4</v>
      </c>
      <c r="H2597" s="23" t="s">
        <v>29</v>
      </c>
      <c r="I2597" s="24">
        <v>92366.82</v>
      </c>
      <c r="J2597" s="24">
        <v>147786.91</v>
      </c>
      <c r="K2597" s="24">
        <v>129313.55</v>
      </c>
      <c r="L2597" s="24">
        <v>206901.68</v>
      </c>
      <c r="M2597" s="24">
        <v>166260.28</v>
      </c>
      <c r="N2597" s="24">
        <v>266016.45</v>
      </c>
      <c r="O2597" s="24">
        <v>221680.37</v>
      </c>
      <c r="P2597" s="24">
        <v>354688.59</v>
      </c>
      <c r="Q2597" s="24">
        <v>277100.46000000002</v>
      </c>
      <c r="R2597" s="24">
        <v>443360.74</v>
      </c>
      <c r="S2597" s="24">
        <v>314047.19</v>
      </c>
      <c r="T2597" s="24">
        <v>502475.51</v>
      </c>
      <c r="U2597" s="24">
        <v>350993.91999999998</v>
      </c>
      <c r="V2597" s="24">
        <v>561590.28</v>
      </c>
    </row>
    <row r="2598" spans="1:22" hidden="1" x14ac:dyDescent="0.3">
      <c r="A2598" s="23">
        <v>5</v>
      </c>
      <c r="B2598" s="23">
        <v>2021</v>
      </c>
      <c r="C2598" s="23" t="s">
        <v>560</v>
      </c>
      <c r="D2598" t="s">
        <v>158</v>
      </c>
      <c r="E2598" s="23" t="s">
        <v>563</v>
      </c>
      <c r="F2598" s="23" t="s">
        <v>367</v>
      </c>
      <c r="G2598" s="23">
        <v>1</v>
      </c>
      <c r="H2598" s="23" t="s">
        <v>14</v>
      </c>
      <c r="I2598" s="24">
        <v>100141.88</v>
      </c>
      <c r="J2598" s="24">
        <v>175248.29</v>
      </c>
      <c r="K2598" s="24">
        <v>129849.96</v>
      </c>
      <c r="L2598" s="24">
        <v>227237.43</v>
      </c>
      <c r="M2598" s="24">
        <v>155518.06</v>
      </c>
      <c r="N2598" s="24">
        <v>272156.61</v>
      </c>
      <c r="O2598" s="24">
        <v>185717.85</v>
      </c>
      <c r="P2598" s="24">
        <v>325006.25</v>
      </c>
      <c r="Q2598" s="24">
        <v>218521.99</v>
      </c>
      <c r="R2598" s="24">
        <v>382413.48</v>
      </c>
      <c r="S2598" s="24">
        <v>239505.22</v>
      </c>
      <c r="T2598" s="24">
        <v>419134.13</v>
      </c>
      <c r="U2598" s="24">
        <v>259443.88</v>
      </c>
      <c r="V2598" s="24">
        <v>454026.79</v>
      </c>
    </row>
    <row r="2599" spans="1:22" hidden="1" x14ac:dyDescent="0.3">
      <c r="A2599" s="23">
        <v>5</v>
      </c>
      <c r="B2599" s="23">
        <v>2021</v>
      </c>
      <c r="C2599" s="23" t="s">
        <v>560</v>
      </c>
      <c r="D2599" t="s">
        <v>158</v>
      </c>
      <c r="E2599" s="23" t="s">
        <v>563</v>
      </c>
      <c r="F2599" s="23" t="s">
        <v>367</v>
      </c>
      <c r="G2599" s="23">
        <v>2</v>
      </c>
      <c r="H2599" s="23" t="s">
        <v>30</v>
      </c>
      <c r="I2599" s="24">
        <v>86925.47</v>
      </c>
      <c r="J2599" s="24">
        <v>152119.57</v>
      </c>
      <c r="K2599" s="24">
        <v>114084.21</v>
      </c>
      <c r="L2599" s="24">
        <v>199647.35999999999</v>
      </c>
      <c r="M2599" s="24">
        <v>138769.04999999999</v>
      </c>
      <c r="N2599" s="24">
        <v>242845.83</v>
      </c>
      <c r="O2599" s="24">
        <v>170428.3</v>
      </c>
      <c r="P2599" s="24">
        <v>298249.52</v>
      </c>
      <c r="Q2599" s="24">
        <v>202278.76</v>
      </c>
      <c r="R2599" s="24">
        <v>353987.84000000003</v>
      </c>
      <c r="S2599" s="24">
        <v>222953.32</v>
      </c>
      <c r="T2599" s="24">
        <v>390168.3</v>
      </c>
      <c r="U2599" s="24">
        <v>242142.9</v>
      </c>
      <c r="V2599" s="24">
        <v>423750.07</v>
      </c>
    </row>
    <row r="2600" spans="1:22" hidden="1" x14ac:dyDescent="0.3">
      <c r="A2600" s="23">
        <v>5</v>
      </c>
      <c r="B2600" s="23">
        <v>2021</v>
      </c>
      <c r="C2600" s="23" t="s">
        <v>560</v>
      </c>
      <c r="D2600" t="s">
        <v>158</v>
      </c>
      <c r="E2600" s="23" t="s">
        <v>563</v>
      </c>
      <c r="F2600" s="23" t="s">
        <v>367</v>
      </c>
      <c r="G2600" s="23">
        <v>3</v>
      </c>
      <c r="H2600" s="23" t="s">
        <v>31</v>
      </c>
      <c r="I2600" s="24">
        <v>75057.16</v>
      </c>
      <c r="J2600" s="24">
        <v>131350.01999999999</v>
      </c>
      <c r="K2600" s="24">
        <v>102010.47</v>
      </c>
      <c r="L2600" s="24">
        <v>178518.33</v>
      </c>
      <c r="M2600" s="24">
        <v>128779.49</v>
      </c>
      <c r="N2600" s="24">
        <v>225364.11</v>
      </c>
      <c r="O2600" s="24">
        <v>169358.5</v>
      </c>
      <c r="P2600" s="24">
        <v>296377.38</v>
      </c>
      <c r="Q2600" s="24">
        <v>209613.19</v>
      </c>
      <c r="R2600" s="24">
        <v>366823.07</v>
      </c>
      <c r="S2600" s="24">
        <v>235986.32</v>
      </c>
      <c r="T2600" s="24">
        <v>412976.06</v>
      </c>
      <c r="U2600" s="24">
        <v>261988.8</v>
      </c>
      <c r="V2600" s="24">
        <v>458480.41</v>
      </c>
    </row>
    <row r="2601" spans="1:22" hidden="1" x14ac:dyDescent="0.3">
      <c r="A2601" s="23">
        <v>5</v>
      </c>
      <c r="B2601" s="23">
        <v>2021</v>
      </c>
      <c r="C2601" s="23" t="s">
        <v>560</v>
      </c>
      <c r="D2601" t="s">
        <v>158</v>
      </c>
      <c r="E2601" s="23" t="s">
        <v>563</v>
      </c>
      <c r="F2601" s="23" t="s">
        <v>367</v>
      </c>
      <c r="G2601" s="23">
        <v>4</v>
      </c>
      <c r="H2601" s="23" t="s">
        <v>29</v>
      </c>
      <c r="I2601" s="24">
        <v>84994.54</v>
      </c>
      <c r="J2601" s="24">
        <v>135991.26999999999</v>
      </c>
      <c r="K2601" s="24">
        <v>118992.36</v>
      </c>
      <c r="L2601" s="24">
        <v>190387.78</v>
      </c>
      <c r="M2601" s="24">
        <v>152990.18</v>
      </c>
      <c r="N2601" s="24">
        <v>244784.29</v>
      </c>
      <c r="O2601" s="24">
        <v>203986.91</v>
      </c>
      <c r="P2601" s="24">
        <v>326379.05</v>
      </c>
      <c r="Q2601" s="24">
        <v>254983.63</v>
      </c>
      <c r="R2601" s="24">
        <v>407973.82</v>
      </c>
      <c r="S2601" s="24">
        <v>288981.45</v>
      </c>
      <c r="T2601" s="24">
        <v>462370.33</v>
      </c>
      <c r="U2601" s="24">
        <v>322979.27</v>
      </c>
      <c r="V2601" s="24">
        <v>516766.84</v>
      </c>
    </row>
    <row r="2602" spans="1:22" hidden="1" x14ac:dyDescent="0.3">
      <c r="A2602" s="23">
        <v>5</v>
      </c>
      <c r="B2602" s="23">
        <v>2021</v>
      </c>
      <c r="C2602" s="23" t="s">
        <v>560</v>
      </c>
      <c r="D2602" t="s">
        <v>158</v>
      </c>
      <c r="E2602" s="23" t="s">
        <v>563</v>
      </c>
      <c r="F2602" s="23" t="s">
        <v>402</v>
      </c>
      <c r="G2602" s="23">
        <v>1</v>
      </c>
      <c r="H2602" s="23" t="s">
        <v>14</v>
      </c>
      <c r="I2602" s="24">
        <v>95552.36</v>
      </c>
      <c r="J2602" s="24">
        <v>167216.63</v>
      </c>
      <c r="K2602" s="24">
        <v>123892.22</v>
      </c>
      <c r="L2602" s="24">
        <v>216811.39</v>
      </c>
      <c r="M2602" s="24">
        <v>148377.85</v>
      </c>
      <c r="N2602" s="24">
        <v>259661.23</v>
      </c>
      <c r="O2602" s="24">
        <v>177183.8</v>
      </c>
      <c r="P2602" s="24">
        <v>310071.65000000002</v>
      </c>
      <c r="Q2602" s="24">
        <v>208475.2</v>
      </c>
      <c r="R2602" s="24">
        <v>364831.6</v>
      </c>
      <c r="S2602" s="24">
        <v>228490.73</v>
      </c>
      <c r="T2602" s="24">
        <v>399858.77</v>
      </c>
      <c r="U2602" s="24">
        <v>247506.72</v>
      </c>
      <c r="V2602" s="24">
        <v>433136.76</v>
      </c>
    </row>
    <row r="2603" spans="1:22" hidden="1" x14ac:dyDescent="0.3">
      <c r="A2603" s="23">
        <v>5</v>
      </c>
      <c r="B2603" s="23">
        <v>2021</v>
      </c>
      <c r="C2603" s="23" t="s">
        <v>560</v>
      </c>
      <c r="D2603" t="s">
        <v>158</v>
      </c>
      <c r="E2603" s="23" t="s">
        <v>563</v>
      </c>
      <c r="F2603" s="23" t="s">
        <v>402</v>
      </c>
      <c r="G2603" s="23">
        <v>2</v>
      </c>
      <c r="H2603" s="23" t="s">
        <v>30</v>
      </c>
      <c r="I2603" s="24">
        <v>82971.360000000001</v>
      </c>
      <c r="J2603" s="24">
        <v>145199.88</v>
      </c>
      <c r="K2603" s="24">
        <v>108884.44</v>
      </c>
      <c r="L2603" s="24">
        <v>190547.77</v>
      </c>
      <c r="M2603" s="24">
        <v>132434.07</v>
      </c>
      <c r="N2603" s="24">
        <v>231759.62</v>
      </c>
      <c r="O2603" s="24">
        <v>162629.31</v>
      </c>
      <c r="P2603" s="24">
        <v>284601.3</v>
      </c>
      <c r="Q2603" s="24">
        <v>193012.9</v>
      </c>
      <c r="R2603" s="24">
        <v>337772.57</v>
      </c>
      <c r="S2603" s="24">
        <v>212734.59</v>
      </c>
      <c r="T2603" s="24">
        <v>372285.53</v>
      </c>
      <c r="U2603" s="24">
        <v>231037.51</v>
      </c>
      <c r="V2603" s="24">
        <v>404315.64</v>
      </c>
    </row>
    <row r="2604" spans="1:22" hidden="1" x14ac:dyDescent="0.3">
      <c r="A2604" s="23">
        <v>5</v>
      </c>
      <c r="B2604" s="23">
        <v>2021</v>
      </c>
      <c r="C2604" s="23" t="s">
        <v>560</v>
      </c>
      <c r="D2604" t="s">
        <v>158</v>
      </c>
      <c r="E2604" s="23" t="s">
        <v>563</v>
      </c>
      <c r="F2604" s="23" t="s">
        <v>402</v>
      </c>
      <c r="G2604" s="23">
        <v>3</v>
      </c>
      <c r="H2604" s="23" t="s">
        <v>31</v>
      </c>
      <c r="I2604" s="24">
        <v>71665.789999999994</v>
      </c>
      <c r="J2604" s="24">
        <v>125415.13</v>
      </c>
      <c r="K2604" s="24">
        <v>97410.13</v>
      </c>
      <c r="L2604" s="24">
        <v>170467.73</v>
      </c>
      <c r="M2604" s="24">
        <v>122979.04</v>
      </c>
      <c r="N2604" s="24">
        <v>215213.31</v>
      </c>
      <c r="O2604" s="24">
        <v>161737.42000000001</v>
      </c>
      <c r="P2604" s="24">
        <v>283040.49</v>
      </c>
      <c r="Q2604" s="24">
        <v>200187.07</v>
      </c>
      <c r="R2604" s="24">
        <v>350327.38</v>
      </c>
      <c r="S2604" s="24">
        <v>225379.13</v>
      </c>
      <c r="T2604" s="24">
        <v>394413.48</v>
      </c>
      <c r="U2604" s="24">
        <v>250218.35</v>
      </c>
      <c r="V2604" s="24">
        <v>437882.11</v>
      </c>
    </row>
    <row r="2605" spans="1:22" hidden="1" x14ac:dyDescent="0.3">
      <c r="A2605" s="23">
        <v>5</v>
      </c>
      <c r="B2605" s="23">
        <v>2021</v>
      </c>
      <c r="C2605" s="23" t="s">
        <v>560</v>
      </c>
      <c r="D2605" t="s">
        <v>158</v>
      </c>
      <c r="E2605" s="23" t="s">
        <v>563</v>
      </c>
      <c r="F2605" s="23" t="s">
        <v>402</v>
      </c>
      <c r="G2605" s="23">
        <v>4</v>
      </c>
      <c r="H2605" s="23" t="s">
        <v>29</v>
      </c>
      <c r="I2605" s="24">
        <v>81095.03</v>
      </c>
      <c r="J2605" s="24">
        <v>129752.05</v>
      </c>
      <c r="K2605" s="24">
        <v>113533.04</v>
      </c>
      <c r="L2605" s="24">
        <v>181652.86</v>
      </c>
      <c r="M2605" s="24">
        <v>145971.04999999999</v>
      </c>
      <c r="N2605" s="24">
        <v>233553.68</v>
      </c>
      <c r="O2605" s="24">
        <v>194628.07</v>
      </c>
      <c r="P2605" s="24">
        <v>311404.90999999997</v>
      </c>
      <c r="Q2605" s="24">
        <v>243285.08</v>
      </c>
      <c r="R2605" s="24">
        <v>389256.14</v>
      </c>
      <c r="S2605" s="24">
        <v>275723.09000000003</v>
      </c>
      <c r="T2605" s="24">
        <v>441156.96</v>
      </c>
      <c r="U2605" s="24">
        <v>308161.09999999998</v>
      </c>
      <c r="V2605" s="24">
        <v>493057.77</v>
      </c>
    </row>
    <row r="2606" spans="1:22" hidden="1" x14ac:dyDescent="0.3">
      <c r="A2606" s="23">
        <v>5</v>
      </c>
      <c r="B2606" s="23">
        <v>2021</v>
      </c>
      <c r="C2606" s="23" t="s">
        <v>560</v>
      </c>
      <c r="D2606" t="s">
        <v>158</v>
      </c>
      <c r="E2606" s="23" t="s">
        <v>563</v>
      </c>
      <c r="F2606" s="23" t="s">
        <v>305</v>
      </c>
      <c r="G2606" s="23">
        <v>1</v>
      </c>
      <c r="H2606" s="23" t="s">
        <v>14</v>
      </c>
      <c r="I2606" s="24">
        <v>98014.67</v>
      </c>
      <c r="J2606" s="24">
        <v>171525.68</v>
      </c>
      <c r="K2606" s="24">
        <v>127154.95</v>
      </c>
      <c r="L2606" s="24">
        <v>222521.16</v>
      </c>
      <c r="M2606" s="24">
        <v>152335.54999999999</v>
      </c>
      <c r="N2606" s="24">
        <v>266587.21999999997</v>
      </c>
      <c r="O2606" s="24">
        <v>181986.28</v>
      </c>
      <c r="P2606" s="24">
        <v>318476</v>
      </c>
      <c r="Q2606" s="24">
        <v>214181.68</v>
      </c>
      <c r="R2606" s="24">
        <v>374817.94</v>
      </c>
      <c r="S2606" s="24">
        <v>234776.22</v>
      </c>
      <c r="T2606" s="24">
        <v>410858.39</v>
      </c>
      <c r="U2606" s="24">
        <v>254375.32</v>
      </c>
      <c r="V2606" s="24">
        <v>445156.82</v>
      </c>
    </row>
    <row r="2607" spans="1:22" hidden="1" x14ac:dyDescent="0.3">
      <c r="A2607" s="23">
        <v>5</v>
      </c>
      <c r="B2607" s="23">
        <v>2021</v>
      </c>
      <c r="C2607" s="23" t="s">
        <v>560</v>
      </c>
      <c r="D2607" t="s">
        <v>158</v>
      </c>
      <c r="E2607" s="23" t="s">
        <v>563</v>
      </c>
      <c r="F2607" s="23" t="s">
        <v>305</v>
      </c>
      <c r="G2607" s="23">
        <v>2</v>
      </c>
      <c r="H2607" s="23" t="s">
        <v>30</v>
      </c>
      <c r="I2607" s="24">
        <v>84798.22</v>
      </c>
      <c r="J2607" s="24">
        <v>148396.88</v>
      </c>
      <c r="K2607" s="24">
        <v>111389.2</v>
      </c>
      <c r="L2607" s="24">
        <v>194931.1</v>
      </c>
      <c r="M2607" s="24">
        <v>135586.54</v>
      </c>
      <c r="N2607" s="24">
        <v>237276.44</v>
      </c>
      <c r="O2607" s="24">
        <v>166696.73000000001</v>
      </c>
      <c r="P2607" s="24">
        <v>291719.27</v>
      </c>
      <c r="Q2607" s="24">
        <v>197938.45</v>
      </c>
      <c r="R2607" s="24">
        <v>346392.29</v>
      </c>
      <c r="S2607" s="24">
        <v>218224.32</v>
      </c>
      <c r="T2607" s="24">
        <v>381892.56</v>
      </c>
      <c r="U2607" s="24">
        <v>237074.34</v>
      </c>
      <c r="V2607" s="24">
        <v>414880.09</v>
      </c>
    </row>
    <row r="2608" spans="1:22" hidden="1" x14ac:dyDescent="0.3">
      <c r="A2608" s="23">
        <v>5</v>
      </c>
      <c r="B2608" s="23">
        <v>2021</v>
      </c>
      <c r="C2608" s="23" t="s">
        <v>560</v>
      </c>
      <c r="D2608" t="s">
        <v>158</v>
      </c>
      <c r="E2608" s="23" t="s">
        <v>563</v>
      </c>
      <c r="F2608" s="23" t="s">
        <v>305</v>
      </c>
      <c r="G2608" s="23">
        <v>3</v>
      </c>
      <c r="H2608" s="23" t="s">
        <v>31</v>
      </c>
      <c r="I2608" s="24">
        <v>73004.12</v>
      </c>
      <c r="J2608" s="24">
        <v>127757.21</v>
      </c>
      <c r="K2608" s="24">
        <v>99136.22</v>
      </c>
      <c r="L2608" s="24">
        <v>173488.38</v>
      </c>
      <c r="M2608" s="24">
        <v>125084.02</v>
      </c>
      <c r="N2608" s="24">
        <v>218897.04</v>
      </c>
      <c r="O2608" s="24">
        <v>164431.21</v>
      </c>
      <c r="P2608" s="24">
        <v>287754.61</v>
      </c>
      <c r="Q2608" s="24">
        <v>203454.07</v>
      </c>
      <c r="R2608" s="24">
        <v>356044.62</v>
      </c>
      <c r="S2608" s="24">
        <v>229005.99</v>
      </c>
      <c r="T2608" s="24">
        <v>400760.48</v>
      </c>
      <c r="U2608" s="24">
        <v>254187.26</v>
      </c>
      <c r="V2608" s="24">
        <v>444827.7</v>
      </c>
    </row>
    <row r="2609" spans="1:22" hidden="1" x14ac:dyDescent="0.3">
      <c r="A2609" s="23">
        <v>5</v>
      </c>
      <c r="B2609" s="23">
        <v>2021</v>
      </c>
      <c r="C2609" s="23" t="s">
        <v>560</v>
      </c>
      <c r="D2609" t="s">
        <v>158</v>
      </c>
      <c r="E2609" s="23" t="s">
        <v>563</v>
      </c>
      <c r="F2609" s="23" t="s">
        <v>305</v>
      </c>
      <c r="G2609" s="23">
        <v>4</v>
      </c>
      <c r="H2609" s="23" t="s">
        <v>29</v>
      </c>
      <c r="I2609" s="24">
        <v>83228.83</v>
      </c>
      <c r="J2609" s="24">
        <v>133166.13</v>
      </c>
      <c r="K2609" s="24">
        <v>116520.36</v>
      </c>
      <c r="L2609" s="24">
        <v>186432.58</v>
      </c>
      <c r="M2609" s="24">
        <v>149811.89000000001</v>
      </c>
      <c r="N2609" s="24">
        <v>239699.03</v>
      </c>
      <c r="O2609" s="24">
        <v>199749.19</v>
      </c>
      <c r="P2609" s="24">
        <v>319598.71000000002</v>
      </c>
      <c r="Q2609" s="24">
        <v>249686.49</v>
      </c>
      <c r="R2609" s="24">
        <v>399498.39</v>
      </c>
      <c r="S2609" s="24">
        <v>282978.02</v>
      </c>
      <c r="T2609" s="24">
        <v>452764.84</v>
      </c>
      <c r="U2609" s="24">
        <v>316269.55</v>
      </c>
      <c r="V2609" s="24">
        <v>506031.29</v>
      </c>
    </row>
    <row r="2610" spans="1:22" hidden="1" x14ac:dyDescent="0.3">
      <c r="A2610" s="23">
        <v>5</v>
      </c>
      <c r="B2610" s="23">
        <v>2021</v>
      </c>
      <c r="C2610" s="23" t="s">
        <v>560</v>
      </c>
      <c r="D2610" t="s">
        <v>158</v>
      </c>
      <c r="E2610" s="23" t="s">
        <v>563</v>
      </c>
      <c r="F2610" s="23" t="s">
        <v>456</v>
      </c>
      <c r="G2610" s="23">
        <v>1</v>
      </c>
      <c r="H2610" s="23" t="s">
        <v>14</v>
      </c>
      <c r="I2610" s="24">
        <v>97522.21</v>
      </c>
      <c r="J2610" s="24">
        <v>170663.87</v>
      </c>
      <c r="K2610" s="24">
        <v>126502.39999999999</v>
      </c>
      <c r="L2610" s="24">
        <v>221379.21</v>
      </c>
      <c r="M2610" s="24">
        <v>151544.01</v>
      </c>
      <c r="N2610" s="24">
        <v>265202.02</v>
      </c>
      <c r="O2610" s="24">
        <v>181025.79</v>
      </c>
      <c r="P2610" s="24">
        <v>316795.13</v>
      </c>
      <c r="Q2610" s="24">
        <v>213040.38</v>
      </c>
      <c r="R2610" s="24">
        <v>372820.67</v>
      </c>
      <c r="S2610" s="24">
        <v>233519.12</v>
      </c>
      <c r="T2610" s="24">
        <v>408658.47</v>
      </c>
      <c r="U2610" s="24">
        <v>253001.60000000001</v>
      </c>
      <c r="V2610" s="24">
        <v>442752.81</v>
      </c>
    </row>
    <row r="2611" spans="1:22" hidden="1" x14ac:dyDescent="0.3">
      <c r="A2611" s="23">
        <v>5</v>
      </c>
      <c r="B2611" s="23">
        <v>2021</v>
      </c>
      <c r="C2611" s="23" t="s">
        <v>560</v>
      </c>
      <c r="D2611" t="s">
        <v>158</v>
      </c>
      <c r="E2611" s="23" t="s">
        <v>563</v>
      </c>
      <c r="F2611" s="23" t="s">
        <v>456</v>
      </c>
      <c r="G2611" s="23">
        <v>2</v>
      </c>
      <c r="H2611" s="23" t="s">
        <v>30</v>
      </c>
      <c r="I2611" s="24">
        <v>84432.85</v>
      </c>
      <c r="J2611" s="24">
        <v>147757.48000000001</v>
      </c>
      <c r="K2611" s="24">
        <v>110888.25</v>
      </c>
      <c r="L2611" s="24">
        <v>194054.43</v>
      </c>
      <c r="M2611" s="24">
        <v>134956.04</v>
      </c>
      <c r="N2611" s="24">
        <v>236173.08</v>
      </c>
      <c r="O2611" s="24">
        <v>165883.24</v>
      </c>
      <c r="P2611" s="24">
        <v>290295.67999999999</v>
      </c>
      <c r="Q2611" s="24">
        <v>196953.34</v>
      </c>
      <c r="R2611" s="24">
        <v>344668.35</v>
      </c>
      <c r="S2611" s="24">
        <v>217126.37</v>
      </c>
      <c r="T2611" s="24">
        <v>379971.16</v>
      </c>
      <c r="U2611" s="24">
        <v>235866.97</v>
      </c>
      <c r="V2611" s="24">
        <v>412767.2</v>
      </c>
    </row>
    <row r="2612" spans="1:22" hidden="1" x14ac:dyDescent="0.3">
      <c r="A2612" s="23">
        <v>5</v>
      </c>
      <c r="B2612" s="23">
        <v>2021</v>
      </c>
      <c r="C2612" s="23" t="s">
        <v>560</v>
      </c>
      <c r="D2612" t="s">
        <v>158</v>
      </c>
      <c r="E2612" s="23" t="s">
        <v>563</v>
      </c>
      <c r="F2612" s="23" t="s">
        <v>456</v>
      </c>
      <c r="G2612" s="23">
        <v>3</v>
      </c>
      <c r="H2612" s="23" t="s">
        <v>31</v>
      </c>
      <c r="I2612" s="24">
        <v>72736.45</v>
      </c>
      <c r="J2612" s="24">
        <v>127288.79</v>
      </c>
      <c r="K2612" s="24">
        <v>98791</v>
      </c>
      <c r="L2612" s="24">
        <v>172884.25</v>
      </c>
      <c r="M2612" s="24">
        <v>124663.02</v>
      </c>
      <c r="N2612" s="24">
        <v>218160.29</v>
      </c>
      <c r="O2612" s="24">
        <v>163892.45000000001</v>
      </c>
      <c r="P2612" s="24">
        <v>286811.78999999998</v>
      </c>
      <c r="Q2612" s="24">
        <v>202800.67</v>
      </c>
      <c r="R2612" s="24">
        <v>354901.17</v>
      </c>
      <c r="S2612" s="24">
        <v>228280.62</v>
      </c>
      <c r="T2612" s="24">
        <v>399491.08</v>
      </c>
      <c r="U2612" s="24">
        <v>253393.48</v>
      </c>
      <c r="V2612" s="24">
        <v>443438.58</v>
      </c>
    </row>
    <row r="2613" spans="1:22" hidden="1" x14ac:dyDescent="0.3">
      <c r="A2613" s="23">
        <v>5</v>
      </c>
      <c r="B2613" s="23">
        <v>2021</v>
      </c>
      <c r="C2613" s="23" t="s">
        <v>560</v>
      </c>
      <c r="D2613" t="s">
        <v>158</v>
      </c>
      <c r="E2613" s="23" t="s">
        <v>563</v>
      </c>
      <c r="F2613" s="23" t="s">
        <v>456</v>
      </c>
      <c r="G2613" s="23">
        <v>4</v>
      </c>
      <c r="H2613" s="23" t="s">
        <v>29</v>
      </c>
      <c r="I2613" s="24">
        <v>82802.070000000007</v>
      </c>
      <c r="J2613" s="24">
        <v>132483.31</v>
      </c>
      <c r="K2613" s="24">
        <v>115922.9</v>
      </c>
      <c r="L2613" s="24">
        <v>185476.64</v>
      </c>
      <c r="M2613" s="24">
        <v>149043.72</v>
      </c>
      <c r="N2613" s="24">
        <v>238469.96</v>
      </c>
      <c r="O2613" s="24">
        <v>198724.97</v>
      </c>
      <c r="P2613" s="24">
        <v>317959.95</v>
      </c>
      <c r="Q2613" s="24">
        <v>248406.21</v>
      </c>
      <c r="R2613" s="24">
        <v>397449.94</v>
      </c>
      <c r="S2613" s="24">
        <v>281527.03000000003</v>
      </c>
      <c r="T2613" s="24">
        <v>450443.26</v>
      </c>
      <c r="U2613" s="24">
        <v>314647.86</v>
      </c>
      <c r="V2613" s="24">
        <v>503436.59</v>
      </c>
    </row>
    <row r="2614" spans="1:22" hidden="1" x14ac:dyDescent="0.3">
      <c r="A2614" s="23">
        <v>5</v>
      </c>
      <c r="B2614" s="23">
        <v>2021</v>
      </c>
      <c r="C2614" s="23" t="s">
        <v>560</v>
      </c>
      <c r="D2614" t="s">
        <v>158</v>
      </c>
      <c r="E2614" s="23" t="s">
        <v>563</v>
      </c>
      <c r="F2614" s="23" t="s">
        <v>471</v>
      </c>
      <c r="G2614" s="23">
        <v>1</v>
      </c>
      <c r="H2614" s="23" t="s">
        <v>14</v>
      </c>
      <c r="I2614" s="24">
        <v>97147.77</v>
      </c>
      <c r="J2614" s="24">
        <v>170008.59</v>
      </c>
      <c r="K2614" s="24">
        <v>125913.48</v>
      </c>
      <c r="L2614" s="24">
        <v>220348.59</v>
      </c>
      <c r="M2614" s="24">
        <v>150764.73000000001</v>
      </c>
      <c r="N2614" s="24">
        <v>263838.28000000003</v>
      </c>
      <c r="O2614" s="24">
        <v>179982.48</v>
      </c>
      <c r="P2614" s="24">
        <v>314969.34000000003</v>
      </c>
      <c r="Q2614" s="24">
        <v>211730.44</v>
      </c>
      <c r="R2614" s="24">
        <v>370528.26</v>
      </c>
      <c r="S2614" s="24">
        <v>232037.48</v>
      </c>
      <c r="T2614" s="24">
        <v>406065.58</v>
      </c>
      <c r="U2614" s="24">
        <v>251308.14</v>
      </c>
      <c r="V2614" s="24">
        <v>439789.24</v>
      </c>
    </row>
    <row r="2615" spans="1:22" hidden="1" x14ac:dyDescent="0.3">
      <c r="A2615" s="23">
        <v>5</v>
      </c>
      <c r="B2615" s="23">
        <v>2021</v>
      </c>
      <c r="C2615" s="23" t="s">
        <v>560</v>
      </c>
      <c r="D2615" t="s">
        <v>158</v>
      </c>
      <c r="E2615" s="23" t="s">
        <v>563</v>
      </c>
      <c r="F2615" s="23" t="s">
        <v>471</v>
      </c>
      <c r="G2615" s="23">
        <v>2</v>
      </c>
      <c r="H2615" s="23" t="s">
        <v>30</v>
      </c>
      <c r="I2615" s="24">
        <v>84566.8</v>
      </c>
      <c r="J2615" s="24">
        <v>147991.9</v>
      </c>
      <c r="K2615" s="24">
        <v>110905.7</v>
      </c>
      <c r="L2615" s="24">
        <v>194084.97</v>
      </c>
      <c r="M2615" s="24">
        <v>134820.95000000001</v>
      </c>
      <c r="N2615" s="24">
        <v>235936.67</v>
      </c>
      <c r="O2615" s="24">
        <v>165427.99</v>
      </c>
      <c r="P2615" s="24">
        <v>289498.99</v>
      </c>
      <c r="Q2615" s="24">
        <v>196268.13</v>
      </c>
      <c r="R2615" s="24">
        <v>343469.23</v>
      </c>
      <c r="S2615" s="24">
        <v>216281.34</v>
      </c>
      <c r="T2615" s="24">
        <v>378492.34</v>
      </c>
      <c r="U2615" s="24">
        <v>234838.93</v>
      </c>
      <c r="V2615" s="24">
        <v>410968.13</v>
      </c>
    </row>
    <row r="2616" spans="1:22" hidden="1" x14ac:dyDescent="0.3">
      <c r="A2616" s="23">
        <v>5</v>
      </c>
      <c r="B2616" s="23">
        <v>2021</v>
      </c>
      <c r="C2616" s="23" t="s">
        <v>560</v>
      </c>
      <c r="D2616" t="s">
        <v>158</v>
      </c>
      <c r="E2616" s="23" t="s">
        <v>563</v>
      </c>
      <c r="F2616" s="23" t="s">
        <v>471</v>
      </c>
      <c r="G2616" s="23">
        <v>3</v>
      </c>
      <c r="H2616" s="23" t="s">
        <v>31</v>
      </c>
      <c r="I2616" s="24">
        <v>73205.570000000007</v>
      </c>
      <c r="J2616" s="24">
        <v>128109.74</v>
      </c>
      <c r="K2616" s="24">
        <v>99565.82</v>
      </c>
      <c r="L2616" s="24">
        <v>174240.19</v>
      </c>
      <c r="M2616" s="24">
        <v>125750.64</v>
      </c>
      <c r="N2616" s="24">
        <v>220063.62</v>
      </c>
      <c r="O2616" s="24">
        <v>165432.89000000001</v>
      </c>
      <c r="P2616" s="24">
        <v>289507.56</v>
      </c>
      <c r="Q2616" s="24">
        <v>204806.41</v>
      </c>
      <c r="R2616" s="24">
        <v>358411.22</v>
      </c>
      <c r="S2616" s="24">
        <v>230614.38</v>
      </c>
      <c r="T2616" s="24">
        <v>403575.17</v>
      </c>
      <c r="U2616" s="24">
        <v>256069.51</v>
      </c>
      <c r="V2616" s="24">
        <v>448121.65</v>
      </c>
    </row>
    <row r="2617" spans="1:22" hidden="1" x14ac:dyDescent="0.3">
      <c r="A2617" s="23">
        <v>5</v>
      </c>
      <c r="B2617" s="23">
        <v>2021</v>
      </c>
      <c r="C2617" s="23" t="s">
        <v>560</v>
      </c>
      <c r="D2617" t="s">
        <v>158</v>
      </c>
      <c r="E2617" s="23" t="s">
        <v>563</v>
      </c>
      <c r="F2617" s="23" t="s">
        <v>471</v>
      </c>
      <c r="G2617" s="23">
        <v>4</v>
      </c>
      <c r="H2617" s="23" t="s">
        <v>29</v>
      </c>
      <c r="I2617" s="24">
        <v>82419.31</v>
      </c>
      <c r="J2617" s="24">
        <v>131870.9</v>
      </c>
      <c r="K2617" s="24">
        <v>115387.04</v>
      </c>
      <c r="L2617" s="24">
        <v>184619.27</v>
      </c>
      <c r="M2617" s="24">
        <v>148354.76999999999</v>
      </c>
      <c r="N2617" s="24">
        <v>237367.63</v>
      </c>
      <c r="O2617" s="24">
        <v>197806.35</v>
      </c>
      <c r="P2617" s="24">
        <v>316490.17</v>
      </c>
      <c r="Q2617" s="24">
        <v>247257.94</v>
      </c>
      <c r="R2617" s="24">
        <v>395612.71</v>
      </c>
      <c r="S2617" s="24">
        <v>280225.67</v>
      </c>
      <c r="T2617" s="24">
        <v>448361.08</v>
      </c>
      <c r="U2617" s="24">
        <v>313193.39</v>
      </c>
      <c r="V2617" s="24">
        <v>501109.44</v>
      </c>
    </row>
    <row r="2618" spans="1:22" hidden="1" x14ac:dyDescent="0.3">
      <c r="A2618" s="23">
        <v>5</v>
      </c>
      <c r="B2618" s="23">
        <v>2021</v>
      </c>
      <c r="C2618" s="23" t="s">
        <v>560</v>
      </c>
      <c r="D2618" t="s">
        <v>158</v>
      </c>
      <c r="E2618" s="23" t="s">
        <v>563</v>
      </c>
      <c r="F2618" s="23" t="s">
        <v>482</v>
      </c>
      <c r="G2618" s="23">
        <v>1</v>
      </c>
      <c r="H2618" s="23" t="s">
        <v>14</v>
      </c>
      <c r="I2618" s="24">
        <v>95473.68</v>
      </c>
      <c r="J2618" s="24">
        <v>167078.95000000001</v>
      </c>
      <c r="K2618" s="24">
        <v>123849.81</v>
      </c>
      <c r="L2618" s="24">
        <v>216737.17</v>
      </c>
      <c r="M2618" s="24">
        <v>148369.68</v>
      </c>
      <c r="N2618" s="24">
        <v>259646.94</v>
      </c>
      <c r="O2618" s="24">
        <v>177239.01</v>
      </c>
      <c r="P2618" s="24">
        <v>310168.27</v>
      </c>
      <c r="Q2618" s="24">
        <v>208587.64</v>
      </c>
      <c r="R2618" s="24">
        <v>365028.37</v>
      </c>
      <c r="S2618" s="24">
        <v>228640.43</v>
      </c>
      <c r="T2618" s="24">
        <v>400120.76</v>
      </c>
      <c r="U2618" s="24">
        <v>247719.89</v>
      </c>
      <c r="V2618" s="24">
        <v>433509.8</v>
      </c>
    </row>
    <row r="2619" spans="1:22" hidden="1" x14ac:dyDescent="0.3">
      <c r="A2619" s="23">
        <v>5</v>
      </c>
      <c r="B2619" s="23">
        <v>2021</v>
      </c>
      <c r="C2619" s="23" t="s">
        <v>560</v>
      </c>
      <c r="D2619" t="s">
        <v>158</v>
      </c>
      <c r="E2619" s="23" t="s">
        <v>563</v>
      </c>
      <c r="F2619" s="23" t="s">
        <v>482</v>
      </c>
      <c r="G2619" s="23">
        <v>2</v>
      </c>
      <c r="H2619" s="23" t="s">
        <v>30</v>
      </c>
      <c r="I2619" s="24">
        <v>82638.48</v>
      </c>
      <c r="J2619" s="24">
        <v>144617.34</v>
      </c>
      <c r="K2619" s="24">
        <v>108538.84</v>
      </c>
      <c r="L2619" s="24">
        <v>189942.97</v>
      </c>
      <c r="M2619" s="24">
        <v>132103.79999999999</v>
      </c>
      <c r="N2619" s="24">
        <v>231181.66</v>
      </c>
      <c r="O2619" s="24">
        <v>162390.5</v>
      </c>
      <c r="P2619" s="24">
        <v>284183.37</v>
      </c>
      <c r="Q2619" s="24">
        <v>192812.97</v>
      </c>
      <c r="R2619" s="24">
        <v>337422.69</v>
      </c>
      <c r="S2619" s="24">
        <v>212565.99</v>
      </c>
      <c r="T2619" s="24">
        <v>371990.48</v>
      </c>
      <c r="U2619" s="24">
        <v>230917.97</v>
      </c>
      <c r="V2619" s="24">
        <v>404106.44</v>
      </c>
    </row>
    <row r="2620" spans="1:22" hidden="1" x14ac:dyDescent="0.3">
      <c r="A2620" s="23">
        <v>5</v>
      </c>
      <c r="B2620" s="23">
        <v>2021</v>
      </c>
      <c r="C2620" s="23" t="s">
        <v>560</v>
      </c>
      <c r="D2620" t="s">
        <v>158</v>
      </c>
      <c r="E2620" s="23" t="s">
        <v>563</v>
      </c>
      <c r="F2620" s="23" t="s">
        <v>482</v>
      </c>
      <c r="G2620" s="23">
        <v>3</v>
      </c>
      <c r="H2620" s="23" t="s">
        <v>31</v>
      </c>
      <c r="I2620" s="24">
        <v>71174.600000000006</v>
      </c>
      <c r="J2620" s="24">
        <v>124555.55</v>
      </c>
      <c r="K2620" s="24">
        <v>96663.44</v>
      </c>
      <c r="L2620" s="24">
        <v>169161.02</v>
      </c>
      <c r="M2620" s="24">
        <v>121973.3</v>
      </c>
      <c r="N2620" s="24">
        <v>213453.27</v>
      </c>
      <c r="O2620" s="24">
        <v>160351.29</v>
      </c>
      <c r="P2620" s="24">
        <v>280614.76</v>
      </c>
      <c r="Q2620" s="24">
        <v>198414.32</v>
      </c>
      <c r="R2620" s="24">
        <v>347225.06</v>
      </c>
      <c r="S2620" s="24">
        <v>223339.71</v>
      </c>
      <c r="T2620" s="24">
        <v>390844.5</v>
      </c>
      <c r="U2620" s="24">
        <v>247905.15</v>
      </c>
      <c r="V2620" s="24">
        <v>433834</v>
      </c>
    </row>
    <row r="2621" spans="1:22" hidden="1" x14ac:dyDescent="0.3">
      <c r="A2621" s="23">
        <v>5</v>
      </c>
      <c r="B2621" s="23">
        <v>2021</v>
      </c>
      <c r="C2621" s="23" t="s">
        <v>560</v>
      </c>
      <c r="D2621" t="s">
        <v>158</v>
      </c>
      <c r="E2621" s="23" t="s">
        <v>563</v>
      </c>
      <c r="F2621" s="23" t="s">
        <v>482</v>
      </c>
      <c r="G2621" s="23">
        <v>4</v>
      </c>
      <c r="H2621" s="23" t="s">
        <v>29</v>
      </c>
      <c r="I2621" s="24">
        <v>81065.69</v>
      </c>
      <c r="J2621" s="24">
        <v>129705.11</v>
      </c>
      <c r="K2621" s="24">
        <v>113491.97</v>
      </c>
      <c r="L2621" s="24">
        <v>181587.15</v>
      </c>
      <c r="M2621" s="24">
        <v>145918.25</v>
      </c>
      <c r="N2621" s="24">
        <v>233469.2</v>
      </c>
      <c r="O2621" s="24">
        <v>194557.66</v>
      </c>
      <c r="P2621" s="24">
        <v>311292.26</v>
      </c>
      <c r="Q2621" s="24">
        <v>243197.08</v>
      </c>
      <c r="R2621" s="24">
        <v>389115.33</v>
      </c>
      <c r="S2621" s="24">
        <v>275623.34999999998</v>
      </c>
      <c r="T2621" s="24">
        <v>440997.37</v>
      </c>
      <c r="U2621" s="24">
        <v>308049.63</v>
      </c>
      <c r="V2621" s="24">
        <v>492879.41</v>
      </c>
    </row>
    <row r="2622" spans="1:22" hidden="1" x14ac:dyDescent="0.3">
      <c r="A2622" s="23">
        <v>5</v>
      </c>
      <c r="B2622" s="23">
        <v>2021</v>
      </c>
      <c r="C2622" s="23" t="s">
        <v>560</v>
      </c>
      <c r="D2622" t="s">
        <v>158</v>
      </c>
      <c r="E2622" s="23" t="s">
        <v>563</v>
      </c>
      <c r="F2622" s="23" t="s">
        <v>492</v>
      </c>
      <c r="G2622" s="23">
        <v>1</v>
      </c>
      <c r="H2622" s="23" t="s">
        <v>14</v>
      </c>
      <c r="I2622" s="24">
        <v>97561.55</v>
      </c>
      <c r="J2622" s="24">
        <v>170732.71</v>
      </c>
      <c r="K2622" s="24">
        <v>126523.61</v>
      </c>
      <c r="L2622" s="24">
        <v>221416.32000000001</v>
      </c>
      <c r="M2622" s="24">
        <v>151548.1</v>
      </c>
      <c r="N2622" s="24">
        <v>265209.17</v>
      </c>
      <c r="O2622" s="24">
        <v>180998.18</v>
      </c>
      <c r="P2622" s="24">
        <v>316746.82</v>
      </c>
      <c r="Q2622" s="24">
        <v>212984.16</v>
      </c>
      <c r="R2622" s="24">
        <v>372722.29</v>
      </c>
      <c r="S2622" s="24">
        <v>233444.27</v>
      </c>
      <c r="T2622" s="24">
        <v>408527.47</v>
      </c>
      <c r="U2622" s="24">
        <v>252895.02</v>
      </c>
      <c r="V2622" s="24">
        <v>442566.28</v>
      </c>
    </row>
    <row r="2623" spans="1:22" hidden="1" x14ac:dyDescent="0.3">
      <c r="A2623" s="23">
        <v>5</v>
      </c>
      <c r="B2623" s="23">
        <v>2021</v>
      </c>
      <c r="C2623" s="23" t="s">
        <v>560</v>
      </c>
      <c r="D2623" t="s">
        <v>158</v>
      </c>
      <c r="E2623" s="23" t="s">
        <v>563</v>
      </c>
      <c r="F2623" s="23" t="s">
        <v>492</v>
      </c>
      <c r="G2623" s="23">
        <v>2</v>
      </c>
      <c r="H2623" s="23" t="s">
        <v>30</v>
      </c>
      <c r="I2623" s="24">
        <v>84599.29</v>
      </c>
      <c r="J2623" s="24">
        <v>148048.75</v>
      </c>
      <c r="K2623" s="24">
        <v>111061.05</v>
      </c>
      <c r="L2623" s="24">
        <v>194356.83</v>
      </c>
      <c r="M2623" s="24">
        <v>135121.18</v>
      </c>
      <c r="N2623" s="24">
        <v>236462.06</v>
      </c>
      <c r="O2623" s="24">
        <v>166002.65</v>
      </c>
      <c r="P2623" s="24">
        <v>290504.64</v>
      </c>
      <c r="Q2623" s="24">
        <v>197053.31</v>
      </c>
      <c r="R2623" s="24">
        <v>344843.29</v>
      </c>
      <c r="S2623" s="24">
        <v>217210.68</v>
      </c>
      <c r="T2623" s="24">
        <v>380118.68</v>
      </c>
      <c r="U2623" s="24">
        <v>235926.74</v>
      </c>
      <c r="V2623" s="24">
        <v>412871.8</v>
      </c>
    </row>
    <row r="2624" spans="1:22" hidden="1" x14ac:dyDescent="0.3">
      <c r="A2624" s="23">
        <v>5</v>
      </c>
      <c r="B2624" s="23">
        <v>2021</v>
      </c>
      <c r="C2624" s="23" t="s">
        <v>560</v>
      </c>
      <c r="D2624" t="s">
        <v>158</v>
      </c>
      <c r="E2624" s="23" t="s">
        <v>563</v>
      </c>
      <c r="F2624" s="23" t="s">
        <v>492</v>
      </c>
      <c r="G2624" s="23">
        <v>3</v>
      </c>
      <c r="H2624" s="23" t="s">
        <v>31</v>
      </c>
      <c r="I2624" s="24">
        <v>72982.05</v>
      </c>
      <c r="J2624" s="24">
        <v>127718.58</v>
      </c>
      <c r="K2624" s="24">
        <v>99164.35</v>
      </c>
      <c r="L2624" s="24">
        <v>173537.61</v>
      </c>
      <c r="M2624" s="24">
        <v>125165.89</v>
      </c>
      <c r="N2624" s="24">
        <v>219040.31</v>
      </c>
      <c r="O2624" s="24">
        <v>164585.51</v>
      </c>
      <c r="P2624" s="24">
        <v>288024.65000000002</v>
      </c>
      <c r="Q2624" s="24">
        <v>203687.05</v>
      </c>
      <c r="R2624" s="24">
        <v>356452.33</v>
      </c>
      <c r="S2624" s="24">
        <v>229300.33</v>
      </c>
      <c r="T2624" s="24">
        <v>401275.57</v>
      </c>
      <c r="U2624" s="24">
        <v>254550.08</v>
      </c>
      <c r="V2624" s="24">
        <v>445462.64</v>
      </c>
    </row>
    <row r="2625" spans="1:22" hidden="1" x14ac:dyDescent="0.3">
      <c r="A2625" s="23">
        <v>5</v>
      </c>
      <c r="B2625" s="23">
        <v>2021</v>
      </c>
      <c r="C2625" s="23" t="s">
        <v>560</v>
      </c>
      <c r="D2625" t="s">
        <v>158</v>
      </c>
      <c r="E2625" s="23" t="s">
        <v>563</v>
      </c>
      <c r="F2625" s="23" t="s">
        <v>492</v>
      </c>
      <c r="G2625" s="23">
        <v>4</v>
      </c>
      <c r="H2625" s="23" t="s">
        <v>29</v>
      </c>
      <c r="I2625" s="24">
        <v>82816.740000000005</v>
      </c>
      <c r="J2625" s="24">
        <v>132506.78</v>
      </c>
      <c r="K2625" s="24">
        <v>115943.43</v>
      </c>
      <c r="L2625" s="24">
        <v>185509.49</v>
      </c>
      <c r="M2625" s="24">
        <v>149070.13</v>
      </c>
      <c r="N2625" s="24">
        <v>238512.21</v>
      </c>
      <c r="O2625" s="24">
        <v>198760.17</v>
      </c>
      <c r="P2625" s="24">
        <v>318016.27</v>
      </c>
      <c r="Q2625" s="24">
        <v>248450.21</v>
      </c>
      <c r="R2625" s="24">
        <v>397520.34</v>
      </c>
      <c r="S2625" s="24">
        <v>281576.90000000002</v>
      </c>
      <c r="T2625" s="24">
        <v>450523.05</v>
      </c>
      <c r="U2625" s="24">
        <v>314703.59999999998</v>
      </c>
      <c r="V2625" s="24">
        <v>503525.77</v>
      </c>
    </row>
    <row r="2626" spans="1:22" hidden="1" x14ac:dyDescent="0.3">
      <c r="A2626" s="23">
        <v>5</v>
      </c>
      <c r="B2626" s="23">
        <v>2021</v>
      </c>
      <c r="C2626" s="23" t="s">
        <v>560</v>
      </c>
      <c r="D2626" t="s">
        <v>158</v>
      </c>
      <c r="E2626" s="23" t="s">
        <v>563</v>
      </c>
      <c r="F2626" s="23" t="s">
        <v>503</v>
      </c>
      <c r="G2626" s="23">
        <v>1</v>
      </c>
      <c r="H2626" s="23" t="s">
        <v>14</v>
      </c>
      <c r="I2626" s="24">
        <v>94331.4</v>
      </c>
      <c r="J2626" s="24">
        <v>165079.96</v>
      </c>
      <c r="K2626" s="24">
        <v>122459.89</v>
      </c>
      <c r="L2626" s="24">
        <v>214304.81</v>
      </c>
      <c r="M2626" s="24">
        <v>146770.25</v>
      </c>
      <c r="N2626" s="24">
        <v>256847.94</v>
      </c>
      <c r="O2626" s="24">
        <v>175428.44</v>
      </c>
      <c r="P2626" s="24">
        <v>306999.76</v>
      </c>
      <c r="Q2626" s="24">
        <v>206529.92000000001</v>
      </c>
      <c r="R2626" s="24">
        <v>361427.36</v>
      </c>
      <c r="S2626" s="24">
        <v>226425.63</v>
      </c>
      <c r="T2626" s="24">
        <v>396244.86</v>
      </c>
      <c r="U2626" s="24">
        <v>245398.77</v>
      </c>
      <c r="V2626" s="24">
        <v>429447.85</v>
      </c>
    </row>
    <row r="2627" spans="1:22" hidden="1" x14ac:dyDescent="0.3">
      <c r="A2627" s="23">
        <v>5</v>
      </c>
      <c r="B2627" s="23">
        <v>2021</v>
      </c>
      <c r="C2627" s="23" t="s">
        <v>560</v>
      </c>
      <c r="D2627" t="s">
        <v>158</v>
      </c>
      <c r="E2627" s="23" t="s">
        <v>563</v>
      </c>
      <c r="F2627" s="23" t="s">
        <v>503</v>
      </c>
      <c r="G2627" s="23">
        <v>2</v>
      </c>
      <c r="H2627" s="23" t="s">
        <v>30</v>
      </c>
      <c r="I2627" s="24">
        <v>81241.97</v>
      </c>
      <c r="J2627" s="24">
        <v>142173.44</v>
      </c>
      <c r="K2627" s="24">
        <v>106845.74</v>
      </c>
      <c r="L2627" s="24">
        <v>186980.04</v>
      </c>
      <c r="M2627" s="24">
        <v>130182.28</v>
      </c>
      <c r="N2627" s="24">
        <v>227818.99</v>
      </c>
      <c r="O2627" s="24">
        <v>160285.89000000001</v>
      </c>
      <c r="P2627" s="24">
        <v>280500.31</v>
      </c>
      <c r="Q2627" s="24">
        <v>190442.88</v>
      </c>
      <c r="R2627" s="24">
        <v>333275.03000000003</v>
      </c>
      <c r="S2627" s="24">
        <v>210032.89</v>
      </c>
      <c r="T2627" s="24">
        <v>367557.55</v>
      </c>
      <c r="U2627" s="24">
        <v>228264.14</v>
      </c>
      <c r="V2627" s="24">
        <v>399462.25</v>
      </c>
    </row>
    <row r="2628" spans="1:22" hidden="1" x14ac:dyDescent="0.3">
      <c r="A2628" s="23">
        <v>5</v>
      </c>
      <c r="B2628" s="23">
        <v>2021</v>
      </c>
      <c r="C2628" s="23" t="s">
        <v>560</v>
      </c>
      <c r="D2628" t="s">
        <v>158</v>
      </c>
      <c r="E2628" s="23" t="s">
        <v>563</v>
      </c>
      <c r="F2628" s="23" t="s">
        <v>503</v>
      </c>
      <c r="G2628" s="23">
        <v>3</v>
      </c>
      <c r="H2628" s="23" t="s">
        <v>31</v>
      </c>
      <c r="I2628" s="24">
        <v>69656.899999999994</v>
      </c>
      <c r="J2628" s="24">
        <v>121899.57</v>
      </c>
      <c r="K2628" s="24">
        <v>94479.62</v>
      </c>
      <c r="L2628" s="24">
        <v>165339.34</v>
      </c>
      <c r="M2628" s="24">
        <v>119119.82</v>
      </c>
      <c r="N2628" s="24">
        <v>208459.69</v>
      </c>
      <c r="O2628" s="24">
        <v>156501.51999999999</v>
      </c>
      <c r="P2628" s="24">
        <v>273877.65000000002</v>
      </c>
      <c r="Q2628" s="24">
        <v>193562</v>
      </c>
      <c r="R2628" s="24">
        <v>338733.5</v>
      </c>
      <c r="S2628" s="24">
        <v>217810.13</v>
      </c>
      <c r="T2628" s="24">
        <v>381167.72</v>
      </c>
      <c r="U2628" s="24">
        <v>241691.16</v>
      </c>
      <c r="V2628" s="24">
        <v>422959.53</v>
      </c>
    </row>
    <row r="2629" spans="1:22" hidden="1" x14ac:dyDescent="0.3">
      <c r="A2629" s="23">
        <v>5</v>
      </c>
      <c r="B2629" s="23">
        <v>2021</v>
      </c>
      <c r="C2629" s="23" t="s">
        <v>560</v>
      </c>
      <c r="D2629" t="s">
        <v>158</v>
      </c>
      <c r="E2629" s="23" t="s">
        <v>563</v>
      </c>
      <c r="F2629" s="23" t="s">
        <v>503</v>
      </c>
      <c r="G2629" s="23">
        <v>4</v>
      </c>
      <c r="H2629" s="23" t="s">
        <v>29</v>
      </c>
      <c r="I2629" s="24">
        <v>80153.5</v>
      </c>
      <c r="J2629" s="24">
        <v>128245.6</v>
      </c>
      <c r="K2629" s="24">
        <v>112214.9</v>
      </c>
      <c r="L2629" s="24">
        <v>179543.84</v>
      </c>
      <c r="M2629" s="24">
        <v>144276.29999999999</v>
      </c>
      <c r="N2629" s="24">
        <v>230842.08</v>
      </c>
      <c r="O2629" s="24">
        <v>192368.39</v>
      </c>
      <c r="P2629" s="24">
        <v>307789.44</v>
      </c>
      <c r="Q2629" s="24">
        <v>240460.49</v>
      </c>
      <c r="R2629" s="24">
        <v>384736.79</v>
      </c>
      <c r="S2629" s="24">
        <v>272521.89</v>
      </c>
      <c r="T2629" s="24">
        <v>436035.03</v>
      </c>
      <c r="U2629" s="24">
        <v>304583.28999999998</v>
      </c>
      <c r="V2629" s="24">
        <v>487333.27</v>
      </c>
    </row>
    <row r="2630" spans="1:22" hidden="1" x14ac:dyDescent="0.3">
      <c r="A2630" s="23">
        <v>5</v>
      </c>
      <c r="B2630" s="23">
        <v>2021</v>
      </c>
      <c r="C2630" s="23" t="s">
        <v>560</v>
      </c>
      <c r="D2630" t="s">
        <v>159</v>
      </c>
      <c r="E2630" s="23" t="s">
        <v>564</v>
      </c>
      <c r="F2630" s="23" t="s">
        <v>205</v>
      </c>
      <c r="G2630" s="23">
        <v>1</v>
      </c>
      <c r="H2630" s="23" t="s">
        <v>14</v>
      </c>
      <c r="I2630" s="24">
        <v>102111.74</v>
      </c>
      <c r="J2630" s="24">
        <v>178695.54</v>
      </c>
      <c r="K2630" s="24">
        <v>132460.15</v>
      </c>
      <c r="L2630" s="24">
        <v>231805.26</v>
      </c>
      <c r="M2630" s="24">
        <v>158684.24</v>
      </c>
      <c r="N2630" s="24">
        <v>277697.42</v>
      </c>
      <c r="O2630" s="24">
        <v>189559.85</v>
      </c>
      <c r="P2630" s="24">
        <v>331729.75</v>
      </c>
      <c r="Q2630" s="24">
        <v>223087.19</v>
      </c>
      <c r="R2630" s="24">
        <v>390402.58</v>
      </c>
      <c r="S2630" s="24">
        <v>244533.63</v>
      </c>
      <c r="T2630" s="24">
        <v>427933.85</v>
      </c>
      <c r="U2630" s="24">
        <v>264938.78000000003</v>
      </c>
      <c r="V2630" s="24">
        <v>463642.87</v>
      </c>
    </row>
    <row r="2631" spans="1:22" hidden="1" x14ac:dyDescent="0.3">
      <c r="A2631" s="23">
        <v>5</v>
      </c>
      <c r="B2631" s="23">
        <v>2021</v>
      </c>
      <c r="C2631" s="23" t="s">
        <v>560</v>
      </c>
      <c r="D2631" t="s">
        <v>159</v>
      </c>
      <c r="E2631" s="23" t="s">
        <v>564</v>
      </c>
      <c r="F2631" s="23" t="s">
        <v>205</v>
      </c>
      <c r="G2631" s="23">
        <v>2</v>
      </c>
      <c r="H2631" s="23" t="s">
        <v>30</v>
      </c>
      <c r="I2631" s="24">
        <v>88386.96</v>
      </c>
      <c r="J2631" s="24">
        <v>154677.18</v>
      </c>
      <c r="K2631" s="24">
        <v>116088.02</v>
      </c>
      <c r="L2631" s="24">
        <v>203154.04</v>
      </c>
      <c r="M2631" s="24">
        <v>141291.03</v>
      </c>
      <c r="N2631" s="24">
        <v>247259.3</v>
      </c>
      <c r="O2631" s="24">
        <v>173682.23</v>
      </c>
      <c r="P2631" s="24">
        <v>303943.90999999997</v>
      </c>
      <c r="Q2631" s="24">
        <v>206219.22</v>
      </c>
      <c r="R2631" s="24">
        <v>360883.63</v>
      </c>
      <c r="S2631" s="24">
        <v>227345.11</v>
      </c>
      <c r="T2631" s="24">
        <v>397853.95</v>
      </c>
      <c r="U2631" s="24">
        <v>246972.37</v>
      </c>
      <c r="V2631" s="24">
        <v>432201.65</v>
      </c>
    </row>
    <row r="2632" spans="1:22" hidden="1" x14ac:dyDescent="0.3">
      <c r="A2632" s="23">
        <v>5</v>
      </c>
      <c r="B2632" s="23">
        <v>2021</v>
      </c>
      <c r="C2632" s="23" t="s">
        <v>560</v>
      </c>
      <c r="D2632" t="s">
        <v>159</v>
      </c>
      <c r="E2632" s="23" t="s">
        <v>564</v>
      </c>
      <c r="F2632" s="23" t="s">
        <v>205</v>
      </c>
      <c r="G2632" s="23">
        <v>3</v>
      </c>
      <c r="H2632" s="23" t="s">
        <v>31</v>
      </c>
      <c r="I2632" s="24">
        <v>76127.820000000007</v>
      </c>
      <c r="J2632" s="24">
        <v>133223.69</v>
      </c>
      <c r="K2632" s="24">
        <v>103391.35</v>
      </c>
      <c r="L2632" s="24">
        <v>180934.86</v>
      </c>
      <c r="M2632" s="24">
        <v>130463.48</v>
      </c>
      <c r="N2632" s="24">
        <v>228311.1</v>
      </c>
      <c r="O2632" s="24">
        <v>171513.54</v>
      </c>
      <c r="P2632" s="24">
        <v>300148.69</v>
      </c>
      <c r="Q2632" s="24">
        <v>212226.79</v>
      </c>
      <c r="R2632" s="24">
        <v>371396.88</v>
      </c>
      <c r="S2632" s="24">
        <v>238887.82</v>
      </c>
      <c r="T2632" s="24">
        <v>418053.69</v>
      </c>
      <c r="U2632" s="24">
        <v>265163.94</v>
      </c>
      <c r="V2632" s="24">
        <v>464036.89</v>
      </c>
    </row>
    <row r="2633" spans="1:22" hidden="1" x14ac:dyDescent="0.3">
      <c r="A2633" s="23">
        <v>5</v>
      </c>
      <c r="B2633" s="23">
        <v>2021</v>
      </c>
      <c r="C2633" s="23" t="s">
        <v>560</v>
      </c>
      <c r="D2633" t="s">
        <v>159</v>
      </c>
      <c r="E2633" s="23" t="s">
        <v>564</v>
      </c>
      <c r="F2633" s="23" t="s">
        <v>205</v>
      </c>
      <c r="G2633" s="23">
        <v>4</v>
      </c>
      <c r="H2633" s="23" t="s">
        <v>29</v>
      </c>
      <c r="I2633" s="24">
        <v>86701.59</v>
      </c>
      <c r="J2633" s="24">
        <v>138722.54999999999</v>
      </c>
      <c r="K2633" s="24">
        <v>121382.23</v>
      </c>
      <c r="L2633" s="24">
        <v>194211.57</v>
      </c>
      <c r="M2633" s="24">
        <v>156062.85999999999</v>
      </c>
      <c r="N2633" s="24">
        <v>249700.59</v>
      </c>
      <c r="O2633" s="24">
        <v>208083.82</v>
      </c>
      <c r="P2633" s="24">
        <v>332934.11</v>
      </c>
      <c r="Q2633" s="24">
        <v>260104.77</v>
      </c>
      <c r="R2633" s="24">
        <v>416167.64</v>
      </c>
      <c r="S2633" s="24">
        <v>294785.40999999997</v>
      </c>
      <c r="T2633" s="24">
        <v>471656.66</v>
      </c>
      <c r="U2633" s="24">
        <v>329466.05</v>
      </c>
      <c r="V2633" s="24">
        <v>527145.68000000005</v>
      </c>
    </row>
    <row r="2634" spans="1:22" hidden="1" x14ac:dyDescent="0.3">
      <c r="A2634" s="23">
        <v>5</v>
      </c>
      <c r="B2634" s="23">
        <v>2021</v>
      </c>
      <c r="C2634" s="23" t="s">
        <v>560</v>
      </c>
      <c r="D2634" t="s">
        <v>159</v>
      </c>
      <c r="E2634" s="23" t="s">
        <v>564</v>
      </c>
      <c r="F2634" s="23" t="s">
        <v>248</v>
      </c>
      <c r="G2634" s="23">
        <v>1</v>
      </c>
      <c r="H2634" s="23" t="s">
        <v>14</v>
      </c>
      <c r="I2634" s="24">
        <v>106366.15</v>
      </c>
      <c r="J2634" s="24">
        <v>186140.75</v>
      </c>
      <c r="K2634" s="24">
        <v>137850.16</v>
      </c>
      <c r="L2634" s="24">
        <v>241237.78</v>
      </c>
      <c r="M2634" s="24">
        <v>165049.25</v>
      </c>
      <c r="N2634" s="24">
        <v>288836.19</v>
      </c>
      <c r="O2634" s="24">
        <v>197022.99</v>
      </c>
      <c r="P2634" s="24">
        <v>344790.23</v>
      </c>
      <c r="Q2634" s="24">
        <v>231767.8</v>
      </c>
      <c r="R2634" s="24">
        <v>405593.66</v>
      </c>
      <c r="S2634" s="24">
        <v>253991.61</v>
      </c>
      <c r="T2634" s="24">
        <v>444485.32</v>
      </c>
      <c r="U2634" s="24">
        <v>275075.89</v>
      </c>
      <c r="V2634" s="24">
        <v>481382.81</v>
      </c>
    </row>
    <row r="2635" spans="1:22" hidden="1" x14ac:dyDescent="0.3">
      <c r="A2635" s="23">
        <v>5</v>
      </c>
      <c r="B2635" s="23">
        <v>2021</v>
      </c>
      <c r="C2635" s="23" t="s">
        <v>560</v>
      </c>
      <c r="D2635" t="s">
        <v>159</v>
      </c>
      <c r="E2635" s="23" t="s">
        <v>564</v>
      </c>
      <c r="F2635" s="23" t="s">
        <v>248</v>
      </c>
      <c r="G2635" s="23">
        <v>2</v>
      </c>
      <c r="H2635" s="23" t="s">
        <v>30</v>
      </c>
      <c r="I2635" s="24">
        <v>92641.46</v>
      </c>
      <c r="J2635" s="24">
        <v>162122.56</v>
      </c>
      <c r="K2635" s="24">
        <v>121478.03</v>
      </c>
      <c r="L2635" s="24">
        <v>212586.56</v>
      </c>
      <c r="M2635" s="24">
        <v>147656.04</v>
      </c>
      <c r="N2635" s="24">
        <v>258398.07</v>
      </c>
      <c r="O2635" s="24">
        <v>181145.37</v>
      </c>
      <c r="P2635" s="24">
        <v>317004.39</v>
      </c>
      <c r="Q2635" s="24">
        <v>214899.84</v>
      </c>
      <c r="R2635" s="24">
        <v>376074.72</v>
      </c>
      <c r="S2635" s="24">
        <v>236803.1</v>
      </c>
      <c r="T2635" s="24">
        <v>414405.42</v>
      </c>
      <c r="U2635" s="24">
        <v>257109.48</v>
      </c>
      <c r="V2635" s="24">
        <v>449941.59</v>
      </c>
    </row>
    <row r="2636" spans="1:22" hidden="1" x14ac:dyDescent="0.3">
      <c r="A2636" s="23">
        <v>5</v>
      </c>
      <c r="B2636" s="23">
        <v>2021</v>
      </c>
      <c r="C2636" s="23" t="s">
        <v>560</v>
      </c>
      <c r="D2636" t="s">
        <v>159</v>
      </c>
      <c r="E2636" s="23" t="s">
        <v>564</v>
      </c>
      <c r="F2636" s="23" t="s">
        <v>248</v>
      </c>
      <c r="G2636" s="23">
        <v>3</v>
      </c>
      <c r="H2636" s="23" t="s">
        <v>31</v>
      </c>
      <c r="I2636" s="24">
        <v>80233.899999999994</v>
      </c>
      <c r="J2636" s="24">
        <v>140409.32</v>
      </c>
      <c r="K2636" s="24">
        <v>109139.85</v>
      </c>
      <c r="L2636" s="24">
        <v>190994.74</v>
      </c>
      <c r="M2636" s="24">
        <v>137854.42000000001</v>
      </c>
      <c r="N2636" s="24">
        <v>241245.23</v>
      </c>
      <c r="O2636" s="24">
        <v>181368.11</v>
      </c>
      <c r="P2636" s="24">
        <v>317394.2</v>
      </c>
      <c r="Q2636" s="24">
        <v>224545.01</v>
      </c>
      <c r="R2636" s="24">
        <v>392953.77</v>
      </c>
      <c r="S2636" s="24">
        <v>252848.47</v>
      </c>
      <c r="T2636" s="24">
        <v>442484.83</v>
      </c>
      <c r="U2636" s="24">
        <v>280767.02</v>
      </c>
      <c r="V2636" s="24">
        <v>491342.28</v>
      </c>
    </row>
    <row r="2637" spans="1:22" hidden="1" x14ac:dyDescent="0.3">
      <c r="A2637" s="23">
        <v>5</v>
      </c>
      <c r="B2637" s="23">
        <v>2021</v>
      </c>
      <c r="C2637" s="23" t="s">
        <v>560</v>
      </c>
      <c r="D2637" t="s">
        <v>159</v>
      </c>
      <c r="E2637" s="23" t="s">
        <v>564</v>
      </c>
      <c r="F2637" s="23" t="s">
        <v>248</v>
      </c>
      <c r="G2637" s="23">
        <v>4</v>
      </c>
      <c r="H2637" s="23" t="s">
        <v>29</v>
      </c>
      <c r="I2637" s="24">
        <v>90233.02</v>
      </c>
      <c r="J2637" s="24">
        <v>144372.82999999999</v>
      </c>
      <c r="K2637" s="24">
        <v>126326.23</v>
      </c>
      <c r="L2637" s="24">
        <v>202121.96</v>
      </c>
      <c r="M2637" s="24">
        <v>162419.43</v>
      </c>
      <c r="N2637" s="24">
        <v>259871.1</v>
      </c>
      <c r="O2637" s="24">
        <v>216559.24</v>
      </c>
      <c r="P2637" s="24">
        <v>346494.8</v>
      </c>
      <c r="Q2637" s="24">
        <v>270699.05</v>
      </c>
      <c r="R2637" s="24">
        <v>433118.49</v>
      </c>
      <c r="S2637" s="24">
        <v>306792.26</v>
      </c>
      <c r="T2637" s="24">
        <v>490867.63</v>
      </c>
      <c r="U2637" s="24">
        <v>342885.47</v>
      </c>
      <c r="V2637" s="24">
        <v>548616.76</v>
      </c>
    </row>
    <row r="2638" spans="1:22" hidden="1" x14ac:dyDescent="0.3">
      <c r="A2638" s="23">
        <v>5</v>
      </c>
      <c r="B2638" s="23">
        <v>2021</v>
      </c>
      <c r="C2638" s="23" t="s">
        <v>560</v>
      </c>
      <c r="D2638" t="s">
        <v>159</v>
      </c>
      <c r="E2638" s="23" t="s">
        <v>564</v>
      </c>
      <c r="F2638" s="23" t="s">
        <v>289</v>
      </c>
      <c r="G2638" s="23">
        <v>1</v>
      </c>
      <c r="H2638" s="23" t="s">
        <v>14</v>
      </c>
      <c r="I2638" s="24">
        <v>105341.88</v>
      </c>
      <c r="J2638" s="24">
        <v>184348.29</v>
      </c>
      <c r="K2638" s="24">
        <v>136523.85999999999</v>
      </c>
      <c r="L2638" s="24">
        <v>238916.76</v>
      </c>
      <c r="M2638" s="24">
        <v>163462.09</v>
      </c>
      <c r="N2638" s="24">
        <v>286058.65000000002</v>
      </c>
      <c r="O2638" s="24">
        <v>195129.60000000001</v>
      </c>
      <c r="P2638" s="24">
        <v>341476.8</v>
      </c>
      <c r="Q2638" s="24">
        <v>229541.43</v>
      </c>
      <c r="R2638" s="24">
        <v>401697.51</v>
      </c>
      <c r="S2638" s="24">
        <v>251552.26</v>
      </c>
      <c r="T2638" s="24">
        <v>440216.46</v>
      </c>
      <c r="U2638" s="24">
        <v>272435.03000000003</v>
      </c>
      <c r="V2638" s="24">
        <v>476761.3</v>
      </c>
    </row>
    <row r="2639" spans="1:22" hidden="1" x14ac:dyDescent="0.3">
      <c r="A2639" s="23">
        <v>5</v>
      </c>
      <c r="B2639" s="23">
        <v>2021</v>
      </c>
      <c r="C2639" s="23" t="s">
        <v>560</v>
      </c>
      <c r="D2639" t="s">
        <v>159</v>
      </c>
      <c r="E2639" s="23" t="s">
        <v>564</v>
      </c>
      <c r="F2639" s="23" t="s">
        <v>289</v>
      </c>
      <c r="G2639" s="23">
        <v>2</v>
      </c>
      <c r="H2639" s="23" t="s">
        <v>30</v>
      </c>
      <c r="I2639" s="24">
        <v>91744.28</v>
      </c>
      <c r="J2639" s="24">
        <v>160552.49</v>
      </c>
      <c r="K2639" s="24">
        <v>120303.33</v>
      </c>
      <c r="L2639" s="24">
        <v>210530.83</v>
      </c>
      <c r="M2639" s="24">
        <v>146229.92000000001</v>
      </c>
      <c r="N2639" s="24">
        <v>255902.36</v>
      </c>
      <c r="O2639" s="24">
        <v>179398.99</v>
      </c>
      <c r="P2639" s="24">
        <v>313948.24</v>
      </c>
      <c r="Q2639" s="24">
        <v>212829.65</v>
      </c>
      <c r="R2639" s="24">
        <v>372451.89</v>
      </c>
      <c r="S2639" s="24">
        <v>234522.9</v>
      </c>
      <c r="T2639" s="24">
        <v>410415.08</v>
      </c>
      <c r="U2639" s="24">
        <v>254634.98</v>
      </c>
      <c r="V2639" s="24">
        <v>445611.21</v>
      </c>
    </row>
    <row r="2640" spans="1:22" hidden="1" x14ac:dyDescent="0.3">
      <c r="A2640" s="23">
        <v>5</v>
      </c>
      <c r="B2640" s="23">
        <v>2021</v>
      </c>
      <c r="C2640" s="23" t="s">
        <v>560</v>
      </c>
      <c r="D2640" t="s">
        <v>159</v>
      </c>
      <c r="E2640" s="23" t="s">
        <v>564</v>
      </c>
      <c r="F2640" s="23" t="s">
        <v>289</v>
      </c>
      <c r="G2640" s="23">
        <v>3</v>
      </c>
      <c r="H2640" s="23" t="s">
        <v>31</v>
      </c>
      <c r="I2640" s="24">
        <v>79452.97</v>
      </c>
      <c r="J2640" s="24">
        <v>139042.70000000001</v>
      </c>
      <c r="K2640" s="24">
        <v>108076.07</v>
      </c>
      <c r="L2640" s="24">
        <v>189133.13</v>
      </c>
      <c r="M2640" s="24">
        <v>136509.54999999999</v>
      </c>
      <c r="N2640" s="24">
        <v>238891.72</v>
      </c>
      <c r="O2640" s="24">
        <v>179597.54</v>
      </c>
      <c r="P2640" s="24">
        <v>314295.69</v>
      </c>
      <c r="Q2640" s="24">
        <v>222351.84</v>
      </c>
      <c r="R2640" s="24">
        <v>389115.71</v>
      </c>
      <c r="S2640" s="24">
        <v>250378.02</v>
      </c>
      <c r="T2640" s="24">
        <v>438161.53</v>
      </c>
      <c r="U2640" s="24">
        <v>278022.84999999998</v>
      </c>
      <c r="V2640" s="24">
        <v>486539.99</v>
      </c>
    </row>
    <row r="2641" spans="1:22" hidden="1" x14ac:dyDescent="0.3">
      <c r="A2641" s="23">
        <v>5</v>
      </c>
      <c r="B2641" s="23">
        <v>2021</v>
      </c>
      <c r="C2641" s="23" t="s">
        <v>560</v>
      </c>
      <c r="D2641" t="s">
        <v>159</v>
      </c>
      <c r="E2641" s="23" t="s">
        <v>564</v>
      </c>
      <c r="F2641" s="23" t="s">
        <v>289</v>
      </c>
      <c r="G2641" s="23">
        <v>4</v>
      </c>
      <c r="H2641" s="23" t="s">
        <v>29</v>
      </c>
      <c r="I2641" s="24">
        <v>89364.83</v>
      </c>
      <c r="J2641" s="24">
        <v>142983.73000000001</v>
      </c>
      <c r="K2641" s="24">
        <v>125110.76</v>
      </c>
      <c r="L2641" s="24">
        <v>200177.22</v>
      </c>
      <c r="M2641" s="24">
        <v>160856.69</v>
      </c>
      <c r="N2641" s="24">
        <v>257370.71</v>
      </c>
      <c r="O2641" s="24">
        <v>214475.59</v>
      </c>
      <c r="P2641" s="24">
        <v>343160.95</v>
      </c>
      <c r="Q2641" s="24">
        <v>268094.49</v>
      </c>
      <c r="R2641" s="24">
        <v>428951.19</v>
      </c>
      <c r="S2641" s="24">
        <v>303840.42</v>
      </c>
      <c r="T2641" s="24">
        <v>486144.68</v>
      </c>
      <c r="U2641" s="24">
        <v>339586.35</v>
      </c>
      <c r="V2641" s="24">
        <v>543338.17000000004</v>
      </c>
    </row>
    <row r="2642" spans="1:22" hidden="1" x14ac:dyDescent="0.3">
      <c r="A2642" s="23">
        <v>5</v>
      </c>
      <c r="B2642" s="23">
        <v>2021</v>
      </c>
      <c r="C2642" s="23" t="s">
        <v>560</v>
      </c>
      <c r="D2642" t="s">
        <v>159</v>
      </c>
      <c r="E2642" s="23" t="s">
        <v>564</v>
      </c>
      <c r="F2642" s="23" t="s">
        <v>330</v>
      </c>
      <c r="G2642" s="23">
        <v>1</v>
      </c>
      <c r="H2642" s="23" t="s">
        <v>14</v>
      </c>
      <c r="I2642" s="24">
        <v>115092.06</v>
      </c>
      <c r="J2642" s="24">
        <v>201411.1</v>
      </c>
      <c r="K2642" s="24">
        <v>149134.29</v>
      </c>
      <c r="L2642" s="24">
        <v>260985.01</v>
      </c>
      <c r="M2642" s="24">
        <v>178542.23</v>
      </c>
      <c r="N2642" s="24">
        <v>312448.90000000002</v>
      </c>
      <c r="O2642" s="24">
        <v>213103</v>
      </c>
      <c r="P2642" s="24">
        <v>372930.24</v>
      </c>
      <c r="Q2642" s="24">
        <v>250663.87</v>
      </c>
      <c r="R2642" s="24">
        <v>438661.77</v>
      </c>
      <c r="S2642" s="24">
        <v>274688.64000000001</v>
      </c>
      <c r="T2642" s="24">
        <v>480705.11</v>
      </c>
      <c r="U2642" s="24">
        <v>297469.90999999997</v>
      </c>
      <c r="V2642" s="24">
        <v>520572.34</v>
      </c>
    </row>
    <row r="2643" spans="1:22" hidden="1" x14ac:dyDescent="0.3">
      <c r="A2643" s="23">
        <v>5</v>
      </c>
      <c r="B2643" s="23">
        <v>2021</v>
      </c>
      <c r="C2643" s="23" t="s">
        <v>560</v>
      </c>
      <c r="D2643" t="s">
        <v>159</v>
      </c>
      <c r="E2643" s="23" t="s">
        <v>564</v>
      </c>
      <c r="F2643" s="23" t="s">
        <v>330</v>
      </c>
      <c r="G2643" s="23">
        <v>2</v>
      </c>
      <c r="H2643" s="23" t="s">
        <v>30</v>
      </c>
      <c r="I2643" s="24">
        <v>100350.76</v>
      </c>
      <c r="J2643" s="24">
        <v>175613.82</v>
      </c>
      <c r="K2643" s="24">
        <v>131549.42000000001</v>
      </c>
      <c r="L2643" s="24">
        <v>230211.48</v>
      </c>
      <c r="M2643" s="24">
        <v>159860.63</v>
      </c>
      <c r="N2643" s="24">
        <v>279756.11</v>
      </c>
      <c r="O2643" s="24">
        <v>196049.26</v>
      </c>
      <c r="P2643" s="24">
        <v>343086.2</v>
      </c>
      <c r="Q2643" s="24">
        <v>232546.43</v>
      </c>
      <c r="R2643" s="24">
        <v>406956.25</v>
      </c>
      <c r="S2643" s="24">
        <v>256226.9</v>
      </c>
      <c r="T2643" s="24">
        <v>448397.07</v>
      </c>
      <c r="U2643" s="24">
        <v>278172.65999999997</v>
      </c>
      <c r="V2643" s="24">
        <v>486802.15</v>
      </c>
    </row>
    <row r="2644" spans="1:22" hidden="1" x14ac:dyDescent="0.3">
      <c r="A2644" s="23">
        <v>5</v>
      </c>
      <c r="B2644" s="23">
        <v>2021</v>
      </c>
      <c r="C2644" s="23" t="s">
        <v>560</v>
      </c>
      <c r="D2644" t="s">
        <v>159</v>
      </c>
      <c r="E2644" s="23" t="s">
        <v>564</v>
      </c>
      <c r="F2644" s="23" t="s">
        <v>330</v>
      </c>
      <c r="G2644" s="23">
        <v>3</v>
      </c>
      <c r="H2644" s="23" t="s">
        <v>31</v>
      </c>
      <c r="I2644" s="24">
        <v>86994.559999999998</v>
      </c>
      <c r="J2644" s="24">
        <v>152240.48000000001</v>
      </c>
      <c r="K2644" s="24">
        <v>118368.66</v>
      </c>
      <c r="L2644" s="24">
        <v>207145.16</v>
      </c>
      <c r="M2644" s="24">
        <v>149537.20000000001</v>
      </c>
      <c r="N2644" s="24">
        <v>261690.1</v>
      </c>
      <c r="O2644" s="24">
        <v>196764.58</v>
      </c>
      <c r="P2644" s="24">
        <v>344338.02</v>
      </c>
      <c r="Q2644" s="24">
        <v>243630.22</v>
      </c>
      <c r="R2644" s="24">
        <v>426352.88</v>
      </c>
      <c r="S2644" s="24">
        <v>274357.19</v>
      </c>
      <c r="T2644" s="24">
        <v>480125.09</v>
      </c>
      <c r="U2644" s="24">
        <v>304670.75</v>
      </c>
      <c r="V2644" s="24">
        <v>533173.81000000006</v>
      </c>
    </row>
    <row r="2645" spans="1:22" hidden="1" x14ac:dyDescent="0.3">
      <c r="A2645" s="23">
        <v>5</v>
      </c>
      <c r="B2645" s="23">
        <v>2021</v>
      </c>
      <c r="C2645" s="23" t="s">
        <v>560</v>
      </c>
      <c r="D2645" t="s">
        <v>159</v>
      </c>
      <c r="E2645" s="23" t="s">
        <v>564</v>
      </c>
      <c r="F2645" s="23" t="s">
        <v>330</v>
      </c>
      <c r="G2645" s="23">
        <v>4</v>
      </c>
      <c r="H2645" s="23" t="s">
        <v>29</v>
      </c>
      <c r="I2645" s="24">
        <v>97619.96</v>
      </c>
      <c r="J2645" s="24">
        <v>156191.94</v>
      </c>
      <c r="K2645" s="24">
        <v>136667.94</v>
      </c>
      <c r="L2645" s="24">
        <v>218668.71</v>
      </c>
      <c r="M2645" s="24">
        <v>175715.93</v>
      </c>
      <c r="N2645" s="24">
        <v>281145.49</v>
      </c>
      <c r="O2645" s="24">
        <v>234287.9</v>
      </c>
      <c r="P2645" s="24">
        <v>374860.65</v>
      </c>
      <c r="Q2645" s="24">
        <v>292859.88</v>
      </c>
      <c r="R2645" s="24">
        <v>468575.81</v>
      </c>
      <c r="S2645" s="24">
        <v>331907.86</v>
      </c>
      <c r="T2645" s="24">
        <v>531052.59</v>
      </c>
      <c r="U2645" s="24">
        <v>370955.85</v>
      </c>
      <c r="V2645" s="24">
        <v>593529.36</v>
      </c>
    </row>
    <row r="2646" spans="1:22" hidden="1" x14ac:dyDescent="0.3">
      <c r="A2646" s="23">
        <v>5</v>
      </c>
      <c r="B2646" s="23">
        <v>2021</v>
      </c>
      <c r="C2646" s="23" t="s">
        <v>560</v>
      </c>
      <c r="D2646" t="s">
        <v>159</v>
      </c>
      <c r="E2646" s="23" t="s">
        <v>564</v>
      </c>
      <c r="F2646" s="23" t="s">
        <v>368</v>
      </c>
      <c r="G2646" s="23">
        <v>1</v>
      </c>
      <c r="H2646" s="23" t="s">
        <v>14</v>
      </c>
      <c r="I2646" s="24">
        <v>109931.4</v>
      </c>
      <c r="J2646" s="24">
        <v>192379.95</v>
      </c>
      <c r="K2646" s="24">
        <v>142481.60000000001</v>
      </c>
      <c r="L2646" s="24">
        <v>249342.79</v>
      </c>
      <c r="M2646" s="24">
        <v>170602.3</v>
      </c>
      <c r="N2646" s="24">
        <v>298554.02</v>
      </c>
      <c r="O2646" s="24">
        <v>203663.65</v>
      </c>
      <c r="P2646" s="24">
        <v>356411.39</v>
      </c>
      <c r="Q2646" s="24">
        <v>239588.22</v>
      </c>
      <c r="R2646" s="24">
        <v>419279.38</v>
      </c>
      <c r="S2646" s="24">
        <v>262566.74</v>
      </c>
      <c r="T2646" s="24">
        <v>459491.8</v>
      </c>
      <c r="U2646" s="24">
        <v>284372.19</v>
      </c>
      <c r="V2646" s="24">
        <v>497651.32</v>
      </c>
    </row>
    <row r="2647" spans="1:22" hidden="1" x14ac:dyDescent="0.3">
      <c r="A2647" s="23">
        <v>5</v>
      </c>
      <c r="B2647" s="23">
        <v>2021</v>
      </c>
      <c r="C2647" s="23" t="s">
        <v>560</v>
      </c>
      <c r="D2647" t="s">
        <v>159</v>
      </c>
      <c r="E2647" s="23" t="s">
        <v>564</v>
      </c>
      <c r="F2647" s="23" t="s">
        <v>368</v>
      </c>
      <c r="G2647" s="23">
        <v>2</v>
      </c>
      <c r="H2647" s="23" t="s">
        <v>30</v>
      </c>
      <c r="I2647" s="24">
        <v>95698.39</v>
      </c>
      <c r="J2647" s="24">
        <v>167472.18</v>
      </c>
      <c r="K2647" s="24">
        <v>125503.09</v>
      </c>
      <c r="L2647" s="24">
        <v>219630.42</v>
      </c>
      <c r="M2647" s="24">
        <v>152564.89000000001</v>
      </c>
      <c r="N2647" s="24">
        <v>266988.56</v>
      </c>
      <c r="O2647" s="24">
        <v>187197.97</v>
      </c>
      <c r="P2647" s="24">
        <v>327596.45</v>
      </c>
      <c r="Q2647" s="24">
        <v>222095.51</v>
      </c>
      <c r="R2647" s="24">
        <v>388667.14</v>
      </c>
      <c r="S2647" s="24">
        <v>244741.62</v>
      </c>
      <c r="T2647" s="24">
        <v>428297.84</v>
      </c>
      <c r="U2647" s="24">
        <v>265740.34999999998</v>
      </c>
      <c r="V2647" s="24">
        <v>465045.62</v>
      </c>
    </row>
    <row r="2648" spans="1:22" hidden="1" x14ac:dyDescent="0.3">
      <c r="A2648" s="23">
        <v>5</v>
      </c>
      <c r="B2648" s="23">
        <v>2021</v>
      </c>
      <c r="C2648" s="23" t="s">
        <v>560</v>
      </c>
      <c r="D2648" t="s">
        <v>159</v>
      </c>
      <c r="E2648" s="23" t="s">
        <v>564</v>
      </c>
      <c r="F2648" s="23" t="s">
        <v>368</v>
      </c>
      <c r="G2648" s="23">
        <v>3</v>
      </c>
      <c r="H2648" s="23" t="s">
        <v>31</v>
      </c>
      <c r="I2648" s="24">
        <v>82844.34</v>
      </c>
      <c r="J2648" s="24">
        <v>144977.59</v>
      </c>
      <c r="K2648" s="24">
        <v>112676.41</v>
      </c>
      <c r="L2648" s="24">
        <v>197183.72</v>
      </c>
      <c r="M2648" s="24">
        <v>142310</v>
      </c>
      <c r="N2648" s="24">
        <v>249042.51</v>
      </c>
      <c r="O2648" s="24">
        <v>187218.61</v>
      </c>
      <c r="P2648" s="24">
        <v>327632.56</v>
      </c>
      <c r="Q2648" s="24">
        <v>231777.94</v>
      </c>
      <c r="R2648" s="24">
        <v>405611.4</v>
      </c>
      <c r="S2648" s="24">
        <v>260985.2</v>
      </c>
      <c r="T2648" s="24">
        <v>456724.1</v>
      </c>
      <c r="U2648" s="24">
        <v>289793.3</v>
      </c>
      <c r="V2648" s="24">
        <v>507138.27</v>
      </c>
    </row>
    <row r="2649" spans="1:22" hidden="1" x14ac:dyDescent="0.3">
      <c r="A2649" s="23">
        <v>5</v>
      </c>
      <c r="B2649" s="23">
        <v>2021</v>
      </c>
      <c r="C2649" s="23" t="s">
        <v>560</v>
      </c>
      <c r="D2649" t="s">
        <v>159</v>
      </c>
      <c r="E2649" s="23" t="s">
        <v>564</v>
      </c>
      <c r="F2649" s="23" t="s">
        <v>368</v>
      </c>
      <c r="G2649" s="23">
        <v>4</v>
      </c>
      <c r="H2649" s="23" t="s">
        <v>29</v>
      </c>
      <c r="I2649" s="24">
        <v>93264.34</v>
      </c>
      <c r="J2649" s="24">
        <v>149222.95000000001</v>
      </c>
      <c r="K2649" s="24">
        <v>130570.08</v>
      </c>
      <c r="L2649" s="24">
        <v>208912.13</v>
      </c>
      <c r="M2649" s="24">
        <v>167875.82</v>
      </c>
      <c r="N2649" s="24">
        <v>268601.31</v>
      </c>
      <c r="O2649" s="24">
        <v>223834.43</v>
      </c>
      <c r="P2649" s="24">
        <v>358135.09</v>
      </c>
      <c r="Q2649" s="24">
        <v>279793.03000000003</v>
      </c>
      <c r="R2649" s="24">
        <v>447668.86</v>
      </c>
      <c r="S2649" s="24">
        <v>317098.77</v>
      </c>
      <c r="T2649" s="24">
        <v>507358.04</v>
      </c>
      <c r="U2649" s="24">
        <v>354404.51</v>
      </c>
      <c r="V2649" s="24">
        <v>567047.22</v>
      </c>
    </row>
    <row r="2650" spans="1:22" hidden="1" x14ac:dyDescent="0.3">
      <c r="A2650" s="23">
        <v>5</v>
      </c>
      <c r="B2650" s="23">
        <v>2021</v>
      </c>
      <c r="C2650" s="23" t="s">
        <v>560</v>
      </c>
      <c r="D2650" t="s">
        <v>159</v>
      </c>
      <c r="E2650" s="23" t="s">
        <v>564</v>
      </c>
      <c r="F2650" s="23" t="s">
        <v>403</v>
      </c>
      <c r="G2650" s="23">
        <v>1</v>
      </c>
      <c r="H2650" s="23" t="s">
        <v>14</v>
      </c>
      <c r="I2650" s="24">
        <v>115092.06</v>
      </c>
      <c r="J2650" s="24">
        <v>201411.1</v>
      </c>
      <c r="K2650" s="24">
        <v>149134.29</v>
      </c>
      <c r="L2650" s="24">
        <v>260985.01</v>
      </c>
      <c r="M2650" s="24">
        <v>178542.23</v>
      </c>
      <c r="N2650" s="24">
        <v>312448.90000000002</v>
      </c>
      <c r="O2650" s="24">
        <v>213103</v>
      </c>
      <c r="P2650" s="24">
        <v>372930.24</v>
      </c>
      <c r="Q2650" s="24">
        <v>250663.87</v>
      </c>
      <c r="R2650" s="24">
        <v>438661.77</v>
      </c>
      <c r="S2650" s="24">
        <v>274688.64000000001</v>
      </c>
      <c r="T2650" s="24">
        <v>480705.11</v>
      </c>
      <c r="U2650" s="24">
        <v>297469.90999999997</v>
      </c>
      <c r="V2650" s="24">
        <v>520572.34</v>
      </c>
    </row>
    <row r="2651" spans="1:22" hidden="1" x14ac:dyDescent="0.3">
      <c r="A2651" s="23">
        <v>5</v>
      </c>
      <c r="B2651" s="23">
        <v>2021</v>
      </c>
      <c r="C2651" s="23" t="s">
        <v>560</v>
      </c>
      <c r="D2651" t="s">
        <v>159</v>
      </c>
      <c r="E2651" s="23" t="s">
        <v>564</v>
      </c>
      <c r="F2651" s="23" t="s">
        <v>403</v>
      </c>
      <c r="G2651" s="23">
        <v>2</v>
      </c>
      <c r="H2651" s="23" t="s">
        <v>30</v>
      </c>
      <c r="I2651" s="24">
        <v>100350.76</v>
      </c>
      <c r="J2651" s="24">
        <v>175613.82</v>
      </c>
      <c r="K2651" s="24">
        <v>131549.42000000001</v>
      </c>
      <c r="L2651" s="24">
        <v>230211.48</v>
      </c>
      <c r="M2651" s="24">
        <v>159860.63</v>
      </c>
      <c r="N2651" s="24">
        <v>279756.11</v>
      </c>
      <c r="O2651" s="24">
        <v>196049.26</v>
      </c>
      <c r="P2651" s="24">
        <v>343086.2</v>
      </c>
      <c r="Q2651" s="24">
        <v>232546.43</v>
      </c>
      <c r="R2651" s="24">
        <v>406956.25</v>
      </c>
      <c r="S2651" s="24">
        <v>256226.9</v>
      </c>
      <c r="T2651" s="24">
        <v>448397.07</v>
      </c>
      <c r="U2651" s="24">
        <v>278172.65999999997</v>
      </c>
      <c r="V2651" s="24">
        <v>486802.15</v>
      </c>
    </row>
    <row r="2652" spans="1:22" hidden="1" x14ac:dyDescent="0.3">
      <c r="A2652" s="23">
        <v>5</v>
      </c>
      <c r="B2652" s="23">
        <v>2021</v>
      </c>
      <c r="C2652" s="23" t="s">
        <v>560</v>
      </c>
      <c r="D2652" t="s">
        <v>159</v>
      </c>
      <c r="E2652" s="23" t="s">
        <v>564</v>
      </c>
      <c r="F2652" s="23" t="s">
        <v>403</v>
      </c>
      <c r="G2652" s="23">
        <v>3</v>
      </c>
      <c r="H2652" s="23" t="s">
        <v>31</v>
      </c>
      <c r="I2652" s="24">
        <v>86994.559999999998</v>
      </c>
      <c r="J2652" s="24">
        <v>152240.48000000001</v>
      </c>
      <c r="K2652" s="24">
        <v>118368.66</v>
      </c>
      <c r="L2652" s="24">
        <v>207145.16</v>
      </c>
      <c r="M2652" s="24">
        <v>149537.20000000001</v>
      </c>
      <c r="N2652" s="24">
        <v>261690.1</v>
      </c>
      <c r="O2652" s="24">
        <v>196764.58</v>
      </c>
      <c r="P2652" s="24">
        <v>344338.02</v>
      </c>
      <c r="Q2652" s="24">
        <v>243630.22</v>
      </c>
      <c r="R2652" s="24">
        <v>426352.88</v>
      </c>
      <c r="S2652" s="24">
        <v>274357.19</v>
      </c>
      <c r="T2652" s="24">
        <v>480125.09</v>
      </c>
      <c r="U2652" s="24">
        <v>304670.75</v>
      </c>
      <c r="V2652" s="24">
        <v>533173.81000000006</v>
      </c>
    </row>
    <row r="2653" spans="1:22" hidden="1" x14ac:dyDescent="0.3">
      <c r="A2653" s="23">
        <v>5</v>
      </c>
      <c r="B2653" s="23">
        <v>2021</v>
      </c>
      <c r="C2653" s="23" t="s">
        <v>560</v>
      </c>
      <c r="D2653" t="s">
        <v>159</v>
      </c>
      <c r="E2653" s="23" t="s">
        <v>564</v>
      </c>
      <c r="F2653" s="23" t="s">
        <v>403</v>
      </c>
      <c r="G2653" s="23">
        <v>4</v>
      </c>
      <c r="H2653" s="23" t="s">
        <v>29</v>
      </c>
      <c r="I2653" s="24">
        <v>97619.96</v>
      </c>
      <c r="J2653" s="24">
        <v>156191.94</v>
      </c>
      <c r="K2653" s="24">
        <v>136667.94</v>
      </c>
      <c r="L2653" s="24">
        <v>218668.71</v>
      </c>
      <c r="M2653" s="24">
        <v>175715.93</v>
      </c>
      <c r="N2653" s="24">
        <v>281145.49</v>
      </c>
      <c r="O2653" s="24">
        <v>234287.9</v>
      </c>
      <c r="P2653" s="24">
        <v>374860.65</v>
      </c>
      <c r="Q2653" s="24">
        <v>292859.88</v>
      </c>
      <c r="R2653" s="24">
        <v>468575.81</v>
      </c>
      <c r="S2653" s="24">
        <v>331907.86</v>
      </c>
      <c r="T2653" s="24">
        <v>531052.59</v>
      </c>
      <c r="U2653" s="24">
        <v>370955.85</v>
      </c>
      <c r="V2653" s="24">
        <v>593529.36</v>
      </c>
    </row>
    <row r="2654" spans="1:22" hidden="1" x14ac:dyDescent="0.3">
      <c r="A2654" s="23">
        <v>5</v>
      </c>
      <c r="B2654" s="23">
        <v>2021</v>
      </c>
      <c r="C2654" s="23" t="s">
        <v>560</v>
      </c>
      <c r="D2654" t="s">
        <v>159</v>
      </c>
      <c r="E2654" s="23" t="s">
        <v>564</v>
      </c>
      <c r="F2654" s="23" t="s">
        <v>434</v>
      </c>
      <c r="G2654" s="23">
        <v>1</v>
      </c>
      <c r="H2654" s="23" t="s">
        <v>14</v>
      </c>
      <c r="I2654" s="24">
        <v>110423.86</v>
      </c>
      <c r="J2654" s="24">
        <v>193241.76</v>
      </c>
      <c r="K2654" s="24">
        <v>143134.14000000001</v>
      </c>
      <c r="L2654" s="24">
        <v>250484.75</v>
      </c>
      <c r="M2654" s="24">
        <v>171393.84</v>
      </c>
      <c r="N2654" s="24">
        <v>299939.21999999997</v>
      </c>
      <c r="O2654" s="24">
        <v>204624.15</v>
      </c>
      <c r="P2654" s="24">
        <v>358092.26</v>
      </c>
      <c r="Q2654" s="24">
        <v>240729.51</v>
      </c>
      <c r="R2654" s="24">
        <v>421276.65</v>
      </c>
      <c r="S2654" s="24">
        <v>263823.84000000003</v>
      </c>
      <c r="T2654" s="24">
        <v>461691.73</v>
      </c>
      <c r="U2654" s="24">
        <v>285745.90999999997</v>
      </c>
      <c r="V2654" s="24">
        <v>500055.34</v>
      </c>
    </row>
    <row r="2655" spans="1:22" hidden="1" x14ac:dyDescent="0.3">
      <c r="A2655" s="23">
        <v>5</v>
      </c>
      <c r="B2655" s="23">
        <v>2021</v>
      </c>
      <c r="C2655" s="23" t="s">
        <v>560</v>
      </c>
      <c r="D2655" t="s">
        <v>159</v>
      </c>
      <c r="E2655" s="23" t="s">
        <v>564</v>
      </c>
      <c r="F2655" s="23" t="s">
        <v>434</v>
      </c>
      <c r="G2655" s="23">
        <v>2</v>
      </c>
      <c r="H2655" s="23" t="s">
        <v>30</v>
      </c>
      <c r="I2655" s="24">
        <v>96063.76</v>
      </c>
      <c r="J2655" s="24">
        <v>168111.58</v>
      </c>
      <c r="K2655" s="24">
        <v>126004.05</v>
      </c>
      <c r="L2655" s="24">
        <v>220507.08</v>
      </c>
      <c r="M2655" s="24">
        <v>153195.39000000001</v>
      </c>
      <c r="N2655" s="24">
        <v>268091.93</v>
      </c>
      <c r="O2655" s="24">
        <v>188011.45</v>
      </c>
      <c r="P2655" s="24">
        <v>329020.03999999998</v>
      </c>
      <c r="Q2655" s="24">
        <v>223080.62</v>
      </c>
      <c r="R2655" s="24">
        <v>390391.09</v>
      </c>
      <c r="S2655" s="24">
        <v>245839.57</v>
      </c>
      <c r="T2655" s="24">
        <v>430219.24</v>
      </c>
      <c r="U2655" s="24">
        <v>266947.71999999997</v>
      </c>
      <c r="V2655" s="24">
        <v>467158.51</v>
      </c>
    </row>
    <row r="2656" spans="1:22" hidden="1" x14ac:dyDescent="0.3">
      <c r="A2656" s="23">
        <v>5</v>
      </c>
      <c r="B2656" s="23">
        <v>2021</v>
      </c>
      <c r="C2656" s="23" t="s">
        <v>560</v>
      </c>
      <c r="D2656" t="s">
        <v>159</v>
      </c>
      <c r="E2656" s="23" t="s">
        <v>564</v>
      </c>
      <c r="F2656" s="23" t="s">
        <v>434</v>
      </c>
      <c r="G2656" s="23">
        <v>3</v>
      </c>
      <c r="H2656" s="23" t="s">
        <v>31</v>
      </c>
      <c r="I2656" s="24">
        <v>83112.009999999995</v>
      </c>
      <c r="J2656" s="24">
        <v>145446.01</v>
      </c>
      <c r="K2656" s="24">
        <v>113021.63</v>
      </c>
      <c r="L2656" s="24">
        <v>197787.85</v>
      </c>
      <c r="M2656" s="24">
        <v>142731</v>
      </c>
      <c r="N2656" s="24">
        <v>249779.25</v>
      </c>
      <c r="O2656" s="24">
        <v>187757.37</v>
      </c>
      <c r="P2656" s="24">
        <v>328575.39</v>
      </c>
      <c r="Q2656" s="24">
        <v>232431.34</v>
      </c>
      <c r="R2656" s="24">
        <v>406754.84</v>
      </c>
      <c r="S2656" s="24">
        <v>261710.57</v>
      </c>
      <c r="T2656" s="24">
        <v>457993.5</v>
      </c>
      <c r="U2656" s="24">
        <v>290587.08</v>
      </c>
      <c r="V2656" s="24">
        <v>508527.38</v>
      </c>
    </row>
    <row r="2657" spans="1:22" hidden="1" x14ac:dyDescent="0.3">
      <c r="A2657" s="23">
        <v>5</v>
      </c>
      <c r="B2657" s="23">
        <v>2021</v>
      </c>
      <c r="C2657" s="23" t="s">
        <v>560</v>
      </c>
      <c r="D2657" t="s">
        <v>159</v>
      </c>
      <c r="E2657" s="23" t="s">
        <v>564</v>
      </c>
      <c r="F2657" s="23" t="s">
        <v>434</v>
      </c>
      <c r="G2657" s="23">
        <v>4</v>
      </c>
      <c r="H2657" s="23" t="s">
        <v>29</v>
      </c>
      <c r="I2657" s="24">
        <v>93691.1</v>
      </c>
      <c r="J2657" s="24">
        <v>149905.76999999999</v>
      </c>
      <c r="K2657" s="24">
        <v>131167.54999999999</v>
      </c>
      <c r="L2657" s="24">
        <v>209868.08</v>
      </c>
      <c r="M2657" s="24">
        <v>168643.99</v>
      </c>
      <c r="N2657" s="24">
        <v>269830.38</v>
      </c>
      <c r="O2657" s="24">
        <v>224858.65</v>
      </c>
      <c r="P2657" s="24">
        <v>359773.85</v>
      </c>
      <c r="Q2657" s="24">
        <v>281073.31</v>
      </c>
      <c r="R2657" s="24">
        <v>449717.31</v>
      </c>
      <c r="S2657" s="24">
        <v>318549.76000000001</v>
      </c>
      <c r="T2657" s="24">
        <v>509679.62</v>
      </c>
      <c r="U2657" s="24">
        <v>356026.2</v>
      </c>
      <c r="V2657" s="24">
        <v>569641.92000000004</v>
      </c>
    </row>
    <row r="2658" spans="1:22" hidden="1" x14ac:dyDescent="0.3">
      <c r="A2658" s="23">
        <v>5</v>
      </c>
      <c r="B2658" s="23">
        <v>2021</v>
      </c>
      <c r="C2658" s="23" t="s">
        <v>560</v>
      </c>
      <c r="D2658" t="s">
        <v>10</v>
      </c>
      <c r="E2658" s="23" t="s">
        <v>565</v>
      </c>
      <c r="F2658" s="23" t="s">
        <v>8</v>
      </c>
      <c r="G2658" s="23">
        <v>1</v>
      </c>
      <c r="H2658" s="23" t="s">
        <v>14</v>
      </c>
      <c r="I2658" s="24">
        <v>100220.56</v>
      </c>
      <c r="J2658" s="24">
        <v>175385.97</v>
      </c>
      <c r="K2658" s="24">
        <v>129892.37</v>
      </c>
      <c r="L2658" s="24">
        <v>227311.64</v>
      </c>
      <c r="M2658" s="24">
        <v>155526.23000000001</v>
      </c>
      <c r="N2658" s="24">
        <v>272170.90999999997</v>
      </c>
      <c r="O2658" s="24">
        <v>185662.64</v>
      </c>
      <c r="P2658" s="24">
        <v>324909.62</v>
      </c>
      <c r="Q2658" s="24">
        <v>218409.55</v>
      </c>
      <c r="R2658" s="24">
        <v>382216.72</v>
      </c>
      <c r="S2658" s="24">
        <v>239355.51</v>
      </c>
      <c r="T2658" s="24">
        <v>418872.15</v>
      </c>
      <c r="U2658" s="24">
        <v>259230.71</v>
      </c>
      <c r="V2658" s="24">
        <v>453653.75</v>
      </c>
    </row>
    <row r="2659" spans="1:22" hidden="1" x14ac:dyDescent="0.3">
      <c r="A2659" s="23">
        <v>5</v>
      </c>
      <c r="B2659" s="23">
        <v>2021</v>
      </c>
      <c r="C2659" s="23" t="s">
        <v>560</v>
      </c>
      <c r="D2659" t="s">
        <v>10</v>
      </c>
      <c r="E2659" s="23" t="s">
        <v>565</v>
      </c>
      <c r="F2659" s="23" t="s">
        <v>8</v>
      </c>
      <c r="G2659" s="23">
        <v>2</v>
      </c>
      <c r="H2659" s="23" t="s">
        <v>30</v>
      </c>
      <c r="I2659" s="24">
        <v>87258.35</v>
      </c>
      <c r="J2659" s="24">
        <v>152702.12</v>
      </c>
      <c r="K2659" s="24">
        <v>114429.81</v>
      </c>
      <c r="L2659" s="24">
        <v>200252.16</v>
      </c>
      <c r="M2659" s="24">
        <v>139099.31</v>
      </c>
      <c r="N2659" s="24">
        <v>243423.8</v>
      </c>
      <c r="O2659" s="24">
        <v>170667.11</v>
      </c>
      <c r="P2659" s="24">
        <v>298667.45</v>
      </c>
      <c r="Q2659" s="24">
        <v>202478.69</v>
      </c>
      <c r="R2659" s="24">
        <v>354337.72</v>
      </c>
      <c r="S2659" s="24">
        <v>223121.92000000001</v>
      </c>
      <c r="T2659" s="24">
        <v>390463.36</v>
      </c>
      <c r="U2659" s="24">
        <v>242262.44</v>
      </c>
      <c r="V2659" s="24">
        <v>423959.27</v>
      </c>
    </row>
    <row r="2660" spans="1:22" hidden="1" x14ac:dyDescent="0.3">
      <c r="A2660" s="23">
        <v>5</v>
      </c>
      <c r="B2660" s="23">
        <v>2021</v>
      </c>
      <c r="C2660" s="23" t="s">
        <v>560</v>
      </c>
      <c r="D2660" t="s">
        <v>10</v>
      </c>
      <c r="E2660" s="23" t="s">
        <v>565</v>
      </c>
      <c r="F2660" s="23" t="s">
        <v>8</v>
      </c>
      <c r="G2660" s="23">
        <v>3</v>
      </c>
      <c r="H2660" s="23" t="s">
        <v>31</v>
      </c>
      <c r="I2660" s="24">
        <v>75548.34</v>
      </c>
      <c r="J2660" s="24">
        <v>132209.60000000001</v>
      </c>
      <c r="K2660" s="24">
        <v>102757.16</v>
      </c>
      <c r="L2660" s="24">
        <v>179825.04</v>
      </c>
      <c r="M2660" s="24">
        <v>129785.23</v>
      </c>
      <c r="N2660" s="24">
        <v>227124.15</v>
      </c>
      <c r="O2660" s="24">
        <v>170744.63</v>
      </c>
      <c r="P2660" s="24">
        <v>298803.09999999998</v>
      </c>
      <c r="Q2660" s="24">
        <v>211385.94</v>
      </c>
      <c r="R2660" s="24">
        <v>369925.39</v>
      </c>
      <c r="S2660" s="24">
        <v>238025.74</v>
      </c>
      <c r="T2660" s="24">
        <v>416545.04</v>
      </c>
      <c r="U2660" s="24">
        <v>264302.01</v>
      </c>
      <c r="V2660" s="24">
        <v>462528.51</v>
      </c>
    </row>
    <row r="2661" spans="1:22" hidden="1" x14ac:dyDescent="0.3">
      <c r="A2661" s="23">
        <v>5</v>
      </c>
      <c r="B2661" s="23">
        <v>2021</v>
      </c>
      <c r="C2661" s="23" t="s">
        <v>560</v>
      </c>
      <c r="D2661" t="s">
        <v>10</v>
      </c>
      <c r="E2661" s="23" t="s">
        <v>565</v>
      </c>
      <c r="F2661" s="23" t="s">
        <v>8</v>
      </c>
      <c r="G2661" s="23">
        <v>4</v>
      </c>
      <c r="H2661" s="23" t="s">
        <v>29</v>
      </c>
      <c r="I2661" s="24">
        <v>85023.88</v>
      </c>
      <c r="J2661" s="24">
        <v>136038.21</v>
      </c>
      <c r="K2661" s="24">
        <v>119033.43</v>
      </c>
      <c r="L2661" s="24">
        <v>190453.49</v>
      </c>
      <c r="M2661" s="24">
        <v>153042.98000000001</v>
      </c>
      <c r="N2661" s="24">
        <v>244868.78</v>
      </c>
      <c r="O2661" s="24">
        <v>204057.31</v>
      </c>
      <c r="P2661" s="24">
        <v>326491.7</v>
      </c>
      <c r="Q2661" s="24">
        <v>255071.64</v>
      </c>
      <c r="R2661" s="24">
        <v>408114.63</v>
      </c>
      <c r="S2661" s="24">
        <v>289081.19</v>
      </c>
      <c r="T2661" s="24">
        <v>462529.91</v>
      </c>
      <c r="U2661" s="24">
        <v>323090.74</v>
      </c>
      <c r="V2661" s="24">
        <v>516945.2</v>
      </c>
    </row>
    <row r="2662" spans="1:22" hidden="1" x14ac:dyDescent="0.3">
      <c r="A2662" s="23">
        <v>5</v>
      </c>
      <c r="B2662" s="23">
        <v>2021</v>
      </c>
      <c r="C2662" s="23" t="s">
        <v>560</v>
      </c>
      <c r="D2662" t="s">
        <v>10</v>
      </c>
      <c r="E2662" s="23" t="s">
        <v>565</v>
      </c>
      <c r="F2662" s="23" t="s">
        <v>259</v>
      </c>
      <c r="G2662" s="23">
        <v>1</v>
      </c>
      <c r="H2662" s="23" t="s">
        <v>14</v>
      </c>
      <c r="I2662" s="24">
        <v>96655.3</v>
      </c>
      <c r="J2662" s="24">
        <v>169146.78</v>
      </c>
      <c r="K2662" s="24">
        <v>125260.93</v>
      </c>
      <c r="L2662" s="24">
        <v>219206.63</v>
      </c>
      <c r="M2662" s="24">
        <v>149973.19</v>
      </c>
      <c r="N2662" s="24">
        <v>262453.08</v>
      </c>
      <c r="O2662" s="24">
        <v>179021.98</v>
      </c>
      <c r="P2662" s="24">
        <v>313288.46999999997</v>
      </c>
      <c r="Q2662" s="24">
        <v>210589.14</v>
      </c>
      <c r="R2662" s="24">
        <v>368530.99</v>
      </c>
      <c r="S2662" s="24">
        <v>230780.38</v>
      </c>
      <c r="T2662" s="24">
        <v>403865.66</v>
      </c>
      <c r="U2662" s="24">
        <v>249934.42</v>
      </c>
      <c r="V2662" s="24">
        <v>437385.23</v>
      </c>
    </row>
    <row r="2663" spans="1:22" hidden="1" x14ac:dyDescent="0.3">
      <c r="A2663" s="23">
        <v>5</v>
      </c>
      <c r="B2663" s="23">
        <v>2021</v>
      </c>
      <c r="C2663" s="23" t="s">
        <v>560</v>
      </c>
      <c r="D2663" t="s">
        <v>10</v>
      </c>
      <c r="E2663" s="23" t="s">
        <v>565</v>
      </c>
      <c r="F2663" s="23" t="s">
        <v>259</v>
      </c>
      <c r="G2663" s="23">
        <v>2</v>
      </c>
      <c r="H2663" s="23" t="s">
        <v>30</v>
      </c>
      <c r="I2663" s="24">
        <v>84201.43</v>
      </c>
      <c r="J2663" s="24">
        <v>147352.5</v>
      </c>
      <c r="K2663" s="24">
        <v>110404.75</v>
      </c>
      <c r="L2663" s="24">
        <v>193208.3</v>
      </c>
      <c r="M2663" s="24">
        <v>134190.46</v>
      </c>
      <c r="N2663" s="24">
        <v>234833.31</v>
      </c>
      <c r="O2663" s="24">
        <v>164614.51</v>
      </c>
      <c r="P2663" s="24">
        <v>288075.39</v>
      </c>
      <c r="Q2663" s="24">
        <v>195283.02</v>
      </c>
      <c r="R2663" s="24">
        <v>341745.29</v>
      </c>
      <c r="S2663" s="24">
        <v>215183.39</v>
      </c>
      <c r="T2663" s="24">
        <v>376570.94</v>
      </c>
      <c r="U2663" s="24">
        <v>233631.56</v>
      </c>
      <c r="V2663" s="24">
        <v>408855.24</v>
      </c>
    </row>
    <row r="2664" spans="1:22" hidden="1" x14ac:dyDescent="0.3">
      <c r="A2664" s="23">
        <v>5</v>
      </c>
      <c r="B2664" s="23">
        <v>2021</v>
      </c>
      <c r="C2664" s="23" t="s">
        <v>560</v>
      </c>
      <c r="D2664" t="s">
        <v>10</v>
      </c>
      <c r="E2664" s="23" t="s">
        <v>565</v>
      </c>
      <c r="F2664" s="23" t="s">
        <v>259</v>
      </c>
      <c r="G2664" s="23">
        <v>3</v>
      </c>
      <c r="H2664" s="23" t="s">
        <v>31</v>
      </c>
      <c r="I2664" s="24">
        <v>72937.899999999994</v>
      </c>
      <c r="J2664" s="24">
        <v>127641.33</v>
      </c>
      <c r="K2664" s="24">
        <v>99220.61</v>
      </c>
      <c r="L2664" s="24">
        <v>173636.06</v>
      </c>
      <c r="M2664" s="24">
        <v>125329.64</v>
      </c>
      <c r="N2664" s="24">
        <v>219326.87</v>
      </c>
      <c r="O2664" s="24">
        <v>164894.13</v>
      </c>
      <c r="P2664" s="24">
        <v>288564.73</v>
      </c>
      <c r="Q2664" s="24">
        <v>204153.01</v>
      </c>
      <c r="R2664" s="24">
        <v>357267.77</v>
      </c>
      <c r="S2664" s="24">
        <v>229889.01</v>
      </c>
      <c r="T2664" s="24">
        <v>402305.76</v>
      </c>
      <c r="U2664" s="24">
        <v>255275.73</v>
      </c>
      <c r="V2664" s="24">
        <v>446732.53</v>
      </c>
    </row>
    <row r="2665" spans="1:22" hidden="1" x14ac:dyDescent="0.3">
      <c r="A2665" s="23">
        <v>5</v>
      </c>
      <c r="B2665" s="23">
        <v>2021</v>
      </c>
      <c r="C2665" s="23" t="s">
        <v>560</v>
      </c>
      <c r="D2665" t="s">
        <v>10</v>
      </c>
      <c r="E2665" s="23" t="s">
        <v>565</v>
      </c>
      <c r="F2665" s="23" t="s">
        <v>259</v>
      </c>
      <c r="G2665" s="23">
        <v>4</v>
      </c>
      <c r="H2665" s="23" t="s">
        <v>29</v>
      </c>
      <c r="I2665" s="24">
        <v>81992.55</v>
      </c>
      <c r="J2665" s="24">
        <v>131188.09</v>
      </c>
      <c r="K2665" s="24">
        <v>114789.58</v>
      </c>
      <c r="L2665" s="24">
        <v>183663.32</v>
      </c>
      <c r="M2665" s="24">
        <v>147586.6</v>
      </c>
      <c r="N2665" s="24">
        <v>236138.56</v>
      </c>
      <c r="O2665" s="24">
        <v>196782.13</v>
      </c>
      <c r="P2665" s="24">
        <v>314851.40999999997</v>
      </c>
      <c r="Q2665" s="24">
        <v>245977.66</v>
      </c>
      <c r="R2665" s="24">
        <v>393564.26</v>
      </c>
      <c r="S2665" s="24">
        <v>278774.68</v>
      </c>
      <c r="T2665" s="24">
        <v>446039.5</v>
      </c>
      <c r="U2665" s="24">
        <v>311571.7</v>
      </c>
      <c r="V2665" s="24">
        <v>498514.74</v>
      </c>
    </row>
    <row r="2666" spans="1:22" hidden="1" x14ac:dyDescent="0.3">
      <c r="A2666" s="23">
        <v>5</v>
      </c>
      <c r="B2666" s="23">
        <v>2021</v>
      </c>
      <c r="C2666" s="23" t="s">
        <v>560</v>
      </c>
      <c r="D2666" t="s">
        <v>10</v>
      </c>
      <c r="E2666" s="23" t="s">
        <v>565</v>
      </c>
      <c r="F2666" s="23" t="s">
        <v>299</v>
      </c>
      <c r="G2666" s="23">
        <v>1</v>
      </c>
      <c r="H2666" s="23" t="s">
        <v>14</v>
      </c>
      <c r="I2666" s="24">
        <v>97600.89</v>
      </c>
      <c r="J2666" s="24">
        <v>170801.55</v>
      </c>
      <c r="K2666" s="24">
        <v>126544.81</v>
      </c>
      <c r="L2666" s="24">
        <v>221453.43</v>
      </c>
      <c r="M2666" s="24">
        <v>151552.18</v>
      </c>
      <c r="N2666" s="24">
        <v>265216.32</v>
      </c>
      <c r="O2666" s="24">
        <v>180970.58</v>
      </c>
      <c r="P2666" s="24">
        <v>316698.51</v>
      </c>
      <c r="Q2666" s="24">
        <v>212927.94</v>
      </c>
      <c r="R2666" s="24">
        <v>372623.9</v>
      </c>
      <c r="S2666" s="24">
        <v>233369.42</v>
      </c>
      <c r="T2666" s="24">
        <v>408396.48</v>
      </c>
      <c r="U2666" s="24">
        <v>252788.44</v>
      </c>
      <c r="V2666" s="24">
        <v>442379.76</v>
      </c>
    </row>
    <row r="2667" spans="1:22" hidden="1" x14ac:dyDescent="0.3">
      <c r="A2667" s="23">
        <v>5</v>
      </c>
      <c r="B2667" s="23">
        <v>2021</v>
      </c>
      <c r="C2667" s="23" t="s">
        <v>560</v>
      </c>
      <c r="D2667" t="s">
        <v>10</v>
      </c>
      <c r="E2667" s="23" t="s">
        <v>565</v>
      </c>
      <c r="F2667" s="23" t="s">
        <v>299</v>
      </c>
      <c r="G2667" s="23">
        <v>2</v>
      </c>
      <c r="H2667" s="23" t="s">
        <v>30</v>
      </c>
      <c r="I2667" s="24">
        <v>84765.73</v>
      </c>
      <c r="J2667" s="24">
        <v>148340.01999999999</v>
      </c>
      <c r="K2667" s="24">
        <v>111233.85</v>
      </c>
      <c r="L2667" s="24">
        <v>194659.23</v>
      </c>
      <c r="M2667" s="24">
        <v>135286.31</v>
      </c>
      <c r="N2667" s="24">
        <v>236751.04</v>
      </c>
      <c r="O2667" s="24">
        <v>166122.06</v>
      </c>
      <c r="P2667" s="24">
        <v>290713.61</v>
      </c>
      <c r="Q2667" s="24">
        <v>197153.27</v>
      </c>
      <c r="R2667" s="24">
        <v>345018.23</v>
      </c>
      <c r="S2667" s="24">
        <v>217294.98</v>
      </c>
      <c r="T2667" s="24">
        <v>380266.21</v>
      </c>
      <c r="U2667" s="24">
        <v>235986.52</v>
      </c>
      <c r="V2667" s="24">
        <v>412976.4</v>
      </c>
    </row>
    <row r="2668" spans="1:22" hidden="1" x14ac:dyDescent="0.3">
      <c r="A2668" s="23">
        <v>5</v>
      </c>
      <c r="B2668" s="23">
        <v>2021</v>
      </c>
      <c r="C2668" s="23" t="s">
        <v>560</v>
      </c>
      <c r="D2668" t="s">
        <v>10</v>
      </c>
      <c r="E2668" s="23" t="s">
        <v>565</v>
      </c>
      <c r="F2668" s="23" t="s">
        <v>299</v>
      </c>
      <c r="G2668" s="23">
        <v>3</v>
      </c>
      <c r="H2668" s="23" t="s">
        <v>31</v>
      </c>
      <c r="I2668" s="24">
        <v>73227.64</v>
      </c>
      <c r="J2668" s="24">
        <v>128148.37</v>
      </c>
      <c r="K2668" s="24">
        <v>99537.69</v>
      </c>
      <c r="L2668" s="24">
        <v>174190.96</v>
      </c>
      <c r="M2668" s="24">
        <v>125668.76</v>
      </c>
      <c r="N2668" s="24">
        <v>219920.33</v>
      </c>
      <c r="O2668" s="24">
        <v>165278.57999999999</v>
      </c>
      <c r="P2668" s="24">
        <v>289237.51</v>
      </c>
      <c r="Q2668" s="24">
        <v>204573.42</v>
      </c>
      <c r="R2668" s="24">
        <v>358003.49</v>
      </c>
      <c r="S2668" s="24">
        <v>230320.03</v>
      </c>
      <c r="T2668" s="24">
        <v>403060.06</v>
      </c>
      <c r="U2668" s="24">
        <v>255706.68</v>
      </c>
      <c r="V2668" s="24">
        <v>447486.69</v>
      </c>
    </row>
    <row r="2669" spans="1:22" hidden="1" x14ac:dyDescent="0.3">
      <c r="A2669" s="23">
        <v>5</v>
      </c>
      <c r="B2669" s="23">
        <v>2021</v>
      </c>
      <c r="C2669" s="23" t="s">
        <v>560</v>
      </c>
      <c r="D2669" t="s">
        <v>10</v>
      </c>
      <c r="E2669" s="23" t="s">
        <v>565</v>
      </c>
      <c r="F2669" s="23" t="s">
        <v>299</v>
      </c>
      <c r="G2669" s="23">
        <v>4</v>
      </c>
      <c r="H2669" s="23" t="s">
        <v>29</v>
      </c>
      <c r="I2669" s="24">
        <v>82831.399999999994</v>
      </c>
      <c r="J2669" s="24">
        <v>132530.25</v>
      </c>
      <c r="K2669" s="24">
        <v>115963.97</v>
      </c>
      <c r="L2669" s="24">
        <v>185542.35</v>
      </c>
      <c r="M2669" s="24">
        <v>149096.53</v>
      </c>
      <c r="N2669" s="24">
        <v>238554.45</v>
      </c>
      <c r="O2669" s="24">
        <v>198795.37</v>
      </c>
      <c r="P2669" s="24">
        <v>318072.59999999998</v>
      </c>
      <c r="Q2669" s="24">
        <v>248494.21</v>
      </c>
      <c r="R2669" s="24">
        <v>397590.75</v>
      </c>
      <c r="S2669" s="24">
        <v>281626.77</v>
      </c>
      <c r="T2669" s="24">
        <v>450602.85</v>
      </c>
      <c r="U2669" s="24">
        <v>314759.34000000003</v>
      </c>
      <c r="V2669" s="24">
        <v>503614.95</v>
      </c>
    </row>
    <row r="2670" spans="1:22" hidden="1" x14ac:dyDescent="0.3">
      <c r="A2670" s="23">
        <v>5</v>
      </c>
      <c r="B2670" s="23">
        <v>2021</v>
      </c>
      <c r="C2670" s="23" t="s">
        <v>560</v>
      </c>
      <c r="D2670" t="s">
        <v>10</v>
      </c>
      <c r="E2670" s="23" t="s">
        <v>565</v>
      </c>
      <c r="F2670" s="23" t="s">
        <v>338</v>
      </c>
      <c r="G2670" s="23">
        <v>1</v>
      </c>
      <c r="H2670" s="23" t="s">
        <v>14</v>
      </c>
      <c r="I2670" s="24">
        <v>102269.08</v>
      </c>
      <c r="J2670" s="24">
        <v>178970.89</v>
      </c>
      <c r="K2670" s="24">
        <v>132544.95999999999</v>
      </c>
      <c r="L2670" s="24">
        <v>231953.68</v>
      </c>
      <c r="M2670" s="24">
        <v>158700.57</v>
      </c>
      <c r="N2670" s="24">
        <v>277726</v>
      </c>
      <c r="O2670" s="24">
        <v>189449.42</v>
      </c>
      <c r="P2670" s="24">
        <v>331536.48</v>
      </c>
      <c r="Q2670" s="24">
        <v>222862.3</v>
      </c>
      <c r="R2670" s="24">
        <v>390009.02</v>
      </c>
      <c r="S2670" s="24">
        <v>244234.2</v>
      </c>
      <c r="T2670" s="24">
        <v>427409.86</v>
      </c>
      <c r="U2670" s="24">
        <v>264512.43</v>
      </c>
      <c r="V2670" s="24">
        <v>462896.75</v>
      </c>
    </row>
    <row r="2671" spans="1:22" hidden="1" x14ac:dyDescent="0.3">
      <c r="A2671" s="23">
        <v>5</v>
      </c>
      <c r="B2671" s="23">
        <v>2021</v>
      </c>
      <c r="C2671" s="23" t="s">
        <v>560</v>
      </c>
      <c r="D2671" t="s">
        <v>10</v>
      </c>
      <c r="E2671" s="23" t="s">
        <v>565</v>
      </c>
      <c r="F2671" s="23" t="s">
        <v>338</v>
      </c>
      <c r="G2671" s="23">
        <v>2</v>
      </c>
      <c r="H2671" s="23" t="s">
        <v>30</v>
      </c>
      <c r="I2671" s="24">
        <v>89052.72</v>
      </c>
      <c r="J2671" s="24">
        <v>155842.26</v>
      </c>
      <c r="K2671" s="24">
        <v>116779.21</v>
      </c>
      <c r="L2671" s="24">
        <v>204363.62</v>
      </c>
      <c r="M2671" s="24">
        <v>141951.54999999999</v>
      </c>
      <c r="N2671" s="24">
        <v>248415.21</v>
      </c>
      <c r="O2671" s="24">
        <v>174159.86</v>
      </c>
      <c r="P2671" s="24">
        <v>304779.75</v>
      </c>
      <c r="Q2671" s="24">
        <v>206619.07</v>
      </c>
      <c r="R2671" s="24">
        <v>361583.37</v>
      </c>
      <c r="S2671" s="24">
        <v>227682.3</v>
      </c>
      <c r="T2671" s="24">
        <v>398444.03</v>
      </c>
      <c r="U2671" s="24">
        <v>247211.44</v>
      </c>
      <c r="V2671" s="24">
        <v>432620.03</v>
      </c>
    </row>
    <row r="2672" spans="1:22" hidden="1" x14ac:dyDescent="0.3">
      <c r="A2672" s="23">
        <v>5</v>
      </c>
      <c r="B2672" s="23">
        <v>2021</v>
      </c>
      <c r="C2672" s="23" t="s">
        <v>560</v>
      </c>
      <c r="D2672" t="s">
        <v>10</v>
      </c>
      <c r="E2672" s="23" t="s">
        <v>565</v>
      </c>
      <c r="F2672" s="23" t="s">
        <v>338</v>
      </c>
      <c r="G2672" s="23">
        <v>3</v>
      </c>
      <c r="H2672" s="23" t="s">
        <v>31</v>
      </c>
      <c r="I2672" s="24">
        <v>77110.19</v>
      </c>
      <c r="J2672" s="24">
        <v>134942.84</v>
      </c>
      <c r="K2672" s="24">
        <v>104884.72</v>
      </c>
      <c r="L2672" s="24">
        <v>183548.27</v>
      </c>
      <c r="M2672" s="24">
        <v>132474.96</v>
      </c>
      <c r="N2672" s="24">
        <v>231831.17</v>
      </c>
      <c r="O2672" s="24">
        <v>174285.79</v>
      </c>
      <c r="P2672" s="24">
        <v>305000.12</v>
      </c>
      <c r="Q2672" s="24">
        <v>215772.29</v>
      </c>
      <c r="R2672" s="24">
        <v>377601.51</v>
      </c>
      <c r="S2672" s="24">
        <v>242966.64</v>
      </c>
      <c r="T2672" s="24">
        <v>425191.63</v>
      </c>
      <c r="U2672" s="24">
        <v>269790.34000000003</v>
      </c>
      <c r="V2672" s="24">
        <v>472133.09</v>
      </c>
    </row>
    <row r="2673" spans="1:22" hidden="1" x14ac:dyDescent="0.3">
      <c r="A2673" s="23">
        <v>5</v>
      </c>
      <c r="B2673" s="23">
        <v>2021</v>
      </c>
      <c r="C2673" s="23" t="s">
        <v>560</v>
      </c>
      <c r="D2673" t="s">
        <v>10</v>
      </c>
      <c r="E2673" s="23" t="s">
        <v>565</v>
      </c>
      <c r="F2673" s="23" t="s">
        <v>338</v>
      </c>
      <c r="G2673" s="23">
        <v>4</v>
      </c>
      <c r="H2673" s="23" t="s">
        <v>29</v>
      </c>
      <c r="I2673" s="24">
        <v>86760.26</v>
      </c>
      <c r="J2673" s="24">
        <v>138816.41</v>
      </c>
      <c r="K2673" s="24">
        <v>121464.36</v>
      </c>
      <c r="L2673" s="24">
        <v>194342.98</v>
      </c>
      <c r="M2673" s="24">
        <v>156168.46</v>
      </c>
      <c r="N2673" s="24">
        <v>249869.54</v>
      </c>
      <c r="O2673" s="24">
        <v>208224.62</v>
      </c>
      <c r="P2673" s="24">
        <v>333159.39</v>
      </c>
      <c r="Q2673" s="24">
        <v>260280.77</v>
      </c>
      <c r="R2673" s="24">
        <v>416449.24</v>
      </c>
      <c r="S2673" s="24">
        <v>294984.87</v>
      </c>
      <c r="T2673" s="24">
        <v>471975.8</v>
      </c>
      <c r="U2673" s="24">
        <v>329688.98</v>
      </c>
      <c r="V2673" s="24">
        <v>527502.37</v>
      </c>
    </row>
    <row r="2674" spans="1:22" hidden="1" x14ac:dyDescent="0.3">
      <c r="A2674" s="23">
        <v>5</v>
      </c>
      <c r="B2674" s="23">
        <v>2021</v>
      </c>
      <c r="C2674" s="23" t="s">
        <v>560</v>
      </c>
      <c r="D2674" t="s">
        <v>10</v>
      </c>
      <c r="E2674" s="23" t="s">
        <v>565</v>
      </c>
      <c r="F2674" s="23" t="s">
        <v>249</v>
      </c>
      <c r="G2674" s="23">
        <v>1</v>
      </c>
      <c r="H2674" s="23" t="s">
        <v>14</v>
      </c>
      <c r="I2674" s="24">
        <v>98625.15</v>
      </c>
      <c r="J2674" s="24">
        <v>172594.02</v>
      </c>
      <c r="K2674" s="24">
        <v>127871.12</v>
      </c>
      <c r="L2674" s="24">
        <v>223774.45</v>
      </c>
      <c r="M2674" s="24">
        <v>153139.35</v>
      </c>
      <c r="N2674" s="24">
        <v>267993.87</v>
      </c>
      <c r="O2674" s="24">
        <v>182863.97</v>
      </c>
      <c r="P2674" s="24">
        <v>320011.95</v>
      </c>
      <c r="Q2674" s="24">
        <v>215154.32</v>
      </c>
      <c r="R2674" s="24">
        <v>376520.06</v>
      </c>
      <c r="S2674" s="24">
        <v>235808.77</v>
      </c>
      <c r="T2674" s="24">
        <v>412665.35</v>
      </c>
      <c r="U2674" s="24">
        <v>255429.3</v>
      </c>
      <c r="V2674" s="24">
        <v>447001.28</v>
      </c>
    </row>
    <row r="2675" spans="1:22" hidden="1" x14ac:dyDescent="0.3">
      <c r="A2675" s="23">
        <v>5</v>
      </c>
      <c r="B2675" s="23">
        <v>2021</v>
      </c>
      <c r="C2675" s="23" t="s">
        <v>560</v>
      </c>
      <c r="D2675" t="s">
        <v>10</v>
      </c>
      <c r="E2675" s="23" t="s">
        <v>565</v>
      </c>
      <c r="F2675" s="23" t="s">
        <v>249</v>
      </c>
      <c r="G2675" s="23">
        <v>2</v>
      </c>
      <c r="H2675" s="23" t="s">
        <v>30</v>
      </c>
      <c r="I2675" s="24">
        <v>85662.92</v>
      </c>
      <c r="J2675" s="24">
        <v>149910.1</v>
      </c>
      <c r="K2675" s="24">
        <v>112408.55</v>
      </c>
      <c r="L2675" s="24">
        <v>196714.97</v>
      </c>
      <c r="M2675" s="24">
        <v>136712.43</v>
      </c>
      <c r="N2675" s="24">
        <v>239246.76</v>
      </c>
      <c r="O2675" s="24">
        <v>167868.44</v>
      </c>
      <c r="P2675" s="24">
        <v>293769.77</v>
      </c>
      <c r="Q2675" s="24">
        <v>199223.47</v>
      </c>
      <c r="R2675" s="24">
        <v>348641.06</v>
      </c>
      <c r="S2675" s="24">
        <v>219575.18</v>
      </c>
      <c r="T2675" s="24">
        <v>384256.56</v>
      </c>
      <c r="U2675" s="24">
        <v>238461.03</v>
      </c>
      <c r="V2675" s="24">
        <v>417306.8</v>
      </c>
    </row>
    <row r="2676" spans="1:22" hidden="1" x14ac:dyDescent="0.3">
      <c r="A2676" s="23">
        <v>5</v>
      </c>
      <c r="B2676" s="23">
        <v>2021</v>
      </c>
      <c r="C2676" s="23" t="s">
        <v>560</v>
      </c>
      <c r="D2676" t="s">
        <v>10</v>
      </c>
      <c r="E2676" s="23" t="s">
        <v>565</v>
      </c>
      <c r="F2676" s="23" t="s">
        <v>249</v>
      </c>
      <c r="G2676" s="23">
        <v>3</v>
      </c>
      <c r="H2676" s="23" t="s">
        <v>31</v>
      </c>
      <c r="I2676" s="24">
        <v>74008.570000000007</v>
      </c>
      <c r="J2676" s="24">
        <v>129514.99</v>
      </c>
      <c r="K2676" s="24">
        <v>100601.48</v>
      </c>
      <c r="L2676" s="24">
        <v>176052.58</v>
      </c>
      <c r="M2676" s="24">
        <v>127013.63</v>
      </c>
      <c r="N2676" s="24">
        <v>222273.85</v>
      </c>
      <c r="O2676" s="24">
        <v>167049.16</v>
      </c>
      <c r="P2676" s="24">
        <v>292336.03999999998</v>
      </c>
      <c r="Q2676" s="24">
        <v>206766.61</v>
      </c>
      <c r="R2676" s="24">
        <v>361841.57</v>
      </c>
      <c r="S2676" s="24">
        <v>232790.5</v>
      </c>
      <c r="T2676" s="24">
        <v>407383.37</v>
      </c>
      <c r="U2676" s="24">
        <v>258450.86</v>
      </c>
      <c r="V2676" s="24">
        <v>452289</v>
      </c>
    </row>
    <row r="2677" spans="1:22" hidden="1" x14ac:dyDescent="0.3">
      <c r="A2677" s="23">
        <v>5</v>
      </c>
      <c r="B2677" s="23">
        <v>2021</v>
      </c>
      <c r="C2677" s="23" t="s">
        <v>560</v>
      </c>
      <c r="D2677" t="s">
        <v>10</v>
      </c>
      <c r="E2677" s="23" t="s">
        <v>565</v>
      </c>
      <c r="F2677" s="23" t="s">
        <v>249</v>
      </c>
      <c r="G2677" s="23">
        <v>4</v>
      </c>
      <c r="H2677" s="23" t="s">
        <v>29</v>
      </c>
      <c r="I2677" s="24">
        <v>83699.600000000006</v>
      </c>
      <c r="J2677" s="24">
        <v>133919.35</v>
      </c>
      <c r="K2677" s="24">
        <v>117179.43</v>
      </c>
      <c r="L2677" s="24">
        <v>187487.1</v>
      </c>
      <c r="M2677" s="24">
        <v>150659.26999999999</v>
      </c>
      <c r="N2677" s="24">
        <v>241054.84</v>
      </c>
      <c r="O2677" s="24">
        <v>200879.03</v>
      </c>
      <c r="P2677" s="24">
        <v>321406.45</v>
      </c>
      <c r="Q2677" s="24">
        <v>251098.79</v>
      </c>
      <c r="R2677" s="24">
        <v>401758.06</v>
      </c>
      <c r="S2677" s="24">
        <v>284578.62</v>
      </c>
      <c r="T2677" s="24">
        <v>455325.81</v>
      </c>
      <c r="U2677" s="24">
        <v>318058.46000000002</v>
      </c>
      <c r="V2677" s="24">
        <v>508893.55</v>
      </c>
    </row>
    <row r="2678" spans="1:22" hidden="1" x14ac:dyDescent="0.3">
      <c r="A2678" s="23">
        <v>5</v>
      </c>
      <c r="B2678" s="23">
        <v>2021</v>
      </c>
      <c r="C2678" s="23" t="s">
        <v>560</v>
      </c>
      <c r="D2678" t="s">
        <v>10</v>
      </c>
      <c r="E2678" s="23" t="s">
        <v>565</v>
      </c>
      <c r="F2678" s="23" t="s">
        <v>411</v>
      </c>
      <c r="G2678" s="23">
        <v>1</v>
      </c>
      <c r="H2678" s="23" t="s">
        <v>14</v>
      </c>
      <c r="I2678" s="24">
        <v>97600.89</v>
      </c>
      <c r="J2678" s="24">
        <v>170801.55</v>
      </c>
      <c r="K2678" s="24">
        <v>126544.81</v>
      </c>
      <c r="L2678" s="24">
        <v>221453.43</v>
      </c>
      <c r="M2678" s="24">
        <v>151552.18</v>
      </c>
      <c r="N2678" s="24">
        <v>265216.32</v>
      </c>
      <c r="O2678" s="24">
        <v>180970.58</v>
      </c>
      <c r="P2678" s="24">
        <v>316698.51</v>
      </c>
      <c r="Q2678" s="24">
        <v>212927.94</v>
      </c>
      <c r="R2678" s="24">
        <v>372623.9</v>
      </c>
      <c r="S2678" s="24">
        <v>233369.42</v>
      </c>
      <c r="T2678" s="24">
        <v>408396.48</v>
      </c>
      <c r="U2678" s="24">
        <v>252788.44</v>
      </c>
      <c r="V2678" s="24">
        <v>442379.76</v>
      </c>
    </row>
    <row r="2679" spans="1:22" hidden="1" x14ac:dyDescent="0.3">
      <c r="A2679" s="23">
        <v>5</v>
      </c>
      <c r="B2679" s="23">
        <v>2021</v>
      </c>
      <c r="C2679" s="23" t="s">
        <v>560</v>
      </c>
      <c r="D2679" t="s">
        <v>10</v>
      </c>
      <c r="E2679" s="23" t="s">
        <v>565</v>
      </c>
      <c r="F2679" s="23" t="s">
        <v>411</v>
      </c>
      <c r="G2679" s="23">
        <v>2</v>
      </c>
      <c r="H2679" s="23" t="s">
        <v>30</v>
      </c>
      <c r="I2679" s="24">
        <v>84765.73</v>
      </c>
      <c r="J2679" s="24">
        <v>148340.01999999999</v>
      </c>
      <c r="K2679" s="24">
        <v>111233.85</v>
      </c>
      <c r="L2679" s="24">
        <v>194659.23</v>
      </c>
      <c r="M2679" s="24">
        <v>135286.31</v>
      </c>
      <c r="N2679" s="24">
        <v>236751.04</v>
      </c>
      <c r="O2679" s="24">
        <v>166122.06</v>
      </c>
      <c r="P2679" s="24">
        <v>290713.61</v>
      </c>
      <c r="Q2679" s="24">
        <v>197153.27</v>
      </c>
      <c r="R2679" s="24">
        <v>345018.23</v>
      </c>
      <c r="S2679" s="24">
        <v>217294.98</v>
      </c>
      <c r="T2679" s="24">
        <v>380266.21</v>
      </c>
      <c r="U2679" s="24">
        <v>235986.52</v>
      </c>
      <c r="V2679" s="24">
        <v>412976.4</v>
      </c>
    </row>
    <row r="2680" spans="1:22" hidden="1" x14ac:dyDescent="0.3">
      <c r="A2680" s="23">
        <v>5</v>
      </c>
      <c r="B2680" s="23">
        <v>2021</v>
      </c>
      <c r="C2680" s="23" t="s">
        <v>560</v>
      </c>
      <c r="D2680" t="s">
        <v>10</v>
      </c>
      <c r="E2680" s="23" t="s">
        <v>565</v>
      </c>
      <c r="F2680" s="23" t="s">
        <v>411</v>
      </c>
      <c r="G2680" s="23">
        <v>3</v>
      </c>
      <c r="H2680" s="23" t="s">
        <v>31</v>
      </c>
      <c r="I2680" s="24">
        <v>73227.64</v>
      </c>
      <c r="J2680" s="24">
        <v>128148.37</v>
      </c>
      <c r="K2680" s="24">
        <v>99537.69</v>
      </c>
      <c r="L2680" s="24">
        <v>174190.96</v>
      </c>
      <c r="M2680" s="24">
        <v>125668.76</v>
      </c>
      <c r="N2680" s="24">
        <v>219920.33</v>
      </c>
      <c r="O2680" s="24">
        <v>165278.57999999999</v>
      </c>
      <c r="P2680" s="24">
        <v>289237.51</v>
      </c>
      <c r="Q2680" s="24">
        <v>204573.42</v>
      </c>
      <c r="R2680" s="24">
        <v>358003.49</v>
      </c>
      <c r="S2680" s="24">
        <v>230320.03</v>
      </c>
      <c r="T2680" s="24">
        <v>403060.06</v>
      </c>
      <c r="U2680" s="24">
        <v>255706.68</v>
      </c>
      <c r="V2680" s="24">
        <v>447486.69</v>
      </c>
    </row>
    <row r="2681" spans="1:22" hidden="1" x14ac:dyDescent="0.3">
      <c r="A2681" s="23">
        <v>5</v>
      </c>
      <c r="B2681" s="23">
        <v>2021</v>
      </c>
      <c r="C2681" s="23" t="s">
        <v>560</v>
      </c>
      <c r="D2681" t="s">
        <v>10</v>
      </c>
      <c r="E2681" s="23" t="s">
        <v>565</v>
      </c>
      <c r="F2681" s="23" t="s">
        <v>411</v>
      </c>
      <c r="G2681" s="23">
        <v>4</v>
      </c>
      <c r="H2681" s="23" t="s">
        <v>29</v>
      </c>
      <c r="I2681" s="24">
        <v>82831.399999999994</v>
      </c>
      <c r="J2681" s="24">
        <v>132530.25</v>
      </c>
      <c r="K2681" s="24">
        <v>115963.97</v>
      </c>
      <c r="L2681" s="24">
        <v>185542.35</v>
      </c>
      <c r="M2681" s="24">
        <v>149096.53</v>
      </c>
      <c r="N2681" s="24">
        <v>238554.45</v>
      </c>
      <c r="O2681" s="24">
        <v>198795.37</v>
      </c>
      <c r="P2681" s="24">
        <v>318072.59999999998</v>
      </c>
      <c r="Q2681" s="24">
        <v>248494.21</v>
      </c>
      <c r="R2681" s="24">
        <v>397590.75</v>
      </c>
      <c r="S2681" s="24">
        <v>281626.77</v>
      </c>
      <c r="T2681" s="24">
        <v>450602.85</v>
      </c>
      <c r="U2681" s="24">
        <v>314759.34000000003</v>
      </c>
      <c r="V2681" s="24">
        <v>503614.95</v>
      </c>
    </row>
    <row r="2682" spans="1:22" hidden="1" x14ac:dyDescent="0.3">
      <c r="A2682" s="23">
        <v>5</v>
      </c>
      <c r="B2682" s="23">
        <v>2021</v>
      </c>
      <c r="C2682" s="23" t="s">
        <v>560</v>
      </c>
      <c r="D2682" t="s">
        <v>10</v>
      </c>
      <c r="E2682" s="23" t="s">
        <v>565</v>
      </c>
      <c r="F2682" s="23" t="s">
        <v>438</v>
      </c>
      <c r="G2682" s="23">
        <v>1</v>
      </c>
      <c r="H2682" s="23" t="s">
        <v>14</v>
      </c>
      <c r="I2682" s="24">
        <v>96123.5</v>
      </c>
      <c r="J2682" s="24">
        <v>168216.12</v>
      </c>
      <c r="K2682" s="24">
        <v>124587.18</v>
      </c>
      <c r="L2682" s="24">
        <v>218027.56</v>
      </c>
      <c r="M2682" s="24">
        <v>149177.56</v>
      </c>
      <c r="N2682" s="24">
        <v>261060.73</v>
      </c>
      <c r="O2682" s="24">
        <v>178089.08</v>
      </c>
      <c r="P2682" s="24">
        <v>311655.90000000002</v>
      </c>
      <c r="Q2682" s="24">
        <v>209504.06</v>
      </c>
      <c r="R2682" s="24">
        <v>366632.1</v>
      </c>
      <c r="S2682" s="24">
        <v>229598.12</v>
      </c>
      <c r="T2682" s="24">
        <v>401796.71</v>
      </c>
      <c r="U2682" s="24">
        <v>248667.27</v>
      </c>
      <c r="V2682" s="24">
        <v>435167.73</v>
      </c>
    </row>
    <row r="2683" spans="1:22" hidden="1" x14ac:dyDescent="0.3">
      <c r="A2683" s="23">
        <v>5</v>
      </c>
      <c r="B2683" s="23">
        <v>2021</v>
      </c>
      <c r="C2683" s="23" t="s">
        <v>560</v>
      </c>
      <c r="D2683" t="s">
        <v>10</v>
      </c>
      <c r="E2683" s="23" t="s">
        <v>565</v>
      </c>
      <c r="F2683" s="23" t="s">
        <v>438</v>
      </c>
      <c r="G2683" s="23">
        <v>2</v>
      </c>
      <c r="H2683" s="23" t="s">
        <v>30</v>
      </c>
      <c r="I2683" s="24">
        <v>83669.61</v>
      </c>
      <c r="J2683" s="24">
        <v>146421.82</v>
      </c>
      <c r="K2683" s="24">
        <v>109730.99</v>
      </c>
      <c r="L2683" s="24">
        <v>192029.23</v>
      </c>
      <c r="M2683" s="24">
        <v>133394.82999999999</v>
      </c>
      <c r="N2683" s="24">
        <v>233440.95</v>
      </c>
      <c r="O2683" s="24">
        <v>163681.60999999999</v>
      </c>
      <c r="P2683" s="24">
        <v>286442.82</v>
      </c>
      <c r="Q2683" s="24">
        <v>194197.94</v>
      </c>
      <c r="R2683" s="24">
        <v>339846.39</v>
      </c>
      <c r="S2683" s="24">
        <v>214001.14</v>
      </c>
      <c r="T2683" s="24">
        <v>374501.99</v>
      </c>
      <c r="U2683" s="24">
        <v>232364.42</v>
      </c>
      <c r="V2683" s="24">
        <v>406637.73</v>
      </c>
    </row>
    <row r="2684" spans="1:22" hidden="1" x14ac:dyDescent="0.3">
      <c r="A2684" s="23">
        <v>5</v>
      </c>
      <c r="B2684" s="23">
        <v>2021</v>
      </c>
      <c r="C2684" s="23" t="s">
        <v>560</v>
      </c>
      <c r="D2684" t="s">
        <v>10</v>
      </c>
      <c r="E2684" s="23" t="s">
        <v>565</v>
      </c>
      <c r="F2684" s="23" t="s">
        <v>438</v>
      </c>
      <c r="G2684" s="23">
        <v>3</v>
      </c>
      <c r="H2684" s="23" t="s">
        <v>31</v>
      </c>
      <c r="I2684" s="24">
        <v>72424.639999999999</v>
      </c>
      <c r="J2684" s="24">
        <v>126743.12</v>
      </c>
      <c r="K2684" s="24">
        <v>98502.04</v>
      </c>
      <c r="L2684" s="24">
        <v>172378.57</v>
      </c>
      <c r="M2684" s="24">
        <v>124405.77</v>
      </c>
      <c r="N2684" s="24">
        <v>217710.1</v>
      </c>
      <c r="O2684" s="24">
        <v>163662.31</v>
      </c>
      <c r="P2684" s="24">
        <v>286409.03000000003</v>
      </c>
      <c r="Q2684" s="24">
        <v>202613.23</v>
      </c>
      <c r="R2684" s="24">
        <v>354573.15</v>
      </c>
      <c r="S2684" s="24">
        <v>228143.92</v>
      </c>
      <c r="T2684" s="24">
        <v>399251.86</v>
      </c>
      <c r="U2684" s="24">
        <v>253325.34</v>
      </c>
      <c r="V2684" s="24">
        <v>443319.34</v>
      </c>
    </row>
    <row r="2685" spans="1:22" hidden="1" x14ac:dyDescent="0.3">
      <c r="A2685" s="23">
        <v>5</v>
      </c>
      <c r="B2685" s="23">
        <v>2021</v>
      </c>
      <c r="C2685" s="23" t="s">
        <v>560</v>
      </c>
      <c r="D2685" t="s">
        <v>10</v>
      </c>
      <c r="E2685" s="23" t="s">
        <v>565</v>
      </c>
      <c r="F2685" s="23" t="s">
        <v>438</v>
      </c>
      <c r="G2685" s="23">
        <v>4</v>
      </c>
      <c r="H2685" s="23" t="s">
        <v>29</v>
      </c>
      <c r="I2685" s="24">
        <v>81551.12</v>
      </c>
      <c r="J2685" s="24">
        <v>130481.8</v>
      </c>
      <c r="K2685" s="24">
        <v>114171.57</v>
      </c>
      <c r="L2685" s="24">
        <v>182674.52</v>
      </c>
      <c r="M2685" s="24">
        <v>146792.01999999999</v>
      </c>
      <c r="N2685" s="24">
        <v>234867.24</v>
      </c>
      <c r="O2685" s="24">
        <v>195722.7</v>
      </c>
      <c r="P2685" s="24">
        <v>313156.32</v>
      </c>
      <c r="Q2685" s="24">
        <v>244653.37</v>
      </c>
      <c r="R2685" s="24">
        <v>391445.4</v>
      </c>
      <c r="S2685" s="24">
        <v>277273.82</v>
      </c>
      <c r="T2685" s="24">
        <v>443638.12</v>
      </c>
      <c r="U2685" s="24">
        <v>309894.27</v>
      </c>
      <c r="V2685" s="24">
        <v>495830.84</v>
      </c>
    </row>
    <row r="2686" spans="1:22" hidden="1" x14ac:dyDescent="0.3">
      <c r="A2686" s="23">
        <v>5</v>
      </c>
      <c r="B2686" s="23">
        <v>2021</v>
      </c>
      <c r="C2686" s="23" t="s">
        <v>560</v>
      </c>
      <c r="D2686" t="s">
        <v>10</v>
      </c>
      <c r="E2686" s="23" t="s">
        <v>565</v>
      </c>
      <c r="F2686" s="23" t="s">
        <v>460</v>
      </c>
      <c r="G2686" s="23">
        <v>1</v>
      </c>
      <c r="H2686" s="23" t="s">
        <v>14</v>
      </c>
      <c r="I2686" s="24">
        <v>94035.63</v>
      </c>
      <c r="J2686" s="24">
        <v>164562.35999999999</v>
      </c>
      <c r="K2686" s="24">
        <v>121913.38</v>
      </c>
      <c r="L2686" s="24">
        <v>213348.41</v>
      </c>
      <c r="M2686" s="24">
        <v>145999.14000000001</v>
      </c>
      <c r="N2686" s="24">
        <v>255498.49</v>
      </c>
      <c r="O2686" s="24">
        <v>174329.91</v>
      </c>
      <c r="P2686" s="24">
        <v>305077.34999999998</v>
      </c>
      <c r="Q2686" s="24">
        <v>205107.53</v>
      </c>
      <c r="R2686" s="24">
        <v>358938.18</v>
      </c>
      <c r="S2686" s="24">
        <v>224794.28</v>
      </c>
      <c r="T2686" s="24">
        <v>393390</v>
      </c>
      <c r="U2686" s="24">
        <v>243492.14</v>
      </c>
      <c r="V2686" s="24">
        <v>426111.24</v>
      </c>
    </row>
    <row r="2687" spans="1:22" hidden="1" x14ac:dyDescent="0.3">
      <c r="A2687" s="23">
        <v>5</v>
      </c>
      <c r="B2687" s="23">
        <v>2021</v>
      </c>
      <c r="C2687" s="23" t="s">
        <v>560</v>
      </c>
      <c r="D2687" t="s">
        <v>10</v>
      </c>
      <c r="E2687" s="23" t="s">
        <v>565</v>
      </c>
      <c r="F2687" s="23" t="s">
        <v>460</v>
      </c>
      <c r="G2687" s="23">
        <v>2</v>
      </c>
      <c r="H2687" s="23" t="s">
        <v>30</v>
      </c>
      <c r="I2687" s="24">
        <v>81708.800000000003</v>
      </c>
      <c r="J2687" s="24">
        <v>142990.41</v>
      </c>
      <c r="K2687" s="24">
        <v>107208.78</v>
      </c>
      <c r="L2687" s="24">
        <v>187615.37</v>
      </c>
      <c r="M2687" s="24">
        <v>130377.46</v>
      </c>
      <c r="N2687" s="24">
        <v>228160.55</v>
      </c>
      <c r="O2687" s="24">
        <v>160069.46</v>
      </c>
      <c r="P2687" s="24">
        <v>280121.55</v>
      </c>
      <c r="Q2687" s="24">
        <v>189957.6</v>
      </c>
      <c r="R2687" s="24">
        <v>332425.8</v>
      </c>
      <c r="S2687" s="24">
        <v>209356.45</v>
      </c>
      <c r="T2687" s="24">
        <v>366373.79</v>
      </c>
      <c r="U2687" s="24">
        <v>227355.64</v>
      </c>
      <c r="V2687" s="24">
        <v>397872.37</v>
      </c>
    </row>
    <row r="2688" spans="1:22" hidden="1" x14ac:dyDescent="0.3">
      <c r="A2688" s="23">
        <v>5</v>
      </c>
      <c r="B2688" s="23">
        <v>2021</v>
      </c>
      <c r="C2688" s="23" t="s">
        <v>560</v>
      </c>
      <c r="D2688" t="s">
        <v>10</v>
      </c>
      <c r="E2688" s="23" t="s">
        <v>565</v>
      </c>
      <c r="F2688" s="23" t="s">
        <v>460</v>
      </c>
      <c r="G2688" s="23">
        <v>3</v>
      </c>
      <c r="H2688" s="23" t="s">
        <v>31</v>
      </c>
      <c r="I2688" s="24">
        <v>70617.2</v>
      </c>
      <c r="J2688" s="24">
        <v>123580.09</v>
      </c>
      <c r="K2688" s="24">
        <v>96001.13</v>
      </c>
      <c r="L2688" s="24">
        <v>168001.98</v>
      </c>
      <c r="M2688" s="24">
        <v>121213.18</v>
      </c>
      <c r="N2688" s="24">
        <v>212123.06</v>
      </c>
      <c r="O2688" s="24">
        <v>159428.07999999999</v>
      </c>
      <c r="P2688" s="24">
        <v>278999.15000000002</v>
      </c>
      <c r="Q2688" s="24">
        <v>197340.5</v>
      </c>
      <c r="R2688" s="24">
        <v>345345.87</v>
      </c>
      <c r="S2688" s="24">
        <v>222183.3</v>
      </c>
      <c r="T2688" s="24">
        <v>388820.78</v>
      </c>
      <c r="U2688" s="24">
        <v>246680.4</v>
      </c>
      <c r="V2688" s="24">
        <v>431690.71</v>
      </c>
    </row>
    <row r="2689" spans="1:22" hidden="1" x14ac:dyDescent="0.3">
      <c r="A2689" s="23">
        <v>5</v>
      </c>
      <c r="B2689" s="23">
        <v>2021</v>
      </c>
      <c r="C2689" s="23" t="s">
        <v>560</v>
      </c>
      <c r="D2689" t="s">
        <v>10</v>
      </c>
      <c r="E2689" s="23" t="s">
        <v>565</v>
      </c>
      <c r="F2689" s="23" t="s">
        <v>460</v>
      </c>
      <c r="G2689" s="23">
        <v>4</v>
      </c>
      <c r="H2689" s="23" t="s">
        <v>29</v>
      </c>
      <c r="I2689" s="24">
        <v>79800.08</v>
      </c>
      <c r="J2689" s="24">
        <v>127680.13</v>
      </c>
      <c r="K2689" s="24">
        <v>111720.11</v>
      </c>
      <c r="L2689" s="24">
        <v>178752.18</v>
      </c>
      <c r="M2689" s="24">
        <v>143640.14000000001</v>
      </c>
      <c r="N2689" s="24">
        <v>229824.23</v>
      </c>
      <c r="O2689" s="24">
        <v>191520.19</v>
      </c>
      <c r="P2689" s="24">
        <v>306432.31</v>
      </c>
      <c r="Q2689" s="24">
        <v>239400.24</v>
      </c>
      <c r="R2689" s="24">
        <v>383040.38</v>
      </c>
      <c r="S2689" s="24">
        <v>271320.27</v>
      </c>
      <c r="T2689" s="24">
        <v>434112.43</v>
      </c>
      <c r="U2689" s="24">
        <v>303240.3</v>
      </c>
      <c r="V2689" s="24">
        <v>485184.48</v>
      </c>
    </row>
    <row r="2690" spans="1:22" hidden="1" x14ac:dyDescent="0.3">
      <c r="A2690" s="23">
        <v>5</v>
      </c>
      <c r="B2690" s="23">
        <v>2021</v>
      </c>
      <c r="C2690" s="23" t="s">
        <v>560</v>
      </c>
      <c r="D2690" t="s">
        <v>10</v>
      </c>
      <c r="E2690" s="23" t="s">
        <v>565</v>
      </c>
      <c r="F2690" s="23" t="s">
        <v>475</v>
      </c>
      <c r="G2690" s="23">
        <v>1</v>
      </c>
      <c r="H2690" s="23" t="s">
        <v>14</v>
      </c>
      <c r="I2690" s="24">
        <v>99649.42</v>
      </c>
      <c r="J2690" s="24">
        <v>174386.48</v>
      </c>
      <c r="K2690" s="24">
        <v>129197.41</v>
      </c>
      <c r="L2690" s="24">
        <v>226095.47</v>
      </c>
      <c r="M2690" s="24">
        <v>154726.51999999999</v>
      </c>
      <c r="N2690" s="24">
        <v>270771.40999999997</v>
      </c>
      <c r="O2690" s="24">
        <v>184757.36</v>
      </c>
      <c r="P2690" s="24">
        <v>323325.38</v>
      </c>
      <c r="Q2690" s="24">
        <v>217380.69</v>
      </c>
      <c r="R2690" s="24">
        <v>380416.22</v>
      </c>
      <c r="S2690" s="24">
        <v>238248.12</v>
      </c>
      <c r="T2690" s="24">
        <v>416934.21</v>
      </c>
      <c r="U2690" s="24">
        <v>258070.16</v>
      </c>
      <c r="V2690" s="24">
        <v>451622.78</v>
      </c>
    </row>
    <row r="2691" spans="1:22" hidden="1" x14ac:dyDescent="0.3">
      <c r="A2691" s="23">
        <v>5</v>
      </c>
      <c r="B2691" s="23">
        <v>2021</v>
      </c>
      <c r="C2691" s="23" t="s">
        <v>560</v>
      </c>
      <c r="D2691" t="s">
        <v>10</v>
      </c>
      <c r="E2691" s="23" t="s">
        <v>565</v>
      </c>
      <c r="F2691" s="23" t="s">
        <v>475</v>
      </c>
      <c r="G2691" s="23">
        <v>2</v>
      </c>
      <c r="H2691" s="23" t="s">
        <v>30</v>
      </c>
      <c r="I2691" s="24">
        <v>86560.1</v>
      </c>
      <c r="J2691" s="24">
        <v>151480.17000000001</v>
      </c>
      <c r="K2691" s="24">
        <v>113583.26</v>
      </c>
      <c r="L2691" s="24">
        <v>198770.7</v>
      </c>
      <c r="M2691" s="24">
        <v>138138.54999999999</v>
      </c>
      <c r="N2691" s="24">
        <v>241742.47</v>
      </c>
      <c r="O2691" s="24">
        <v>169614.81</v>
      </c>
      <c r="P2691" s="24">
        <v>296825.92</v>
      </c>
      <c r="Q2691" s="24">
        <v>201293.65</v>
      </c>
      <c r="R2691" s="24">
        <v>352263.89</v>
      </c>
      <c r="S2691" s="24">
        <v>221855.37</v>
      </c>
      <c r="T2691" s="24">
        <v>388246.9</v>
      </c>
      <c r="U2691" s="24">
        <v>240935.53</v>
      </c>
      <c r="V2691" s="24">
        <v>421637.18</v>
      </c>
    </row>
    <row r="2692" spans="1:22" hidden="1" x14ac:dyDescent="0.3">
      <c r="A2692" s="23">
        <v>5</v>
      </c>
      <c r="B2692" s="23">
        <v>2021</v>
      </c>
      <c r="C2692" s="23" t="s">
        <v>560</v>
      </c>
      <c r="D2692" t="s">
        <v>10</v>
      </c>
      <c r="E2692" s="23" t="s">
        <v>565</v>
      </c>
      <c r="F2692" s="23" t="s">
        <v>475</v>
      </c>
      <c r="G2692" s="23">
        <v>3</v>
      </c>
      <c r="H2692" s="23" t="s">
        <v>31</v>
      </c>
      <c r="I2692" s="24">
        <v>74789.490000000005</v>
      </c>
      <c r="J2692" s="24">
        <v>130881.61</v>
      </c>
      <c r="K2692" s="24">
        <v>101665.26</v>
      </c>
      <c r="L2692" s="24">
        <v>177914.2</v>
      </c>
      <c r="M2692" s="24">
        <v>128358.49</v>
      </c>
      <c r="N2692" s="24">
        <v>224627.36</v>
      </c>
      <c r="O2692" s="24">
        <v>168819.74</v>
      </c>
      <c r="P2692" s="24">
        <v>295434.55</v>
      </c>
      <c r="Q2692" s="24">
        <v>208959.79</v>
      </c>
      <c r="R2692" s="24">
        <v>365679.63</v>
      </c>
      <c r="S2692" s="24">
        <v>235260.95</v>
      </c>
      <c r="T2692" s="24">
        <v>411706.66</v>
      </c>
      <c r="U2692" s="24">
        <v>261195.02</v>
      </c>
      <c r="V2692" s="24">
        <v>457091.29</v>
      </c>
    </row>
    <row r="2693" spans="1:22" hidden="1" x14ac:dyDescent="0.3">
      <c r="A2693" s="23">
        <v>5</v>
      </c>
      <c r="B2693" s="23">
        <v>2021</v>
      </c>
      <c r="C2693" s="23" t="s">
        <v>560</v>
      </c>
      <c r="D2693" t="s">
        <v>10</v>
      </c>
      <c r="E2693" s="23" t="s">
        <v>565</v>
      </c>
      <c r="F2693" s="23" t="s">
        <v>475</v>
      </c>
      <c r="G2693" s="23">
        <v>4</v>
      </c>
      <c r="H2693" s="23" t="s">
        <v>29</v>
      </c>
      <c r="I2693" s="24">
        <v>84567.78</v>
      </c>
      <c r="J2693" s="24">
        <v>135308.46</v>
      </c>
      <c r="K2693" s="24">
        <v>118394.9</v>
      </c>
      <c r="L2693" s="24">
        <v>189431.84</v>
      </c>
      <c r="M2693" s="24">
        <v>152222.01</v>
      </c>
      <c r="N2693" s="24">
        <v>243555.22</v>
      </c>
      <c r="O2693" s="24">
        <v>202962.68</v>
      </c>
      <c r="P2693" s="24">
        <v>324740.3</v>
      </c>
      <c r="Q2693" s="24">
        <v>253703.35</v>
      </c>
      <c r="R2693" s="24">
        <v>405925.37</v>
      </c>
      <c r="S2693" s="24">
        <v>287530.46999999997</v>
      </c>
      <c r="T2693" s="24">
        <v>460048.75</v>
      </c>
      <c r="U2693" s="24">
        <v>321357.58</v>
      </c>
      <c r="V2693" s="24">
        <v>514172.13</v>
      </c>
    </row>
    <row r="2694" spans="1:22" hidden="1" x14ac:dyDescent="0.3">
      <c r="A2694" s="23">
        <v>5</v>
      </c>
      <c r="B2694" s="23">
        <v>2021</v>
      </c>
      <c r="C2694" s="23" t="s">
        <v>560</v>
      </c>
      <c r="D2694" t="s">
        <v>10</v>
      </c>
      <c r="E2694" s="23" t="s">
        <v>565</v>
      </c>
      <c r="F2694" s="23" t="s">
        <v>484</v>
      </c>
      <c r="G2694" s="23">
        <v>1</v>
      </c>
      <c r="H2694" s="23" t="s">
        <v>14</v>
      </c>
      <c r="I2694" s="24">
        <v>95059.9</v>
      </c>
      <c r="J2694" s="24">
        <v>166354.82</v>
      </c>
      <c r="K2694" s="24">
        <v>123239.67999999999</v>
      </c>
      <c r="L2694" s="24">
        <v>215669.43</v>
      </c>
      <c r="M2694" s="24">
        <v>147586.31</v>
      </c>
      <c r="N2694" s="24">
        <v>258276.04</v>
      </c>
      <c r="O2694" s="24">
        <v>176223.3</v>
      </c>
      <c r="P2694" s="24">
        <v>308390.78000000003</v>
      </c>
      <c r="Q2694" s="24">
        <v>207333.9</v>
      </c>
      <c r="R2694" s="24">
        <v>362834.33</v>
      </c>
      <c r="S2694" s="24">
        <v>227233.63</v>
      </c>
      <c r="T2694" s="24">
        <v>397658.85</v>
      </c>
      <c r="U2694" s="24">
        <v>246133</v>
      </c>
      <c r="V2694" s="24">
        <v>430732.75</v>
      </c>
    </row>
    <row r="2695" spans="1:22" hidden="1" x14ac:dyDescent="0.3">
      <c r="A2695" s="23">
        <v>5</v>
      </c>
      <c r="B2695" s="23">
        <v>2021</v>
      </c>
      <c r="C2695" s="23" t="s">
        <v>560</v>
      </c>
      <c r="D2695" t="s">
        <v>10</v>
      </c>
      <c r="E2695" s="23" t="s">
        <v>565</v>
      </c>
      <c r="F2695" s="23" t="s">
        <v>484</v>
      </c>
      <c r="G2695" s="23">
        <v>2</v>
      </c>
      <c r="H2695" s="23" t="s">
        <v>30</v>
      </c>
      <c r="I2695" s="24">
        <v>82605.990000000005</v>
      </c>
      <c r="J2695" s="24">
        <v>144560.48000000001</v>
      </c>
      <c r="K2695" s="24">
        <v>108383.49</v>
      </c>
      <c r="L2695" s="24">
        <v>189671.1</v>
      </c>
      <c r="M2695" s="24">
        <v>131803.57999999999</v>
      </c>
      <c r="N2695" s="24">
        <v>230656.26</v>
      </c>
      <c r="O2695" s="24">
        <v>161815.82999999999</v>
      </c>
      <c r="P2695" s="24">
        <v>283177.71000000002</v>
      </c>
      <c r="Q2695" s="24">
        <v>192027.79</v>
      </c>
      <c r="R2695" s="24">
        <v>336048.63</v>
      </c>
      <c r="S2695" s="24">
        <v>211636.64</v>
      </c>
      <c r="T2695" s="24">
        <v>370364.13</v>
      </c>
      <c r="U2695" s="24">
        <v>229830.14</v>
      </c>
      <c r="V2695" s="24">
        <v>402202.75</v>
      </c>
    </row>
    <row r="2696" spans="1:22" hidden="1" x14ac:dyDescent="0.3">
      <c r="A2696" s="23">
        <v>5</v>
      </c>
      <c r="B2696" s="23">
        <v>2021</v>
      </c>
      <c r="C2696" s="23" t="s">
        <v>560</v>
      </c>
      <c r="D2696" t="s">
        <v>10</v>
      </c>
      <c r="E2696" s="23" t="s">
        <v>565</v>
      </c>
      <c r="F2696" s="23" t="s">
        <v>484</v>
      </c>
      <c r="G2696" s="23">
        <v>3</v>
      </c>
      <c r="H2696" s="23" t="s">
        <v>31</v>
      </c>
      <c r="I2696" s="24">
        <v>71398.12</v>
      </c>
      <c r="J2696" s="24">
        <v>124946.71</v>
      </c>
      <c r="K2696" s="24">
        <v>97064.91</v>
      </c>
      <c r="L2696" s="24">
        <v>169863.6</v>
      </c>
      <c r="M2696" s="24">
        <v>122558.04</v>
      </c>
      <c r="N2696" s="24">
        <v>214476.57</v>
      </c>
      <c r="O2696" s="24">
        <v>161198.66</v>
      </c>
      <c r="P2696" s="24">
        <v>282097.65999999997</v>
      </c>
      <c r="Q2696" s="24">
        <v>199533.67</v>
      </c>
      <c r="R2696" s="24">
        <v>349183.93</v>
      </c>
      <c r="S2696" s="24">
        <v>224653.76</v>
      </c>
      <c r="T2696" s="24">
        <v>393144.08</v>
      </c>
      <c r="U2696" s="24">
        <v>249424.57</v>
      </c>
      <c r="V2696" s="24">
        <v>436493</v>
      </c>
    </row>
    <row r="2697" spans="1:22" hidden="1" x14ac:dyDescent="0.3">
      <c r="A2697" s="23">
        <v>5</v>
      </c>
      <c r="B2697" s="23">
        <v>2021</v>
      </c>
      <c r="C2697" s="23" t="s">
        <v>560</v>
      </c>
      <c r="D2697" t="s">
        <v>10</v>
      </c>
      <c r="E2697" s="23" t="s">
        <v>565</v>
      </c>
      <c r="F2697" s="23" t="s">
        <v>484</v>
      </c>
      <c r="G2697" s="23">
        <v>4</v>
      </c>
      <c r="H2697" s="23" t="s">
        <v>29</v>
      </c>
      <c r="I2697" s="24">
        <v>80668.27</v>
      </c>
      <c r="J2697" s="24">
        <v>129069.23</v>
      </c>
      <c r="K2697" s="24">
        <v>112935.57</v>
      </c>
      <c r="L2697" s="24">
        <v>180696.92</v>
      </c>
      <c r="M2697" s="24">
        <v>145202.88</v>
      </c>
      <c r="N2697" s="24">
        <v>232324.61</v>
      </c>
      <c r="O2697" s="24">
        <v>193603.84</v>
      </c>
      <c r="P2697" s="24">
        <v>309766.15000000002</v>
      </c>
      <c r="Q2697" s="24">
        <v>242004.8</v>
      </c>
      <c r="R2697" s="24">
        <v>387207.69</v>
      </c>
      <c r="S2697" s="24">
        <v>274272.11</v>
      </c>
      <c r="T2697" s="24">
        <v>438835.38</v>
      </c>
      <c r="U2697" s="24">
        <v>306539.40999999997</v>
      </c>
      <c r="V2697" s="24">
        <v>490463.07</v>
      </c>
    </row>
    <row r="2698" spans="1:22" hidden="1" x14ac:dyDescent="0.3">
      <c r="A2698" s="23">
        <v>5</v>
      </c>
      <c r="B2698" s="23">
        <v>2021</v>
      </c>
      <c r="C2698" s="23" t="s">
        <v>560</v>
      </c>
      <c r="D2698" t="s">
        <v>10</v>
      </c>
      <c r="E2698" s="23" t="s">
        <v>565</v>
      </c>
      <c r="F2698" s="23" t="s">
        <v>494</v>
      </c>
      <c r="G2698" s="23">
        <v>1</v>
      </c>
      <c r="H2698" s="23" t="s">
        <v>14</v>
      </c>
      <c r="I2698" s="24">
        <v>96615.96</v>
      </c>
      <c r="J2698" s="24">
        <v>169077.93</v>
      </c>
      <c r="K2698" s="24">
        <v>125239.72</v>
      </c>
      <c r="L2698" s="24">
        <v>219169.52</v>
      </c>
      <c r="M2698" s="24">
        <v>149969.1</v>
      </c>
      <c r="N2698" s="24">
        <v>262445.92</v>
      </c>
      <c r="O2698" s="24">
        <v>179049.58</v>
      </c>
      <c r="P2698" s="24">
        <v>313336.77</v>
      </c>
      <c r="Q2698" s="24">
        <v>210645.35</v>
      </c>
      <c r="R2698" s="24">
        <v>368629.37</v>
      </c>
      <c r="S2698" s="24">
        <v>230855.22</v>
      </c>
      <c r="T2698" s="24">
        <v>403996.64</v>
      </c>
      <c r="U2698" s="24">
        <v>250040.99</v>
      </c>
      <c r="V2698" s="24">
        <v>437571.74</v>
      </c>
    </row>
    <row r="2699" spans="1:22" hidden="1" x14ac:dyDescent="0.3">
      <c r="A2699" s="23">
        <v>5</v>
      </c>
      <c r="B2699" s="23">
        <v>2021</v>
      </c>
      <c r="C2699" s="23" t="s">
        <v>560</v>
      </c>
      <c r="D2699" t="s">
        <v>10</v>
      </c>
      <c r="E2699" s="23" t="s">
        <v>565</v>
      </c>
      <c r="F2699" s="23" t="s">
        <v>494</v>
      </c>
      <c r="G2699" s="23">
        <v>2</v>
      </c>
      <c r="H2699" s="23" t="s">
        <v>30</v>
      </c>
      <c r="I2699" s="24">
        <v>84034.98</v>
      </c>
      <c r="J2699" s="24">
        <v>147061.22</v>
      </c>
      <c r="K2699" s="24">
        <v>110231.94</v>
      </c>
      <c r="L2699" s="24">
        <v>192905.9</v>
      </c>
      <c r="M2699" s="24">
        <v>134025.32</v>
      </c>
      <c r="N2699" s="24">
        <v>234544.31</v>
      </c>
      <c r="O2699" s="24">
        <v>164495.1</v>
      </c>
      <c r="P2699" s="24">
        <v>287866.42</v>
      </c>
      <c r="Q2699" s="24">
        <v>195183.05</v>
      </c>
      <c r="R2699" s="24">
        <v>341570.34</v>
      </c>
      <c r="S2699" s="24">
        <v>215099.08</v>
      </c>
      <c r="T2699" s="24">
        <v>376423.4</v>
      </c>
      <c r="U2699" s="24">
        <v>233571.78</v>
      </c>
      <c r="V2699" s="24">
        <v>408750.62</v>
      </c>
    </row>
    <row r="2700" spans="1:22" hidden="1" x14ac:dyDescent="0.3">
      <c r="A2700" s="23">
        <v>5</v>
      </c>
      <c r="B2700" s="23">
        <v>2021</v>
      </c>
      <c r="C2700" s="23" t="s">
        <v>560</v>
      </c>
      <c r="D2700" t="s">
        <v>10</v>
      </c>
      <c r="E2700" s="23" t="s">
        <v>565</v>
      </c>
      <c r="F2700" s="23" t="s">
        <v>494</v>
      </c>
      <c r="G2700" s="23">
        <v>3</v>
      </c>
      <c r="H2700" s="23" t="s">
        <v>31</v>
      </c>
      <c r="I2700" s="24">
        <v>72692.31</v>
      </c>
      <c r="J2700" s="24">
        <v>127211.54</v>
      </c>
      <c r="K2700" s="24">
        <v>98847.26</v>
      </c>
      <c r="L2700" s="24">
        <v>172982.7</v>
      </c>
      <c r="M2700" s="24">
        <v>124826.77</v>
      </c>
      <c r="N2700" s="24">
        <v>218446.84</v>
      </c>
      <c r="O2700" s="24">
        <v>164201.06</v>
      </c>
      <c r="P2700" s="24">
        <v>287351.86</v>
      </c>
      <c r="Q2700" s="24">
        <v>203266.63</v>
      </c>
      <c r="R2700" s="24">
        <v>355716.6</v>
      </c>
      <c r="S2700" s="24">
        <v>228869.29</v>
      </c>
      <c r="T2700" s="24">
        <v>400521.26</v>
      </c>
      <c r="U2700" s="24">
        <v>254119.12</v>
      </c>
      <c r="V2700" s="24">
        <v>444708.46</v>
      </c>
    </row>
    <row r="2701" spans="1:22" hidden="1" x14ac:dyDescent="0.3">
      <c r="A2701" s="23">
        <v>5</v>
      </c>
      <c r="B2701" s="23">
        <v>2021</v>
      </c>
      <c r="C2701" s="23" t="s">
        <v>560</v>
      </c>
      <c r="D2701" t="s">
        <v>10</v>
      </c>
      <c r="E2701" s="23" t="s">
        <v>565</v>
      </c>
      <c r="F2701" s="23" t="s">
        <v>494</v>
      </c>
      <c r="G2701" s="23">
        <v>4</v>
      </c>
      <c r="H2701" s="23" t="s">
        <v>29</v>
      </c>
      <c r="I2701" s="24">
        <v>81977.88</v>
      </c>
      <c r="J2701" s="24">
        <v>131164.62</v>
      </c>
      <c r="K2701" s="24">
        <v>114769.04</v>
      </c>
      <c r="L2701" s="24">
        <v>183630.46</v>
      </c>
      <c r="M2701" s="24">
        <v>147560.19</v>
      </c>
      <c r="N2701" s="24">
        <v>236096.31</v>
      </c>
      <c r="O2701" s="24">
        <v>196746.92</v>
      </c>
      <c r="P2701" s="24">
        <v>314795.08</v>
      </c>
      <c r="Q2701" s="24">
        <v>245933.65</v>
      </c>
      <c r="R2701" s="24">
        <v>393493.85</v>
      </c>
      <c r="S2701" s="24">
        <v>278724.8</v>
      </c>
      <c r="T2701" s="24">
        <v>445959.69</v>
      </c>
      <c r="U2701" s="24">
        <v>311515.96000000002</v>
      </c>
      <c r="V2701" s="24">
        <v>498425.54</v>
      </c>
    </row>
    <row r="2702" spans="1:22" hidden="1" x14ac:dyDescent="0.3">
      <c r="A2702" s="23">
        <v>5</v>
      </c>
      <c r="B2702" s="23">
        <v>2021</v>
      </c>
      <c r="C2702" s="23" t="s">
        <v>560</v>
      </c>
      <c r="D2702" t="s">
        <v>10</v>
      </c>
      <c r="E2702" s="23" t="s">
        <v>565</v>
      </c>
      <c r="F2702" s="23" t="s">
        <v>401</v>
      </c>
      <c r="G2702" s="23">
        <v>1</v>
      </c>
      <c r="H2702" s="23" t="s">
        <v>14</v>
      </c>
      <c r="I2702" s="24">
        <v>97600.89</v>
      </c>
      <c r="J2702" s="24">
        <v>170801.55</v>
      </c>
      <c r="K2702" s="24">
        <v>126544.81</v>
      </c>
      <c r="L2702" s="24">
        <v>221453.43</v>
      </c>
      <c r="M2702" s="24">
        <v>151552.18</v>
      </c>
      <c r="N2702" s="24">
        <v>265216.32</v>
      </c>
      <c r="O2702" s="24">
        <v>180970.58</v>
      </c>
      <c r="P2702" s="24">
        <v>316698.51</v>
      </c>
      <c r="Q2702" s="24">
        <v>212927.94</v>
      </c>
      <c r="R2702" s="24">
        <v>372623.9</v>
      </c>
      <c r="S2702" s="24">
        <v>233369.42</v>
      </c>
      <c r="T2702" s="24">
        <v>408396.48</v>
      </c>
      <c r="U2702" s="24">
        <v>252788.44</v>
      </c>
      <c r="V2702" s="24">
        <v>442379.76</v>
      </c>
    </row>
    <row r="2703" spans="1:22" hidden="1" x14ac:dyDescent="0.3">
      <c r="A2703" s="23">
        <v>5</v>
      </c>
      <c r="B2703" s="23">
        <v>2021</v>
      </c>
      <c r="C2703" s="23" t="s">
        <v>560</v>
      </c>
      <c r="D2703" t="s">
        <v>10</v>
      </c>
      <c r="E2703" s="23" t="s">
        <v>565</v>
      </c>
      <c r="F2703" s="23" t="s">
        <v>401</v>
      </c>
      <c r="G2703" s="23">
        <v>2</v>
      </c>
      <c r="H2703" s="23" t="s">
        <v>30</v>
      </c>
      <c r="I2703" s="24">
        <v>84765.73</v>
      </c>
      <c r="J2703" s="24">
        <v>148340.01999999999</v>
      </c>
      <c r="K2703" s="24">
        <v>111233.85</v>
      </c>
      <c r="L2703" s="24">
        <v>194659.23</v>
      </c>
      <c r="M2703" s="24">
        <v>135286.31</v>
      </c>
      <c r="N2703" s="24">
        <v>236751.04</v>
      </c>
      <c r="O2703" s="24">
        <v>166122.06</v>
      </c>
      <c r="P2703" s="24">
        <v>290713.61</v>
      </c>
      <c r="Q2703" s="24">
        <v>197153.27</v>
      </c>
      <c r="R2703" s="24">
        <v>345018.23</v>
      </c>
      <c r="S2703" s="24">
        <v>217294.98</v>
      </c>
      <c r="T2703" s="24">
        <v>380266.21</v>
      </c>
      <c r="U2703" s="24">
        <v>235986.52</v>
      </c>
      <c r="V2703" s="24">
        <v>412976.4</v>
      </c>
    </row>
    <row r="2704" spans="1:22" hidden="1" x14ac:dyDescent="0.3">
      <c r="A2704" s="23">
        <v>5</v>
      </c>
      <c r="B2704" s="23">
        <v>2021</v>
      </c>
      <c r="C2704" s="23" t="s">
        <v>560</v>
      </c>
      <c r="D2704" t="s">
        <v>10</v>
      </c>
      <c r="E2704" s="23" t="s">
        <v>565</v>
      </c>
      <c r="F2704" s="23" t="s">
        <v>401</v>
      </c>
      <c r="G2704" s="23">
        <v>3</v>
      </c>
      <c r="H2704" s="23" t="s">
        <v>31</v>
      </c>
      <c r="I2704" s="24">
        <v>73227.64</v>
      </c>
      <c r="J2704" s="24">
        <v>128148.37</v>
      </c>
      <c r="K2704" s="24">
        <v>99537.69</v>
      </c>
      <c r="L2704" s="24">
        <v>174190.96</v>
      </c>
      <c r="M2704" s="24">
        <v>125668.76</v>
      </c>
      <c r="N2704" s="24">
        <v>219920.33</v>
      </c>
      <c r="O2704" s="24">
        <v>165278.57999999999</v>
      </c>
      <c r="P2704" s="24">
        <v>289237.51</v>
      </c>
      <c r="Q2704" s="24">
        <v>204573.42</v>
      </c>
      <c r="R2704" s="24">
        <v>358003.49</v>
      </c>
      <c r="S2704" s="24">
        <v>230320.03</v>
      </c>
      <c r="T2704" s="24">
        <v>403060.06</v>
      </c>
      <c r="U2704" s="24">
        <v>255706.68</v>
      </c>
      <c r="V2704" s="24">
        <v>447486.69</v>
      </c>
    </row>
    <row r="2705" spans="1:22" hidden="1" x14ac:dyDescent="0.3">
      <c r="A2705" s="23">
        <v>5</v>
      </c>
      <c r="B2705" s="23">
        <v>2021</v>
      </c>
      <c r="C2705" s="23" t="s">
        <v>560</v>
      </c>
      <c r="D2705" t="s">
        <v>10</v>
      </c>
      <c r="E2705" s="23" t="s">
        <v>565</v>
      </c>
      <c r="F2705" s="23" t="s">
        <v>401</v>
      </c>
      <c r="G2705" s="23">
        <v>4</v>
      </c>
      <c r="H2705" s="23" t="s">
        <v>29</v>
      </c>
      <c r="I2705" s="24">
        <v>82831.399999999994</v>
      </c>
      <c r="J2705" s="24">
        <v>132530.25</v>
      </c>
      <c r="K2705" s="24">
        <v>115963.97</v>
      </c>
      <c r="L2705" s="24">
        <v>185542.35</v>
      </c>
      <c r="M2705" s="24">
        <v>149096.53</v>
      </c>
      <c r="N2705" s="24">
        <v>238554.45</v>
      </c>
      <c r="O2705" s="24">
        <v>198795.37</v>
      </c>
      <c r="P2705" s="24">
        <v>318072.59999999998</v>
      </c>
      <c r="Q2705" s="24">
        <v>248494.21</v>
      </c>
      <c r="R2705" s="24">
        <v>397590.75</v>
      </c>
      <c r="S2705" s="24">
        <v>281626.77</v>
      </c>
      <c r="T2705" s="24">
        <v>450602.85</v>
      </c>
      <c r="U2705" s="24">
        <v>314759.34000000003</v>
      </c>
      <c r="V2705" s="24">
        <v>503614.95</v>
      </c>
    </row>
    <row r="2706" spans="1:22" hidden="1" x14ac:dyDescent="0.3">
      <c r="A2706" s="23">
        <v>5</v>
      </c>
      <c r="B2706" s="23">
        <v>2021</v>
      </c>
      <c r="C2706" s="23" t="s">
        <v>560</v>
      </c>
      <c r="D2706" t="s">
        <v>10</v>
      </c>
      <c r="E2706" s="23" t="s">
        <v>565</v>
      </c>
      <c r="F2706" s="23" t="s">
        <v>509</v>
      </c>
      <c r="G2706" s="23">
        <v>1</v>
      </c>
      <c r="H2706" s="23" t="s">
        <v>14</v>
      </c>
      <c r="I2706" s="24">
        <v>103175.34</v>
      </c>
      <c r="J2706" s="24">
        <v>180556.84</v>
      </c>
      <c r="K2706" s="24">
        <v>133807.65</v>
      </c>
      <c r="L2706" s="24">
        <v>234163.39</v>
      </c>
      <c r="M2706" s="24">
        <v>160275.49</v>
      </c>
      <c r="N2706" s="24">
        <v>280482.11</v>
      </c>
      <c r="O2706" s="24">
        <v>191425.64</v>
      </c>
      <c r="P2706" s="24">
        <v>334994.86</v>
      </c>
      <c r="Q2706" s="24">
        <v>225257.34</v>
      </c>
      <c r="R2706" s="24">
        <v>394200.34</v>
      </c>
      <c r="S2706" s="24">
        <v>246898.12</v>
      </c>
      <c r="T2706" s="24">
        <v>432071.71</v>
      </c>
      <c r="U2706" s="24">
        <v>267473.06</v>
      </c>
      <c r="V2706" s="24">
        <v>468077.85</v>
      </c>
    </row>
    <row r="2707" spans="1:22" hidden="1" x14ac:dyDescent="0.3">
      <c r="A2707" s="23">
        <v>5</v>
      </c>
      <c r="B2707" s="23">
        <v>2021</v>
      </c>
      <c r="C2707" s="23" t="s">
        <v>560</v>
      </c>
      <c r="D2707" t="s">
        <v>10</v>
      </c>
      <c r="E2707" s="23" t="s">
        <v>565</v>
      </c>
      <c r="F2707" s="23" t="s">
        <v>509</v>
      </c>
      <c r="G2707" s="23">
        <v>2</v>
      </c>
      <c r="H2707" s="23" t="s">
        <v>30</v>
      </c>
      <c r="I2707" s="24">
        <v>89450.59</v>
      </c>
      <c r="J2707" s="24">
        <v>156538.53</v>
      </c>
      <c r="K2707" s="24">
        <v>117435.52</v>
      </c>
      <c r="L2707" s="24">
        <v>205512.17</v>
      </c>
      <c r="M2707" s="24">
        <v>142882.28</v>
      </c>
      <c r="N2707" s="24">
        <v>250043.99</v>
      </c>
      <c r="O2707" s="24">
        <v>175548.02</v>
      </c>
      <c r="P2707" s="24">
        <v>307209.03000000003</v>
      </c>
      <c r="Q2707" s="24">
        <v>208389.37</v>
      </c>
      <c r="R2707" s="24">
        <v>364681.4</v>
      </c>
      <c r="S2707" s="24">
        <v>229709.61</v>
      </c>
      <c r="T2707" s="24">
        <v>401991.81</v>
      </c>
      <c r="U2707" s="24">
        <v>249506.65</v>
      </c>
      <c r="V2707" s="24">
        <v>436636.63</v>
      </c>
    </row>
    <row r="2708" spans="1:22" hidden="1" x14ac:dyDescent="0.3">
      <c r="A2708" s="23">
        <v>5</v>
      </c>
      <c r="B2708" s="23">
        <v>2021</v>
      </c>
      <c r="C2708" s="23" t="s">
        <v>560</v>
      </c>
      <c r="D2708" t="s">
        <v>10</v>
      </c>
      <c r="E2708" s="23" t="s">
        <v>565</v>
      </c>
      <c r="F2708" s="23" t="s">
        <v>509</v>
      </c>
      <c r="G2708" s="23">
        <v>3</v>
      </c>
      <c r="H2708" s="23" t="s">
        <v>31</v>
      </c>
      <c r="I2708" s="24">
        <v>77154.34</v>
      </c>
      <c r="J2708" s="24">
        <v>135020.1</v>
      </c>
      <c r="K2708" s="24">
        <v>104828.47</v>
      </c>
      <c r="L2708" s="24">
        <v>183449.83</v>
      </c>
      <c r="M2708" s="24">
        <v>132311.22</v>
      </c>
      <c r="N2708" s="24">
        <v>231544.63</v>
      </c>
      <c r="O2708" s="24">
        <v>173977.18</v>
      </c>
      <c r="P2708" s="24">
        <v>304460.06</v>
      </c>
      <c r="Q2708" s="24">
        <v>215306.34</v>
      </c>
      <c r="R2708" s="24">
        <v>376786.1</v>
      </c>
      <c r="S2708" s="24">
        <v>242377.98</v>
      </c>
      <c r="T2708" s="24">
        <v>424161.47</v>
      </c>
      <c r="U2708" s="24">
        <v>269064.71000000002</v>
      </c>
      <c r="V2708" s="24">
        <v>470863.23</v>
      </c>
    </row>
    <row r="2709" spans="1:22" hidden="1" x14ac:dyDescent="0.3">
      <c r="A2709" s="23">
        <v>5</v>
      </c>
      <c r="B2709" s="23">
        <v>2021</v>
      </c>
      <c r="C2709" s="23" t="s">
        <v>560</v>
      </c>
      <c r="D2709" t="s">
        <v>10</v>
      </c>
      <c r="E2709" s="23" t="s">
        <v>565</v>
      </c>
      <c r="F2709" s="23" t="s">
        <v>509</v>
      </c>
      <c r="G2709" s="23">
        <v>4</v>
      </c>
      <c r="H2709" s="23" t="s">
        <v>29</v>
      </c>
      <c r="I2709" s="24">
        <v>87584.45</v>
      </c>
      <c r="J2709" s="24">
        <v>140135.12</v>
      </c>
      <c r="K2709" s="24">
        <v>122618.23</v>
      </c>
      <c r="L2709" s="24">
        <v>196189.16</v>
      </c>
      <c r="M2709" s="24">
        <v>157652</v>
      </c>
      <c r="N2709" s="24">
        <v>252243.21</v>
      </c>
      <c r="O2709" s="24">
        <v>210202.67</v>
      </c>
      <c r="P2709" s="24">
        <v>336324.28</v>
      </c>
      <c r="Q2709" s="24">
        <v>262753.34000000003</v>
      </c>
      <c r="R2709" s="24">
        <v>420405.35</v>
      </c>
      <c r="S2709" s="24">
        <v>297787.12</v>
      </c>
      <c r="T2709" s="24">
        <v>476459.4</v>
      </c>
      <c r="U2709" s="24">
        <v>332820.90000000002</v>
      </c>
      <c r="V2709" s="24">
        <v>532513.44999999995</v>
      </c>
    </row>
    <row r="2710" spans="1:22" hidden="1" x14ac:dyDescent="0.3">
      <c r="A2710" s="23">
        <v>5</v>
      </c>
      <c r="B2710" s="23">
        <v>2021</v>
      </c>
      <c r="C2710" s="23" t="s">
        <v>560</v>
      </c>
      <c r="D2710" t="s">
        <v>10</v>
      </c>
      <c r="E2710" s="23" t="s">
        <v>565</v>
      </c>
      <c r="F2710" s="23" t="s">
        <v>514</v>
      </c>
      <c r="G2710" s="23">
        <v>1</v>
      </c>
      <c r="H2710" s="23" t="s">
        <v>14</v>
      </c>
      <c r="I2710" s="24">
        <v>99649.42</v>
      </c>
      <c r="J2710" s="24">
        <v>174386.48</v>
      </c>
      <c r="K2710" s="24">
        <v>129197.41</v>
      </c>
      <c r="L2710" s="24">
        <v>226095.47</v>
      </c>
      <c r="M2710" s="24">
        <v>154726.51999999999</v>
      </c>
      <c r="N2710" s="24">
        <v>270771.40999999997</v>
      </c>
      <c r="O2710" s="24">
        <v>184757.36</v>
      </c>
      <c r="P2710" s="24">
        <v>323325.38</v>
      </c>
      <c r="Q2710" s="24">
        <v>217380.69</v>
      </c>
      <c r="R2710" s="24">
        <v>380416.22</v>
      </c>
      <c r="S2710" s="24">
        <v>238248.12</v>
      </c>
      <c r="T2710" s="24">
        <v>416934.21</v>
      </c>
      <c r="U2710" s="24">
        <v>258070.16</v>
      </c>
      <c r="V2710" s="24">
        <v>451622.78</v>
      </c>
    </row>
    <row r="2711" spans="1:22" hidden="1" x14ac:dyDescent="0.3">
      <c r="A2711" s="23">
        <v>5</v>
      </c>
      <c r="B2711" s="23">
        <v>2021</v>
      </c>
      <c r="C2711" s="23" t="s">
        <v>560</v>
      </c>
      <c r="D2711" t="s">
        <v>10</v>
      </c>
      <c r="E2711" s="23" t="s">
        <v>565</v>
      </c>
      <c r="F2711" s="23" t="s">
        <v>514</v>
      </c>
      <c r="G2711" s="23">
        <v>2</v>
      </c>
      <c r="H2711" s="23" t="s">
        <v>30</v>
      </c>
      <c r="I2711" s="24">
        <v>86560.1</v>
      </c>
      <c r="J2711" s="24">
        <v>151480.17000000001</v>
      </c>
      <c r="K2711" s="24">
        <v>113583.26</v>
      </c>
      <c r="L2711" s="24">
        <v>198770.7</v>
      </c>
      <c r="M2711" s="24">
        <v>138138.54999999999</v>
      </c>
      <c r="N2711" s="24">
        <v>241742.47</v>
      </c>
      <c r="O2711" s="24">
        <v>169614.81</v>
      </c>
      <c r="P2711" s="24">
        <v>296825.92</v>
      </c>
      <c r="Q2711" s="24">
        <v>201293.65</v>
      </c>
      <c r="R2711" s="24">
        <v>352263.89</v>
      </c>
      <c r="S2711" s="24">
        <v>221855.37</v>
      </c>
      <c r="T2711" s="24">
        <v>388246.9</v>
      </c>
      <c r="U2711" s="24">
        <v>240935.53</v>
      </c>
      <c r="V2711" s="24">
        <v>421637.18</v>
      </c>
    </row>
    <row r="2712" spans="1:22" hidden="1" x14ac:dyDescent="0.3">
      <c r="A2712" s="23">
        <v>5</v>
      </c>
      <c r="B2712" s="23">
        <v>2021</v>
      </c>
      <c r="C2712" s="23" t="s">
        <v>560</v>
      </c>
      <c r="D2712" t="s">
        <v>10</v>
      </c>
      <c r="E2712" s="23" t="s">
        <v>565</v>
      </c>
      <c r="F2712" s="23" t="s">
        <v>514</v>
      </c>
      <c r="G2712" s="23">
        <v>3</v>
      </c>
      <c r="H2712" s="23" t="s">
        <v>31</v>
      </c>
      <c r="I2712" s="24">
        <v>74789.490000000005</v>
      </c>
      <c r="J2712" s="24">
        <v>130881.61</v>
      </c>
      <c r="K2712" s="24">
        <v>101665.26</v>
      </c>
      <c r="L2712" s="24">
        <v>177914.2</v>
      </c>
      <c r="M2712" s="24">
        <v>128358.49</v>
      </c>
      <c r="N2712" s="24">
        <v>224627.36</v>
      </c>
      <c r="O2712" s="24">
        <v>168819.74</v>
      </c>
      <c r="P2712" s="24">
        <v>295434.55</v>
      </c>
      <c r="Q2712" s="24">
        <v>208959.79</v>
      </c>
      <c r="R2712" s="24">
        <v>365679.63</v>
      </c>
      <c r="S2712" s="24">
        <v>235260.95</v>
      </c>
      <c r="T2712" s="24">
        <v>411706.66</v>
      </c>
      <c r="U2712" s="24">
        <v>261195.02</v>
      </c>
      <c r="V2712" s="24">
        <v>457091.29</v>
      </c>
    </row>
    <row r="2713" spans="1:22" hidden="1" x14ac:dyDescent="0.3">
      <c r="A2713" s="23">
        <v>5</v>
      </c>
      <c r="B2713" s="23">
        <v>2021</v>
      </c>
      <c r="C2713" s="23" t="s">
        <v>560</v>
      </c>
      <c r="D2713" t="s">
        <v>10</v>
      </c>
      <c r="E2713" s="23" t="s">
        <v>565</v>
      </c>
      <c r="F2713" s="23" t="s">
        <v>514</v>
      </c>
      <c r="G2713" s="23">
        <v>4</v>
      </c>
      <c r="H2713" s="23" t="s">
        <v>29</v>
      </c>
      <c r="I2713" s="24">
        <v>84567.78</v>
      </c>
      <c r="J2713" s="24">
        <v>135308.46</v>
      </c>
      <c r="K2713" s="24">
        <v>118394.9</v>
      </c>
      <c r="L2713" s="24">
        <v>189431.84</v>
      </c>
      <c r="M2713" s="24">
        <v>152222.01</v>
      </c>
      <c r="N2713" s="24">
        <v>243555.22</v>
      </c>
      <c r="O2713" s="24">
        <v>202962.68</v>
      </c>
      <c r="P2713" s="24">
        <v>324740.3</v>
      </c>
      <c r="Q2713" s="24">
        <v>253703.35</v>
      </c>
      <c r="R2713" s="24">
        <v>405925.37</v>
      </c>
      <c r="S2713" s="24">
        <v>287530.46999999997</v>
      </c>
      <c r="T2713" s="24">
        <v>460048.75</v>
      </c>
      <c r="U2713" s="24">
        <v>321357.58</v>
      </c>
      <c r="V2713" s="24">
        <v>514172.13</v>
      </c>
    </row>
    <row r="2714" spans="1:22" hidden="1" x14ac:dyDescent="0.3">
      <c r="A2714" s="23">
        <v>5</v>
      </c>
      <c r="B2714" s="23">
        <v>2021</v>
      </c>
      <c r="C2714" s="23" t="s">
        <v>560</v>
      </c>
      <c r="D2714" t="s">
        <v>182</v>
      </c>
      <c r="E2714" s="23" t="s">
        <v>566</v>
      </c>
      <c r="F2714" s="23" t="s">
        <v>228</v>
      </c>
      <c r="G2714" s="23">
        <v>1</v>
      </c>
      <c r="H2714" s="23" t="s">
        <v>14</v>
      </c>
      <c r="I2714" s="24">
        <v>106248.13</v>
      </c>
      <c r="J2714" s="24">
        <v>185934.23</v>
      </c>
      <c r="K2714" s="24">
        <v>137786.54</v>
      </c>
      <c r="L2714" s="24">
        <v>241126.45</v>
      </c>
      <c r="M2714" s="24">
        <v>165037</v>
      </c>
      <c r="N2714" s="24">
        <v>288814.75</v>
      </c>
      <c r="O2714" s="24">
        <v>197105.81</v>
      </c>
      <c r="P2714" s="24">
        <v>344935.16</v>
      </c>
      <c r="Q2714" s="24">
        <v>231936.46</v>
      </c>
      <c r="R2714" s="24">
        <v>405888.81</v>
      </c>
      <c r="S2714" s="24">
        <v>254216.16</v>
      </c>
      <c r="T2714" s="24">
        <v>444878.29</v>
      </c>
      <c r="U2714" s="24">
        <v>275395.64</v>
      </c>
      <c r="V2714" s="24">
        <v>481942.37</v>
      </c>
    </row>
    <row r="2715" spans="1:22" hidden="1" x14ac:dyDescent="0.3">
      <c r="A2715" s="23">
        <v>5</v>
      </c>
      <c r="B2715" s="23">
        <v>2021</v>
      </c>
      <c r="C2715" s="23" t="s">
        <v>560</v>
      </c>
      <c r="D2715" t="s">
        <v>182</v>
      </c>
      <c r="E2715" s="23" t="s">
        <v>566</v>
      </c>
      <c r="F2715" s="23" t="s">
        <v>228</v>
      </c>
      <c r="G2715" s="23">
        <v>2</v>
      </c>
      <c r="H2715" s="23" t="s">
        <v>30</v>
      </c>
      <c r="I2715" s="24">
        <v>92142.14</v>
      </c>
      <c r="J2715" s="24">
        <v>161248.75</v>
      </c>
      <c r="K2715" s="24">
        <v>120959.64</v>
      </c>
      <c r="L2715" s="24">
        <v>211679.35999999999</v>
      </c>
      <c r="M2715" s="24">
        <v>147160.64000000001</v>
      </c>
      <c r="N2715" s="24">
        <v>257531.12</v>
      </c>
      <c r="O2715" s="24">
        <v>180787.14</v>
      </c>
      <c r="P2715" s="24">
        <v>316377.5</v>
      </c>
      <c r="Q2715" s="24">
        <v>214599.94</v>
      </c>
      <c r="R2715" s="24">
        <v>375549.9</v>
      </c>
      <c r="S2715" s="24">
        <v>236550.19</v>
      </c>
      <c r="T2715" s="24">
        <v>413962.84</v>
      </c>
      <c r="U2715" s="24">
        <v>256930.16</v>
      </c>
      <c r="V2715" s="24">
        <v>449627.79</v>
      </c>
    </row>
    <row r="2716" spans="1:22" hidden="1" x14ac:dyDescent="0.3">
      <c r="A2716" s="23">
        <v>5</v>
      </c>
      <c r="B2716" s="23">
        <v>2021</v>
      </c>
      <c r="C2716" s="23" t="s">
        <v>560</v>
      </c>
      <c r="D2716" t="s">
        <v>182</v>
      </c>
      <c r="E2716" s="23" t="s">
        <v>566</v>
      </c>
      <c r="F2716" s="23" t="s">
        <v>228</v>
      </c>
      <c r="G2716" s="23">
        <v>3</v>
      </c>
      <c r="H2716" s="23" t="s">
        <v>31</v>
      </c>
      <c r="I2716" s="24">
        <v>79497.119999999995</v>
      </c>
      <c r="J2716" s="24">
        <v>139119.96</v>
      </c>
      <c r="K2716" s="24">
        <v>108019.82</v>
      </c>
      <c r="L2716" s="24">
        <v>189034.68</v>
      </c>
      <c r="M2716" s="24">
        <v>136345.81</v>
      </c>
      <c r="N2716" s="24">
        <v>238605.17</v>
      </c>
      <c r="O2716" s="24">
        <v>179288.92</v>
      </c>
      <c r="P2716" s="24">
        <v>313755.62</v>
      </c>
      <c r="Q2716" s="24">
        <v>221885.88</v>
      </c>
      <c r="R2716" s="24">
        <v>388300.29</v>
      </c>
      <c r="S2716" s="24">
        <v>249789.35</v>
      </c>
      <c r="T2716" s="24">
        <v>437131.36</v>
      </c>
      <c r="U2716" s="24">
        <v>277297.21000000002</v>
      </c>
      <c r="V2716" s="24">
        <v>485270.12</v>
      </c>
    </row>
    <row r="2717" spans="1:22" hidden="1" x14ac:dyDescent="0.3">
      <c r="A2717" s="23">
        <v>5</v>
      </c>
      <c r="B2717" s="23">
        <v>2021</v>
      </c>
      <c r="C2717" s="23" t="s">
        <v>560</v>
      </c>
      <c r="D2717" t="s">
        <v>182</v>
      </c>
      <c r="E2717" s="23" t="s">
        <v>566</v>
      </c>
      <c r="F2717" s="23" t="s">
        <v>228</v>
      </c>
      <c r="G2717" s="23">
        <v>4</v>
      </c>
      <c r="H2717" s="23" t="s">
        <v>29</v>
      </c>
      <c r="I2717" s="24">
        <v>90189.02</v>
      </c>
      <c r="J2717" s="24">
        <v>144302.43</v>
      </c>
      <c r="K2717" s="24">
        <v>126264.62</v>
      </c>
      <c r="L2717" s="24">
        <v>202023.4</v>
      </c>
      <c r="M2717" s="24">
        <v>162340.23000000001</v>
      </c>
      <c r="N2717" s="24">
        <v>259744.37</v>
      </c>
      <c r="O2717" s="24">
        <v>216453.64</v>
      </c>
      <c r="P2717" s="24">
        <v>346325.82</v>
      </c>
      <c r="Q2717" s="24">
        <v>270567.05</v>
      </c>
      <c r="R2717" s="24">
        <v>432907.28</v>
      </c>
      <c r="S2717" s="24">
        <v>306642.65000000002</v>
      </c>
      <c r="T2717" s="24">
        <v>490628.25</v>
      </c>
      <c r="U2717" s="24">
        <v>342718.26</v>
      </c>
      <c r="V2717" s="24">
        <v>548349.22</v>
      </c>
    </row>
    <row r="2718" spans="1:22" hidden="1" x14ac:dyDescent="0.3">
      <c r="A2718" s="23">
        <v>5</v>
      </c>
      <c r="B2718" s="23">
        <v>2021</v>
      </c>
      <c r="C2718" s="23" t="s">
        <v>560</v>
      </c>
      <c r="D2718" t="s">
        <v>182</v>
      </c>
      <c r="E2718" s="23" t="s">
        <v>566</v>
      </c>
      <c r="F2718" s="23" t="s">
        <v>270</v>
      </c>
      <c r="G2718" s="23">
        <v>1</v>
      </c>
      <c r="H2718" s="23" t="s">
        <v>14</v>
      </c>
      <c r="I2718" s="24">
        <v>106819.27</v>
      </c>
      <c r="J2718" s="24">
        <v>186933.72</v>
      </c>
      <c r="K2718" s="24">
        <v>138481.5</v>
      </c>
      <c r="L2718" s="24">
        <v>242342.62</v>
      </c>
      <c r="M2718" s="24">
        <v>165836.71</v>
      </c>
      <c r="N2718" s="24">
        <v>290214.24</v>
      </c>
      <c r="O2718" s="24">
        <v>198011.09</v>
      </c>
      <c r="P2718" s="24">
        <v>346519.41</v>
      </c>
      <c r="Q2718" s="24">
        <v>232965.32</v>
      </c>
      <c r="R2718" s="24">
        <v>407689.31</v>
      </c>
      <c r="S2718" s="24">
        <v>255323.56</v>
      </c>
      <c r="T2718" s="24">
        <v>446816.23</v>
      </c>
      <c r="U2718" s="24">
        <v>276556.19</v>
      </c>
      <c r="V2718" s="24">
        <v>483973.34</v>
      </c>
    </row>
    <row r="2719" spans="1:22" hidden="1" x14ac:dyDescent="0.3">
      <c r="A2719" s="23">
        <v>5</v>
      </c>
      <c r="B2719" s="23">
        <v>2021</v>
      </c>
      <c r="C2719" s="23" t="s">
        <v>560</v>
      </c>
      <c r="D2719" t="s">
        <v>182</v>
      </c>
      <c r="E2719" s="23" t="s">
        <v>566</v>
      </c>
      <c r="F2719" s="23" t="s">
        <v>270</v>
      </c>
      <c r="G2719" s="23">
        <v>2</v>
      </c>
      <c r="H2719" s="23" t="s">
        <v>30</v>
      </c>
      <c r="I2719" s="24">
        <v>92840.39</v>
      </c>
      <c r="J2719" s="24">
        <v>162470.69</v>
      </c>
      <c r="K2719" s="24">
        <v>121806.19</v>
      </c>
      <c r="L2719" s="24">
        <v>213160.83</v>
      </c>
      <c r="M2719" s="24">
        <v>148121.4</v>
      </c>
      <c r="N2719" s="24">
        <v>259212.45</v>
      </c>
      <c r="O2719" s="24">
        <v>181839.44</v>
      </c>
      <c r="P2719" s="24">
        <v>318219.02</v>
      </c>
      <c r="Q2719" s="24">
        <v>215784.98</v>
      </c>
      <c r="R2719" s="24">
        <v>377623.72</v>
      </c>
      <c r="S2719" s="24">
        <v>237816.74</v>
      </c>
      <c r="T2719" s="24">
        <v>416179.3</v>
      </c>
      <c r="U2719" s="24">
        <v>258257.07</v>
      </c>
      <c r="V2719" s="24">
        <v>451949.88</v>
      </c>
    </row>
    <row r="2720" spans="1:22" hidden="1" x14ac:dyDescent="0.3">
      <c r="A2720" s="23">
        <v>5</v>
      </c>
      <c r="B2720" s="23">
        <v>2021</v>
      </c>
      <c r="C2720" s="23" t="s">
        <v>560</v>
      </c>
      <c r="D2720" t="s">
        <v>182</v>
      </c>
      <c r="E2720" s="23" t="s">
        <v>566</v>
      </c>
      <c r="F2720" s="23" t="s">
        <v>270</v>
      </c>
      <c r="G2720" s="23">
        <v>3</v>
      </c>
      <c r="H2720" s="23" t="s">
        <v>31</v>
      </c>
      <c r="I2720" s="24">
        <v>80255.97</v>
      </c>
      <c r="J2720" s="24">
        <v>140447.95000000001</v>
      </c>
      <c r="K2720" s="24">
        <v>109111.72</v>
      </c>
      <c r="L2720" s="24">
        <v>190945.52</v>
      </c>
      <c r="M2720" s="24">
        <v>137772.54999999999</v>
      </c>
      <c r="N2720" s="24">
        <v>241101.96</v>
      </c>
      <c r="O2720" s="24">
        <v>181213.81</v>
      </c>
      <c r="P2720" s="24">
        <v>317124.15999999997</v>
      </c>
      <c r="Q2720" s="24">
        <v>224312.04</v>
      </c>
      <c r="R2720" s="24">
        <v>392546.06</v>
      </c>
      <c r="S2720" s="24">
        <v>252554.14</v>
      </c>
      <c r="T2720" s="24">
        <v>441969.74</v>
      </c>
      <c r="U2720" s="24">
        <v>280404.2</v>
      </c>
      <c r="V2720" s="24">
        <v>490707.35</v>
      </c>
    </row>
    <row r="2721" spans="1:22" hidden="1" x14ac:dyDescent="0.3">
      <c r="A2721" s="23">
        <v>5</v>
      </c>
      <c r="B2721" s="23">
        <v>2021</v>
      </c>
      <c r="C2721" s="23" t="s">
        <v>560</v>
      </c>
      <c r="D2721" t="s">
        <v>182</v>
      </c>
      <c r="E2721" s="23" t="s">
        <v>566</v>
      </c>
      <c r="F2721" s="23" t="s">
        <v>270</v>
      </c>
      <c r="G2721" s="23">
        <v>4</v>
      </c>
      <c r="H2721" s="23" t="s">
        <v>29</v>
      </c>
      <c r="I2721" s="24">
        <v>90645.11</v>
      </c>
      <c r="J2721" s="24">
        <v>145032.18</v>
      </c>
      <c r="K2721" s="24">
        <v>126903.16</v>
      </c>
      <c r="L2721" s="24">
        <v>203045.05</v>
      </c>
      <c r="M2721" s="24">
        <v>163161.20000000001</v>
      </c>
      <c r="N2721" s="24">
        <v>261057.92000000001</v>
      </c>
      <c r="O2721" s="24">
        <v>217548.27</v>
      </c>
      <c r="P2721" s="24">
        <v>348077.23</v>
      </c>
      <c r="Q2721" s="24">
        <v>271935.33</v>
      </c>
      <c r="R2721" s="24">
        <v>435096.54</v>
      </c>
      <c r="S2721" s="24">
        <v>308193.38</v>
      </c>
      <c r="T2721" s="24">
        <v>493109.41</v>
      </c>
      <c r="U2721" s="24">
        <v>344451.42</v>
      </c>
      <c r="V2721" s="24">
        <v>551122.28</v>
      </c>
    </row>
    <row r="2722" spans="1:22" hidden="1" x14ac:dyDescent="0.3">
      <c r="A2722" s="23">
        <v>5</v>
      </c>
      <c r="B2722" s="23">
        <v>2021</v>
      </c>
      <c r="C2722" s="23" t="s">
        <v>560</v>
      </c>
      <c r="D2722" t="s">
        <v>182</v>
      </c>
      <c r="E2722" s="23" t="s">
        <v>566</v>
      </c>
      <c r="F2722" s="23" t="s">
        <v>311</v>
      </c>
      <c r="G2722" s="23">
        <v>1</v>
      </c>
      <c r="H2722" s="23" t="s">
        <v>14</v>
      </c>
      <c r="I2722" s="24">
        <v>108079.56</v>
      </c>
      <c r="J2722" s="24">
        <v>189139.22</v>
      </c>
      <c r="K2722" s="24">
        <v>139935.01999999999</v>
      </c>
      <c r="L2722" s="24">
        <v>244886.29</v>
      </c>
      <c r="M2722" s="24">
        <v>167448.38</v>
      </c>
      <c r="N2722" s="24">
        <v>293034.65999999997</v>
      </c>
      <c r="O2722" s="24">
        <v>199738.83</v>
      </c>
      <c r="P2722" s="24">
        <v>349542.96</v>
      </c>
      <c r="Q2722" s="24">
        <v>234854.36</v>
      </c>
      <c r="R2722" s="24">
        <v>410995.14</v>
      </c>
      <c r="S2722" s="24">
        <v>257313.78</v>
      </c>
      <c r="T2722" s="24">
        <v>450299.11</v>
      </c>
      <c r="U2722" s="24">
        <v>278557.53000000003</v>
      </c>
      <c r="V2722" s="24">
        <v>487475.68</v>
      </c>
    </row>
    <row r="2723" spans="1:22" hidden="1" x14ac:dyDescent="0.3">
      <c r="A2723" s="23">
        <v>5</v>
      </c>
      <c r="B2723" s="23">
        <v>2021</v>
      </c>
      <c r="C2723" s="23" t="s">
        <v>560</v>
      </c>
      <c r="D2723" t="s">
        <v>182</v>
      </c>
      <c r="E2723" s="23" t="s">
        <v>566</v>
      </c>
      <c r="F2723" s="23" t="s">
        <v>311</v>
      </c>
      <c r="G2723" s="23">
        <v>2</v>
      </c>
      <c r="H2723" s="23" t="s">
        <v>30</v>
      </c>
      <c r="I2723" s="24">
        <v>94736.22</v>
      </c>
      <c r="J2723" s="24">
        <v>165788.39000000001</v>
      </c>
      <c r="K2723" s="24">
        <v>124017.68</v>
      </c>
      <c r="L2723" s="24">
        <v>217030.94</v>
      </c>
      <c r="M2723" s="24">
        <v>150538.31</v>
      </c>
      <c r="N2723" s="24">
        <v>263442.05</v>
      </c>
      <c r="O2723" s="24">
        <v>184302.26</v>
      </c>
      <c r="P2723" s="24">
        <v>322528.95</v>
      </c>
      <c r="Q2723" s="24">
        <v>218454.95</v>
      </c>
      <c r="R2723" s="24">
        <v>382296.17</v>
      </c>
      <c r="S2723" s="24">
        <v>240602.72</v>
      </c>
      <c r="T2723" s="24">
        <v>421054.77</v>
      </c>
      <c r="U2723" s="24">
        <v>261090.19</v>
      </c>
      <c r="V2723" s="24">
        <v>456907.83</v>
      </c>
    </row>
    <row r="2724" spans="1:22" hidden="1" x14ac:dyDescent="0.3">
      <c r="A2724" s="23">
        <v>5</v>
      </c>
      <c r="B2724" s="23">
        <v>2021</v>
      </c>
      <c r="C2724" s="23" t="s">
        <v>560</v>
      </c>
      <c r="D2724" t="s">
        <v>182</v>
      </c>
      <c r="E2724" s="23" t="s">
        <v>566</v>
      </c>
      <c r="F2724" s="23" t="s">
        <v>311</v>
      </c>
      <c r="G2724" s="23">
        <v>3</v>
      </c>
      <c r="H2724" s="23" t="s">
        <v>31</v>
      </c>
      <c r="I2724" s="24">
        <v>82510.45</v>
      </c>
      <c r="J2724" s="24">
        <v>144393.29</v>
      </c>
      <c r="K2724" s="24">
        <v>112415.57</v>
      </c>
      <c r="L2724" s="24">
        <v>196727.25</v>
      </c>
      <c r="M2724" s="24">
        <v>142134.62</v>
      </c>
      <c r="N2724" s="24">
        <v>248735.58</v>
      </c>
      <c r="O2724" s="24">
        <v>187142.76</v>
      </c>
      <c r="P2724" s="24">
        <v>327499.84000000003</v>
      </c>
      <c r="Q2724" s="24">
        <v>231823.47</v>
      </c>
      <c r="R2724" s="24">
        <v>405691.07</v>
      </c>
      <c r="S2724" s="24">
        <v>261142.83</v>
      </c>
      <c r="T2724" s="24">
        <v>456999.95</v>
      </c>
      <c r="U2724" s="24">
        <v>290087.96999999997</v>
      </c>
      <c r="V2724" s="24">
        <v>507653.94</v>
      </c>
    </row>
    <row r="2725" spans="1:22" hidden="1" x14ac:dyDescent="0.3">
      <c r="A2725" s="23">
        <v>5</v>
      </c>
      <c r="B2725" s="23">
        <v>2021</v>
      </c>
      <c r="C2725" s="23" t="s">
        <v>560</v>
      </c>
      <c r="D2725" t="s">
        <v>182</v>
      </c>
      <c r="E2725" s="23" t="s">
        <v>566</v>
      </c>
      <c r="F2725" s="23" t="s">
        <v>311</v>
      </c>
      <c r="G2725" s="23">
        <v>4</v>
      </c>
      <c r="H2725" s="23" t="s">
        <v>29</v>
      </c>
      <c r="I2725" s="24">
        <v>91601.3</v>
      </c>
      <c r="J2725" s="24">
        <v>146562.07999999999</v>
      </c>
      <c r="K2725" s="24">
        <v>128241.82</v>
      </c>
      <c r="L2725" s="24">
        <v>205186.92</v>
      </c>
      <c r="M2725" s="24">
        <v>164882.34</v>
      </c>
      <c r="N2725" s="24">
        <v>263811.75</v>
      </c>
      <c r="O2725" s="24">
        <v>219843.12</v>
      </c>
      <c r="P2725" s="24">
        <v>351749</v>
      </c>
      <c r="Q2725" s="24">
        <v>274803.90000000002</v>
      </c>
      <c r="R2725" s="24">
        <v>439686.25</v>
      </c>
      <c r="S2725" s="24">
        <v>311444.42</v>
      </c>
      <c r="T2725" s="24">
        <v>498311.08</v>
      </c>
      <c r="U2725" s="24">
        <v>348084.94</v>
      </c>
      <c r="V2725" s="24">
        <v>556935.92000000004</v>
      </c>
    </row>
    <row r="2726" spans="1:22" hidden="1" x14ac:dyDescent="0.3">
      <c r="A2726" s="23">
        <v>5</v>
      </c>
      <c r="B2726" s="23">
        <v>2021</v>
      </c>
      <c r="C2726" s="23" t="s">
        <v>560</v>
      </c>
      <c r="D2726" t="s">
        <v>182</v>
      </c>
      <c r="E2726" s="23" t="s">
        <v>566</v>
      </c>
      <c r="F2726" s="23" t="s">
        <v>350</v>
      </c>
      <c r="G2726" s="23">
        <v>1</v>
      </c>
      <c r="H2726" s="23" t="s">
        <v>14</v>
      </c>
      <c r="I2726" s="24">
        <v>113043.53</v>
      </c>
      <c r="J2726" s="24">
        <v>197826.18</v>
      </c>
      <c r="K2726" s="24">
        <v>146481.70000000001</v>
      </c>
      <c r="L2726" s="24">
        <v>256342.97</v>
      </c>
      <c r="M2726" s="24">
        <v>175367.89</v>
      </c>
      <c r="N2726" s="24">
        <v>306893.82</v>
      </c>
      <c r="O2726" s="24">
        <v>209316.22</v>
      </c>
      <c r="P2726" s="24">
        <v>366303.39</v>
      </c>
      <c r="Q2726" s="24">
        <v>246211.13</v>
      </c>
      <c r="R2726" s="24">
        <v>430869.47</v>
      </c>
      <c r="S2726" s="24">
        <v>269809.94</v>
      </c>
      <c r="T2726" s="24">
        <v>472167.4</v>
      </c>
      <c r="U2726" s="24">
        <v>292188.19</v>
      </c>
      <c r="V2726" s="24">
        <v>511329.34</v>
      </c>
    </row>
    <row r="2727" spans="1:22" hidden="1" x14ac:dyDescent="0.3">
      <c r="A2727" s="23">
        <v>5</v>
      </c>
      <c r="B2727" s="23">
        <v>2021</v>
      </c>
      <c r="C2727" s="23" t="s">
        <v>560</v>
      </c>
      <c r="D2727" t="s">
        <v>182</v>
      </c>
      <c r="E2727" s="23" t="s">
        <v>566</v>
      </c>
      <c r="F2727" s="23" t="s">
        <v>350</v>
      </c>
      <c r="G2727" s="23">
        <v>2</v>
      </c>
      <c r="H2727" s="23" t="s">
        <v>30</v>
      </c>
      <c r="I2727" s="24">
        <v>98556.39</v>
      </c>
      <c r="J2727" s="24">
        <v>172473.68</v>
      </c>
      <c r="K2727" s="24">
        <v>129200.01</v>
      </c>
      <c r="L2727" s="24">
        <v>226100.02</v>
      </c>
      <c r="M2727" s="24">
        <v>157008.39000000001</v>
      </c>
      <c r="N2727" s="24">
        <v>274764.69</v>
      </c>
      <c r="O2727" s="24">
        <v>192556.51</v>
      </c>
      <c r="P2727" s="24">
        <v>336973.89</v>
      </c>
      <c r="Q2727" s="24">
        <v>228406.05</v>
      </c>
      <c r="R2727" s="24">
        <v>399710.59</v>
      </c>
      <c r="S2727" s="24">
        <v>251666.51</v>
      </c>
      <c r="T2727" s="24">
        <v>440416.4</v>
      </c>
      <c r="U2727" s="24">
        <v>273223.65000000002</v>
      </c>
      <c r="V2727" s="24">
        <v>478141.39</v>
      </c>
    </row>
    <row r="2728" spans="1:22" hidden="1" x14ac:dyDescent="0.3">
      <c r="A2728" s="23">
        <v>5</v>
      </c>
      <c r="B2728" s="23">
        <v>2021</v>
      </c>
      <c r="C2728" s="23" t="s">
        <v>560</v>
      </c>
      <c r="D2728" t="s">
        <v>182</v>
      </c>
      <c r="E2728" s="23" t="s">
        <v>566</v>
      </c>
      <c r="F2728" s="23" t="s">
        <v>350</v>
      </c>
      <c r="G2728" s="23">
        <v>3</v>
      </c>
      <c r="H2728" s="23" t="s">
        <v>31</v>
      </c>
      <c r="I2728" s="24">
        <v>85432.71</v>
      </c>
      <c r="J2728" s="24">
        <v>149507.25</v>
      </c>
      <c r="K2728" s="24">
        <v>116241.1</v>
      </c>
      <c r="L2728" s="24">
        <v>203421.93</v>
      </c>
      <c r="M2728" s="24">
        <v>146847.47</v>
      </c>
      <c r="N2728" s="24">
        <v>256983.08</v>
      </c>
      <c r="O2728" s="24">
        <v>193223.42</v>
      </c>
      <c r="P2728" s="24">
        <v>338140.99</v>
      </c>
      <c r="Q2728" s="24">
        <v>239243.86</v>
      </c>
      <c r="R2728" s="24">
        <v>418676.76</v>
      </c>
      <c r="S2728" s="24">
        <v>269416.28999999998</v>
      </c>
      <c r="T2728" s="24">
        <v>471478.5</v>
      </c>
      <c r="U2728" s="24">
        <v>299182.42</v>
      </c>
      <c r="V2728" s="24">
        <v>523569.23</v>
      </c>
    </row>
    <row r="2729" spans="1:22" hidden="1" x14ac:dyDescent="0.3">
      <c r="A2729" s="23">
        <v>5</v>
      </c>
      <c r="B2729" s="23">
        <v>2021</v>
      </c>
      <c r="C2729" s="23" t="s">
        <v>560</v>
      </c>
      <c r="D2729" t="s">
        <v>182</v>
      </c>
      <c r="E2729" s="23" t="s">
        <v>566</v>
      </c>
      <c r="F2729" s="23" t="s">
        <v>350</v>
      </c>
      <c r="G2729" s="23">
        <v>4</v>
      </c>
      <c r="H2729" s="23" t="s">
        <v>29</v>
      </c>
      <c r="I2729" s="24">
        <v>95883.58</v>
      </c>
      <c r="J2729" s="24">
        <v>153413.73000000001</v>
      </c>
      <c r="K2729" s="24">
        <v>134237.01999999999</v>
      </c>
      <c r="L2729" s="24">
        <v>214779.23</v>
      </c>
      <c r="M2729" s="24">
        <v>172590.45</v>
      </c>
      <c r="N2729" s="24">
        <v>276144.71999999997</v>
      </c>
      <c r="O2729" s="24">
        <v>230120.6</v>
      </c>
      <c r="P2729" s="24">
        <v>368192.96</v>
      </c>
      <c r="Q2729" s="24">
        <v>287650.75</v>
      </c>
      <c r="R2729" s="24">
        <v>460241.2</v>
      </c>
      <c r="S2729" s="24">
        <v>326004.18</v>
      </c>
      <c r="T2729" s="24">
        <v>521606.7</v>
      </c>
      <c r="U2729" s="24">
        <v>364357.61</v>
      </c>
      <c r="V2729" s="24">
        <v>582972.18999999994</v>
      </c>
    </row>
    <row r="2730" spans="1:22" hidden="1" x14ac:dyDescent="0.3">
      <c r="A2730" s="23">
        <v>5</v>
      </c>
      <c r="B2730" s="23">
        <v>2021</v>
      </c>
      <c r="C2730" s="23" t="s">
        <v>560</v>
      </c>
      <c r="D2730" t="s">
        <v>182</v>
      </c>
      <c r="E2730" s="23" t="s">
        <v>566</v>
      </c>
      <c r="F2730" s="23" t="s">
        <v>387</v>
      </c>
      <c r="G2730" s="23">
        <v>1</v>
      </c>
      <c r="H2730" s="23" t="s">
        <v>14</v>
      </c>
      <c r="I2730" s="24">
        <v>105676.99</v>
      </c>
      <c r="J2730" s="24">
        <v>184934.73</v>
      </c>
      <c r="K2730" s="24">
        <v>137091.57999999999</v>
      </c>
      <c r="L2730" s="24">
        <v>239910.27</v>
      </c>
      <c r="M2730" s="24">
        <v>164237.28</v>
      </c>
      <c r="N2730" s="24">
        <v>287415.25</v>
      </c>
      <c r="O2730" s="24">
        <v>196200.52</v>
      </c>
      <c r="P2730" s="24">
        <v>343350.9</v>
      </c>
      <c r="Q2730" s="24">
        <v>230907.6</v>
      </c>
      <c r="R2730" s="24">
        <v>404088.3</v>
      </c>
      <c r="S2730" s="24">
        <v>253108.76</v>
      </c>
      <c r="T2730" s="24">
        <v>442940.33</v>
      </c>
      <c r="U2730" s="24">
        <v>274235.08</v>
      </c>
      <c r="V2730" s="24">
        <v>479911.39</v>
      </c>
    </row>
    <row r="2731" spans="1:22" hidden="1" x14ac:dyDescent="0.3">
      <c r="A2731" s="23">
        <v>5</v>
      </c>
      <c r="B2731" s="23">
        <v>2021</v>
      </c>
      <c r="C2731" s="23" t="s">
        <v>560</v>
      </c>
      <c r="D2731" t="s">
        <v>182</v>
      </c>
      <c r="E2731" s="23" t="s">
        <v>566</v>
      </c>
      <c r="F2731" s="23" t="s">
        <v>387</v>
      </c>
      <c r="G2731" s="23">
        <v>2</v>
      </c>
      <c r="H2731" s="23" t="s">
        <v>30</v>
      </c>
      <c r="I2731" s="24">
        <v>91443.88</v>
      </c>
      <c r="J2731" s="24">
        <v>160026.79999999999</v>
      </c>
      <c r="K2731" s="24">
        <v>120113.08</v>
      </c>
      <c r="L2731" s="24">
        <v>210197.89</v>
      </c>
      <c r="M2731" s="24">
        <v>146199.88</v>
      </c>
      <c r="N2731" s="24">
        <v>255849.79</v>
      </c>
      <c r="O2731" s="24">
        <v>179734.84</v>
      </c>
      <c r="P2731" s="24">
        <v>314535.96000000002</v>
      </c>
      <c r="Q2731" s="24">
        <v>213414.89</v>
      </c>
      <c r="R2731" s="24">
        <v>373476.06</v>
      </c>
      <c r="S2731" s="24">
        <v>235283.64</v>
      </c>
      <c r="T2731" s="24">
        <v>411746.37</v>
      </c>
      <c r="U2731" s="24">
        <v>255603.25</v>
      </c>
      <c r="V2731" s="24">
        <v>447305.68</v>
      </c>
    </row>
    <row r="2732" spans="1:22" hidden="1" x14ac:dyDescent="0.3">
      <c r="A2732" s="23">
        <v>5</v>
      </c>
      <c r="B2732" s="23">
        <v>2021</v>
      </c>
      <c r="C2732" s="23" t="s">
        <v>560</v>
      </c>
      <c r="D2732" t="s">
        <v>182</v>
      </c>
      <c r="E2732" s="23" t="s">
        <v>566</v>
      </c>
      <c r="F2732" s="23" t="s">
        <v>387</v>
      </c>
      <c r="G2732" s="23">
        <v>3</v>
      </c>
      <c r="H2732" s="23" t="s">
        <v>31</v>
      </c>
      <c r="I2732" s="24">
        <v>78738.27</v>
      </c>
      <c r="J2732" s="24">
        <v>137791.96</v>
      </c>
      <c r="K2732" s="24">
        <v>106927.91</v>
      </c>
      <c r="L2732" s="24">
        <v>187123.83</v>
      </c>
      <c r="M2732" s="24">
        <v>134919.07</v>
      </c>
      <c r="N2732" s="24">
        <v>236108.37</v>
      </c>
      <c r="O2732" s="24">
        <v>177364.03</v>
      </c>
      <c r="P2732" s="24">
        <v>310387.05</v>
      </c>
      <c r="Q2732" s="24">
        <v>219459.72</v>
      </c>
      <c r="R2732" s="24">
        <v>384054.51</v>
      </c>
      <c r="S2732" s="24">
        <v>247024.55</v>
      </c>
      <c r="T2732" s="24">
        <v>432292.96</v>
      </c>
      <c r="U2732" s="24">
        <v>274190.21000000002</v>
      </c>
      <c r="V2732" s="24">
        <v>479832.87</v>
      </c>
    </row>
    <row r="2733" spans="1:22" hidden="1" x14ac:dyDescent="0.3">
      <c r="A2733" s="23">
        <v>5</v>
      </c>
      <c r="B2733" s="23">
        <v>2021</v>
      </c>
      <c r="C2733" s="23" t="s">
        <v>560</v>
      </c>
      <c r="D2733" t="s">
        <v>182</v>
      </c>
      <c r="E2733" s="23" t="s">
        <v>566</v>
      </c>
      <c r="F2733" s="23" t="s">
        <v>387</v>
      </c>
      <c r="G2733" s="23">
        <v>4</v>
      </c>
      <c r="H2733" s="23" t="s">
        <v>29</v>
      </c>
      <c r="I2733" s="24">
        <v>89732.92</v>
      </c>
      <c r="J2733" s="24">
        <v>143572.67000000001</v>
      </c>
      <c r="K2733" s="24">
        <v>125626.08</v>
      </c>
      <c r="L2733" s="24">
        <v>201001.74</v>
      </c>
      <c r="M2733" s="24">
        <v>161519.25</v>
      </c>
      <c r="N2733" s="24">
        <v>258430.8</v>
      </c>
      <c r="O2733" s="24">
        <v>215359</v>
      </c>
      <c r="P2733" s="24">
        <v>344574.41</v>
      </c>
      <c r="Q2733" s="24">
        <v>269198.75</v>
      </c>
      <c r="R2733" s="24">
        <v>430718.01</v>
      </c>
      <c r="S2733" s="24">
        <v>305091.92</v>
      </c>
      <c r="T2733" s="24">
        <v>488147.07</v>
      </c>
      <c r="U2733" s="24">
        <v>340985.08</v>
      </c>
      <c r="V2733" s="24">
        <v>545576.14</v>
      </c>
    </row>
    <row r="2734" spans="1:22" hidden="1" x14ac:dyDescent="0.3">
      <c r="A2734" s="23">
        <v>5</v>
      </c>
      <c r="B2734" s="23">
        <v>2021</v>
      </c>
      <c r="C2734" s="23" t="s">
        <v>560</v>
      </c>
      <c r="D2734" t="s">
        <v>182</v>
      </c>
      <c r="E2734" s="23" t="s">
        <v>566</v>
      </c>
      <c r="F2734" s="23" t="s">
        <v>420</v>
      </c>
      <c r="G2734" s="23">
        <v>1</v>
      </c>
      <c r="H2734" s="23" t="s">
        <v>14</v>
      </c>
      <c r="I2734" s="24">
        <v>108414.67</v>
      </c>
      <c r="J2734" s="24">
        <v>189725.68</v>
      </c>
      <c r="K2734" s="24">
        <v>140502.75</v>
      </c>
      <c r="L2734" s="24">
        <v>245879.82</v>
      </c>
      <c r="M2734" s="24">
        <v>168223.59</v>
      </c>
      <c r="N2734" s="24">
        <v>294391.28000000003</v>
      </c>
      <c r="O2734" s="24">
        <v>200809.77</v>
      </c>
      <c r="P2734" s="24">
        <v>351417.09</v>
      </c>
      <c r="Q2734" s="24">
        <v>236220.55</v>
      </c>
      <c r="R2734" s="24">
        <v>413385.96</v>
      </c>
      <c r="S2734" s="24">
        <v>258870.3</v>
      </c>
      <c r="T2734" s="24">
        <v>453023.03</v>
      </c>
      <c r="U2734" s="24">
        <v>280357.61</v>
      </c>
      <c r="V2734" s="24">
        <v>490625.81</v>
      </c>
    </row>
    <row r="2735" spans="1:22" hidden="1" x14ac:dyDescent="0.3">
      <c r="A2735" s="23">
        <v>5</v>
      </c>
      <c r="B2735" s="23">
        <v>2021</v>
      </c>
      <c r="C2735" s="23" t="s">
        <v>560</v>
      </c>
      <c r="D2735" t="s">
        <v>182</v>
      </c>
      <c r="E2735" s="23" t="s">
        <v>566</v>
      </c>
      <c r="F2735" s="23" t="s">
        <v>420</v>
      </c>
      <c r="G2735" s="23">
        <v>2</v>
      </c>
      <c r="H2735" s="23" t="s">
        <v>30</v>
      </c>
      <c r="I2735" s="24">
        <v>94435.83</v>
      </c>
      <c r="J2735" s="24">
        <v>165262.71</v>
      </c>
      <c r="K2735" s="24">
        <v>123827.44</v>
      </c>
      <c r="L2735" s="24">
        <v>216698.02</v>
      </c>
      <c r="M2735" s="24">
        <v>150508.28</v>
      </c>
      <c r="N2735" s="24">
        <v>263389.49</v>
      </c>
      <c r="O2735" s="24">
        <v>184638.11</v>
      </c>
      <c r="P2735" s="24">
        <v>323116.7</v>
      </c>
      <c r="Q2735" s="24">
        <v>219040.21</v>
      </c>
      <c r="R2735" s="24">
        <v>383320.37</v>
      </c>
      <c r="S2735" s="24">
        <v>241363.48</v>
      </c>
      <c r="T2735" s="24">
        <v>422386.09</v>
      </c>
      <c r="U2735" s="24">
        <v>262058.48</v>
      </c>
      <c r="V2735" s="24">
        <v>458602.35</v>
      </c>
    </row>
    <row r="2736" spans="1:22" hidden="1" x14ac:dyDescent="0.3">
      <c r="A2736" s="23">
        <v>5</v>
      </c>
      <c r="B2736" s="23">
        <v>2021</v>
      </c>
      <c r="C2736" s="23" t="s">
        <v>560</v>
      </c>
      <c r="D2736" t="s">
        <v>182</v>
      </c>
      <c r="E2736" s="23" t="s">
        <v>566</v>
      </c>
      <c r="F2736" s="23" t="s">
        <v>420</v>
      </c>
      <c r="G2736" s="23">
        <v>3</v>
      </c>
      <c r="H2736" s="23" t="s">
        <v>31</v>
      </c>
      <c r="I2736" s="24">
        <v>81795.75</v>
      </c>
      <c r="J2736" s="24">
        <v>143142.56</v>
      </c>
      <c r="K2736" s="24">
        <v>111267.41</v>
      </c>
      <c r="L2736" s="24">
        <v>194717.97</v>
      </c>
      <c r="M2736" s="24">
        <v>140544.14000000001</v>
      </c>
      <c r="N2736" s="24">
        <v>245952.25</v>
      </c>
      <c r="O2736" s="24">
        <v>184909.27</v>
      </c>
      <c r="P2736" s="24">
        <v>323591.23</v>
      </c>
      <c r="Q2736" s="24">
        <v>228931.37</v>
      </c>
      <c r="R2736" s="24">
        <v>400629.89</v>
      </c>
      <c r="S2736" s="24">
        <v>257789.38</v>
      </c>
      <c r="T2736" s="24">
        <v>451131.41</v>
      </c>
      <c r="U2736" s="24">
        <v>286255.34999999998</v>
      </c>
      <c r="V2736" s="24">
        <v>500946.86</v>
      </c>
    </row>
    <row r="2737" spans="1:22" hidden="1" x14ac:dyDescent="0.3">
      <c r="A2737" s="23">
        <v>5</v>
      </c>
      <c r="B2737" s="23">
        <v>2021</v>
      </c>
      <c r="C2737" s="23" t="s">
        <v>560</v>
      </c>
      <c r="D2737" t="s">
        <v>182</v>
      </c>
      <c r="E2737" s="23" t="s">
        <v>566</v>
      </c>
      <c r="F2737" s="23" t="s">
        <v>420</v>
      </c>
      <c r="G2737" s="23">
        <v>4</v>
      </c>
      <c r="H2737" s="23" t="s">
        <v>29</v>
      </c>
      <c r="I2737" s="24">
        <v>91969.4</v>
      </c>
      <c r="J2737" s="24">
        <v>147151.03</v>
      </c>
      <c r="K2737" s="24">
        <v>128757.15</v>
      </c>
      <c r="L2737" s="24">
        <v>206011.45</v>
      </c>
      <c r="M2737" s="24">
        <v>165544.91</v>
      </c>
      <c r="N2737" s="24">
        <v>264871.86</v>
      </c>
      <c r="O2737" s="24">
        <v>220726.55</v>
      </c>
      <c r="P2737" s="24">
        <v>353162.48</v>
      </c>
      <c r="Q2737" s="24">
        <v>275908.19</v>
      </c>
      <c r="R2737" s="24">
        <v>441453.1</v>
      </c>
      <c r="S2737" s="24">
        <v>312695.94</v>
      </c>
      <c r="T2737" s="24">
        <v>500313.52</v>
      </c>
      <c r="U2737" s="24">
        <v>349483.7</v>
      </c>
      <c r="V2737" s="24">
        <v>559173.93000000005</v>
      </c>
    </row>
    <row r="2738" spans="1:22" hidden="1" x14ac:dyDescent="0.3">
      <c r="A2738" s="23">
        <v>5</v>
      </c>
      <c r="B2738" s="23">
        <v>2021</v>
      </c>
      <c r="C2738" s="23" t="s">
        <v>560</v>
      </c>
      <c r="D2738" t="s">
        <v>182</v>
      </c>
      <c r="E2738" s="23" t="s">
        <v>566</v>
      </c>
      <c r="F2738" s="23" t="s">
        <v>445</v>
      </c>
      <c r="G2738" s="23">
        <v>1</v>
      </c>
      <c r="H2738" s="23" t="s">
        <v>14</v>
      </c>
      <c r="I2738" s="24">
        <v>110088.76</v>
      </c>
      <c r="J2738" s="24">
        <v>192655.32</v>
      </c>
      <c r="K2738" s="24">
        <v>142566.43</v>
      </c>
      <c r="L2738" s="24">
        <v>249491.24</v>
      </c>
      <c r="M2738" s="24">
        <v>170618.65</v>
      </c>
      <c r="N2738" s="24">
        <v>298582.63</v>
      </c>
      <c r="O2738" s="24">
        <v>203553.24</v>
      </c>
      <c r="P2738" s="24">
        <v>356218.17</v>
      </c>
      <c r="Q2738" s="24">
        <v>239363.35</v>
      </c>
      <c r="R2738" s="24">
        <v>418885.87</v>
      </c>
      <c r="S2738" s="24">
        <v>262267.34999999998</v>
      </c>
      <c r="T2738" s="24">
        <v>458967.86</v>
      </c>
      <c r="U2738" s="24">
        <v>283945.86</v>
      </c>
      <c r="V2738" s="24">
        <v>496905.26</v>
      </c>
    </row>
    <row r="2739" spans="1:22" hidden="1" x14ac:dyDescent="0.3">
      <c r="A2739" s="23">
        <v>5</v>
      </c>
      <c r="B2739" s="23">
        <v>2021</v>
      </c>
      <c r="C2739" s="23" t="s">
        <v>560</v>
      </c>
      <c r="D2739" t="s">
        <v>182</v>
      </c>
      <c r="E2739" s="23" t="s">
        <v>566</v>
      </c>
      <c r="F2739" s="23" t="s">
        <v>445</v>
      </c>
      <c r="G2739" s="23">
        <v>2</v>
      </c>
      <c r="H2739" s="23" t="s">
        <v>30</v>
      </c>
      <c r="I2739" s="24">
        <v>96364.160000000003</v>
      </c>
      <c r="J2739" s="24">
        <v>168637.28</v>
      </c>
      <c r="K2739" s="24">
        <v>126194.3</v>
      </c>
      <c r="L2739" s="24">
        <v>220840.02</v>
      </c>
      <c r="M2739" s="24">
        <v>153225.43</v>
      </c>
      <c r="N2739" s="24">
        <v>268144.51</v>
      </c>
      <c r="O2739" s="24">
        <v>187675.62</v>
      </c>
      <c r="P2739" s="24">
        <v>328432.33</v>
      </c>
      <c r="Q2739" s="24">
        <v>222495.39</v>
      </c>
      <c r="R2739" s="24">
        <v>389366.92</v>
      </c>
      <c r="S2739" s="24">
        <v>245078.84</v>
      </c>
      <c r="T2739" s="24">
        <v>428887.97</v>
      </c>
      <c r="U2739" s="24">
        <v>265979.45</v>
      </c>
      <c r="V2739" s="24">
        <v>465464.05</v>
      </c>
    </row>
    <row r="2740" spans="1:22" hidden="1" x14ac:dyDescent="0.3">
      <c r="A2740" s="23">
        <v>5</v>
      </c>
      <c r="B2740" s="23">
        <v>2021</v>
      </c>
      <c r="C2740" s="23" t="s">
        <v>560</v>
      </c>
      <c r="D2740" t="s">
        <v>182</v>
      </c>
      <c r="E2740" s="23" t="s">
        <v>566</v>
      </c>
      <c r="F2740" s="23" t="s">
        <v>445</v>
      </c>
      <c r="G2740" s="23">
        <v>3</v>
      </c>
      <c r="H2740" s="23" t="s">
        <v>31</v>
      </c>
      <c r="I2740" s="24">
        <v>83826.720000000001</v>
      </c>
      <c r="J2740" s="24">
        <v>146696.75</v>
      </c>
      <c r="K2740" s="24">
        <v>114169.8</v>
      </c>
      <c r="L2740" s="24">
        <v>199797.14</v>
      </c>
      <c r="M2740" s="24">
        <v>144321.49</v>
      </c>
      <c r="N2740" s="24">
        <v>252562.61</v>
      </c>
      <c r="O2740" s="24">
        <v>189990.88</v>
      </c>
      <c r="P2740" s="24">
        <v>332484.03999999998</v>
      </c>
      <c r="Q2740" s="24">
        <v>235323.47</v>
      </c>
      <c r="R2740" s="24">
        <v>411816.07</v>
      </c>
      <c r="S2740" s="24">
        <v>265064.05</v>
      </c>
      <c r="T2740" s="24">
        <v>463862.09</v>
      </c>
      <c r="U2740" s="24">
        <v>294419.73</v>
      </c>
      <c r="V2740" s="24">
        <v>515234.52</v>
      </c>
    </row>
    <row r="2741" spans="1:22" hidden="1" x14ac:dyDescent="0.3">
      <c r="A2741" s="23">
        <v>5</v>
      </c>
      <c r="B2741" s="23">
        <v>2021</v>
      </c>
      <c r="C2741" s="23" t="s">
        <v>560</v>
      </c>
      <c r="D2741" t="s">
        <v>182</v>
      </c>
      <c r="E2741" s="23" t="s">
        <v>566</v>
      </c>
      <c r="F2741" s="23" t="s">
        <v>445</v>
      </c>
      <c r="G2741" s="23">
        <v>4</v>
      </c>
      <c r="H2741" s="23" t="s">
        <v>29</v>
      </c>
      <c r="I2741" s="24">
        <v>93323.02</v>
      </c>
      <c r="J2741" s="24">
        <v>149316.82999999999</v>
      </c>
      <c r="K2741" s="24">
        <v>130652.23</v>
      </c>
      <c r="L2741" s="24">
        <v>209043.57</v>
      </c>
      <c r="M2741" s="24">
        <v>167981.44</v>
      </c>
      <c r="N2741" s="24">
        <v>268770.3</v>
      </c>
      <c r="O2741" s="24">
        <v>223975.25</v>
      </c>
      <c r="P2741" s="24">
        <v>358360.4</v>
      </c>
      <c r="Q2741" s="24">
        <v>279969.06</v>
      </c>
      <c r="R2741" s="24">
        <v>447950.5</v>
      </c>
      <c r="S2741" s="24">
        <v>317298.27</v>
      </c>
      <c r="T2741" s="24">
        <v>507677.24</v>
      </c>
      <c r="U2741" s="24">
        <v>354627.48</v>
      </c>
      <c r="V2741" s="24">
        <v>567403.97</v>
      </c>
    </row>
    <row r="2742" spans="1:22" hidden="1" x14ac:dyDescent="0.3">
      <c r="A2742" s="23">
        <v>5</v>
      </c>
      <c r="B2742" s="23">
        <v>2021</v>
      </c>
      <c r="C2742" s="23" t="s">
        <v>560</v>
      </c>
      <c r="D2742" t="s">
        <v>182</v>
      </c>
      <c r="E2742" s="23" t="s">
        <v>566</v>
      </c>
      <c r="F2742" s="23" t="s">
        <v>465</v>
      </c>
      <c r="G2742" s="23">
        <v>1</v>
      </c>
      <c r="H2742" s="23" t="s">
        <v>14</v>
      </c>
      <c r="I2742" s="24">
        <v>102229.74</v>
      </c>
      <c r="J2742" s="24">
        <v>178902.05</v>
      </c>
      <c r="K2742" s="24">
        <v>132523.76</v>
      </c>
      <c r="L2742" s="24">
        <v>231916.57</v>
      </c>
      <c r="M2742" s="24">
        <v>158696.48000000001</v>
      </c>
      <c r="N2742" s="24">
        <v>277718.84999999998</v>
      </c>
      <c r="O2742" s="24">
        <v>189477.03</v>
      </c>
      <c r="P2742" s="24">
        <v>331584.78999999998</v>
      </c>
      <c r="Q2742" s="24">
        <v>222918.52</v>
      </c>
      <c r="R2742" s="24">
        <v>390107.4</v>
      </c>
      <c r="S2742" s="24">
        <v>244309.06</v>
      </c>
      <c r="T2742" s="24">
        <v>427540.85</v>
      </c>
      <c r="U2742" s="24">
        <v>264619.01</v>
      </c>
      <c r="V2742" s="24">
        <v>463083.28</v>
      </c>
    </row>
    <row r="2743" spans="1:22" hidden="1" x14ac:dyDescent="0.3">
      <c r="A2743" s="23">
        <v>5</v>
      </c>
      <c r="B2743" s="23">
        <v>2021</v>
      </c>
      <c r="C2743" s="23" t="s">
        <v>560</v>
      </c>
      <c r="D2743" t="s">
        <v>182</v>
      </c>
      <c r="E2743" s="23" t="s">
        <v>566</v>
      </c>
      <c r="F2743" s="23" t="s">
        <v>465</v>
      </c>
      <c r="G2743" s="23">
        <v>2</v>
      </c>
      <c r="H2743" s="23" t="s">
        <v>30</v>
      </c>
      <c r="I2743" s="24">
        <v>88886.28</v>
      </c>
      <c r="J2743" s="24">
        <v>155550.99</v>
      </c>
      <c r="K2743" s="24">
        <v>116606.41</v>
      </c>
      <c r="L2743" s="24">
        <v>204061.22</v>
      </c>
      <c r="M2743" s="24">
        <v>141786.42000000001</v>
      </c>
      <c r="N2743" s="24">
        <v>248126.23</v>
      </c>
      <c r="O2743" s="24">
        <v>174040.45</v>
      </c>
      <c r="P2743" s="24">
        <v>304570.78999999998</v>
      </c>
      <c r="Q2743" s="24">
        <v>206519.1</v>
      </c>
      <c r="R2743" s="24">
        <v>361408.43</v>
      </c>
      <c r="S2743" s="24">
        <v>227598</v>
      </c>
      <c r="T2743" s="24">
        <v>398296.5</v>
      </c>
      <c r="U2743" s="24">
        <v>247151.67</v>
      </c>
      <c r="V2743" s="24">
        <v>432515.43</v>
      </c>
    </row>
    <row r="2744" spans="1:22" hidden="1" x14ac:dyDescent="0.3">
      <c r="A2744" s="23">
        <v>5</v>
      </c>
      <c r="B2744" s="23">
        <v>2021</v>
      </c>
      <c r="C2744" s="23" t="s">
        <v>560</v>
      </c>
      <c r="D2744" t="s">
        <v>182</v>
      </c>
      <c r="E2744" s="23" t="s">
        <v>566</v>
      </c>
      <c r="F2744" s="23" t="s">
        <v>465</v>
      </c>
      <c r="G2744" s="23">
        <v>3</v>
      </c>
      <c r="H2744" s="23" t="s">
        <v>31</v>
      </c>
      <c r="I2744" s="24">
        <v>76864.600000000006</v>
      </c>
      <c r="J2744" s="24">
        <v>134513.04999999999</v>
      </c>
      <c r="K2744" s="24">
        <v>104511.38</v>
      </c>
      <c r="L2744" s="24">
        <v>182894.91</v>
      </c>
      <c r="M2744" s="24">
        <v>131972.09</v>
      </c>
      <c r="N2744" s="24">
        <v>230951.15</v>
      </c>
      <c r="O2744" s="24">
        <v>173592.72</v>
      </c>
      <c r="P2744" s="24">
        <v>303787.26</v>
      </c>
      <c r="Q2744" s="24">
        <v>214885.91</v>
      </c>
      <c r="R2744" s="24">
        <v>376050.35</v>
      </c>
      <c r="S2744" s="24">
        <v>241946.94</v>
      </c>
      <c r="T2744" s="24">
        <v>423407.14</v>
      </c>
      <c r="U2744" s="24">
        <v>268633.74</v>
      </c>
      <c r="V2744" s="24">
        <v>470109.04</v>
      </c>
    </row>
    <row r="2745" spans="1:22" hidden="1" x14ac:dyDescent="0.3">
      <c r="A2745" s="23">
        <v>5</v>
      </c>
      <c r="B2745" s="23">
        <v>2021</v>
      </c>
      <c r="C2745" s="23" t="s">
        <v>560</v>
      </c>
      <c r="D2745" t="s">
        <v>182</v>
      </c>
      <c r="E2745" s="23" t="s">
        <v>566</v>
      </c>
      <c r="F2745" s="23" t="s">
        <v>465</v>
      </c>
      <c r="G2745" s="23">
        <v>4</v>
      </c>
      <c r="H2745" s="23" t="s">
        <v>29</v>
      </c>
      <c r="I2745" s="24">
        <v>86745.59</v>
      </c>
      <c r="J2745" s="24">
        <v>138792.94</v>
      </c>
      <c r="K2745" s="24">
        <v>121443.82</v>
      </c>
      <c r="L2745" s="24">
        <v>194310.12</v>
      </c>
      <c r="M2745" s="24">
        <v>156142.06</v>
      </c>
      <c r="N2745" s="24">
        <v>249827.3</v>
      </c>
      <c r="O2745" s="24">
        <v>208189.41</v>
      </c>
      <c r="P2745" s="24">
        <v>333103.07</v>
      </c>
      <c r="Q2745" s="24">
        <v>260236.77</v>
      </c>
      <c r="R2745" s="24">
        <v>416378.83</v>
      </c>
      <c r="S2745" s="24">
        <v>294935</v>
      </c>
      <c r="T2745" s="24">
        <v>471896.01</v>
      </c>
      <c r="U2745" s="24">
        <v>329633.24</v>
      </c>
      <c r="V2745" s="24">
        <v>527413.18999999994</v>
      </c>
    </row>
    <row r="2746" spans="1:22" hidden="1" x14ac:dyDescent="0.3">
      <c r="A2746" s="23">
        <v>5</v>
      </c>
      <c r="B2746" s="23">
        <v>2021</v>
      </c>
      <c r="C2746" s="23" t="s">
        <v>560</v>
      </c>
      <c r="D2746" t="s">
        <v>182</v>
      </c>
      <c r="E2746" s="23" t="s">
        <v>566</v>
      </c>
      <c r="F2746" s="23" t="s">
        <v>478</v>
      </c>
      <c r="G2746" s="23">
        <v>1</v>
      </c>
      <c r="H2746" s="23" t="s">
        <v>14</v>
      </c>
      <c r="I2746" s="24">
        <v>109438.94</v>
      </c>
      <c r="J2746" s="24">
        <v>191518.14</v>
      </c>
      <c r="K2746" s="24">
        <v>141829.04999999999</v>
      </c>
      <c r="L2746" s="24">
        <v>248200.84</v>
      </c>
      <c r="M2746" s="24">
        <v>169810.76</v>
      </c>
      <c r="N2746" s="24">
        <v>297168.82</v>
      </c>
      <c r="O2746" s="24">
        <v>202703.15</v>
      </c>
      <c r="P2746" s="24">
        <v>354730.52</v>
      </c>
      <c r="Q2746" s="24">
        <v>238446.92</v>
      </c>
      <c r="R2746" s="24">
        <v>417282.11</v>
      </c>
      <c r="S2746" s="24">
        <v>261309.65</v>
      </c>
      <c r="T2746" s="24">
        <v>457291.88</v>
      </c>
      <c r="U2746" s="24">
        <v>282998.46000000002</v>
      </c>
      <c r="V2746" s="24">
        <v>495247.31</v>
      </c>
    </row>
    <row r="2747" spans="1:22" hidden="1" x14ac:dyDescent="0.3">
      <c r="A2747" s="23">
        <v>5</v>
      </c>
      <c r="B2747" s="23">
        <v>2021</v>
      </c>
      <c r="C2747" s="23" t="s">
        <v>560</v>
      </c>
      <c r="D2747" t="s">
        <v>182</v>
      </c>
      <c r="E2747" s="23" t="s">
        <v>566</v>
      </c>
      <c r="F2747" s="23" t="s">
        <v>478</v>
      </c>
      <c r="G2747" s="23">
        <v>2</v>
      </c>
      <c r="H2747" s="23" t="s">
        <v>30</v>
      </c>
      <c r="I2747" s="24">
        <v>95333.02</v>
      </c>
      <c r="J2747" s="24">
        <v>166832.78</v>
      </c>
      <c r="K2747" s="24">
        <v>125002.14</v>
      </c>
      <c r="L2747" s="24">
        <v>218753.75</v>
      </c>
      <c r="M2747" s="24">
        <v>151934.39999999999</v>
      </c>
      <c r="N2747" s="24">
        <v>265885.2</v>
      </c>
      <c r="O2747" s="24">
        <v>186384.49</v>
      </c>
      <c r="P2747" s="24">
        <v>326172.84999999998</v>
      </c>
      <c r="Q2747" s="24">
        <v>221110.39999999999</v>
      </c>
      <c r="R2747" s="24">
        <v>386943.2</v>
      </c>
      <c r="S2747" s="24">
        <v>243643.67</v>
      </c>
      <c r="T2747" s="24">
        <v>426376.43</v>
      </c>
      <c r="U2747" s="24">
        <v>264532.99</v>
      </c>
      <c r="V2747" s="24">
        <v>462932.73</v>
      </c>
    </row>
    <row r="2748" spans="1:22" hidden="1" x14ac:dyDescent="0.3">
      <c r="A2748" s="23">
        <v>5</v>
      </c>
      <c r="B2748" s="23">
        <v>2021</v>
      </c>
      <c r="C2748" s="23" t="s">
        <v>560</v>
      </c>
      <c r="D2748" t="s">
        <v>182</v>
      </c>
      <c r="E2748" s="23" t="s">
        <v>566</v>
      </c>
      <c r="F2748" s="23" t="s">
        <v>478</v>
      </c>
      <c r="G2748" s="23">
        <v>3</v>
      </c>
      <c r="H2748" s="23" t="s">
        <v>31</v>
      </c>
      <c r="I2748" s="24">
        <v>82576.67</v>
      </c>
      <c r="J2748" s="24">
        <v>144509.18</v>
      </c>
      <c r="K2748" s="24">
        <v>112331.19</v>
      </c>
      <c r="L2748" s="24">
        <v>196579.59</v>
      </c>
      <c r="M2748" s="24">
        <v>141889.01</v>
      </c>
      <c r="N2748" s="24">
        <v>248305.76</v>
      </c>
      <c r="O2748" s="24">
        <v>186679.85</v>
      </c>
      <c r="P2748" s="24">
        <v>326689.74</v>
      </c>
      <c r="Q2748" s="24">
        <v>231124.54</v>
      </c>
      <c r="R2748" s="24">
        <v>404467.95</v>
      </c>
      <c r="S2748" s="24">
        <v>260259.83</v>
      </c>
      <c r="T2748" s="24">
        <v>455454.7</v>
      </c>
      <c r="U2748" s="24">
        <v>288999.51</v>
      </c>
      <c r="V2748" s="24">
        <v>505749.15</v>
      </c>
    </row>
    <row r="2749" spans="1:22" hidden="1" x14ac:dyDescent="0.3">
      <c r="A2749" s="23">
        <v>5</v>
      </c>
      <c r="B2749" s="23">
        <v>2021</v>
      </c>
      <c r="C2749" s="23" t="s">
        <v>560</v>
      </c>
      <c r="D2749" t="s">
        <v>182</v>
      </c>
      <c r="E2749" s="23" t="s">
        <v>566</v>
      </c>
      <c r="F2749" s="23" t="s">
        <v>478</v>
      </c>
      <c r="G2749" s="23">
        <v>4</v>
      </c>
      <c r="H2749" s="23" t="s">
        <v>29</v>
      </c>
      <c r="I2749" s="24">
        <v>92837.58</v>
      </c>
      <c r="J2749" s="24">
        <v>148540.14000000001</v>
      </c>
      <c r="K2749" s="24">
        <v>129972.62</v>
      </c>
      <c r="L2749" s="24">
        <v>207956.19</v>
      </c>
      <c r="M2749" s="24">
        <v>167107.65</v>
      </c>
      <c r="N2749" s="24">
        <v>267372.25</v>
      </c>
      <c r="O2749" s="24">
        <v>222810.2</v>
      </c>
      <c r="P2749" s="24">
        <v>356496.33</v>
      </c>
      <c r="Q2749" s="24">
        <v>278512.75</v>
      </c>
      <c r="R2749" s="24">
        <v>445620.41</v>
      </c>
      <c r="S2749" s="24">
        <v>315647.78000000003</v>
      </c>
      <c r="T2749" s="24">
        <v>505036.46</v>
      </c>
      <c r="U2749" s="24">
        <v>352782.82</v>
      </c>
      <c r="V2749" s="24">
        <v>564452.52</v>
      </c>
    </row>
    <row r="2750" spans="1:22" hidden="1" x14ac:dyDescent="0.3">
      <c r="A2750" s="23">
        <v>5</v>
      </c>
      <c r="B2750" s="23">
        <v>2021</v>
      </c>
      <c r="C2750" s="23" t="s">
        <v>560</v>
      </c>
      <c r="D2750" t="s">
        <v>182</v>
      </c>
      <c r="E2750" s="23" t="s">
        <v>566</v>
      </c>
      <c r="F2750" s="23" t="s">
        <v>488</v>
      </c>
      <c r="G2750" s="23">
        <v>1</v>
      </c>
      <c r="H2750" s="23" t="s">
        <v>14</v>
      </c>
      <c r="I2750" s="24">
        <v>101697.94</v>
      </c>
      <c r="J2750" s="24">
        <v>177971.4</v>
      </c>
      <c r="K2750" s="24">
        <v>131850</v>
      </c>
      <c r="L2750" s="24">
        <v>230737.51</v>
      </c>
      <c r="M2750" s="24">
        <v>157900.85999999999</v>
      </c>
      <c r="N2750" s="24">
        <v>276326.5</v>
      </c>
      <c r="O2750" s="24">
        <v>188544.13</v>
      </c>
      <c r="P2750" s="24">
        <v>329952.23</v>
      </c>
      <c r="Q2750" s="24">
        <v>221833.44</v>
      </c>
      <c r="R2750" s="24">
        <v>388208.52</v>
      </c>
      <c r="S2750" s="24">
        <v>243126.81</v>
      </c>
      <c r="T2750" s="24">
        <v>425471.92</v>
      </c>
      <c r="U2750" s="24">
        <v>263351.88</v>
      </c>
      <c r="V2750" s="24">
        <v>460865.79</v>
      </c>
    </row>
    <row r="2751" spans="1:22" hidden="1" x14ac:dyDescent="0.3">
      <c r="A2751" s="23">
        <v>5</v>
      </c>
      <c r="B2751" s="23">
        <v>2021</v>
      </c>
      <c r="C2751" s="23" t="s">
        <v>560</v>
      </c>
      <c r="D2751" t="s">
        <v>182</v>
      </c>
      <c r="E2751" s="23" t="s">
        <v>566</v>
      </c>
      <c r="F2751" s="23" t="s">
        <v>488</v>
      </c>
      <c r="G2751" s="23">
        <v>2</v>
      </c>
      <c r="H2751" s="23" t="s">
        <v>30</v>
      </c>
      <c r="I2751" s="24">
        <v>88354.47</v>
      </c>
      <c r="J2751" s="24">
        <v>154620.32</v>
      </c>
      <c r="K2751" s="24">
        <v>115932.66</v>
      </c>
      <c r="L2751" s="24">
        <v>202882.16</v>
      </c>
      <c r="M2751" s="24">
        <v>140990.79</v>
      </c>
      <c r="N2751" s="24">
        <v>246733.89</v>
      </c>
      <c r="O2751" s="24">
        <v>173107.56</v>
      </c>
      <c r="P2751" s="24">
        <v>302938.23</v>
      </c>
      <c r="Q2751" s="24">
        <v>205434.03</v>
      </c>
      <c r="R2751" s="24">
        <v>359509.55</v>
      </c>
      <c r="S2751" s="24">
        <v>226415.76</v>
      </c>
      <c r="T2751" s="24">
        <v>396227.57</v>
      </c>
      <c r="U2751" s="24">
        <v>245884.54</v>
      </c>
      <c r="V2751" s="24">
        <v>430297.94</v>
      </c>
    </row>
    <row r="2752" spans="1:22" hidden="1" x14ac:dyDescent="0.3">
      <c r="A2752" s="23">
        <v>5</v>
      </c>
      <c r="B2752" s="23">
        <v>2021</v>
      </c>
      <c r="C2752" s="23" t="s">
        <v>560</v>
      </c>
      <c r="D2752" t="s">
        <v>182</v>
      </c>
      <c r="E2752" s="23" t="s">
        <v>566</v>
      </c>
      <c r="F2752" s="23" t="s">
        <v>488</v>
      </c>
      <c r="G2752" s="23">
        <v>3</v>
      </c>
      <c r="H2752" s="23" t="s">
        <v>31</v>
      </c>
      <c r="I2752" s="24">
        <v>76351.34</v>
      </c>
      <c r="J2752" s="24">
        <v>133614.85</v>
      </c>
      <c r="K2752" s="24">
        <v>103792.82</v>
      </c>
      <c r="L2752" s="24">
        <v>181637.43</v>
      </c>
      <c r="M2752" s="24">
        <v>131048.22</v>
      </c>
      <c r="N2752" s="24">
        <v>229334.39</v>
      </c>
      <c r="O2752" s="24">
        <v>172360.9</v>
      </c>
      <c r="P2752" s="24">
        <v>301631.58</v>
      </c>
      <c r="Q2752" s="24">
        <v>213346.14</v>
      </c>
      <c r="R2752" s="24">
        <v>373355.74</v>
      </c>
      <c r="S2752" s="24">
        <v>240201.86</v>
      </c>
      <c r="T2752" s="24">
        <v>420353.25</v>
      </c>
      <c r="U2752" s="24">
        <v>266683.34999999998</v>
      </c>
      <c r="V2752" s="24">
        <v>466695.87</v>
      </c>
    </row>
    <row r="2753" spans="1:22" hidden="1" x14ac:dyDescent="0.3">
      <c r="A2753" s="23">
        <v>5</v>
      </c>
      <c r="B2753" s="23">
        <v>2021</v>
      </c>
      <c r="C2753" s="23" t="s">
        <v>560</v>
      </c>
      <c r="D2753" t="s">
        <v>182</v>
      </c>
      <c r="E2753" s="23" t="s">
        <v>566</v>
      </c>
      <c r="F2753" s="23" t="s">
        <v>488</v>
      </c>
      <c r="G2753" s="23">
        <v>4</v>
      </c>
      <c r="H2753" s="23" t="s">
        <v>29</v>
      </c>
      <c r="I2753" s="24">
        <v>86304.16</v>
      </c>
      <c r="J2753" s="24">
        <v>138086.66</v>
      </c>
      <c r="K2753" s="24">
        <v>120825.83</v>
      </c>
      <c r="L2753" s="24">
        <v>193321.32</v>
      </c>
      <c r="M2753" s="24">
        <v>155347.49</v>
      </c>
      <c r="N2753" s="24">
        <v>248555.99</v>
      </c>
      <c r="O2753" s="24">
        <v>207129.99</v>
      </c>
      <c r="P2753" s="24">
        <v>331407.98</v>
      </c>
      <c r="Q2753" s="24">
        <v>258912.48</v>
      </c>
      <c r="R2753" s="24">
        <v>414259.98</v>
      </c>
      <c r="S2753" s="24">
        <v>293434.15000000002</v>
      </c>
      <c r="T2753" s="24">
        <v>469494.64</v>
      </c>
      <c r="U2753" s="24">
        <v>327955.81</v>
      </c>
      <c r="V2753" s="24">
        <v>524729.31000000006</v>
      </c>
    </row>
    <row r="2754" spans="1:22" hidden="1" x14ac:dyDescent="0.3">
      <c r="A2754" s="23">
        <v>5</v>
      </c>
      <c r="B2754" s="23">
        <v>2021</v>
      </c>
      <c r="C2754" s="23" t="s">
        <v>560</v>
      </c>
      <c r="D2754" t="s">
        <v>182</v>
      </c>
      <c r="E2754" s="23" t="s">
        <v>566</v>
      </c>
      <c r="F2754" s="23" t="s">
        <v>498</v>
      </c>
      <c r="G2754" s="23">
        <v>1</v>
      </c>
      <c r="H2754" s="23" t="s">
        <v>14</v>
      </c>
      <c r="I2754" s="24">
        <v>102722.21</v>
      </c>
      <c r="J2754" s="24">
        <v>179763.86</v>
      </c>
      <c r="K2754" s="24">
        <v>133176.29999999999</v>
      </c>
      <c r="L2754" s="24">
        <v>233058.53</v>
      </c>
      <c r="M2754" s="24">
        <v>159488.03</v>
      </c>
      <c r="N2754" s="24">
        <v>279104.03999999998</v>
      </c>
      <c r="O2754" s="24">
        <v>190437.52</v>
      </c>
      <c r="P2754" s="24">
        <v>333265.65999999997</v>
      </c>
      <c r="Q2754" s="24">
        <v>224059.81</v>
      </c>
      <c r="R2754" s="24">
        <v>392104.67</v>
      </c>
      <c r="S2754" s="24">
        <v>245566.15</v>
      </c>
      <c r="T2754" s="24">
        <v>429740.77</v>
      </c>
      <c r="U2754" s="24">
        <v>265992.74</v>
      </c>
      <c r="V2754" s="24">
        <v>465487.29</v>
      </c>
    </row>
    <row r="2755" spans="1:22" hidden="1" x14ac:dyDescent="0.3">
      <c r="A2755" s="23">
        <v>5</v>
      </c>
      <c r="B2755" s="23">
        <v>2021</v>
      </c>
      <c r="C2755" s="23" t="s">
        <v>560</v>
      </c>
      <c r="D2755" t="s">
        <v>182</v>
      </c>
      <c r="E2755" s="23" t="s">
        <v>566</v>
      </c>
      <c r="F2755" s="23" t="s">
        <v>498</v>
      </c>
      <c r="G2755" s="23">
        <v>2</v>
      </c>
      <c r="H2755" s="23" t="s">
        <v>30</v>
      </c>
      <c r="I2755" s="24">
        <v>89251.65</v>
      </c>
      <c r="J2755" s="24">
        <v>156190.39000000001</v>
      </c>
      <c r="K2755" s="24">
        <v>117107.36</v>
      </c>
      <c r="L2755" s="24">
        <v>204937.89</v>
      </c>
      <c r="M2755" s="24">
        <v>142416.91</v>
      </c>
      <c r="N2755" s="24">
        <v>249229.6</v>
      </c>
      <c r="O2755" s="24">
        <v>174853.93</v>
      </c>
      <c r="P2755" s="24">
        <v>305994.38</v>
      </c>
      <c r="Q2755" s="24">
        <v>207504.22</v>
      </c>
      <c r="R2755" s="24">
        <v>363132.38</v>
      </c>
      <c r="S2755" s="24">
        <v>228695.95</v>
      </c>
      <c r="T2755" s="24">
        <v>400217.91</v>
      </c>
      <c r="U2755" s="24">
        <v>248359.04000000001</v>
      </c>
      <c r="V2755" s="24">
        <v>434628.32</v>
      </c>
    </row>
    <row r="2756" spans="1:22" hidden="1" x14ac:dyDescent="0.3">
      <c r="A2756" s="23">
        <v>5</v>
      </c>
      <c r="B2756" s="23">
        <v>2021</v>
      </c>
      <c r="C2756" s="23" t="s">
        <v>560</v>
      </c>
      <c r="D2756" t="s">
        <v>182</v>
      </c>
      <c r="E2756" s="23" t="s">
        <v>566</v>
      </c>
      <c r="F2756" s="23" t="s">
        <v>498</v>
      </c>
      <c r="G2756" s="23">
        <v>3</v>
      </c>
      <c r="H2756" s="23" t="s">
        <v>31</v>
      </c>
      <c r="I2756" s="24">
        <v>77132.27</v>
      </c>
      <c r="J2756" s="24">
        <v>134981.46</v>
      </c>
      <c r="K2756" s="24">
        <v>104856.6</v>
      </c>
      <c r="L2756" s="24">
        <v>183499.04</v>
      </c>
      <c r="M2756" s="24">
        <v>132393.07999999999</v>
      </c>
      <c r="N2756" s="24">
        <v>231687.9</v>
      </c>
      <c r="O2756" s="24">
        <v>174131.48</v>
      </c>
      <c r="P2756" s="24">
        <v>304730.09000000003</v>
      </c>
      <c r="Q2756" s="24">
        <v>215539.31</v>
      </c>
      <c r="R2756" s="24">
        <v>377193.8</v>
      </c>
      <c r="S2756" s="24">
        <v>242672.31</v>
      </c>
      <c r="T2756" s="24">
        <v>424676.54</v>
      </c>
      <c r="U2756" s="24">
        <v>269427.52</v>
      </c>
      <c r="V2756" s="24">
        <v>471498.15</v>
      </c>
    </row>
    <row r="2757" spans="1:22" hidden="1" x14ac:dyDescent="0.3">
      <c r="A2757" s="23">
        <v>5</v>
      </c>
      <c r="B2757" s="23">
        <v>2021</v>
      </c>
      <c r="C2757" s="23" t="s">
        <v>560</v>
      </c>
      <c r="D2757" t="s">
        <v>182</v>
      </c>
      <c r="E2757" s="23" t="s">
        <v>566</v>
      </c>
      <c r="F2757" s="23" t="s">
        <v>498</v>
      </c>
      <c r="G2757" s="23">
        <v>4</v>
      </c>
      <c r="H2757" s="23" t="s">
        <v>29</v>
      </c>
      <c r="I2757" s="24">
        <v>87172.35</v>
      </c>
      <c r="J2757" s="24">
        <v>139475.76</v>
      </c>
      <c r="K2757" s="24">
        <v>122041.29</v>
      </c>
      <c r="L2757" s="24">
        <v>195266.07</v>
      </c>
      <c r="M2757" s="24">
        <v>156910.23000000001</v>
      </c>
      <c r="N2757" s="24">
        <v>251056.37</v>
      </c>
      <c r="O2757" s="24">
        <v>209213.64</v>
      </c>
      <c r="P2757" s="24">
        <v>334741.83</v>
      </c>
      <c r="Q2757" s="24">
        <v>261517.05</v>
      </c>
      <c r="R2757" s="24">
        <v>418427.28</v>
      </c>
      <c r="S2757" s="24">
        <v>296385.99</v>
      </c>
      <c r="T2757" s="24">
        <v>474217.59</v>
      </c>
      <c r="U2757" s="24">
        <v>331254.93</v>
      </c>
      <c r="V2757" s="24">
        <v>530007.89</v>
      </c>
    </row>
    <row r="2758" spans="1:22" hidden="1" x14ac:dyDescent="0.3">
      <c r="A2758" s="23">
        <v>6</v>
      </c>
      <c r="B2758" s="23">
        <v>2021</v>
      </c>
      <c r="C2758" s="23" t="s">
        <v>567</v>
      </c>
      <c r="D2758" t="s">
        <v>143</v>
      </c>
      <c r="E2758" s="23" t="s">
        <v>568</v>
      </c>
      <c r="F2758" s="23" t="s">
        <v>189</v>
      </c>
      <c r="G2758" s="23">
        <v>1</v>
      </c>
      <c r="H2758" s="23" t="s">
        <v>14</v>
      </c>
      <c r="I2758" s="24">
        <v>84777.91</v>
      </c>
      <c r="J2758" s="24">
        <v>148361.35</v>
      </c>
      <c r="K2758" s="24">
        <v>109955.49</v>
      </c>
      <c r="L2758" s="24">
        <v>192422.1</v>
      </c>
      <c r="M2758" s="24">
        <v>131710.53</v>
      </c>
      <c r="N2758" s="24">
        <v>230493.42</v>
      </c>
      <c r="O2758" s="24">
        <v>157317</v>
      </c>
      <c r="P2758" s="24">
        <v>275304.76</v>
      </c>
      <c r="Q2758" s="24">
        <v>185126.38</v>
      </c>
      <c r="R2758" s="24">
        <v>323971.15999999997</v>
      </c>
      <c r="S2758" s="24">
        <v>202914.99</v>
      </c>
      <c r="T2758" s="24">
        <v>355101.24</v>
      </c>
      <c r="U2758" s="24">
        <v>219830.96</v>
      </c>
      <c r="V2758" s="24">
        <v>384704.19</v>
      </c>
    </row>
    <row r="2759" spans="1:22" hidden="1" x14ac:dyDescent="0.3">
      <c r="A2759" s="23">
        <v>6</v>
      </c>
      <c r="B2759" s="23">
        <v>2021</v>
      </c>
      <c r="C2759" s="23" t="s">
        <v>567</v>
      </c>
      <c r="D2759" t="s">
        <v>143</v>
      </c>
      <c r="E2759" s="23" t="s">
        <v>568</v>
      </c>
      <c r="F2759" s="23" t="s">
        <v>189</v>
      </c>
      <c r="G2759" s="23">
        <v>2</v>
      </c>
      <c r="H2759" s="23" t="s">
        <v>30</v>
      </c>
      <c r="I2759" s="24">
        <v>73467.7</v>
      </c>
      <c r="J2759" s="24">
        <v>128568.47</v>
      </c>
      <c r="K2759" s="24">
        <v>96463.64</v>
      </c>
      <c r="L2759" s="24">
        <v>168811.38</v>
      </c>
      <c r="M2759" s="24">
        <v>117377.23</v>
      </c>
      <c r="N2759" s="24">
        <v>205410.16</v>
      </c>
      <c r="O2759" s="24">
        <v>144232.67000000001</v>
      </c>
      <c r="P2759" s="24">
        <v>252407.17</v>
      </c>
      <c r="Q2759" s="24">
        <v>171225.92</v>
      </c>
      <c r="R2759" s="24">
        <v>299645.36</v>
      </c>
      <c r="S2759" s="24">
        <v>188750.39</v>
      </c>
      <c r="T2759" s="24">
        <v>330313.18</v>
      </c>
      <c r="U2759" s="24">
        <v>205025.31</v>
      </c>
      <c r="V2759" s="24">
        <v>358794.3</v>
      </c>
    </row>
    <row r="2760" spans="1:22" hidden="1" x14ac:dyDescent="0.3">
      <c r="A2760" s="23">
        <v>6</v>
      </c>
      <c r="B2760" s="23">
        <v>2021</v>
      </c>
      <c r="C2760" s="23" t="s">
        <v>567</v>
      </c>
      <c r="D2760" t="s">
        <v>143</v>
      </c>
      <c r="E2760" s="23" t="s">
        <v>568</v>
      </c>
      <c r="F2760" s="23" t="s">
        <v>189</v>
      </c>
      <c r="G2760" s="23">
        <v>3</v>
      </c>
      <c r="H2760" s="23" t="s">
        <v>31</v>
      </c>
      <c r="I2760" s="24">
        <v>63343.27</v>
      </c>
      <c r="J2760" s="24">
        <v>110850.72</v>
      </c>
      <c r="K2760" s="24">
        <v>86053.759999999995</v>
      </c>
      <c r="L2760" s="24">
        <v>150594.07</v>
      </c>
      <c r="M2760" s="24">
        <v>108606.52</v>
      </c>
      <c r="N2760" s="24">
        <v>190061.42</v>
      </c>
      <c r="O2760" s="24">
        <v>142799.79</v>
      </c>
      <c r="P2760" s="24">
        <v>249899.63</v>
      </c>
      <c r="Q2760" s="24">
        <v>176715.51</v>
      </c>
      <c r="R2760" s="24">
        <v>309252.14</v>
      </c>
      <c r="S2760" s="24">
        <v>198929.5</v>
      </c>
      <c r="T2760" s="24">
        <v>348126.62</v>
      </c>
      <c r="U2760" s="24">
        <v>220826.28</v>
      </c>
      <c r="V2760" s="24">
        <v>386446</v>
      </c>
    </row>
    <row r="2761" spans="1:22" hidden="1" x14ac:dyDescent="0.3">
      <c r="A2761" s="23">
        <v>6</v>
      </c>
      <c r="B2761" s="23">
        <v>2021</v>
      </c>
      <c r="C2761" s="23" t="s">
        <v>567</v>
      </c>
      <c r="D2761" t="s">
        <v>143</v>
      </c>
      <c r="E2761" s="23" t="s">
        <v>568</v>
      </c>
      <c r="F2761" s="23" t="s">
        <v>189</v>
      </c>
      <c r="G2761" s="23">
        <v>4</v>
      </c>
      <c r="H2761" s="23" t="s">
        <v>29</v>
      </c>
      <c r="I2761" s="24">
        <v>71971.7</v>
      </c>
      <c r="J2761" s="24">
        <v>115154.73</v>
      </c>
      <c r="K2761" s="24">
        <v>100760.39</v>
      </c>
      <c r="L2761" s="24">
        <v>161216.62</v>
      </c>
      <c r="M2761" s="24">
        <v>129549.07</v>
      </c>
      <c r="N2761" s="24">
        <v>207278.51</v>
      </c>
      <c r="O2761" s="24">
        <v>172732.09</v>
      </c>
      <c r="P2761" s="24">
        <v>276371.34999999998</v>
      </c>
      <c r="Q2761" s="24">
        <v>215915.11</v>
      </c>
      <c r="R2761" s="24">
        <v>345464.19</v>
      </c>
      <c r="S2761" s="24">
        <v>244703.79</v>
      </c>
      <c r="T2761" s="24">
        <v>391526.08</v>
      </c>
      <c r="U2761" s="24">
        <v>273492.47999999998</v>
      </c>
      <c r="V2761" s="24">
        <v>437587.97</v>
      </c>
    </row>
    <row r="2762" spans="1:22" hidden="1" x14ac:dyDescent="0.3">
      <c r="A2762" s="23">
        <v>6</v>
      </c>
      <c r="B2762" s="23">
        <v>2021</v>
      </c>
      <c r="C2762" s="23" t="s">
        <v>567</v>
      </c>
      <c r="D2762" t="s">
        <v>143</v>
      </c>
      <c r="E2762" s="23" t="s">
        <v>568</v>
      </c>
      <c r="F2762" s="23" t="s">
        <v>232</v>
      </c>
      <c r="G2762" s="23">
        <v>1</v>
      </c>
      <c r="H2762" s="23" t="s">
        <v>14</v>
      </c>
      <c r="I2762" s="24">
        <v>84521.48</v>
      </c>
      <c r="J2762" s="24">
        <v>147912.59</v>
      </c>
      <c r="K2762" s="24">
        <v>109430.18</v>
      </c>
      <c r="L2762" s="24">
        <v>191502.81</v>
      </c>
      <c r="M2762" s="24">
        <v>130943.49</v>
      </c>
      <c r="N2762" s="24">
        <v>229151.11</v>
      </c>
      <c r="O2762" s="24">
        <v>156190.87</v>
      </c>
      <c r="P2762" s="24">
        <v>273334.02</v>
      </c>
      <c r="Q2762" s="24">
        <v>183647.76</v>
      </c>
      <c r="R2762" s="24">
        <v>321383.59000000003</v>
      </c>
      <c r="S2762" s="24">
        <v>201208.78</v>
      </c>
      <c r="T2762" s="24">
        <v>352115.37</v>
      </c>
      <c r="U2762" s="24">
        <v>217817.74</v>
      </c>
      <c r="V2762" s="24">
        <v>381181.04</v>
      </c>
    </row>
    <row r="2763" spans="1:22" hidden="1" x14ac:dyDescent="0.3">
      <c r="A2763" s="23">
        <v>6</v>
      </c>
      <c r="B2763" s="23">
        <v>2021</v>
      </c>
      <c r="C2763" s="23" t="s">
        <v>567</v>
      </c>
      <c r="D2763" t="s">
        <v>143</v>
      </c>
      <c r="E2763" s="23" t="s">
        <v>568</v>
      </c>
      <c r="F2763" s="23" t="s">
        <v>232</v>
      </c>
      <c r="G2763" s="23">
        <v>2</v>
      </c>
      <c r="H2763" s="23" t="s">
        <v>30</v>
      </c>
      <c r="I2763" s="24">
        <v>74100.97</v>
      </c>
      <c r="J2763" s="24">
        <v>129676.7</v>
      </c>
      <c r="K2763" s="24">
        <v>96999.49</v>
      </c>
      <c r="L2763" s="24">
        <v>169749.11</v>
      </c>
      <c r="M2763" s="24">
        <v>117737.54</v>
      </c>
      <c r="N2763" s="24">
        <v>206040.69</v>
      </c>
      <c r="O2763" s="24">
        <v>144135.64000000001</v>
      </c>
      <c r="P2763" s="24">
        <v>252237.37</v>
      </c>
      <c r="Q2763" s="24">
        <v>170840.6</v>
      </c>
      <c r="R2763" s="24">
        <v>298971.06</v>
      </c>
      <c r="S2763" s="24">
        <v>188158.25</v>
      </c>
      <c r="T2763" s="24">
        <v>329276.93</v>
      </c>
      <c r="U2763" s="24">
        <v>204176.58</v>
      </c>
      <c r="V2763" s="24">
        <v>357309.01</v>
      </c>
    </row>
    <row r="2764" spans="1:22" hidden="1" x14ac:dyDescent="0.3">
      <c r="A2764" s="23">
        <v>6</v>
      </c>
      <c r="B2764" s="23">
        <v>2021</v>
      </c>
      <c r="C2764" s="23" t="s">
        <v>567</v>
      </c>
      <c r="D2764" t="s">
        <v>143</v>
      </c>
      <c r="E2764" s="23" t="s">
        <v>568</v>
      </c>
      <c r="F2764" s="23" t="s">
        <v>232</v>
      </c>
      <c r="G2764" s="23">
        <v>3</v>
      </c>
      <c r="H2764" s="23" t="s">
        <v>31</v>
      </c>
      <c r="I2764" s="24">
        <v>64549.16</v>
      </c>
      <c r="J2764" s="24">
        <v>112961.04</v>
      </c>
      <c r="K2764" s="24">
        <v>87948.61</v>
      </c>
      <c r="L2764" s="24">
        <v>153910.07</v>
      </c>
      <c r="M2764" s="24">
        <v>111202.74</v>
      </c>
      <c r="N2764" s="24">
        <v>194604.79999999999</v>
      </c>
      <c r="O2764" s="24">
        <v>146419.42000000001</v>
      </c>
      <c r="P2764" s="24">
        <v>256233.98</v>
      </c>
      <c r="Q2764" s="24">
        <v>181380.38</v>
      </c>
      <c r="R2764" s="24">
        <v>317415.65999999997</v>
      </c>
      <c r="S2764" s="24">
        <v>204322.38</v>
      </c>
      <c r="T2764" s="24">
        <v>357564.15999999997</v>
      </c>
      <c r="U2764" s="24">
        <v>226972.12</v>
      </c>
      <c r="V2764" s="24">
        <v>397201.22</v>
      </c>
    </row>
    <row r="2765" spans="1:22" hidden="1" x14ac:dyDescent="0.3">
      <c r="A2765" s="23">
        <v>6</v>
      </c>
      <c r="B2765" s="23">
        <v>2021</v>
      </c>
      <c r="C2765" s="23" t="s">
        <v>567</v>
      </c>
      <c r="D2765" t="s">
        <v>143</v>
      </c>
      <c r="E2765" s="23" t="s">
        <v>568</v>
      </c>
      <c r="F2765" s="23" t="s">
        <v>232</v>
      </c>
      <c r="G2765" s="23">
        <v>4</v>
      </c>
      <c r="H2765" s="23" t="s">
        <v>29</v>
      </c>
      <c r="I2765" s="24">
        <v>71632.95</v>
      </c>
      <c r="J2765" s="24">
        <v>114612.72</v>
      </c>
      <c r="K2765" s="24">
        <v>100286.13</v>
      </c>
      <c r="L2765" s="24">
        <v>160457.81</v>
      </c>
      <c r="M2765" s="24">
        <v>128939.31</v>
      </c>
      <c r="N2765" s="24">
        <v>206302.9</v>
      </c>
      <c r="O2765" s="24">
        <v>171919.08</v>
      </c>
      <c r="P2765" s="24">
        <v>275070.53000000003</v>
      </c>
      <c r="Q2765" s="24">
        <v>214898.85</v>
      </c>
      <c r="R2765" s="24">
        <v>343838.17</v>
      </c>
      <c r="S2765" s="24">
        <v>243552.03</v>
      </c>
      <c r="T2765" s="24">
        <v>389683.25</v>
      </c>
      <c r="U2765" s="24">
        <v>272205.21000000002</v>
      </c>
      <c r="V2765" s="24">
        <v>435528.34</v>
      </c>
    </row>
    <row r="2766" spans="1:22" hidden="1" x14ac:dyDescent="0.3">
      <c r="A2766" s="23">
        <v>6</v>
      </c>
      <c r="B2766" s="23">
        <v>2021</v>
      </c>
      <c r="C2766" s="23" t="s">
        <v>567</v>
      </c>
      <c r="D2766" t="s">
        <v>143</v>
      </c>
      <c r="E2766" s="23" t="s">
        <v>568</v>
      </c>
      <c r="F2766" s="23" t="s">
        <v>274</v>
      </c>
      <c r="G2766" s="23">
        <v>1</v>
      </c>
      <c r="H2766" s="23" t="s">
        <v>14</v>
      </c>
      <c r="I2766" s="24">
        <v>83714.31</v>
      </c>
      <c r="J2766" s="24">
        <v>146500.04999999999</v>
      </c>
      <c r="K2766" s="24">
        <v>108607.99</v>
      </c>
      <c r="L2766" s="24">
        <v>190063.98</v>
      </c>
      <c r="M2766" s="24">
        <v>130119.27</v>
      </c>
      <c r="N2766" s="24">
        <v>227708.73</v>
      </c>
      <c r="O2766" s="24">
        <v>155451.22</v>
      </c>
      <c r="P2766" s="24">
        <v>272039.64</v>
      </c>
      <c r="Q2766" s="24">
        <v>182956.22</v>
      </c>
      <c r="R2766" s="24">
        <v>320173.39</v>
      </c>
      <c r="S2766" s="24">
        <v>200550.5</v>
      </c>
      <c r="T2766" s="24">
        <v>350963.38</v>
      </c>
      <c r="U2766" s="24">
        <v>217296.69</v>
      </c>
      <c r="V2766" s="24">
        <v>380269.21</v>
      </c>
    </row>
    <row r="2767" spans="1:22" hidden="1" x14ac:dyDescent="0.3">
      <c r="A2767" s="23">
        <v>6</v>
      </c>
      <c r="B2767" s="23">
        <v>2021</v>
      </c>
      <c r="C2767" s="23" t="s">
        <v>567</v>
      </c>
      <c r="D2767" t="s">
        <v>143</v>
      </c>
      <c r="E2767" s="23" t="s">
        <v>568</v>
      </c>
      <c r="F2767" s="23" t="s">
        <v>274</v>
      </c>
      <c r="G2767" s="23">
        <v>2</v>
      </c>
      <c r="H2767" s="23" t="s">
        <v>30</v>
      </c>
      <c r="I2767" s="24">
        <v>72404.070000000007</v>
      </c>
      <c r="J2767" s="24">
        <v>126707.13</v>
      </c>
      <c r="K2767" s="24">
        <v>95116.14</v>
      </c>
      <c r="L2767" s="24">
        <v>166453.25</v>
      </c>
      <c r="M2767" s="24">
        <v>115785.98</v>
      </c>
      <c r="N2767" s="24">
        <v>202625.46</v>
      </c>
      <c r="O2767" s="24">
        <v>142366.89000000001</v>
      </c>
      <c r="P2767" s="24">
        <v>249142.05</v>
      </c>
      <c r="Q2767" s="24">
        <v>169055.77</v>
      </c>
      <c r="R2767" s="24">
        <v>295847.59999999998</v>
      </c>
      <c r="S2767" s="24">
        <v>186385.89</v>
      </c>
      <c r="T2767" s="24">
        <v>326175.31</v>
      </c>
      <c r="U2767" s="24">
        <v>202491.04</v>
      </c>
      <c r="V2767" s="24">
        <v>354359.32</v>
      </c>
    </row>
    <row r="2768" spans="1:22" hidden="1" x14ac:dyDescent="0.3">
      <c r="A2768" s="23">
        <v>6</v>
      </c>
      <c r="B2768" s="23">
        <v>2021</v>
      </c>
      <c r="C2768" s="23" t="s">
        <v>567</v>
      </c>
      <c r="D2768" t="s">
        <v>143</v>
      </c>
      <c r="E2768" s="23" t="s">
        <v>568</v>
      </c>
      <c r="F2768" s="23" t="s">
        <v>274</v>
      </c>
      <c r="G2768" s="23">
        <v>3</v>
      </c>
      <c r="H2768" s="23" t="s">
        <v>31</v>
      </c>
      <c r="I2768" s="24">
        <v>62316.75</v>
      </c>
      <c r="J2768" s="24">
        <v>109054.32</v>
      </c>
      <c r="K2768" s="24">
        <v>84616.63</v>
      </c>
      <c r="L2768" s="24">
        <v>148079.1</v>
      </c>
      <c r="M2768" s="24">
        <v>106758.79</v>
      </c>
      <c r="N2768" s="24">
        <v>186827.89</v>
      </c>
      <c r="O2768" s="24">
        <v>140336.15</v>
      </c>
      <c r="P2768" s="24">
        <v>245588.26</v>
      </c>
      <c r="Q2768" s="24">
        <v>173635.96</v>
      </c>
      <c r="R2768" s="24">
        <v>303862.92</v>
      </c>
      <c r="S2768" s="24">
        <v>195439.33</v>
      </c>
      <c r="T2768" s="24">
        <v>342018.84</v>
      </c>
      <c r="U2768" s="24">
        <v>216925.52</v>
      </c>
      <c r="V2768" s="24">
        <v>379619.65</v>
      </c>
    </row>
    <row r="2769" spans="1:22" hidden="1" x14ac:dyDescent="0.3">
      <c r="A2769" s="23">
        <v>6</v>
      </c>
      <c r="B2769" s="23">
        <v>2021</v>
      </c>
      <c r="C2769" s="23" t="s">
        <v>567</v>
      </c>
      <c r="D2769" t="s">
        <v>143</v>
      </c>
      <c r="E2769" s="23" t="s">
        <v>568</v>
      </c>
      <c r="F2769" s="23" t="s">
        <v>274</v>
      </c>
      <c r="G2769" s="23">
        <v>4</v>
      </c>
      <c r="H2769" s="23" t="s">
        <v>29</v>
      </c>
      <c r="I2769" s="24">
        <v>71088.850000000006</v>
      </c>
      <c r="J2769" s="24">
        <v>113742.16</v>
      </c>
      <c r="K2769" s="24">
        <v>99524.39</v>
      </c>
      <c r="L2769" s="24">
        <v>159239.01999999999</v>
      </c>
      <c r="M2769" s="24">
        <v>127959.93</v>
      </c>
      <c r="N2769" s="24">
        <v>204735.89</v>
      </c>
      <c r="O2769" s="24">
        <v>170613.24</v>
      </c>
      <c r="P2769" s="24">
        <v>272981.18</v>
      </c>
      <c r="Q2769" s="24">
        <v>213266.54</v>
      </c>
      <c r="R2769" s="24">
        <v>341226.48</v>
      </c>
      <c r="S2769" s="24">
        <v>241702.08</v>
      </c>
      <c r="T2769" s="24">
        <v>386723.34</v>
      </c>
      <c r="U2769" s="24">
        <v>270137.62</v>
      </c>
      <c r="V2769" s="24">
        <v>432220.2</v>
      </c>
    </row>
    <row r="2770" spans="1:22" hidden="1" x14ac:dyDescent="0.3">
      <c r="A2770" s="23">
        <v>6</v>
      </c>
      <c r="B2770" s="23">
        <v>2021</v>
      </c>
      <c r="C2770" s="23" t="s">
        <v>567</v>
      </c>
      <c r="D2770" t="s">
        <v>143</v>
      </c>
      <c r="E2770" s="23" t="s">
        <v>568</v>
      </c>
      <c r="F2770" s="23" t="s">
        <v>315</v>
      </c>
      <c r="G2770" s="23">
        <v>1</v>
      </c>
      <c r="H2770" s="23" t="s">
        <v>14</v>
      </c>
      <c r="I2770" s="24">
        <v>83950.34</v>
      </c>
      <c r="J2770" s="24">
        <v>146913.1</v>
      </c>
      <c r="K2770" s="24">
        <v>108735.22</v>
      </c>
      <c r="L2770" s="24">
        <v>190286.63</v>
      </c>
      <c r="M2770" s="24">
        <v>130143.78</v>
      </c>
      <c r="N2770" s="24">
        <v>227751.62</v>
      </c>
      <c r="O2770" s="24">
        <v>155285.59</v>
      </c>
      <c r="P2770" s="24">
        <v>271749.77</v>
      </c>
      <c r="Q2770" s="24">
        <v>182618.91</v>
      </c>
      <c r="R2770" s="24">
        <v>319583.09000000003</v>
      </c>
      <c r="S2770" s="24">
        <v>200101.39</v>
      </c>
      <c r="T2770" s="24">
        <v>350177.43</v>
      </c>
      <c r="U2770" s="24">
        <v>216657.19</v>
      </c>
      <c r="V2770" s="24">
        <v>379150.08000000002</v>
      </c>
    </row>
    <row r="2771" spans="1:22" hidden="1" x14ac:dyDescent="0.3">
      <c r="A2771" s="23">
        <v>6</v>
      </c>
      <c r="B2771" s="23">
        <v>2021</v>
      </c>
      <c r="C2771" s="23" t="s">
        <v>567</v>
      </c>
      <c r="D2771" t="s">
        <v>143</v>
      </c>
      <c r="E2771" s="23" t="s">
        <v>568</v>
      </c>
      <c r="F2771" s="23" t="s">
        <v>315</v>
      </c>
      <c r="G2771" s="23">
        <v>2</v>
      </c>
      <c r="H2771" s="23" t="s">
        <v>30</v>
      </c>
      <c r="I2771" s="24">
        <v>73402.720000000001</v>
      </c>
      <c r="J2771" s="24">
        <v>128454.76</v>
      </c>
      <c r="K2771" s="24">
        <v>96152.94</v>
      </c>
      <c r="L2771" s="24">
        <v>168267.64</v>
      </c>
      <c r="M2771" s="24">
        <v>116776.78</v>
      </c>
      <c r="N2771" s="24">
        <v>204359.36</v>
      </c>
      <c r="O2771" s="24">
        <v>143083.34</v>
      </c>
      <c r="P2771" s="24">
        <v>250395.85</v>
      </c>
      <c r="Q2771" s="24">
        <v>169655.56</v>
      </c>
      <c r="R2771" s="24">
        <v>296897.23</v>
      </c>
      <c r="S2771" s="24">
        <v>186891.7</v>
      </c>
      <c r="T2771" s="24">
        <v>327060.46999999997</v>
      </c>
      <c r="U2771" s="24">
        <v>202849.67</v>
      </c>
      <c r="V2771" s="24">
        <v>354986.92</v>
      </c>
    </row>
    <row r="2772" spans="1:22" hidden="1" x14ac:dyDescent="0.3">
      <c r="A2772" s="23">
        <v>6</v>
      </c>
      <c r="B2772" s="23">
        <v>2021</v>
      </c>
      <c r="C2772" s="23" t="s">
        <v>567</v>
      </c>
      <c r="D2772" t="s">
        <v>143</v>
      </c>
      <c r="E2772" s="23" t="s">
        <v>568</v>
      </c>
      <c r="F2772" s="23" t="s">
        <v>315</v>
      </c>
      <c r="G2772" s="23">
        <v>3</v>
      </c>
      <c r="H2772" s="23" t="s">
        <v>31</v>
      </c>
      <c r="I2772" s="24">
        <v>63790.31</v>
      </c>
      <c r="J2772" s="24">
        <v>111633.04</v>
      </c>
      <c r="K2772" s="24">
        <v>86856.7</v>
      </c>
      <c r="L2772" s="24">
        <v>151999.23000000001</v>
      </c>
      <c r="M2772" s="24">
        <v>109776.01</v>
      </c>
      <c r="N2772" s="24">
        <v>192108.01</v>
      </c>
      <c r="O2772" s="24">
        <v>144494.53</v>
      </c>
      <c r="P2772" s="24">
        <v>252865.44</v>
      </c>
      <c r="Q2772" s="24">
        <v>178954.23</v>
      </c>
      <c r="R2772" s="24">
        <v>313169.89</v>
      </c>
      <c r="S2772" s="24">
        <v>201557.59</v>
      </c>
      <c r="T2772" s="24">
        <v>352725.78</v>
      </c>
      <c r="U2772" s="24">
        <v>223865.14</v>
      </c>
      <c r="V2772" s="24">
        <v>391763.99</v>
      </c>
    </row>
    <row r="2773" spans="1:22" hidden="1" x14ac:dyDescent="0.3">
      <c r="A2773" s="23">
        <v>6</v>
      </c>
      <c r="B2773" s="23">
        <v>2021</v>
      </c>
      <c r="C2773" s="23" t="s">
        <v>567</v>
      </c>
      <c r="D2773" t="s">
        <v>143</v>
      </c>
      <c r="E2773" s="23" t="s">
        <v>568</v>
      </c>
      <c r="F2773" s="23" t="s">
        <v>315</v>
      </c>
      <c r="G2773" s="23">
        <v>4</v>
      </c>
      <c r="H2773" s="23" t="s">
        <v>29</v>
      </c>
      <c r="I2773" s="24">
        <v>71176.850000000006</v>
      </c>
      <c r="J2773" s="24">
        <v>113882.97</v>
      </c>
      <c r="K2773" s="24">
        <v>99647.6</v>
      </c>
      <c r="L2773" s="24">
        <v>159436.16</v>
      </c>
      <c r="M2773" s="24">
        <v>128118.34</v>
      </c>
      <c r="N2773" s="24">
        <v>204989.34</v>
      </c>
      <c r="O2773" s="24">
        <v>170824.45</v>
      </c>
      <c r="P2773" s="24">
        <v>273319.12</v>
      </c>
      <c r="Q2773" s="24">
        <v>213530.56</v>
      </c>
      <c r="R2773" s="24">
        <v>341648.91</v>
      </c>
      <c r="S2773" s="24">
        <v>242001.3</v>
      </c>
      <c r="T2773" s="24">
        <v>387202.09</v>
      </c>
      <c r="U2773" s="24">
        <v>270472.05</v>
      </c>
      <c r="V2773" s="24">
        <v>432755.28</v>
      </c>
    </row>
    <row r="2774" spans="1:22" hidden="1" x14ac:dyDescent="0.3">
      <c r="A2774" s="23">
        <v>6</v>
      </c>
      <c r="B2774" s="23">
        <v>2021</v>
      </c>
      <c r="C2774" s="23" t="s">
        <v>567</v>
      </c>
      <c r="D2774" t="s">
        <v>143</v>
      </c>
      <c r="E2774" s="23" t="s">
        <v>568</v>
      </c>
      <c r="F2774" s="23" t="s">
        <v>354</v>
      </c>
      <c r="G2774" s="23">
        <v>1</v>
      </c>
      <c r="H2774" s="23" t="s">
        <v>14</v>
      </c>
      <c r="I2774" s="24">
        <v>89938.57</v>
      </c>
      <c r="J2774" s="24">
        <v>157392.5</v>
      </c>
      <c r="K2774" s="24">
        <v>116608.18</v>
      </c>
      <c r="L2774" s="24">
        <v>204064.32</v>
      </c>
      <c r="M2774" s="24">
        <v>139650.46</v>
      </c>
      <c r="N2774" s="24">
        <v>244388.3</v>
      </c>
      <c r="O2774" s="24">
        <v>166756.35</v>
      </c>
      <c r="P2774" s="24">
        <v>291823.61</v>
      </c>
      <c r="Q2774" s="24">
        <v>196202.03</v>
      </c>
      <c r="R2774" s="24">
        <v>343353.55</v>
      </c>
      <c r="S2774" s="24">
        <v>215036.89</v>
      </c>
      <c r="T2774" s="24">
        <v>376314.55</v>
      </c>
      <c r="U2774" s="24">
        <v>232928.69</v>
      </c>
      <c r="V2774" s="24">
        <v>407625.21</v>
      </c>
    </row>
    <row r="2775" spans="1:22" hidden="1" x14ac:dyDescent="0.3">
      <c r="A2775" s="23">
        <v>6</v>
      </c>
      <c r="B2775" s="23">
        <v>2021</v>
      </c>
      <c r="C2775" s="23" t="s">
        <v>567</v>
      </c>
      <c r="D2775" t="s">
        <v>143</v>
      </c>
      <c r="E2775" s="23" t="s">
        <v>568</v>
      </c>
      <c r="F2775" s="23" t="s">
        <v>354</v>
      </c>
      <c r="G2775" s="23">
        <v>2</v>
      </c>
      <c r="H2775" s="23" t="s">
        <v>30</v>
      </c>
      <c r="I2775" s="24">
        <v>78120.06</v>
      </c>
      <c r="J2775" s="24">
        <v>136710.10999999999</v>
      </c>
      <c r="K2775" s="24">
        <v>102509.97</v>
      </c>
      <c r="L2775" s="24">
        <v>179392.44</v>
      </c>
      <c r="M2775" s="24">
        <v>124672.97</v>
      </c>
      <c r="N2775" s="24">
        <v>218177.7</v>
      </c>
      <c r="O2775" s="24">
        <v>153083.95000000001</v>
      </c>
      <c r="P2775" s="24">
        <v>267896.92</v>
      </c>
      <c r="Q2775" s="24">
        <v>181676.84</v>
      </c>
      <c r="R2775" s="24">
        <v>317934.46000000002</v>
      </c>
      <c r="S2775" s="24">
        <v>200235.67</v>
      </c>
      <c r="T2775" s="24">
        <v>350412.42</v>
      </c>
      <c r="U2775" s="24">
        <v>217457.61</v>
      </c>
      <c r="V2775" s="24">
        <v>380550.83</v>
      </c>
    </row>
    <row r="2776" spans="1:22" hidden="1" x14ac:dyDescent="0.3">
      <c r="A2776" s="23">
        <v>6</v>
      </c>
      <c r="B2776" s="23">
        <v>2021</v>
      </c>
      <c r="C2776" s="23" t="s">
        <v>567</v>
      </c>
      <c r="D2776" t="s">
        <v>143</v>
      </c>
      <c r="E2776" s="23" t="s">
        <v>568</v>
      </c>
      <c r="F2776" s="23" t="s">
        <v>354</v>
      </c>
      <c r="G2776" s="23">
        <v>3</v>
      </c>
      <c r="H2776" s="23" t="s">
        <v>31</v>
      </c>
      <c r="I2776" s="24">
        <v>67493.490000000005</v>
      </c>
      <c r="J2776" s="24">
        <v>118113.61</v>
      </c>
      <c r="K2776" s="24">
        <v>91746.01</v>
      </c>
      <c r="L2776" s="24">
        <v>160555.51</v>
      </c>
      <c r="M2776" s="24">
        <v>115833.72</v>
      </c>
      <c r="N2776" s="24">
        <v>202709</v>
      </c>
      <c r="O2776" s="24">
        <v>152345.76</v>
      </c>
      <c r="P2776" s="24">
        <v>266605.08</v>
      </c>
      <c r="Q2776" s="24">
        <v>188567.78</v>
      </c>
      <c r="R2776" s="24">
        <v>329993.62</v>
      </c>
      <c r="S2776" s="24">
        <v>212301.48</v>
      </c>
      <c r="T2776" s="24">
        <v>371527.59</v>
      </c>
      <c r="U2776" s="24">
        <v>235703.73</v>
      </c>
      <c r="V2776" s="24">
        <v>412481.52</v>
      </c>
    </row>
    <row r="2777" spans="1:22" hidden="1" x14ac:dyDescent="0.3">
      <c r="A2777" s="23">
        <v>6</v>
      </c>
      <c r="B2777" s="23">
        <v>2021</v>
      </c>
      <c r="C2777" s="23" t="s">
        <v>567</v>
      </c>
      <c r="D2777" t="s">
        <v>143</v>
      </c>
      <c r="E2777" s="23" t="s">
        <v>568</v>
      </c>
      <c r="F2777" s="23" t="s">
        <v>354</v>
      </c>
      <c r="G2777" s="23">
        <v>4</v>
      </c>
      <c r="H2777" s="23" t="s">
        <v>29</v>
      </c>
      <c r="I2777" s="24">
        <v>76327.320000000007</v>
      </c>
      <c r="J2777" s="24">
        <v>122123.71</v>
      </c>
      <c r="K2777" s="24">
        <v>106858.25</v>
      </c>
      <c r="L2777" s="24">
        <v>170973.2</v>
      </c>
      <c r="M2777" s="24">
        <v>137389.18</v>
      </c>
      <c r="N2777" s="24">
        <v>219822.68</v>
      </c>
      <c r="O2777" s="24">
        <v>183185.57</v>
      </c>
      <c r="P2777" s="24">
        <v>293096.90999999997</v>
      </c>
      <c r="Q2777" s="24">
        <v>228981.96</v>
      </c>
      <c r="R2777" s="24">
        <v>366371.14</v>
      </c>
      <c r="S2777" s="24">
        <v>259512.89</v>
      </c>
      <c r="T2777" s="24">
        <v>415220.62</v>
      </c>
      <c r="U2777" s="24">
        <v>290043.81</v>
      </c>
      <c r="V2777" s="24">
        <v>464070.11</v>
      </c>
    </row>
    <row r="2778" spans="1:22" hidden="1" x14ac:dyDescent="0.3">
      <c r="A2778" s="23">
        <v>6</v>
      </c>
      <c r="B2778" s="23">
        <v>2021</v>
      </c>
      <c r="C2778" s="23" t="s">
        <v>567</v>
      </c>
      <c r="D2778" t="s">
        <v>143</v>
      </c>
      <c r="E2778" s="23" t="s">
        <v>568</v>
      </c>
      <c r="F2778" s="23" t="s">
        <v>389</v>
      </c>
      <c r="G2778" s="23">
        <v>1</v>
      </c>
      <c r="H2778" s="23" t="s">
        <v>14</v>
      </c>
      <c r="I2778" s="24">
        <v>82886.740000000005</v>
      </c>
      <c r="J2778" s="24">
        <v>145051.79</v>
      </c>
      <c r="K2778" s="24">
        <v>107387.72</v>
      </c>
      <c r="L2778" s="24">
        <v>187928.51</v>
      </c>
      <c r="M2778" s="24">
        <v>128552.53</v>
      </c>
      <c r="N2778" s="24">
        <v>224966.93</v>
      </c>
      <c r="O2778" s="24">
        <v>153419.79999999999</v>
      </c>
      <c r="P2778" s="24">
        <v>268484.65999999997</v>
      </c>
      <c r="Q2778" s="24">
        <v>180448.75</v>
      </c>
      <c r="R2778" s="24">
        <v>315785.32</v>
      </c>
      <c r="S2778" s="24">
        <v>197736.89</v>
      </c>
      <c r="T2778" s="24">
        <v>346039.57</v>
      </c>
      <c r="U2778" s="24">
        <v>214122.91</v>
      </c>
      <c r="V2778" s="24">
        <v>374715.1</v>
      </c>
    </row>
    <row r="2779" spans="1:22" hidden="1" x14ac:dyDescent="0.3">
      <c r="A2779" s="23">
        <v>6</v>
      </c>
      <c r="B2779" s="23">
        <v>2021</v>
      </c>
      <c r="C2779" s="23" t="s">
        <v>567</v>
      </c>
      <c r="D2779" t="s">
        <v>143</v>
      </c>
      <c r="E2779" s="23" t="s">
        <v>568</v>
      </c>
      <c r="F2779" s="23" t="s">
        <v>389</v>
      </c>
      <c r="G2779" s="23">
        <v>2</v>
      </c>
      <c r="H2779" s="23" t="s">
        <v>30</v>
      </c>
      <c r="I2779" s="24">
        <v>72339.09</v>
      </c>
      <c r="J2779" s="24">
        <v>126593.41</v>
      </c>
      <c r="K2779" s="24">
        <v>94805.440000000002</v>
      </c>
      <c r="L2779" s="24">
        <v>165909.51</v>
      </c>
      <c r="M2779" s="24">
        <v>115185.53</v>
      </c>
      <c r="N2779" s="24">
        <v>201574.67</v>
      </c>
      <c r="O2779" s="24">
        <v>141217.56</v>
      </c>
      <c r="P2779" s="24">
        <v>247130.73</v>
      </c>
      <c r="Q2779" s="24">
        <v>167485.41</v>
      </c>
      <c r="R2779" s="24">
        <v>293099.46999999997</v>
      </c>
      <c r="S2779" s="24">
        <v>184527.2</v>
      </c>
      <c r="T2779" s="24">
        <v>322922.61</v>
      </c>
      <c r="U2779" s="24">
        <v>200315.39</v>
      </c>
      <c r="V2779" s="24">
        <v>350551.94</v>
      </c>
    </row>
    <row r="2780" spans="1:22" hidden="1" x14ac:dyDescent="0.3">
      <c r="A2780" s="23">
        <v>6</v>
      </c>
      <c r="B2780" s="23">
        <v>2021</v>
      </c>
      <c r="C2780" s="23" t="s">
        <v>567</v>
      </c>
      <c r="D2780" t="s">
        <v>143</v>
      </c>
      <c r="E2780" s="23" t="s">
        <v>568</v>
      </c>
      <c r="F2780" s="23" t="s">
        <v>389</v>
      </c>
      <c r="G2780" s="23">
        <v>3</v>
      </c>
      <c r="H2780" s="23" t="s">
        <v>31</v>
      </c>
      <c r="I2780" s="24">
        <v>62763.79</v>
      </c>
      <c r="J2780" s="24">
        <v>109836.64</v>
      </c>
      <c r="K2780" s="24">
        <v>85419.58</v>
      </c>
      <c r="L2780" s="24">
        <v>149484.26</v>
      </c>
      <c r="M2780" s="24">
        <v>107928.28</v>
      </c>
      <c r="N2780" s="24">
        <v>188874.48</v>
      </c>
      <c r="O2780" s="24">
        <v>142030.89000000001</v>
      </c>
      <c r="P2780" s="24">
        <v>248554.06</v>
      </c>
      <c r="Q2780" s="24">
        <v>175874.67</v>
      </c>
      <c r="R2780" s="24">
        <v>307780.68</v>
      </c>
      <c r="S2780" s="24">
        <v>198067.43</v>
      </c>
      <c r="T2780" s="24">
        <v>346618</v>
      </c>
      <c r="U2780" s="24">
        <v>219964.37</v>
      </c>
      <c r="V2780" s="24">
        <v>384937.65</v>
      </c>
    </row>
    <row r="2781" spans="1:22" hidden="1" x14ac:dyDescent="0.3">
      <c r="A2781" s="23">
        <v>6</v>
      </c>
      <c r="B2781" s="23">
        <v>2021</v>
      </c>
      <c r="C2781" s="23" t="s">
        <v>567</v>
      </c>
      <c r="D2781" t="s">
        <v>143</v>
      </c>
      <c r="E2781" s="23" t="s">
        <v>568</v>
      </c>
      <c r="F2781" s="23" t="s">
        <v>389</v>
      </c>
      <c r="G2781" s="23">
        <v>4</v>
      </c>
      <c r="H2781" s="23" t="s">
        <v>29</v>
      </c>
      <c r="I2781" s="24">
        <v>70294</v>
      </c>
      <c r="J2781" s="24">
        <v>112470.39999999999</v>
      </c>
      <c r="K2781" s="24">
        <v>98411.6</v>
      </c>
      <c r="L2781" s="24">
        <v>157458.56</v>
      </c>
      <c r="M2781" s="24">
        <v>126529.2</v>
      </c>
      <c r="N2781" s="24">
        <v>202446.72</v>
      </c>
      <c r="O2781" s="24">
        <v>168705.6</v>
      </c>
      <c r="P2781" s="24">
        <v>269928.96000000002</v>
      </c>
      <c r="Q2781" s="24">
        <v>210881.99</v>
      </c>
      <c r="R2781" s="24">
        <v>337411.2</v>
      </c>
      <c r="S2781" s="24">
        <v>238999.59</v>
      </c>
      <c r="T2781" s="24">
        <v>382399.36</v>
      </c>
      <c r="U2781" s="24">
        <v>267117.19</v>
      </c>
      <c r="V2781" s="24">
        <v>427387.52</v>
      </c>
    </row>
    <row r="2782" spans="1:22" hidden="1" x14ac:dyDescent="0.3">
      <c r="A2782" s="23">
        <v>6</v>
      </c>
      <c r="B2782" s="23">
        <v>2021</v>
      </c>
      <c r="C2782" s="23" t="s">
        <v>567</v>
      </c>
      <c r="D2782" t="s">
        <v>143</v>
      </c>
      <c r="E2782" s="23" t="s">
        <v>568</v>
      </c>
      <c r="F2782" s="23" t="s">
        <v>422</v>
      </c>
      <c r="G2782" s="23">
        <v>1</v>
      </c>
      <c r="H2782" s="23" t="s">
        <v>14</v>
      </c>
      <c r="I2782" s="24">
        <v>90391.7</v>
      </c>
      <c r="J2782" s="24">
        <v>158185.47</v>
      </c>
      <c r="K2782" s="24">
        <v>117239.52</v>
      </c>
      <c r="L2782" s="24">
        <v>205169.17</v>
      </c>
      <c r="M2782" s="24">
        <v>140437.91</v>
      </c>
      <c r="N2782" s="24">
        <v>245766.35</v>
      </c>
      <c r="O2782" s="24">
        <v>167744.45000000001</v>
      </c>
      <c r="P2782" s="24">
        <v>293552.78999999998</v>
      </c>
      <c r="Q2782" s="24">
        <v>197399.55</v>
      </c>
      <c r="R2782" s="24">
        <v>345449.2</v>
      </c>
      <c r="S2782" s="24">
        <v>216368.84</v>
      </c>
      <c r="T2782" s="24">
        <v>378645.46</v>
      </c>
      <c r="U2782" s="24">
        <v>234408.99</v>
      </c>
      <c r="V2782" s="24">
        <v>410215.74</v>
      </c>
    </row>
    <row r="2783" spans="1:22" hidden="1" x14ac:dyDescent="0.3">
      <c r="A2783" s="23">
        <v>6</v>
      </c>
      <c r="B2783" s="23">
        <v>2021</v>
      </c>
      <c r="C2783" s="23" t="s">
        <v>567</v>
      </c>
      <c r="D2783" t="s">
        <v>143</v>
      </c>
      <c r="E2783" s="23" t="s">
        <v>568</v>
      </c>
      <c r="F2783" s="23" t="s">
        <v>422</v>
      </c>
      <c r="G2783" s="23">
        <v>2</v>
      </c>
      <c r="H2783" s="23" t="s">
        <v>30</v>
      </c>
      <c r="I2783" s="24">
        <v>78318.990000000005</v>
      </c>
      <c r="J2783" s="24">
        <v>137058.23999999999</v>
      </c>
      <c r="K2783" s="24">
        <v>102838.12</v>
      </c>
      <c r="L2783" s="24">
        <v>179966.71</v>
      </c>
      <c r="M2783" s="24">
        <v>125138.33</v>
      </c>
      <c r="N2783" s="24">
        <v>218992.08</v>
      </c>
      <c r="O2783" s="24">
        <v>153778.03</v>
      </c>
      <c r="P2783" s="24">
        <v>269111.55</v>
      </c>
      <c r="Q2783" s="24">
        <v>182561.98</v>
      </c>
      <c r="R2783" s="24">
        <v>319483.46999999997</v>
      </c>
      <c r="S2783" s="24">
        <v>201249.31</v>
      </c>
      <c r="T2783" s="24">
        <v>352186.3</v>
      </c>
      <c r="U2783" s="24">
        <v>218605.21</v>
      </c>
      <c r="V2783" s="24">
        <v>382559.12</v>
      </c>
    </row>
    <row r="2784" spans="1:22" hidden="1" x14ac:dyDescent="0.3">
      <c r="A2784" s="23">
        <v>6</v>
      </c>
      <c r="B2784" s="23">
        <v>2021</v>
      </c>
      <c r="C2784" s="23" t="s">
        <v>567</v>
      </c>
      <c r="D2784" t="s">
        <v>143</v>
      </c>
      <c r="E2784" s="23" t="s">
        <v>568</v>
      </c>
      <c r="F2784" s="23" t="s">
        <v>422</v>
      </c>
      <c r="G2784" s="23">
        <v>3</v>
      </c>
      <c r="H2784" s="23" t="s">
        <v>31</v>
      </c>
      <c r="I2784" s="24">
        <v>67515.570000000007</v>
      </c>
      <c r="J2784" s="24">
        <v>118152.24</v>
      </c>
      <c r="K2784" s="24">
        <v>91717.88</v>
      </c>
      <c r="L2784" s="24">
        <v>160506.29</v>
      </c>
      <c r="M2784" s="24">
        <v>115751.84</v>
      </c>
      <c r="N2784" s="24">
        <v>202565.73</v>
      </c>
      <c r="O2784" s="24">
        <v>152191.45000000001</v>
      </c>
      <c r="P2784" s="24">
        <v>266335.03999999998</v>
      </c>
      <c r="Q2784" s="24">
        <v>188334.8</v>
      </c>
      <c r="R2784" s="24">
        <v>329585.90000000002</v>
      </c>
      <c r="S2784" s="24">
        <v>212007.14</v>
      </c>
      <c r="T2784" s="24">
        <v>371012.5</v>
      </c>
      <c r="U2784" s="24">
        <v>235340.91</v>
      </c>
      <c r="V2784" s="24">
        <v>411846.59</v>
      </c>
    </row>
    <row r="2785" spans="1:22" hidden="1" x14ac:dyDescent="0.3">
      <c r="A2785" s="23">
        <v>6</v>
      </c>
      <c r="B2785" s="23">
        <v>2021</v>
      </c>
      <c r="C2785" s="23" t="s">
        <v>567</v>
      </c>
      <c r="D2785" t="s">
        <v>143</v>
      </c>
      <c r="E2785" s="23" t="s">
        <v>568</v>
      </c>
      <c r="F2785" s="23" t="s">
        <v>422</v>
      </c>
      <c r="G2785" s="23">
        <v>4</v>
      </c>
      <c r="H2785" s="23" t="s">
        <v>29</v>
      </c>
      <c r="I2785" s="24">
        <v>76739.41</v>
      </c>
      <c r="J2785" s="24">
        <v>122783.06</v>
      </c>
      <c r="K2785" s="24">
        <v>107435.18</v>
      </c>
      <c r="L2785" s="24">
        <v>171896.29</v>
      </c>
      <c r="M2785" s="24">
        <v>138130.94</v>
      </c>
      <c r="N2785" s="24">
        <v>221009.51</v>
      </c>
      <c r="O2785" s="24">
        <v>184174.59</v>
      </c>
      <c r="P2785" s="24">
        <v>294679.34999999998</v>
      </c>
      <c r="Q2785" s="24">
        <v>230218.23999999999</v>
      </c>
      <c r="R2785" s="24">
        <v>368349.18</v>
      </c>
      <c r="S2785" s="24">
        <v>260914</v>
      </c>
      <c r="T2785" s="24">
        <v>417462.41</v>
      </c>
      <c r="U2785" s="24">
        <v>291609.77</v>
      </c>
      <c r="V2785" s="24">
        <v>466575.63</v>
      </c>
    </row>
    <row r="2786" spans="1:22" hidden="1" x14ac:dyDescent="0.3">
      <c r="A2786" s="23">
        <v>6</v>
      </c>
      <c r="B2786" s="23">
        <v>2021</v>
      </c>
      <c r="C2786" s="23" t="s">
        <v>567</v>
      </c>
      <c r="D2786" t="s">
        <v>155</v>
      </c>
      <c r="E2786" s="23" t="s">
        <v>569</v>
      </c>
      <c r="F2786" s="23" t="s">
        <v>201</v>
      </c>
      <c r="G2786" s="23">
        <v>1</v>
      </c>
      <c r="H2786" s="23" t="s">
        <v>14</v>
      </c>
      <c r="I2786" s="24">
        <v>87850.71</v>
      </c>
      <c r="J2786" s="24">
        <v>153738.74</v>
      </c>
      <c r="K2786" s="24">
        <v>113934.39</v>
      </c>
      <c r="L2786" s="24">
        <v>199385.18</v>
      </c>
      <c r="M2786" s="24">
        <v>136472.04</v>
      </c>
      <c r="N2786" s="24">
        <v>238826.07</v>
      </c>
      <c r="O2786" s="24">
        <v>162997.18</v>
      </c>
      <c r="P2786" s="24">
        <v>285245.06</v>
      </c>
      <c r="Q2786" s="24">
        <v>191805.51</v>
      </c>
      <c r="R2786" s="24">
        <v>335659.63</v>
      </c>
      <c r="S2786" s="24">
        <v>210233.05</v>
      </c>
      <c r="T2786" s="24">
        <v>367907.83</v>
      </c>
      <c r="U2786" s="24">
        <v>227753.56</v>
      </c>
      <c r="V2786" s="24">
        <v>398568.72</v>
      </c>
    </row>
    <row r="2787" spans="1:22" hidden="1" x14ac:dyDescent="0.3">
      <c r="A2787" s="23">
        <v>6</v>
      </c>
      <c r="B2787" s="23">
        <v>2021</v>
      </c>
      <c r="C2787" s="23" t="s">
        <v>567</v>
      </c>
      <c r="D2787" t="s">
        <v>155</v>
      </c>
      <c r="E2787" s="23" t="s">
        <v>569</v>
      </c>
      <c r="F2787" s="23" t="s">
        <v>201</v>
      </c>
      <c r="G2787" s="23">
        <v>2</v>
      </c>
      <c r="H2787" s="23" t="s">
        <v>30</v>
      </c>
      <c r="I2787" s="24">
        <v>76159.25</v>
      </c>
      <c r="J2787" s="24">
        <v>133278.69</v>
      </c>
      <c r="K2787" s="24">
        <v>99987.76</v>
      </c>
      <c r="L2787" s="24">
        <v>174978.58</v>
      </c>
      <c r="M2787" s="24">
        <v>121655.6</v>
      </c>
      <c r="N2787" s="24">
        <v>212897.3</v>
      </c>
      <c r="O2787" s="24">
        <v>149471.79999999999</v>
      </c>
      <c r="P2787" s="24">
        <v>261575.65</v>
      </c>
      <c r="Q2787" s="24">
        <v>177436.5</v>
      </c>
      <c r="R2787" s="24">
        <v>310513.87</v>
      </c>
      <c r="S2787" s="24">
        <v>195590.98</v>
      </c>
      <c r="T2787" s="24">
        <v>342284.21</v>
      </c>
      <c r="U2787" s="24">
        <v>212448.84</v>
      </c>
      <c r="V2787" s="24">
        <v>371785.46</v>
      </c>
    </row>
    <row r="2788" spans="1:22" hidden="1" x14ac:dyDescent="0.3">
      <c r="A2788" s="23">
        <v>6</v>
      </c>
      <c r="B2788" s="23">
        <v>2021</v>
      </c>
      <c r="C2788" s="23" t="s">
        <v>567</v>
      </c>
      <c r="D2788" t="s">
        <v>155</v>
      </c>
      <c r="E2788" s="23" t="s">
        <v>569</v>
      </c>
      <c r="F2788" s="23" t="s">
        <v>201</v>
      </c>
      <c r="G2788" s="23">
        <v>3</v>
      </c>
      <c r="H2788" s="23" t="s">
        <v>31</v>
      </c>
      <c r="I2788" s="24">
        <v>65686.05</v>
      </c>
      <c r="J2788" s="24">
        <v>114950.59</v>
      </c>
      <c r="K2788" s="24">
        <v>89245.1</v>
      </c>
      <c r="L2788" s="24">
        <v>156178.93</v>
      </c>
      <c r="M2788" s="24">
        <v>112641.12</v>
      </c>
      <c r="N2788" s="24">
        <v>197121.96</v>
      </c>
      <c r="O2788" s="24">
        <v>148111.54</v>
      </c>
      <c r="P2788" s="24">
        <v>259195.19</v>
      </c>
      <c r="Q2788" s="24">
        <v>183295.05</v>
      </c>
      <c r="R2788" s="24">
        <v>320766.34000000003</v>
      </c>
      <c r="S2788" s="24">
        <v>206340.87</v>
      </c>
      <c r="T2788" s="24">
        <v>361096.52</v>
      </c>
      <c r="U2788" s="24">
        <v>229058.8</v>
      </c>
      <c r="V2788" s="24">
        <v>400852.89</v>
      </c>
    </row>
    <row r="2789" spans="1:22" hidden="1" x14ac:dyDescent="0.3">
      <c r="A2789" s="23">
        <v>6</v>
      </c>
      <c r="B2789" s="23">
        <v>2021</v>
      </c>
      <c r="C2789" s="23" t="s">
        <v>567</v>
      </c>
      <c r="D2789" t="s">
        <v>155</v>
      </c>
      <c r="E2789" s="23" t="s">
        <v>569</v>
      </c>
      <c r="F2789" s="23" t="s">
        <v>201</v>
      </c>
      <c r="G2789" s="23">
        <v>4</v>
      </c>
      <c r="H2789" s="23" t="s">
        <v>29</v>
      </c>
      <c r="I2789" s="24">
        <v>74576.27</v>
      </c>
      <c r="J2789" s="24">
        <v>119322.04</v>
      </c>
      <c r="K2789" s="24">
        <v>104406.78</v>
      </c>
      <c r="L2789" s="24">
        <v>167050.85999999999</v>
      </c>
      <c r="M2789" s="24">
        <v>134237.29</v>
      </c>
      <c r="N2789" s="24">
        <v>214779.67</v>
      </c>
      <c r="O2789" s="24">
        <v>178983.06</v>
      </c>
      <c r="P2789" s="24">
        <v>286372.90000000002</v>
      </c>
      <c r="Q2789" s="24">
        <v>223728.82</v>
      </c>
      <c r="R2789" s="24">
        <v>357966.12</v>
      </c>
      <c r="S2789" s="24">
        <v>253559.33</v>
      </c>
      <c r="T2789" s="24">
        <v>405694.94</v>
      </c>
      <c r="U2789" s="24">
        <v>283389.84000000003</v>
      </c>
      <c r="V2789" s="24">
        <v>453423.76</v>
      </c>
    </row>
    <row r="2790" spans="1:22" hidden="1" x14ac:dyDescent="0.3">
      <c r="A2790" s="23">
        <v>6</v>
      </c>
      <c r="B2790" s="23">
        <v>2021</v>
      </c>
      <c r="C2790" s="23" t="s">
        <v>567</v>
      </c>
      <c r="D2790" t="s">
        <v>155</v>
      </c>
      <c r="E2790" s="23" t="s">
        <v>569</v>
      </c>
      <c r="F2790" s="23" t="s">
        <v>243</v>
      </c>
      <c r="G2790" s="23">
        <v>1</v>
      </c>
      <c r="H2790" s="23" t="s">
        <v>14</v>
      </c>
      <c r="I2790" s="24">
        <v>86570.01</v>
      </c>
      <c r="J2790" s="24">
        <v>151497.51999999999</v>
      </c>
      <c r="K2790" s="24">
        <v>112082.77</v>
      </c>
      <c r="L2790" s="24">
        <v>196144.85</v>
      </c>
      <c r="M2790" s="24">
        <v>134117.82999999999</v>
      </c>
      <c r="N2790" s="24">
        <v>234706.21</v>
      </c>
      <c r="O2790" s="24">
        <v>159977.65</v>
      </c>
      <c r="P2790" s="24">
        <v>279960.89</v>
      </c>
      <c r="Q2790" s="24">
        <v>188100.51</v>
      </c>
      <c r="R2790" s="24">
        <v>329175.90000000002</v>
      </c>
      <c r="S2790" s="24">
        <v>206087.48</v>
      </c>
      <c r="T2790" s="24">
        <v>360653.09</v>
      </c>
      <c r="U2790" s="24">
        <v>223099.46</v>
      </c>
      <c r="V2790" s="24">
        <v>390424.06</v>
      </c>
    </row>
    <row r="2791" spans="1:22" hidden="1" x14ac:dyDescent="0.3">
      <c r="A2791" s="23">
        <v>6</v>
      </c>
      <c r="B2791" s="23">
        <v>2021</v>
      </c>
      <c r="C2791" s="23" t="s">
        <v>567</v>
      </c>
      <c r="D2791" t="s">
        <v>155</v>
      </c>
      <c r="E2791" s="23" t="s">
        <v>569</v>
      </c>
      <c r="F2791" s="23" t="s">
        <v>243</v>
      </c>
      <c r="G2791" s="23">
        <v>2</v>
      </c>
      <c r="H2791" s="23" t="s">
        <v>30</v>
      </c>
      <c r="I2791" s="24">
        <v>75895.34</v>
      </c>
      <c r="J2791" s="24">
        <v>132816.85</v>
      </c>
      <c r="K2791" s="24">
        <v>99348.9</v>
      </c>
      <c r="L2791" s="24">
        <v>173860.57</v>
      </c>
      <c r="M2791" s="24">
        <v>120589.78</v>
      </c>
      <c r="N2791" s="24">
        <v>211032.12</v>
      </c>
      <c r="O2791" s="24">
        <v>147628.39000000001</v>
      </c>
      <c r="P2791" s="24">
        <v>258349.69</v>
      </c>
      <c r="Q2791" s="24">
        <v>174980.99</v>
      </c>
      <c r="R2791" s="24">
        <v>306216.71999999997</v>
      </c>
      <c r="S2791" s="24">
        <v>192718.64</v>
      </c>
      <c r="T2791" s="24">
        <v>337257.62</v>
      </c>
      <c r="U2791" s="24">
        <v>209125.59</v>
      </c>
      <c r="V2791" s="24">
        <v>365969.78</v>
      </c>
    </row>
    <row r="2792" spans="1:22" hidden="1" x14ac:dyDescent="0.3">
      <c r="A2792" s="23">
        <v>6</v>
      </c>
      <c r="B2792" s="23">
        <v>2021</v>
      </c>
      <c r="C2792" s="23" t="s">
        <v>567</v>
      </c>
      <c r="D2792" t="s">
        <v>155</v>
      </c>
      <c r="E2792" s="23" t="s">
        <v>569</v>
      </c>
      <c r="F2792" s="23" t="s">
        <v>243</v>
      </c>
      <c r="G2792" s="23">
        <v>3</v>
      </c>
      <c r="H2792" s="23" t="s">
        <v>31</v>
      </c>
      <c r="I2792" s="24">
        <v>66111.02</v>
      </c>
      <c r="J2792" s="24">
        <v>115694.28</v>
      </c>
      <c r="K2792" s="24">
        <v>90076.17</v>
      </c>
      <c r="L2792" s="24">
        <v>157633.29999999999</v>
      </c>
      <c r="M2792" s="24">
        <v>113892.47</v>
      </c>
      <c r="N2792" s="24">
        <v>199311.83</v>
      </c>
      <c r="O2792" s="24">
        <v>149960.57999999999</v>
      </c>
      <c r="P2792" s="24">
        <v>262431.02</v>
      </c>
      <c r="Q2792" s="24">
        <v>185766.74</v>
      </c>
      <c r="R2792" s="24">
        <v>325091.8</v>
      </c>
      <c r="S2792" s="24">
        <v>209263.29</v>
      </c>
      <c r="T2792" s="24">
        <v>366210.76</v>
      </c>
      <c r="U2792" s="24">
        <v>232460.47</v>
      </c>
      <c r="V2792" s="24">
        <v>406805.82</v>
      </c>
    </row>
    <row r="2793" spans="1:22" hidden="1" x14ac:dyDescent="0.3">
      <c r="A2793" s="23">
        <v>6</v>
      </c>
      <c r="B2793" s="23">
        <v>2021</v>
      </c>
      <c r="C2793" s="23" t="s">
        <v>567</v>
      </c>
      <c r="D2793" t="s">
        <v>155</v>
      </c>
      <c r="E2793" s="23" t="s">
        <v>569</v>
      </c>
      <c r="F2793" s="23" t="s">
        <v>243</v>
      </c>
      <c r="G2793" s="23">
        <v>4</v>
      </c>
      <c r="H2793" s="23" t="s">
        <v>29</v>
      </c>
      <c r="I2793" s="24">
        <v>73369.33</v>
      </c>
      <c r="J2793" s="24">
        <v>117390.93</v>
      </c>
      <c r="K2793" s="24">
        <v>102717.06</v>
      </c>
      <c r="L2793" s="24">
        <v>164347.29999999999</v>
      </c>
      <c r="M2793" s="24">
        <v>132064.79</v>
      </c>
      <c r="N2793" s="24">
        <v>211303.67</v>
      </c>
      <c r="O2793" s="24">
        <v>176086.39</v>
      </c>
      <c r="P2793" s="24">
        <v>281738.23</v>
      </c>
      <c r="Q2793" s="24">
        <v>220107.99</v>
      </c>
      <c r="R2793" s="24">
        <v>352172.79</v>
      </c>
      <c r="S2793" s="24">
        <v>249455.72</v>
      </c>
      <c r="T2793" s="24">
        <v>399129.16</v>
      </c>
      <c r="U2793" s="24">
        <v>278803.45</v>
      </c>
      <c r="V2793" s="24">
        <v>446085.53</v>
      </c>
    </row>
    <row r="2794" spans="1:22" hidden="1" x14ac:dyDescent="0.3">
      <c r="A2794" s="23">
        <v>6</v>
      </c>
      <c r="B2794" s="23">
        <v>2021</v>
      </c>
      <c r="C2794" s="23" t="s">
        <v>567</v>
      </c>
      <c r="D2794" t="s">
        <v>155</v>
      </c>
      <c r="E2794" s="23" t="s">
        <v>569</v>
      </c>
      <c r="F2794" s="23" t="s">
        <v>284</v>
      </c>
      <c r="G2794" s="23">
        <v>1</v>
      </c>
      <c r="H2794" s="23" t="s">
        <v>14</v>
      </c>
      <c r="I2794" s="24">
        <v>88008.06</v>
      </c>
      <c r="J2794" s="24">
        <v>154014.1</v>
      </c>
      <c r="K2794" s="24">
        <v>114019.2</v>
      </c>
      <c r="L2794" s="24">
        <v>199533.61</v>
      </c>
      <c r="M2794" s="24">
        <v>136488.37</v>
      </c>
      <c r="N2794" s="24">
        <v>238854.65</v>
      </c>
      <c r="O2794" s="24">
        <v>162886.75</v>
      </c>
      <c r="P2794" s="24">
        <v>285051.81</v>
      </c>
      <c r="Q2794" s="24">
        <v>191580.62</v>
      </c>
      <c r="R2794" s="24">
        <v>335266.09000000003</v>
      </c>
      <c r="S2794" s="24">
        <v>209933.63</v>
      </c>
      <c r="T2794" s="24">
        <v>367383.85</v>
      </c>
      <c r="U2794" s="24">
        <v>227327.21</v>
      </c>
      <c r="V2794" s="24">
        <v>397822.62</v>
      </c>
    </row>
    <row r="2795" spans="1:22" hidden="1" x14ac:dyDescent="0.3">
      <c r="A2795" s="23">
        <v>6</v>
      </c>
      <c r="B2795" s="23">
        <v>2021</v>
      </c>
      <c r="C2795" s="23" t="s">
        <v>567</v>
      </c>
      <c r="D2795" t="s">
        <v>155</v>
      </c>
      <c r="E2795" s="23" t="s">
        <v>569</v>
      </c>
      <c r="F2795" s="23" t="s">
        <v>284</v>
      </c>
      <c r="G2795" s="23">
        <v>2</v>
      </c>
      <c r="H2795" s="23" t="s">
        <v>30</v>
      </c>
      <c r="I2795" s="24">
        <v>76825.02</v>
      </c>
      <c r="J2795" s="24">
        <v>134443.78</v>
      </c>
      <c r="K2795" s="24">
        <v>100678.95</v>
      </c>
      <c r="L2795" s="24">
        <v>176188.17</v>
      </c>
      <c r="M2795" s="24">
        <v>122316.13</v>
      </c>
      <c r="N2795" s="24">
        <v>214053.22</v>
      </c>
      <c r="O2795" s="24">
        <v>149949.43</v>
      </c>
      <c r="P2795" s="24">
        <v>262411.5</v>
      </c>
      <c r="Q2795" s="24">
        <v>177836.35</v>
      </c>
      <c r="R2795" s="24">
        <v>311213.62</v>
      </c>
      <c r="S2795" s="24">
        <v>195928.18</v>
      </c>
      <c r="T2795" s="24">
        <v>342874.31</v>
      </c>
      <c r="U2795" s="24">
        <v>212687.92</v>
      </c>
      <c r="V2795" s="24">
        <v>372203.85</v>
      </c>
    </row>
    <row r="2796" spans="1:22" hidden="1" x14ac:dyDescent="0.3">
      <c r="A2796" s="23">
        <v>6</v>
      </c>
      <c r="B2796" s="23">
        <v>2021</v>
      </c>
      <c r="C2796" s="23" t="s">
        <v>567</v>
      </c>
      <c r="D2796" t="s">
        <v>155</v>
      </c>
      <c r="E2796" s="23" t="s">
        <v>569</v>
      </c>
      <c r="F2796" s="23" t="s">
        <v>284</v>
      </c>
      <c r="G2796" s="23">
        <v>3</v>
      </c>
      <c r="H2796" s="23" t="s">
        <v>31</v>
      </c>
      <c r="I2796" s="24">
        <v>66668.42</v>
      </c>
      <c r="J2796" s="24">
        <v>116669.73</v>
      </c>
      <c r="K2796" s="24">
        <v>90738.48</v>
      </c>
      <c r="L2796" s="24">
        <v>158792.34</v>
      </c>
      <c r="M2796" s="24">
        <v>114652.59</v>
      </c>
      <c r="N2796" s="24">
        <v>200642.04</v>
      </c>
      <c r="O2796" s="24">
        <v>150883.79</v>
      </c>
      <c r="P2796" s="24">
        <v>264046.63</v>
      </c>
      <c r="Q2796" s="24">
        <v>186840.56</v>
      </c>
      <c r="R2796" s="24">
        <v>326970.96999999997</v>
      </c>
      <c r="S2796" s="24">
        <v>210419.69</v>
      </c>
      <c r="T2796" s="24">
        <v>368234.47</v>
      </c>
      <c r="U2796" s="24">
        <v>233685.2</v>
      </c>
      <c r="V2796" s="24">
        <v>408949.1</v>
      </c>
    </row>
    <row r="2797" spans="1:22" hidden="1" x14ac:dyDescent="0.3">
      <c r="A2797" s="23">
        <v>6</v>
      </c>
      <c r="B2797" s="23">
        <v>2021</v>
      </c>
      <c r="C2797" s="23" t="s">
        <v>567</v>
      </c>
      <c r="D2797" t="s">
        <v>155</v>
      </c>
      <c r="E2797" s="23" t="s">
        <v>569</v>
      </c>
      <c r="F2797" s="23" t="s">
        <v>284</v>
      </c>
      <c r="G2797" s="23">
        <v>4</v>
      </c>
      <c r="H2797" s="23" t="s">
        <v>29</v>
      </c>
      <c r="I2797" s="24">
        <v>74634.94</v>
      </c>
      <c r="J2797" s="24">
        <v>119415.91</v>
      </c>
      <c r="K2797" s="24">
        <v>104488.92</v>
      </c>
      <c r="L2797" s="24">
        <v>167182.28</v>
      </c>
      <c r="M2797" s="24">
        <v>134342.9</v>
      </c>
      <c r="N2797" s="24">
        <v>214948.64</v>
      </c>
      <c r="O2797" s="24">
        <v>179123.86</v>
      </c>
      <c r="P2797" s="24">
        <v>286598.19</v>
      </c>
      <c r="Q2797" s="24">
        <v>223904.83</v>
      </c>
      <c r="R2797" s="24">
        <v>358247.73</v>
      </c>
      <c r="S2797" s="24">
        <v>253758.81</v>
      </c>
      <c r="T2797" s="24">
        <v>406014.1</v>
      </c>
      <c r="U2797" s="24">
        <v>283612.78000000003</v>
      </c>
      <c r="V2797" s="24">
        <v>453780.46</v>
      </c>
    </row>
    <row r="2798" spans="1:22" hidden="1" x14ac:dyDescent="0.3">
      <c r="A2798" s="23">
        <v>6</v>
      </c>
      <c r="B2798" s="23">
        <v>2021</v>
      </c>
      <c r="C2798" s="23" t="s">
        <v>567</v>
      </c>
      <c r="D2798" t="s">
        <v>155</v>
      </c>
      <c r="E2798" s="23" t="s">
        <v>569</v>
      </c>
      <c r="F2798" s="23" t="s">
        <v>325</v>
      </c>
      <c r="G2798" s="23">
        <v>1</v>
      </c>
      <c r="H2798" s="23" t="s">
        <v>14</v>
      </c>
      <c r="I2798" s="24">
        <v>86609.35</v>
      </c>
      <c r="J2798" s="24">
        <v>151566.35999999999</v>
      </c>
      <c r="K2798" s="24">
        <v>112103.98</v>
      </c>
      <c r="L2798" s="24">
        <v>196181.96</v>
      </c>
      <c r="M2798" s="24">
        <v>134121.92000000001</v>
      </c>
      <c r="N2798" s="24">
        <v>234713.36</v>
      </c>
      <c r="O2798" s="24">
        <v>159950.04999999999</v>
      </c>
      <c r="P2798" s="24">
        <v>279912.58</v>
      </c>
      <c r="Q2798" s="24">
        <v>188044.3</v>
      </c>
      <c r="R2798" s="24">
        <v>329077.52</v>
      </c>
      <c r="S2798" s="24">
        <v>206012.63</v>
      </c>
      <c r="T2798" s="24">
        <v>360522.1</v>
      </c>
      <c r="U2798" s="24">
        <v>222992.88</v>
      </c>
      <c r="V2798" s="24">
        <v>390237.54</v>
      </c>
    </row>
    <row r="2799" spans="1:22" hidden="1" x14ac:dyDescent="0.3">
      <c r="A2799" s="23">
        <v>6</v>
      </c>
      <c r="B2799" s="23">
        <v>2021</v>
      </c>
      <c r="C2799" s="23" t="s">
        <v>567</v>
      </c>
      <c r="D2799" t="s">
        <v>155</v>
      </c>
      <c r="E2799" s="23" t="s">
        <v>569</v>
      </c>
      <c r="F2799" s="23" t="s">
        <v>325</v>
      </c>
      <c r="G2799" s="23">
        <v>2</v>
      </c>
      <c r="H2799" s="23" t="s">
        <v>30</v>
      </c>
      <c r="I2799" s="24">
        <v>76061.78</v>
      </c>
      <c r="J2799" s="24">
        <v>133108.12</v>
      </c>
      <c r="K2799" s="24">
        <v>99521.7</v>
      </c>
      <c r="L2799" s="24">
        <v>174162.97</v>
      </c>
      <c r="M2799" s="24">
        <v>120754.91</v>
      </c>
      <c r="N2799" s="24">
        <v>211321.1</v>
      </c>
      <c r="O2799" s="24">
        <v>147747.79999999999</v>
      </c>
      <c r="P2799" s="24">
        <v>258558.65</v>
      </c>
      <c r="Q2799" s="24">
        <v>175080.95</v>
      </c>
      <c r="R2799" s="24">
        <v>306391.65999999997</v>
      </c>
      <c r="S2799" s="24">
        <v>192802.94</v>
      </c>
      <c r="T2799" s="24">
        <v>337405.14</v>
      </c>
      <c r="U2799" s="24">
        <v>209185.36</v>
      </c>
      <c r="V2799" s="24">
        <v>366074.38</v>
      </c>
    </row>
    <row r="2800" spans="1:22" hidden="1" x14ac:dyDescent="0.3">
      <c r="A2800" s="23">
        <v>6</v>
      </c>
      <c r="B2800" s="23">
        <v>2021</v>
      </c>
      <c r="C2800" s="23" t="s">
        <v>567</v>
      </c>
      <c r="D2800" t="s">
        <v>155</v>
      </c>
      <c r="E2800" s="23" t="s">
        <v>569</v>
      </c>
      <c r="F2800" s="23" t="s">
        <v>325</v>
      </c>
      <c r="G2800" s="23">
        <v>3</v>
      </c>
      <c r="H2800" s="23" t="s">
        <v>31</v>
      </c>
      <c r="I2800" s="24">
        <v>66356.61</v>
      </c>
      <c r="J2800" s="24">
        <v>116124.07</v>
      </c>
      <c r="K2800" s="24">
        <v>90449.52</v>
      </c>
      <c r="L2800" s="24">
        <v>158286.66</v>
      </c>
      <c r="M2800" s="24">
        <v>114395.34</v>
      </c>
      <c r="N2800" s="24">
        <v>200191.85</v>
      </c>
      <c r="O2800" s="24">
        <v>150653.65</v>
      </c>
      <c r="P2800" s="24">
        <v>263643.88</v>
      </c>
      <c r="Q2800" s="24">
        <v>186653.12</v>
      </c>
      <c r="R2800" s="24">
        <v>326642.96000000002</v>
      </c>
      <c r="S2800" s="24">
        <v>210283</v>
      </c>
      <c r="T2800" s="24">
        <v>367995.25</v>
      </c>
      <c r="U2800" s="24">
        <v>233617.07</v>
      </c>
      <c r="V2800" s="24">
        <v>408829.87</v>
      </c>
    </row>
    <row r="2801" spans="1:22" hidden="1" x14ac:dyDescent="0.3">
      <c r="A2801" s="23">
        <v>6</v>
      </c>
      <c r="B2801" s="23">
        <v>2021</v>
      </c>
      <c r="C2801" s="23" t="s">
        <v>567</v>
      </c>
      <c r="D2801" t="s">
        <v>155</v>
      </c>
      <c r="E2801" s="23" t="s">
        <v>569</v>
      </c>
      <c r="F2801" s="23" t="s">
        <v>325</v>
      </c>
      <c r="G2801" s="23">
        <v>4</v>
      </c>
      <c r="H2801" s="23" t="s">
        <v>29</v>
      </c>
      <c r="I2801" s="24">
        <v>73384</v>
      </c>
      <c r="J2801" s="24">
        <v>117414.39999999999</v>
      </c>
      <c r="K2801" s="24">
        <v>102737.60000000001</v>
      </c>
      <c r="L2801" s="24">
        <v>164380.16</v>
      </c>
      <c r="M2801" s="24">
        <v>132091.20000000001</v>
      </c>
      <c r="N2801" s="24">
        <v>211345.92000000001</v>
      </c>
      <c r="O2801" s="24">
        <v>176121.59</v>
      </c>
      <c r="P2801" s="24">
        <v>281794.55</v>
      </c>
      <c r="Q2801" s="24">
        <v>220151.99</v>
      </c>
      <c r="R2801" s="24">
        <v>352243.19</v>
      </c>
      <c r="S2801" s="24">
        <v>249505.59</v>
      </c>
      <c r="T2801" s="24">
        <v>399208.95</v>
      </c>
      <c r="U2801" s="24">
        <v>278859.19</v>
      </c>
      <c r="V2801" s="24">
        <v>446174.71</v>
      </c>
    </row>
    <row r="2802" spans="1:22" hidden="1" x14ac:dyDescent="0.3">
      <c r="A2802" s="23">
        <v>6</v>
      </c>
      <c r="B2802" s="23">
        <v>2021</v>
      </c>
      <c r="C2802" s="23" t="s">
        <v>567</v>
      </c>
      <c r="D2802" t="s">
        <v>155</v>
      </c>
      <c r="E2802" s="23" t="s">
        <v>569</v>
      </c>
      <c r="F2802" s="23" t="s">
        <v>364</v>
      </c>
      <c r="G2802" s="23">
        <v>1</v>
      </c>
      <c r="H2802" s="23" t="s">
        <v>14</v>
      </c>
      <c r="I2802" s="24">
        <v>84856.59</v>
      </c>
      <c r="J2802" s="24">
        <v>148499.04</v>
      </c>
      <c r="K2802" s="24">
        <v>109997.9</v>
      </c>
      <c r="L2802" s="24">
        <v>192496.33</v>
      </c>
      <c r="M2802" s="24">
        <v>131718.70000000001</v>
      </c>
      <c r="N2802" s="24">
        <v>230507.73</v>
      </c>
      <c r="O2802" s="24">
        <v>157261.79999999999</v>
      </c>
      <c r="P2802" s="24">
        <v>275208.14</v>
      </c>
      <c r="Q2802" s="24">
        <v>185013.94</v>
      </c>
      <c r="R2802" s="24">
        <v>323774.40000000002</v>
      </c>
      <c r="S2802" s="24">
        <v>202765.3</v>
      </c>
      <c r="T2802" s="24">
        <v>354839.27</v>
      </c>
      <c r="U2802" s="24">
        <v>219617.8</v>
      </c>
      <c r="V2802" s="24">
        <v>384331.16</v>
      </c>
    </row>
    <row r="2803" spans="1:22" hidden="1" x14ac:dyDescent="0.3">
      <c r="A2803" s="23">
        <v>6</v>
      </c>
      <c r="B2803" s="23">
        <v>2021</v>
      </c>
      <c r="C2803" s="23" t="s">
        <v>567</v>
      </c>
      <c r="D2803" t="s">
        <v>155</v>
      </c>
      <c r="E2803" s="23" t="s">
        <v>569</v>
      </c>
      <c r="F2803" s="23" t="s">
        <v>364</v>
      </c>
      <c r="G2803" s="23">
        <v>2</v>
      </c>
      <c r="H2803" s="23" t="s">
        <v>30</v>
      </c>
      <c r="I2803" s="24">
        <v>73800.58</v>
      </c>
      <c r="J2803" s="24">
        <v>129151.02</v>
      </c>
      <c r="K2803" s="24">
        <v>96809.25</v>
      </c>
      <c r="L2803" s="24">
        <v>169416.18</v>
      </c>
      <c r="M2803" s="24">
        <v>117707.5</v>
      </c>
      <c r="N2803" s="24">
        <v>205988.13</v>
      </c>
      <c r="O2803" s="24">
        <v>144471.49</v>
      </c>
      <c r="P2803" s="24">
        <v>252825.11</v>
      </c>
      <c r="Q2803" s="24">
        <v>171425.86</v>
      </c>
      <c r="R2803" s="24">
        <v>299995.25</v>
      </c>
      <c r="S2803" s="24">
        <v>188919</v>
      </c>
      <c r="T2803" s="24">
        <v>330608.24</v>
      </c>
      <c r="U2803" s="24">
        <v>205144.86</v>
      </c>
      <c r="V2803" s="24">
        <v>359003.51</v>
      </c>
    </row>
    <row r="2804" spans="1:22" hidden="1" x14ac:dyDescent="0.3">
      <c r="A2804" s="23">
        <v>6</v>
      </c>
      <c r="B2804" s="23">
        <v>2021</v>
      </c>
      <c r="C2804" s="23" t="s">
        <v>567</v>
      </c>
      <c r="D2804" t="s">
        <v>155</v>
      </c>
      <c r="E2804" s="23" t="s">
        <v>569</v>
      </c>
      <c r="F2804" s="23" t="s">
        <v>364</v>
      </c>
      <c r="G2804" s="23">
        <v>3</v>
      </c>
      <c r="H2804" s="23" t="s">
        <v>31</v>
      </c>
      <c r="I2804" s="24">
        <v>63834.46</v>
      </c>
      <c r="J2804" s="24">
        <v>111710.3</v>
      </c>
      <c r="K2804" s="24">
        <v>86800.45</v>
      </c>
      <c r="L2804" s="24">
        <v>151900.79</v>
      </c>
      <c r="M2804" s="24">
        <v>109612.27</v>
      </c>
      <c r="N2804" s="24">
        <v>191821.47</v>
      </c>
      <c r="O2804" s="24">
        <v>144185.92000000001</v>
      </c>
      <c r="P2804" s="24">
        <v>252325.37</v>
      </c>
      <c r="Q2804" s="24">
        <v>178488.27</v>
      </c>
      <c r="R2804" s="24">
        <v>312354.48</v>
      </c>
      <c r="S2804" s="24">
        <v>200968.92</v>
      </c>
      <c r="T2804" s="24">
        <v>351695.61</v>
      </c>
      <c r="U2804" s="24">
        <v>223139.5</v>
      </c>
      <c r="V2804" s="24">
        <v>390494.13</v>
      </c>
    </row>
    <row r="2805" spans="1:22" hidden="1" x14ac:dyDescent="0.3">
      <c r="A2805" s="23">
        <v>6</v>
      </c>
      <c r="B2805" s="23">
        <v>2021</v>
      </c>
      <c r="C2805" s="23" t="s">
        <v>567</v>
      </c>
      <c r="D2805" t="s">
        <v>155</v>
      </c>
      <c r="E2805" s="23" t="s">
        <v>569</v>
      </c>
      <c r="F2805" s="23" t="s">
        <v>364</v>
      </c>
      <c r="G2805" s="23">
        <v>4</v>
      </c>
      <c r="H2805" s="23" t="s">
        <v>29</v>
      </c>
      <c r="I2805" s="24">
        <v>72001.039999999994</v>
      </c>
      <c r="J2805" s="24">
        <v>115201.67</v>
      </c>
      <c r="K2805" s="24">
        <v>100801.46</v>
      </c>
      <c r="L2805" s="24">
        <v>161282.34</v>
      </c>
      <c r="M2805" s="24">
        <v>129601.88</v>
      </c>
      <c r="N2805" s="24">
        <v>207363</v>
      </c>
      <c r="O2805" s="24">
        <v>172802.5</v>
      </c>
      <c r="P2805" s="24">
        <v>276484.01</v>
      </c>
      <c r="Q2805" s="24">
        <v>216003.13</v>
      </c>
      <c r="R2805" s="24">
        <v>345605.01</v>
      </c>
      <c r="S2805" s="24">
        <v>244803.54</v>
      </c>
      <c r="T2805" s="24">
        <v>391685.68</v>
      </c>
      <c r="U2805" s="24">
        <v>273603.96000000002</v>
      </c>
      <c r="V2805" s="24">
        <v>437766.34</v>
      </c>
    </row>
    <row r="2806" spans="1:22" hidden="1" x14ac:dyDescent="0.3">
      <c r="A2806" s="23">
        <v>6</v>
      </c>
      <c r="B2806" s="23">
        <v>2021</v>
      </c>
      <c r="C2806" s="23" t="s">
        <v>567</v>
      </c>
      <c r="D2806" t="s">
        <v>155</v>
      </c>
      <c r="E2806" s="23" t="s">
        <v>569</v>
      </c>
      <c r="F2806" s="23" t="s">
        <v>400</v>
      </c>
      <c r="G2806" s="23">
        <v>1</v>
      </c>
      <c r="H2806" s="23" t="s">
        <v>14</v>
      </c>
      <c r="I2806" s="24">
        <v>88539.86</v>
      </c>
      <c r="J2806" s="24">
        <v>154944.76</v>
      </c>
      <c r="K2806" s="24">
        <v>114692.96</v>
      </c>
      <c r="L2806" s="24">
        <v>200712.68</v>
      </c>
      <c r="M2806" s="24">
        <v>137284</v>
      </c>
      <c r="N2806" s="24">
        <v>240247.01</v>
      </c>
      <c r="O2806" s="24">
        <v>163819.65</v>
      </c>
      <c r="P2806" s="24">
        <v>286684.38</v>
      </c>
      <c r="Q2806" s="24">
        <v>192665.7</v>
      </c>
      <c r="R2806" s="24">
        <v>337164.98</v>
      </c>
      <c r="S2806" s="24">
        <v>211115.88</v>
      </c>
      <c r="T2806" s="24">
        <v>369452.79999999999</v>
      </c>
      <c r="U2806" s="24">
        <v>228594.36</v>
      </c>
      <c r="V2806" s="24">
        <v>400040.13</v>
      </c>
    </row>
    <row r="2807" spans="1:22" hidden="1" x14ac:dyDescent="0.3">
      <c r="A2807" s="23">
        <v>6</v>
      </c>
      <c r="B2807" s="23">
        <v>2021</v>
      </c>
      <c r="C2807" s="23" t="s">
        <v>567</v>
      </c>
      <c r="D2807" t="s">
        <v>155</v>
      </c>
      <c r="E2807" s="23" t="s">
        <v>569</v>
      </c>
      <c r="F2807" s="23" t="s">
        <v>400</v>
      </c>
      <c r="G2807" s="23">
        <v>2</v>
      </c>
      <c r="H2807" s="23" t="s">
        <v>30</v>
      </c>
      <c r="I2807" s="24">
        <v>77356.83</v>
      </c>
      <c r="J2807" s="24">
        <v>135374.45000000001</v>
      </c>
      <c r="K2807" s="24">
        <v>101352.71</v>
      </c>
      <c r="L2807" s="24">
        <v>177367.24</v>
      </c>
      <c r="M2807" s="24">
        <v>123111.76</v>
      </c>
      <c r="N2807" s="24">
        <v>215445.58</v>
      </c>
      <c r="O2807" s="24">
        <v>150882.32999999999</v>
      </c>
      <c r="P2807" s="24">
        <v>264044.07</v>
      </c>
      <c r="Q2807" s="24">
        <v>178921.44</v>
      </c>
      <c r="R2807" s="24">
        <v>313112.51</v>
      </c>
      <c r="S2807" s="24">
        <v>197110.43</v>
      </c>
      <c r="T2807" s="24">
        <v>344943.25</v>
      </c>
      <c r="U2807" s="24">
        <v>213955.06</v>
      </c>
      <c r="V2807" s="24">
        <v>374421.36</v>
      </c>
    </row>
    <row r="2808" spans="1:22" hidden="1" x14ac:dyDescent="0.3">
      <c r="A2808" s="23">
        <v>6</v>
      </c>
      <c r="B2808" s="23">
        <v>2021</v>
      </c>
      <c r="C2808" s="23" t="s">
        <v>567</v>
      </c>
      <c r="D2808" t="s">
        <v>155</v>
      </c>
      <c r="E2808" s="23" t="s">
        <v>569</v>
      </c>
      <c r="F2808" s="23" t="s">
        <v>400</v>
      </c>
      <c r="G2808" s="23">
        <v>3</v>
      </c>
      <c r="H2808" s="23" t="s">
        <v>31</v>
      </c>
      <c r="I2808" s="24">
        <v>67181.679999999993</v>
      </c>
      <c r="J2808" s="24">
        <v>117567.94</v>
      </c>
      <c r="K2808" s="24">
        <v>91457.05</v>
      </c>
      <c r="L2808" s="24">
        <v>160049.82999999999</v>
      </c>
      <c r="M2808" s="24">
        <v>115576.47</v>
      </c>
      <c r="N2808" s="24">
        <v>202258.81</v>
      </c>
      <c r="O2808" s="24">
        <v>152115.62</v>
      </c>
      <c r="P2808" s="24">
        <v>266202.33</v>
      </c>
      <c r="Q2808" s="24">
        <v>188380.34</v>
      </c>
      <c r="R2808" s="24">
        <v>329665.59999999998</v>
      </c>
      <c r="S2808" s="24">
        <v>212164.79</v>
      </c>
      <c r="T2808" s="24">
        <v>371288.37</v>
      </c>
      <c r="U2808" s="24">
        <v>235635.6</v>
      </c>
      <c r="V2808" s="24">
        <v>412362.29</v>
      </c>
    </row>
    <row r="2809" spans="1:22" hidden="1" x14ac:dyDescent="0.3">
      <c r="A2809" s="23">
        <v>6</v>
      </c>
      <c r="B2809" s="23">
        <v>2021</v>
      </c>
      <c r="C2809" s="23" t="s">
        <v>567</v>
      </c>
      <c r="D2809" t="s">
        <v>155</v>
      </c>
      <c r="E2809" s="23" t="s">
        <v>569</v>
      </c>
      <c r="F2809" s="23" t="s">
        <v>400</v>
      </c>
      <c r="G2809" s="23">
        <v>4</v>
      </c>
      <c r="H2809" s="23" t="s">
        <v>29</v>
      </c>
      <c r="I2809" s="24">
        <v>75076.37</v>
      </c>
      <c r="J2809" s="24">
        <v>120122.2</v>
      </c>
      <c r="K2809" s="24">
        <v>105106.92</v>
      </c>
      <c r="L2809" s="24">
        <v>168171.08</v>
      </c>
      <c r="M2809" s="24">
        <v>135137.47</v>
      </c>
      <c r="N2809" s="24">
        <v>216219.96</v>
      </c>
      <c r="O2809" s="24">
        <v>180183.3</v>
      </c>
      <c r="P2809" s="24">
        <v>288293.28000000003</v>
      </c>
      <c r="Q2809" s="24">
        <v>225229.12</v>
      </c>
      <c r="R2809" s="24">
        <v>360366.6</v>
      </c>
      <c r="S2809" s="24">
        <v>255259.67</v>
      </c>
      <c r="T2809" s="24">
        <v>408415.48</v>
      </c>
      <c r="U2809" s="24">
        <v>285290.21999999997</v>
      </c>
      <c r="V2809" s="24">
        <v>456464.36</v>
      </c>
    </row>
    <row r="2810" spans="1:22" hidden="1" x14ac:dyDescent="0.3">
      <c r="A2810" s="23">
        <v>6</v>
      </c>
      <c r="B2810" s="23">
        <v>2021</v>
      </c>
      <c r="C2810" s="23" t="s">
        <v>567</v>
      </c>
      <c r="D2810" t="s">
        <v>155</v>
      </c>
      <c r="E2810" s="23" t="s">
        <v>569</v>
      </c>
      <c r="F2810" s="23" t="s">
        <v>432</v>
      </c>
      <c r="G2810" s="23">
        <v>1</v>
      </c>
      <c r="H2810" s="23" t="s">
        <v>14</v>
      </c>
      <c r="I2810" s="24">
        <v>89977.91</v>
      </c>
      <c r="J2810" s="24">
        <v>157461.35</v>
      </c>
      <c r="K2810" s="24">
        <v>116629.39</v>
      </c>
      <c r="L2810" s="24">
        <v>204101.43</v>
      </c>
      <c r="M2810" s="24">
        <v>139654.54</v>
      </c>
      <c r="N2810" s="24">
        <v>244395.45</v>
      </c>
      <c r="O2810" s="24">
        <v>166728.74</v>
      </c>
      <c r="P2810" s="24">
        <v>291775.3</v>
      </c>
      <c r="Q2810" s="24">
        <v>196145.81</v>
      </c>
      <c r="R2810" s="24">
        <v>343255.17</v>
      </c>
      <c r="S2810" s="24">
        <v>214962.03</v>
      </c>
      <c r="T2810" s="24">
        <v>376183.56</v>
      </c>
      <c r="U2810" s="24">
        <v>232822.11</v>
      </c>
      <c r="V2810" s="24">
        <v>407438.68</v>
      </c>
    </row>
    <row r="2811" spans="1:22" hidden="1" x14ac:dyDescent="0.3">
      <c r="A2811" s="23">
        <v>6</v>
      </c>
      <c r="B2811" s="23">
        <v>2021</v>
      </c>
      <c r="C2811" s="23" t="s">
        <v>567</v>
      </c>
      <c r="D2811" t="s">
        <v>155</v>
      </c>
      <c r="E2811" s="23" t="s">
        <v>569</v>
      </c>
      <c r="F2811" s="23" t="s">
        <v>432</v>
      </c>
      <c r="G2811" s="23">
        <v>2</v>
      </c>
      <c r="H2811" s="23" t="s">
        <v>30</v>
      </c>
      <c r="I2811" s="24">
        <v>78286.5</v>
      </c>
      <c r="J2811" s="24">
        <v>137001.38</v>
      </c>
      <c r="K2811" s="24">
        <v>102682.76</v>
      </c>
      <c r="L2811" s="24">
        <v>179694.84</v>
      </c>
      <c r="M2811" s="24">
        <v>124838.1</v>
      </c>
      <c r="N2811" s="24">
        <v>218466.68</v>
      </c>
      <c r="O2811" s="24">
        <v>153203.35999999999</v>
      </c>
      <c r="P2811" s="24">
        <v>268105.89</v>
      </c>
      <c r="Q2811" s="24">
        <v>181776.8</v>
      </c>
      <c r="R2811" s="24">
        <v>318109.40000000002</v>
      </c>
      <c r="S2811" s="24">
        <v>200319.97</v>
      </c>
      <c r="T2811" s="24">
        <v>350559.94</v>
      </c>
      <c r="U2811" s="24">
        <v>217517.39</v>
      </c>
      <c r="V2811" s="24">
        <v>380655.43</v>
      </c>
    </row>
    <row r="2812" spans="1:22" hidden="1" x14ac:dyDescent="0.3">
      <c r="A2812" s="23">
        <v>6</v>
      </c>
      <c r="B2812" s="23">
        <v>2021</v>
      </c>
      <c r="C2812" s="23" t="s">
        <v>567</v>
      </c>
      <c r="D2812" t="s">
        <v>155</v>
      </c>
      <c r="E2812" s="23" t="s">
        <v>569</v>
      </c>
      <c r="F2812" s="23" t="s">
        <v>432</v>
      </c>
      <c r="G2812" s="23">
        <v>3</v>
      </c>
      <c r="H2812" s="23" t="s">
        <v>31</v>
      </c>
      <c r="I2812" s="24">
        <v>67739.09</v>
      </c>
      <c r="J2812" s="24">
        <v>118543.4</v>
      </c>
      <c r="K2812" s="24">
        <v>92119.35</v>
      </c>
      <c r="L2812" s="24">
        <v>161208.87</v>
      </c>
      <c r="M2812" s="24">
        <v>116336.58</v>
      </c>
      <c r="N2812" s="24">
        <v>203589.02</v>
      </c>
      <c r="O2812" s="24">
        <v>153038.82</v>
      </c>
      <c r="P2812" s="24">
        <v>267817.94</v>
      </c>
      <c r="Q2812" s="24">
        <v>189454.16</v>
      </c>
      <c r="R2812" s="24">
        <v>331544.78000000003</v>
      </c>
      <c r="S2812" s="24">
        <v>213321.19</v>
      </c>
      <c r="T2812" s="24">
        <v>373312.08</v>
      </c>
      <c r="U2812" s="24">
        <v>236860.33</v>
      </c>
      <c r="V2812" s="24">
        <v>414505.58</v>
      </c>
    </row>
    <row r="2813" spans="1:22" hidden="1" x14ac:dyDescent="0.3">
      <c r="A2813" s="23">
        <v>6</v>
      </c>
      <c r="B2813" s="23">
        <v>2021</v>
      </c>
      <c r="C2813" s="23" t="s">
        <v>567</v>
      </c>
      <c r="D2813" t="s">
        <v>155</v>
      </c>
      <c r="E2813" s="23" t="s">
        <v>569</v>
      </c>
      <c r="F2813" s="23" t="s">
        <v>432</v>
      </c>
      <c r="G2813" s="23">
        <v>4</v>
      </c>
      <c r="H2813" s="23" t="s">
        <v>29</v>
      </c>
      <c r="I2813" s="24">
        <v>76341.990000000005</v>
      </c>
      <c r="J2813" s="24">
        <v>122147.18</v>
      </c>
      <c r="K2813" s="24">
        <v>106878.78</v>
      </c>
      <c r="L2813" s="24">
        <v>171006.05</v>
      </c>
      <c r="M2813" s="24">
        <v>137415.57999999999</v>
      </c>
      <c r="N2813" s="24">
        <v>219864.93</v>
      </c>
      <c r="O2813" s="24">
        <v>183220.77</v>
      </c>
      <c r="P2813" s="24">
        <v>293153.24</v>
      </c>
      <c r="Q2813" s="24">
        <v>229025.96</v>
      </c>
      <c r="R2813" s="24">
        <v>366441.54</v>
      </c>
      <c r="S2813" s="24">
        <v>259562.76</v>
      </c>
      <c r="T2813" s="24">
        <v>415300.42</v>
      </c>
      <c r="U2813" s="24">
        <v>290099.55</v>
      </c>
      <c r="V2813" s="24">
        <v>464159.29</v>
      </c>
    </row>
    <row r="2814" spans="1:22" hidden="1" x14ac:dyDescent="0.3">
      <c r="A2814" s="23">
        <v>6</v>
      </c>
      <c r="B2814" s="23" t="s">
        <v>592</v>
      </c>
      <c r="C2814" s="23" t="s">
        <v>567</v>
      </c>
      <c r="D2814" t="s">
        <v>166</v>
      </c>
      <c r="E2814" s="23" t="s">
        <v>570</v>
      </c>
      <c r="F2814" s="23" t="s">
        <v>212</v>
      </c>
      <c r="G2814" s="23">
        <v>1</v>
      </c>
      <c r="H2814" s="23" t="s">
        <v>14</v>
      </c>
      <c r="I2814" s="24">
        <v>87408.447100000005</v>
      </c>
      <c r="J2814" s="24">
        <v>152964.7824</v>
      </c>
      <c r="K2814" s="24">
        <v>113139.67260000001</v>
      </c>
      <c r="L2814" s="24">
        <v>197994.427</v>
      </c>
      <c r="M2814" s="24">
        <v>135402.57980000001</v>
      </c>
      <c r="N2814" s="24">
        <v>236954.51459999999</v>
      </c>
      <c r="O2814" s="24">
        <v>161489.07819999999</v>
      </c>
      <c r="P2814" s="24">
        <v>282605.88699999999</v>
      </c>
      <c r="Q2814" s="24">
        <v>190333.01869999999</v>
      </c>
      <c r="R2814" s="24">
        <v>333082.78269999998</v>
      </c>
      <c r="S2814" s="24">
        <v>208674.88949999999</v>
      </c>
      <c r="T2814" s="24">
        <v>365181.05660000001</v>
      </c>
      <c r="U2814" s="24">
        <v>225921.76070000001</v>
      </c>
      <c r="V2814" s="24">
        <v>395363.08140000002</v>
      </c>
    </row>
    <row r="2815" spans="1:22" hidden="1" x14ac:dyDescent="0.3">
      <c r="A2815" s="23">
        <v>6</v>
      </c>
      <c r="B2815" s="23" t="s">
        <v>592</v>
      </c>
      <c r="C2815" s="23" t="s">
        <v>567</v>
      </c>
      <c r="D2815" t="s">
        <v>166</v>
      </c>
      <c r="E2815" s="23" t="s">
        <v>570</v>
      </c>
      <c r="F2815" s="23" t="s">
        <v>212</v>
      </c>
      <c r="G2815" s="23">
        <v>2</v>
      </c>
      <c r="H2815" s="23" t="s">
        <v>30</v>
      </c>
      <c r="I2815" s="24">
        <v>74935.486099999995</v>
      </c>
      <c r="J2815" s="24">
        <v>131137.10070000001</v>
      </c>
      <c r="K2815" s="24">
        <v>97932.029599999994</v>
      </c>
      <c r="L2815" s="24">
        <v>171381.05179999999</v>
      </c>
      <c r="M2815" s="24">
        <v>118748.54180000001</v>
      </c>
      <c r="N2815" s="24">
        <v>207809.94810000001</v>
      </c>
      <c r="O2815" s="24">
        <v>145083.68859999999</v>
      </c>
      <c r="P2815" s="24">
        <v>253896.45509999999</v>
      </c>
      <c r="Q2815" s="24">
        <v>172005.33360000001</v>
      </c>
      <c r="R2815" s="24">
        <v>301009.33380000002</v>
      </c>
      <c r="S2815" s="24">
        <v>189450.3584</v>
      </c>
      <c r="T2815" s="24">
        <v>331538.12729999999</v>
      </c>
      <c r="U2815" s="24">
        <v>205655.11360000001</v>
      </c>
      <c r="V2815" s="24">
        <v>359896.44880000001</v>
      </c>
    </row>
    <row r="2816" spans="1:22" hidden="1" x14ac:dyDescent="0.3">
      <c r="A2816" s="23">
        <v>6</v>
      </c>
      <c r="B2816" s="23" t="s">
        <v>592</v>
      </c>
      <c r="C2816" s="23" t="s">
        <v>567</v>
      </c>
      <c r="D2816" t="s">
        <v>166</v>
      </c>
      <c r="E2816" s="23" t="s">
        <v>570</v>
      </c>
      <c r="F2816" s="23" t="s">
        <v>212</v>
      </c>
      <c r="G2816" s="23">
        <v>3</v>
      </c>
      <c r="H2816" s="23" t="s">
        <v>31</v>
      </c>
      <c r="I2816" s="24">
        <v>66845.072199999995</v>
      </c>
      <c r="J2816" s="24">
        <v>116978.87639999999</v>
      </c>
      <c r="K2816" s="24">
        <v>91013.2837</v>
      </c>
      <c r="L2816" s="24">
        <v>159273.24650000001</v>
      </c>
      <c r="M2816" s="24">
        <v>115095.4592</v>
      </c>
      <c r="N2816" s="24">
        <v>201417.05369999999</v>
      </c>
      <c r="O2816" s="24">
        <v>151514.66829999999</v>
      </c>
      <c r="P2816" s="24">
        <v>265150.66940000001</v>
      </c>
      <c r="Q2816" s="24">
        <v>187569.0128</v>
      </c>
      <c r="R2816" s="24">
        <v>328245.77240000002</v>
      </c>
      <c r="S2816" s="24">
        <v>211199.83739999999</v>
      </c>
      <c r="T2816" s="24">
        <v>369599.71549999999</v>
      </c>
      <c r="U2816" s="24">
        <v>234506.33809999999</v>
      </c>
      <c r="V2816" s="24">
        <v>410386.09159999999</v>
      </c>
    </row>
    <row r="2817" spans="1:22" hidden="1" x14ac:dyDescent="0.3">
      <c r="A2817" s="23">
        <v>6</v>
      </c>
      <c r="B2817" s="23" t="s">
        <v>592</v>
      </c>
      <c r="C2817" s="23" t="s">
        <v>567</v>
      </c>
      <c r="D2817" t="s">
        <v>166</v>
      </c>
      <c r="E2817" s="23" t="s">
        <v>570</v>
      </c>
      <c r="F2817" s="23" t="s">
        <v>212</v>
      </c>
      <c r="G2817" s="23">
        <v>4</v>
      </c>
      <c r="H2817" s="23" t="s">
        <v>29</v>
      </c>
      <c r="I2817" s="24">
        <v>74498.275500000003</v>
      </c>
      <c r="J2817" s="24">
        <v>119197.24249999999</v>
      </c>
      <c r="K2817" s="24">
        <v>104297.58560000001</v>
      </c>
      <c r="L2817" s="24">
        <v>166876.13949999999</v>
      </c>
      <c r="M2817" s="24">
        <v>134096.8959</v>
      </c>
      <c r="N2817" s="24">
        <v>214555.03649999999</v>
      </c>
      <c r="O2817" s="24">
        <v>178795.86110000001</v>
      </c>
      <c r="P2817" s="24">
        <v>286073.38209999999</v>
      </c>
      <c r="Q2817" s="24">
        <v>223494.82629999999</v>
      </c>
      <c r="R2817" s="24">
        <v>357591.72749999998</v>
      </c>
      <c r="S2817" s="24">
        <v>253294.13649999999</v>
      </c>
      <c r="T2817" s="24">
        <v>405270.62449999998</v>
      </c>
      <c r="U2817" s="24">
        <v>283093.44679999998</v>
      </c>
      <c r="V2817" s="24">
        <v>452949.52149999997</v>
      </c>
    </row>
    <row r="2818" spans="1:22" hidden="1" x14ac:dyDescent="0.3">
      <c r="A2818" s="23">
        <v>6</v>
      </c>
      <c r="B2818" s="23">
        <v>2021</v>
      </c>
      <c r="C2818" s="23" t="s">
        <v>567</v>
      </c>
      <c r="D2818" t="s">
        <v>166</v>
      </c>
      <c r="E2818" s="23" t="s">
        <v>570</v>
      </c>
      <c r="F2818" s="23" t="s">
        <v>255</v>
      </c>
      <c r="G2818" s="23">
        <v>1</v>
      </c>
      <c r="H2818" s="23" t="s">
        <v>14</v>
      </c>
      <c r="I2818" s="24">
        <v>89446.11</v>
      </c>
      <c r="J2818" s="24">
        <v>156530.70000000001</v>
      </c>
      <c r="K2818" s="24">
        <v>115955.64</v>
      </c>
      <c r="L2818" s="24">
        <v>202922.37</v>
      </c>
      <c r="M2818" s="24">
        <v>138858.92000000001</v>
      </c>
      <c r="N2818" s="24">
        <v>243003.1</v>
      </c>
      <c r="O2818" s="24">
        <v>165795.85</v>
      </c>
      <c r="P2818" s="24">
        <v>290142.74</v>
      </c>
      <c r="Q2818" s="24">
        <v>195060.73</v>
      </c>
      <c r="R2818" s="24">
        <v>341356.29</v>
      </c>
      <c r="S2818" s="24">
        <v>213779.79</v>
      </c>
      <c r="T2818" s="24">
        <v>374114.63</v>
      </c>
      <c r="U2818" s="24">
        <v>231554.97</v>
      </c>
      <c r="V2818" s="24">
        <v>405221.19</v>
      </c>
    </row>
    <row r="2819" spans="1:22" hidden="1" x14ac:dyDescent="0.3">
      <c r="A2819" s="23">
        <v>6</v>
      </c>
      <c r="B2819" s="23">
        <v>2021</v>
      </c>
      <c r="C2819" s="23" t="s">
        <v>567</v>
      </c>
      <c r="D2819" t="s">
        <v>166</v>
      </c>
      <c r="E2819" s="23" t="s">
        <v>570</v>
      </c>
      <c r="F2819" s="23" t="s">
        <v>255</v>
      </c>
      <c r="G2819" s="23">
        <v>2</v>
      </c>
      <c r="H2819" s="23" t="s">
        <v>30</v>
      </c>
      <c r="I2819" s="24">
        <v>77754.69</v>
      </c>
      <c r="J2819" s="24">
        <v>136070.71</v>
      </c>
      <c r="K2819" s="24">
        <v>102009.01</v>
      </c>
      <c r="L2819" s="24">
        <v>178515.77</v>
      </c>
      <c r="M2819" s="24">
        <v>124042.48</v>
      </c>
      <c r="N2819" s="24">
        <v>217074.34</v>
      </c>
      <c r="O2819" s="24">
        <v>152270.47</v>
      </c>
      <c r="P2819" s="24">
        <v>266473.33</v>
      </c>
      <c r="Q2819" s="24">
        <v>180691.73</v>
      </c>
      <c r="R2819" s="24">
        <v>316210.52</v>
      </c>
      <c r="S2819" s="24">
        <v>199137.72</v>
      </c>
      <c r="T2819" s="24">
        <v>348491.01</v>
      </c>
      <c r="U2819" s="24">
        <v>216250.25</v>
      </c>
      <c r="V2819" s="24">
        <v>378437.94</v>
      </c>
    </row>
    <row r="2820" spans="1:22" hidden="1" x14ac:dyDescent="0.3">
      <c r="A2820" s="23">
        <v>6</v>
      </c>
      <c r="B2820" s="23">
        <v>2021</v>
      </c>
      <c r="C2820" s="23" t="s">
        <v>567</v>
      </c>
      <c r="D2820" t="s">
        <v>166</v>
      </c>
      <c r="E2820" s="23" t="s">
        <v>570</v>
      </c>
      <c r="F2820" s="23" t="s">
        <v>255</v>
      </c>
      <c r="G2820" s="23">
        <v>3</v>
      </c>
      <c r="H2820" s="23" t="s">
        <v>31</v>
      </c>
      <c r="I2820" s="24">
        <v>67225.83</v>
      </c>
      <c r="J2820" s="24">
        <v>117645.2</v>
      </c>
      <c r="K2820" s="24">
        <v>91400.79</v>
      </c>
      <c r="L2820" s="24">
        <v>159951.38</v>
      </c>
      <c r="M2820" s="24">
        <v>115412.72</v>
      </c>
      <c r="N2820" s="24">
        <v>201972.26</v>
      </c>
      <c r="O2820" s="24">
        <v>151807</v>
      </c>
      <c r="P2820" s="24">
        <v>265662.25</v>
      </c>
      <c r="Q2820" s="24">
        <v>187914.38</v>
      </c>
      <c r="R2820" s="24">
        <v>328850.17</v>
      </c>
      <c r="S2820" s="24">
        <v>211576.11</v>
      </c>
      <c r="T2820" s="24">
        <v>370258.19</v>
      </c>
      <c r="U2820" s="24">
        <v>234909.95</v>
      </c>
      <c r="V2820" s="24">
        <v>411092.41</v>
      </c>
    </row>
    <row r="2821" spans="1:22" hidden="1" x14ac:dyDescent="0.3">
      <c r="A2821" s="23">
        <v>6</v>
      </c>
      <c r="B2821" s="23">
        <v>2021</v>
      </c>
      <c r="C2821" s="23" t="s">
        <v>567</v>
      </c>
      <c r="D2821" t="s">
        <v>166</v>
      </c>
      <c r="E2821" s="23" t="s">
        <v>570</v>
      </c>
      <c r="F2821" s="23" t="s">
        <v>255</v>
      </c>
      <c r="G2821" s="23">
        <v>4</v>
      </c>
      <c r="H2821" s="23" t="s">
        <v>29</v>
      </c>
      <c r="I2821" s="24">
        <v>75900.56</v>
      </c>
      <c r="J2821" s="24">
        <v>121440.9</v>
      </c>
      <c r="K2821" s="24">
        <v>106260.78</v>
      </c>
      <c r="L2821" s="24">
        <v>170017.25</v>
      </c>
      <c r="M2821" s="24">
        <v>136621.01</v>
      </c>
      <c r="N2821" s="24">
        <v>218593.61</v>
      </c>
      <c r="O2821" s="24">
        <v>182161.34</v>
      </c>
      <c r="P2821" s="24">
        <v>291458.15000000002</v>
      </c>
      <c r="Q2821" s="24">
        <v>227701.68</v>
      </c>
      <c r="R2821" s="24">
        <v>364322.69</v>
      </c>
      <c r="S2821" s="24">
        <v>258061.9</v>
      </c>
      <c r="T2821" s="24">
        <v>412899.05</v>
      </c>
      <c r="U2821" s="24">
        <v>288422.12</v>
      </c>
      <c r="V2821" s="24">
        <v>461475.41</v>
      </c>
    </row>
    <row r="2822" spans="1:22" hidden="1" x14ac:dyDescent="0.3">
      <c r="A2822" s="23">
        <v>6</v>
      </c>
      <c r="B2822" s="23">
        <v>2021</v>
      </c>
      <c r="C2822" s="23" t="s">
        <v>567</v>
      </c>
      <c r="D2822" t="s">
        <v>166</v>
      </c>
      <c r="E2822" s="23" t="s">
        <v>570</v>
      </c>
      <c r="F2822" s="23" t="s">
        <v>296</v>
      </c>
      <c r="G2822" s="23">
        <v>1</v>
      </c>
      <c r="H2822" s="23" t="s">
        <v>14</v>
      </c>
      <c r="I2822" s="24">
        <v>90549.05</v>
      </c>
      <c r="J2822" s="24">
        <v>158460.85</v>
      </c>
      <c r="K2822" s="24">
        <v>117324.35</v>
      </c>
      <c r="L2822" s="24">
        <v>205317.61</v>
      </c>
      <c r="M2822" s="24">
        <v>140454.26</v>
      </c>
      <c r="N2822" s="24">
        <v>245794.95</v>
      </c>
      <c r="O2822" s="24">
        <v>167634.03</v>
      </c>
      <c r="P2822" s="24">
        <v>293359.56</v>
      </c>
      <c r="Q2822" s="24">
        <v>197174.67</v>
      </c>
      <c r="R2822" s="24">
        <v>345055.68</v>
      </c>
      <c r="S2822" s="24">
        <v>216069.44</v>
      </c>
      <c r="T2822" s="24">
        <v>378121.51</v>
      </c>
      <c r="U2822" s="24">
        <v>233982.67</v>
      </c>
      <c r="V2822" s="24">
        <v>409469.67</v>
      </c>
    </row>
    <row r="2823" spans="1:22" hidden="1" x14ac:dyDescent="0.3">
      <c r="A2823" s="23">
        <v>6</v>
      </c>
      <c r="B2823" s="23">
        <v>2021</v>
      </c>
      <c r="C2823" s="23" t="s">
        <v>567</v>
      </c>
      <c r="D2823" t="s">
        <v>166</v>
      </c>
      <c r="E2823" s="23" t="s">
        <v>570</v>
      </c>
      <c r="F2823" s="23" t="s">
        <v>296</v>
      </c>
      <c r="G2823" s="23">
        <v>2</v>
      </c>
      <c r="H2823" s="23" t="s">
        <v>30</v>
      </c>
      <c r="I2823" s="24">
        <v>78984.759999999995</v>
      </c>
      <c r="J2823" s="24">
        <v>138223.32999999999</v>
      </c>
      <c r="K2823" s="24">
        <v>103529.32</v>
      </c>
      <c r="L2823" s="24">
        <v>181176.31</v>
      </c>
      <c r="M2823" s="24">
        <v>125798.87</v>
      </c>
      <c r="N2823" s="24">
        <v>220148.02</v>
      </c>
      <c r="O2823" s="24">
        <v>154255.67000000001</v>
      </c>
      <c r="P2823" s="24">
        <v>269947.42</v>
      </c>
      <c r="Q2823" s="24">
        <v>182961.85</v>
      </c>
      <c r="R2823" s="24">
        <v>320183.24</v>
      </c>
      <c r="S2823" s="24">
        <v>201586.52</v>
      </c>
      <c r="T2823" s="24">
        <v>352776.41</v>
      </c>
      <c r="U2823" s="24">
        <v>218844.3</v>
      </c>
      <c r="V2823" s="24">
        <v>382977.53</v>
      </c>
    </row>
    <row r="2824" spans="1:22" hidden="1" x14ac:dyDescent="0.3">
      <c r="A2824" s="23">
        <v>6</v>
      </c>
      <c r="B2824" s="23">
        <v>2021</v>
      </c>
      <c r="C2824" s="23" t="s">
        <v>567</v>
      </c>
      <c r="D2824" t="s">
        <v>166</v>
      </c>
      <c r="E2824" s="23" t="s">
        <v>570</v>
      </c>
      <c r="F2824" s="23" t="s">
        <v>296</v>
      </c>
      <c r="G2824" s="23">
        <v>3</v>
      </c>
      <c r="H2824" s="23" t="s">
        <v>31</v>
      </c>
      <c r="I2824" s="24">
        <v>68497.94</v>
      </c>
      <c r="J2824" s="24">
        <v>119871.4</v>
      </c>
      <c r="K2824" s="24">
        <v>93211.26</v>
      </c>
      <c r="L2824" s="24">
        <v>163119.71</v>
      </c>
      <c r="M2824" s="24">
        <v>117763.32</v>
      </c>
      <c r="N2824" s="24">
        <v>206085.82</v>
      </c>
      <c r="O2824" s="24">
        <v>154963.71</v>
      </c>
      <c r="P2824" s="24">
        <v>271186.5</v>
      </c>
      <c r="Q2824" s="24">
        <v>191880.32000000001</v>
      </c>
      <c r="R2824" s="24">
        <v>335790.56</v>
      </c>
      <c r="S2824" s="24">
        <v>216085.99</v>
      </c>
      <c r="T2824" s="24">
        <v>378150.48</v>
      </c>
      <c r="U2824" s="24">
        <v>239967.33</v>
      </c>
      <c r="V2824" s="24">
        <v>419942.82</v>
      </c>
    </row>
    <row r="2825" spans="1:22" hidden="1" x14ac:dyDescent="0.3">
      <c r="A2825" s="23">
        <v>6</v>
      </c>
      <c r="B2825" s="23">
        <v>2021</v>
      </c>
      <c r="C2825" s="23" t="s">
        <v>567</v>
      </c>
      <c r="D2825" t="s">
        <v>166</v>
      </c>
      <c r="E2825" s="23" t="s">
        <v>570</v>
      </c>
      <c r="F2825" s="23" t="s">
        <v>296</v>
      </c>
      <c r="G2825" s="23">
        <v>4</v>
      </c>
      <c r="H2825" s="23" t="s">
        <v>29</v>
      </c>
      <c r="I2825" s="24">
        <v>76798.09</v>
      </c>
      <c r="J2825" s="24">
        <v>122876.94</v>
      </c>
      <c r="K2825" s="24">
        <v>107517.32</v>
      </c>
      <c r="L2825" s="24">
        <v>172027.71</v>
      </c>
      <c r="M2825" s="24">
        <v>138236.54999999999</v>
      </c>
      <c r="N2825" s="24">
        <v>221178.49</v>
      </c>
      <c r="O2825" s="24">
        <v>184315.41</v>
      </c>
      <c r="P2825" s="24">
        <v>294904.65000000002</v>
      </c>
      <c r="Q2825" s="24">
        <v>230394.26</v>
      </c>
      <c r="R2825" s="24">
        <v>368630.82</v>
      </c>
      <c r="S2825" s="24">
        <v>261113.49</v>
      </c>
      <c r="T2825" s="24">
        <v>417781.59</v>
      </c>
      <c r="U2825" s="24">
        <v>291832.73</v>
      </c>
      <c r="V2825" s="24">
        <v>466932.37</v>
      </c>
    </row>
    <row r="2826" spans="1:22" hidden="1" x14ac:dyDescent="0.3">
      <c r="A2826" s="23">
        <v>6</v>
      </c>
      <c r="B2826" s="23">
        <v>2021</v>
      </c>
      <c r="C2826" s="23" t="s">
        <v>567</v>
      </c>
      <c r="D2826" t="s">
        <v>166</v>
      </c>
      <c r="E2826" s="23" t="s">
        <v>570</v>
      </c>
      <c r="F2826" s="23" t="s">
        <v>336</v>
      </c>
      <c r="G2826" s="23">
        <v>1</v>
      </c>
      <c r="H2826" s="23" t="s">
        <v>14</v>
      </c>
      <c r="I2826" s="24">
        <v>88086.74</v>
      </c>
      <c r="J2826" s="24">
        <v>154151.79</v>
      </c>
      <c r="K2826" s="24">
        <v>114061.62</v>
      </c>
      <c r="L2826" s="24">
        <v>199607.83</v>
      </c>
      <c r="M2826" s="24">
        <v>136496.54999999999</v>
      </c>
      <c r="N2826" s="24">
        <v>238868.96</v>
      </c>
      <c r="O2826" s="24">
        <v>162831.54</v>
      </c>
      <c r="P2826" s="24">
        <v>284955.2</v>
      </c>
      <c r="Q2826" s="24">
        <v>191468.19</v>
      </c>
      <c r="R2826" s="24">
        <v>335069.33</v>
      </c>
      <c r="S2826" s="24">
        <v>209783.93</v>
      </c>
      <c r="T2826" s="24">
        <v>367121.88</v>
      </c>
      <c r="U2826" s="24">
        <v>227114.05</v>
      </c>
      <c r="V2826" s="24">
        <v>397449.59</v>
      </c>
    </row>
    <row r="2827" spans="1:22" hidden="1" x14ac:dyDescent="0.3">
      <c r="A2827" s="23">
        <v>6</v>
      </c>
      <c r="B2827" s="23">
        <v>2021</v>
      </c>
      <c r="C2827" s="23" t="s">
        <v>567</v>
      </c>
      <c r="D2827" t="s">
        <v>166</v>
      </c>
      <c r="E2827" s="23" t="s">
        <v>570</v>
      </c>
      <c r="F2827" s="23" t="s">
        <v>336</v>
      </c>
      <c r="G2827" s="23">
        <v>2</v>
      </c>
      <c r="H2827" s="23" t="s">
        <v>30</v>
      </c>
      <c r="I2827" s="24">
        <v>77157.899999999994</v>
      </c>
      <c r="J2827" s="24">
        <v>135026.32999999999</v>
      </c>
      <c r="K2827" s="24">
        <v>101024.56</v>
      </c>
      <c r="L2827" s="24">
        <v>176792.97</v>
      </c>
      <c r="M2827" s="24">
        <v>122646.39999999999</v>
      </c>
      <c r="N2827" s="24">
        <v>214631.2</v>
      </c>
      <c r="O2827" s="24">
        <v>150188.25</v>
      </c>
      <c r="P2827" s="24">
        <v>262829.44</v>
      </c>
      <c r="Q2827" s="24">
        <v>178036.29</v>
      </c>
      <c r="R2827" s="24">
        <v>311563.51</v>
      </c>
      <c r="S2827" s="24">
        <v>196096.78</v>
      </c>
      <c r="T2827" s="24">
        <v>343169.37</v>
      </c>
      <c r="U2827" s="24">
        <v>212807.47</v>
      </c>
      <c r="V2827" s="24">
        <v>372413.07</v>
      </c>
    </row>
    <row r="2828" spans="1:22" hidden="1" x14ac:dyDescent="0.3">
      <c r="A2828" s="23">
        <v>6</v>
      </c>
      <c r="B2828" s="23">
        <v>2021</v>
      </c>
      <c r="C2828" s="23" t="s">
        <v>567</v>
      </c>
      <c r="D2828" t="s">
        <v>166</v>
      </c>
      <c r="E2828" s="23" t="s">
        <v>570</v>
      </c>
      <c r="F2828" s="23" t="s">
        <v>336</v>
      </c>
      <c r="G2828" s="23">
        <v>3</v>
      </c>
      <c r="H2828" s="23" t="s">
        <v>31</v>
      </c>
      <c r="I2828" s="24">
        <v>67159.61</v>
      </c>
      <c r="J2828" s="24">
        <v>117529.31</v>
      </c>
      <c r="K2828" s="24">
        <v>91485.17</v>
      </c>
      <c r="L2828" s="24">
        <v>160099.04999999999</v>
      </c>
      <c r="M2828" s="24">
        <v>115658.34</v>
      </c>
      <c r="N2828" s="24">
        <v>202402.09</v>
      </c>
      <c r="O2828" s="24">
        <v>152269.92000000001</v>
      </c>
      <c r="P2828" s="24">
        <v>266472.37</v>
      </c>
      <c r="Q2828" s="24">
        <v>188613.32</v>
      </c>
      <c r="R2828" s="24">
        <v>330073.31</v>
      </c>
      <c r="S2828" s="24">
        <v>212459.12</v>
      </c>
      <c r="T2828" s="24">
        <v>371803.46</v>
      </c>
      <c r="U2828" s="24">
        <v>235998.42</v>
      </c>
      <c r="V2828" s="24">
        <v>412997.23</v>
      </c>
    </row>
    <row r="2829" spans="1:22" hidden="1" x14ac:dyDescent="0.3">
      <c r="A2829" s="23">
        <v>6</v>
      </c>
      <c r="B2829" s="23">
        <v>2021</v>
      </c>
      <c r="C2829" s="23" t="s">
        <v>567</v>
      </c>
      <c r="D2829" t="s">
        <v>166</v>
      </c>
      <c r="E2829" s="23" t="s">
        <v>570</v>
      </c>
      <c r="F2829" s="23" t="s">
        <v>336</v>
      </c>
      <c r="G2829" s="23">
        <v>4</v>
      </c>
      <c r="H2829" s="23" t="s">
        <v>29</v>
      </c>
      <c r="I2829" s="24">
        <v>74664.28</v>
      </c>
      <c r="J2829" s="24">
        <v>119462.85</v>
      </c>
      <c r="K2829" s="24">
        <v>104529.99</v>
      </c>
      <c r="L2829" s="24">
        <v>167247.99</v>
      </c>
      <c r="M2829" s="24">
        <v>134395.71</v>
      </c>
      <c r="N2829" s="24">
        <v>215033.13</v>
      </c>
      <c r="O2829" s="24">
        <v>179194.27</v>
      </c>
      <c r="P2829" s="24">
        <v>286710.84000000003</v>
      </c>
      <c r="Q2829" s="24">
        <v>223992.84</v>
      </c>
      <c r="R2829" s="24">
        <v>358388.55</v>
      </c>
      <c r="S2829" s="24">
        <v>253858.56</v>
      </c>
      <c r="T2829" s="24">
        <v>406173.7</v>
      </c>
      <c r="U2829" s="24">
        <v>283724.27</v>
      </c>
      <c r="V2829" s="24">
        <v>453958.84</v>
      </c>
    </row>
    <row r="2830" spans="1:22" hidden="1" x14ac:dyDescent="0.3">
      <c r="A2830" s="23">
        <v>6</v>
      </c>
      <c r="B2830" s="23">
        <v>2021</v>
      </c>
      <c r="C2830" s="23" t="s">
        <v>567</v>
      </c>
      <c r="D2830" t="s">
        <v>166</v>
      </c>
      <c r="E2830" s="23" t="s">
        <v>570</v>
      </c>
      <c r="F2830" s="23" t="s">
        <v>373</v>
      </c>
      <c r="G2830" s="23">
        <v>1</v>
      </c>
      <c r="H2830" s="23" t="s">
        <v>14</v>
      </c>
      <c r="I2830" s="24">
        <v>87436.92</v>
      </c>
      <c r="J2830" s="24">
        <v>153014.60999999999</v>
      </c>
      <c r="K2830" s="24">
        <v>113324.25</v>
      </c>
      <c r="L2830" s="24">
        <v>198317.43</v>
      </c>
      <c r="M2830" s="24">
        <v>135688.66</v>
      </c>
      <c r="N2830" s="24">
        <v>237455.16</v>
      </c>
      <c r="O2830" s="24">
        <v>161981.46</v>
      </c>
      <c r="P2830" s="24">
        <v>283467.56</v>
      </c>
      <c r="Q2830" s="24">
        <v>190551.76</v>
      </c>
      <c r="R2830" s="24">
        <v>333465.59000000003</v>
      </c>
      <c r="S2830" s="24">
        <v>208826.23999999999</v>
      </c>
      <c r="T2830" s="24">
        <v>365445.91</v>
      </c>
      <c r="U2830" s="24">
        <v>226166.66</v>
      </c>
      <c r="V2830" s="24">
        <v>395791.65</v>
      </c>
    </row>
    <row r="2831" spans="1:22" hidden="1" x14ac:dyDescent="0.3">
      <c r="A2831" s="23">
        <v>6</v>
      </c>
      <c r="B2831" s="23">
        <v>2021</v>
      </c>
      <c r="C2831" s="23" t="s">
        <v>567</v>
      </c>
      <c r="D2831" t="s">
        <v>166</v>
      </c>
      <c r="E2831" s="23" t="s">
        <v>570</v>
      </c>
      <c r="F2831" s="23" t="s">
        <v>373</v>
      </c>
      <c r="G2831" s="23">
        <v>2</v>
      </c>
      <c r="H2831" s="23" t="s">
        <v>30</v>
      </c>
      <c r="I2831" s="24">
        <v>76126.759999999995</v>
      </c>
      <c r="J2831" s="24">
        <v>133221.82999999999</v>
      </c>
      <c r="K2831" s="24">
        <v>99832.4</v>
      </c>
      <c r="L2831" s="24">
        <v>174706.71</v>
      </c>
      <c r="M2831" s="24">
        <v>121355.37</v>
      </c>
      <c r="N2831" s="24">
        <v>212371.89</v>
      </c>
      <c r="O2831" s="24">
        <v>148897.13</v>
      </c>
      <c r="P2831" s="24">
        <v>260569.98</v>
      </c>
      <c r="Q2831" s="24">
        <v>176651.31</v>
      </c>
      <c r="R2831" s="24">
        <v>309139.78999999998</v>
      </c>
      <c r="S2831" s="24">
        <v>194661.63</v>
      </c>
      <c r="T2831" s="24">
        <v>340657.85</v>
      </c>
      <c r="U2831" s="24">
        <v>211361.01</v>
      </c>
      <c r="V2831" s="24">
        <v>369881.76</v>
      </c>
    </row>
    <row r="2832" spans="1:22" hidden="1" x14ac:dyDescent="0.3">
      <c r="A2832" s="23">
        <v>6</v>
      </c>
      <c r="B2832" s="23">
        <v>2021</v>
      </c>
      <c r="C2832" s="23" t="s">
        <v>567</v>
      </c>
      <c r="D2832" t="s">
        <v>166</v>
      </c>
      <c r="E2832" s="23" t="s">
        <v>570</v>
      </c>
      <c r="F2832" s="23" t="s">
        <v>373</v>
      </c>
      <c r="G2832" s="23">
        <v>3</v>
      </c>
      <c r="H2832" s="23" t="s">
        <v>31</v>
      </c>
      <c r="I2832" s="24">
        <v>65909.570000000007</v>
      </c>
      <c r="J2832" s="24">
        <v>115341.74</v>
      </c>
      <c r="K2832" s="24">
        <v>89646.57</v>
      </c>
      <c r="L2832" s="24">
        <v>156881.5</v>
      </c>
      <c r="M2832" s="24">
        <v>113225.86</v>
      </c>
      <c r="N2832" s="24">
        <v>198145.25</v>
      </c>
      <c r="O2832" s="24">
        <v>148958.9</v>
      </c>
      <c r="P2832" s="24">
        <v>260678.08</v>
      </c>
      <c r="Q2832" s="24">
        <v>184414.4</v>
      </c>
      <c r="R2832" s="24">
        <v>322725.2</v>
      </c>
      <c r="S2832" s="24">
        <v>207654.91</v>
      </c>
      <c r="T2832" s="24">
        <v>363396.09</v>
      </c>
      <c r="U2832" s="24">
        <v>230578.21</v>
      </c>
      <c r="V2832" s="24">
        <v>403511.88</v>
      </c>
    </row>
    <row r="2833" spans="1:22" hidden="1" x14ac:dyDescent="0.3">
      <c r="A2833" s="23">
        <v>6</v>
      </c>
      <c r="B2833" s="23">
        <v>2021</v>
      </c>
      <c r="C2833" s="23" t="s">
        <v>567</v>
      </c>
      <c r="D2833" t="s">
        <v>166</v>
      </c>
      <c r="E2833" s="23" t="s">
        <v>570</v>
      </c>
      <c r="F2833" s="23" t="s">
        <v>373</v>
      </c>
      <c r="G2833" s="23">
        <v>4</v>
      </c>
      <c r="H2833" s="23" t="s">
        <v>29</v>
      </c>
      <c r="I2833" s="24">
        <v>74178.850000000006</v>
      </c>
      <c r="J2833" s="24">
        <v>118686.16</v>
      </c>
      <c r="K2833" s="24">
        <v>103850.39</v>
      </c>
      <c r="L2833" s="24">
        <v>166160.62</v>
      </c>
      <c r="M2833" s="24">
        <v>133521.93</v>
      </c>
      <c r="N2833" s="24">
        <v>213635.08</v>
      </c>
      <c r="O2833" s="24">
        <v>178029.23</v>
      </c>
      <c r="P2833" s="24">
        <v>284846.78000000003</v>
      </c>
      <c r="Q2833" s="24">
        <v>222536.54</v>
      </c>
      <c r="R2833" s="24">
        <v>356058.47</v>
      </c>
      <c r="S2833" s="24">
        <v>252208.08</v>
      </c>
      <c r="T2833" s="24">
        <v>403532.94</v>
      </c>
      <c r="U2833" s="24">
        <v>281879.62</v>
      </c>
      <c r="V2833" s="24">
        <v>451007.4</v>
      </c>
    </row>
    <row r="2834" spans="1:22" hidden="1" x14ac:dyDescent="0.3">
      <c r="A2834" s="23">
        <v>6</v>
      </c>
      <c r="B2834" s="23">
        <v>2021</v>
      </c>
      <c r="C2834" s="23" t="s">
        <v>567</v>
      </c>
      <c r="D2834" t="s">
        <v>166</v>
      </c>
      <c r="E2834" s="23" t="s">
        <v>570</v>
      </c>
      <c r="F2834" s="23" t="s">
        <v>407</v>
      </c>
      <c r="G2834" s="23">
        <v>1</v>
      </c>
      <c r="H2834" s="23" t="s">
        <v>14</v>
      </c>
      <c r="I2834" s="24">
        <v>89446.11</v>
      </c>
      <c r="J2834" s="24">
        <v>156530.70000000001</v>
      </c>
      <c r="K2834" s="24">
        <v>115955.64</v>
      </c>
      <c r="L2834" s="24">
        <v>202922.37</v>
      </c>
      <c r="M2834" s="24">
        <v>138858.92000000001</v>
      </c>
      <c r="N2834" s="24">
        <v>243003.1</v>
      </c>
      <c r="O2834" s="24">
        <v>165795.85</v>
      </c>
      <c r="P2834" s="24">
        <v>290142.74</v>
      </c>
      <c r="Q2834" s="24">
        <v>195060.73</v>
      </c>
      <c r="R2834" s="24">
        <v>341356.29</v>
      </c>
      <c r="S2834" s="24">
        <v>213779.79</v>
      </c>
      <c r="T2834" s="24">
        <v>374114.63</v>
      </c>
      <c r="U2834" s="24">
        <v>231554.97</v>
      </c>
      <c r="V2834" s="24">
        <v>405221.19</v>
      </c>
    </row>
    <row r="2835" spans="1:22" hidden="1" x14ac:dyDescent="0.3">
      <c r="A2835" s="23">
        <v>6</v>
      </c>
      <c r="B2835" s="23">
        <v>2021</v>
      </c>
      <c r="C2835" s="23" t="s">
        <v>567</v>
      </c>
      <c r="D2835" t="s">
        <v>166</v>
      </c>
      <c r="E2835" s="23" t="s">
        <v>570</v>
      </c>
      <c r="F2835" s="23" t="s">
        <v>407</v>
      </c>
      <c r="G2835" s="23">
        <v>2</v>
      </c>
      <c r="H2835" s="23" t="s">
        <v>30</v>
      </c>
      <c r="I2835" s="24">
        <v>77754.69</v>
      </c>
      <c r="J2835" s="24">
        <v>136070.71</v>
      </c>
      <c r="K2835" s="24">
        <v>102009.01</v>
      </c>
      <c r="L2835" s="24">
        <v>178515.77</v>
      </c>
      <c r="M2835" s="24">
        <v>124042.48</v>
      </c>
      <c r="N2835" s="24">
        <v>217074.34</v>
      </c>
      <c r="O2835" s="24">
        <v>152270.47</v>
      </c>
      <c r="P2835" s="24">
        <v>266473.33</v>
      </c>
      <c r="Q2835" s="24">
        <v>180691.73</v>
      </c>
      <c r="R2835" s="24">
        <v>316210.52</v>
      </c>
      <c r="S2835" s="24">
        <v>199137.72</v>
      </c>
      <c r="T2835" s="24">
        <v>348491.01</v>
      </c>
      <c r="U2835" s="24">
        <v>216250.25</v>
      </c>
      <c r="V2835" s="24">
        <v>378437.94</v>
      </c>
    </row>
    <row r="2836" spans="1:22" hidden="1" x14ac:dyDescent="0.3">
      <c r="A2836" s="23">
        <v>6</v>
      </c>
      <c r="B2836" s="23">
        <v>2021</v>
      </c>
      <c r="C2836" s="23" t="s">
        <v>567</v>
      </c>
      <c r="D2836" t="s">
        <v>166</v>
      </c>
      <c r="E2836" s="23" t="s">
        <v>570</v>
      </c>
      <c r="F2836" s="23" t="s">
        <v>407</v>
      </c>
      <c r="G2836" s="23">
        <v>3</v>
      </c>
      <c r="H2836" s="23" t="s">
        <v>31</v>
      </c>
      <c r="I2836" s="24">
        <v>67225.83</v>
      </c>
      <c r="J2836" s="24">
        <v>117645.2</v>
      </c>
      <c r="K2836" s="24">
        <v>91400.79</v>
      </c>
      <c r="L2836" s="24">
        <v>159951.38</v>
      </c>
      <c r="M2836" s="24">
        <v>115412.72</v>
      </c>
      <c r="N2836" s="24">
        <v>201972.26</v>
      </c>
      <c r="O2836" s="24">
        <v>151807</v>
      </c>
      <c r="P2836" s="24">
        <v>265662.25</v>
      </c>
      <c r="Q2836" s="24">
        <v>187914.38</v>
      </c>
      <c r="R2836" s="24">
        <v>328850.17</v>
      </c>
      <c r="S2836" s="24">
        <v>211576.11</v>
      </c>
      <c r="T2836" s="24">
        <v>370258.19</v>
      </c>
      <c r="U2836" s="24">
        <v>234909.95</v>
      </c>
      <c r="V2836" s="24">
        <v>411092.41</v>
      </c>
    </row>
    <row r="2837" spans="1:22" hidden="1" x14ac:dyDescent="0.3">
      <c r="A2837" s="23">
        <v>6</v>
      </c>
      <c r="B2837" s="23">
        <v>2021</v>
      </c>
      <c r="C2837" s="23" t="s">
        <v>567</v>
      </c>
      <c r="D2837" t="s">
        <v>166</v>
      </c>
      <c r="E2837" s="23" t="s">
        <v>570</v>
      </c>
      <c r="F2837" s="23" t="s">
        <v>407</v>
      </c>
      <c r="G2837" s="23">
        <v>4</v>
      </c>
      <c r="H2837" s="23" t="s">
        <v>29</v>
      </c>
      <c r="I2837" s="24">
        <v>75900.56</v>
      </c>
      <c r="J2837" s="24">
        <v>121440.9</v>
      </c>
      <c r="K2837" s="24">
        <v>106260.78</v>
      </c>
      <c r="L2837" s="24">
        <v>170017.25</v>
      </c>
      <c r="M2837" s="24">
        <v>136621.01</v>
      </c>
      <c r="N2837" s="24">
        <v>218593.61</v>
      </c>
      <c r="O2837" s="24">
        <v>182161.34</v>
      </c>
      <c r="P2837" s="24">
        <v>291458.15000000002</v>
      </c>
      <c r="Q2837" s="24">
        <v>227701.68</v>
      </c>
      <c r="R2837" s="24">
        <v>364322.69</v>
      </c>
      <c r="S2837" s="24">
        <v>258061.9</v>
      </c>
      <c r="T2837" s="24">
        <v>412899.05</v>
      </c>
      <c r="U2837" s="24">
        <v>288422.12</v>
      </c>
      <c r="V2837" s="24">
        <v>461475.41</v>
      </c>
    </row>
    <row r="2838" spans="1:22" hidden="1" x14ac:dyDescent="0.3">
      <c r="A2838" s="23">
        <v>6</v>
      </c>
      <c r="B2838" s="23">
        <v>2021</v>
      </c>
      <c r="C2838" s="23" t="s">
        <v>567</v>
      </c>
      <c r="D2838" t="s">
        <v>166</v>
      </c>
      <c r="E2838" s="23" t="s">
        <v>570</v>
      </c>
      <c r="F2838" s="23" t="s">
        <v>436</v>
      </c>
      <c r="G2838" s="23">
        <v>1</v>
      </c>
      <c r="H2838" s="23" t="s">
        <v>14</v>
      </c>
      <c r="I2838" s="24">
        <v>92065.78</v>
      </c>
      <c r="J2838" s="24">
        <v>161115.12</v>
      </c>
      <c r="K2838" s="24">
        <v>119303.19</v>
      </c>
      <c r="L2838" s="24">
        <v>208780.59</v>
      </c>
      <c r="M2838" s="24">
        <v>142832.97</v>
      </c>
      <c r="N2838" s="24">
        <v>249957.69</v>
      </c>
      <c r="O2838" s="24">
        <v>170487.92</v>
      </c>
      <c r="P2838" s="24">
        <v>298353.86</v>
      </c>
      <c r="Q2838" s="24">
        <v>200542.34</v>
      </c>
      <c r="R2838" s="24">
        <v>350949.1</v>
      </c>
      <c r="S2838" s="24">
        <v>219765.88</v>
      </c>
      <c r="T2838" s="24">
        <v>384590.29</v>
      </c>
      <c r="U2838" s="24">
        <v>237997.25</v>
      </c>
      <c r="V2838" s="24">
        <v>416495.18</v>
      </c>
    </row>
    <row r="2839" spans="1:22" hidden="1" x14ac:dyDescent="0.3">
      <c r="A2839" s="23">
        <v>6</v>
      </c>
      <c r="B2839" s="23">
        <v>2021</v>
      </c>
      <c r="C2839" s="23" t="s">
        <v>567</v>
      </c>
      <c r="D2839" t="s">
        <v>166</v>
      </c>
      <c r="E2839" s="23" t="s">
        <v>570</v>
      </c>
      <c r="F2839" s="23" t="s">
        <v>436</v>
      </c>
      <c r="G2839" s="23">
        <v>2</v>
      </c>
      <c r="H2839" s="23" t="s">
        <v>30</v>
      </c>
      <c r="I2839" s="24">
        <v>80247.320000000007</v>
      </c>
      <c r="J2839" s="24">
        <v>140432.79999999999</v>
      </c>
      <c r="K2839" s="24">
        <v>105204.97</v>
      </c>
      <c r="L2839" s="24">
        <v>184108.7</v>
      </c>
      <c r="M2839" s="24">
        <v>127855.48</v>
      </c>
      <c r="N2839" s="24">
        <v>223747.09</v>
      </c>
      <c r="O2839" s="24">
        <v>156815.51999999999</v>
      </c>
      <c r="P2839" s="24">
        <v>274427.17</v>
      </c>
      <c r="Q2839" s="24">
        <v>186017.15</v>
      </c>
      <c r="R2839" s="24">
        <v>325530.01</v>
      </c>
      <c r="S2839" s="24">
        <v>204964.66</v>
      </c>
      <c r="T2839" s="24">
        <v>358688.16</v>
      </c>
      <c r="U2839" s="24">
        <v>222526.17</v>
      </c>
      <c r="V2839" s="24">
        <v>389420.79999999999</v>
      </c>
    </row>
    <row r="2840" spans="1:22" hidden="1" x14ac:dyDescent="0.3">
      <c r="A2840" s="23">
        <v>6</v>
      </c>
      <c r="B2840" s="23">
        <v>2021</v>
      </c>
      <c r="C2840" s="23" t="s">
        <v>567</v>
      </c>
      <c r="D2840" t="s">
        <v>166</v>
      </c>
      <c r="E2840" s="23" t="s">
        <v>570</v>
      </c>
      <c r="F2840" s="23" t="s">
        <v>436</v>
      </c>
      <c r="G2840" s="23">
        <v>3</v>
      </c>
      <c r="H2840" s="23" t="s">
        <v>31</v>
      </c>
      <c r="I2840" s="24">
        <v>69546.53</v>
      </c>
      <c r="J2840" s="24">
        <v>121706.43</v>
      </c>
      <c r="K2840" s="24">
        <v>94620.26</v>
      </c>
      <c r="L2840" s="24">
        <v>165585.46</v>
      </c>
      <c r="M2840" s="24">
        <v>119529.19</v>
      </c>
      <c r="N2840" s="24">
        <v>209176.07</v>
      </c>
      <c r="O2840" s="24">
        <v>157273.04999999999</v>
      </c>
      <c r="P2840" s="24">
        <v>275227.84000000003</v>
      </c>
      <c r="Q2840" s="24">
        <v>194726.9</v>
      </c>
      <c r="R2840" s="24">
        <v>340772.07</v>
      </c>
      <c r="S2840" s="24">
        <v>219281.81</v>
      </c>
      <c r="T2840" s="24">
        <v>383743.17</v>
      </c>
      <c r="U2840" s="24">
        <v>243505.27</v>
      </c>
      <c r="V2840" s="24">
        <v>426134.23</v>
      </c>
    </row>
    <row r="2841" spans="1:22" hidden="1" x14ac:dyDescent="0.3">
      <c r="A2841" s="23">
        <v>6</v>
      </c>
      <c r="B2841" s="23">
        <v>2021</v>
      </c>
      <c r="C2841" s="23" t="s">
        <v>567</v>
      </c>
      <c r="D2841" t="s">
        <v>166</v>
      </c>
      <c r="E2841" s="23" t="s">
        <v>570</v>
      </c>
      <c r="F2841" s="23" t="s">
        <v>436</v>
      </c>
      <c r="G2841" s="23">
        <v>4</v>
      </c>
      <c r="H2841" s="23" t="s">
        <v>29</v>
      </c>
      <c r="I2841" s="24">
        <v>78093.03</v>
      </c>
      <c r="J2841" s="24">
        <v>124948.86</v>
      </c>
      <c r="K2841" s="24">
        <v>109330.25</v>
      </c>
      <c r="L2841" s="24">
        <v>174928.4</v>
      </c>
      <c r="M2841" s="24">
        <v>140567.46</v>
      </c>
      <c r="N2841" s="24">
        <v>224907.94</v>
      </c>
      <c r="O2841" s="24">
        <v>187423.28</v>
      </c>
      <c r="P2841" s="24">
        <v>299877.26</v>
      </c>
      <c r="Q2841" s="24">
        <v>234279.1</v>
      </c>
      <c r="R2841" s="24">
        <v>374846.57</v>
      </c>
      <c r="S2841" s="24">
        <v>265516.32</v>
      </c>
      <c r="T2841" s="24">
        <v>424826.11</v>
      </c>
      <c r="U2841" s="24">
        <v>296753.53000000003</v>
      </c>
      <c r="V2841" s="24">
        <v>474805.66</v>
      </c>
    </row>
    <row r="2842" spans="1:22" hidden="1" x14ac:dyDescent="0.3">
      <c r="A2842" s="23">
        <v>6</v>
      </c>
      <c r="B2842" s="23">
        <v>2021</v>
      </c>
      <c r="C2842" s="23" t="s">
        <v>567</v>
      </c>
      <c r="D2842" t="s">
        <v>169</v>
      </c>
      <c r="E2842" s="23" t="s">
        <v>571</v>
      </c>
      <c r="F2842" s="23" t="s">
        <v>215</v>
      </c>
      <c r="G2842" s="23">
        <v>1</v>
      </c>
      <c r="H2842" s="23" t="s">
        <v>14</v>
      </c>
      <c r="I2842" s="24">
        <v>88835.63</v>
      </c>
      <c r="J2842" s="24">
        <v>155462.35999999999</v>
      </c>
      <c r="K2842" s="24">
        <v>115239.48</v>
      </c>
      <c r="L2842" s="24">
        <v>201669.08</v>
      </c>
      <c r="M2842" s="24">
        <v>138055.12</v>
      </c>
      <c r="N2842" s="24">
        <v>241596.46</v>
      </c>
      <c r="O2842" s="24">
        <v>164918.17000000001</v>
      </c>
      <c r="P2842" s="24">
        <v>288606.8</v>
      </c>
      <c r="Q2842" s="24">
        <v>194088.1</v>
      </c>
      <c r="R2842" s="24">
        <v>339654.17</v>
      </c>
      <c r="S2842" s="24">
        <v>212747.24</v>
      </c>
      <c r="T2842" s="24">
        <v>372307.68</v>
      </c>
      <c r="U2842" s="24">
        <v>230501</v>
      </c>
      <c r="V2842" s="24">
        <v>403376.75</v>
      </c>
    </row>
    <row r="2843" spans="1:22" hidden="1" x14ac:dyDescent="0.3">
      <c r="A2843" s="23">
        <v>6</v>
      </c>
      <c r="B2843" s="23">
        <v>2021</v>
      </c>
      <c r="C2843" s="23" t="s">
        <v>567</v>
      </c>
      <c r="D2843" t="s">
        <v>169</v>
      </c>
      <c r="E2843" s="23" t="s">
        <v>571</v>
      </c>
      <c r="F2843" s="23" t="s">
        <v>215</v>
      </c>
      <c r="G2843" s="23">
        <v>2</v>
      </c>
      <c r="H2843" s="23" t="s">
        <v>30</v>
      </c>
      <c r="I2843" s="24">
        <v>76890</v>
      </c>
      <c r="J2843" s="24">
        <v>134557.49</v>
      </c>
      <c r="K2843" s="24">
        <v>100989.66</v>
      </c>
      <c r="L2843" s="24">
        <v>176731.91</v>
      </c>
      <c r="M2843" s="24">
        <v>122916.59</v>
      </c>
      <c r="N2843" s="24">
        <v>215104.02</v>
      </c>
      <c r="O2843" s="24">
        <v>151098.76</v>
      </c>
      <c r="P2843" s="24">
        <v>264422.84000000003</v>
      </c>
      <c r="Q2843" s="24">
        <v>179406.72</v>
      </c>
      <c r="R2843" s="24">
        <v>313961.76</v>
      </c>
      <c r="S2843" s="24">
        <v>197786.87</v>
      </c>
      <c r="T2843" s="24">
        <v>346127.03</v>
      </c>
      <c r="U2843" s="24">
        <v>214863.57</v>
      </c>
      <c r="V2843" s="24">
        <v>376011.24</v>
      </c>
    </row>
    <row r="2844" spans="1:22" hidden="1" x14ac:dyDescent="0.3">
      <c r="A2844" s="23">
        <v>6</v>
      </c>
      <c r="B2844" s="23">
        <v>2021</v>
      </c>
      <c r="C2844" s="23" t="s">
        <v>567</v>
      </c>
      <c r="D2844" t="s">
        <v>169</v>
      </c>
      <c r="E2844" s="23" t="s">
        <v>571</v>
      </c>
      <c r="F2844" s="23" t="s">
        <v>215</v>
      </c>
      <c r="G2844" s="23">
        <v>3</v>
      </c>
      <c r="H2844" s="23" t="s">
        <v>31</v>
      </c>
      <c r="I2844" s="24">
        <v>66221.38</v>
      </c>
      <c r="J2844" s="24">
        <v>115887.42</v>
      </c>
      <c r="K2844" s="24">
        <v>89935.54</v>
      </c>
      <c r="L2844" s="24">
        <v>157387.19</v>
      </c>
      <c r="M2844" s="24">
        <v>113483.12</v>
      </c>
      <c r="N2844" s="24">
        <v>198595.45</v>
      </c>
      <c r="O2844" s="24">
        <v>149189.04999999999</v>
      </c>
      <c r="P2844" s="24">
        <v>261080.84</v>
      </c>
      <c r="Q2844" s="24">
        <v>184601.85</v>
      </c>
      <c r="R2844" s="24">
        <v>323053.24</v>
      </c>
      <c r="S2844" s="24">
        <v>207791.61</v>
      </c>
      <c r="T2844" s="24">
        <v>363635.32</v>
      </c>
      <c r="U2844" s="24">
        <v>230646.36</v>
      </c>
      <c r="V2844" s="24">
        <v>403631.13</v>
      </c>
    </row>
    <row r="2845" spans="1:22" hidden="1" x14ac:dyDescent="0.3">
      <c r="A2845" s="23">
        <v>6</v>
      </c>
      <c r="B2845" s="23">
        <v>2021</v>
      </c>
      <c r="C2845" s="23" t="s">
        <v>567</v>
      </c>
      <c r="D2845" t="s">
        <v>169</v>
      </c>
      <c r="E2845" s="23" t="s">
        <v>571</v>
      </c>
      <c r="F2845" s="23" t="s">
        <v>215</v>
      </c>
      <c r="G2845" s="23">
        <v>4</v>
      </c>
      <c r="H2845" s="23" t="s">
        <v>29</v>
      </c>
      <c r="I2845" s="24">
        <v>75429.8</v>
      </c>
      <c r="J2845" s="24">
        <v>120687.67</v>
      </c>
      <c r="K2845" s="24">
        <v>105601.71</v>
      </c>
      <c r="L2845" s="24">
        <v>168962.74</v>
      </c>
      <c r="M2845" s="24">
        <v>135773.63</v>
      </c>
      <c r="N2845" s="24">
        <v>217237.81</v>
      </c>
      <c r="O2845" s="24">
        <v>181031.51</v>
      </c>
      <c r="P2845" s="24">
        <v>289650.42</v>
      </c>
      <c r="Q2845" s="24">
        <v>226289.39</v>
      </c>
      <c r="R2845" s="24">
        <v>362063.02</v>
      </c>
      <c r="S2845" s="24">
        <v>256461.3</v>
      </c>
      <c r="T2845" s="24">
        <v>410338.09</v>
      </c>
      <c r="U2845" s="24">
        <v>286633.21999999997</v>
      </c>
      <c r="V2845" s="24">
        <v>458613.16</v>
      </c>
    </row>
    <row r="2846" spans="1:22" hidden="1" x14ac:dyDescent="0.3">
      <c r="A2846" s="23">
        <v>6</v>
      </c>
      <c r="B2846" s="23">
        <v>2021</v>
      </c>
      <c r="C2846" s="23" t="s">
        <v>567</v>
      </c>
      <c r="D2846" t="s">
        <v>169</v>
      </c>
      <c r="E2846" s="23" t="s">
        <v>571</v>
      </c>
      <c r="F2846" s="23" t="s">
        <v>260</v>
      </c>
      <c r="G2846" s="23">
        <v>1</v>
      </c>
      <c r="H2846" s="23" t="s">
        <v>14</v>
      </c>
      <c r="I2846" s="24">
        <v>85920.19</v>
      </c>
      <c r="J2846" s="24">
        <v>150360.34</v>
      </c>
      <c r="K2846" s="24">
        <v>111345.41</v>
      </c>
      <c r="L2846" s="24">
        <v>194854.46</v>
      </c>
      <c r="M2846" s="24">
        <v>133309.95000000001</v>
      </c>
      <c r="N2846" s="24">
        <v>233292.42</v>
      </c>
      <c r="O2846" s="24">
        <v>159127.57999999999</v>
      </c>
      <c r="P2846" s="24">
        <v>278473.26</v>
      </c>
      <c r="Q2846" s="24">
        <v>187184.1</v>
      </c>
      <c r="R2846" s="24">
        <v>327572.17</v>
      </c>
      <c r="S2846" s="24">
        <v>205129.79</v>
      </c>
      <c r="T2846" s="24">
        <v>358977.14</v>
      </c>
      <c r="U2846" s="24">
        <v>222152.08</v>
      </c>
      <c r="V2846" s="24">
        <v>388766.14</v>
      </c>
    </row>
    <row r="2847" spans="1:22" hidden="1" x14ac:dyDescent="0.3">
      <c r="A2847" s="23">
        <v>6</v>
      </c>
      <c r="B2847" s="23">
        <v>2021</v>
      </c>
      <c r="C2847" s="23" t="s">
        <v>567</v>
      </c>
      <c r="D2847" t="s">
        <v>169</v>
      </c>
      <c r="E2847" s="23" t="s">
        <v>571</v>
      </c>
      <c r="F2847" s="23" t="s">
        <v>260</v>
      </c>
      <c r="G2847" s="23">
        <v>2</v>
      </c>
      <c r="H2847" s="23" t="s">
        <v>30</v>
      </c>
      <c r="I2847" s="24">
        <v>74864.210000000006</v>
      </c>
      <c r="J2847" s="24">
        <v>131012.36</v>
      </c>
      <c r="K2847" s="24">
        <v>98156.75</v>
      </c>
      <c r="L2847" s="24">
        <v>171774.31</v>
      </c>
      <c r="M2847" s="24">
        <v>119298.76</v>
      </c>
      <c r="N2847" s="24">
        <v>208772.82</v>
      </c>
      <c r="O2847" s="24">
        <v>146337.26999999999</v>
      </c>
      <c r="P2847" s="24">
        <v>256090.23</v>
      </c>
      <c r="Q2847" s="24">
        <v>173596.01</v>
      </c>
      <c r="R2847" s="24">
        <v>303793.02</v>
      </c>
      <c r="S2847" s="24">
        <v>191283.49</v>
      </c>
      <c r="T2847" s="24">
        <v>334746.11</v>
      </c>
      <c r="U2847" s="24">
        <v>207679.14</v>
      </c>
      <c r="V2847" s="24">
        <v>363438.49</v>
      </c>
    </row>
    <row r="2848" spans="1:22" hidden="1" x14ac:dyDescent="0.3">
      <c r="A2848" s="23">
        <v>6</v>
      </c>
      <c r="B2848" s="23">
        <v>2021</v>
      </c>
      <c r="C2848" s="23" t="s">
        <v>567</v>
      </c>
      <c r="D2848" t="s">
        <v>169</v>
      </c>
      <c r="E2848" s="23" t="s">
        <v>571</v>
      </c>
      <c r="F2848" s="23" t="s">
        <v>260</v>
      </c>
      <c r="G2848" s="23">
        <v>3</v>
      </c>
      <c r="H2848" s="23" t="s">
        <v>31</v>
      </c>
      <c r="I2848" s="24">
        <v>64860.98</v>
      </c>
      <c r="J2848" s="24">
        <v>113506.71</v>
      </c>
      <c r="K2848" s="24">
        <v>88237.57</v>
      </c>
      <c r="L2848" s="24">
        <v>154415.76</v>
      </c>
      <c r="M2848" s="24">
        <v>111460</v>
      </c>
      <c r="N2848" s="24">
        <v>195055</v>
      </c>
      <c r="O2848" s="24">
        <v>146649.57</v>
      </c>
      <c r="P2848" s="24">
        <v>256636.74</v>
      </c>
      <c r="Q2848" s="24">
        <v>181567.83</v>
      </c>
      <c r="R2848" s="24">
        <v>317743.7</v>
      </c>
      <c r="S2848" s="24">
        <v>204459.08</v>
      </c>
      <c r="T2848" s="24">
        <v>357803.39</v>
      </c>
      <c r="U2848" s="24">
        <v>227040.27</v>
      </c>
      <c r="V2848" s="24">
        <v>397320.47</v>
      </c>
    </row>
    <row r="2849" spans="1:22" hidden="1" x14ac:dyDescent="0.3">
      <c r="A2849" s="23">
        <v>6</v>
      </c>
      <c r="B2849" s="23">
        <v>2021</v>
      </c>
      <c r="C2849" s="23" t="s">
        <v>567</v>
      </c>
      <c r="D2849" t="s">
        <v>169</v>
      </c>
      <c r="E2849" s="23" t="s">
        <v>571</v>
      </c>
      <c r="F2849" s="23" t="s">
        <v>260</v>
      </c>
      <c r="G2849" s="23">
        <v>4</v>
      </c>
      <c r="H2849" s="23" t="s">
        <v>29</v>
      </c>
      <c r="I2849" s="24">
        <v>72883.899999999994</v>
      </c>
      <c r="J2849" s="24">
        <v>116614.24</v>
      </c>
      <c r="K2849" s="24">
        <v>102037.46</v>
      </c>
      <c r="L2849" s="24">
        <v>163259.94</v>
      </c>
      <c r="M2849" s="24">
        <v>131191.01999999999</v>
      </c>
      <c r="N2849" s="24">
        <v>209905.63</v>
      </c>
      <c r="O2849" s="24">
        <v>174921.36</v>
      </c>
      <c r="P2849" s="24">
        <v>279874.17</v>
      </c>
      <c r="Q2849" s="24">
        <v>218651.7</v>
      </c>
      <c r="R2849" s="24">
        <v>349842.72</v>
      </c>
      <c r="S2849" s="24">
        <v>247805.25</v>
      </c>
      <c r="T2849" s="24">
        <v>396488.41</v>
      </c>
      <c r="U2849" s="24">
        <v>276958.81</v>
      </c>
      <c r="V2849" s="24">
        <v>443134.11</v>
      </c>
    </row>
    <row r="2850" spans="1:22" hidden="1" x14ac:dyDescent="0.3">
      <c r="A2850" s="23">
        <v>6</v>
      </c>
      <c r="B2850" s="23">
        <v>2021</v>
      </c>
      <c r="C2850" s="23" t="s">
        <v>567</v>
      </c>
      <c r="D2850" t="s">
        <v>169</v>
      </c>
      <c r="E2850" s="23" t="s">
        <v>571</v>
      </c>
      <c r="F2850" s="23" t="s">
        <v>300</v>
      </c>
      <c r="G2850" s="23">
        <v>1</v>
      </c>
      <c r="H2850" s="23" t="s">
        <v>14</v>
      </c>
      <c r="I2850" s="24">
        <v>85467.07</v>
      </c>
      <c r="J2850" s="24">
        <v>149567.37</v>
      </c>
      <c r="K2850" s="24">
        <v>110714.07</v>
      </c>
      <c r="L2850" s="24">
        <v>193749.61</v>
      </c>
      <c r="M2850" s="24">
        <v>132522.5</v>
      </c>
      <c r="N2850" s="24">
        <v>231914.37</v>
      </c>
      <c r="O2850" s="24">
        <v>158139.48000000001</v>
      </c>
      <c r="P2850" s="24">
        <v>276744.08</v>
      </c>
      <c r="Q2850" s="24">
        <v>185986.58</v>
      </c>
      <c r="R2850" s="24">
        <v>325476.52</v>
      </c>
      <c r="S2850" s="24">
        <v>203797.84</v>
      </c>
      <c r="T2850" s="24">
        <v>356646.22</v>
      </c>
      <c r="U2850" s="24">
        <v>220671.77</v>
      </c>
      <c r="V2850" s="24">
        <v>386175.6</v>
      </c>
    </row>
    <row r="2851" spans="1:22" hidden="1" x14ac:dyDescent="0.3">
      <c r="A2851" s="23">
        <v>6</v>
      </c>
      <c r="B2851" s="23">
        <v>2021</v>
      </c>
      <c r="C2851" s="23" t="s">
        <v>567</v>
      </c>
      <c r="D2851" t="s">
        <v>169</v>
      </c>
      <c r="E2851" s="23" t="s">
        <v>571</v>
      </c>
      <c r="F2851" s="23" t="s">
        <v>300</v>
      </c>
      <c r="G2851" s="23">
        <v>2</v>
      </c>
      <c r="H2851" s="23" t="s">
        <v>30</v>
      </c>
      <c r="I2851" s="24">
        <v>74665.279999999999</v>
      </c>
      <c r="J2851" s="24">
        <v>130664.23</v>
      </c>
      <c r="K2851" s="24">
        <v>97828.6</v>
      </c>
      <c r="L2851" s="24">
        <v>171200.04</v>
      </c>
      <c r="M2851" s="24">
        <v>118833.39</v>
      </c>
      <c r="N2851" s="24">
        <v>207958.44</v>
      </c>
      <c r="O2851" s="24">
        <v>145643.20000000001</v>
      </c>
      <c r="P2851" s="24">
        <v>254875.6</v>
      </c>
      <c r="Q2851" s="24">
        <v>172710.87</v>
      </c>
      <c r="R2851" s="24">
        <v>302244.02</v>
      </c>
      <c r="S2851" s="24">
        <v>190269.84</v>
      </c>
      <c r="T2851" s="24">
        <v>332972.23</v>
      </c>
      <c r="U2851" s="24">
        <v>206531.54</v>
      </c>
      <c r="V2851" s="24">
        <v>361430.2</v>
      </c>
    </row>
    <row r="2852" spans="1:22" hidden="1" x14ac:dyDescent="0.3">
      <c r="A2852" s="23">
        <v>6</v>
      </c>
      <c r="B2852" s="23">
        <v>2021</v>
      </c>
      <c r="C2852" s="23" t="s">
        <v>567</v>
      </c>
      <c r="D2852" t="s">
        <v>169</v>
      </c>
      <c r="E2852" s="23" t="s">
        <v>571</v>
      </c>
      <c r="F2852" s="23" t="s">
        <v>300</v>
      </c>
      <c r="G2852" s="23">
        <v>3</v>
      </c>
      <c r="H2852" s="23" t="s">
        <v>31</v>
      </c>
      <c r="I2852" s="24">
        <v>64838.9</v>
      </c>
      <c r="J2852" s="24">
        <v>113468.08</v>
      </c>
      <c r="K2852" s="24">
        <v>88265.7</v>
      </c>
      <c r="L2852" s="24">
        <v>154464.98000000001</v>
      </c>
      <c r="M2852" s="24">
        <v>111541.87</v>
      </c>
      <c r="N2852" s="24">
        <v>195198.27</v>
      </c>
      <c r="O2852" s="24">
        <v>146803.87</v>
      </c>
      <c r="P2852" s="24">
        <v>256906.78</v>
      </c>
      <c r="Q2852" s="24">
        <v>181800.8</v>
      </c>
      <c r="R2852" s="24">
        <v>318151.40999999997</v>
      </c>
      <c r="S2852" s="24">
        <v>204753.42</v>
      </c>
      <c r="T2852" s="24">
        <v>358318.48</v>
      </c>
      <c r="U2852" s="24">
        <v>227403.09</v>
      </c>
      <c r="V2852" s="24">
        <v>397955.41</v>
      </c>
    </row>
    <row r="2853" spans="1:22" hidden="1" x14ac:dyDescent="0.3">
      <c r="A2853" s="23">
        <v>6</v>
      </c>
      <c r="B2853" s="23">
        <v>2021</v>
      </c>
      <c r="C2853" s="23" t="s">
        <v>567</v>
      </c>
      <c r="D2853" t="s">
        <v>169</v>
      </c>
      <c r="E2853" s="23" t="s">
        <v>571</v>
      </c>
      <c r="F2853" s="23" t="s">
        <v>300</v>
      </c>
      <c r="G2853" s="23">
        <v>4</v>
      </c>
      <c r="H2853" s="23" t="s">
        <v>29</v>
      </c>
      <c r="I2853" s="24">
        <v>72471.81</v>
      </c>
      <c r="J2853" s="24">
        <v>115954.89</v>
      </c>
      <c r="K2853" s="24">
        <v>101460.53</v>
      </c>
      <c r="L2853" s="24">
        <v>162336.85</v>
      </c>
      <c r="M2853" s="24">
        <v>130449.25</v>
      </c>
      <c r="N2853" s="24">
        <v>208718.8</v>
      </c>
      <c r="O2853" s="24">
        <v>173932.33</v>
      </c>
      <c r="P2853" s="24">
        <v>278291.74</v>
      </c>
      <c r="Q2853" s="24">
        <v>217415.42</v>
      </c>
      <c r="R2853" s="24">
        <v>347864.67</v>
      </c>
      <c r="S2853" s="24">
        <v>246404.14</v>
      </c>
      <c r="T2853" s="24">
        <v>394246.63</v>
      </c>
      <c r="U2853" s="24">
        <v>275392.86</v>
      </c>
      <c r="V2853" s="24">
        <v>440628.59</v>
      </c>
    </row>
    <row r="2854" spans="1:22" hidden="1" x14ac:dyDescent="0.3">
      <c r="A2854" s="23">
        <v>6</v>
      </c>
      <c r="B2854" s="23">
        <v>2021</v>
      </c>
      <c r="C2854" s="23" t="s">
        <v>567</v>
      </c>
      <c r="D2854" t="s">
        <v>169</v>
      </c>
      <c r="E2854" s="23" t="s">
        <v>571</v>
      </c>
      <c r="F2854" s="23" t="s">
        <v>339</v>
      </c>
      <c r="G2854" s="23">
        <v>1</v>
      </c>
      <c r="H2854" s="23" t="s">
        <v>14</v>
      </c>
      <c r="I2854" s="24">
        <v>90470.37</v>
      </c>
      <c r="J2854" s="24">
        <v>158323.16</v>
      </c>
      <c r="K2854" s="24">
        <v>117281.94</v>
      </c>
      <c r="L2854" s="24">
        <v>205243.39</v>
      </c>
      <c r="M2854" s="24">
        <v>140446.07999999999</v>
      </c>
      <c r="N2854" s="24">
        <v>245780.65</v>
      </c>
      <c r="O2854" s="24">
        <v>167689.24</v>
      </c>
      <c r="P2854" s="24">
        <v>293456.17</v>
      </c>
      <c r="Q2854" s="24">
        <v>197287.11</v>
      </c>
      <c r="R2854" s="24">
        <v>345252.44</v>
      </c>
      <c r="S2854" s="24">
        <v>216219.13</v>
      </c>
      <c r="T2854" s="24">
        <v>378383.48</v>
      </c>
      <c r="U2854" s="24">
        <v>234195.83</v>
      </c>
      <c r="V2854" s="24">
        <v>409842.7</v>
      </c>
    </row>
    <row r="2855" spans="1:22" hidden="1" x14ac:dyDescent="0.3">
      <c r="A2855" s="23">
        <v>6</v>
      </c>
      <c r="B2855" s="23">
        <v>2021</v>
      </c>
      <c r="C2855" s="23" t="s">
        <v>567</v>
      </c>
      <c r="D2855" t="s">
        <v>169</v>
      </c>
      <c r="E2855" s="23" t="s">
        <v>571</v>
      </c>
      <c r="F2855" s="23" t="s">
        <v>339</v>
      </c>
      <c r="G2855" s="23">
        <v>2</v>
      </c>
      <c r="H2855" s="23" t="s">
        <v>30</v>
      </c>
      <c r="I2855" s="24">
        <v>78651.88</v>
      </c>
      <c r="J2855" s="24">
        <v>137640.78</v>
      </c>
      <c r="K2855" s="24">
        <v>103183.72</v>
      </c>
      <c r="L2855" s="24">
        <v>180571.5</v>
      </c>
      <c r="M2855" s="24">
        <v>125468.6</v>
      </c>
      <c r="N2855" s="24">
        <v>219570.05</v>
      </c>
      <c r="O2855" s="24">
        <v>154016.85</v>
      </c>
      <c r="P2855" s="24">
        <v>269529.48</v>
      </c>
      <c r="Q2855" s="24">
        <v>182761.91</v>
      </c>
      <c r="R2855" s="24">
        <v>319833.34999999998</v>
      </c>
      <c r="S2855" s="24">
        <v>201417.91</v>
      </c>
      <c r="T2855" s="24">
        <v>352481.35</v>
      </c>
      <c r="U2855" s="24">
        <v>218724.75</v>
      </c>
      <c r="V2855" s="24">
        <v>382768.32</v>
      </c>
    </row>
    <row r="2856" spans="1:22" hidden="1" x14ac:dyDescent="0.3">
      <c r="A2856" s="23">
        <v>6</v>
      </c>
      <c r="B2856" s="23">
        <v>2021</v>
      </c>
      <c r="C2856" s="23" t="s">
        <v>567</v>
      </c>
      <c r="D2856" t="s">
        <v>169</v>
      </c>
      <c r="E2856" s="23" t="s">
        <v>571</v>
      </c>
      <c r="F2856" s="23" t="s">
        <v>339</v>
      </c>
      <c r="G2856" s="23">
        <v>3</v>
      </c>
      <c r="H2856" s="23" t="s">
        <v>31</v>
      </c>
      <c r="I2856" s="24">
        <v>68006.75</v>
      </c>
      <c r="J2856" s="24">
        <v>119011.82</v>
      </c>
      <c r="K2856" s="24">
        <v>92464.57</v>
      </c>
      <c r="L2856" s="24">
        <v>161813</v>
      </c>
      <c r="M2856" s="24">
        <v>116757.58</v>
      </c>
      <c r="N2856" s="24">
        <v>204325.77</v>
      </c>
      <c r="O2856" s="24">
        <v>153577.57999999999</v>
      </c>
      <c r="P2856" s="24">
        <v>268760.76</v>
      </c>
      <c r="Q2856" s="24">
        <v>190107.56</v>
      </c>
      <c r="R2856" s="24">
        <v>332688.21999999997</v>
      </c>
      <c r="S2856" s="24">
        <v>214046.56</v>
      </c>
      <c r="T2856" s="24">
        <v>374581.48</v>
      </c>
      <c r="U2856" s="24">
        <v>237654.11</v>
      </c>
      <c r="V2856" s="24">
        <v>415894.7</v>
      </c>
    </row>
    <row r="2857" spans="1:22" hidden="1" x14ac:dyDescent="0.3">
      <c r="A2857" s="23">
        <v>6</v>
      </c>
      <c r="B2857" s="23">
        <v>2021</v>
      </c>
      <c r="C2857" s="23" t="s">
        <v>567</v>
      </c>
      <c r="D2857" t="s">
        <v>169</v>
      </c>
      <c r="E2857" s="23" t="s">
        <v>571</v>
      </c>
      <c r="F2857" s="23" t="s">
        <v>339</v>
      </c>
      <c r="G2857" s="23">
        <v>4</v>
      </c>
      <c r="H2857" s="23" t="s">
        <v>29</v>
      </c>
      <c r="I2857" s="24">
        <v>76768.75</v>
      </c>
      <c r="J2857" s="24">
        <v>122830</v>
      </c>
      <c r="K2857" s="24">
        <v>107476.25</v>
      </c>
      <c r="L2857" s="24">
        <v>171962</v>
      </c>
      <c r="M2857" s="24">
        <v>138183.75</v>
      </c>
      <c r="N2857" s="24">
        <v>221094</v>
      </c>
      <c r="O2857" s="24">
        <v>184244.99</v>
      </c>
      <c r="P2857" s="24">
        <v>294792</v>
      </c>
      <c r="Q2857" s="24">
        <v>230306.24</v>
      </c>
      <c r="R2857" s="24">
        <v>368489.99</v>
      </c>
      <c r="S2857" s="24">
        <v>261013.74</v>
      </c>
      <c r="T2857" s="24">
        <v>417621.99</v>
      </c>
      <c r="U2857" s="24">
        <v>291721.24</v>
      </c>
      <c r="V2857" s="24">
        <v>466753.99</v>
      </c>
    </row>
    <row r="2858" spans="1:22" hidden="1" x14ac:dyDescent="0.3">
      <c r="A2858" s="23">
        <v>6</v>
      </c>
      <c r="B2858" s="23">
        <v>2021</v>
      </c>
      <c r="C2858" s="23" t="s">
        <v>567</v>
      </c>
      <c r="D2858" t="s">
        <v>169</v>
      </c>
      <c r="E2858" s="23" t="s">
        <v>571</v>
      </c>
      <c r="F2858" s="23" t="s">
        <v>377</v>
      </c>
      <c r="G2858" s="23">
        <v>1</v>
      </c>
      <c r="H2858" s="23" t="s">
        <v>14</v>
      </c>
      <c r="I2858" s="24">
        <v>86491.33</v>
      </c>
      <c r="J2858" s="24">
        <v>151359.82999999999</v>
      </c>
      <c r="K2858" s="24">
        <v>112040.36</v>
      </c>
      <c r="L2858" s="24">
        <v>196070.63</v>
      </c>
      <c r="M2858" s="24">
        <v>134109.66</v>
      </c>
      <c r="N2858" s="24">
        <v>234691.91</v>
      </c>
      <c r="O2858" s="24">
        <v>160032.85999999999</v>
      </c>
      <c r="P2858" s="24">
        <v>280057.51</v>
      </c>
      <c r="Q2858" s="24">
        <v>188212.95</v>
      </c>
      <c r="R2858" s="24">
        <v>329372.67</v>
      </c>
      <c r="S2858" s="24">
        <v>206237.19</v>
      </c>
      <c r="T2858" s="24">
        <v>360915.08</v>
      </c>
      <c r="U2858" s="24">
        <v>223312.63</v>
      </c>
      <c r="V2858" s="24">
        <v>390797.11</v>
      </c>
    </row>
    <row r="2859" spans="1:22" hidden="1" x14ac:dyDescent="0.3">
      <c r="A2859" s="23">
        <v>6</v>
      </c>
      <c r="B2859" s="23">
        <v>2021</v>
      </c>
      <c r="C2859" s="23" t="s">
        <v>567</v>
      </c>
      <c r="D2859" t="s">
        <v>169</v>
      </c>
      <c r="E2859" s="23" t="s">
        <v>571</v>
      </c>
      <c r="F2859" s="23" t="s">
        <v>377</v>
      </c>
      <c r="G2859" s="23">
        <v>2</v>
      </c>
      <c r="H2859" s="23" t="s">
        <v>30</v>
      </c>
      <c r="I2859" s="24">
        <v>75562.460000000006</v>
      </c>
      <c r="J2859" s="24">
        <v>132234.31</v>
      </c>
      <c r="K2859" s="24">
        <v>99003.3</v>
      </c>
      <c r="L2859" s="24">
        <v>173255.77</v>
      </c>
      <c r="M2859" s="24">
        <v>120259.51</v>
      </c>
      <c r="N2859" s="24">
        <v>210454.15</v>
      </c>
      <c r="O2859" s="24">
        <v>147389.57</v>
      </c>
      <c r="P2859" s="24">
        <v>257931.75</v>
      </c>
      <c r="Q2859" s="24">
        <v>174781.05</v>
      </c>
      <c r="R2859" s="24">
        <v>305866.84000000003</v>
      </c>
      <c r="S2859" s="24">
        <v>192550.04</v>
      </c>
      <c r="T2859" s="24">
        <v>336962.56</v>
      </c>
      <c r="U2859" s="24">
        <v>209006.05</v>
      </c>
      <c r="V2859" s="24">
        <v>365760.58</v>
      </c>
    </row>
    <row r="2860" spans="1:22" hidden="1" x14ac:dyDescent="0.3">
      <c r="A2860" s="23">
        <v>6</v>
      </c>
      <c r="B2860" s="23">
        <v>2021</v>
      </c>
      <c r="C2860" s="23" t="s">
        <v>567</v>
      </c>
      <c r="D2860" t="s">
        <v>169</v>
      </c>
      <c r="E2860" s="23" t="s">
        <v>571</v>
      </c>
      <c r="F2860" s="23" t="s">
        <v>377</v>
      </c>
      <c r="G2860" s="23">
        <v>3</v>
      </c>
      <c r="H2860" s="23" t="s">
        <v>31</v>
      </c>
      <c r="I2860" s="24">
        <v>65619.83</v>
      </c>
      <c r="J2860" s="24">
        <v>114834.7</v>
      </c>
      <c r="K2860" s="24">
        <v>89329.48</v>
      </c>
      <c r="L2860" s="24">
        <v>156326.59</v>
      </c>
      <c r="M2860" s="24">
        <v>112886.73</v>
      </c>
      <c r="N2860" s="24">
        <v>197551.78</v>
      </c>
      <c r="O2860" s="24">
        <v>148574.45000000001</v>
      </c>
      <c r="P2860" s="24">
        <v>260005.29</v>
      </c>
      <c r="Q2860" s="24">
        <v>183993.98</v>
      </c>
      <c r="R2860" s="24">
        <v>321989.46999999997</v>
      </c>
      <c r="S2860" s="24">
        <v>207223.87</v>
      </c>
      <c r="T2860" s="24">
        <v>362641.77</v>
      </c>
      <c r="U2860" s="24">
        <v>230147.25</v>
      </c>
      <c r="V2860" s="24">
        <v>402757.7</v>
      </c>
    </row>
    <row r="2861" spans="1:22" hidden="1" x14ac:dyDescent="0.3">
      <c r="A2861" s="23">
        <v>6</v>
      </c>
      <c r="B2861" s="23">
        <v>2021</v>
      </c>
      <c r="C2861" s="23" t="s">
        <v>567</v>
      </c>
      <c r="D2861" t="s">
        <v>169</v>
      </c>
      <c r="E2861" s="23" t="s">
        <v>571</v>
      </c>
      <c r="F2861" s="23" t="s">
        <v>377</v>
      </c>
      <c r="G2861" s="23">
        <v>4</v>
      </c>
      <c r="H2861" s="23" t="s">
        <v>29</v>
      </c>
      <c r="I2861" s="24">
        <v>73339.990000000005</v>
      </c>
      <c r="J2861" s="24">
        <v>117343.99</v>
      </c>
      <c r="K2861" s="24">
        <v>102675.99</v>
      </c>
      <c r="L2861" s="24">
        <v>164281.59</v>
      </c>
      <c r="M2861" s="24">
        <v>132011.99</v>
      </c>
      <c r="N2861" s="24">
        <v>211219.19</v>
      </c>
      <c r="O2861" s="24">
        <v>176015.99</v>
      </c>
      <c r="P2861" s="24">
        <v>281625.58</v>
      </c>
      <c r="Q2861" s="24">
        <v>220019.98</v>
      </c>
      <c r="R2861" s="24">
        <v>352031.98</v>
      </c>
      <c r="S2861" s="24">
        <v>249355.98</v>
      </c>
      <c r="T2861" s="24">
        <v>398969.57</v>
      </c>
      <c r="U2861" s="24">
        <v>278691.98</v>
      </c>
      <c r="V2861" s="24">
        <v>445907.17</v>
      </c>
    </row>
    <row r="2862" spans="1:22" hidden="1" x14ac:dyDescent="0.3">
      <c r="A2862" s="23">
        <v>6</v>
      </c>
      <c r="B2862" s="23">
        <v>2021</v>
      </c>
      <c r="C2862" s="23" t="s">
        <v>567</v>
      </c>
      <c r="D2862" t="s">
        <v>176</v>
      </c>
      <c r="E2862" s="23" t="s">
        <v>572</v>
      </c>
      <c r="F2862" s="23" t="s">
        <v>223</v>
      </c>
      <c r="G2862" s="23">
        <v>1</v>
      </c>
      <c r="H2862" s="23" t="s">
        <v>14</v>
      </c>
      <c r="I2862" s="24">
        <v>89977.91</v>
      </c>
      <c r="J2862" s="24">
        <v>157461.35</v>
      </c>
      <c r="K2862" s="24">
        <v>116629.39</v>
      </c>
      <c r="L2862" s="24">
        <v>204101.43</v>
      </c>
      <c r="M2862" s="24">
        <v>139654.54</v>
      </c>
      <c r="N2862" s="24">
        <v>244395.45</v>
      </c>
      <c r="O2862" s="24">
        <v>166728.74</v>
      </c>
      <c r="P2862" s="24">
        <v>291775.3</v>
      </c>
      <c r="Q2862" s="24">
        <v>196145.81</v>
      </c>
      <c r="R2862" s="24">
        <v>343255.17</v>
      </c>
      <c r="S2862" s="24">
        <v>214962.03</v>
      </c>
      <c r="T2862" s="24">
        <v>376183.56</v>
      </c>
      <c r="U2862" s="24">
        <v>232822.11</v>
      </c>
      <c r="V2862" s="24">
        <v>407438.68</v>
      </c>
    </row>
    <row r="2863" spans="1:22" hidden="1" x14ac:dyDescent="0.3">
      <c r="A2863" s="23">
        <v>6</v>
      </c>
      <c r="B2863" s="23">
        <v>2021</v>
      </c>
      <c r="C2863" s="23" t="s">
        <v>567</v>
      </c>
      <c r="D2863" t="s">
        <v>176</v>
      </c>
      <c r="E2863" s="23" t="s">
        <v>572</v>
      </c>
      <c r="F2863" s="23" t="s">
        <v>223</v>
      </c>
      <c r="G2863" s="23">
        <v>2</v>
      </c>
      <c r="H2863" s="23" t="s">
        <v>30</v>
      </c>
      <c r="I2863" s="24">
        <v>78286.5</v>
      </c>
      <c r="J2863" s="24">
        <v>137001.38</v>
      </c>
      <c r="K2863" s="24">
        <v>102682.76</v>
      </c>
      <c r="L2863" s="24">
        <v>179694.84</v>
      </c>
      <c r="M2863" s="24">
        <v>124838.1</v>
      </c>
      <c r="N2863" s="24">
        <v>218466.68</v>
      </c>
      <c r="O2863" s="24">
        <v>153203.35999999999</v>
      </c>
      <c r="P2863" s="24">
        <v>268105.89</v>
      </c>
      <c r="Q2863" s="24">
        <v>181776.8</v>
      </c>
      <c r="R2863" s="24">
        <v>318109.40000000002</v>
      </c>
      <c r="S2863" s="24">
        <v>200319.97</v>
      </c>
      <c r="T2863" s="24">
        <v>350559.94</v>
      </c>
      <c r="U2863" s="24">
        <v>217517.39</v>
      </c>
      <c r="V2863" s="24">
        <v>380655.43</v>
      </c>
    </row>
    <row r="2864" spans="1:22" hidden="1" x14ac:dyDescent="0.3">
      <c r="A2864" s="23">
        <v>6</v>
      </c>
      <c r="B2864" s="23">
        <v>2021</v>
      </c>
      <c r="C2864" s="23" t="s">
        <v>567</v>
      </c>
      <c r="D2864" t="s">
        <v>176</v>
      </c>
      <c r="E2864" s="23" t="s">
        <v>572</v>
      </c>
      <c r="F2864" s="23" t="s">
        <v>223</v>
      </c>
      <c r="G2864" s="23">
        <v>3</v>
      </c>
      <c r="H2864" s="23" t="s">
        <v>31</v>
      </c>
      <c r="I2864" s="24">
        <v>67739.09</v>
      </c>
      <c r="J2864" s="24">
        <v>118543.4</v>
      </c>
      <c r="K2864" s="24">
        <v>92119.35</v>
      </c>
      <c r="L2864" s="24">
        <v>161208.87</v>
      </c>
      <c r="M2864" s="24">
        <v>116336.58</v>
      </c>
      <c r="N2864" s="24">
        <v>203589.02</v>
      </c>
      <c r="O2864" s="24">
        <v>153038.82</v>
      </c>
      <c r="P2864" s="24">
        <v>267817.94</v>
      </c>
      <c r="Q2864" s="24">
        <v>189454.16</v>
      </c>
      <c r="R2864" s="24">
        <v>331544.78000000003</v>
      </c>
      <c r="S2864" s="24">
        <v>213321.19</v>
      </c>
      <c r="T2864" s="24">
        <v>373312.08</v>
      </c>
      <c r="U2864" s="24">
        <v>236860.33</v>
      </c>
      <c r="V2864" s="24">
        <v>414505.58</v>
      </c>
    </row>
    <row r="2865" spans="1:22" hidden="1" x14ac:dyDescent="0.3">
      <c r="A2865" s="23">
        <v>6</v>
      </c>
      <c r="B2865" s="23">
        <v>2021</v>
      </c>
      <c r="C2865" s="23" t="s">
        <v>567</v>
      </c>
      <c r="D2865" t="s">
        <v>176</v>
      </c>
      <c r="E2865" s="23" t="s">
        <v>572</v>
      </c>
      <c r="F2865" s="23" t="s">
        <v>223</v>
      </c>
      <c r="G2865" s="23">
        <v>4</v>
      </c>
      <c r="H2865" s="23" t="s">
        <v>29</v>
      </c>
      <c r="I2865" s="24">
        <v>76341.990000000005</v>
      </c>
      <c r="J2865" s="24">
        <v>122147.18</v>
      </c>
      <c r="K2865" s="24">
        <v>106878.78</v>
      </c>
      <c r="L2865" s="24">
        <v>171006.05</v>
      </c>
      <c r="M2865" s="24">
        <v>137415.57999999999</v>
      </c>
      <c r="N2865" s="24">
        <v>219864.93</v>
      </c>
      <c r="O2865" s="24">
        <v>183220.77</v>
      </c>
      <c r="P2865" s="24">
        <v>293153.24</v>
      </c>
      <c r="Q2865" s="24">
        <v>229025.96</v>
      </c>
      <c r="R2865" s="24">
        <v>366441.54</v>
      </c>
      <c r="S2865" s="24">
        <v>259562.76</v>
      </c>
      <c r="T2865" s="24">
        <v>415300.42</v>
      </c>
      <c r="U2865" s="24">
        <v>290099.55</v>
      </c>
      <c r="V2865" s="24">
        <v>464159.29</v>
      </c>
    </row>
    <row r="2866" spans="1:22" hidden="1" x14ac:dyDescent="0.3">
      <c r="A2866" s="23">
        <v>6</v>
      </c>
      <c r="B2866" s="23">
        <v>2021</v>
      </c>
      <c r="C2866" s="23" t="s">
        <v>567</v>
      </c>
      <c r="D2866" t="s">
        <v>176</v>
      </c>
      <c r="E2866" s="23" t="s">
        <v>572</v>
      </c>
      <c r="F2866" s="23" t="s">
        <v>265</v>
      </c>
      <c r="G2866" s="23">
        <v>1</v>
      </c>
      <c r="H2866" s="23" t="s">
        <v>14</v>
      </c>
      <c r="I2866" s="24">
        <v>87968.72</v>
      </c>
      <c r="J2866" s="24">
        <v>153945.26</v>
      </c>
      <c r="K2866" s="24">
        <v>113998</v>
      </c>
      <c r="L2866" s="24">
        <v>199496.5</v>
      </c>
      <c r="M2866" s="24">
        <v>136484.29</v>
      </c>
      <c r="N2866" s="24">
        <v>238847.5</v>
      </c>
      <c r="O2866" s="24">
        <v>162914.35999999999</v>
      </c>
      <c r="P2866" s="24">
        <v>285100.12</v>
      </c>
      <c r="Q2866" s="24">
        <v>191636.84</v>
      </c>
      <c r="R2866" s="24">
        <v>335364.46999999997</v>
      </c>
      <c r="S2866" s="24">
        <v>210008.48</v>
      </c>
      <c r="T2866" s="24">
        <v>367514.85</v>
      </c>
      <c r="U2866" s="24">
        <v>227433.8</v>
      </c>
      <c r="V2866" s="24">
        <v>398009.14</v>
      </c>
    </row>
    <row r="2867" spans="1:22" hidden="1" x14ac:dyDescent="0.3">
      <c r="A2867" s="23">
        <v>6</v>
      </c>
      <c r="B2867" s="23">
        <v>2021</v>
      </c>
      <c r="C2867" s="23" t="s">
        <v>567</v>
      </c>
      <c r="D2867" t="s">
        <v>176</v>
      </c>
      <c r="E2867" s="23" t="s">
        <v>572</v>
      </c>
      <c r="F2867" s="23" t="s">
        <v>265</v>
      </c>
      <c r="G2867" s="23">
        <v>2</v>
      </c>
      <c r="H2867" s="23" t="s">
        <v>30</v>
      </c>
      <c r="I2867" s="24">
        <v>76658.570000000007</v>
      </c>
      <c r="J2867" s="24">
        <v>134152.51</v>
      </c>
      <c r="K2867" s="24">
        <v>100506.16</v>
      </c>
      <c r="L2867" s="24">
        <v>175885.77</v>
      </c>
      <c r="M2867" s="24">
        <v>122150.99</v>
      </c>
      <c r="N2867" s="24">
        <v>213764.24</v>
      </c>
      <c r="O2867" s="24">
        <v>149830.01999999999</v>
      </c>
      <c r="P2867" s="24">
        <v>262202.53999999998</v>
      </c>
      <c r="Q2867" s="24">
        <v>177736.39</v>
      </c>
      <c r="R2867" s="24">
        <v>311038.68</v>
      </c>
      <c r="S2867" s="24">
        <v>195843.88</v>
      </c>
      <c r="T2867" s="24">
        <v>342726.78</v>
      </c>
      <c r="U2867" s="24">
        <v>212628.14</v>
      </c>
      <c r="V2867" s="24">
        <v>372099.25</v>
      </c>
    </row>
    <row r="2868" spans="1:22" hidden="1" x14ac:dyDescent="0.3">
      <c r="A2868" s="23">
        <v>6</v>
      </c>
      <c r="B2868" s="23">
        <v>2021</v>
      </c>
      <c r="C2868" s="23" t="s">
        <v>567</v>
      </c>
      <c r="D2868" t="s">
        <v>176</v>
      </c>
      <c r="E2868" s="23" t="s">
        <v>572</v>
      </c>
      <c r="F2868" s="23" t="s">
        <v>265</v>
      </c>
      <c r="G2868" s="23">
        <v>3</v>
      </c>
      <c r="H2868" s="23" t="s">
        <v>31</v>
      </c>
      <c r="I2868" s="24">
        <v>66422.83</v>
      </c>
      <c r="J2868" s="24">
        <v>116239.95</v>
      </c>
      <c r="K2868" s="24">
        <v>90365.13</v>
      </c>
      <c r="L2868" s="24">
        <v>158138.99</v>
      </c>
      <c r="M2868" s="24">
        <v>114149.72</v>
      </c>
      <c r="N2868" s="24">
        <v>199762.02</v>
      </c>
      <c r="O2868" s="24">
        <v>150190.73000000001</v>
      </c>
      <c r="P2868" s="24">
        <v>262833.77</v>
      </c>
      <c r="Q2868" s="24">
        <v>185954.18</v>
      </c>
      <c r="R2868" s="24">
        <v>325419.81</v>
      </c>
      <c r="S2868" s="24">
        <v>209399.99</v>
      </c>
      <c r="T2868" s="24">
        <v>366449.98</v>
      </c>
      <c r="U2868" s="24">
        <v>232528.6</v>
      </c>
      <c r="V2868" s="24">
        <v>406925.05</v>
      </c>
    </row>
    <row r="2869" spans="1:22" hidden="1" x14ac:dyDescent="0.3">
      <c r="A2869" s="23">
        <v>6</v>
      </c>
      <c r="B2869" s="23">
        <v>2021</v>
      </c>
      <c r="C2869" s="23" t="s">
        <v>567</v>
      </c>
      <c r="D2869" t="s">
        <v>176</v>
      </c>
      <c r="E2869" s="23" t="s">
        <v>572</v>
      </c>
      <c r="F2869" s="23" t="s">
        <v>265</v>
      </c>
      <c r="G2869" s="23">
        <v>4</v>
      </c>
      <c r="H2869" s="23" t="s">
        <v>29</v>
      </c>
      <c r="I2869" s="24">
        <v>74620.28</v>
      </c>
      <c r="J2869" s="24">
        <v>119392.44</v>
      </c>
      <c r="K2869" s="24">
        <v>104468.39</v>
      </c>
      <c r="L2869" s="24">
        <v>167149.42000000001</v>
      </c>
      <c r="M2869" s="24">
        <v>134316.5</v>
      </c>
      <c r="N2869" s="24">
        <v>214906.4</v>
      </c>
      <c r="O2869" s="24">
        <v>179088.66</v>
      </c>
      <c r="P2869" s="24">
        <v>286541.86</v>
      </c>
      <c r="Q2869" s="24">
        <v>223860.83</v>
      </c>
      <c r="R2869" s="24">
        <v>358177.33</v>
      </c>
      <c r="S2869" s="24">
        <v>253708.94</v>
      </c>
      <c r="T2869" s="24">
        <v>405934.3</v>
      </c>
      <c r="U2869" s="24">
        <v>283557.05</v>
      </c>
      <c r="V2869" s="24">
        <v>453691.28</v>
      </c>
    </row>
    <row r="2870" spans="1:22" hidden="1" x14ac:dyDescent="0.3">
      <c r="A2870" s="23">
        <v>6</v>
      </c>
      <c r="B2870" s="23">
        <v>2021</v>
      </c>
      <c r="C2870" s="23" t="s">
        <v>567</v>
      </c>
      <c r="D2870" t="s">
        <v>176</v>
      </c>
      <c r="E2870" s="23" t="s">
        <v>572</v>
      </c>
      <c r="F2870" s="23" t="s">
        <v>306</v>
      </c>
      <c r="G2870" s="23">
        <v>1</v>
      </c>
      <c r="H2870" s="23" t="s">
        <v>14</v>
      </c>
      <c r="I2870" s="24">
        <v>83911</v>
      </c>
      <c r="J2870" s="24">
        <v>146844.25</v>
      </c>
      <c r="K2870" s="24">
        <v>108714.01</v>
      </c>
      <c r="L2870" s="24">
        <v>190249.52</v>
      </c>
      <c r="M2870" s="24">
        <v>130139.7</v>
      </c>
      <c r="N2870" s="24">
        <v>227744.47</v>
      </c>
      <c r="O2870" s="24">
        <v>155313.19</v>
      </c>
      <c r="P2870" s="24">
        <v>271798.08</v>
      </c>
      <c r="Q2870" s="24">
        <v>182675.13</v>
      </c>
      <c r="R2870" s="24">
        <v>319681.46999999997</v>
      </c>
      <c r="S2870" s="24">
        <v>200176.24</v>
      </c>
      <c r="T2870" s="24">
        <v>350308.42</v>
      </c>
      <c r="U2870" s="24">
        <v>216763.77</v>
      </c>
      <c r="V2870" s="24">
        <v>379336.6</v>
      </c>
    </row>
    <row r="2871" spans="1:22" hidden="1" x14ac:dyDescent="0.3">
      <c r="A2871" s="23">
        <v>6</v>
      </c>
      <c r="B2871" s="23">
        <v>2021</v>
      </c>
      <c r="C2871" s="23" t="s">
        <v>567</v>
      </c>
      <c r="D2871" t="s">
        <v>176</v>
      </c>
      <c r="E2871" s="23" t="s">
        <v>572</v>
      </c>
      <c r="F2871" s="23" t="s">
        <v>306</v>
      </c>
      <c r="G2871" s="23">
        <v>2</v>
      </c>
      <c r="H2871" s="23" t="s">
        <v>30</v>
      </c>
      <c r="I2871" s="24">
        <v>73236.28</v>
      </c>
      <c r="J2871" s="24">
        <v>128163.49</v>
      </c>
      <c r="K2871" s="24">
        <v>95980.14</v>
      </c>
      <c r="L2871" s="24">
        <v>167965.24</v>
      </c>
      <c r="M2871" s="24">
        <v>116611.65</v>
      </c>
      <c r="N2871" s="24">
        <v>204070.38</v>
      </c>
      <c r="O2871" s="24">
        <v>142963.93</v>
      </c>
      <c r="P2871" s="24">
        <v>250186.88</v>
      </c>
      <c r="Q2871" s="24">
        <v>169555.6</v>
      </c>
      <c r="R2871" s="24">
        <v>296722.28999999998</v>
      </c>
      <c r="S2871" s="24">
        <v>186807.4</v>
      </c>
      <c r="T2871" s="24">
        <v>326912.95</v>
      </c>
      <c r="U2871" s="24">
        <v>202789.9</v>
      </c>
      <c r="V2871" s="24">
        <v>354882.32</v>
      </c>
    </row>
    <row r="2872" spans="1:22" hidden="1" x14ac:dyDescent="0.3">
      <c r="A2872" s="23">
        <v>6</v>
      </c>
      <c r="B2872" s="23">
        <v>2021</v>
      </c>
      <c r="C2872" s="23" t="s">
        <v>567</v>
      </c>
      <c r="D2872" t="s">
        <v>176</v>
      </c>
      <c r="E2872" s="23" t="s">
        <v>572</v>
      </c>
      <c r="F2872" s="23" t="s">
        <v>306</v>
      </c>
      <c r="G2872" s="23">
        <v>3</v>
      </c>
      <c r="H2872" s="23" t="s">
        <v>31</v>
      </c>
      <c r="I2872" s="24">
        <v>63544.72</v>
      </c>
      <c r="J2872" s="24">
        <v>111203.26</v>
      </c>
      <c r="K2872" s="24">
        <v>86483.36</v>
      </c>
      <c r="L2872" s="24">
        <v>151345.87</v>
      </c>
      <c r="M2872" s="24">
        <v>109273.14</v>
      </c>
      <c r="N2872" s="24">
        <v>191227.99</v>
      </c>
      <c r="O2872" s="24">
        <v>143801.47</v>
      </c>
      <c r="P2872" s="24">
        <v>251652.57</v>
      </c>
      <c r="Q2872" s="24">
        <v>178067.85</v>
      </c>
      <c r="R2872" s="24">
        <v>311618.73</v>
      </c>
      <c r="S2872" s="24">
        <v>200537.88</v>
      </c>
      <c r="T2872" s="24">
        <v>350941.29</v>
      </c>
      <c r="U2872" s="24">
        <v>222708.54</v>
      </c>
      <c r="V2872" s="24">
        <v>389739.94</v>
      </c>
    </row>
    <row r="2873" spans="1:22" hidden="1" x14ac:dyDescent="0.3">
      <c r="A2873" s="23">
        <v>6</v>
      </c>
      <c r="B2873" s="23">
        <v>2021</v>
      </c>
      <c r="C2873" s="23" t="s">
        <v>567</v>
      </c>
      <c r="D2873" t="s">
        <v>176</v>
      </c>
      <c r="E2873" s="23" t="s">
        <v>572</v>
      </c>
      <c r="F2873" s="23" t="s">
        <v>306</v>
      </c>
      <c r="G2873" s="23">
        <v>4</v>
      </c>
      <c r="H2873" s="23" t="s">
        <v>29</v>
      </c>
      <c r="I2873" s="24">
        <v>71162.19</v>
      </c>
      <c r="J2873" s="24">
        <v>113859.5</v>
      </c>
      <c r="K2873" s="24">
        <v>99627.06</v>
      </c>
      <c r="L2873" s="24">
        <v>159403.29999999999</v>
      </c>
      <c r="M2873" s="24">
        <v>128091.94</v>
      </c>
      <c r="N2873" s="24">
        <v>204947.1</v>
      </c>
      <c r="O2873" s="24">
        <v>170789.25</v>
      </c>
      <c r="P2873" s="24">
        <v>273262.8</v>
      </c>
      <c r="Q2873" s="24">
        <v>213486.56</v>
      </c>
      <c r="R2873" s="24">
        <v>341578.5</v>
      </c>
      <c r="S2873" s="24">
        <v>241951.43</v>
      </c>
      <c r="T2873" s="24">
        <v>387122.3</v>
      </c>
      <c r="U2873" s="24">
        <v>270416.31</v>
      </c>
      <c r="V2873" s="24">
        <v>432666.1</v>
      </c>
    </row>
    <row r="2874" spans="1:22" hidden="1" x14ac:dyDescent="0.3">
      <c r="A2874" s="23">
        <v>6</v>
      </c>
      <c r="B2874" s="23">
        <v>2021</v>
      </c>
      <c r="C2874" s="23" t="s">
        <v>567</v>
      </c>
      <c r="D2874" t="s">
        <v>176</v>
      </c>
      <c r="E2874" s="23" t="s">
        <v>572</v>
      </c>
      <c r="F2874" s="23" t="s">
        <v>344</v>
      </c>
      <c r="G2874" s="23">
        <v>1</v>
      </c>
      <c r="H2874" s="23" t="s">
        <v>14</v>
      </c>
      <c r="I2874" s="24">
        <v>89071.66</v>
      </c>
      <c r="J2874" s="24">
        <v>155875.41</v>
      </c>
      <c r="K2874" s="24">
        <v>115366.71</v>
      </c>
      <c r="L2874" s="24">
        <v>201891.74</v>
      </c>
      <c r="M2874" s="24">
        <v>138079.63</v>
      </c>
      <c r="N2874" s="24">
        <v>241639.35</v>
      </c>
      <c r="O2874" s="24">
        <v>164752.54</v>
      </c>
      <c r="P2874" s="24">
        <v>288316.94</v>
      </c>
      <c r="Q2874" s="24">
        <v>193750.78</v>
      </c>
      <c r="R2874" s="24">
        <v>339063.87</v>
      </c>
      <c r="S2874" s="24">
        <v>212298.13</v>
      </c>
      <c r="T2874" s="24">
        <v>371521.73</v>
      </c>
      <c r="U2874" s="24">
        <v>229861.49</v>
      </c>
      <c r="V2874" s="24">
        <v>402257.62</v>
      </c>
    </row>
    <row r="2875" spans="1:22" hidden="1" x14ac:dyDescent="0.3">
      <c r="A2875" s="23">
        <v>6</v>
      </c>
      <c r="B2875" s="23">
        <v>2021</v>
      </c>
      <c r="C2875" s="23" t="s">
        <v>567</v>
      </c>
      <c r="D2875" t="s">
        <v>176</v>
      </c>
      <c r="E2875" s="23" t="s">
        <v>572</v>
      </c>
      <c r="F2875" s="23" t="s">
        <v>344</v>
      </c>
      <c r="G2875" s="23">
        <v>2</v>
      </c>
      <c r="H2875" s="23" t="s">
        <v>30</v>
      </c>
      <c r="I2875" s="24">
        <v>77888.639999999999</v>
      </c>
      <c r="J2875" s="24">
        <v>136305.13</v>
      </c>
      <c r="K2875" s="24">
        <v>102026.46</v>
      </c>
      <c r="L2875" s="24">
        <v>178546.31</v>
      </c>
      <c r="M2875" s="24">
        <v>123907.38</v>
      </c>
      <c r="N2875" s="24">
        <v>216837.92</v>
      </c>
      <c r="O2875" s="24">
        <v>151815.22</v>
      </c>
      <c r="P2875" s="24">
        <v>265676.63</v>
      </c>
      <c r="Q2875" s="24">
        <v>180006.51</v>
      </c>
      <c r="R2875" s="24">
        <v>315011.40000000002</v>
      </c>
      <c r="S2875" s="24">
        <v>198292.68</v>
      </c>
      <c r="T2875" s="24">
        <v>347012.18</v>
      </c>
      <c r="U2875" s="24">
        <v>215222.2</v>
      </c>
      <c r="V2875" s="24">
        <v>376638.85</v>
      </c>
    </row>
    <row r="2876" spans="1:22" hidden="1" x14ac:dyDescent="0.3">
      <c r="A2876" s="23">
        <v>6</v>
      </c>
      <c r="B2876" s="23">
        <v>2021</v>
      </c>
      <c r="C2876" s="23" t="s">
        <v>567</v>
      </c>
      <c r="D2876" t="s">
        <v>176</v>
      </c>
      <c r="E2876" s="23" t="s">
        <v>572</v>
      </c>
      <c r="F2876" s="23" t="s">
        <v>344</v>
      </c>
      <c r="G2876" s="23">
        <v>3</v>
      </c>
      <c r="H2876" s="23" t="s">
        <v>31</v>
      </c>
      <c r="I2876" s="24">
        <v>67694.94</v>
      </c>
      <c r="J2876" s="24">
        <v>118466.15</v>
      </c>
      <c r="K2876" s="24">
        <v>92175.61</v>
      </c>
      <c r="L2876" s="24">
        <v>161307.31</v>
      </c>
      <c r="M2876" s="24">
        <v>116500.33</v>
      </c>
      <c r="N2876" s="24">
        <v>203875.58</v>
      </c>
      <c r="O2876" s="24">
        <v>153347.44</v>
      </c>
      <c r="P2876" s="24">
        <v>268358.02</v>
      </c>
      <c r="Q2876" s="24">
        <v>189920.12</v>
      </c>
      <c r="R2876" s="24">
        <v>332360.21000000002</v>
      </c>
      <c r="S2876" s="24">
        <v>213909.87</v>
      </c>
      <c r="T2876" s="24">
        <v>374342.26</v>
      </c>
      <c r="U2876" s="24">
        <v>237585.98</v>
      </c>
      <c r="V2876" s="24">
        <v>415775.46</v>
      </c>
    </row>
    <row r="2877" spans="1:22" hidden="1" x14ac:dyDescent="0.3">
      <c r="A2877" s="23">
        <v>6</v>
      </c>
      <c r="B2877" s="23">
        <v>2021</v>
      </c>
      <c r="C2877" s="23" t="s">
        <v>567</v>
      </c>
      <c r="D2877" t="s">
        <v>176</v>
      </c>
      <c r="E2877" s="23" t="s">
        <v>572</v>
      </c>
      <c r="F2877" s="23" t="s">
        <v>344</v>
      </c>
      <c r="G2877" s="23">
        <v>4</v>
      </c>
      <c r="H2877" s="23" t="s">
        <v>29</v>
      </c>
      <c r="I2877" s="24">
        <v>75517.8</v>
      </c>
      <c r="J2877" s="24">
        <v>120828.48</v>
      </c>
      <c r="K2877" s="24">
        <v>105724.92</v>
      </c>
      <c r="L2877" s="24">
        <v>169159.88</v>
      </c>
      <c r="M2877" s="24">
        <v>135932.04</v>
      </c>
      <c r="N2877" s="24">
        <v>217491.27</v>
      </c>
      <c r="O2877" s="24">
        <v>181242.72</v>
      </c>
      <c r="P2877" s="24">
        <v>289988.36</v>
      </c>
      <c r="Q2877" s="24">
        <v>226553.41</v>
      </c>
      <c r="R2877" s="24">
        <v>362485.45</v>
      </c>
      <c r="S2877" s="24">
        <v>256760.53</v>
      </c>
      <c r="T2877" s="24">
        <v>410816.85</v>
      </c>
      <c r="U2877" s="24">
        <v>286967.65000000002</v>
      </c>
      <c r="V2877" s="24">
        <v>459148.24</v>
      </c>
    </row>
    <row r="2878" spans="1:22" hidden="1" x14ac:dyDescent="0.3">
      <c r="A2878" s="23">
        <v>6</v>
      </c>
      <c r="B2878" s="23">
        <v>2021</v>
      </c>
      <c r="C2878" s="23" t="s">
        <v>567</v>
      </c>
      <c r="D2878" t="s">
        <v>176</v>
      </c>
      <c r="E2878" s="23" t="s">
        <v>572</v>
      </c>
      <c r="F2878" s="23" t="s">
        <v>383</v>
      </c>
      <c r="G2878" s="23">
        <v>1</v>
      </c>
      <c r="H2878" s="23" t="s">
        <v>14</v>
      </c>
      <c r="I2878" s="24">
        <v>87062.47</v>
      </c>
      <c r="J2878" s="24">
        <v>152359.32999999999</v>
      </c>
      <c r="K2878" s="24">
        <v>112735.32</v>
      </c>
      <c r="L2878" s="24">
        <v>197286.82</v>
      </c>
      <c r="M2878" s="24">
        <v>134909.38</v>
      </c>
      <c r="N2878" s="24">
        <v>236091.41</v>
      </c>
      <c r="O2878" s="24">
        <v>160938.16</v>
      </c>
      <c r="P2878" s="24">
        <v>281641.77</v>
      </c>
      <c r="Q2878" s="24">
        <v>189241.82</v>
      </c>
      <c r="R2878" s="24">
        <v>331173.18</v>
      </c>
      <c r="S2878" s="24">
        <v>207344.59</v>
      </c>
      <c r="T2878" s="24">
        <v>362853.03</v>
      </c>
      <c r="U2878" s="24">
        <v>224473.19</v>
      </c>
      <c r="V2878" s="24">
        <v>392828.09</v>
      </c>
    </row>
    <row r="2879" spans="1:22" hidden="1" x14ac:dyDescent="0.3">
      <c r="A2879" s="23">
        <v>6</v>
      </c>
      <c r="B2879" s="23">
        <v>2021</v>
      </c>
      <c r="C2879" s="23" t="s">
        <v>567</v>
      </c>
      <c r="D2879" t="s">
        <v>176</v>
      </c>
      <c r="E2879" s="23" t="s">
        <v>572</v>
      </c>
      <c r="F2879" s="23" t="s">
        <v>383</v>
      </c>
      <c r="G2879" s="23">
        <v>2</v>
      </c>
      <c r="H2879" s="23" t="s">
        <v>30</v>
      </c>
      <c r="I2879" s="24">
        <v>76260.72</v>
      </c>
      <c r="J2879" s="24">
        <v>133456.25</v>
      </c>
      <c r="K2879" s="24">
        <v>99849.85</v>
      </c>
      <c r="L2879" s="24">
        <v>174737.24</v>
      </c>
      <c r="M2879" s="24">
        <v>121220.28</v>
      </c>
      <c r="N2879" s="24">
        <v>212135.49</v>
      </c>
      <c r="O2879" s="24">
        <v>148441.88</v>
      </c>
      <c r="P2879" s="24">
        <v>259773.29</v>
      </c>
      <c r="Q2879" s="24">
        <v>175966.1</v>
      </c>
      <c r="R2879" s="24">
        <v>307940.68</v>
      </c>
      <c r="S2879" s="24">
        <v>193816.59</v>
      </c>
      <c r="T2879" s="24">
        <v>339179.04</v>
      </c>
      <c r="U2879" s="24">
        <v>210332.96</v>
      </c>
      <c r="V2879" s="24">
        <v>368082.69</v>
      </c>
    </row>
    <row r="2880" spans="1:22" hidden="1" x14ac:dyDescent="0.3">
      <c r="A2880" s="23">
        <v>6</v>
      </c>
      <c r="B2880" s="23">
        <v>2021</v>
      </c>
      <c r="C2880" s="23" t="s">
        <v>567</v>
      </c>
      <c r="D2880" t="s">
        <v>176</v>
      </c>
      <c r="E2880" s="23" t="s">
        <v>572</v>
      </c>
      <c r="F2880" s="23" t="s">
        <v>383</v>
      </c>
      <c r="G2880" s="23">
        <v>3</v>
      </c>
      <c r="H2880" s="23" t="s">
        <v>31</v>
      </c>
      <c r="I2880" s="24">
        <v>66378.679999999993</v>
      </c>
      <c r="J2880" s="24">
        <v>116162.7</v>
      </c>
      <c r="K2880" s="24">
        <v>90421.39</v>
      </c>
      <c r="L2880" s="24">
        <v>158237.44</v>
      </c>
      <c r="M2880" s="24">
        <v>114313.47</v>
      </c>
      <c r="N2880" s="24">
        <v>200048.58</v>
      </c>
      <c r="O2880" s="24">
        <v>150499.35</v>
      </c>
      <c r="P2880" s="24">
        <v>263373.84999999998</v>
      </c>
      <c r="Q2880" s="24">
        <v>186420.14</v>
      </c>
      <c r="R2880" s="24">
        <v>326235.25</v>
      </c>
      <c r="S2880" s="24">
        <v>209988.67</v>
      </c>
      <c r="T2880" s="24">
        <v>367480.17</v>
      </c>
      <c r="U2880" s="24">
        <v>233254.25</v>
      </c>
      <c r="V2880" s="24">
        <v>408194.94</v>
      </c>
    </row>
    <row r="2881" spans="1:22" hidden="1" x14ac:dyDescent="0.3">
      <c r="A2881" s="23">
        <v>6</v>
      </c>
      <c r="B2881" s="23">
        <v>2021</v>
      </c>
      <c r="C2881" s="23" t="s">
        <v>567</v>
      </c>
      <c r="D2881" t="s">
        <v>176</v>
      </c>
      <c r="E2881" s="23" t="s">
        <v>572</v>
      </c>
      <c r="F2881" s="23" t="s">
        <v>383</v>
      </c>
      <c r="G2881" s="23">
        <v>4</v>
      </c>
      <c r="H2881" s="23" t="s">
        <v>29</v>
      </c>
      <c r="I2881" s="24">
        <v>73796.09</v>
      </c>
      <c r="J2881" s="24">
        <v>118073.75</v>
      </c>
      <c r="K2881" s="24">
        <v>103314.53</v>
      </c>
      <c r="L2881" s="24">
        <v>165303.25</v>
      </c>
      <c r="M2881" s="24">
        <v>132832.97</v>
      </c>
      <c r="N2881" s="24">
        <v>212532.75</v>
      </c>
      <c r="O2881" s="24">
        <v>177110.62</v>
      </c>
      <c r="P2881" s="24">
        <v>283377</v>
      </c>
      <c r="Q2881" s="24">
        <v>221388.28</v>
      </c>
      <c r="R2881" s="24">
        <v>354221.25</v>
      </c>
      <c r="S2881" s="24">
        <v>250906.72</v>
      </c>
      <c r="T2881" s="24">
        <v>401450.75</v>
      </c>
      <c r="U2881" s="24">
        <v>280425.15000000002</v>
      </c>
      <c r="V2881" s="24">
        <v>448680.25</v>
      </c>
    </row>
    <row r="2882" spans="1:22" hidden="1" x14ac:dyDescent="0.3">
      <c r="A2882" s="23">
        <v>6</v>
      </c>
      <c r="B2882" s="23">
        <v>2021</v>
      </c>
      <c r="C2882" s="23" t="s">
        <v>567</v>
      </c>
      <c r="D2882" t="s">
        <v>176</v>
      </c>
      <c r="E2882" s="23" t="s">
        <v>572</v>
      </c>
      <c r="F2882" s="23" t="s">
        <v>416</v>
      </c>
      <c r="G2882" s="23">
        <v>1</v>
      </c>
      <c r="H2882" s="23" t="s">
        <v>14</v>
      </c>
      <c r="I2882" s="24">
        <v>87023.13</v>
      </c>
      <c r="J2882" s="24">
        <v>152290.48000000001</v>
      </c>
      <c r="K2882" s="24">
        <v>112714.11</v>
      </c>
      <c r="L2882" s="24">
        <v>197249.7</v>
      </c>
      <c r="M2882" s="24">
        <v>134905.29</v>
      </c>
      <c r="N2882" s="24">
        <v>236084.26</v>
      </c>
      <c r="O2882" s="24">
        <v>160965.76000000001</v>
      </c>
      <c r="P2882" s="24">
        <v>281690.07</v>
      </c>
      <c r="Q2882" s="24">
        <v>189298.03</v>
      </c>
      <c r="R2882" s="24">
        <v>331271.55</v>
      </c>
      <c r="S2882" s="24">
        <v>207419.43</v>
      </c>
      <c r="T2882" s="24">
        <v>362984.01</v>
      </c>
      <c r="U2882" s="24">
        <v>224579.77</v>
      </c>
      <c r="V2882" s="24">
        <v>393014.6</v>
      </c>
    </row>
    <row r="2883" spans="1:22" hidden="1" x14ac:dyDescent="0.3">
      <c r="A2883" s="23">
        <v>6</v>
      </c>
      <c r="B2883" s="23">
        <v>2021</v>
      </c>
      <c r="C2883" s="23" t="s">
        <v>567</v>
      </c>
      <c r="D2883" t="s">
        <v>176</v>
      </c>
      <c r="E2883" s="23" t="s">
        <v>572</v>
      </c>
      <c r="F2883" s="23" t="s">
        <v>416</v>
      </c>
      <c r="G2883" s="23">
        <v>2</v>
      </c>
      <c r="H2883" s="23" t="s">
        <v>30</v>
      </c>
      <c r="I2883" s="24">
        <v>76094.27</v>
      </c>
      <c r="J2883" s="24">
        <v>133164.98000000001</v>
      </c>
      <c r="K2883" s="24">
        <v>99677.05</v>
      </c>
      <c r="L2883" s="24">
        <v>174434.84</v>
      </c>
      <c r="M2883" s="24">
        <v>121055.14</v>
      </c>
      <c r="N2883" s="24">
        <v>211846.5</v>
      </c>
      <c r="O2883" s="24">
        <v>148322.47</v>
      </c>
      <c r="P2883" s="24">
        <v>259564.31</v>
      </c>
      <c r="Q2883" s="24">
        <v>175866.13</v>
      </c>
      <c r="R2883" s="24">
        <v>307765.73</v>
      </c>
      <c r="S2883" s="24">
        <v>193732.28</v>
      </c>
      <c r="T2883" s="24">
        <v>339031.5</v>
      </c>
      <c r="U2883" s="24">
        <v>210273.18</v>
      </c>
      <c r="V2883" s="24">
        <v>367978.07</v>
      </c>
    </row>
    <row r="2884" spans="1:22" hidden="1" x14ac:dyDescent="0.3">
      <c r="A2884" s="23">
        <v>6</v>
      </c>
      <c r="B2884" s="23">
        <v>2021</v>
      </c>
      <c r="C2884" s="23" t="s">
        <v>567</v>
      </c>
      <c r="D2884" t="s">
        <v>176</v>
      </c>
      <c r="E2884" s="23" t="s">
        <v>572</v>
      </c>
      <c r="F2884" s="23" t="s">
        <v>416</v>
      </c>
      <c r="G2884" s="23">
        <v>3</v>
      </c>
      <c r="H2884" s="23" t="s">
        <v>31</v>
      </c>
      <c r="I2884" s="24">
        <v>66133.09</v>
      </c>
      <c r="J2884" s="24">
        <v>115732.9</v>
      </c>
      <c r="K2884" s="24">
        <v>90048.04</v>
      </c>
      <c r="L2884" s="24">
        <v>157584.07999999999</v>
      </c>
      <c r="M2884" s="24">
        <v>113810.6</v>
      </c>
      <c r="N2884" s="24">
        <v>199168.55</v>
      </c>
      <c r="O2884" s="24">
        <v>149806.26999999999</v>
      </c>
      <c r="P2884" s="24">
        <v>262160.98</v>
      </c>
      <c r="Q2884" s="24">
        <v>185533.76</v>
      </c>
      <c r="R2884" s="24">
        <v>324684.08</v>
      </c>
      <c r="S2884" s="24">
        <v>208968.95</v>
      </c>
      <c r="T2884" s="24">
        <v>365695.66</v>
      </c>
      <c r="U2884" s="24">
        <v>232097.64</v>
      </c>
      <c r="V2884" s="24">
        <v>406170.87</v>
      </c>
    </row>
    <row r="2885" spans="1:22" hidden="1" x14ac:dyDescent="0.3">
      <c r="A2885" s="23">
        <v>6</v>
      </c>
      <c r="B2885" s="23">
        <v>2021</v>
      </c>
      <c r="C2885" s="23" t="s">
        <v>567</v>
      </c>
      <c r="D2885" t="s">
        <v>176</v>
      </c>
      <c r="E2885" s="23" t="s">
        <v>572</v>
      </c>
      <c r="F2885" s="23" t="s">
        <v>416</v>
      </c>
      <c r="G2885" s="23">
        <v>4</v>
      </c>
      <c r="H2885" s="23" t="s">
        <v>29</v>
      </c>
      <c r="I2885" s="24">
        <v>73781.42</v>
      </c>
      <c r="J2885" s="24">
        <v>118050.28</v>
      </c>
      <c r="K2885" s="24">
        <v>103293.99</v>
      </c>
      <c r="L2885" s="24">
        <v>165270.39000000001</v>
      </c>
      <c r="M2885" s="24">
        <v>132806.56</v>
      </c>
      <c r="N2885" s="24">
        <v>212490.5</v>
      </c>
      <c r="O2885" s="24">
        <v>177075.41</v>
      </c>
      <c r="P2885" s="24">
        <v>283320.67</v>
      </c>
      <c r="Q2885" s="24">
        <v>221344.27</v>
      </c>
      <c r="R2885" s="24">
        <v>354150.83</v>
      </c>
      <c r="S2885" s="24">
        <v>250856.84</v>
      </c>
      <c r="T2885" s="24">
        <v>401370.94</v>
      </c>
      <c r="U2885" s="24">
        <v>280369.40000000002</v>
      </c>
      <c r="V2885" s="24">
        <v>448591.05</v>
      </c>
    </row>
    <row r="2886" spans="1:22" hidden="1" x14ac:dyDescent="0.3">
      <c r="A2886" s="23">
        <v>6</v>
      </c>
      <c r="B2886" s="23">
        <v>2021</v>
      </c>
      <c r="C2886" s="23" t="s">
        <v>567</v>
      </c>
      <c r="D2886" t="s">
        <v>176</v>
      </c>
      <c r="E2886" s="23" t="s">
        <v>572</v>
      </c>
      <c r="F2886" s="23" t="s">
        <v>442</v>
      </c>
      <c r="G2886" s="23">
        <v>1</v>
      </c>
      <c r="H2886" s="23" t="s">
        <v>14</v>
      </c>
      <c r="I2886" s="24">
        <v>85959.53</v>
      </c>
      <c r="J2886" s="24">
        <v>150429.18</v>
      </c>
      <c r="K2886" s="24">
        <v>111366.61</v>
      </c>
      <c r="L2886" s="24">
        <v>194891.57</v>
      </c>
      <c r="M2886" s="24">
        <v>133314.04</v>
      </c>
      <c r="N2886" s="24">
        <v>233299.57</v>
      </c>
      <c r="O2886" s="24">
        <v>159099.97</v>
      </c>
      <c r="P2886" s="24">
        <v>278424.95</v>
      </c>
      <c r="Q2886" s="24">
        <v>187127.88</v>
      </c>
      <c r="R2886" s="24">
        <v>327473.78000000003</v>
      </c>
      <c r="S2886" s="24">
        <v>205054.94</v>
      </c>
      <c r="T2886" s="24">
        <v>358846.14</v>
      </c>
      <c r="U2886" s="24">
        <v>222045.5</v>
      </c>
      <c r="V2886" s="24">
        <v>388579.62</v>
      </c>
    </row>
    <row r="2887" spans="1:22" hidden="1" x14ac:dyDescent="0.3">
      <c r="A2887" s="23">
        <v>6</v>
      </c>
      <c r="B2887" s="23">
        <v>2021</v>
      </c>
      <c r="C2887" s="23" t="s">
        <v>567</v>
      </c>
      <c r="D2887" t="s">
        <v>176</v>
      </c>
      <c r="E2887" s="23" t="s">
        <v>572</v>
      </c>
      <c r="F2887" s="23" t="s">
        <v>442</v>
      </c>
      <c r="G2887" s="23">
        <v>2</v>
      </c>
      <c r="H2887" s="23" t="s">
        <v>30</v>
      </c>
      <c r="I2887" s="24">
        <v>75030.649999999994</v>
      </c>
      <c r="J2887" s="24">
        <v>131303.63</v>
      </c>
      <c r="K2887" s="24">
        <v>98329.55</v>
      </c>
      <c r="L2887" s="24">
        <v>172076.71</v>
      </c>
      <c r="M2887" s="24">
        <v>119463.89</v>
      </c>
      <c r="N2887" s="24">
        <v>209061.8</v>
      </c>
      <c r="O2887" s="24">
        <v>146456.68</v>
      </c>
      <c r="P2887" s="24">
        <v>256299.2</v>
      </c>
      <c r="Q2887" s="24">
        <v>173695.98</v>
      </c>
      <c r="R2887" s="24">
        <v>303967.96000000002</v>
      </c>
      <c r="S2887" s="24">
        <v>191367.79</v>
      </c>
      <c r="T2887" s="24">
        <v>334893.63</v>
      </c>
      <c r="U2887" s="24">
        <v>207738.91</v>
      </c>
      <c r="V2887" s="24">
        <v>363543.09</v>
      </c>
    </row>
    <row r="2888" spans="1:22" hidden="1" x14ac:dyDescent="0.3">
      <c r="A2888" s="23">
        <v>6</v>
      </c>
      <c r="B2888" s="23">
        <v>2021</v>
      </c>
      <c r="C2888" s="23" t="s">
        <v>567</v>
      </c>
      <c r="D2888" t="s">
        <v>176</v>
      </c>
      <c r="E2888" s="23" t="s">
        <v>572</v>
      </c>
      <c r="F2888" s="23" t="s">
        <v>442</v>
      </c>
      <c r="G2888" s="23">
        <v>3</v>
      </c>
      <c r="H2888" s="23" t="s">
        <v>31</v>
      </c>
      <c r="I2888" s="24">
        <v>65106.57</v>
      </c>
      <c r="J2888" s="24">
        <v>113936.5</v>
      </c>
      <c r="K2888" s="24">
        <v>88610.92</v>
      </c>
      <c r="L2888" s="24">
        <v>155069.10999999999</v>
      </c>
      <c r="M2888" s="24">
        <v>111962.87</v>
      </c>
      <c r="N2888" s="24">
        <v>195935.02</v>
      </c>
      <c r="O2888" s="24">
        <v>147342.63</v>
      </c>
      <c r="P2888" s="24">
        <v>257849.60000000001</v>
      </c>
      <c r="Q2888" s="24">
        <v>182454.2</v>
      </c>
      <c r="R2888" s="24">
        <v>319294.86</v>
      </c>
      <c r="S2888" s="24">
        <v>205478.79</v>
      </c>
      <c r="T2888" s="24">
        <v>359587.88</v>
      </c>
      <c r="U2888" s="24">
        <v>228196.87</v>
      </c>
      <c r="V2888" s="24">
        <v>399344.52</v>
      </c>
    </row>
    <row r="2889" spans="1:22" hidden="1" x14ac:dyDescent="0.3">
      <c r="A2889" s="23">
        <v>6</v>
      </c>
      <c r="B2889" s="23">
        <v>2021</v>
      </c>
      <c r="C2889" s="23" t="s">
        <v>567</v>
      </c>
      <c r="D2889" t="s">
        <v>176</v>
      </c>
      <c r="E2889" s="23" t="s">
        <v>572</v>
      </c>
      <c r="F2889" s="23" t="s">
        <v>442</v>
      </c>
      <c r="G2889" s="23">
        <v>4</v>
      </c>
      <c r="H2889" s="23" t="s">
        <v>29</v>
      </c>
      <c r="I2889" s="24">
        <v>72898.570000000007</v>
      </c>
      <c r="J2889" s="24">
        <v>116637.71</v>
      </c>
      <c r="K2889" s="24">
        <v>102057.99</v>
      </c>
      <c r="L2889" s="24">
        <v>163292.79</v>
      </c>
      <c r="M2889" s="24">
        <v>131217.42000000001</v>
      </c>
      <c r="N2889" s="24">
        <v>209947.87</v>
      </c>
      <c r="O2889" s="24">
        <v>174956.56</v>
      </c>
      <c r="P2889" s="24">
        <v>279930.5</v>
      </c>
      <c r="Q2889" s="24">
        <v>218695.7</v>
      </c>
      <c r="R2889" s="24">
        <v>349913.12</v>
      </c>
      <c r="S2889" s="24">
        <v>247855.12</v>
      </c>
      <c r="T2889" s="24">
        <v>396568.21</v>
      </c>
      <c r="U2889" s="24">
        <v>277014.55</v>
      </c>
      <c r="V2889" s="24">
        <v>443223.29</v>
      </c>
    </row>
    <row r="2890" spans="1:22" hidden="1" x14ac:dyDescent="0.3">
      <c r="A2890" s="23">
        <v>6</v>
      </c>
      <c r="B2890" s="23">
        <v>2021</v>
      </c>
      <c r="C2890" s="23" t="s">
        <v>567</v>
      </c>
      <c r="D2890" t="s">
        <v>176</v>
      </c>
      <c r="E2890" s="23" t="s">
        <v>572</v>
      </c>
      <c r="F2890" s="23" t="s">
        <v>461</v>
      </c>
      <c r="G2890" s="23">
        <v>1</v>
      </c>
      <c r="H2890" s="23" t="s">
        <v>14</v>
      </c>
      <c r="I2890" s="24">
        <v>87476.26</v>
      </c>
      <c r="J2890" s="24">
        <v>153083.45000000001</v>
      </c>
      <c r="K2890" s="24">
        <v>113345.45</v>
      </c>
      <c r="L2890" s="24">
        <v>198354.54</v>
      </c>
      <c r="M2890" s="24">
        <v>135692.75</v>
      </c>
      <c r="N2890" s="24">
        <v>237462.31</v>
      </c>
      <c r="O2890" s="24">
        <v>161953.85999999999</v>
      </c>
      <c r="P2890" s="24">
        <v>283419.25</v>
      </c>
      <c r="Q2890" s="24">
        <v>190495.54</v>
      </c>
      <c r="R2890" s="24">
        <v>333367.2</v>
      </c>
      <c r="S2890" s="24">
        <v>208751.38</v>
      </c>
      <c r="T2890" s="24">
        <v>365314.92</v>
      </c>
      <c r="U2890" s="24">
        <v>226060.08</v>
      </c>
      <c r="V2890" s="24">
        <v>395605.13</v>
      </c>
    </row>
    <row r="2891" spans="1:22" hidden="1" x14ac:dyDescent="0.3">
      <c r="A2891" s="23">
        <v>6</v>
      </c>
      <c r="B2891" s="23">
        <v>2021</v>
      </c>
      <c r="C2891" s="23" t="s">
        <v>567</v>
      </c>
      <c r="D2891" t="s">
        <v>176</v>
      </c>
      <c r="E2891" s="23" t="s">
        <v>572</v>
      </c>
      <c r="F2891" s="23" t="s">
        <v>461</v>
      </c>
      <c r="G2891" s="23">
        <v>2</v>
      </c>
      <c r="H2891" s="23" t="s">
        <v>30</v>
      </c>
      <c r="I2891" s="24">
        <v>76293.2</v>
      </c>
      <c r="J2891" s="24">
        <v>133513.10999999999</v>
      </c>
      <c r="K2891" s="24">
        <v>100005.2</v>
      </c>
      <c r="L2891" s="24">
        <v>175009.11</v>
      </c>
      <c r="M2891" s="24">
        <v>121520.5</v>
      </c>
      <c r="N2891" s="24">
        <v>212660.88</v>
      </c>
      <c r="O2891" s="24">
        <v>149016.54</v>
      </c>
      <c r="P2891" s="24">
        <v>260778.94</v>
      </c>
      <c r="Q2891" s="24">
        <v>176751.28</v>
      </c>
      <c r="R2891" s="24">
        <v>309314.73</v>
      </c>
      <c r="S2891" s="24">
        <v>194745.93</v>
      </c>
      <c r="T2891" s="24">
        <v>340805.38</v>
      </c>
      <c r="U2891" s="24">
        <v>211420.78</v>
      </c>
      <c r="V2891" s="24">
        <v>369986.36</v>
      </c>
    </row>
    <row r="2892" spans="1:22" hidden="1" x14ac:dyDescent="0.3">
      <c r="A2892" s="23">
        <v>6</v>
      </c>
      <c r="B2892" s="23">
        <v>2021</v>
      </c>
      <c r="C2892" s="23" t="s">
        <v>567</v>
      </c>
      <c r="D2892" t="s">
        <v>176</v>
      </c>
      <c r="E2892" s="23" t="s">
        <v>572</v>
      </c>
      <c r="F2892" s="23" t="s">
        <v>461</v>
      </c>
      <c r="G2892" s="23">
        <v>3</v>
      </c>
      <c r="H2892" s="23" t="s">
        <v>31</v>
      </c>
      <c r="I2892" s="24">
        <v>66155.16</v>
      </c>
      <c r="J2892" s="24">
        <v>115771.53</v>
      </c>
      <c r="K2892" s="24">
        <v>90019.92</v>
      </c>
      <c r="L2892" s="24">
        <v>157534.85</v>
      </c>
      <c r="M2892" s="24">
        <v>113728.73</v>
      </c>
      <c r="N2892" s="24">
        <v>199025.27</v>
      </c>
      <c r="O2892" s="24">
        <v>149651.97</v>
      </c>
      <c r="P2892" s="24">
        <v>261890.94</v>
      </c>
      <c r="Q2892" s="24">
        <v>185300.78</v>
      </c>
      <c r="R2892" s="24">
        <v>324276.36</v>
      </c>
      <c r="S2892" s="24">
        <v>208674.61</v>
      </c>
      <c r="T2892" s="24">
        <v>365180.57</v>
      </c>
      <c r="U2892" s="24">
        <v>231734.82</v>
      </c>
      <c r="V2892" s="24">
        <v>405535.93</v>
      </c>
    </row>
    <row r="2893" spans="1:22" hidden="1" x14ac:dyDescent="0.3">
      <c r="A2893" s="23">
        <v>6</v>
      </c>
      <c r="B2893" s="23">
        <v>2021</v>
      </c>
      <c r="C2893" s="23" t="s">
        <v>567</v>
      </c>
      <c r="D2893" t="s">
        <v>176</v>
      </c>
      <c r="E2893" s="23" t="s">
        <v>572</v>
      </c>
      <c r="F2893" s="23" t="s">
        <v>461</v>
      </c>
      <c r="G2893" s="23">
        <v>4</v>
      </c>
      <c r="H2893" s="23" t="s">
        <v>29</v>
      </c>
      <c r="I2893" s="24">
        <v>74193.52</v>
      </c>
      <c r="J2893" s="24">
        <v>118709.63</v>
      </c>
      <c r="K2893" s="24">
        <v>103870.92</v>
      </c>
      <c r="L2893" s="24">
        <v>166193.48000000001</v>
      </c>
      <c r="M2893" s="24">
        <v>133548.32999999999</v>
      </c>
      <c r="N2893" s="24">
        <v>213677.33</v>
      </c>
      <c r="O2893" s="24">
        <v>178064.44</v>
      </c>
      <c r="P2893" s="24">
        <v>284903.09999999998</v>
      </c>
      <c r="Q2893" s="24">
        <v>222580.55</v>
      </c>
      <c r="R2893" s="24">
        <v>356128.88</v>
      </c>
      <c r="S2893" s="24">
        <v>252257.95</v>
      </c>
      <c r="T2893" s="24">
        <v>403612.73</v>
      </c>
      <c r="U2893" s="24">
        <v>281935.35999999999</v>
      </c>
      <c r="V2893" s="24">
        <v>451096.58</v>
      </c>
    </row>
    <row r="2894" spans="1:22" hidden="1" x14ac:dyDescent="0.3">
      <c r="A2894" s="23">
        <v>6</v>
      </c>
      <c r="B2894" s="23">
        <v>2021</v>
      </c>
      <c r="C2894" s="23" t="s">
        <v>567</v>
      </c>
      <c r="D2894" t="s">
        <v>176</v>
      </c>
      <c r="E2894" s="23" t="s">
        <v>572</v>
      </c>
      <c r="F2894" s="23" t="s">
        <v>477</v>
      </c>
      <c r="G2894" s="23">
        <v>1</v>
      </c>
      <c r="H2894" s="23" t="s">
        <v>14</v>
      </c>
      <c r="I2894" s="24">
        <v>85427.73</v>
      </c>
      <c r="J2894" s="24">
        <v>149498.53</v>
      </c>
      <c r="K2894" s="24">
        <v>110692.86</v>
      </c>
      <c r="L2894" s="24">
        <v>193712.51</v>
      </c>
      <c r="M2894" s="24">
        <v>132518.41</v>
      </c>
      <c r="N2894" s="24">
        <v>231907.22</v>
      </c>
      <c r="O2894" s="24">
        <v>158167.07999999999</v>
      </c>
      <c r="P2894" s="24">
        <v>276792.39</v>
      </c>
      <c r="Q2894" s="24">
        <v>186042.8</v>
      </c>
      <c r="R2894" s="24">
        <v>325574.90000000002</v>
      </c>
      <c r="S2894" s="24">
        <v>203872.69</v>
      </c>
      <c r="T2894" s="24">
        <v>356777.21</v>
      </c>
      <c r="U2894" s="24">
        <v>220778.36</v>
      </c>
      <c r="V2894" s="24">
        <v>386362.13</v>
      </c>
    </row>
    <row r="2895" spans="1:22" hidden="1" x14ac:dyDescent="0.3">
      <c r="A2895" s="23">
        <v>6</v>
      </c>
      <c r="B2895" s="23">
        <v>2021</v>
      </c>
      <c r="C2895" s="23" t="s">
        <v>567</v>
      </c>
      <c r="D2895" t="s">
        <v>176</v>
      </c>
      <c r="E2895" s="23" t="s">
        <v>572</v>
      </c>
      <c r="F2895" s="23" t="s">
        <v>477</v>
      </c>
      <c r="G2895" s="23">
        <v>2</v>
      </c>
      <c r="H2895" s="23" t="s">
        <v>30</v>
      </c>
      <c r="I2895" s="24">
        <v>74498.84</v>
      </c>
      <c r="J2895" s="24">
        <v>130372.96</v>
      </c>
      <c r="K2895" s="24">
        <v>97655.8</v>
      </c>
      <c r="L2895" s="24">
        <v>170897.65</v>
      </c>
      <c r="M2895" s="24">
        <v>118668.26</v>
      </c>
      <c r="N2895" s="24">
        <v>207669.46</v>
      </c>
      <c r="O2895" s="24">
        <v>145523.79</v>
      </c>
      <c r="P2895" s="24">
        <v>254666.64</v>
      </c>
      <c r="Q2895" s="24">
        <v>172610.9</v>
      </c>
      <c r="R2895" s="24">
        <v>302069.08</v>
      </c>
      <c r="S2895" s="24">
        <v>190185.54</v>
      </c>
      <c r="T2895" s="24">
        <v>332824.7</v>
      </c>
      <c r="U2895" s="24">
        <v>206471.77</v>
      </c>
      <c r="V2895" s="24">
        <v>361325.6</v>
      </c>
    </row>
    <row r="2896" spans="1:22" hidden="1" x14ac:dyDescent="0.3">
      <c r="A2896" s="23">
        <v>6</v>
      </c>
      <c r="B2896" s="23">
        <v>2021</v>
      </c>
      <c r="C2896" s="23" t="s">
        <v>567</v>
      </c>
      <c r="D2896" t="s">
        <v>176</v>
      </c>
      <c r="E2896" s="23" t="s">
        <v>572</v>
      </c>
      <c r="F2896" s="23" t="s">
        <v>477</v>
      </c>
      <c r="G2896" s="23">
        <v>3</v>
      </c>
      <c r="H2896" s="23" t="s">
        <v>31</v>
      </c>
      <c r="I2896" s="24">
        <v>64593.31</v>
      </c>
      <c r="J2896" s="24">
        <v>113038.29</v>
      </c>
      <c r="K2896" s="24">
        <v>87892.36</v>
      </c>
      <c r="L2896" s="24">
        <v>153811.62</v>
      </c>
      <c r="M2896" s="24">
        <v>111039</v>
      </c>
      <c r="N2896" s="24">
        <v>194318.25</v>
      </c>
      <c r="O2896" s="24">
        <v>146110.81</v>
      </c>
      <c r="P2896" s="24">
        <v>255693.92</v>
      </c>
      <c r="Q2896" s="24">
        <v>180914.43</v>
      </c>
      <c r="R2896" s="24">
        <v>316600.25</v>
      </c>
      <c r="S2896" s="24">
        <v>203733.71</v>
      </c>
      <c r="T2896" s="24">
        <v>356533.99</v>
      </c>
      <c r="U2896" s="24">
        <v>226246.49</v>
      </c>
      <c r="V2896" s="24">
        <v>395931.35</v>
      </c>
    </row>
    <row r="2897" spans="1:22" hidden="1" x14ac:dyDescent="0.3">
      <c r="A2897" s="23">
        <v>6</v>
      </c>
      <c r="B2897" s="23">
        <v>2021</v>
      </c>
      <c r="C2897" s="23" t="s">
        <v>567</v>
      </c>
      <c r="D2897" t="s">
        <v>176</v>
      </c>
      <c r="E2897" s="23" t="s">
        <v>572</v>
      </c>
      <c r="F2897" s="23" t="s">
        <v>477</v>
      </c>
      <c r="G2897" s="23">
        <v>4</v>
      </c>
      <c r="H2897" s="23" t="s">
        <v>29</v>
      </c>
      <c r="I2897" s="24">
        <v>72457.14</v>
      </c>
      <c r="J2897" s="24">
        <v>115931.42</v>
      </c>
      <c r="K2897" s="24">
        <v>101439.99</v>
      </c>
      <c r="L2897" s="24">
        <v>162303.99</v>
      </c>
      <c r="M2897" s="24">
        <v>130422.85</v>
      </c>
      <c r="N2897" s="24">
        <v>208676.56</v>
      </c>
      <c r="O2897" s="24">
        <v>173897.13</v>
      </c>
      <c r="P2897" s="24">
        <v>278235.40999999997</v>
      </c>
      <c r="Q2897" s="24">
        <v>217371.41</v>
      </c>
      <c r="R2897" s="24">
        <v>347794.27</v>
      </c>
      <c r="S2897" s="24">
        <v>246354.27</v>
      </c>
      <c r="T2897" s="24">
        <v>394166.84</v>
      </c>
      <c r="U2897" s="24">
        <v>275337.12</v>
      </c>
      <c r="V2897" s="24">
        <v>440539.41</v>
      </c>
    </row>
    <row r="2898" spans="1:22" hidden="1" x14ac:dyDescent="0.3">
      <c r="A2898" s="23">
        <v>6</v>
      </c>
      <c r="B2898" s="23">
        <v>2021</v>
      </c>
      <c r="C2898" s="23" t="s">
        <v>567</v>
      </c>
      <c r="D2898" t="s">
        <v>176</v>
      </c>
      <c r="E2898" s="23" t="s">
        <v>572</v>
      </c>
      <c r="F2898" s="23" t="s">
        <v>486</v>
      </c>
      <c r="G2898" s="23">
        <v>1</v>
      </c>
      <c r="H2898" s="23" t="s">
        <v>14</v>
      </c>
      <c r="I2898" s="24">
        <v>87515.6</v>
      </c>
      <c r="J2898" s="24">
        <v>153152.29</v>
      </c>
      <c r="K2898" s="24">
        <v>113366.66</v>
      </c>
      <c r="L2898" s="24">
        <v>198391.65</v>
      </c>
      <c r="M2898" s="24">
        <v>135696.82999999999</v>
      </c>
      <c r="N2898" s="24">
        <v>237469.46</v>
      </c>
      <c r="O2898" s="24">
        <v>161926.25</v>
      </c>
      <c r="P2898" s="24">
        <v>283370.94</v>
      </c>
      <c r="Q2898" s="24">
        <v>190439.33</v>
      </c>
      <c r="R2898" s="24">
        <v>333268.82</v>
      </c>
      <c r="S2898" s="24">
        <v>208676.53</v>
      </c>
      <c r="T2898" s="24">
        <v>365183.93</v>
      </c>
      <c r="U2898" s="24">
        <v>225953.49</v>
      </c>
      <c r="V2898" s="24">
        <v>395418.61</v>
      </c>
    </row>
    <row r="2899" spans="1:22" hidden="1" x14ac:dyDescent="0.3">
      <c r="A2899" s="23">
        <v>6</v>
      </c>
      <c r="B2899" s="23">
        <v>2021</v>
      </c>
      <c r="C2899" s="23" t="s">
        <v>567</v>
      </c>
      <c r="D2899" t="s">
        <v>176</v>
      </c>
      <c r="E2899" s="23" t="s">
        <v>572</v>
      </c>
      <c r="F2899" s="23" t="s">
        <v>486</v>
      </c>
      <c r="G2899" s="23">
        <v>2</v>
      </c>
      <c r="H2899" s="23" t="s">
        <v>30</v>
      </c>
      <c r="I2899" s="24">
        <v>76459.64</v>
      </c>
      <c r="J2899" s="24">
        <v>133804.38</v>
      </c>
      <c r="K2899" s="24">
        <v>100178</v>
      </c>
      <c r="L2899" s="24">
        <v>175311.5</v>
      </c>
      <c r="M2899" s="24">
        <v>121685.63</v>
      </c>
      <c r="N2899" s="24">
        <v>212949.86</v>
      </c>
      <c r="O2899" s="24">
        <v>149135.95000000001</v>
      </c>
      <c r="P2899" s="24">
        <v>260987.91</v>
      </c>
      <c r="Q2899" s="24">
        <v>176851.24</v>
      </c>
      <c r="R2899" s="24">
        <v>309489.67</v>
      </c>
      <c r="S2899" s="24">
        <v>194830.23</v>
      </c>
      <c r="T2899" s="24">
        <v>340952.9</v>
      </c>
      <c r="U2899" s="24">
        <v>211480.55</v>
      </c>
      <c r="V2899" s="24">
        <v>370090.96</v>
      </c>
    </row>
    <row r="2900" spans="1:22" hidden="1" x14ac:dyDescent="0.3">
      <c r="A2900" s="23">
        <v>6</v>
      </c>
      <c r="B2900" s="23">
        <v>2021</v>
      </c>
      <c r="C2900" s="23" t="s">
        <v>567</v>
      </c>
      <c r="D2900" t="s">
        <v>176</v>
      </c>
      <c r="E2900" s="23" t="s">
        <v>572</v>
      </c>
      <c r="F2900" s="23" t="s">
        <v>486</v>
      </c>
      <c r="G2900" s="23">
        <v>3</v>
      </c>
      <c r="H2900" s="23" t="s">
        <v>31</v>
      </c>
      <c r="I2900" s="24">
        <v>66400.75</v>
      </c>
      <c r="J2900" s="24">
        <v>116201.32</v>
      </c>
      <c r="K2900" s="24">
        <v>90393.26</v>
      </c>
      <c r="L2900" s="24">
        <v>158188.21</v>
      </c>
      <c r="M2900" s="24">
        <v>114231.6</v>
      </c>
      <c r="N2900" s="24">
        <v>199905.29</v>
      </c>
      <c r="O2900" s="24">
        <v>150345.03</v>
      </c>
      <c r="P2900" s="24">
        <v>263103.81</v>
      </c>
      <c r="Q2900" s="24">
        <v>186187.16</v>
      </c>
      <c r="R2900" s="24">
        <v>325827.52</v>
      </c>
      <c r="S2900" s="24">
        <v>209694.32</v>
      </c>
      <c r="T2900" s="24">
        <v>366965.06</v>
      </c>
      <c r="U2900" s="24">
        <v>232891.42</v>
      </c>
      <c r="V2900" s="24">
        <v>407559.98</v>
      </c>
    </row>
    <row r="2901" spans="1:22" hidden="1" x14ac:dyDescent="0.3">
      <c r="A2901" s="23">
        <v>6</v>
      </c>
      <c r="B2901" s="23">
        <v>2021</v>
      </c>
      <c r="C2901" s="23" t="s">
        <v>567</v>
      </c>
      <c r="D2901" t="s">
        <v>176</v>
      </c>
      <c r="E2901" s="23" t="s">
        <v>572</v>
      </c>
      <c r="F2901" s="23" t="s">
        <v>486</v>
      </c>
      <c r="G2901" s="23">
        <v>4</v>
      </c>
      <c r="H2901" s="23" t="s">
        <v>29</v>
      </c>
      <c r="I2901" s="24">
        <v>74208.179999999993</v>
      </c>
      <c r="J2901" s="24">
        <v>118733.09</v>
      </c>
      <c r="K2901" s="24">
        <v>103891.46</v>
      </c>
      <c r="L2901" s="24">
        <v>166226.32999999999</v>
      </c>
      <c r="M2901" s="24">
        <v>133574.73000000001</v>
      </c>
      <c r="N2901" s="24">
        <v>213719.57</v>
      </c>
      <c r="O2901" s="24">
        <v>178099.64</v>
      </c>
      <c r="P2901" s="24">
        <v>284959.43</v>
      </c>
      <c r="Q2901" s="24">
        <v>222624.55</v>
      </c>
      <c r="R2901" s="24">
        <v>356199.28</v>
      </c>
      <c r="S2901" s="24">
        <v>252307.82</v>
      </c>
      <c r="T2901" s="24">
        <v>403692.52</v>
      </c>
      <c r="U2901" s="24">
        <v>281991.09000000003</v>
      </c>
      <c r="V2901" s="24">
        <v>451185.76</v>
      </c>
    </row>
    <row r="2902" spans="1:22" hidden="1" x14ac:dyDescent="0.3">
      <c r="A2902" s="23">
        <v>6</v>
      </c>
      <c r="B2902" s="23">
        <v>2021</v>
      </c>
      <c r="C2902" s="23" t="s">
        <v>567</v>
      </c>
      <c r="D2902" t="s">
        <v>176</v>
      </c>
      <c r="E2902" s="23" t="s">
        <v>572</v>
      </c>
      <c r="F2902" s="23" t="s">
        <v>496</v>
      </c>
      <c r="G2902" s="23">
        <v>1</v>
      </c>
      <c r="H2902" s="23" t="s">
        <v>14</v>
      </c>
      <c r="I2902" s="24">
        <v>80463.759999999995</v>
      </c>
      <c r="J2902" s="24">
        <v>140811.57999999999</v>
      </c>
      <c r="K2902" s="24">
        <v>104146.19</v>
      </c>
      <c r="L2902" s="24">
        <v>182255.84</v>
      </c>
      <c r="M2902" s="24">
        <v>124598.9</v>
      </c>
      <c r="N2902" s="24">
        <v>218048.08</v>
      </c>
      <c r="O2902" s="24">
        <v>148589.71</v>
      </c>
      <c r="P2902" s="24">
        <v>260031.99</v>
      </c>
      <c r="Q2902" s="24">
        <v>174686.05</v>
      </c>
      <c r="R2902" s="24">
        <v>305700.59000000003</v>
      </c>
      <c r="S2902" s="24">
        <v>191376.54</v>
      </c>
      <c r="T2902" s="24">
        <v>334908.95</v>
      </c>
      <c r="U2902" s="24">
        <v>207147.71</v>
      </c>
      <c r="V2902" s="24">
        <v>362508.5</v>
      </c>
    </row>
    <row r="2903" spans="1:22" hidden="1" x14ac:dyDescent="0.3">
      <c r="A2903" s="23">
        <v>6</v>
      </c>
      <c r="B2903" s="23">
        <v>2021</v>
      </c>
      <c r="C2903" s="23" t="s">
        <v>567</v>
      </c>
      <c r="D2903" t="s">
        <v>176</v>
      </c>
      <c r="E2903" s="23" t="s">
        <v>572</v>
      </c>
      <c r="F2903" s="23" t="s">
        <v>496</v>
      </c>
      <c r="G2903" s="23">
        <v>2</v>
      </c>
      <c r="H2903" s="23" t="s">
        <v>30</v>
      </c>
      <c r="I2903" s="24">
        <v>70678.67</v>
      </c>
      <c r="J2903" s="24">
        <v>123687.67999999999</v>
      </c>
      <c r="K2903" s="24">
        <v>92473.47</v>
      </c>
      <c r="L2903" s="24">
        <v>161828.57999999999</v>
      </c>
      <c r="M2903" s="24">
        <v>112198.19</v>
      </c>
      <c r="N2903" s="24">
        <v>196346.83</v>
      </c>
      <c r="O2903" s="24">
        <v>137269.54999999999</v>
      </c>
      <c r="P2903" s="24">
        <v>240221.71</v>
      </c>
      <c r="Q2903" s="24">
        <v>162659.81</v>
      </c>
      <c r="R2903" s="24">
        <v>284654.68</v>
      </c>
      <c r="S2903" s="24">
        <v>179121.77</v>
      </c>
      <c r="T2903" s="24">
        <v>313463.09000000003</v>
      </c>
      <c r="U2903" s="24">
        <v>194338.33</v>
      </c>
      <c r="V2903" s="24">
        <v>340092.08</v>
      </c>
    </row>
    <row r="2904" spans="1:22" hidden="1" x14ac:dyDescent="0.3">
      <c r="A2904" s="23">
        <v>6</v>
      </c>
      <c r="B2904" s="23">
        <v>2021</v>
      </c>
      <c r="C2904" s="23" t="s">
        <v>567</v>
      </c>
      <c r="D2904" t="s">
        <v>176</v>
      </c>
      <c r="E2904" s="23" t="s">
        <v>572</v>
      </c>
      <c r="F2904" s="23" t="s">
        <v>496</v>
      </c>
      <c r="G2904" s="23">
        <v>3</v>
      </c>
      <c r="H2904" s="23" t="s">
        <v>31</v>
      </c>
      <c r="I2904" s="24">
        <v>61671.05</v>
      </c>
      <c r="J2904" s="24">
        <v>107924.35</v>
      </c>
      <c r="K2904" s="24">
        <v>84066.83</v>
      </c>
      <c r="L2904" s="24">
        <v>147116.96</v>
      </c>
      <c r="M2904" s="24">
        <v>106326.16</v>
      </c>
      <c r="N2904" s="24">
        <v>186070.77</v>
      </c>
      <c r="O2904" s="24">
        <v>140030.16</v>
      </c>
      <c r="P2904" s="24">
        <v>245052.79</v>
      </c>
      <c r="Q2904" s="24">
        <v>173494.05</v>
      </c>
      <c r="R2904" s="24">
        <v>303614.59000000003</v>
      </c>
      <c r="S2904" s="24">
        <v>195460.27</v>
      </c>
      <c r="T2904" s="24">
        <v>342055.47</v>
      </c>
      <c r="U2904" s="24">
        <v>217152.06</v>
      </c>
      <c r="V2904" s="24">
        <v>380016.11</v>
      </c>
    </row>
    <row r="2905" spans="1:22" hidden="1" x14ac:dyDescent="0.3">
      <c r="A2905" s="23">
        <v>6</v>
      </c>
      <c r="B2905" s="23">
        <v>2021</v>
      </c>
      <c r="C2905" s="23" t="s">
        <v>567</v>
      </c>
      <c r="D2905" t="s">
        <v>176</v>
      </c>
      <c r="E2905" s="23" t="s">
        <v>572</v>
      </c>
      <c r="F2905" s="23" t="s">
        <v>496</v>
      </c>
      <c r="G2905" s="23">
        <v>4</v>
      </c>
      <c r="H2905" s="23" t="s">
        <v>29</v>
      </c>
      <c r="I2905" s="24">
        <v>68174.86</v>
      </c>
      <c r="J2905" s="24">
        <v>109079.78</v>
      </c>
      <c r="K2905" s="24">
        <v>95444.81</v>
      </c>
      <c r="L2905" s="24">
        <v>152711.69</v>
      </c>
      <c r="M2905" s="24">
        <v>122714.75</v>
      </c>
      <c r="N2905" s="24">
        <v>196343.6</v>
      </c>
      <c r="O2905" s="24">
        <v>163619.67000000001</v>
      </c>
      <c r="P2905" s="24">
        <v>261791.47</v>
      </c>
      <c r="Q2905" s="24">
        <v>204524.58</v>
      </c>
      <c r="R2905" s="24">
        <v>327239.34000000003</v>
      </c>
      <c r="S2905" s="24">
        <v>231794.53</v>
      </c>
      <c r="T2905" s="24">
        <v>370871.25</v>
      </c>
      <c r="U2905" s="24">
        <v>259064.47</v>
      </c>
      <c r="V2905" s="24">
        <v>414503.16</v>
      </c>
    </row>
    <row r="2906" spans="1:22" hidden="1" x14ac:dyDescent="0.3">
      <c r="A2906" s="23">
        <v>6</v>
      </c>
      <c r="B2906" s="23">
        <v>2021</v>
      </c>
      <c r="C2906" s="23" t="s">
        <v>567</v>
      </c>
      <c r="D2906" t="s">
        <v>176</v>
      </c>
      <c r="E2906" s="23" t="s">
        <v>572</v>
      </c>
      <c r="F2906" s="23" t="s">
        <v>505</v>
      </c>
      <c r="G2906" s="23">
        <v>1</v>
      </c>
      <c r="H2906" s="23" t="s">
        <v>14</v>
      </c>
      <c r="I2906" s="24">
        <v>84324.79</v>
      </c>
      <c r="J2906" s="24">
        <v>147568.38</v>
      </c>
      <c r="K2906" s="24">
        <v>109324.15</v>
      </c>
      <c r="L2906" s="24">
        <v>191317.26</v>
      </c>
      <c r="M2906" s="24">
        <v>130923.07</v>
      </c>
      <c r="N2906" s="24">
        <v>229115.37</v>
      </c>
      <c r="O2906" s="24">
        <v>156328.9</v>
      </c>
      <c r="P2906" s="24">
        <v>273575.58</v>
      </c>
      <c r="Q2906" s="24">
        <v>183928.86</v>
      </c>
      <c r="R2906" s="24">
        <v>321875.51</v>
      </c>
      <c r="S2906" s="24">
        <v>201583.04</v>
      </c>
      <c r="T2906" s="24">
        <v>352770.33</v>
      </c>
      <c r="U2906" s="24">
        <v>218350.66</v>
      </c>
      <c r="V2906" s="24">
        <v>382113.65</v>
      </c>
    </row>
    <row r="2907" spans="1:22" hidden="1" x14ac:dyDescent="0.3">
      <c r="A2907" s="23">
        <v>6</v>
      </c>
      <c r="B2907" s="23">
        <v>2021</v>
      </c>
      <c r="C2907" s="23" t="s">
        <v>567</v>
      </c>
      <c r="D2907" t="s">
        <v>176</v>
      </c>
      <c r="E2907" s="23" t="s">
        <v>572</v>
      </c>
      <c r="F2907" s="23" t="s">
        <v>505</v>
      </c>
      <c r="G2907" s="23">
        <v>2</v>
      </c>
      <c r="H2907" s="23" t="s">
        <v>30</v>
      </c>
      <c r="I2907" s="24">
        <v>73268.77</v>
      </c>
      <c r="J2907" s="24">
        <v>128220.34</v>
      </c>
      <c r="K2907" s="24">
        <v>96135.49</v>
      </c>
      <c r="L2907" s="24">
        <v>168237.11</v>
      </c>
      <c r="M2907" s="24">
        <v>116911.87</v>
      </c>
      <c r="N2907" s="24">
        <v>204595.78</v>
      </c>
      <c r="O2907" s="24">
        <v>143538.6</v>
      </c>
      <c r="P2907" s="24">
        <v>251192.54</v>
      </c>
      <c r="Q2907" s="24">
        <v>170340.78</v>
      </c>
      <c r="R2907" s="24">
        <v>298096.36</v>
      </c>
      <c r="S2907" s="24">
        <v>187736.74</v>
      </c>
      <c r="T2907" s="24">
        <v>328539.3</v>
      </c>
      <c r="U2907" s="24">
        <v>203877.72</v>
      </c>
      <c r="V2907" s="24">
        <v>356786.01</v>
      </c>
    </row>
    <row r="2908" spans="1:22" hidden="1" x14ac:dyDescent="0.3">
      <c r="A2908" s="23">
        <v>6</v>
      </c>
      <c r="B2908" s="23">
        <v>2021</v>
      </c>
      <c r="C2908" s="23" t="s">
        <v>567</v>
      </c>
      <c r="D2908" t="s">
        <v>176</v>
      </c>
      <c r="E2908" s="23" t="s">
        <v>572</v>
      </c>
      <c r="F2908" s="23" t="s">
        <v>505</v>
      </c>
      <c r="G2908" s="23">
        <v>3</v>
      </c>
      <c r="H2908" s="23" t="s">
        <v>31</v>
      </c>
      <c r="I2908" s="24">
        <v>63321.2</v>
      </c>
      <c r="J2908" s="24">
        <v>110812.1</v>
      </c>
      <c r="K2908" s="24">
        <v>86081.88</v>
      </c>
      <c r="L2908" s="24">
        <v>150643.29</v>
      </c>
      <c r="M2908" s="24">
        <v>108688.4</v>
      </c>
      <c r="N2908" s="24">
        <v>190204.69</v>
      </c>
      <c r="O2908" s="24">
        <v>142954.1</v>
      </c>
      <c r="P2908" s="24">
        <v>250169.67</v>
      </c>
      <c r="Q2908" s="24">
        <v>176948.49</v>
      </c>
      <c r="R2908" s="24">
        <v>309659.84999999998</v>
      </c>
      <c r="S2908" s="24">
        <v>199223.83</v>
      </c>
      <c r="T2908" s="24">
        <v>348641.7</v>
      </c>
      <c r="U2908" s="24">
        <v>221189.11</v>
      </c>
      <c r="V2908" s="24">
        <v>387080.93</v>
      </c>
    </row>
    <row r="2909" spans="1:22" hidden="1" x14ac:dyDescent="0.3">
      <c r="A2909" s="23">
        <v>6</v>
      </c>
      <c r="B2909" s="23">
        <v>2021</v>
      </c>
      <c r="C2909" s="23" t="s">
        <v>567</v>
      </c>
      <c r="D2909" t="s">
        <v>176</v>
      </c>
      <c r="E2909" s="23" t="s">
        <v>572</v>
      </c>
      <c r="F2909" s="23" t="s">
        <v>505</v>
      </c>
      <c r="G2909" s="23">
        <v>4</v>
      </c>
      <c r="H2909" s="23" t="s">
        <v>29</v>
      </c>
      <c r="I2909" s="24">
        <v>71559.61</v>
      </c>
      <c r="J2909" s="24">
        <v>114495.38</v>
      </c>
      <c r="K2909" s="24">
        <v>100183.46</v>
      </c>
      <c r="L2909" s="24">
        <v>160293.53</v>
      </c>
      <c r="M2909" s="24">
        <v>128807.3</v>
      </c>
      <c r="N2909" s="24">
        <v>206091.68</v>
      </c>
      <c r="O2909" s="24">
        <v>171743.07</v>
      </c>
      <c r="P2909" s="24">
        <v>274788.90999999997</v>
      </c>
      <c r="Q2909" s="24">
        <v>214678.83</v>
      </c>
      <c r="R2909" s="24">
        <v>343486.14</v>
      </c>
      <c r="S2909" s="24">
        <v>243302.68</v>
      </c>
      <c r="T2909" s="24">
        <v>389284.29</v>
      </c>
      <c r="U2909" s="24">
        <v>271926.52</v>
      </c>
      <c r="V2909" s="24">
        <v>435082.44</v>
      </c>
    </row>
    <row r="2910" spans="1:22" hidden="1" x14ac:dyDescent="0.3">
      <c r="A2910" s="23">
        <v>6</v>
      </c>
      <c r="B2910" s="23">
        <v>2021</v>
      </c>
      <c r="C2910" s="23" t="s">
        <v>567</v>
      </c>
      <c r="D2910" t="s">
        <v>176</v>
      </c>
      <c r="E2910" s="23" t="s">
        <v>572</v>
      </c>
      <c r="F2910" s="23" t="s">
        <v>511</v>
      </c>
      <c r="G2910" s="23">
        <v>1</v>
      </c>
      <c r="H2910" s="23" t="s">
        <v>14</v>
      </c>
      <c r="I2910" s="24">
        <v>84974.6</v>
      </c>
      <c r="J2910" s="24">
        <v>148705.56</v>
      </c>
      <c r="K2910" s="24">
        <v>110061.52</v>
      </c>
      <c r="L2910" s="24">
        <v>192607.65</v>
      </c>
      <c r="M2910" s="24">
        <v>131730.95000000001</v>
      </c>
      <c r="N2910" s="24">
        <v>230529.16</v>
      </c>
      <c r="O2910" s="24">
        <v>157178.97</v>
      </c>
      <c r="P2910" s="24">
        <v>275063.2</v>
      </c>
      <c r="Q2910" s="24">
        <v>184845.28</v>
      </c>
      <c r="R2910" s="24">
        <v>323479.24</v>
      </c>
      <c r="S2910" s="24">
        <v>202540.73</v>
      </c>
      <c r="T2910" s="24">
        <v>354446.29</v>
      </c>
      <c r="U2910" s="24">
        <v>219298.04</v>
      </c>
      <c r="V2910" s="24">
        <v>383771.58</v>
      </c>
    </row>
    <row r="2911" spans="1:22" hidden="1" x14ac:dyDescent="0.3">
      <c r="A2911" s="23">
        <v>6</v>
      </c>
      <c r="B2911" s="23">
        <v>2021</v>
      </c>
      <c r="C2911" s="23" t="s">
        <v>567</v>
      </c>
      <c r="D2911" t="s">
        <v>176</v>
      </c>
      <c r="E2911" s="23" t="s">
        <v>572</v>
      </c>
      <c r="F2911" s="23" t="s">
        <v>511</v>
      </c>
      <c r="G2911" s="23">
        <v>2</v>
      </c>
      <c r="H2911" s="23" t="s">
        <v>30</v>
      </c>
      <c r="I2911" s="24">
        <v>74299.899999999994</v>
      </c>
      <c r="J2911" s="24">
        <v>130024.83</v>
      </c>
      <c r="K2911" s="24">
        <v>97327.64</v>
      </c>
      <c r="L2911" s="24">
        <v>170323.37</v>
      </c>
      <c r="M2911" s="24">
        <v>118202.9</v>
      </c>
      <c r="N2911" s="24">
        <v>206855.07</v>
      </c>
      <c r="O2911" s="24">
        <v>144829.71</v>
      </c>
      <c r="P2911" s="24">
        <v>253452</v>
      </c>
      <c r="Q2911" s="24">
        <v>171725.75</v>
      </c>
      <c r="R2911" s="24">
        <v>300520.06</v>
      </c>
      <c r="S2911" s="24">
        <v>189171.89</v>
      </c>
      <c r="T2911" s="24">
        <v>331050.81</v>
      </c>
      <c r="U2911" s="24">
        <v>205324.17</v>
      </c>
      <c r="V2911" s="24">
        <v>359317.3</v>
      </c>
    </row>
    <row r="2912" spans="1:22" hidden="1" x14ac:dyDescent="0.3">
      <c r="A2912" s="23">
        <v>6</v>
      </c>
      <c r="B2912" s="23">
        <v>2021</v>
      </c>
      <c r="C2912" s="23" t="s">
        <v>567</v>
      </c>
      <c r="D2912" t="s">
        <v>176</v>
      </c>
      <c r="E2912" s="23" t="s">
        <v>572</v>
      </c>
      <c r="F2912" s="23" t="s">
        <v>511</v>
      </c>
      <c r="G2912" s="23">
        <v>3</v>
      </c>
      <c r="H2912" s="23" t="s">
        <v>31</v>
      </c>
      <c r="I2912" s="24">
        <v>64571.24</v>
      </c>
      <c r="J2912" s="24">
        <v>112999.66</v>
      </c>
      <c r="K2912" s="24">
        <v>87920.48</v>
      </c>
      <c r="L2912" s="24">
        <v>153860.84</v>
      </c>
      <c r="M2912" s="24">
        <v>111120.87</v>
      </c>
      <c r="N2912" s="24">
        <v>194461.52</v>
      </c>
      <c r="O2912" s="24">
        <v>146265.10999999999</v>
      </c>
      <c r="P2912" s="24">
        <v>255963.95</v>
      </c>
      <c r="Q2912" s="24">
        <v>181147.4</v>
      </c>
      <c r="R2912" s="24">
        <v>317007.95</v>
      </c>
      <c r="S2912" s="24">
        <v>204028.04</v>
      </c>
      <c r="T2912" s="24">
        <v>357049.07</v>
      </c>
      <c r="U2912" s="24">
        <v>226609.3</v>
      </c>
      <c r="V2912" s="24">
        <v>396566.28</v>
      </c>
    </row>
    <row r="2913" spans="1:22" hidden="1" x14ac:dyDescent="0.3">
      <c r="A2913" s="23">
        <v>6</v>
      </c>
      <c r="B2913" s="23">
        <v>2021</v>
      </c>
      <c r="C2913" s="23" t="s">
        <v>567</v>
      </c>
      <c r="D2913" t="s">
        <v>176</v>
      </c>
      <c r="E2913" s="23" t="s">
        <v>572</v>
      </c>
      <c r="F2913" s="23" t="s">
        <v>511</v>
      </c>
      <c r="G2913" s="23">
        <v>4</v>
      </c>
      <c r="H2913" s="23" t="s">
        <v>29</v>
      </c>
      <c r="I2913" s="24">
        <v>72045.039999999994</v>
      </c>
      <c r="J2913" s="24">
        <v>115272.07</v>
      </c>
      <c r="K2913" s="24">
        <v>100863.06</v>
      </c>
      <c r="L2913" s="24">
        <v>161380.9</v>
      </c>
      <c r="M2913" s="24">
        <v>129681.08</v>
      </c>
      <c r="N2913" s="24">
        <v>207489.73</v>
      </c>
      <c r="O2913" s="24">
        <v>172908.1</v>
      </c>
      <c r="P2913" s="24">
        <v>276652.96999999997</v>
      </c>
      <c r="Q2913" s="24">
        <v>216135.13</v>
      </c>
      <c r="R2913" s="24">
        <v>345816.21</v>
      </c>
      <c r="S2913" s="24">
        <v>244953.15</v>
      </c>
      <c r="T2913" s="24">
        <v>391925.04</v>
      </c>
      <c r="U2913" s="24">
        <v>273771.15999999997</v>
      </c>
      <c r="V2913" s="24">
        <v>438033.87</v>
      </c>
    </row>
    <row r="2914" spans="1:22" hidden="1" x14ac:dyDescent="0.3">
      <c r="A2914" s="23">
        <v>6</v>
      </c>
      <c r="B2914" s="23">
        <v>2021</v>
      </c>
      <c r="C2914" s="23" t="s">
        <v>567</v>
      </c>
      <c r="D2914" t="s">
        <v>176</v>
      </c>
      <c r="E2914" s="23" t="s">
        <v>572</v>
      </c>
      <c r="F2914" s="23" t="s">
        <v>516</v>
      </c>
      <c r="G2914" s="23">
        <v>1</v>
      </c>
      <c r="H2914" s="23" t="s">
        <v>14</v>
      </c>
      <c r="I2914" s="24">
        <v>87594.28</v>
      </c>
      <c r="J2914" s="24">
        <v>153289.98000000001</v>
      </c>
      <c r="K2914" s="24">
        <v>113409.07</v>
      </c>
      <c r="L2914" s="24">
        <v>198465.88</v>
      </c>
      <c r="M2914" s="24">
        <v>135705.01</v>
      </c>
      <c r="N2914" s="24">
        <v>237483.76</v>
      </c>
      <c r="O2914" s="24">
        <v>161871.04999999999</v>
      </c>
      <c r="P2914" s="24">
        <v>283274.33</v>
      </c>
      <c r="Q2914" s="24">
        <v>190326.89</v>
      </c>
      <c r="R2914" s="24">
        <v>333072.06</v>
      </c>
      <c r="S2914" s="24">
        <v>208526.84</v>
      </c>
      <c r="T2914" s="24">
        <v>364921.96</v>
      </c>
      <c r="U2914" s="24">
        <v>225740.33</v>
      </c>
      <c r="V2914" s="24">
        <v>395045.58</v>
      </c>
    </row>
    <row r="2915" spans="1:22" hidden="1" x14ac:dyDescent="0.3">
      <c r="A2915" s="23">
        <v>6</v>
      </c>
      <c r="B2915" s="23">
        <v>2021</v>
      </c>
      <c r="C2915" s="23" t="s">
        <v>567</v>
      </c>
      <c r="D2915" t="s">
        <v>176</v>
      </c>
      <c r="E2915" s="23" t="s">
        <v>572</v>
      </c>
      <c r="F2915" s="23" t="s">
        <v>516</v>
      </c>
      <c r="G2915" s="23">
        <v>2</v>
      </c>
      <c r="H2915" s="23" t="s">
        <v>30</v>
      </c>
      <c r="I2915" s="24">
        <v>76792.53</v>
      </c>
      <c r="J2915" s="24">
        <v>134386.93</v>
      </c>
      <c r="K2915" s="24">
        <v>100523.6</v>
      </c>
      <c r="L2915" s="24">
        <v>175916.31</v>
      </c>
      <c r="M2915" s="24">
        <v>122015.9</v>
      </c>
      <c r="N2915" s="24">
        <v>213527.83</v>
      </c>
      <c r="O2915" s="24">
        <v>149374.76999999999</v>
      </c>
      <c r="P2915" s="24">
        <v>261405.85</v>
      </c>
      <c r="Q2915" s="24">
        <v>177051.18</v>
      </c>
      <c r="R2915" s="24">
        <v>309839.56</v>
      </c>
      <c r="S2915" s="24">
        <v>194998.84</v>
      </c>
      <c r="T2915" s="24">
        <v>341247.97</v>
      </c>
      <c r="U2915" s="24">
        <v>211600.1</v>
      </c>
      <c r="V2915" s="24">
        <v>370300.18</v>
      </c>
    </row>
    <row r="2916" spans="1:22" hidden="1" x14ac:dyDescent="0.3">
      <c r="A2916" s="23">
        <v>6</v>
      </c>
      <c r="B2916" s="23">
        <v>2021</v>
      </c>
      <c r="C2916" s="23" t="s">
        <v>567</v>
      </c>
      <c r="D2916" t="s">
        <v>176</v>
      </c>
      <c r="E2916" s="23" t="s">
        <v>572</v>
      </c>
      <c r="F2916" s="23" t="s">
        <v>516</v>
      </c>
      <c r="G2916" s="23">
        <v>3</v>
      </c>
      <c r="H2916" s="23" t="s">
        <v>31</v>
      </c>
      <c r="I2916" s="24">
        <v>66891.94</v>
      </c>
      <c r="J2916" s="24">
        <v>117060.9</v>
      </c>
      <c r="K2916" s="24">
        <v>91139.96</v>
      </c>
      <c r="L2916" s="24">
        <v>159494.92000000001</v>
      </c>
      <c r="M2916" s="24">
        <v>115237.34</v>
      </c>
      <c r="N2916" s="24">
        <v>201665.34</v>
      </c>
      <c r="O2916" s="24">
        <v>151731.17000000001</v>
      </c>
      <c r="P2916" s="24">
        <v>265529.53999999998</v>
      </c>
      <c r="Q2916" s="24">
        <v>187959.92</v>
      </c>
      <c r="R2916" s="24">
        <v>328929.86</v>
      </c>
      <c r="S2916" s="24">
        <v>211733.75</v>
      </c>
      <c r="T2916" s="24">
        <v>370534.06</v>
      </c>
      <c r="U2916" s="24">
        <v>235204.64</v>
      </c>
      <c r="V2916" s="24">
        <v>411608.11</v>
      </c>
    </row>
    <row r="2917" spans="1:22" hidden="1" x14ac:dyDescent="0.3">
      <c r="A2917" s="23">
        <v>6</v>
      </c>
      <c r="B2917" s="23">
        <v>2021</v>
      </c>
      <c r="C2917" s="23" t="s">
        <v>567</v>
      </c>
      <c r="D2917" t="s">
        <v>176</v>
      </c>
      <c r="E2917" s="23" t="s">
        <v>572</v>
      </c>
      <c r="F2917" s="23" t="s">
        <v>516</v>
      </c>
      <c r="G2917" s="23">
        <v>4</v>
      </c>
      <c r="H2917" s="23" t="s">
        <v>29</v>
      </c>
      <c r="I2917" s="24">
        <v>74237.52</v>
      </c>
      <c r="J2917" s="24">
        <v>118780.04</v>
      </c>
      <c r="K2917" s="24">
        <v>103932.53</v>
      </c>
      <c r="L2917" s="24">
        <v>166292.04999999999</v>
      </c>
      <c r="M2917" s="24">
        <v>133627.54</v>
      </c>
      <c r="N2917" s="24">
        <v>213804.06</v>
      </c>
      <c r="O2917" s="24">
        <v>178170.05</v>
      </c>
      <c r="P2917" s="24">
        <v>285072.08</v>
      </c>
      <c r="Q2917" s="24">
        <v>222712.56</v>
      </c>
      <c r="R2917" s="24">
        <v>356340.11</v>
      </c>
      <c r="S2917" s="24">
        <v>252407.57</v>
      </c>
      <c r="T2917" s="24">
        <v>403852.12</v>
      </c>
      <c r="U2917" s="24">
        <v>282102.58</v>
      </c>
      <c r="V2917" s="24">
        <v>451364.13</v>
      </c>
    </row>
    <row r="2918" spans="1:22" hidden="1" x14ac:dyDescent="0.3">
      <c r="A2918" s="23">
        <v>6</v>
      </c>
      <c r="B2918" s="23">
        <v>2021</v>
      </c>
      <c r="C2918" s="23" t="s">
        <v>567</v>
      </c>
      <c r="D2918" t="s">
        <v>176</v>
      </c>
      <c r="E2918" s="23" t="s">
        <v>572</v>
      </c>
      <c r="F2918" s="23" t="s">
        <v>518</v>
      </c>
      <c r="G2918" s="23">
        <v>1</v>
      </c>
      <c r="H2918" s="23" t="s">
        <v>14</v>
      </c>
      <c r="I2918" s="24">
        <v>83339.86</v>
      </c>
      <c r="J2918" s="24">
        <v>145844.76</v>
      </c>
      <c r="K2918" s="24">
        <v>108019.06</v>
      </c>
      <c r="L2918" s="24">
        <v>189033.35</v>
      </c>
      <c r="M2918" s="24">
        <v>129339.99</v>
      </c>
      <c r="N2918" s="24">
        <v>226344.98</v>
      </c>
      <c r="O2918" s="24">
        <v>154407.91</v>
      </c>
      <c r="P2918" s="24">
        <v>270213.84000000003</v>
      </c>
      <c r="Q2918" s="24">
        <v>181646.27</v>
      </c>
      <c r="R2918" s="24">
        <v>317880.96999999997</v>
      </c>
      <c r="S2918" s="24">
        <v>199068.85</v>
      </c>
      <c r="T2918" s="24">
        <v>348370.48</v>
      </c>
      <c r="U2918" s="24">
        <v>215603.22</v>
      </c>
      <c r="V2918" s="24">
        <v>377305.63</v>
      </c>
    </row>
    <row r="2919" spans="1:22" hidden="1" x14ac:dyDescent="0.3">
      <c r="A2919" s="23">
        <v>6</v>
      </c>
      <c r="B2919" s="23">
        <v>2021</v>
      </c>
      <c r="C2919" s="23" t="s">
        <v>567</v>
      </c>
      <c r="D2919" t="s">
        <v>176</v>
      </c>
      <c r="E2919" s="23" t="s">
        <v>572</v>
      </c>
      <c r="F2919" s="23" t="s">
        <v>518</v>
      </c>
      <c r="G2919" s="23">
        <v>2</v>
      </c>
      <c r="H2919" s="23" t="s">
        <v>30</v>
      </c>
      <c r="I2919" s="24">
        <v>72538.02</v>
      </c>
      <c r="J2919" s="24">
        <v>126941.54</v>
      </c>
      <c r="K2919" s="24">
        <v>95133.59</v>
      </c>
      <c r="L2919" s="24">
        <v>166483.78</v>
      </c>
      <c r="M2919" s="24">
        <v>115650.89</v>
      </c>
      <c r="N2919" s="24">
        <v>202389.05</v>
      </c>
      <c r="O2919" s="24">
        <v>141911.63</v>
      </c>
      <c r="P2919" s="24">
        <v>248345.35</v>
      </c>
      <c r="Q2919" s="24">
        <v>168370.55</v>
      </c>
      <c r="R2919" s="24">
        <v>294648.46999999997</v>
      </c>
      <c r="S2919" s="24">
        <v>185540.85</v>
      </c>
      <c r="T2919" s="24">
        <v>324696.49</v>
      </c>
      <c r="U2919" s="24">
        <v>201462.99</v>
      </c>
      <c r="V2919" s="24">
        <v>352560.23</v>
      </c>
    </row>
    <row r="2920" spans="1:22" hidden="1" x14ac:dyDescent="0.3">
      <c r="A2920" s="23">
        <v>6</v>
      </c>
      <c r="B2920" s="23">
        <v>2021</v>
      </c>
      <c r="C2920" s="23" t="s">
        <v>567</v>
      </c>
      <c r="D2920" t="s">
        <v>176</v>
      </c>
      <c r="E2920" s="23" t="s">
        <v>572</v>
      </c>
      <c r="F2920" s="23" t="s">
        <v>518</v>
      </c>
      <c r="G2920" s="23">
        <v>3</v>
      </c>
      <c r="H2920" s="23" t="s">
        <v>31</v>
      </c>
      <c r="I2920" s="24">
        <v>62785.87</v>
      </c>
      <c r="J2920" s="24">
        <v>109875.26</v>
      </c>
      <c r="K2920" s="24">
        <v>85391.45</v>
      </c>
      <c r="L2920" s="24">
        <v>149435.03</v>
      </c>
      <c r="M2920" s="24">
        <v>107846.39999999999</v>
      </c>
      <c r="N2920" s="24">
        <v>188731.2</v>
      </c>
      <c r="O2920" s="24">
        <v>141876.57999999999</v>
      </c>
      <c r="P2920" s="24">
        <v>248284.02</v>
      </c>
      <c r="Q2920" s="24">
        <v>175641.69</v>
      </c>
      <c r="R2920" s="24">
        <v>307372.96000000002</v>
      </c>
      <c r="S2920" s="24">
        <v>197773.09</v>
      </c>
      <c r="T2920" s="24">
        <v>346102.9</v>
      </c>
      <c r="U2920" s="24">
        <v>219601.54</v>
      </c>
      <c r="V2920" s="24">
        <v>384302.7</v>
      </c>
    </row>
    <row r="2921" spans="1:22" hidden="1" x14ac:dyDescent="0.3">
      <c r="A2921" s="23">
        <v>6</v>
      </c>
      <c r="B2921" s="23">
        <v>2021</v>
      </c>
      <c r="C2921" s="23" t="s">
        <v>567</v>
      </c>
      <c r="D2921" t="s">
        <v>176</v>
      </c>
      <c r="E2921" s="23" t="s">
        <v>572</v>
      </c>
      <c r="F2921" s="23" t="s">
        <v>518</v>
      </c>
      <c r="G2921" s="23">
        <v>4</v>
      </c>
      <c r="H2921" s="23" t="s">
        <v>29</v>
      </c>
      <c r="I2921" s="24">
        <v>70706.09</v>
      </c>
      <c r="J2921" s="24">
        <v>113129.75</v>
      </c>
      <c r="K2921" s="24">
        <v>98988.53</v>
      </c>
      <c r="L2921" s="24">
        <v>158381.65</v>
      </c>
      <c r="M2921" s="24">
        <v>127270.96</v>
      </c>
      <c r="N2921" s="24">
        <v>203633.54</v>
      </c>
      <c r="O2921" s="24">
        <v>169694.62</v>
      </c>
      <c r="P2921" s="24">
        <v>271511.39</v>
      </c>
      <c r="Q2921" s="24">
        <v>212118.27</v>
      </c>
      <c r="R2921" s="24">
        <v>339389.24</v>
      </c>
      <c r="S2921" s="24">
        <v>240400.71</v>
      </c>
      <c r="T2921" s="24">
        <v>384641.14</v>
      </c>
      <c r="U2921" s="24">
        <v>268683.14</v>
      </c>
      <c r="V2921" s="24">
        <v>429893.04</v>
      </c>
    </row>
    <row r="2922" spans="1:22" hidden="1" x14ac:dyDescent="0.3">
      <c r="A2922" s="23">
        <v>6</v>
      </c>
      <c r="B2922" s="23">
        <v>2021</v>
      </c>
      <c r="C2922" s="23" t="s">
        <v>567</v>
      </c>
      <c r="D2922" t="s">
        <v>176</v>
      </c>
      <c r="E2922" s="23" t="s">
        <v>572</v>
      </c>
      <c r="F2922" s="23" t="s">
        <v>521</v>
      </c>
      <c r="G2922" s="23">
        <v>1</v>
      </c>
      <c r="H2922" s="23" t="s">
        <v>14</v>
      </c>
      <c r="I2922" s="24">
        <v>85506.4</v>
      </c>
      <c r="J2922" s="24">
        <v>149636.21</v>
      </c>
      <c r="K2922" s="24">
        <v>110735.27</v>
      </c>
      <c r="L2922" s="24">
        <v>193786.72</v>
      </c>
      <c r="M2922" s="24">
        <v>132526.57999999999</v>
      </c>
      <c r="N2922" s="24">
        <v>231921.51</v>
      </c>
      <c r="O2922" s="24">
        <v>158111.85999999999</v>
      </c>
      <c r="P2922" s="24">
        <v>276695.76</v>
      </c>
      <c r="Q2922" s="24">
        <v>185930.36</v>
      </c>
      <c r="R2922" s="24">
        <v>325378.12</v>
      </c>
      <c r="S2922" s="24">
        <v>203722.98</v>
      </c>
      <c r="T2922" s="24">
        <v>356515.22</v>
      </c>
      <c r="U2922" s="24">
        <v>220565.18</v>
      </c>
      <c r="V2922" s="24">
        <v>385989.07</v>
      </c>
    </row>
    <row r="2923" spans="1:22" hidden="1" x14ac:dyDescent="0.3">
      <c r="A2923" s="23">
        <v>6</v>
      </c>
      <c r="B2923" s="23">
        <v>2021</v>
      </c>
      <c r="C2923" s="23" t="s">
        <v>567</v>
      </c>
      <c r="D2923" t="s">
        <v>176</v>
      </c>
      <c r="E2923" s="23" t="s">
        <v>572</v>
      </c>
      <c r="F2923" s="23" t="s">
        <v>521</v>
      </c>
      <c r="G2923" s="23">
        <v>2</v>
      </c>
      <c r="H2923" s="23" t="s">
        <v>30</v>
      </c>
      <c r="I2923" s="24">
        <v>74831.710000000006</v>
      </c>
      <c r="J2923" s="24">
        <v>130955.5</v>
      </c>
      <c r="K2923" s="24">
        <v>98001.39</v>
      </c>
      <c r="L2923" s="24">
        <v>171502.44</v>
      </c>
      <c r="M2923" s="24">
        <v>118998.52</v>
      </c>
      <c r="N2923" s="24">
        <v>208247.42</v>
      </c>
      <c r="O2923" s="24">
        <v>145762.6</v>
      </c>
      <c r="P2923" s="24">
        <v>255084.56</v>
      </c>
      <c r="Q2923" s="24">
        <v>172810.83</v>
      </c>
      <c r="R2923" s="24">
        <v>302418.95</v>
      </c>
      <c r="S2923" s="24">
        <v>190354.14</v>
      </c>
      <c r="T2923" s="24">
        <v>333119.74</v>
      </c>
      <c r="U2923" s="24">
        <v>206591.31</v>
      </c>
      <c r="V2923" s="24">
        <v>361534.79</v>
      </c>
    </row>
    <row r="2924" spans="1:22" hidden="1" x14ac:dyDescent="0.3">
      <c r="A2924" s="23">
        <v>6</v>
      </c>
      <c r="B2924" s="23">
        <v>2021</v>
      </c>
      <c r="C2924" s="23" t="s">
        <v>567</v>
      </c>
      <c r="D2924" t="s">
        <v>176</v>
      </c>
      <c r="E2924" s="23" t="s">
        <v>572</v>
      </c>
      <c r="F2924" s="23" t="s">
        <v>521</v>
      </c>
      <c r="G2924" s="23">
        <v>3</v>
      </c>
      <c r="H2924" s="23" t="s">
        <v>31</v>
      </c>
      <c r="I2924" s="24">
        <v>65084.5</v>
      </c>
      <c r="J2924" s="24">
        <v>113897.87</v>
      </c>
      <c r="K2924" s="24">
        <v>88639.039999999994</v>
      </c>
      <c r="L2924" s="24">
        <v>155118.32999999999</v>
      </c>
      <c r="M2924" s="24">
        <v>112044.74</v>
      </c>
      <c r="N2924" s="24">
        <v>196078.29</v>
      </c>
      <c r="O2924" s="24">
        <v>147496.93</v>
      </c>
      <c r="P2924" s="24">
        <v>258119.64</v>
      </c>
      <c r="Q2924" s="24">
        <v>182687.18</v>
      </c>
      <c r="R2924" s="24">
        <v>319702.56</v>
      </c>
      <c r="S2924" s="24">
        <v>205773.12</v>
      </c>
      <c r="T2924" s="24">
        <v>360102.96</v>
      </c>
      <c r="U2924" s="24">
        <v>228559.69</v>
      </c>
      <c r="V2924" s="24">
        <v>399979.45</v>
      </c>
    </row>
    <row r="2925" spans="1:22" hidden="1" x14ac:dyDescent="0.3">
      <c r="A2925" s="23">
        <v>6</v>
      </c>
      <c r="B2925" s="23">
        <v>2021</v>
      </c>
      <c r="C2925" s="23" t="s">
        <v>567</v>
      </c>
      <c r="D2925" t="s">
        <v>176</v>
      </c>
      <c r="E2925" s="23" t="s">
        <v>572</v>
      </c>
      <c r="F2925" s="23" t="s">
        <v>521</v>
      </c>
      <c r="G2925" s="23">
        <v>4</v>
      </c>
      <c r="H2925" s="23" t="s">
        <v>29</v>
      </c>
      <c r="I2925" s="24">
        <v>72486.47</v>
      </c>
      <c r="J2925" s="24">
        <v>115978.36</v>
      </c>
      <c r="K2925" s="24">
        <v>101481.06</v>
      </c>
      <c r="L2925" s="24">
        <v>162369.70000000001</v>
      </c>
      <c r="M2925" s="24">
        <v>130475.65</v>
      </c>
      <c r="N2925" s="24">
        <v>208761.04</v>
      </c>
      <c r="O2925" s="24">
        <v>173967.53</v>
      </c>
      <c r="P2925" s="24">
        <v>278348.05</v>
      </c>
      <c r="Q2925" s="24">
        <v>217459.41</v>
      </c>
      <c r="R2925" s="24">
        <v>347935.07</v>
      </c>
      <c r="S2925" s="24">
        <v>246454</v>
      </c>
      <c r="T2925" s="24">
        <v>394326.41</v>
      </c>
      <c r="U2925" s="24">
        <v>275448.59000000003</v>
      </c>
      <c r="V2925" s="24">
        <v>440717.75</v>
      </c>
    </row>
    <row r="2926" spans="1:22" hidden="1" x14ac:dyDescent="0.3">
      <c r="A2926" s="23">
        <v>6</v>
      </c>
      <c r="B2926" s="23">
        <v>2021</v>
      </c>
      <c r="C2926" s="23" t="s">
        <v>567</v>
      </c>
      <c r="D2926" t="s">
        <v>176</v>
      </c>
      <c r="E2926" s="23" t="s">
        <v>572</v>
      </c>
      <c r="F2926" s="23" t="s">
        <v>523</v>
      </c>
      <c r="G2926" s="23">
        <v>1</v>
      </c>
      <c r="H2926" s="23" t="s">
        <v>14</v>
      </c>
      <c r="I2926" s="24">
        <v>83911</v>
      </c>
      <c r="J2926" s="24">
        <v>146844.25</v>
      </c>
      <c r="K2926" s="24">
        <v>108714.01</v>
      </c>
      <c r="L2926" s="24">
        <v>190249.52</v>
      </c>
      <c r="M2926" s="24">
        <v>130139.7</v>
      </c>
      <c r="N2926" s="24">
        <v>227744.47</v>
      </c>
      <c r="O2926" s="24">
        <v>155313.19</v>
      </c>
      <c r="P2926" s="24">
        <v>271798.08</v>
      </c>
      <c r="Q2926" s="24">
        <v>182675.13</v>
      </c>
      <c r="R2926" s="24">
        <v>319681.46999999997</v>
      </c>
      <c r="S2926" s="24">
        <v>200176.24</v>
      </c>
      <c r="T2926" s="24">
        <v>350308.42</v>
      </c>
      <c r="U2926" s="24">
        <v>216763.77</v>
      </c>
      <c r="V2926" s="24">
        <v>379336.6</v>
      </c>
    </row>
    <row r="2927" spans="1:22" hidden="1" x14ac:dyDescent="0.3">
      <c r="A2927" s="23">
        <v>6</v>
      </c>
      <c r="B2927" s="23">
        <v>2021</v>
      </c>
      <c r="C2927" s="23" t="s">
        <v>567</v>
      </c>
      <c r="D2927" t="s">
        <v>176</v>
      </c>
      <c r="E2927" s="23" t="s">
        <v>572</v>
      </c>
      <c r="F2927" s="23" t="s">
        <v>523</v>
      </c>
      <c r="G2927" s="23">
        <v>2</v>
      </c>
      <c r="H2927" s="23" t="s">
        <v>30</v>
      </c>
      <c r="I2927" s="24">
        <v>73236.28</v>
      </c>
      <c r="J2927" s="24">
        <v>128163.49</v>
      </c>
      <c r="K2927" s="24">
        <v>95980.14</v>
      </c>
      <c r="L2927" s="24">
        <v>167965.24</v>
      </c>
      <c r="M2927" s="24">
        <v>116611.65</v>
      </c>
      <c r="N2927" s="24">
        <v>204070.38</v>
      </c>
      <c r="O2927" s="24">
        <v>142963.93</v>
      </c>
      <c r="P2927" s="24">
        <v>250186.88</v>
      </c>
      <c r="Q2927" s="24">
        <v>169555.6</v>
      </c>
      <c r="R2927" s="24">
        <v>296722.28999999998</v>
      </c>
      <c r="S2927" s="24">
        <v>186807.4</v>
      </c>
      <c r="T2927" s="24">
        <v>326912.95</v>
      </c>
      <c r="U2927" s="24">
        <v>202789.9</v>
      </c>
      <c r="V2927" s="24">
        <v>354882.32</v>
      </c>
    </row>
    <row r="2928" spans="1:22" hidden="1" x14ac:dyDescent="0.3">
      <c r="A2928" s="23">
        <v>6</v>
      </c>
      <c r="B2928" s="23">
        <v>2021</v>
      </c>
      <c r="C2928" s="23" t="s">
        <v>567</v>
      </c>
      <c r="D2928" t="s">
        <v>176</v>
      </c>
      <c r="E2928" s="23" t="s">
        <v>572</v>
      </c>
      <c r="F2928" s="23" t="s">
        <v>523</v>
      </c>
      <c r="G2928" s="23">
        <v>3</v>
      </c>
      <c r="H2928" s="23" t="s">
        <v>31</v>
      </c>
      <c r="I2928" s="24">
        <v>63544.72</v>
      </c>
      <c r="J2928" s="24">
        <v>111203.26</v>
      </c>
      <c r="K2928" s="24">
        <v>86483.36</v>
      </c>
      <c r="L2928" s="24">
        <v>151345.87</v>
      </c>
      <c r="M2928" s="24">
        <v>109273.14</v>
      </c>
      <c r="N2928" s="24">
        <v>191227.99</v>
      </c>
      <c r="O2928" s="24">
        <v>143801.47</v>
      </c>
      <c r="P2928" s="24">
        <v>251652.57</v>
      </c>
      <c r="Q2928" s="24">
        <v>178067.85</v>
      </c>
      <c r="R2928" s="24">
        <v>311618.73</v>
      </c>
      <c r="S2928" s="24">
        <v>200537.88</v>
      </c>
      <c r="T2928" s="24">
        <v>350941.29</v>
      </c>
      <c r="U2928" s="24">
        <v>222708.54</v>
      </c>
      <c r="V2928" s="24">
        <v>389739.94</v>
      </c>
    </row>
    <row r="2929" spans="1:22" hidden="1" x14ac:dyDescent="0.3">
      <c r="A2929" s="23">
        <v>6</v>
      </c>
      <c r="B2929" s="23">
        <v>2021</v>
      </c>
      <c r="C2929" s="23" t="s">
        <v>567</v>
      </c>
      <c r="D2929" t="s">
        <v>176</v>
      </c>
      <c r="E2929" s="23" t="s">
        <v>572</v>
      </c>
      <c r="F2929" s="23" t="s">
        <v>523</v>
      </c>
      <c r="G2929" s="23">
        <v>4</v>
      </c>
      <c r="H2929" s="23" t="s">
        <v>29</v>
      </c>
      <c r="I2929" s="24">
        <v>71162.19</v>
      </c>
      <c r="J2929" s="24">
        <v>113859.5</v>
      </c>
      <c r="K2929" s="24">
        <v>99627.06</v>
      </c>
      <c r="L2929" s="24">
        <v>159403.29999999999</v>
      </c>
      <c r="M2929" s="24">
        <v>128091.94</v>
      </c>
      <c r="N2929" s="24">
        <v>204947.1</v>
      </c>
      <c r="O2929" s="24">
        <v>170789.25</v>
      </c>
      <c r="P2929" s="24">
        <v>273262.8</v>
      </c>
      <c r="Q2929" s="24">
        <v>213486.56</v>
      </c>
      <c r="R2929" s="24">
        <v>341578.5</v>
      </c>
      <c r="S2929" s="24">
        <v>241951.43</v>
      </c>
      <c r="T2929" s="24">
        <v>387122.3</v>
      </c>
      <c r="U2929" s="24">
        <v>270416.31</v>
      </c>
      <c r="V2929" s="24">
        <v>432666.1</v>
      </c>
    </row>
    <row r="2930" spans="1:22" hidden="1" x14ac:dyDescent="0.3">
      <c r="A2930" s="23">
        <v>6</v>
      </c>
      <c r="B2930" s="23">
        <v>2021</v>
      </c>
      <c r="C2930" s="23" t="s">
        <v>567</v>
      </c>
      <c r="D2930" t="s">
        <v>176</v>
      </c>
      <c r="E2930" s="23" t="s">
        <v>572</v>
      </c>
      <c r="F2930" s="23" t="s">
        <v>525</v>
      </c>
      <c r="G2930" s="23">
        <v>1</v>
      </c>
      <c r="H2930" s="23" t="s">
        <v>14</v>
      </c>
      <c r="I2930" s="24">
        <v>81941.149999999994</v>
      </c>
      <c r="J2930" s="24">
        <v>143397.01999999999</v>
      </c>
      <c r="K2930" s="24">
        <v>106103.83</v>
      </c>
      <c r="L2930" s="24">
        <v>185681.71</v>
      </c>
      <c r="M2930" s="24">
        <v>126973.53</v>
      </c>
      <c r="N2930" s="24">
        <v>222203.68</v>
      </c>
      <c r="O2930" s="24">
        <v>151471.20000000001</v>
      </c>
      <c r="P2930" s="24">
        <v>265074.61</v>
      </c>
      <c r="Q2930" s="24">
        <v>178109.94</v>
      </c>
      <c r="R2930" s="24">
        <v>311692.40000000002</v>
      </c>
      <c r="S2930" s="24">
        <v>195147.85</v>
      </c>
      <c r="T2930" s="24">
        <v>341508.73</v>
      </c>
      <c r="U2930" s="24">
        <v>211268.89</v>
      </c>
      <c r="V2930" s="24">
        <v>369720.55</v>
      </c>
    </row>
    <row r="2931" spans="1:22" hidden="1" x14ac:dyDescent="0.3">
      <c r="A2931" s="23">
        <v>6</v>
      </c>
      <c r="B2931" s="23">
        <v>2021</v>
      </c>
      <c r="C2931" s="23" t="s">
        <v>567</v>
      </c>
      <c r="D2931" t="s">
        <v>176</v>
      </c>
      <c r="E2931" s="23" t="s">
        <v>572</v>
      </c>
      <c r="F2931" s="23" t="s">
        <v>525</v>
      </c>
      <c r="G2931" s="23">
        <v>2</v>
      </c>
      <c r="H2931" s="23" t="s">
        <v>30</v>
      </c>
      <c r="I2931" s="24">
        <v>71774.789999999994</v>
      </c>
      <c r="J2931" s="24">
        <v>125605.88</v>
      </c>
      <c r="K2931" s="24">
        <v>93976.33</v>
      </c>
      <c r="L2931" s="24">
        <v>164458.57999999999</v>
      </c>
      <c r="M2931" s="24">
        <v>114089.67</v>
      </c>
      <c r="N2931" s="24">
        <v>199656.93</v>
      </c>
      <c r="O2931" s="24">
        <v>139710</v>
      </c>
      <c r="P2931" s="24">
        <v>244492.5</v>
      </c>
      <c r="Q2931" s="24">
        <v>165615.15</v>
      </c>
      <c r="R2931" s="24">
        <v>289826.52</v>
      </c>
      <c r="S2931" s="24">
        <v>182415.61</v>
      </c>
      <c r="T2931" s="24">
        <v>319227.32</v>
      </c>
      <c r="U2931" s="24">
        <v>197960.43</v>
      </c>
      <c r="V2931" s="24">
        <v>346430.76</v>
      </c>
    </row>
    <row r="2932" spans="1:22" hidden="1" x14ac:dyDescent="0.3">
      <c r="A2932" s="23">
        <v>6</v>
      </c>
      <c r="B2932" s="23">
        <v>2021</v>
      </c>
      <c r="C2932" s="23" t="s">
        <v>567</v>
      </c>
      <c r="D2932" t="s">
        <v>176</v>
      </c>
      <c r="E2932" s="23" t="s">
        <v>572</v>
      </c>
      <c r="F2932" s="23" t="s">
        <v>525</v>
      </c>
      <c r="G2932" s="23">
        <v>3</v>
      </c>
      <c r="H2932" s="23" t="s">
        <v>31</v>
      </c>
      <c r="I2932" s="24">
        <v>62474.05</v>
      </c>
      <c r="J2932" s="24">
        <v>109329.60000000001</v>
      </c>
      <c r="K2932" s="24">
        <v>85102.49</v>
      </c>
      <c r="L2932" s="24">
        <v>148929.35</v>
      </c>
      <c r="M2932" s="24">
        <v>107589.15</v>
      </c>
      <c r="N2932" s="24">
        <v>188281.01</v>
      </c>
      <c r="O2932" s="24">
        <v>141646.44</v>
      </c>
      <c r="P2932" s="24">
        <v>247881.27</v>
      </c>
      <c r="Q2932" s="24">
        <v>175454.25</v>
      </c>
      <c r="R2932" s="24">
        <v>307044.94</v>
      </c>
      <c r="S2932" s="24">
        <v>197636.39</v>
      </c>
      <c r="T2932" s="24">
        <v>345863.67999999999</v>
      </c>
      <c r="U2932" s="24">
        <v>219533.41</v>
      </c>
      <c r="V2932" s="24">
        <v>384183.47</v>
      </c>
    </row>
    <row r="2933" spans="1:22" hidden="1" x14ac:dyDescent="0.3">
      <c r="A2933" s="23">
        <v>6</v>
      </c>
      <c r="B2933" s="23">
        <v>2021</v>
      </c>
      <c r="C2933" s="23" t="s">
        <v>567</v>
      </c>
      <c r="D2933" t="s">
        <v>176</v>
      </c>
      <c r="E2933" s="23" t="s">
        <v>572</v>
      </c>
      <c r="F2933" s="23" t="s">
        <v>525</v>
      </c>
      <c r="G2933" s="23">
        <v>4</v>
      </c>
      <c r="H2933" s="23" t="s">
        <v>29</v>
      </c>
      <c r="I2933" s="24">
        <v>69455.149999999994</v>
      </c>
      <c r="J2933" s="24">
        <v>111128.23</v>
      </c>
      <c r="K2933" s="24">
        <v>97237.2</v>
      </c>
      <c r="L2933" s="24">
        <v>155579.53</v>
      </c>
      <c r="M2933" s="24">
        <v>125019.26</v>
      </c>
      <c r="N2933" s="24">
        <v>200030.82</v>
      </c>
      <c r="O2933" s="24">
        <v>166692.35</v>
      </c>
      <c r="P2933" s="24">
        <v>266707.76</v>
      </c>
      <c r="Q2933" s="24">
        <v>208365.44</v>
      </c>
      <c r="R2933" s="24">
        <v>333384.7</v>
      </c>
      <c r="S2933" s="24">
        <v>236147.49</v>
      </c>
      <c r="T2933" s="24">
        <v>377836</v>
      </c>
      <c r="U2933" s="24">
        <v>263929.55</v>
      </c>
      <c r="V2933" s="24">
        <v>422287.29</v>
      </c>
    </row>
    <row r="2934" spans="1:22" hidden="1" x14ac:dyDescent="0.3">
      <c r="A2934" s="23">
        <v>6</v>
      </c>
      <c r="B2934" s="23">
        <v>2021</v>
      </c>
      <c r="C2934" s="23" t="s">
        <v>567</v>
      </c>
      <c r="D2934" t="s">
        <v>176</v>
      </c>
      <c r="E2934" s="23" t="s">
        <v>572</v>
      </c>
      <c r="F2934" s="23" t="s">
        <v>526</v>
      </c>
      <c r="G2934" s="23">
        <v>1</v>
      </c>
      <c r="H2934" s="23" t="s">
        <v>14</v>
      </c>
      <c r="I2934" s="24">
        <v>86038.21</v>
      </c>
      <c r="J2934" s="24">
        <v>150566.85999999999</v>
      </c>
      <c r="K2934" s="24">
        <v>111409.02</v>
      </c>
      <c r="L2934" s="24">
        <v>194965.78</v>
      </c>
      <c r="M2934" s="24">
        <v>133322.20000000001</v>
      </c>
      <c r="N2934" s="24">
        <v>233313.85</v>
      </c>
      <c r="O2934" s="24">
        <v>159044.76</v>
      </c>
      <c r="P2934" s="24">
        <v>278328.32000000001</v>
      </c>
      <c r="Q2934" s="24">
        <v>187015.43</v>
      </c>
      <c r="R2934" s="24">
        <v>327277.01</v>
      </c>
      <c r="S2934" s="24">
        <v>204905.23</v>
      </c>
      <c r="T2934" s="24">
        <v>358584.15</v>
      </c>
      <c r="U2934" s="24">
        <v>221832.32000000001</v>
      </c>
      <c r="V2934" s="24">
        <v>388206.56</v>
      </c>
    </row>
    <row r="2935" spans="1:22" hidden="1" x14ac:dyDescent="0.3">
      <c r="A2935" s="23">
        <v>6</v>
      </c>
      <c r="B2935" s="23">
        <v>2021</v>
      </c>
      <c r="C2935" s="23" t="s">
        <v>567</v>
      </c>
      <c r="D2935" t="s">
        <v>176</v>
      </c>
      <c r="E2935" s="23" t="s">
        <v>572</v>
      </c>
      <c r="F2935" s="23" t="s">
        <v>526</v>
      </c>
      <c r="G2935" s="23">
        <v>2</v>
      </c>
      <c r="H2935" s="23" t="s">
        <v>30</v>
      </c>
      <c r="I2935" s="24">
        <v>75363.53</v>
      </c>
      <c r="J2935" s="24">
        <v>131886.17000000001</v>
      </c>
      <c r="K2935" s="24">
        <v>98675.14</v>
      </c>
      <c r="L2935" s="24">
        <v>172681.5</v>
      </c>
      <c r="M2935" s="24">
        <v>119794.15</v>
      </c>
      <c r="N2935" s="24">
        <v>209639.76</v>
      </c>
      <c r="O2935" s="24">
        <v>146695.5</v>
      </c>
      <c r="P2935" s="24">
        <v>256717.12</v>
      </c>
      <c r="Q2935" s="24">
        <v>173895.9</v>
      </c>
      <c r="R2935" s="24">
        <v>304317.83</v>
      </c>
      <c r="S2935" s="24">
        <v>191536.39</v>
      </c>
      <c r="T2935" s="24">
        <v>335188.67</v>
      </c>
      <c r="U2935" s="24">
        <v>207858.45</v>
      </c>
      <c r="V2935" s="24">
        <v>363752.28</v>
      </c>
    </row>
    <row r="2936" spans="1:22" hidden="1" x14ac:dyDescent="0.3">
      <c r="A2936" s="23">
        <v>6</v>
      </c>
      <c r="B2936" s="23">
        <v>2021</v>
      </c>
      <c r="C2936" s="23" t="s">
        <v>567</v>
      </c>
      <c r="D2936" t="s">
        <v>176</v>
      </c>
      <c r="E2936" s="23" t="s">
        <v>572</v>
      </c>
      <c r="F2936" s="23" t="s">
        <v>526</v>
      </c>
      <c r="G2936" s="23">
        <v>3</v>
      </c>
      <c r="H2936" s="23" t="s">
        <v>31</v>
      </c>
      <c r="I2936" s="24">
        <v>65597.75</v>
      </c>
      <c r="J2936" s="24">
        <v>114796.07</v>
      </c>
      <c r="K2936" s="24">
        <v>89357.61</v>
      </c>
      <c r="L2936" s="24">
        <v>156375.81</v>
      </c>
      <c r="M2936" s="24">
        <v>112968.6</v>
      </c>
      <c r="N2936" s="24">
        <v>197695.05</v>
      </c>
      <c r="O2936" s="24">
        <v>148728.76</v>
      </c>
      <c r="P2936" s="24">
        <v>260275.32</v>
      </c>
      <c r="Q2936" s="24">
        <v>184226.95</v>
      </c>
      <c r="R2936" s="24">
        <v>322397.17</v>
      </c>
      <c r="S2936" s="24">
        <v>207518.2</v>
      </c>
      <c r="T2936" s="24">
        <v>363156.85</v>
      </c>
      <c r="U2936" s="24">
        <v>230510.07</v>
      </c>
      <c r="V2936" s="24">
        <v>403392.62</v>
      </c>
    </row>
    <row r="2937" spans="1:22" hidden="1" x14ac:dyDescent="0.3">
      <c r="A2937" s="23">
        <v>6</v>
      </c>
      <c r="B2937" s="23">
        <v>2021</v>
      </c>
      <c r="C2937" s="23" t="s">
        <v>567</v>
      </c>
      <c r="D2937" t="s">
        <v>176</v>
      </c>
      <c r="E2937" s="23" t="s">
        <v>572</v>
      </c>
      <c r="F2937" s="23" t="s">
        <v>526</v>
      </c>
      <c r="G2937" s="23">
        <v>4</v>
      </c>
      <c r="H2937" s="23" t="s">
        <v>29</v>
      </c>
      <c r="I2937" s="24">
        <v>72927.899999999994</v>
      </c>
      <c r="J2937" s="24">
        <v>116684.64</v>
      </c>
      <c r="K2937" s="24">
        <v>102099.06</v>
      </c>
      <c r="L2937" s="24">
        <v>163358.5</v>
      </c>
      <c r="M2937" s="24">
        <v>131270.22</v>
      </c>
      <c r="N2937" s="24">
        <v>210032.35</v>
      </c>
      <c r="O2937" s="24">
        <v>175026.96</v>
      </c>
      <c r="P2937" s="24">
        <v>280043.14</v>
      </c>
      <c r="Q2937" s="24">
        <v>218783.7</v>
      </c>
      <c r="R2937" s="24">
        <v>350053.92</v>
      </c>
      <c r="S2937" s="24">
        <v>247954.86</v>
      </c>
      <c r="T2937" s="24">
        <v>396727.78</v>
      </c>
      <c r="U2937" s="24">
        <v>277126.02</v>
      </c>
      <c r="V2937" s="24">
        <v>443401.63</v>
      </c>
    </row>
    <row r="2938" spans="1:22" hidden="1" x14ac:dyDescent="0.3">
      <c r="A2938" s="23">
        <v>6</v>
      </c>
      <c r="B2938" s="23">
        <v>2021</v>
      </c>
      <c r="C2938" s="23" t="s">
        <v>567</v>
      </c>
      <c r="D2938" t="s">
        <v>176</v>
      </c>
      <c r="E2938" s="23" t="s">
        <v>572</v>
      </c>
      <c r="F2938" s="23" t="s">
        <v>527</v>
      </c>
      <c r="G2938" s="23">
        <v>1</v>
      </c>
      <c r="H2938" s="23" t="s">
        <v>14</v>
      </c>
      <c r="I2938" s="24">
        <v>88992.98</v>
      </c>
      <c r="J2938" s="24">
        <v>155737.72</v>
      </c>
      <c r="K2938" s="24">
        <v>115324.3</v>
      </c>
      <c r="L2938" s="24">
        <v>201817.52</v>
      </c>
      <c r="M2938" s="24">
        <v>138071.46</v>
      </c>
      <c r="N2938" s="24">
        <v>241625.05</v>
      </c>
      <c r="O2938" s="24">
        <v>164807.74</v>
      </c>
      <c r="P2938" s="24">
        <v>288413.55</v>
      </c>
      <c r="Q2938" s="24">
        <v>193863.21</v>
      </c>
      <c r="R2938" s="24">
        <v>339260.62</v>
      </c>
      <c r="S2938" s="24">
        <v>212447.83</v>
      </c>
      <c r="T2938" s="24">
        <v>371783.7</v>
      </c>
      <c r="U2938" s="24">
        <v>230074.65</v>
      </c>
      <c r="V2938" s="24">
        <v>402630.65</v>
      </c>
    </row>
    <row r="2939" spans="1:22" hidden="1" x14ac:dyDescent="0.3">
      <c r="A2939" s="23">
        <v>6</v>
      </c>
      <c r="B2939" s="23">
        <v>2021</v>
      </c>
      <c r="C2939" s="23" t="s">
        <v>567</v>
      </c>
      <c r="D2939" t="s">
        <v>176</v>
      </c>
      <c r="E2939" s="23" t="s">
        <v>572</v>
      </c>
      <c r="F2939" s="23" t="s">
        <v>527</v>
      </c>
      <c r="G2939" s="23">
        <v>2</v>
      </c>
      <c r="H2939" s="23" t="s">
        <v>30</v>
      </c>
      <c r="I2939" s="24">
        <v>77555.759999999995</v>
      </c>
      <c r="J2939" s="24">
        <v>135722.57999999999</v>
      </c>
      <c r="K2939" s="24">
        <v>101680.86</v>
      </c>
      <c r="L2939" s="24">
        <v>177941.5</v>
      </c>
      <c r="M2939" s="24">
        <v>123577.11</v>
      </c>
      <c r="N2939" s="24">
        <v>216259.95</v>
      </c>
      <c r="O2939" s="24">
        <v>151576.39000000001</v>
      </c>
      <c r="P2939" s="24">
        <v>265258.69</v>
      </c>
      <c r="Q2939" s="24">
        <v>179806.57</v>
      </c>
      <c r="R2939" s="24">
        <v>314661.5</v>
      </c>
      <c r="S2939" s="24">
        <v>198124.07</v>
      </c>
      <c r="T2939" s="24">
        <v>346717.12</v>
      </c>
      <c r="U2939" s="24">
        <v>215102.65</v>
      </c>
      <c r="V2939" s="24">
        <v>376429.63</v>
      </c>
    </row>
    <row r="2940" spans="1:22" hidden="1" x14ac:dyDescent="0.3">
      <c r="A2940" s="23">
        <v>6</v>
      </c>
      <c r="B2940" s="23">
        <v>2021</v>
      </c>
      <c r="C2940" s="23" t="s">
        <v>567</v>
      </c>
      <c r="D2940" t="s">
        <v>176</v>
      </c>
      <c r="E2940" s="23" t="s">
        <v>572</v>
      </c>
      <c r="F2940" s="23" t="s">
        <v>527</v>
      </c>
      <c r="G2940" s="23">
        <v>3</v>
      </c>
      <c r="H2940" s="23" t="s">
        <v>31</v>
      </c>
      <c r="I2940" s="24">
        <v>67203.75</v>
      </c>
      <c r="J2940" s="24">
        <v>117606.57</v>
      </c>
      <c r="K2940" s="24">
        <v>91428.91</v>
      </c>
      <c r="L2940" s="24">
        <v>160000.6</v>
      </c>
      <c r="M2940" s="24">
        <v>115494.59</v>
      </c>
      <c r="N2940" s="24">
        <v>202115.53</v>
      </c>
      <c r="O2940" s="24">
        <v>151961.29999999999</v>
      </c>
      <c r="P2940" s="24">
        <v>265932.28000000003</v>
      </c>
      <c r="Q2940" s="24">
        <v>188147.36</v>
      </c>
      <c r="R2940" s="24">
        <v>329257.87</v>
      </c>
      <c r="S2940" s="24">
        <v>211870.44</v>
      </c>
      <c r="T2940" s="24">
        <v>370773.27</v>
      </c>
      <c r="U2940" s="24">
        <v>235272.76</v>
      </c>
      <c r="V2940" s="24">
        <v>411727.34</v>
      </c>
    </row>
    <row r="2941" spans="1:22" hidden="1" x14ac:dyDescent="0.3">
      <c r="A2941" s="23">
        <v>6</v>
      </c>
      <c r="B2941" s="23">
        <v>2021</v>
      </c>
      <c r="C2941" s="23" t="s">
        <v>567</v>
      </c>
      <c r="D2941" t="s">
        <v>176</v>
      </c>
      <c r="E2941" s="23" t="s">
        <v>572</v>
      </c>
      <c r="F2941" s="23" t="s">
        <v>527</v>
      </c>
      <c r="G2941" s="23">
        <v>4</v>
      </c>
      <c r="H2941" s="23" t="s">
        <v>29</v>
      </c>
      <c r="I2941" s="24">
        <v>75488.460000000006</v>
      </c>
      <c r="J2941" s="24">
        <v>120781.54</v>
      </c>
      <c r="K2941" s="24">
        <v>105683.85</v>
      </c>
      <c r="L2941" s="24">
        <v>169094.16</v>
      </c>
      <c r="M2941" s="24">
        <v>135879.23000000001</v>
      </c>
      <c r="N2941" s="24">
        <v>217406.78</v>
      </c>
      <c r="O2941" s="24">
        <v>181172.31</v>
      </c>
      <c r="P2941" s="24">
        <v>289875.71000000002</v>
      </c>
      <c r="Q2941" s="24">
        <v>226465.39</v>
      </c>
      <c r="R2941" s="24">
        <v>362344.63</v>
      </c>
      <c r="S2941" s="24">
        <v>256660.78</v>
      </c>
      <c r="T2941" s="24">
        <v>410657.25</v>
      </c>
      <c r="U2941" s="24">
        <v>286856.15999999997</v>
      </c>
      <c r="V2941" s="24">
        <v>458969.87</v>
      </c>
    </row>
    <row r="2942" spans="1:22" hidden="1" x14ac:dyDescent="0.3">
      <c r="A2942" s="23">
        <v>7</v>
      </c>
      <c r="B2942" s="23">
        <v>2021</v>
      </c>
      <c r="C2942" s="23" t="s">
        <v>573</v>
      </c>
      <c r="D2942" t="s">
        <v>152</v>
      </c>
      <c r="E2942" s="23" t="s">
        <v>574</v>
      </c>
      <c r="F2942" s="23" t="s">
        <v>198</v>
      </c>
      <c r="G2942" s="23">
        <v>1</v>
      </c>
      <c r="H2942" s="23" t="s">
        <v>14</v>
      </c>
      <c r="I2942" s="24">
        <v>96655.3</v>
      </c>
      <c r="J2942" s="24">
        <v>169146.78</v>
      </c>
      <c r="K2942" s="24">
        <v>125260.93</v>
      </c>
      <c r="L2942" s="24">
        <v>219206.63</v>
      </c>
      <c r="M2942" s="24">
        <v>149973.19</v>
      </c>
      <c r="N2942" s="24">
        <v>262453.08</v>
      </c>
      <c r="O2942" s="24">
        <v>179021.98</v>
      </c>
      <c r="P2942" s="24">
        <v>313288.46999999997</v>
      </c>
      <c r="Q2942" s="24">
        <v>210589.14</v>
      </c>
      <c r="R2942" s="24">
        <v>368530.99</v>
      </c>
      <c r="S2942" s="24">
        <v>230780.38</v>
      </c>
      <c r="T2942" s="24">
        <v>403865.66</v>
      </c>
      <c r="U2942" s="24">
        <v>249934.42</v>
      </c>
      <c r="V2942" s="24">
        <v>437385.23</v>
      </c>
    </row>
    <row r="2943" spans="1:22" hidden="1" x14ac:dyDescent="0.3">
      <c r="A2943" s="23">
        <v>7</v>
      </c>
      <c r="B2943" s="23">
        <v>2021</v>
      </c>
      <c r="C2943" s="23" t="s">
        <v>573</v>
      </c>
      <c r="D2943" t="s">
        <v>152</v>
      </c>
      <c r="E2943" s="23" t="s">
        <v>574</v>
      </c>
      <c r="F2943" s="23" t="s">
        <v>198</v>
      </c>
      <c r="G2943" s="23">
        <v>2</v>
      </c>
      <c r="H2943" s="23" t="s">
        <v>30</v>
      </c>
      <c r="I2943" s="24">
        <v>84201.43</v>
      </c>
      <c r="J2943" s="24">
        <v>147352.5</v>
      </c>
      <c r="K2943" s="24">
        <v>110404.75</v>
      </c>
      <c r="L2943" s="24">
        <v>193208.3</v>
      </c>
      <c r="M2943" s="24">
        <v>134190.46</v>
      </c>
      <c r="N2943" s="24">
        <v>234833.31</v>
      </c>
      <c r="O2943" s="24">
        <v>164614.51</v>
      </c>
      <c r="P2943" s="24">
        <v>288075.39</v>
      </c>
      <c r="Q2943" s="24">
        <v>195283.02</v>
      </c>
      <c r="R2943" s="24">
        <v>341745.29</v>
      </c>
      <c r="S2943" s="24">
        <v>215183.39</v>
      </c>
      <c r="T2943" s="24">
        <v>376570.94</v>
      </c>
      <c r="U2943" s="24">
        <v>233631.56</v>
      </c>
      <c r="V2943" s="24">
        <v>408855.24</v>
      </c>
    </row>
    <row r="2944" spans="1:22" hidden="1" x14ac:dyDescent="0.3">
      <c r="A2944" s="23">
        <v>7</v>
      </c>
      <c r="B2944" s="23">
        <v>2021</v>
      </c>
      <c r="C2944" s="23" t="s">
        <v>573</v>
      </c>
      <c r="D2944" t="s">
        <v>152</v>
      </c>
      <c r="E2944" s="23" t="s">
        <v>574</v>
      </c>
      <c r="F2944" s="23" t="s">
        <v>198</v>
      </c>
      <c r="G2944" s="23">
        <v>3</v>
      </c>
      <c r="H2944" s="23" t="s">
        <v>31</v>
      </c>
      <c r="I2944" s="24">
        <v>72937.899999999994</v>
      </c>
      <c r="J2944" s="24">
        <v>127641.33</v>
      </c>
      <c r="K2944" s="24">
        <v>99220.61</v>
      </c>
      <c r="L2944" s="24">
        <v>173636.06</v>
      </c>
      <c r="M2944" s="24">
        <v>125329.64</v>
      </c>
      <c r="N2944" s="24">
        <v>219326.87</v>
      </c>
      <c r="O2944" s="24">
        <v>164894.13</v>
      </c>
      <c r="P2944" s="24">
        <v>288564.73</v>
      </c>
      <c r="Q2944" s="24">
        <v>204153.01</v>
      </c>
      <c r="R2944" s="24">
        <v>357267.77</v>
      </c>
      <c r="S2944" s="24">
        <v>229889.01</v>
      </c>
      <c r="T2944" s="24">
        <v>402305.76</v>
      </c>
      <c r="U2944" s="24">
        <v>255275.73</v>
      </c>
      <c r="V2944" s="24">
        <v>446732.53</v>
      </c>
    </row>
    <row r="2945" spans="1:22" hidden="1" x14ac:dyDescent="0.3">
      <c r="A2945" s="23">
        <v>7</v>
      </c>
      <c r="B2945" s="23">
        <v>2021</v>
      </c>
      <c r="C2945" s="23" t="s">
        <v>573</v>
      </c>
      <c r="D2945" t="s">
        <v>152</v>
      </c>
      <c r="E2945" s="23" t="s">
        <v>574</v>
      </c>
      <c r="F2945" s="23" t="s">
        <v>198</v>
      </c>
      <c r="G2945" s="23">
        <v>4</v>
      </c>
      <c r="H2945" s="23" t="s">
        <v>29</v>
      </c>
      <c r="I2945" s="24">
        <v>81992.55</v>
      </c>
      <c r="J2945" s="24">
        <v>131188.09</v>
      </c>
      <c r="K2945" s="24">
        <v>114789.58</v>
      </c>
      <c r="L2945" s="24">
        <v>183663.32</v>
      </c>
      <c r="M2945" s="24">
        <v>147586.6</v>
      </c>
      <c r="N2945" s="24">
        <v>236138.56</v>
      </c>
      <c r="O2945" s="24">
        <v>196782.13</v>
      </c>
      <c r="P2945" s="24">
        <v>314851.40999999997</v>
      </c>
      <c r="Q2945" s="24">
        <v>245977.66</v>
      </c>
      <c r="R2945" s="24">
        <v>393564.26</v>
      </c>
      <c r="S2945" s="24">
        <v>278774.68</v>
      </c>
      <c r="T2945" s="24">
        <v>446039.5</v>
      </c>
      <c r="U2945" s="24">
        <v>311571.7</v>
      </c>
      <c r="V2945" s="24">
        <v>498514.74</v>
      </c>
    </row>
    <row r="2946" spans="1:22" hidden="1" x14ac:dyDescent="0.3">
      <c r="A2946" s="23">
        <v>7</v>
      </c>
      <c r="B2946" s="23">
        <v>2021</v>
      </c>
      <c r="C2946" s="23" t="s">
        <v>573</v>
      </c>
      <c r="D2946" t="s">
        <v>152</v>
      </c>
      <c r="E2946" s="23" t="s">
        <v>574</v>
      </c>
      <c r="F2946" s="23" t="s">
        <v>240</v>
      </c>
      <c r="G2946" s="23">
        <v>1</v>
      </c>
      <c r="H2946" s="23" t="s">
        <v>14</v>
      </c>
      <c r="I2946" s="24">
        <v>100220.56</v>
      </c>
      <c r="J2946" s="24">
        <v>175385.97</v>
      </c>
      <c r="K2946" s="24">
        <v>129892.37</v>
      </c>
      <c r="L2946" s="24">
        <v>227311.64</v>
      </c>
      <c r="M2946" s="24">
        <v>155526.23000000001</v>
      </c>
      <c r="N2946" s="24">
        <v>272170.90999999997</v>
      </c>
      <c r="O2946" s="24">
        <v>185662.64</v>
      </c>
      <c r="P2946" s="24">
        <v>324909.62</v>
      </c>
      <c r="Q2946" s="24">
        <v>218409.55</v>
      </c>
      <c r="R2946" s="24">
        <v>382216.72</v>
      </c>
      <c r="S2946" s="24">
        <v>239355.51</v>
      </c>
      <c r="T2946" s="24">
        <v>418872.15</v>
      </c>
      <c r="U2946" s="24">
        <v>259230.71</v>
      </c>
      <c r="V2946" s="24">
        <v>453653.75</v>
      </c>
    </row>
    <row r="2947" spans="1:22" hidden="1" x14ac:dyDescent="0.3">
      <c r="A2947" s="23">
        <v>7</v>
      </c>
      <c r="B2947" s="23">
        <v>2021</v>
      </c>
      <c r="C2947" s="23" t="s">
        <v>573</v>
      </c>
      <c r="D2947" t="s">
        <v>152</v>
      </c>
      <c r="E2947" s="23" t="s">
        <v>574</v>
      </c>
      <c r="F2947" s="23" t="s">
        <v>240</v>
      </c>
      <c r="G2947" s="23">
        <v>2</v>
      </c>
      <c r="H2947" s="23" t="s">
        <v>30</v>
      </c>
      <c r="I2947" s="24">
        <v>87258.35</v>
      </c>
      <c r="J2947" s="24">
        <v>152702.12</v>
      </c>
      <c r="K2947" s="24">
        <v>114429.81</v>
      </c>
      <c r="L2947" s="24">
        <v>200252.16</v>
      </c>
      <c r="M2947" s="24">
        <v>139099.31</v>
      </c>
      <c r="N2947" s="24">
        <v>243423.8</v>
      </c>
      <c r="O2947" s="24">
        <v>170667.11</v>
      </c>
      <c r="P2947" s="24">
        <v>298667.45</v>
      </c>
      <c r="Q2947" s="24">
        <v>202478.69</v>
      </c>
      <c r="R2947" s="24">
        <v>354337.72</v>
      </c>
      <c r="S2947" s="24">
        <v>223121.92000000001</v>
      </c>
      <c r="T2947" s="24">
        <v>390463.36</v>
      </c>
      <c r="U2947" s="24">
        <v>242262.44</v>
      </c>
      <c r="V2947" s="24">
        <v>423959.27</v>
      </c>
    </row>
    <row r="2948" spans="1:22" hidden="1" x14ac:dyDescent="0.3">
      <c r="A2948" s="23">
        <v>7</v>
      </c>
      <c r="B2948" s="23">
        <v>2021</v>
      </c>
      <c r="C2948" s="23" t="s">
        <v>573</v>
      </c>
      <c r="D2948" t="s">
        <v>152</v>
      </c>
      <c r="E2948" s="23" t="s">
        <v>574</v>
      </c>
      <c r="F2948" s="23" t="s">
        <v>240</v>
      </c>
      <c r="G2948" s="23">
        <v>3</v>
      </c>
      <c r="H2948" s="23" t="s">
        <v>31</v>
      </c>
      <c r="I2948" s="24">
        <v>75548.34</v>
      </c>
      <c r="J2948" s="24">
        <v>132209.60000000001</v>
      </c>
      <c r="K2948" s="24">
        <v>102757.16</v>
      </c>
      <c r="L2948" s="24">
        <v>179825.04</v>
      </c>
      <c r="M2948" s="24">
        <v>129785.23</v>
      </c>
      <c r="N2948" s="24">
        <v>227124.15</v>
      </c>
      <c r="O2948" s="24">
        <v>170744.63</v>
      </c>
      <c r="P2948" s="24">
        <v>298803.09999999998</v>
      </c>
      <c r="Q2948" s="24">
        <v>211385.94</v>
      </c>
      <c r="R2948" s="24">
        <v>369925.39</v>
      </c>
      <c r="S2948" s="24">
        <v>238025.74</v>
      </c>
      <c r="T2948" s="24">
        <v>416545.04</v>
      </c>
      <c r="U2948" s="24">
        <v>264302.01</v>
      </c>
      <c r="V2948" s="24">
        <v>462528.51</v>
      </c>
    </row>
    <row r="2949" spans="1:22" hidden="1" x14ac:dyDescent="0.3">
      <c r="A2949" s="23">
        <v>7</v>
      </c>
      <c r="B2949" s="23">
        <v>2021</v>
      </c>
      <c r="C2949" s="23" t="s">
        <v>573</v>
      </c>
      <c r="D2949" t="s">
        <v>152</v>
      </c>
      <c r="E2949" s="23" t="s">
        <v>574</v>
      </c>
      <c r="F2949" s="23" t="s">
        <v>240</v>
      </c>
      <c r="G2949" s="23">
        <v>4</v>
      </c>
      <c r="H2949" s="23" t="s">
        <v>29</v>
      </c>
      <c r="I2949" s="24">
        <v>85023.88</v>
      </c>
      <c r="J2949" s="24">
        <v>136038.21</v>
      </c>
      <c r="K2949" s="24">
        <v>119033.43</v>
      </c>
      <c r="L2949" s="24">
        <v>190453.49</v>
      </c>
      <c r="M2949" s="24">
        <v>153042.98000000001</v>
      </c>
      <c r="N2949" s="24">
        <v>244868.78</v>
      </c>
      <c r="O2949" s="24">
        <v>204057.31</v>
      </c>
      <c r="P2949" s="24">
        <v>326491.7</v>
      </c>
      <c r="Q2949" s="24">
        <v>255071.64</v>
      </c>
      <c r="R2949" s="24">
        <v>408114.63</v>
      </c>
      <c r="S2949" s="24">
        <v>289081.19</v>
      </c>
      <c r="T2949" s="24">
        <v>462529.91</v>
      </c>
      <c r="U2949" s="24">
        <v>323090.74</v>
      </c>
      <c r="V2949" s="24">
        <v>516945.2</v>
      </c>
    </row>
    <row r="2950" spans="1:22" hidden="1" x14ac:dyDescent="0.3">
      <c r="A2950" s="23">
        <v>7</v>
      </c>
      <c r="B2950" s="23">
        <v>2021</v>
      </c>
      <c r="C2950" s="23" t="s">
        <v>573</v>
      </c>
      <c r="D2950" t="s">
        <v>152</v>
      </c>
      <c r="E2950" s="23" t="s">
        <v>574</v>
      </c>
      <c r="F2950" s="23" t="s">
        <v>281</v>
      </c>
      <c r="G2950" s="23">
        <v>1</v>
      </c>
      <c r="H2950" s="23" t="s">
        <v>14</v>
      </c>
      <c r="I2950" s="24">
        <v>91533.98</v>
      </c>
      <c r="J2950" s="24">
        <v>160184.46</v>
      </c>
      <c r="K2950" s="24">
        <v>118629.44</v>
      </c>
      <c r="L2950" s="24">
        <v>207601.52</v>
      </c>
      <c r="M2950" s="24">
        <v>142037.34</v>
      </c>
      <c r="N2950" s="24">
        <v>248565.35</v>
      </c>
      <c r="O2950" s="24">
        <v>169555.03</v>
      </c>
      <c r="P2950" s="24">
        <v>296721.3</v>
      </c>
      <c r="Q2950" s="24">
        <v>199457.27</v>
      </c>
      <c r="R2950" s="24">
        <v>349050.22</v>
      </c>
      <c r="S2950" s="24">
        <v>218583.63</v>
      </c>
      <c r="T2950" s="24">
        <v>382521.36</v>
      </c>
      <c r="U2950" s="24">
        <v>236730.11</v>
      </c>
      <c r="V2950" s="24">
        <v>414277.69</v>
      </c>
    </row>
    <row r="2951" spans="1:22" hidden="1" x14ac:dyDescent="0.3">
      <c r="A2951" s="23">
        <v>7</v>
      </c>
      <c r="B2951" s="23">
        <v>2021</v>
      </c>
      <c r="C2951" s="23" t="s">
        <v>573</v>
      </c>
      <c r="D2951" t="s">
        <v>152</v>
      </c>
      <c r="E2951" s="23" t="s">
        <v>574</v>
      </c>
      <c r="F2951" s="23" t="s">
        <v>281</v>
      </c>
      <c r="G2951" s="23">
        <v>2</v>
      </c>
      <c r="H2951" s="23" t="s">
        <v>30</v>
      </c>
      <c r="I2951" s="24">
        <v>79715.5</v>
      </c>
      <c r="J2951" s="24">
        <v>139502.13</v>
      </c>
      <c r="K2951" s="24">
        <v>104531.22</v>
      </c>
      <c r="L2951" s="24">
        <v>182929.64</v>
      </c>
      <c r="M2951" s="24">
        <v>127059.85</v>
      </c>
      <c r="N2951" s="24">
        <v>222354.75</v>
      </c>
      <c r="O2951" s="24">
        <v>155882.63</v>
      </c>
      <c r="P2951" s="24">
        <v>272794.61</v>
      </c>
      <c r="Q2951" s="24">
        <v>184932.07</v>
      </c>
      <c r="R2951" s="24">
        <v>323631.13</v>
      </c>
      <c r="S2951" s="24">
        <v>203782.41</v>
      </c>
      <c r="T2951" s="24">
        <v>356619.22</v>
      </c>
      <c r="U2951" s="24">
        <v>221259.03</v>
      </c>
      <c r="V2951" s="24">
        <v>387203.31</v>
      </c>
    </row>
    <row r="2952" spans="1:22" hidden="1" x14ac:dyDescent="0.3">
      <c r="A2952" s="23">
        <v>7</v>
      </c>
      <c r="B2952" s="23">
        <v>2021</v>
      </c>
      <c r="C2952" s="23" t="s">
        <v>573</v>
      </c>
      <c r="D2952" t="s">
        <v>152</v>
      </c>
      <c r="E2952" s="23" t="s">
        <v>574</v>
      </c>
      <c r="F2952" s="23" t="s">
        <v>281</v>
      </c>
      <c r="G2952" s="23">
        <v>3</v>
      </c>
      <c r="H2952" s="23" t="s">
        <v>31</v>
      </c>
      <c r="I2952" s="24">
        <v>69033.27</v>
      </c>
      <c r="J2952" s="24">
        <v>120808.23</v>
      </c>
      <c r="K2952" s="24">
        <v>93901.7</v>
      </c>
      <c r="L2952" s="24">
        <v>164327.97</v>
      </c>
      <c r="M2952" s="24">
        <v>118605.32</v>
      </c>
      <c r="N2952" s="24">
        <v>207559.31</v>
      </c>
      <c r="O2952" s="24">
        <v>156041.23000000001</v>
      </c>
      <c r="P2952" s="24">
        <v>273072.15000000002</v>
      </c>
      <c r="Q2952" s="24">
        <v>193187.12</v>
      </c>
      <c r="R2952" s="24">
        <v>338077.46</v>
      </c>
      <c r="S2952" s="24">
        <v>217536.73</v>
      </c>
      <c r="T2952" s="24">
        <v>380689.28</v>
      </c>
      <c r="U2952" s="24">
        <v>241554.89</v>
      </c>
      <c r="V2952" s="24">
        <v>422721.06</v>
      </c>
    </row>
    <row r="2953" spans="1:22" hidden="1" x14ac:dyDescent="0.3">
      <c r="A2953" s="23">
        <v>7</v>
      </c>
      <c r="B2953" s="23">
        <v>2021</v>
      </c>
      <c r="C2953" s="23" t="s">
        <v>573</v>
      </c>
      <c r="D2953" t="s">
        <v>152</v>
      </c>
      <c r="E2953" s="23" t="s">
        <v>574</v>
      </c>
      <c r="F2953" s="23" t="s">
        <v>281</v>
      </c>
      <c r="G2953" s="23">
        <v>4</v>
      </c>
      <c r="H2953" s="23" t="s">
        <v>29</v>
      </c>
      <c r="I2953" s="24">
        <v>77651.61</v>
      </c>
      <c r="J2953" s="24">
        <v>124242.57</v>
      </c>
      <c r="K2953" s="24">
        <v>108712.25</v>
      </c>
      <c r="L2953" s="24">
        <v>173939.6</v>
      </c>
      <c r="M2953" s="24">
        <v>139772.89000000001</v>
      </c>
      <c r="N2953" s="24">
        <v>223636.63</v>
      </c>
      <c r="O2953" s="24">
        <v>186363.86</v>
      </c>
      <c r="P2953" s="24">
        <v>298182.17</v>
      </c>
      <c r="Q2953" s="24">
        <v>232954.82</v>
      </c>
      <c r="R2953" s="24">
        <v>372727.72</v>
      </c>
      <c r="S2953" s="24">
        <v>264015.46000000002</v>
      </c>
      <c r="T2953" s="24">
        <v>422424.74</v>
      </c>
      <c r="U2953" s="24">
        <v>295076.09999999998</v>
      </c>
      <c r="V2953" s="24">
        <v>472121.77</v>
      </c>
    </row>
    <row r="2954" spans="1:22" hidden="1" x14ac:dyDescent="0.3">
      <c r="A2954" s="23">
        <v>7</v>
      </c>
      <c r="B2954" s="23">
        <v>2021</v>
      </c>
      <c r="C2954" s="23" t="s">
        <v>573</v>
      </c>
      <c r="D2954" t="s">
        <v>152</v>
      </c>
      <c r="E2954" s="23" t="s">
        <v>574</v>
      </c>
      <c r="F2954" s="23" t="s">
        <v>322</v>
      </c>
      <c r="G2954" s="23">
        <v>1</v>
      </c>
      <c r="H2954" s="23" t="s">
        <v>14</v>
      </c>
      <c r="I2954" s="24">
        <v>104356.95</v>
      </c>
      <c r="J2954" s="24">
        <v>182624.66</v>
      </c>
      <c r="K2954" s="24">
        <v>135218.76</v>
      </c>
      <c r="L2954" s="24">
        <v>236632.84</v>
      </c>
      <c r="M2954" s="24">
        <v>161878.99</v>
      </c>
      <c r="N2954" s="24">
        <v>283288.24</v>
      </c>
      <c r="O2954" s="24">
        <v>193208.6</v>
      </c>
      <c r="P2954" s="24">
        <v>338115.04</v>
      </c>
      <c r="Q2954" s="24">
        <v>227258.83</v>
      </c>
      <c r="R2954" s="24">
        <v>397702.95</v>
      </c>
      <c r="S2954" s="24">
        <v>249038.05</v>
      </c>
      <c r="T2954" s="24">
        <v>435816.59</v>
      </c>
      <c r="U2954" s="24">
        <v>269687.57</v>
      </c>
      <c r="V2954" s="24">
        <v>471953.25</v>
      </c>
    </row>
    <row r="2955" spans="1:22" hidden="1" x14ac:dyDescent="0.3">
      <c r="A2955" s="23">
        <v>7</v>
      </c>
      <c r="B2955" s="23">
        <v>2021</v>
      </c>
      <c r="C2955" s="23" t="s">
        <v>573</v>
      </c>
      <c r="D2955" t="s">
        <v>152</v>
      </c>
      <c r="E2955" s="23" t="s">
        <v>574</v>
      </c>
      <c r="F2955" s="23" t="s">
        <v>322</v>
      </c>
      <c r="G2955" s="23">
        <v>2</v>
      </c>
      <c r="H2955" s="23" t="s">
        <v>30</v>
      </c>
      <c r="I2955" s="24">
        <v>91013.53</v>
      </c>
      <c r="J2955" s="24">
        <v>159273.68</v>
      </c>
      <c r="K2955" s="24">
        <v>119301.42</v>
      </c>
      <c r="L2955" s="24">
        <v>208777.49</v>
      </c>
      <c r="M2955" s="24">
        <v>144968.93</v>
      </c>
      <c r="N2955" s="24">
        <v>253695.62</v>
      </c>
      <c r="O2955" s="24">
        <v>177772.02</v>
      </c>
      <c r="P2955" s="24">
        <v>311101.03999999998</v>
      </c>
      <c r="Q2955" s="24">
        <v>210859.42</v>
      </c>
      <c r="R2955" s="24">
        <v>369003.98</v>
      </c>
      <c r="S2955" s="24">
        <v>232327</v>
      </c>
      <c r="T2955" s="24">
        <v>406572.24</v>
      </c>
      <c r="U2955" s="24">
        <v>252220.23</v>
      </c>
      <c r="V2955" s="24">
        <v>441385.4</v>
      </c>
    </row>
    <row r="2956" spans="1:22" hidden="1" x14ac:dyDescent="0.3">
      <c r="A2956" s="23">
        <v>7</v>
      </c>
      <c r="B2956" s="23">
        <v>2021</v>
      </c>
      <c r="C2956" s="23" t="s">
        <v>573</v>
      </c>
      <c r="D2956" t="s">
        <v>152</v>
      </c>
      <c r="E2956" s="23" t="s">
        <v>574</v>
      </c>
      <c r="F2956" s="23" t="s">
        <v>322</v>
      </c>
      <c r="G2956" s="23">
        <v>3</v>
      </c>
      <c r="H2956" s="23" t="s">
        <v>31</v>
      </c>
      <c r="I2956" s="24">
        <v>78917.64</v>
      </c>
      <c r="J2956" s="24">
        <v>138105.87</v>
      </c>
      <c r="K2956" s="24">
        <v>107385.63</v>
      </c>
      <c r="L2956" s="24">
        <v>187924.86</v>
      </c>
      <c r="M2956" s="24">
        <v>135667.56</v>
      </c>
      <c r="N2956" s="24">
        <v>237418.22</v>
      </c>
      <c r="O2956" s="24">
        <v>178520.01</v>
      </c>
      <c r="P2956" s="24">
        <v>312410.02</v>
      </c>
      <c r="Q2956" s="24">
        <v>221045.03</v>
      </c>
      <c r="R2956" s="24">
        <v>386828.79999999999</v>
      </c>
      <c r="S2956" s="24">
        <v>248927.27</v>
      </c>
      <c r="T2956" s="24">
        <v>435622.72</v>
      </c>
      <c r="U2956" s="24">
        <v>276435.28000000003</v>
      </c>
      <c r="V2956" s="24">
        <v>483761.74</v>
      </c>
    </row>
    <row r="2957" spans="1:22" hidden="1" x14ac:dyDescent="0.3">
      <c r="A2957" s="23">
        <v>7</v>
      </c>
      <c r="B2957" s="23">
        <v>2021</v>
      </c>
      <c r="C2957" s="23" t="s">
        <v>573</v>
      </c>
      <c r="D2957" t="s">
        <v>152</v>
      </c>
      <c r="E2957" s="23" t="s">
        <v>574</v>
      </c>
      <c r="F2957" s="23" t="s">
        <v>322</v>
      </c>
      <c r="G2957" s="23">
        <v>4</v>
      </c>
      <c r="H2957" s="23" t="s">
        <v>29</v>
      </c>
      <c r="I2957" s="24">
        <v>88511.3</v>
      </c>
      <c r="J2957" s="24">
        <v>141618.09</v>
      </c>
      <c r="K2957" s="24">
        <v>123915.83</v>
      </c>
      <c r="L2957" s="24">
        <v>198265.32</v>
      </c>
      <c r="M2957" s="24">
        <v>159320.35</v>
      </c>
      <c r="N2957" s="24">
        <v>254912.56</v>
      </c>
      <c r="O2957" s="24">
        <v>212427.13</v>
      </c>
      <c r="P2957" s="24">
        <v>339883.41</v>
      </c>
      <c r="Q2957" s="24">
        <v>265533.90999999997</v>
      </c>
      <c r="R2957" s="24">
        <v>424854.27</v>
      </c>
      <c r="S2957" s="24">
        <v>300938.43</v>
      </c>
      <c r="T2957" s="24">
        <v>481501.5</v>
      </c>
      <c r="U2957" s="24">
        <v>336342.95</v>
      </c>
      <c r="V2957" s="24">
        <v>538148.74</v>
      </c>
    </row>
    <row r="2958" spans="1:22" hidden="1" x14ac:dyDescent="0.3">
      <c r="A2958" s="23">
        <v>7</v>
      </c>
      <c r="B2958" s="23">
        <v>2021</v>
      </c>
      <c r="C2958" s="23" t="s">
        <v>573</v>
      </c>
      <c r="D2958" t="s">
        <v>152</v>
      </c>
      <c r="E2958" s="23" t="s">
        <v>574</v>
      </c>
      <c r="F2958" s="23" t="s">
        <v>361</v>
      </c>
      <c r="G2958" s="23">
        <v>1</v>
      </c>
      <c r="H2958" s="23" t="s">
        <v>14</v>
      </c>
      <c r="I2958" s="24">
        <v>98172.03</v>
      </c>
      <c r="J2958" s="24">
        <v>171801.05</v>
      </c>
      <c r="K2958" s="24">
        <v>127239.78</v>
      </c>
      <c r="L2958" s="24">
        <v>222669.61</v>
      </c>
      <c r="M2958" s="24">
        <v>152351.9</v>
      </c>
      <c r="N2958" s="24">
        <v>266615.82</v>
      </c>
      <c r="O2958" s="24">
        <v>181875.87</v>
      </c>
      <c r="P2958" s="24">
        <v>318282.77</v>
      </c>
      <c r="Q2958" s="24">
        <v>213956.81</v>
      </c>
      <c r="R2958" s="24">
        <v>374424.41</v>
      </c>
      <c r="S2958" s="24">
        <v>234476.82</v>
      </c>
      <c r="T2958" s="24">
        <v>410334.44</v>
      </c>
      <c r="U2958" s="24">
        <v>253949</v>
      </c>
      <c r="V2958" s="24">
        <v>444410.74</v>
      </c>
    </row>
    <row r="2959" spans="1:22" hidden="1" x14ac:dyDescent="0.3">
      <c r="A2959" s="23">
        <v>7</v>
      </c>
      <c r="B2959" s="23">
        <v>2021</v>
      </c>
      <c r="C2959" s="23" t="s">
        <v>573</v>
      </c>
      <c r="D2959" t="s">
        <v>152</v>
      </c>
      <c r="E2959" s="23" t="s">
        <v>574</v>
      </c>
      <c r="F2959" s="23" t="s">
        <v>361</v>
      </c>
      <c r="G2959" s="23">
        <v>2</v>
      </c>
      <c r="H2959" s="23" t="s">
        <v>30</v>
      </c>
      <c r="I2959" s="24">
        <v>85463.98</v>
      </c>
      <c r="J2959" s="24">
        <v>149561.97</v>
      </c>
      <c r="K2959" s="24">
        <v>112080.4</v>
      </c>
      <c r="L2959" s="24">
        <v>196140.7</v>
      </c>
      <c r="M2959" s="24">
        <v>136247.07</v>
      </c>
      <c r="N2959" s="24">
        <v>238432.38</v>
      </c>
      <c r="O2959" s="24">
        <v>167174.37</v>
      </c>
      <c r="P2959" s="24">
        <v>292555.14</v>
      </c>
      <c r="Q2959" s="24">
        <v>198338.32</v>
      </c>
      <c r="R2959" s="24">
        <v>347092.06</v>
      </c>
      <c r="S2959" s="24">
        <v>218561.53</v>
      </c>
      <c r="T2959" s="24">
        <v>382482.68</v>
      </c>
      <c r="U2959" s="24">
        <v>237313.43</v>
      </c>
      <c r="V2959" s="24">
        <v>415298.51</v>
      </c>
    </row>
    <row r="2960" spans="1:22" hidden="1" x14ac:dyDescent="0.3">
      <c r="A2960" s="23">
        <v>7</v>
      </c>
      <c r="B2960" s="23">
        <v>2021</v>
      </c>
      <c r="C2960" s="23" t="s">
        <v>573</v>
      </c>
      <c r="D2960" t="s">
        <v>152</v>
      </c>
      <c r="E2960" s="23" t="s">
        <v>574</v>
      </c>
      <c r="F2960" s="23" t="s">
        <v>361</v>
      </c>
      <c r="G2960" s="23">
        <v>3</v>
      </c>
      <c r="H2960" s="23" t="s">
        <v>31</v>
      </c>
      <c r="I2960" s="24">
        <v>73986.490000000005</v>
      </c>
      <c r="J2960" s="24">
        <v>129476.36</v>
      </c>
      <c r="K2960" s="24">
        <v>100629.6</v>
      </c>
      <c r="L2960" s="24">
        <v>176101.8</v>
      </c>
      <c r="M2960" s="24">
        <v>127095.5</v>
      </c>
      <c r="N2960" s="24">
        <v>222417.13</v>
      </c>
      <c r="O2960" s="24">
        <v>167203.47</v>
      </c>
      <c r="P2960" s="24">
        <v>292606.07</v>
      </c>
      <c r="Q2960" s="24">
        <v>206999.59</v>
      </c>
      <c r="R2960" s="24">
        <v>362249.28</v>
      </c>
      <c r="S2960" s="24">
        <v>233084.83</v>
      </c>
      <c r="T2960" s="24">
        <v>407898.46</v>
      </c>
      <c r="U2960" s="24">
        <v>258813.68</v>
      </c>
      <c r="V2960" s="24">
        <v>452923.94</v>
      </c>
    </row>
    <row r="2961" spans="1:22" hidden="1" x14ac:dyDescent="0.3">
      <c r="A2961" s="23">
        <v>7</v>
      </c>
      <c r="B2961" s="23">
        <v>2021</v>
      </c>
      <c r="C2961" s="23" t="s">
        <v>573</v>
      </c>
      <c r="D2961" t="s">
        <v>152</v>
      </c>
      <c r="E2961" s="23" t="s">
        <v>574</v>
      </c>
      <c r="F2961" s="23" t="s">
        <v>361</v>
      </c>
      <c r="G2961" s="23">
        <v>4</v>
      </c>
      <c r="H2961" s="23" t="s">
        <v>29</v>
      </c>
      <c r="I2961" s="24">
        <v>83287.5</v>
      </c>
      <c r="J2961" s="24">
        <v>133260.01</v>
      </c>
      <c r="K2961" s="24">
        <v>116602.5</v>
      </c>
      <c r="L2961" s="24">
        <v>186564.01</v>
      </c>
      <c r="M2961" s="24">
        <v>149917.51</v>
      </c>
      <c r="N2961" s="24">
        <v>239868.01</v>
      </c>
      <c r="O2961" s="24">
        <v>199890.01</v>
      </c>
      <c r="P2961" s="24">
        <v>319824.02</v>
      </c>
      <c r="Q2961" s="24">
        <v>249862.51</v>
      </c>
      <c r="R2961" s="24">
        <v>399780.02</v>
      </c>
      <c r="S2961" s="24">
        <v>283177.51</v>
      </c>
      <c r="T2961" s="24">
        <v>453084.02</v>
      </c>
      <c r="U2961" s="24">
        <v>316492.51</v>
      </c>
      <c r="V2961" s="24">
        <v>506388.02</v>
      </c>
    </row>
    <row r="2962" spans="1:22" hidden="1" x14ac:dyDescent="0.3">
      <c r="A2962" s="23">
        <v>7</v>
      </c>
      <c r="B2962" s="23">
        <v>2021</v>
      </c>
      <c r="C2962" s="23" t="s">
        <v>573</v>
      </c>
      <c r="D2962" t="s">
        <v>152</v>
      </c>
      <c r="E2962" s="23" t="s">
        <v>574</v>
      </c>
      <c r="F2962" s="23" t="s">
        <v>397</v>
      </c>
      <c r="G2962" s="23">
        <v>1</v>
      </c>
      <c r="H2962" s="23" t="s">
        <v>14</v>
      </c>
      <c r="I2962" s="24">
        <v>97975.34</v>
      </c>
      <c r="J2962" s="24">
        <v>171456.84</v>
      </c>
      <c r="K2962" s="24">
        <v>127133.74</v>
      </c>
      <c r="L2962" s="24">
        <v>222484.05</v>
      </c>
      <c r="M2962" s="24">
        <v>152331.47</v>
      </c>
      <c r="N2962" s="24">
        <v>266580.07</v>
      </c>
      <c r="O2962" s="24">
        <v>182013.89</v>
      </c>
      <c r="P2962" s="24">
        <v>318524.31</v>
      </c>
      <c r="Q2962" s="24">
        <v>214237.9</v>
      </c>
      <c r="R2962" s="24">
        <v>374916.32</v>
      </c>
      <c r="S2962" s="24">
        <v>234851.07</v>
      </c>
      <c r="T2962" s="24">
        <v>410989.38</v>
      </c>
      <c r="U2962" s="24">
        <v>254481.91</v>
      </c>
      <c r="V2962" s="24">
        <v>445343.34</v>
      </c>
    </row>
    <row r="2963" spans="1:22" hidden="1" x14ac:dyDescent="0.3">
      <c r="A2963" s="23">
        <v>7</v>
      </c>
      <c r="B2963" s="23">
        <v>2021</v>
      </c>
      <c r="C2963" s="23" t="s">
        <v>573</v>
      </c>
      <c r="D2963" t="s">
        <v>152</v>
      </c>
      <c r="E2963" s="23" t="s">
        <v>574</v>
      </c>
      <c r="F2963" s="23" t="s">
        <v>397</v>
      </c>
      <c r="G2963" s="23">
        <v>2</v>
      </c>
      <c r="H2963" s="23" t="s">
        <v>30</v>
      </c>
      <c r="I2963" s="24">
        <v>84631.78</v>
      </c>
      <c r="J2963" s="24">
        <v>148105.60999999999</v>
      </c>
      <c r="K2963" s="24">
        <v>111216.4</v>
      </c>
      <c r="L2963" s="24">
        <v>194628.7</v>
      </c>
      <c r="M2963" s="24">
        <v>135421.4</v>
      </c>
      <c r="N2963" s="24">
        <v>236987.46</v>
      </c>
      <c r="O2963" s="24">
        <v>166577.32</v>
      </c>
      <c r="P2963" s="24">
        <v>291510.3</v>
      </c>
      <c r="Q2963" s="24">
        <v>197838.49</v>
      </c>
      <c r="R2963" s="24">
        <v>346217.35</v>
      </c>
      <c r="S2963" s="24">
        <v>218140.02</v>
      </c>
      <c r="T2963" s="24">
        <v>381745.04</v>
      </c>
      <c r="U2963" s="24">
        <v>237014.57</v>
      </c>
      <c r="V2963" s="24">
        <v>414775.49</v>
      </c>
    </row>
    <row r="2964" spans="1:22" hidden="1" x14ac:dyDescent="0.3">
      <c r="A2964" s="23">
        <v>7</v>
      </c>
      <c r="B2964" s="23">
        <v>2021</v>
      </c>
      <c r="C2964" s="23" t="s">
        <v>573</v>
      </c>
      <c r="D2964" t="s">
        <v>152</v>
      </c>
      <c r="E2964" s="23" t="s">
        <v>574</v>
      </c>
      <c r="F2964" s="23" t="s">
        <v>397</v>
      </c>
      <c r="G2964" s="23">
        <v>3</v>
      </c>
      <c r="H2964" s="23" t="s">
        <v>31</v>
      </c>
      <c r="I2964" s="24">
        <v>72758.53</v>
      </c>
      <c r="J2964" s="24">
        <v>127327.42</v>
      </c>
      <c r="K2964" s="24">
        <v>98762.87</v>
      </c>
      <c r="L2964" s="24">
        <v>172835.03</v>
      </c>
      <c r="M2964" s="24">
        <v>124581.15</v>
      </c>
      <c r="N2964" s="24">
        <v>218017.02</v>
      </c>
      <c r="O2964" s="24">
        <v>163738.14000000001</v>
      </c>
      <c r="P2964" s="24">
        <v>286541.75</v>
      </c>
      <c r="Q2964" s="24">
        <v>202567.69</v>
      </c>
      <c r="R2964" s="24">
        <v>354493.46</v>
      </c>
      <c r="S2964" s="24">
        <v>227986.28</v>
      </c>
      <c r="T2964" s="24">
        <v>398976</v>
      </c>
      <c r="U2964" s="24">
        <v>253030.65</v>
      </c>
      <c r="V2964" s="24">
        <v>442803.64</v>
      </c>
    </row>
    <row r="2965" spans="1:22" hidden="1" x14ac:dyDescent="0.3">
      <c r="A2965" s="23">
        <v>7</v>
      </c>
      <c r="B2965" s="23">
        <v>2021</v>
      </c>
      <c r="C2965" s="23" t="s">
        <v>573</v>
      </c>
      <c r="D2965" t="s">
        <v>152</v>
      </c>
      <c r="E2965" s="23" t="s">
        <v>574</v>
      </c>
      <c r="F2965" s="23" t="s">
        <v>397</v>
      </c>
      <c r="G2965" s="23">
        <v>4</v>
      </c>
      <c r="H2965" s="23" t="s">
        <v>29</v>
      </c>
      <c r="I2965" s="24">
        <v>83214.16</v>
      </c>
      <c r="J2965" s="24">
        <v>133142.66</v>
      </c>
      <c r="K2965" s="24">
        <v>116499.83</v>
      </c>
      <c r="L2965" s="24">
        <v>186399.72</v>
      </c>
      <c r="M2965" s="24">
        <v>149785.49</v>
      </c>
      <c r="N2965" s="24">
        <v>239656.79</v>
      </c>
      <c r="O2965" s="24">
        <v>199713.99</v>
      </c>
      <c r="P2965" s="24">
        <v>319542.39</v>
      </c>
      <c r="Q2965" s="24">
        <v>249642.48</v>
      </c>
      <c r="R2965" s="24">
        <v>399427.98</v>
      </c>
      <c r="S2965" s="24">
        <v>282928.15000000002</v>
      </c>
      <c r="T2965" s="24">
        <v>452685.05</v>
      </c>
      <c r="U2965" s="24">
        <v>316213.81</v>
      </c>
      <c r="V2965" s="24">
        <v>505942.11</v>
      </c>
    </row>
    <row r="2966" spans="1:22" hidden="1" x14ac:dyDescent="0.3">
      <c r="A2966" s="23">
        <v>7</v>
      </c>
      <c r="B2966" s="23">
        <v>2021</v>
      </c>
      <c r="C2966" s="23" t="s">
        <v>573</v>
      </c>
      <c r="D2966" t="s">
        <v>152</v>
      </c>
      <c r="E2966" s="23" t="s">
        <v>574</v>
      </c>
      <c r="F2966" s="23" t="s">
        <v>429</v>
      </c>
      <c r="G2966" s="23">
        <v>1</v>
      </c>
      <c r="H2966" s="23" t="s">
        <v>14</v>
      </c>
      <c r="I2966" s="24">
        <v>93385.82</v>
      </c>
      <c r="J2966" s="24">
        <v>163425.18</v>
      </c>
      <c r="K2966" s="24">
        <v>121176.01</v>
      </c>
      <c r="L2966" s="24">
        <v>212058.01</v>
      </c>
      <c r="M2966" s="24">
        <v>145191.25</v>
      </c>
      <c r="N2966" s="24">
        <v>254084.69</v>
      </c>
      <c r="O2966" s="24">
        <v>173479.84</v>
      </c>
      <c r="P2966" s="24">
        <v>303589.71000000002</v>
      </c>
      <c r="Q2966" s="24">
        <v>204191.11</v>
      </c>
      <c r="R2966" s="24">
        <v>357334.44</v>
      </c>
      <c r="S2966" s="24">
        <v>223836.59</v>
      </c>
      <c r="T2966" s="24">
        <v>391714.02</v>
      </c>
      <c r="U2966" s="24">
        <v>242544.75</v>
      </c>
      <c r="V2966" s="24">
        <v>424453.31</v>
      </c>
    </row>
    <row r="2967" spans="1:22" hidden="1" x14ac:dyDescent="0.3">
      <c r="A2967" s="23">
        <v>7</v>
      </c>
      <c r="B2967" s="23">
        <v>2021</v>
      </c>
      <c r="C2967" s="23" t="s">
        <v>573</v>
      </c>
      <c r="D2967" t="s">
        <v>152</v>
      </c>
      <c r="E2967" s="23" t="s">
        <v>574</v>
      </c>
      <c r="F2967" s="23" t="s">
        <v>429</v>
      </c>
      <c r="G2967" s="23">
        <v>2</v>
      </c>
      <c r="H2967" s="23" t="s">
        <v>30</v>
      </c>
      <c r="I2967" s="24">
        <v>80677.67</v>
      </c>
      <c r="J2967" s="24">
        <v>141185.92000000001</v>
      </c>
      <c r="K2967" s="24">
        <v>106016.63</v>
      </c>
      <c r="L2967" s="24">
        <v>185529.11</v>
      </c>
      <c r="M2967" s="24">
        <v>129086.43</v>
      </c>
      <c r="N2967" s="24">
        <v>225901.25</v>
      </c>
      <c r="O2967" s="24">
        <v>158778.34</v>
      </c>
      <c r="P2967" s="24">
        <v>277862.09000000003</v>
      </c>
      <c r="Q2967" s="24">
        <v>188572.62</v>
      </c>
      <c r="R2967" s="24">
        <v>330002.08</v>
      </c>
      <c r="S2967" s="24">
        <v>207921.3</v>
      </c>
      <c r="T2967" s="24">
        <v>363862.27</v>
      </c>
      <c r="U2967" s="24">
        <v>225909.18</v>
      </c>
      <c r="V2967" s="24">
        <v>395341.07</v>
      </c>
    </row>
    <row r="2968" spans="1:22" hidden="1" x14ac:dyDescent="0.3">
      <c r="A2968" s="23">
        <v>7</v>
      </c>
      <c r="B2968" s="23">
        <v>2021</v>
      </c>
      <c r="C2968" s="23" t="s">
        <v>573</v>
      </c>
      <c r="D2968" t="s">
        <v>152</v>
      </c>
      <c r="E2968" s="23" t="s">
        <v>574</v>
      </c>
      <c r="F2968" s="23" t="s">
        <v>429</v>
      </c>
      <c r="G2968" s="23">
        <v>3</v>
      </c>
      <c r="H2968" s="23" t="s">
        <v>31</v>
      </c>
      <c r="I2968" s="24">
        <v>69367.16</v>
      </c>
      <c r="J2968" s="24">
        <v>121392.52</v>
      </c>
      <c r="K2968" s="24">
        <v>94162.53</v>
      </c>
      <c r="L2968" s="24">
        <v>164784.43</v>
      </c>
      <c r="M2968" s="24">
        <v>118780.7</v>
      </c>
      <c r="N2968" s="24">
        <v>207866.22</v>
      </c>
      <c r="O2968" s="24">
        <v>156117.06</v>
      </c>
      <c r="P2968" s="24">
        <v>273204.86</v>
      </c>
      <c r="Q2968" s="24">
        <v>193141.58</v>
      </c>
      <c r="R2968" s="24">
        <v>337997.76</v>
      </c>
      <c r="S2968" s="24">
        <v>217379.09</v>
      </c>
      <c r="T2968" s="24">
        <v>380413.41</v>
      </c>
      <c r="U2968" s="24">
        <v>241260.2</v>
      </c>
      <c r="V2968" s="24">
        <v>422205.35</v>
      </c>
    </row>
    <row r="2969" spans="1:22" hidden="1" x14ac:dyDescent="0.3">
      <c r="A2969" s="23">
        <v>7</v>
      </c>
      <c r="B2969" s="23">
        <v>2021</v>
      </c>
      <c r="C2969" s="23" t="s">
        <v>573</v>
      </c>
      <c r="D2969" t="s">
        <v>152</v>
      </c>
      <c r="E2969" s="23" t="s">
        <v>574</v>
      </c>
      <c r="F2969" s="23" t="s">
        <v>429</v>
      </c>
      <c r="G2969" s="23">
        <v>4</v>
      </c>
      <c r="H2969" s="23" t="s">
        <v>29</v>
      </c>
      <c r="I2969" s="24">
        <v>79314.64</v>
      </c>
      <c r="J2969" s="24">
        <v>126903.43</v>
      </c>
      <c r="K2969" s="24">
        <v>111040.5</v>
      </c>
      <c r="L2969" s="24">
        <v>177664.81</v>
      </c>
      <c r="M2969" s="24">
        <v>142766.35999999999</v>
      </c>
      <c r="N2969" s="24">
        <v>228426.18</v>
      </c>
      <c r="O2969" s="24">
        <v>190355.15</v>
      </c>
      <c r="P2969" s="24">
        <v>304568.24</v>
      </c>
      <c r="Q2969" s="24">
        <v>237943.93</v>
      </c>
      <c r="R2969" s="24">
        <v>380710.3</v>
      </c>
      <c r="S2969" s="24">
        <v>269669.78999999998</v>
      </c>
      <c r="T2969" s="24">
        <v>431471.67</v>
      </c>
      <c r="U2969" s="24">
        <v>301395.65000000002</v>
      </c>
      <c r="V2969" s="24">
        <v>482233.05</v>
      </c>
    </row>
    <row r="2970" spans="1:22" hidden="1" x14ac:dyDescent="0.3">
      <c r="A2970" s="23">
        <v>7</v>
      </c>
      <c r="B2970" s="23">
        <v>2021</v>
      </c>
      <c r="C2970" s="23" t="s">
        <v>573</v>
      </c>
      <c r="D2970" t="s">
        <v>152</v>
      </c>
      <c r="E2970" s="23" t="s">
        <v>574</v>
      </c>
      <c r="F2970" s="23" t="s">
        <v>453</v>
      </c>
      <c r="G2970" s="23">
        <v>1</v>
      </c>
      <c r="H2970" s="23" t="s">
        <v>14</v>
      </c>
      <c r="I2970" s="24">
        <v>96793.72</v>
      </c>
      <c r="J2970" s="24">
        <v>169389.01</v>
      </c>
      <c r="K2970" s="24">
        <v>125722.63</v>
      </c>
      <c r="L2970" s="24">
        <v>220014.6</v>
      </c>
      <c r="M2970" s="24">
        <v>150727.97</v>
      </c>
      <c r="N2970" s="24">
        <v>263773.94</v>
      </c>
      <c r="O2970" s="24">
        <v>180230.93</v>
      </c>
      <c r="P2970" s="24">
        <v>315404.13</v>
      </c>
      <c r="Q2970" s="24">
        <v>212236.41</v>
      </c>
      <c r="R2970" s="24">
        <v>371413.72</v>
      </c>
      <c r="S2970" s="24">
        <v>232711.14</v>
      </c>
      <c r="T2970" s="24">
        <v>407244.5</v>
      </c>
      <c r="U2970" s="24">
        <v>252267.39</v>
      </c>
      <c r="V2970" s="24">
        <v>441467.94</v>
      </c>
    </row>
    <row r="2971" spans="1:22" hidden="1" x14ac:dyDescent="0.3">
      <c r="A2971" s="23">
        <v>7</v>
      </c>
      <c r="B2971" s="23">
        <v>2021</v>
      </c>
      <c r="C2971" s="23" t="s">
        <v>573</v>
      </c>
      <c r="D2971" t="s">
        <v>152</v>
      </c>
      <c r="E2971" s="23" t="s">
        <v>574</v>
      </c>
      <c r="F2971" s="23" t="s">
        <v>453</v>
      </c>
      <c r="G2971" s="23">
        <v>2</v>
      </c>
      <c r="H2971" s="23" t="s">
        <v>30</v>
      </c>
      <c r="I2971" s="24">
        <v>83068.83</v>
      </c>
      <c r="J2971" s="24">
        <v>145370.45000000001</v>
      </c>
      <c r="K2971" s="24">
        <v>109350.5</v>
      </c>
      <c r="L2971" s="24">
        <v>191363.38</v>
      </c>
      <c r="M2971" s="24">
        <v>133334.76</v>
      </c>
      <c r="N2971" s="24">
        <v>233335.82</v>
      </c>
      <c r="O2971" s="24">
        <v>164353.31</v>
      </c>
      <c r="P2971" s="24">
        <v>287618.3</v>
      </c>
      <c r="Q2971" s="24">
        <v>195368.44</v>
      </c>
      <c r="R2971" s="24">
        <v>341894.77</v>
      </c>
      <c r="S2971" s="24">
        <v>215522.63</v>
      </c>
      <c r="T2971" s="24">
        <v>377164.6</v>
      </c>
      <c r="U2971" s="24">
        <v>234300.98</v>
      </c>
      <c r="V2971" s="24">
        <v>410026.72</v>
      </c>
    </row>
    <row r="2972" spans="1:22" hidden="1" x14ac:dyDescent="0.3">
      <c r="A2972" s="23">
        <v>7</v>
      </c>
      <c r="B2972" s="23">
        <v>2021</v>
      </c>
      <c r="C2972" s="23" t="s">
        <v>573</v>
      </c>
      <c r="D2972" t="s">
        <v>152</v>
      </c>
      <c r="E2972" s="23" t="s">
        <v>574</v>
      </c>
      <c r="F2972" s="23" t="s">
        <v>453</v>
      </c>
      <c r="G2972" s="23">
        <v>3</v>
      </c>
      <c r="H2972" s="23" t="s">
        <v>31</v>
      </c>
      <c r="I2972" s="24">
        <v>70995.23</v>
      </c>
      <c r="J2972" s="24">
        <v>124241.65</v>
      </c>
      <c r="K2972" s="24">
        <v>96205.72</v>
      </c>
      <c r="L2972" s="24">
        <v>168360</v>
      </c>
      <c r="M2972" s="24">
        <v>121224.81</v>
      </c>
      <c r="N2972" s="24">
        <v>212143.42</v>
      </c>
      <c r="O2972" s="24">
        <v>159195.31</v>
      </c>
      <c r="P2972" s="24">
        <v>278591.78999999998</v>
      </c>
      <c r="Q2972" s="24">
        <v>196829.01</v>
      </c>
      <c r="R2972" s="24">
        <v>344450.76</v>
      </c>
      <c r="S2972" s="24">
        <v>221437</v>
      </c>
      <c r="T2972" s="24">
        <v>387514.75</v>
      </c>
      <c r="U2972" s="24">
        <v>245660.08</v>
      </c>
      <c r="V2972" s="24">
        <v>429905.13</v>
      </c>
    </row>
    <row r="2973" spans="1:22" hidden="1" x14ac:dyDescent="0.3">
      <c r="A2973" s="23">
        <v>7</v>
      </c>
      <c r="B2973" s="23">
        <v>2021</v>
      </c>
      <c r="C2973" s="23" t="s">
        <v>573</v>
      </c>
      <c r="D2973" t="s">
        <v>152</v>
      </c>
      <c r="E2973" s="23" t="s">
        <v>574</v>
      </c>
      <c r="F2973" s="23" t="s">
        <v>453</v>
      </c>
      <c r="G2973" s="23">
        <v>4</v>
      </c>
      <c r="H2973" s="23" t="s">
        <v>29</v>
      </c>
      <c r="I2973" s="24">
        <v>82287.3</v>
      </c>
      <c r="J2973" s="24">
        <v>131659.69</v>
      </c>
      <c r="K2973" s="24">
        <v>115202.23</v>
      </c>
      <c r="L2973" s="24">
        <v>184323.57</v>
      </c>
      <c r="M2973" s="24">
        <v>148117.15</v>
      </c>
      <c r="N2973" s="24">
        <v>236987.44</v>
      </c>
      <c r="O2973" s="24">
        <v>197489.53</v>
      </c>
      <c r="P2973" s="24">
        <v>315983.25</v>
      </c>
      <c r="Q2973" s="24">
        <v>246861.91</v>
      </c>
      <c r="R2973" s="24">
        <v>394979.07</v>
      </c>
      <c r="S2973" s="24">
        <v>279776.84000000003</v>
      </c>
      <c r="T2973" s="24">
        <v>447642.94</v>
      </c>
      <c r="U2973" s="24">
        <v>312691.76</v>
      </c>
      <c r="V2973" s="24">
        <v>500306.82</v>
      </c>
    </row>
    <row r="2974" spans="1:22" hidden="1" x14ac:dyDescent="0.3">
      <c r="A2974" s="23">
        <v>7</v>
      </c>
      <c r="B2974" s="23">
        <v>2021</v>
      </c>
      <c r="C2974" s="23" t="s">
        <v>573</v>
      </c>
      <c r="D2974" t="s">
        <v>152</v>
      </c>
      <c r="E2974" s="23" t="s">
        <v>574</v>
      </c>
      <c r="F2974" s="23" t="s">
        <v>470</v>
      </c>
      <c r="G2974" s="23">
        <v>1</v>
      </c>
      <c r="H2974" s="23" t="s">
        <v>14</v>
      </c>
      <c r="I2974" s="24">
        <v>93621.84</v>
      </c>
      <c r="J2974" s="24">
        <v>163838.23000000001</v>
      </c>
      <c r="K2974" s="24">
        <v>121303.24</v>
      </c>
      <c r="L2974" s="24">
        <v>212280.67</v>
      </c>
      <c r="M2974" s="24">
        <v>145215.76</v>
      </c>
      <c r="N2974" s="24">
        <v>254127.58</v>
      </c>
      <c r="O2974" s="24">
        <v>173314.2</v>
      </c>
      <c r="P2974" s="24">
        <v>303299.84999999998</v>
      </c>
      <c r="Q2974" s="24">
        <v>203853.79</v>
      </c>
      <c r="R2974" s="24">
        <v>356744.13</v>
      </c>
      <c r="S2974" s="24">
        <v>223387.47</v>
      </c>
      <c r="T2974" s="24">
        <v>390928.08</v>
      </c>
      <c r="U2974" s="24">
        <v>241905.24</v>
      </c>
      <c r="V2974" s="24">
        <v>423334.17</v>
      </c>
    </row>
    <row r="2975" spans="1:22" hidden="1" x14ac:dyDescent="0.3">
      <c r="A2975" s="23">
        <v>7</v>
      </c>
      <c r="B2975" s="23">
        <v>2021</v>
      </c>
      <c r="C2975" s="23" t="s">
        <v>573</v>
      </c>
      <c r="D2975" t="s">
        <v>152</v>
      </c>
      <c r="E2975" s="23" t="s">
        <v>574</v>
      </c>
      <c r="F2975" s="23" t="s">
        <v>470</v>
      </c>
      <c r="G2975" s="23">
        <v>2</v>
      </c>
      <c r="H2975" s="23" t="s">
        <v>30</v>
      </c>
      <c r="I2975" s="24">
        <v>81676.31</v>
      </c>
      <c r="J2975" s="24">
        <v>142933.54999999999</v>
      </c>
      <c r="K2975" s="24">
        <v>107053.43</v>
      </c>
      <c r="L2975" s="24">
        <v>187343.5</v>
      </c>
      <c r="M2975" s="24">
        <v>130077.23</v>
      </c>
      <c r="N2975" s="24">
        <v>227635.15</v>
      </c>
      <c r="O2975" s="24">
        <v>159494.79</v>
      </c>
      <c r="P2975" s="24">
        <v>279115.88</v>
      </c>
      <c r="Q2975" s="24">
        <v>189172.41</v>
      </c>
      <c r="R2975" s="24">
        <v>331051.71999999997</v>
      </c>
      <c r="S2975" s="24">
        <v>208427.1</v>
      </c>
      <c r="T2975" s="24">
        <v>364747.43</v>
      </c>
      <c r="U2975" s="24">
        <v>226267.81</v>
      </c>
      <c r="V2975" s="24">
        <v>395968.67</v>
      </c>
    </row>
    <row r="2976" spans="1:22" hidden="1" x14ac:dyDescent="0.3">
      <c r="A2976" s="23">
        <v>7</v>
      </c>
      <c r="B2976" s="23">
        <v>2021</v>
      </c>
      <c r="C2976" s="23" t="s">
        <v>573</v>
      </c>
      <c r="D2976" t="s">
        <v>152</v>
      </c>
      <c r="E2976" s="23" t="s">
        <v>574</v>
      </c>
      <c r="F2976" s="23" t="s">
        <v>470</v>
      </c>
      <c r="G2976" s="23">
        <v>3</v>
      </c>
      <c r="H2976" s="23" t="s">
        <v>31</v>
      </c>
      <c r="I2976" s="24">
        <v>70840.72</v>
      </c>
      <c r="J2976" s="24">
        <v>123971.25</v>
      </c>
      <c r="K2976" s="24">
        <v>96402.6</v>
      </c>
      <c r="L2976" s="24">
        <v>168704.56</v>
      </c>
      <c r="M2976" s="24">
        <v>121797.91</v>
      </c>
      <c r="N2976" s="24">
        <v>213146.35</v>
      </c>
      <c r="O2976" s="24">
        <v>160275.45000000001</v>
      </c>
      <c r="P2976" s="24">
        <v>280482.03999999998</v>
      </c>
      <c r="Q2976" s="24">
        <v>198459.85</v>
      </c>
      <c r="R2976" s="24">
        <v>347304.74</v>
      </c>
      <c r="S2976" s="24">
        <v>223497.34</v>
      </c>
      <c r="T2976" s="24">
        <v>391120.35</v>
      </c>
      <c r="U2976" s="24">
        <v>248199.82</v>
      </c>
      <c r="V2976" s="24">
        <v>434349.69</v>
      </c>
    </row>
    <row r="2977" spans="1:22" hidden="1" x14ac:dyDescent="0.3">
      <c r="A2977" s="23">
        <v>7</v>
      </c>
      <c r="B2977" s="23">
        <v>2021</v>
      </c>
      <c r="C2977" s="23" t="s">
        <v>573</v>
      </c>
      <c r="D2977" t="s">
        <v>152</v>
      </c>
      <c r="E2977" s="23" t="s">
        <v>574</v>
      </c>
      <c r="F2977" s="23" t="s">
        <v>470</v>
      </c>
      <c r="G2977" s="23">
        <v>4</v>
      </c>
      <c r="H2977" s="23" t="s">
        <v>29</v>
      </c>
      <c r="I2977" s="24">
        <v>79402.649999999994</v>
      </c>
      <c r="J2977" s="24">
        <v>127044.24</v>
      </c>
      <c r="K2977" s="24">
        <v>111163.71</v>
      </c>
      <c r="L2977" s="24">
        <v>177861.94</v>
      </c>
      <c r="M2977" s="24">
        <v>142924.76999999999</v>
      </c>
      <c r="N2977" s="24">
        <v>228679.64</v>
      </c>
      <c r="O2977" s="24">
        <v>190566.36</v>
      </c>
      <c r="P2977" s="24">
        <v>304906.18</v>
      </c>
      <c r="Q2977" s="24">
        <v>238207.95</v>
      </c>
      <c r="R2977" s="24">
        <v>381132.73</v>
      </c>
      <c r="S2977" s="24">
        <v>269969.01</v>
      </c>
      <c r="T2977" s="24">
        <v>431950.43</v>
      </c>
      <c r="U2977" s="24">
        <v>301730.07</v>
      </c>
      <c r="V2977" s="24">
        <v>482768.13</v>
      </c>
    </row>
    <row r="2978" spans="1:22" hidden="1" x14ac:dyDescent="0.3">
      <c r="A2978" s="23">
        <v>7</v>
      </c>
      <c r="B2978" s="23">
        <v>2021</v>
      </c>
      <c r="C2978" s="23" t="s">
        <v>573</v>
      </c>
      <c r="D2978" t="s">
        <v>152</v>
      </c>
      <c r="E2978" s="23" t="s">
        <v>574</v>
      </c>
      <c r="F2978" s="23" t="s">
        <v>481</v>
      </c>
      <c r="G2978" s="23">
        <v>1</v>
      </c>
      <c r="H2978" s="23" t="s">
        <v>14</v>
      </c>
      <c r="I2978" s="24">
        <v>96990.41</v>
      </c>
      <c r="J2978" s="24">
        <v>169733.22</v>
      </c>
      <c r="K2978" s="24">
        <v>125828.65</v>
      </c>
      <c r="L2978" s="24">
        <v>220200.14</v>
      </c>
      <c r="M2978" s="24">
        <v>150748.39000000001</v>
      </c>
      <c r="N2978" s="24">
        <v>263809.68</v>
      </c>
      <c r="O2978" s="24">
        <v>180092.9</v>
      </c>
      <c r="P2978" s="24">
        <v>315162.57</v>
      </c>
      <c r="Q2978" s="24">
        <v>211955.31</v>
      </c>
      <c r="R2978" s="24">
        <v>370921.79</v>
      </c>
      <c r="S2978" s="24">
        <v>232336.88</v>
      </c>
      <c r="T2978" s="24">
        <v>406589.53</v>
      </c>
      <c r="U2978" s="24">
        <v>251734.47</v>
      </c>
      <c r="V2978" s="24">
        <v>440535.32</v>
      </c>
    </row>
    <row r="2979" spans="1:22" hidden="1" x14ac:dyDescent="0.3">
      <c r="A2979" s="23">
        <v>7</v>
      </c>
      <c r="B2979" s="23">
        <v>2021</v>
      </c>
      <c r="C2979" s="23" t="s">
        <v>573</v>
      </c>
      <c r="D2979" t="s">
        <v>152</v>
      </c>
      <c r="E2979" s="23" t="s">
        <v>574</v>
      </c>
      <c r="F2979" s="23" t="s">
        <v>481</v>
      </c>
      <c r="G2979" s="23">
        <v>2</v>
      </c>
      <c r="H2979" s="23" t="s">
        <v>30</v>
      </c>
      <c r="I2979" s="24">
        <v>83901.03</v>
      </c>
      <c r="J2979" s="24">
        <v>146826.81</v>
      </c>
      <c r="K2979" s="24">
        <v>110214.5</v>
      </c>
      <c r="L2979" s="24">
        <v>192875.37</v>
      </c>
      <c r="M2979" s="24">
        <v>134160.42000000001</v>
      </c>
      <c r="N2979" s="24">
        <v>234780.73</v>
      </c>
      <c r="O2979" s="24">
        <v>164950.35</v>
      </c>
      <c r="P2979" s="24">
        <v>288663.12</v>
      </c>
      <c r="Q2979" s="24">
        <v>195868.26</v>
      </c>
      <c r="R2979" s="24">
        <v>342769.46</v>
      </c>
      <c r="S2979" s="24">
        <v>215944.13</v>
      </c>
      <c r="T2979" s="24">
        <v>377902.22</v>
      </c>
      <c r="U2979" s="24">
        <v>234599.84</v>
      </c>
      <c r="V2979" s="24">
        <v>410549.71</v>
      </c>
    </row>
    <row r="2980" spans="1:22" hidden="1" x14ac:dyDescent="0.3">
      <c r="A2980" s="23">
        <v>7</v>
      </c>
      <c r="B2980" s="23">
        <v>2021</v>
      </c>
      <c r="C2980" s="23" t="s">
        <v>573</v>
      </c>
      <c r="D2980" t="s">
        <v>152</v>
      </c>
      <c r="E2980" s="23" t="s">
        <v>574</v>
      </c>
      <c r="F2980" s="23" t="s">
        <v>481</v>
      </c>
      <c r="G2980" s="23">
        <v>3</v>
      </c>
      <c r="H2980" s="23" t="s">
        <v>31</v>
      </c>
      <c r="I2980" s="24">
        <v>72223.19</v>
      </c>
      <c r="J2980" s="24">
        <v>126390.59</v>
      </c>
      <c r="K2980" s="24">
        <v>98072.44</v>
      </c>
      <c r="L2980" s="24">
        <v>171626.77</v>
      </c>
      <c r="M2980" s="24">
        <v>123739.16</v>
      </c>
      <c r="N2980" s="24">
        <v>216543.53</v>
      </c>
      <c r="O2980" s="24">
        <v>162660.63</v>
      </c>
      <c r="P2980" s="24">
        <v>284656.09999999998</v>
      </c>
      <c r="Q2980" s="24">
        <v>201260.89</v>
      </c>
      <c r="R2980" s="24">
        <v>352206.56</v>
      </c>
      <c r="S2980" s="24">
        <v>226535.54</v>
      </c>
      <c r="T2980" s="24">
        <v>396437.19</v>
      </c>
      <c r="U2980" s="24">
        <v>251443.09</v>
      </c>
      <c r="V2980" s="24">
        <v>440025.41</v>
      </c>
    </row>
    <row r="2981" spans="1:22" hidden="1" x14ac:dyDescent="0.3">
      <c r="A2981" s="23">
        <v>7</v>
      </c>
      <c r="B2981" s="23">
        <v>2021</v>
      </c>
      <c r="C2981" s="23" t="s">
        <v>573</v>
      </c>
      <c r="D2981" t="s">
        <v>152</v>
      </c>
      <c r="E2981" s="23" t="s">
        <v>574</v>
      </c>
      <c r="F2981" s="23" t="s">
        <v>481</v>
      </c>
      <c r="G2981" s="23">
        <v>4</v>
      </c>
      <c r="H2981" s="23" t="s">
        <v>29</v>
      </c>
      <c r="I2981" s="24">
        <v>82360.639999999999</v>
      </c>
      <c r="J2981" s="24">
        <v>131777.03</v>
      </c>
      <c r="K2981" s="24">
        <v>115304.9</v>
      </c>
      <c r="L2981" s="24">
        <v>184487.84</v>
      </c>
      <c r="M2981" s="24">
        <v>148249.15</v>
      </c>
      <c r="N2981" s="24">
        <v>237198.65</v>
      </c>
      <c r="O2981" s="24">
        <v>197665.54</v>
      </c>
      <c r="P2981" s="24">
        <v>316264.87</v>
      </c>
      <c r="Q2981" s="24">
        <v>247081.92</v>
      </c>
      <c r="R2981" s="24">
        <v>395331.08</v>
      </c>
      <c r="S2981" s="24">
        <v>280026.18</v>
      </c>
      <c r="T2981" s="24">
        <v>448041.89</v>
      </c>
      <c r="U2981" s="24">
        <v>312970.44</v>
      </c>
      <c r="V2981" s="24">
        <v>500752.7</v>
      </c>
    </row>
    <row r="2982" spans="1:22" hidden="1" x14ac:dyDescent="0.3">
      <c r="A2982" s="23">
        <v>7</v>
      </c>
      <c r="B2982" s="23">
        <v>2021</v>
      </c>
      <c r="C2982" s="23" t="s">
        <v>573</v>
      </c>
      <c r="D2982" t="s">
        <v>153</v>
      </c>
      <c r="E2982" s="23" t="s">
        <v>575</v>
      </c>
      <c r="F2982" s="23" t="s">
        <v>199</v>
      </c>
      <c r="G2982" s="23">
        <v>1</v>
      </c>
      <c r="H2982" s="23" t="s">
        <v>14</v>
      </c>
      <c r="I2982" s="24">
        <v>90884.160000000003</v>
      </c>
      <c r="J2982" s="24">
        <v>159047.28</v>
      </c>
      <c r="K2982" s="24">
        <v>117892.07</v>
      </c>
      <c r="L2982" s="24">
        <v>206311.12</v>
      </c>
      <c r="M2982" s="24">
        <v>141229.46</v>
      </c>
      <c r="N2982" s="24">
        <v>247151.55</v>
      </c>
      <c r="O2982" s="24">
        <v>168704.95</v>
      </c>
      <c r="P2982" s="24">
        <v>295233.65999999997</v>
      </c>
      <c r="Q2982" s="24">
        <v>198540.84</v>
      </c>
      <c r="R2982" s="24">
        <v>347446.47</v>
      </c>
      <c r="S2982" s="24">
        <v>217625.94</v>
      </c>
      <c r="T2982" s="24">
        <v>380845.39</v>
      </c>
      <c r="U2982" s="24">
        <v>235782.72</v>
      </c>
      <c r="V2982" s="24">
        <v>412619.75</v>
      </c>
    </row>
    <row r="2983" spans="1:22" hidden="1" x14ac:dyDescent="0.3">
      <c r="A2983" s="23">
        <v>7</v>
      </c>
      <c r="B2983" s="23">
        <v>2021</v>
      </c>
      <c r="C2983" s="23" t="s">
        <v>573</v>
      </c>
      <c r="D2983" t="s">
        <v>153</v>
      </c>
      <c r="E2983" s="23" t="s">
        <v>575</v>
      </c>
      <c r="F2983" s="23" t="s">
        <v>199</v>
      </c>
      <c r="G2983" s="23">
        <v>2</v>
      </c>
      <c r="H2983" s="23" t="s">
        <v>30</v>
      </c>
      <c r="I2983" s="24">
        <v>78684.37</v>
      </c>
      <c r="J2983" s="24">
        <v>137697.64000000001</v>
      </c>
      <c r="K2983" s="24">
        <v>103339.07</v>
      </c>
      <c r="L2983" s="24">
        <v>180843.37</v>
      </c>
      <c r="M2983" s="24">
        <v>125768.82</v>
      </c>
      <c r="N2983" s="24">
        <v>220095.44</v>
      </c>
      <c r="O2983" s="24">
        <v>154591.51</v>
      </c>
      <c r="P2983" s="24">
        <v>270535.14</v>
      </c>
      <c r="Q2983" s="24">
        <v>183547.09</v>
      </c>
      <c r="R2983" s="24">
        <v>321207.40999999997</v>
      </c>
      <c r="S2983" s="24">
        <v>202347.26</v>
      </c>
      <c r="T2983" s="24">
        <v>354107.7</v>
      </c>
      <c r="U2983" s="24">
        <v>219812.57</v>
      </c>
      <c r="V2983" s="24">
        <v>384672.01</v>
      </c>
    </row>
    <row r="2984" spans="1:22" hidden="1" x14ac:dyDescent="0.3">
      <c r="A2984" s="23">
        <v>7</v>
      </c>
      <c r="B2984" s="23">
        <v>2021</v>
      </c>
      <c r="C2984" s="23" t="s">
        <v>573</v>
      </c>
      <c r="D2984" t="s">
        <v>153</v>
      </c>
      <c r="E2984" s="23" t="s">
        <v>575</v>
      </c>
      <c r="F2984" s="23" t="s">
        <v>199</v>
      </c>
      <c r="G2984" s="23">
        <v>3</v>
      </c>
      <c r="H2984" s="23" t="s">
        <v>31</v>
      </c>
      <c r="I2984" s="24">
        <v>67783.23</v>
      </c>
      <c r="J2984" s="24">
        <v>118620.66</v>
      </c>
      <c r="K2984" s="24">
        <v>92063.1</v>
      </c>
      <c r="L2984" s="24">
        <v>161110.42000000001</v>
      </c>
      <c r="M2984" s="24">
        <v>116172.84</v>
      </c>
      <c r="N2984" s="24">
        <v>203302.47</v>
      </c>
      <c r="O2984" s="24">
        <v>152730.21</v>
      </c>
      <c r="P2984" s="24">
        <v>267277.87</v>
      </c>
      <c r="Q2984" s="24">
        <v>188988.2</v>
      </c>
      <c r="R2984" s="24">
        <v>330729.34999999998</v>
      </c>
      <c r="S2984" s="24">
        <v>212732.52</v>
      </c>
      <c r="T2984" s="24">
        <v>372281.9</v>
      </c>
      <c r="U2984" s="24">
        <v>236134.69</v>
      </c>
      <c r="V2984" s="24">
        <v>413235.7</v>
      </c>
    </row>
    <row r="2985" spans="1:22" hidden="1" x14ac:dyDescent="0.3">
      <c r="A2985" s="23">
        <v>7</v>
      </c>
      <c r="B2985" s="23">
        <v>2021</v>
      </c>
      <c r="C2985" s="23" t="s">
        <v>573</v>
      </c>
      <c r="D2985" t="s">
        <v>153</v>
      </c>
      <c r="E2985" s="23" t="s">
        <v>575</v>
      </c>
      <c r="F2985" s="23" t="s">
        <v>199</v>
      </c>
      <c r="G2985" s="23">
        <v>4</v>
      </c>
      <c r="H2985" s="23" t="s">
        <v>29</v>
      </c>
      <c r="I2985" s="24">
        <v>77166.17</v>
      </c>
      <c r="J2985" s="24">
        <v>123465.88</v>
      </c>
      <c r="K2985" s="24">
        <v>108032.64</v>
      </c>
      <c r="L2985" s="24">
        <v>172852.23</v>
      </c>
      <c r="M2985" s="24">
        <v>138899.10999999999</v>
      </c>
      <c r="N2985" s="24">
        <v>222238.58</v>
      </c>
      <c r="O2985" s="24">
        <v>185198.81</v>
      </c>
      <c r="P2985" s="24">
        <v>296318.11</v>
      </c>
      <c r="Q2985" s="24">
        <v>231498.52</v>
      </c>
      <c r="R2985" s="24">
        <v>370397.63</v>
      </c>
      <c r="S2985" s="24">
        <v>262364.99</v>
      </c>
      <c r="T2985" s="24">
        <v>419783.98</v>
      </c>
      <c r="U2985" s="24">
        <v>293231.46000000002</v>
      </c>
      <c r="V2985" s="24">
        <v>469170.34</v>
      </c>
    </row>
    <row r="2986" spans="1:22" hidden="1" x14ac:dyDescent="0.3">
      <c r="A2986" s="23">
        <v>7</v>
      </c>
      <c r="B2986" s="23">
        <v>2021</v>
      </c>
      <c r="C2986" s="23" t="s">
        <v>573</v>
      </c>
      <c r="D2986" t="s">
        <v>153</v>
      </c>
      <c r="E2986" s="23" t="s">
        <v>575</v>
      </c>
      <c r="F2986" s="23" t="s">
        <v>241</v>
      </c>
      <c r="G2986" s="23">
        <v>1</v>
      </c>
      <c r="H2986" s="23" t="s">
        <v>14</v>
      </c>
      <c r="I2986" s="24">
        <v>92558.24</v>
      </c>
      <c r="J2986" s="24">
        <v>161976.93</v>
      </c>
      <c r="K2986" s="24">
        <v>119955.74</v>
      </c>
      <c r="L2986" s="24">
        <v>209922.54</v>
      </c>
      <c r="M2986" s="24">
        <v>143624.51</v>
      </c>
      <c r="N2986" s="24">
        <v>251342.89</v>
      </c>
      <c r="O2986" s="24">
        <v>171448.42</v>
      </c>
      <c r="P2986" s="24">
        <v>300034.73</v>
      </c>
      <c r="Q2986" s="24">
        <v>201683.64</v>
      </c>
      <c r="R2986" s="24">
        <v>352946.37</v>
      </c>
      <c r="S2986" s="24">
        <v>221022.98</v>
      </c>
      <c r="T2986" s="24">
        <v>386790.21</v>
      </c>
      <c r="U2986" s="24">
        <v>239370.97</v>
      </c>
      <c r="V2986" s="24">
        <v>418899.19</v>
      </c>
    </row>
    <row r="2987" spans="1:22" hidden="1" x14ac:dyDescent="0.3">
      <c r="A2987" s="23">
        <v>7</v>
      </c>
      <c r="B2987" s="23">
        <v>2021</v>
      </c>
      <c r="C2987" s="23" t="s">
        <v>573</v>
      </c>
      <c r="D2987" t="s">
        <v>153</v>
      </c>
      <c r="E2987" s="23" t="s">
        <v>575</v>
      </c>
      <c r="F2987" s="23" t="s">
        <v>241</v>
      </c>
      <c r="G2987" s="23">
        <v>2</v>
      </c>
      <c r="H2987" s="23" t="s">
        <v>30</v>
      </c>
      <c r="I2987" s="24">
        <v>80612.69</v>
      </c>
      <c r="J2987" s="24">
        <v>141072.20000000001</v>
      </c>
      <c r="K2987" s="24">
        <v>105705.93</v>
      </c>
      <c r="L2987" s="24">
        <v>184985.37</v>
      </c>
      <c r="M2987" s="24">
        <v>128485.97</v>
      </c>
      <c r="N2987" s="24">
        <v>224850.45</v>
      </c>
      <c r="O2987" s="24">
        <v>157629.01</v>
      </c>
      <c r="P2987" s="24">
        <v>275850.76</v>
      </c>
      <c r="Q2987" s="24">
        <v>187002.26</v>
      </c>
      <c r="R2987" s="24">
        <v>327253.95</v>
      </c>
      <c r="S2987" s="24">
        <v>206062.61</v>
      </c>
      <c r="T2987" s="24">
        <v>360609.56</v>
      </c>
      <c r="U2987" s="24">
        <v>223733.54</v>
      </c>
      <c r="V2987" s="24">
        <v>391533.69</v>
      </c>
    </row>
    <row r="2988" spans="1:22" hidden="1" x14ac:dyDescent="0.3">
      <c r="A2988" s="23">
        <v>7</v>
      </c>
      <c r="B2988" s="23">
        <v>2021</v>
      </c>
      <c r="C2988" s="23" t="s">
        <v>573</v>
      </c>
      <c r="D2988" t="s">
        <v>153</v>
      </c>
      <c r="E2988" s="23" t="s">
        <v>575</v>
      </c>
      <c r="F2988" s="23" t="s">
        <v>241</v>
      </c>
      <c r="G2988" s="23">
        <v>3</v>
      </c>
      <c r="H2988" s="23" t="s">
        <v>31</v>
      </c>
      <c r="I2988" s="24">
        <v>69814.2</v>
      </c>
      <c r="J2988" s="24">
        <v>122174.85</v>
      </c>
      <c r="K2988" s="24">
        <v>94965.48</v>
      </c>
      <c r="L2988" s="24">
        <v>166189.59</v>
      </c>
      <c r="M2988" s="24">
        <v>119950.18</v>
      </c>
      <c r="N2988" s="24">
        <v>209912.82</v>
      </c>
      <c r="O2988" s="24">
        <v>157811.81</v>
      </c>
      <c r="P2988" s="24">
        <v>276170.65999999997</v>
      </c>
      <c r="Q2988" s="24">
        <v>195380.3</v>
      </c>
      <c r="R2988" s="24">
        <v>341915.52</v>
      </c>
      <c r="S2988" s="24">
        <v>220007.18</v>
      </c>
      <c r="T2988" s="24">
        <v>385012.57</v>
      </c>
      <c r="U2988" s="24">
        <v>244299.06</v>
      </c>
      <c r="V2988" s="24">
        <v>427523.35</v>
      </c>
    </row>
    <row r="2989" spans="1:22" hidden="1" x14ac:dyDescent="0.3">
      <c r="A2989" s="23">
        <v>7</v>
      </c>
      <c r="B2989" s="23">
        <v>2021</v>
      </c>
      <c r="C2989" s="23" t="s">
        <v>573</v>
      </c>
      <c r="D2989" t="s">
        <v>153</v>
      </c>
      <c r="E2989" s="23" t="s">
        <v>575</v>
      </c>
      <c r="F2989" s="23" t="s">
        <v>241</v>
      </c>
      <c r="G2989" s="23">
        <v>4</v>
      </c>
      <c r="H2989" s="23" t="s">
        <v>29</v>
      </c>
      <c r="I2989" s="24">
        <v>78519.789999999994</v>
      </c>
      <c r="J2989" s="24">
        <v>125631.67</v>
      </c>
      <c r="K2989" s="24">
        <v>109927.71</v>
      </c>
      <c r="L2989" s="24">
        <v>175884.34</v>
      </c>
      <c r="M2989" s="24">
        <v>141335.63</v>
      </c>
      <c r="N2989" s="24">
        <v>226137.01</v>
      </c>
      <c r="O2989" s="24">
        <v>188447.51</v>
      </c>
      <c r="P2989" s="24">
        <v>301516.02</v>
      </c>
      <c r="Q2989" s="24">
        <v>235559.38</v>
      </c>
      <c r="R2989" s="24">
        <v>376895.02</v>
      </c>
      <c r="S2989" s="24">
        <v>266967.3</v>
      </c>
      <c r="T2989" s="24">
        <v>427147.69</v>
      </c>
      <c r="U2989" s="24">
        <v>298375.21999999997</v>
      </c>
      <c r="V2989" s="24">
        <v>477400.36</v>
      </c>
    </row>
    <row r="2990" spans="1:22" hidden="1" x14ac:dyDescent="0.3">
      <c r="A2990" s="23">
        <v>7</v>
      </c>
      <c r="B2990" s="23">
        <v>2021</v>
      </c>
      <c r="C2990" s="23" t="s">
        <v>573</v>
      </c>
      <c r="D2990" t="s">
        <v>153</v>
      </c>
      <c r="E2990" s="23" t="s">
        <v>575</v>
      </c>
      <c r="F2990" s="23" t="s">
        <v>282</v>
      </c>
      <c r="G2990" s="23">
        <v>1</v>
      </c>
      <c r="H2990" s="23" t="s">
        <v>14</v>
      </c>
      <c r="I2990" s="24">
        <v>85427.73</v>
      </c>
      <c r="J2990" s="24">
        <v>149498.53</v>
      </c>
      <c r="K2990" s="24">
        <v>110692.86</v>
      </c>
      <c r="L2990" s="24">
        <v>193712.51</v>
      </c>
      <c r="M2990" s="24">
        <v>132518.41</v>
      </c>
      <c r="N2990" s="24">
        <v>231907.22</v>
      </c>
      <c r="O2990" s="24">
        <v>158167.07999999999</v>
      </c>
      <c r="P2990" s="24">
        <v>276792.39</v>
      </c>
      <c r="Q2990" s="24">
        <v>186042.8</v>
      </c>
      <c r="R2990" s="24">
        <v>325574.90000000002</v>
      </c>
      <c r="S2990" s="24">
        <v>203872.69</v>
      </c>
      <c r="T2990" s="24">
        <v>356777.21</v>
      </c>
      <c r="U2990" s="24">
        <v>220778.36</v>
      </c>
      <c r="V2990" s="24">
        <v>386362.13</v>
      </c>
    </row>
    <row r="2991" spans="1:22" hidden="1" x14ac:dyDescent="0.3">
      <c r="A2991" s="23">
        <v>7</v>
      </c>
      <c r="B2991" s="23">
        <v>2021</v>
      </c>
      <c r="C2991" s="23" t="s">
        <v>573</v>
      </c>
      <c r="D2991" t="s">
        <v>153</v>
      </c>
      <c r="E2991" s="23" t="s">
        <v>575</v>
      </c>
      <c r="F2991" s="23" t="s">
        <v>282</v>
      </c>
      <c r="G2991" s="23">
        <v>2</v>
      </c>
      <c r="H2991" s="23" t="s">
        <v>30</v>
      </c>
      <c r="I2991" s="24">
        <v>74498.84</v>
      </c>
      <c r="J2991" s="24">
        <v>130372.96</v>
      </c>
      <c r="K2991" s="24">
        <v>97655.8</v>
      </c>
      <c r="L2991" s="24">
        <v>170897.65</v>
      </c>
      <c r="M2991" s="24">
        <v>118668.26</v>
      </c>
      <c r="N2991" s="24">
        <v>207669.46</v>
      </c>
      <c r="O2991" s="24">
        <v>145523.79</v>
      </c>
      <c r="P2991" s="24">
        <v>254666.64</v>
      </c>
      <c r="Q2991" s="24">
        <v>172610.9</v>
      </c>
      <c r="R2991" s="24">
        <v>302069.08</v>
      </c>
      <c r="S2991" s="24">
        <v>190185.54</v>
      </c>
      <c r="T2991" s="24">
        <v>332824.7</v>
      </c>
      <c r="U2991" s="24">
        <v>206471.77</v>
      </c>
      <c r="V2991" s="24">
        <v>361325.6</v>
      </c>
    </row>
    <row r="2992" spans="1:22" hidden="1" x14ac:dyDescent="0.3">
      <c r="A2992" s="23">
        <v>7</v>
      </c>
      <c r="B2992" s="23">
        <v>2021</v>
      </c>
      <c r="C2992" s="23" t="s">
        <v>573</v>
      </c>
      <c r="D2992" t="s">
        <v>153</v>
      </c>
      <c r="E2992" s="23" t="s">
        <v>575</v>
      </c>
      <c r="F2992" s="23" t="s">
        <v>282</v>
      </c>
      <c r="G2992" s="23">
        <v>3</v>
      </c>
      <c r="H2992" s="23" t="s">
        <v>31</v>
      </c>
      <c r="I2992" s="24">
        <v>64593.31</v>
      </c>
      <c r="J2992" s="24">
        <v>113038.29</v>
      </c>
      <c r="K2992" s="24">
        <v>87892.36</v>
      </c>
      <c r="L2992" s="24">
        <v>153811.62</v>
      </c>
      <c r="M2992" s="24">
        <v>111039</v>
      </c>
      <c r="N2992" s="24">
        <v>194318.25</v>
      </c>
      <c r="O2992" s="24">
        <v>146110.81</v>
      </c>
      <c r="P2992" s="24">
        <v>255693.92</v>
      </c>
      <c r="Q2992" s="24">
        <v>180914.43</v>
      </c>
      <c r="R2992" s="24">
        <v>316600.25</v>
      </c>
      <c r="S2992" s="24">
        <v>203733.71</v>
      </c>
      <c r="T2992" s="24">
        <v>356533.99</v>
      </c>
      <c r="U2992" s="24">
        <v>226246.49</v>
      </c>
      <c r="V2992" s="24">
        <v>395931.35</v>
      </c>
    </row>
    <row r="2993" spans="1:22" hidden="1" x14ac:dyDescent="0.3">
      <c r="A2993" s="23">
        <v>7</v>
      </c>
      <c r="B2993" s="23">
        <v>2021</v>
      </c>
      <c r="C2993" s="23" t="s">
        <v>573</v>
      </c>
      <c r="D2993" t="s">
        <v>153</v>
      </c>
      <c r="E2993" s="23" t="s">
        <v>575</v>
      </c>
      <c r="F2993" s="23" t="s">
        <v>282</v>
      </c>
      <c r="G2993" s="23">
        <v>4</v>
      </c>
      <c r="H2993" s="23" t="s">
        <v>29</v>
      </c>
      <c r="I2993" s="24">
        <v>72457.14</v>
      </c>
      <c r="J2993" s="24">
        <v>115931.42</v>
      </c>
      <c r="K2993" s="24">
        <v>101439.99</v>
      </c>
      <c r="L2993" s="24">
        <v>162303.99</v>
      </c>
      <c r="M2993" s="24">
        <v>130422.85</v>
      </c>
      <c r="N2993" s="24">
        <v>208676.56</v>
      </c>
      <c r="O2993" s="24">
        <v>173897.13</v>
      </c>
      <c r="P2993" s="24">
        <v>278235.40999999997</v>
      </c>
      <c r="Q2993" s="24">
        <v>217371.41</v>
      </c>
      <c r="R2993" s="24">
        <v>347794.27</v>
      </c>
      <c r="S2993" s="24">
        <v>246354.27</v>
      </c>
      <c r="T2993" s="24">
        <v>394166.84</v>
      </c>
      <c r="U2993" s="24">
        <v>275337.12</v>
      </c>
      <c r="V2993" s="24">
        <v>440539.41</v>
      </c>
    </row>
    <row r="2994" spans="1:22" hidden="1" x14ac:dyDescent="0.3">
      <c r="A2994" s="23">
        <v>7</v>
      </c>
      <c r="B2994" s="23">
        <v>2021</v>
      </c>
      <c r="C2994" s="23" t="s">
        <v>573</v>
      </c>
      <c r="D2994" t="s">
        <v>153</v>
      </c>
      <c r="E2994" s="23" t="s">
        <v>575</v>
      </c>
      <c r="F2994" s="23" t="s">
        <v>323</v>
      </c>
      <c r="G2994" s="23">
        <v>1</v>
      </c>
      <c r="H2994" s="23" t="s">
        <v>14</v>
      </c>
      <c r="I2994" s="24">
        <v>105302.54</v>
      </c>
      <c r="J2994" s="24">
        <v>184279.45</v>
      </c>
      <c r="K2994" s="24">
        <v>136502.66</v>
      </c>
      <c r="L2994" s="24">
        <v>238879.65</v>
      </c>
      <c r="M2994" s="24">
        <v>163458</v>
      </c>
      <c r="N2994" s="24">
        <v>286051.5</v>
      </c>
      <c r="O2994" s="24">
        <v>195157.21</v>
      </c>
      <c r="P2994" s="24">
        <v>341525.11</v>
      </c>
      <c r="Q2994" s="24">
        <v>229597.65</v>
      </c>
      <c r="R2994" s="24">
        <v>401795.89</v>
      </c>
      <c r="S2994" s="24">
        <v>251627.11</v>
      </c>
      <c r="T2994" s="24">
        <v>440347.45</v>
      </c>
      <c r="U2994" s="24">
        <v>272541.61</v>
      </c>
      <c r="V2994" s="24">
        <v>476947.82</v>
      </c>
    </row>
    <row r="2995" spans="1:22" hidden="1" x14ac:dyDescent="0.3">
      <c r="A2995" s="23">
        <v>7</v>
      </c>
      <c r="B2995" s="23">
        <v>2021</v>
      </c>
      <c r="C2995" s="23" t="s">
        <v>573</v>
      </c>
      <c r="D2995" t="s">
        <v>153</v>
      </c>
      <c r="E2995" s="23" t="s">
        <v>575</v>
      </c>
      <c r="F2995" s="23" t="s">
        <v>323</v>
      </c>
      <c r="G2995" s="23">
        <v>2</v>
      </c>
      <c r="H2995" s="23" t="s">
        <v>30</v>
      </c>
      <c r="I2995" s="24">
        <v>91577.84</v>
      </c>
      <c r="J2995" s="24">
        <v>160261.22</v>
      </c>
      <c r="K2995" s="24">
        <v>120130.53</v>
      </c>
      <c r="L2995" s="24">
        <v>210228.43</v>
      </c>
      <c r="M2995" s="24">
        <v>146064.79</v>
      </c>
      <c r="N2995" s="24">
        <v>255613.38</v>
      </c>
      <c r="O2995" s="24">
        <v>179279.59</v>
      </c>
      <c r="P2995" s="24">
        <v>313739.28000000003</v>
      </c>
      <c r="Q2995" s="24">
        <v>212729.68</v>
      </c>
      <c r="R2995" s="24">
        <v>372276.95</v>
      </c>
      <c r="S2995" s="24">
        <v>234438.6</v>
      </c>
      <c r="T2995" s="24">
        <v>410267.55</v>
      </c>
      <c r="U2995" s="24">
        <v>254575.2</v>
      </c>
      <c r="V2995" s="24">
        <v>445506.61</v>
      </c>
    </row>
    <row r="2996" spans="1:22" hidden="1" x14ac:dyDescent="0.3">
      <c r="A2996" s="23">
        <v>7</v>
      </c>
      <c r="B2996" s="23">
        <v>2021</v>
      </c>
      <c r="C2996" s="23" t="s">
        <v>573</v>
      </c>
      <c r="D2996" t="s">
        <v>153</v>
      </c>
      <c r="E2996" s="23" t="s">
        <v>575</v>
      </c>
      <c r="F2996" s="23" t="s">
        <v>323</v>
      </c>
      <c r="G2996" s="23">
        <v>3</v>
      </c>
      <c r="H2996" s="23" t="s">
        <v>31</v>
      </c>
      <c r="I2996" s="24">
        <v>79207.38</v>
      </c>
      <c r="J2996" s="24">
        <v>138612.92000000001</v>
      </c>
      <c r="K2996" s="24">
        <v>107702.73</v>
      </c>
      <c r="L2996" s="24">
        <v>188479.77</v>
      </c>
      <c r="M2996" s="24">
        <v>136006.69</v>
      </c>
      <c r="N2996" s="24">
        <v>238011.7</v>
      </c>
      <c r="O2996" s="24">
        <v>178904.47</v>
      </c>
      <c r="P2996" s="24">
        <v>313082.83</v>
      </c>
      <c r="Q2996" s="24">
        <v>221465.46</v>
      </c>
      <c r="R2996" s="24">
        <v>387564.55</v>
      </c>
      <c r="S2996" s="24">
        <v>249358.31</v>
      </c>
      <c r="T2996" s="24">
        <v>436377.05</v>
      </c>
      <c r="U2996" s="24">
        <v>276866.25</v>
      </c>
      <c r="V2996" s="24">
        <v>484515.94</v>
      </c>
    </row>
    <row r="2997" spans="1:22" hidden="1" x14ac:dyDescent="0.3">
      <c r="A2997" s="23">
        <v>7</v>
      </c>
      <c r="B2997" s="23">
        <v>2021</v>
      </c>
      <c r="C2997" s="23" t="s">
        <v>573</v>
      </c>
      <c r="D2997" t="s">
        <v>153</v>
      </c>
      <c r="E2997" s="23" t="s">
        <v>575</v>
      </c>
      <c r="F2997" s="23" t="s">
        <v>323</v>
      </c>
      <c r="G2997" s="23">
        <v>4</v>
      </c>
      <c r="H2997" s="23" t="s">
        <v>29</v>
      </c>
      <c r="I2997" s="24">
        <v>89350.16</v>
      </c>
      <c r="J2997" s="24">
        <v>142960.26</v>
      </c>
      <c r="K2997" s="24">
        <v>125090.23</v>
      </c>
      <c r="L2997" s="24">
        <v>200144.37</v>
      </c>
      <c r="M2997" s="24">
        <v>160830.29</v>
      </c>
      <c r="N2997" s="24">
        <v>257328.47</v>
      </c>
      <c r="O2997" s="24">
        <v>214440.39</v>
      </c>
      <c r="P2997" s="24">
        <v>343104.63</v>
      </c>
      <c r="Q2997" s="24">
        <v>268050.49</v>
      </c>
      <c r="R2997" s="24">
        <v>428880.78</v>
      </c>
      <c r="S2997" s="24">
        <v>303790.55</v>
      </c>
      <c r="T2997" s="24">
        <v>486064.89</v>
      </c>
      <c r="U2997" s="24">
        <v>339530.62</v>
      </c>
      <c r="V2997" s="24">
        <v>543248.99</v>
      </c>
    </row>
    <row r="2998" spans="1:22" hidden="1" x14ac:dyDescent="0.3">
      <c r="A2998" s="23">
        <v>7</v>
      </c>
      <c r="B2998" s="23">
        <v>2021</v>
      </c>
      <c r="C2998" s="23" t="s">
        <v>573</v>
      </c>
      <c r="D2998" t="s">
        <v>153</v>
      </c>
      <c r="E2998" s="23" t="s">
        <v>575</v>
      </c>
      <c r="F2998" s="23" t="s">
        <v>362</v>
      </c>
      <c r="G2998" s="23">
        <v>1</v>
      </c>
      <c r="H2998" s="23" t="s">
        <v>14</v>
      </c>
      <c r="I2998" s="24">
        <v>84364.13</v>
      </c>
      <c r="J2998" s="24">
        <v>147637.23000000001</v>
      </c>
      <c r="K2998" s="24">
        <v>109345.36</v>
      </c>
      <c r="L2998" s="24">
        <v>191354.38</v>
      </c>
      <c r="M2998" s="24">
        <v>130927.16</v>
      </c>
      <c r="N2998" s="24">
        <v>229122.53</v>
      </c>
      <c r="O2998" s="24">
        <v>156301.29999999999</v>
      </c>
      <c r="P2998" s="24">
        <v>273527.28000000003</v>
      </c>
      <c r="Q2998" s="24">
        <v>183872.65</v>
      </c>
      <c r="R2998" s="24">
        <v>321777.13</v>
      </c>
      <c r="S2998" s="24">
        <v>201508.2</v>
      </c>
      <c r="T2998" s="24">
        <v>352639.35</v>
      </c>
      <c r="U2998" s="24">
        <v>218244.08</v>
      </c>
      <c r="V2998" s="24">
        <v>381927.15</v>
      </c>
    </row>
    <row r="2999" spans="1:22" hidden="1" x14ac:dyDescent="0.3">
      <c r="A2999" s="23">
        <v>7</v>
      </c>
      <c r="B2999" s="23">
        <v>2021</v>
      </c>
      <c r="C2999" s="23" t="s">
        <v>573</v>
      </c>
      <c r="D2999" t="s">
        <v>153</v>
      </c>
      <c r="E2999" s="23" t="s">
        <v>575</v>
      </c>
      <c r="F2999" s="23" t="s">
        <v>362</v>
      </c>
      <c r="G2999" s="23">
        <v>2</v>
      </c>
      <c r="H2999" s="23" t="s">
        <v>30</v>
      </c>
      <c r="I2999" s="24">
        <v>73435.210000000006</v>
      </c>
      <c r="J2999" s="24">
        <v>128511.62</v>
      </c>
      <c r="K2999" s="24">
        <v>96308.3</v>
      </c>
      <c r="L2999" s="24">
        <v>168539.51999999999</v>
      </c>
      <c r="M2999" s="24">
        <v>117077.01</v>
      </c>
      <c r="N2999" s="24">
        <v>204884.77</v>
      </c>
      <c r="O2999" s="24">
        <v>143658.01</v>
      </c>
      <c r="P2999" s="24">
        <v>251401.52</v>
      </c>
      <c r="Q2999" s="24">
        <v>170440.75</v>
      </c>
      <c r="R2999" s="24">
        <v>298271.31</v>
      </c>
      <c r="S2999" s="24">
        <v>187821.05</v>
      </c>
      <c r="T2999" s="24">
        <v>328686.84000000003</v>
      </c>
      <c r="U2999" s="24">
        <v>203937.5</v>
      </c>
      <c r="V2999" s="24">
        <v>356890.62</v>
      </c>
    </row>
    <row r="3000" spans="1:22" hidden="1" x14ac:dyDescent="0.3">
      <c r="A3000" s="23">
        <v>7</v>
      </c>
      <c r="B3000" s="23">
        <v>2021</v>
      </c>
      <c r="C3000" s="23" t="s">
        <v>573</v>
      </c>
      <c r="D3000" t="s">
        <v>153</v>
      </c>
      <c r="E3000" s="23" t="s">
        <v>575</v>
      </c>
      <c r="F3000" s="23" t="s">
        <v>362</v>
      </c>
      <c r="G3000" s="23">
        <v>3</v>
      </c>
      <c r="H3000" s="23" t="s">
        <v>31</v>
      </c>
      <c r="I3000" s="24">
        <v>63566.79</v>
      </c>
      <c r="J3000" s="24">
        <v>111241.89</v>
      </c>
      <c r="K3000" s="24">
        <v>86455.23</v>
      </c>
      <c r="L3000" s="24">
        <v>151296.66</v>
      </c>
      <c r="M3000" s="24">
        <v>109191.27</v>
      </c>
      <c r="N3000" s="24">
        <v>191084.72</v>
      </c>
      <c r="O3000" s="24">
        <v>143647.17000000001</v>
      </c>
      <c r="P3000" s="24">
        <v>251382.54</v>
      </c>
      <c r="Q3000" s="24">
        <v>177834.87</v>
      </c>
      <c r="R3000" s="24">
        <v>311211.03000000003</v>
      </c>
      <c r="S3000" s="24">
        <v>200243.55</v>
      </c>
      <c r="T3000" s="24">
        <v>350426.21</v>
      </c>
      <c r="U3000" s="24">
        <v>222345.72</v>
      </c>
      <c r="V3000" s="24">
        <v>389105.01</v>
      </c>
    </row>
    <row r="3001" spans="1:22" hidden="1" x14ac:dyDescent="0.3">
      <c r="A3001" s="23">
        <v>7</v>
      </c>
      <c r="B3001" s="23">
        <v>2021</v>
      </c>
      <c r="C3001" s="23" t="s">
        <v>573</v>
      </c>
      <c r="D3001" t="s">
        <v>153</v>
      </c>
      <c r="E3001" s="23" t="s">
        <v>575</v>
      </c>
      <c r="F3001" s="23" t="s">
        <v>362</v>
      </c>
      <c r="G3001" s="23">
        <v>4</v>
      </c>
      <c r="H3001" s="23" t="s">
        <v>29</v>
      </c>
      <c r="I3001" s="24">
        <v>71574.28</v>
      </c>
      <c r="J3001" s="24">
        <v>114518.85</v>
      </c>
      <c r="K3001" s="24">
        <v>100203.99</v>
      </c>
      <c r="L3001" s="24">
        <v>160326.39000000001</v>
      </c>
      <c r="M3001" s="24">
        <v>128833.71</v>
      </c>
      <c r="N3001" s="24">
        <v>206133.93</v>
      </c>
      <c r="O3001" s="24">
        <v>171778.28</v>
      </c>
      <c r="P3001" s="24">
        <v>274845.25</v>
      </c>
      <c r="Q3001" s="24">
        <v>214722.85</v>
      </c>
      <c r="R3001" s="24">
        <v>343556.56</v>
      </c>
      <c r="S3001" s="24">
        <v>243352.56</v>
      </c>
      <c r="T3001" s="24">
        <v>389364.1</v>
      </c>
      <c r="U3001" s="24">
        <v>271982.27</v>
      </c>
      <c r="V3001" s="24">
        <v>435171.64</v>
      </c>
    </row>
    <row r="3002" spans="1:22" hidden="1" x14ac:dyDescent="0.3">
      <c r="A3002" s="23">
        <v>7</v>
      </c>
      <c r="B3002" s="23">
        <v>2021</v>
      </c>
      <c r="C3002" s="23" t="s">
        <v>573</v>
      </c>
      <c r="D3002" t="s">
        <v>153</v>
      </c>
      <c r="E3002" s="23" t="s">
        <v>575</v>
      </c>
      <c r="F3002" s="23" t="s">
        <v>398</v>
      </c>
      <c r="G3002" s="23">
        <v>1</v>
      </c>
      <c r="H3002" s="23" t="s">
        <v>14</v>
      </c>
      <c r="I3002" s="24">
        <v>88874.97</v>
      </c>
      <c r="J3002" s="24">
        <v>155531.20000000001</v>
      </c>
      <c r="K3002" s="24">
        <v>115260.68</v>
      </c>
      <c r="L3002" s="24">
        <v>201706.19</v>
      </c>
      <c r="M3002" s="24">
        <v>138059.21</v>
      </c>
      <c r="N3002" s="24">
        <v>241603.61</v>
      </c>
      <c r="O3002" s="24">
        <v>164890.57</v>
      </c>
      <c r="P3002" s="24">
        <v>288558.49</v>
      </c>
      <c r="Q3002" s="24">
        <v>194031.88</v>
      </c>
      <c r="R3002" s="24">
        <v>339555.79</v>
      </c>
      <c r="S3002" s="24">
        <v>212672.39</v>
      </c>
      <c r="T3002" s="24">
        <v>372176.69</v>
      </c>
      <c r="U3002" s="24">
        <v>230394.41</v>
      </c>
      <c r="V3002" s="24">
        <v>403190.23</v>
      </c>
    </row>
    <row r="3003" spans="1:22" hidden="1" x14ac:dyDescent="0.3">
      <c r="A3003" s="23">
        <v>7</v>
      </c>
      <c r="B3003" s="23">
        <v>2021</v>
      </c>
      <c r="C3003" s="23" t="s">
        <v>573</v>
      </c>
      <c r="D3003" t="s">
        <v>153</v>
      </c>
      <c r="E3003" s="23" t="s">
        <v>575</v>
      </c>
      <c r="F3003" s="23" t="s">
        <v>398</v>
      </c>
      <c r="G3003" s="23">
        <v>2</v>
      </c>
      <c r="H3003" s="23" t="s">
        <v>30</v>
      </c>
      <c r="I3003" s="24">
        <v>77056.44</v>
      </c>
      <c r="J3003" s="24">
        <v>134848.76999999999</v>
      </c>
      <c r="K3003" s="24">
        <v>101162.46</v>
      </c>
      <c r="L3003" s="24">
        <v>177034.31</v>
      </c>
      <c r="M3003" s="24">
        <v>123081.72</v>
      </c>
      <c r="N3003" s="24">
        <v>215393.01</v>
      </c>
      <c r="O3003" s="24">
        <v>151218.17000000001</v>
      </c>
      <c r="P3003" s="24">
        <v>264631.8</v>
      </c>
      <c r="Q3003" s="24">
        <v>179506.68</v>
      </c>
      <c r="R3003" s="24">
        <v>314136.7</v>
      </c>
      <c r="S3003" s="24">
        <v>197871.17</v>
      </c>
      <c r="T3003" s="24">
        <v>346274.55</v>
      </c>
      <c r="U3003" s="24">
        <v>214923.34</v>
      </c>
      <c r="V3003" s="24">
        <v>376115.84</v>
      </c>
    </row>
    <row r="3004" spans="1:22" hidden="1" x14ac:dyDescent="0.3">
      <c r="A3004" s="23">
        <v>7</v>
      </c>
      <c r="B3004" s="23">
        <v>2021</v>
      </c>
      <c r="C3004" s="23" t="s">
        <v>573</v>
      </c>
      <c r="D3004" t="s">
        <v>153</v>
      </c>
      <c r="E3004" s="23" t="s">
        <v>575</v>
      </c>
      <c r="F3004" s="23" t="s">
        <v>398</v>
      </c>
      <c r="G3004" s="23">
        <v>3</v>
      </c>
      <c r="H3004" s="23" t="s">
        <v>31</v>
      </c>
      <c r="I3004" s="24">
        <v>66466.98</v>
      </c>
      <c r="J3004" s="24">
        <v>116317.21</v>
      </c>
      <c r="K3004" s="24">
        <v>90308.88</v>
      </c>
      <c r="L3004" s="24">
        <v>158040.54</v>
      </c>
      <c r="M3004" s="24">
        <v>113985.98</v>
      </c>
      <c r="N3004" s="24">
        <v>199475.47</v>
      </c>
      <c r="O3004" s="24">
        <v>149882.12</v>
      </c>
      <c r="P3004" s="24">
        <v>262293.7</v>
      </c>
      <c r="Q3004" s="24">
        <v>185488.23</v>
      </c>
      <c r="R3004" s="24">
        <v>324604.40000000002</v>
      </c>
      <c r="S3004" s="24">
        <v>208811.32</v>
      </c>
      <c r="T3004" s="24">
        <v>365419.81</v>
      </c>
      <c r="U3004" s="24">
        <v>231802.96</v>
      </c>
      <c r="V3004" s="24">
        <v>405655.18</v>
      </c>
    </row>
    <row r="3005" spans="1:22" hidden="1" x14ac:dyDescent="0.3">
      <c r="A3005" s="23">
        <v>7</v>
      </c>
      <c r="B3005" s="23">
        <v>2021</v>
      </c>
      <c r="C3005" s="23" t="s">
        <v>573</v>
      </c>
      <c r="D3005" t="s">
        <v>153</v>
      </c>
      <c r="E3005" s="23" t="s">
        <v>575</v>
      </c>
      <c r="F3005" s="23" t="s">
        <v>398</v>
      </c>
      <c r="G3005" s="23">
        <v>4</v>
      </c>
      <c r="H3005" s="23" t="s">
        <v>29</v>
      </c>
      <c r="I3005" s="24">
        <v>75444.460000000006</v>
      </c>
      <c r="J3005" s="24">
        <v>120711.14</v>
      </c>
      <c r="K3005" s="24">
        <v>105622.25</v>
      </c>
      <c r="L3005" s="24">
        <v>168995.6</v>
      </c>
      <c r="M3005" s="24">
        <v>135800.03</v>
      </c>
      <c r="N3005" s="24">
        <v>217280.06</v>
      </c>
      <c r="O3005" s="24">
        <v>181066.71</v>
      </c>
      <c r="P3005" s="24">
        <v>289706.74</v>
      </c>
      <c r="Q3005" s="24">
        <v>226333.39</v>
      </c>
      <c r="R3005" s="24">
        <v>362133.43</v>
      </c>
      <c r="S3005" s="24">
        <v>256511.18</v>
      </c>
      <c r="T3005" s="24">
        <v>410417.89</v>
      </c>
      <c r="U3005" s="24">
        <v>286688.96000000002</v>
      </c>
      <c r="V3005" s="24">
        <v>458702.34</v>
      </c>
    </row>
    <row r="3006" spans="1:22" hidden="1" x14ac:dyDescent="0.3">
      <c r="A3006" s="23">
        <v>7</v>
      </c>
      <c r="B3006" s="23">
        <v>2021</v>
      </c>
      <c r="C3006" s="23" t="s">
        <v>573</v>
      </c>
      <c r="D3006" t="s">
        <v>153</v>
      </c>
      <c r="E3006" s="23" t="s">
        <v>575</v>
      </c>
      <c r="F3006" s="23" t="s">
        <v>430</v>
      </c>
      <c r="G3006" s="23">
        <v>1</v>
      </c>
      <c r="H3006" s="23" t="s">
        <v>14</v>
      </c>
      <c r="I3006" s="24">
        <v>92518.9</v>
      </c>
      <c r="J3006" s="24">
        <v>161908.07999999999</v>
      </c>
      <c r="K3006" s="24">
        <v>119934.53</v>
      </c>
      <c r="L3006" s="24">
        <v>209885.43</v>
      </c>
      <c r="M3006" s="24">
        <v>143620.42000000001</v>
      </c>
      <c r="N3006" s="24">
        <v>251335.74</v>
      </c>
      <c r="O3006" s="24">
        <v>171476.02</v>
      </c>
      <c r="P3006" s="24">
        <v>300083.03999999998</v>
      </c>
      <c r="Q3006" s="24">
        <v>201739.86</v>
      </c>
      <c r="R3006" s="24">
        <v>353044.75</v>
      </c>
      <c r="S3006" s="24">
        <v>221097.83</v>
      </c>
      <c r="T3006" s="24">
        <v>386921.2</v>
      </c>
      <c r="U3006" s="24">
        <v>239477.55</v>
      </c>
      <c r="V3006" s="24">
        <v>419085.71</v>
      </c>
    </row>
    <row r="3007" spans="1:22" hidden="1" x14ac:dyDescent="0.3">
      <c r="A3007" s="23">
        <v>7</v>
      </c>
      <c r="B3007" s="23">
        <v>2021</v>
      </c>
      <c r="C3007" s="23" t="s">
        <v>573</v>
      </c>
      <c r="D3007" t="s">
        <v>153</v>
      </c>
      <c r="E3007" s="23" t="s">
        <v>575</v>
      </c>
      <c r="F3007" s="23" t="s">
        <v>430</v>
      </c>
      <c r="G3007" s="23">
        <v>2</v>
      </c>
      <c r="H3007" s="23" t="s">
        <v>30</v>
      </c>
      <c r="I3007" s="24">
        <v>80446.25</v>
      </c>
      <c r="J3007" s="24">
        <v>140780.93</v>
      </c>
      <c r="K3007" s="24">
        <v>105533.13</v>
      </c>
      <c r="L3007" s="24">
        <v>184682.97</v>
      </c>
      <c r="M3007" s="24">
        <v>128320.84</v>
      </c>
      <c r="N3007" s="24">
        <v>224561.47</v>
      </c>
      <c r="O3007" s="24">
        <v>157509.6</v>
      </c>
      <c r="P3007" s="24">
        <v>275641.8</v>
      </c>
      <c r="Q3007" s="24">
        <v>186902.29</v>
      </c>
      <c r="R3007" s="24">
        <v>327079.01</v>
      </c>
      <c r="S3007" s="24">
        <v>205978.31</v>
      </c>
      <c r="T3007" s="24">
        <v>360462.04</v>
      </c>
      <c r="U3007" s="24">
        <v>223673.77</v>
      </c>
      <c r="V3007" s="24">
        <v>391429.09</v>
      </c>
    </row>
    <row r="3008" spans="1:22" hidden="1" x14ac:dyDescent="0.3">
      <c r="A3008" s="23">
        <v>7</v>
      </c>
      <c r="B3008" s="23">
        <v>2021</v>
      </c>
      <c r="C3008" s="23" t="s">
        <v>573</v>
      </c>
      <c r="D3008" t="s">
        <v>153</v>
      </c>
      <c r="E3008" s="23" t="s">
        <v>575</v>
      </c>
      <c r="F3008" s="23" t="s">
        <v>430</v>
      </c>
      <c r="G3008" s="23">
        <v>3</v>
      </c>
      <c r="H3008" s="23" t="s">
        <v>31</v>
      </c>
      <c r="I3008" s="24">
        <v>69568.600000000006</v>
      </c>
      <c r="J3008" s="24">
        <v>121745.06</v>
      </c>
      <c r="K3008" s="24">
        <v>94592.13</v>
      </c>
      <c r="L3008" s="24">
        <v>165536.23000000001</v>
      </c>
      <c r="M3008" s="24">
        <v>119447.31</v>
      </c>
      <c r="N3008" s="24">
        <v>209032.8</v>
      </c>
      <c r="O3008" s="24">
        <v>157118.74</v>
      </c>
      <c r="P3008" s="24">
        <v>274957.8</v>
      </c>
      <c r="Q3008" s="24">
        <v>194493.92</v>
      </c>
      <c r="R3008" s="24">
        <v>340364.36</v>
      </c>
      <c r="S3008" s="24">
        <v>218987.48</v>
      </c>
      <c r="T3008" s="24">
        <v>383228.08</v>
      </c>
      <c r="U3008" s="24">
        <v>243142.45</v>
      </c>
      <c r="V3008" s="24">
        <v>425499.29</v>
      </c>
    </row>
    <row r="3009" spans="1:22" hidden="1" x14ac:dyDescent="0.3">
      <c r="A3009" s="23">
        <v>7</v>
      </c>
      <c r="B3009" s="23">
        <v>2021</v>
      </c>
      <c r="C3009" s="23" t="s">
        <v>573</v>
      </c>
      <c r="D3009" t="s">
        <v>153</v>
      </c>
      <c r="E3009" s="23" t="s">
        <v>575</v>
      </c>
      <c r="F3009" s="23" t="s">
        <v>430</v>
      </c>
      <c r="G3009" s="23">
        <v>4</v>
      </c>
      <c r="H3009" s="23" t="s">
        <v>29</v>
      </c>
      <c r="I3009" s="24">
        <v>78505.13</v>
      </c>
      <c r="J3009" s="24">
        <v>125608.21</v>
      </c>
      <c r="K3009" s="24">
        <v>109907.18</v>
      </c>
      <c r="L3009" s="24">
        <v>175851.49</v>
      </c>
      <c r="M3009" s="24">
        <v>141309.23000000001</v>
      </c>
      <c r="N3009" s="24">
        <v>226094.77</v>
      </c>
      <c r="O3009" s="24">
        <v>188412.31</v>
      </c>
      <c r="P3009" s="24">
        <v>301459.69</v>
      </c>
      <c r="Q3009" s="24">
        <v>235515.38</v>
      </c>
      <c r="R3009" s="24">
        <v>376824.62</v>
      </c>
      <c r="S3009" s="24">
        <v>266917.43</v>
      </c>
      <c r="T3009" s="24">
        <v>427067.9</v>
      </c>
      <c r="U3009" s="24">
        <v>298319.48</v>
      </c>
      <c r="V3009" s="24">
        <v>477311.18</v>
      </c>
    </row>
    <row r="3010" spans="1:22" hidden="1" x14ac:dyDescent="0.3">
      <c r="A3010" s="23">
        <v>7</v>
      </c>
      <c r="B3010" s="23">
        <v>2021</v>
      </c>
      <c r="C3010" s="23" t="s">
        <v>573</v>
      </c>
      <c r="D3010" t="s">
        <v>153</v>
      </c>
      <c r="E3010" s="23" t="s">
        <v>575</v>
      </c>
      <c r="F3010" s="23" t="s">
        <v>454</v>
      </c>
      <c r="G3010" s="23">
        <v>1</v>
      </c>
      <c r="H3010" s="23" t="s">
        <v>14</v>
      </c>
      <c r="I3010" s="24">
        <v>86412.66</v>
      </c>
      <c r="J3010" s="24">
        <v>151222.15</v>
      </c>
      <c r="K3010" s="24">
        <v>111997.95</v>
      </c>
      <c r="L3010" s="24">
        <v>195996.41</v>
      </c>
      <c r="M3010" s="24">
        <v>134101.49</v>
      </c>
      <c r="N3010" s="24">
        <v>234677.62</v>
      </c>
      <c r="O3010" s="24">
        <v>160088.07999999999</v>
      </c>
      <c r="P3010" s="24">
        <v>280154.13</v>
      </c>
      <c r="Q3010" s="24">
        <v>188325.39</v>
      </c>
      <c r="R3010" s="24">
        <v>329569.44</v>
      </c>
      <c r="S3010" s="24">
        <v>206386.89</v>
      </c>
      <c r="T3010" s="24">
        <v>361177.06</v>
      </c>
      <c r="U3010" s="24">
        <v>223525.8</v>
      </c>
      <c r="V3010" s="24">
        <v>391170.15</v>
      </c>
    </row>
    <row r="3011" spans="1:22" hidden="1" x14ac:dyDescent="0.3">
      <c r="A3011" s="23">
        <v>7</v>
      </c>
      <c r="B3011" s="23">
        <v>2021</v>
      </c>
      <c r="C3011" s="23" t="s">
        <v>573</v>
      </c>
      <c r="D3011" t="s">
        <v>153</v>
      </c>
      <c r="E3011" s="23" t="s">
        <v>575</v>
      </c>
      <c r="F3011" s="23" t="s">
        <v>454</v>
      </c>
      <c r="G3011" s="23">
        <v>2</v>
      </c>
      <c r="H3011" s="23" t="s">
        <v>30</v>
      </c>
      <c r="I3011" s="24">
        <v>75229.58</v>
      </c>
      <c r="J3011" s="24">
        <v>131651.76</v>
      </c>
      <c r="K3011" s="24">
        <v>98657.7</v>
      </c>
      <c r="L3011" s="24">
        <v>172650.98</v>
      </c>
      <c r="M3011" s="24">
        <v>119929.25</v>
      </c>
      <c r="N3011" s="24">
        <v>209876.18</v>
      </c>
      <c r="O3011" s="24">
        <v>147150.76</v>
      </c>
      <c r="P3011" s="24">
        <v>257513.82</v>
      </c>
      <c r="Q3011" s="24">
        <v>174581.12</v>
      </c>
      <c r="R3011" s="24">
        <v>305516.96999999997</v>
      </c>
      <c r="S3011" s="24">
        <v>192381.44</v>
      </c>
      <c r="T3011" s="24">
        <v>336667.51</v>
      </c>
      <c r="U3011" s="24">
        <v>208886.5</v>
      </c>
      <c r="V3011" s="24">
        <v>365551.38</v>
      </c>
    </row>
    <row r="3012" spans="1:22" hidden="1" x14ac:dyDescent="0.3">
      <c r="A3012" s="23">
        <v>7</v>
      </c>
      <c r="B3012" s="23">
        <v>2021</v>
      </c>
      <c r="C3012" s="23" t="s">
        <v>573</v>
      </c>
      <c r="D3012" t="s">
        <v>153</v>
      </c>
      <c r="E3012" s="23" t="s">
        <v>575</v>
      </c>
      <c r="F3012" s="23" t="s">
        <v>454</v>
      </c>
      <c r="G3012" s="23">
        <v>3</v>
      </c>
      <c r="H3012" s="23" t="s">
        <v>31</v>
      </c>
      <c r="I3012" s="24">
        <v>65128.639999999999</v>
      </c>
      <c r="J3012" s="24">
        <v>113975.13</v>
      </c>
      <c r="K3012" s="24">
        <v>88582.79</v>
      </c>
      <c r="L3012" s="24">
        <v>155019.89000000001</v>
      </c>
      <c r="M3012" s="24">
        <v>111881</v>
      </c>
      <c r="N3012" s="24">
        <v>195791.74</v>
      </c>
      <c r="O3012" s="24">
        <v>147188.32999999999</v>
      </c>
      <c r="P3012" s="24">
        <v>257579.57</v>
      </c>
      <c r="Q3012" s="24">
        <v>182221.23</v>
      </c>
      <c r="R3012" s="24">
        <v>318887.15000000002</v>
      </c>
      <c r="S3012" s="24">
        <v>205184.45</v>
      </c>
      <c r="T3012" s="24">
        <v>359072.79</v>
      </c>
      <c r="U3012" s="24">
        <v>227834.05</v>
      </c>
      <c r="V3012" s="24">
        <v>398709.59</v>
      </c>
    </row>
    <row r="3013" spans="1:22" hidden="1" x14ac:dyDescent="0.3">
      <c r="A3013" s="23">
        <v>7</v>
      </c>
      <c r="B3013" s="23">
        <v>2021</v>
      </c>
      <c r="C3013" s="23" t="s">
        <v>573</v>
      </c>
      <c r="D3013" t="s">
        <v>153</v>
      </c>
      <c r="E3013" s="23" t="s">
        <v>575</v>
      </c>
      <c r="F3013" s="23" t="s">
        <v>454</v>
      </c>
      <c r="G3013" s="23">
        <v>4</v>
      </c>
      <c r="H3013" s="23" t="s">
        <v>29</v>
      </c>
      <c r="I3013" s="24">
        <v>73310.66</v>
      </c>
      <c r="J3013" s="24">
        <v>117297.06</v>
      </c>
      <c r="K3013" s="24">
        <v>102634.92</v>
      </c>
      <c r="L3013" s="24">
        <v>164215.88</v>
      </c>
      <c r="M3013" s="24">
        <v>131959.19</v>
      </c>
      <c r="N3013" s="24">
        <v>211134.7</v>
      </c>
      <c r="O3013" s="24">
        <v>175945.58</v>
      </c>
      <c r="P3013" s="24">
        <v>281512.93</v>
      </c>
      <c r="Q3013" s="24">
        <v>219931.98</v>
      </c>
      <c r="R3013" s="24">
        <v>351891.17</v>
      </c>
      <c r="S3013" s="24">
        <v>249256.24</v>
      </c>
      <c r="T3013" s="24">
        <v>398809.99</v>
      </c>
      <c r="U3013" s="24">
        <v>278580.5</v>
      </c>
      <c r="V3013" s="24">
        <v>445728.81</v>
      </c>
    </row>
    <row r="3014" spans="1:22" hidden="1" x14ac:dyDescent="0.3">
      <c r="A3014" s="23">
        <v>7</v>
      </c>
      <c r="B3014" s="23">
        <v>2021</v>
      </c>
      <c r="C3014" s="23" t="s">
        <v>573</v>
      </c>
      <c r="D3014" t="s">
        <v>161</v>
      </c>
      <c r="E3014" s="23" t="s">
        <v>576</v>
      </c>
      <c r="F3014" s="23" t="s">
        <v>207</v>
      </c>
      <c r="G3014" s="23">
        <v>1</v>
      </c>
      <c r="H3014" s="23" t="s">
        <v>14</v>
      </c>
      <c r="I3014" s="24">
        <v>93661.18</v>
      </c>
      <c r="J3014" s="24">
        <v>163907.07</v>
      </c>
      <c r="K3014" s="24">
        <v>121324.45</v>
      </c>
      <c r="L3014" s="24">
        <v>212317.78</v>
      </c>
      <c r="M3014" s="24">
        <v>145219.85</v>
      </c>
      <c r="N3014" s="24">
        <v>254134.73</v>
      </c>
      <c r="O3014" s="24">
        <v>173286.59</v>
      </c>
      <c r="P3014" s="24">
        <v>303251.53999999998</v>
      </c>
      <c r="Q3014" s="24">
        <v>203797.57</v>
      </c>
      <c r="R3014" s="24">
        <v>356645.75</v>
      </c>
      <c r="S3014" s="24">
        <v>223312.62</v>
      </c>
      <c r="T3014" s="24">
        <v>390797.09</v>
      </c>
      <c r="U3014" s="24">
        <v>241798.66</v>
      </c>
      <c r="V3014" s="24">
        <v>423147.65</v>
      </c>
    </row>
    <row r="3015" spans="1:22" hidden="1" x14ac:dyDescent="0.3">
      <c r="A3015" s="23">
        <v>7</v>
      </c>
      <c r="B3015" s="23">
        <v>2021</v>
      </c>
      <c r="C3015" s="23" t="s">
        <v>573</v>
      </c>
      <c r="D3015" t="s">
        <v>161</v>
      </c>
      <c r="E3015" s="23" t="s">
        <v>576</v>
      </c>
      <c r="F3015" s="23" t="s">
        <v>207</v>
      </c>
      <c r="G3015" s="23">
        <v>2</v>
      </c>
      <c r="H3015" s="23" t="s">
        <v>30</v>
      </c>
      <c r="I3015" s="24">
        <v>81842.75</v>
      </c>
      <c r="J3015" s="24">
        <v>143224.82</v>
      </c>
      <c r="K3015" s="24">
        <v>107226.23</v>
      </c>
      <c r="L3015" s="24">
        <v>187645.9</v>
      </c>
      <c r="M3015" s="24">
        <v>130242.36</v>
      </c>
      <c r="N3015" s="24">
        <v>227924.13</v>
      </c>
      <c r="O3015" s="24">
        <v>159614.20000000001</v>
      </c>
      <c r="P3015" s="24">
        <v>279324.84999999998</v>
      </c>
      <c r="Q3015" s="24">
        <v>189272.38</v>
      </c>
      <c r="R3015" s="24">
        <v>331226.65999999997</v>
      </c>
      <c r="S3015" s="24">
        <v>208511.4</v>
      </c>
      <c r="T3015" s="24">
        <v>364894.95</v>
      </c>
      <c r="U3015" s="24">
        <v>226327.58</v>
      </c>
      <c r="V3015" s="24">
        <v>396073.27</v>
      </c>
    </row>
    <row r="3016" spans="1:22" hidden="1" x14ac:dyDescent="0.3">
      <c r="A3016" s="23">
        <v>7</v>
      </c>
      <c r="B3016" s="23">
        <v>2021</v>
      </c>
      <c r="C3016" s="23" t="s">
        <v>573</v>
      </c>
      <c r="D3016" t="s">
        <v>161</v>
      </c>
      <c r="E3016" s="23" t="s">
        <v>576</v>
      </c>
      <c r="F3016" s="23" t="s">
        <v>207</v>
      </c>
      <c r="G3016" s="23">
        <v>3</v>
      </c>
      <c r="H3016" s="23" t="s">
        <v>31</v>
      </c>
      <c r="I3016" s="24">
        <v>71086.31</v>
      </c>
      <c r="J3016" s="24">
        <v>124401.04</v>
      </c>
      <c r="K3016" s="24">
        <v>96775.95</v>
      </c>
      <c r="L3016" s="24">
        <v>169357.91</v>
      </c>
      <c r="M3016" s="24">
        <v>122300.78</v>
      </c>
      <c r="N3016" s="24">
        <v>214026.37</v>
      </c>
      <c r="O3016" s="24">
        <v>160968.51</v>
      </c>
      <c r="P3016" s="24">
        <v>281694.90000000002</v>
      </c>
      <c r="Q3016" s="24">
        <v>199346.23</v>
      </c>
      <c r="R3016" s="24">
        <v>348855.9</v>
      </c>
      <c r="S3016" s="24">
        <v>224517.05</v>
      </c>
      <c r="T3016" s="24">
        <v>392904.84</v>
      </c>
      <c r="U3016" s="24">
        <v>249356.43</v>
      </c>
      <c r="V3016" s="24">
        <v>436373.74</v>
      </c>
    </row>
    <row r="3017" spans="1:22" hidden="1" x14ac:dyDescent="0.3">
      <c r="A3017" s="23">
        <v>7</v>
      </c>
      <c r="B3017" s="23">
        <v>2021</v>
      </c>
      <c r="C3017" s="23" t="s">
        <v>573</v>
      </c>
      <c r="D3017" t="s">
        <v>161</v>
      </c>
      <c r="E3017" s="23" t="s">
        <v>576</v>
      </c>
      <c r="F3017" s="23" t="s">
        <v>207</v>
      </c>
      <c r="G3017" s="23">
        <v>4</v>
      </c>
      <c r="H3017" s="23" t="s">
        <v>29</v>
      </c>
      <c r="I3017" s="24">
        <v>79417.320000000007</v>
      </c>
      <c r="J3017" s="24">
        <v>127067.71</v>
      </c>
      <c r="K3017" s="24">
        <v>111184.25</v>
      </c>
      <c r="L3017" s="24">
        <v>177894.8</v>
      </c>
      <c r="M3017" s="24">
        <v>142951.17000000001</v>
      </c>
      <c r="N3017" s="24">
        <v>228721.88</v>
      </c>
      <c r="O3017" s="24">
        <v>190601.56</v>
      </c>
      <c r="P3017" s="24">
        <v>304962.51</v>
      </c>
      <c r="Q3017" s="24">
        <v>238251.96</v>
      </c>
      <c r="R3017" s="24">
        <v>381203.14</v>
      </c>
      <c r="S3017" s="24">
        <v>270018.88</v>
      </c>
      <c r="T3017" s="24">
        <v>432030.22</v>
      </c>
      <c r="U3017" s="24">
        <v>301785.81</v>
      </c>
      <c r="V3017" s="24">
        <v>482857.31</v>
      </c>
    </row>
    <row r="3018" spans="1:22" hidden="1" x14ac:dyDescent="0.3">
      <c r="A3018" s="23">
        <v>7</v>
      </c>
      <c r="B3018" s="23">
        <v>2021</v>
      </c>
      <c r="C3018" s="23" t="s">
        <v>573</v>
      </c>
      <c r="D3018" t="s">
        <v>161</v>
      </c>
      <c r="E3018" s="23" t="s">
        <v>576</v>
      </c>
      <c r="F3018" s="23" t="s">
        <v>250</v>
      </c>
      <c r="G3018" s="23">
        <v>1</v>
      </c>
      <c r="H3018" s="23" t="s">
        <v>14</v>
      </c>
      <c r="I3018" s="24">
        <v>97600.89</v>
      </c>
      <c r="J3018" s="24">
        <v>170801.55</v>
      </c>
      <c r="K3018" s="24">
        <v>126544.81</v>
      </c>
      <c r="L3018" s="24">
        <v>221453.43</v>
      </c>
      <c r="M3018" s="24">
        <v>151552.18</v>
      </c>
      <c r="N3018" s="24">
        <v>265216.32</v>
      </c>
      <c r="O3018" s="24">
        <v>180970.58</v>
      </c>
      <c r="P3018" s="24">
        <v>316698.51</v>
      </c>
      <c r="Q3018" s="24">
        <v>212927.94</v>
      </c>
      <c r="R3018" s="24">
        <v>372623.9</v>
      </c>
      <c r="S3018" s="24">
        <v>233369.42</v>
      </c>
      <c r="T3018" s="24">
        <v>408396.48</v>
      </c>
      <c r="U3018" s="24">
        <v>252788.44</v>
      </c>
      <c r="V3018" s="24">
        <v>442379.76</v>
      </c>
    </row>
    <row r="3019" spans="1:22" hidden="1" x14ac:dyDescent="0.3">
      <c r="A3019" s="23">
        <v>7</v>
      </c>
      <c r="B3019" s="23">
        <v>2021</v>
      </c>
      <c r="C3019" s="23" t="s">
        <v>573</v>
      </c>
      <c r="D3019" t="s">
        <v>161</v>
      </c>
      <c r="E3019" s="23" t="s">
        <v>576</v>
      </c>
      <c r="F3019" s="23" t="s">
        <v>250</v>
      </c>
      <c r="G3019" s="23">
        <v>2</v>
      </c>
      <c r="H3019" s="23" t="s">
        <v>30</v>
      </c>
      <c r="I3019" s="24">
        <v>84765.73</v>
      </c>
      <c r="J3019" s="24">
        <v>148340.01999999999</v>
      </c>
      <c r="K3019" s="24">
        <v>111233.85</v>
      </c>
      <c r="L3019" s="24">
        <v>194659.23</v>
      </c>
      <c r="M3019" s="24">
        <v>135286.31</v>
      </c>
      <c r="N3019" s="24">
        <v>236751.04</v>
      </c>
      <c r="O3019" s="24">
        <v>166122.06</v>
      </c>
      <c r="P3019" s="24">
        <v>290713.61</v>
      </c>
      <c r="Q3019" s="24">
        <v>197153.27</v>
      </c>
      <c r="R3019" s="24">
        <v>345018.23</v>
      </c>
      <c r="S3019" s="24">
        <v>217294.98</v>
      </c>
      <c r="T3019" s="24">
        <v>380266.21</v>
      </c>
      <c r="U3019" s="24">
        <v>235986.52</v>
      </c>
      <c r="V3019" s="24">
        <v>412976.4</v>
      </c>
    </row>
    <row r="3020" spans="1:22" hidden="1" x14ac:dyDescent="0.3">
      <c r="A3020" s="23">
        <v>7</v>
      </c>
      <c r="B3020" s="23">
        <v>2021</v>
      </c>
      <c r="C3020" s="23" t="s">
        <v>573</v>
      </c>
      <c r="D3020" t="s">
        <v>161</v>
      </c>
      <c r="E3020" s="23" t="s">
        <v>576</v>
      </c>
      <c r="F3020" s="23" t="s">
        <v>250</v>
      </c>
      <c r="G3020" s="23">
        <v>3</v>
      </c>
      <c r="H3020" s="23" t="s">
        <v>31</v>
      </c>
      <c r="I3020" s="24">
        <v>73227.64</v>
      </c>
      <c r="J3020" s="24">
        <v>128148.37</v>
      </c>
      <c r="K3020" s="24">
        <v>99537.69</v>
      </c>
      <c r="L3020" s="24">
        <v>174190.96</v>
      </c>
      <c r="M3020" s="24">
        <v>125668.76</v>
      </c>
      <c r="N3020" s="24">
        <v>219920.33</v>
      </c>
      <c r="O3020" s="24">
        <v>165278.57999999999</v>
      </c>
      <c r="P3020" s="24">
        <v>289237.51</v>
      </c>
      <c r="Q3020" s="24">
        <v>204573.42</v>
      </c>
      <c r="R3020" s="24">
        <v>358003.49</v>
      </c>
      <c r="S3020" s="24">
        <v>230320.03</v>
      </c>
      <c r="T3020" s="24">
        <v>403060.06</v>
      </c>
      <c r="U3020" s="24">
        <v>255706.68</v>
      </c>
      <c r="V3020" s="24">
        <v>447486.69</v>
      </c>
    </row>
    <row r="3021" spans="1:22" hidden="1" x14ac:dyDescent="0.3">
      <c r="A3021" s="23">
        <v>7</v>
      </c>
      <c r="B3021" s="23">
        <v>2021</v>
      </c>
      <c r="C3021" s="23" t="s">
        <v>573</v>
      </c>
      <c r="D3021" t="s">
        <v>161</v>
      </c>
      <c r="E3021" s="23" t="s">
        <v>576</v>
      </c>
      <c r="F3021" s="23" t="s">
        <v>250</v>
      </c>
      <c r="G3021" s="23">
        <v>4</v>
      </c>
      <c r="H3021" s="23" t="s">
        <v>29</v>
      </c>
      <c r="I3021" s="24">
        <v>82831.399999999994</v>
      </c>
      <c r="J3021" s="24">
        <v>132530.25</v>
      </c>
      <c r="K3021" s="24">
        <v>115963.97</v>
      </c>
      <c r="L3021" s="24">
        <v>185542.35</v>
      </c>
      <c r="M3021" s="24">
        <v>149096.53</v>
      </c>
      <c r="N3021" s="24">
        <v>238554.45</v>
      </c>
      <c r="O3021" s="24">
        <v>198795.37</v>
      </c>
      <c r="P3021" s="24">
        <v>318072.59999999998</v>
      </c>
      <c r="Q3021" s="24">
        <v>248494.21</v>
      </c>
      <c r="R3021" s="24">
        <v>397590.75</v>
      </c>
      <c r="S3021" s="24">
        <v>281626.77</v>
      </c>
      <c r="T3021" s="24">
        <v>450602.85</v>
      </c>
      <c r="U3021" s="24">
        <v>314759.34000000003</v>
      </c>
      <c r="V3021" s="24">
        <v>503614.95</v>
      </c>
    </row>
    <row r="3022" spans="1:22" hidden="1" x14ac:dyDescent="0.3">
      <c r="A3022" s="23">
        <v>7</v>
      </c>
      <c r="B3022" s="23">
        <v>2021</v>
      </c>
      <c r="C3022" s="23" t="s">
        <v>573</v>
      </c>
      <c r="D3022" t="s">
        <v>161</v>
      </c>
      <c r="E3022" s="23" t="s">
        <v>576</v>
      </c>
      <c r="F3022" s="23" t="s">
        <v>291</v>
      </c>
      <c r="G3022" s="23">
        <v>1</v>
      </c>
      <c r="H3022" s="23" t="s">
        <v>14</v>
      </c>
      <c r="I3022" s="24">
        <v>96615.96</v>
      </c>
      <c r="J3022" s="24">
        <v>169077.93</v>
      </c>
      <c r="K3022" s="24">
        <v>125239.72</v>
      </c>
      <c r="L3022" s="24">
        <v>219169.52</v>
      </c>
      <c r="M3022" s="24">
        <v>149969.1</v>
      </c>
      <c r="N3022" s="24">
        <v>262445.92</v>
      </c>
      <c r="O3022" s="24">
        <v>179049.58</v>
      </c>
      <c r="P3022" s="24">
        <v>313336.77</v>
      </c>
      <c r="Q3022" s="24">
        <v>210645.35</v>
      </c>
      <c r="R3022" s="24">
        <v>368629.37</v>
      </c>
      <c r="S3022" s="24">
        <v>230855.22</v>
      </c>
      <c r="T3022" s="24">
        <v>403996.64</v>
      </c>
      <c r="U3022" s="24">
        <v>250040.99</v>
      </c>
      <c r="V3022" s="24">
        <v>437571.74</v>
      </c>
    </row>
    <row r="3023" spans="1:22" hidden="1" x14ac:dyDescent="0.3">
      <c r="A3023" s="23">
        <v>7</v>
      </c>
      <c r="B3023" s="23">
        <v>2021</v>
      </c>
      <c r="C3023" s="23" t="s">
        <v>573</v>
      </c>
      <c r="D3023" t="s">
        <v>161</v>
      </c>
      <c r="E3023" s="23" t="s">
        <v>576</v>
      </c>
      <c r="F3023" s="23" t="s">
        <v>291</v>
      </c>
      <c r="G3023" s="23">
        <v>2</v>
      </c>
      <c r="H3023" s="23" t="s">
        <v>30</v>
      </c>
      <c r="I3023" s="24">
        <v>84034.98</v>
      </c>
      <c r="J3023" s="24">
        <v>147061.22</v>
      </c>
      <c r="K3023" s="24">
        <v>110231.94</v>
      </c>
      <c r="L3023" s="24">
        <v>192905.9</v>
      </c>
      <c r="M3023" s="24">
        <v>134025.32</v>
      </c>
      <c r="N3023" s="24">
        <v>234544.31</v>
      </c>
      <c r="O3023" s="24">
        <v>164495.1</v>
      </c>
      <c r="P3023" s="24">
        <v>287866.42</v>
      </c>
      <c r="Q3023" s="24">
        <v>195183.05</v>
      </c>
      <c r="R3023" s="24">
        <v>341570.34</v>
      </c>
      <c r="S3023" s="24">
        <v>215099.08</v>
      </c>
      <c r="T3023" s="24">
        <v>376423.4</v>
      </c>
      <c r="U3023" s="24">
        <v>233571.78</v>
      </c>
      <c r="V3023" s="24">
        <v>408750.62</v>
      </c>
    </row>
    <row r="3024" spans="1:22" hidden="1" x14ac:dyDescent="0.3">
      <c r="A3024" s="23">
        <v>7</v>
      </c>
      <c r="B3024" s="23">
        <v>2021</v>
      </c>
      <c r="C3024" s="23" t="s">
        <v>573</v>
      </c>
      <c r="D3024" t="s">
        <v>161</v>
      </c>
      <c r="E3024" s="23" t="s">
        <v>576</v>
      </c>
      <c r="F3024" s="23" t="s">
        <v>291</v>
      </c>
      <c r="G3024" s="23">
        <v>3</v>
      </c>
      <c r="H3024" s="23" t="s">
        <v>31</v>
      </c>
      <c r="I3024" s="24">
        <v>72692.31</v>
      </c>
      <c r="J3024" s="24">
        <v>127211.54</v>
      </c>
      <c r="K3024" s="24">
        <v>98847.26</v>
      </c>
      <c r="L3024" s="24">
        <v>172982.7</v>
      </c>
      <c r="M3024" s="24">
        <v>124826.77</v>
      </c>
      <c r="N3024" s="24">
        <v>218446.84</v>
      </c>
      <c r="O3024" s="24">
        <v>164201.06</v>
      </c>
      <c r="P3024" s="24">
        <v>287351.86</v>
      </c>
      <c r="Q3024" s="24">
        <v>203266.63</v>
      </c>
      <c r="R3024" s="24">
        <v>355716.6</v>
      </c>
      <c r="S3024" s="24">
        <v>228869.29</v>
      </c>
      <c r="T3024" s="24">
        <v>400521.26</v>
      </c>
      <c r="U3024" s="24">
        <v>254119.12</v>
      </c>
      <c r="V3024" s="24">
        <v>444708.46</v>
      </c>
    </row>
    <row r="3025" spans="1:22" hidden="1" x14ac:dyDescent="0.3">
      <c r="A3025" s="23">
        <v>7</v>
      </c>
      <c r="B3025" s="23">
        <v>2021</v>
      </c>
      <c r="C3025" s="23" t="s">
        <v>573</v>
      </c>
      <c r="D3025" t="s">
        <v>161</v>
      </c>
      <c r="E3025" s="23" t="s">
        <v>576</v>
      </c>
      <c r="F3025" s="23" t="s">
        <v>291</v>
      </c>
      <c r="G3025" s="23">
        <v>4</v>
      </c>
      <c r="H3025" s="23" t="s">
        <v>29</v>
      </c>
      <c r="I3025" s="24">
        <v>81977.88</v>
      </c>
      <c r="J3025" s="24">
        <v>131164.62</v>
      </c>
      <c r="K3025" s="24">
        <v>114769.04</v>
      </c>
      <c r="L3025" s="24">
        <v>183630.46</v>
      </c>
      <c r="M3025" s="24">
        <v>147560.19</v>
      </c>
      <c r="N3025" s="24">
        <v>236096.31</v>
      </c>
      <c r="O3025" s="24">
        <v>196746.92</v>
      </c>
      <c r="P3025" s="24">
        <v>314795.08</v>
      </c>
      <c r="Q3025" s="24">
        <v>245933.65</v>
      </c>
      <c r="R3025" s="24">
        <v>393493.85</v>
      </c>
      <c r="S3025" s="24">
        <v>278724.8</v>
      </c>
      <c r="T3025" s="24">
        <v>445959.69</v>
      </c>
      <c r="U3025" s="24">
        <v>311515.96000000002</v>
      </c>
      <c r="V3025" s="24">
        <v>498425.54</v>
      </c>
    </row>
    <row r="3026" spans="1:22" hidden="1" x14ac:dyDescent="0.3">
      <c r="A3026" s="23">
        <v>7</v>
      </c>
      <c r="B3026" s="23">
        <v>2021</v>
      </c>
      <c r="C3026" s="23" t="s">
        <v>573</v>
      </c>
      <c r="D3026" t="s">
        <v>161</v>
      </c>
      <c r="E3026" s="23" t="s">
        <v>576</v>
      </c>
      <c r="F3026" s="23" t="s">
        <v>331</v>
      </c>
      <c r="G3026" s="23">
        <v>1</v>
      </c>
      <c r="H3026" s="23" t="s">
        <v>14</v>
      </c>
      <c r="I3026" s="24">
        <v>90627.73</v>
      </c>
      <c r="J3026" s="24">
        <v>158598.51999999999</v>
      </c>
      <c r="K3026" s="24">
        <v>117366.76</v>
      </c>
      <c r="L3026" s="24">
        <v>205391.83</v>
      </c>
      <c r="M3026" s="24">
        <v>140462.42000000001</v>
      </c>
      <c r="N3026" s="24">
        <v>245809.24</v>
      </c>
      <c r="O3026" s="24">
        <v>167578.82</v>
      </c>
      <c r="P3026" s="24">
        <v>293262.93</v>
      </c>
      <c r="Q3026" s="24">
        <v>197062.23</v>
      </c>
      <c r="R3026" s="24">
        <v>344858.9</v>
      </c>
      <c r="S3026" s="24">
        <v>215919.72</v>
      </c>
      <c r="T3026" s="24">
        <v>377859.52</v>
      </c>
      <c r="U3026" s="24">
        <v>233769.49</v>
      </c>
      <c r="V3026" s="24">
        <v>409096.61</v>
      </c>
    </row>
    <row r="3027" spans="1:22" hidden="1" x14ac:dyDescent="0.3">
      <c r="A3027" s="23">
        <v>7</v>
      </c>
      <c r="B3027" s="23">
        <v>2021</v>
      </c>
      <c r="C3027" s="23" t="s">
        <v>573</v>
      </c>
      <c r="D3027" t="s">
        <v>161</v>
      </c>
      <c r="E3027" s="23" t="s">
        <v>576</v>
      </c>
      <c r="F3027" s="23" t="s">
        <v>331</v>
      </c>
      <c r="G3027" s="23">
        <v>2</v>
      </c>
      <c r="H3027" s="23" t="s">
        <v>30</v>
      </c>
      <c r="I3027" s="24">
        <v>79317.64</v>
      </c>
      <c r="J3027" s="24">
        <v>138805.87</v>
      </c>
      <c r="K3027" s="24">
        <v>103874.91</v>
      </c>
      <c r="L3027" s="24">
        <v>181781.1</v>
      </c>
      <c r="M3027" s="24">
        <v>126129.13</v>
      </c>
      <c r="N3027" s="24">
        <v>220725.98</v>
      </c>
      <c r="O3027" s="24">
        <v>154494.48000000001</v>
      </c>
      <c r="P3027" s="24">
        <v>270365.34000000003</v>
      </c>
      <c r="Q3027" s="24">
        <v>183161.78</v>
      </c>
      <c r="R3027" s="24">
        <v>320533.11</v>
      </c>
      <c r="S3027" s="24">
        <v>201755.12</v>
      </c>
      <c r="T3027" s="24">
        <v>353071.45</v>
      </c>
      <c r="U3027" s="24">
        <v>218963.84</v>
      </c>
      <c r="V3027" s="24">
        <v>383186.72</v>
      </c>
    </row>
    <row r="3028" spans="1:22" hidden="1" x14ac:dyDescent="0.3">
      <c r="A3028" s="23">
        <v>7</v>
      </c>
      <c r="B3028" s="23">
        <v>2021</v>
      </c>
      <c r="C3028" s="23" t="s">
        <v>573</v>
      </c>
      <c r="D3028" t="s">
        <v>161</v>
      </c>
      <c r="E3028" s="23" t="s">
        <v>576</v>
      </c>
      <c r="F3028" s="23" t="s">
        <v>331</v>
      </c>
      <c r="G3028" s="23">
        <v>3</v>
      </c>
      <c r="H3028" s="23" t="s">
        <v>31</v>
      </c>
      <c r="I3028" s="24">
        <v>68989.119999999995</v>
      </c>
      <c r="J3028" s="24">
        <v>120730.97</v>
      </c>
      <c r="K3028" s="24">
        <v>93957.95</v>
      </c>
      <c r="L3028" s="24">
        <v>164426.41</v>
      </c>
      <c r="M3028" s="24">
        <v>118769.06</v>
      </c>
      <c r="N3028" s="24">
        <v>207845.86</v>
      </c>
      <c r="O3028" s="24">
        <v>156349.84</v>
      </c>
      <c r="P3028" s="24">
        <v>273612.21999999997</v>
      </c>
      <c r="Q3028" s="24">
        <v>193653.07</v>
      </c>
      <c r="R3028" s="24">
        <v>338892.87</v>
      </c>
      <c r="S3028" s="24">
        <v>218125.4</v>
      </c>
      <c r="T3028" s="24">
        <v>381719.45</v>
      </c>
      <c r="U3028" s="24">
        <v>242280.53</v>
      </c>
      <c r="V3028" s="24">
        <v>423990.92</v>
      </c>
    </row>
    <row r="3029" spans="1:22" hidden="1" x14ac:dyDescent="0.3">
      <c r="A3029" s="23">
        <v>7</v>
      </c>
      <c r="B3029" s="23">
        <v>2021</v>
      </c>
      <c r="C3029" s="23" t="s">
        <v>573</v>
      </c>
      <c r="D3029" t="s">
        <v>161</v>
      </c>
      <c r="E3029" s="23" t="s">
        <v>576</v>
      </c>
      <c r="F3029" s="23" t="s">
        <v>331</v>
      </c>
      <c r="G3029" s="23">
        <v>4</v>
      </c>
      <c r="H3029" s="23" t="s">
        <v>29</v>
      </c>
      <c r="I3029" s="24">
        <v>76827.42</v>
      </c>
      <c r="J3029" s="24">
        <v>122923.87</v>
      </c>
      <c r="K3029" s="24">
        <v>107558.39</v>
      </c>
      <c r="L3029" s="24">
        <v>172093.42</v>
      </c>
      <c r="M3029" s="24">
        <v>138289.35</v>
      </c>
      <c r="N3029" s="24">
        <v>221262.97</v>
      </c>
      <c r="O3029" s="24">
        <v>184385.8</v>
      </c>
      <c r="P3029" s="24">
        <v>295017.28999999998</v>
      </c>
      <c r="Q3029" s="24">
        <v>230482.26</v>
      </c>
      <c r="R3029" s="24">
        <v>368771.61</v>
      </c>
      <c r="S3029" s="24">
        <v>261213.22</v>
      </c>
      <c r="T3029" s="24">
        <v>417941.16</v>
      </c>
      <c r="U3029" s="24">
        <v>291944.19</v>
      </c>
      <c r="V3029" s="24">
        <v>467110.71</v>
      </c>
    </row>
    <row r="3030" spans="1:22" hidden="1" x14ac:dyDescent="0.3">
      <c r="A3030" s="23">
        <v>7</v>
      </c>
      <c r="B3030" s="23">
        <v>2021</v>
      </c>
      <c r="C3030" s="23" t="s">
        <v>573</v>
      </c>
      <c r="D3030" t="s">
        <v>161</v>
      </c>
      <c r="E3030" s="23" t="s">
        <v>576</v>
      </c>
      <c r="F3030" s="23" t="s">
        <v>323</v>
      </c>
      <c r="G3030" s="23">
        <v>1</v>
      </c>
      <c r="H3030" s="23" t="s">
        <v>14</v>
      </c>
      <c r="I3030" s="24">
        <v>105341.88</v>
      </c>
      <c r="J3030" s="24">
        <v>184348.29</v>
      </c>
      <c r="K3030" s="24">
        <v>136523.85999999999</v>
      </c>
      <c r="L3030" s="24">
        <v>238916.76</v>
      </c>
      <c r="M3030" s="24">
        <v>163462.09</v>
      </c>
      <c r="N3030" s="24">
        <v>286058.65000000002</v>
      </c>
      <c r="O3030" s="24">
        <v>195129.60000000001</v>
      </c>
      <c r="P3030" s="24">
        <v>341476.8</v>
      </c>
      <c r="Q3030" s="24">
        <v>229541.43</v>
      </c>
      <c r="R3030" s="24">
        <v>401697.51</v>
      </c>
      <c r="S3030" s="24">
        <v>251552.26</v>
      </c>
      <c r="T3030" s="24">
        <v>440216.46</v>
      </c>
      <c r="U3030" s="24">
        <v>272435.03000000003</v>
      </c>
      <c r="V3030" s="24">
        <v>476761.3</v>
      </c>
    </row>
    <row r="3031" spans="1:22" hidden="1" x14ac:dyDescent="0.3">
      <c r="A3031" s="23">
        <v>7</v>
      </c>
      <c r="B3031" s="23">
        <v>2021</v>
      </c>
      <c r="C3031" s="23" t="s">
        <v>573</v>
      </c>
      <c r="D3031" t="s">
        <v>161</v>
      </c>
      <c r="E3031" s="23" t="s">
        <v>576</v>
      </c>
      <c r="F3031" s="23" t="s">
        <v>323</v>
      </c>
      <c r="G3031" s="23">
        <v>2</v>
      </c>
      <c r="H3031" s="23" t="s">
        <v>30</v>
      </c>
      <c r="I3031" s="24">
        <v>91744.28</v>
      </c>
      <c r="J3031" s="24">
        <v>160552.49</v>
      </c>
      <c r="K3031" s="24">
        <v>120303.33</v>
      </c>
      <c r="L3031" s="24">
        <v>210530.83</v>
      </c>
      <c r="M3031" s="24">
        <v>146229.92000000001</v>
      </c>
      <c r="N3031" s="24">
        <v>255902.36</v>
      </c>
      <c r="O3031" s="24">
        <v>179398.99</v>
      </c>
      <c r="P3031" s="24">
        <v>313948.24</v>
      </c>
      <c r="Q3031" s="24">
        <v>212829.65</v>
      </c>
      <c r="R3031" s="24">
        <v>372451.89</v>
      </c>
      <c r="S3031" s="24">
        <v>234522.9</v>
      </c>
      <c r="T3031" s="24">
        <v>410415.08</v>
      </c>
      <c r="U3031" s="24">
        <v>254634.98</v>
      </c>
      <c r="V3031" s="24">
        <v>445611.21</v>
      </c>
    </row>
    <row r="3032" spans="1:22" hidden="1" x14ac:dyDescent="0.3">
      <c r="A3032" s="23">
        <v>7</v>
      </c>
      <c r="B3032" s="23">
        <v>2021</v>
      </c>
      <c r="C3032" s="23" t="s">
        <v>573</v>
      </c>
      <c r="D3032" t="s">
        <v>161</v>
      </c>
      <c r="E3032" s="23" t="s">
        <v>576</v>
      </c>
      <c r="F3032" s="23" t="s">
        <v>323</v>
      </c>
      <c r="G3032" s="23">
        <v>3</v>
      </c>
      <c r="H3032" s="23" t="s">
        <v>31</v>
      </c>
      <c r="I3032" s="24">
        <v>79452.97</v>
      </c>
      <c r="J3032" s="24">
        <v>139042.70000000001</v>
      </c>
      <c r="K3032" s="24">
        <v>108076.07</v>
      </c>
      <c r="L3032" s="24">
        <v>189133.13</v>
      </c>
      <c r="M3032" s="24">
        <v>136509.54999999999</v>
      </c>
      <c r="N3032" s="24">
        <v>238891.72</v>
      </c>
      <c r="O3032" s="24">
        <v>179597.54</v>
      </c>
      <c r="P3032" s="24">
        <v>314295.69</v>
      </c>
      <c r="Q3032" s="24">
        <v>222351.84</v>
      </c>
      <c r="R3032" s="24">
        <v>389115.71</v>
      </c>
      <c r="S3032" s="24">
        <v>250378.02</v>
      </c>
      <c r="T3032" s="24">
        <v>438161.53</v>
      </c>
      <c r="U3032" s="24">
        <v>278022.84999999998</v>
      </c>
      <c r="V3032" s="24">
        <v>486539.99</v>
      </c>
    </row>
    <row r="3033" spans="1:22" hidden="1" x14ac:dyDescent="0.3">
      <c r="A3033" s="23">
        <v>7</v>
      </c>
      <c r="B3033" s="23">
        <v>2021</v>
      </c>
      <c r="C3033" s="23" t="s">
        <v>573</v>
      </c>
      <c r="D3033" t="s">
        <v>161</v>
      </c>
      <c r="E3033" s="23" t="s">
        <v>576</v>
      </c>
      <c r="F3033" s="23" t="s">
        <v>323</v>
      </c>
      <c r="G3033" s="23">
        <v>4</v>
      </c>
      <c r="H3033" s="23" t="s">
        <v>29</v>
      </c>
      <c r="I3033" s="24">
        <v>89364.83</v>
      </c>
      <c r="J3033" s="24">
        <v>142983.73000000001</v>
      </c>
      <c r="K3033" s="24">
        <v>125110.76</v>
      </c>
      <c r="L3033" s="24">
        <v>200177.22</v>
      </c>
      <c r="M3033" s="24">
        <v>160856.69</v>
      </c>
      <c r="N3033" s="24">
        <v>257370.71</v>
      </c>
      <c r="O3033" s="24">
        <v>214475.59</v>
      </c>
      <c r="P3033" s="24">
        <v>343160.95</v>
      </c>
      <c r="Q3033" s="24">
        <v>268094.49</v>
      </c>
      <c r="R3033" s="24">
        <v>428951.19</v>
      </c>
      <c r="S3033" s="24">
        <v>303840.42</v>
      </c>
      <c r="T3033" s="24">
        <v>486144.68</v>
      </c>
      <c r="U3033" s="24">
        <v>339586.35</v>
      </c>
      <c r="V3033" s="24">
        <v>543338.17000000004</v>
      </c>
    </row>
    <row r="3034" spans="1:22" hidden="1" x14ac:dyDescent="0.3">
      <c r="A3034" s="23">
        <v>7</v>
      </c>
      <c r="B3034" s="23">
        <v>2021</v>
      </c>
      <c r="C3034" s="23" t="s">
        <v>573</v>
      </c>
      <c r="D3034" t="s">
        <v>161</v>
      </c>
      <c r="E3034" s="23" t="s">
        <v>576</v>
      </c>
      <c r="F3034" s="23" t="s">
        <v>405</v>
      </c>
      <c r="G3034" s="23">
        <v>1</v>
      </c>
      <c r="H3034" s="23" t="s">
        <v>14</v>
      </c>
      <c r="I3034" s="24">
        <v>92183.79</v>
      </c>
      <c r="J3034" s="24">
        <v>161321.64000000001</v>
      </c>
      <c r="K3034" s="24">
        <v>119366.81</v>
      </c>
      <c r="L3034" s="24">
        <v>208891.91</v>
      </c>
      <c r="M3034" s="24">
        <v>142845.22</v>
      </c>
      <c r="N3034" s="24">
        <v>249979.13</v>
      </c>
      <c r="O3034" s="24">
        <v>170405.1</v>
      </c>
      <c r="P3034" s="24">
        <v>298208.92</v>
      </c>
      <c r="Q3034" s="24">
        <v>200373.68</v>
      </c>
      <c r="R3034" s="24">
        <v>350653.94</v>
      </c>
      <c r="S3034" s="24">
        <v>219541.32</v>
      </c>
      <c r="T3034" s="24">
        <v>384197.3</v>
      </c>
      <c r="U3034" s="24">
        <v>237677.49</v>
      </c>
      <c r="V3034" s="24">
        <v>415935.6</v>
      </c>
    </row>
    <row r="3035" spans="1:22" hidden="1" x14ac:dyDescent="0.3">
      <c r="A3035" s="23">
        <v>7</v>
      </c>
      <c r="B3035" s="23">
        <v>2021</v>
      </c>
      <c r="C3035" s="23" t="s">
        <v>573</v>
      </c>
      <c r="D3035" t="s">
        <v>161</v>
      </c>
      <c r="E3035" s="23" t="s">
        <v>576</v>
      </c>
      <c r="F3035" s="23" t="s">
        <v>405</v>
      </c>
      <c r="G3035" s="23">
        <v>2</v>
      </c>
      <c r="H3035" s="23" t="s">
        <v>30</v>
      </c>
      <c r="I3035" s="24">
        <v>80746.64</v>
      </c>
      <c r="J3035" s="24">
        <v>141306.60999999999</v>
      </c>
      <c r="K3035" s="24">
        <v>105723.37</v>
      </c>
      <c r="L3035" s="24">
        <v>185015.9</v>
      </c>
      <c r="M3035" s="24">
        <v>128350.88</v>
      </c>
      <c r="N3035" s="24">
        <v>224614.03</v>
      </c>
      <c r="O3035" s="24">
        <v>157173.75</v>
      </c>
      <c r="P3035" s="24">
        <v>275054.06</v>
      </c>
      <c r="Q3035" s="24">
        <v>186317.04</v>
      </c>
      <c r="R3035" s="24">
        <v>326054.82</v>
      </c>
      <c r="S3035" s="24">
        <v>205217.56</v>
      </c>
      <c r="T3035" s="24">
        <v>359130.72</v>
      </c>
      <c r="U3035" s="24">
        <v>222705.48</v>
      </c>
      <c r="V3035" s="24">
        <v>389734.59</v>
      </c>
    </row>
    <row r="3036" spans="1:22" hidden="1" x14ac:dyDescent="0.3">
      <c r="A3036" s="23">
        <v>7</v>
      </c>
      <c r="B3036" s="23">
        <v>2021</v>
      </c>
      <c r="C3036" s="23" t="s">
        <v>573</v>
      </c>
      <c r="D3036" t="s">
        <v>161</v>
      </c>
      <c r="E3036" s="23" t="s">
        <v>576</v>
      </c>
      <c r="F3036" s="23" t="s">
        <v>405</v>
      </c>
      <c r="G3036" s="23">
        <v>3</v>
      </c>
      <c r="H3036" s="23" t="s">
        <v>31</v>
      </c>
      <c r="I3036" s="24">
        <v>70283.31</v>
      </c>
      <c r="J3036" s="24">
        <v>122995.79</v>
      </c>
      <c r="K3036" s="24">
        <v>95740.29</v>
      </c>
      <c r="L3036" s="24">
        <v>167545.51</v>
      </c>
      <c r="M3036" s="24">
        <v>121037.79</v>
      </c>
      <c r="N3036" s="24">
        <v>211816.13</v>
      </c>
      <c r="O3036" s="24">
        <v>159352.24</v>
      </c>
      <c r="P3036" s="24">
        <v>278866.42</v>
      </c>
      <c r="Q3036" s="24">
        <v>197386.02</v>
      </c>
      <c r="R3036" s="24">
        <v>345425.54</v>
      </c>
      <c r="S3036" s="24">
        <v>222340.93</v>
      </c>
      <c r="T3036" s="24">
        <v>389096.63</v>
      </c>
      <c r="U3036" s="24">
        <v>246975.08</v>
      </c>
      <c r="V3036" s="24">
        <v>432206.38</v>
      </c>
    </row>
    <row r="3037" spans="1:22" hidden="1" x14ac:dyDescent="0.3">
      <c r="A3037" s="23">
        <v>7</v>
      </c>
      <c r="B3037" s="23">
        <v>2021</v>
      </c>
      <c r="C3037" s="23" t="s">
        <v>573</v>
      </c>
      <c r="D3037" t="s">
        <v>161</v>
      </c>
      <c r="E3037" s="23" t="s">
        <v>576</v>
      </c>
      <c r="F3037" s="23" t="s">
        <v>405</v>
      </c>
      <c r="G3037" s="23">
        <v>4</v>
      </c>
      <c r="H3037" s="23" t="s">
        <v>29</v>
      </c>
      <c r="I3037" s="24">
        <v>78137.039999999994</v>
      </c>
      <c r="J3037" s="24">
        <v>125019.26</v>
      </c>
      <c r="K3037" s="24">
        <v>109391.85</v>
      </c>
      <c r="L3037" s="24">
        <v>175026.96</v>
      </c>
      <c r="M3037" s="24">
        <v>140646.66</v>
      </c>
      <c r="N3037" s="24">
        <v>225034.66</v>
      </c>
      <c r="O3037" s="24">
        <v>187528.88</v>
      </c>
      <c r="P3037" s="24">
        <v>300046.21999999997</v>
      </c>
      <c r="Q3037" s="24">
        <v>234411.11</v>
      </c>
      <c r="R3037" s="24">
        <v>375057.77</v>
      </c>
      <c r="S3037" s="24">
        <v>265665.91999999998</v>
      </c>
      <c r="T3037" s="24">
        <v>425065.48</v>
      </c>
      <c r="U3037" s="24">
        <v>296920.73</v>
      </c>
      <c r="V3037" s="24">
        <v>475073.18</v>
      </c>
    </row>
    <row r="3038" spans="1:22" hidden="1" x14ac:dyDescent="0.3">
      <c r="A3038" s="23">
        <v>7</v>
      </c>
      <c r="B3038" s="23">
        <v>2021</v>
      </c>
      <c r="C3038" s="23" t="s">
        <v>573</v>
      </c>
      <c r="D3038" t="s">
        <v>161</v>
      </c>
      <c r="E3038" s="23" t="s">
        <v>576</v>
      </c>
      <c r="F3038" s="23" t="s">
        <v>401</v>
      </c>
      <c r="G3038" s="23">
        <v>1</v>
      </c>
      <c r="H3038" s="23" t="s">
        <v>14</v>
      </c>
      <c r="I3038" s="24">
        <v>95473.68</v>
      </c>
      <c r="J3038" s="24">
        <v>167078.95000000001</v>
      </c>
      <c r="K3038" s="24">
        <v>123849.81</v>
      </c>
      <c r="L3038" s="24">
        <v>216737.17</v>
      </c>
      <c r="M3038" s="24">
        <v>148369.68</v>
      </c>
      <c r="N3038" s="24">
        <v>259646.94</v>
      </c>
      <c r="O3038" s="24">
        <v>177239.01</v>
      </c>
      <c r="P3038" s="24">
        <v>310168.27</v>
      </c>
      <c r="Q3038" s="24">
        <v>208587.64</v>
      </c>
      <c r="R3038" s="24">
        <v>365028.37</v>
      </c>
      <c r="S3038" s="24">
        <v>228640.43</v>
      </c>
      <c r="T3038" s="24">
        <v>400120.76</v>
      </c>
      <c r="U3038" s="24">
        <v>247719.89</v>
      </c>
      <c r="V3038" s="24">
        <v>433509.8</v>
      </c>
    </row>
    <row r="3039" spans="1:22" hidden="1" x14ac:dyDescent="0.3">
      <c r="A3039" s="23">
        <v>7</v>
      </c>
      <c r="B3039" s="23">
        <v>2021</v>
      </c>
      <c r="C3039" s="23" t="s">
        <v>573</v>
      </c>
      <c r="D3039" t="s">
        <v>161</v>
      </c>
      <c r="E3039" s="23" t="s">
        <v>576</v>
      </c>
      <c r="F3039" s="23" t="s">
        <v>401</v>
      </c>
      <c r="G3039" s="23">
        <v>2</v>
      </c>
      <c r="H3039" s="23" t="s">
        <v>30</v>
      </c>
      <c r="I3039" s="24">
        <v>82638.48</v>
      </c>
      <c r="J3039" s="24">
        <v>144617.34</v>
      </c>
      <c r="K3039" s="24">
        <v>108538.84</v>
      </c>
      <c r="L3039" s="24">
        <v>189942.97</v>
      </c>
      <c r="M3039" s="24">
        <v>132103.79999999999</v>
      </c>
      <c r="N3039" s="24">
        <v>231181.66</v>
      </c>
      <c r="O3039" s="24">
        <v>162390.5</v>
      </c>
      <c r="P3039" s="24">
        <v>284183.37</v>
      </c>
      <c r="Q3039" s="24">
        <v>192812.97</v>
      </c>
      <c r="R3039" s="24">
        <v>337422.69</v>
      </c>
      <c r="S3039" s="24">
        <v>212565.99</v>
      </c>
      <c r="T3039" s="24">
        <v>371990.48</v>
      </c>
      <c r="U3039" s="24">
        <v>230917.97</v>
      </c>
      <c r="V3039" s="24">
        <v>404106.44</v>
      </c>
    </row>
    <row r="3040" spans="1:22" hidden="1" x14ac:dyDescent="0.3">
      <c r="A3040" s="23">
        <v>7</v>
      </c>
      <c r="B3040" s="23">
        <v>2021</v>
      </c>
      <c r="C3040" s="23" t="s">
        <v>573</v>
      </c>
      <c r="D3040" t="s">
        <v>161</v>
      </c>
      <c r="E3040" s="23" t="s">
        <v>576</v>
      </c>
      <c r="F3040" s="23" t="s">
        <v>401</v>
      </c>
      <c r="G3040" s="23">
        <v>3</v>
      </c>
      <c r="H3040" s="23" t="s">
        <v>31</v>
      </c>
      <c r="I3040" s="24">
        <v>71174.600000000006</v>
      </c>
      <c r="J3040" s="24">
        <v>124555.55</v>
      </c>
      <c r="K3040" s="24">
        <v>96663.44</v>
      </c>
      <c r="L3040" s="24">
        <v>169161.02</v>
      </c>
      <c r="M3040" s="24">
        <v>121973.3</v>
      </c>
      <c r="N3040" s="24">
        <v>213453.27</v>
      </c>
      <c r="O3040" s="24">
        <v>160351.29</v>
      </c>
      <c r="P3040" s="24">
        <v>280614.76</v>
      </c>
      <c r="Q3040" s="24">
        <v>198414.32</v>
      </c>
      <c r="R3040" s="24">
        <v>347225.06</v>
      </c>
      <c r="S3040" s="24">
        <v>223339.71</v>
      </c>
      <c r="T3040" s="24">
        <v>390844.5</v>
      </c>
      <c r="U3040" s="24">
        <v>247905.15</v>
      </c>
      <c r="V3040" s="24">
        <v>433834</v>
      </c>
    </row>
    <row r="3041" spans="1:22" hidden="1" x14ac:dyDescent="0.3">
      <c r="A3041" s="23">
        <v>7</v>
      </c>
      <c r="B3041" s="23">
        <v>2021</v>
      </c>
      <c r="C3041" s="23" t="s">
        <v>573</v>
      </c>
      <c r="D3041" t="s">
        <v>161</v>
      </c>
      <c r="E3041" s="23" t="s">
        <v>576</v>
      </c>
      <c r="F3041" s="23" t="s">
        <v>401</v>
      </c>
      <c r="G3041" s="23">
        <v>4</v>
      </c>
      <c r="H3041" s="23" t="s">
        <v>29</v>
      </c>
      <c r="I3041" s="24">
        <v>81065.69</v>
      </c>
      <c r="J3041" s="24">
        <v>129705.11</v>
      </c>
      <c r="K3041" s="24">
        <v>113491.97</v>
      </c>
      <c r="L3041" s="24">
        <v>181587.15</v>
      </c>
      <c r="M3041" s="24">
        <v>145918.25</v>
      </c>
      <c r="N3041" s="24">
        <v>233469.2</v>
      </c>
      <c r="O3041" s="24">
        <v>194557.66</v>
      </c>
      <c r="P3041" s="24">
        <v>311292.26</v>
      </c>
      <c r="Q3041" s="24">
        <v>243197.08</v>
      </c>
      <c r="R3041" s="24">
        <v>389115.33</v>
      </c>
      <c r="S3041" s="24">
        <v>275623.34999999998</v>
      </c>
      <c r="T3041" s="24">
        <v>440997.37</v>
      </c>
      <c r="U3041" s="24">
        <v>308049.63</v>
      </c>
      <c r="V3041" s="24">
        <v>492879.41</v>
      </c>
    </row>
    <row r="3042" spans="1:22" hidden="1" x14ac:dyDescent="0.3">
      <c r="A3042" s="23">
        <v>7</v>
      </c>
      <c r="B3042" s="23">
        <v>2021</v>
      </c>
      <c r="C3042" s="23" t="s">
        <v>573</v>
      </c>
      <c r="D3042" t="s">
        <v>161</v>
      </c>
      <c r="E3042" s="23" t="s">
        <v>576</v>
      </c>
      <c r="F3042" s="23" t="s">
        <v>457</v>
      </c>
      <c r="G3042" s="23">
        <v>1</v>
      </c>
      <c r="H3042" s="23" t="s">
        <v>14</v>
      </c>
      <c r="I3042" s="24">
        <v>101776.62</v>
      </c>
      <c r="J3042" s="24">
        <v>178109.08</v>
      </c>
      <c r="K3042" s="24">
        <v>131892.42000000001</v>
      </c>
      <c r="L3042" s="24">
        <v>230811.73</v>
      </c>
      <c r="M3042" s="24">
        <v>157909.03</v>
      </c>
      <c r="N3042" s="24">
        <v>276340.8</v>
      </c>
      <c r="O3042" s="24">
        <v>188488.92</v>
      </c>
      <c r="P3042" s="24">
        <v>329855.61</v>
      </c>
      <c r="Q3042" s="24">
        <v>221721</v>
      </c>
      <c r="R3042" s="24">
        <v>388011.75</v>
      </c>
      <c r="S3042" s="24">
        <v>242977.1</v>
      </c>
      <c r="T3042" s="24">
        <v>425209.93</v>
      </c>
      <c r="U3042" s="24">
        <v>263138.71000000002</v>
      </c>
      <c r="V3042" s="24">
        <v>460492.74</v>
      </c>
    </row>
    <row r="3043" spans="1:22" hidden="1" x14ac:dyDescent="0.3">
      <c r="A3043" s="23">
        <v>7</v>
      </c>
      <c r="B3043" s="23">
        <v>2021</v>
      </c>
      <c r="C3043" s="23" t="s">
        <v>573</v>
      </c>
      <c r="D3043" t="s">
        <v>161</v>
      </c>
      <c r="E3043" s="23" t="s">
        <v>576</v>
      </c>
      <c r="F3043" s="23" t="s">
        <v>457</v>
      </c>
      <c r="G3043" s="23">
        <v>2</v>
      </c>
      <c r="H3043" s="23" t="s">
        <v>30</v>
      </c>
      <c r="I3043" s="24">
        <v>88687.35</v>
      </c>
      <c r="J3043" s="24">
        <v>155202.85999999999</v>
      </c>
      <c r="K3043" s="24">
        <v>116278.26</v>
      </c>
      <c r="L3043" s="24">
        <v>203486.96</v>
      </c>
      <c r="M3043" s="24">
        <v>141321.06</v>
      </c>
      <c r="N3043" s="24">
        <v>247311.85</v>
      </c>
      <c r="O3043" s="24">
        <v>173346.38</v>
      </c>
      <c r="P3043" s="24">
        <v>303356.15999999997</v>
      </c>
      <c r="Q3043" s="24">
        <v>205633.96</v>
      </c>
      <c r="R3043" s="24">
        <v>359859.43</v>
      </c>
      <c r="S3043" s="24">
        <v>226584.36</v>
      </c>
      <c r="T3043" s="24">
        <v>396522.62</v>
      </c>
      <c r="U3043" s="24">
        <v>246004.08</v>
      </c>
      <c r="V3043" s="24">
        <v>430507.14</v>
      </c>
    </row>
    <row r="3044" spans="1:22" hidden="1" x14ac:dyDescent="0.3">
      <c r="A3044" s="23">
        <v>7</v>
      </c>
      <c r="B3044" s="23">
        <v>2021</v>
      </c>
      <c r="C3044" s="23" t="s">
        <v>573</v>
      </c>
      <c r="D3044" t="s">
        <v>161</v>
      </c>
      <c r="E3044" s="23" t="s">
        <v>576</v>
      </c>
      <c r="F3044" s="23" t="s">
        <v>457</v>
      </c>
      <c r="G3044" s="23">
        <v>3</v>
      </c>
      <c r="H3044" s="23" t="s">
        <v>31</v>
      </c>
      <c r="I3044" s="24">
        <v>76842.53</v>
      </c>
      <c r="J3044" s="24">
        <v>134474.42000000001</v>
      </c>
      <c r="K3044" s="24">
        <v>104539.51</v>
      </c>
      <c r="L3044" s="24">
        <v>182944.13</v>
      </c>
      <c r="M3044" s="24">
        <v>132053.96</v>
      </c>
      <c r="N3044" s="24">
        <v>231094.43</v>
      </c>
      <c r="O3044" s="24">
        <v>173747.03</v>
      </c>
      <c r="P3044" s="24">
        <v>304057.3</v>
      </c>
      <c r="Q3044" s="24">
        <v>215118.89</v>
      </c>
      <c r="R3044" s="24">
        <v>376458.06</v>
      </c>
      <c r="S3044" s="24">
        <v>242241.27</v>
      </c>
      <c r="T3044" s="24">
        <v>423922.22</v>
      </c>
      <c r="U3044" s="24">
        <v>268996.56</v>
      </c>
      <c r="V3044" s="24">
        <v>470743.97</v>
      </c>
    </row>
    <row r="3045" spans="1:22" hidden="1" x14ac:dyDescent="0.3">
      <c r="A3045" s="23">
        <v>7</v>
      </c>
      <c r="B3045" s="23">
        <v>2021</v>
      </c>
      <c r="C3045" s="23" t="s">
        <v>573</v>
      </c>
      <c r="D3045" t="s">
        <v>161</v>
      </c>
      <c r="E3045" s="23" t="s">
        <v>576</v>
      </c>
      <c r="F3045" s="23" t="s">
        <v>457</v>
      </c>
      <c r="G3045" s="23">
        <v>4</v>
      </c>
      <c r="H3045" s="23" t="s">
        <v>29</v>
      </c>
      <c r="I3045" s="24">
        <v>86333.5</v>
      </c>
      <c r="J3045" s="24">
        <v>138133.6</v>
      </c>
      <c r="K3045" s="24">
        <v>120866.89</v>
      </c>
      <c r="L3045" s="24">
        <v>193387.03</v>
      </c>
      <c r="M3045" s="24">
        <v>155400.29</v>
      </c>
      <c r="N3045" s="24">
        <v>248640.47</v>
      </c>
      <c r="O3045" s="24">
        <v>207200.39</v>
      </c>
      <c r="P3045" s="24">
        <v>331520.63</v>
      </c>
      <c r="Q3045" s="24">
        <v>259000.49</v>
      </c>
      <c r="R3045" s="24">
        <v>414400.79</v>
      </c>
      <c r="S3045" s="24">
        <v>293533.89</v>
      </c>
      <c r="T3045" s="24">
        <v>469654.23</v>
      </c>
      <c r="U3045" s="24">
        <v>328067.28999999998</v>
      </c>
      <c r="V3045" s="24">
        <v>524907.67000000004</v>
      </c>
    </row>
    <row r="3046" spans="1:22" hidden="1" x14ac:dyDescent="0.3">
      <c r="A3046" s="23">
        <v>7</v>
      </c>
      <c r="B3046" s="23">
        <v>2021</v>
      </c>
      <c r="C3046" s="23" t="s">
        <v>573</v>
      </c>
      <c r="D3046" t="s">
        <v>161</v>
      </c>
      <c r="E3046" s="23" t="s">
        <v>576</v>
      </c>
      <c r="F3046" s="23" t="s">
        <v>472</v>
      </c>
      <c r="G3046" s="23">
        <v>1</v>
      </c>
      <c r="H3046" s="23" t="s">
        <v>14</v>
      </c>
      <c r="I3046" s="24">
        <v>108336</v>
      </c>
      <c r="J3046" s="24">
        <v>189587.99</v>
      </c>
      <c r="K3046" s="24">
        <v>140460.34</v>
      </c>
      <c r="L3046" s="24">
        <v>245805.6</v>
      </c>
      <c r="M3046" s="24">
        <v>168215.42</v>
      </c>
      <c r="N3046" s="24">
        <v>294376.98</v>
      </c>
      <c r="O3046" s="24">
        <v>200864.98</v>
      </c>
      <c r="P3046" s="24">
        <v>351513.71</v>
      </c>
      <c r="Q3046" s="24">
        <v>236332.99</v>
      </c>
      <c r="R3046" s="24">
        <v>413582.73</v>
      </c>
      <c r="S3046" s="24">
        <v>259020</v>
      </c>
      <c r="T3046" s="24">
        <v>453285.01</v>
      </c>
      <c r="U3046" s="24">
        <v>280570.77</v>
      </c>
      <c r="V3046" s="24">
        <v>490998.85</v>
      </c>
    </row>
    <row r="3047" spans="1:22" hidden="1" x14ac:dyDescent="0.3">
      <c r="A3047" s="23">
        <v>7</v>
      </c>
      <c r="B3047" s="23">
        <v>2021</v>
      </c>
      <c r="C3047" s="23" t="s">
        <v>573</v>
      </c>
      <c r="D3047" t="s">
        <v>161</v>
      </c>
      <c r="E3047" s="23" t="s">
        <v>576</v>
      </c>
      <c r="F3047" s="23" t="s">
        <v>472</v>
      </c>
      <c r="G3047" s="23">
        <v>2</v>
      </c>
      <c r="H3047" s="23" t="s">
        <v>30</v>
      </c>
      <c r="I3047" s="24">
        <v>94102.95</v>
      </c>
      <c r="J3047" s="24">
        <v>164680.16</v>
      </c>
      <c r="K3047" s="24">
        <v>123481.84</v>
      </c>
      <c r="L3047" s="24">
        <v>216093.22</v>
      </c>
      <c r="M3047" s="24">
        <v>150178.01</v>
      </c>
      <c r="N3047" s="24">
        <v>262811.53000000003</v>
      </c>
      <c r="O3047" s="24">
        <v>184399.3</v>
      </c>
      <c r="P3047" s="24">
        <v>322698.77</v>
      </c>
      <c r="Q3047" s="24">
        <v>218840.28</v>
      </c>
      <c r="R3047" s="24">
        <v>382970.49</v>
      </c>
      <c r="S3047" s="24">
        <v>241194.88</v>
      </c>
      <c r="T3047" s="24">
        <v>422091.04</v>
      </c>
      <c r="U3047" s="24">
        <v>261938.94</v>
      </c>
      <c r="V3047" s="24">
        <v>458393.15</v>
      </c>
    </row>
    <row r="3048" spans="1:22" hidden="1" x14ac:dyDescent="0.3">
      <c r="A3048" s="23">
        <v>7</v>
      </c>
      <c r="B3048" s="23">
        <v>2021</v>
      </c>
      <c r="C3048" s="23" t="s">
        <v>573</v>
      </c>
      <c r="D3048" t="s">
        <v>161</v>
      </c>
      <c r="E3048" s="23" t="s">
        <v>576</v>
      </c>
      <c r="F3048" s="23" t="s">
        <v>472</v>
      </c>
      <c r="G3048" s="23">
        <v>3</v>
      </c>
      <c r="H3048" s="23" t="s">
        <v>31</v>
      </c>
      <c r="I3048" s="24">
        <v>81304.56</v>
      </c>
      <c r="J3048" s="24">
        <v>142282.98000000001</v>
      </c>
      <c r="K3048" s="24">
        <v>110520.72</v>
      </c>
      <c r="L3048" s="24">
        <v>193411.26</v>
      </c>
      <c r="M3048" s="24">
        <v>139538.41</v>
      </c>
      <c r="N3048" s="24">
        <v>244192.21</v>
      </c>
      <c r="O3048" s="24">
        <v>183523.14</v>
      </c>
      <c r="P3048" s="24">
        <v>321165.5</v>
      </c>
      <c r="Q3048" s="24">
        <v>227158.61</v>
      </c>
      <c r="R3048" s="24">
        <v>397527.57</v>
      </c>
      <c r="S3048" s="24">
        <v>255749.96</v>
      </c>
      <c r="T3048" s="24">
        <v>447562.43</v>
      </c>
      <c r="U3048" s="24">
        <v>283942.14</v>
      </c>
      <c r="V3048" s="24">
        <v>496898.75</v>
      </c>
    </row>
    <row r="3049" spans="1:22" hidden="1" x14ac:dyDescent="0.3">
      <c r="A3049" s="23">
        <v>7</v>
      </c>
      <c r="B3049" s="23">
        <v>2021</v>
      </c>
      <c r="C3049" s="23" t="s">
        <v>573</v>
      </c>
      <c r="D3049" t="s">
        <v>161</v>
      </c>
      <c r="E3049" s="23" t="s">
        <v>576</v>
      </c>
      <c r="F3049" s="23" t="s">
        <v>472</v>
      </c>
      <c r="G3049" s="23">
        <v>4</v>
      </c>
      <c r="H3049" s="23" t="s">
        <v>29</v>
      </c>
      <c r="I3049" s="24">
        <v>91940.06</v>
      </c>
      <c r="J3049" s="24">
        <v>147104.1</v>
      </c>
      <c r="K3049" s="24">
        <v>128716.08</v>
      </c>
      <c r="L3049" s="24">
        <v>205945.74</v>
      </c>
      <c r="M3049" s="24">
        <v>165492.10999999999</v>
      </c>
      <c r="N3049" s="24">
        <v>264787.38</v>
      </c>
      <c r="O3049" s="24">
        <v>220656.14</v>
      </c>
      <c r="P3049" s="24">
        <v>353049.83</v>
      </c>
      <c r="Q3049" s="24">
        <v>275820.18</v>
      </c>
      <c r="R3049" s="24">
        <v>441312.29</v>
      </c>
      <c r="S3049" s="24">
        <v>312596.2</v>
      </c>
      <c r="T3049" s="24">
        <v>500153.93</v>
      </c>
      <c r="U3049" s="24">
        <v>349372.23</v>
      </c>
      <c r="V3049" s="24">
        <v>558995.56999999995</v>
      </c>
    </row>
    <row r="3050" spans="1:22" hidden="1" x14ac:dyDescent="0.3">
      <c r="A3050" s="23">
        <v>7</v>
      </c>
      <c r="B3050" s="23">
        <v>2021</v>
      </c>
      <c r="C3050" s="23" t="s">
        <v>573</v>
      </c>
      <c r="D3050" t="s">
        <v>163</v>
      </c>
      <c r="E3050" s="23" t="s">
        <v>577</v>
      </c>
      <c r="F3050" s="23" t="s">
        <v>209</v>
      </c>
      <c r="G3050" s="23">
        <v>1</v>
      </c>
      <c r="H3050" s="23" t="s">
        <v>14</v>
      </c>
      <c r="I3050" s="24">
        <v>91002.18</v>
      </c>
      <c r="J3050" s="24">
        <v>159253.81</v>
      </c>
      <c r="K3050" s="24">
        <v>117955.69</v>
      </c>
      <c r="L3050" s="24">
        <v>206422.46</v>
      </c>
      <c r="M3050" s="24">
        <v>141241.72</v>
      </c>
      <c r="N3050" s="24">
        <v>247173</v>
      </c>
      <c r="O3050" s="24">
        <v>168622.14</v>
      </c>
      <c r="P3050" s="24">
        <v>295088.74</v>
      </c>
      <c r="Q3050" s="24">
        <v>198372.19</v>
      </c>
      <c r="R3050" s="24">
        <v>347151.33</v>
      </c>
      <c r="S3050" s="24">
        <v>217401.39</v>
      </c>
      <c r="T3050" s="24">
        <v>380452.43</v>
      </c>
      <c r="U3050" s="24">
        <v>235462.97</v>
      </c>
      <c r="V3050" s="24">
        <v>412060.2</v>
      </c>
    </row>
    <row r="3051" spans="1:22" hidden="1" x14ac:dyDescent="0.3">
      <c r="A3051" s="23">
        <v>7</v>
      </c>
      <c r="B3051" s="23">
        <v>2021</v>
      </c>
      <c r="C3051" s="23" t="s">
        <v>573</v>
      </c>
      <c r="D3051" t="s">
        <v>163</v>
      </c>
      <c r="E3051" s="23" t="s">
        <v>577</v>
      </c>
      <c r="F3051" s="23" t="s">
        <v>209</v>
      </c>
      <c r="G3051" s="23">
        <v>2</v>
      </c>
      <c r="H3051" s="23" t="s">
        <v>30</v>
      </c>
      <c r="I3051" s="24">
        <v>79183.69</v>
      </c>
      <c r="J3051" s="24">
        <v>138571.46</v>
      </c>
      <c r="K3051" s="24">
        <v>103857.47</v>
      </c>
      <c r="L3051" s="24">
        <v>181750.58</v>
      </c>
      <c r="M3051" s="24">
        <v>126264.23</v>
      </c>
      <c r="N3051" s="24">
        <v>220962.4</v>
      </c>
      <c r="O3051" s="24">
        <v>154949.74</v>
      </c>
      <c r="P3051" s="24">
        <v>271162.05</v>
      </c>
      <c r="Q3051" s="24">
        <v>183847</v>
      </c>
      <c r="R3051" s="24">
        <v>321732.24</v>
      </c>
      <c r="S3051" s="24">
        <v>202600.17</v>
      </c>
      <c r="T3051" s="24">
        <v>354550.29</v>
      </c>
      <c r="U3051" s="24">
        <v>219991.9</v>
      </c>
      <c r="V3051" s="24">
        <v>384985.82</v>
      </c>
    </row>
    <row r="3052" spans="1:22" hidden="1" x14ac:dyDescent="0.3">
      <c r="A3052" s="23">
        <v>7</v>
      </c>
      <c r="B3052" s="23">
        <v>2021</v>
      </c>
      <c r="C3052" s="23" t="s">
        <v>573</v>
      </c>
      <c r="D3052" t="s">
        <v>163</v>
      </c>
      <c r="E3052" s="23" t="s">
        <v>577</v>
      </c>
      <c r="F3052" s="23" t="s">
        <v>209</v>
      </c>
      <c r="G3052" s="23">
        <v>3</v>
      </c>
      <c r="H3052" s="23" t="s">
        <v>31</v>
      </c>
      <c r="I3052" s="24">
        <v>68520.009999999995</v>
      </c>
      <c r="J3052" s="24">
        <v>119910.02</v>
      </c>
      <c r="K3052" s="24">
        <v>93183.14</v>
      </c>
      <c r="L3052" s="24">
        <v>163070.49</v>
      </c>
      <c r="M3052" s="24">
        <v>117681.45</v>
      </c>
      <c r="N3052" s="24">
        <v>205942.54</v>
      </c>
      <c r="O3052" s="24">
        <v>154809.41</v>
      </c>
      <c r="P3052" s="24">
        <v>270916.46000000002</v>
      </c>
      <c r="Q3052" s="24">
        <v>191647.34</v>
      </c>
      <c r="R3052" s="24">
        <v>335382.84999999998</v>
      </c>
      <c r="S3052" s="24">
        <v>215791.65</v>
      </c>
      <c r="T3052" s="24">
        <v>377635.39</v>
      </c>
      <c r="U3052" s="24">
        <v>239604.51</v>
      </c>
      <c r="V3052" s="24">
        <v>419307.89</v>
      </c>
    </row>
    <row r="3053" spans="1:22" hidden="1" x14ac:dyDescent="0.3">
      <c r="A3053" s="23">
        <v>7</v>
      </c>
      <c r="B3053" s="23">
        <v>2021</v>
      </c>
      <c r="C3053" s="23" t="s">
        <v>573</v>
      </c>
      <c r="D3053" t="s">
        <v>163</v>
      </c>
      <c r="E3053" s="23" t="s">
        <v>577</v>
      </c>
      <c r="F3053" s="23" t="s">
        <v>209</v>
      </c>
      <c r="G3053" s="23">
        <v>4</v>
      </c>
      <c r="H3053" s="23" t="s">
        <v>29</v>
      </c>
      <c r="I3053" s="24">
        <v>77210.179999999993</v>
      </c>
      <c r="J3053" s="24">
        <v>123536.29</v>
      </c>
      <c r="K3053" s="24">
        <v>108094.25</v>
      </c>
      <c r="L3053" s="24">
        <v>172950.8</v>
      </c>
      <c r="M3053" s="24">
        <v>138978.32</v>
      </c>
      <c r="N3053" s="24">
        <v>222365.32</v>
      </c>
      <c r="O3053" s="24">
        <v>185304.43</v>
      </c>
      <c r="P3053" s="24">
        <v>296487.09000000003</v>
      </c>
      <c r="Q3053" s="24">
        <v>231630.53</v>
      </c>
      <c r="R3053" s="24">
        <v>370608.86</v>
      </c>
      <c r="S3053" s="24">
        <v>262514.61</v>
      </c>
      <c r="T3053" s="24">
        <v>420023.38</v>
      </c>
      <c r="U3053" s="24">
        <v>293398.68</v>
      </c>
      <c r="V3053" s="24">
        <v>469437.89</v>
      </c>
    </row>
    <row r="3054" spans="1:22" hidden="1" x14ac:dyDescent="0.3">
      <c r="A3054" s="23">
        <v>7</v>
      </c>
      <c r="B3054" s="23">
        <v>2021</v>
      </c>
      <c r="C3054" s="23" t="s">
        <v>573</v>
      </c>
      <c r="D3054" t="s">
        <v>163</v>
      </c>
      <c r="E3054" s="23" t="s">
        <v>577</v>
      </c>
      <c r="F3054" s="23" t="s">
        <v>252</v>
      </c>
      <c r="G3054" s="23">
        <v>1</v>
      </c>
      <c r="H3054" s="23" t="s">
        <v>14</v>
      </c>
      <c r="I3054" s="24">
        <v>92144.46</v>
      </c>
      <c r="J3054" s="24">
        <v>161252.79999999999</v>
      </c>
      <c r="K3054" s="24">
        <v>119345.60000000001</v>
      </c>
      <c r="L3054" s="24">
        <v>208854.81</v>
      </c>
      <c r="M3054" s="24">
        <v>142841.14000000001</v>
      </c>
      <c r="N3054" s="24">
        <v>249971.99</v>
      </c>
      <c r="O3054" s="24">
        <v>170432.71</v>
      </c>
      <c r="P3054" s="24">
        <v>298257.24</v>
      </c>
      <c r="Q3054" s="24">
        <v>200429.9</v>
      </c>
      <c r="R3054" s="24">
        <v>350752.33</v>
      </c>
      <c r="S3054" s="24">
        <v>219616.18</v>
      </c>
      <c r="T3054" s="24">
        <v>384328.31</v>
      </c>
      <c r="U3054" s="24">
        <v>237784.08</v>
      </c>
      <c r="V3054" s="24">
        <v>416122.14</v>
      </c>
    </row>
    <row r="3055" spans="1:22" hidden="1" x14ac:dyDescent="0.3">
      <c r="A3055" s="23">
        <v>7</v>
      </c>
      <c r="B3055" s="23">
        <v>2021</v>
      </c>
      <c r="C3055" s="23" t="s">
        <v>573</v>
      </c>
      <c r="D3055" t="s">
        <v>163</v>
      </c>
      <c r="E3055" s="23" t="s">
        <v>577</v>
      </c>
      <c r="F3055" s="23" t="s">
        <v>252</v>
      </c>
      <c r="G3055" s="23">
        <v>2</v>
      </c>
      <c r="H3055" s="23" t="s">
        <v>30</v>
      </c>
      <c r="I3055" s="24">
        <v>80580.2</v>
      </c>
      <c r="J3055" s="24">
        <v>141015.35</v>
      </c>
      <c r="K3055" s="24">
        <v>105550.57</v>
      </c>
      <c r="L3055" s="24">
        <v>184713.5</v>
      </c>
      <c r="M3055" s="24">
        <v>128185.75</v>
      </c>
      <c r="N3055" s="24">
        <v>224325.06</v>
      </c>
      <c r="O3055" s="24">
        <v>157054.34</v>
      </c>
      <c r="P3055" s="24">
        <v>274845.09999999998</v>
      </c>
      <c r="Q3055" s="24">
        <v>186217.08</v>
      </c>
      <c r="R3055" s="24">
        <v>325879.89</v>
      </c>
      <c r="S3055" s="24">
        <v>205133.26</v>
      </c>
      <c r="T3055" s="24">
        <v>358983.21</v>
      </c>
      <c r="U3055" s="24">
        <v>222645.71</v>
      </c>
      <c r="V3055" s="24">
        <v>389630</v>
      </c>
    </row>
    <row r="3056" spans="1:22" hidden="1" x14ac:dyDescent="0.3">
      <c r="A3056" s="23">
        <v>7</v>
      </c>
      <c r="B3056" s="23">
        <v>2021</v>
      </c>
      <c r="C3056" s="23" t="s">
        <v>573</v>
      </c>
      <c r="D3056" t="s">
        <v>163</v>
      </c>
      <c r="E3056" s="23" t="s">
        <v>577</v>
      </c>
      <c r="F3056" s="23" t="s">
        <v>252</v>
      </c>
      <c r="G3056" s="23">
        <v>3</v>
      </c>
      <c r="H3056" s="23" t="s">
        <v>31</v>
      </c>
      <c r="I3056" s="24">
        <v>70037.72</v>
      </c>
      <c r="J3056" s="24">
        <v>122566</v>
      </c>
      <c r="K3056" s="24">
        <v>95366.95</v>
      </c>
      <c r="L3056" s="24">
        <v>166892.16</v>
      </c>
      <c r="M3056" s="24">
        <v>120534.92</v>
      </c>
      <c r="N3056" s="24">
        <v>210936.12</v>
      </c>
      <c r="O3056" s="24">
        <v>158659.18</v>
      </c>
      <c r="P3056" s="24">
        <v>277653.56</v>
      </c>
      <c r="Q3056" s="24">
        <v>196499.65</v>
      </c>
      <c r="R3056" s="24">
        <v>343874.39</v>
      </c>
      <c r="S3056" s="24">
        <v>221321.23</v>
      </c>
      <c r="T3056" s="24">
        <v>387312.15</v>
      </c>
      <c r="U3056" s="24">
        <v>245818.48</v>
      </c>
      <c r="V3056" s="24">
        <v>430182.34</v>
      </c>
    </row>
    <row r="3057" spans="1:22" hidden="1" x14ac:dyDescent="0.3">
      <c r="A3057" s="23">
        <v>7</v>
      </c>
      <c r="B3057" s="23">
        <v>2021</v>
      </c>
      <c r="C3057" s="23" t="s">
        <v>573</v>
      </c>
      <c r="D3057" t="s">
        <v>163</v>
      </c>
      <c r="E3057" s="23" t="s">
        <v>577</v>
      </c>
      <c r="F3057" s="23" t="s">
        <v>252</v>
      </c>
      <c r="G3057" s="23">
        <v>4</v>
      </c>
      <c r="H3057" s="23" t="s">
        <v>29</v>
      </c>
      <c r="I3057" s="24">
        <v>78122.37</v>
      </c>
      <c r="J3057" s="24">
        <v>124995.79</v>
      </c>
      <c r="K3057" s="24">
        <v>109371.32</v>
      </c>
      <c r="L3057" s="24">
        <v>174994.11</v>
      </c>
      <c r="M3057" s="24">
        <v>140620.26999999999</v>
      </c>
      <c r="N3057" s="24">
        <v>224992.43</v>
      </c>
      <c r="O3057" s="24">
        <v>187493.69</v>
      </c>
      <c r="P3057" s="24">
        <v>299989.90000000002</v>
      </c>
      <c r="Q3057" s="24">
        <v>234367.11</v>
      </c>
      <c r="R3057" s="24">
        <v>374987.38</v>
      </c>
      <c r="S3057" s="24">
        <v>265616.06</v>
      </c>
      <c r="T3057" s="24">
        <v>424985.7</v>
      </c>
      <c r="U3057" s="24">
        <v>296865.01</v>
      </c>
      <c r="V3057" s="24">
        <v>474984.02</v>
      </c>
    </row>
    <row r="3058" spans="1:22" hidden="1" x14ac:dyDescent="0.3">
      <c r="A3058" s="23">
        <v>7</v>
      </c>
      <c r="B3058" s="23">
        <v>2021</v>
      </c>
      <c r="C3058" s="23" t="s">
        <v>573</v>
      </c>
      <c r="D3058" t="s">
        <v>163</v>
      </c>
      <c r="E3058" s="23" t="s">
        <v>577</v>
      </c>
      <c r="F3058" s="23" t="s">
        <v>293</v>
      </c>
      <c r="G3058" s="23">
        <v>1</v>
      </c>
      <c r="H3058" s="23" t="s">
        <v>14</v>
      </c>
      <c r="I3058" s="24">
        <v>93011.37</v>
      </c>
      <c r="J3058" s="24">
        <v>162769.89000000001</v>
      </c>
      <c r="K3058" s="24">
        <v>120587.08</v>
      </c>
      <c r="L3058" s="24">
        <v>211027.39</v>
      </c>
      <c r="M3058" s="24">
        <v>144411.97</v>
      </c>
      <c r="N3058" s="24">
        <v>252720.94</v>
      </c>
      <c r="O3058" s="24">
        <v>172436.52</v>
      </c>
      <c r="P3058" s="24">
        <v>301763.90999999997</v>
      </c>
      <c r="Q3058" s="24">
        <v>202881.15</v>
      </c>
      <c r="R3058" s="24">
        <v>355042.02</v>
      </c>
      <c r="S3058" s="24">
        <v>222354.93</v>
      </c>
      <c r="T3058" s="24">
        <v>389121.13</v>
      </c>
      <c r="U3058" s="24">
        <v>240851.27</v>
      </c>
      <c r="V3058" s="24">
        <v>421489.73</v>
      </c>
    </row>
    <row r="3059" spans="1:22" hidden="1" x14ac:dyDescent="0.3">
      <c r="A3059" s="23">
        <v>7</v>
      </c>
      <c r="B3059" s="23">
        <v>2021</v>
      </c>
      <c r="C3059" s="23" t="s">
        <v>573</v>
      </c>
      <c r="D3059" t="s">
        <v>163</v>
      </c>
      <c r="E3059" s="23" t="s">
        <v>577</v>
      </c>
      <c r="F3059" s="23" t="s">
        <v>293</v>
      </c>
      <c r="G3059" s="23">
        <v>2</v>
      </c>
      <c r="H3059" s="23" t="s">
        <v>30</v>
      </c>
      <c r="I3059" s="24">
        <v>80811.62</v>
      </c>
      <c r="J3059" s="24">
        <v>141420.32999999999</v>
      </c>
      <c r="K3059" s="24">
        <v>106034.08</v>
      </c>
      <c r="L3059" s="24">
        <v>185559.64</v>
      </c>
      <c r="M3059" s="24">
        <v>128951.33</v>
      </c>
      <c r="N3059" s="24">
        <v>225664.83</v>
      </c>
      <c r="O3059" s="24">
        <v>158323.07999999999</v>
      </c>
      <c r="P3059" s="24">
        <v>277065.39</v>
      </c>
      <c r="Q3059" s="24">
        <v>187887.41</v>
      </c>
      <c r="R3059" s="24">
        <v>328802.96000000002</v>
      </c>
      <c r="S3059" s="24">
        <v>207076.25</v>
      </c>
      <c r="T3059" s="24">
        <v>362383.44</v>
      </c>
      <c r="U3059" s="24">
        <v>224881.13</v>
      </c>
      <c r="V3059" s="24">
        <v>393541.98</v>
      </c>
    </row>
    <row r="3060" spans="1:22" hidden="1" x14ac:dyDescent="0.3">
      <c r="A3060" s="23">
        <v>7</v>
      </c>
      <c r="B3060" s="23">
        <v>2021</v>
      </c>
      <c r="C3060" s="23" t="s">
        <v>573</v>
      </c>
      <c r="D3060" t="s">
        <v>163</v>
      </c>
      <c r="E3060" s="23" t="s">
        <v>577</v>
      </c>
      <c r="F3060" s="23" t="s">
        <v>293</v>
      </c>
      <c r="G3060" s="23">
        <v>3</v>
      </c>
      <c r="H3060" s="23" t="s">
        <v>31</v>
      </c>
      <c r="I3060" s="24">
        <v>69836.27</v>
      </c>
      <c r="J3060" s="24">
        <v>122213.47</v>
      </c>
      <c r="K3060" s="24">
        <v>94937.35</v>
      </c>
      <c r="L3060" s="24">
        <v>166140.35999999999</v>
      </c>
      <c r="M3060" s="24">
        <v>119868.31</v>
      </c>
      <c r="N3060" s="24">
        <v>209769.54</v>
      </c>
      <c r="O3060" s="24">
        <v>157657.5</v>
      </c>
      <c r="P3060" s="24">
        <v>275900.63</v>
      </c>
      <c r="Q3060" s="24">
        <v>195147.32</v>
      </c>
      <c r="R3060" s="24">
        <v>341507.81</v>
      </c>
      <c r="S3060" s="24">
        <v>219712.85</v>
      </c>
      <c r="T3060" s="24">
        <v>384497.48</v>
      </c>
      <c r="U3060" s="24">
        <v>243936.23</v>
      </c>
      <c r="V3060" s="24">
        <v>426888.41</v>
      </c>
    </row>
    <row r="3061" spans="1:22" hidden="1" x14ac:dyDescent="0.3">
      <c r="A3061" s="23">
        <v>7</v>
      </c>
      <c r="B3061" s="23">
        <v>2021</v>
      </c>
      <c r="C3061" s="23" t="s">
        <v>573</v>
      </c>
      <c r="D3061" t="s">
        <v>163</v>
      </c>
      <c r="E3061" s="23" t="s">
        <v>577</v>
      </c>
      <c r="F3061" s="23" t="s">
        <v>293</v>
      </c>
      <c r="G3061" s="23">
        <v>4</v>
      </c>
      <c r="H3061" s="23" t="s">
        <v>29</v>
      </c>
      <c r="I3061" s="24">
        <v>78931.89</v>
      </c>
      <c r="J3061" s="24">
        <v>126291.02</v>
      </c>
      <c r="K3061" s="24">
        <v>110504.64</v>
      </c>
      <c r="L3061" s="24">
        <v>176807.43</v>
      </c>
      <c r="M3061" s="24">
        <v>142077.4</v>
      </c>
      <c r="N3061" s="24">
        <v>227323.84</v>
      </c>
      <c r="O3061" s="24">
        <v>189436.53</v>
      </c>
      <c r="P3061" s="24">
        <v>303098.45</v>
      </c>
      <c r="Q3061" s="24">
        <v>236795.66</v>
      </c>
      <c r="R3061" s="24">
        <v>378873.07</v>
      </c>
      <c r="S3061" s="24">
        <v>268368.42</v>
      </c>
      <c r="T3061" s="24">
        <v>429389.47</v>
      </c>
      <c r="U3061" s="24">
        <v>299941.17</v>
      </c>
      <c r="V3061" s="24">
        <v>479905.88</v>
      </c>
    </row>
    <row r="3062" spans="1:22" hidden="1" x14ac:dyDescent="0.3">
      <c r="A3062" s="23">
        <v>7</v>
      </c>
      <c r="B3062" s="23">
        <v>2021</v>
      </c>
      <c r="C3062" s="23" t="s">
        <v>573</v>
      </c>
      <c r="D3062" t="s">
        <v>163</v>
      </c>
      <c r="E3062" s="23" t="s">
        <v>577</v>
      </c>
      <c r="F3062" s="23" t="s">
        <v>333</v>
      </c>
      <c r="G3062" s="23">
        <v>1</v>
      </c>
      <c r="H3062" s="23" t="s">
        <v>14</v>
      </c>
      <c r="I3062" s="24">
        <v>93464.5</v>
      </c>
      <c r="J3062" s="24">
        <v>163562.87</v>
      </c>
      <c r="K3062" s="24">
        <v>121218.42</v>
      </c>
      <c r="L3062" s="24">
        <v>212132.24</v>
      </c>
      <c r="M3062" s="24">
        <v>145199.43</v>
      </c>
      <c r="N3062" s="24">
        <v>254099</v>
      </c>
      <c r="O3062" s="24">
        <v>173424.63</v>
      </c>
      <c r="P3062" s="24">
        <v>303493.09999999998</v>
      </c>
      <c r="Q3062" s="24">
        <v>204078.67</v>
      </c>
      <c r="R3062" s="24">
        <v>357137.68</v>
      </c>
      <c r="S3062" s="24">
        <v>223686.89</v>
      </c>
      <c r="T3062" s="24">
        <v>391452.05</v>
      </c>
      <c r="U3062" s="24">
        <v>242331.59</v>
      </c>
      <c r="V3062" s="24">
        <v>424080.27</v>
      </c>
    </row>
    <row r="3063" spans="1:22" hidden="1" x14ac:dyDescent="0.3">
      <c r="A3063" s="23">
        <v>7</v>
      </c>
      <c r="B3063" s="23">
        <v>2021</v>
      </c>
      <c r="C3063" s="23" t="s">
        <v>573</v>
      </c>
      <c r="D3063" t="s">
        <v>163</v>
      </c>
      <c r="E3063" s="23" t="s">
        <v>577</v>
      </c>
      <c r="F3063" s="23" t="s">
        <v>333</v>
      </c>
      <c r="G3063" s="23">
        <v>2</v>
      </c>
      <c r="H3063" s="23" t="s">
        <v>30</v>
      </c>
      <c r="I3063" s="24">
        <v>81010.55</v>
      </c>
      <c r="J3063" s="24">
        <v>141768.46</v>
      </c>
      <c r="K3063" s="24">
        <v>106362.23</v>
      </c>
      <c r="L3063" s="24">
        <v>186133.91</v>
      </c>
      <c r="M3063" s="24">
        <v>129416.7</v>
      </c>
      <c r="N3063" s="24">
        <v>226479.22</v>
      </c>
      <c r="O3063" s="24">
        <v>159017.16</v>
      </c>
      <c r="P3063" s="24">
        <v>278280.03000000003</v>
      </c>
      <c r="Q3063" s="24">
        <v>188772.56</v>
      </c>
      <c r="R3063" s="24">
        <v>330351.96999999997</v>
      </c>
      <c r="S3063" s="24">
        <v>208089.9</v>
      </c>
      <c r="T3063" s="24">
        <v>364157.33</v>
      </c>
      <c r="U3063" s="24">
        <v>226028.73</v>
      </c>
      <c r="V3063" s="24">
        <v>395550.28</v>
      </c>
    </row>
    <row r="3064" spans="1:22" hidden="1" x14ac:dyDescent="0.3">
      <c r="A3064" s="23">
        <v>7</v>
      </c>
      <c r="B3064" s="23">
        <v>2021</v>
      </c>
      <c r="C3064" s="23" t="s">
        <v>573</v>
      </c>
      <c r="D3064" t="s">
        <v>163</v>
      </c>
      <c r="E3064" s="23" t="s">
        <v>577</v>
      </c>
      <c r="F3064" s="23" t="s">
        <v>333</v>
      </c>
      <c r="G3064" s="23">
        <v>3</v>
      </c>
      <c r="H3064" s="23" t="s">
        <v>31</v>
      </c>
      <c r="I3064" s="24">
        <v>69858.350000000006</v>
      </c>
      <c r="J3064" s="24">
        <v>122252.1</v>
      </c>
      <c r="K3064" s="24">
        <v>94909.23</v>
      </c>
      <c r="L3064" s="24">
        <v>166091.15</v>
      </c>
      <c r="M3064" s="24">
        <v>119786.44</v>
      </c>
      <c r="N3064" s="24">
        <v>209626.27</v>
      </c>
      <c r="O3064" s="24">
        <v>157503.20000000001</v>
      </c>
      <c r="P3064" s="24">
        <v>275630.59999999998</v>
      </c>
      <c r="Q3064" s="24">
        <v>194914.34</v>
      </c>
      <c r="R3064" s="24">
        <v>341100.1</v>
      </c>
      <c r="S3064" s="24">
        <v>219418.52</v>
      </c>
      <c r="T3064" s="24">
        <v>383982.4</v>
      </c>
      <c r="U3064" s="24">
        <v>243573.42</v>
      </c>
      <c r="V3064" s="24">
        <v>426253.48</v>
      </c>
    </row>
    <row r="3065" spans="1:22" hidden="1" x14ac:dyDescent="0.3">
      <c r="A3065" s="23">
        <v>7</v>
      </c>
      <c r="B3065" s="23">
        <v>2021</v>
      </c>
      <c r="C3065" s="23" t="s">
        <v>573</v>
      </c>
      <c r="D3065" t="s">
        <v>163</v>
      </c>
      <c r="E3065" s="23" t="s">
        <v>577</v>
      </c>
      <c r="F3065" s="23" t="s">
        <v>333</v>
      </c>
      <c r="G3065" s="23">
        <v>4</v>
      </c>
      <c r="H3065" s="23" t="s">
        <v>29</v>
      </c>
      <c r="I3065" s="24">
        <v>79343.98</v>
      </c>
      <c r="J3065" s="24">
        <v>126950.37</v>
      </c>
      <c r="K3065" s="24">
        <v>111081.58</v>
      </c>
      <c r="L3065" s="24">
        <v>177730.52</v>
      </c>
      <c r="M3065" s="24">
        <v>142819.17000000001</v>
      </c>
      <c r="N3065" s="24">
        <v>228510.67</v>
      </c>
      <c r="O3065" s="24">
        <v>190425.56</v>
      </c>
      <c r="P3065" s="24">
        <v>304680.90000000002</v>
      </c>
      <c r="Q3065" s="24">
        <v>238031.95</v>
      </c>
      <c r="R3065" s="24">
        <v>380851.12</v>
      </c>
      <c r="S3065" s="24">
        <v>269769.53999999998</v>
      </c>
      <c r="T3065" s="24">
        <v>431631.27</v>
      </c>
      <c r="U3065" s="24">
        <v>301507.13</v>
      </c>
      <c r="V3065" s="24">
        <v>482411.42</v>
      </c>
    </row>
    <row r="3066" spans="1:22" hidden="1" x14ac:dyDescent="0.3">
      <c r="A3066" s="23">
        <v>7</v>
      </c>
      <c r="B3066" s="23">
        <v>2021</v>
      </c>
      <c r="C3066" s="23" t="s">
        <v>573</v>
      </c>
      <c r="D3066" t="s">
        <v>163</v>
      </c>
      <c r="E3066" s="23" t="s">
        <v>577</v>
      </c>
      <c r="F3066" s="23" t="s">
        <v>371</v>
      </c>
      <c r="G3066" s="23">
        <v>1</v>
      </c>
      <c r="H3066" s="23" t="s">
        <v>14</v>
      </c>
      <c r="I3066" s="24">
        <v>94153.65</v>
      </c>
      <c r="J3066" s="24">
        <v>164768.88</v>
      </c>
      <c r="K3066" s="24">
        <v>121976.99</v>
      </c>
      <c r="L3066" s="24">
        <v>213459.74</v>
      </c>
      <c r="M3066" s="24">
        <v>146011.39000000001</v>
      </c>
      <c r="N3066" s="24">
        <v>255519.93</v>
      </c>
      <c r="O3066" s="24">
        <v>174247.09</v>
      </c>
      <c r="P3066" s="24">
        <v>304932.40999999997</v>
      </c>
      <c r="Q3066" s="24">
        <v>204938.87</v>
      </c>
      <c r="R3066" s="24">
        <v>358643.02</v>
      </c>
      <c r="S3066" s="24">
        <v>224569.72</v>
      </c>
      <c r="T3066" s="24">
        <v>392997.01</v>
      </c>
      <c r="U3066" s="24">
        <v>243172.38</v>
      </c>
      <c r="V3066" s="24">
        <v>425551.66</v>
      </c>
    </row>
    <row r="3067" spans="1:22" hidden="1" x14ac:dyDescent="0.3">
      <c r="A3067" s="23">
        <v>7</v>
      </c>
      <c r="B3067" s="23">
        <v>2021</v>
      </c>
      <c r="C3067" s="23" t="s">
        <v>573</v>
      </c>
      <c r="D3067" t="s">
        <v>163</v>
      </c>
      <c r="E3067" s="23" t="s">
        <v>577</v>
      </c>
      <c r="F3067" s="23" t="s">
        <v>371</v>
      </c>
      <c r="G3067" s="23">
        <v>2</v>
      </c>
      <c r="H3067" s="23" t="s">
        <v>30</v>
      </c>
      <c r="I3067" s="24">
        <v>82208.13</v>
      </c>
      <c r="J3067" s="24">
        <v>143864.22</v>
      </c>
      <c r="K3067" s="24">
        <v>107727.18</v>
      </c>
      <c r="L3067" s="24">
        <v>188522.56</v>
      </c>
      <c r="M3067" s="24">
        <v>130872.85</v>
      </c>
      <c r="N3067" s="24">
        <v>229027.49</v>
      </c>
      <c r="O3067" s="24">
        <v>160427.68</v>
      </c>
      <c r="P3067" s="24">
        <v>280748.44</v>
      </c>
      <c r="Q3067" s="24">
        <v>190257.49</v>
      </c>
      <c r="R3067" s="24">
        <v>332950.61</v>
      </c>
      <c r="S3067" s="24">
        <v>209609.35</v>
      </c>
      <c r="T3067" s="24">
        <v>366816.36</v>
      </c>
      <c r="U3067" s="24">
        <v>227534.95</v>
      </c>
      <c r="V3067" s="24">
        <v>398186.16</v>
      </c>
    </row>
    <row r="3068" spans="1:22" hidden="1" x14ac:dyDescent="0.3">
      <c r="A3068" s="23">
        <v>7</v>
      </c>
      <c r="B3068" s="23">
        <v>2021</v>
      </c>
      <c r="C3068" s="23" t="s">
        <v>573</v>
      </c>
      <c r="D3068" t="s">
        <v>163</v>
      </c>
      <c r="E3068" s="23" t="s">
        <v>577</v>
      </c>
      <c r="F3068" s="23" t="s">
        <v>371</v>
      </c>
      <c r="G3068" s="23">
        <v>3</v>
      </c>
      <c r="H3068" s="23" t="s">
        <v>31</v>
      </c>
      <c r="I3068" s="24">
        <v>71353.97</v>
      </c>
      <c r="J3068" s="24">
        <v>124869.45</v>
      </c>
      <c r="K3068" s="24">
        <v>97121.17</v>
      </c>
      <c r="L3068" s="24">
        <v>169962.04</v>
      </c>
      <c r="M3068" s="24">
        <v>122721.78</v>
      </c>
      <c r="N3068" s="24">
        <v>214763.12</v>
      </c>
      <c r="O3068" s="24">
        <v>161507.26999999999</v>
      </c>
      <c r="P3068" s="24">
        <v>282637.73</v>
      </c>
      <c r="Q3068" s="24">
        <v>199999.63</v>
      </c>
      <c r="R3068" s="24">
        <v>349999.34</v>
      </c>
      <c r="S3068" s="24">
        <v>225242.42</v>
      </c>
      <c r="T3068" s="24">
        <v>394174.24</v>
      </c>
      <c r="U3068" s="24">
        <v>250150.21</v>
      </c>
      <c r="V3068" s="24">
        <v>437762.86</v>
      </c>
    </row>
    <row r="3069" spans="1:22" hidden="1" x14ac:dyDescent="0.3">
      <c r="A3069" s="23">
        <v>7</v>
      </c>
      <c r="B3069" s="23">
        <v>2021</v>
      </c>
      <c r="C3069" s="23" t="s">
        <v>573</v>
      </c>
      <c r="D3069" t="s">
        <v>163</v>
      </c>
      <c r="E3069" s="23" t="s">
        <v>577</v>
      </c>
      <c r="F3069" s="23" t="s">
        <v>371</v>
      </c>
      <c r="G3069" s="23">
        <v>4</v>
      </c>
      <c r="H3069" s="23" t="s">
        <v>29</v>
      </c>
      <c r="I3069" s="24">
        <v>79844.08</v>
      </c>
      <c r="J3069" s="24">
        <v>127750.53</v>
      </c>
      <c r="K3069" s="24">
        <v>111781.71</v>
      </c>
      <c r="L3069" s="24">
        <v>178850.74</v>
      </c>
      <c r="M3069" s="24">
        <v>143719.34</v>
      </c>
      <c r="N3069" s="24">
        <v>229950.95</v>
      </c>
      <c r="O3069" s="24">
        <v>191625.79</v>
      </c>
      <c r="P3069" s="24">
        <v>306601.27</v>
      </c>
      <c r="Q3069" s="24">
        <v>239532.24</v>
      </c>
      <c r="R3069" s="24">
        <v>383251.59</v>
      </c>
      <c r="S3069" s="24">
        <v>271469.87</v>
      </c>
      <c r="T3069" s="24">
        <v>434351.8</v>
      </c>
      <c r="U3069" s="24">
        <v>303407.5</v>
      </c>
      <c r="V3069" s="24">
        <v>485452.01</v>
      </c>
    </row>
    <row r="3070" spans="1:22" hidden="1" x14ac:dyDescent="0.3">
      <c r="A3070" s="23">
        <v>8</v>
      </c>
      <c r="B3070" s="23">
        <v>2021</v>
      </c>
      <c r="C3070" s="23" t="s">
        <v>578</v>
      </c>
      <c r="D3070" t="s">
        <v>144</v>
      </c>
      <c r="E3070" s="23" t="s">
        <v>579</v>
      </c>
      <c r="F3070" s="23" t="s">
        <v>191</v>
      </c>
      <c r="G3070" s="23">
        <v>1</v>
      </c>
      <c r="H3070" s="23" t="s">
        <v>14</v>
      </c>
      <c r="I3070" s="24">
        <v>96615.96</v>
      </c>
      <c r="J3070" s="24">
        <v>169077.93</v>
      </c>
      <c r="K3070" s="24">
        <v>125239.72</v>
      </c>
      <c r="L3070" s="24">
        <v>219169.52</v>
      </c>
      <c r="M3070" s="24">
        <v>149969.1</v>
      </c>
      <c r="N3070" s="24">
        <v>262445.92</v>
      </c>
      <c r="O3070" s="24">
        <v>179049.58</v>
      </c>
      <c r="P3070" s="24">
        <v>313336.77</v>
      </c>
      <c r="Q3070" s="24">
        <v>210645.35</v>
      </c>
      <c r="R3070" s="24">
        <v>368629.37</v>
      </c>
      <c r="S3070" s="24">
        <v>230855.22</v>
      </c>
      <c r="T3070" s="24">
        <v>403996.64</v>
      </c>
      <c r="U3070" s="24">
        <v>250040.99</v>
      </c>
      <c r="V3070" s="24">
        <v>437571.74</v>
      </c>
    </row>
    <row r="3071" spans="1:22" hidden="1" x14ac:dyDescent="0.3">
      <c r="A3071" s="23">
        <v>8</v>
      </c>
      <c r="B3071" s="23">
        <v>2021</v>
      </c>
      <c r="C3071" s="23" t="s">
        <v>578</v>
      </c>
      <c r="D3071" t="s">
        <v>144</v>
      </c>
      <c r="E3071" s="23" t="s">
        <v>579</v>
      </c>
      <c r="F3071" s="23" t="s">
        <v>191</v>
      </c>
      <c r="G3071" s="23">
        <v>2</v>
      </c>
      <c r="H3071" s="23" t="s">
        <v>30</v>
      </c>
      <c r="I3071" s="24">
        <v>84034.98</v>
      </c>
      <c r="J3071" s="24">
        <v>147061.22</v>
      </c>
      <c r="K3071" s="24">
        <v>110231.94</v>
      </c>
      <c r="L3071" s="24">
        <v>192905.9</v>
      </c>
      <c r="M3071" s="24">
        <v>134025.32</v>
      </c>
      <c r="N3071" s="24">
        <v>234544.31</v>
      </c>
      <c r="O3071" s="24">
        <v>164495.1</v>
      </c>
      <c r="P3071" s="24">
        <v>287866.42</v>
      </c>
      <c r="Q3071" s="24">
        <v>195183.05</v>
      </c>
      <c r="R3071" s="24">
        <v>341570.34</v>
      </c>
      <c r="S3071" s="24">
        <v>215099.08</v>
      </c>
      <c r="T3071" s="24">
        <v>376423.4</v>
      </c>
      <c r="U3071" s="24">
        <v>233571.78</v>
      </c>
      <c r="V3071" s="24">
        <v>408750.62</v>
      </c>
    </row>
    <row r="3072" spans="1:22" hidden="1" x14ac:dyDescent="0.3">
      <c r="A3072" s="23">
        <v>8</v>
      </c>
      <c r="B3072" s="23">
        <v>2021</v>
      </c>
      <c r="C3072" s="23" t="s">
        <v>578</v>
      </c>
      <c r="D3072" t="s">
        <v>144</v>
      </c>
      <c r="E3072" s="23" t="s">
        <v>579</v>
      </c>
      <c r="F3072" s="23" t="s">
        <v>191</v>
      </c>
      <c r="G3072" s="23">
        <v>3</v>
      </c>
      <c r="H3072" s="23" t="s">
        <v>31</v>
      </c>
      <c r="I3072" s="24">
        <v>72692.31</v>
      </c>
      <c r="J3072" s="24">
        <v>127211.54</v>
      </c>
      <c r="K3072" s="24">
        <v>98847.26</v>
      </c>
      <c r="L3072" s="24">
        <v>172982.7</v>
      </c>
      <c r="M3072" s="24">
        <v>124826.77</v>
      </c>
      <c r="N3072" s="24">
        <v>218446.84</v>
      </c>
      <c r="O3072" s="24">
        <v>164201.06</v>
      </c>
      <c r="P3072" s="24">
        <v>287351.86</v>
      </c>
      <c r="Q3072" s="24">
        <v>203266.63</v>
      </c>
      <c r="R3072" s="24">
        <v>355716.6</v>
      </c>
      <c r="S3072" s="24">
        <v>228869.29</v>
      </c>
      <c r="T3072" s="24">
        <v>400521.26</v>
      </c>
      <c r="U3072" s="24">
        <v>254119.12</v>
      </c>
      <c r="V3072" s="24">
        <v>444708.46</v>
      </c>
    </row>
    <row r="3073" spans="1:22" hidden="1" x14ac:dyDescent="0.3">
      <c r="A3073" s="23">
        <v>8</v>
      </c>
      <c r="B3073" s="23">
        <v>2021</v>
      </c>
      <c r="C3073" s="23" t="s">
        <v>578</v>
      </c>
      <c r="D3073" t="s">
        <v>144</v>
      </c>
      <c r="E3073" s="23" t="s">
        <v>579</v>
      </c>
      <c r="F3073" s="23" t="s">
        <v>191</v>
      </c>
      <c r="G3073" s="23">
        <v>4</v>
      </c>
      <c r="H3073" s="23" t="s">
        <v>29</v>
      </c>
      <c r="I3073" s="24">
        <v>81977.88</v>
      </c>
      <c r="J3073" s="24">
        <v>131164.62</v>
      </c>
      <c r="K3073" s="24">
        <v>114769.04</v>
      </c>
      <c r="L3073" s="24">
        <v>183630.46</v>
      </c>
      <c r="M3073" s="24">
        <v>147560.19</v>
      </c>
      <c r="N3073" s="24">
        <v>236096.31</v>
      </c>
      <c r="O3073" s="24">
        <v>196746.92</v>
      </c>
      <c r="P3073" s="24">
        <v>314795.08</v>
      </c>
      <c r="Q3073" s="24">
        <v>245933.65</v>
      </c>
      <c r="R3073" s="24">
        <v>393493.85</v>
      </c>
      <c r="S3073" s="24">
        <v>278724.8</v>
      </c>
      <c r="T3073" s="24">
        <v>445959.69</v>
      </c>
      <c r="U3073" s="24">
        <v>311515.96000000002</v>
      </c>
      <c r="V3073" s="24">
        <v>498425.54</v>
      </c>
    </row>
    <row r="3074" spans="1:22" hidden="1" x14ac:dyDescent="0.3">
      <c r="A3074" s="23">
        <v>8</v>
      </c>
      <c r="B3074" s="23">
        <v>2021</v>
      </c>
      <c r="C3074" s="23" t="s">
        <v>578</v>
      </c>
      <c r="D3074" t="s">
        <v>144</v>
      </c>
      <c r="E3074" s="23" t="s">
        <v>579</v>
      </c>
      <c r="F3074" s="23" t="s">
        <v>233</v>
      </c>
      <c r="G3074" s="23">
        <v>1</v>
      </c>
      <c r="H3074" s="23" t="s">
        <v>14</v>
      </c>
      <c r="I3074" s="24">
        <v>95020.56</v>
      </c>
      <c r="J3074" s="24">
        <v>166285.98000000001</v>
      </c>
      <c r="K3074" s="24">
        <v>123218.47</v>
      </c>
      <c r="L3074" s="24">
        <v>215632.32</v>
      </c>
      <c r="M3074" s="24">
        <v>147582.22</v>
      </c>
      <c r="N3074" s="24">
        <v>258268.89</v>
      </c>
      <c r="O3074" s="24">
        <v>176250.91</v>
      </c>
      <c r="P3074" s="24">
        <v>308439.09000000003</v>
      </c>
      <c r="Q3074" s="24">
        <v>207390.12</v>
      </c>
      <c r="R3074" s="24">
        <v>362932.72</v>
      </c>
      <c r="S3074" s="24">
        <v>227308.48</v>
      </c>
      <c r="T3074" s="24">
        <v>397789.84</v>
      </c>
      <c r="U3074" s="24">
        <v>246239.58</v>
      </c>
      <c r="V3074" s="24">
        <v>430919.27</v>
      </c>
    </row>
    <row r="3075" spans="1:22" hidden="1" x14ac:dyDescent="0.3">
      <c r="A3075" s="23">
        <v>8</v>
      </c>
      <c r="B3075" s="23">
        <v>2021</v>
      </c>
      <c r="C3075" s="23" t="s">
        <v>578</v>
      </c>
      <c r="D3075" t="s">
        <v>144</v>
      </c>
      <c r="E3075" s="23" t="s">
        <v>579</v>
      </c>
      <c r="F3075" s="23" t="s">
        <v>233</v>
      </c>
      <c r="G3075" s="23">
        <v>2</v>
      </c>
      <c r="H3075" s="23" t="s">
        <v>30</v>
      </c>
      <c r="I3075" s="24">
        <v>82439.55</v>
      </c>
      <c r="J3075" s="24">
        <v>144269.21</v>
      </c>
      <c r="K3075" s="24">
        <v>108210.69</v>
      </c>
      <c r="L3075" s="24">
        <v>189368.71</v>
      </c>
      <c r="M3075" s="24">
        <v>131638.44</v>
      </c>
      <c r="N3075" s="24">
        <v>230367.28</v>
      </c>
      <c r="O3075" s="24">
        <v>161696.42000000001</v>
      </c>
      <c r="P3075" s="24">
        <v>282968.74</v>
      </c>
      <c r="Q3075" s="24">
        <v>191927.82</v>
      </c>
      <c r="R3075" s="24">
        <v>335873.69</v>
      </c>
      <c r="S3075" s="24">
        <v>211552.34</v>
      </c>
      <c r="T3075" s="24">
        <v>370216.6</v>
      </c>
      <c r="U3075" s="24">
        <v>229770.37</v>
      </c>
      <c r="V3075" s="24">
        <v>402098.15</v>
      </c>
    </row>
    <row r="3076" spans="1:22" hidden="1" x14ac:dyDescent="0.3">
      <c r="A3076" s="23">
        <v>8</v>
      </c>
      <c r="B3076" s="23">
        <v>2021</v>
      </c>
      <c r="C3076" s="23" t="s">
        <v>578</v>
      </c>
      <c r="D3076" t="s">
        <v>144</v>
      </c>
      <c r="E3076" s="23" t="s">
        <v>579</v>
      </c>
      <c r="F3076" s="23" t="s">
        <v>233</v>
      </c>
      <c r="G3076" s="23">
        <v>3</v>
      </c>
      <c r="H3076" s="23" t="s">
        <v>31</v>
      </c>
      <c r="I3076" s="24">
        <v>71152.53</v>
      </c>
      <c r="J3076" s="24">
        <v>124516.93</v>
      </c>
      <c r="K3076" s="24">
        <v>96691.57</v>
      </c>
      <c r="L3076" s="24">
        <v>169210.25</v>
      </c>
      <c r="M3076" s="24">
        <v>122055.17</v>
      </c>
      <c r="N3076" s="24">
        <v>213596.55</v>
      </c>
      <c r="O3076" s="24">
        <v>160505.60000000001</v>
      </c>
      <c r="P3076" s="24">
        <v>280884.8</v>
      </c>
      <c r="Q3076" s="24">
        <v>198647.3</v>
      </c>
      <c r="R3076" s="24">
        <v>347632.77</v>
      </c>
      <c r="S3076" s="24">
        <v>223634.05</v>
      </c>
      <c r="T3076" s="24">
        <v>391359.59</v>
      </c>
      <c r="U3076" s="24">
        <v>248267.97</v>
      </c>
      <c r="V3076" s="24">
        <v>434468.94</v>
      </c>
    </row>
    <row r="3077" spans="1:22" hidden="1" x14ac:dyDescent="0.3">
      <c r="A3077" s="23">
        <v>8</v>
      </c>
      <c r="B3077" s="23">
        <v>2021</v>
      </c>
      <c r="C3077" s="23" t="s">
        <v>578</v>
      </c>
      <c r="D3077" t="s">
        <v>144</v>
      </c>
      <c r="E3077" s="23" t="s">
        <v>579</v>
      </c>
      <c r="F3077" s="23" t="s">
        <v>233</v>
      </c>
      <c r="G3077" s="23">
        <v>4</v>
      </c>
      <c r="H3077" s="23" t="s">
        <v>29</v>
      </c>
      <c r="I3077" s="24">
        <v>80653.600000000006</v>
      </c>
      <c r="J3077" s="24">
        <v>129045.75999999999</v>
      </c>
      <c r="K3077" s="24">
        <v>112915.04</v>
      </c>
      <c r="L3077" s="24">
        <v>180664.07</v>
      </c>
      <c r="M3077" s="24">
        <v>145176.48000000001</v>
      </c>
      <c r="N3077" s="24">
        <v>232282.37</v>
      </c>
      <c r="O3077" s="24">
        <v>193568.64000000001</v>
      </c>
      <c r="P3077" s="24">
        <v>309709.83</v>
      </c>
      <c r="Q3077" s="24">
        <v>241960.8</v>
      </c>
      <c r="R3077" s="24">
        <v>387137.28000000003</v>
      </c>
      <c r="S3077" s="24">
        <v>274222.24</v>
      </c>
      <c r="T3077" s="24">
        <v>438755.59</v>
      </c>
      <c r="U3077" s="24">
        <v>306483.68</v>
      </c>
      <c r="V3077" s="24">
        <v>490373.89</v>
      </c>
    </row>
    <row r="3078" spans="1:22" hidden="1" x14ac:dyDescent="0.3">
      <c r="A3078" s="23">
        <v>8</v>
      </c>
      <c r="B3078" s="23">
        <v>2021</v>
      </c>
      <c r="C3078" s="23" t="s">
        <v>578</v>
      </c>
      <c r="D3078" t="s">
        <v>144</v>
      </c>
      <c r="E3078" s="23" t="s">
        <v>579</v>
      </c>
      <c r="F3078" s="23" t="s">
        <v>275</v>
      </c>
      <c r="G3078" s="23">
        <v>1</v>
      </c>
      <c r="H3078" s="23" t="s">
        <v>14</v>
      </c>
      <c r="I3078" s="24">
        <v>98625.15</v>
      </c>
      <c r="J3078" s="24">
        <v>172594.02</v>
      </c>
      <c r="K3078" s="24">
        <v>127871.12</v>
      </c>
      <c r="L3078" s="24">
        <v>223774.45</v>
      </c>
      <c r="M3078" s="24">
        <v>153139.35</v>
      </c>
      <c r="N3078" s="24">
        <v>267993.87</v>
      </c>
      <c r="O3078" s="24">
        <v>182863.97</v>
      </c>
      <c r="P3078" s="24">
        <v>320011.95</v>
      </c>
      <c r="Q3078" s="24">
        <v>215154.32</v>
      </c>
      <c r="R3078" s="24">
        <v>376520.06</v>
      </c>
      <c r="S3078" s="24">
        <v>235808.77</v>
      </c>
      <c r="T3078" s="24">
        <v>412665.35</v>
      </c>
      <c r="U3078" s="24">
        <v>255429.3</v>
      </c>
      <c r="V3078" s="24">
        <v>447001.28</v>
      </c>
    </row>
    <row r="3079" spans="1:22" hidden="1" x14ac:dyDescent="0.3">
      <c r="A3079" s="23">
        <v>8</v>
      </c>
      <c r="B3079" s="23">
        <v>2021</v>
      </c>
      <c r="C3079" s="23" t="s">
        <v>578</v>
      </c>
      <c r="D3079" t="s">
        <v>144</v>
      </c>
      <c r="E3079" s="23" t="s">
        <v>579</v>
      </c>
      <c r="F3079" s="23" t="s">
        <v>275</v>
      </c>
      <c r="G3079" s="23">
        <v>2</v>
      </c>
      <c r="H3079" s="23" t="s">
        <v>30</v>
      </c>
      <c r="I3079" s="24">
        <v>85662.92</v>
      </c>
      <c r="J3079" s="24">
        <v>149910.1</v>
      </c>
      <c r="K3079" s="24">
        <v>112408.55</v>
      </c>
      <c r="L3079" s="24">
        <v>196714.97</v>
      </c>
      <c r="M3079" s="24">
        <v>136712.43</v>
      </c>
      <c r="N3079" s="24">
        <v>239246.76</v>
      </c>
      <c r="O3079" s="24">
        <v>167868.44</v>
      </c>
      <c r="P3079" s="24">
        <v>293769.77</v>
      </c>
      <c r="Q3079" s="24">
        <v>199223.47</v>
      </c>
      <c r="R3079" s="24">
        <v>348641.06</v>
      </c>
      <c r="S3079" s="24">
        <v>219575.18</v>
      </c>
      <c r="T3079" s="24">
        <v>384256.56</v>
      </c>
      <c r="U3079" s="24">
        <v>238461.03</v>
      </c>
      <c r="V3079" s="24">
        <v>417306.8</v>
      </c>
    </row>
    <row r="3080" spans="1:22" hidden="1" x14ac:dyDescent="0.3">
      <c r="A3080" s="23">
        <v>8</v>
      </c>
      <c r="B3080" s="23">
        <v>2021</v>
      </c>
      <c r="C3080" s="23" t="s">
        <v>578</v>
      </c>
      <c r="D3080" t="s">
        <v>144</v>
      </c>
      <c r="E3080" s="23" t="s">
        <v>579</v>
      </c>
      <c r="F3080" s="23" t="s">
        <v>275</v>
      </c>
      <c r="G3080" s="23">
        <v>3</v>
      </c>
      <c r="H3080" s="23" t="s">
        <v>31</v>
      </c>
      <c r="I3080" s="24">
        <v>74008.570000000007</v>
      </c>
      <c r="J3080" s="24">
        <v>129514.99</v>
      </c>
      <c r="K3080" s="24">
        <v>100601.48</v>
      </c>
      <c r="L3080" s="24">
        <v>176052.58</v>
      </c>
      <c r="M3080" s="24">
        <v>127013.63</v>
      </c>
      <c r="N3080" s="24">
        <v>222273.85</v>
      </c>
      <c r="O3080" s="24">
        <v>167049.16</v>
      </c>
      <c r="P3080" s="24">
        <v>292336.03999999998</v>
      </c>
      <c r="Q3080" s="24">
        <v>206766.61</v>
      </c>
      <c r="R3080" s="24">
        <v>361841.57</v>
      </c>
      <c r="S3080" s="24">
        <v>232790.5</v>
      </c>
      <c r="T3080" s="24">
        <v>407383.37</v>
      </c>
      <c r="U3080" s="24">
        <v>258450.86</v>
      </c>
      <c r="V3080" s="24">
        <v>452289</v>
      </c>
    </row>
    <row r="3081" spans="1:22" hidden="1" x14ac:dyDescent="0.3">
      <c r="A3081" s="23">
        <v>8</v>
      </c>
      <c r="B3081" s="23">
        <v>2021</v>
      </c>
      <c r="C3081" s="23" t="s">
        <v>578</v>
      </c>
      <c r="D3081" t="s">
        <v>144</v>
      </c>
      <c r="E3081" s="23" t="s">
        <v>579</v>
      </c>
      <c r="F3081" s="23" t="s">
        <v>275</v>
      </c>
      <c r="G3081" s="23">
        <v>4</v>
      </c>
      <c r="H3081" s="23" t="s">
        <v>29</v>
      </c>
      <c r="I3081" s="24">
        <v>83699.600000000006</v>
      </c>
      <c r="J3081" s="24">
        <v>133919.35</v>
      </c>
      <c r="K3081" s="24">
        <v>117179.43</v>
      </c>
      <c r="L3081" s="24">
        <v>187487.1</v>
      </c>
      <c r="M3081" s="24">
        <v>150659.26999999999</v>
      </c>
      <c r="N3081" s="24">
        <v>241054.84</v>
      </c>
      <c r="O3081" s="24">
        <v>200879.03</v>
      </c>
      <c r="P3081" s="24">
        <v>321406.45</v>
      </c>
      <c r="Q3081" s="24">
        <v>251098.79</v>
      </c>
      <c r="R3081" s="24">
        <v>401758.06</v>
      </c>
      <c r="S3081" s="24">
        <v>284578.62</v>
      </c>
      <c r="T3081" s="24">
        <v>455325.81</v>
      </c>
      <c r="U3081" s="24">
        <v>318058.46000000002</v>
      </c>
      <c r="V3081" s="24">
        <v>508893.55</v>
      </c>
    </row>
    <row r="3082" spans="1:22" hidden="1" x14ac:dyDescent="0.3">
      <c r="A3082" s="23">
        <v>8</v>
      </c>
      <c r="B3082" s="23">
        <v>2021</v>
      </c>
      <c r="C3082" s="23" t="s">
        <v>578</v>
      </c>
      <c r="D3082" t="s">
        <v>144</v>
      </c>
      <c r="E3082" s="23" t="s">
        <v>579</v>
      </c>
      <c r="F3082" s="23" t="s">
        <v>317</v>
      </c>
      <c r="G3082" s="23">
        <v>1</v>
      </c>
      <c r="H3082" s="23" t="s">
        <v>14</v>
      </c>
      <c r="I3082" s="24">
        <v>89642.8</v>
      </c>
      <c r="J3082" s="24">
        <v>156874.9</v>
      </c>
      <c r="K3082" s="24">
        <v>116061.67</v>
      </c>
      <c r="L3082" s="24">
        <v>203107.92</v>
      </c>
      <c r="M3082" s="24">
        <v>138879.34</v>
      </c>
      <c r="N3082" s="24">
        <v>243038.85</v>
      </c>
      <c r="O3082" s="24">
        <v>165657.82</v>
      </c>
      <c r="P3082" s="24">
        <v>289901.19</v>
      </c>
      <c r="Q3082" s="24">
        <v>194779.64</v>
      </c>
      <c r="R3082" s="24">
        <v>340864.37</v>
      </c>
      <c r="S3082" s="24">
        <v>213405.53</v>
      </c>
      <c r="T3082" s="24">
        <v>373459.67</v>
      </c>
      <c r="U3082" s="24">
        <v>231022.05</v>
      </c>
      <c r="V3082" s="24">
        <v>404288.58</v>
      </c>
    </row>
    <row r="3083" spans="1:22" hidden="1" x14ac:dyDescent="0.3">
      <c r="A3083" s="23">
        <v>8</v>
      </c>
      <c r="B3083" s="23">
        <v>2021</v>
      </c>
      <c r="C3083" s="23" t="s">
        <v>578</v>
      </c>
      <c r="D3083" t="s">
        <v>144</v>
      </c>
      <c r="E3083" s="23" t="s">
        <v>579</v>
      </c>
      <c r="F3083" s="23" t="s">
        <v>317</v>
      </c>
      <c r="G3083" s="23">
        <v>2</v>
      </c>
      <c r="H3083" s="23" t="s">
        <v>30</v>
      </c>
      <c r="I3083" s="24">
        <v>78586.899999999994</v>
      </c>
      <c r="J3083" s="24">
        <v>137527.07</v>
      </c>
      <c r="K3083" s="24">
        <v>102873.01</v>
      </c>
      <c r="L3083" s="24">
        <v>180027.77</v>
      </c>
      <c r="M3083" s="24">
        <v>124868.14</v>
      </c>
      <c r="N3083" s="24">
        <v>218519.25</v>
      </c>
      <c r="O3083" s="24">
        <v>152867.51999999999</v>
      </c>
      <c r="P3083" s="24">
        <v>267518.15999999997</v>
      </c>
      <c r="Q3083" s="24">
        <v>181191.55</v>
      </c>
      <c r="R3083" s="24">
        <v>317085.21999999997</v>
      </c>
      <c r="S3083" s="24">
        <v>199559.22</v>
      </c>
      <c r="T3083" s="24">
        <v>349228.64</v>
      </c>
      <c r="U3083" s="24">
        <v>216549.11</v>
      </c>
      <c r="V3083" s="24">
        <v>378960.94</v>
      </c>
    </row>
    <row r="3084" spans="1:22" hidden="1" x14ac:dyDescent="0.3">
      <c r="A3084" s="23">
        <v>8</v>
      </c>
      <c r="B3084" s="23">
        <v>2021</v>
      </c>
      <c r="C3084" s="23" t="s">
        <v>578</v>
      </c>
      <c r="D3084" t="s">
        <v>144</v>
      </c>
      <c r="E3084" s="23" t="s">
        <v>579</v>
      </c>
      <c r="F3084" s="23" t="s">
        <v>317</v>
      </c>
      <c r="G3084" s="23">
        <v>3</v>
      </c>
      <c r="H3084" s="23" t="s">
        <v>31</v>
      </c>
      <c r="I3084" s="24">
        <v>68453.789999999994</v>
      </c>
      <c r="J3084" s="24">
        <v>119794.14</v>
      </c>
      <c r="K3084" s="24">
        <v>93267.520000000004</v>
      </c>
      <c r="L3084" s="24">
        <v>163218.15</v>
      </c>
      <c r="M3084" s="24">
        <v>117927.07</v>
      </c>
      <c r="N3084" s="24">
        <v>206372.37</v>
      </c>
      <c r="O3084" s="24">
        <v>155272.32000000001</v>
      </c>
      <c r="P3084" s="24">
        <v>271726.57</v>
      </c>
      <c r="Q3084" s="24">
        <v>192346.27</v>
      </c>
      <c r="R3084" s="24">
        <v>336605.98</v>
      </c>
      <c r="S3084" s="24">
        <v>216674.65</v>
      </c>
      <c r="T3084" s="24">
        <v>379180.64</v>
      </c>
      <c r="U3084" s="24">
        <v>240692.97</v>
      </c>
      <c r="V3084" s="24">
        <v>421212.69</v>
      </c>
    </row>
    <row r="3085" spans="1:22" hidden="1" x14ac:dyDescent="0.3">
      <c r="A3085" s="23">
        <v>8</v>
      </c>
      <c r="B3085" s="23">
        <v>2021</v>
      </c>
      <c r="C3085" s="23" t="s">
        <v>578</v>
      </c>
      <c r="D3085" t="s">
        <v>144</v>
      </c>
      <c r="E3085" s="23" t="s">
        <v>579</v>
      </c>
      <c r="F3085" s="23" t="s">
        <v>317</v>
      </c>
      <c r="G3085" s="23">
        <v>4</v>
      </c>
      <c r="H3085" s="23" t="s">
        <v>29</v>
      </c>
      <c r="I3085" s="24">
        <v>75973.899999999994</v>
      </c>
      <c r="J3085" s="24">
        <v>121558.24</v>
      </c>
      <c r="K3085" s="24">
        <v>106363.46</v>
      </c>
      <c r="L3085" s="24">
        <v>170181.53</v>
      </c>
      <c r="M3085" s="24">
        <v>136753.01999999999</v>
      </c>
      <c r="N3085" s="24">
        <v>218804.83</v>
      </c>
      <c r="O3085" s="24">
        <v>182337.35</v>
      </c>
      <c r="P3085" s="24">
        <v>291739.77</v>
      </c>
      <c r="Q3085" s="24">
        <v>227921.69</v>
      </c>
      <c r="R3085" s="24">
        <v>364674.71</v>
      </c>
      <c r="S3085" s="24">
        <v>258311.25</v>
      </c>
      <c r="T3085" s="24">
        <v>413298.01</v>
      </c>
      <c r="U3085" s="24">
        <v>288700.81</v>
      </c>
      <c r="V3085" s="24">
        <v>461921.3</v>
      </c>
    </row>
    <row r="3086" spans="1:22" hidden="1" x14ac:dyDescent="0.3">
      <c r="A3086" s="23">
        <v>8</v>
      </c>
      <c r="B3086" s="23">
        <v>2021</v>
      </c>
      <c r="C3086" s="23" t="s">
        <v>578</v>
      </c>
      <c r="D3086" t="s">
        <v>144</v>
      </c>
      <c r="E3086" s="23" t="s">
        <v>579</v>
      </c>
      <c r="F3086" s="23" t="s">
        <v>356</v>
      </c>
      <c r="G3086" s="23">
        <v>1</v>
      </c>
      <c r="H3086" s="23" t="s">
        <v>14</v>
      </c>
      <c r="I3086" s="24">
        <v>97069.09</v>
      </c>
      <c r="J3086" s="24">
        <v>169870.9</v>
      </c>
      <c r="K3086" s="24">
        <v>125871.06</v>
      </c>
      <c r="L3086" s="24">
        <v>220274.36</v>
      </c>
      <c r="M3086" s="24">
        <v>150756.56</v>
      </c>
      <c r="N3086" s="24">
        <v>263823.96999999997</v>
      </c>
      <c r="O3086" s="24">
        <v>180037.68</v>
      </c>
      <c r="P3086" s="24">
        <v>315065.95</v>
      </c>
      <c r="Q3086" s="24">
        <v>211842.87</v>
      </c>
      <c r="R3086" s="24">
        <v>370725.02</v>
      </c>
      <c r="S3086" s="24">
        <v>232187.17</v>
      </c>
      <c r="T3086" s="24">
        <v>406327.55</v>
      </c>
      <c r="U3086" s="24">
        <v>251521.3</v>
      </c>
      <c r="V3086" s="24">
        <v>440162.27</v>
      </c>
    </row>
    <row r="3087" spans="1:22" hidden="1" x14ac:dyDescent="0.3">
      <c r="A3087" s="23">
        <v>8</v>
      </c>
      <c r="B3087" s="23">
        <v>2021</v>
      </c>
      <c r="C3087" s="23" t="s">
        <v>578</v>
      </c>
      <c r="D3087" t="s">
        <v>144</v>
      </c>
      <c r="E3087" s="23" t="s">
        <v>579</v>
      </c>
      <c r="F3087" s="23" t="s">
        <v>356</v>
      </c>
      <c r="G3087" s="23">
        <v>2</v>
      </c>
      <c r="H3087" s="23" t="s">
        <v>30</v>
      </c>
      <c r="I3087" s="24">
        <v>84233.919999999998</v>
      </c>
      <c r="J3087" s="24">
        <v>147409.35</v>
      </c>
      <c r="K3087" s="24">
        <v>110560.09</v>
      </c>
      <c r="L3087" s="24">
        <v>193480.17</v>
      </c>
      <c r="M3087" s="24">
        <v>134490.68</v>
      </c>
      <c r="N3087" s="24">
        <v>235358.7</v>
      </c>
      <c r="O3087" s="24">
        <v>165189.17000000001</v>
      </c>
      <c r="P3087" s="24">
        <v>289081.05</v>
      </c>
      <c r="Q3087" s="24">
        <v>196068.2</v>
      </c>
      <c r="R3087" s="24">
        <v>343119.34</v>
      </c>
      <c r="S3087" s="24">
        <v>216112.73</v>
      </c>
      <c r="T3087" s="24">
        <v>378197.28</v>
      </c>
      <c r="U3087" s="24">
        <v>234719.38</v>
      </c>
      <c r="V3087" s="24">
        <v>410758.91</v>
      </c>
    </row>
    <row r="3088" spans="1:22" hidden="1" x14ac:dyDescent="0.3">
      <c r="A3088" s="23">
        <v>8</v>
      </c>
      <c r="B3088" s="23">
        <v>2021</v>
      </c>
      <c r="C3088" s="23" t="s">
        <v>578</v>
      </c>
      <c r="D3088" t="s">
        <v>144</v>
      </c>
      <c r="E3088" s="23" t="s">
        <v>579</v>
      </c>
      <c r="F3088" s="23" t="s">
        <v>356</v>
      </c>
      <c r="G3088" s="23">
        <v>3</v>
      </c>
      <c r="H3088" s="23" t="s">
        <v>31</v>
      </c>
      <c r="I3088" s="24">
        <v>72714.38</v>
      </c>
      <c r="J3088" s="24">
        <v>127250.16</v>
      </c>
      <c r="K3088" s="24">
        <v>98819.13</v>
      </c>
      <c r="L3088" s="24">
        <v>172933.48</v>
      </c>
      <c r="M3088" s="24">
        <v>124744.9</v>
      </c>
      <c r="N3088" s="24">
        <v>218303.57</v>
      </c>
      <c r="O3088" s="24">
        <v>164046.76</v>
      </c>
      <c r="P3088" s="24">
        <v>287081.82</v>
      </c>
      <c r="Q3088" s="24">
        <v>203033.65</v>
      </c>
      <c r="R3088" s="24">
        <v>355308.88</v>
      </c>
      <c r="S3088" s="24">
        <v>228574.95</v>
      </c>
      <c r="T3088" s="24">
        <v>400006.17</v>
      </c>
      <c r="U3088" s="24">
        <v>253756.3</v>
      </c>
      <c r="V3088" s="24">
        <v>444073.52</v>
      </c>
    </row>
    <row r="3089" spans="1:22" hidden="1" x14ac:dyDescent="0.3">
      <c r="A3089" s="23">
        <v>8</v>
      </c>
      <c r="B3089" s="23">
        <v>2021</v>
      </c>
      <c r="C3089" s="23" t="s">
        <v>578</v>
      </c>
      <c r="D3089" t="s">
        <v>144</v>
      </c>
      <c r="E3089" s="23" t="s">
        <v>579</v>
      </c>
      <c r="F3089" s="23" t="s">
        <v>356</v>
      </c>
      <c r="G3089" s="23">
        <v>4</v>
      </c>
      <c r="H3089" s="23" t="s">
        <v>29</v>
      </c>
      <c r="I3089" s="24">
        <v>82389.98</v>
      </c>
      <c r="J3089" s="24">
        <v>131823.96</v>
      </c>
      <c r="K3089" s="24">
        <v>115345.97</v>
      </c>
      <c r="L3089" s="24">
        <v>184553.55</v>
      </c>
      <c r="M3089" s="24">
        <v>148301.96</v>
      </c>
      <c r="N3089" s="24">
        <v>237283.14</v>
      </c>
      <c r="O3089" s="24">
        <v>197735.94</v>
      </c>
      <c r="P3089" s="24">
        <v>316377.51</v>
      </c>
      <c r="Q3089" s="24">
        <v>247169.93</v>
      </c>
      <c r="R3089" s="24">
        <v>395471.89</v>
      </c>
      <c r="S3089" s="24">
        <v>280125.92</v>
      </c>
      <c r="T3089" s="24">
        <v>448201.48</v>
      </c>
      <c r="U3089" s="24">
        <v>313081.90999999997</v>
      </c>
      <c r="V3089" s="24">
        <v>500931.06</v>
      </c>
    </row>
    <row r="3090" spans="1:22" hidden="1" x14ac:dyDescent="0.3">
      <c r="A3090" s="23">
        <v>8</v>
      </c>
      <c r="B3090" s="23">
        <v>2021</v>
      </c>
      <c r="C3090" s="23" t="s">
        <v>578</v>
      </c>
      <c r="D3090" t="s">
        <v>144</v>
      </c>
      <c r="E3090" s="23" t="s">
        <v>579</v>
      </c>
      <c r="F3090" s="23" t="s">
        <v>390</v>
      </c>
      <c r="G3090" s="23">
        <v>1</v>
      </c>
      <c r="H3090" s="23" t="s">
        <v>14</v>
      </c>
      <c r="I3090" s="24">
        <v>95177.91</v>
      </c>
      <c r="J3090" s="24">
        <v>166561.35</v>
      </c>
      <c r="K3090" s="24">
        <v>123303.29</v>
      </c>
      <c r="L3090" s="24">
        <v>215780.76</v>
      </c>
      <c r="M3090" s="24">
        <v>147598.56</v>
      </c>
      <c r="N3090" s="24">
        <v>258297.48</v>
      </c>
      <c r="O3090" s="24">
        <v>176140.48</v>
      </c>
      <c r="P3090" s="24">
        <v>308245.84999999998</v>
      </c>
      <c r="Q3090" s="24">
        <v>207165.25</v>
      </c>
      <c r="R3090" s="24">
        <v>362539.18</v>
      </c>
      <c r="S3090" s="24">
        <v>227009.07</v>
      </c>
      <c r="T3090" s="24">
        <v>397265.88</v>
      </c>
      <c r="U3090" s="24">
        <v>245813.25</v>
      </c>
      <c r="V3090" s="24">
        <v>430173.18</v>
      </c>
    </row>
    <row r="3091" spans="1:22" hidden="1" x14ac:dyDescent="0.3">
      <c r="A3091" s="23">
        <v>8</v>
      </c>
      <c r="B3091" s="23">
        <v>2021</v>
      </c>
      <c r="C3091" s="23" t="s">
        <v>578</v>
      </c>
      <c r="D3091" t="s">
        <v>144</v>
      </c>
      <c r="E3091" s="23" t="s">
        <v>579</v>
      </c>
      <c r="F3091" s="23" t="s">
        <v>390</v>
      </c>
      <c r="G3091" s="23">
        <v>2</v>
      </c>
      <c r="H3091" s="23" t="s">
        <v>30</v>
      </c>
      <c r="I3091" s="24">
        <v>83105.31</v>
      </c>
      <c r="J3091" s="24">
        <v>145434.29999999999</v>
      </c>
      <c r="K3091" s="24">
        <v>108901.89</v>
      </c>
      <c r="L3091" s="24">
        <v>190578.3</v>
      </c>
      <c r="M3091" s="24">
        <v>132298.98000000001</v>
      </c>
      <c r="N3091" s="24">
        <v>231523.21</v>
      </c>
      <c r="O3091" s="24">
        <v>162174.06</v>
      </c>
      <c r="P3091" s="24">
        <v>283804.59999999998</v>
      </c>
      <c r="Q3091" s="24">
        <v>192327.67999999999</v>
      </c>
      <c r="R3091" s="24">
        <v>336573.45</v>
      </c>
      <c r="S3091" s="24">
        <v>211889.55</v>
      </c>
      <c r="T3091" s="24">
        <v>370806.71</v>
      </c>
      <c r="U3091" s="24">
        <v>230009.46</v>
      </c>
      <c r="V3091" s="24">
        <v>402516.55</v>
      </c>
    </row>
    <row r="3092" spans="1:22" hidden="1" x14ac:dyDescent="0.3">
      <c r="A3092" s="23">
        <v>8</v>
      </c>
      <c r="B3092" s="23">
        <v>2021</v>
      </c>
      <c r="C3092" s="23" t="s">
        <v>578</v>
      </c>
      <c r="D3092" t="s">
        <v>144</v>
      </c>
      <c r="E3092" s="23" t="s">
        <v>579</v>
      </c>
      <c r="F3092" s="23" t="s">
        <v>390</v>
      </c>
      <c r="G3092" s="23">
        <v>3</v>
      </c>
      <c r="H3092" s="23" t="s">
        <v>31</v>
      </c>
      <c r="I3092" s="24">
        <v>72134.899999999994</v>
      </c>
      <c r="J3092" s="24">
        <v>126236.08</v>
      </c>
      <c r="K3092" s="24">
        <v>98184.95</v>
      </c>
      <c r="L3092" s="24">
        <v>171823.66</v>
      </c>
      <c r="M3092" s="24">
        <v>124066.65</v>
      </c>
      <c r="N3092" s="24">
        <v>217116.64</v>
      </c>
      <c r="O3092" s="24">
        <v>163277.85999999999</v>
      </c>
      <c r="P3092" s="24">
        <v>285736.25</v>
      </c>
      <c r="Q3092" s="24">
        <v>202192.81</v>
      </c>
      <c r="R3092" s="24">
        <v>353837.42</v>
      </c>
      <c r="S3092" s="24">
        <v>227712.89</v>
      </c>
      <c r="T3092" s="24">
        <v>398497.55</v>
      </c>
      <c r="U3092" s="24">
        <v>252894.38</v>
      </c>
      <c r="V3092" s="24">
        <v>442565.17</v>
      </c>
    </row>
    <row r="3093" spans="1:22" hidden="1" x14ac:dyDescent="0.3">
      <c r="A3093" s="23">
        <v>8</v>
      </c>
      <c r="B3093" s="23">
        <v>2021</v>
      </c>
      <c r="C3093" s="23" t="s">
        <v>578</v>
      </c>
      <c r="D3093" t="s">
        <v>144</v>
      </c>
      <c r="E3093" s="23" t="s">
        <v>579</v>
      </c>
      <c r="F3093" s="23" t="s">
        <v>390</v>
      </c>
      <c r="G3093" s="23">
        <v>4</v>
      </c>
      <c r="H3093" s="23" t="s">
        <v>29</v>
      </c>
      <c r="I3093" s="24">
        <v>80712.27</v>
      </c>
      <c r="J3093" s="24">
        <v>129139.63</v>
      </c>
      <c r="K3093" s="24">
        <v>112997.18</v>
      </c>
      <c r="L3093" s="24">
        <v>180795.49</v>
      </c>
      <c r="M3093" s="24">
        <v>145282.09</v>
      </c>
      <c r="N3093" s="24">
        <v>232451.34</v>
      </c>
      <c r="O3093" s="24">
        <v>193709.45</v>
      </c>
      <c r="P3093" s="24">
        <v>309935.12</v>
      </c>
      <c r="Q3093" s="24">
        <v>242136.81</v>
      </c>
      <c r="R3093" s="24">
        <v>387418.9</v>
      </c>
      <c r="S3093" s="24">
        <v>274421.71999999997</v>
      </c>
      <c r="T3093" s="24">
        <v>439074.76</v>
      </c>
      <c r="U3093" s="24">
        <v>306706.63</v>
      </c>
      <c r="V3093" s="24">
        <v>490730.61</v>
      </c>
    </row>
    <row r="3094" spans="1:22" hidden="1" x14ac:dyDescent="0.3">
      <c r="A3094" s="23">
        <v>8</v>
      </c>
      <c r="B3094" s="23">
        <v>2021</v>
      </c>
      <c r="C3094" s="23" t="s">
        <v>578</v>
      </c>
      <c r="D3094" t="s">
        <v>144</v>
      </c>
      <c r="E3094" s="23" t="s">
        <v>579</v>
      </c>
      <c r="F3094" s="23" t="s">
        <v>424</v>
      </c>
      <c r="G3094" s="23">
        <v>1</v>
      </c>
      <c r="H3094" s="23" t="s">
        <v>14</v>
      </c>
      <c r="I3094" s="24">
        <v>96537.29</v>
      </c>
      <c r="J3094" s="24">
        <v>168940.25</v>
      </c>
      <c r="K3094" s="24">
        <v>125197.31</v>
      </c>
      <c r="L3094" s="24">
        <v>219095.3</v>
      </c>
      <c r="M3094" s="24">
        <v>149960.93</v>
      </c>
      <c r="N3094" s="24">
        <v>262431.63</v>
      </c>
      <c r="O3094" s="24">
        <v>179104.79</v>
      </c>
      <c r="P3094" s="24">
        <v>313433.39</v>
      </c>
      <c r="Q3094" s="24">
        <v>210757.79</v>
      </c>
      <c r="R3094" s="24">
        <v>368826.13</v>
      </c>
      <c r="S3094" s="24">
        <v>231004.93</v>
      </c>
      <c r="T3094" s="24">
        <v>404258.62</v>
      </c>
      <c r="U3094" s="24">
        <v>250254.16</v>
      </c>
      <c r="V3094" s="24">
        <v>437944.78</v>
      </c>
    </row>
    <row r="3095" spans="1:22" hidden="1" x14ac:dyDescent="0.3">
      <c r="A3095" s="23">
        <v>8</v>
      </c>
      <c r="B3095" s="23">
        <v>2021</v>
      </c>
      <c r="C3095" s="23" t="s">
        <v>578</v>
      </c>
      <c r="D3095" t="s">
        <v>144</v>
      </c>
      <c r="E3095" s="23" t="s">
        <v>579</v>
      </c>
      <c r="F3095" s="23" t="s">
        <v>424</v>
      </c>
      <c r="G3095" s="23">
        <v>2</v>
      </c>
      <c r="H3095" s="23" t="s">
        <v>30</v>
      </c>
      <c r="I3095" s="24">
        <v>83702.100000000006</v>
      </c>
      <c r="J3095" s="24">
        <v>146478.68</v>
      </c>
      <c r="K3095" s="24">
        <v>109886.34</v>
      </c>
      <c r="L3095" s="24">
        <v>192301.1</v>
      </c>
      <c r="M3095" s="24">
        <v>133695.06</v>
      </c>
      <c r="N3095" s="24">
        <v>233966.35</v>
      </c>
      <c r="O3095" s="24">
        <v>164256.28</v>
      </c>
      <c r="P3095" s="24">
        <v>287448.49</v>
      </c>
      <c r="Q3095" s="24">
        <v>194983.12</v>
      </c>
      <c r="R3095" s="24">
        <v>341220.46</v>
      </c>
      <c r="S3095" s="24">
        <v>214930.48</v>
      </c>
      <c r="T3095" s="24">
        <v>376128.34</v>
      </c>
      <c r="U3095" s="24">
        <v>233452.24</v>
      </c>
      <c r="V3095" s="24">
        <v>408541.42</v>
      </c>
    </row>
    <row r="3096" spans="1:22" hidden="1" x14ac:dyDescent="0.3">
      <c r="A3096" s="23">
        <v>8</v>
      </c>
      <c r="B3096" s="23">
        <v>2021</v>
      </c>
      <c r="C3096" s="23" t="s">
        <v>578</v>
      </c>
      <c r="D3096" t="s">
        <v>144</v>
      </c>
      <c r="E3096" s="23" t="s">
        <v>579</v>
      </c>
      <c r="F3096" s="23" t="s">
        <v>424</v>
      </c>
      <c r="G3096" s="23">
        <v>3</v>
      </c>
      <c r="H3096" s="23" t="s">
        <v>31</v>
      </c>
      <c r="I3096" s="24">
        <v>72201.119999999995</v>
      </c>
      <c r="J3096" s="24">
        <v>126351.96</v>
      </c>
      <c r="K3096" s="24">
        <v>98100.57</v>
      </c>
      <c r="L3096" s="24">
        <v>171675.99</v>
      </c>
      <c r="M3096" s="24">
        <v>123821.03</v>
      </c>
      <c r="N3096" s="24">
        <v>216686.8</v>
      </c>
      <c r="O3096" s="24">
        <v>162814.94</v>
      </c>
      <c r="P3096" s="24">
        <v>284926.14</v>
      </c>
      <c r="Q3096" s="24">
        <v>201493.87</v>
      </c>
      <c r="R3096" s="24">
        <v>352614.28</v>
      </c>
      <c r="S3096" s="24">
        <v>226829.87</v>
      </c>
      <c r="T3096" s="24">
        <v>396952.28</v>
      </c>
      <c r="U3096" s="24">
        <v>251805.91</v>
      </c>
      <c r="V3096" s="24">
        <v>440660.35</v>
      </c>
    </row>
    <row r="3097" spans="1:22" hidden="1" x14ac:dyDescent="0.3">
      <c r="A3097" s="23">
        <v>8</v>
      </c>
      <c r="B3097" s="23">
        <v>2021</v>
      </c>
      <c r="C3097" s="23" t="s">
        <v>578</v>
      </c>
      <c r="D3097" t="s">
        <v>144</v>
      </c>
      <c r="E3097" s="23" t="s">
        <v>579</v>
      </c>
      <c r="F3097" s="23" t="s">
        <v>424</v>
      </c>
      <c r="G3097" s="23">
        <v>4</v>
      </c>
      <c r="H3097" s="23" t="s">
        <v>29</v>
      </c>
      <c r="I3097" s="24">
        <v>81948.55</v>
      </c>
      <c r="J3097" s="24">
        <v>131117.68</v>
      </c>
      <c r="K3097" s="24">
        <v>114727.97</v>
      </c>
      <c r="L3097" s="24">
        <v>183564.75</v>
      </c>
      <c r="M3097" s="24">
        <v>147507.39000000001</v>
      </c>
      <c r="N3097" s="24">
        <v>236011.82</v>
      </c>
      <c r="O3097" s="24">
        <v>196676.52</v>
      </c>
      <c r="P3097" s="24">
        <v>314682.43</v>
      </c>
      <c r="Q3097" s="24">
        <v>245845.64</v>
      </c>
      <c r="R3097" s="24">
        <v>393353.04</v>
      </c>
      <c r="S3097" s="24">
        <v>278625.06</v>
      </c>
      <c r="T3097" s="24">
        <v>445800.11</v>
      </c>
      <c r="U3097" s="24">
        <v>311404.48</v>
      </c>
      <c r="V3097" s="24">
        <v>498247.18</v>
      </c>
    </row>
    <row r="3098" spans="1:22" hidden="1" x14ac:dyDescent="0.3">
      <c r="A3098" s="23">
        <v>8</v>
      </c>
      <c r="B3098" s="23">
        <v>2021</v>
      </c>
      <c r="C3098" s="23" t="s">
        <v>578</v>
      </c>
      <c r="D3098" t="s">
        <v>144</v>
      </c>
      <c r="E3098" s="23" t="s">
        <v>579</v>
      </c>
      <c r="F3098" s="23" t="s">
        <v>447</v>
      </c>
      <c r="G3098" s="23">
        <v>1</v>
      </c>
      <c r="H3098" s="23" t="s">
        <v>14</v>
      </c>
      <c r="I3098" s="24">
        <v>87515.6</v>
      </c>
      <c r="J3098" s="24">
        <v>153152.29</v>
      </c>
      <c r="K3098" s="24">
        <v>113366.66</v>
      </c>
      <c r="L3098" s="24">
        <v>198391.65</v>
      </c>
      <c r="M3098" s="24">
        <v>135696.82999999999</v>
      </c>
      <c r="N3098" s="24">
        <v>237469.46</v>
      </c>
      <c r="O3098" s="24">
        <v>161926.25</v>
      </c>
      <c r="P3098" s="24">
        <v>283370.94</v>
      </c>
      <c r="Q3098" s="24">
        <v>190439.33</v>
      </c>
      <c r="R3098" s="24">
        <v>333268.82</v>
      </c>
      <c r="S3098" s="24">
        <v>208676.53</v>
      </c>
      <c r="T3098" s="24">
        <v>365183.93</v>
      </c>
      <c r="U3098" s="24">
        <v>225953.49</v>
      </c>
      <c r="V3098" s="24">
        <v>395418.61</v>
      </c>
    </row>
    <row r="3099" spans="1:22" hidden="1" x14ac:dyDescent="0.3">
      <c r="A3099" s="23">
        <v>8</v>
      </c>
      <c r="B3099" s="23">
        <v>2021</v>
      </c>
      <c r="C3099" s="23" t="s">
        <v>578</v>
      </c>
      <c r="D3099" t="s">
        <v>144</v>
      </c>
      <c r="E3099" s="23" t="s">
        <v>579</v>
      </c>
      <c r="F3099" s="23" t="s">
        <v>447</v>
      </c>
      <c r="G3099" s="23">
        <v>2</v>
      </c>
      <c r="H3099" s="23" t="s">
        <v>30</v>
      </c>
      <c r="I3099" s="24">
        <v>76459.64</v>
      </c>
      <c r="J3099" s="24">
        <v>133804.38</v>
      </c>
      <c r="K3099" s="24">
        <v>100178</v>
      </c>
      <c r="L3099" s="24">
        <v>175311.5</v>
      </c>
      <c r="M3099" s="24">
        <v>121685.63</v>
      </c>
      <c r="N3099" s="24">
        <v>212949.86</v>
      </c>
      <c r="O3099" s="24">
        <v>149135.95000000001</v>
      </c>
      <c r="P3099" s="24">
        <v>260987.91</v>
      </c>
      <c r="Q3099" s="24">
        <v>176851.24</v>
      </c>
      <c r="R3099" s="24">
        <v>309489.67</v>
      </c>
      <c r="S3099" s="24">
        <v>194830.23</v>
      </c>
      <c r="T3099" s="24">
        <v>340952.9</v>
      </c>
      <c r="U3099" s="24">
        <v>211480.55</v>
      </c>
      <c r="V3099" s="24">
        <v>370090.96</v>
      </c>
    </row>
    <row r="3100" spans="1:22" hidden="1" x14ac:dyDescent="0.3">
      <c r="A3100" s="23">
        <v>8</v>
      </c>
      <c r="B3100" s="23">
        <v>2021</v>
      </c>
      <c r="C3100" s="23" t="s">
        <v>578</v>
      </c>
      <c r="D3100" t="s">
        <v>144</v>
      </c>
      <c r="E3100" s="23" t="s">
        <v>579</v>
      </c>
      <c r="F3100" s="23" t="s">
        <v>447</v>
      </c>
      <c r="G3100" s="23">
        <v>3</v>
      </c>
      <c r="H3100" s="23" t="s">
        <v>31</v>
      </c>
      <c r="I3100" s="24">
        <v>66400.75</v>
      </c>
      <c r="J3100" s="24">
        <v>116201.32</v>
      </c>
      <c r="K3100" s="24">
        <v>90393.26</v>
      </c>
      <c r="L3100" s="24">
        <v>158188.21</v>
      </c>
      <c r="M3100" s="24">
        <v>114231.6</v>
      </c>
      <c r="N3100" s="24">
        <v>199905.29</v>
      </c>
      <c r="O3100" s="24">
        <v>150345.03</v>
      </c>
      <c r="P3100" s="24">
        <v>263103.81</v>
      </c>
      <c r="Q3100" s="24">
        <v>186187.16</v>
      </c>
      <c r="R3100" s="24">
        <v>325827.52</v>
      </c>
      <c r="S3100" s="24">
        <v>209694.32</v>
      </c>
      <c r="T3100" s="24">
        <v>366965.06</v>
      </c>
      <c r="U3100" s="24">
        <v>232891.42</v>
      </c>
      <c r="V3100" s="24">
        <v>407559.98</v>
      </c>
    </row>
    <row r="3101" spans="1:22" hidden="1" x14ac:dyDescent="0.3">
      <c r="A3101" s="23">
        <v>8</v>
      </c>
      <c r="B3101" s="23">
        <v>2021</v>
      </c>
      <c r="C3101" s="23" t="s">
        <v>578</v>
      </c>
      <c r="D3101" t="s">
        <v>144</v>
      </c>
      <c r="E3101" s="23" t="s">
        <v>579</v>
      </c>
      <c r="F3101" s="23" t="s">
        <v>447</v>
      </c>
      <c r="G3101" s="23">
        <v>4</v>
      </c>
      <c r="H3101" s="23" t="s">
        <v>29</v>
      </c>
      <c r="I3101" s="24">
        <v>74208.179999999993</v>
      </c>
      <c r="J3101" s="24">
        <v>118733.09</v>
      </c>
      <c r="K3101" s="24">
        <v>103891.46</v>
      </c>
      <c r="L3101" s="24">
        <v>166226.32999999999</v>
      </c>
      <c r="M3101" s="24">
        <v>133574.73000000001</v>
      </c>
      <c r="N3101" s="24">
        <v>213719.57</v>
      </c>
      <c r="O3101" s="24">
        <v>178099.64</v>
      </c>
      <c r="P3101" s="24">
        <v>284959.43</v>
      </c>
      <c r="Q3101" s="24">
        <v>222624.55</v>
      </c>
      <c r="R3101" s="24">
        <v>356199.28</v>
      </c>
      <c r="S3101" s="24">
        <v>252307.82</v>
      </c>
      <c r="T3101" s="24">
        <v>403692.52</v>
      </c>
      <c r="U3101" s="24">
        <v>281991.09000000003</v>
      </c>
      <c r="V3101" s="24">
        <v>451185.76</v>
      </c>
    </row>
    <row r="3102" spans="1:22" hidden="1" x14ac:dyDescent="0.3">
      <c r="A3102" s="23">
        <v>8</v>
      </c>
      <c r="B3102" s="23">
        <v>2021</v>
      </c>
      <c r="C3102" s="23" t="s">
        <v>578</v>
      </c>
      <c r="D3102" t="s">
        <v>144</v>
      </c>
      <c r="E3102" s="23" t="s">
        <v>579</v>
      </c>
      <c r="F3102" s="23" t="s">
        <v>468</v>
      </c>
      <c r="G3102" s="23">
        <v>1</v>
      </c>
      <c r="H3102" s="23" t="s">
        <v>14</v>
      </c>
      <c r="I3102" s="24">
        <v>92518.9</v>
      </c>
      <c r="J3102" s="24">
        <v>161908.07999999999</v>
      </c>
      <c r="K3102" s="24">
        <v>119934.53</v>
      </c>
      <c r="L3102" s="24">
        <v>209885.43</v>
      </c>
      <c r="M3102" s="24">
        <v>143620.42000000001</v>
      </c>
      <c r="N3102" s="24">
        <v>251335.74</v>
      </c>
      <c r="O3102" s="24">
        <v>171476.02</v>
      </c>
      <c r="P3102" s="24">
        <v>300083.03999999998</v>
      </c>
      <c r="Q3102" s="24">
        <v>201739.86</v>
      </c>
      <c r="R3102" s="24">
        <v>353044.75</v>
      </c>
      <c r="S3102" s="24">
        <v>221097.83</v>
      </c>
      <c r="T3102" s="24">
        <v>386921.2</v>
      </c>
      <c r="U3102" s="24">
        <v>239477.55</v>
      </c>
      <c r="V3102" s="24">
        <v>419085.71</v>
      </c>
    </row>
    <row r="3103" spans="1:22" hidden="1" x14ac:dyDescent="0.3">
      <c r="A3103" s="23">
        <v>8</v>
      </c>
      <c r="B3103" s="23">
        <v>2021</v>
      </c>
      <c r="C3103" s="23" t="s">
        <v>578</v>
      </c>
      <c r="D3103" t="s">
        <v>144</v>
      </c>
      <c r="E3103" s="23" t="s">
        <v>579</v>
      </c>
      <c r="F3103" s="23" t="s">
        <v>468</v>
      </c>
      <c r="G3103" s="23">
        <v>2</v>
      </c>
      <c r="H3103" s="23" t="s">
        <v>30</v>
      </c>
      <c r="I3103" s="24">
        <v>80446.25</v>
      </c>
      <c r="J3103" s="24">
        <v>140780.93</v>
      </c>
      <c r="K3103" s="24">
        <v>105533.13</v>
      </c>
      <c r="L3103" s="24">
        <v>184682.97</v>
      </c>
      <c r="M3103" s="24">
        <v>128320.84</v>
      </c>
      <c r="N3103" s="24">
        <v>224561.47</v>
      </c>
      <c r="O3103" s="24">
        <v>157509.6</v>
      </c>
      <c r="P3103" s="24">
        <v>275641.8</v>
      </c>
      <c r="Q3103" s="24">
        <v>186902.29</v>
      </c>
      <c r="R3103" s="24">
        <v>327079.01</v>
      </c>
      <c r="S3103" s="24">
        <v>205978.31</v>
      </c>
      <c r="T3103" s="24">
        <v>360462.04</v>
      </c>
      <c r="U3103" s="24">
        <v>223673.77</v>
      </c>
      <c r="V3103" s="24">
        <v>391429.09</v>
      </c>
    </row>
    <row r="3104" spans="1:22" hidden="1" x14ac:dyDescent="0.3">
      <c r="A3104" s="23">
        <v>8</v>
      </c>
      <c r="B3104" s="23">
        <v>2021</v>
      </c>
      <c r="C3104" s="23" t="s">
        <v>578</v>
      </c>
      <c r="D3104" t="s">
        <v>144</v>
      </c>
      <c r="E3104" s="23" t="s">
        <v>579</v>
      </c>
      <c r="F3104" s="23" t="s">
        <v>468</v>
      </c>
      <c r="G3104" s="23">
        <v>3</v>
      </c>
      <c r="H3104" s="23" t="s">
        <v>31</v>
      </c>
      <c r="I3104" s="24">
        <v>69568.600000000006</v>
      </c>
      <c r="J3104" s="24">
        <v>121745.06</v>
      </c>
      <c r="K3104" s="24">
        <v>94592.13</v>
      </c>
      <c r="L3104" s="24">
        <v>165536.23000000001</v>
      </c>
      <c r="M3104" s="24">
        <v>119447.31</v>
      </c>
      <c r="N3104" s="24">
        <v>209032.8</v>
      </c>
      <c r="O3104" s="24">
        <v>157118.74</v>
      </c>
      <c r="P3104" s="24">
        <v>274957.8</v>
      </c>
      <c r="Q3104" s="24">
        <v>194493.92</v>
      </c>
      <c r="R3104" s="24">
        <v>340364.36</v>
      </c>
      <c r="S3104" s="24">
        <v>218987.48</v>
      </c>
      <c r="T3104" s="24">
        <v>383228.08</v>
      </c>
      <c r="U3104" s="24">
        <v>243142.45</v>
      </c>
      <c r="V3104" s="24">
        <v>425499.29</v>
      </c>
    </row>
    <row r="3105" spans="1:22" hidden="1" x14ac:dyDescent="0.3">
      <c r="A3105" s="23">
        <v>8</v>
      </c>
      <c r="B3105" s="23">
        <v>2021</v>
      </c>
      <c r="C3105" s="23" t="s">
        <v>578</v>
      </c>
      <c r="D3105" t="s">
        <v>144</v>
      </c>
      <c r="E3105" s="23" t="s">
        <v>579</v>
      </c>
      <c r="F3105" s="23" t="s">
        <v>468</v>
      </c>
      <c r="G3105" s="23">
        <v>4</v>
      </c>
      <c r="H3105" s="23" t="s">
        <v>29</v>
      </c>
      <c r="I3105" s="24">
        <v>78505.13</v>
      </c>
      <c r="J3105" s="24">
        <v>125608.21</v>
      </c>
      <c r="K3105" s="24">
        <v>109907.18</v>
      </c>
      <c r="L3105" s="24">
        <v>175851.49</v>
      </c>
      <c r="M3105" s="24">
        <v>141309.23000000001</v>
      </c>
      <c r="N3105" s="24">
        <v>226094.77</v>
      </c>
      <c r="O3105" s="24">
        <v>188412.31</v>
      </c>
      <c r="P3105" s="24">
        <v>301459.69</v>
      </c>
      <c r="Q3105" s="24">
        <v>235515.38</v>
      </c>
      <c r="R3105" s="24">
        <v>376824.62</v>
      </c>
      <c r="S3105" s="24">
        <v>266917.43</v>
      </c>
      <c r="T3105" s="24">
        <v>427067.9</v>
      </c>
      <c r="U3105" s="24">
        <v>298319.48</v>
      </c>
      <c r="V3105" s="24">
        <v>477311.18</v>
      </c>
    </row>
    <row r="3106" spans="1:22" hidden="1" x14ac:dyDescent="0.3">
      <c r="A3106" s="23">
        <v>8</v>
      </c>
      <c r="B3106" s="23">
        <v>2021</v>
      </c>
      <c r="C3106" s="23" t="s">
        <v>578</v>
      </c>
      <c r="D3106" t="s">
        <v>162</v>
      </c>
      <c r="E3106" s="23" t="s">
        <v>580</v>
      </c>
      <c r="F3106" s="23" t="s">
        <v>208</v>
      </c>
      <c r="G3106" s="23">
        <v>1</v>
      </c>
      <c r="H3106" s="23" t="s">
        <v>14</v>
      </c>
      <c r="I3106" s="24">
        <v>95099.24</v>
      </c>
      <c r="J3106" s="24">
        <v>166423.66</v>
      </c>
      <c r="K3106" s="24">
        <v>123260.88</v>
      </c>
      <c r="L3106" s="24">
        <v>215706.54</v>
      </c>
      <c r="M3106" s="24">
        <v>147590.39000000001</v>
      </c>
      <c r="N3106" s="24">
        <v>258283.18</v>
      </c>
      <c r="O3106" s="24">
        <v>176195.7</v>
      </c>
      <c r="P3106" s="24">
        <v>308342.46999999997</v>
      </c>
      <c r="Q3106" s="24">
        <v>207277.68</v>
      </c>
      <c r="R3106" s="24">
        <v>362735.95</v>
      </c>
      <c r="S3106" s="24">
        <v>227158.78</v>
      </c>
      <c r="T3106" s="24">
        <v>397527.86</v>
      </c>
      <c r="U3106" s="24">
        <v>246026.41</v>
      </c>
      <c r="V3106" s="24">
        <v>430546.22</v>
      </c>
    </row>
    <row r="3107" spans="1:22" hidden="1" x14ac:dyDescent="0.3">
      <c r="A3107" s="23">
        <v>8</v>
      </c>
      <c r="B3107" s="23">
        <v>2021</v>
      </c>
      <c r="C3107" s="23" t="s">
        <v>578</v>
      </c>
      <c r="D3107" t="s">
        <v>162</v>
      </c>
      <c r="E3107" s="23" t="s">
        <v>580</v>
      </c>
      <c r="F3107" s="23" t="s">
        <v>208</v>
      </c>
      <c r="G3107" s="23">
        <v>2</v>
      </c>
      <c r="H3107" s="23" t="s">
        <v>30</v>
      </c>
      <c r="I3107" s="24">
        <v>82772.429999999993</v>
      </c>
      <c r="J3107" s="24">
        <v>144851.75</v>
      </c>
      <c r="K3107" s="24">
        <v>108556.29</v>
      </c>
      <c r="L3107" s="24">
        <v>189973.5</v>
      </c>
      <c r="M3107" s="24">
        <v>131968.71</v>
      </c>
      <c r="N3107" s="24">
        <v>230945.24</v>
      </c>
      <c r="O3107" s="24">
        <v>161935.24</v>
      </c>
      <c r="P3107" s="24">
        <v>283386.67</v>
      </c>
      <c r="Q3107" s="24">
        <v>192127.75</v>
      </c>
      <c r="R3107" s="24">
        <v>336223.56</v>
      </c>
      <c r="S3107" s="24">
        <v>211720.95</v>
      </c>
      <c r="T3107" s="24">
        <v>370511.65</v>
      </c>
      <c r="U3107" s="24">
        <v>229889.92000000001</v>
      </c>
      <c r="V3107" s="24">
        <v>402307.35</v>
      </c>
    </row>
    <row r="3108" spans="1:22" hidden="1" x14ac:dyDescent="0.3">
      <c r="A3108" s="23">
        <v>8</v>
      </c>
      <c r="B3108" s="23">
        <v>2021</v>
      </c>
      <c r="C3108" s="23" t="s">
        <v>578</v>
      </c>
      <c r="D3108" t="s">
        <v>162</v>
      </c>
      <c r="E3108" s="23" t="s">
        <v>580</v>
      </c>
      <c r="F3108" s="23" t="s">
        <v>208</v>
      </c>
      <c r="G3108" s="23">
        <v>3</v>
      </c>
      <c r="H3108" s="23" t="s">
        <v>31</v>
      </c>
      <c r="I3108" s="24">
        <v>71643.710000000006</v>
      </c>
      <c r="J3108" s="24">
        <v>125376.5</v>
      </c>
      <c r="K3108" s="24">
        <v>97438.26</v>
      </c>
      <c r="L3108" s="24">
        <v>170516.95</v>
      </c>
      <c r="M3108" s="24">
        <v>123060.91</v>
      </c>
      <c r="N3108" s="24">
        <v>215356.59</v>
      </c>
      <c r="O3108" s="24">
        <v>161891.73000000001</v>
      </c>
      <c r="P3108" s="24">
        <v>283310.52</v>
      </c>
      <c r="Q3108" s="24">
        <v>200420.05</v>
      </c>
      <c r="R3108" s="24">
        <v>350735.09</v>
      </c>
      <c r="S3108" s="24">
        <v>225673.47</v>
      </c>
      <c r="T3108" s="24">
        <v>394928.56</v>
      </c>
      <c r="U3108" s="24">
        <v>250581.17</v>
      </c>
      <c r="V3108" s="24">
        <v>438517.05</v>
      </c>
    </row>
    <row r="3109" spans="1:22" hidden="1" x14ac:dyDescent="0.3">
      <c r="A3109" s="23">
        <v>8</v>
      </c>
      <c r="B3109" s="23">
        <v>2021</v>
      </c>
      <c r="C3109" s="23" t="s">
        <v>578</v>
      </c>
      <c r="D3109" t="s">
        <v>162</v>
      </c>
      <c r="E3109" s="23" t="s">
        <v>580</v>
      </c>
      <c r="F3109" s="23" t="s">
        <v>208</v>
      </c>
      <c r="G3109" s="23">
        <v>4</v>
      </c>
      <c r="H3109" s="23" t="s">
        <v>29</v>
      </c>
      <c r="I3109" s="24">
        <v>80682.929999999993</v>
      </c>
      <c r="J3109" s="24">
        <v>129092.7</v>
      </c>
      <c r="K3109" s="24">
        <v>112956.11</v>
      </c>
      <c r="L3109" s="24">
        <v>180729.78</v>
      </c>
      <c r="M3109" s="24">
        <v>145229.28</v>
      </c>
      <c r="N3109" s="24">
        <v>232366.86</v>
      </c>
      <c r="O3109" s="24">
        <v>193639.04000000001</v>
      </c>
      <c r="P3109" s="24">
        <v>309822.46999999997</v>
      </c>
      <c r="Q3109" s="24">
        <v>242048.8</v>
      </c>
      <c r="R3109" s="24">
        <v>387278.09</v>
      </c>
      <c r="S3109" s="24">
        <v>274321.98</v>
      </c>
      <c r="T3109" s="24">
        <v>438915.17</v>
      </c>
      <c r="U3109" s="24">
        <v>306595.15000000002</v>
      </c>
      <c r="V3109" s="24">
        <v>490552.25</v>
      </c>
    </row>
    <row r="3110" spans="1:22" hidden="1" x14ac:dyDescent="0.3">
      <c r="A3110" s="23">
        <v>8</v>
      </c>
      <c r="B3110" s="23">
        <v>2021</v>
      </c>
      <c r="C3110" s="23" t="s">
        <v>578</v>
      </c>
      <c r="D3110" t="s">
        <v>162</v>
      </c>
      <c r="E3110" s="23" t="s">
        <v>580</v>
      </c>
      <c r="F3110" s="23" t="s">
        <v>251</v>
      </c>
      <c r="G3110" s="23">
        <v>1</v>
      </c>
      <c r="H3110" s="23" t="s">
        <v>14</v>
      </c>
      <c r="I3110" s="24">
        <v>91002.18</v>
      </c>
      <c r="J3110" s="24">
        <v>159253.81</v>
      </c>
      <c r="K3110" s="24">
        <v>117955.69</v>
      </c>
      <c r="L3110" s="24">
        <v>206422.46</v>
      </c>
      <c r="M3110" s="24">
        <v>141241.72</v>
      </c>
      <c r="N3110" s="24">
        <v>247173</v>
      </c>
      <c r="O3110" s="24">
        <v>168622.14</v>
      </c>
      <c r="P3110" s="24">
        <v>295088.74</v>
      </c>
      <c r="Q3110" s="24">
        <v>198372.19</v>
      </c>
      <c r="R3110" s="24">
        <v>347151.33</v>
      </c>
      <c r="S3110" s="24">
        <v>217401.39</v>
      </c>
      <c r="T3110" s="24">
        <v>380452.43</v>
      </c>
      <c r="U3110" s="24">
        <v>235462.97</v>
      </c>
      <c r="V3110" s="24">
        <v>412060.2</v>
      </c>
    </row>
    <row r="3111" spans="1:22" hidden="1" x14ac:dyDescent="0.3">
      <c r="A3111" s="23">
        <v>8</v>
      </c>
      <c r="B3111" s="23">
        <v>2021</v>
      </c>
      <c r="C3111" s="23" t="s">
        <v>578</v>
      </c>
      <c r="D3111" t="s">
        <v>162</v>
      </c>
      <c r="E3111" s="23" t="s">
        <v>580</v>
      </c>
      <c r="F3111" s="23" t="s">
        <v>251</v>
      </c>
      <c r="G3111" s="23">
        <v>2</v>
      </c>
      <c r="H3111" s="23" t="s">
        <v>30</v>
      </c>
      <c r="I3111" s="24">
        <v>79183.69</v>
      </c>
      <c r="J3111" s="24">
        <v>138571.46</v>
      </c>
      <c r="K3111" s="24">
        <v>103857.47</v>
      </c>
      <c r="L3111" s="24">
        <v>181750.58</v>
      </c>
      <c r="M3111" s="24">
        <v>126264.23</v>
      </c>
      <c r="N3111" s="24">
        <v>220962.4</v>
      </c>
      <c r="O3111" s="24">
        <v>154949.74</v>
      </c>
      <c r="P3111" s="24">
        <v>271162.05</v>
      </c>
      <c r="Q3111" s="24">
        <v>183847</v>
      </c>
      <c r="R3111" s="24">
        <v>321732.24</v>
      </c>
      <c r="S3111" s="24">
        <v>202600.17</v>
      </c>
      <c r="T3111" s="24">
        <v>354550.29</v>
      </c>
      <c r="U3111" s="24">
        <v>219991.9</v>
      </c>
      <c r="V3111" s="24">
        <v>384985.82</v>
      </c>
    </row>
    <row r="3112" spans="1:22" hidden="1" x14ac:dyDescent="0.3">
      <c r="A3112" s="23">
        <v>8</v>
      </c>
      <c r="B3112" s="23">
        <v>2021</v>
      </c>
      <c r="C3112" s="23" t="s">
        <v>578</v>
      </c>
      <c r="D3112" t="s">
        <v>162</v>
      </c>
      <c r="E3112" s="23" t="s">
        <v>580</v>
      </c>
      <c r="F3112" s="23" t="s">
        <v>251</v>
      </c>
      <c r="G3112" s="23">
        <v>3</v>
      </c>
      <c r="H3112" s="23" t="s">
        <v>31</v>
      </c>
      <c r="I3112" s="24">
        <v>68520.009999999995</v>
      </c>
      <c r="J3112" s="24">
        <v>119910.02</v>
      </c>
      <c r="K3112" s="24">
        <v>93183.14</v>
      </c>
      <c r="L3112" s="24">
        <v>163070.49</v>
      </c>
      <c r="M3112" s="24">
        <v>117681.45</v>
      </c>
      <c r="N3112" s="24">
        <v>205942.54</v>
      </c>
      <c r="O3112" s="24">
        <v>154809.41</v>
      </c>
      <c r="P3112" s="24">
        <v>270916.46000000002</v>
      </c>
      <c r="Q3112" s="24">
        <v>191647.34</v>
      </c>
      <c r="R3112" s="24">
        <v>335382.84999999998</v>
      </c>
      <c r="S3112" s="24">
        <v>215791.65</v>
      </c>
      <c r="T3112" s="24">
        <v>377635.39</v>
      </c>
      <c r="U3112" s="24">
        <v>239604.51</v>
      </c>
      <c r="V3112" s="24">
        <v>419307.89</v>
      </c>
    </row>
    <row r="3113" spans="1:22" hidden="1" x14ac:dyDescent="0.3">
      <c r="A3113" s="23">
        <v>8</v>
      </c>
      <c r="B3113" s="23">
        <v>2021</v>
      </c>
      <c r="C3113" s="23" t="s">
        <v>578</v>
      </c>
      <c r="D3113" t="s">
        <v>162</v>
      </c>
      <c r="E3113" s="23" t="s">
        <v>580</v>
      </c>
      <c r="F3113" s="23" t="s">
        <v>251</v>
      </c>
      <c r="G3113" s="23">
        <v>4</v>
      </c>
      <c r="H3113" s="23" t="s">
        <v>29</v>
      </c>
      <c r="I3113" s="24">
        <v>77210.179999999993</v>
      </c>
      <c r="J3113" s="24">
        <v>123536.29</v>
      </c>
      <c r="K3113" s="24">
        <v>108094.25</v>
      </c>
      <c r="L3113" s="24">
        <v>172950.8</v>
      </c>
      <c r="M3113" s="24">
        <v>138978.32</v>
      </c>
      <c r="N3113" s="24">
        <v>222365.32</v>
      </c>
      <c r="O3113" s="24">
        <v>185304.43</v>
      </c>
      <c r="P3113" s="24">
        <v>296487.09000000003</v>
      </c>
      <c r="Q3113" s="24">
        <v>231630.53</v>
      </c>
      <c r="R3113" s="24">
        <v>370608.86</v>
      </c>
      <c r="S3113" s="24">
        <v>262514.61</v>
      </c>
      <c r="T3113" s="24">
        <v>420023.38</v>
      </c>
      <c r="U3113" s="24">
        <v>293398.68</v>
      </c>
      <c r="V3113" s="24">
        <v>469437.89</v>
      </c>
    </row>
    <row r="3114" spans="1:22" hidden="1" x14ac:dyDescent="0.3">
      <c r="A3114" s="23">
        <v>8</v>
      </c>
      <c r="B3114" s="23">
        <v>2021</v>
      </c>
      <c r="C3114" s="23" t="s">
        <v>578</v>
      </c>
      <c r="D3114" t="s">
        <v>162</v>
      </c>
      <c r="E3114" s="23" t="s">
        <v>580</v>
      </c>
      <c r="F3114" s="23" t="s">
        <v>292</v>
      </c>
      <c r="G3114" s="23">
        <v>1</v>
      </c>
      <c r="H3114" s="23" t="s">
        <v>14</v>
      </c>
      <c r="I3114" s="24">
        <v>93168.72</v>
      </c>
      <c r="J3114" s="24">
        <v>163045.26</v>
      </c>
      <c r="K3114" s="24">
        <v>120671.9</v>
      </c>
      <c r="L3114" s="24">
        <v>211175.83</v>
      </c>
      <c r="M3114" s="24">
        <v>144428.31</v>
      </c>
      <c r="N3114" s="24">
        <v>252749.53</v>
      </c>
      <c r="O3114" s="24">
        <v>172326.1</v>
      </c>
      <c r="P3114" s="24">
        <v>301570.67</v>
      </c>
      <c r="Q3114" s="24">
        <v>202656.28</v>
      </c>
      <c r="R3114" s="24">
        <v>354648.48</v>
      </c>
      <c r="S3114" s="24">
        <v>222055.52</v>
      </c>
      <c r="T3114" s="24">
        <v>388597.16</v>
      </c>
      <c r="U3114" s="24">
        <v>240424.94</v>
      </c>
      <c r="V3114" s="24">
        <v>420743.64</v>
      </c>
    </row>
    <row r="3115" spans="1:22" hidden="1" x14ac:dyDescent="0.3">
      <c r="A3115" s="23">
        <v>8</v>
      </c>
      <c r="B3115" s="23">
        <v>2021</v>
      </c>
      <c r="C3115" s="23" t="s">
        <v>578</v>
      </c>
      <c r="D3115" t="s">
        <v>162</v>
      </c>
      <c r="E3115" s="23" t="s">
        <v>580</v>
      </c>
      <c r="F3115" s="23" t="s">
        <v>292</v>
      </c>
      <c r="G3115" s="23">
        <v>2</v>
      </c>
      <c r="H3115" s="23" t="s">
        <v>30</v>
      </c>
      <c r="I3115" s="24">
        <v>81477.38</v>
      </c>
      <c r="J3115" s="24">
        <v>142585.42000000001</v>
      </c>
      <c r="K3115" s="24">
        <v>106725.28</v>
      </c>
      <c r="L3115" s="24">
        <v>186769.23</v>
      </c>
      <c r="M3115" s="24">
        <v>129611.87</v>
      </c>
      <c r="N3115" s="24">
        <v>226820.77</v>
      </c>
      <c r="O3115" s="24">
        <v>158800.72</v>
      </c>
      <c r="P3115" s="24">
        <v>277901.25</v>
      </c>
      <c r="Q3115" s="24">
        <v>188287.27</v>
      </c>
      <c r="R3115" s="24">
        <v>329502.71999999997</v>
      </c>
      <c r="S3115" s="24">
        <v>207413.46</v>
      </c>
      <c r="T3115" s="24">
        <v>362973.55</v>
      </c>
      <c r="U3115" s="24">
        <v>225120.22</v>
      </c>
      <c r="V3115" s="24">
        <v>393960.38</v>
      </c>
    </row>
    <row r="3116" spans="1:22" hidden="1" x14ac:dyDescent="0.3">
      <c r="A3116" s="23">
        <v>8</v>
      </c>
      <c r="B3116" s="23">
        <v>2021</v>
      </c>
      <c r="C3116" s="23" t="s">
        <v>578</v>
      </c>
      <c r="D3116" t="s">
        <v>162</v>
      </c>
      <c r="E3116" s="23" t="s">
        <v>580</v>
      </c>
      <c r="F3116" s="23" t="s">
        <v>292</v>
      </c>
      <c r="G3116" s="23">
        <v>3</v>
      </c>
      <c r="H3116" s="23" t="s">
        <v>31</v>
      </c>
      <c r="I3116" s="24">
        <v>70818.64</v>
      </c>
      <c r="J3116" s="24">
        <v>123932.62</v>
      </c>
      <c r="K3116" s="24">
        <v>96430.73</v>
      </c>
      <c r="L3116" s="24">
        <v>168753.78</v>
      </c>
      <c r="M3116" s="24">
        <v>121879.79</v>
      </c>
      <c r="N3116" s="24">
        <v>213289.63</v>
      </c>
      <c r="O3116" s="24">
        <v>160429.76000000001</v>
      </c>
      <c r="P3116" s="24">
        <v>280752.08</v>
      </c>
      <c r="Q3116" s="24">
        <v>198692.83</v>
      </c>
      <c r="R3116" s="24">
        <v>347712.45</v>
      </c>
      <c r="S3116" s="24">
        <v>223791.68</v>
      </c>
      <c r="T3116" s="24">
        <v>391635.44</v>
      </c>
      <c r="U3116" s="24">
        <v>248562.64</v>
      </c>
      <c r="V3116" s="24">
        <v>434984.63</v>
      </c>
    </row>
    <row r="3117" spans="1:22" hidden="1" x14ac:dyDescent="0.3">
      <c r="A3117" s="23">
        <v>8</v>
      </c>
      <c r="B3117" s="23">
        <v>2021</v>
      </c>
      <c r="C3117" s="23" t="s">
        <v>578</v>
      </c>
      <c r="D3117" t="s">
        <v>162</v>
      </c>
      <c r="E3117" s="23" t="s">
        <v>580</v>
      </c>
      <c r="F3117" s="23" t="s">
        <v>292</v>
      </c>
      <c r="G3117" s="23">
        <v>4</v>
      </c>
      <c r="H3117" s="23" t="s">
        <v>29</v>
      </c>
      <c r="I3117" s="24">
        <v>78990.559999999998</v>
      </c>
      <c r="J3117" s="24">
        <v>126384.9</v>
      </c>
      <c r="K3117" s="24">
        <v>110586.78</v>
      </c>
      <c r="L3117" s="24">
        <v>176938.85</v>
      </c>
      <c r="M3117" s="24">
        <v>142183.01</v>
      </c>
      <c r="N3117" s="24">
        <v>227492.81</v>
      </c>
      <c r="O3117" s="24">
        <v>189577.34</v>
      </c>
      <c r="P3117" s="24">
        <v>303323.75</v>
      </c>
      <c r="Q3117" s="24">
        <v>236971.68</v>
      </c>
      <c r="R3117" s="24">
        <v>379154.69</v>
      </c>
      <c r="S3117" s="24">
        <v>268567.90000000002</v>
      </c>
      <c r="T3117" s="24">
        <v>429708.64</v>
      </c>
      <c r="U3117" s="24">
        <v>300164.12</v>
      </c>
      <c r="V3117" s="24">
        <v>480262.6</v>
      </c>
    </row>
    <row r="3118" spans="1:22" hidden="1" x14ac:dyDescent="0.3">
      <c r="A3118" s="23">
        <v>8</v>
      </c>
      <c r="B3118" s="23">
        <v>2021</v>
      </c>
      <c r="C3118" s="23" t="s">
        <v>578</v>
      </c>
      <c r="D3118" t="s">
        <v>162</v>
      </c>
      <c r="E3118" s="23" t="s">
        <v>580</v>
      </c>
      <c r="F3118" s="23" t="s">
        <v>332</v>
      </c>
      <c r="G3118" s="23">
        <v>1</v>
      </c>
      <c r="H3118" s="23" t="s">
        <v>14</v>
      </c>
      <c r="I3118" s="24">
        <v>93090.04</v>
      </c>
      <c r="J3118" s="24">
        <v>162907.57999999999</v>
      </c>
      <c r="K3118" s="24">
        <v>120629.49</v>
      </c>
      <c r="L3118" s="24">
        <v>211101.61</v>
      </c>
      <c r="M3118" s="24">
        <v>144420.14000000001</v>
      </c>
      <c r="N3118" s="24">
        <v>252735.24</v>
      </c>
      <c r="O3118" s="24">
        <v>172381.31</v>
      </c>
      <c r="P3118" s="24">
        <v>301667.28999999998</v>
      </c>
      <c r="Q3118" s="24">
        <v>202768.71</v>
      </c>
      <c r="R3118" s="24">
        <v>354845.25</v>
      </c>
      <c r="S3118" s="24">
        <v>222205.23</v>
      </c>
      <c r="T3118" s="24">
        <v>388859.15</v>
      </c>
      <c r="U3118" s="24">
        <v>240638.1</v>
      </c>
      <c r="V3118" s="24">
        <v>421116.68</v>
      </c>
    </row>
    <row r="3119" spans="1:22" hidden="1" x14ac:dyDescent="0.3">
      <c r="A3119" s="23">
        <v>8</v>
      </c>
      <c r="B3119" s="23">
        <v>2021</v>
      </c>
      <c r="C3119" s="23" t="s">
        <v>578</v>
      </c>
      <c r="D3119" t="s">
        <v>162</v>
      </c>
      <c r="E3119" s="23" t="s">
        <v>580</v>
      </c>
      <c r="F3119" s="23" t="s">
        <v>332</v>
      </c>
      <c r="G3119" s="23">
        <v>2</v>
      </c>
      <c r="H3119" s="23" t="s">
        <v>30</v>
      </c>
      <c r="I3119" s="24">
        <v>81144.5</v>
      </c>
      <c r="J3119" s="24">
        <v>142002.88</v>
      </c>
      <c r="K3119" s="24">
        <v>106379.68</v>
      </c>
      <c r="L3119" s="24">
        <v>186164.43</v>
      </c>
      <c r="M3119" s="24">
        <v>129281.60000000001</v>
      </c>
      <c r="N3119" s="24">
        <v>226242.8</v>
      </c>
      <c r="O3119" s="24">
        <v>158561.9</v>
      </c>
      <c r="P3119" s="24">
        <v>277483.32</v>
      </c>
      <c r="Q3119" s="24">
        <v>188087.34</v>
      </c>
      <c r="R3119" s="24">
        <v>329152.84000000003</v>
      </c>
      <c r="S3119" s="24">
        <v>207244.85</v>
      </c>
      <c r="T3119" s="24">
        <v>362678.49</v>
      </c>
      <c r="U3119" s="24">
        <v>225000.67</v>
      </c>
      <c r="V3119" s="24">
        <v>393751.18</v>
      </c>
    </row>
    <row r="3120" spans="1:22" hidden="1" x14ac:dyDescent="0.3">
      <c r="A3120" s="23">
        <v>8</v>
      </c>
      <c r="B3120" s="23">
        <v>2021</v>
      </c>
      <c r="C3120" s="23" t="s">
        <v>578</v>
      </c>
      <c r="D3120" t="s">
        <v>162</v>
      </c>
      <c r="E3120" s="23" t="s">
        <v>580</v>
      </c>
      <c r="F3120" s="23" t="s">
        <v>332</v>
      </c>
      <c r="G3120" s="23">
        <v>3</v>
      </c>
      <c r="H3120" s="23" t="s">
        <v>31</v>
      </c>
      <c r="I3120" s="24">
        <v>70327.460000000006</v>
      </c>
      <c r="J3120" s="24">
        <v>123073.05</v>
      </c>
      <c r="K3120" s="24">
        <v>95684.04</v>
      </c>
      <c r="L3120" s="24">
        <v>167447.07</v>
      </c>
      <c r="M3120" s="24">
        <v>120874.05</v>
      </c>
      <c r="N3120" s="24">
        <v>211529.58</v>
      </c>
      <c r="O3120" s="24">
        <v>159043.63</v>
      </c>
      <c r="P3120" s="24">
        <v>278326.34999999998</v>
      </c>
      <c r="Q3120" s="24">
        <v>196920.07</v>
      </c>
      <c r="R3120" s="24">
        <v>344610.13</v>
      </c>
      <c r="S3120" s="24">
        <v>221752.26</v>
      </c>
      <c r="T3120" s="24">
        <v>388066.46</v>
      </c>
      <c r="U3120" s="24">
        <v>246249.44</v>
      </c>
      <c r="V3120" s="24">
        <v>430936.52</v>
      </c>
    </row>
    <row r="3121" spans="1:22" hidden="1" x14ac:dyDescent="0.3">
      <c r="A3121" s="23">
        <v>8</v>
      </c>
      <c r="B3121" s="23">
        <v>2021</v>
      </c>
      <c r="C3121" s="23" t="s">
        <v>578</v>
      </c>
      <c r="D3121" t="s">
        <v>162</v>
      </c>
      <c r="E3121" s="23" t="s">
        <v>580</v>
      </c>
      <c r="F3121" s="23" t="s">
        <v>332</v>
      </c>
      <c r="G3121" s="23">
        <v>4</v>
      </c>
      <c r="H3121" s="23" t="s">
        <v>29</v>
      </c>
      <c r="I3121" s="24">
        <v>78961.22</v>
      </c>
      <c r="J3121" s="24">
        <v>126337.96</v>
      </c>
      <c r="K3121" s="24">
        <v>110545.71</v>
      </c>
      <c r="L3121" s="24">
        <v>176873.14</v>
      </c>
      <c r="M3121" s="24">
        <v>142130.20000000001</v>
      </c>
      <c r="N3121" s="24">
        <v>227408.33</v>
      </c>
      <c r="O3121" s="24">
        <v>189506.94</v>
      </c>
      <c r="P3121" s="24">
        <v>303211.09999999998</v>
      </c>
      <c r="Q3121" s="24">
        <v>236883.67</v>
      </c>
      <c r="R3121" s="24">
        <v>379013.88</v>
      </c>
      <c r="S3121" s="24">
        <v>268468.15999999997</v>
      </c>
      <c r="T3121" s="24">
        <v>429549.06</v>
      </c>
      <c r="U3121" s="24">
        <v>300052.65000000002</v>
      </c>
      <c r="V3121" s="24">
        <v>480084.24</v>
      </c>
    </row>
    <row r="3122" spans="1:22" hidden="1" x14ac:dyDescent="0.3">
      <c r="A3122" s="23">
        <v>8</v>
      </c>
      <c r="B3122" s="23">
        <v>2021</v>
      </c>
      <c r="C3122" s="23" t="s">
        <v>578</v>
      </c>
      <c r="D3122" t="s">
        <v>162</v>
      </c>
      <c r="E3122" s="23" t="s">
        <v>580</v>
      </c>
      <c r="F3122" s="23" t="s">
        <v>370</v>
      </c>
      <c r="G3122" s="23">
        <v>1</v>
      </c>
      <c r="H3122" s="23" t="s">
        <v>14</v>
      </c>
      <c r="I3122" s="24">
        <v>94488.76</v>
      </c>
      <c r="J3122" s="24">
        <v>165355.32999999999</v>
      </c>
      <c r="K3122" s="24">
        <v>122544.72</v>
      </c>
      <c r="L3122" s="24">
        <v>214453.26</v>
      </c>
      <c r="M3122" s="24">
        <v>146786.59</v>
      </c>
      <c r="N3122" s="24">
        <v>256876.54</v>
      </c>
      <c r="O3122" s="24">
        <v>175318.02</v>
      </c>
      <c r="P3122" s="24">
        <v>306806.53000000003</v>
      </c>
      <c r="Q3122" s="24">
        <v>206305.05</v>
      </c>
      <c r="R3122" s="24">
        <v>361033.83</v>
      </c>
      <c r="S3122" s="24">
        <v>226126.23</v>
      </c>
      <c r="T3122" s="24">
        <v>395720.91</v>
      </c>
      <c r="U3122" s="24">
        <v>244972.44</v>
      </c>
      <c r="V3122" s="24">
        <v>428701.78</v>
      </c>
    </row>
    <row r="3123" spans="1:22" hidden="1" x14ac:dyDescent="0.3">
      <c r="A3123" s="23">
        <v>8</v>
      </c>
      <c r="B3123" s="23">
        <v>2021</v>
      </c>
      <c r="C3123" s="23" t="s">
        <v>578</v>
      </c>
      <c r="D3123" t="s">
        <v>162</v>
      </c>
      <c r="E3123" s="23" t="s">
        <v>580</v>
      </c>
      <c r="F3123" s="23" t="s">
        <v>370</v>
      </c>
      <c r="G3123" s="23">
        <v>2</v>
      </c>
      <c r="H3123" s="23" t="s">
        <v>30</v>
      </c>
      <c r="I3123" s="24">
        <v>81907.73</v>
      </c>
      <c r="J3123" s="24">
        <v>143338.54</v>
      </c>
      <c r="K3123" s="24">
        <v>107536.94</v>
      </c>
      <c r="L3123" s="24">
        <v>188189.64</v>
      </c>
      <c r="M3123" s="24">
        <v>130842.82</v>
      </c>
      <c r="N3123" s="24">
        <v>228974.93</v>
      </c>
      <c r="O3123" s="24">
        <v>160763.53</v>
      </c>
      <c r="P3123" s="24">
        <v>281336.18</v>
      </c>
      <c r="Q3123" s="24">
        <v>190842.74</v>
      </c>
      <c r="R3123" s="24">
        <v>333974.8</v>
      </c>
      <c r="S3123" s="24">
        <v>210370.1</v>
      </c>
      <c r="T3123" s="24">
        <v>368147.67</v>
      </c>
      <c r="U3123" s="24">
        <v>228503.24</v>
      </c>
      <c r="V3123" s="24">
        <v>399880.66</v>
      </c>
    </row>
    <row r="3124" spans="1:22" hidden="1" x14ac:dyDescent="0.3">
      <c r="A3124" s="23">
        <v>8</v>
      </c>
      <c r="B3124" s="23">
        <v>2021</v>
      </c>
      <c r="C3124" s="23" t="s">
        <v>578</v>
      </c>
      <c r="D3124" t="s">
        <v>162</v>
      </c>
      <c r="E3124" s="23" t="s">
        <v>580</v>
      </c>
      <c r="F3124" s="23" t="s">
        <v>370</v>
      </c>
      <c r="G3124" s="23">
        <v>3</v>
      </c>
      <c r="H3124" s="23" t="s">
        <v>31</v>
      </c>
      <c r="I3124" s="24">
        <v>70639.27</v>
      </c>
      <c r="J3124" s="24">
        <v>123618.72</v>
      </c>
      <c r="K3124" s="24">
        <v>95973.01</v>
      </c>
      <c r="L3124" s="24">
        <v>167952.76</v>
      </c>
      <c r="M3124" s="24">
        <v>121131.3</v>
      </c>
      <c r="N3124" s="24">
        <v>211979.78</v>
      </c>
      <c r="O3124" s="24">
        <v>159273.78</v>
      </c>
      <c r="P3124" s="24">
        <v>278729.11</v>
      </c>
      <c r="Q3124" s="24">
        <v>197107.52</v>
      </c>
      <c r="R3124" s="24">
        <v>344938.16</v>
      </c>
      <c r="S3124" s="24">
        <v>221888.97</v>
      </c>
      <c r="T3124" s="24">
        <v>388305.7</v>
      </c>
      <c r="U3124" s="24">
        <v>246317.58</v>
      </c>
      <c r="V3124" s="24">
        <v>431055.77</v>
      </c>
    </row>
    <row r="3125" spans="1:22" hidden="1" x14ac:dyDescent="0.3">
      <c r="A3125" s="23">
        <v>8</v>
      </c>
      <c r="B3125" s="23">
        <v>2021</v>
      </c>
      <c r="C3125" s="23" t="s">
        <v>578</v>
      </c>
      <c r="D3125" t="s">
        <v>162</v>
      </c>
      <c r="E3125" s="23" t="s">
        <v>580</v>
      </c>
      <c r="F3125" s="23" t="s">
        <v>370</v>
      </c>
      <c r="G3125" s="23">
        <v>4</v>
      </c>
      <c r="H3125" s="23" t="s">
        <v>29</v>
      </c>
      <c r="I3125" s="24">
        <v>80212.17</v>
      </c>
      <c r="J3125" s="24">
        <v>128339.48</v>
      </c>
      <c r="K3125" s="24">
        <v>112297.04</v>
      </c>
      <c r="L3125" s="24">
        <v>179675.27</v>
      </c>
      <c r="M3125" s="24">
        <v>144381.91</v>
      </c>
      <c r="N3125" s="24">
        <v>231011.06</v>
      </c>
      <c r="O3125" s="24">
        <v>192509.21</v>
      </c>
      <c r="P3125" s="24">
        <v>308014.74</v>
      </c>
      <c r="Q3125" s="24">
        <v>240636.51</v>
      </c>
      <c r="R3125" s="24">
        <v>385018.43</v>
      </c>
      <c r="S3125" s="24">
        <v>272721.38</v>
      </c>
      <c r="T3125" s="24">
        <v>436354.22</v>
      </c>
      <c r="U3125" s="24">
        <v>304806.25</v>
      </c>
      <c r="V3125" s="24">
        <v>487690.01</v>
      </c>
    </row>
    <row r="3126" spans="1:22" hidden="1" x14ac:dyDescent="0.3">
      <c r="A3126" s="23">
        <v>8</v>
      </c>
      <c r="B3126" s="23">
        <v>2021</v>
      </c>
      <c r="C3126" s="23" t="s">
        <v>578</v>
      </c>
      <c r="D3126" t="s">
        <v>168</v>
      </c>
      <c r="E3126" s="23" t="s">
        <v>581</v>
      </c>
      <c r="F3126" s="23" t="s">
        <v>214</v>
      </c>
      <c r="G3126" s="23">
        <v>1</v>
      </c>
      <c r="H3126" s="23" t="s">
        <v>14</v>
      </c>
      <c r="I3126" s="24">
        <v>100102.54</v>
      </c>
      <c r="J3126" s="24">
        <v>175179.45</v>
      </c>
      <c r="K3126" s="24">
        <v>129828.75</v>
      </c>
      <c r="L3126" s="24">
        <v>227200.32</v>
      </c>
      <c r="M3126" s="24">
        <v>155513.98000000001</v>
      </c>
      <c r="N3126" s="24">
        <v>272149.46000000002</v>
      </c>
      <c r="O3126" s="24">
        <v>185745.46</v>
      </c>
      <c r="P3126" s="24">
        <v>325054.56</v>
      </c>
      <c r="Q3126" s="24">
        <v>218578.21</v>
      </c>
      <c r="R3126" s="24">
        <v>382511.87</v>
      </c>
      <c r="S3126" s="24">
        <v>239580.07</v>
      </c>
      <c r="T3126" s="24">
        <v>419265.12</v>
      </c>
      <c r="U3126" s="24">
        <v>259550.47</v>
      </c>
      <c r="V3126" s="24">
        <v>454213.31</v>
      </c>
    </row>
    <row r="3127" spans="1:22" hidden="1" x14ac:dyDescent="0.3">
      <c r="A3127" s="23">
        <v>8</v>
      </c>
      <c r="B3127" s="23">
        <v>2021</v>
      </c>
      <c r="C3127" s="23" t="s">
        <v>578</v>
      </c>
      <c r="D3127" t="s">
        <v>168</v>
      </c>
      <c r="E3127" s="23" t="s">
        <v>581</v>
      </c>
      <c r="F3127" s="23" t="s">
        <v>214</v>
      </c>
      <c r="G3127" s="23">
        <v>2</v>
      </c>
      <c r="H3127" s="23" t="s">
        <v>30</v>
      </c>
      <c r="I3127" s="24">
        <v>86759.03</v>
      </c>
      <c r="J3127" s="24">
        <v>151828.29999999999</v>
      </c>
      <c r="K3127" s="24">
        <v>113911.41</v>
      </c>
      <c r="L3127" s="24">
        <v>199344.96</v>
      </c>
      <c r="M3127" s="24">
        <v>138603.91</v>
      </c>
      <c r="N3127" s="24">
        <v>242556.85</v>
      </c>
      <c r="O3127" s="24">
        <v>170308.89</v>
      </c>
      <c r="P3127" s="24">
        <v>298040.55</v>
      </c>
      <c r="Q3127" s="24">
        <v>202178.8</v>
      </c>
      <c r="R3127" s="24">
        <v>353812.9</v>
      </c>
      <c r="S3127" s="24">
        <v>222869.01</v>
      </c>
      <c r="T3127" s="24">
        <v>390020.78</v>
      </c>
      <c r="U3127" s="24">
        <v>242083.12</v>
      </c>
      <c r="V3127" s="24">
        <v>423645.47</v>
      </c>
    </row>
    <row r="3128" spans="1:22" hidden="1" x14ac:dyDescent="0.3">
      <c r="A3128" s="23">
        <v>8</v>
      </c>
      <c r="B3128" s="23">
        <v>2021</v>
      </c>
      <c r="C3128" s="23" t="s">
        <v>578</v>
      </c>
      <c r="D3128" t="s">
        <v>168</v>
      </c>
      <c r="E3128" s="23" t="s">
        <v>581</v>
      </c>
      <c r="F3128" s="23" t="s">
        <v>214</v>
      </c>
      <c r="G3128" s="23">
        <v>3</v>
      </c>
      <c r="H3128" s="23" t="s">
        <v>31</v>
      </c>
      <c r="I3128" s="24">
        <v>74811.56</v>
      </c>
      <c r="J3128" s="24">
        <v>130920.24</v>
      </c>
      <c r="K3128" s="24">
        <v>101637.13</v>
      </c>
      <c r="L3128" s="24">
        <v>177864.97</v>
      </c>
      <c r="M3128" s="24">
        <v>128276.62</v>
      </c>
      <c r="N3128" s="24">
        <v>224484.09</v>
      </c>
      <c r="O3128" s="24">
        <v>168665.44</v>
      </c>
      <c r="P3128" s="24">
        <v>295164.51</v>
      </c>
      <c r="Q3128" s="24">
        <v>208726.81</v>
      </c>
      <c r="R3128" s="24">
        <v>365271.91</v>
      </c>
      <c r="S3128" s="24">
        <v>234966.61</v>
      </c>
      <c r="T3128" s="24">
        <v>411191.58</v>
      </c>
      <c r="U3128" s="24">
        <v>260832.2</v>
      </c>
      <c r="V3128" s="24">
        <v>456456.35</v>
      </c>
    </row>
    <row r="3129" spans="1:22" hidden="1" x14ac:dyDescent="0.3">
      <c r="A3129" s="23">
        <v>8</v>
      </c>
      <c r="B3129" s="23">
        <v>2021</v>
      </c>
      <c r="C3129" s="23" t="s">
        <v>578</v>
      </c>
      <c r="D3129" t="s">
        <v>168</v>
      </c>
      <c r="E3129" s="23" t="s">
        <v>581</v>
      </c>
      <c r="F3129" s="23" t="s">
        <v>214</v>
      </c>
      <c r="G3129" s="23">
        <v>4</v>
      </c>
      <c r="H3129" s="23" t="s">
        <v>29</v>
      </c>
      <c r="I3129" s="24">
        <v>84979.88</v>
      </c>
      <c r="J3129" s="24">
        <v>135967.79999999999</v>
      </c>
      <c r="K3129" s="24">
        <v>118971.83</v>
      </c>
      <c r="L3129" s="24">
        <v>190354.93</v>
      </c>
      <c r="M3129" s="24">
        <v>152963.78</v>
      </c>
      <c r="N3129" s="24">
        <v>244742.05</v>
      </c>
      <c r="O3129" s="24">
        <v>203951.7</v>
      </c>
      <c r="P3129" s="24">
        <v>326322.73</v>
      </c>
      <c r="Q3129" s="24">
        <v>254939.63</v>
      </c>
      <c r="R3129" s="24">
        <v>407903.41</v>
      </c>
      <c r="S3129" s="24">
        <v>288931.58</v>
      </c>
      <c r="T3129" s="24">
        <v>462290.54</v>
      </c>
      <c r="U3129" s="24">
        <v>322923.53000000003</v>
      </c>
      <c r="V3129" s="24">
        <v>516677.66</v>
      </c>
    </row>
    <row r="3130" spans="1:22" hidden="1" x14ac:dyDescent="0.3">
      <c r="A3130" s="23">
        <v>8</v>
      </c>
      <c r="B3130" s="23">
        <v>2021</v>
      </c>
      <c r="C3130" s="23" t="s">
        <v>578</v>
      </c>
      <c r="D3130" t="s">
        <v>168</v>
      </c>
      <c r="E3130" s="23" t="s">
        <v>581</v>
      </c>
      <c r="F3130" s="23" t="s">
        <v>258</v>
      </c>
      <c r="G3130" s="23">
        <v>1</v>
      </c>
      <c r="H3130" s="23" t="s">
        <v>14</v>
      </c>
      <c r="I3130" s="24">
        <v>93543.17</v>
      </c>
      <c r="J3130" s="24">
        <v>163700.54</v>
      </c>
      <c r="K3130" s="24">
        <v>121260.83</v>
      </c>
      <c r="L3130" s="24">
        <v>212206.45</v>
      </c>
      <c r="M3130" s="24">
        <v>145207.59</v>
      </c>
      <c r="N3130" s="24">
        <v>254113.29</v>
      </c>
      <c r="O3130" s="24">
        <v>173369.41</v>
      </c>
      <c r="P3130" s="24">
        <v>303396.46999999997</v>
      </c>
      <c r="Q3130" s="24">
        <v>203966.23</v>
      </c>
      <c r="R3130" s="24">
        <v>356940.9</v>
      </c>
      <c r="S3130" s="24">
        <v>223537.18</v>
      </c>
      <c r="T3130" s="24">
        <v>391190.06</v>
      </c>
      <c r="U3130" s="24">
        <v>242118.41</v>
      </c>
      <c r="V3130" s="24">
        <v>423707.22</v>
      </c>
    </row>
    <row r="3131" spans="1:22" hidden="1" x14ac:dyDescent="0.3">
      <c r="A3131" s="23">
        <v>8</v>
      </c>
      <c r="B3131" s="23">
        <v>2021</v>
      </c>
      <c r="C3131" s="23" t="s">
        <v>578</v>
      </c>
      <c r="D3131" t="s">
        <v>168</v>
      </c>
      <c r="E3131" s="23" t="s">
        <v>581</v>
      </c>
      <c r="F3131" s="23" t="s">
        <v>258</v>
      </c>
      <c r="G3131" s="23">
        <v>2</v>
      </c>
      <c r="H3131" s="23" t="s">
        <v>30</v>
      </c>
      <c r="I3131" s="24">
        <v>81343.429999999993</v>
      </c>
      <c r="J3131" s="24">
        <v>142351</v>
      </c>
      <c r="K3131" s="24">
        <v>106707.83</v>
      </c>
      <c r="L3131" s="24">
        <v>186738.7</v>
      </c>
      <c r="M3131" s="24">
        <v>129746.96</v>
      </c>
      <c r="N3131" s="24">
        <v>227057.18</v>
      </c>
      <c r="O3131" s="24">
        <v>159255.97</v>
      </c>
      <c r="P3131" s="24">
        <v>278697.95</v>
      </c>
      <c r="Q3131" s="24">
        <v>188972.48</v>
      </c>
      <c r="R3131" s="24">
        <v>330701.84000000003</v>
      </c>
      <c r="S3131" s="24">
        <v>208258.5</v>
      </c>
      <c r="T3131" s="24">
        <v>364452.37</v>
      </c>
      <c r="U3131" s="24">
        <v>226148.27</v>
      </c>
      <c r="V3131" s="24">
        <v>395759.47</v>
      </c>
    </row>
    <row r="3132" spans="1:22" hidden="1" x14ac:dyDescent="0.3">
      <c r="A3132" s="23">
        <v>8</v>
      </c>
      <c r="B3132" s="23">
        <v>2021</v>
      </c>
      <c r="C3132" s="23" t="s">
        <v>578</v>
      </c>
      <c r="D3132" t="s">
        <v>168</v>
      </c>
      <c r="E3132" s="23" t="s">
        <v>581</v>
      </c>
      <c r="F3132" s="23" t="s">
        <v>258</v>
      </c>
      <c r="G3132" s="23">
        <v>3</v>
      </c>
      <c r="H3132" s="23" t="s">
        <v>31</v>
      </c>
      <c r="I3132" s="24">
        <v>70349.53</v>
      </c>
      <c r="J3132" s="24">
        <v>123111.67999999999</v>
      </c>
      <c r="K3132" s="24">
        <v>95655.91</v>
      </c>
      <c r="L3132" s="24">
        <v>167397.85</v>
      </c>
      <c r="M3132" s="24">
        <v>120792.18</v>
      </c>
      <c r="N3132" s="24">
        <v>211386.31</v>
      </c>
      <c r="O3132" s="24">
        <v>158889.32</v>
      </c>
      <c r="P3132" s="24">
        <v>278056.32000000001</v>
      </c>
      <c r="Q3132" s="24">
        <v>196687.09</v>
      </c>
      <c r="R3132" s="24">
        <v>344202.41</v>
      </c>
      <c r="S3132" s="24">
        <v>221457.93</v>
      </c>
      <c r="T3132" s="24">
        <v>387551.37</v>
      </c>
      <c r="U3132" s="24">
        <v>245886.62</v>
      </c>
      <c r="V3132" s="24">
        <v>430301.58</v>
      </c>
    </row>
    <row r="3133" spans="1:22" hidden="1" x14ac:dyDescent="0.3">
      <c r="A3133" s="23">
        <v>8</v>
      </c>
      <c r="B3133" s="23">
        <v>2021</v>
      </c>
      <c r="C3133" s="23" t="s">
        <v>578</v>
      </c>
      <c r="D3133" t="s">
        <v>168</v>
      </c>
      <c r="E3133" s="23" t="s">
        <v>581</v>
      </c>
      <c r="F3133" s="23" t="s">
        <v>258</v>
      </c>
      <c r="G3133" s="23">
        <v>4</v>
      </c>
      <c r="H3133" s="23" t="s">
        <v>29</v>
      </c>
      <c r="I3133" s="24">
        <v>79373.320000000007</v>
      </c>
      <c r="J3133" s="24">
        <v>126997.31</v>
      </c>
      <c r="K3133" s="24">
        <v>111122.64</v>
      </c>
      <c r="L3133" s="24">
        <v>177796.23</v>
      </c>
      <c r="M3133" s="24">
        <v>142871.97</v>
      </c>
      <c r="N3133" s="24">
        <v>228595.15</v>
      </c>
      <c r="O3133" s="24">
        <v>190495.96</v>
      </c>
      <c r="P3133" s="24">
        <v>304793.53999999998</v>
      </c>
      <c r="Q3133" s="24">
        <v>238119.95</v>
      </c>
      <c r="R3133" s="24">
        <v>380991.92</v>
      </c>
      <c r="S3133" s="24">
        <v>269869.27</v>
      </c>
      <c r="T3133" s="24">
        <v>431790.84</v>
      </c>
      <c r="U3133" s="24">
        <v>301618.59999999998</v>
      </c>
      <c r="V3133" s="24">
        <v>482589.77</v>
      </c>
    </row>
    <row r="3134" spans="1:22" hidden="1" x14ac:dyDescent="0.3">
      <c r="A3134" s="23">
        <v>8</v>
      </c>
      <c r="B3134" s="23">
        <v>2021</v>
      </c>
      <c r="C3134" s="23" t="s">
        <v>578</v>
      </c>
      <c r="D3134" t="s">
        <v>168</v>
      </c>
      <c r="E3134" s="23" t="s">
        <v>581</v>
      </c>
      <c r="F3134" s="23" t="s">
        <v>298</v>
      </c>
      <c r="G3134" s="23">
        <v>1</v>
      </c>
      <c r="H3134" s="23" t="s">
        <v>14</v>
      </c>
      <c r="I3134" s="24">
        <v>97522.21</v>
      </c>
      <c r="J3134" s="24">
        <v>170663.87</v>
      </c>
      <c r="K3134" s="24">
        <v>126502.39999999999</v>
      </c>
      <c r="L3134" s="24">
        <v>221379.21</v>
      </c>
      <c r="M3134" s="24">
        <v>151544.01</v>
      </c>
      <c r="N3134" s="24">
        <v>265202.02</v>
      </c>
      <c r="O3134" s="24">
        <v>181025.79</v>
      </c>
      <c r="P3134" s="24">
        <v>316795.13</v>
      </c>
      <c r="Q3134" s="24">
        <v>213040.38</v>
      </c>
      <c r="R3134" s="24">
        <v>372820.67</v>
      </c>
      <c r="S3134" s="24">
        <v>233519.12</v>
      </c>
      <c r="T3134" s="24">
        <v>408658.47</v>
      </c>
      <c r="U3134" s="24">
        <v>253001.60000000001</v>
      </c>
      <c r="V3134" s="24">
        <v>442752.81</v>
      </c>
    </row>
    <row r="3135" spans="1:22" hidden="1" x14ac:dyDescent="0.3">
      <c r="A3135" s="23">
        <v>8</v>
      </c>
      <c r="B3135" s="23">
        <v>2021</v>
      </c>
      <c r="C3135" s="23" t="s">
        <v>578</v>
      </c>
      <c r="D3135" t="s">
        <v>168</v>
      </c>
      <c r="E3135" s="23" t="s">
        <v>581</v>
      </c>
      <c r="F3135" s="23" t="s">
        <v>298</v>
      </c>
      <c r="G3135" s="23">
        <v>2</v>
      </c>
      <c r="H3135" s="23" t="s">
        <v>30</v>
      </c>
      <c r="I3135" s="24">
        <v>84432.85</v>
      </c>
      <c r="J3135" s="24">
        <v>147757.48000000001</v>
      </c>
      <c r="K3135" s="24">
        <v>110888.25</v>
      </c>
      <c r="L3135" s="24">
        <v>194054.43</v>
      </c>
      <c r="M3135" s="24">
        <v>134956.04</v>
      </c>
      <c r="N3135" s="24">
        <v>236173.08</v>
      </c>
      <c r="O3135" s="24">
        <v>165883.24</v>
      </c>
      <c r="P3135" s="24">
        <v>290295.67999999999</v>
      </c>
      <c r="Q3135" s="24">
        <v>196953.34</v>
      </c>
      <c r="R3135" s="24">
        <v>344668.35</v>
      </c>
      <c r="S3135" s="24">
        <v>217126.37</v>
      </c>
      <c r="T3135" s="24">
        <v>379971.16</v>
      </c>
      <c r="U3135" s="24">
        <v>235866.97</v>
      </c>
      <c r="V3135" s="24">
        <v>412767.2</v>
      </c>
    </row>
    <row r="3136" spans="1:22" hidden="1" x14ac:dyDescent="0.3">
      <c r="A3136" s="23">
        <v>8</v>
      </c>
      <c r="B3136" s="23">
        <v>2021</v>
      </c>
      <c r="C3136" s="23" t="s">
        <v>578</v>
      </c>
      <c r="D3136" t="s">
        <v>168</v>
      </c>
      <c r="E3136" s="23" t="s">
        <v>581</v>
      </c>
      <c r="F3136" s="23" t="s">
        <v>298</v>
      </c>
      <c r="G3136" s="23">
        <v>3</v>
      </c>
      <c r="H3136" s="23" t="s">
        <v>31</v>
      </c>
      <c r="I3136" s="24">
        <v>72736.45</v>
      </c>
      <c r="J3136" s="24">
        <v>127288.79</v>
      </c>
      <c r="K3136" s="24">
        <v>98791</v>
      </c>
      <c r="L3136" s="24">
        <v>172884.25</v>
      </c>
      <c r="M3136" s="24">
        <v>124663.02</v>
      </c>
      <c r="N3136" s="24">
        <v>218160.29</v>
      </c>
      <c r="O3136" s="24">
        <v>163892.45000000001</v>
      </c>
      <c r="P3136" s="24">
        <v>286811.78999999998</v>
      </c>
      <c r="Q3136" s="24">
        <v>202800.67</v>
      </c>
      <c r="R3136" s="24">
        <v>354901.17</v>
      </c>
      <c r="S3136" s="24">
        <v>228280.62</v>
      </c>
      <c r="T3136" s="24">
        <v>399491.08</v>
      </c>
      <c r="U3136" s="24">
        <v>253393.48</v>
      </c>
      <c r="V3136" s="24">
        <v>443438.58</v>
      </c>
    </row>
    <row r="3137" spans="1:22" hidden="1" x14ac:dyDescent="0.3">
      <c r="A3137" s="23">
        <v>8</v>
      </c>
      <c r="B3137" s="23">
        <v>2021</v>
      </c>
      <c r="C3137" s="23" t="s">
        <v>578</v>
      </c>
      <c r="D3137" t="s">
        <v>168</v>
      </c>
      <c r="E3137" s="23" t="s">
        <v>581</v>
      </c>
      <c r="F3137" s="23" t="s">
        <v>298</v>
      </c>
      <c r="G3137" s="23">
        <v>4</v>
      </c>
      <c r="H3137" s="23" t="s">
        <v>29</v>
      </c>
      <c r="I3137" s="24">
        <v>82802.070000000007</v>
      </c>
      <c r="J3137" s="24">
        <v>132483.31</v>
      </c>
      <c r="K3137" s="24">
        <v>115922.9</v>
      </c>
      <c r="L3137" s="24">
        <v>185476.64</v>
      </c>
      <c r="M3137" s="24">
        <v>149043.72</v>
      </c>
      <c r="N3137" s="24">
        <v>238469.96</v>
      </c>
      <c r="O3137" s="24">
        <v>198724.97</v>
      </c>
      <c r="P3137" s="24">
        <v>317959.95</v>
      </c>
      <c r="Q3137" s="24">
        <v>248406.21</v>
      </c>
      <c r="R3137" s="24">
        <v>397449.94</v>
      </c>
      <c r="S3137" s="24">
        <v>281527.03000000003</v>
      </c>
      <c r="T3137" s="24">
        <v>450443.26</v>
      </c>
      <c r="U3137" s="24">
        <v>314647.86</v>
      </c>
      <c r="V3137" s="24">
        <v>503436.59</v>
      </c>
    </row>
    <row r="3138" spans="1:22" hidden="1" x14ac:dyDescent="0.3">
      <c r="A3138" s="23">
        <v>8</v>
      </c>
      <c r="B3138" s="23">
        <v>2021</v>
      </c>
      <c r="C3138" s="23" t="s">
        <v>578</v>
      </c>
      <c r="D3138" t="s">
        <v>168</v>
      </c>
      <c r="E3138" s="23" t="s">
        <v>581</v>
      </c>
      <c r="F3138" s="23" t="s">
        <v>337</v>
      </c>
      <c r="G3138" s="23">
        <v>1</v>
      </c>
      <c r="H3138" s="23" t="s">
        <v>14</v>
      </c>
      <c r="I3138" s="24">
        <v>97482.87</v>
      </c>
      <c r="J3138" s="24">
        <v>170595.03</v>
      </c>
      <c r="K3138" s="24">
        <v>126481.2</v>
      </c>
      <c r="L3138" s="24">
        <v>221342.1</v>
      </c>
      <c r="M3138" s="24">
        <v>151539.93</v>
      </c>
      <c r="N3138" s="24">
        <v>265194.87</v>
      </c>
      <c r="O3138" s="24">
        <v>181053.39</v>
      </c>
      <c r="P3138" s="24">
        <v>316843.44</v>
      </c>
      <c r="Q3138" s="24">
        <v>213096.6</v>
      </c>
      <c r="R3138" s="24">
        <v>372919.05</v>
      </c>
      <c r="S3138" s="24">
        <v>233593.97</v>
      </c>
      <c r="T3138" s="24">
        <v>408789.46</v>
      </c>
      <c r="U3138" s="24">
        <v>253108.19</v>
      </c>
      <c r="V3138" s="24">
        <v>442939.33</v>
      </c>
    </row>
    <row r="3139" spans="1:22" hidden="1" x14ac:dyDescent="0.3">
      <c r="A3139" s="23">
        <v>8</v>
      </c>
      <c r="B3139" s="23">
        <v>2021</v>
      </c>
      <c r="C3139" s="23" t="s">
        <v>578</v>
      </c>
      <c r="D3139" t="s">
        <v>168</v>
      </c>
      <c r="E3139" s="23" t="s">
        <v>581</v>
      </c>
      <c r="F3139" s="23" t="s">
        <v>337</v>
      </c>
      <c r="G3139" s="23">
        <v>2</v>
      </c>
      <c r="H3139" s="23" t="s">
        <v>30</v>
      </c>
      <c r="I3139" s="24">
        <v>84266.41</v>
      </c>
      <c r="J3139" s="24">
        <v>147466.21</v>
      </c>
      <c r="K3139" s="24">
        <v>110715.45</v>
      </c>
      <c r="L3139" s="24">
        <v>193752.03</v>
      </c>
      <c r="M3139" s="24">
        <v>134790.91</v>
      </c>
      <c r="N3139" s="24">
        <v>235884.09</v>
      </c>
      <c r="O3139" s="24">
        <v>165763.82999999999</v>
      </c>
      <c r="P3139" s="24">
        <v>290086.71000000002</v>
      </c>
      <c r="Q3139" s="24">
        <v>196853.38</v>
      </c>
      <c r="R3139" s="24">
        <v>344493.41</v>
      </c>
      <c r="S3139" s="24">
        <v>217042.07</v>
      </c>
      <c r="T3139" s="24">
        <v>379823.63</v>
      </c>
      <c r="U3139" s="24">
        <v>235807.2</v>
      </c>
      <c r="V3139" s="24">
        <v>412662.6</v>
      </c>
    </row>
    <row r="3140" spans="1:22" hidden="1" x14ac:dyDescent="0.3">
      <c r="A3140" s="23">
        <v>8</v>
      </c>
      <c r="B3140" s="23">
        <v>2021</v>
      </c>
      <c r="C3140" s="23" t="s">
        <v>578</v>
      </c>
      <c r="D3140" t="s">
        <v>168</v>
      </c>
      <c r="E3140" s="23" t="s">
        <v>581</v>
      </c>
      <c r="F3140" s="23" t="s">
        <v>337</v>
      </c>
      <c r="G3140" s="23">
        <v>3</v>
      </c>
      <c r="H3140" s="23" t="s">
        <v>31</v>
      </c>
      <c r="I3140" s="24">
        <v>72490.86</v>
      </c>
      <c r="J3140" s="24">
        <v>126859</v>
      </c>
      <c r="K3140" s="24">
        <v>98417.66</v>
      </c>
      <c r="L3140" s="24">
        <v>172230.9</v>
      </c>
      <c r="M3140" s="24">
        <v>124160.16</v>
      </c>
      <c r="N3140" s="24">
        <v>217280.27</v>
      </c>
      <c r="O3140" s="24">
        <v>163199.39000000001</v>
      </c>
      <c r="P3140" s="24">
        <v>285598.93</v>
      </c>
      <c r="Q3140" s="24">
        <v>201914.29</v>
      </c>
      <c r="R3140" s="24">
        <v>353350.01</v>
      </c>
      <c r="S3140" s="24">
        <v>227260.91</v>
      </c>
      <c r="T3140" s="24">
        <v>397706.59</v>
      </c>
      <c r="U3140" s="24">
        <v>252236.87</v>
      </c>
      <c r="V3140" s="24">
        <v>441414.53</v>
      </c>
    </row>
    <row r="3141" spans="1:22" hidden="1" x14ac:dyDescent="0.3">
      <c r="A3141" s="23">
        <v>8</v>
      </c>
      <c r="B3141" s="23">
        <v>2021</v>
      </c>
      <c r="C3141" s="23" t="s">
        <v>578</v>
      </c>
      <c r="D3141" t="s">
        <v>168</v>
      </c>
      <c r="E3141" s="23" t="s">
        <v>581</v>
      </c>
      <c r="F3141" s="23" t="s">
        <v>337</v>
      </c>
      <c r="G3141" s="23">
        <v>4</v>
      </c>
      <c r="H3141" s="23" t="s">
        <v>29</v>
      </c>
      <c r="I3141" s="24">
        <v>82787.399999999994</v>
      </c>
      <c r="J3141" s="24">
        <v>132459.84</v>
      </c>
      <c r="K3141" s="24">
        <v>115902.36</v>
      </c>
      <c r="L3141" s="24">
        <v>185443.78</v>
      </c>
      <c r="M3141" s="24">
        <v>149017.32</v>
      </c>
      <c r="N3141" s="24">
        <v>238427.72</v>
      </c>
      <c r="O3141" s="24">
        <v>198689.76</v>
      </c>
      <c r="P3141" s="24">
        <v>317903.63</v>
      </c>
      <c r="Q3141" s="24">
        <v>248362.2</v>
      </c>
      <c r="R3141" s="24">
        <v>397379.53</v>
      </c>
      <c r="S3141" s="24">
        <v>281477.15999999997</v>
      </c>
      <c r="T3141" s="24">
        <v>450363.47</v>
      </c>
      <c r="U3141" s="24">
        <v>314592.12</v>
      </c>
      <c r="V3141" s="24">
        <v>503347.41</v>
      </c>
    </row>
    <row r="3142" spans="1:22" hidden="1" x14ac:dyDescent="0.3">
      <c r="A3142" s="23">
        <v>8</v>
      </c>
      <c r="B3142" s="23">
        <v>2021</v>
      </c>
      <c r="C3142" s="23" t="s">
        <v>578</v>
      </c>
      <c r="D3142" t="s">
        <v>168</v>
      </c>
      <c r="E3142" s="23" t="s">
        <v>581</v>
      </c>
      <c r="F3142" s="23" t="s">
        <v>376</v>
      </c>
      <c r="G3142" s="23">
        <v>1</v>
      </c>
      <c r="H3142" s="23" t="s">
        <v>14</v>
      </c>
      <c r="I3142" s="24">
        <v>92932.69</v>
      </c>
      <c r="J3142" s="24">
        <v>162632.21</v>
      </c>
      <c r="K3142" s="24">
        <v>120544.67</v>
      </c>
      <c r="L3142" s="24">
        <v>210953.17</v>
      </c>
      <c r="M3142" s="24">
        <v>144403.79999999999</v>
      </c>
      <c r="N3142" s="24">
        <v>252706.64</v>
      </c>
      <c r="O3142" s="24">
        <v>172491.73</v>
      </c>
      <c r="P3142" s="24">
        <v>301860.53000000003</v>
      </c>
      <c r="Q3142" s="24">
        <v>202993.59</v>
      </c>
      <c r="R3142" s="24">
        <v>355238.79</v>
      </c>
      <c r="S3142" s="24">
        <v>222504.63</v>
      </c>
      <c r="T3142" s="24">
        <v>389383.11</v>
      </c>
      <c r="U3142" s="24">
        <v>241064.44</v>
      </c>
      <c r="V3142" s="24">
        <v>421862.77</v>
      </c>
    </row>
    <row r="3143" spans="1:22" hidden="1" x14ac:dyDescent="0.3">
      <c r="A3143" s="23">
        <v>8</v>
      </c>
      <c r="B3143" s="23">
        <v>2021</v>
      </c>
      <c r="C3143" s="23" t="s">
        <v>578</v>
      </c>
      <c r="D3143" t="s">
        <v>168</v>
      </c>
      <c r="E3143" s="23" t="s">
        <v>581</v>
      </c>
      <c r="F3143" s="23" t="s">
        <v>376</v>
      </c>
      <c r="G3143" s="23">
        <v>2</v>
      </c>
      <c r="H3143" s="23" t="s">
        <v>30</v>
      </c>
      <c r="I3143" s="24">
        <v>80478.740000000005</v>
      </c>
      <c r="J3143" s="24">
        <v>140837.79</v>
      </c>
      <c r="K3143" s="24">
        <v>105688.48</v>
      </c>
      <c r="L3143" s="24">
        <v>184954.84</v>
      </c>
      <c r="M3143" s="24">
        <v>128621.07</v>
      </c>
      <c r="N3143" s="24">
        <v>225086.87</v>
      </c>
      <c r="O3143" s="24">
        <v>158084.26</v>
      </c>
      <c r="P3143" s="24">
        <v>276647.46000000002</v>
      </c>
      <c r="Q3143" s="24">
        <v>187687.47</v>
      </c>
      <c r="R3143" s="24">
        <v>328453.08</v>
      </c>
      <c r="S3143" s="24">
        <v>206907.65</v>
      </c>
      <c r="T3143" s="24">
        <v>362088.39</v>
      </c>
      <c r="U3143" s="24">
        <v>224761.59</v>
      </c>
      <c r="V3143" s="24">
        <v>393332.78</v>
      </c>
    </row>
    <row r="3144" spans="1:22" hidden="1" x14ac:dyDescent="0.3">
      <c r="A3144" s="23">
        <v>8</v>
      </c>
      <c r="B3144" s="23">
        <v>2021</v>
      </c>
      <c r="C3144" s="23" t="s">
        <v>578</v>
      </c>
      <c r="D3144" t="s">
        <v>168</v>
      </c>
      <c r="E3144" s="23" t="s">
        <v>581</v>
      </c>
      <c r="F3144" s="23" t="s">
        <v>376</v>
      </c>
      <c r="G3144" s="23">
        <v>3</v>
      </c>
      <c r="H3144" s="23" t="s">
        <v>31</v>
      </c>
      <c r="I3144" s="24">
        <v>69345.08</v>
      </c>
      <c r="J3144" s="24">
        <v>121353.9</v>
      </c>
      <c r="K3144" s="24">
        <v>94190.66</v>
      </c>
      <c r="L3144" s="24">
        <v>164833.65</v>
      </c>
      <c r="M3144" s="24">
        <v>118862.57</v>
      </c>
      <c r="N3144" s="24">
        <v>208009.5</v>
      </c>
      <c r="O3144" s="24">
        <v>156271.37</v>
      </c>
      <c r="P3144" s="24">
        <v>273474.90000000002</v>
      </c>
      <c r="Q3144" s="24">
        <v>193374.56</v>
      </c>
      <c r="R3144" s="24">
        <v>338405.48</v>
      </c>
      <c r="S3144" s="24">
        <v>217673.43</v>
      </c>
      <c r="T3144" s="24">
        <v>380928.5</v>
      </c>
      <c r="U3144" s="24">
        <v>241623.02</v>
      </c>
      <c r="V3144" s="24">
        <v>422840.29</v>
      </c>
    </row>
    <row r="3145" spans="1:22" hidden="1" x14ac:dyDescent="0.3">
      <c r="A3145" s="23">
        <v>8</v>
      </c>
      <c r="B3145" s="23">
        <v>2021</v>
      </c>
      <c r="C3145" s="23" t="s">
        <v>578</v>
      </c>
      <c r="D3145" t="s">
        <v>168</v>
      </c>
      <c r="E3145" s="23" t="s">
        <v>581</v>
      </c>
      <c r="F3145" s="23" t="s">
        <v>376</v>
      </c>
      <c r="G3145" s="23">
        <v>4</v>
      </c>
      <c r="H3145" s="23" t="s">
        <v>29</v>
      </c>
      <c r="I3145" s="24">
        <v>78902.55</v>
      </c>
      <c r="J3145" s="24">
        <v>126244.09</v>
      </c>
      <c r="K3145" s="24">
        <v>110463.57</v>
      </c>
      <c r="L3145" s="24">
        <v>176741.72</v>
      </c>
      <c r="M3145" s="24">
        <v>142024.59</v>
      </c>
      <c r="N3145" s="24">
        <v>227239.35</v>
      </c>
      <c r="O3145" s="24">
        <v>189366.12</v>
      </c>
      <c r="P3145" s="24">
        <v>302985.8</v>
      </c>
      <c r="Q3145" s="24">
        <v>236707.66</v>
      </c>
      <c r="R3145" s="24">
        <v>378732.26</v>
      </c>
      <c r="S3145" s="24">
        <v>268268.68</v>
      </c>
      <c r="T3145" s="24">
        <v>429229.89</v>
      </c>
      <c r="U3145" s="24">
        <v>299829.7</v>
      </c>
      <c r="V3145" s="24">
        <v>479727.52</v>
      </c>
    </row>
    <row r="3146" spans="1:22" hidden="1" x14ac:dyDescent="0.3">
      <c r="A3146" s="23">
        <v>8</v>
      </c>
      <c r="B3146" s="23">
        <v>2021</v>
      </c>
      <c r="C3146" s="23" t="s">
        <v>578</v>
      </c>
      <c r="D3146" t="s">
        <v>168</v>
      </c>
      <c r="E3146" s="23" t="s">
        <v>581</v>
      </c>
      <c r="F3146" s="23" t="s">
        <v>410</v>
      </c>
      <c r="G3146" s="23">
        <v>1</v>
      </c>
      <c r="H3146" s="23" t="s">
        <v>14</v>
      </c>
      <c r="I3146" s="24">
        <v>95552.36</v>
      </c>
      <c r="J3146" s="24">
        <v>167216.63</v>
      </c>
      <c r="K3146" s="24">
        <v>123892.22</v>
      </c>
      <c r="L3146" s="24">
        <v>216811.39</v>
      </c>
      <c r="M3146" s="24">
        <v>148377.85</v>
      </c>
      <c r="N3146" s="24">
        <v>259661.23</v>
      </c>
      <c r="O3146" s="24">
        <v>177183.8</v>
      </c>
      <c r="P3146" s="24">
        <v>310071.65000000002</v>
      </c>
      <c r="Q3146" s="24">
        <v>208475.2</v>
      </c>
      <c r="R3146" s="24">
        <v>364831.6</v>
      </c>
      <c r="S3146" s="24">
        <v>228490.73</v>
      </c>
      <c r="T3146" s="24">
        <v>399858.77</v>
      </c>
      <c r="U3146" s="24">
        <v>247506.72</v>
      </c>
      <c r="V3146" s="24">
        <v>433136.76</v>
      </c>
    </row>
    <row r="3147" spans="1:22" hidden="1" x14ac:dyDescent="0.3">
      <c r="A3147" s="23">
        <v>8</v>
      </c>
      <c r="B3147" s="23">
        <v>2021</v>
      </c>
      <c r="C3147" s="23" t="s">
        <v>578</v>
      </c>
      <c r="D3147" t="s">
        <v>168</v>
      </c>
      <c r="E3147" s="23" t="s">
        <v>581</v>
      </c>
      <c r="F3147" s="23" t="s">
        <v>410</v>
      </c>
      <c r="G3147" s="23">
        <v>2</v>
      </c>
      <c r="H3147" s="23" t="s">
        <v>30</v>
      </c>
      <c r="I3147" s="24">
        <v>82971.360000000001</v>
      </c>
      <c r="J3147" s="24">
        <v>145199.88</v>
      </c>
      <c r="K3147" s="24">
        <v>108884.44</v>
      </c>
      <c r="L3147" s="24">
        <v>190547.77</v>
      </c>
      <c r="M3147" s="24">
        <v>132434.07</v>
      </c>
      <c r="N3147" s="24">
        <v>231759.62</v>
      </c>
      <c r="O3147" s="24">
        <v>162629.31</v>
      </c>
      <c r="P3147" s="24">
        <v>284601.3</v>
      </c>
      <c r="Q3147" s="24">
        <v>193012.9</v>
      </c>
      <c r="R3147" s="24">
        <v>337772.57</v>
      </c>
      <c r="S3147" s="24">
        <v>212734.59</v>
      </c>
      <c r="T3147" s="24">
        <v>372285.53</v>
      </c>
      <c r="U3147" s="24">
        <v>231037.51</v>
      </c>
      <c r="V3147" s="24">
        <v>404315.64</v>
      </c>
    </row>
    <row r="3148" spans="1:22" hidden="1" x14ac:dyDescent="0.3">
      <c r="A3148" s="23">
        <v>8</v>
      </c>
      <c r="B3148" s="23">
        <v>2021</v>
      </c>
      <c r="C3148" s="23" t="s">
        <v>578</v>
      </c>
      <c r="D3148" t="s">
        <v>168</v>
      </c>
      <c r="E3148" s="23" t="s">
        <v>581</v>
      </c>
      <c r="F3148" s="23" t="s">
        <v>410</v>
      </c>
      <c r="G3148" s="23">
        <v>3</v>
      </c>
      <c r="H3148" s="23" t="s">
        <v>31</v>
      </c>
      <c r="I3148" s="24">
        <v>71665.789999999994</v>
      </c>
      <c r="J3148" s="24">
        <v>125415.13</v>
      </c>
      <c r="K3148" s="24">
        <v>97410.13</v>
      </c>
      <c r="L3148" s="24">
        <v>170467.73</v>
      </c>
      <c r="M3148" s="24">
        <v>122979.04</v>
      </c>
      <c r="N3148" s="24">
        <v>215213.31</v>
      </c>
      <c r="O3148" s="24">
        <v>161737.42000000001</v>
      </c>
      <c r="P3148" s="24">
        <v>283040.49</v>
      </c>
      <c r="Q3148" s="24">
        <v>200187.07</v>
      </c>
      <c r="R3148" s="24">
        <v>350327.38</v>
      </c>
      <c r="S3148" s="24">
        <v>225379.13</v>
      </c>
      <c r="T3148" s="24">
        <v>394413.48</v>
      </c>
      <c r="U3148" s="24">
        <v>250218.35</v>
      </c>
      <c r="V3148" s="24">
        <v>437882.11</v>
      </c>
    </row>
    <row r="3149" spans="1:22" hidden="1" x14ac:dyDescent="0.3">
      <c r="A3149" s="23">
        <v>8</v>
      </c>
      <c r="B3149" s="23">
        <v>2021</v>
      </c>
      <c r="C3149" s="23" t="s">
        <v>578</v>
      </c>
      <c r="D3149" t="s">
        <v>168</v>
      </c>
      <c r="E3149" s="23" t="s">
        <v>581</v>
      </c>
      <c r="F3149" s="23" t="s">
        <v>410</v>
      </c>
      <c r="G3149" s="23">
        <v>4</v>
      </c>
      <c r="H3149" s="23" t="s">
        <v>29</v>
      </c>
      <c r="I3149" s="24">
        <v>81095.03</v>
      </c>
      <c r="J3149" s="24">
        <v>129752.05</v>
      </c>
      <c r="K3149" s="24">
        <v>113533.04</v>
      </c>
      <c r="L3149" s="24">
        <v>181652.86</v>
      </c>
      <c r="M3149" s="24">
        <v>145971.04999999999</v>
      </c>
      <c r="N3149" s="24">
        <v>233553.68</v>
      </c>
      <c r="O3149" s="24">
        <v>194628.07</v>
      </c>
      <c r="P3149" s="24">
        <v>311404.90999999997</v>
      </c>
      <c r="Q3149" s="24">
        <v>243285.08</v>
      </c>
      <c r="R3149" s="24">
        <v>389256.14</v>
      </c>
      <c r="S3149" s="24">
        <v>275723.09000000003</v>
      </c>
      <c r="T3149" s="24">
        <v>441156.96</v>
      </c>
      <c r="U3149" s="24">
        <v>308161.09999999998</v>
      </c>
      <c r="V3149" s="24">
        <v>493057.77</v>
      </c>
    </row>
    <row r="3150" spans="1:22" hidden="1" x14ac:dyDescent="0.3">
      <c r="A3150" s="23">
        <v>8</v>
      </c>
      <c r="B3150" s="23">
        <v>2021</v>
      </c>
      <c r="C3150" s="23" t="s">
        <v>578</v>
      </c>
      <c r="D3150" t="s">
        <v>174</v>
      </c>
      <c r="E3150" s="23" t="s">
        <v>582</v>
      </c>
      <c r="F3150" s="23" t="s">
        <v>221</v>
      </c>
      <c r="G3150" s="23">
        <v>1</v>
      </c>
      <c r="H3150" s="23" t="s">
        <v>14</v>
      </c>
      <c r="I3150" s="24">
        <v>92932.69</v>
      </c>
      <c r="J3150" s="24">
        <v>162632.21</v>
      </c>
      <c r="K3150" s="24">
        <v>120544.67</v>
      </c>
      <c r="L3150" s="24">
        <v>210953.17</v>
      </c>
      <c r="M3150" s="24">
        <v>144403.79999999999</v>
      </c>
      <c r="N3150" s="24">
        <v>252706.64</v>
      </c>
      <c r="O3150" s="24">
        <v>172491.73</v>
      </c>
      <c r="P3150" s="24">
        <v>301860.53000000003</v>
      </c>
      <c r="Q3150" s="24">
        <v>202993.59</v>
      </c>
      <c r="R3150" s="24">
        <v>355238.79</v>
      </c>
      <c r="S3150" s="24">
        <v>222504.63</v>
      </c>
      <c r="T3150" s="24">
        <v>389383.11</v>
      </c>
      <c r="U3150" s="24">
        <v>241064.44</v>
      </c>
      <c r="V3150" s="24">
        <v>421862.77</v>
      </c>
    </row>
    <row r="3151" spans="1:22" hidden="1" x14ac:dyDescent="0.3">
      <c r="A3151" s="23">
        <v>8</v>
      </c>
      <c r="B3151" s="23">
        <v>2021</v>
      </c>
      <c r="C3151" s="23" t="s">
        <v>578</v>
      </c>
      <c r="D3151" t="s">
        <v>174</v>
      </c>
      <c r="E3151" s="23" t="s">
        <v>582</v>
      </c>
      <c r="F3151" s="23" t="s">
        <v>221</v>
      </c>
      <c r="G3151" s="23">
        <v>2</v>
      </c>
      <c r="H3151" s="23" t="s">
        <v>30</v>
      </c>
      <c r="I3151" s="24">
        <v>80478.740000000005</v>
      </c>
      <c r="J3151" s="24">
        <v>140837.79</v>
      </c>
      <c r="K3151" s="24">
        <v>105688.48</v>
      </c>
      <c r="L3151" s="24">
        <v>184954.84</v>
      </c>
      <c r="M3151" s="24">
        <v>128621.07</v>
      </c>
      <c r="N3151" s="24">
        <v>225086.87</v>
      </c>
      <c r="O3151" s="24">
        <v>158084.26</v>
      </c>
      <c r="P3151" s="24">
        <v>276647.46000000002</v>
      </c>
      <c r="Q3151" s="24">
        <v>187687.47</v>
      </c>
      <c r="R3151" s="24">
        <v>328453.08</v>
      </c>
      <c r="S3151" s="24">
        <v>206907.65</v>
      </c>
      <c r="T3151" s="24">
        <v>362088.39</v>
      </c>
      <c r="U3151" s="24">
        <v>224761.59</v>
      </c>
      <c r="V3151" s="24">
        <v>393332.78</v>
      </c>
    </row>
    <row r="3152" spans="1:22" hidden="1" x14ac:dyDescent="0.3">
      <c r="A3152" s="23">
        <v>8</v>
      </c>
      <c r="B3152" s="23">
        <v>2021</v>
      </c>
      <c r="C3152" s="23" t="s">
        <v>578</v>
      </c>
      <c r="D3152" t="s">
        <v>174</v>
      </c>
      <c r="E3152" s="23" t="s">
        <v>582</v>
      </c>
      <c r="F3152" s="23" t="s">
        <v>221</v>
      </c>
      <c r="G3152" s="23">
        <v>3</v>
      </c>
      <c r="H3152" s="23" t="s">
        <v>31</v>
      </c>
      <c r="I3152" s="24">
        <v>69345.08</v>
      </c>
      <c r="J3152" s="24">
        <v>121353.9</v>
      </c>
      <c r="K3152" s="24">
        <v>94190.66</v>
      </c>
      <c r="L3152" s="24">
        <v>164833.65</v>
      </c>
      <c r="M3152" s="24">
        <v>118862.57</v>
      </c>
      <c r="N3152" s="24">
        <v>208009.5</v>
      </c>
      <c r="O3152" s="24">
        <v>156271.37</v>
      </c>
      <c r="P3152" s="24">
        <v>273474.90000000002</v>
      </c>
      <c r="Q3152" s="24">
        <v>193374.56</v>
      </c>
      <c r="R3152" s="24">
        <v>338405.48</v>
      </c>
      <c r="S3152" s="24">
        <v>217673.43</v>
      </c>
      <c r="T3152" s="24">
        <v>380928.5</v>
      </c>
      <c r="U3152" s="24">
        <v>241623.02</v>
      </c>
      <c r="V3152" s="24">
        <v>422840.29</v>
      </c>
    </row>
    <row r="3153" spans="1:22" hidden="1" x14ac:dyDescent="0.3">
      <c r="A3153" s="23">
        <v>8</v>
      </c>
      <c r="B3153" s="23">
        <v>2021</v>
      </c>
      <c r="C3153" s="23" t="s">
        <v>578</v>
      </c>
      <c r="D3153" t="s">
        <v>174</v>
      </c>
      <c r="E3153" s="23" t="s">
        <v>582</v>
      </c>
      <c r="F3153" s="23" t="s">
        <v>221</v>
      </c>
      <c r="G3153" s="23">
        <v>4</v>
      </c>
      <c r="H3153" s="23" t="s">
        <v>29</v>
      </c>
      <c r="I3153" s="24">
        <v>78902.55</v>
      </c>
      <c r="J3153" s="24">
        <v>126244.09</v>
      </c>
      <c r="K3153" s="24">
        <v>110463.57</v>
      </c>
      <c r="L3153" s="24">
        <v>176741.72</v>
      </c>
      <c r="M3153" s="24">
        <v>142024.59</v>
      </c>
      <c r="N3153" s="24">
        <v>227239.35</v>
      </c>
      <c r="O3153" s="24">
        <v>189366.12</v>
      </c>
      <c r="P3153" s="24">
        <v>302985.8</v>
      </c>
      <c r="Q3153" s="24">
        <v>236707.66</v>
      </c>
      <c r="R3153" s="24">
        <v>378732.26</v>
      </c>
      <c r="S3153" s="24">
        <v>268268.68</v>
      </c>
      <c r="T3153" s="24">
        <v>429229.89</v>
      </c>
      <c r="U3153" s="24">
        <v>299829.7</v>
      </c>
      <c r="V3153" s="24">
        <v>479727.52</v>
      </c>
    </row>
    <row r="3154" spans="1:22" hidden="1" x14ac:dyDescent="0.3">
      <c r="A3154" s="23">
        <v>8</v>
      </c>
      <c r="B3154" s="23">
        <v>2021</v>
      </c>
      <c r="C3154" s="23" t="s">
        <v>578</v>
      </c>
      <c r="D3154" t="s">
        <v>174</v>
      </c>
      <c r="E3154" s="23" t="s">
        <v>582</v>
      </c>
      <c r="F3154" s="23" t="s">
        <v>264</v>
      </c>
      <c r="G3154" s="23">
        <v>1</v>
      </c>
      <c r="H3154" s="23" t="s">
        <v>14</v>
      </c>
      <c r="I3154" s="24">
        <v>88264.49</v>
      </c>
      <c r="J3154" s="24">
        <v>154462.85999999999</v>
      </c>
      <c r="K3154" s="24">
        <v>114544.52</v>
      </c>
      <c r="L3154" s="24">
        <v>200452.9</v>
      </c>
      <c r="M3154" s="24">
        <v>137255.41</v>
      </c>
      <c r="N3154" s="24">
        <v>240196.96</v>
      </c>
      <c r="O3154" s="24">
        <v>164012.88</v>
      </c>
      <c r="P3154" s="24">
        <v>287022.55</v>
      </c>
      <c r="Q3154" s="24">
        <v>193059.23</v>
      </c>
      <c r="R3154" s="24">
        <v>337853.66</v>
      </c>
      <c r="S3154" s="24">
        <v>211639.84</v>
      </c>
      <c r="T3154" s="24">
        <v>370369.72</v>
      </c>
      <c r="U3154" s="24">
        <v>229340.44</v>
      </c>
      <c r="V3154" s="24">
        <v>401345.77</v>
      </c>
    </row>
    <row r="3155" spans="1:22" hidden="1" x14ac:dyDescent="0.3">
      <c r="A3155" s="23">
        <v>8</v>
      </c>
      <c r="B3155" s="23">
        <v>2021</v>
      </c>
      <c r="C3155" s="23" t="s">
        <v>578</v>
      </c>
      <c r="D3155" t="s">
        <v>174</v>
      </c>
      <c r="E3155" s="23" t="s">
        <v>582</v>
      </c>
      <c r="F3155" s="23" t="s">
        <v>264</v>
      </c>
      <c r="G3155" s="23">
        <v>2</v>
      </c>
      <c r="H3155" s="23" t="s">
        <v>30</v>
      </c>
      <c r="I3155" s="24">
        <v>76191.740000000005</v>
      </c>
      <c r="J3155" s="24">
        <v>133335.54999999999</v>
      </c>
      <c r="K3155" s="24">
        <v>100143.11</v>
      </c>
      <c r="L3155" s="24">
        <v>175250.44</v>
      </c>
      <c r="M3155" s="24">
        <v>121955.82</v>
      </c>
      <c r="N3155" s="24">
        <v>213422.69</v>
      </c>
      <c r="O3155" s="24">
        <v>150046.46</v>
      </c>
      <c r="P3155" s="24">
        <v>262581.3</v>
      </c>
      <c r="Q3155" s="24">
        <v>178221.67</v>
      </c>
      <c r="R3155" s="24">
        <v>311887.92</v>
      </c>
      <c r="S3155" s="24">
        <v>196520.32000000001</v>
      </c>
      <c r="T3155" s="24">
        <v>343910.55</v>
      </c>
      <c r="U3155" s="24">
        <v>213536.65</v>
      </c>
      <c r="V3155" s="24">
        <v>373689.14</v>
      </c>
    </row>
    <row r="3156" spans="1:22" hidden="1" x14ac:dyDescent="0.3">
      <c r="A3156" s="23">
        <v>8</v>
      </c>
      <c r="B3156" s="23">
        <v>2021</v>
      </c>
      <c r="C3156" s="23" t="s">
        <v>578</v>
      </c>
      <c r="D3156" t="s">
        <v>174</v>
      </c>
      <c r="E3156" s="23" t="s">
        <v>582</v>
      </c>
      <c r="F3156" s="23" t="s">
        <v>264</v>
      </c>
      <c r="G3156" s="23">
        <v>3</v>
      </c>
      <c r="H3156" s="23" t="s">
        <v>31</v>
      </c>
      <c r="I3156" s="24">
        <v>65462.53</v>
      </c>
      <c r="J3156" s="24">
        <v>114559.42</v>
      </c>
      <c r="K3156" s="24">
        <v>88843.63</v>
      </c>
      <c r="L3156" s="24">
        <v>155476.35</v>
      </c>
      <c r="M3156" s="24">
        <v>112056.37</v>
      </c>
      <c r="N3156" s="24">
        <v>196098.66</v>
      </c>
      <c r="O3156" s="24">
        <v>147264.16</v>
      </c>
      <c r="P3156" s="24">
        <v>257712.28</v>
      </c>
      <c r="Q3156" s="24">
        <v>182175.69</v>
      </c>
      <c r="R3156" s="24">
        <v>318807.45</v>
      </c>
      <c r="S3156" s="24">
        <v>205026.81</v>
      </c>
      <c r="T3156" s="24">
        <v>358796.92</v>
      </c>
      <c r="U3156" s="24">
        <v>227539.36</v>
      </c>
      <c r="V3156" s="24">
        <v>398193.88</v>
      </c>
    </row>
    <row r="3157" spans="1:22" hidden="1" x14ac:dyDescent="0.3">
      <c r="A3157" s="23">
        <v>8</v>
      </c>
      <c r="B3157" s="23">
        <v>2021</v>
      </c>
      <c r="C3157" s="23" t="s">
        <v>578</v>
      </c>
      <c r="D3157" t="s">
        <v>174</v>
      </c>
      <c r="E3157" s="23" t="s">
        <v>582</v>
      </c>
      <c r="F3157" s="23" t="s">
        <v>264</v>
      </c>
      <c r="G3157" s="23">
        <v>4</v>
      </c>
      <c r="H3157" s="23" t="s">
        <v>29</v>
      </c>
      <c r="I3157" s="24">
        <v>74973.7</v>
      </c>
      <c r="J3157" s="24">
        <v>119957.92</v>
      </c>
      <c r="K3157" s="24">
        <v>104963.18</v>
      </c>
      <c r="L3157" s="24">
        <v>167941.08</v>
      </c>
      <c r="M3157" s="24">
        <v>134952.65</v>
      </c>
      <c r="N3157" s="24">
        <v>215924.25</v>
      </c>
      <c r="O3157" s="24">
        <v>179936.87</v>
      </c>
      <c r="P3157" s="24">
        <v>287899</v>
      </c>
      <c r="Q3157" s="24">
        <v>224921.09</v>
      </c>
      <c r="R3157" s="24">
        <v>359873.75</v>
      </c>
      <c r="S3157" s="24">
        <v>254910.57</v>
      </c>
      <c r="T3157" s="24">
        <v>407856.92</v>
      </c>
      <c r="U3157" s="24">
        <v>284900.05</v>
      </c>
      <c r="V3157" s="24">
        <v>455840.09</v>
      </c>
    </row>
    <row r="3158" spans="1:22" hidden="1" x14ac:dyDescent="0.3">
      <c r="A3158" s="23">
        <v>8</v>
      </c>
      <c r="B3158" s="23">
        <v>2021</v>
      </c>
      <c r="C3158" s="23" t="s">
        <v>578</v>
      </c>
      <c r="D3158" t="s">
        <v>174</v>
      </c>
      <c r="E3158" s="23" t="s">
        <v>582</v>
      </c>
      <c r="F3158" s="23" t="s">
        <v>304</v>
      </c>
      <c r="G3158" s="23">
        <v>1</v>
      </c>
      <c r="H3158" s="23" t="s">
        <v>14</v>
      </c>
      <c r="I3158" s="24">
        <v>90923.5</v>
      </c>
      <c r="J3158" s="24">
        <v>159116.12</v>
      </c>
      <c r="K3158" s="24">
        <v>117913.28</v>
      </c>
      <c r="L3158" s="24">
        <v>206348.23</v>
      </c>
      <c r="M3158" s="24">
        <v>141233.54</v>
      </c>
      <c r="N3158" s="24">
        <v>247158.7</v>
      </c>
      <c r="O3158" s="24">
        <v>168677.34</v>
      </c>
      <c r="P3158" s="24">
        <v>295185.34999999998</v>
      </c>
      <c r="Q3158" s="24">
        <v>198484.62</v>
      </c>
      <c r="R3158" s="24">
        <v>347348.09</v>
      </c>
      <c r="S3158" s="24">
        <v>217551.08</v>
      </c>
      <c r="T3158" s="24">
        <v>380714.4</v>
      </c>
      <c r="U3158" s="24">
        <v>235676.13</v>
      </c>
      <c r="V3158" s="24">
        <v>412433.23</v>
      </c>
    </row>
    <row r="3159" spans="1:22" hidden="1" x14ac:dyDescent="0.3">
      <c r="A3159" s="23">
        <v>8</v>
      </c>
      <c r="B3159" s="23">
        <v>2021</v>
      </c>
      <c r="C3159" s="23" t="s">
        <v>578</v>
      </c>
      <c r="D3159" t="s">
        <v>174</v>
      </c>
      <c r="E3159" s="23" t="s">
        <v>582</v>
      </c>
      <c r="F3159" s="23" t="s">
        <v>304</v>
      </c>
      <c r="G3159" s="23">
        <v>2</v>
      </c>
      <c r="H3159" s="23" t="s">
        <v>30</v>
      </c>
      <c r="I3159" s="24">
        <v>78850.81</v>
      </c>
      <c r="J3159" s="24">
        <v>137988.91</v>
      </c>
      <c r="K3159" s="24">
        <v>103511.87</v>
      </c>
      <c r="L3159" s="24">
        <v>181145.77</v>
      </c>
      <c r="M3159" s="24">
        <v>125933.96</v>
      </c>
      <c r="N3159" s="24">
        <v>220384.43</v>
      </c>
      <c r="O3159" s="24">
        <v>154710.92000000001</v>
      </c>
      <c r="P3159" s="24">
        <v>270744.11</v>
      </c>
      <c r="Q3159" s="24">
        <v>183647.06</v>
      </c>
      <c r="R3159" s="24">
        <v>321382.34999999998</v>
      </c>
      <c r="S3159" s="24">
        <v>202431.56</v>
      </c>
      <c r="T3159" s="24">
        <v>354255.23</v>
      </c>
      <c r="U3159" s="24">
        <v>219872.35</v>
      </c>
      <c r="V3159" s="24">
        <v>384776.61</v>
      </c>
    </row>
    <row r="3160" spans="1:22" hidden="1" x14ac:dyDescent="0.3">
      <c r="A3160" s="23">
        <v>8</v>
      </c>
      <c r="B3160" s="23">
        <v>2021</v>
      </c>
      <c r="C3160" s="23" t="s">
        <v>578</v>
      </c>
      <c r="D3160" t="s">
        <v>174</v>
      </c>
      <c r="E3160" s="23" t="s">
        <v>582</v>
      </c>
      <c r="F3160" s="23" t="s">
        <v>304</v>
      </c>
      <c r="G3160" s="23">
        <v>3</v>
      </c>
      <c r="H3160" s="23" t="s">
        <v>31</v>
      </c>
      <c r="I3160" s="24">
        <v>68028.820000000007</v>
      </c>
      <c r="J3160" s="24">
        <v>119050.44</v>
      </c>
      <c r="K3160" s="24">
        <v>92436.44</v>
      </c>
      <c r="L3160" s="24">
        <v>161763.76999999999</v>
      </c>
      <c r="M3160" s="24">
        <v>116675.71</v>
      </c>
      <c r="N3160" s="24">
        <v>204182.49</v>
      </c>
      <c r="O3160" s="24">
        <v>153423.26999999999</v>
      </c>
      <c r="P3160" s="24">
        <v>268490.73</v>
      </c>
      <c r="Q3160" s="24">
        <v>189874.58</v>
      </c>
      <c r="R3160" s="24">
        <v>332280.51</v>
      </c>
      <c r="S3160" s="24">
        <v>213752.22</v>
      </c>
      <c r="T3160" s="24">
        <v>374066.39</v>
      </c>
      <c r="U3160" s="24">
        <v>237291.29</v>
      </c>
      <c r="V3160" s="24">
        <v>415259.76</v>
      </c>
    </row>
    <row r="3161" spans="1:22" hidden="1" x14ac:dyDescent="0.3">
      <c r="A3161" s="23">
        <v>8</v>
      </c>
      <c r="B3161" s="23">
        <v>2021</v>
      </c>
      <c r="C3161" s="23" t="s">
        <v>578</v>
      </c>
      <c r="D3161" t="s">
        <v>174</v>
      </c>
      <c r="E3161" s="23" t="s">
        <v>582</v>
      </c>
      <c r="F3161" s="23" t="s">
        <v>304</v>
      </c>
      <c r="G3161" s="23">
        <v>4</v>
      </c>
      <c r="H3161" s="23" t="s">
        <v>29</v>
      </c>
      <c r="I3161" s="24">
        <v>77180.84</v>
      </c>
      <c r="J3161" s="24">
        <v>123489.35</v>
      </c>
      <c r="K3161" s="24">
        <v>108053.18</v>
      </c>
      <c r="L3161" s="24">
        <v>172885.08</v>
      </c>
      <c r="M3161" s="24">
        <v>138925.51</v>
      </c>
      <c r="N3161" s="24">
        <v>222280.82</v>
      </c>
      <c r="O3161" s="24">
        <v>185234.02</v>
      </c>
      <c r="P3161" s="24">
        <v>296374.43</v>
      </c>
      <c r="Q3161" s="24">
        <v>231542.52</v>
      </c>
      <c r="R3161" s="24">
        <v>370468.04</v>
      </c>
      <c r="S3161" s="24">
        <v>262414.86</v>
      </c>
      <c r="T3161" s="24">
        <v>419863.78</v>
      </c>
      <c r="U3161" s="24">
        <v>293287.19</v>
      </c>
      <c r="V3161" s="24">
        <v>469259.52000000002</v>
      </c>
    </row>
    <row r="3162" spans="1:22" hidden="1" x14ac:dyDescent="0.3">
      <c r="A3162" s="23">
        <v>8</v>
      </c>
      <c r="B3162" s="23">
        <v>2021</v>
      </c>
      <c r="C3162" s="23" t="s">
        <v>578</v>
      </c>
      <c r="D3162" t="s">
        <v>174</v>
      </c>
      <c r="E3162" s="23" t="s">
        <v>582</v>
      </c>
      <c r="F3162" s="23" t="s">
        <v>342</v>
      </c>
      <c r="G3162" s="23">
        <v>1</v>
      </c>
      <c r="H3162" s="23" t="s">
        <v>14</v>
      </c>
      <c r="I3162" s="24">
        <v>93011.37</v>
      </c>
      <c r="J3162" s="24">
        <v>162769.89000000001</v>
      </c>
      <c r="K3162" s="24">
        <v>120587.08</v>
      </c>
      <c r="L3162" s="24">
        <v>211027.39</v>
      </c>
      <c r="M3162" s="24">
        <v>144411.97</v>
      </c>
      <c r="N3162" s="24">
        <v>252720.94</v>
      </c>
      <c r="O3162" s="24">
        <v>172436.52</v>
      </c>
      <c r="P3162" s="24">
        <v>301763.90999999997</v>
      </c>
      <c r="Q3162" s="24">
        <v>202881.15</v>
      </c>
      <c r="R3162" s="24">
        <v>355042.02</v>
      </c>
      <c r="S3162" s="24">
        <v>222354.93</v>
      </c>
      <c r="T3162" s="24">
        <v>389121.13</v>
      </c>
      <c r="U3162" s="24">
        <v>240851.27</v>
      </c>
      <c r="V3162" s="24">
        <v>421489.73</v>
      </c>
    </row>
    <row r="3163" spans="1:22" hidden="1" x14ac:dyDescent="0.3">
      <c r="A3163" s="23">
        <v>8</v>
      </c>
      <c r="B3163" s="23">
        <v>2021</v>
      </c>
      <c r="C3163" s="23" t="s">
        <v>578</v>
      </c>
      <c r="D3163" t="s">
        <v>174</v>
      </c>
      <c r="E3163" s="23" t="s">
        <v>582</v>
      </c>
      <c r="F3163" s="23" t="s">
        <v>342</v>
      </c>
      <c r="G3163" s="23">
        <v>2</v>
      </c>
      <c r="H3163" s="23" t="s">
        <v>30</v>
      </c>
      <c r="I3163" s="24">
        <v>80811.62</v>
      </c>
      <c r="J3163" s="24">
        <v>141420.32999999999</v>
      </c>
      <c r="K3163" s="24">
        <v>106034.08</v>
      </c>
      <c r="L3163" s="24">
        <v>185559.64</v>
      </c>
      <c r="M3163" s="24">
        <v>128951.33</v>
      </c>
      <c r="N3163" s="24">
        <v>225664.83</v>
      </c>
      <c r="O3163" s="24">
        <v>158323.07999999999</v>
      </c>
      <c r="P3163" s="24">
        <v>277065.39</v>
      </c>
      <c r="Q3163" s="24">
        <v>187887.41</v>
      </c>
      <c r="R3163" s="24">
        <v>328802.96000000002</v>
      </c>
      <c r="S3163" s="24">
        <v>207076.25</v>
      </c>
      <c r="T3163" s="24">
        <v>362383.44</v>
      </c>
      <c r="U3163" s="24">
        <v>224881.13</v>
      </c>
      <c r="V3163" s="24">
        <v>393541.98</v>
      </c>
    </row>
    <row r="3164" spans="1:22" hidden="1" x14ac:dyDescent="0.3">
      <c r="A3164" s="23">
        <v>8</v>
      </c>
      <c r="B3164" s="23">
        <v>2021</v>
      </c>
      <c r="C3164" s="23" t="s">
        <v>578</v>
      </c>
      <c r="D3164" t="s">
        <v>174</v>
      </c>
      <c r="E3164" s="23" t="s">
        <v>582</v>
      </c>
      <c r="F3164" s="23" t="s">
        <v>342</v>
      </c>
      <c r="G3164" s="23">
        <v>3</v>
      </c>
      <c r="H3164" s="23" t="s">
        <v>31</v>
      </c>
      <c r="I3164" s="24">
        <v>69836.27</v>
      </c>
      <c r="J3164" s="24">
        <v>122213.47</v>
      </c>
      <c r="K3164" s="24">
        <v>94937.35</v>
      </c>
      <c r="L3164" s="24">
        <v>166140.35999999999</v>
      </c>
      <c r="M3164" s="24">
        <v>119868.31</v>
      </c>
      <c r="N3164" s="24">
        <v>209769.54</v>
      </c>
      <c r="O3164" s="24">
        <v>157657.5</v>
      </c>
      <c r="P3164" s="24">
        <v>275900.63</v>
      </c>
      <c r="Q3164" s="24">
        <v>195147.32</v>
      </c>
      <c r="R3164" s="24">
        <v>341507.81</v>
      </c>
      <c r="S3164" s="24">
        <v>219712.85</v>
      </c>
      <c r="T3164" s="24">
        <v>384497.48</v>
      </c>
      <c r="U3164" s="24">
        <v>243936.23</v>
      </c>
      <c r="V3164" s="24">
        <v>426888.41</v>
      </c>
    </row>
    <row r="3165" spans="1:22" hidden="1" x14ac:dyDescent="0.3">
      <c r="A3165" s="23">
        <v>8</v>
      </c>
      <c r="B3165" s="23">
        <v>2021</v>
      </c>
      <c r="C3165" s="23" t="s">
        <v>578</v>
      </c>
      <c r="D3165" t="s">
        <v>174</v>
      </c>
      <c r="E3165" s="23" t="s">
        <v>582</v>
      </c>
      <c r="F3165" s="23" t="s">
        <v>342</v>
      </c>
      <c r="G3165" s="23">
        <v>4</v>
      </c>
      <c r="H3165" s="23" t="s">
        <v>29</v>
      </c>
      <c r="I3165" s="24">
        <v>78931.89</v>
      </c>
      <c r="J3165" s="24">
        <v>126291.02</v>
      </c>
      <c r="K3165" s="24">
        <v>110504.64</v>
      </c>
      <c r="L3165" s="24">
        <v>176807.43</v>
      </c>
      <c r="M3165" s="24">
        <v>142077.4</v>
      </c>
      <c r="N3165" s="24">
        <v>227323.84</v>
      </c>
      <c r="O3165" s="24">
        <v>189436.53</v>
      </c>
      <c r="P3165" s="24">
        <v>303098.45</v>
      </c>
      <c r="Q3165" s="24">
        <v>236795.66</v>
      </c>
      <c r="R3165" s="24">
        <v>378873.07</v>
      </c>
      <c r="S3165" s="24">
        <v>268368.42</v>
      </c>
      <c r="T3165" s="24">
        <v>429389.47</v>
      </c>
      <c r="U3165" s="24">
        <v>299941.17</v>
      </c>
      <c r="V3165" s="24">
        <v>479905.88</v>
      </c>
    </row>
    <row r="3166" spans="1:22" hidden="1" x14ac:dyDescent="0.3">
      <c r="A3166" s="23">
        <v>8</v>
      </c>
      <c r="B3166" s="23">
        <v>2021</v>
      </c>
      <c r="C3166" s="23" t="s">
        <v>578</v>
      </c>
      <c r="D3166" t="s">
        <v>174</v>
      </c>
      <c r="E3166" s="23" t="s">
        <v>582</v>
      </c>
      <c r="F3166" s="23" t="s">
        <v>381</v>
      </c>
      <c r="G3166" s="23">
        <v>1</v>
      </c>
      <c r="H3166" s="23" t="s">
        <v>14</v>
      </c>
      <c r="I3166" s="24">
        <v>97679.57</v>
      </c>
      <c r="J3166" s="24">
        <v>170939.24</v>
      </c>
      <c r="K3166" s="24">
        <v>126587.23</v>
      </c>
      <c r="L3166" s="24">
        <v>221527.65</v>
      </c>
      <c r="M3166" s="24">
        <v>151560.35999999999</v>
      </c>
      <c r="N3166" s="24">
        <v>265230.62</v>
      </c>
      <c r="O3166" s="24">
        <v>180915.37</v>
      </c>
      <c r="P3166" s="24">
        <v>316601.90000000002</v>
      </c>
      <c r="Q3166" s="24">
        <v>212815.51</v>
      </c>
      <c r="R3166" s="24">
        <v>372427.15</v>
      </c>
      <c r="S3166" s="24">
        <v>233219.72</v>
      </c>
      <c r="T3166" s="24">
        <v>408134.51</v>
      </c>
      <c r="U3166" s="24">
        <v>252575.28</v>
      </c>
      <c r="V3166" s="24">
        <v>442006.73</v>
      </c>
    </row>
    <row r="3167" spans="1:22" hidden="1" x14ac:dyDescent="0.3">
      <c r="A3167" s="23">
        <v>8</v>
      </c>
      <c r="B3167" s="23">
        <v>2021</v>
      </c>
      <c r="C3167" s="23" t="s">
        <v>578</v>
      </c>
      <c r="D3167" t="s">
        <v>174</v>
      </c>
      <c r="E3167" s="23" t="s">
        <v>582</v>
      </c>
      <c r="F3167" s="23" t="s">
        <v>381</v>
      </c>
      <c r="G3167" s="23">
        <v>2</v>
      </c>
      <c r="H3167" s="23" t="s">
        <v>30</v>
      </c>
      <c r="I3167" s="24">
        <v>85098.61</v>
      </c>
      <c r="J3167" s="24">
        <v>148922.57</v>
      </c>
      <c r="K3167" s="24">
        <v>111579.45</v>
      </c>
      <c r="L3167" s="24">
        <v>195264.03</v>
      </c>
      <c r="M3167" s="24">
        <v>135616.57999999999</v>
      </c>
      <c r="N3167" s="24">
        <v>237329.02</v>
      </c>
      <c r="O3167" s="24">
        <v>166360.88</v>
      </c>
      <c r="P3167" s="24">
        <v>291131.55</v>
      </c>
      <c r="Q3167" s="24">
        <v>197353.21</v>
      </c>
      <c r="R3167" s="24">
        <v>345368.12</v>
      </c>
      <c r="S3167" s="24">
        <v>217463.59</v>
      </c>
      <c r="T3167" s="24">
        <v>380561.27</v>
      </c>
      <c r="U3167" s="24">
        <v>236106.07</v>
      </c>
      <c r="V3167" s="24">
        <v>413185.62</v>
      </c>
    </row>
    <row r="3168" spans="1:22" hidden="1" x14ac:dyDescent="0.3">
      <c r="A3168" s="23">
        <v>8</v>
      </c>
      <c r="B3168" s="23">
        <v>2021</v>
      </c>
      <c r="C3168" s="23" t="s">
        <v>578</v>
      </c>
      <c r="D3168" t="s">
        <v>174</v>
      </c>
      <c r="E3168" s="23" t="s">
        <v>582</v>
      </c>
      <c r="F3168" s="23" t="s">
        <v>381</v>
      </c>
      <c r="G3168" s="23">
        <v>3</v>
      </c>
      <c r="H3168" s="23" t="s">
        <v>31</v>
      </c>
      <c r="I3168" s="24">
        <v>73718.83</v>
      </c>
      <c r="J3168" s="24">
        <v>129007.95</v>
      </c>
      <c r="K3168" s="24">
        <v>100284.39</v>
      </c>
      <c r="L3168" s="24">
        <v>175497.67</v>
      </c>
      <c r="M3168" s="24">
        <v>126674.51</v>
      </c>
      <c r="N3168" s="24">
        <v>221680.39</v>
      </c>
      <c r="O3168" s="24">
        <v>166664.71</v>
      </c>
      <c r="P3168" s="24">
        <v>291663.25</v>
      </c>
      <c r="Q3168" s="24">
        <v>206346.19</v>
      </c>
      <c r="R3168" s="24">
        <v>361105.83</v>
      </c>
      <c r="S3168" s="24">
        <v>232359.46</v>
      </c>
      <c r="T3168" s="24">
        <v>406629.06</v>
      </c>
      <c r="U3168" s="24">
        <v>258019.9</v>
      </c>
      <c r="V3168" s="24">
        <v>451534.82</v>
      </c>
    </row>
    <row r="3169" spans="1:22" hidden="1" x14ac:dyDescent="0.3">
      <c r="A3169" s="23">
        <v>8</v>
      </c>
      <c r="B3169" s="23">
        <v>2021</v>
      </c>
      <c r="C3169" s="23" t="s">
        <v>578</v>
      </c>
      <c r="D3169" t="s">
        <v>174</v>
      </c>
      <c r="E3169" s="23" t="s">
        <v>582</v>
      </c>
      <c r="F3169" s="23" t="s">
        <v>381</v>
      </c>
      <c r="G3169" s="23">
        <v>4</v>
      </c>
      <c r="H3169" s="23" t="s">
        <v>29</v>
      </c>
      <c r="I3169" s="24">
        <v>82860.740000000005</v>
      </c>
      <c r="J3169" s="24">
        <v>132577.19</v>
      </c>
      <c r="K3169" s="24">
        <v>116005.04</v>
      </c>
      <c r="L3169" s="24">
        <v>185608.07</v>
      </c>
      <c r="M3169" s="24">
        <v>149149.34</v>
      </c>
      <c r="N3169" s="24">
        <v>238638.94</v>
      </c>
      <c r="O3169" s="24">
        <v>198865.78</v>
      </c>
      <c r="P3169" s="24">
        <v>318185.26</v>
      </c>
      <c r="Q3169" s="24">
        <v>248582.23</v>
      </c>
      <c r="R3169" s="24">
        <v>397731.57</v>
      </c>
      <c r="S3169" s="24">
        <v>281726.52</v>
      </c>
      <c r="T3169" s="24">
        <v>450762.45</v>
      </c>
      <c r="U3169" s="24">
        <v>314870.82</v>
      </c>
      <c r="V3169" s="24">
        <v>503793.32</v>
      </c>
    </row>
    <row r="3170" spans="1:22" hidden="1" x14ac:dyDescent="0.3">
      <c r="A3170" s="23">
        <v>8</v>
      </c>
      <c r="B3170" s="23">
        <v>2021</v>
      </c>
      <c r="C3170" s="23" t="s">
        <v>578</v>
      </c>
      <c r="D3170" t="s">
        <v>174</v>
      </c>
      <c r="E3170" s="23" t="s">
        <v>582</v>
      </c>
      <c r="F3170" s="23" t="s">
        <v>414</v>
      </c>
      <c r="G3170" s="23">
        <v>1</v>
      </c>
      <c r="H3170" s="23" t="s">
        <v>14</v>
      </c>
      <c r="I3170" s="24">
        <v>90884.160000000003</v>
      </c>
      <c r="J3170" s="24">
        <v>159047.28</v>
      </c>
      <c r="K3170" s="24">
        <v>117892.07</v>
      </c>
      <c r="L3170" s="24">
        <v>206311.12</v>
      </c>
      <c r="M3170" s="24">
        <v>141229.46</v>
      </c>
      <c r="N3170" s="24">
        <v>247151.55</v>
      </c>
      <c r="O3170" s="24">
        <v>168704.95</v>
      </c>
      <c r="P3170" s="24">
        <v>295233.65999999997</v>
      </c>
      <c r="Q3170" s="24">
        <v>198540.84</v>
      </c>
      <c r="R3170" s="24">
        <v>347446.47</v>
      </c>
      <c r="S3170" s="24">
        <v>217625.94</v>
      </c>
      <c r="T3170" s="24">
        <v>380845.39</v>
      </c>
      <c r="U3170" s="24">
        <v>235782.72</v>
      </c>
      <c r="V3170" s="24">
        <v>412619.75</v>
      </c>
    </row>
    <row r="3171" spans="1:22" hidden="1" x14ac:dyDescent="0.3">
      <c r="A3171" s="23">
        <v>8</v>
      </c>
      <c r="B3171" s="23">
        <v>2021</v>
      </c>
      <c r="C3171" s="23" t="s">
        <v>578</v>
      </c>
      <c r="D3171" t="s">
        <v>174</v>
      </c>
      <c r="E3171" s="23" t="s">
        <v>582</v>
      </c>
      <c r="F3171" s="23" t="s">
        <v>414</v>
      </c>
      <c r="G3171" s="23">
        <v>2</v>
      </c>
      <c r="H3171" s="23" t="s">
        <v>30</v>
      </c>
      <c r="I3171" s="24">
        <v>78684.37</v>
      </c>
      <c r="J3171" s="24">
        <v>137697.64000000001</v>
      </c>
      <c r="K3171" s="24">
        <v>103339.07</v>
      </c>
      <c r="L3171" s="24">
        <v>180843.37</v>
      </c>
      <c r="M3171" s="24">
        <v>125768.82</v>
      </c>
      <c r="N3171" s="24">
        <v>220095.44</v>
      </c>
      <c r="O3171" s="24">
        <v>154591.51</v>
      </c>
      <c r="P3171" s="24">
        <v>270535.14</v>
      </c>
      <c r="Q3171" s="24">
        <v>183547.09</v>
      </c>
      <c r="R3171" s="24">
        <v>321207.40999999997</v>
      </c>
      <c r="S3171" s="24">
        <v>202347.26</v>
      </c>
      <c r="T3171" s="24">
        <v>354107.7</v>
      </c>
      <c r="U3171" s="24">
        <v>219812.57</v>
      </c>
      <c r="V3171" s="24">
        <v>384672.01</v>
      </c>
    </row>
    <row r="3172" spans="1:22" hidden="1" x14ac:dyDescent="0.3">
      <c r="A3172" s="23">
        <v>8</v>
      </c>
      <c r="B3172" s="23">
        <v>2021</v>
      </c>
      <c r="C3172" s="23" t="s">
        <v>578</v>
      </c>
      <c r="D3172" t="s">
        <v>174</v>
      </c>
      <c r="E3172" s="23" t="s">
        <v>582</v>
      </c>
      <c r="F3172" s="23" t="s">
        <v>414</v>
      </c>
      <c r="G3172" s="23">
        <v>3</v>
      </c>
      <c r="H3172" s="23" t="s">
        <v>31</v>
      </c>
      <c r="I3172" s="24">
        <v>67783.23</v>
      </c>
      <c r="J3172" s="24">
        <v>118620.66</v>
      </c>
      <c r="K3172" s="24">
        <v>92063.1</v>
      </c>
      <c r="L3172" s="24">
        <v>161110.42000000001</v>
      </c>
      <c r="M3172" s="24">
        <v>116172.84</v>
      </c>
      <c r="N3172" s="24">
        <v>203302.47</v>
      </c>
      <c r="O3172" s="24">
        <v>152730.21</v>
      </c>
      <c r="P3172" s="24">
        <v>267277.87</v>
      </c>
      <c r="Q3172" s="24">
        <v>188988.2</v>
      </c>
      <c r="R3172" s="24">
        <v>330729.34999999998</v>
      </c>
      <c r="S3172" s="24">
        <v>212732.52</v>
      </c>
      <c r="T3172" s="24">
        <v>372281.9</v>
      </c>
      <c r="U3172" s="24">
        <v>236134.69</v>
      </c>
      <c r="V3172" s="24">
        <v>413235.7</v>
      </c>
    </row>
    <row r="3173" spans="1:22" hidden="1" x14ac:dyDescent="0.3">
      <c r="A3173" s="23">
        <v>8</v>
      </c>
      <c r="B3173" s="23">
        <v>2021</v>
      </c>
      <c r="C3173" s="23" t="s">
        <v>578</v>
      </c>
      <c r="D3173" t="s">
        <v>174</v>
      </c>
      <c r="E3173" s="23" t="s">
        <v>582</v>
      </c>
      <c r="F3173" s="23" t="s">
        <v>414</v>
      </c>
      <c r="G3173" s="23">
        <v>4</v>
      </c>
      <c r="H3173" s="23" t="s">
        <v>29</v>
      </c>
      <c r="I3173" s="24">
        <v>77166.17</v>
      </c>
      <c r="J3173" s="24">
        <v>123465.88</v>
      </c>
      <c r="K3173" s="24">
        <v>108032.64</v>
      </c>
      <c r="L3173" s="24">
        <v>172852.23</v>
      </c>
      <c r="M3173" s="24">
        <v>138899.10999999999</v>
      </c>
      <c r="N3173" s="24">
        <v>222238.58</v>
      </c>
      <c r="O3173" s="24">
        <v>185198.81</v>
      </c>
      <c r="P3173" s="24">
        <v>296318.11</v>
      </c>
      <c r="Q3173" s="24">
        <v>231498.52</v>
      </c>
      <c r="R3173" s="24">
        <v>370397.63</v>
      </c>
      <c r="S3173" s="24">
        <v>262364.99</v>
      </c>
      <c r="T3173" s="24">
        <v>419783.98</v>
      </c>
      <c r="U3173" s="24">
        <v>293231.46000000002</v>
      </c>
      <c r="V3173" s="24">
        <v>469170.34</v>
      </c>
    </row>
    <row r="3174" spans="1:22" hidden="1" x14ac:dyDescent="0.3">
      <c r="A3174" s="23">
        <v>8</v>
      </c>
      <c r="B3174" s="23">
        <v>2021</v>
      </c>
      <c r="C3174" s="23" t="s">
        <v>578</v>
      </c>
      <c r="D3174" t="s">
        <v>177</v>
      </c>
      <c r="E3174" s="23" t="s">
        <v>583</v>
      </c>
      <c r="F3174" s="23" t="s">
        <v>224</v>
      </c>
      <c r="G3174" s="23">
        <v>1</v>
      </c>
      <c r="H3174" s="23" t="s">
        <v>14</v>
      </c>
      <c r="I3174" s="24">
        <v>93106.8</v>
      </c>
      <c r="J3174" s="24">
        <v>162936.89000000001</v>
      </c>
      <c r="K3174" s="24">
        <v>120775.37</v>
      </c>
      <c r="L3174" s="24">
        <v>211356.89</v>
      </c>
      <c r="M3174" s="24">
        <v>144683.64000000001</v>
      </c>
      <c r="N3174" s="24">
        <v>253196.37</v>
      </c>
      <c r="O3174" s="24">
        <v>172831.31</v>
      </c>
      <c r="P3174" s="24">
        <v>302454.78999999998</v>
      </c>
      <c r="Q3174" s="24">
        <v>203397.09</v>
      </c>
      <c r="R3174" s="24">
        <v>355944.9</v>
      </c>
      <c r="S3174" s="24">
        <v>222949.07</v>
      </c>
      <c r="T3174" s="24">
        <v>390160.87</v>
      </c>
      <c r="U3174" s="24">
        <v>241550.11</v>
      </c>
      <c r="V3174" s="24">
        <v>422712.69</v>
      </c>
    </row>
    <row r="3175" spans="1:22" hidden="1" x14ac:dyDescent="0.3">
      <c r="A3175" s="23">
        <v>8</v>
      </c>
      <c r="B3175" s="23">
        <v>2021</v>
      </c>
      <c r="C3175" s="23" t="s">
        <v>578</v>
      </c>
      <c r="D3175" t="s">
        <v>177</v>
      </c>
      <c r="E3175" s="23" t="s">
        <v>583</v>
      </c>
      <c r="F3175" s="23" t="s">
        <v>224</v>
      </c>
      <c r="G3175" s="23">
        <v>2</v>
      </c>
      <c r="H3175" s="23" t="s">
        <v>30</v>
      </c>
      <c r="I3175" s="24">
        <v>80607.91</v>
      </c>
      <c r="J3175" s="24">
        <v>141063.84</v>
      </c>
      <c r="K3175" s="24">
        <v>105865.59</v>
      </c>
      <c r="L3175" s="24">
        <v>185264.78</v>
      </c>
      <c r="M3175" s="24">
        <v>128843.97</v>
      </c>
      <c r="N3175" s="24">
        <v>225476.95</v>
      </c>
      <c r="O3175" s="24">
        <v>158371.85999999999</v>
      </c>
      <c r="P3175" s="24">
        <v>277150.76</v>
      </c>
      <c r="Q3175" s="24">
        <v>188035.75</v>
      </c>
      <c r="R3175" s="24">
        <v>329062.56</v>
      </c>
      <c r="S3175" s="24">
        <v>207295.82</v>
      </c>
      <c r="T3175" s="24">
        <v>362767.68</v>
      </c>
      <c r="U3175" s="24">
        <v>225188.44</v>
      </c>
      <c r="V3175" s="24">
        <v>394079.77</v>
      </c>
    </row>
    <row r="3176" spans="1:22" hidden="1" x14ac:dyDescent="0.3">
      <c r="A3176" s="23">
        <v>8</v>
      </c>
      <c r="B3176" s="23">
        <v>2021</v>
      </c>
      <c r="C3176" s="23" t="s">
        <v>578</v>
      </c>
      <c r="D3176" t="s">
        <v>177</v>
      </c>
      <c r="E3176" s="23" t="s">
        <v>583</v>
      </c>
      <c r="F3176" s="23" t="s">
        <v>224</v>
      </c>
      <c r="G3176" s="23">
        <v>3</v>
      </c>
      <c r="H3176" s="23" t="s">
        <v>31</v>
      </c>
      <c r="I3176" s="24">
        <v>69439.710000000006</v>
      </c>
      <c r="J3176" s="24">
        <v>121519.5</v>
      </c>
      <c r="K3176" s="24">
        <v>94312.71</v>
      </c>
      <c r="L3176" s="24">
        <v>165047.24</v>
      </c>
      <c r="M3176" s="24">
        <v>119011.41</v>
      </c>
      <c r="N3176" s="24">
        <v>208269.97</v>
      </c>
      <c r="O3176" s="24">
        <v>156461.84</v>
      </c>
      <c r="P3176" s="24">
        <v>273808.23</v>
      </c>
      <c r="Q3176" s="24">
        <v>193605.56</v>
      </c>
      <c r="R3176" s="24">
        <v>338809.73</v>
      </c>
      <c r="S3176" s="24">
        <v>217929.87</v>
      </c>
      <c r="T3176" s="24">
        <v>381377.28000000003</v>
      </c>
      <c r="U3176" s="24">
        <v>241903.66</v>
      </c>
      <c r="V3176" s="24">
        <v>423331.4</v>
      </c>
    </row>
    <row r="3177" spans="1:22" hidden="1" x14ac:dyDescent="0.3">
      <c r="A3177" s="23">
        <v>8</v>
      </c>
      <c r="B3177" s="23">
        <v>2021</v>
      </c>
      <c r="C3177" s="23" t="s">
        <v>578</v>
      </c>
      <c r="D3177" t="s">
        <v>177</v>
      </c>
      <c r="E3177" s="23" t="s">
        <v>583</v>
      </c>
      <c r="F3177" s="23" t="s">
        <v>224</v>
      </c>
      <c r="G3177" s="23">
        <v>4</v>
      </c>
      <c r="H3177" s="23" t="s">
        <v>29</v>
      </c>
      <c r="I3177" s="24">
        <v>79053.429999999993</v>
      </c>
      <c r="J3177" s="24">
        <v>126485.49</v>
      </c>
      <c r="K3177" s="24">
        <v>110674.8</v>
      </c>
      <c r="L3177" s="24">
        <v>177079.67999999999</v>
      </c>
      <c r="M3177" s="24">
        <v>142296.17000000001</v>
      </c>
      <c r="N3177" s="24">
        <v>227673.88</v>
      </c>
      <c r="O3177" s="24">
        <v>189728.23</v>
      </c>
      <c r="P3177" s="24">
        <v>303565.17</v>
      </c>
      <c r="Q3177" s="24">
        <v>237160.29</v>
      </c>
      <c r="R3177" s="24">
        <v>379456.47</v>
      </c>
      <c r="S3177" s="24">
        <v>268781.65999999997</v>
      </c>
      <c r="T3177" s="24">
        <v>430050.66</v>
      </c>
      <c r="U3177" s="24">
        <v>300403.03000000003</v>
      </c>
      <c r="V3177" s="24">
        <v>480644.86</v>
      </c>
    </row>
    <row r="3178" spans="1:22" hidden="1" x14ac:dyDescent="0.3">
      <c r="A3178" s="23">
        <v>8</v>
      </c>
      <c r="B3178" s="23">
        <v>2021</v>
      </c>
      <c r="C3178" s="23" t="s">
        <v>578</v>
      </c>
      <c r="D3178" t="s">
        <v>177</v>
      </c>
      <c r="E3178" s="23" t="s">
        <v>583</v>
      </c>
      <c r="F3178" s="23" t="s">
        <v>266</v>
      </c>
      <c r="G3178" s="23">
        <v>1</v>
      </c>
      <c r="H3178" s="23" t="s">
        <v>14</v>
      </c>
      <c r="I3178" s="24">
        <v>92280.59</v>
      </c>
      <c r="J3178" s="24">
        <v>161491.04</v>
      </c>
      <c r="K3178" s="24">
        <v>119649.67</v>
      </c>
      <c r="L3178" s="24">
        <v>209386.93</v>
      </c>
      <c r="M3178" s="24">
        <v>143296.53</v>
      </c>
      <c r="N3178" s="24">
        <v>250768.92</v>
      </c>
      <c r="O3178" s="24">
        <v>171115.55</v>
      </c>
      <c r="P3178" s="24">
        <v>299452.21000000002</v>
      </c>
      <c r="Q3178" s="24">
        <v>201334.95</v>
      </c>
      <c r="R3178" s="24">
        <v>352336.16</v>
      </c>
      <c r="S3178" s="24">
        <v>220664.76</v>
      </c>
      <c r="T3178" s="24">
        <v>386163.34</v>
      </c>
      <c r="U3178" s="24">
        <v>239029.1</v>
      </c>
      <c r="V3178" s="24">
        <v>418300.92</v>
      </c>
    </row>
    <row r="3179" spans="1:22" hidden="1" x14ac:dyDescent="0.3">
      <c r="A3179" s="23">
        <v>8</v>
      </c>
      <c r="B3179" s="23">
        <v>2021</v>
      </c>
      <c r="C3179" s="23" t="s">
        <v>578</v>
      </c>
      <c r="D3179" t="s">
        <v>177</v>
      </c>
      <c r="E3179" s="23" t="s">
        <v>583</v>
      </c>
      <c r="F3179" s="23" t="s">
        <v>266</v>
      </c>
      <c r="G3179" s="23">
        <v>2</v>
      </c>
      <c r="H3179" s="23" t="s">
        <v>30</v>
      </c>
      <c r="I3179" s="24">
        <v>80132.179999999993</v>
      </c>
      <c r="J3179" s="24">
        <v>140231.32</v>
      </c>
      <c r="K3179" s="24">
        <v>105157.92</v>
      </c>
      <c r="L3179" s="24">
        <v>184026.37</v>
      </c>
      <c r="M3179" s="24">
        <v>127900.96</v>
      </c>
      <c r="N3179" s="24">
        <v>223826.69</v>
      </c>
      <c r="O3179" s="24">
        <v>157061.51</v>
      </c>
      <c r="P3179" s="24">
        <v>274857.64</v>
      </c>
      <c r="Q3179" s="24">
        <v>186404.3</v>
      </c>
      <c r="R3179" s="24">
        <v>326207.53000000003</v>
      </c>
      <c r="S3179" s="24">
        <v>205450.39</v>
      </c>
      <c r="T3179" s="24">
        <v>359538.18</v>
      </c>
      <c r="U3179" s="24">
        <v>223126.17</v>
      </c>
      <c r="V3179" s="24">
        <v>390470.8</v>
      </c>
    </row>
    <row r="3180" spans="1:22" hidden="1" x14ac:dyDescent="0.3">
      <c r="A3180" s="23">
        <v>8</v>
      </c>
      <c r="B3180" s="23">
        <v>2021</v>
      </c>
      <c r="C3180" s="23" t="s">
        <v>578</v>
      </c>
      <c r="D3180" t="s">
        <v>177</v>
      </c>
      <c r="E3180" s="23" t="s">
        <v>583</v>
      </c>
      <c r="F3180" s="23" t="s">
        <v>266</v>
      </c>
      <c r="G3180" s="23">
        <v>3</v>
      </c>
      <c r="H3180" s="23" t="s">
        <v>31</v>
      </c>
      <c r="I3180" s="24">
        <v>69214.86</v>
      </c>
      <c r="J3180" s="24">
        <v>121126.01</v>
      </c>
      <c r="K3180" s="24">
        <v>94079.31</v>
      </c>
      <c r="L3180" s="24">
        <v>164638.79</v>
      </c>
      <c r="M3180" s="24">
        <v>118774.34</v>
      </c>
      <c r="N3180" s="24">
        <v>207855.1</v>
      </c>
      <c r="O3180" s="24">
        <v>156208</v>
      </c>
      <c r="P3180" s="24">
        <v>273364</v>
      </c>
      <c r="Q3180" s="24">
        <v>193343.54</v>
      </c>
      <c r="R3180" s="24">
        <v>338351.2</v>
      </c>
      <c r="S3180" s="24">
        <v>217674.69</v>
      </c>
      <c r="T3180" s="24">
        <v>380930.7</v>
      </c>
      <c r="U3180" s="24">
        <v>241665.13</v>
      </c>
      <c r="V3180" s="24">
        <v>422913.98</v>
      </c>
    </row>
    <row r="3181" spans="1:22" hidden="1" x14ac:dyDescent="0.3">
      <c r="A3181" s="23">
        <v>8</v>
      </c>
      <c r="B3181" s="23">
        <v>2021</v>
      </c>
      <c r="C3181" s="23" t="s">
        <v>578</v>
      </c>
      <c r="D3181" t="s">
        <v>177</v>
      </c>
      <c r="E3181" s="23" t="s">
        <v>583</v>
      </c>
      <c r="F3181" s="23" t="s">
        <v>266</v>
      </c>
      <c r="G3181" s="23">
        <v>4</v>
      </c>
      <c r="H3181" s="23" t="s">
        <v>29</v>
      </c>
      <c r="I3181" s="24">
        <v>78318.03</v>
      </c>
      <c r="J3181" s="24">
        <v>125308.85</v>
      </c>
      <c r="K3181" s="24">
        <v>109645.24</v>
      </c>
      <c r="L3181" s="24">
        <v>175432.39</v>
      </c>
      <c r="M3181" s="24">
        <v>140972.46</v>
      </c>
      <c r="N3181" s="24">
        <v>225555.93</v>
      </c>
      <c r="O3181" s="24">
        <v>187963.27</v>
      </c>
      <c r="P3181" s="24">
        <v>300741.24</v>
      </c>
      <c r="Q3181" s="24">
        <v>234954.09</v>
      </c>
      <c r="R3181" s="24">
        <v>375926.55</v>
      </c>
      <c r="S3181" s="24">
        <v>266281.31</v>
      </c>
      <c r="T3181" s="24">
        <v>426050.1</v>
      </c>
      <c r="U3181" s="24">
        <v>297608.52</v>
      </c>
      <c r="V3181" s="24">
        <v>476173.64</v>
      </c>
    </row>
    <row r="3182" spans="1:22" hidden="1" x14ac:dyDescent="0.3">
      <c r="A3182" s="23">
        <v>8</v>
      </c>
      <c r="B3182" s="23">
        <v>2021</v>
      </c>
      <c r="C3182" s="23" t="s">
        <v>578</v>
      </c>
      <c r="D3182" t="s">
        <v>177</v>
      </c>
      <c r="E3182" s="23" t="s">
        <v>583</v>
      </c>
      <c r="F3182" s="23" t="s">
        <v>307</v>
      </c>
      <c r="G3182" s="23">
        <v>1</v>
      </c>
      <c r="H3182" s="23" t="s">
        <v>14</v>
      </c>
      <c r="I3182" s="24">
        <v>92733.26</v>
      </c>
      <c r="J3182" s="24">
        <v>162283.20000000001</v>
      </c>
      <c r="K3182" s="24">
        <v>120249.49</v>
      </c>
      <c r="L3182" s="24">
        <v>210436.6</v>
      </c>
      <c r="M3182" s="24">
        <v>144024.1</v>
      </c>
      <c r="N3182" s="24">
        <v>252042.18</v>
      </c>
      <c r="O3182" s="24">
        <v>171998.43</v>
      </c>
      <c r="P3182" s="24">
        <v>300997.25</v>
      </c>
      <c r="Q3182" s="24">
        <v>202384.02</v>
      </c>
      <c r="R3182" s="24">
        <v>354172.03</v>
      </c>
      <c r="S3182" s="24">
        <v>221820.28</v>
      </c>
      <c r="T3182" s="24">
        <v>388185.49</v>
      </c>
      <c r="U3182" s="24">
        <v>240291.81</v>
      </c>
      <c r="V3182" s="24">
        <v>420510.67</v>
      </c>
    </row>
    <row r="3183" spans="1:22" hidden="1" x14ac:dyDescent="0.3">
      <c r="A3183" s="23">
        <v>8</v>
      </c>
      <c r="B3183" s="23">
        <v>2021</v>
      </c>
      <c r="C3183" s="23" t="s">
        <v>578</v>
      </c>
      <c r="D3183" t="s">
        <v>177</v>
      </c>
      <c r="E3183" s="23" t="s">
        <v>583</v>
      </c>
      <c r="F3183" s="23" t="s">
        <v>307</v>
      </c>
      <c r="G3183" s="23">
        <v>2</v>
      </c>
      <c r="H3183" s="23" t="s">
        <v>30</v>
      </c>
      <c r="I3183" s="24">
        <v>80468.03</v>
      </c>
      <c r="J3183" s="24">
        <v>140819.04999999999</v>
      </c>
      <c r="K3183" s="24">
        <v>105618.39</v>
      </c>
      <c r="L3183" s="24">
        <v>184832.19</v>
      </c>
      <c r="M3183" s="24">
        <v>128480.51</v>
      </c>
      <c r="N3183" s="24">
        <v>224840.89</v>
      </c>
      <c r="O3183" s="24">
        <v>157809.26</v>
      </c>
      <c r="P3183" s="24">
        <v>276166.2</v>
      </c>
      <c r="Q3183" s="24">
        <v>187309.81</v>
      </c>
      <c r="R3183" s="24">
        <v>327792.17</v>
      </c>
      <c r="S3183" s="24">
        <v>206459.61</v>
      </c>
      <c r="T3183" s="24">
        <v>361304.32000000001</v>
      </c>
      <c r="U3183" s="24">
        <v>224235.97</v>
      </c>
      <c r="V3183" s="24">
        <v>392412.95</v>
      </c>
    </row>
    <row r="3184" spans="1:22" hidden="1" x14ac:dyDescent="0.3">
      <c r="A3184" s="23">
        <v>8</v>
      </c>
      <c r="B3184" s="23">
        <v>2021</v>
      </c>
      <c r="C3184" s="23" t="s">
        <v>578</v>
      </c>
      <c r="D3184" t="s">
        <v>177</v>
      </c>
      <c r="E3184" s="23" t="s">
        <v>583</v>
      </c>
      <c r="F3184" s="23" t="s">
        <v>307</v>
      </c>
      <c r="G3184" s="23">
        <v>3</v>
      </c>
      <c r="H3184" s="23" t="s">
        <v>31</v>
      </c>
      <c r="I3184" s="24">
        <v>69460.899999999994</v>
      </c>
      <c r="J3184" s="24">
        <v>121556.58</v>
      </c>
      <c r="K3184" s="24">
        <v>94396.63</v>
      </c>
      <c r="L3184" s="24">
        <v>165194.1</v>
      </c>
      <c r="M3184" s="24">
        <v>119161.32</v>
      </c>
      <c r="N3184" s="24">
        <v>208532.31</v>
      </c>
      <c r="O3184" s="24">
        <v>156703.22</v>
      </c>
      <c r="P3184" s="24">
        <v>274230.64</v>
      </c>
      <c r="Q3184" s="24">
        <v>193944.14</v>
      </c>
      <c r="R3184" s="24">
        <v>339402.25</v>
      </c>
      <c r="S3184" s="24">
        <v>218341.44</v>
      </c>
      <c r="T3184" s="24">
        <v>382097.53</v>
      </c>
      <c r="U3184" s="24">
        <v>242394.77</v>
      </c>
      <c r="V3184" s="24">
        <v>424190.84</v>
      </c>
    </row>
    <row r="3185" spans="1:22" hidden="1" x14ac:dyDescent="0.3">
      <c r="A3185" s="23">
        <v>8</v>
      </c>
      <c r="B3185" s="23">
        <v>2021</v>
      </c>
      <c r="C3185" s="23" t="s">
        <v>578</v>
      </c>
      <c r="D3185" t="s">
        <v>177</v>
      </c>
      <c r="E3185" s="23" t="s">
        <v>583</v>
      </c>
      <c r="F3185" s="23" t="s">
        <v>307</v>
      </c>
      <c r="G3185" s="23">
        <v>4</v>
      </c>
      <c r="H3185" s="23" t="s">
        <v>29</v>
      </c>
      <c r="I3185" s="24">
        <v>78710.31</v>
      </c>
      <c r="J3185" s="24">
        <v>125936.49</v>
      </c>
      <c r="K3185" s="24">
        <v>110194.43</v>
      </c>
      <c r="L3185" s="24">
        <v>176311.09</v>
      </c>
      <c r="M3185" s="24">
        <v>141678.54999999999</v>
      </c>
      <c r="N3185" s="24">
        <v>226685.68</v>
      </c>
      <c r="O3185" s="24">
        <v>188904.73</v>
      </c>
      <c r="P3185" s="24">
        <v>302247.58</v>
      </c>
      <c r="Q3185" s="24">
        <v>236130.92</v>
      </c>
      <c r="R3185" s="24">
        <v>377809.47</v>
      </c>
      <c r="S3185" s="24">
        <v>267615.03999999998</v>
      </c>
      <c r="T3185" s="24">
        <v>428184.07</v>
      </c>
      <c r="U3185" s="24">
        <v>299099.15999999997</v>
      </c>
      <c r="V3185" s="24">
        <v>478558.67</v>
      </c>
    </row>
    <row r="3186" spans="1:22" hidden="1" x14ac:dyDescent="0.3">
      <c r="A3186" s="23">
        <v>8</v>
      </c>
      <c r="B3186" s="23">
        <v>2021</v>
      </c>
      <c r="C3186" s="23" t="s">
        <v>578</v>
      </c>
      <c r="D3186" t="s">
        <v>183</v>
      </c>
      <c r="E3186" s="23" t="s">
        <v>584</v>
      </c>
      <c r="F3186" s="23" t="s">
        <v>229</v>
      </c>
      <c r="G3186" s="23">
        <v>1</v>
      </c>
      <c r="H3186" s="23" t="s">
        <v>14</v>
      </c>
      <c r="I3186" s="24">
        <v>88659.25</v>
      </c>
      <c r="J3186" s="24">
        <v>155153.68</v>
      </c>
      <c r="K3186" s="24">
        <v>114851.15</v>
      </c>
      <c r="L3186" s="24">
        <v>200989.52</v>
      </c>
      <c r="M3186" s="24">
        <v>137475.89000000001</v>
      </c>
      <c r="N3186" s="24">
        <v>240582.81</v>
      </c>
      <c r="O3186" s="24">
        <v>164052.49</v>
      </c>
      <c r="P3186" s="24">
        <v>287091.87</v>
      </c>
      <c r="Q3186" s="24">
        <v>192942.38</v>
      </c>
      <c r="R3186" s="24">
        <v>337649.17</v>
      </c>
      <c r="S3186" s="24">
        <v>211420.64</v>
      </c>
      <c r="T3186" s="24">
        <v>369986.11</v>
      </c>
      <c r="U3186" s="24">
        <v>228927.38</v>
      </c>
      <c r="V3186" s="24">
        <v>400622.92</v>
      </c>
    </row>
    <row r="3187" spans="1:22" hidden="1" x14ac:dyDescent="0.3">
      <c r="A3187" s="23">
        <v>8</v>
      </c>
      <c r="B3187" s="23">
        <v>2021</v>
      </c>
      <c r="C3187" s="23" t="s">
        <v>578</v>
      </c>
      <c r="D3187" t="s">
        <v>183</v>
      </c>
      <c r="E3187" s="23" t="s">
        <v>584</v>
      </c>
      <c r="F3187" s="23" t="s">
        <v>229</v>
      </c>
      <c r="G3187" s="23">
        <v>2</v>
      </c>
      <c r="H3187" s="23" t="s">
        <v>30</v>
      </c>
      <c r="I3187" s="24">
        <v>77445.41</v>
      </c>
      <c r="J3187" s="24">
        <v>135529.46</v>
      </c>
      <c r="K3187" s="24">
        <v>101474.15</v>
      </c>
      <c r="L3187" s="24">
        <v>177579.77</v>
      </c>
      <c r="M3187" s="24">
        <v>123264.61</v>
      </c>
      <c r="N3187" s="24">
        <v>215713.06</v>
      </c>
      <c r="O3187" s="24">
        <v>151079.53</v>
      </c>
      <c r="P3187" s="24">
        <v>264389.19</v>
      </c>
      <c r="Q3187" s="24">
        <v>179160.25</v>
      </c>
      <c r="R3187" s="24">
        <v>313530.44</v>
      </c>
      <c r="S3187" s="24">
        <v>197376.6</v>
      </c>
      <c r="T3187" s="24">
        <v>345409.05</v>
      </c>
      <c r="U3187" s="24">
        <v>214247.76</v>
      </c>
      <c r="V3187" s="24">
        <v>374933.57</v>
      </c>
    </row>
    <row r="3188" spans="1:22" hidden="1" x14ac:dyDescent="0.3">
      <c r="A3188" s="23">
        <v>8</v>
      </c>
      <c r="B3188" s="23">
        <v>2021</v>
      </c>
      <c r="C3188" s="23" t="s">
        <v>578</v>
      </c>
      <c r="D3188" t="s">
        <v>183</v>
      </c>
      <c r="E3188" s="23" t="s">
        <v>584</v>
      </c>
      <c r="F3188" s="23" t="s">
        <v>229</v>
      </c>
      <c r="G3188" s="23">
        <v>3</v>
      </c>
      <c r="H3188" s="23" t="s">
        <v>31</v>
      </c>
      <c r="I3188" s="24">
        <v>67246.570000000007</v>
      </c>
      <c r="J3188" s="24">
        <v>117681.5</v>
      </c>
      <c r="K3188" s="24">
        <v>91540.74</v>
      </c>
      <c r="L3188" s="24">
        <v>160196.29</v>
      </c>
      <c r="M3188" s="24">
        <v>115678.53</v>
      </c>
      <c r="N3188" s="24">
        <v>202437.42</v>
      </c>
      <c r="O3188" s="24">
        <v>152246.23000000001</v>
      </c>
      <c r="P3188" s="24">
        <v>266430.90000000002</v>
      </c>
      <c r="Q3188" s="24">
        <v>188538.74</v>
      </c>
      <c r="R3188" s="24">
        <v>329942.8</v>
      </c>
      <c r="S3188" s="24">
        <v>212340.63</v>
      </c>
      <c r="T3188" s="24">
        <v>371596.11</v>
      </c>
      <c r="U3188" s="24">
        <v>235828.03</v>
      </c>
      <c r="V3188" s="24">
        <v>412699.05</v>
      </c>
    </row>
    <row r="3189" spans="1:22" hidden="1" x14ac:dyDescent="0.3">
      <c r="A3189" s="23">
        <v>8</v>
      </c>
      <c r="B3189" s="23">
        <v>2021</v>
      </c>
      <c r="C3189" s="23" t="s">
        <v>578</v>
      </c>
      <c r="D3189" t="s">
        <v>183</v>
      </c>
      <c r="E3189" s="23" t="s">
        <v>584</v>
      </c>
      <c r="F3189" s="23" t="s">
        <v>229</v>
      </c>
      <c r="G3189" s="23">
        <v>4</v>
      </c>
      <c r="H3189" s="23" t="s">
        <v>29</v>
      </c>
      <c r="I3189" s="24">
        <v>75179.83</v>
      </c>
      <c r="J3189" s="24">
        <v>120287.73</v>
      </c>
      <c r="K3189" s="24">
        <v>105251.76</v>
      </c>
      <c r="L3189" s="24">
        <v>168402.82</v>
      </c>
      <c r="M3189" s="24">
        <v>135323.70000000001</v>
      </c>
      <c r="N3189" s="24">
        <v>216517.92</v>
      </c>
      <c r="O3189" s="24">
        <v>180431.59</v>
      </c>
      <c r="P3189" s="24">
        <v>288690.56</v>
      </c>
      <c r="Q3189" s="24">
        <v>225539.49</v>
      </c>
      <c r="R3189" s="24">
        <v>360863.19</v>
      </c>
      <c r="S3189" s="24">
        <v>255611.43</v>
      </c>
      <c r="T3189" s="24">
        <v>408978.29</v>
      </c>
      <c r="U3189" s="24">
        <v>285683.36</v>
      </c>
      <c r="V3189" s="24">
        <v>457093.38</v>
      </c>
    </row>
    <row r="3190" spans="1:22" hidden="1" x14ac:dyDescent="0.3">
      <c r="A3190" s="23">
        <v>8</v>
      </c>
      <c r="B3190" s="23">
        <v>2021</v>
      </c>
      <c r="C3190" s="23" t="s">
        <v>578</v>
      </c>
      <c r="D3190" t="s">
        <v>183</v>
      </c>
      <c r="E3190" s="23" t="s">
        <v>584</v>
      </c>
      <c r="F3190" s="23" t="s">
        <v>271</v>
      </c>
      <c r="G3190" s="23">
        <v>1</v>
      </c>
      <c r="H3190" s="23" t="s">
        <v>14</v>
      </c>
      <c r="I3190" s="24">
        <v>88738.38</v>
      </c>
      <c r="J3190" s="24">
        <v>155292.17000000001</v>
      </c>
      <c r="K3190" s="24">
        <v>114925.09</v>
      </c>
      <c r="L3190" s="24">
        <v>201118.91</v>
      </c>
      <c r="M3190" s="24">
        <v>137543.94</v>
      </c>
      <c r="N3190" s="24">
        <v>240701.9</v>
      </c>
      <c r="O3190" s="24">
        <v>164102.5</v>
      </c>
      <c r="P3190" s="24">
        <v>287179.38</v>
      </c>
      <c r="Q3190" s="24">
        <v>192978.39</v>
      </c>
      <c r="R3190" s="24">
        <v>337712.18</v>
      </c>
      <c r="S3190" s="24">
        <v>211447.37</v>
      </c>
      <c r="T3190" s="24">
        <v>370032.89</v>
      </c>
      <c r="U3190" s="24">
        <v>228931.8</v>
      </c>
      <c r="V3190" s="24">
        <v>400630.66</v>
      </c>
    </row>
    <row r="3191" spans="1:22" hidden="1" x14ac:dyDescent="0.3">
      <c r="A3191" s="23">
        <v>8</v>
      </c>
      <c r="B3191" s="23">
        <v>2021</v>
      </c>
      <c r="C3191" s="23" t="s">
        <v>578</v>
      </c>
      <c r="D3191" t="s">
        <v>183</v>
      </c>
      <c r="E3191" s="23" t="s">
        <v>584</v>
      </c>
      <c r="F3191" s="23" t="s">
        <v>271</v>
      </c>
      <c r="G3191" s="23">
        <v>2</v>
      </c>
      <c r="H3191" s="23" t="s">
        <v>30</v>
      </c>
      <c r="I3191" s="24">
        <v>77641.37</v>
      </c>
      <c r="J3191" s="24">
        <v>135872.4</v>
      </c>
      <c r="K3191" s="24">
        <v>101687.43</v>
      </c>
      <c r="L3191" s="24">
        <v>177953.01</v>
      </c>
      <c r="M3191" s="24">
        <v>123480.69</v>
      </c>
      <c r="N3191" s="24">
        <v>216091.2</v>
      </c>
      <c r="O3191" s="24">
        <v>151264.68</v>
      </c>
      <c r="P3191" s="24">
        <v>264713.19</v>
      </c>
      <c r="Q3191" s="24">
        <v>179339.82</v>
      </c>
      <c r="R3191" s="24">
        <v>313844.69</v>
      </c>
      <c r="S3191" s="24">
        <v>197549.62</v>
      </c>
      <c r="T3191" s="24">
        <v>345711.84</v>
      </c>
      <c r="U3191" s="24">
        <v>214405.09</v>
      </c>
      <c r="V3191" s="24">
        <v>375208.91</v>
      </c>
    </row>
    <row r="3192" spans="1:22" hidden="1" x14ac:dyDescent="0.3">
      <c r="A3192" s="23">
        <v>8</v>
      </c>
      <c r="B3192" s="23">
        <v>2021</v>
      </c>
      <c r="C3192" s="23" t="s">
        <v>578</v>
      </c>
      <c r="D3192" t="s">
        <v>183</v>
      </c>
      <c r="E3192" s="23" t="s">
        <v>584</v>
      </c>
      <c r="F3192" s="23" t="s">
        <v>271</v>
      </c>
      <c r="G3192" s="23">
        <v>3</v>
      </c>
      <c r="H3192" s="23" t="s">
        <v>31</v>
      </c>
      <c r="I3192" s="24">
        <v>67513.789999999994</v>
      </c>
      <c r="J3192" s="24">
        <v>118149.14</v>
      </c>
      <c r="K3192" s="24">
        <v>91941.98</v>
      </c>
      <c r="L3192" s="24">
        <v>160898.46</v>
      </c>
      <c r="M3192" s="24">
        <v>116215.41</v>
      </c>
      <c r="N3192" s="24">
        <v>203376.97</v>
      </c>
      <c r="O3192" s="24">
        <v>152982.82999999999</v>
      </c>
      <c r="P3192" s="24">
        <v>267719.94</v>
      </c>
      <c r="Q3192" s="24">
        <v>189477.92</v>
      </c>
      <c r="R3192" s="24">
        <v>331586.36</v>
      </c>
      <c r="S3192" s="24">
        <v>213418.96</v>
      </c>
      <c r="T3192" s="24">
        <v>373483.17</v>
      </c>
      <c r="U3192" s="24">
        <v>237048.77</v>
      </c>
      <c r="V3192" s="24">
        <v>414835.36</v>
      </c>
    </row>
    <row r="3193" spans="1:22" hidden="1" x14ac:dyDescent="0.3">
      <c r="A3193" s="23">
        <v>8</v>
      </c>
      <c r="B3193" s="23">
        <v>2021</v>
      </c>
      <c r="C3193" s="23" t="s">
        <v>578</v>
      </c>
      <c r="D3193" t="s">
        <v>183</v>
      </c>
      <c r="E3193" s="23" t="s">
        <v>584</v>
      </c>
      <c r="F3193" s="23" t="s">
        <v>271</v>
      </c>
      <c r="G3193" s="23">
        <v>4</v>
      </c>
      <c r="H3193" s="23" t="s">
        <v>29</v>
      </c>
      <c r="I3193" s="24">
        <v>75228.98</v>
      </c>
      <c r="J3193" s="24">
        <v>120366.38</v>
      </c>
      <c r="K3193" s="24">
        <v>105320.58</v>
      </c>
      <c r="L3193" s="24">
        <v>168512.93</v>
      </c>
      <c r="M3193" s="24">
        <v>135412.17000000001</v>
      </c>
      <c r="N3193" s="24">
        <v>216659.48</v>
      </c>
      <c r="O3193" s="24">
        <v>180549.56</v>
      </c>
      <c r="P3193" s="24">
        <v>288879.3</v>
      </c>
      <c r="Q3193" s="24">
        <v>225686.95</v>
      </c>
      <c r="R3193" s="24">
        <v>361099.13</v>
      </c>
      <c r="S3193" s="24">
        <v>255778.55</v>
      </c>
      <c r="T3193" s="24">
        <v>409245.68</v>
      </c>
      <c r="U3193" s="24">
        <v>285870.14</v>
      </c>
      <c r="V3193" s="24">
        <v>457392.23</v>
      </c>
    </row>
    <row r="3194" spans="1:22" hidden="1" x14ac:dyDescent="0.3">
      <c r="A3194" s="23">
        <v>8</v>
      </c>
      <c r="B3194" s="23">
        <v>2021</v>
      </c>
      <c r="C3194" s="23" t="s">
        <v>578</v>
      </c>
      <c r="D3194" t="s">
        <v>183</v>
      </c>
      <c r="E3194" s="23" t="s">
        <v>584</v>
      </c>
      <c r="F3194" s="23" t="s">
        <v>312</v>
      </c>
      <c r="G3194" s="23">
        <v>1</v>
      </c>
      <c r="H3194" s="23" t="s">
        <v>14</v>
      </c>
      <c r="I3194" s="24">
        <v>93502.46</v>
      </c>
      <c r="J3194" s="24">
        <v>163629.29999999999</v>
      </c>
      <c r="K3194" s="24">
        <v>121145.05</v>
      </c>
      <c r="L3194" s="24">
        <v>212003.83</v>
      </c>
      <c r="M3194" s="24">
        <v>145023.87</v>
      </c>
      <c r="N3194" s="24">
        <v>253791.78</v>
      </c>
      <c r="O3194" s="24">
        <v>173081.35</v>
      </c>
      <c r="P3194" s="24">
        <v>302892.37</v>
      </c>
      <c r="Q3194" s="24">
        <v>203577.11</v>
      </c>
      <c r="R3194" s="24">
        <v>356259.95</v>
      </c>
      <c r="S3194" s="24">
        <v>223082.72</v>
      </c>
      <c r="T3194" s="24">
        <v>390394.76</v>
      </c>
      <c r="U3194" s="24">
        <v>241572.22</v>
      </c>
      <c r="V3194" s="24">
        <v>422751.38</v>
      </c>
    </row>
    <row r="3195" spans="1:22" hidden="1" x14ac:dyDescent="0.3">
      <c r="A3195" s="23">
        <v>8</v>
      </c>
      <c r="B3195" s="23">
        <v>2021</v>
      </c>
      <c r="C3195" s="23" t="s">
        <v>578</v>
      </c>
      <c r="D3195" t="s">
        <v>183</v>
      </c>
      <c r="E3195" s="23" t="s">
        <v>584</v>
      </c>
      <c r="F3195" s="23" t="s">
        <v>312</v>
      </c>
      <c r="G3195" s="23">
        <v>2</v>
      </c>
      <c r="H3195" s="23" t="s">
        <v>30</v>
      </c>
      <c r="I3195" s="24">
        <v>81587.740000000005</v>
      </c>
      <c r="J3195" s="24">
        <v>142778.54</v>
      </c>
      <c r="K3195" s="24">
        <v>106931.99</v>
      </c>
      <c r="L3195" s="24">
        <v>187130.97</v>
      </c>
      <c r="M3195" s="24">
        <v>129924.38</v>
      </c>
      <c r="N3195" s="24">
        <v>227367.66</v>
      </c>
      <c r="O3195" s="24">
        <v>159297.57999999999</v>
      </c>
      <c r="P3195" s="24">
        <v>278770.77</v>
      </c>
      <c r="Q3195" s="24">
        <v>188933.6</v>
      </c>
      <c r="R3195" s="24">
        <v>330633.8</v>
      </c>
      <c r="S3195" s="24">
        <v>208160.93</v>
      </c>
      <c r="T3195" s="24">
        <v>364281.63</v>
      </c>
      <c r="U3195" s="24">
        <v>225975.12</v>
      </c>
      <c r="V3195" s="24">
        <v>395456.45</v>
      </c>
    </row>
    <row r="3196" spans="1:22" hidden="1" x14ac:dyDescent="0.3">
      <c r="A3196" s="23">
        <v>8</v>
      </c>
      <c r="B3196" s="23">
        <v>2021</v>
      </c>
      <c r="C3196" s="23" t="s">
        <v>578</v>
      </c>
      <c r="D3196" t="s">
        <v>183</v>
      </c>
      <c r="E3196" s="23" t="s">
        <v>584</v>
      </c>
      <c r="F3196" s="23" t="s">
        <v>312</v>
      </c>
      <c r="G3196" s="23">
        <v>3</v>
      </c>
      <c r="H3196" s="23" t="s">
        <v>31</v>
      </c>
      <c r="I3196" s="24">
        <v>70775.83</v>
      </c>
      <c r="J3196" s="24">
        <v>123857.7</v>
      </c>
      <c r="K3196" s="24">
        <v>96318.91</v>
      </c>
      <c r="L3196" s="24">
        <v>168558.1</v>
      </c>
      <c r="M3196" s="24">
        <v>121695.85</v>
      </c>
      <c r="N3196" s="24">
        <v>212967.75</v>
      </c>
      <c r="O3196" s="24">
        <v>160144.84</v>
      </c>
      <c r="P3196" s="24">
        <v>280253.48</v>
      </c>
      <c r="Q3196" s="24">
        <v>198301.45</v>
      </c>
      <c r="R3196" s="24">
        <v>347027.54</v>
      </c>
      <c r="S3196" s="24">
        <v>223321.5</v>
      </c>
      <c r="T3196" s="24">
        <v>390812.62</v>
      </c>
      <c r="U3196" s="24">
        <v>248007.39</v>
      </c>
      <c r="V3196" s="24">
        <v>434012.93</v>
      </c>
    </row>
    <row r="3197" spans="1:22" hidden="1" x14ac:dyDescent="0.3">
      <c r="A3197" s="23">
        <v>8</v>
      </c>
      <c r="B3197" s="23">
        <v>2021</v>
      </c>
      <c r="C3197" s="23" t="s">
        <v>578</v>
      </c>
      <c r="D3197" t="s">
        <v>183</v>
      </c>
      <c r="E3197" s="23" t="s">
        <v>584</v>
      </c>
      <c r="F3197" s="23" t="s">
        <v>312</v>
      </c>
      <c r="G3197" s="23">
        <v>4</v>
      </c>
      <c r="H3197" s="23" t="s">
        <v>29</v>
      </c>
      <c r="I3197" s="24">
        <v>79299.19</v>
      </c>
      <c r="J3197" s="24">
        <v>126878.71</v>
      </c>
      <c r="K3197" s="24">
        <v>111018.87</v>
      </c>
      <c r="L3197" s="24">
        <v>177630.2</v>
      </c>
      <c r="M3197" s="24">
        <v>142738.54999999999</v>
      </c>
      <c r="N3197" s="24">
        <v>228381.68</v>
      </c>
      <c r="O3197" s="24">
        <v>190318.07</v>
      </c>
      <c r="P3197" s="24">
        <v>304508.90999999997</v>
      </c>
      <c r="Q3197" s="24">
        <v>237897.58</v>
      </c>
      <c r="R3197" s="24">
        <v>380636.14</v>
      </c>
      <c r="S3197" s="24">
        <v>269617.26</v>
      </c>
      <c r="T3197" s="24">
        <v>431387.62</v>
      </c>
      <c r="U3197" s="24">
        <v>301336.94</v>
      </c>
      <c r="V3197" s="24">
        <v>482139.11</v>
      </c>
    </row>
    <row r="3198" spans="1:22" hidden="1" x14ac:dyDescent="0.3">
      <c r="A3198" s="23">
        <v>8</v>
      </c>
      <c r="B3198" s="23">
        <v>2021</v>
      </c>
      <c r="C3198" s="23" t="s">
        <v>578</v>
      </c>
      <c r="D3198" t="s">
        <v>183</v>
      </c>
      <c r="E3198" s="23" t="s">
        <v>584</v>
      </c>
      <c r="F3198" s="23" t="s">
        <v>351</v>
      </c>
      <c r="G3198" s="23">
        <v>1</v>
      </c>
      <c r="H3198" s="23" t="s">
        <v>14</v>
      </c>
      <c r="I3198" s="24">
        <v>89643.72</v>
      </c>
      <c r="J3198" s="24">
        <v>156876.51</v>
      </c>
      <c r="K3198" s="24">
        <v>116124.72</v>
      </c>
      <c r="L3198" s="24">
        <v>203218.26</v>
      </c>
      <c r="M3198" s="24">
        <v>138999.1</v>
      </c>
      <c r="N3198" s="24">
        <v>243248.43</v>
      </c>
      <c r="O3198" s="24">
        <v>165868.26999999999</v>
      </c>
      <c r="P3198" s="24">
        <v>290269.48</v>
      </c>
      <c r="Q3198" s="24">
        <v>195076.54</v>
      </c>
      <c r="R3198" s="24">
        <v>341383.94</v>
      </c>
      <c r="S3198" s="24">
        <v>213758.41</v>
      </c>
      <c r="T3198" s="24">
        <v>374077.21</v>
      </c>
      <c r="U3198" s="24">
        <v>231457.24</v>
      </c>
      <c r="V3198" s="24">
        <v>405050.17</v>
      </c>
    </row>
    <row r="3199" spans="1:22" hidden="1" x14ac:dyDescent="0.3">
      <c r="A3199" s="23">
        <v>8</v>
      </c>
      <c r="B3199" s="23">
        <v>2021</v>
      </c>
      <c r="C3199" s="23" t="s">
        <v>578</v>
      </c>
      <c r="D3199" t="s">
        <v>183</v>
      </c>
      <c r="E3199" s="23" t="s">
        <v>584</v>
      </c>
      <c r="F3199" s="23" t="s">
        <v>351</v>
      </c>
      <c r="G3199" s="23">
        <v>2</v>
      </c>
      <c r="H3199" s="23" t="s">
        <v>30</v>
      </c>
      <c r="I3199" s="24">
        <v>78313.070000000007</v>
      </c>
      <c r="J3199" s="24">
        <v>137047.87</v>
      </c>
      <c r="K3199" s="24">
        <v>102608.38</v>
      </c>
      <c r="L3199" s="24">
        <v>179564.66</v>
      </c>
      <c r="M3199" s="24">
        <v>124639.78</v>
      </c>
      <c r="N3199" s="24">
        <v>218119.61</v>
      </c>
      <c r="O3199" s="24">
        <v>152760.18</v>
      </c>
      <c r="P3199" s="24">
        <v>267330.31</v>
      </c>
      <c r="Q3199" s="24">
        <v>181150.84</v>
      </c>
      <c r="R3199" s="24">
        <v>317013.96999999997</v>
      </c>
      <c r="S3199" s="24">
        <v>199568.08</v>
      </c>
      <c r="T3199" s="24">
        <v>349244.13</v>
      </c>
      <c r="U3199" s="24">
        <v>216624.7</v>
      </c>
      <c r="V3199" s="24">
        <v>379093.23</v>
      </c>
    </row>
    <row r="3200" spans="1:22" hidden="1" x14ac:dyDescent="0.3">
      <c r="A3200" s="23">
        <v>8</v>
      </c>
      <c r="B3200" s="23">
        <v>2021</v>
      </c>
      <c r="C3200" s="23" t="s">
        <v>578</v>
      </c>
      <c r="D3200" t="s">
        <v>183</v>
      </c>
      <c r="E3200" s="23" t="s">
        <v>584</v>
      </c>
      <c r="F3200" s="23" t="s">
        <v>351</v>
      </c>
      <c r="G3200" s="23">
        <v>3</v>
      </c>
      <c r="H3200" s="23" t="s">
        <v>31</v>
      </c>
      <c r="I3200" s="24">
        <v>68005.87</v>
      </c>
      <c r="J3200" s="24">
        <v>119010.27</v>
      </c>
      <c r="K3200" s="24">
        <v>92576.62</v>
      </c>
      <c r="L3200" s="24">
        <v>162009.09</v>
      </c>
      <c r="M3200" s="24">
        <v>116989.37</v>
      </c>
      <c r="N3200" s="24">
        <v>204731.4</v>
      </c>
      <c r="O3200" s="24">
        <v>153973.26999999999</v>
      </c>
      <c r="P3200" s="24">
        <v>269453.23</v>
      </c>
      <c r="Q3200" s="24">
        <v>190679.12</v>
      </c>
      <c r="R3200" s="24">
        <v>333688.46000000002</v>
      </c>
      <c r="S3200" s="24">
        <v>214752.47</v>
      </c>
      <c r="T3200" s="24">
        <v>375816.83</v>
      </c>
      <c r="U3200" s="24">
        <v>238508.05</v>
      </c>
      <c r="V3200" s="24">
        <v>417389.09</v>
      </c>
    </row>
    <row r="3201" spans="1:22" hidden="1" x14ac:dyDescent="0.3">
      <c r="A3201" s="23">
        <v>8</v>
      </c>
      <c r="B3201" s="23">
        <v>2021</v>
      </c>
      <c r="C3201" s="23" t="s">
        <v>578</v>
      </c>
      <c r="D3201" t="s">
        <v>183</v>
      </c>
      <c r="E3201" s="23" t="s">
        <v>584</v>
      </c>
      <c r="F3201" s="23" t="s">
        <v>351</v>
      </c>
      <c r="G3201" s="23">
        <v>4</v>
      </c>
      <c r="H3201" s="23" t="s">
        <v>29</v>
      </c>
      <c r="I3201" s="24">
        <v>76013.539999999994</v>
      </c>
      <c r="J3201" s="24">
        <v>121621.66</v>
      </c>
      <c r="K3201" s="24">
        <v>106418.95</v>
      </c>
      <c r="L3201" s="24">
        <v>170270.32</v>
      </c>
      <c r="M3201" s="24">
        <v>136824.37</v>
      </c>
      <c r="N3201" s="24">
        <v>218918.99</v>
      </c>
      <c r="O3201" s="24">
        <v>182432.49</v>
      </c>
      <c r="P3201" s="24">
        <v>291891.98</v>
      </c>
      <c r="Q3201" s="24">
        <v>228040.61</v>
      </c>
      <c r="R3201" s="24">
        <v>364864.98</v>
      </c>
      <c r="S3201" s="24">
        <v>258446.02</v>
      </c>
      <c r="T3201" s="24">
        <v>413513.64</v>
      </c>
      <c r="U3201" s="24">
        <v>288851.44</v>
      </c>
      <c r="V3201" s="24">
        <v>462162.31</v>
      </c>
    </row>
    <row r="3202" spans="1:22" hidden="1" x14ac:dyDescent="0.3">
      <c r="A3202" s="23">
        <v>9</v>
      </c>
      <c r="B3202" s="23">
        <v>2021</v>
      </c>
      <c r="C3202" s="23" t="s">
        <v>585</v>
      </c>
      <c r="D3202" t="s">
        <v>142</v>
      </c>
      <c r="E3202" s="23" t="s">
        <v>586</v>
      </c>
      <c r="F3202" s="23" t="s">
        <v>188</v>
      </c>
      <c r="G3202" s="23">
        <v>1</v>
      </c>
      <c r="H3202" s="23" t="s">
        <v>14</v>
      </c>
      <c r="I3202" s="24">
        <v>92970.66</v>
      </c>
      <c r="J3202" s="24">
        <v>162698.65</v>
      </c>
      <c r="K3202" s="24">
        <v>120471.3</v>
      </c>
      <c r="L3202" s="24">
        <v>210824.77</v>
      </c>
      <c r="M3202" s="24">
        <v>144228.25</v>
      </c>
      <c r="N3202" s="24">
        <v>252399.43</v>
      </c>
      <c r="O3202" s="24">
        <v>172148.46</v>
      </c>
      <c r="P3202" s="24">
        <v>301259.81</v>
      </c>
      <c r="Q3202" s="24">
        <v>202492.04</v>
      </c>
      <c r="R3202" s="24">
        <v>354361.06</v>
      </c>
      <c r="S3202" s="24">
        <v>221900.47</v>
      </c>
      <c r="T3202" s="24">
        <v>388325.83</v>
      </c>
      <c r="U3202" s="24">
        <v>240305.08</v>
      </c>
      <c r="V3202" s="24">
        <v>420533.89</v>
      </c>
    </row>
    <row r="3203" spans="1:22" hidden="1" x14ac:dyDescent="0.3">
      <c r="A3203" s="23">
        <v>9</v>
      </c>
      <c r="B3203" s="23">
        <v>2021</v>
      </c>
      <c r="C3203" s="23" t="s">
        <v>585</v>
      </c>
      <c r="D3203" t="s">
        <v>142</v>
      </c>
      <c r="E3203" s="23" t="s">
        <v>586</v>
      </c>
      <c r="F3203" s="23" t="s">
        <v>188</v>
      </c>
      <c r="G3203" s="23">
        <v>2</v>
      </c>
      <c r="H3203" s="23" t="s">
        <v>30</v>
      </c>
      <c r="I3203" s="24">
        <v>81055.929999999993</v>
      </c>
      <c r="J3203" s="24">
        <v>141847.87</v>
      </c>
      <c r="K3203" s="24">
        <v>106258.23</v>
      </c>
      <c r="L3203" s="24">
        <v>185951.91</v>
      </c>
      <c r="M3203" s="24">
        <v>129128.75</v>
      </c>
      <c r="N3203" s="24">
        <v>225975.32</v>
      </c>
      <c r="O3203" s="24">
        <v>158364.69</v>
      </c>
      <c r="P3203" s="24">
        <v>277138.21000000002</v>
      </c>
      <c r="Q3203" s="24">
        <v>187848.52</v>
      </c>
      <c r="R3203" s="24">
        <v>328734.90999999997</v>
      </c>
      <c r="S3203" s="24">
        <v>206978.68</v>
      </c>
      <c r="T3203" s="24">
        <v>362212.7</v>
      </c>
      <c r="U3203" s="24">
        <v>224707.98</v>
      </c>
      <c r="V3203" s="24">
        <v>393238.96</v>
      </c>
    </row>
    <row r="3204" spans="1:22" hidden="1" x14ac:dyDescent="0.3">
      <c r="A3204" s="23">
        <v>9</v>
      </c>
      <c r="B3204" s="23">
        <v>2021</v>
      </c>
      <c r="C3204" s="23" t="s">
        <v>585</v>
      </c>
      <c r="D3204" t="s">
        <v>142</v>
      </c>
      <c r="E3204" s="23" t="s">
        <v>586</v>
      </c>
      <c r="F3204" s="23" t="s">
        <v>188</v>
      </c>
      <c r="G3204" s="23">
        <v>3</v>
      </c>
      <c r="H3204" s="23" t="s">
        <v>31</v>
      </c>
      <c r="I3204" s="24">
        <v>70262.570000000007</v>
      </c>
      <c r="J3204" s="24">
        <v>122959.49</v>
      </c>
      <c r="K3204" s="24">
        <v>95600.35</v>
      </c>
      <c r="L3204" s="24">
        <v>167300.62</v>
      </c>
      <c r="M3204" s="24">
        <v>120771.99</v>
      </c>
      <c r="N3204" s="24">
        <v>211350.98</v>
      </c>
      <c r="O3204" s="24">
        <v>158913.01999999999</v>
      </c>
      <c r="P3204" s="24">
        <v>278097.78999999998</v>
      </c>
      <c r="Q3204" s="24">
        <v>196761.67</v>
      </c>
      <c r="R3204" s="24">
        <v>344332.93</v>
      </c>
      <c r="S3204" s="24">
        <v>221576.42</v>
      </c>
      <c r="T3204" s="24">
        <v>387758.73</v>
      </c>
      <c r="U3204" s="24">
        <v>246057.01</v>
      </c>
      <c r="V3204" s="24">
        <v>430599.76</v>
      </c>
    </row>
    <row r="3205" spans="1:22" hidden="1" x14ac:dyDescent="0.3">
      <c r="A3205" s="23">
        <v>9</v>
      </c>
      <c r="B3205" s="23">
        <v>2021</v>
      </c>
      <c r="C3205" s="23" t="s">
        <v>585</v>
      </c>
      <c r="D3205" t="s">
        <v>142</v>
      </c>
      <c r="E3205" s="23" t="s">
        <v>586</v>
      </c>
      <c r="F3205" s="23" t="s">
        <v>188</v>
      </c>
      <c r="G3205" s="23">
        <v>4</v>
      </c>
      <c r="H3205" s="23" t="s">
        <v>29</v>
      </c>
      <c r="I3205" s="24">
        <v>78857.77</v>
      </c>
      <c r="J3205" s="24">
        <v>126172.43</v>
      </c>
      <c r="K3205" s="24">
        <v>110400.87</v>
      </c>
      <c r="L3205" s="24">
        <v>176641.4</v>
      </c>
      <c r="M3205" s="24">
        <v>141943.98000000001</v>
      </c>
      <c r="N3205" s="24">
        <v>227110.37</v>
      </c>
      <c r="O3205" s="24">
        <v>189258.64</v>
      </c>
      <c r="P3205" s="24">
        <v>302813.83</v>
      </c>
      <c r="Q3205" s="24">
        <v>236573.3</v>
      </c>
      <c r="R3205" s="24">
        <v>378517.28</v>
      </c>
      <c r="S3205" s="24">
        <v>268116.40000000002</v>
      </c>
      <c r="T3205" s="24">
        <v>428986.25</v>
      </c>
      <c r="U3205" s="24">
        <v>299659.51</v>
      </c>
      <c r="V3205" s="24">
        <v>479455.22</v>
      </c>
    </row>
    <row r="3206" spans="1:22" hidden="1" x14ac:dyDescent="0.3">
      <c r="A3206" s="23">
        <v>9</v>
      </c>
      <c r="B3206" s="23">
        <v>2021</v>
      </c>
      <c r="C3206" s="23" t="s">
        <v>585</v>
      </c>
      <c r="D3206" t="s">
        <v>142</v>
      </c>
      <c r="E3206" s="23" t="s">
        <v>586</v>
      </c>
      <c r="F3206" s="23" t="s">
        <v>231</v>
      </c>
      <c r="G3206" s="23">
        <v>1</v>
      </c>
      <c r="H3206" s="23" t="s">
        <v>14</v>
      </c>
      <c r="I3206" s="24">
        <v>88580.11</v>
      </c>
      <c r="J3206" s="24">
        <v>155015.20000000001</v>
      </c>
      <c r="K3206" s="24">
        <v>114777.22</v>
      </c>
      <c r="L3206" s="24">
        <v>200860.13</v>
      </c>
      <c r="M3206" s="24">
        <v>137407.85</v>
      </c>
      <c r="N3206" s="24">
        <v>240463.73</v>
      </c>
      <c r="O3206" s="24">
        <v>164002.48000000001</v>
      </c>
      <c r="P3206" s="24">
        <v>287004.34999999998</v>
      </c>
      <c r="Q3206" s="24">
        <v>192906.38</v>
      </c>
      <c r="R3206" s="24">
        <v>337586.16</v>
      </c>
      <c r="S3206" s="24">
        <v>211393.9</v>
      </c>
      <c r="T3206" s="24">
        <v>369939.33</v>
      </c>
      <c r="U3206" s="24">
        <v>228922.96</v>
      </c>
      <c r="V3206" s="24">
        <v>400615.18</v>
      </c>
    </row>
    <row r="3207" spans="1:22" hidden="1" x14ac:dyDescent="0.3">
      <c r="A3207" s="23">
        <v>9</v>
      </c>
      <c r="B3207" s="23">
        <v>2021</v>
      </c>
      <c r="C3207" s="23" t="s">
        <v>585</v>
      </c>
      <c r="D3207" t="s">
        <v>142</v>
      </c>
      <c r="E3207" s="23" t="s">
        <v>586</v>
      </c>
      <c r="F3207" s="23" t="s">
        <v>231</v>
      </c>
      <c r="G3207" s="23">
        <v>2</v>
      </c>
      <c r="H3207" s="23" t="s">
        <v>30</v>
      </c>
      <c r="I3207" s="24">
        <v>77249.440000000002</v>
      </c>
      <c r="J3207" s="24">
        <v>135186.51999999999</v>
      </c>
      <c r="K3207" s="24">
        <v>101260.87</v>
      </c>
      <c r="L3207" s="24">
        <v>177206.52</v>
      </c>
      <c r="M3207" s="24">
        <v>123048.52</v>
      </c>
      <c r="N3207" s="24">
        <v>215334.91</v>
      </c>
      <c r="O3207" s="24">
        <v>150894.39000000001</v>
      </c>
      <c r="P3207" s="24">
        <v>264065.18</v>
      </c>
      <c r="Q3207" s="24">
        <v>178980.68</v>
      </c>
      <c r="R3207" s="24">
        <v>313216.19</v>
      </c>
      <c r="S3207" s="24">
        <v>197203.57</v>
      </c>
      <c r="T3207" s="24">
        <v>345106.26</v>
      </c>
      <c r="U3207" s="24">
        <v>214090.42</v>
      </c>
      <c r="V3207" s="24">
        <v>374658.23</v>
      </c>
    </row>
    <row r="3208" spans="1:22" hidden="1" x14ac:dyDescent="0.3">
      <c r="A3208" s="23">
        <v>9</v>
      </c>
      <c r="B3208" s="23">
        <v>2021</v>
      </c>
      <c r="C3208" s="23" t="s">
        <v>585</v>
      </c>
      <c r="D3208" t="s">
        <v>142</v>
      </c>
      <c r="E3208" s="23" t="s">
        <v>586</v>
      </c>
      <c r="F3208" s="23" t="s">
        <v>231</v>
      </c>
      <c r="G3208" s="23">
        <v>3</v>
      </c>
      <c r="H3208" s="23" t="s">
        <v>31</v>
      </c>
      <c r="I3208" s="24">
        <v>66979.350000000006</v>
      </c>
      <c r="J3208" s="24">
        <v>117213.86</v>
      </c>
      <c r="K3208" s="24">
        <v>91139.49</v>
      </c>
      <c r="L3208" s="24">
        <v>159494.10999999999</v>
      </c>
      <c r="M3208" s="24">
        <v>115141.63</v>
      </c>
      <c r="N3208" s="24">
        <v>201497.86</v>
      </c>
      <c r="O3208" s="24">
        <v>151509.62</v>
      </c>
      <c r="P3208" s="24">
        <v>265141.84000000003</v>
      </c>
      <c r="Q3208" s="24">
        <v>187599.56</v>
      </c>
      <c r="R3208" s="24">
        <v>328299.23</v>
      </c>
      <c r="S3208" s="24">
        <v>211262.3</v>
      </c>
      <c r="T3208" s="24">
        <v>369709.03</v>
      </c>
      <c r="U3208" s="24">
        <v>234607.27</v>
      </c>
      <c r="V3208" s="24">
        <v>410562.73</v>
      </c>
    </row>
    <row r="3209" spans="1:22" hidden="1" x14ac:dyDescent="0.3">
      <c r="A3209" s="23">
        <v>9</v>
      </c>
      <c r="B3209" s="23">
        <v>2021</v>
      </c>
      <c r="C3209" s="23" t="s">
        <v>585</v>
      </c>
      <c r="D3209" t="s">
        <v>142</v>
      </c>
      <c r="E3209" s="23" t="s">
        <v>586</v>
      </c>
      <c r="F3209" s="23" t="s">
        <v>231</v>
      </c>
      <c r="G3209" s="23">
        <v>4</v>
      </c>
      <c r="H3209" s="23" t="s">
        <v>29</v>
      </c>
      <c r="I3209" s="24">
        <v>75130.679999999993</v>
      </c>
      <c r="J3209" s="24">
        <v>120209.09</v>
      </c>
      <c r="K3209" s="24">
        <v>105182.95</v>
      </c>
      <c r="L3209" s="24">
        <v>168292.72</v>
      </c>
      <c r="M3209" s="24">
        <v>135235.22</v>
      </c>
      <c r="N3209" s="24">
        <v>216376.35</v>
      </c>
      <c r="O3209" s="24">
        <v>180313.63</v>
      </c>
      <c r="P3209" s="24">
        <v>288501.81</v>
      </c>
      <c r="Q3209" s="24">
        <v>225392.03</v>
      </c>
      <c r="R3209" s="24">
        <v>360627.26</v>
      </c>
      <c r="S3209" s="24">
        <v>255444.3</v>
      </c>
      <c r="T3209" s="24">
        <v>408710.89</v>
      </c>
      <c r="U3209" s="24">
        <v>285496.57</v>
      </c>
      <c r="V3209" s="24">
        <v>456794.53</v>
      </c>
    </row>
    <row r="3210" spans="1:22" hidden="1" x14ac:dyDescent="0.3">
      <c r="A3210" s="23">
        <v>9</v>
      </c>
      <c r="B3210" s="23">
        <v>2021</v>
      </c>
      <c r="C3210" s="23" t="s">
        <v>585</v>
      </c>
      <c r="D3210" t="s">
        <v>142</v>
      </c>
      <c r="E3210" s="23" t="s">
        <v>586</v>
      </c>
      <c r="F3210" s="23" t="s">
        <v>273</v>
      </c>
      <c r="G3210" s="23">
        <v>1</v>
      </c>
      <c r="H3210" s="23" t="s">
        <v>14</v>
      </c>
      <c r="I3210" s="24">
        <v>86769.44</v>
      </c>
      <c r="J3210" s="24">
        <v>151846.51999999999</v>
      </c>
      <c r="K3210" s="24">
        <v>112377.95</v>
      </c>
      <c r="L3210" s="24">
        <v>196661.42</v>
      </c>
      <c r="M3210" s="24">
        <v>134497.53</v>
      </c>
      <c r="N3210" s="24">
        <v>235370.67</v>
      </c>
      <c r="O3210" s="24">
        <v>160470.95000000001</v>
      </c>
      <c r="P3210" s="24">
        <v>280824.17</v>
      </c>
      <c r="Q3210" s="24">
        <v>188710.09</v>
      </c>
      <c r="R3210" s="24">
        <v>330242.65999999997</v>
      </c>
      <c r="S3210" s="24">
        <v>206771.84</v>
      </c>
      <c r="T3210" s="24">
        <v>361850.72</v>
      </c>
      <c r="U3210" s="24">
        <v>223872.1</v>
      </c>
      <c r="V3210" s="24">
        <v>391776.17</v>
      </c>
    </row>
    <row r="3211" spans="1:22" hidden="1" x14ac:dyDescent="0.3">
      <c r="A3211" s="23">
        <v>9</v>
      </c>
      <c r="B3211" s="23">
        <v>2021</v>
      </c>
      <c r="C3211" s="23" t="s">
        <v>585</v>
      </c>
      <c r="D3211" t="s">
        <v>142</v>
      </c>
      <c r="E3211" s="23" t="s">
        <v>586</v>
      </c>
      <c r="F3211" s="23" t="s">
        <v>273</v>
      </c>
      <c r="G3211" s="23">
        <v>2</v>
      </c>
      <c r="H3211" s="23" t="s">
        <v>30</v>
      </c>
      <c r="I3211" s="24">
        <v>75906.05</v>
      </c>
      <c r="J3211" s="24">
        <v>132835.59</v>
      </c>
      <c r="K3211" s="24">
        <v>99418.98</v>
      </c>
      <c r="L3211" s="24">
        <v>173983.22</v>
      </c>
      <c r="M3211" s="24">
        <v>120730.34</v>
      </c>
      <c r="N3211" s="24">
        <v>211278.1</v>
      </c>
      <c r="O3211" s="24">
        <v>147903.4</v>
      </c>
      <c r="P3211" s="24">
        <v>258830.95</v>
      </c>
      <c r="Q3211" s="24">
        <v>175358.65</v>
      </c>
      <c r="R3211" s="24">
        <v>306877.64</v>
      </c>
      <c r="S3211" s="24">
        <v>193166.68</v>
      </c>
      <c r="T3211" s="24">
        <v>338041.68</v>
      </c>
      <c r="U3211" s="24">
        <v>209651.21</v>
      </c>
      <c r="V3211" s="24">
        <v>366889.62</v>
      </c>
    </row>
    <row r="3212" spans="1:22" hidden="1" x14ac:dyDescent="0.3">
      <c r="A3212" s="23">
        <v>9</v>
      </c>
      <c r="B3212" s="23">
        <v>2021</v>
      </c>
      <c r="C3212" s="23" t="s">
        <v>585</v>
      </c>
      <c r="D3212" t="s">
        <v>142</v>
      </c>
      <c r="E3212" s="23" t="s">
        <v>586</v>
      </c>
      <c r="F3212" s="23" t="s">
        <v>273</v>
      </c>
      <c r="G3212" s="23">
        <v>3</v>
      </c>
      <c r="H3212" s="23" t="s">
        <v>31</v>
      </c>
      <c r="I3212" s="24">
        <v>65995.199999999997</v>
      </c>
      <c r="J3212" s="24">
        <v>115491.6</v>
      </c>
      <c r="K3212" s="24">
        <v>89870.2</v>
      </c>
      <c r="L3212" s="24">
        <v>157272.85999999999</v>
      </c>
      <c r="M3212" s="24">
        <v>113593.72</v>
      </c>
      <c r="N3212" s="24">
        <v>198789.01</v>
      </c>
      <c r="O3212" s="24">
        <v>149528.73000000001</v>
      </c>
      <c r="P3212" s="24">
        <v>261675.28</v>
      </c>
      <c r="Q3212" s="24">
        <v>185197.16</v>
      </c>
      <c r="R3212" s="24">
        <v>324095.03000000003</v>
      </c>
      <c r="S3212" s="24">
        <v>208595.27</v>
      </c>
      <c r="T3212" s="24">
        <v>365041.73</v>
      </c>
      <c r="U3212" s="24">
        <v>231688.72</v>
      </c>
      <c r="V3212" s="24">
        <v>405455.26</v>
      </c>
    </row>
    <row r="3213" spans="1:22" hidden="1" x14ac:dyDescent="0.3">
      <c r="A3213" s="23">
        <v>9</v>
      </c>
      <c r="B3213" s="23">
        <v>2021</v>
      </c>
      <c r="C3213" s="23" t="s">
        <v>585</v>
      </c>
      <c r="D3213" t="s">
        <v>142</v>
      </c>
      <c r="E3213" s="23" t="s">
        <v>586</v>
      </c>
      <c r="F3213" s="23" t="s">
        <v>273</v>
      </c>
      <c r="G3213" s="23">
        <v>4</v>
      </c>
      <c r="H3213" s="23" t="s">
        <v>29</v>
      </c>
      <c r="I3213" s="24">
        <v>73561.58</v>
      </c>
      <c r="J3213" s="24">
        <v>117698.52</v>
      </c>
      <c r="K3213" s="24">
        <v>102986.21</v>
      </c>
      <c r="L3213" s="24">
        <v>164777.93</v>
      </c>
      <c r="M3213" s="24">
        <v>132410.84</v>
      </c>
      <c r="N3213" s="24">
        <v>211857.34</v>
      </c>
      <c r="O3213" s="24">
        <v>176547.78</v>
      </c>
      <c r="P3213" s="24">
        <v>282476.46000000002</v>
      </c>
      <c r="Q3213" s="24">
        <v>220684.73</v>
      </c>
      <c r="R3213" s="24">
        <v>353095.57</v>
      </c>
      <c r="S3213" s="24">
        <v>250109.36</v>
      </c>
      <c r="T3213" s="24">
        <v>400174.98</v>
      </c>
      <c r="U3213" s="24">
        <v>279533.99</v>
      </c>
      <c r="V3213" s="24">
        <v>447254.39</v>
      </c>
    </row>
    <row r="3214" spans="1:22" hidden="1" x14ac:dyDescent="0.3">
      <c r="A3214" s="23">
        <v>9</v>
      </c>
      <c r="B3214" s="23">
        <v>2021</v>
      </c>
      <c r="C3214" s="23" t="s">
        <v>585</v>
      </c>
      <c r="D3214" t="s">
        <v>142</v>
      </c>
      <c r="E3214" s="23" t="s">
        <v>586</v>
      </c>
      <c r="F3214" s="23" t="s">
        <v>314</v>
      </c>
      <c r="G3214" s="23">
        <v>1</v>
      </c>
      <c r="H3214" s="23" t="s">
        <v>14</v>
      </c>
      <c r="I3214" s="24">
        <v>91986.19</v>
      </c>
      <c r="J3214" s="24">
        <v>160975.82999999999</v>
      </c>
      <c r="K3214" s="24">
        <v>119197.73</v>
      </c>
      <c r="L3214" s="24">
        <v>208596.03</v>
      </c>
      <c r="M3214" s="24">
        <v>142705.04</v>
      </c>
      <c r="N3214" s="24">
        <v>249733.82</v>
      </c>
      <c r="O3214" s="24">
        <v>170332.69</v>
      </c>
      <c r="P3214" s="24">
        <v>298082.2</v>
      </c>
      <c r="Q3214" s="24">
        <v>200357.89</v>
      </c>
      <c r="R3214" s="24">
        <v>350626.31</v>
      </c>
      <c r="S3214" s="24">
        <v>219562.71</v>
      </c>
      <c r="T3214" s="24">
        <v>384234.75</v>
      </c>
      <c r="U3214" s="24">
        <v>237775.23</v>
      </c>
      <c r="V3214" s="24">
        <v>416106.65</v>
      </c>
    </row>
    <row r="3215" spans="1:22" hidden="1" x14ac:dyDescent="0.3">
      <c r="A3215" s="23">
        <v>9</v>
      </c>
      <c r="B3215" s="23">
        <v>2021</v>
      </c>
      <c r="C3215" s="23" t="s">
        <v>585</v>
      </c>
      <c r="D3215" t="s">
        <v>142</v>
      </c>
      <c r="E3215" s="23" t="s">
        <v>586</v>
      </c>
      <c r="F3215" s="23" t="s">
        <v>314</v>
      </c>
      <c r="G3215" s="23">
        <v>2</v>
      </c>
      <c r="H3215" s="23" t="s">
        <v>30</v>
      </c>
      <c r="I3215" s="24">
        <v>80188.27</v>
      </c>
      <c r="J3215" s="24">
        <v>140329.47</v>
      </c>
      <c r="K3215" s="24">
        <v>105124.01</v>
      </c>
      <c r="L3215" s="24">
        <v>183967.02</v>
      </c>
      <c r="M3215" s="24">
        <v>127753.58</v>
      </c>
      <c r="N3215" s="24">
        <v>223568.77</v>
      </c>
      <c r="O3215" s="24">
        <v>156684.04999999999</v>
      </c>
      <c r="P3215" s="24">
        <v>274197.09000000003</v>
      </c>
      <c r="Q3215" s="24">
        <v>185857.94</v>
      </c>
      <c r="R3215" s="24">
        <v>325251.39</v>
      </c>
      <c r="S3215" s="24">
        <v>204787.21</v>
      </c>
      <c r="T3215" s="24">
        <v>358377.63</v>
      </c>
      <c r="U3215" s="24">
        <v>222331.04</v>
      </c>
      <c r="V3215" s="24">
        <v>389079.32</v>
      </c>
    </row>
    <row r="3216" spans="1:22" hidden="1" x14ac:dyDescent="0.3">
      <c r="A3216" s="23">
        <v>9</v>
      </c>
      <c r="B3216" s="23">
        <v>2021</v>
      </c>
      <c r="C3216" s="23" t="s">
        <v>585</v>
      </c>
      <c r="D3216" t="s">
        <v>142</v>
      </c>
      <c r="E3216" s="23" t="s">
        <v>586</v>
      </c>
      <c r="F3216" s="23" t="s">
        <v>314</v>
      </c>
      <c r="G3216" s="23">
        <v>3</v>
      </c>
      <c r="H3216" s="23" t="s">
        <v>31</v>
      </c>
      <c r="I3216" s="24">
        <v>69503.27</v>
      </c>
      <c r="J3216" s="24">
        <v>121630.73</v>
      </c>
      <c r="K3216" s="24">
        <v>94564.47</v>
      </c>
      <c r="L3216" s="24">
        <v>165487.82</v>
      </c>
      <c r="M3216" s="24">
        <v>119461.15</v>
      </c>
      <c r="N3216" s="24">
        <v>209057</v>
      </c>
      <c r="O3216" s="24">
        <v>157185.98000000001</v>
      </c>
      <c r="P3216" s="24">
        <v>275075.46000000002</v>
      </c>
      <c r="Q3216" s="24">
        <v>194621.3</v>
      </c>
      <c r="R3216" s="24">
        <v>340587.27</v>
      </c>
      <c r="S3216" s="24">
        <v>219164.58</v>
      </c>
      <c r="T3216" s="24">
        <v>383538.01</v>
      </c>
      <c r="U3216" s="24">
        <v>243376.99</v>
      </c>
      <c r="V3216" s="24">
        <v>425909.73</v>
      </c>
    </row>
    <row r="3217" spans="1:22" hidden="1" x14ac:dyDescent="0.3">
      <c r="A3217" s="23">
        <v>9</v>
      </c>
      <c r="B3217" s="23">
        <v>2021</v>
      </c>
      <c r="C3217" s="23" t="s">
        <v>585</v>
      </c>
      <c r="D3217" t="s">
        <v>142</v>
      </c>
      <c r="E3217" s="23" t="s">
        <v>586</v>
      </c>
      <c r="F3217" s="23" t="s">
        <v>314</v>
      </c>
      <c r="G3217" s="23">
        <v>4</v>
      </c>
      <c r="H3217" s="23" t="s">
        <v>29</v>
      </c>
      <c r="I3217" s="24">
        <v>78024.06</v>
      </c>
      <c r="J3217" s="24">
        <v>124838.5</v>
      </c>
      <c r="K3217" s="24">
        <v>109233.69</v>
      </c>
      <c r="L3217" s="24">
        <v>174773.9</v>
      </c>
      <c r="M3217" s="24">
        <v>140443.31</v>
      </c>
      <c r="N3217" s="24">
        <v>224709.31</v>
      </c>
      <c r="O3217" s="24">
        <v>187257.75</v>
      </c>
      <c r="P3217" s="24">
        <v>299612.40999999997</v>
      </c>
      <c r="Q3217" s="24">
        <v>234072.19</v>
      </c>
      <c r="R3217" s="24">
        <v>374515.51</v>
      </c>
      <c r="S3217" s="24">
        <v>265281.81</v>
      </c>
      <c r="T3217" s="24">
        <v>424450.91</v>
      </c>
      <c r="U3217" s="24">
        <v>296491.44</v>
      </c>
      <c r="V3217" s="24">
        <v>474386.31</v>
      </c>
    </row>
    <row r="3218" spans="1:22" hidden="1" x14ac:dyDescent="0.3">
      <c r="A3218" s="23">
        <v>9</v>
      </c>
      <c r="B3218" s="23">
        <v>2021</v>
      </c>
      <c r="C3218" s="23" t="s">
        <v>585</v>
      </c>
      <c r="D3218" t="s">
        <v>142</v>
      </c>
      <c r="E3218" s="23" t="s">
        <v>586</v>
      </c>
      <c r="F3218" s="23" t="s">
        <v>353</v>
      </c>
      <c r="G3218" s="23">
        <v>1</v>
      </c>
      <c r="H3218" s="23" t="s">
        <v>14</v>
      </c>
      <c r="I3218" s="24">
        <v>87674.78</v>
      </c>
      <c r="J3218" s="24">
        <v>153430.85999999999</v>
      </c>
      <c r="K3218" s="24">
        <v>113577.58</v>
      </c>
      <c r="L3218" s="24">
        <v>198760.77</v>
      </c>
      <c r="M3218" s="24">
        <v>135952.68</v>
      </c>
      <c r="N3218" s="24">
        <v>237917.2</v>
      </c>
      <c r="O3218" s="24">
        <v>162236.72</v>
      </c>
      <c r="P3218" s="24">
        <v>283914.25</v>
      </c>
      <c r="Q3218" s="24">
        <v>190808.23</v>
      </c>
      <c r="R3218" s="24">
        <v>333914.40000000002</v>
      </c>
      <c r="S3218" s="24">
        <v>209082.87</v>
      </c>
      <c r="T3218" s="24">
        <v>365895.02</v>
      </c>
      <c r="U3218" s="24">
        <v>226397.52</v>
      </c>
      <c r="V3218" s="24">
        <v>396195.66</v>
      </c>
    </row>
    <row r="3219" spans="1:22" hidden="1" x14ac:dyDescent="0.3">
      <c r="A3219" s="23">
        <v>9</v>
      </c>
      <c r="B3219" s="23">
        <v>2021</v>
      </c>
      <c r="C3219" s="23" t="s">
        <v>585</v>
      </c>
      <c r="D3219" t="s">
        <v>142</v>
      </c>
      <c r="E3219" s="23" t="s">
        <v>586</v>
      </c>
      <c r="F3219" s="23" t="s">
        <v>353</v>
      </c>
      <c r="G3219" s="23">
        <v>2</v>
      </c>
      <c r="H3219" s="23" t="s">
        <v>30</v>
      </c>
      <c r="I3219" s="24">
        <v>76577.740000000005</v>
      </c>
      <c r="J3219" s="24">
        <v>134011.04999999999</v>
      </c>
      <c r="K3219" s="24">
        <v>100339.93</v>
      </c>
      <c r="L3219" s="24">
        <v>175594.87</v>
      </c>
      <c r="M3219" s="24">
        <v>121889.43</v>
      </c>
      <c r="N3219" s="24">
        <v>213306.5</v>
      </c>
      <c r="O3219" s="24">
        <v>149398.89000000001</v>
      </c>
      <c r="P3219" s="24">
        <v>261448.06</v>
      </c>
      <c r="Q3219" s="24">
        <v>177169.66</v>
      </c>
      <c r="R3219" s="24">
        <v>310046.90999999997</v>
      </c>
      <c r="S3219" s="24">
        <v>195185.12</v>
      </c>
      <c r="T3219" s="24">
        <v>341573.96</v>
      </c>
      <c r="U3219" s="24">
        <v>211870.81</v>
      </c>
      <c r="V3219" s="24">
        <v>370773.92</v>
      </c>
    </row>
    <row r="3220" spans="1:22" hidden="1" x14ac:dyDescent="0.3">
      <c r="A3220" s="23">
        <v>9</v>
      </c>
      <c r="B3220" s="23">
        <v>2021</v>
      </c>
      <c r="C3220" s="23" t="s">
        <v>585</v>
      </c>
      <c r="D3220" t="s">
        <v>142</v>
      </c>
      <c r="E3220" s="23" t="s">
        <v>586</v>
      </c>
      <c r="F3220" s="23" t="s">
        <v>353</v>
      </c>
      <c r="G3220" s="23">
        <v>3</v>
      </c>
      <c r="H3220" s="23" t="s">
        <v>31</v>
      </c>
      <c r="I3220" s="24">
        <v>66487.27</v>
      </c>
      <c r="J3220" s="24">
        <v>116352.73</v>
      </c>
      <c r="K3220" s="24">
        <v>90504.85</v>
      </c>
      <c r="L3220" s="24">
        <v>158383.48000000001</v>
      </c>
      <c r="M3220" s="24">
        <v>114367.67999999999</v>
      </c>
      <c r="N3220" s="24">
        <v>200143.43</v>
      </c>
      <c r="O3220" s="24">
        <v>150519.18</v>
      </c>
      <c r="P3220" s="24">
        <v>263408.56</v>
      </c>
      <c r="Q3220" s="24">
        <v>186398.36</v>
      </c>
      <c r="R3220" s="24">
        <v>326197.12</v>
      </c>
      <c r="S3220" s="24">
        <v>209928.79</v>
      </c>
      <c r="T3220" s="24">
        <v>367375.38</v>
      </c>
      <c r="U3220" s="24">
        <v>233148</v>
      </c>
      <c r="V3220" s="24">
        <v>408008.99</v>
      </c>
    </row>
    <row r="3221" spans="1:22" hidden="1" x14ac:dyDescent="0.3">
      <c r="A3221" s="23">
        <v>9</v>
      </c>
      <c r="B3221" s="23">
        <v>2021</v>
      </c>
      <c r="C3221" s="23" t="s">
        <v>585</v>
      </c>
      <c r="D3221" t="s">
        <v>142</v>
      </c>
      <c r="E3221" s="23" t="s">
        <v>586</v>
      </c>
      <c r="F3221" s="23" t="s">
        <v>353</v>
      </c>
      <c r="G3221" s="23">
        <v>4</v>
      </c>
      <c r="H3221" s="23" t="s">
        <v>29</v>
      </c>
      <c r="I3221" s="24">
        <v>74346.13</v>
      </c>
      <c r="J3221" s="24">
        <v>118953.8</v>
      </c>
      <c r="K3221" s="24">
        <v>104084.58</v>
      </c>
      <c r="L3221" s="24">
        <v>166535.32</v>
      </c>
      <c r="M3221" s="24">
        <v>133823.03</v>
      </c>
      <c r="N3221" s="24">
        <v>214116.85</v>
      </c>
      <c r="O3221" s="24">
        <v>178430.7</v>
      </c>
      <c r="P3221" s="24">
        <v>285489.13</v>
      </c>
      <c r="Q3221" s="24">
        <v>223038.38</v>
      </c>
      <c r="R3221" s="24">
        <v>356861.41</v>
      </c>
      <c r="S3221" s="24">
        <v>252776.83</v>
      </c>
      <c r="T3221" s="24">
        <v>404442.93</v>
      </c>
      <c r="U3221" s="24">
        <v>282515.28000000003</v>
      </c>
      <c r="V3221" s="24">
        <v>452024.45</v>
      </c>
    </row>
    <row r="3222" spans="1:22" hidden="1" x14ac:dyDescent="0.3">
      <c r="A3222" s="23">
        <v>9</v>
      </c>
      <c r="B3222" s="23">
        <v>2021</v>
      </c>
      <c r="C3222" s="23" t="s">
        <v>585</v>
      </c>
      <c r="D3222" t="s">
        <v>74</v>
      </c>
      <c r="E3222" s="23" t="s">
        <v>587</v>
      </c>
      <c r="F3222" s="23" t="s">
        <v>190</v>
      </c>
      <c r="G3222" s="23">
        <v>1</v>
      </c>
      <c r="H3222" s="23" t="s">
        <v>14</v>
      </c>
      <c r="I3222" s="24">
        <v>114334.59</v>
      </c>
      <c r="J3222" s="24">
        <v>200085.53</v>
      </c>
      <c r="K3222" s="24">
        <v>148037.82999999999</v>
      </c>
      <c r="L3222" s="24">
        <v>259066.2</v>
      </c>
      <c r="M3222" s="24">
        <v>177147.3</v>
      </c>
      <c r="N3222" s="24">
        <v>310007.78000000003</v>
      </c>
      <c r="O3222" s="24">
        <v>211312.63</v>
      </c>
      <c r="P3222" s="24">
        <v>369797.11</v>
      </c>
      <c r="Q3222" s="24">
        <v>248466.25</v>
      </c>
      <c r="R3222" s="24">
        <v>434815.94</v>
      </c>
      <c r="S3222" s="24">
        <v>272229.24</v>
      </c>
      <c r="T3222" s="24">
        <v>476401.17</v>
      </c>
      <c r="U3222" s="24">
        <v>294707.99</v>
      </c>
      <c r="V3222" s="24">
        <v>515738.99</v>
      </c>
    </row>
    <row r="3223" spans="1:22" hidden="1" x14ac:dyDescent="0.3">
      <c r="A3223" s="23">
        <v>9</v>
      </c>
      <c r="B3223" s="23">
        <v>2021</v>
      </c>
      <c r="C3223" s="23" t="s">
        <v>585</v>
      </c>
      <c r="D3223" t="s">
        <v>74</v>
      </c>
      <c r="E3223" s="23" t="s">
        <v>587</v>
      </c>
      <c r="F3223" s="23" t="s">
        <v>190</v>
      </c>
      <c r="G3223" s="23">
        <v>2</v>
      </c>
      <c r="H3223" s="23" t="s">
        <v>30</v>
      </c>
      <c r="I3223" s="24">
        <v>100200.53</v>
      </c>
      <c r="J3223" s="24">
        <v>175350.93</v>
      </c>
      <c r="K3223" s="24">
        <v>131177.24</v>
      </c>
      <c r="L3223" s="24">
        <v>229560.16</v>
      </c>
      <c r="M3223" s="24">
        <v>159235.16</v>
      </c>
      <c r="N3223" s="24">
        <v>278661.53000000003</v>
      </c>
      <c r="O3223" s="24">
        <v>194961.3</v>
      </c>
      <c r="P3223" s="24">
        <v>341182.27</v>
      </c>
      <c r="Q3223" s="24">
        <v>231095.02</v>
      </c>
      <c r="R3223" s="24">
        <v>404416.28</v>
      </c>
      <c r="S3223" s="24">
        <v>254527.9</v>
      </c>
      <c r="T3223" s="24">
        <v>445423.83</v>
      </c>
      <c r="U3223" s="24">
        <v>276205.55</v>
      </c>
      <c r="V3223" s="24">
        <v>483359.71</v>
      </c>
    </row>
    <row r="3224" spans="1:22" hidden="1" x14ac:dyDescent="0.3">
      <c r="A3224" s="23">
        <v>9</v>
      </c>
      <c r="B3224" s="23">
        <v>2021</v>
      </c>
      <c r="C3224" s="23" t="s">
        <v>585</v>
      </c>
      <c r="D3224" t="s">
        <v>74</v>
      </c>
      <c r="E3224" s="23" t="s">
        <v>587</v>
      </c>
      <c r="F3224" s="23" t="s">
        <v>190</v>
      </c>
      <c r="G3224" s="23">
        <v>3</v>
      </c>
      <c r="H3224" s="23" t="s">
        <v>31</v>
      </c>
      <c r="I3224" s="24">
        <v>87255.49</v>
      </c>
      <c r="J3224" s="24">
        <v>152697.10999999999</v>
      </c>
      <c r="K3224" s="24">
        <v>118874.98</v>
      </c>
      <c r="L3224" s="24">
        <v>208031.21</v>
      </c>
      <c r="M3224" s="24">
        <v>150297.37</v>
      </c>
      <c r="N3224" s="24">
        <v>263020.40000000002</v>
      </c>
      <c r="O3224" s="24">
        <v>197885.98</v>
      </c>
      <c r="P3224" s="24">
        <v>346300.47</v>
      </c>
      <c r="Q3224" s="24">
        <v>245127.75</v>
      </c>
      <c r="R3224" s="24">
        <v>428973.57</v>
      </c>
      <c r="S3224" s="24">
        <v>276126.77</v>
      </c>
      <c r="T3224" s="24">
        <v>483221.85</v>
      </c>
      <c r="U3224" s="24">
        <v>306729.39</v>
      </c>
      <c r="V3224" s="24">
        <v>536776.43000000005</v>
      </c>
    </row>
    <row r="3225" spans="1:22" hidden="1" x14ac:dyDescent="0.3">
      <c r="A3225" s="23">
        <v>9</v>
      </c>
      <c r="B3225" s="23">
        <v>2021</v>
      </c>
      <c r="C3225" s="23" t="s">
        <v>585</v>
      </c>
      <c r="D3225" t="s">
        <v>74</v>
      </c>
      <c r="E3225" s="23" t="s">
        <v>587</v>
      </c>
      <c r="F3225" s="23" t="s">
        <v>190</v>
      </c>
      <c r="G3225" s="23">
        <v>4</v>
      </c>
      <c r="H3225" s="23" t="s">
        <v>29</v>
      </c>
      <c r="I3225" s="24">
        <v>96905.279999999999</v>
      </c>
      <c r="J3225" s="24">
        <v>155048.45000000001</v>
      </c>
      <c r="K3225" s="24">
        <v>135667.39000000001</v>
      </c>
      <c r="L3225" s="24">
        <v>217067.83</v>
      </c>
      <c r="M3225" s="24">
        <v>174429.5</v>
      </c>
      <c r="N3225" s="24">
        <v>279087.21000000002</v>
      </c>
      <c r="O3225" s="24">
        <v>232572.67</v>
      </c>
      <c r="P3225" s="24">
        <v>372116.28</v>
      </c>
      <c r="Q3225" s="24">
        <v>290715.84000000003</v>
      </c>
      <c r="R3225" s="24">
        <v>465145.35</v>
      </c>
      <c r="S3225" s="24">
        <v>329477.95</v>
      </c>
      <c r="T3225" s="24">
        <v>527164.73</v>
      </c>
      <c r="U3225" s="24">
        <v>368240.06</v>
      </c>
      <c r="V3225" s="24">
        <v>589184.11</v>
      </c>
    </row>
    <row r="3226" spans="1:22" hidden="1" x14ac:dyDescent="0.3">
      <c r="A3226" s="23">
        <v>9</v>
      </c>
      <c r="B3226" s="23">
        <v>2021</v>
      </c>
      <c r="C3226" s="23" t="s">
        <v>585</v>
      </c>
      <c r="D3226" t="s">
        <v>74</v>
      </c>
      <c r="E3226" s="23" t="s">
        <v>587</v>
      </c>
      <c r="F3226" s="23" t="s">
        <v>73</v>
      </c>
      <c r="G3226" s="23">
        <v>1</v>
      </c>
      <c r="H3226" s="23" t="s">
        <v>14</v>
      </c>
      <c r="I3226" s="24">
        <v>124122.27</v>
      </c>
      <c r="J3226" s="24">
        <v>217213.98</v>
      </c>
      <c r="K3226" s="24">
        <v>160543.35999999999</v>
      </c>
      <c r="L3226" s="24">
        <v>280950.89</v>
      </c>
      <c r="M3226" s="24">
        <v>191992.02</v>
      </c>
      <c r="N3226" s="24">
        <v>335986.04</v>
      </c>
      <c r="O3226" s="24">
        <v>228837.54</v>
      </c>
      <c r="P3226" s="24">
        <v>400465.69</v>
      </c>
      <c r="Q3226" s="24">
        <v>268938.69</v>
      </c>
      <c r="R3226" s="24">
        <v>470642.7</v>
      </c>
      <c r="S3226" s="24">
        <v>294585.02</v>
      </c>
      <c r="T3226" s="24">
        <v>515523.79</v>
      </c>
      <c r="U3226" s="24">
        <v>318765.92</v>
      </c>
      <c r="V3226" s="24">
        <v>557840.36</v>
      </c>
    </row>
    <row r="3227" spans="1:22" hidden="1" x14ac:dyDescent="0.3">
      <c r="A3227" s="23">
        <v>9</v>
      </c>
      <c r="B3227" s="23">
        <v>2021</v>
      </c>
      <c r="C3227" s="23" t="s">
        <v>585</v>
      </c>
      <c r="D3227" t="s">
        <v>74</v>
      </c>
      <c r="E3227" s="23" t="s">
        <v>587</v>
      </c>
      <c r="F3227" s="23" t="s">
        <v>73</v>
      </c>
      <c r="G3227" s="23">
        <v>2</v>
      </c>
      <c r="H3227" s="23" t="s">
        <v>30</v>
      </c>
      <c r="I3227" s="24">
        <v>109521.11</v>
      </c>
      <c r="J3227" s="24">
        <v>191661.94</v>
      </c>
      <c r="K3227" s="24">
        <v>143125.39000000001</v>
      </c>
      <c r="L3227" s="24">
        <v>250469.44</v>
      </c>
      <c r="M3227" s="24">
        <v>173487.74</v>
      </c>
      <c r="N3227" s="24">
        <v>303603.53999999998</v>
      </c>
      <c r="O3227" s="24">
        <v>211945.66</v>
      </c>
      <c r="P3227" s="24">
        <v>370904.9</v>
      </c>
      <c r="Q3227" s="24">
        <v>250993.2</v>
      </c>
      <c r="R3227" s="24">
        <v>439238.1</v>
      </c>
      <c r="S3227" s="24">
        <v>276298.51</v>
      </c>
      <c r="T3227" s="24">
        <v>483522.4</v>
      </c>
      <c r="U3227" s="24">
        <v>299651.83</v>
      </c>
      <c r="V3227" s="24">
        <v>524390.68999999994</v>
      </c>
    </row>
    <row r="3228" spans="1:22" hidden="1" x14ac:dyDescent="0.3">
      <c r="A3228" s="23">
        <v>9</v>
      </c>
      <c r="B3228" s="23">
        <v>2021</v>
      </c>
      <c r="C3228" s="23" t="s">
        <v>585</v>
      </c>
      <c r="D3228" t="s">
        <v>74</v>
      </c>
      <c r="E3228" s="23" t="s">
        <v>587</v>
      </c>
      <c r="F3228" s="23" t="s">
        <v>73</v>
      </c>
      <c r="G3228" s="23">
        <v>3</v>
      </c>
      <c r="H3228" s="23" t="s">
        <v>31</v>
      </c>
      <c r="I3228" s="24">
        <v>95938.53</v>
      </c>
      <c r="J3228" s="24">
        <v>167892.42</v>
      </c>
      <c r="K3228" s="24">
        <v>130922.71</v>
      </c>
      <c r="L3228" s="24">
        <v>229114.74</v>
      </c>
      <c r="M3228" s="24">
        <v>165703.28</v>
      </c>
      <c r="N3228" s="24">
        <v>289980.74</v>
      </c>
      <c r="O3228" s="24">
        <v>218344.2</v>
      </c>
      <c r="P3228" s="24">
        <v>382102.36</v>
      </c>
      <c r="Q3228" s="24">
        <v>270626.82</v>
      </c>
      <c r="R3228" s="24">
        <v>473596.93</v>
      </c>
      <c r="S3228" s="24">
        <v>304970.02</v>
      </c>
      <c r="T3228" s="24">
        <v>533697.53</v>
      </c>
      <c r="U3228" s="24">
        <v>338903.72</v>
      </c>
      <c r="V3228" s="24">
        <v>593081.51</v>
      </c>
    </row>
    <row r="3229" spans="1:22" hidden="1" x14ac:dyDescent="0.3">
      <c r="A3229" s="23">
        <v>9</v>
      </c>
      <c r="B3229" s="23">
        <v>2021</v>
      </c>
      <c r="C3229" s="23" t="s">
        <v>585</v>
      </c>
      <c r="D3229" t="s">
        <v>74</v>
      </c>
      <c r="E3229" s="23" t="s">
        <v>587</v>
      </c>
      <c r="F3229" s="23" t="s">
        <v>73</v>
      </c>
      <c r="G3229" s="23">
        <v>4</v>
      </c>
      <c r="H3229" s="23" t="s">
        <v>29</v>
      </c>
      <c r="I3229" s="24">
        <v>105095.8</v>
      </c>
      <c r="J3229" s="24">
        <v>168153.29</v>
      </c>
      <c r="K3229" s="24">
        <v>147134.13</v>
      </c>
      <c r="L3229" s="24">
        <v>235414.61</v>
      </c>
      <c r="M3229" s="24">
        <v>189172.45</v>
      </c>
      <c r="N3229" s="24">
        <v>302675.92</v>
      </c>
      <c r="O3229" s="24">
        <v>252229.93</v>
      </c>
      <c r="P3229" s="24">
        <v>403567.9</v>
      </c>
      <c r="Q3229" s="24">
        <v>315287.40999999997</v>
      </c>
      <c r="R3229" s="24">
        <v>504459.87</v>
      </c>
      <c r="S3229" s="24">
        <v>357325.74</v>
      </c>
      <c r="T3229" s="24">
        <v>571721.18999999994</v>
      </c>
      <c r="U3229" s="24">
        <v>399364.06</v>
      </c>
      <c r="V3229" s="24">
        <v>638982.5</v>
      </c>
    </row>
    <row r="3230" spans="1:22" hidden="1" x14ac:dyDescent="0.3">
      <c r="A3230" s="23">
        <v>9</v>
      </c>
      <c r="B3230" s="23">
        <v>2021</v>
      </c>
      <c r="C3230" s="23" t="s">
        <v>585</v>
      </c>
      <c r="D3230" t="s">
        <v>74</v>
      </c>
      <c r="E3230" s="23" t="s">
        <v>587</v>
      </c>
      <c r="F3230" s="23" t="s">
        <v>75</v>
      </c>
      <c r="G3230" s="23">
        <v>1</v>
      </c>
      <c r="H3230" s="23" t="s">
        <v>14</v>
      </c>
      <c r="I3230" s="24">
        <v>121225.87</v>
      </c>
      <c r="J3230" s="24">
        <v>212145.28</v>
      </c>
      <c r="K3230" s="24">
        <v>156952.79999999999</v>
      </c>
      <c r="L3230" s="24">
        <v>274667.40000000002</v>
      </c>
      <c r="M3230" s="24">
        <v>187809.75</v>
      </c>
      <c r="N3230" s="24">
        <v>328667.06</v>
      </c>
      <c r="O3230" s="24">
        <v>224023.05</v>
      </c>
      <c r="P3230" s="24">
        <v>392040.34</v>
      </c>
      <c r="Q3230" s="24">
        <v>263405.28999999998</v>
      </c>
      <c r="R3230" s="24">
        <v>460959.25</v>
      </c>
      <c r="S3230" s="24">
        <v>288593.59000000003</v>
      </c>
      <c r="T3230" s="24">
        <v>505038.78</v>
      </c>
      <c r="U3230" s="24">
        <v>312416.96000000002</v>
      </c>
      <c r="V3230" s="24">
        <v>546729.68000000005</v>
      </c>
    </row>
    <row r="3231" spans="1:22" hidden="1" x14ac:dyDescent="0.3">
      <c r="A3231" s="23">
        <v>9</v>
      </c>
      <c r="B3231" s="23">
        <v>2021</v>
      </c>
      <c r="C3231" s="23" t="s">
        <v>585</v>
      </c>
      <c r="D3231" t="s">
        <v>74</v>
      </c>
      <c r="E3231" s="23" t="s">
        <v>587</v>
      </c>
      <c r="F3231" s="23" t="s">
        <v>75</v>
      </c>
      <c r="G3231" s="23">
        <v>2</v>
      </c>
      <c r="H3231" s="23" t="s">
        <v>30</v>
      </c>
      <c r="I3231" s="24">
        <v>106274.15</v>
      </c>
      <c r="J3231" s="24">
        <v>185979.76</v>
      </c>
      <c r="K3231" s="24">
        <v>139116.79999999999</v>
      </c>
      <c r="L3231" s="24">
        <v>243454.4</v>
      </c>
      <c r="M3231" s="24">
        <v>168861.36</v>
      </c>
      <c r="N3231" s="24">
        <v>295507.38</v>
      </c>
      <c r="O3231" s="24">
        <v>206725.77</v>
      </c>
      <c r="P3231" s="24">
        <v>361770.1</v>
      </c>
      <c r="Q3231" s="24">
        <v>245029.11</v>
      </c>
      <c r="R3231" s="24">
        <v>428800.94</v>
      </c>
      <c r="S3231" s="24">
        <v>269868.21000000002</v>
      </c>
      <c r="T3231" s="24">
        <v>472269.36</v>
      </c>
      <c r="U3231" s="24">
        <v>292844.13</v>
      </c>
      <c r="V3231" s="24">
        <v>512477.23</v>
      </c>
    </row>
    <row r="3232" spans="1:22" hidden="1" x14ac:dyDescent="0.3">
      <c r="A3232" s="23">
        <v>9</v>
      </c>
      <c r="B3232" s="23">
        <v>2021</v>
      </c>
      <c r="C3232" s="23" t="s">
        <v>585</v>
      </c>
      <c r="D3232" t="s">
        <v>74</v>
      </c>
      <c r="E3232" s="23" t="s">
        <v>587</v>
      </c>
      <c r="F3232" s="23" t="s">
        <v>75</v>
      </c>
      <c r="G3232" s="23">
        <v>3</v>
      </c>
      <c r="H3232" s="23" t="s">
        <v>31</v>
      </c>
      <c r="I3232" s="24">
        <v>92570.57</v>
      </c>
      <c r="J3232" s="24">
        <v>161998.49</v>
      </c>
      <c r="K3232" s="24">
        <v>126126.17</v>
      </c>
      <c r="L3232" s="24">
        <v>220720.8</v>
      </c>
      <c r="M3232" s="24">
        <v>159473.28</v>
      </c>
      <c r="N3232" s="24">
        <v>279078.24</v>
      </c>
      <c r="O3232" s="24">
        <v>209975.3</v>
      </c>
      <c r="P3232" s="24">
        <v>367456.77</v>
      </c>
      <c r="Q3232" s="24">
        <v>260110.4</v>
      </c>
      <c r="R3232" s="24">
        <v>455193.2</v>
      </c>
      <c r="S3232" s="24">
        <v>293009.65000000002</v>
      </c>
      <c r="T3232" s="24">
        <v>512766.88</v>
      </c>
      <c r="U3232" s="24">
        <v>325489.56</v>
      </c>
      <c r="V3232" s="24">
        <v>569606.73</v>
      </c>
    </row>
    <row r="3233" spans="1:22" hidden="1" x14ac:dyDescent="0.3">
      <c r="A3233" s="23">
        <v>9</v>
      </c>
      <c r="B3233" s="23">
        <v>2021</v>
      </c>
      <c r="C3233" s="23" t="s">
        <v>585</v>
      </c>
      <c r="D3233" t="s">
        <v>74</v>
      </c>
      <c r="E3233" s="23" t="s">
        <v>587</v>
      </c>
      <c r="F3233" s="23" t="s">
        <v>75</v>
      </c>
      <c r="G3233" s="23">
        <v>4</v>
      </c>
      <c r="H3233" s="23" t="s">
        <v>29</v>
      </c>
      <c r="I3233" s="24">
        <v>102741.2</v>
      </c>
      <c r="J3233" s="24">
        <v>164385.93</v>
      </c>
      <c r="K3233" s="24">
        <v>143837.69</v>
      </c>
      <c r="L3233" s="24">
        <v>230140.3</v>
      </c>
      <c r="M3233" s="24">
        <v>184934.17</v>
      </c>
      <c r="N3233" s="24">
        <v>295894.67</v>
      </c>
      <c r="O3233" s="24">
        <v>246578.89</v>
      </c>
      <c r="P3233" s="24">
        <v>394526.23</v>
      </c>
      <c r="Q3233" s="24">
        <v>308223.61</v>
      </c>
      <c r="R3233" s="24">
        <v>493157.79</v>
      </c>
      <c r="S3233" s="24">
        <v>349320.09</v>
      </c>
      <c r="T3233" s="24">
        <v>558912.16</v>
      </c>
      <c r="U3233" s="24">
        <v>390416.58</v>
      </c>
      <c r="V3233" s="24">
        <v>624666.53</v>
      </c>
    </row>
    <row r="3234" spans="1:22" hidden="1" x14ac:dyDescent="0.3">
      <c r="A3234" s="23">
        <v>9</v>
      </c>
      <c r="B3234" s="23">
        <v>2021</v>
      </c>
      <c r="C3234" s="23" t="s">
        <v>585</v>
      </c>
      <c r="D3234" t="s">
        <v>74</v>
      </c>
      <c r="E3234" s="23" t="s">
        <v>587</v>
      </c>
      <c r="F3234" s="23" t="s">
        <v>316</v>
      </c>
      <c r="G3234" s="23">
        <v>1</v>
      </c>
      <c r="H3234" s="23" t="s">
        <v>14</v>
      </c>
      <c r="I3234" s="24">
        <v>114571.98</v>
      </c>
      <c r="J3234" s="24">
        <v>200500.97</v>
      </c>
      <c r="K3234" s="24">
        <v>148259.63</v>
      </c>
      <c r="L3234" s="24">
        <v>259454.36</v>
      </c>
      <c r="M3234" s="24">
        <v>177351.44</v>
      </c>
      <c r="N3234" s="24">
        <v>310365.02</v>
      </c>
      <c r="O3234" s="24">
        <v>211462.65</v>
      </c>
      <c r="P3234" s="24">
        <v>370059.64</v>
      </c>
      <c r="Q3234" s="24">
        <v>248574.26</v>
      </c>
      <c r="R3234" s="24">
        <v>435004.95</v>
      </c>
      <c r="S3234" s="24">
        <v>272309.42</v>
      </c>
      <c r="T3234" s="24">
        <v>476541.49</v>
      </c>
      <c r="U3234" s="24">
        <v>294721.25</v>
      </c>
      <c r="V3234" s="24">
        <v>515762.19</v>
      </c>
    </row>
    <row r="3235" spans="1:22" hidden="1" x14ac:dyDescent="0.3">
      <c r="A3235" s="23">
        <v>9</v>
      </c>
      <c r="B3235" s="23">
        <v>2021</v>
      </c>
      <c r="C3235" s="23" t="s">
        <v>585</v>
      </c>
      <c r="D3235" t="s">
        <v>74</v>
      </c>
      <c r="E3235" s="23" t="s">
        <v>587</v>
      </c>
      <c r="F3235" s="23" t="s">
        <v>316</v>
      </c>
      <c r="G3235" s="23">
        <v>2</v>
      </c>
      <c r="H3235" s="23" t="s">
        <v>30</v>
      </c>
      <c r="I3235" s="24">
        <v>100788.42</v>
      </c>
      <c r="J3235" s="24">
        <v>176379.74</v>
      </c>
      <c r="K3235" s="24">
        <v>131817.07</v>
      </c>
      <c r="L3235" s="24">
        <v>230679.87</v>
      </c>
      <c r="M3235" s="24">
        <v>159883.4</v>
      </c>
      <c r="N3235" s="24">
        <v>279795.94</v>
      </c>
      <c r="O3235" s="24">
        <v>195516.72</v>
      </c>
      <c r="P3235" s="24">
        <v>342154.26</v>
      </c>
      <c r="Q3235" s="24">
        <v>231633.72</v>
      </c>
      <c r="R3235" s="24">
        <v>405359.01</v>
      </c>
      <c r="S3235" s="24">
        <v>255046.96</v>
      </c>
      <c r="T3235" s="24">
        <v>446332.18</v>
      </c>
      <c r="U3235" s="24">
        <v>276677.53999999998</v>
      </c>
      <c r="V3235" s="24">
        <v>484185.7</v>
      </c>
    </row>
    <row r="3236" spans="1:22" hidden="1" x14ac:dyDescent="0.3">
      <c r="A3236" s="23">
        <v>9</v>
      </c>
      <c r="B3236" s="23">
        <v>2021</v>
      </c>
      <c r="C3236" s="23" t="s">
        <v>585</v>
      </c>
      <c r="D3236" t="s">
        <v>74</v>
      </c>
      <c r="E3236" s="23" t="s">
        <v>587</v>
      </c>
      <c r="F3236" s="23" t="s">
        <v>316</v>
      </c>
      <c r="G3236" s="23">
        <v>3</v>
      </c>
      <c r="H3236" s="23" t="s">
        <v>31</v>
      </c>
      <c r="I3236" s="24">
        <v>88057.16</v>
      </c>
      <c r="J3236" s="24">
        <v>154100.01999999999</v>
      </c>
      <c r="K3236" s="24">
        <v>120078.7</v>
      </c>
      <c r="L3236" s="24">
        <v>210137.72</v>
      </c>
      <c r="M3236" s="24">
        <v>151908.03</v>
      </c>
      <c r="N3236" s="24">
        <v>265839.05</v>
      </c>
      <c r="O3236" s="24">
        <v>200095.78</v>
      </c>
      <c r="P3236" s="24">
        <v>350167.61</v>
      </c>
      <c r="Q3236" s="24">
        <v>247945.28</v>
      </c>
      <c r="R3236" s="24">
        <v>433904.23</v>
      </c>
      <c r="S3236" s="24">
        <v>279361.73</v>
      </c>
      <c r="T3236" s="24">
        <v>488883.03</v>
      </c>
      <c r="U3236" s="24">
        <v>310391.62</v>
      </c>
      <c r="V3236" s="24">
        <v>543185.34</v>
      </c>
    </row>
    <row r="3237" spans="1:22" hidden="1" x14ac:dyDescent="0.3">
      <c r="A3237" s="23">
        <v>9</v>
      </c>
      <c r="B3237" s="23">
        <v>2021</v>
      </c>
      <c r="C3237" s="23" t="s">
        <v>585</v>
      </c>
      <c r="D3237" t="s">
        <v>74</v>
      </c>
      <c r="E3237" s="23" t="s">
        <v>587</v>
      </c>
      <c r="F3237" s="23" t="s">
        <v>316</v>
      </c>
      <c r="G3237" s="23">
        <v>4</v>
      </c>
      <c r="H3237" s="23" t="s">
        <v>29</v>
      </c>
      <c r="I3237" s="24">
        <v>97052.73</v>
      </c>
      <c r="J3237" s="24">
        <v>155284.38</v>
      </c>
      <c r="K3237" s="24">
        <v>135873.82999999999</v>
      </c>
      <c r="L3237" s="24">
        <v>217398.13</v>
      </c>
      <c r="M3237" s="24">
        <v>174694.92</v>
      </c>
      <c r="N3237" s="24">
        <v>279511.88</v>
      </c>
      <c r="O3237" s="24">
        <v>232926.56</v>
      </c>
      <c r="P3237" s="24">
        <v>372682.51</v>
      </c>
      <c r="Q3237" s="24">
        <v>291158.2</v>
      </c>
      <c r="R3237" s="24">
        <v>465853.13</v>
      </c>
      <c r="S3237" s="24">
        <v>329979.3</v>
      </c>
      <c r="T3237" s="24">
        <v>527966.89</v>
      </c>
      <c r="U3237" s="24">
        <v>368800.39</v>
      </c>
      <c r="V3237" s="24">
        <v>590080.64</v>
      </c>
    </row>
    <row r="3238" spans="1:22" hidden="1" x14ac:dyDescent="0.3">
      <c r="A3238" s="23">
        <v>9</v>
      </c>
      <c r="B3238" s="23">
        <v>2021</v>
      </c>
      <c r="C3238" s="23" t="s">
        <v>585</v>
      </c>
      <c r="D3238" t="s">
        <v>74</v>
      </c>
      <c r="E3238" s="23" t="s">
        <v>587</v>
      </c>
      <c r="F3238" s="23" t="s">
        <v>355</v>
      </c>
      <c r="G3238" s="23">
        <v>1</v>
      </c>
      <c r="H3238" s="23" t="s">
        <v>14</v>
      </c>
      <c r="I3238" s="24">
        <v>118215.46</v>
      </c>
      <c r="J3238" s="24">
        <v>206877.06</v>
      </c>
      <c r="K3238" s="24">
        <v>152901.97</v>
      </c>
      <c r="L3238" s="24">
        <v>267578.45</v>
      </c>
      <c r="M3238" s="24">
        <v>182852.79</v>
      </c>
      <c r="N3238" s="24">
        <v>319992.39</v>
      </c>
      <c r="O3238" s="24">
        <v>217942.9</v>
      </c>
      <c r="P3238" s="24">
        <v>381400.08</v>
      </c>
      <c r="Q3238" s="24">
        <v>256133.81</v>
      </c>
      <c r="R3238" s="24">
        <v>448234.17</v>
      </c>
      <c r="S3238" s="24">
        <v>280558.45</v>
      </c>
      <c r="T3238" s="24">
        <v>490977.28000000003</v>
      </c>
      <c r="U3238" s="24">
        <v>303586.82</v>
      </c>
      <c r="V3238" s="24">
        <v>531276.93000000005</v>
      </c>
    </row>
    <row r="3239" spans="1:22" hidden="1" x14ac:dyDescent="0.3">
      <c r="A3239" s="23">
        <v>9</v>
      </c>
      <c r="B3239" s="23">
        <v>2021</v>
      </c>
      <c r="C3239" s="23" t="s">
        <v>585</v>
      </c>
      <c r="D3239" t="s">
        <v>74</v>
      </c>
      <c r="E3239" s="23" t="s">
        <v>587</v>
      </c>
      <c r="F3239" s="23" t="s">
        <v>355</v>
      </c>
      <c r="G3239" s="23">
        <v>2</v>
      </c>
      <c r="H3239" s="23" t="s">
        <v>30</v>
      </c>
      <c r="I3239" s="24">
        <v>104315.16</v>
      </c>
      <c r="J3239" s="24">
        <v>182551.52</v>
      </c>
      <c r="K3239" s="24">
        <v>136320.06</v>
      </c>
      <c r="L3239" s="24">
        <v>238560.11</v>
      </c>
      <c r="M3239" s="24">
        <v>165236.72</v>
      </c>
      <c r="N3239" s="24">
        <v>289164.25</v>
      </c>
      <c r="O3239" s="24">
        <v>201861.84</v>
      </c>
      <c r="P3239" s="24">
        <v>353258.21</v>
      </c>
      <c r="Q3239" s="24">
        <v>239049.71</v>
      </c>
      <c r="R3239" s="24">
        <v>418336.99</v>
      </c>
      <c r="S3239" s="24">
        <v>263149.69</v>
      </c>
      <c r="T3239" s="24">
        <v>460511.96</v>
      </c>
      <c r="U3239" s="24">
        <v>285390.2</v>
      </c>
      <c r="V3239" s="24">
        <v>499432.84</v>
      </c>
    </row>
    <row r="3240" spans="1:22" hidden="1" x14ac:dyDescent="0.3">
      <c r="A3240" s="23">
        <v>9</v>
      </c>
      <c r="B3240" s="23">
        <v>2021</v>
      </c>
      <c r="C3240" s="23" t="s">
        <v>585</v>
      </c>
      <c r="D3240" t="s">
        <v>74</v>
      </c>
      <c r="E3240" s="23" t="s">
        <v>587</v>
      </c>
      <c r="F3240" s="23" t="s">
        <v>355</v>
      </c>
      <c r="G3240" s="23">
        <v>3</v>
      </c>
      <c r="H3240" s="23" t="s">
        <v>31</v>
      </c>
      <c r="I3240" s="24">
        <v>91382.75</v>
      </c>
      <c r="J3240" s="24">
        <v>159919.82</v>
      </c>
      <c r="K3240" s="24">
        <v>124707.41</v>
      </c>
      <c r="L3240" s="24">
        <v>218237.96</v>
      </c>
      <c r="M3240" s="24">
        <v>157838.22</v>
      </c>
      <c r="N3240" s="24">
        <v>276216.88</v>
      </c>
      <c r="O3240" s="24">
        <v>207981.95</v>
      </c>
      <c r="P3240" s="24">
        <v>363968.41</v>
      </c>
      <c r="Q3240" s="24">
        <v>257784.56</v>
      </c>
      <c r="R3240" s="24">
        <v>451122.98</v>
      </c>
      <c r="S3240" s="24">
        <v>290499</v>
      </c>
      <c r="T3240" s="24">
        <v>508373.25</v>
      </c>
      <c r="U3240" s="24">
        <v>322823.59000000003</v>
      </c>
      <c r="V3240" s="24">
        <v>564941.29</v>
      </c>
    </row>
    <row r="3241" spans="1:22" hidden="1" x14ac:dyDescent="0.3">
      <c r="A3241" s="23">
        <v>9</v>
      </c>
      <c r="B3241" s="23">
        <v>2021</v>
      </c>
      <c r="C3241" s="23" t="s">
        <v>585</v>
      </c>
      <c r="D3241" t="s">
        <v>74</v>
      </c>
      <c r="E3241" s="23" t="s">
        <v>587</v>
      </c>
      <c r="F3241" s="23" t="s">
        <v>355</v>
      </c>
      <c r="G3241" s="23">
        <v>4</v>
      </c>
      <c r="H3241" s="23" t="s">
        <v>29</v>
      </c>
      <c r="I3241" s="24">
        <v>100093.59</v>
      </c>
      <c r="J3241" s="24">
        <v>160149.74</v>
      </c>
      <c r="K3241" s="24">
        <v>140131.01999999999</v>
      </c>
      <c r="L3241" s="24">
        <v>224209.64</v>
      </c>
      <c r="M3241" s="24">
        <v>180168.46</v>
      </c>
      <c r="N3241" s="24">
        <v>288269.53999999998</v>
      </c>
      <c r="O3241" s="24">
        <v>240224.61</v>
      </c>
      <c r="P3241" s="24">
        <v>384359.38</v>
      </c>
      <c r="Q3241" s="24">
        <v>300280.76</v>
      </c>
      <c r="R3241" s="24">
        <v>480449.23</v>
      </c>
      <c r="S3241" s="24">
        <v>340318.2</v>
      </c>
      <c r="T3241" s="24">
        <v>544509.13</v>
      </c>
      <c r="U3241" s="24">
        <v>380355.63</v>
      </c>
      <c r="V3241" s="24">
        <v>608569.02</v>
      </c>
    </row>
    <row r="3242" spans="1:22" hidden="1" x14ac:dyDescent="0.3">
      <c r="A3242" s="23">
        <v>9</v>
      </c>
      <c r="B3242" s="23">
        <v>2021</v>
      </c>
      <c r="C3242" s="23" t="s">
        <v>585</v>
      </c>
      <c r="D3242" t="s">
        <v>74</v>
      </c>
      <c r="E3242" s="23" t="s">
        <v>587</v>
      </c>
      <c r="F3242" s="23" t="s">
        <v>77</v>
      </c>
      <c r="G3242" s="23">
        <v>1</v>
      </c>
      <c r="H3242" s="23" t="s">
        <v>14</v>
      </c>
      <c r="I3242" s="24">
        <v>119947</v>
      </c>
      <c r="J3242" s="24">
        <v>209907.25</v>
      </c>
      <c r="K3242" s="24">
        <v>155227.29</v>
      </c>
      <c r="L3242" s="24">
        <v>271647.76</v>
      </c>
      <c r="M3242" s="24">
        <v>185695.06</v>
      </c>
      <c r="N3242" s="24">
        <v>324966.34999999998</v>
      </c>
      <c r="O3242" s="24">
        <v>221424.42</v>
      </c>
      <c r="P3242" s="24">
        <v>387492.73</v>
      </c>
      <c r="Q3242" s="24">
        <v>260294.08</v>
      </c>
      <c r="R3242" s="24">
        <v>455514.64</v>
      </c>
      <c r="S3242" s="24">
        <v>285153.78000000003</v>
      </c>
      <c r="T3242" s="24">
        <v>499019.11</v>
      </c>
      <c r="U3242" s="24">
        <v>308633.25</v>
      </c>
      <c r="V3242" s="24">
        <v>540108.18000000005</v>
      </c>
    </row>
    <row r="3243" spans="1:22" hidden="1" x14ac:dyDescent="0.3">
      <c r="A3243" s="23">
        <v>9</v>
      </c>
      <c r="B3243" s="23">
        <v>2021</v>
      </c>
      <c r="C3243" s="23" t="s">
        <v>585</v>
      </c>
      <c r="D3243" t="s">
        <v>74</v>
      </c>
      <c r="E3243" s="23" t="s">
        <v>587</v>
      </c>
      <c r="F3243" s="23" t="s">
        <v>77</v>
      </c>
      <c r="G3243" s="23">
        <v>2</v>
      </c>
      <c r="H3243" s="23" t="s">
        <v>30</v>
      </c>
      <c r="I3243" s="24">
        <v>105462.58</v>
      </c>
      <c r="J3243" s="24">
        <v>184559.51</v>
      </c>
      <c r="K3243" s="24">
        <v>137948.67000000001</v>
      </c>
      <c r="L3243" s="24">
        <v>241410.16</v>
      </c>
      <c r="M3243" s="24">
        <v>167338.81</v>
      </c>
      <c r="N3243" s="24">
        <v>292842.92</v>
      </c>
      <c r="O3243" s="24">
        <v>204667.68</v>
      </c>
      <c r="P3243" s="24">
        <v>358168.43</v>
      </c>
      <c r="Q3243" s="24">
        <v>242492.16</v>
      </c>
      <c r="R3243" s="24">
        <v>424361.28</v>
      </c>
      <c r="S3243" s="24">
        <v>267013.56</v>
      </c>
      <c r="T3243" s="24">
        <v>467273.73</v>
      </c>
      <c r="U3243" s="24">
        <v>289672.06</v>
      </c>
      <c r="V3243" s="24">
        <v>506926.11</v>
      </c>
    </row>
    <row r="3244" spans="1:22" hidden="1" x14ac:dyDescent="0.3">
      <c r="A3244" s="23">
        <v>9</v>
      </c>
      <c r="B3244" s="23">
        <v>2021</v>
      </c>
      <c r="C3244" s="23" t="s">
        <v>585</v>
      </c>
      <c r="D3244" t="s">
        <v>74</v>
      </c>
      <c r="E3244" s="23" t="s">
        <v>587</v>
      </c>
      <c r="F3244" s="23" t="s">
        <v>77</v>
      </c>
      <c r="G3244" s="23">
        <v>3</v>
      </c>
      <c r="H3244" s="23" t="s">
        <v>31</v>
      </c>
      <c r="I3244" s="24">
        <v>92099.68</v>
      </c>
      <c r="J3244" s="24">
        <v>161174.44</v>
      </c>
      <c r="K3244" s="24">
        <v>125575.45</v>
      </c>
      <c r="L3244" s="24">
        <v>219757.04</v>
      </c>
      <c r="M3244" s="24">
        <v>158849.24</v>
      </c>
      <c r="N3244" s="24">
        <v>277986.17</v>
      </c>
      <c r="O3244" s="24">
        <v>209226.23</v>
      </c>
      <c r="P3244" s="24">
        <v>366145.91</v>
      </c>
      <c r="Q3244" s="24">
        <v>259247.78</v>
      </c>
      <c r="R3244" s="24">
        <v>453683.62</v>
      </c>
      <c r="S3244" s="24">
        <v>292087.7</v>
      </c>
      <c r="T3244" s="24">
        <v>511153.48</v>
      </c>
      <c r="U3244" s="24">
        <v>324521.40000000002</v>
      </c>
      <c r="V3244" s="24">
        <v>567912.43999999994</v>
      </c>
    </row>
    <row r="3245" spans="1:22" hidden="1" x14ac:dyDescent="0.3">
      <c r="A3245" s="23">
        <v>9</v>
      </c>
      <c r="B3245" s="23">
        <v>2021</v>
      </c>
      <c r="C3245" s="23" t="s">
        <v>585</v>
      </c>
      <c r="D3245" t="s">
        <v>74</v>
      </c>
      <c r="E3245" s="23" t="s">
        <v>587</v>
      </c>
      <c r="F3245" s="23" t="s">
        <v>77</v>
      </c>
      <c r="G3245" s="23">
        <v>4</v>
      </c>
      <c r="H3245" s="23" t="s">
        <v>29</v>
      </c>
      <c r="I3245" s="24">
        <v>101613.53</v>
      </c>
      <c r="J3245" s="24">
        <v>162581.66</v>
      </c>
      <c r="K3245" s="24">
        <v>142258.95000000001</v>
      </c>
      <c r="L3245" s="24">
        <v>227614.32</v>
      </c>
      <c r="M3245" s="24">
        <v>182904.36</v>
      </c>
      <c r="N3245" s="24">
        <v>292646.98</v>
      </c>
      <c r="O3245" s="24">
        <v>243872.48</v>
      </c>
      <c r="P3245" s="24">
        <v>390195.97</v>
      </c>
      <c r="Q3245" s="24">
        <v>304840.59999999998</v>
      </c>
      <c r="R3245" s="24">
        <v>487744.97</v>
      </c>
      <c r="S3245" s="24">
        <v>345486.01</v>
      </c>
      <c r="T3245" s="24">
        <v>552777.63</v>
      </c>
      <c r="U3245" s="24">
        <v>386131.43</v>
      </c>
      <c r="V3245" s="24">
        <v>617810.29</v>
      </c>
    </row>
    <row r="3246" spans="1:22" hidden="1" x14ac:dyDescent="0.3">
      <c r="A3246" s="23">
        <v>9</v>
      </c>
      <c r="B3246" s="23">
        <v>2021</v>
      </c>
      <c r="C3246" s="23" t="s">
        <v>585</v>
      </c>
      <c r="D3246" t="s">
        <v>74</v>
      </c>
      <c r="E3246" s="23" t="s">
        <v>587</v>
      </c>
      <c r="F3246" s="23" t="s">
        <v>423</v>
      </c>
      <c r="G3246" s="23">
        <v>1</v>
      </c>
      <c r="H3246" s="23" t="s">
        <v>14</v>
      </c>
      <c r="I3246" s="24">
        <v>115002.52</v>
      </c>
      <c r="J3246" s="24">
        <v>201254.42</v>
      </c>
      <c r="K3246" s="24">
        <v>149015.65</v>
      </c>
      <c r="L3246" s="24">
        <v>260777.39</v>
      </c>
      <c r="M3246" s="24">
        <v>178398.32</v>
      </c>
      <c r="N3246" s="24">
        <v>312197.06</v>
      </c>
      <c r="O3246" s="24">
        <v>212928.37</v>
      </c>
      <c r="P3246" s="24">
        <v>372624.64000000001</v>
      </c>
      <c r="Q3246" s="24">
        <v>250456.37</v>
      </c>
      <c r="R3246" s="24">
        <v>438298.64</v>
      </c>
      <c r="S3246" s="24">
        <v>274460.08</v>
      </c>
      <c r="T3246" s="24">
        <v>480305.14</v>
      </c>
      <c r="U3246" s="24">
        <v>297220.15000000002</v>
      </c>
      <c r="V3246" s="24">
        <v>520135.26</v>
      </c>
    </row>
    <row r="3247" spans="1:22" hidden="1" x14ac:dyDescent="0.3">
      <c r="A3247" s="23">
        <v>9</v>
      </c>
      <c r="B3247" s="23">
        <v>2021</v>
      </c>
      <c r="C3247" s="23" t="s">
        <v>585</v>
      </c>
      <c r="D3247" t="s">
        <v>74</v>
      </c>
      <c r="E3247" s="23" t="s">
        <v>587</v>
      </c>
      <c r="F3247" s="23" t="s">
        <v>423</v>
      </c>
      <c r="G3247" s="23">
        <v>2</v>
      </c>
      <c r="H3247" s="23" t="s">
        <v>30</v>
      </c>
      <c r="I3247" s="24">
        <v>100284.33</v>
      </c>
      <c r="J3247" s="24">
        <v>175497.57</v>
      </c>
      <c r="K3247" s="24">
        <v>131458.34</v>
      </c>
      <c r="L3247" s="24">
        <v>230052.09</v>
      </c>
      <c r="M3247" s="24">
        <v>159746</v>
      </c>
      <c r="N3247" s="24">
        <v>279555.5</v>
      </c>
      <c r="O3247" s="24">
        <v>195901.35</v>
      </c>
      <c r="P3247" s="24">
        <v>342827.37</v>
      </c>
      <c r="Q3247" s="24">
        <v>232367.32</v>
      </c>
      <c r="R3247" s="24">
        <v>406642.81</v>
      </c>
      <c r="S3247" s="24">
        <v>256027.28</v>
      </c>
      <c r="T3247" s="24">
        <v>448047.74</v>
      </c>
      <c r="U3247" s="24">
        <v>277953.14</v>
      </c>
      <c r="V3247" s="24">
        <v>486417.99</v>
      </c>
    </row>
    <row r="3248" spans="1:22" hidden="1" x14ac:dyDescent="0.3">
      <c r="A3248" s="23">
        <v>9</v>
      </c>
      <c r="B3248" s="23">
        <v>2021</v>
      </c>
      <c r="C3248" s="23" t="s">
        <v>585</v>
      </c>
      <c r="D3248" t="s">
        <v>74</v>
      </c>
      <c r="E3248" s="23" t="s">
        <v>587</v>
      </c>
      <c r="F3248" s="23" t="s">
        <v>423</v>
      </c>
      <c r="G3248" s="23">
        <v>3</v>
      </c>
      <c r="H3248" s="23" t="s">
        <v>31</v>
      </c>
      <c r="I3248" s="24">
        <v>86945.9</v>
      </c>
      <c r="J3248" s="24">
        <v>152155.32</v>
      </c>
      <c r="K3248" s="24">
        <v>118305.9</v>
      </c>
      <c r="L3248" s="24">
        <v>207035.32</v>
      </c>
      <c r="M3248" s="24">
        <v>149460.66</v>
      </c>
      <c r="N3248" s="24">
        <v>261556.15</v>
      </c>
      <c r="O3248" s="24">
        <v>196666.63</v>
      </c>
      <c r="P3248" s="24">
        <v>344166.6</v>
      </c>
      <c r="Q3248" s="24">
        <v>243511.42</v>
      </c>
      <c r="R3248" s="24">
        <v>426144.98</v>
      </c>
      <c r="S3248" s="24">
        <v>274225.31</v>
      </c>
      <c r="T3248" s="24">
        <v>479894.29</v>
      </c>
      <c r="U3248" s="24">
        <v>304526.43</v>
      </c>
      <c r="V3248" s="24">
        <v>532921.24</v>
      </c>
    </row>
    <row r="3249" spans="1:22" hidden="1" x14ac:dyDescent="0.3">
      <c r="A3249" s="23">
        <v>9</v>
      </c>
      <c r="B3249" s="23">
        <v>2021</v>
      </c>
      <c r="C3249" s="23" t="s">
        <v>585</v>
      </c>
      <c r="D3249" t="s">
        <v>74</v>
      </c>
      <c r="E3249" s="23" t="s">
        <v>587</v>
      </c>
      <c r="F3249" s="23" t="s">
        <v>423</v>
      </c>
      <c r="G3249" s="23">
        <v>4</v>
      </c>
      <c r="H3249" s="23" t="s">
        <v>29</v>
      </c>
      <c r="I3249" s="24">
        <v>97542.37</v>
      </c>
      <c r="J3249" s="24">
        <v>156067.79</v>
      </c>
      <c r="K3249" s="24">
        <v>136559.32</v>
      </c>
      <c r="L3249" s="24">
        <v>218494.91</v>
      </c>
      <c r="M3249" s="24">
        <v>175576.26</v>
      </c>
      <c r="N3249" s="24">
        <v>280922.03000000003</v>
      </c>
      <c r="O3249" s="24">
        <v>234101.68</v>
      </c>
      <c r="P3249" s="24">
        <v>374562.7</v>
      </c>
      <c r="Q3249" s="24">
        <v>292627.11</v>
      </c>
      <c r="R3249" s="24">
        <v>468203.38</v>
      </c>
      <c r="S3249" s="24">
        <v>331644.05</v>
      </c>
      <c r="T3249" s="24">
        <v>530630.49</v>
      </c>
      <c r="U3249" s="24">
        <v>370661</v>
      </c>
      <c r="V3249" s="24">
        <v>593057.61</v>
      </c>
    </row>
    <row r="3250" spans="1:22" hidden="1" x14ac:dyDescent="0.3">
      <c r="A3250" s="23">
        <v>9</v>
      </c>
      <c r="B3250" s="23">
        <v>2021</v>
      </c>
      <c r="C3250" s="23" t="s">
        <v>585</v>
      </c>
      <c r="D3250" t="s">
        <v>74</v>
      </c>
      <c r="E3250" s="23" t="s">
        <v>587</v>
      </c>
      <c r="F3250" s="23" t="s">
        <v>76</v>
      </c>
      <c r="G3250" s="23">
        <v>1</v>
      </c>
      <c r="H3250" s="23" t="s">
        <v>14</v>
      </c>
      <c r="I3250" s="24">
        <v>124337.54</v>
      </c>
      <c r="J3250" s="24">
        <v>217590.7</v>
      </c>
      <c r="K3250" s="24">
        <v>160921.37</v>
      </c>
      <c r="L3250" s="24">
        <v>281612.39</v>
      </c>
      <c r="M3250" s="24">
        <v>192515.46</v>
      </c>
      <c r="N3250" s="24">
        <v>336902.05</v>
      </c>
      <c r="O3250" s="24">
        <v>229570.39</v>
      </c>
      <c r="P3250" s="24">
        <v>401748.18</v>
      </c>
      <c r="Q3250" s="24">
        <v>269879.74</v>
      </c>
      <c r="R3250" s="24">
        <v>472289.54</v>
      </c>
      <c r="S3250" s="24">
        <v>295660.34000000003</v>
      </c>
      <c r="T3250" s="24">
        <v>517405.59</v>
      </c>
      <c r="U3250" s="24">
        <v>320015.35999999999</v>
      </c>
      <c r="V3250" s="24">
        <v>560026.88</v>
      </c>
    </row>
    <row r="3251" spans="1:22" hidden="1" x14ac:dyDescent="0.3">
      <c r="A3251" s="23">
        <v>9</v>
      </c>
      <c r="B3251" s="23">
        <v>2021</v>
      </c>
      <c r="C3251" s="23" t="s">
        <v>585</v>
      </c>
      <c r="D3251" t="s">
        <v>74</v>
      </c>
      <c r="E3251" s="23" t="s">
        <v>587</v>
      </c>
      <c r="F3251" s="23" t="s">
        <v>76</v>
      </c>
      <c r="G3251" s="23">
        <v>2</v>
      </c>
      <c r="H3251" s="23" t="s">
        <v>30</v>
      </c>
      <c r="I3251" s="24">
        <v>109269.06</v>
      </c>
      <c r="J3251" s="24">
        <v>191220.85</v>
      </c>
      <c r="K3251" s="24">
        <v>142946.01999999999</v>
      </c>
      <c r="L3251" s="24">
        <v>250155.54</v>
      </c>
      <c r="M3251" s="24">
        <v>173419.04</v>
      </c>
      <c r="N3251" s="24">
        <v>303483.32</v>
      </c>
      <c r="O3251" s="24">
        <v>212137.97</v>
      </c>
      <c r="P3251" s="24">
        <v>371241.45</v>
      </c>
      <c r="Q3251" s="24">
        <v>251360</v>
      </c>
      <c r="R3251" s="24">
        <v>439880</v>
      </c>
      <c r="S3251" s="24">
        <v>276788.65999999997</v>
      </c>
      <c r="T3251" s="24">
        <v>484380.15999999997</v>
      </c>
      <c r="U3251" s="24">
        <v>300289.62</v>
      </c>
      <c r="V3251" s="24">
        <v>525506.82999999996</v>
      </c>
    </row>
    <row r="3252" spans="1:22" hidden="1" x14ac:dyDescent="0.3">
      <c r="A3252" s="23">
        <v>9</v>
      </c>
      <c r="B3252" s="23">
        <v>2021</v>
      </c>
      <c r="C3252" s="23" t="s">
        <v>585</v>
      </c>
      <c r="D3252" t="s">
        <v>74</v>
      </c>
      <c r="E3252" s="23" t="s">
        <v>587</v>
      </c>
      <c r="F3252" s="23" t="s">
        <v>76</v>
      </c>
      <c r="G3252" s="23">
        <v>3</v>
      </c>
      <c r="H3252" s="23" t="s">
        <v>31</v>
      </c>
      <c r="I3252" s="24">
        <v>95382.9</v>
      </c>
      <c r="J3252" s="24">
        <v>166920.07</v>
      </c>
      <c r="K3252" s="24">
        <v>130036.31</v>
      </c>
      <c r="L3252" s="24">
        <v>227563.54</v>
      </c>
      <c r="M3252" s="24">
        <v>164479.59</v>
      </c>
      <c r="N3252" s="24">
        <v>287839.28000000003</v>
      </c>
      <c r="O3252" s="24">
        <v>216629.63</v>
      </c>
      <c r="P3252" s="24">
        <v>379101.85</v>
      </c>
      <c r="Q3252" s="24">
        <v>268409.89</v>
      </c>
      <c r="R3252" s="24">
        <v>469717.3</v>
      </c>
      <c r="S3252" s="24">
        <v>302401.8</v>
      </c>
      <c r="T3252" s="24">
        <v>529203.16</v>
      </c>
      <c r="U3252" s="24">
        <v>335971.12</v>
      </c>
      <c r="V3252" s="24">
        <v>587949.44999999995</v>
      </c>
    </row>
    <row r="3253" spans="1:22" hidden="1" x14ac:dyDescent="0.3">
      <c r="A3253" s="23">
        <v>9</v>
      </c>
      <c r="B3253" s="23">
        <v>2021</v>
      </c>
      <c r="C3253" s="23" t="s">
        <v>585</v>
      </c>
      <c r="D3253" t="s">
        <v>74</v>
      </c>
      <c r="E3253" s="23" t="s">
        <v>587</v>
      </c>
      <c r="F3253" s="23" t="s">
        <v>76</v>
      </c>
      <c r="G3253" s="23">
        <v>4</v>
      </c>
      <c r="H3253" s="23" t="s">
        <v>29</v>
      </c>
      <c r="I3253" s="24">
        <v>105340.62</v>
      </c>
      <c r="J3253" s="24">
        <v>168544.99</v>
      </c>
      <c r="K3253" s="24">
        <v>147476.87</v>
      </c>
      <c r="L3253" s="24">
        <v>235962.99</v>
      </c>
      <c r="M3253" s="24">
        <v>189613.11</v>
      </c>
      <c r="N3253" s="24">
        <v>303380.99</v>
      </c>
      <c r="O3253" s="24">
        <v>252817.49</v>
      </c>
      <c r="P3253" s="24">
        <v>404507.98</v>
      </c>
      <c r="Q3253" s="24">
        <v>316021.86</v>
      </c>
      <c r="R3253" s="24">
        <v>505634.98</v>
      </c>
      <c r="S3253" s="24">
        <v>358158.11</v>
      </c>
      <c r="T3253" s="24">
        <v>573052.98</v>
      </c>
      <c r="U3253" s="24">
        <v>400294.35</v>
      </c>
      <c r="V3253" s="24">
        <v>640470.97</v>
      </c>
    </row>
    <row r="3254" spans="1:22" hidden="1" x14ac:dyDescent="0.3">
      <c r="A3254" s="23">
        <v>9</v>
      </c>
      <c r="B3254" s="23">
        <v>2021</v>
      </c>
      <c r="C3254" s="23" t="s">
        <v>585</v>
      </c>
      <c r="D3254" t="s">
        <v>74</v>
      </c>
      <c r="E3254" s="23" t="s">
        <v>587</v>
      </c>
      <c r="F3254" s="23" t="s">
        <v>467</v>
      </c>
      <c r="G3254" s="23">
        <v>1</v>
      </c>
      <c r="H3254" s="23" t="s">
        <v>14</v>
      </c>
      <c r="I3254" s="24">
        <v>115771.72</v>
      </c>
      <c r="J3254" s="24">
        <v>202600.51</v>
      </c>
      <c r="K3254" s="24">
        <v>149911.21</v>
      </c>
      <c r="L3254" s="24">
        <v>262344.62</v>
      </c>
      <c r="M3254" s="24">
        <v>179398.09</v>
      </c>
      <c r="N3254" s="24">
        <v>313946.65000000002</v>
      </c>
      <c r="O3254" s="24">
        <v>214011.29</v>
      </c>
      <c r="P3254" s="24">
        <v>374519.75</v>
      </c>
      <c r="Q3254" s="24">
        <v>251649.46</v>
      </c>
      <c r="R3254" s="24">
        <v>440386.56</v>
      </c>
      <c r="S3254" s="24">
        <v>275722.52</v>
      </c>
      <c r="T3254" s="24">
        <v>482514.41</v>
      </c>
      <c r="U3254" s="24">
        <v>298500.56</v>
      </c>
      <c r="V3254" s="24">
        <v>522375.97</v>
      </c>
    </row>
    <row r="3255" spans="1:22" hidden="1" x14ac:dyDescent="0.3">
      <c r="A3255" s="23">
        <v>9</v>
      </c>
      <c r="B3255" s="23">
        <v>2021</v>
      </c>
      <c r="C3255" s="23" t="s">
        <v>585</v>
      </c>
      <c r="D3255" t="s">
        <v>74</v>
      </c>
      <c r="E3255" s="23" t="s">
        <v>587</v>
      </c>
      <c r="F3255" s="23" t="s">
        <v>467</v>
      </c>
      <c r="G3255" s="23">
        <v>2</v>
      </c>
      <c r="H3255" s="23" t="s">
        <v>30</v>
      </c>
      <c r="I3255" s="24">
        <v>101404.04</v>
      </c>
      <c r="J3255" s="24">
        <v>177457.06</v>
      </c>
      <c r="K3255" s="24">
        <v>132771.93</v>
      </c>
      <c r="L3255" s="24">
        <v>232350.88</v>
      </c>
      <c r="M3255" s="24">
        <v>161189.87</v>
      </c>
      <c r="N3255" s="24">
        <v>282082.28000000003</v>
      </c>
      <c r="O3255" s="24">
        <v>197389.68</v>
      </c>
      <c r="P3255" s="24">
        <v>345431.94</v>
      </c>
      <c r="Q3255" s="24">
        <v>233991.11</v>
      </c>
      <c r="R3255" s="24">
        <v>409484.44</v>
      </c>
      <c r="S3255" s="24">
        <v>257728.6</v>
      </c>
      <c r="T3255" s="24">
        <v>451025.04</v>
      </c>
      <c r="U3255" s="24">
        <v>279692.28999999998</v>
      </c>
      <c r="V3255" s="24">
        <v>489461.5</v>
      </c>
    </row>
    <row r="3256" spans="1:22" hidden="1" x14ac:dyDescent="0.3">
      <c r="A3256" s="23">
        <v>9</v>
      </c>
      <c r="B3256" s="23">
        <v>2021</v>
      </c>
      <c r="C3256" s="23" t="s">
        <v>585</v>
      </c>
      <c r="D3256" t="s">
        <v>74</v>
      </c>
      <c r="E3256" s="23" t="s">
        <v>587</v>
      </c>
      <c r="F3256" s="23" t="s">
        <v>467</v>
      </c>
      <c r="G3256" s="23">
        <v>3</v>
      </c>
      <c r="H3256" s="23" t="s">
        <v>31</v>
      </c>
      <c r="I3256" s="24">
        <v>88260.82</v>
      </c>
      <c r="J3256" s="24">
        <v>154456.44</v>
      </c>
      <c r="K3256" s="24">
        <v>120228.18</v>
      </c>
      <c r="L3256" s="24">
        <v>210399.32</v>
      </c>
      <c r="M3256" s="24">
        <v>151995.19</v>
      </c>
      <c r="N3256" s="24">
        <v>265991.58</v>
      </c>
      <c r="O3256" s="24">
        <v>200108.25</v>
      </c>
      <c r="P3256" s="24">
        <v>350189.43</v>
      </c>
      <c r="Q3256" s="24">
        <v>247868.73</v>
      </c>
      <c r="R3256" s="24">
        <v>433770.27</v>
      </c>
      <c r="S3256" s="24">
        <v>279205.36</v>
      </c>
      <c r="T3256" s="24">
        <v>488609.38</v>
      </c>
      <c r="U3256" s="24">
        <v>310139.05</v>
      </c>
      <c r="V3256" s="24">
        <v>542743.32999999996</v>
      </c>
    </row>
    <row r="3257" spans="1:22" hidden="1" x14ac:dyDescent="0.3">
      <c r="A3257" s="23">
        <v>9</v>
      </c>
      <c r="B3257" s="23">
        <v>2021</v>
      </c>
      <c r="C3257" s="23" t="s">
        <v>585</v>
      </c>
      <c r="D3257" t="s">
        <v>74</v>
      </c>
      <c r="E3257" s="23" t="s">
        <v>587</v>
      </c>
      <c r="F3257" s="23" t="s">
        <v>467</v>
      </c>
      <c r="G3257" s="23">
        <v>4</v>
      </c>
      <c r="H3257" s="23" t="s">
        <v>29</v>
      </c>
      <c r="I3257" s="24">
        <v>98131.26</v>
      </c>
      <c r="J3257" s="24">
        <v>157010.01</v>
      </c>
      <c r="K3257" s="24">
        <v>137383.76</v>
      </c>
      <c r="L3257" s="24">
        <v>219814.02</v>
      </c>
      <c r="M3257" s="24">
        <v>176636.26</v>
      </c>
      <c r="N3257" s="24">
        <v>282618.02</v>
      </c>
      <c r="O3257" s="24">
        <v>235515.02</v>
      </c>
      <c r="P3257" s="24">
        <v>376824.03</v>
      </c>
      <c r="Q3257" s="24">
        <v>294393.77</v>
      </c>
      <c r="R3257" s="24">
        <v>471030.04</v>
      </c>
      <c r="S3257" s="24">
        <v>333646.27</v>
      </c>
      <c r="T3257" s="24">
        <v>533834.04</v>
      </c>
      <c r="U3257" s="24">
        <v>372898.78</v>
      </c>
      <c r="V3257" s="24">
        <v>596638.05000000005</v>
      </c>
    </row>
    <row r="3258" spans="1:22" hidden="1" x14ac:dyDescent="0.3">
      <c r="A3258" s="23">
        <v>9</v>
      </c>
      <c r="B3258" s="23">
        <v>2021</v>
      </c>
      <c r="C3258" s="23" t="s">
        <v>585</v>
      </c>
      <c r="D3258" t="s">
        <v>74</v>
      </c>
      <c r="E3258" s="23" t="s">
        <v>587</v>
      </c>
      <c r="F3258" s="23" t="s">
        <v>80</v>
      </c>
      <c r="G3258" s="23">
        <v>1</v>
      </c>
      <c r="H3258" s="23" t="s">
        <v>14</v>
      </c>
      <c r="I3258" s="24">
        <v>121678.54</v>
      </c>
      <c r="J3258" s="24">
        <v>212937.44</v>
      </c>
      <c r="K3258" s="24">
        <v>157552.60999999999</v>
      </c>
      <c r="L3258" s="24">
        <v>275717.07</v>
      </c>
      <c r="M3258" s="24">
        <v>188537.32</v>
      </c>
      <c r="N3258" s="24">
        <v>329940.32</v>
      </c>
      <c r="O3258" s="24">
        <v>224905.93</v>
      </c>
      <c r="P3258" s="24">
        <v>393585.38</v>
      </c>
      <c r="Q3258" s="24">
        <v>264454.36</v>
      </c>
      <c r="R3258" s="24">
        <v>462795.12</v>
      </c>
      <c r="S3258" s="24">
        <v>289749.11</v>
      </c>
      <c r="T3258" s="24">
        <v>507060.93</v>
      </c>
      <c r="U3258" s="24">
        <v>313679.68</v>
      </c>
      <c r="V3258" s="24">
        <v>548939.43000000005</v>
      </c>
    </row>
    <row r="3259" spans="1:22" hidden="1" x14ac:dyDescent="0.3">
      <c r="A3259" s="23">
        <v>9</v>
      </c>
      <c r="B3259" s="23">
        <v>2021</v>
      </c>
      <c r="C3259" s="23" t="s">
        <v>585</v>
      </c>
      <c r="D3259" t="s">
        <v>74</v>
      </c>
      <c r="E3259" s="23" t="s">
        <v>587</v>
      </c>
      <c r="F3259" s="23" t="s">
        <v>80</v>
      </c>
      <c r="G3259" s="23">
        <v>2</v>
      </c>
      <c r="H3259" s="23" t="s">
        <v>30</v>
      </c>
      <c r="I3259" s="24">
        <v>106610</v>
      </c>
      <c r="J3259" s="24">
        <v>186567.49</v>
      </c>
      <c r="K3259" s="24">
        <v>139577.26999999999</v>
      </c>
      <c r="L3259" s="24">
        <v>244260.22</v>
      </c>
      <c r="M3259" s="24">
        <v>169440.91</v>
      </c>
      <c r="N3259" s="24">
        <v>296521.59000000003</v>
      </c>
      <c r="O3259" s="24">
        <v>207473.52</v>
      </c>
      <c r="P3259" s="24">
        <v>363078.65</v>
      </c>
      <c r="Q3259" s="24">
        <v>245934.62</v>
      </c>
      <c r="R3259" s="24">
        <v>430385.58</v>
      </c>
      <c r="S3259" s="24">
        <v>270877.43</v>
      </c>
      <c r="T3259" s="24">
        <v>474035.5</v>
      </c>
      <c r="U3259" s="24">
        <v>293953.93</v>
      </c>
      <c r="V3259" s="24">
        <v>514419.38</v>
      </c>
    </row>
    <row r="3260" spans="1:22" hidden="1" x14ac:dyDescent="0.3">
      <c r="A3260" s="23">
        <v>9</v>
      </c>
      <c r="B3260" s="23">
        <v>2021</v>
      </c>
      <c r="C3260" s="23" t="s">
        <v>585</v>
      </c>
      <c r="D3260" t="s">
        <v>74</v>
      </c>
      <c r="E3260" s="23" t="s">
        <v>587</v>
      </c>
      <c r="F3260" s="23" t="s">
        <v>80</v>
      </c>
      <c r="G3260" s="23">
        <v>3</v>
      </c>
      <c r="H3260" s="23" t="s">
        <v>31</v>
      </c>
      <c r="I3260" s="24">
        <v>92816.6</v>
      </c>
      <c r="J3260" s="24">
        <v>162429.04999999999</v>
      </c>
      <c r="K3260" s="24">
        <v>126443.49</v>
      </c>
      <c r="L3260" s="24">
        <v>221276.11</v>
      </c>
      <c r="M3260" s="24">
        <v>159860.26</v>
      </c>
      <c r="N3260" s="24">
        <v>279755.45</v>
      </c>
      <c r="O3260" s="24">
        <v>210470.52</v>
      </c>
      <c r="P3260" s="24">
        <v>368323.41</v>
      </c>
      <c r="Q3260" s="24">
        <v>260711</v>
      </c>
      <c r="R3260" s="24">
        <v>456244.25</v>
      </c>
      <c r="S3260" s="24">
        <v>293676.40000000002</v>
      </c>
      <c r="T3260" s="24">
        <v>513933.7</v>
      </c>
      <c r="U3260" s="24">
        <v>326219.2</v>
      </c>
      <c r="V3260" s="24">
        <v>570883.6</v>
      </c>
    </row>
    <row r="3261" spans="1:22" hidden="1" x14ac:dyDescent="0.3">
      <c r="A3261" s="23">
        <v>9</v>
      </c>
      <c r="B3261" s="23">
        <v>2021</v>
      </c>
      <c r="C3261" s="23" t="s">
        <v>585</v>
      </c>
      <c r="D3261" t="s">
        <v>74</v>
      </c>
      <c r="E3261" s="23" t="s">
        <v>587</v>
      </c>
      <c r="F3261" s="23" t="s">
        <v>80</v>
      </c>
      <c r="G3261" s="23">
        <v>4</v>
      </c>
      <c r="H3261" s="23" t="s">
        <v>29</v>
      </c>
      <c r="I3261" s="24">
        <v>103133.48</v>
      </c>
      <c r="J3261" s="24">
        <v>165013.57</v>
      </c>
      <c r="K3261" s="24">
        <v>144386.87</v>
      </c>
      <c r="L3261" s="24">
        <v>231019</v>
      </c>
      <c r="M3261" s="24">
        <v>185640.26</v>
      </c>
      <c r="N3261" s="24">
        <v>297024.42</v>
      </c>
      <c r="O3261" s="24">
        <v>247520.35</v>
      </c>
      <c r="P3261" s="24">
        <v>396032.56</v>
      </c>
      <c r="Q3261" s="24">
        <v>309400.44</v>
      </c>
      <c r="R3261" s="24">
        <v>495040.71</v>
      </c>
      <c r="S3261" s="24">
        <v>350653.83</v>
      </c>
      <c r="T3261" s="24">
        <v>561046.13</v>
      </c>
      <c r="U3261" s="24">
        <v>391907.22</v>
      </c>
      <c r="V3261" s="24">
        <v>627051.56000000006</v>
      </c>
    </row>
    <row r="3262" spans="1:22" hidden="1" x14ac:dyDescent="0.3">
      <c r="A3262" s="23">
        <v>9</v>
      </c>
      <c r="B3262" s="23">
        <v>2021</v>
      </c>
      <c r="C3262" s="23" t="s">
        <v>585</v>
      </c>
      <c r="D3262" t="s">
        <v>74</v>
      </c>
      <c r="E3262" s="23" t="s">
        <v>587</v>
      </c>
      <c r="F3262" s="23" t="s">
        <v>82</v>
      </c>
      <c r="G3262" s="23">
        <v>1</v>
      </c>
      <c r="H3262" s="23" t="s">
        <v>14</v>
      </c>
      <c r="I3262" s="24">
        <v>119199.93</v>
      </c>
      <c r="J3262" s="24">
        <v>208599.88</v>
      </c>
      <c r="K3262" s="24">
        <v>154175.54</v>
      </c>
      <c r="L3262" s="24">
        <v>269807.19</v>
      </c>
      <c r="M3262" s="24">
        <v>184376</v>
      </c>
      <c r="N3262" s="24">
        <v>322657.99</v>
      </c>
      <c r="O3262" s="24">
        <v>219758.67</v>
      </c>
      <c r="P3262" s="24">
        <v>384577.68</v>
      </c>
      <c r="Q3262" s="24">
        <v>258267.96</v>
      </c>
      <c r="R3262" s="24">
        <v>451968.92</v>
      </c>
      <c r="S3262" s="24">
        <v>282896.21000000002</v>
      </c>
      <c r="T3262" s="24">
        <v>495068.37</v>
      </c>
      <c r="U3262" s="24">
        <v>306116.67</v>
      </c>
      <c r="V3262" s="24">
        <v>535704.17000000004</v>
      </c>
    </row>
    <row r="3263" spans="1:22" hidden="1" x14ac:dyDescent="0.3">
      <c r="A3263" s="23">
        <v>9</v>
      </c>
      <c r="B3263" s="23">
        <v>2021</v>
      </c>
      <c r="C3263" s="23" t="s">
        <v>585</v>
      </c>
      <c r="D3263" t="s">
        <v>74</v>
      </c>
      <c r="E3263" s="23" t="s">
        <v>587</v>
      </c>
      <c r="F3263" s="23" t="s">
        <v>82</v>
      </c>
      <c r="G3263" s="23">
        <v>2</v>
      </c>
      <c r="H3263" s="23" t="s">
        <v>30</v>
      </c>
      <c r="I3263" s="24">
        <v>105182.82</v>
      </c>
      <c r="J3263" s="24">
        <v>184069.93</v>
      </c>
      <c r="K3263" s="24">
        <v>137454.28</v>
      </c>
      <c r="L3263" s="24">
        <v>240545</v>
      </c>
      <c r="M3263" s="24">
        <v>166611.89000000001</v>
      </c>
      <c r="N3263" s="24">
        <v>291570.8</v>
      </c>
      <c r="O3263" s="24">
        <v>203542.47</v>
      </c>
      <c r="P3263" s="24">
        <v>356199.33</v>
      </c>
      <c r="Q3263" s="24">
        <v>241040.29</v>
      </c>
      <c r="R3263" s="24">
        <v>421820.51</v>
      </c>
      <c r="S3263" s="24">
        <v>265341.15999999997</v>
      </c>
      <c r="T3263" s="24">
        <v>464347.03</v>
      </c>
      <c r="U3263" s="24">
        <v>287767.13</v>
      </c>
      <c r="V3263" s="24">
        <v>503592.49</v>
      </c>
    </row>
    <row r="3264" spans="1:22" hidden="1" x14ac:dyDescent="0.3">
      <c r="A3264" s="23">
        <v>9</v>
      </c>
      <c r="B3264" s="23">
        <v>2021</v>
      </c>
      <c r="C3264" s="23" t="s">
        <v>585</v>
      </c>
      <c r="D3264" t="s">
        <v>74</v>
      </c>
      <c r="E3264" s="23" t="s">
        <v>587</v>
      </c>
      <c r="F3264" s="23" t="s">
        <v>82</v>
      </c>
      <c r="G3264" s="23">
        <v>3</v>
      </c>
      <c r="H3264" s="23" t="s">
        <v>31</v>
      </c>
      <c r="I3264" s="24">
        <v>92142.05</v>
      </c>
      <c r="J3264" s="24">
        <v>161248.59</v>
      </c>
      <c r="K3264" s="24">
        <v>125743.29</v>
      </c>
      <c r="L3264" s="24">
        <v>220050.76</v>
      </c>
      <c r="M3264" s="24">
        <v>159149.06</v>
      </c>
      <c r="N3264" s="24">
        <v>278510.86</v>
      </c>
      <c r="O3264" s="24">
        <v>209708.99</v>
      </c>
      <c r="P3264" s="24">
        <v>366990.73</v>
      </c>
      <c r="Q3264" s="24">
        <v>259924.94</v>
      </c>
      <c r="R3264" s="24">
        <v>454868.64</v>
      </c>
      <c r="S3264" s="24">
        <v>292910.84000000003</v>
      </c>
      <c r="T3264" s="24">
        <v>512593.96</v>
      </c>
      <c r="U3264" s="24">
        <v>325503.61</v>
      </c>
      <c r="V3264" s="24">
        <v>569631.31999999995</v>
      </c>
    </row>
    <row r="3265" spans="1:22" hidden="1" x14ac:dyDescent="0.3">
      <c r="A3265" s="23">
        <v>9</v>
      </c>
      <c r="B3265" s="23">
        <v>2021</v>
      </c>
      <c r="C3265" s="23" t="s">
        <v>585</v>
      </c>
      <c r="D3265" t="s">
        <v>74</v>
      </c>
      <c r="E3265" s="23" t="s">
        <v>587</v>
      </c>
      <c r="F3265" s="23" t="s">
        <v>82</v>
      </c>
      <c r="G3265" s="23">
        <v>4</v>
      </c>
      <c r="H3265" s="23" t="s">
        <v>29</v>
      </c>
      <c r="I3265" s="24">
        <v>100927.29</v>
      </c>
      <c r="J3265" s="24">
        <v>161483.67000000001</v>
      </c>
      <c r="K3265" s="24">
        <v>141298.21</v>
      </c>
      <c r="L3265" s="24">
        <v>226077.13</v>
      </c>
      <c r="M3265" s="24">
        <v>181669.12</v>
      </c>
      <c r="N3265" s="24">
        <v>290670.59999999998</v>
      </c>
      <c r="O3265" s="24">
        <v>242225.5</v>
      </c>
      <c r="P3265" s="24">
        <v>387560.8</v>
      </c>
      <c r="Q3265" s="24">
        <v>302781.87</v>
      </c>
      <c r="R3265" s="24">
        <v>484451</v>
      </c>
      <c r="S3265" s="24">
        <v>343152.79</v>
      </c>
      <c r="T3265" s="24">
        <v>549044.47</v>
      </c>
      <c r="U3265" s="24">
        <v>383523.7</v>
      </c>
      <c r="V3265" s="24">
        <v>613637.93999999994</v>
      </c>
    </row>
    <row r="3266" spans="1:22" hidden="1" x14ac:dyDescent="0.3">
      <c r="A3266" s="23">
        <v>9</v>
      </c>
      <c r="B3266" s="23">
        <v>2021</v>
      </c>
      <c r="C3266" s="23" t="s">
        <v>585</v>
      </c>
      <c r="D3266" t="s">
        <v>74</v>
      </c>
      <c r="E3266" s="23" t="s">
        <v>587</v>
      </c>
      <c r="F3266" s="23" t="s">
        <v>499</v>
      </c>
      <c r="G3266" s="23">
        <v>1</v>
      </c>
      <c r="H3266" s="23" t="s">
        <v>14</v>
      </c>
      <c r="I3266" s="24">
        <v>114413.72</v>
      </c>
      <c r="J3266" s="24">
        <v>200224.01</v>
      </c>
      <c r="K3266" s="24">
        <v>148111.76999999999</v>
      </c>
      <c r="L3266" s="24">
        <v>259195.59</v>
      </c>
      <c r="M3266" s="24">
        <v>177215.35</v>
      </c>
      <c r="N3266" s="24">
        <v>310126.86</v>
      </c>
      <c r="O3266" s="24">
        <v>211362.64</v>
      </c>
      <c r="P3266" s="24">
        <v>369884.62</v>
      </c>
      <c r="Q3266" s="24">
        <v>248502.26</v>
      </c>
      <c r="R3266" s="24">
        <v>434878.95</v>
      </c>
      <c r="S3266" s="24">
        <v>272255.96999999997</v>
      </c>
      <c r="T3266" s="24">
        <v>476447.95</v>
      </c>
      <c r="U3266" s="24">
        <v>294712.42</v>
      </c>
      <c r="V3266" s="24">
        <v>515746.73</v>
      </c>
    </row>
    <row r="3267" spans="1:22" hidden="1" x14ac:dyDescent="0.3">
      <c r="A3267" s="23">
        <v>9</v>
      </c>
      <c r="B3267" s="23">
        <v>2021</v>
      </c>
      <c r="C3267" s="23" t="s">
        <v>585</v>
      </c>
      <c r="D3267" t="s">
        <v>74</v>
      </c>
      <c r="E3267" s="23" t="s">
        <v>587</v>
      </c>
      <c r="F3267" s="23" t="s">
        <v>499</v>
      </c>
      <c r="G3267" s="23">
        <v>2</v>
      </c>
      <c r="H3267" s="23" t="s">
        <v>30</v>
      </c>
      <c r="I3267" s="24">
        <v>100396.5</v>
      </c>
      <c r="J3267" s="24">
        <v>175693.87</v>
      </c>
      <c r="K3267" s="24">
        <v>131390.51999999999</v>
      </c>
      <c r="L3267" s="24">
        <v>229933.4</v>
      </c>
      <c r="M3267" s="24">
        <v>159451.24</v>
      </c>
      <c r="N3267" s="24">
        <v>279039.67</v>
      </c>
      <c r="O3267" s="24">
        <v>195146.44</v>
      </c>
      <c r="P3267" s="24">
        <v>341506.27</v>
      </c>
      <c r="Q3267" s="24">
        <v>231274.59</v>
      </c>
      <c r="R3267" s="24">
        <v>404730.53</v>
      </c>
      <c r="S3267" s="24">
        <v>254700.93</v>
      </c>
      <c r="T3267" s="24">
        <v>445726.62</v>
      </c>
      <c r="U3267" s="24">
        <v>276362.88</v>
      </c>
      <c r="V3267" s="24">
        <v>483635.05</v>
      </c>
    </row>
    <row r="3268" spans="1:22" hidden="1" x14ac:dyDescent="0.3">
      <c r="A3268" s="23">
        <v>9</v>
      </c>
      <c r="B3268" s="23">
        <v>2021</v>
      </c>
      <c r="C3268" s="23" t="s">
        <v>585</v>
      </c>
      <c r="D3268" t="s">
        <v>74</v>
      </c>
      <c r="E3268" s="23" t="s">
        <v>587</v>
      </c>
      <c r="F3268" s="23" t="s">
        <v>499</v>
      </c>
      <c r="G3268" s="23">
        <v>3</v>
      </c>
      <c r="H3268" s="23" t="s">
        <v>31</v>
      </c>
      <c r="I3268" s="24">
        <v>87522.71</v>
      </c>
      <c r="J3268" s="24">
        <v>153164.75</v>
      </c>
      <c r="K3268" s="24">
        <v>119276.22</v>
      </c>
      <c r="L3268" s="24">
        <v>208733.38</v>
      </c>
      <c r="M3268" s="24">
        <v>150834.26</v>
      </c>
      <c r="N3268" s="24">
        <v>263959.95</v>
      </c>
      <c r="O3268" s="24">
        <v>198622.58</v>
      </c>
      <c r="P3268" s="24">
        <v>347589.52</v>
      </c>
      <c r="Q3268" s="24">
        <v>246066.93</v>
      </c>
      <c r="R3268" s="24">
        <v>430617.13</v>
      </c>
      <c r="S3268" s="24">
        <v>277205.09000000003</v>
      </c>
      <c r="T3268" s="24">
        <v>485108.91</v>
      </c>
      <c r="U3268" s="24">
        <v>307950.14</v>
      </c>
      <c r="V3268" s="24">
        <v>538912.74</v>
      </c>
    </row>
    <row r="3269" spans="1:22" hidden="1" x14ac:dyDescent="0.3">
      <c r="A3269" s="23">
        <v>9</v>
      </c>
      <c r="B3269" s="23">
        <v>2021</v>
      </c>
      <c r="C3269" s="23" t="s">
        <v>585</v>
      </c>
      <c r="D3269" t="s">
        <v>74</v>
      </c>
      <c r="E3269" s="23" t="s">
        <v>587</v>
      </c>
      <c r="F3269" s="23" t="s">
        <v>499</v>
      </c>
      <c r="G3269" s="23">
        <v>4</v>
      </c>
      <c r="H3269" s="23" t="s">
        <v>29</v>
      </c>
      <c r="I3269" s="24">
        <v>96954.43</v>
      </c>
      <c r="J3269" s="24">
        <v>155127.09</v>
      </c>
      <c r="K3269" s="24">
        <v>135736.21</v>
      </c>
      <c r="L3269" s="24">
        <v>217177.93</v>
      </c>
      <c r="M3269" s="24">
        <v>174517.98</v>
      </c>
      <c r="N3269" s="24">
        <v>279228.77</v>
      </c>
      <c r="O3269" s="24">
        <v>232690.64</v>
      </c>
      <c r="P3269" s="24">
        <v>372305.03</v>
      </c>
      <c r="Q3269" s="24">
        <v>290863.3</v>
      </c>
      <c r="R3269" s="24">
        <v>465381.28</v>
      </c>
      <c r="S3269" s="24">
        <v>329645.07</v>
      </c>
      <c r="T3269" s="24">
        <v>527432.12</v>
      </c>
      <c r="U3269" s="24">
        <v>368426.84</v>
      </c>
      <c r="V3269" s="24">
        <v>589482.96</v>
      </c>
    </row>
    <row r="3270" spans="1:22" hidden="1" x14ac:dyDescent="0.3">
      <c r="A3270" s="23">
        <v>9</v>
      </c>
      <c r="B3270" s="23">
        <v>2021</v>
      </c>
      <c r="C3270" s="23" t="s">
        <v>585</v>
      </c>
      <c r="D3270" t="s">
        <v>74</v>
      </c>
      <c r="E3270" s="23" t="s">
        <v>587</v>
      </c>
      <c r="F3270" s="23" t="s">
        <v>507</v>
      </c>
      <c r="G3270" s="23">
        <v>1</v>
      </c>
      <c r="H3270" s="23" t="s">
        <v>14</v>
      </c>
      <c r="I3270" s="24">
        <v>114628.99</v>
      </c>
      <c r="J3270" s="24">
        <v>200600.73</v>
      </c>
      <c r="K3270" s="24">
        <v>148489.76999999999</v>
      </c>
      <c r="L3270" s="24">
        <v>259857.1</v>
      </c>
      <c r="M3270" s="24">
        <v>177738.79</v>
      </c>
      <c r="N3270" s="24">
        <v>311042.88</v>
      </c>
      <c r="O3270" s="24">
        <v>212095.49</v>
      </c>
      <c r="P3270" s="24">
        <v>371167.11</v>
      </c>
      <c r="Q3270" s="24">
        <v>249443.31</v>
      </c>
      <c r="R3270" s="24">
        <v>436525.78</v>
      </c>
      <c r="S3270" s="24">
        <v>273331.28999999998</v>
      </c>
      <c r="T3270" s="24">
        <v>478329.76</v>
      </c>
      <c r="U3270" s="24">
        <v>295961.86</v>
      </c>
      <c r="V3270" s="24">
        <v>517933.25</v>
      </c>
    </row>
    <row r="3271" spans="1:22" hidden="1" x14ac:dyDescent="0.3">
      <c r="A3271" s="23">
        <v>9</v>
      </c>
      <c r="B3271" s="23">
        <v>2021</v>
      </c>
      <c r="C3271" s="23" t="s">
        <v>585</v>
      </c>
      <c r="D3271" t="s">
        <v>74</v>
      </c>
      <c r="E3271" s="23" t="s">
        <v>587</v>
      </c>
      <c r="F3271" s="23" t="s">
        <v>507</v>
      </c>
      <c r="G3271" s="23">
        <v>2</v>
      </c>
      <c r="H3271" s="23" t="s">
        <v>30</v>
      </c>
      <c r="I3271" s="24">
        <v>100144.45</v>
      </c>
      <c r="J3271" s="24">
        <v>175252.78</v>
      </c>
      <c r="K3271" s="24">
        <v>131211.15</v>
      </c>
      <c r="L3271" s="24">
        <v>229619.51</v>
      </c>
      <c r="M3271" s="24">
        <v>159382.54</v>
      </c>
      <c r="N3271" s="24">
        <v>278919.44</v>
      </c>
      <c r="O3271" s="24">
        <v>195338.75</v>
      </c>
      <c r="P3271" s="24">
        <v>341842.82</v>
      </c>
      <c r="Q3271" s="24">
        <v>231641.38</v>
      </c>
      <c r="R3271" s="24">
        <v>405372.42</v>
      </c>
      <c r="S3271" s="24">
        <v>255191.08</v>
      </c>
      <c r="T3271" s="24">
        <v>446584.39</v>
      </c>
      <c r="U3271" s="24">
        <v>277000.68</v>
      </c>
      <c r="V3271" s="24">
        <v>484751.18</v>
      </c>
    </row>
    <row r="3272" spans="1:22" hidden="1" x14ac:dyDescent="0.3">
      <c r="A3272" s="23">
        <v>9</v>
      </c>
      <c r="B3272" s="23">
        <v>2021</v>
      </c>
      <c r="C3272" s="23" t="s">
        <v>585</v>
      </c>
      <c r="D3272" t="s">
        <v>74</v>
      </c>
      <c r="E3272" s="23" t="s">
        <v>587</v>
      </c>
      <c r="F3272" s="23" t="s">
        <v>507</v>
      </c>
      <c r="G3272" s="23">
        <v>3</v>
      </c>
      <c r="H3272" s="23" t="s">
        <v>31</v>
      </c>
      <c r="I3272" s="24">
        <v>86967.08</v>
      </c>
      <c r="J3272" s="24">
        <v>152192.4</v>
      </c>
      <c r="K3272" s="24">
        <v>118389.82</v>
      </c>
      <c r="L3272" s="24">
        <v>207182.18</v>
      </c>
      <c r="M3272" s="24">
        <v>149610.57</v>
      </c>
      <c r="N3272" s="24">
        <v>261818.49</v>
      </c>
      <c r="O3272" s="24">
        <v>196908.01</v>
      </c>
      <c r="P3272" s="24">
        <v>344589.01</v>
      </c>
      <c r="Q3272" s="24">
        <v>243850</v>
      </c>
      <c r="R3272" s="24">
        <v>426737.49</v>
      </c>
      <c r="S3272" s="24">
        <v>274636.88</v>
      </c>
      <c r="T3272" s="24">
        <v>480614.54</v>
      </c>
      <c r="U3272" s="24">
        <v>305017.53000000003</v>
      </c>
      <c r="V3272" s="24">
        <v>533780.68999999994</v>
      </c>
    </row>
    <row r="3273" spans="1:22" hidden="1" x14ac:dyDescent="0.3">
      <c r="A3273" s="23">
        <v>9</v>
      </c>
      <c r="B3273" s="23">
        <v>2021</v>
      </c>
      <c r="C3273" s="23" t="s">
        <v>585</v>
      </c>
      <c r="D3273" t="s">
        <v>74</v>
      </c>
      <c r="E3273" s="23" t="s">
        <v>587</v>
      </c>
      <c r="F3273" s="23" t="s">
        <v>507</v>
      </c>
      <c r="G3273" s="23">
        <v>4</v>
      </c>
      <c r="H3273" s="23" t="s">
        <v>29</v>
      </c>
      <c r="I3273" s="24">
        <v>97199.25</v>
      </c>
      <c r="J3273" s="24">
        <v>155518.79999999999</v>
      </c>
      <c r="K3273" s="24">
        <v>136078.95000000001</v>
      </c>
      <c r="L3273" s="24">
        <v>217726.32</v>
      </c>
      <c r="M3273" s="24">
        <v>174958.64</v>
      </c>
      <c r="N3273" s="24">
        <v>279933.84000000003</v>
      </c>
      <c r="O3273" s="24">
        <v>233278.19</v>
      </c>
      <c r="P3273" s="24">
        <v>373245.11</v>
      </c>
      <c r="Q3273" s="24">
        <v>291597.74</v>
      </c>
      <c r="R3273" s="24">
        <v>466556.39</v>
      </c>
      <c r="S3273" s="24">
        <v>330477.44</v>
      </c>
      <c r="T3273" s="24">
        <v>528763.91</v>
      </c>
      <c r="U3273" s="24">
        <v>369357.14</v>
      </c>
      <c r="V3273" s="24">
        <v>590971.43000000005</v>
      </c>
    </row>
    <row r="3274" spans="1:22" hidden="1" x14ac:dyDescent="0.3">
      <c r="A3274" s="23">
        <v>9</v>
      </c>
      <c r="B3274" s="23">
        <v>2021</v>
      </c>
      <c r="C3274" s="23" t="s">
        <v>585</v>
      </c>
      <c r="D3274" t="s">
        <v>74</v>
      </c>
      <c r="E3274" s="23" t="s">
        <v>587</v>
      </c>
      <c r="F3274" s="23" t="s">
        <v>78</v>
      </c>
      <c r="G3274" s="23">
        <v>1</v>
      </c>
      <c r="H3274" s="23" t="s">
        <v>14</v>
      </c>
      <c r="I3274" s="24">
        <v>135834.65</v>
      </c>
      <c r="J3274" s="24">
        <v>237710.64</v>
      </c>
      <c r="K3274" s="24">
        <v>175908.43</v>
      </c>
      <c r="L3274" s="24">
        <v>307839.76</v>
      </c>
      <c r="M3274" s="24">
        <v>210521.75</v>
      </c>
      <c r="N3274" s="24">
        <v>368413.06</v>
      </c>
      <c r="O3274" s="24">
        <v>251159.65</v>
      </c>
      <c r="P3274" s="24">
        <v>439529.38</v>
      </c>
      <c r="Q3274" s="24">
        <v>295345.5</v>
      </c>
      <c r="R3274" s="24">
        <v>516854.63</v>
      </c>
      <c r="S3274" s="24">
        <v>323606.59999999998</v>
      </c>
      <c r="T3274" s="24">
        <v>566311.55000000005</v>
      </c>
      <c r="U3274" s="24">
        <v>350355.92</v>
      </c>
      <c r="V3274" s="24">
        <v>613122.86</v>
      </c>
    </row>
    <row r="3275" spans="1:22" hidden="1" x14ac:dyDescent="0.3">
      <c r="A3275" s="23">
        <v>9</v>
      </c>
      <c r="B3275" s="23">
        <v>2021</v>
      </c>
      <c r="C3275" s="23" t="s">
        <v>585</v>
      </c>
      <c r="D3275" t="s">
        <v>74</v>
      </c>
      <c r="E3275" s="23" t="s">
        <v>587</v>
      </c>
      <c r="F3275" s="23" t="s">
        <v>78</v>
      </c>
      <c r="G3275" s="23">
        <v>2</v>
      </c>
      <c r="H3275" s="23" t="s">
        <v>30</v>
      </c>
      <c r="I3275" s="24">
        <v>118897.12</v>
      </c>
      <c r="J3275" s="24">
        <v>208069.96</v>
      </c>
      <c r="K3275" s="24">
        <v>155703.59</v>
      </c>
      <c r="L3275" s="24">
        <v>272481.28000000003</v>
      </c>
      <c r="M3275" s="24">
        <v>189056.78</v>
      </c>
      <c r="N3275" s="24">
        <v>330849.37</v>
      </c>
      <c r="O3275" s="24">
        <v>231565.07</v>
      </c>
      <c r="P3275" s="24">
        <v>405238.87</v>
      </c>
      <c r="Q3275" s="24">
        <v>274528.74</v>
      </c>
      <c r="R3275" s="24">
        <v>480425.3</v>
      </c>
      <c r="S3275" s="24">
        <v>302394.25</v>
      </c>
      <c r="T3275" s="24">
        <v>529189.93999999994</v>
      </c>
      <c r="U3275" s="24">
        <v>328183.57</v>
      </c>
      <c r="V3275" s="24">
        <v>574321.25</v>
      </c>
    </row>
    <row r="3276" spans="1:22" hidden="1" x14ac:dyDescent="0.3">
      <c r="A3276" s="23">
        <v>9</v>
      </c>
      <c r="B3276" s="23">
        <v>2021</v>
      </c>
      <c r="C3276" s="23" t="s">
        <v>585</v>
      </c>
      <c r="D3276" t="s">
        <v>74</v>
      </c>
      <c r="E3276" s="23" t="s">
        <v>587</v>
      </c>
      <c r="F3276" s="23" t="s">
        <v>78</v>
      </c>
      <c r="G3276" s="23">
        <v>3</v>
      </c>
      <c r="H3276" s="23" t="s">
        <v>31</v>
      </c>
      <c r="I3276" s="24">
        <v>103425.56</v>
      </c>
      <c r="J3276" s="24">
        <v>180994.73</v>
      </c>
      <c r="K3276" s="24">
        <v>140861.96</v>
      </c>
      <c r="L3276" s="24">
        <v>246508.43</v>
      </c>
      <c r="M3276" s="24">
        <v>178062.17</v>
      </c>
      <c r="N3276" s="24">
        <v>311608.8</v>
      </c>
      <c r="O3276" s="24">
        <v>234407.77</v>
      </c>
      <c r="P3276" s="24">
        <v>410213.59</v>
      </c>
      <c r="Q3276" s="24">
        <v>290337.71999999997</v>
      </c>
      <c r="R3276" s="24">
        <v>508091.01</v>
      </c>
      <c r="S3276" s="24">
        <v>327030.58</v>
      </c>
      <c r="T3276" s="24">
        <v>572303.52</v>
      </c>
      <c r="U3276" s="24">
        <v>363248.42</v>
      </c>
      <c r="V3276" s="24">
        <v>635684.74</v>
      </c>
    </row>
    <row r="3277" spans="1:22" hidden="1" x14ac:dyDescent="0.3">
      <c r="A3277" s="23">
        <v>9</v>
      </c>
      <c r="B3277" s="23">
        <v>2021</v>
      </c>
      <c r="C3277" s="23" t="s">
        <v>585</v>
      </c>
      <c r="D3277" t="s">
        <v>74</v>
      </c>
      <c r="E3277" s="23" t="s">
        <v>587</v>
      </c>
      <c r="F3277" s="23" t="s">
        <v>78</v>
      </c>
      <c r="G3277" s="23">
        <v>4</v>
      </c>
      <c r="H3277" s="23" t="s">
        <v>29</v>
      </c>
      <c r="I3277" s="24">
        <v>115148.45</v>
      </c>
      <c r="J3277" s="24">
        <v>184237.53</v>
      </c>
      <c r="K3277" s="24">
        <v>161207.84</v>
      </c>
      <c r="L3277" s="24">
        <v>257932.54</v>
      </c>
      <c r="M3277" s="24">
        <v>207267.22</v>
      </c>
      <c r="N3277" s="24">
        <v>331627.55</v>
      </c>
      <c r="O3277" s="24">
        <v>276356.28999999998</v>
      </c>
      <c r="P3277" s="24">
        <v>442170.07</v>
      </c>
      <c r="Q3277" s="24">
        <v>345445.36</v>
      </c>
      <c r="R3277" s="24">
        <v>552712.59</v>
      </c>
      <c r="S3277" s="24">
        <v>391504.74</v>
      </c>
      <c r="T3277" s="24">
        <v>626407.6</v>
      </c>
      <c r="U3277" s="24">
        <v>437564.12</v>
      </c>
      <c r="V3277" s="24">
        <v>700102.61</v>
      </c>
    </row>
    <row r="3278" spans="1:22" hidden="1" x14ac:dyDescent="0.3">
      <c r="A3278" s="23">
        <v>9</v>
      </c>
      <c r="B3278" s="23">
        <v>2021</v>
      </c>
      <c r="C3278" s="23" t="s">
        <v>585</v>
      </c>
      <c r="D3278" t="s">
        <v>74</v>
      </c>
      <c r="E3278" s="23" t="s">
        <v>587</v>
      </c>
      <c r="F3278" s="23" t="s">
        <v>79</v>
      </c>
      <c r="G3278" s="23">
        <v>1</v>
      </c>
      <c r="H3278" s="23" t="s">
        <v>14</v>
      </c>
      <c r="I3278" s="24">
        <v>135381.98000000001</v>
      </c>
      <c r="J3278" s="24">
        <v>236918.47</v>
      </c>
      <c r="K3278" s="24">
        <v>175308.62</v>
      </c>
      <c r="L3278" s="24">
        <v>306790.08</v>
      </c>
      <c r="M3278" s="24">
        <v>209794.17</v>
      </c>
      <c r="N3278" s="24">
        <v>367139.8</v>
      </c>
      <c r="O3278" s="24">
        <v>250276.77</v>
      </c>
      <c r="P3278" s="24">
        <v>437984.34</v>
      </c>
      <c r="Q3278" s="24">
        <v>294296.43</v>
      </c>
      <c r="R3278" s="24">
        <v>515018.76</v>
      </c>
      <c r="S3278" s="24">
        <v>322451.08</v>
      </c>
      <c r="T3278" s="24">
        <v>564289.4</v>
      </c>
      <c r="U3278" s="24">
        <v>349093.21</v>
      </c>
      <c r="V3278" s="24">
        <v>610913.11</v>
      </c>
    </row>
    <row r="3279" spans="1:22" hidden="1" x14ac:dyDescent="0.3">
      <c r="A3279" s="23">
        <v>9</v>
      </c>
      <c r="B3279" s="23">
        <v>2021</v>
      </c>
      <c r="C3279" s="23" t="s">
        <v>585</v>
      </c>
      <c r="D3279" t="s">
        <v>74</v>
      </c>
      <c r="E3279" s="23" t="s">
        <v>587</v>
      </c>
      <c r="F3279" s="23" t="s">
        <v>79</v>
      </c>
      <c r="G3279" s="23">
        <v>2</v>
      </c>
      <c r="H3279" s="23" t="s">
        <v>30</v>
      </c>
      <c r="I3279" s="24">
        <v>118561.27</v>
      </c>
      <c r="J3279" s="24">
        <v>207482.23</v>
      </c>
      <c r="K3279" s="24">
        <v>155243.12</v>
      </c>
      <c r="L3279" s="24">
        <v>271675.45</v>
      </c>
      <c r="M3279" s="24">
        <v>188477.24</v>
      </c>
      <c r="N3279" s="24">
        <v>329835.15999999997</v>
      </c>
      <c r="O3279" s="24">
        <v>230817.32</v>
      </c>
      <c r="P3279" s="24">
        <v>403930.32</v>
      </c>
      <c r="Q3279" s="24">
        <v>273623.23</v>
      </c>
      <c r="R3279" s="24">
        <v>478840.66</v>
      </c>
      <c r="S3279" s="24">
        <v>301385.03000000003</v>
      </c>
      <c r="T3279" s="24">
        <v>527423.80000000005</v>
      </c>
      <c r="U3279" s="24">
        <v>327073.77</v>
      </c>
      <c r="V3279" s="24">
        <v>572379.1</v>
      </c>
    </row>
    <row r="3280" spans="1:22" hidden="1" x14ac:dyDescent="0.3">
      <c r="A3280" s="23">
        <v>9</v>
      </c>
      <c r="B3280" s="23">
        <v>2021</v>
      </c>
      <c r="C3280" s="23" t="s">
        <v>585</v>
      </c>
      <c r="D3280" t="s">
        <v>74</v>
      </c>
      <c r="E3280" s="23" t="s">
        <v>587</v>
      </c>
      <c r="F3280" s="23" t="s">
        <v>79</v>
      </c>
      <c r="G3280" s="23">
        <v>3</v>
      </c>
      <c r="H3280" s="23" t="s">
        <v>31</v>
      </c>
      <c r="I3280" s="24">
        <v>103179.53</v>
      </c>
      <c r="J3280" s="24">
        <v>180564.17</v>
      </c>
      <c r="K3280" s="24">
        <v>140544.64000000001</v>
      </c>
      <c r="L3280" s="24">
        <v>245953.12</v>
      </c>
      <c r="M3280" s="24">
        <v>177675.19</v>
      </c>
      <c r="N3280" s="24">
        <v>310931.59000000003</v>
      </c>
      <c r="O3280" s="24">
        <v>233912.55</v>
      </c>
      <c r="P3280" s="24">
        <v>409346.96</v>
      </c>
      <c r="Q3280" s="24">
        <v>289737.12</v>
      </c>
      <c r="R3280" s="24">
        <v>507039.96</v>
      </c>
      <c r="S3280" s="24">
        <v>326363.83</v>
      </c>
      <c r="T3280" s="24">
        <v>571136.69999999995</v>
      </c>
      <c r="U3280" s="24">
        <v>362518.79</v>
      </c>
      <c r="V3280" s="24">
        <v>634407.88</v>
      </c>
    </row>
    <row r="3281" spans="1:22" hidden="1" x14ac:dyDescent="0.3">
      <c r="A3281" s="23">
        <v>9</v>
      </c>
      <c r="B3281" s="23">
        <v>2021</v>
      </c>
      <c r="C3281" s="23" t="s">
        <v>585</v>
      </c>
      <c r="D3281" t="s">
        <v>74</v>
      </c>
      <c r="E3281" s="23" t="s">
        <v>587</v>
      </c>
      <c r="F3281" s="23" t="s">
        <v>79</v>
      </c>
      <c r="G3281" s="23">
        <v>4</v>
      </c>
      <c r="H3281" s="23" t="s">
        <v>29</v>
      </c>
      <c r="I3281" s="24">
        <v>114756.18</v>
      </c>
      <c r="J3281" s="24">
        <v>183609.89</v>
      </c>
      <c r="K3281" s="24">
        <v>160658.65</v>
      </c>
      <c r="L3281" s="24">
        <v>257053.85</v>
      </c>
      <c r="M3281" s="24">
        <v>206561.12</v>
      </c>
      <c r="N3281" s="24">
        <v>330497.8</v>
      </c>
      <c r="O3281" s="24">
        <v>275414.83</v>
      </c>
      <c r="P3281" s="24">
        <v>440663.73</v>
      </c>
      <c r="Q3281" s="24">
        <v>344268.54</v>
      </c>
      <c r="R3281" s="24">
        <v>550829.67000000004</v>
      </c>
      <c r="S3281" s="24">
        <v>390171.01</v>
      </c>
      <c r="T3281" s="24">
        <v>624273.62</v>
      </c>
      <c r="U3281" s="24">
        <v>436073.48</v>
      </c>
      <c r="V3281" s="24">
        <v>697717.58</v>
      </c>
    </row>
    <row r="3282" spans="1:22" hidden="1" x14ac:dyDescent="0.3">
      <c r="A3282" s="23">
        <v>9</v>
      </c>
      <c r="B3282" s="23">
        <v>2021</v>
      </c>
      <c r="C3282" s="23" t="s">
        <v>585</v>
      </c>
      <c r="D3282" t="s">
        <v>74</v>
      </c>
      <c r="E3282" s="23" t="s">
        <v>587</v>
      </c>
      <c r="F3282" s="23" t="s">
        <v>519</v>
      </c>
      <c r="G3282" s="23">
        <v>1</v>
      </c>
      <c r="H3282" s="23" t="s">
        <v>14</v>
      </c>
      <c r="I3282" s="24">
        <v>114571.98</v>
      </c>
      <c r="J3282" s="24">
        <v>200500.97</v>
      </c>
      <c r="K3282" s="24">
        <v>148259.63</v>
      </c>
      <c r="L3282" s="24">
        <v>259454.36</v>
      </c>
      <c r="M3282" s="24">
        <v>177351.44</v>
      </c>
      <c r="N3282" s="24">
        <v>310365.02</v>
      </c>
      <c r="O3282" s="24">
        <v>211462.65</v>
      </c>
      <c r="P3282" s="24">
        <v>370059.64</v>
      </c>
      <c r="Q3282" s="24">
        <v>248574.26</v>
      </c>
      <c r="R3282" s="24">
        <v>435004.95</v>
      </c>
      <c r="S3282" s="24">
        <v>272309.42</v>
      </c>
      <c r="T3282" s="24">
        <v>476541.49</v>
      </c>
      <c r="U3282" s="24">
        <v>294721.25</v>
      </c>
      <c r="V3282" s="24">
        <v>515762.19</v>
      </c>
    </row>
    <row r="3283" spans="1:22" hidden="1" x14ac:dyDescent="0.3">
      <c r="A3283" s="23">
        <v>9</v>
      </c>
      <c r="B3283" s="23">
        <v>2021</v>
      </c>
      <c r="C3283" s="23" t="s">
        <v>585</v>
      </c>
      <c r="D3283" t="s">
        <v>74</v>
      </c>
      <c r="E3283" s="23" t="s">
        <v>587</v>
      </c>
      <c r="F3283" s="23" t="s">
        <v>519</v>
      </c>
      <c r="G3283" s="23">
        <v>2</v>
      </c>
      <c r="H3283" s="23" t="s">
        <v>30</v>
      </c>
      <c r="I3283" s="24">
        <v>100788.42</v>
      </c>
      <c r="J3283" s="24">
        <v>176379.74</v>
      </c>
      <c r="K3283" s="24">
        <v>131817.07</v>
      </c>
      <c r="L3283" s="24">
        <v>230679.87</v>
      </c>
      <c r="M3283" s="24">
        <v>159883.4</v>
      </c>
      <c r="N3283" s="24">
        <v>279795.94</v>
      </c>
      <c r="O3283" s="24">
        <v>195516.72</v>
      </c>
      <c r="P3283" s="24">
        <v>342154.26</v>
      </c>
      <c r="Q3283" s="24">
        <v>231633.72</v>
      </c>
      <c r="R3283" s="24">
        <v>405359.01</v>
      </c>
      <c r="S3283" s="24">
        <v>255046.96</v>
      </c>
      <c r="T3283" s="24">
        <v>446332.18</v>
      </c>
      <c r="U3283" s="24">
        <v>276677.53999999998</v>
      </c>
      <c r="V3283" s="24">
        <v>484185.7</v>
      </c>
    </row>
    <row r="3284" spans="1:22" hidden="1" x14ac:dyDescent="0.3">
      <c r="A3284" s="23">
        <v>9</v>
      </c>
      <c r="B3284" s="23">
        <v>2021</v>
      </c>
      <c r="C3284" s="23" t="s">
        <v>585</v>
      </c>
      <c r="D3284" t="s">
        <v>74</v>
      </c>
      <c r="E3284" s="23" t="s">
        <v>587</v>
      </c>
      <c r="F3284" s="23" t="s">
        <v>519</v>
      </c>
      <c r="G3284" s="23">
        <v>3</v>
      </c>
      <c r="H3284" s="23" t="s">
        <v>31</v>
      </c>
      <c r="I3284" s="24">
        <v>88057.16</v>
      </c>
      <c r="J3284" s="24">
        <v>154100.01999999999</v>
      </c>
      <c r="K3284" s="24">
        <v>120078.7</v>
      </c>
      <c r="L3284" s="24">
        <v>210137.72</v>
      </c>
      <c r="M3284" s="24">
        <v>151908.03</v>
      </c>
      <c r="N3284" s="24">
        <v>265839.05</v>
      </c>
      <c r="O3284" s="24">
        <v>200095.78</v>
      </c>
      <c r="P3284" s="24">
        <v>350167.61</v>
      </c>
      <c r="Q3284" s="24">
        <v>247945.28</v>
      </c>
      <c r="R3284" s="24">
        <v>433904.23</v>
      </c>
      <c r="S3284" s="24">
        <v>279361.73</v>
      </c>
      <c r="T3284" s="24">
        <v>488883.03</v>
      </c>
      <c r="U3284" s="24">
        <v>310391.62</v>
      </c>
      <c r="V3284" s="24">
        <v>543185.34</v>
      </c>
    </row>
    <row r="3285" spans="1:22" hidden="1" x14ac:dyDescent="0.3">
      <c r="A3285" s="23">
        <v>9</v>
      </c>
      <c r="B3285" s="23">
        <v>2021</v>
      </c>
      <c r="C3285" s="23" t="s">
        <v>585</v>
      </c>
      <c r="D3285" t="s">
        <v>74</v>
      </c>
      <c r="E3285" s="23" t="s">
        <v>587</v>
      </c>
      <c r="F3285" s="23" t="s">
        <v>519</v>
      </c>
      <c r="G3285" s="23">
        <v>4</v>
      </c>
      <c r="H3285" s="23" t="s">
        <v>29</v>
      </c>
      <c r="I3285" s="24">
        <v>97052.73</v>
      </c>
      <c r="J3285" s="24">
        <v>155284.38</v>
      </c>
      <c r="K3285" s="24">
        <v>135873.82999999999</v>
      </c>
      <c r="L3285" s="24">
        <v>217398.13</v>
      </c>
      <c r="M3285" s="24">
        <v>174694.92</v>
      </c>
      <c r="N3285" s="24">
        <v>279511.88</v>
      </c>
      <c r="O3285" s="24">
        <v>232926.56</v>
      </c>
      <c r="P3285" s="24">
        <v>372682.51</v>
      </c>
      <c r="Q3285" s="24">
        <v>291158.2</v>
      </c>
      <c r="R3285" s="24">
        <v>465853.13</v>
      </c>
      <c r="S3285" s="24">
        <v>329979.3</v>
      </c>
      <c r="T3285" s="24">
        <v>527966.89</v>
      </c>
      <c r="U3285" s="24">
        <v>368800.39</v>
      </c>
      <c r="V3285" s="24">
        <v>590080.64</v>
      </c>
    </row>
    <row r="3286" spans="1:22" hidden="1" x14ac:dyDescent="0.3">
      <c r="A3286" s="23">
        <v>9</v>
      </c>
      <c r="B3286" s="23">
        <v>2021</v>
      </c>
      <c r="C3286" s="23" t="s">
        <v>585</v>
      </c>
      <c r="D3286" t="s">
        <v>74</v>
      </c>
      <c r="E3286" s="23" t="s">
        <v>587</v>
      </c>
      <c r="F3286" s="23" t="s">
        <v>81</v>
      </c>
      <c r="G3286" s="23">
        <v>1</v>
      </c>
      <c r="H3286" s="23" t="s">
        <v>14</v>
      </c>
      <c r="I3286" s="24">
        <v>133197.76999999999</v>
      </c>
      <c r="J3286" s="24">
        <v>233096.1</v>
      </c>
      <c r="K3286" s="24">
        <v>172383.47</v>
      </c>
      <c r="L3286" s="24">
        <v>301671.08</v>
      </c>
      <c r="M3286" s="24">
        <v>206224.32</v>
      </c>
      <c r="N3286" s="24">
        <v>360892.55</v>
      </c>
      <c r="O3286" s="24">
        <v>245912.36</v>
      </c>
      <c r="P3286" s="24">
        <v>430346.63</v>
      </c>
      <c r="Q3286" s="24">
        <v>289087.08</v>
      </c>
      <c r="R3286" s="24">
        <v>505902.39</v>
      </c>
      <c r="S3286" s="24">
        <v>316700.23</v>
      </c>
      <c r="T3286" s="24">
        <v>554225.39</v>
      </c>
      <c r="U3286" s="24">
        <v>342784.05</v>
      </c>
      <c r="V3286" s="24">
        <v>599872.09</v>
      </c>
    </row>
    <row r="3287" spans="1:22" hidden="1" x14ac:dyDescent="0.3">
      <c r="A3287" s="23">
        <v>9</v>
      </c>
      <c r="B3287" s="23">
        <v>2021</v>
      </c>
      <c r="C3287" s="23" t="s">
        <v>585</v>
      </c>
      <c r="D3287" t="s">
        <v>74</v>
      </c>
      <c r="E3287" s="23" t="s">
        <v>587</v>
      </c>
      <c r="F3287" s="23" t="s">
        <v>81</v>
      </c>
      <c r="G3287" s="23">
        <v>2</v>
      </c>
      <c r="H3287" s="23" t="s">
        <v>30</v>
      </c>
      <c r="I3287" s="24">
        <v>117078</v>
      </c>
      <c r="J3287" s="24">
        <v>204886.5</v>
      </c>
      <c r="K3287" s="24">
        <v>153154.04</v>
      </c>
      <c r="L3287" s="24">
        <v>268019.56</v>
      </c>
      <c r="M3287" s="24">
        <v>185795.59</v>
      </c>
      <c r="N3287" s="24">
        <v>325142.28000000003</v>
      </c>
      <c r="O3287" s="24">
        <v>227263.73</v>
      </c>
      <c r="P3287" s="24">
        <v>397711.52</v>
      </c>
      <c r="Q3287" s="24">
        <v>269275.26</v>
      </c>
      <c r="R3287" s="24">
        <v>471231.71</v>
      </c>
      <c r="S3287" s="24">
        <v>296511.92</v>
      </c>
      <c r="T3287" s="24">
        <v>518895.86</v>
      </c>
      <c r="U3287" s="24">
        <v>321682.09000000003</v>
      </c>
      <c r="V3287" s="24">
        <v>562943.65</v>
      </c>
    </row>
    <row r="3288" spans="1:22" hidden="1" x14ac:dyDescent="0.3">
      <c r="A3288" s="23">
        <v>9</v>
      </c>
      <c r="B3288" s="23">
        <v>2021</v>
      </c>
      <c r="C3288" s="23" t="s">
        <v>585</v>
      </c>
      <c r="D3288" t="s">
        <v>74</v>
      </c>
      <c r="E3288" s="23" t="s">
        <v>587</v>
      </c>
      <c r="F3288" s="23" t="s">
        <v>81</v>
      </c>
      <c r="G3288" s="23">
        <v>3</v>
      </c>
      <c r="H3288" s="23" t="s">
        <v>31</v>
      </c>
      <c r="I3288" s="24">
        <v>102216.56</v>
      </c>
      <c r="J3288" s="24">
        <v>178878.99</v>
      </c>
      <c r="K3288" s="24">
        <v>139359.26999999999</v>
      </c>
      <c r="L3288" s="24">
        <v>243878.73</v>
      </c>
      <c r="M3288" s="24">
        <v>176277.19</v>
      </c>
      <c r="N3288" s="24">
        <v>308485.09000000003</v>
      </c>
      <c r="O3288" s="24">
        <v>232173.03</v>
      </c>
      <c r="P3288" s="24">
        <v>406302.81</v>
      </c>
      <c r="Q3288" s="24">
        <v>287673.3</v>
      </c>
      <c r="R3288" s="24">
        <v>503428.27</v>
      </c>
      <c r="S3288" s="24">
        <v>324108.36</v>
      </c>
      <c r="T3288" s="24">
        <v>567189.63</v>
      </c>
      <c r="U3288" s="24">
        <v>360091.34</v>
      </c>
      <c r="V3288" s="24">
        <v>630159.84</v>
      </c>
    </row>
    <row r="3289" spans="1:22" hidden="1" x14ac:dyDescent="0.3">
      <c r="A3289" s="23">
        <v>9</v>
      </c>
      <c r="B3289" s="23">
        <v>2021</v>
      </c>
      <c r="C3289" s="23" t="s">
        <v>585</v>
      </c>
      <c r="D3289" t="s">
        <v>74</v>
      </c>
      <c r="E3289" s="23" t="s">
        <v>587</v>
      </c>
      <c r="F3289" s="23" t="s">
        <v>81</v>
      </c>
      <c r="G3289" s="23">
        <v>4</v>
      </c>
      <c r="H3289" s="23" t="s">
        <v>29</v>
      </c>
      <c r="I3289" s="24">
        <v>112843.95</v>
      </c>
      <c r="J3289" s="24">
        <v>180550.33</v>
      </c>
      <c r="K3289" s="24">
        <v>157981.54</v>
      </c>
      <c r="L3289" s="24">
        <v>252770.46</v>
      </c>
      <c r="M3289" s="24">
        <v>203119.12</v>
      </c>
      <c r="N3289" s="24">
        <v>324990.59000000003</v>
      </c>
      <c r="O3289" s="24">
        <v>270825.49</v>
      </c>
      <c r="P3289" s="24">
        <v>433320.79</v>
      </c>
      <c r="Q3289" s="24">
        <v>338531.86</v>
      </c>
      <c r="R3289" s="24">
        <v>541650.99</v>
      </c>
      <c r="S3289" s="24">
        <v>383669.44</v>
      </c>
      <c r="T3289" s="24">
        <v>613871.12</v>
      </c>
      <c r="U3289" s="24">
        <v>428807.03</v>
      </c>
      <c r="V3289" s="24">
        <v>686091.25</v>
      </c>
    </row>
    <row r="3290" spans="1:22" hidden="1" x14ac:dyDescent="0.3">
      <c r="A3290" s="23">
        <v>9</v>
      </c>
      <c r="B3290" s="23">
        <v>2021</v>
      </c>
      <c r="C3290" s="23" t="s">
        <v>585</v>
      </c>
      <c r="D3290" t="s">
        <v>74</v>
      </c>
      <c r="E3290" s="23" t="s">
        <v>587</v>
      </c>
      <c r="F3290" s="23" t="s">
        <v>524</v>
      </c>
      <c r="G3290" s="23">
        <v>1</v>
      </c>
      <c r="H3290" s="23" t="s">
        <v>14</v>
      </c>
      <c r="I3290" s="24">
        <v>115239.92</v>
      </c>
      <c r="J3290" s="24">
        <v>201669.86</v>
      </c>
      <c r="K3290" s="24">
        <v>149237.46</v>
      </c>
      <c r="L3290" s="24">
        <v>261165.55</v>
      </c>
      <c r="M3290" s="24">
        <v>178602.46</v>
      </c>
      <c r="N3290" s="24">
        <v>312554.31</v>
      </c>
      <c r="O3290" s="24">
        <v>213078.39999999999</v>
      </c>
      <c r="P3290" s="24">
        <v>372887.19</v>
      </c>
      <c r="Q3290" s="24">
        <v>250564.39</v>
      </c>
      <c r="R3290" s="24">
        <v>438487.68</v>
      </c>
      <c r="S3290" s="24">
        <v>274540.27</v>
      </c>
      <c r="T3290" s="24">
        <v>480445.48</v>
      </c>
      <c r="U3290" s="24">
        <v>297233.42</v>
      </c>
      <c r="V3290" s="24">
        <v>520158.48</v>
      </c>
    </row>
    <row r="3291" spans="1:22" hidden="1" x14ac:dyDescent="0.3">
      <c r="A3291" s="23">
        <v>9</v>
      </c>
      <c r="B3291" s="23">
        <v>2021</v>
      </c>
      <c r="C3291" s="23" t="s">
        <v>585</v>
      </c>
      <c r="D3291" t="s">
        <v>74</v>
      </c>
      <c r="E3291" s="23" t="s">
        <v>587</v>
      </c>
      <c r="F3291" s="23" t="s">
        <v>524</v>
      </c>
      <c r="G3291" s="23">
        <v>2</v>
      </c>
      <c r="H3291" s="23" t="s">
        <v>30</v>
      </c>
      <c r="I3291" s="24">
        <v>100872.22</v>
      </c>
      <c r="J3291" s="24">
        <v>176526.39</v>
      </c>
      <c r="K3291" s="24">
        <v>132098.18</v>
      </c>
      <c r="L3291" s="24">
        <v>231171.81</v>
      </c>
      <c r="M3291" s="24">
        <v>160394.25</v>
      </c>
      <c r="N3291" s="24">
        <v>280689.93</v>
      </c>
      <c r="O3291" s="24">
        <v>196456.79</v>
      </c>
      <c r="P3291" s="24">
        <v>343799.38</v>
      </c>
      <c r="Q3291" s="24">
        <v>232906.03</v>
      </c>
      <c r="R3291" s="24">
        <v>407585.55</v>
      </c>
      <c r="S3291" s="24">
        <v>256546.35</v>
      </c>
      <c r="T3291" s="24">
        <v>448956.11</v>
      </c>
      <c r="U3291" s="24">
        <v>278425.15000000002</v>
      </c>
      <c r="V3291" s="24">
        <v>487244.01</v>
      </c>
    </row>
    <row r="3292" spans="1:22" hidden="1" x14ac:dyDescent="0.3">
      <c r="A3292" s="23">
        <v>9</v>
      </c>
      <c r="B3292" s="23">
        <v>2021</v>
      </c>
      <c r="C3292" s="23" t="s">
        <v>585</v>
      </c>
      <c r="D3292" t="s">
        <v>74</v>
      </c>
      <c r="E3292" s="23" t="s">
        <v>587</v>
      </c>
      <c r="F3292" s="23" t="s">
        <v>524</v>
      </c>
      <c r="G3292" s="23">
        <v>3</v>
      </c>
      <c r="H3292" s="23" t="s">
        <v>31</v>
      </c>
      <c r="I3292" s="24">
        <v>87747.56</v>
      </c>
      <c r="J3292" s="24">
        <v>153558.24</v>
      </c>
      <c r="K3292" s="24">
        <v>119509.62</v>
      </c>
      <c r="L3292" s="24">
        <v>209141.84</v>
      </c>
      <c r="M3292" s="24">
        <v>151071.32</v>
      </c>
      <c r="N3292" s="24">
        <v>264374.82</v>
      </c>
      <c r="O3292" s="24">
        <v>198876.43</v>
      </c>
      <c r="P3292" s="24">
        <v>348033.75</v>
      </c>
      <c r="Q3292" s="24">
        <v>246328.95</v>
      </c>
      <c r="R3292" s="24">
        <v>431075.66</v>
      </c>
      <c r="S3292" s="24">
        <v>277460.28000000003</v>
      </c>
      <c r="T3292" s="24">
        <v>485555.49</v>
      </c>
      <c r="U3292" s="24">
        <v>308188.65999999997</v>
      </c>
      <c r="V3292" s="24">
        <v>539330.16</v>
      </c>
    </row>
    <row r="3293" spans="1:22" hidden="1" x14ac:dyDescent="0.3">
      <c r="A3293" s="23">
        <v>9</v>
      </c>
      <c r="B3293" s="23">
        <v>2021</v>
      </c>
      <c r="C3293" s="23" t="s">
        <v>585</v>
      </c>
      <c r="D3293" t="s">
        <v>74</v>
      </c>
      <c r="E3293" s="23" t="s">
        <v>587</v>
      </c>
      <c r="F3293" s="23" t="s">
        <v>524</v>
      </c>
      <c r="G3293" s="23">
        <v>4</v>
      </c>
      <c r="H3293" s="23" t="s">
        <v>29</v>
      </c>
      <c r="I3293" s="24">
        <v>97689.83</v>
      </c>
      <c r="J3293" s="24">
        <v>156303.73000000001</v>
      </c>
      <c r="K3293" s="24">
        <v>136765.76000000001</v>
      </c>
      <c r="L3293" s="24">
        <v>218825.22</v>
      </c>
      <c r="M3293" s="24">
        <v>175841.69</v>
      </c>
      <c r="N3293" s="24">
        <v>281346.71000000002</v>
      </c>
      <c r="O3293" s="24">
        <v>234455.59</v>
      </c>
      <c r="P3293" s="24">
        <v>375128.95</v>
      </c>
      <c r="Q3293" s="24">
        <v>293069.49</v>
      </c>
      <c r="R3293" s="24">
        <v>468911.18</v>
      </c>
      <c r="S3293" s="24">
        <v>332145.42</v>
      </c>
      <c r="T3293" s="24">
        <v>531432.68000000005</v>
      </c>
      <c r="U3293" s="24">
        <v>371221.35</v>
      </c>
      <c r="V3293" s="24">
        <v>593954.17000000004</v>
      </c>
    </row>
    <row r="3294" spans="1:22" hidden="1" x14ac:dyDescent="0.3">
      <c r="A3294" s="23">
        <v>9</v>
      </c>
      <c r="B3294" s="23">
        <v>2021</v>
      </c>
      <c r="C3294" s="23" t="s">
        <v>585</v>
      </c>
      <c r="D3294" t="s">
        <v>74</v>
      </c>
      <c r="E3294" s="23" t="s">
        <v>587</v>
      </c>
      <c r="F3294" s="23" t="s">
        <v>83</v>
      </c>
      <c r="G3294" s="23">
        <v>1</v>
      </c>
      <c r="H3294" s="23" t="s">
        <v>14</v>
      </c>
      <c r="I3294" s="24">
        <v>123964.01</v>
      </c>
      <c r="J3294" s="24">
        <v>216937.02</v>
      </c>
      <c r="K3294" s="24">
        <v>160395.49</v>
      </c>
      <c r="L3294" s="24">
        <v>280692.11</v>
      </c>
      <c r="M3294" s="24">
        <v>191855.92</v>
      </c>
      <c r="N3294" s="24">
        <v>335747.87</v>
      </c>
      <c r="O3294" s="24">
        <v>228737.52</v>
      </c>
      <c r="P3294" s="24">
        <v>400290.65</v>
      </c>
      <c r="Q3294" s="24">
        <v>268866.67</v>
      </c>
      <c r="R3294" s="24">
        <v>470516.68</v>
      </c>
      <c r="S3294" s="24">
        <v>294531.56</v>
      </c>
      <c r="T3294" s="24">
        <v>515430.22</v>
      </c>
      <c r="U3294" s="24">
        <v>318757.07</v>
      </c>
      <c r="V3294" s="24">
        <v>557824.88</v>
      </c>
    </row>
    <row r="3295" spans="1:22" hidden="1" x14ac:dyDescent="0.3">
      <c r="A3295" s="23">
        <v>9</v>
      </c>
      <c r="B3295" s="23">
        <v>2021</v>
      </c>
      <c r="C3295" s="23" t="s">
        <v>585</v>
      </c>
      <c r="D3295" t="s">
        <v>74</v>
      </c>
      <c r="E3295" s="23" t="s">
        <v>587</v>
      </c>
      <c r="F3295" s="23" t="s">
        <v>83</v>
      </c>
      <c r="G3295" s="23">
        <v>2</v>
      </c>
      <c r="H3295" s="23" t="s">
        <v>30</v>
      </c>
      <c r="I3295" s="24">
        <v>109129.18</v>
      </c>
      <c r="J3295" s="24">
        <v>190976.06</v>
      </c>
      <c r="K3295" s="24">
        <v>142698.82999999999</v>
      </c>
      <c r="L3295" s="24">
        <v>249722.96</v>
      </c>
      <c r="M3295" s="24">
        <v>173055.57</v>
      </c>
      <c r="N3295" s="24">
        <v>302847.26</v>
      </c>
      <c r="O3295" s="24">
        <v>211575.37</v>
      </c>
      <c r="P3295" s="24">
        <v>370256.9</v>
      </c>
      <c r="Q3295" s="24">
        <v>250634.06</v>
      </c>
      <c r="R3295" s="24">
        <v>438609.61</v>
      </c>
      <c r="S3295" s="24">
        <v>275952.46999999997</v>
      </c>
      <c r="T3295" s="24">
        <v>482916.81</v>
      </c>
      <c r="U3295" s="24">
        <v>299337.15000000002</v>
      </c>
      <c r="V3295" s="24">
        <v>523840.02</v>
      </c>
    </row>
    <row r="3296" spans="1:22" hidden="1" x14ac:dyDescent="0.3">
      <c r="A3296" s="23">
        <v>9</v>
      </c>
      <c r="B3296" s="23">
        <v>2021</v>
      </c>
      <c r="C3296" s="23" t="s">
        <v>585</v>
      </c>
      <c r="D3296" t="s">
        <v>74</v>
      </c>
      <c r="E3296" s="23" t="s">
        <v>587</v>
      </c>
      <c r="F3296" s="23" t="s">
        <v>83</v>
      </c>
      <c r="G3296" s="23">
        <v>3</v>
      </c>
      <c r="H3296" s="23" t="s">
        <v>31</v>
      </c>
      <c r="I3296" s="24">
        <v>95404.08</v>
      </c>
      <c r="J3296" s="24">
        <v>166957.14000000001</v>
      </c>
      <c r="K3296" s="24">
        <v>130120.23</v>
      </c>
      <c r="L3296" s="24">
        <v>227710.4</v>
      </c>
      <c r="M3296" s="24">
        <v>164629.5</v>
      </c>
      <c r="N3296" s="24">
        <v>288101.63</v>
      </c>
      <c r="O3296" s="24">
        <v>216871</v>
      </c>
      <c r="P3296" s="24">
        <v>379524.26</v>
      </c>
      <c r="Q3296" s="24">
        <v>268748.46000000002</v>
      </c>
      <c r="R3296" s="24">
        <v>470309.81</v>
      </c>
      <c r="S3296" s="24">
        <v>302813.37</v>
      </c>
      <c r="T3296" s="24">
        <v>529923.4</v>
      </c>
      <c r="U3296" s="24">
        <v>336462.23</v>
      </c>
      <c r="V3296" s="24">
        <v>588808.9</v>
      </c>
    </row>
    <row r="3297" spans="1:22" hidden="1" x14ac:dyDescent="0.3">
      <c r="A3297" s="23">
        <v>9</v>
      </c>
      <c r="B3297" s="23">
        <v>2021</v>
      </c>
      <c r="C3297" s="23" t="s">
        <v>585</v>
      </c>
      <c r="D3297" t="s">
        <v>74</v>
      </c>
      <c r="E3297" s="23" t="s">
        <v>587</v>
      </c>
      <c r="F3297" s="23" t="s">
        <v>83</v>
      </c>
      <c r="G3297" s="23">
        <v>4</v>
      </c>
      <c r="H3297" s="23" t="s">
        <v>29</v>
      </c>
      <c r="I3297" s="24">
        <v>104997.5</v>
      </c>
      <c r="J3297" s="24">
        <v>167996</v>
      </c>
      <c r="K3297" s="24">
        <v>146996.5</v>
      </c>
      <c r="L3297" s="24">
        <v>235194.4</v>
      </c>
      <c r="M3297" s="24">
        <v>188995.5</v>
      </c>
      <c r="N3297" s="24">
        <v>302392.8</v>
      </c>
      <c r="O3297" s="24">
        <v>251994</v>
      </c>
      <c r="P3297" s="24">
        <v>403190.4</v>
      </c>
      <c r="Q3297" s="24">
        <v>314992.49</v>
      </c>
      <c r="R3297" s="24">
        <v>503988</v>
      </c>
      <c r="S3297" s="24">
        <v>356991.49</v>
      </c>
      <c r="T3297" s="24">
        <v>571186.4</v>
      </c>
      <c r="U3297" s="24">
        <v>398990.49</v>
      </c>
      <c r="V3297" s="24">
        <v>638384.80000000005</v>
      </c>
    </row>
    <row r="3298" spans="1:22" hidden="1" x14ac:dyDescent="0.3">
      <c r="A3298" s="23">
        <v>9</v>
      </c>
      <c r="B3298" s="23">
        <v>2021</v>
      </c>
      <c r="C3298" s="23" t="s">
        <v>585</v>
      </c>
      <c r="D3298" t="s">
        <v>74</v>
      </c>
      <c r="E3298" s="23" t="s">
        <v>587</v>
      </c>
      <c r="F3298" s="23" t="s">
        <v>84</v>
      </c>
      <c r="G3298" s="23">
        <v>1</v>
      </c>
      <c r="H3298" s="23" t="s">
        <v>14</v>
      </c>
      <c r="I3298" s="24">
        <v>125559.41</v>
      </c>
      <c r="J3298" s="24">
        <v>219728.97</v>
      </c>
      <c r="K3298" s="24">
        <v>162416.74</v>
      </c>
      <c r="L3298" s="24">
        <v>284229.3</v>
      </c>
      <c r="M3298" s="24">
        <v>194242.8</v>
      </c>
      <c r="N3298" s="24">
        <v>339924.91</v>
      </c>
      <c r="O3298" s="24">
        <v>231536.19</v>
      </c>
      <c r="P3298" s="24">
        <v>405188.33</v>
      </c>
      <c r="Q3298" s="24">
        <v>272121.90000000002</v>
      </c>
      <c r="R3298" s="24">
        <v>476213.33</v>
      </c>
      <c r="S3298" s="24">
        <v>298078.3</v>
      </c>
      <c r="T3298" s="24">
        <v>521637.02</v>
      </c>
      <c r="U3298" s="24">
        <v>322558.48</v>
      </c>
      <c r="V3298" s="24">
        <v>564477.35</v>
      </c>
    </row>
    <row r="3299" spans="1:22" hidden="1" x14ac:dyDescent="0.3">
      <c r="A3299" s="23">
        <v>9</v>
      </c>
      <c r="B3299" s="23">
        <v>2021</v>
      </c>
      <c r="C3299" s="23" t="s">
        <v>585</v>
      </c>
      <c r="D3299" t="s">
        <v>74</v>
      </c>
      <c r="E3299" s="23" t="s">
        <v>587</v>
      </c>
      <c r="F3299" s="23" t="s">
        <v>84</v>
      </c>
      <c r="G3299" s="23">
        <v>2</v>
      </c>
      <c r="H3299" s="23" t="s">
        <v>30</v>
      </c>
      <c r="I3299" s="24">
        <v>110724.62</v>
      </c>
      <c r="J3299" s="24">
        <v>193768.08</v>
      </c>
      <c r="K3299" s="24">
        <v>144720.09</v>
      </c>
      <c r="L3299" s="24">
        <v>253260.15</v>
      </c>
      <c r="M3299" s="24">
        <v>175442.45</v>
      </c>
      <c r="N3299" s="24">
        <v>307024.28999999998</v>
      </c>
      <c r="O3299" s="24">
        <v>214374.04</v>
      </c>
      <c r="P3299" s="24">
        <v>375154.58</v>
      </c>
      <c r="Q3299" s="24">
        <v>253889.29</v>
      </c>
      <c r="R3299" s="24">
        <v>444306.26</v>
      </c>
      <c r="S3299" s="24">
        <v>279499.21000000002</v>
      </c>
      <c r="T3299" s="24">
        <v>489123.61</v>
      </c>
      <c r="U3299" s="24">
        <v>303138.56</v>
      </c>
      <c r="V3299" s="24">
        <v>530492.49</v>
      </c>
    </row>
    <row r="3300" spans="1:22" hidden="1" x14ac:dyDescent="0.3">
      <c r="A3300" s="23">
        <v>9</v>
      </c>
      <c r="B3300" s="23">
        <v>2021</v>
      </c>
      <c r="C3300" s="23" t="s">
        <v>585</v>
      </c>
      <c r="D3300" t="s">
        <v>74</v>
      </c>
      <c r="E3300" s="23" t="s">
        <v>587</v>
      </c>
      <c r="F3300" s="23" t="s">
        <v>84</v>
      </c>
      <c r="G3300" s="23">
        <v>3</v>
      </c>
      <c r="H3300" s="23" t="s">
        <v>31</v>
      </c>
      <c r="I3300" s="24">
        <v>96943.86</v>
      </c>
      <c r="J3300" s="24">
        <v>169651.75</v>
      </c>
      <c r="K3300" s="24">
        <v>132275.91</v>
      </c>
      <c r="L3300" s="24">
        <v>231482.85</v>
      </c>
      <c r="M3300" s="24">
        <v>167401.1</v>
      </c>
      <c r="N3300" s="24">
        <v>292951.92</v>
      </c>
      <c r="O3300" s="24">
        <v>220566.47</v>
      </c>
      <c r="P3300" s="24">
        <v>385991.32</v>
      </c>
      <c r="Q3300" s="24">
        <v>273367.78999999998</v>
      </c>
      <c r="R3300" s="24">
        <v>478393.64</v>
      </c>
      <c r="S3300" s="24">
        <v>308048.61</v>
      </c>
      <c r="T3300" s="24">
        <v>539085.06999999995</v>
      </c>
      <c r="U3300" s="24">
        <v>342313.38</v>
      </c>
      <c r="V3300" s="24">
        <v>599048.41</v>
      </c>
    </row>
    <row r="3301" spans="1:22" hidden="1" x14ac:dyDescent="0.3">
      <c r="A3301" s="23">
        <v>9</v>
      </c>
      <c r="B3301" s="23">
        <v>2021</v>
      </c>
      <c r="C3301" s="23" t="s">
        <v>585</v>
      </c>
      <c r="D3301" t="s">
        <v>74</v>
      </c>
      <c r="E3301" s="23" t="s">
        <v>587</v>
      </c>
      <c r="F3301" s="23" t="s">
        <v>84</v>
      </c>
      <c r="G3301" s="23">
        <v>4</v>
      </c>
      <c r="H3301" s="23" t="s">
        <v>29</v>
      </c>
      <c r="I3301" s="24">
        <v>106321.78</v>
      </c>
      <c r="J3301" s="24">
        <v>170114.85</v>
      </c>
      <c r="K3301" s="24">
        <v>148850.5</v>
      </c>
      <c r="L3301" s="24">
        <v>238160.8</v>
      </c>
      <c r="M3301" s="24">
        <v>191379.21</v>
      </c>
      <c r="N3301" s="24">
        <v>306206.74</v>
      </c>
      <c r="O3301" s="24">
        <v>255172.28</v>
      </c>
      <c r="P3301" s="24">
        <v>408275.65</v>
      </c>
      <c r="Q3301" s="24">
        <v>318965.34999999998</v>
      </c>
      <c r="R3301" s="24">
        <v>510344.56</v>
      </c>
      <c r="S3301" s="24">
        <v>361494.06</v>
      </c>
      <c r="T3301" s="24">
        <v>578390.5</v>
      </c>
      <c r="U3301" s="24">
        <v>404022.77</v>
      </c>
      <c r="V3301" s="24">
        <v>646436.44999999995</v>
      </c>
    </row>
    <row r="3302" spans="1:22" hidden="1" x14ac:dyDescent="0.3">
      <c r="A3302" s="23">
        <v>9</v>
      </c>
      <c r="B3302" s="23">
        <v>2021</v>
      </c>
      <c r="C3302" s="23" t="s">
        <v>585</v>
      </c>
      <c r="D3302" t="s">
        <v>74</v>
      </c>
      <c r="E3302" s="23" t="s">
        <v>587</v>
      </c>
      <c r="F3302" s="23" t="s">
        <v>94</v>
      </c>
      <c r="G3302" s="23">
        <v>1</v>
      </c>
      <c r="H3302" s="23" t="s">
        <v>14</v>
      </c>
      <c r="I3302" s="24">
        <v>119494.33</v>
      </c>
      <c r="J3302" s="24">
        <v>209115.09</v>
      </c>
      <c r="K3302" s="24">
        <v>154627.48000000001</v>
      </c>
      <c r="L3302" s="24">
        <v>270598.08</v>
      </c>
      <c r="M3302" s="24">
        <v>184967.48</v>
      </c>
      <c r="N3302" s="24">
        <v>323693.09000000003</v>
      </c>
      <c r="O3302" s="24">
        <v>220541.54</v>
      </c>
      <c r="P3302" s="24">
        <v>385947.69</v>
      </c>
      <c r="Q3302" s="24">
        <v>259245.01</v>
      </c>
      <c r="R3302" s="24">
        <v>453678.77</v>
      </c>
      <c r="S3302" s="24">
        <v>283998.26</v>
      </c>
      <c r="T3302" s="24">
        <v>496996.96</v>
      </c>
      <c r="U3302" s="24">
        <v>307370.53000000003</v>
      </c>
      <c r="V3302" s="24">
        <v>537898.43000000005</v>
      </c>
    </row>
    <row r="3303" spans="1:22" hidden="1" x14ac:dyDescent="0.3">
      <c r="A3303" s="23">
        <v>9</v>
      </c>
      <c r="B3303" s="23">
        <v>2021</v>
      </c>
      <c r="C3303" s="23" t="s">
        <v>585</v>
      </c>
      <c r="D3303" t="s">
        <v>74</v>
      </c>
      <c r="E3303" s="23" t="s">
        <v>587</v>
      </c>
      <c r="F3303" s="23" t="s">
        <v>94</v>
      </c>
      <c r="G3303" s="23">
        <v>2</v>
      </c>
      <c r="H3303" s="23" t="s">
        <v>30</v>
      </c>
      <c r="I3303" s="24">
        <v>105126.73</v>
      </c>
      <c r="J3303" s="24">
        <v>183971.78</v>
      </c>
      <c r="K3303" s="24">
        <v>137488.19</v>
      </c>
      <c r="L3303" s="24">
        <v>240604.34</v>
      </c>
      <c r="M3303" s="24">
        <v>166759.26999999999</v>
      </c>
      <c r="N3303" s="24">
        <v>291828.71999999997</v>
      </c>
      <c r="O3303" s="24">
        <v>203919.93</v>
      </c>
      <c r="P3303" s="24">
        <v>356859.88</v>
      </c>
      <c r="Q3303" s="24">
        <v>241586.66</v>
      </c>
      <c r="R3303" s="24">
        <v>422776.65</v>
      </c>
      <c r="S3303" s="24">
        <v>266004.34000000003</v>
      </c>
      <c r="T3303" s="24">
        <v>465507.59</v>
      </c>
      <c r="U3303" s="24">
        <v>288562.26</v>
      </c>
      <c r="V3303" s="24">
        <v>504983.96</v>
      </c>
    </row>
    <row r="3304" spans="1:22" hidden="1" x14ac:dyDescent="0.3">
      <c r="A3304" s="23">
        <v>9</v>
      </c>
      <c r="B3304" s="23">
        <v>2021</v>
      </c>
      <c r="C3304" s="23" t="s">
        <v>585</v>
      </c>
      <c r="D3304" t="s">
        <v>74</v>
      </c>
      <c r="E3304" s="23" t="s">
        <v>587</v>
      </c>
      <c r="F3304" s="23" t="s">
        <v>94</v>
      </c>
      <c r="G3304" s="23">
        <v>3</v>
      </c>
      <c r="H3304" s="23" t="s">
        <v>31</v>
      </c>
      <c r="I3304" s="24">
        <v>91853.64</v>
      </c>
      <c r="J3304" s="24">
        <v>160743.87</v>
      </c>
      <c r="K3304" s="24">
        <v>125258.13</v>
      </c>
      <c r="L3304" s="24">
        <v>219201.73</v>
      </c>
      <c r="M3304" s="24">
        <v>158462.26</v>
      </c>
      <c r="N3304" s="24">
        <v>277308.96000000002</v>
      </c>
      <c r="O3304" s="24">
        <v>208731.01</v>
      </c>
      <c r="P3304" s="24">
        <v>365279.27</v>
      </c>
      <c r="Q3304" s="24">
        <v>258647.18</v>
      </c>
      <c r="R3304" s="24">
        <v>452632.57</v>
      </c>
      <c r="S3304" s="24">
        <v>291420.94</v>
      </c>
      <c r="T3304" s="24">
        <v>509986.65</v>
      </c>
      <c r="U3304" s="24">
        <v>323791.76</v>
      </c>
      <c r="V3304" s="24">
        <v>566635.57999999996</v>
      </c>
    </row>
    <row r="3305" spans="1:22" hidden="1" x14ac:dyDescent="0.3">
      <c r="A3305" s="23">
        <v>9</v>
      </c>
      <c r="B3305" s="23">
        <v>2021</v>
      </c>
      <c r="C3305" s="23" t="s">
        <v>585</v>
      </c>
      <c r="D3305" t="s">
        <v>74</v>
      </c>
      <c r="E3305" s="23" t="s">
        <v>587</v>
      </c>
      <c r="F3305" s="23" t="s">
        <v>94</v>
      </c>
      <c r="G3305" s="23">
        <v>4</v>
      </c>
      <c r="H3305" s="23" t="s">
        <v>29</v>
      </c>
      <c r="I3305" s="24">
        <v>101221.26</v>
      </c>
      <c r="J3305" s="24">
        <v>161954.01999999999</v>
      </c>
      <c r="K3305" s="24">
        <v>141709.76000000001</v>
      </c>
      <c r="L3305" s="24">
        <v>226735.62</v>
      </c>
      <c r="M3305" s="24">
        <v>182198.27</v>
      </c>
      <c r="N3305" s="24">
        <v>291517.23</v>
      </c>
      <c r="O3305" s="24">
        <v>242931.02</v>
      </c>
      <c r="P3305" s="24">
        <v>388689.64</v>
      </c>
      <c r="Q3305" s="24">
        <v>303663.78000000003</v>
      </c>
      <c r="R3305" s="24">
        <v>485862.05</v>
      </c>
      <c r="S3305" s="24">
        <v>344152.28</v>
      </c>
      <c r="T3305" s="24">
        <v>550643.66</v>
      </c>
      <c r="U3305" s="24">
        <v>384640.78</v>
      </c>
      <c r="V3305" s="24">
        <v>615425.26</v>
      </c>
    </row>
    <row r="3306" spans="1:22" hidden="1" x14ac:dyDescent="0.3">
      <c r="A3306" s="23">
        <v>9</v>
      </c>
      <c r="B3306" s="23">
        <v>2021</v>
      </c>
      <c r="C3306" s="23" t="s">
        <v>585</v>
      </c>
      <c r="D3306" t="s">
        <v>74</v>
      </c>
      <c r="E3306" s="23" t="s">
        <v>587</v>
      </c>
      <c r="F3306" s="23" t="s">
        <v>97</v>
      </c>
      <c r="G3306" s="23">
        <v>1</v>
      </c>
      <c r="H3306" s="23" t="s">
        <v>14</v>
      </c>
      <c r="I3306" s="24">
        <v>118294.59</v>
      </c>
      <c r="J3306" s="24">
        <v>207015.54</v>
      </c>
      <c r="K3306" s="24">
        <v>152975.9</v>
      </c>
      <c r="L3306" s="24">
        <v>267707.82</v>
      </c>
      <c r="M3306" s="24">
        <v>182920.83</v>
      </c>
      <c r="N3306" s="24">
        <v>320111.46000000002</v>
      </c>
      <c r="O3306" s="24">
        <v>217992.9</v>
      </c>
      <c r="P3306" s="24">
        <v>381487.58</v>
      </c>
      <c r="Q3306" s="24">
        <v>256169.8</v>
      </c>
      <c r="R3306" s="24">
        <v>448297.16</v>
      </c>
      <c r="S3306" s="24">
        <v>280585.17</v>
      </c>
      <c r="T3306" s="24">
        <v>491024.04</v>
      </c>
      <c r="U3306" s="24">
        <v>303591.21999999997</v>
      </c>
      <c r="V3306" s="24">
        <v>531284.64</v>
      </c>
    </row>
    <row r="3307" spans="1:22" hidden="1" x14ac:dyDescent="0.3">
      <c r="A3307" s="23">
        <v>9</v>
      </c>
      <c r="B3307" s="23">
        <v>2021</v>
      </c>
      <c r="C3307" s="23" t="s">
        <v>585</v>
      </c>
      <c r="D3307" t="s">
        <v>74</v>
      </c>
      <c r="E3307" s="23" t="s">
        <v>587</v>
      </c>
      <c r="F3307" s="23" t="s">
        <v>97</v>
      </c>
      <c r="G3307" s="23">
        <v>2</v>
      </c>
      <c r="H3307" s="23" t="s">
        <v>30</v>
      </c>
      <c r="I3307" s="24">
        <v>104511.12</v>
      </c>
      <c r="J3307" s="24">
        <v>182894.46</v>
      </c>
      <c r="K3307" s="24">
        <v>136533.34</v>
      </c>
      <c r="L3307" s="24">
        <v>238933.34</v>
      </c>
      <c r="M3307" s="24">
        <v>165452.79</v>
      </c>
      <c r="N3307" s="24">
        <v>289542.38</v>
      </c>
      <c r="O3307" s="24">
        <v>202046.97</v>
      </c>
      <c r="P3307" s="24">
        <v>353582.2</v>
      </c>
      <c r="Q3307" s="24">
        <v>239229.27</v>
      </c>
      <c r="R3307" s="24">
        <v>418651.22</v>
      </c>
      <c r="S3307" s="24">
        <v>263322.7</v>
      </c>
      <c r="T3307" s="24">
        <v>460814.73</v>
      </c>
      <c r="U3307" s="24">
        <v>285547.52000000002</v>
      </c>
      <c r="V3307" s="24">
        <v>499708.15999999997</v>
      </c>
    </row>
    <row r="3308" spans="1:22" hidden="1" x14ac:dyDescent="0.3">
      <c r="A3308" s="23">
        <v>9</v>
      </c>
      <c r="B3308" s="23">
        <v>2021</v>
      </c>
      <c r="C3308" s="23" t="s">
        <v>585</v>
      </c>
      <c r="D3308" t="s">
        <v>74</v>
      </c>
      <c r="E3308" s="23" t="s">
        <v>587</v>
      </c>
      <c r="F3308" s="23" t="s">
        <v>97</v>
      </c>
      <c r="G3308" s="23">
        <v>3</v>
      </c>
      <c r="H3308" s="23" t="s">
        <v>31</v>
      </c>
      <c r="I3308" s="24">
        <v>91649.97</v>
      </c>
      <c r="J3308" s="24">
        <v>160387.45000000001</v>
      </c>
      <c r="K3308" s="24">
        <v>125108.64</v>
      </c>
      <c r="L3308" s="24">
        <v>218940.13</v>
      </c>
      <c r="M3308" s="24">
        <v>158375.1</v>
      </c>
      <c r="N3308" s="24">
        <v>277156.43</v>
      </c>
      <c r="O3308" s="24">
        <v>208718.54</v>
      </c>
      <c r="P3308" s="24">
        <v>365257.45</v>
      </c>
      <c r="Q3308" s="24">
        <v>258723.73</v>
      </c>
      <c r="R3308" s="24">
        <v>452766.53</v>
      </c>
      <c r="S3308" s="24">
        <v>291577.31</v>
      </c>
      <c r="T3308" s="24">
        <v>510260.3</v>
      </c>
      <c r="U3308" s="24">
        <v>324044.33</v>
      </c>
      <c r="V3308" s="24">
        <v>567077.57999999996</v>
      </c>
    </row>
    <row r="3309" spans="1:22" hidden="1" x14ac:dyDescent="0.3">
      <c r="A3309" s="23">
        <v>9</v>
      </c>
      <c r="B3309" s="23">
        <v>2021</v>
      </c>
      <c r="C3309" s="23" t="s">
        <v>585</v>
      </c>
      <c r="D3309" t="s">
        <v>74</v>
      </c>
      <c r="E3309" s="23" t="s">
        <v>587</v>
      </c>
      <c r="F3309" s="23" t="s">
        <v>97</v>
      </c>
      <c r="G3309" s="23">
        <v>4</v>
      </c>
      <c r="H3309" s="23" t="s">
        <v>29</v>
      </c>
      <c r="I3309" s="24">
        <v>100142.74</v>
      </c>
      <c r="J3309" s="24">
        <v>160228.38</v>
      </c>
      <c r="K3309" s="24">
        <v>140199.82999999999</v>
      </c>
      <c r="L3309" s="24">
        <v>224319.73</v>
      </c>
      <c r="M3309" s="24">
        <v>180256.93</v>
      </c>
      <c r="N3309" s="24">
        <v>288411.09000000003</v>
      </c>
      <c r="O3309" s="24">
        <v>240342.57</v>
      </c>
      <c r="P3309" s="24">
        <v>384548.11</v>
      </c>
      <c r="Q3309" s="24">
        <v>300428.21000000002</v>
      </c>
      <c r="R3309" s="24">
        <v>480685.14</v>
      </c>
      <c r="S3309" s="24">
        <v>340485.3</v>
      </c>
      <c r="T3309" s="24">
        <v>544776.5</v>
      </c>
      <c r="U3309" s="24">
        <v>380542.4</v>
      </c>
      <c r="V3309" s="24">
        <v>608867.85</v>
      </c>
    </row>
    <row r="3310" spans="1:22" hidden="1" x14ac:dyDescent="0.3">
      <c r="A3310" s="23">
        <v>9</v>
      </c>
      <c r="B3310" s="23">
        <v>2021</v>
      </c>
      <c r="C3310" s="23" t="s">
        <v>585</v>
      </c>
      <c r="D3310" t="s">
        <v>86</v>
      </c>
      <c r="E3310" s="23" t="s">
        <v>588</v>
      </c>
      <c r="F3310" s="23" t="s">
        <v>85</v>
      </c>
      <c r="G3310" s="23">
        <v>1</v>
      </c>
      <c r="H3310" s="23" t="s">
        <v>14</v>
      </c>
      <c r="I3310" s="24">
        <v>139706.13</v>
      </c>
      <c r="J3310" s="24">
        <v>244485.73</v>
      </c>
      <c r="K3310" s="24">
        <v>181471.28</v>
      </c>
      <c r="L3310" s="24">
        <v>317574.74</v>
      </c>
      <c r="M3310" s="24">
        <v>217572.44</v>
      </c>
      <c r="N3310" s="24">
        <v>380751.77</v>
      </c>
      <c r="O3310" s="24">
        <v>260171.2</v>
      </c>
      <c r="P3310" s="24">
        <v>455299.6</v>
      </c>
      <c r="Q3310" s="24">
        <v>306381.18</v>
      </c>
      <c r="R3310" s="24">
        <v>536167.06000000006</v>
      </c>
      <c r="S3310" s="24">
        <v>335943.02</v>
      </c>
      <c r="T3310" s="24">
        <v>587900.28</v>
      </c>
      <c r="U3310" s="24">
        <v>364183.84</v>
      </c>
      <c r="V3310" s="24">
        <v>637321.71</v>
      </c>
    </row>
    <row r="3311" spans="1:22" hidden="1" x14ac:dyDescent="0.3">
      <c r="A3311" s="23">
        <v>9</v>
      </c>
      <c r="B3311" s="23">
        <v>2021</v>
      </c>
      <c r="C3311" s="23" t="s">
        <v>585</v>
      </c>
      <c r="D3311" t="s">
        <v>86</v>
      </c>
      <c r="E3311" s="23" t="s">
        <v>588</v>
      </c>
      <c r="F3311" s="23" t="s">
        <v>85</v>
      </c>
      <c r="G3311" s="23">
        <v>2</v>
      </c>
      <c r="H3311" s="23" t="s">
        <v>30</v>
      </c>
      <c r="I3311" s="24">
        <v>119847.9</v>
      </c>
      <c r="J3311" s="24">
        <v>209733.83</v>
      </c>
      <c r="K3311" s="24">
        <v>157782.84</v>
      </c>
      <c r="L3311" s="24">
        <v>276119.96999999997</v>
      </c>
      <c r="M3311" s="24">
        <v>192406.62</v>
      </c>
      <c r="N3311" s="24">
        <v>336711.58</v>
      </c>
      <c r="O3311" s="24">
        <v>237198.25</v>
      </c>
      <c r="P3311" s="24">
        <v>415096.93</v>
      </c>
      <c r="Q3311" s="24">
        <v>281975.32</v>
      </c>
      <c r="R3311" s="24">
        <v>493456.8</v>
      </c>
      <c r="S3311" s="24">
        <v>311073.37</v>
      </c>
      <c r="T3311" s="24">
        <v>544378.39</v>
      </c>
      <c r="U3311" s="24">
        <v>338188.67</v>
      </c>
      <c r="V3311" s="24">
        <v>591830.16</v>
      </c>
    </row>
    <row r="3312" spans="1:22" hidden="1" x14ac:dyDescent="0.3">
      <c r="A3312" s="23">
        <v>9</v>
      </c>
      <c r="B3312" s="23">
        <v>2021</v>
      </c>
      <c r="C3312" s="23" t="s">
        <v>585</v>
      </c>
      <c r="D3312" t="s">
        <v>86</v>
      </c>
      <c r="E3312" s="23" t="s">
        <v>588</v>
      </c>
      <c r="F3312" s="23" t="s">
        <v>85</v>
      </c>
      <c r="G3312" s="23">
        <v>3</v>
      </c>
      <c r="H3312" s="23" t="s">
        <v>31</v>
      </c>
      <c r="I3312" s="24">
        <v>102390.84</v>
      </c>
      <c r="J3312" s="24">
        <v>179183.98</v>
      </c>
      <c r="K3312" s="24">
        <v>138735.10999999999</v>
      </c>
      <c r="L3312" s="24">
        <v>242786.44</v>
      </c>
      <c r="M3312" s="24">
        <v>174802.46</v>
      </c>
      <c r="N3312" s="24">
        <v>305904.31</v>
      </c>
      <c r="O3312" s="24">
        <v>229542.79</v>
      </c>
      <c r="P3312" s="24">
        <v>401699.88</v>
      </c>
      <c r="Q3312" s="24">
        <v>283795.81</v>
      </c>
      <c r="R3312" s="24">
        <v>496642.67</v>
      </c>
      <c r="S3312" s="24">
        <v>319268.34000000003</v>
      </c>
      <c r="T3312" s="24">
        <v>558719.6</v>
      </c>
      <c r="U3312" s="24">
        <v>354183.96</v>
      </c>
      <c r="V3312" s="24">
        <v>619821.92000000004</v>
      </c>
    </row>
    <row r="3313" spans="1:22" hidden="1" x14ac:dyDescent="0.3">
      <c r="A3313" s="23">
        <v>9</v>
      </c>
      <c r="B3313" s="23">
        <v>2021</v>
      </c>
      <c r="C3313" s="23" t="s">
        <v>585</v>
      </c>
      <c r="D3313" t="s">
        <v>86</v>
      </c>
      <c r="E3313" s="23" t="s">
        <v>588</v>
      </c>
      <c r="F3313" s="23" t="s">
        <v>85</v>
      </c>
      <c r="G3313" s="23">
        <v>4</v>
      </c>
      <c r="H3313" s="23" t="s">
        <v>29</v>
      </c>
      <c r="I3313" s="24">
        <v>118775.33</v>
      </c>
      <c r="J3313" s="24">
        <v>190040.53</v>
      </c>
      <c r="K3313" s="24">
        <v>166285.46</v>
      </c>
      <c r="L3313" s="24">
        <v>266056.74</v>
      </c>
      <c r="M3313" s="24">
        <v>213795.59</v>
      </c>
      <c r="N3313" s="24">
        <v>342072.95</v>
      </c>
      <c r="O3313" s="24">
        <v>285060.78000000003</v>
      </c>
      <c r="P3313" s="24">
        <v>456097.26</v>
      </c>
      <c r="Q3313" s="24">
        <v>356325.98</v>
      </c>
      <c r="R3313" s="24">
        <v>570121.57999999996</v>
      </c>
      <c r="S3313" s="24">
        <v>403836.11</v>
      </c>
      <c r="T3313" s="24">
        <v>646137.79</v>
      </c>
      <c r="U3313" s="24">
        <v>451346.24</v>
      </c>
      <c r="V3313" s="24">
        <v>722154</v>
      </c>
    </row>
    <row r="3314" spans="1:22" hidden="1" x14ac:dyDescent="0.3">
      <c r="A3314" s="23">
        <v>9</v>
      </c>
      <c r="B3314" s="23">
        <v>2021</v>
      </c>
      <c r="C3314" s="23" t="s">
        <v>585</v>
      </c>
      <c r="D3314" t="s">
        <v>164</v>
      </c>
      <c r="E3314" s="23" t="s">
        <v>589</v>
      </c>
      <c r="F3314" s="23" t="s">
        <v>210</v>
      </c>
      <c r="G3314" s="23">
        <v>1</v>
      </c>
      <c r="H3314" s="23" t="s">
        <v>14</v>
      </c>
      <c r="I3314" s="24">
        <v>98640.08</v>
      </c>
      <c r="J3314" s="24">
        <v>172620.14</v>
      </c>
      <c r="K3314" s="24">
        <v>127890.89</v>
      </c>
      <c r="L3314" s="24">
        <v>223809.06</v>
      </c>
      <c r="M3314" s="24">
        <v>153163.35</v>
      </c>
      <c r="N3314" s="24">
        <v>268035.84999999998</v>
      </c>
      <c r="O3314" s="24">
        <v>182893.08</v>
      </c>
      <c r="P3314" s="24">
        <v>320062.89</v>
      </c>
      <c r="Q3314" s="24">
        <v>215188.91</v>
      </c>
      <c r="R3314" s="24">
        <v>376580.6</v>
      </c>
      <c r="S3314" s="24">
        <v>235846.87</v>
      </c>
      <c r="T3314" s="24">
        <v>412732.03</v>
      </c>
      <c r="U3314" s="24">
        <v>255470.94</v>
      </c>
      <c r="V3314" s="24">
        <v>447074.14</v>
      </c>
    </row>
    <row r="3315" spans="1:22" hidden="1" x14ac:dyDescent="0.3">
      <c r="A3315" s="23">
        <v>9</v>
      </c>
      <c r="B3315" s="23">
        <v>2021</v>
      </c>
      <c r="C3315" s="23" t="s">
        <v>585</v>
      </c>
      <c r="D3315" t="s">
        <v>164</v>
      </c>
      <c r="E3315" s="23" t="s">
        <v>589</v>
      </c>
      <c r="F3315" s="23" t="s">
        <v>210</v>
      </c>
      <c r="G3315" s="23">
        <v>2</v>
      </c>
      <c r="H3315" s="23" t="s">
        <v>30</v>
      </c>
      <c r="I3315" s="24">
        <v>85673.99</v>
      </c>
      <c r="J3315" s="24">
        <v>149929.48000000001</v>
      </c>
      <c r="K3315" s="24">
        <v>112423.74</v>
      </c>
      <c r="L3315" s="24">
        <v>196741.54</v>
      </c>
      <c r="M3315" s="24">
        <v>136731.54</v>
      </c>
      <c r="N3315" s="24">
        <v>239280.2</v>
      </c>
      <c r="O3315" s="24">
        <v>167893.09</v>
      </c>
      <c r="P3315" s="24">
        <v>293812.92</v>
      </c>
      <c r="Q3315" s="24">
        <v>199253.32</v>
      </c>
      <c r="R3315" s="24">
        <v>348693.31</v>
      </c>
      <c r="S3315" s="24">
        <v>219608.45</v>
      </c>
      <c r="T3315" s="24">
        <v>384314.79</v>
      </c>
      <c r="U3315" s="24">
        <v>238497.62</v>
      </c>
      <c r="V3315" s="24">
        <v>417370.83</v>
      </c>
    </row>
    <row r="3316" spans="1:22" hidden="1" x14ac:dyDescent="0.3">
      <c r="A3316" s="23">
        <v>9</v>
      </c>
      <c r="B3316" s="23">
        <v>2021</v>
      </c>
      <c r="C3316" s="23" t="s">
        <v>585</v>
      </c>
      <c r="D3316" t="s">
        <v>164</v>
      </c>
      <c r="E3316" s="23" t="s">
        <v>589</v>
      </c>
      <c r="F3316" s="23" t="s">
        <v>210</v>
      </c>
      <c r="G3316" s="23">
        <v>3</v>
      </c>
      <c r="H3316" s="23" t="s">
        <v>31</v>
      </c>
      <c r="I3316" s="24">
        <v>74016.679999999993</v>
      </c>
      <c r="J3316" s="24">
        <v>129529.19</v>
      </c>
      <c r="K3316" s="24">
        <v>100611.94</v>
      </c>
      <c r="L3316" s="24">
        <v>176070.89</v>
      </c>
      <c r="M3316" s="24">
        <v>127026.39</v>
      </c>
      <c r="N3316" s="24">
        <v>222296.18</v>
      </c>
      <c r="O3316" s="24">
        <v>167065.49</v>
      </c>
      <c r="P3316" s="24">
        <v>292364.61</v>
      </c>
      <c r="Q3316" s="24">
        <v>206786.41</v>
      </c>
      <c r="R3316" s="24">
        <v>361876.22</v>
      </c>
      <c r="S3316" s="24">
        <v>232812.48</v>
      </c>
      <c r="T3316" s="24">
        <v>407421.84</v>
      </c>
      <c r="U3316" s="24">
        <v>258474.92</v>
      </c>
      <c r="V3316" s="24">
        <v>452331.1</v>
      </c>
    </row>
    <row r="3317" spans="1:22" hidden="1" x14ac:dyDescent="0.3">
      <c r="A3317" s="23">
        <v>9</v>
      </c>
      <c r="B3317" s="23">
        <v>2021</v>
      </c>
      <c r="C3317" s="23" t="s">
        <v>585</v>
      </c>
      <c r="D3317" t="s">
        <v>164</v>
      </c>
      <c r="E3317" s="23" t="s">
        <v>589</v>
      </c>
      <c r="F3317" s="23" t="s">
        <v>210</v>
      </c>
      <c r="G3317" s="23">
        <v>4</v>
      </c>
      <c r="H3317" s="23" t="s">
        <v>29</v>
      </c>
      <c r="I3317" s="24">
        <v>83712.53</v>
      </c>
      <c r="J3317" s="24">
        <v>133940.04999999999</v>
      </c>
      <c r="K3317" s="24">
        <v>117197.54</v>
      </c>
      <c r="L3317" s="24">
        <v>187516.07</v>
      </c>
      <c r="M3317" s="24">
        <v>150682.54999999999</v>
      </c>
      <c r="N3317" s="24">
        <v>241092.09</v>
      </c>
      <c r="O3317" s="24">
        <v>200910.07</v>
      </c>
      <c r="P3317" s="24">
        <v>321456.12</v>
      </c>
      <c r="Q3317" s="24">
        <v>251137.59</v>
      </c>
      <c r="R3317" s="24">
        <v>401820.15</v>
      </c>
      <c r="S3317" s="24">
        <v>284622.59999999998</v>
      </c>
      <c r="T3317" s="24">
        <v>455396.17</v>
      </c>
      <c r="U3317" s="24">
        <v>318107.61</v>
      </c>
      <c r="V3317" s="24">
        <v>508972.19</v>
      </c>
    </row>
    <row r="3318" spans="1:22" hidden="1" x14ac:dyDescent="0.3">
      <c r="A3318" s="23">
        <v>9</v>
      </c>
      <c r="B3318" s="23">
        <v>2021</v>
      </c>
      <c r="C3318" s="23" t="s">
        <v>585</v>
      </c>
      <c r="D3318" t="s">
        <v>164</v>
      </c>
      <c r="E3318" s="23" t="s">
        <v>589</v>
      </c>
      <c r="F3318" s="23" t="s">
        <v>253</v>
      </c>
      <c r="G3318" s="23">
        <v>1</v>
      </c>
      <c r="H3318" s="23" t="s">
        <v>14</v>
      </c>
      <c r="I3318" s="24">
        <v>101219.95</v>
      </c>
      <c r="J3318" s="24">
        <v>177134.91</v>
      </c>
      <c r="K3318" s="24">
        <v>131185.71</v>
      </c>
      <c r="L3318" s="24">
        <v>229575</v>
      </c>
      <c r="M3318" s="24">
        <v>157073.43</v>
      </c>
      <c r="N3318" s="24">
        <v>274878.5</v>
      </c>
      <c r="O3318" s="24">
        <v>187507.53</v>
      </c>
      <c r="P3318" s="24">
        <v>328138.17</v>
      </c>
      <c r="Q3318" s="24">
        <v>220578.29</v>
      </c>
      <c r="R3318" s="24">
        <v>386012.01</v>
      </c>
      <c r="S3318" s="24">
        <v>241731.37</v>
      </c>
      <c r="T3318" s="24">
        <v>423029.91</v>
      </c>
      <c r="U3318" s="24">
        <v>261802.2</v>
      </c>
      <c r="V3318" s="24">
        <v>458153.85</v>
      </c>
    </row>
    <row r="3319" spans="1:22" hidden="1" x14ac:dyDescent="0.3">
      <c r="A3319" s="23">
        <v>9</v>
      </c>
      <c r="B3319" s="23">
        <v>2021</v>
      </c>
      <c r="C3319" s="23" t="s">
        <v>585</v>
      </c>
      <c r="D3319" t="s">
        <v>164</v>
      </c>
      <c r="E3319" s="23" t="s">
        <v>589</v>
      </c>
      <c r="F3319" s="23" t="s">
        <v>253</v>
      </c>
      <c r="G3319" s="23">
        <v>2</v>
      </c>
      <c r="H3319" s="23" t="s">
        <v>30</v>
      </c>
      <c r="I3319" s="24">
        <v>88137.09</v>
      </c>
      <c r="J3319" s="24">
        <v>154239.9</v>
      </c>
      <c r="K3319" s="24">
        <v>115579.21</v>
      </c>
      <c r="L3319" s="24">
        <v>202263.62</v>
      </c>
      <c r="M3319" s="24">
        <v>140493.59</v>
      </c>
      <c r="N3319" s="24">
        <v>245863.79</v>
      </c>
      <c r="O3319" s="24">
        <v>172372.41</v>
      </c>
      <c r="P3319" s="24">
        <v>301651.71000000002</v>
      </c>
      <c r="Q3319" s="24">
        <v>204499.13</v>
      </c>
      <c r="R3319" s="24">
        <v>357873.49</v>
      </c>
      <c r="S3319" s="24">
        <v>225346.66</v>
      </c>
      <c r="T3319" s="24">
        <v>394356.66</v>
      </c>
      <c r="U3319" s="24">
        <v>244675.97</v>
      </c>
      <c r="V3319" s="24">
        <v>428182.95</v>
      </c>
    </row>
    <row r="3320" spans="1:22" hidden="1" x14ac:dyDescent="0.3">
      <c r="A3320" s="23">
        <v>9</v>
      </c>
      <c r="B3320" s="23">
        <v>2021</v>
      </c>
      <c r="C3320" s="23" t="s">
        <v>585</v>
      </c>
      <c r="D3320" t="s">
        <v>164</v>
      </c>
      <c r="E3320" s="23" t="s">
        <v>589</v>
      </c>
      <c r="F3320" s="23" t="s">
        <v>253</v>
      </c>
      <c r="G3320" s="23">
        <v>3</v>
      </c>
      <c r="H3320" s="23" t="s">
        <v>31</v>
      </c>
      <c r="I3320" s="24">
        <v>76315.75</v>
      </c>
      <c r="J3320" s="24">
        <v>133552.56</v>
      </c>
      <c r="K3320" s="24">
        <v>103803.51</v>
      </c>
      <c r="L3320" s="24">
        <v>181656.14</v>
      </c>
      <c r="M3320" s="24">
        <v>131108.82999999999</v>
      </c>
      <c r="N3320" s="24">
        <v>229440.46</v>
      </c>
      <c r="O3320" s="24">
        <v>172488</v>
      </c>
      <c r="P3320" s="24">
        <v>301854</v>
      </c>
      <c r="Q3320" s="24">
        <v>213546.12</v>
      </c>
      <c r="R3320" s="24">
        <v>373705.71</v>
      </c>
      <c r="S3320" s="24">
        <v>240459.56</v>
      </c>
      <c r="T3320" s="24">
        <v>420804.23</v>
      </c>
      <c r="U3320" s="24">
        <v>267006.09000000003</v>
      </c>
      <c r="V3320" s="24">
        <v>467260.65</v>
      </c>
    </row>
    <row r="3321" spans="1:22" hidden="1" x14ac:dyDescent="0.3">
      <c r="A3321" s="23">
        <v>9</v>
      </c>
      <c r="B3321" s="23">
        <v>2021</v>
      </c>
      <c r="C3321" s="23" t="s">
        <v>585</v>
      </c>
      <c r="D3321" t="s">
        <v>164</v>
      </c>
      <c r="E3321" s="23" t="s">
        <v>589</v>
      </c>
      <c r="F3321" s="23" t="s">
        <v>253</v>
      </c>
      <c r="G3321" s="23">
        <v>4</v>
      </c>
      <c r="H3321" s="23" t="s">
        <v>29</v>
      </c>
      <c r="I3321" s="24">
        <v>85870.52</v>
      </c>
      <c r="J3321" s="24">
        <v>137392.82999999999</v>
      </c>
      <c r="K3321" s="24">
        <v>120218.72</v>
      </c>
      <c r="L3321" s="24">
        <v>192349.96</v>
      </c>
      <c r="M3321" s="24">
        <v>154566.93</v>
      </c>
      <c r="N3321" s="24">
        <v>247307.09</v>
      </c>
      <c r="O3321" s="24">
        <v>206089.24</v>
      </c>
      <c r="P3321" s="24">
        <v>329742.78999999998</v>
      </c>
      <c r="Q3321" s="24">
        <v>257611.55</v>
      </c>
      <c r="R3321" s="24">
        <v>412178.49</v>
      </c>
      <c r="S3321" s="24">
        <v>291959.76</v>
      </c>
      <c r="T3321" s="24">
        <v>467135.62</v>
      </c>
      <c r="U3321" s="24">
        <v>326307.96000000002</v>
      </c>
      <c r="V3321" s="24">
        <v>522092.75</v>
      </c>
    </row>
    <row r="3322" spans="1:22" hidden="1" x14ac:dyDescent="0.3">
      <c r="A3322" s="23">
        <v>9</v>
      </c>
      <c r="B3322" s="23">
        <v>2021</v>
      </c>
      <c r="C3322" s="23" t="s">
        <v>585</v>
      </c>
      <c r="D3322" t="s">
        <v>164</v>
      </c>
      <c r="E3322" s="23" t="s">
        <v>589</v>
      </c>
      <c r="F3322" s="23" t="s">
        <v>294</v>
      </c>
      <c r="G3322" s="23">
        <v>1</v>
      </c>
      <c r="H3322" s="23" t="s">
        <v>14</v>
      </c>
      <c r="I3322" s="24">
        <v>107285.03</v>
      </c>
      <c r="J3322" s="24">
        <v>187748.8</v>
      </c>
      <c r="K3322" s="24">
        <v>138974.98000000001</v>
      </c>
      <c r="L3322" s="24">
        <v>243206.22</v>
      </c>
      <c r="M3322" s="24">
        <v>166348.76</v>
      </c>
      <c r="N3322" s="24">
        <v>291110.32</v>
      </c>
      <c r="O3322" s="24">
        <v>198502.19</v>
      </c>
      <c r="P3322" s="24">
        <v>347378.82</v>
      </c>
      <c r="Q3322" s="24">
        <v>233455.19</v>
      </c>
      <c r="R3322" s="24">
        <v>408546.58</v>
      </c>
      <c r="S3322" s="24">
        <v>255811.42</v>
      </c>
      <c r="T3322" s="24">
        <v>447669.98</v>
      </c>
      <c r="U3322" s="24">
        <v>276990.15999999997</v>
      </c>
      <c r="V3322" s="24">
        <v>484732.78</v>
      </c>
    </row>
    <row r="3323" spans="1:22" hidden="1" x14ac:dyDescent="0.3">
      <c r="A3323" s="23">
        <v>9</v>
      </c>
      <c r="B3323" s="23">
        <v>2021</v>
      </c>
      <c r="C3323" s="23" t="s">
        <v>585</v>
      </c>
      <c r="D3323" t="s">
        <v>164</v>
      </c>
      <c r="E3323" s="23" t="s">
        <v>589</v>
      </c>
      <c r="F3323" s="23" t="s">
        <v>294</v>
      </c>
      <c r="G3323" s="23">
        <v>2</v>
      </c>
      <c r="H3323" s="23" t="s">
        <v>30</v>
      </c>
      <c r="I3323" s="24">
        <v>93734.97</v>
      </c>
      <c r="J3323" s="24">
        <v>164036.21</v>
      </c>
      <c r="K3323" s="24">
        <v>122811.11</v>
      </c>
      <c r="L3323" s="24">
        <v>214919.44</v>
      </c>
      <c r="M3323" s="24">
        <v>149176.78</v>
      </c>
      <c r="N3323" s="24">
        <v>261059.37</v>
      </c>
      <c r="O3323" s="24">
        <v>182826.53</v>
      </c>
      <c r="P3323" s="24">
        <v>319946.42</v>
      </c>
      <c r="Q3323" s="24">
        <v>216801.78</v>
      </c>
      <c r="R3323" s="24">
        <v>379403.11</v>
      </c>
      <c r="S3323" s="24">
        <v>238841.54</v>
      </c>
      <c r="T3323" s="24">
        <v>417972.69</v>
      </c>
      <c r="U3323" s="24">
        <v>259252.28</v>
      </c>
      <c r="V3323" s="24">
        <v>453691.49</v>
      </c>
    </row>
    <row r="3324" spans="1:22" hidden="1" x14ac:dyDescent="0.3">
      <c r="A3324" s="23">
        <v>9</v>
      </c>
      <c r="B3324" s="23">
        <v>2021</v>
      </c>
      <c r="C3324" s="23" t="s">
        <v>585</v>
      </c>
      <c r="D3324" t="s">
        <v>164</v>
      </c>
      <c r="E3324" s="23" t="s">
        <v>589</v>
      </c>
      <c r="F3324" s="23" t="s">
        <v>294</v>
      </c>
      <c r="G3324" s="23">
        <v>3</v>
      </c>
      <c r="H3324" s="23" t="s">
        <v>31</v>
      </c>
      <c r="I3324" s="24">
        <v>81405.97</v>
      </c>
      <c r="J3324" s="24">
        <v>142460.45000000001</v>
      </c>
      <c r="K3324" s="24">
        <v>110821.3</v>
      </c>
      <c r="L3324" s="24">
        <v>193937.27</v>
      </c>
      <c r="M3324" s="24">
        <v>140047.67000000001</v>
      </c>
      <c r="N3324" s="24">
        <v>245083.43</v>
      </c>
      <c r="O3324" s="24">
        <v>184323.46</v>
      </c>
      <c r="P3324" s="24">
        <v>322566.06</v>
      </c>
      <c r="Q3324" s="24">
        <v>228266.74</v>
      </c>
      <c r="R3324" s="24">
        <v>399466.79</v>
      </c>
      <c r="S3324" s="24">
        <v>257087.24</v>
      </c>
      <c r="T3324" s="24">
        <v>449902.66</v>
      </c>
      <c r="U3324" s="24">
        <v>285527.71999999997</v>
      </c>
      <c r="V3324" s="24">
        <v>499673.51</v>
      </c>
    </row>
    <row r="3325" spans="1:22" hidden="1" x14ac:dyDescent="0.3">
      <c r="A3325" s="23">
        <v>9</v>
      </c>
      <c r="B3325" s="23">
        <v>2021</v>
      </c>
      <c r="C3325" s="23" t="s">
        <v>585</v>
      </c>
      <c r="D3325" t="s">
        <v>164</v>
      </c>
      <c r="E3325" s="23" t="s">
        <v>589</v>
      </c>
      <c r="F3325" s="23" t="s">
        <v>294</v>
      </c>
      <c r="G3325" s="23">
        <v>4</v>
      </c>
      <c r="H3325" s="23" t="s">
        <v>29</v>
      </c>
      <c r="I3325" s="24">
        <v>90971.04</v>
      </c>
      <c r="J3325" s="24">
        <v>145553.67000000001</v>
      </c>
      <c r="K3325" s="24">
        <v>127359.46</v>
      </c>
      <c r="L3325" s="24">
        <v>203775.14</v>
      </c>
      <c r="M3325" s="24">
        <v>163747.88</v>
      </c>
      <c r="N3325" s="24">
        <v>261996.61</v>
      </c>
      <c r="O3325" s="24">
        <v>218330.5</v>
      </c>
      <c r="P3325" s="24">
        <v>349328.81</v>
      </c>
      <c r="Q3325" s="24">
        <v>272913.13</v>
      </c>
      <c r="R3325" s="24">
        <v>436661.01</v>
      </c>
      <c r="S3325" s="24">
        <v>309301.55</v>
      </c>
      <c r="T3325" s="24">
        <v>494882.48</v>
      </c>
      <c r="U3325" s="24">
        <v>345689.96</v>
      </c>
      <c r="V3325" s="24">
        <v>553103.94999999995</v>
      </c>
    </row>
    <row r="3326" spans="1:22" hidden="1" x14ac:dyDescent="0.3">
      <c r="A3326" s="23">
        <v>9</v>
      </c>
      <c r="B3326" s="23">
        <v>2021</v>
      </c>
      <c r="C3326" s="23" t="s">
        <v>585</v>
      </c>
      <c r="D3326" t="s">
        <v>164</v>
      </c>
      <c r="E3326" s="23" t="s">
        <v>589</v>
      </c>
      <c r="F3326" s="23" t="s">
        <v>334</v>
      </c>
      <c r="G3326" s="23">
        <v>1</v>
      </c>
      <c r="H3326" s="23" t="s">
        <v>14</v>
      </c>
      <c r="I3326" s="24">
        <v>94486.93</v>
      </c>
      <c r="J3326" s="24">
        <v>165352.12</v>
      </c>
      <c r="K3326" s="24">
        <v>122418.61</v>
      </c>
      <c r="L3326" s="24">
        <v>214232.57</v>
      </c>
      <c r="M3326" s="24">
        <v>146547.07999999999</v>
      </c>
      <c r="N3326" s="24">
        <v>256457.39</v>
      </c>
      <c r="O3326" s="24">
        <v>174897.12</v>
      </c>
      <c r="P3326" s="24">
        <v>306069.96999999997</v>
      </c>
      <c r="Q3326" s="24">
        <v>205711.26</v>
      </c>
      <c r="R3326" s="24">
        <v>359994.7</v>
      </c>
      <c r="S3326" s="24">
        <v>225420.48</v>
      </c>
      <c r="T3326" s="24">
        <v>394485.85</v>
      </c>
      <c r="U3326" s="24">
        <v>244102.07</v>
      </c>
      <c r="V3326" s="24">
        <v>427178.62</v>
      </c>
    </row>
    <row r="3327" spans="1:22" hidden="1" x14ac:dyDescent="0.3">
      <c r="A3327" s="23">
        <v>9</v>
      </c>
      <c r="B3327" s="23">
        <v>2021</v>
      </c>
      <c r="C3327" s="23" t="s">
        <v>585</v>
      </c>
      <c r="D3327" t="s">
        <v>164</v>
      </c>
      <c r="E3327" s="23" t="s">
        <v>589</v>
      </c>
      <c r="F3327" s="23" t="s">
        <v>334</v>
      </c>
      <c r="G3327" s="23">
        <v>2</v>
      </c>
      <c r="H3327" s="23" t="s">
        <v>30</v>
      </c>
      <c r="I3327" s="24">
        <v>82455.399999999994</v>
      </c>
      <c r="J3327" s="24">
        <v>144296.94</v>
      </c>
      <c r="K3327" s="24">
        <v>108066.21</v>
      </c>
      <c r="L3327" s="24">
        <v>189115.86</v>
      </c>
      <c r="M3327" s="24">
        <v>131299.54999999999</v>
      </c>
      <c r="N3327" s="24">
        <v>229774.21</v>
      </c>
      <c r="O3327" s="24">
        <v>160978.22</v>
      </c>
      <c r="P3327" s="24">
        <v>281711.88</v>
      </c>
      <c r="Q3327" s="24">
        <v>190924.18</v>
      </c>
      <c r="R3327" s="24">
        <v>334117.32</v>
      </c>
      <c r="S3327" s="24">
        <v>210352.4</v>
      </c>
      <c r="T3327" s="24">
        <v>368116.7</v>
      </c>
      <c r="U3327" s="24">
        <v>228352.05</v>
      </c>
      <c r="V3327" s="24">
        <v>399616.1</v>
      </c>
    </row>
    <row r="3328" spans="1:22" hidden="1" x14ac:dyDescent="0.3">
      <c r="A3328" s="23">
        <v>9</v>
      </c>
      <c r="B3328" s="23">
        <v>2021</v>
      </c>
      <c r="C3328" s="23" t="s">
        <v>585</v>
      </c>
      <c r="D3328" t="s">
        <v>164</v>
      </c>
      <c r="E3328" s="23" t="s">
        <v>589</v>
      </c>
      <c r="F3328" s="23" t="s">
        <v>334</v>
      </c>
      <c r="G3328" s="23">
        <v>3</v>
      </c>
      <c r="H3328" s="23" t="s">
        <v>31</v>
      </c>
      <c r="I3328" s="24">
        <v>71535.12</v>
      </c>
      <c r="J3328" s="24">
        <v>125186.46</v>
      </c>
      <c r="K3328" s="24">
        <v>97354.8</v>
      </c>
      <c r="L3328" s="24">
        <v>170370.9</v>
      </c>
      <c r="M3328" s="24">
        <v>123006.7</v>
      </c>
      <c r="N3328" s="24">
        <v>215261.72</v>
      </c>
      <c r="O3328" s="24">
        <v>161871.89000000001</v>
      </c>
      <c r="P3328" s="24">
        <v>283275.8</v>
      </c>
      <c r="Q3328" s="24">
        <v>200441.83</v>
      </c>
      <c r="R3328" s="24">
        <v>350773.19</v>
      </c>
      <c r="S3328" s="24">
        <v>225733.33</v>
      </c>
      <c r="T3328" s="24">
        <v>395033.33</v>
      </c>
      <c r="U3328" s="24">
        <v>250687.41</v>
      </c>
      <c r="V3328" s="24">
        <v>438702.97</v>
      </c>
    </row>
    <row r="3329" spans="1:22" hidden="1" x14ac:dyDescent="0.3">
      <c r="A3329" s="23">
        <v>9</v>
      </c>
      <c r="B3329" s="23">
        <v>2021</v>
      </c>
      <c r="C3329" s="23" t="s">
        <v>585</v>
      </c>
      <c r="D3329" t="s">
        <v>164</v>
      </c>
      <c r="E3329" s="23" t="s">
        <v>589</v>
      </c>
      <c r="F3329" s="23" t="s">
        <v>334</v>
      </c>
      <c r="G3329" s="23">
        <v>4</v>
      </c>
      <c r="H3329" s="23" t="s">
        <v>29</v>
      </c>
      <c r="I3329" s="24">
        <v>80132.899999999994</v>
      </c>
      <c r="J3329" s="24">
        <v>128212.64</v>
      </c>
      <c r="K3329" s="24">
        <v>112186.06</v>
      </c>
      <c r="L3329" s="24">
        <v>179497.69</v>
      </c>
      <c r="M3329" s="24">
        <v>144239.21</v>
      </c>
      <c r="N3329" s="24">
        <v>230782.75</v>
      </c>
      <c r="O3329" s="24">
        <v>192318.95</v>
      </c>
      <c r="P3329" s="24">
        <v>307710.33</v>
      </c>
      <c r="Q3329" s="24">
        <v>240398.69</v>
      </c>
      <c r="R3329" s="24">
        <v>384637.91</v>
      </c>
      <c r="S3329" s="24">
        <v>272451.84999999998</v>
      </c>
      <c r="T3329" s="24">
        <v>435922.96</v>
      </c>
      <c r="U3329" s="24">
        <v>304505.01</v>
      </c>
      <c r="V3329" s="24">
        <v>487208.02</v>
      </c>
    </row>
    <row r="3330" spans="1:22" hidden="1" x14ac:dyDescent="0.3">
      <c r="A3330" s="23">
        <v>1</v>
      </c>
      <c r="B3330" s="23">
        <v>2022</v>
      </c>
      <c r="C3330" s="23" t="s">
        <v>184</v>
      </c>
      <c r="D3330" t="s">
        <v>91</v>
      </c>
      <c r="E3330" s="23" t="s">
        <v>185</v>
      </c>
      <c r="F3330" s="23" t="s">
        <v>186</v>
      </c>
      <c r="G3330" s="23">
        <v>1</v>
      </c>
      <c r="H3330" s="23" t="s">
        <v>14</v>
      </c>
      <c r="I3330" s="24">
        <v>124084.39</v>
      </c>
      <c r="J3330" s="24">
        <v>217147.68</v>
      </c>
      <c r="K3330" s="24">
        <v>160842.14000000001</v>
      </c>
      <c r="L3330" s="24">
        <v>281473.74</v>
      </c>
      <c r="M3330" s="24">
        <v>192110.93</v>
      </c>
      <c r="N3330" s="24">
        <v>336194.13</v>
      </c>
      <c r="O3330" s="24">
        <v>228829.06</v>
      </c>
      <c r="P3330" s="24">
        <v>400450.85</v>
      </c>
      <c r="Q3330" s="24">
        <v>269228.12</v>
      </c>
      <c r="R3330" s="24">
        <v>471149.21</v>
      </c>
      <c r="S3330" s="24">
        <v>295149.59999999998</v>
      </c>
      <c r="T3330" s="24">
        <v>516511.8</v>
      </c>
      <c r="U3330" s="24">
        <v>320166.93</v>
      </c>
      <c r="V3330" s="24">
        <v>560292.13</v>
      </c>
    </row>
    <row r="3331" spans="1:22" hidden="1" x14ac:dyDescent="0.3">
      <c r="A3331" s="23">
        <v>1</v>
      </c>
      <c r="B3331" s="23">
        <v>2022</v>
      </c>
      <c r="C3331" s="23" t="s">
        <v>184</v>
      </c>
      <c r="D3331" t="s">
        <v>91</v>
      </c>
      <c r="E3331" s="23" t="s">
        <v>185</v>
      </c>
      <c r="F3331" s="23" t="s">
        <v>186</v>
      </c>
      <c r="G3331" s="23">
        <v>2</v>
      </c>
      <c r="H3331" s="23" t="s">
        <v>30</v>
      </c>
      <c r="I3331" s="24">
        <v>98165.69</v>
      </c>
      <c r="J3331" s="24">
        <v>171789.96</v>
      </c>
      <c r="K3331" s="24">
        <v>128412.48</v>
      </c>
      <c r="L3331" s="24">
        <v>224721.84</v>
      </c>
      <c r="M3331" s="24">
        <v>155374.04</v>
      </c>
      <c r="N3331" s="24">
        <v>271904.58</v>
      </c>
      <c r="O3331" s="24">
        <v>189759.98</v>
      </c>
      <c r="P3331" s="24">
        <v>332079.96999999997</v>
      </c>
      <c r="Q3331" s="24">
        <v>224939.04</v>
      </c>
      <c r="R3331" s="24">
        <v>393643.32</v>
      </c>
      <c r="S3331" s="24">
        <v>247769.77</v>
      </c>
      <c r="T3331" s="24">
        <v>433597.09</v>
      </c>
      <c r="U3331" s="24">
        <v>269075.09999999998</v>
      </c>
      <c r="V3331" s="24">
        <v>470881.42</v>
      </c>
    </row>
    <row r="3332" spans="1:22" hidden="1" x14ac:dyDescent="0.3">
      <c r="A3332" s="23">
        <v>1</v>
      </c>
      <c r="B3332" s="23">
        <v>2022</v>
      </c>
      <c r="C3332" s="23" t="s">
        <v>184</v>
      </c>
      <c r="D3332" t="s">
        <v>91</v>
      </c>
      <c r="E3332" s="23" t="s">
        <v>185</v>
      </c>
      <c r="F3332" s="23" t="s">
        <v>186</v>
      </c>
      <c r="G3332" s="23">
        <v>3</v>
      </c>
      <c r="H3332" s="23" t="s">
        <v>31</v>
      </c>
      <c r="I3332" s="24">
        <v>94329</v>
      </c>
      <c r="J3332" s="24">
        <v>165075.76</v>
      </c>
      <c r="K3332" s="24">
        <v>128758.34</v>
      </c>
      <c r="L3332" s="24">
        <v>225327.09</v>
      </c>
      <c r="M3332" s="24">
        <v>163139.5</v>
      </c>
      <c r="N3332" s="24">
        <v>285494.13</v>
      </c>
      <c r="O3332" s="24">
        <v>215127.35</v>
      </c>
      <c r="P3332" s="24">
        <v>376472.87</v>
      </c>
      <c r="Q3332" s="24">
        <v>266666.71000000002</v>
      </c>
      <c r="R3332" s="24">
        <v>466666.73</v>
      </c>
      <c r="S3332" s="24">
        <v>300527.94</v>
      </c>
      <c r="T3332" s="24">
        <v>525923.9</v>
      </c>
      <c r="U3332" s="24">
        <v>333990.52</v>
      </c>
      <c r="V3332" s="24">
        <v>584483.41</v>
      </c>
    </row>
    <row r="3333" spans="1:22" hidden="1" x14ac:dyDescent="0.3">
      <c r="A3333" s="23">
        <v>1</v>
      </c>
      <c r="B3333" s="23">
        <v>2022</v>
      </c>
      <c r="C3333" s="23" t="s">
        <v>184</v>
      </c>
      <c r="D3333" t="s">
        <v>91</v>
      </c>
      <c r="E3333" s="23" t="s">
        <v>185</v>
      </c>
      <c r="F3333" s="23" t="s">
        <v>186</v>
      </c>
      <c r="G3333" s="23">
        <v>4</v>
      </c>
      <c r="H3333" s="23" t="s">
        <v>29</v>
      </c>
      <c r="I3333" s="24">
        <v>100345.98</v>
      </c>
      <c r="J3333" s="24">
        <v>160553.57999999999</v>
      </c>
      <c r="K3333" s="24">
        <v>140484.38</v>
      </c>
      <c r="L3333" s="24">
        <v>224775.01</v>
      </c>
      <c r="M3333" s="24">
        <v>180622.77</v>
      </c>
      <c r="N3333" s="24">
        <v>288996.44</v>
      </c>
      <c r="O3333" s="24">
        <v>240830.36</v>
      </c>
      <c r="P3333" s="24">
        <v>385328.58</v>
      </c>
      <c r="Q3333" s="24">
        <v>301037.95</v>
      </c>
      <c r="R3333" s="24">
        <v>481660.73</v>
      </c>
      <c r="S3333" s="24">
        <v>341176.35</v>
      </c>
      <c r="T3333" s="24">
        <v>545882.16</v>
      </c>
      <c r="U3333" s="24">
        <v>381314.74</v>
      </c>
      <c r="V3333" s="24">
        <v>610103.59</v>
      </c>
    </row>
    <row r="3334" spans="1:22" hidden="1" x14ac:dyDescent="0.3">
      <c r="A3334" s="23">
        <v>1</v>
      </c>
      <c r="B3334" s="23">
        <v>2022</v>
      </c>
      <c r="C3334" s="23" t="s">
        <v>184</v>
      </c>
      <c r="D3334" t="s">
        <v>91</v>
      </c>
      <c r="E3334" s="23" t="s">
        <v>185</v>
      </c>
      <c r="F3334" s="23" t="s">
        <v>234</v>
      </c>
      <c r="G3334" s="23">
        <v>1</v>
      </c>
      <c r="H3334" s="23" t="s">
        <v>14</v>
      </c>
      <c r="I3334" s="24">
        <v>125387.63</v>
      </c>
      <c r="J3334" s="24">
        <v>219428.35</v>
      </c>
      <c r="K3334" s="24">
        <v>162633.44</v>
      </c>
      <c r="L3334" s="24">
        <v>284608.53000000003</v>
      </c>
      <c r="M3334" s="24">
        <v>194336.72</v>
      </c>
      <c r="N3334" s="24">
        <v>340089.26</v>
      </c>
      <c r="O3334" s="24">
        <v>231604.1</v>
      </c>
      <c r="P3334" s="24">
        <v>405307.18</v>
      </c>
      <c r="Q3334" s="24">
        <v>272571.58</v>
      </c>
      <c r="R3334" s="24">
        <v>477000.27</v>
      </c>
      <c r="S3334" s="24">
        <v>298860.19</v>
      </c>
      <c r="T3334" s="24">
        <v>523005.33</v>
      </c>
      <c r="U3334" s="24">
        <v>324274.28999999998</v>
      </c>
      <c r="V3334" s="24">
        <v>567480.02</v>
      </c>
    </row>
    <row r="3335" spans="1:22" hidden="1" x14ac:dyDescent="0.3">
      <c r="A3335" s="23">
        <v>1</v>
      </c>
      <c r="B3335" s="23">
        <v>2022</v>
      </c>
      <c r="C3335" s="23" t="s">
        <v>184</v>
      </c>
      <c r="D3335" t="s">
        <v>91</v>
      </c>
      <c r="E3335" s="23" t="s">
        <v>185</v>
      </c>
      <c r="F3335" s="23" t="s">
        <v>234</v>
      </c>
      <c r="G3335" s="23">
        <v>2</v>
      </c>
      <c r="H3335" s="23" t="s">
        <v>30</v>
      </c>
      <c r="I3335" s="24">
        <v>98551.45</v>
      </c>
      <c r="J3335" s="24">
        <v>172465.04</v>
      </c>
      <c r="K3335" s="24">
        <v>129055.84</v>
      </c>
      <c r="L3335" s="24">
        <v>225847.72</v>
      </c>
      <c r="M3335" s="24">
        <v>156299.41</v>
      </c>
      <c r="N3335" s="24">
        <v>273523.96999999997</v>
      </c>
      <c r="O3335" s="24">
        <v>191152.05</v>
      </c>
      <c r="P3335" s="24">
        <v>334516.09999999998</v>
      </c>
      <c r="Q3335" s="24">
        <v>226714.75</v>
      </c>
      <c r="R3335" s="24">
        <v>396750.81</v>
      </c>
      <c r="S3335" s="24">
        <v>249803.2</v>
      </c>
      <c r="T3335" s="24">
        <v>437155.6</v>
      </c>
      <c r="U3335" s="24">
        <v>271373.90000000002</v>
      </c>
      <c r="V3335" s="24">
        <v>474904.32000000001</v>
      </c>
    </row>
    <row r="3336" spans="1:22" hidden="1" x14ac:dyDescent="0.3">
      <c r="A3336" s="23">
        <v>1</v>
      </c>
      <c r="B3336" s="23">
        <v>2022</v>
      </c>
      <c r="C3336" s="23" t="s">
        <v>184</v>
      </c>
      <c r="D3336" t="s">
        <v>91</v>
      </c>
      <c r="E3336" s="23" t="s">
        <v>185</v>
      </c>
      <c r="F3336" s="23" t="s">
        <v>234</v>
      </c>
      <c r="G3336" s="23">
        <v>3</v>
      </c>
      <c r="H3336" s="23" t="s">
        <v>31</v>
      </c>
      <c r="I3336" s="24">
        <v>94211.43</v>
      </c>
      <c r="J3336" s="24">
        <v>164870</v>
      </c>
      <c r="K3336" s="24">
        <v>128476.84</v>
      </c>
      <c r="L3336" s="24">
        <v>224834.47</v>
      </c>
      <c r="M3336" s="24">
        <v>162692.37</v>
      </c>
      <c r="N3336" s="24">
        <v>284711.65999999997</v>
      </c>
      <c r="O3336" s="24">
        <v>214446.51</v>
      </c>
      <c r="P3336" s="24">
        <v>375281.39</v>
      </c>
      <c r="Q3336" s="24">
        <v>265736.27</v>
      </c>
      <c r="R3336" s="24">
        <v>465038.48</v>
      </c>
      <c r="S3336" s="24">
        <v>299413.48</v>
      </c>
      <c r="T3336" s="24">
        <v>523973.59</v>
      </c>
      <c r="U3336" s="24">
        <v>332677.90999999997</v>
      </c>
      <c r="V3336" s="24">
        <v>582186.34</v>
      </c>
    </row>
    <row r="3337" spans="1:22" hidden="1" x14ac:dyDescent="0.3">
      <c r="A3337" s="23">
        <v>1</v>
      </c>
      <c r="B3337" s="23">
        <v>2022</v>
      </c>
      <c r="C3337" s="23" t="s">
        <v>184</v>
      </c>
      <c r="D3337" t="s">
        <v>91</v>
      </c>
      <c r="E3337" s="23" t="s">
        <v>185</v>
      </c>
      <c r="F3337" s="23" t="s">
        <v>234</v>
      </c>
      <c r="G3337" s="23">
        <v>4</v>
      </c>
      <c r="H3337" s="23" t="s">
        <v>29</v>
      </c>
      <c r="I3337" s="24">
        <v>101061.54</v>
      </c>
      <c r="J3337" s="24">
        <v>161698.46</v>
      </c>
      <c r="K3337" s="24">
        <v>141486.15</v>
      </c>
      <c r="L3337" s="24">
        <v>226377.84</v>
      </c>
      <c r="M3337" s="24">
        <v>181910.76</v>
      </c>
      <c r="N3337" s="24">
        <v>291057.23</v>
      </c>
      <c r="O3337" s="24">
        <v>242547.68</v>
      </c>
      <c r="P3337" s="24">
        <v>388076.3</v>
      </c>
      <c r="Q3337" s="24">
        <v>303184.59999999998</v>
      </c>
      <c r="R3337" s="24">
        <v>485095.38</v>
      </c>
      <c r="S3337" s="24">
        <v>343609.22</v>
      </c>
      <c r="T3337" s="24">
        <v>549774.76</v>
      </c>
      <c r="U3337" s="24">
        <v>384033.83</v>
      </c>
      <c r="V3337" s="24">
        <v>614454.14</v>
      </c>
    </row>
    <row r="3338" spans="1:22" hidden="1" x14ac:dyDescent="0.3">
      <c r="A3338" s="23">
        <v>1</v>
      </c>
      <c r="B3338" s="23">
        <v>2022</v>
      </c>
      <c r="C3338" s="23" t="s">
        <v>184</v>
      </c>
      <c r="D3338" t="s">
        <v>91</v>
      </c>
      <c r="E3338" s="23" t="s">
        <v>185</v>
      </c>
      <c r="F3338" s="23" t="s">
        <v>276</v>
      </c>
      <c r="G3338" s="23">
        <v>1</v>
      </c>
      <c r="H3338" s="23" t="s">
        <v>14</v>
      </c>
      <c r="I3338" s="24">
        <v>122371.76</v>
      </c>
      <c r="J3338" s="24">
        <v>214150.59</v>
      </c>
      <c r="K3338" s="24">
        <v>158606.21</v>
      </c>
      <c r="L3338" s="24">
        <v>277560.86</v>
      </c>
      <c r="M3338" s="24">
        <v>189426.82</v>
      </c>
      <c r="N3338" s="24">
        <v>331496.94</v>
      </c>
      <c r="O3338" s="24">
        <v>225612.55</v>
      </c>
      <c r="P3338" s="24">
        <v>394821.96</v>
      </c>
      <c r="Q3338" s="24">
        <v>265431.46000000002</v>
      </c>
      <c r="R3338" s="24">
        <v>464505.06</v>
      </c>
      <c r="S3338" s="24">
        <v>290980.32</v>
      </c>
      <c r="T3338" s="24">
        <v>509215.56</v>
      </c>
      <c r="U3338" s="24">
        <v>315631.38</v>
      </c>
      <c r="V3338" s="24">
        <v>552354.92000000004</v>
      </c>
    </row>
    <row r="3339" spans="1:22" hidden="1" x14ac:dyDescent="0.3">
      <c r="A3339" s="23">
        <v>1</v>
      </c>
      <c r="B3339" s="23">
        <v>2022</v>
      </c>
      <c r="C3339" s="23" t="s">
        <v>184</v>
      </c>
      <c r="D3339" t="s">
        <v>91</v>
      </c>
      <c r="E3339" s="23" t="s">
        <v>185</v>
      </c>
      <c r="F3339" s="23" t="s">
        <v>276</v>
      </c>
      <c r="G3339" s="23">
        <v>2</v>
      </c>
      <c r="H3339" s="23" t="s">
        <v>30</v>
      </c>
      <c r="I3339" s="24">
        <v>96911.8</v>
      </c>
      <c r="J3339" s="24">
        <v>169595.66</v>
      </c>
      <c r="K3339" s="24">
        <v>126750.53</v>
      </c>
      <c r="L3339" s="24">
        <v>221813.42</v>
      </c>
      <c r="M3339" s="24">
        <v>153340.14000000001</v>
      </c>
      <c r="N3339" s="24">
        <v>268345.25</v>
      </c>
      <c r="O3339" s="24">
        <v>187234.96</v>
      </c>
      <c r="P3339" s="24">
        <v>327661.19</v>
      </c>
      <c r="Q3339" s="24">
        <v>221926.26</v>
      </c>
      <c r="R3339" s="24">
        <v>388370.96</v>
      </c>
      <c r="S3339" s="24">
        <v>244439.07</v>
      </c>
      <c r="T3339" s="24">
        <v>427768.36</v>
      </c>
      <c r="U3339" s="24">
        <v>265443.82</v>
      </c>
      <c r="V3339" s="24">
        <v>464526.69</v>
      </c>
    </row>
    <row r="3340" spans="1:22" hidden="1" x14ac:dyDescent="0.3">
      <c r="A3340" s="23">
        <v>1</v>
      </c>
      <c r="B3340" s="23">
        <v>2022</v>
      </c>
      <c r="C3340" s="23" t="s">
        <v>184</v>
      </c>
      <c r="D3340" t="s">
        <v>91</v>
      </c>
      <c r="E3340" s="23" t="s">
        <v>185</v>
      </c>
      <c r="F3340" s="23" t="s">
        <v>276</v>
      </c>
      <c r="G3340" s="23">
        <v>3</v>
      </c>
      <c r="H3340" s="23" t="s">
        <v>31</v>
      </c>
      <c r="I3340" s="24">
        <v>93200.55</v>
      </c>
      <c r="J3340" s="24">
        <v>163100.97</v>
      </c>
      <c r="K3340" s="24">
        <v>127236.95</v>
      </c>
      <c r="L3340" s="24">
        <v>222664.67</v>
      </c>
      <c r="M3340" s="24">
        <v>161226.03</v>
      </c>
      <c r="N3340" s="24">
        <v>282145.56</v>
      </c>
      <c r="O3340" s="24">
        <v>212618.4</v>
      </c>
      <c r="P3340" s="24">
        <v>372082.2</v>
      </c>
      <c r="Q3340" s="24">
        <v>263570.2</v>
      </c>
      <c r="R3340" s="24">
        <v>461247.85</v>
      </c>
      <c r="S3340" s="24">
        <v>297048.56</v>
      </c>
      <c r="T3340" s="24">
        <v>519834.98</v>
      </c>
      <c r="U3340" s="24">
        <v>330135.31</v>
      </c>
      <c r="V3340" s="24">
        <v>577736.80000000005</v>
      </c>
    </row>
    <row r="3341" spans="1:22" hidden="1" x14ac:dyDescent="0.3">
      <c r="A3341" s="23">
        <v>1</v>
      </c>
      <c r="B3341" s="23">
        <v>2022</v>
      </c>
      <c r="C3341" s="23" t="s">
        <v>184</v>
      </c>
      <c r="D3341" t="s">
        <v>91</v>
      </c>
      <c r="E3341" s="23" t="s">
        <v>185</v>
      </c>
      <c r="F3341" s="23" t="s">
        <v>276</v>
      </c>
      <c r="G3341" s="23">
        <v>4</v>
      </c>
      <c r="H3341" s="23" t="s">
        <v>29</v>
      </c>
      <c r="I3341" s="24">
        <v>99013.96</v>
      </c>
      <c r="J3341" s="24">
        <v>158422.34</v>
      </c>
      <c r="K3341" s="24">
        <v>138619.54999999999</v>
      </c>
      <c r="L3341" s="24">
        <v>221791.28</v>
      </c>
      <c r="M3341" s="24">
        <v>178225.13</v>
      </c>
      <c r="N3341" s="24">
        <v>285160.21999999997</v>
      </c>
      <c r="O3341" s="24">
        <v>237633.51</v>
      </c>
      <c r="P3341" s="24">
        <v>380213.63</v>
      </c>
      <c r="Q3341" s="24">
        <v>297041.89</v>
      </c>
      <c r="R3341" s="24">
        <v>475267.03</v>
      </c>
      <c r="S3341" s="24">
        <v>336647.48</v>
      </c>
      <c r="T3341" s="24">
        <v>538635.97</v>
      </c>
      <c r="U3341" s="24">
        <v>376253.06</v>
      </c>
      <c r="V3341" s="24">
        <v>602004.91</v>
      </c>
    </row>
    <row r="3342" spans="1:22" hidden="1" x14ac:dyDescent="0.3">
      <c r="A3342" s="23">
        <v>1</v>
      </c>
      <c r="B3342" s="23">
        <v>2022</v>
      </c>
      <c r="C3342" s="23" t="s">
        <v>184</v>
      </c>
      <c r="D3342" t="s">
        <v>91</v>
      </c>
      <c r="E3342" s="23" t="s">
        <v>185</v>
      </c>
      <c r="F3342" s="23" t="s">
        <v>318</v>
      </c>
      <c r="G3342" s="23">
        <v>1</v>
      </c>
      <c r="H3342" s="23" t="s">
        <v>14</v>
      </c>
      <c r="I3342" s="24">
        <v>123553.89</v>
      </c>
      <c r="J3342" s="24">
        <v>216219.3</v>
      </c>
      <c r="K3342" s="24">
        <v>160172</v>
      </c>
      <c r="L3342" s="24">
        <v>280301</v>
      </c>
      <c r="M3342" s="24">
        <v>191325.33</v>
      </c>
      <c r="N3342" s="24">
        <v>334819.32</v>
      </c>
      <c r="O3342" s="24">
        <v>227914.57</v>
      </c>
      <c r="P3342" s="24">
        <v>398850.49</v>
      </c>
      <c r="Q3342" s="24">
        <v>268165.65999999997</v>
      </c>
      <c r="R3342" s="24">
        <v>469289.91</v>
      </c>
      <c r="S3342" s="24">
        <v>293992.61</v>
      </c>
      <c r="T3342" s="24">
        <v>514487.07</v>
      </c>
      <c r="U3342" s="24">
        <v>318926</v>
      </c>
      <c r="V3342" s="24">
        <v>558120.5</v>
      </c>
    </row>
    <row r="3343" spans="1:22" hidden="1" x14ac:dyDescent="0.3">
      <c r="A3343" s="23">
        <v>1</v>
      </c>
      <c r="B3343" s="23">
        <v>2022</v>
      </c>
      <c r="C3343" s="23" t="s">
        <v>184</v>
      </c>
      <c r="D3343" t="s">
        <v>91</v>
      </c>
      <c r="E3343" s="23" t="s">
        <v>185</v>
      </c>
      <c r="F3343" s="23" t="s">
        <v>318</v>
      </c>
      <c r="G3343" s="23">
        <v>2</v>
      </c>
      <c r="H3343" s="23" t="s">
        <v>30</v>
      </c>
      <c r="I3343" s="24">
        <v>97635.19</v>
      </c>
      <c r="J3343" s="24">
        <v>170861.58</v>
      </c>
      <c r="K3343" s="24">
        <v>127742.35</v>
      </c>
      <c r="L3343" s="24">
        <v>223549.1</v>
      </c>
      <c r="M3343" s="24">
        <v>154588.44</v>
      </c>
      <c r="N3343" s="24">
        <v>270529.77</v>
      </c>
      <c r="O3343" s="24">
        <v>188845.49</v>
      </c>
      <c r="P3343" s="24">
        <v>330479.61</v>
      </c>
      <c r="Q3343" s="24">
        <v>223876.58</v>
      </c>
      <c r="R3343" s="24">
        <v>391784.02</v>
      </c>
      <c r="S3343" s="24">
        <v>246612.78</v>
      </c>
      <c r="T3343" s="24">
        <v>431572.36</v>
      </c>
      <c r="U3343" s="24">
        <v>267834.15999999997</v>
      </c>
      <c r="V3343" s="24">
        <v>468709.79</v>
      </c>
    </row>
    <row r="3344" spans="1:22" hidden="1" x14ac:dyDescent="0.3">
      <c r="A3344" s="23">
        <v>1</v>
      </c>
      <c r="B3344" s="23">
        <v>2022</v>
      </c>
      <c r="C3344" s="23" t="s">
        <v>184</v>
      </c>
      <c r="D3344" t="s">
        <v>91</v>
      </c>
      <c r="E3344" s="23" t="s">
        <v>185</v>
      </c>
      <c r="F3344" s="23" t="s">
        <v>318</v>
      </c>
      <c r="G3344" s="23">
        <v>3</v>
      </c>
      <c r="H3344" s="23" t="s">
        <v>31</v>
      </c>
      <c r="I3344" s="24">
        <v>93735.39</v>
      </c>
      <c r="J3344" s="24">
        <v>164036.93</v>
      </c>
      <c r="K3344" s="24">
        <v>127927.27</v>
      </c>
      <c r="L3344" s="24">
        <v>223872.73</v>
      </c>
      <c r="M3344" s="24">
        <v>162070.99</v>
      </c>
      <c r="N3344" s="24">
        <v>283624.23</v>
      </c>
      <c r="O3344" s="24">
        <v>213702.67</v>
      </c>
      <c r="P3344" s="24">
        <v>373979.67</v>
      </c>
      <c r="Q3344" s="24">
        <v>264885.84999999998</v>
      </c>
      <c r="R3344" s="24">
        <v>463550.24</v>
      </c>
      <c r="S3344" s="24">
        <v>298509.64</v>
      </c>
      <c r="T3344" s="24">
        <v>522391.87</v>
      </c>
      <c r="U3344" s="24">
        <v>331734.77</v>
      </c>
      <c r="V3344" s="24">
        <v>580535.85</v>
      </c>
    </row>
    <row r="3345" spans="1:22" hidden="1" x14ac:dyDescent="0.3">
      <c r="A3345" s="23">
        <v>1</v>
      </c>
      <c r="B3345" s="23">
        <v>2022</v>
      </c>
      <c r="C3345" s="23" t="s">
        <v>184</v>
      </c>
      <c r="D3345" t="s">
        <v>91</v>
      </c>
      <c r="E3345" s="23" t="s">
        <v>185</v>
      </c>
      <c r="F3345" s="23" t="s">
        <v>318</v>
      </c>
      <c r="G3345" s="23">
        <v>4</v>
      </c>
      <c r="H3345" s="23" t="s">
        <v>29</v>
      </c>
      <c r="I3345" s="24">
        <v>99858.86</v>
      </c>
      <c r="J3345" s="24">
        <v>159774.18</v>
      </c>
      <c r="K3345" s="24">
        <v>139802.41</v>
      </c>
      <c r="L3345" s="24">
        <v>223683.86</v>
      </c>
      <c r="M3345" s="24">
        <v>179745.95</v>
      </c>
      <c r="N3345" s="24">
        <v>287593.53000000003</v>
      </c>
      <c r="O3345" s="24">
        <v>239661.27</v>
      </c>
      <c r="P3345" s="24">
        <v>383458.04</v>
      </c>
      <c r="Q3345" s="24">
        <v>299576.59000000003</v>
      </c>
      <c r="R3345" s="24">
        <v>479322.55</v>
      </c>
      <c r="S3345" s="24">
        <v>339520.13</v>
      </c>
      <c r="T3345" s="24">
        <v>543232.22</v>
      </c>
      <c r="U3345" s="24">
        <v>379463.67999999999</v>
      </c>
      <c r="V3345" s="24">
        <v>607141.9</v>
      </c>
    </row>
    <row r="3346" spans="1:22" hidden="1" x14ac:dyDescent="0.3">
      <c r="A3346" s="23">
        <v>1</v>
      </c>
      <c r="B3346" s="23">
        <v>2022</v>
      </c>
      <c r="C3346" s="23" t="s">
        <v>184</v>
      </c>
      <c r="D3346" t="s">
        <v>91</v>
      </c>
      <c r="E3346" s="23" t="s">
        <v>185</v>
      </c>
      <c r="F3346" s="23" t="s">
        <v>357</v>
      </c>
      <c r="G3346" s="23">
        <v>1</v>
      </c>
      <c r="H3346" s="23" t="s">
        <v>14</v>
      </c>
      <c r="I3346" s="24">
        <v>121189.64</v>
      </c>
      <c r="J3346" s="24">
        <v>212081.87</v>
      </c>
      <c r="K3346" s="24">
        <v>157040.41</v>
      </c>
      <c r="L3346" s="24">
        <v>274820.71999999997</v>
      </c>
      <c r="M3346" s="24">
        <v>187528.32000000001</v>
      </c>
      <c r="N3346" s="24">
        <v>328174.56</v>
      </c>
      <c r="O3346" s="24">
        <v>223310.53</v>
      </c>
      <c r="P3346" s="24">
        <v>390793.43</v>
      </c>
      <c r="Q3346" s="24">
        <v>262697.27</v>
      </c>
      <c r="R3346" s="24">
        <v>459720.22</v>
      </c>
      <c r="S3346" s="24">
        <v>287968.03000000003</v>
      </c>
      <c r="T3346" s="24">
        <v>503944.05</v>
      </c>
      <c r="U3346" s="24">
        <v>312336.76</v>
      </c>
      <c r="V3346" s="24">
        <v>546589.32999999996</v>
      </c>
    </row>
    <row r="3347" spans="1:22" hidden="1" x14ac:dyDescent="0.3">
      <c r="A3347" s="23">
        <v>1</v>
      </c>
      <c r="B3347" s="23">
        <v>2022</v>
      </c>
      <c r="C3347" s="23" t="s">
        <v>184</v>
      </c>
      <c r="D3347" t="s">
        <v>91</v>
      </c>
      <c r="E3347" s="23" t="s">
        <v>185</v>
      </c>
      <c r="F3347" s="23" t="s">
        <v>357</v>
      </c>
      <c r="G3347" s="23">
        <v>2</v>
      </c>
      <c r="H3347" s="23" t="s">
        <v>30</v>
      </c>
      <c r="I3347" s="24">
        <v>96188.42</v>
      </c>
      <c r="J3347" s="24">
        <v>168329.73</v>
      </c>
      <c r="K3347" s="24">
        <v>125758.71</v>
      </c>
      <c r="L3347" s="24">
        <v>220077.74</v>
      </c>
      <c r="M3347" s="24">
        <v>152091.85</v>
      </c>
      <c r="N3347" s="24">
        <v>266160.74</v>
      </c>
      <c r="O3347" s="24">
        <v>185624.43</v>
      </c>
      <c r="P3347" s="24">
        <v>324842.76</v>
      </c>
      <c r="Q3347" s="24">
        <v>219975.94</v>
      </c>
      <c r="R3347" s="24">
        <v>384957.9</v>
      </c>
      <c r="S3347" s="24">
        <v>242265.35</v>
      </c>
      <c r="T3347" s="24">
        <v>423964.37</v>
      </c>
      <c r="U3347" s="24">
        <v>263053.48</v>
      </c>
      <c r="V3347" s="24">
        <v>460343.6</v>
      </c>
    </row>
    <row r="3348" spans="1:22" hidden="1" x14ac:dyDescent="0.3">
      <c r="A3348" s="23">
        <v>1</v>
      </c>
      <c r="B3348" s="23">
        <v>2022</v>
      </c>
      <c r="C3348" s="23" t="s">
        <v>184</v>
      </c>
      <c r="D3348" t="s">
        <v>91</v>
      </c>
      <c r="E3348" s="23" t="s">
        <v>185</v>
      </c>
      <c r="F3348" s="23" t="s">
        <v>357</v>
      </c>
      <c r="G3348" s="23">
        <v>3</v>
      </c>
      <c r="H3348" s="23" t="s">
        <v>31</v>
      </c>
      <c r="I3348" s="24">
        <v>92665.72</v>
      </c>
      <c r="J3348" s="24">
        <v>162165.01</v>
      </c>
      <c r="K3348" s="24">
        <v>126546.63</v>
      </c>
      <c r="L3348" s="24">
        <v>221456.6</v>
      </c>
      <c r="M3348" s="24">
        <v>160381.07999999999</v>
      </c>
      <c r="N3348" s="24">
        <v>280666.89</v>
      </c>
      <c r="O3348" s="24">
        <v>211534.13</v>
      </c>
      <c r="P3348" s="24">
        <v>370184.72</v>
      </c>
      <c r="Q3348" s="24">
        <v>262254.55</v>
      </c>
      <c r="R3348" s="24">
        <v>458945.47</v>
      </c>
      <c r="S3348" s="24">
        <v>295587.48</v>
      </c>
      <c r="T3348" s="24">
        <v>517278.09</v>
      </c>
      <c r="U3348" s="24">
        <v>328535.86</v>
      </c>
      <c r="V3348" s="24">
        <v>574937.75</v>
      </c>
    </row>
    <row r="3349" spans="1:22" hidden="1" x14ac:dyDescent="0.3">
      <c r="A3349" s="23">
        <v>1</v>
      </c>
      <c r="B3349" s="23">
        <v>2022</v>
      </c>
      <c r="C3349" s="23" t="s">
        <v>184</v>
      </c>
      <c r="D3349" t="s">
        <v>91</v>
      </c>
      <c r="E3349" s="23" t="s">
        <v>185</v>
      </c>
      <c r="F3349" s="23" t="s">
        <v>357</v>
      </c>
      <c r="G3349" s="23">
        <v>4</v>
      </c>
      <c r="H3349" s="23" t="s">
        <v>29</v>
      </c>
      <c r="I3349" s="24">
        <v>98169.06</v>
      </c>
      <c r="J3349" s="24">
        <v>157070.51</v>
      </c>
      <c r="K3349" s="24">
        <v>137436.69</v>
      </c>
      <c r="L3349" s="24">
        <v>219898.71</v>
      </c>
      <c r="M3349" s="24">
        <v>176704.32</v>
      </c>
      <c r="N3349" s="24">
        <v>282726.90999999997</v>
      </c>
      <c r="O3349" s="24">
        <v>235605.75</v>
      </c>
      <c r="P3349" s="24">
        <v>376969.21</v>
      </c>
      <c r="Q3349" s="24">
        <v>294507.19</v>
      </c>
      <c r="R3349" s="24">
        <v>471211.52000000002</v>
      </c>
      <c r="S3349" s="24">
        <v>333774.82</v>
      </c>
      <c r="T3349" s="24">
        <v>534039.72</v>
      </c>
      <c r="U3349" s="24">
        <v>373042.44</v>
      </c>
      <c r="V3349" s="24">
        <v>596867.92000000004</v>
      </c>
    </row>
    <row r="3350" spans="1:22" hidden="1" x14ac:dyDescent="0.3">
      <c r="A3350" s="23">
        <v>1</v>
      </c>
      <c r="B3350" s="23">
        <v>2022</v>
      </c>
      <c r="C3350" s="23" t="s">
        <v>184</v>
      </c>
      <c r="D3350" t="s">
        <v>91</v>
      </c>
      <c r="E3350" s="23" t="s">
        <v>185</v>
      </c>
      <c r="F3350" s="23" t="s">
        <v>391</v>
      </c>
      <c r="G3350" s="23">
        <v>1</v>
      </c>
      <c r="H3350" s="23" t="s">
        <v>14</v>
      </c>
      <c r="I3350" s="24">
        <v>123023.38</v>
      </c>
      <c r="J3350" s="24">
        <v>215290.91</v>
      </c>
      <c r="K3350" s="24">
        <v>159501.85999999999</v>
      </c>
      <c r="L3350" s="24">
        <v>279128.25</v>
      </c>
      <c r="M3350" s="24">
        <v>190539.71</v>
      </c>
      <c r="N3350" s="24">
        <v>333444.5</v>
      </c>
      <c r="O3350" s="24">
        <v>227000.07</v>
      </c>
      <c r="P3350" s="24">
        <v>397250.12</v>
      </c>
      <c r="Q3350" s="24">
        <v>267103.19</v>
      </c>
      <c r="R3350" s="24">
        <v>467430.58</v>
      </c>
      <c r="S3350" s="24">
        <v>292835.61</v>
      </c>
      <c r="T3350" s="24">
        <v>512462.31</v>
      </c>
      <c r="U3350" s="24">
        <v>317685.06</v>
      </c>
      <c r="V3350" s="24">
        <v>555948.85</v>
      </c>
    </row>
    <row r="3351" spans="1:22" hidden="1" x14ac:dyDescent="0.3">
      <c r="A3351" s="23">
        <v>1</v>
      </c>
      <c r="B3351" s="23">
        <v>2022</v>
      </c>
      <c r="C3351" s="23" t="s">
        <v>184</v>
      </c>
      <c r="D3351" t="s">
        <v>91</v>
      </c>
      <c r="E3351" s="23" t="s">
        <v>185</v>
      </c>
      <c r="F3351" s="23" t="s">
        <v>391</v>
      </c>
      <c r="G3351" s="23">
        <v>2</v>
      </c>
      <c r="H3351" s="23" t="s">
        <v>30</v>
      </c>
      <c r="I3351" s="24">
        <v>97104.68</v>
      </c>
      <c r="J3351" s="24">
        <v>169933.19</v>
      </c>
      <c r="K3351" s="24">
        <v>127072.2</v>
      </c>
      <c r="L3351" s="24">
        <v>222376.35</v>
      </c>
      <c r="M3351" s="24">
        <v>153802.82</v>
      </c>
      <c r="N3351" s="24">
        <v>269154.94</v>
      </c>
      <c r="O3351" s="24">
        <v>187930.99</v>
      </c>
      <c r="P3351" s="24">
        <v>328879.24</v>
      </c>
      <c r="Q3351" s="24">
        <v>222814.11</v>
      </c>
      <c r="R3351" s="24">
        <v>389924.69</v>
      </c>
      <c r="S3351" s="24">
        <v>245455.77</v>
      </c>
      <c r="T3351" s="24">
        <v>429547.6</v>
      </c>
      <c r="U3351" s="24">
        <v>266593.21999999997</v>
      </c>
      <c r="V3351" s="24">
        <v>466538.13</v>
      </c>
    </row>
    <row r="3352" spans="1:22" hidden="1" x14ac:dyDescent="0.3">
      <c r="A3352" s="23">
        <v>1</v>
      </c>
      <c r="B3352" s="23">
        <v>2022</v>
      </c>
      <c r="C3352" s="23" t="s">
        <v>184</v>
      </c>
      <c r="D3352" t="s">
        <v>91</v>
      </c>
      <c r="E3352" s="23" t="s">
        <v>185</v>
      </c>
      <c r="F3352" s="23" t="s">
        <v>391</v>
      </c>
      <c r="G3352" s="23">
        <v>3</v>
      </c>
      <c r="H3352" s="23" t="s">
        <v>31</v>
      </c>
      <c r="I3352" s="24">
        <v>93141.759999999995</v>
      </c>
      <c r="J3352" s="24">
        <v>162998.07999999999</v>
      </c>
      <c r="K3352" s="24">
        <v>127096.2</v>
      </c>
      <c r="L3352" s="24">
        <v>222418.35</v>
      </c>
      <c r="M3352" s="24">
        <v>161002.46</v>
      </c>
      <c r="N3352" s="24">
        <v>281754.31</v>
      </c>
      <c r="O3352" s="24">
        <v>212277.97</v>
      </c>
      <c r="P3352" s="24">
        <v>371486.44</v>
      </c>
      <c r="Q3352" s="24">
        <v>263104.96999999997</v>
      </c>
      <c r="R3352" s="24">
        <v>460433.71</v>
      </c>
      <c r="S3352" s="24">
        <v>296491.32</v>
      </c>
      <c r="T3352" s="24">
        <v>518859.8</v>
      </c>
      <c r="U3352" s="24">
        <v>329478.99</v>
      </c>
      <c r="V3352" s="24">
        <v>576588.24</v>
      </c>
    </row>
    <row r="3353" spans="1:22" hidden="1" x14ac:dyDescent="0.3">
      <c r="A3353" s="23">
        <v>1</v>
      </c>
      <c r="B3353" s="23">
        <v>2022</v>
      </c>
      <c r="C3353" s="23" t="s">
        <v>184</v>
      </c>
      <c r="D3353" t="s">
        <v>91</v>
      </c>
      <c r="E3353" s="23" t="s">
        <v>185</v>
      </c>
      <c r="F3353" s="23" t="s">
        <v>391</v>
      </c>
      <c r="G3353" s="23">
        <v>4</v>
      </c>
      <c r="H3353" s="23" t="s">
        <v>29</v>
      </c>
      <c r="I3353" s="24">
        <v>99371.74</v>
      </c>
      <c r="J3353" s="24">
        <v>158994.78</v>
      </c>
      <c r="K3353" s="24">
        <v>139120.43</v>
      </c>
      <c r="L3353" s="24">
        <v>222592.69</v>
      </c>
      <c r="M3353" s="24">
        <v>178869.13</v>
      </c>
      <c r="N3353" s="24">
        <v>286190.59999999998</v>
      </c>
      <c r="O3353" s="24">
        <v>238492.17</v>
      </c>
      <c r="P3353" s="24">
        <v>381587.47</v>
      </c>
      <c r="Q3353" s="24">
        <v>298115.21000000002</v>
      </c>
      <c r="R3353" s="24">
        <v>476984.34</v>
      </c>
      <c r="S3353" s="24">
        <v>337863.9</v>
      </c>
      <c r="T3353" s="24">
        <v>540582.25</v>
      </c>
      <c r="U3353" s="24">
        <v>377612.6</v>
      </c>
      <c r="V3353" s="24">
        <v>604180.17000000004</v>
      </c>
    </row>
    <row r="3354" spans="1:22" hidden="1" x14ac:dyDescent="0.3">
      <c r="A3354" s="23">
        <v>1</v>
      </c>
      <c r="B3354" s="23">
        <v>2022</v>
      </c>
      <c r="C3354" s="23" t="s">
        <v>184</v>
      </c>
      <c r="D3354" t="s">
        <v>91</v>
      </c>
      <c r="E3354" s="23" t="s">
        <v>185</v>
      </c>
      <c r="F3354" s="23" t="s">
        <v>90</v>
      </c>
      <c r="G3354" s="23">
        <v>1</v>
      </c>
      <c r="H3354" s="23" t="s">
        <v>14</v>
      </c>
      <c r="I3354" s="24">
        <v>129403.95</v>
      </c>
      <c r="J3354" s="24">
        <v>226456.92</v>
      </c>
      <c r="K3354" s="24">
        <v>167888.22</v>
      </c>
      <c r="L3354" s="24">
        <v>293804.38</v>
      </c>
      <c r="M3354" s="24">
        <v>200654.21</v>
      </c>
      <c r="N3354" s="24">
        <v>351144.86</v>
      </c>
      <c r="O3354" s="24">
        <v>239188.15</v>
      </c>
      <c r="P3354" s="24">
        <v>418579.26</v>
      </c>
      <c r="Q3354" s="24">
        <v>281532.03000000003</v>
      </c>
      <c r="R3354" s="24">
        <v>492681.05</v>
      </c>
      <c r="S3354" s="24">
        <v>308704.93</v>
      </c>
      <c r="T3354" s="24">
        <v>540233.63</v>
      </c>
      <c r="U3354" s="24">
        <v>334992.74</v>
      </c>
      <c r="V3354" s="24">
        <v>586237.30000000005</v>
      </c>
    </row>
    <row r="3355" spans="1:22" hidden="1" x14ac:dyDescent="0.3">
      <c r="A3355" s="23">
        <v>1</v>
      </c>
      <c r="B3355" s="23">
        <v>2022</v>
      </c>
      <c r="C3355" s="23" t="s">
        <v>184</v>
      </c>
      <c r="D3355" t="s">
        <v>91</v>
      </c>
      <c r="E3355" s="23" t="s">
        <v>185</v>
      </c>
      <c r="F3355" s="23" t="s">
        <v>90</v>
      </c>
      <c r="G3355" s="23">
        <v>2</v>
      </c>
      <c r="H3355" s="23" t="s">
        <v>30</v>
      </c>
      <c r="I3355" s="24">
        <v>101420.94</v>
      </c>
      <c r="J3355" s="24">
        <v>177486.64</v>
      </c>
      <c r="K3355" s="24">
        <v>132875.67000000001</v>
      </c>
      <c r="L3355" s="24">
        <v>232532.42</v>
      </c>
      <c r="M3355" s="24">
        <v>160991.37</v>
      </c>
      <c r="N3355" s="24">
        <v>281734.90000000002</v>
      </c>
      <c r="O3355" s="24">
        <v>197007.38</v>
      </c>
      <c r="P3355" s="24">
        <v>344762.91</v>
      </c>
      <c r="Q3355" s="24">
        <v>233715.5</v>
      </c>
      <c r="R3355" s="24">
        <v>409002.12</v>
      </c>
      <c r="S3355" s="24">
        <v>257551.48</v>
      </c>
      <c r="T3355" s="24">
        <v>450715.09</v>
      </c>
      <c r="U3355" s="24">
        <v>279831.64</v>
      </c>
      <c r="V3355" s="24">
        <v>489705.37</v>
      </c>
    </row>
    <row r="3356" spans="1:22" hidden="1" x14ac:dyDescent="0.3">
      <c r="A3356" s="23">
        <v>1</v>
      </c>
      <c r="B3356" s="23">
        <v>2022</v>
      </c>
      <c r="C3356" s="23" t="s">
        <v>184</v>
      </c>
      <c r="D3356" t="s">
        <v>91</v>
      </c>
      <c r="E3356" s="23" t="s">
        <v>185</v>
      </c>
      <c r="F3356" s="23" t="s">
        <v>90</v>
      </c>
      <c r="G3356" s="23">
        <v>3</v>
      </c>
      <c r="H3356" s="23" t="s">
        <v>31</v>
      </c>
      <c r="I3356" s="24">
        <v>96735.76</v>
      </c>
      <c r="J3356" s="24">
        <v>169287.58</v>
      </c>
      <c r="K3356" s="24">
        <v>131864.79</v>
      </c>
      <c r="L3356" s="24">
        <v>230763.38</v>
      </c>
      <c r="M3356" s="24">
        <v>166941.81</v>
      </c>
      <c r="N3356" s="24">
        <v>292148.15999999997</v>
      </c>
      <c r="O3356" s="24">
        <v>220006.58</v>
      </c>
      <c r="P3356" s="24">
        <v>385011.51</v>
      </c>
      <c r="Q3356" s="24">
        <v>272587.13</v>
      </c>
      <c r="R3356" s="24">
        <v>477027.48</v>
      </c>
      <c r="S3356" s="24">
        <v>307102.82</v>
      </c>
      <c r="T3356" s="24">
        <v>537429.93000000005</v>
      </c>
      <c r="U3356" s="24">
        <v>341188.08</v>
      </c>
      <c r="V3356" s="24">
        <v>597079.14</v>
      </c>
    </row>
    <row r="3357" spans="1:22" hidden="1" x14ac:dyDescent="0.3">
      <c r="A3357" s="23">
        <v>1</v>
      </c>
      <c r="B3357" s="23">
        <v>2022</v>
      </c>
      <c r="C3357" s="23" t="s">
        <v>184</v>
      </c>
      <c r="D3357" t="s">
        <v>91</v>
      </c>
      <c r="E3357" s="23" t="s">
        <v>185</v>
      </c>
      <c r="F3357" s="23" t="s">
        <v>90</v>
      </c>
      <c r="G3357" s="23">
        <v>4</v>
      </c>
      <c r="H3357" s="23" t="s">
        <v>29</v>
      </c>
      <c r="I3357" s="24">
        <v>104148.04</v>
      </c>
      <c r="J3357" s="24">
        <v>166636.85999999999</v>
      </c>
      <c r="K3357" s="24">
        <v>145807.25</v>
      </c>
      <c r="L3357" s="24">
        <v>233291.6</v>
      </c>
      <c r="M3357" s="24">
        <v>187466.47</v>
      </c>
      <c r="N3357" s="24">
        <v>299946.34999999998</v>
      </c>
      <c r="O3357" s="24">
        <v>249955.29</v>
      </c>
      <c r="P3357" s="24">
        <v>399928.47</v>
      </c>
      <c r="Q3357" s="24">
        <v>312444.11</v>
      </c>
      <c r="R3357" s="24">
        <v>499910.58</v>
      </c>
      <c r="S3357" s="24">
        <v>354103.32</v>
      </c>
      <c r="T3357" s="24">
        <v>566565.32999999996</v>
      </c>
      <c r="U3357" s="24">
        <v>395762.54</v>
      </c>
      <c r="V3357" s="24">
        <v>633220.06999999995</v>
      </c>
    </row>
    <row r="3358" spans="1:22" hidden="1" x14ac:dyDescent="0.3">
      <c r="A3358" s="23">
        <v>1</v>
      </c>
      <c r="B3358" s="23">
        <v>2022</v>
      </c>
      <c r="C3358" s="23" t="s">
        <v>184</v>
      </c>
      <c r="D3358" t="s">
        <v>91</v>
      </c>
      <c r="E3358" s="23" t="s">
        <v>185</v>
      </c>
      <c r="F3358" s="23" t="s">
        <v>448</v>
      </c>
      <c r="G3358" s="23">
        <v>1</v>
      </c>
      <c r="H3358" s="23" t="s">
        <v>14</v>
      </c>
      <c r="I3358" s="24">
        <v>120598.58</v>
      </c>
      <c r="J3358" s="24">
        <v>211047.51</v>
      </c>
      <c r="K3358" s="24">
        <v>156257.51999999999</v>
      </c>
      <c r="L3358" s="24">
        <v>273450.65000000002</v>
      </c>
      <c r="M3358" s="24">
        <v>186579.07</v>
      </c>
      <c r="N3358" s="24">
        <v>326513.37</v>
      </c>
      <c r="O3358" s="24">
        <v>222159.52</v>
      </c>
      <c r="P3358" s="24">
        <v>388779.16</v>
      </c>
      <c r="Q3358" s="24">
        <v>261330.17</v>
      </c>
      <c r="R3358" s="24">
        <v>457327.79</v>
      </c>
      <c r="S3358" s="24">
        <v>286461.88</v>
      </c>
      <c r="T3358" s="24">
        <v>501308.29</v>
      </c>
      <c r="U3358" s="24">
        <v>310689.45</v>
      </c>
      <c r="V3358" s="24">
        <v>543706.54</v>
      </c>
    </row>
    <row r="3359" spans="1:22" hidden="1" x14ac:dyDescent="0.3">
      <c r="A3359" s="23">
        <v>1</v>
      </c>
      <c r="B3359" s="23">
        <v>2022</v>
      </c>
      <c r="C3359" s="23" t="s">
        <v>184</v>
      </c>
      <c r="D3359" t="s">
        <v>91</v>
      </c>
      <c r="E3359" s="23" t="s">
        <v>185</v>
      </c>
      <c r="F3359" s="23" t="s">
        <v>448</v>
      </c>
      <c r="G3359" s="23">
        <v>2</v>
      </c>
      <c r="H3359" s="23" t="s">
        <v>30</v>
      </c>
      <c r="I3359" s="24">
        <v>95826.72</v>
      </c>
      <c r="J3359" s="24">
        <v>167696.76999999999</v>
      </c>
      <c r="K3359" s="24">
        <v>125262.8</v>
      </c>
      <c r="L3359" s="24">
        <v>219209.9</v>
      </c>
      <c r="M3359" s="24">
        <v>151467.70000000001</v>
      </c>
      <c r="N3359" s="24">
        <v>265068.48</v>
      </c>
      <c r="O3359" s="24">
        <v>184819.17</v>
      </c>
      <c r="P3359" s="24">
        <v>323433.53999999998</v>
      </c>
      <c r="Q3359" s="24">
        <v>219000.78</v>
      </c>
      <c r="R3359" s="24">
        <v>383251.37</v>
      </c>
      <c r="S3359" s="24">
        <v>241178.5</v>
      </c>
      <c r="T3359" s="24">
        <v>422062.37</v>
      </c>
      <c r="U3359" s="24">
        <v>261858.31</v>
      </c>
      <c r="V3359" s="24">
        <v>458252.05</v>
      </c>
    </row>
    <row r="3360" spans="1:22" hidden="1" x14ac:dyDescent="0.3">
      <c r="A3360" s="23">
        <v>1</v>
      </c>
      <c r="B3360" s="23">
        <v>2022</v>
      </c>
      <c r="C3360" s="23" t="s">
        <v>184</v>
      </c>
      <c r="D3360" t="s">
        <v>91</v>
      </c>
      <c r="E3360" s="23" t="s">
        <v>185</v>
      </c>
      <c r="F3360" s="23" t="s">
        <v>448</v>
      </c>
      <c r="G3360" s="23">
        <v>3</v>
      </c>
      <c r="H3360" s="23" t="s">
        <v>31</v>
      </c>
      <c r="I3360" s="24">
        <v>92398.3</v>
      </c>
      <c r="J3360" s="24">
        <v>161697.01999999999</v>
      </c>
      <c r="K3360" s="24">
        <v>126201.47</v>
      </c>
      <c r="L3360" s="24">
        <v>220852.57</v>
      </c>
      <c r="M3360" s="24">
        <v>159958.6</v>
      </c>
      <c r="N3360" s="24">
        <v>279927.55</v>
      </c>
      <c r="O3360" s="24">
        <v>210991.99</v>
      </c>
      <c r="P3360" s="24">
        <v>369235.98</v>
      </c>
      <c r="Q3360" s="24">
        <v>261596.73</v>
      </c>
      <c r="R3360" s="24">
        <v>457794.28</v>
      </c>
      <c r="S3360" s="24">
        <v>294856.94</v>
      </c>
      <c r="T3360" s="24">
        <v>515999.65</v>
      </c>
      <c r="U3360" s="24">
        <v>327736.13</v>
      </c>
      <c r="V3360" s="24">
        <v>573538.22</v>
      </c>
    </row>
    <row r="3361" spans="1:22" hidden="1" x14ac:dyDescent="0.3">
      <c r="A3361" s="23">
        <v>1</v>
      </c>
      <c r="B3361" s="23">
        <v>2022</v>
      </c>
      <c r="C3361" s="23" t="s">
        <v>184</v>
      </c>
      <c r="D3361" t="s">
        <v>91</v>
      </c>
      <c r="E3361" s="23" t="s">
        <v>185</v>
      </c>
      <c r="F3361" s="23" t="s">
        <v>448</v>
      </c>
      <c r="G3361" s="23">
        <v>4</v>
      </c>
      <c r="H3361" s="23" t="s">
        <v>29</v>
      </c>
      <c r="I3361" s="24">
        <v>97746.61</v>
      </c>
      <c r="J3361" s="24">
        <v>156394.59</v>
      </c>
      <c r="K3361" s="24">
        <v>136845.26</v>
      </c>
      <c r="L3361" s="24">
        <v>218952.42</v>
      </c>
      <c r="M3361" s="24">
        <v>175943.91</v>
      </c>
      <c r="N3361" s="24">
        <v>281510.25</v>
      </c>
      <c r="O3361" s="24">
        <v>234591.88</v>
      </c>
      <c r="P3361" s="24">
        <v>375347.01</v>
      </c>
      <c r="Q3361" s="24">
        <v>293239.84000000003</v>
      </c>
      <c r="R3361" s="24">
        <v>469183.76</v>
      </c>
      <c r="S3361" s="24">
        <v>332338.49</v>
      </c>
      <c r="T3361" s="24">
        <v>531741.59</v>
      </c>
      <c r="U3361" s="24">
        <v>371437.14</v>
      </c>
      <c r="V3361" s="24">
        <v>594299.43000000005</v>
      </c>
    </row>
    <row r="3362" spans="1:22" hidden="1" x14ac:dyDescent="0.3">
      <c r="A3362" s="23">
        <v>1</v>
      </c>
      <c r="B3362" s="23">
        <v>2022</v>
      </c>
      <c r="C3362" s="23" t="s">
        <v>184</v>
      </c>
      <c r="D3362" t="s">
        <v>156</v>
      </c>
      <c r="E3362" s="23" t="s">
        <v>528</v>
      </c>
      <c r="F3362" s="23" t="s">
        <v>202</v>
      </c>
      <c r="G3362" s="23">
        <v>1</v>
      </c>
      <c r="H3362" s="23" t="s">
        <v>14</v>
      </c>
      <c r="I3362" s="24">
        <v>110276.78</v>
      </c>
      <c r="J3362" s="24">
        <v>192984.36</v>
      </c>
      <c r="K3362" s="24">
        <v>143073.87</v>
      </c>
      <c r="L3362" s="24">
        <v>250379.28</v>
      </c>
      <c r="M3362" s="24">
        <v>170997.97</v>
      </c>
      <c r="N3362" s="24">
        <v>299246.44</v>
      </c>
      <c r="O3362" s="24">
        <v>203838.12</v>
      </c>
      <c r="P3362" s="24">
        <v>356716.71</v>
      </c>
      <c r="Q3362" s="24">
        <v>239924.83</v>
      </c>
      <c r="R3362" s="24">
        <v>419868.46</v>
      </c>
      <c r="S3362" s="24">
        <v>263082.42</v>
      </c>
      <c r="T3362" s="24">
        <v>460394.23999999999</v>
      </c>
      <c r="U3362" s="24">
        <v>285486.2</v>
      </c>
      <c r="V3362" s="24">
        <v>499600.85</v>
      </c>
    </row>
    <row r="3363" spans="1:22" hidden="1" x14ac:dyDescent="0.3">
      <c r="A3363" s="23">
        <v>1</v>
      </c>
      <c r="B3363" s="23">
        <v>2022</v>
      </c>
      <c r="C3363" s="23" t="s">
        <v>184</v>
      </c>
      <c r="D3363" t="s">
        <v>156</v>
      </c>
      <c r="E3363" s="23" t="s">
        <v>528</v>
      </c>
      <c r="F3363" s="23" t="s">
        <v>202</v>
      </c>
      <c r="G3363" s="23">
        <v>2</v>
      </c>
      <c r="H3363" s="23" t="s">
        <v>30</v>
      </c>
      <c r="I3363" s="24">
        <v>86422.399999999994</v>
      </c>
      <c r="J3363" s="24">
        <v>151239.20000000001</v>
      </c>
      <c r="K3363" s="24">
        <v>113227.11</v>
      </c>
      <c r="L3363" s="24">
        <v>198147.45</v>
      </c>
      <c r="M3363" s="24">
        <v>137187.03</v>
      </c>
      <c r="N3363" s="24">
        <v>240077.29</v>
      </c>
      <c r="O3363" s="24">
        <v>167880.74</v>
      </c>
      <c r="P3363" s="24">
        <v>293791.3</v>
      </c>
      <c r="Q3363" s="24">
        <v>199163.2</v>
      </c>
      <c r="R3363" s="24">
        <v>348535.61</v>
      </c>
      <c r="S3363" s="24">
        <v>219476.2</v>
      </c>
      <c r="T3363" s="24">
        <v>384083.36</v>
      </c>
      <c r="U3363" s="24">
        <v>238463.62</v>
      </c>
      <c r="V3363" s="24">
        <v>417311.34</v>
      </c>
    </row>
    <row r="3364" spans="1:22" hidden="1" x14ac:dyDescent="0.3">
      <c r="A3364" s="23">
        <v>1</v>
      </c>
      <c r="B3364" s="23">
        <v>2022</v>
      </c>
      <c r="C3364" s="23" t="s">
        <v>184</v>
      </c>
      <c r="D3364" t="s">
        <v>156</v>
      </c>
      <c r="E3364" s="23" t="s">
        <v>528</v>
      </c>
      <c r="F3364" s="23" t="s">
        <v>202</v>
      </c>
      <c r="G3364" s="23">
        <v>3</v>
      </c>
      <c r="H3364" s="23" t="s">
        <v>31</v>
      </c>
      <c r="I3364" s="24">
        <v>82424.34</v>
      </c>
      <c r="J3364" s="24">
        <v>144242.6</v>
      </c>
      <c r="K3364" s="24">
        <v>112354.83</v>
      </c>
      <c r="L3364" s="24">
        <v>196620.95</v>
      </c>
      <c r="M3364" s="24">
        <v>142240.98000000001</v>
      </c>
      <c r="N3364" s="24">
        <v>248921.71</v>
      </c>
      <c r="O3364" s="24">
        <v>187453.16</v>
      </c>
      <c r="P3364" s="24">
        <v>328043.03999999998</v>
      </c>
      <c r="Q3364" s="24">
        <v>232252.57</v>
      </c>
      <c r="R3364" s="24">
        <v>406442</v>
      </c>
      <c r="S3364" s="24">
        <v>261660.21</v>
      </c>
      <c r="T3364" s="24">
        <v>457905.36</v>
      </c>
      <c r="U3364" s="24">
        <v>290700.93</v>
      </c>
      <c r="V3364" s="24">
        <v>508726.63</v>
      </c>
    </row>
    <row r="3365" spans="1:22" hidden="1" x14ac:dyDescent="0.3">
      <c r="A3365" s="23">
        <v>1</v>
      </c>
      <c r="B3365" s="23">
        <v>2022</v>
      </c>
      <c r="C3365" s="23" t="s">
        <v>184</v>
      </c>
      <c r="D3365" t="s">
        <v>156</v>
      </c>
      <c r="E3365" s="23" t="s">
        <v>528</v>
      </c>
      <c r="F3365" s="23" t="s">
        <v>202</v>
      </c>
      <c r="G3365" s="23">
        <v>4</v>
      </c>
      <c r="H3365" s="23" t="s">
        <v>29</v>
      </c>
      <c r="I3365" s="24">
        <v>88749.99</v>
      </c>
      <c r="J3365" s="24">
        <v>141999.98000000001</v>
      </c>
      <c r="K3365" s="24">
        <v>124249.98</v>
      </c>
      <c r="L3365" s="24">
        <v>198799.97</v>
      </c>
      <c r="M3365" s="24">
        <v>159749.98000000001</v>
      </c>
      <c r="N3365" s="24">
        <v>255599.97</v>
      </c>
      <c r="O3365" s="24">
        <v>212999.97</v>
      </c>
      <c r="P3365" s="24">
        <v>340799.95</v>
      </c>
      <c r="Q3365" s="24">
        <v>266249.96000000002</v>
      </c>
      <c r="R3365" s="24">
        <v>425999.94</v>
      </c>
      <c r="S3365" s="24">
        <v>301749.95</v>
      </c>
      <c r="T3365" s="24">
        <v>482799.93</v>
      </c>
      <c r="U3365" s="24">
        <v>337249.95</v>
      </c>
      <c r="V3365" s="24">
        <v>539599.93000000005</v>
      </c>
    </row>
    <row r="3366" spans="1:22" hidden="1" x14ac:dyDescent="0.3">
      <c r="A3366" s="23">
        <v>1</v>
      </c>
      <c r="B3366" s="23">
        <v>2022</v>
      </c>
      <c r="C3366" s="23" t="s">
        <v>184</v>
      </c>
      <c r="D3366" t="s">
        <v>156</v>
      </c>
      <c r="E3366" s="23" t="s">
        <v>528</v>
      </c>
      <c r="F3366" s="23" t="s">
        <v>244</v>
      </c>
      <c r="G3366" s="23">
        <v>1</v>
      </c>
      <c r="H3366" s="23" t="s">
        <v>14</v>
      </c>
      <c r="I3366" s="24">
        <v>106260.46</v>
      </c>
      <c r="J3366" s="24">
        <v>185955.8</v>
      </c>
      <c r="K3366" s="24">
        <v>137819.12</v>
      </c>
      <c r="L3366" s="24">
        <v>241183.45</v>
      </c>
      <c r="M3366" s="24">
        <v>164680.49</v>
      </c>
      <c r="N3366" s="24">
        <v>288190.86</v>
      </c>
      <c r="O3366" s="24">
        <v>196254.09</v>
      </c>
      <c r="P3366" s="24">
        <v>343444.66</v>
      </c>
      <c r="Q3366" s="24">
        <v>230964.41</v>
      </c>
      <c r="R3366" s="24">
        <v>404187.72</v>
      </c>
      <c r="S3366" s="24">
        <v>253237.71</v>
      </c>
      <c r="T3366" s="24">
        <v>443165.99</v>
      </c>
      <c r="U3366" s="24">
        <v>274767.78000000003</v>
      </c>
      <c r="V3366" s="24">
        <v>480843.61</v>
      </c>
    </row>
    <row r="3367" spans="1:22" hidden="1" x14ac:dyDescent="0.3">
      <c r="A3367" s="23">
        <v>1</v>
      </c>
      <c r="B3367" s="23">
        <v>2022</v>
      </c>
      <c r="C3367" s="23" t="s">
        <v>184</v>
      </c>
      <c r="D3367" t="s">
        <v>156</v>
      </c>
      <c r="E3367" s="23" t="s">
        <v>528</v>
      </c>
      <c r="F3367" s="23" t="s">
        <v>244</v>
      </c>
      <c r="G3367" s="23">
        <v>2</v>
      </c>
      <c r="H3367" s="23" t="s">
        <v>30</v>
      </c>
      <c r="I3367" s="24">
        <v>83552.929999999993</v>
      </c>
      <c r="J3367" s="24">
        <v>146217.62</v>
      </c>
      <c r="K3367" s="24">
        <v>109407.29</v>
      </c>
      <c r="L3367" s="24">
        <v>191462.76</v>
      </c>
      <c r="M3367" s="24">
        <v>132495.07999999999</v>
      </c>
      <c r="N3367" s="24">
        <v>231866.39</v>
      </c>
      <c r="O3367" s="24">
        <v>162025.43</v>
      </c>
      <c r="P3367" s="24">
        <v>283544.51</v>
      </c>
      <c r="Q3367" s="24">
        <v>192162.48</v>
      </c>
      <c r="R3367" s="24">
        <v>336284.33</v>
      </c>
      <c r="S3367" s="24">
        <v>211727.94</v>
      </c>
      <c r="T3367" s="24">
        <v>370523.9</v>
      </c>
      <c r="U3367" s="24">
        <v>230005.9</v>
      </c>
      <c r="V3367" s="24">
        <v>402510.33</v>
      </c>
    </row>
    <row r="3368" spans="1:22" hidden="1" x14ac:dyDescent="0.3">
      <c r="A3368" s="23">
        <v>1</v>
      </c>
      <c r="B3368" s="23">
        <v>2022</v>
      </c>
      <c r="C3368" s="23" t="s">
        <v>184</v>
      </c>
      <c r="D3368" t="s">
        <v>156</v>
      </c>
      <c r="E3368" s="23" t="s">
        <v>528</v>
      </c>
      <c r="F3368" s="23" t="s">
        <v>244</v>
      </c>
      <c r="G3368" s="23">
        <v>3</v>
      </c>
      <c r="H3368" s="23" t="s">
        <v>31</v>
      </c>
      <c r="I3368" s="24">
        <v>79900.02</v>
      </c>
      <c r="J3368" s="24">
        <v>139825.03</v>
      </c>
      <c r="K3368" s="24">
        <v>108966.89</v>
      </c>
      <c r="L3368" s="24">
        <v>190692.06</v>
      </c>
      <c r="M3368" s="24">
        <v>137991.56</v>
      </c>
      <c r="N3368" s="24">
        <v>241485.22</v>
      </c>
      <c r="O3368" s="24">
        <v>181893.11</v>
      </c>
      <c r="P3368" s="24">
        <v>318312.94</v>
      </c>
      <c r="Q3368" s="24">
        <v>225401.73</v>
      </c>
      <c r="R3368" s="24">
        <v>394453.03</v>
      </c>
      <c r="S3368" s="24">
        <v>253970.89</v>
      </c>
      <c r="T3368" s="24">
        <v>444449.06</v>
      </c>
      <c r="U3368" s="24">
        <v>282190.78000000003</v>
      </c>
      <c r="V3368" s="24">
        <v>493833.86</v>
      </c>
    </row>
    <row r="3369" spans="1:22" hidden="1" x14ac:dyDescent="0.3">
      <c r="A3369" s="23">
        <v>1</v>
      </c>
      <c r="B3369" s="23">
        <v>2022</v>
      </c>
      <c r="C3369" s="23" t="s">
        <v>184</v>
      </c>
      <c r="D3369" t="s">
        <v>156</v>
      </c>
      <c r="E3369" s="23" t="s">
        <v>528</v>
      </c>
      <c r="F3369" s="23" t="s">
        <v>244</v>
      </c>
      <c r="G3369" s="23">
        <v>4</v>
      </c>
      <c r="H3369" s="23" t="s">
        <v>29</v>
      </c>
      <c r="I3369" s="24">
        <v>85663.49</v>
      </c>
      <c r="J3369" s="24">
        <v>137061.59</v>
      </c>
      <c r="K3369" s="24">
        <v>119928.89</v>
      </c>
      <c r="L3369" s="24">
        <v>191886.23</v>
      </c>
      <c r="M3369" s="24">
        <v>154194.29</v>
      </c>
      <c r="N3369" s="24">
        <v>246710.86</v>
      </c>
      <c r="O3369" s="24">
        <v>205592.38</v>
      </c>
      <c r="P3369" s="24">
        <v>328947.82</v>
      </c>
      <c r="Q3369" s="24">
        <v>256990.48</v>
      </c>
      <c r="R3369" s="24">
        <v>411184.77</v>
      </c>
      <c r="S3369" s="24">
        <v>291255.88</v>
      </c>
      <c r="T3369" s="24">
        <v>466009.41</v>
      </c>
      <c r="U3369" s="24">
        <v>325521.27</v>
      </c>
      <c r="V3369" s="24">
        <v>520834.05</v>
      </c>
    </row>
    <row r="3370" spans="1:22" hidden="1" x14ac:dyDescent="0.3">
      <c r="A3370" s="23">
        <v>1</v>
      </c>
      <c r="B3370" s="23">
        <v>2022</v>
      </c>
      <c r="C3370" s="23" t="s">
        <v>184</v>
      </c>
      <c r="D3370" t="s">
        <v>156</v>
      </c>
      <c r="E3370" s="23" t="s">
        <v>528</v>
      </c>
      <c r="F3370" s="23" t="s">
        <v>285</v>
      </c>
      <c r="G3370" s="23">
        <v>1</v>
      </c>
      <c r="H3370" s="23" t="s">
        <v>14</v>
      </c>
      <c r="I3370" s="24">
        <v>110807.28</v>
      </c>
      <c r="J3370" s="24">
        <v>193912.74</v>
      </c>
      <c r="K3370" s="24">
        <v>143744.01</v>
      </c>
      <c r="L3370" s="24">
        <v>251552.02</v>
      </c>
      <c r="M3370" s="24">
        <v>171783.57</v>
      </c>
      <c r="N3370" s="24">
        <v>300621.25</v>
      </c>
      <c r="O3370" s="24">
        <v>204752.61</v>
      </c>
      <c r="P3370" s="24">
        <v>358317.06</v>
      </c>
      <c r="Q3370" s="24">
        <v>240987.29</v>
      </c>
      <c r="R3370" s="24">
        <v>421727.77</v>
      </c>
      <c r="S3370" s="24">
        <v>264239.40999999997</v>
      </c>
      <c r="T3370" s="24">
        <v>462418.97</v>
      </c>
      <c r="U3370" s="24">
        <v>286727.13</v>
      </c>
      <c r="V3370" s="24">
        <v>501772.48</v>
      </c>
    </row>
    <row r="3371" spans="1:22" hidden="1" x14ac:dyDescent="0.3">
      <c r="A3371" s="23">
        <v>1</v>
      </c>
      <c r="B3371" s="23">
        <v>2022</v>
      </c>
      <c r="C3371" s="23" t="s">
        <v>184</v>
      </c>
      <c r="D3371" t="s">
        <v>156</v>
      </c>
      <c r="E3371" s="23" t="s">
        <v>528</v>
      </c>
      <c r="F3371" s="23" t="s">
        <v>285</v>
      </c>
      <c r="G3371" s="23">
        <v>2</v>
      </c>
      <c r="H3371" s="23" t="s">
        <v>30</v>
      </c>
      <c r="I3371" s="24">
        <v>86952.9</v>
      </c>
      <c r="J3371" s="24">
        <v>152167.57999999999</v>
      </c>
      <c r="K3371" s="24">
        <v>113897.25</v>
      </c>
      <c r="L3371" s="24">
        <v>199320.18</v>
      </c>
      <c r="M3371" s="24">
        <v>137972.63</v>
      </c>
      <c r="N3371" s="24">
        <v>241452.1</v>
      </c>
      <c r="O3371" s="24">
        <v>168795.23</v>
      </c>
      <c r="P3371" s="24">
        <v>295391.65999999997</v>
      </c>
      <c r="Q3371" s="24">
        <v>200225.67</v>
      </c>
      <c r="R3371" s="24">
        <v>350394.91</v>
      </c>
      <c r="S3371" s="24">
        <v>220633.19</v>
      </c>
      <c r="T3371" s="24">
        <v>386108.09</v>
      </c>
      <c r="U3371" s="24">
        <v>239704.55</v>
      </c>
      <c r="V3371" s="24">
        <v>419482.97</v>
      </c>
    </row>
    <row r="3372" spans="1:22" hidden="1" x14ac:dyDescent="0.3">
      <c r="A3372" s="23">
        <v>1</v>
      </c>
      <c r="B3372" s="23">
        <v>2022</v>
      </c>
      <c r="C3372" s="23" t="s">
        <v>184</v>
      </c>
      <c r="D3372" t="s">
        <v>156</v>
      </c>
      <c r="E3372" s="23" t="s">
        <v>528</v>
      </c>
      <c r="F3372" s="23" t="s">
        <v>285</v>
      </c>
      <c r="G3372" s="23">
        <v>3</v>
      </c>
      <c r="H3372" s="23" t="s">
        <v>31</v>
      </c>
      <c r="I3372" s="24">
        <v>83017.960000000006</v>
      </c>
      <c r="J3372" s="24">
        <v>145281.43</v>
      </c>
      <c r="K3372" s="24">
        <v>113185.89</v>
      </c>
      <c r="L3372" s="24">
        <v>198075.31</v>
      </c>
      <c r="M3372" s="24">
        <v>143309.49</v>
      </c>
      <c r="N3372" s="24">
        <v>250791.61</v>
      </c>
      <c r="O3372" s="24">
        <v>188877.85</v>
      </c>
      <c r="P3372" s="24">
        <v>330536.23</v>
      </c>
      <c r="Q3372" s="24">
        <v>234033.43</v>
      </c>
      <c r="R3372" s="24">
        <v>409558.5</v>
      </c>
      <c r="S3372" s="24">
        <v>263678.51</v>
      </c>
      <c r="T3372" s="24">
        <v>461437.39</v>
      </c>
      <c r="U3372" s="24">
        <v>292956.68</v>
      </c>
      <c r="V3372" s="24">
        <v>512674.19</v>
      </c>
    </row>
    <row r="3373" spans="1:22" hidden="1" x14ac:dyDescent="0.3">
      <c r="A3373" s="23">
        <v>1</v>
      </c>
      <c r="B3373" s="23">
        <v>2022</v>
      </c>
      <c r="C3373" s="23" t="s">
        <v>184</v>
      </c>
      <c r="D3373" t="s">
        <v>156</v>
      </c>
      <c r="E3373" s="23" t="s">
        <v>528</v>
      </c>
      <c r="F3373" s="23" t="s">
        <v>285</v>
      </c>
      <c r="G3373" s="23">
        <v>4</v>
      </c>
      <c r="H3373" s="23" t="s">
        <v>29</v>
      </c>
      <c r="I3373" s="24">
        <v>89237.11</v>
      </c>
      <c r="J3373" s="24">
        <v>142779.37</v>
      </c>
      <c r="K3373" s="24">
        <v>124931.95</v>
      </c>
      <c r="L3373" s="24">
        <v>199891.12</v>
      </c>
      <c r="M3373" s="24">
        <v>160626.79</v>
      </c>
      <c r="N3373" s="24">
        <v>257002.87</v>
      </c>
      <c r="O3373" s="24">
        <v>214169.06</v>
      </c>
      <c r="P3373" s="24">
        <v>342670.5</v>
      </c>
      <c r="Q3373" s="24">
        <v>267711.32</v>
      </c>
      <c r="R3373" s="24">
        <v>428338.12</v>
      </c>
      <c r="S3373" s="24">
        <v>303406.17</v>
      </c>
      <c r="T3373" s="24">
        <v>485449.87</v>
      </c>
      <c r="U3373" s="24">
        <v>339101.01</v>
      </c>
      <c r="V3373" s="24">
        <v>542561.62</v>
      </c>
    </row>
    <row r="3374" spans="1:22" hidden="1" x14ac:dyDescent="0.3">
      <c r="A3374" s="23">
        <v>1</v>
      </c>
      <c r="B3374" s="23">
        <v>2022</v>
      </c>
      <c r="C3374" s="23" t="s">
        <v>184</v>
      </c>
      <c r="D3374" t="s">
        <v>156</v>
      </c>
      <c r="E3374" s="23" t="s">
        <v>528</v>
      </c>
      <c r="F3374" s="23" t="s">
        <v>326</v>
      </c>
      <c r="G3374" s="23">
        <v>1</v>
      </c>
      <c r="H3374" s="23" t="s">
        <v>14</v>
      </c>
      <c r="I3374" s="24">
        <v>111337.78</v>
      </c>
      <c r="J3374" s="24">
        <v>194841.12</v>
      </c>
      <c r="K3374" s="24">
        <v>144414.15</v>
      </c>
      <c r="L3374" s="24">
        <v>252724.76</v>
      </c>
      <c r="M3374" s="24">
        <v>172569.17</v>
      </c>
      <c r="N3374" s="24">
        <v>301996.06</v>
      </c>
      <c r="O3374" s="24">
        <v>205667.1</v>
      </c>
      <c r="P3374" s="24">
        <v>359917.42</v>
      </c>
      <c r="Q3374" s="24">
        <v>242049.75</v>
      </c>
      <c r="R3374" s="24">
        <v>423587.07</v>
      </c>
      <c r="S3374" s="24">
        <v>265396.40000000002</v>
      </c>
      <c r="T3374" s="24">
        <v>464443.7</v>
      </c>
      <c r="U3374" s="24">
        <v>287968.06</v>
      </c>
      <c r="V3374" s="24">
        <v>503944.11</v>
      </c>
    </row>
    <row r="3375" spans="1:22" hidden="1" x14ac:dyDescent="0.3">
      <c r="A3375" s="23">
        <v>1</v>
      </c>
      <c r="B3375" s="23">
        <v>2022</v>
      </c>
      <c r="C3375" s="23" t="s">
        <v>184</v>
      </c>
      <c r="D3375" t="s">
        <v>156</v>
      </c>
      <c r="E3375" s="23" t="s">
        <v>528</v>
      </c>
      <c r="F3375" s="23" t="s">
        <v>326</v>
      </c>
      <c r="G3375" s="23">
        <v>2</v>
      </c>
      <c r="H3375" s="23" t="s">
        <v>30</v>
      </c>
      <c r="I3375" s="24">
        <v>87483.41</v>
      </c>
      <c r="J3375" s="24">
        <v>153095.96</v>
      </c>
      <c r="K3375" s="24">
        <v>114567.38</v>
      </c>
      <c r="L3375" s="24">
        <v>200492.92</v>
      </c>
      <c r="M3375" s="24">
        <v>138758.23000000001</v>
      </c>
      <c r="N3375" s="24">
        <v>242826.91</v>
      </c>
      <c r="O3375" s="24">
        <v>169709.72</v>
      </c>
      <c r="P3375" s="24">
        <v>296992.01</v>
      </c>
      <c r="Q3375" s="24">
        <v>201288.13</v>
      </c>
      <c r="R3375" s="24">
        <v>352254.22</v>
      </c>
      <c r="S3375" s="24">
        <v>221790.18</v>
      </c>
      <c r="T3375" s="24">
        <v>388132.82</v>
      </c>
      <c r="U3375" s="24">
        <v>240945.49</v>
      </c>
      <c r="V3375" s="24">
        <v>421654.6</v>
      </c>
    </row>
    <row r="3376" spans="1:22" hidden="1" x14ac:dyDescent="0.3">
      <c r="A3376" s="23">
        <v>1</v>
      </c>
      <c r="B3376" s="23">
        <v>2022</v>
      </c>
      <c r="C3376" s="23" t="s">
        <v>184</v>
      </c>
      <c r="D3376" t="s">
        <v>156</v>
      </c>
      <c r="E3376" s="23" t="s">
        <v>528</v>
      </c>
      <c r="F3376" s="23" t="s">
        <v>326</v>
      </c>
      <c r="G3376" s="23">
        <v>3</v>
      </c>
      <c r="H3376" s="23" t="s">
        <v>31</v>
      </c>
      <c r="I3376" s="24">
        <v>83611.58</v>
      </c>
      <c r="J3376" s="24">
        <v>146320.26999999999</v>
      </c>
      <c r="K3376" s="24">
        <v>114016.96000000001</v>
      </c>
      <c r="L3376" s="24">
        <v>199529.68</v>
      </c>
      <c r="M3376" s="24">
        <v>144378</v>
      </c>
      <c r="N3376" s="24">
        <v>252661.5</v>
      </c>
      <c r="O3376" s="24">
        <v>190302.53</v>
      </c>
      <c r="P3376" s="24">
        <v>333029.43</v>
      </c>
      <c r="Q3376" s="24">
        <v>235814.28</v>
      </c>
      <c r="R3376" s="24">
        <v>412674.99</v>
      </c>
      <c r="S3376" s="24">
        <v>265696.81</v>
      </c>
      <c r="T3376" s="24">
        <v>464969.42</v>
      </c>
      <c r="U3376" s="24">
        <v>295212.43</v>
      </c>
      <c r="V3376" s="24">
        <v>516621.75</v>
      </c>
    </row>
    <row r="3377" spans="1:22" hidden="1" x14ac:dyDescent="0.3">
      <c r="A3377" s="23">
        <v>1</v>
      </c>
      <c r="B3377" s="23">
        <v>2022</v>
      </c>
      <c r="C3377" s="23" t="s">
        <v>184</v>
      </c>
      <c r="D3377" t="s">
        <v>156</v>
      </c>
      <c r="E3377" s="23" t="s">
        <v>528</v>
      </c>
      <c r="F3377" s="23" t="s">
        <v>326</v>
      </c>
      <c r="G3377" s="23">
        <v>4</v>
      </c>
      <c r="H3377" s="23" t="s">
        <v>29</v>
      </c>
      <c r="I3377" s="24">
        <v>89724.23</v>
      </c>
      <c r="J3377" s="24">
        <v>143558.76999999999</v>
      </c>
      <c r="K3377" s="24">
        <v>125613.92</v>
      </c>
      <c r="L3377" s="24">
        <v>200982.28</v>
      </c>
      <c r="M3377" s="24">
        <v>161503.60999999999</v>
      </c>
      <c r="N3377" s="24">
        <v>258405.78</v>
      </c>
      <c r="O3377" s="24">
        <v>215338.15</v>
      </c>
      <c r="P3377" s="24">
        <v>344541.04</v>
      </c>
      <c r="Q3377" s="24">
        <v>269172.69</v>
      </c>
      <c r="R3377" s="24">
        <v>430676.3</v>
      </c>
      <c r="S3377" s="24">
        <v>305062.38</v>
      </c>
      <c r="T3377" s="24">
        <v>488099.81</v>
      </c>
      <c r="U3377" s="24">
        <v>340952.07</v>
      </c>
      <c r="V3377" s="24">
        <v>545523.31999999995</v>
      </c>
    </row>
    <row r="3378" spans="1:22" hidden="1" x14ac:dyDescent="0.3">
      <c r="A3378" s="23">
        <v>1</v>
      </c>
      <c r="B3378" s="23">
        <v>2022</v>
      </c>
      <c r="C3378" s="23" t="s">
        <v>184</v>
      </c>
      <c r="D3378" t="s">
        <v>156</v>
      </c>
      <c r="E3378" s="23" t="s">
        <v>528</v>
      </c>
      <c r="F3378" s="23" t="s">
        <v>365</v>
      </c>
      <c r="G3378" s="23">
        <v>1</v>
      </c>
      <c r="H3378" s="23" t="s">
        <v>14</v>
      </c>
      <c r="I3378" s="24">
        <v>103486.83</v>
      </c>
      <c r="J3378" s="24">
        <v>181101.95</v>
      </c>
      <c r="K3378" s="24">
        <v>134242.92000000001</v>
      </c>
      <c r="L3378" s="24">
        <v>234925.1</v>
      </c>
      <c r="M3378" s="24">
        <v>160425.18</v>
      </c>
      <c r="N3378" s="24">
        <v>280744.06</v>
      </c>
      <c r="O3378" s="24">
        <v>191208.61</v>
      </c>
      <c r="P3378" s="24">
        <v>334615.06</v>
      </c>
      <c r="Q3378" s="24">
        <v>225042.84</v>
      </c>
      <c r="R3378" s="24">
        <v>393824.96</v>
      </c>
      <c r="S3378" s="24">
        <v>246754.45</v>
      </c>
      <c r="T3378" s="24">
        <v>431820.28</v>
      </c>
      <c r="U3378" s="24">
        <v>267750.36</v>
      </c>
      <c r="V3378" s="24">
        <v>468563.14</v>
      </c>
    </row>
    <row r="3379" spans="1:22" hidden="1" x14ac:dyDescent="0.3">
      <c r="A3379" s="23">
        <v>1</v>
      </c>
      <c r="B3379" s="23">
        <v>2022</v>
      </c>
      <c r="C3379" s="23" t="s">
        <v>184</v>
      </c>
      <c r="D3379" t="s">
        <v>156</v>
      </c>
      <c r="E3379" s="23" t="s">
        <v>528</v>
      </c>
      <c r="F3379" s="23" t="s">
        <v>365</v>
      </c>
      <c r="G3379" s="23">
        <v>2</v>
      </c>
      <c r="H3379" s="23" t="s">
        <v>30</v>
      </c>
      <c r="I3379" s="24">
        <v>81238.03</v>
      </c>
      <c r="J3379" s="24">
        <v>142166.56</v>
      </c>
      <c r="K3379" s="24">
        <v>106405.07</v>
      </c>
      <c r="L3379" s="24">
        <v>186208.87</v>
      </c>
      <c r="M3379" s="24">
        <v>128889.97</v>
      </c>
      <c r="N3379" s="24">
        <v>225557.45</v>
      </c>
      <c r="O3379" s="24">
        <v>157671.44</v>
      </c>
      <c r="P3379" s="24">
        <v>275925.01</v>
      </c>
      <c r="Q3379" s="24">
        <v>187024.77</v>
      </c>
      <c r="R3379" s="24">
        <v>327293.36</v>
      </c>
      <c r="S3379" s="24">
        <v>206083.26</v>
      </c>
      <c r="T3379" s="24">
        <v>360645.71</v>
      </c>
      <c r="U3379" s="24">
        <v>223892.77</v>
      </c>
      <c r="V3379" s="24">
        <v>391812.34</v>
      </c>
    </row>
    <row r="3380" spans="1:22" hidden="1" x14ac:dyDescent="0.3">
      <c r="A3380" s="23">
        <v>1</v>
      </c>
      <c r="B3380" s="23">
        <v>2022</v>
      </c>
      <c r="C3380" s="23" t="s">
        <v>184</v>
      </c>
      <c r="D3380" t="s">
        <v>156</v>
      </c>
      <c r="E3380" s="23" t="s">
        <v>528</v>
      </c>
      <c r="F3380" s="23" t="s">
        <v>365</v>
      </c>
      <c r="G3380" s="23">
        <v>3</v>
      </c>
      <c r="H3380" s="23" t="s">
        <v>31</v>
      </c>
      <c r="I3380" s="24">
        <v>77584.33</v>
      </c>
      <c r="J3380" s="24">
        <v>135772.57999999999</v>
      </c>
      <c r="K3380" s="24">
        <v>105783.37</v>
      </c>
      <c r="L3380" s="24">
        <v>185120.9</v>
      </c>
      <c r="M3380" s="24">
        <v>133941.06</v>
      </c>
      <c r="N3380" s="24">
        <v>234396.86</v>
      </c>
      <c r="O3380" s="24">
        <v>176534.79</v>
      </c>
      <c r="P3380" s="24">
        <v>308935.88</v>
      </c>
      <c r="Q3380" s="24">
        <v>218743.52</v>
      </c>
      <c r="R3380" s="24">
        <v>382801.16</v>
      </c>
      <c r="S3380" s="24">
        <v>246454.9</v>
      </c>
      <c r="T3380" s="24">
        <v>431296.08</v>
      </c>
      <c r="U3380" s="24">
        <v>273824.07</v>
      </c>
      <c r="V3380" s="24">
        <v>479192.13</v>
      </c>
    </row>
    <row r="3381" spans="1:22" hidden="1" x14ac:dyDescent="0.3">
      <c r="A3381" s="23">
        <v>1</v>
      </c>
      <c r="B3381" s="23">
        <v>2022</v>
      </c>
      <c r="C3381" s="23" t="s">
        <v>184</v>
      </c>
      <c r="D3381" t="s">
        <v>156</v>
      </c>
      <c r="E3381" s="23" t="s">
        <v>528</v>
      </c>
      <c r="F3381" s="23" t="s">
        <v>365</v>
      </c>
      <c r="G3381" s="23">
        <v>4</v>
      </c>
      <c r="H3381" s="23" t="s">
        <v>29</v>
      </c>
      <c r="I3381" s="24">
        <v>83357.23</v>
      </c>
      <c r="J3381" s="24">
        <v>133371.57</v>
      </c>
      <c r="K3381" s="24">
        <v>116700.12</v>
      </c>
      <c r="L3381" s="24">
        <v>186720.2</v>
      </c>
      <c r="M3381" s="24">
        <v>150043.01999999999</v>
      </c>
      <c r="N3381" s="24">
        <v>240068.83</v>
      </c>
      <c r="O3381" s="24">
        <v>200057.35</v>
      </c>
      <c r="P3381" s="24">
        <v>320091.77</v>
      </c>
      <c r="Q3381" s="24">
        <v>250071.69</v>
      </c>
      <c r="R3381" s="24">
        <v>400114.71</v>
      </c>
      <c r="S3381" s="24">
        <v>283414.58</v>
      </c>
      <c r="T3381" s="24">
        <v>453463.34</v>
      </c>
      <c r="U3381" s="24">
        <v>316757.48</v>
      </c>
      <c r="V3381" s="24">
        <v>506811.97</v>
      </c>
    </row>
    <row r="3382" spans="1:22" hidden="1" x14ac:dyDescent="0.3">
      <c r="A3382" s="23">
        <v>1</v>
      </c>
      <c r="B3382" s="23">
        <v>2022</v>
      </c>
      <c r="C3382" s="23" t="s">
        <v>184</v>
      </c>
      <c r="D3382" t="s">
        <v>93</v>
      </c>
      <c r="E3382" s="23" t="s">
        <v>529</v>
      </c>
      <c r="F3382" s="23" t="s">
        <v>92</v>
      </c>
      <c r="G3382" s="23">
        <v>1</v>
      </c>
      <c r="H3382" s="23" t="s">
        <v>14</v>
      </c>
      <c r="I3382" s="24">
        <v>135481.72</v>
      </c>
      <c r="J3382" s="24">
        <v>237093.01</v>
      </c>
      <c r="K3382" s="24">
        <v>175710.75</v>
      </c>
      <c r="L3382" s="24">
        <v>307493.82</v>
      </c>
      <c r="M3382" s="24">
        <v>209950.45</v>
      </c>
      <c r="N3382" s="24">
        <v>367413.28</v>
      </c>
      <c r="O3382" s="24">
        <v>250193.61</v>
      </c>
      <c r="P3382" s="24">
        <v>437838.82</v>
      </c>
      <c r="Q3382" s="24">
        <v>294437.64</v>
      </c>
      <c r="R3382" s="24">
        <v>515265.88</v>
      </c>
      <c r="S3382" s="24">
        <v>322828.44</v>
      </c>
      <c r="T3382" s="24">
        <v>564949.77</v>
      </c>
      <c r="U3382" s="24">
        <v>350268.5</v>
      </c>
      <c r="V3382" s="24">
        <v>612969.88</v>
      </c>
    </row>
    <row r="3383" spans="1:22" hidden="1" x14ac:dyDescent="0.3">
      <c r="A3383" s="23">
        <v>1</v>
      </c>
      <c r="B3383" s="23">
        <v>2022</v>
      </c>
      <c r="C3383" s="23" t="s">
        <v>184</v>
      </c>
      <c r="D3383" t="s">
        <v>93</v>
      </c>
      <c r="E3383" s="23" t="s">
        <v>529</v>
      </c>
      <c r="F3383" s="23" t="s">
        <v>92</v>
      </c>
      <c r="G3383" s="23">
        <v>2</v>
      </c>
      <c r="H3383" s="23" t="s">
        <v>30</v>
      </c>
      <c r="I3383" s="24">
        <v>106581.23</v>
      </c>
      <c r="J3383" s="24">
        <v>186517.14</v>
      </c>
      <c r="K3383" s="24">
        <v>139550.25</v>
      </c>
      <c r="L3383" s="24">
        <v>244212.94</v>
      </c>
      <c r="M3383" s="24">
        <v>168987.19</v>
      </c>
      <c r="N3383" s="24">
        <v>295727.58</v>
      </c>
      <c r="O3383" s="24">
        <v>206629.86</v>
      </c>
      <c r="P3383" s="24">
        <v>361602.26</v>
      </c>
      <c r="Q3383" s="24">
        <v>245053.36</v>
      </c>
      <c r="R3383" s="24">
        <v>428843.38</v>
      </c>
      <c r="S3383" s="24">
        <v>269997.83</v>
      </c>
      <c r="T3383" s="24">
        <v>472496.2</v>
      </c>
      <c r="U3383" s="24">
        <v>293298.84000000003</v>
      </c>
      <c r="V3383" s="24">
        <v>513272.97</v>
      </c>
    </row>
    <row r="3384" spans="1:22" hidden="1" x14ac:dyDescent="0.3">
      <c r="A3384" s="23">
        <v>1</v>
      </c>
      <c r="B3384" s="23">
        <v>2022</v>
      </c>
      <c r="C3384" s="23" t="s">
        <v>184</v>
      </c>
      <c r="D3384" t="s">
        <v>93</v>
      </c>
      <c r="E3384" s="23" t="s">
        <v>529</v>
      </c>
      <c r="F3384" s="23" t="s">
        <v>92</v>
      </c>
      <c r="G3384" s="23">
        <v>3</v>
      </c>
      <c r="H3384" s="23" t="s">
        <v>31</v>
      </c>
      <c r="I3384" s="24">
        <v>101960.76</v>
      </c>
      <c r="J3384" s="24">
        <v>178431.33</v>
      </c>
      <c r="K3384" s="24">
        <v>139062.89000000001</v>
      </c>
      <c r="L3384" s="24">
        <v>243360.06</v>
      </c>
      <c r="M3384" s="24">
        <v>176111.31</v>
      </c>
      <c r="N3384" s="24">
        <v>308194.78000000003</v>
      </c>
      <c r="O3384" s="24">
        <v>232147.91</v>
      </c>
      <c r="P3384" s="24">
        <v>406258.83</v>
      </c>
      <c r="Q3384" s="24">
        <v>287684.40999999997</v>
      </c>
      <c r="R3384" s="24">
        <v>503447.72</v>
      </c>
      <c r="S3384" s="24">
        <v>324153.09000000003</v>
      </c>
      <c r="T3384" s="24">
        <v>567267.91</v>
      </c>
      <c r="U3384" s="24">
        <v>360177.24</v>
      </c>
      <c r="V3384" s="24">
        <v>630310.17000000004</v>
      </c>
    </row>
    <row r="3385" spans="1:22" hidden="1" x14ac:dyDescent="0.3">
      <c r="A3385" s="23">
        <v>1</v>
      </c>
      <c r="B3385" s="23">
        <v>2022</v>
      </c>
      <c r="C3385" s="23" t="s">
        <v>184</v>
      </c>
      <c r="D3385" t="s">
        <v>93</v>
      </c>
      <c r="E3385" s="23" t="s">
        <v>529</v>
      </c>
      <c r="F3385" s="23" t="s">
        <v>92</v>
      </c>
      <c r="G3385" s="23">
        <v>4</v>
      </c>
      <c r="H3385" s="23" t="s">
        <v>29</v>
      </c>
      <c r="I3385" s="24">
        <v>109247.67999999999</v>
      </c>
      <c r="J3385" s="24">
        <v>174796.29</v>
      </c>
      <c r="K3385" s="24">
        <v>152946.76</v>
      </c>
      <c r="L3385" s="24">
        <v>244714.81</v>
      </c>
      <c r="M3385" s="24">
        <v>196645.83</v>
      </c>
      <c r="N3385" s="24">
        <v>314633.33</v>
      </c>
      <c r="O3385" s="24">
        <v>262194.44</v>
      </c>
      <c r="P3385" s="24">
        <v>419511.11</v>
      </c>
      <c r="Q3385" s="24">
        <v>327743.05</v>
      </c>
      <c r="R3385" s="24">
        <v>524388.88</v>
      </c>
      <c r="S3385" s="24">
        <v>371442.12</v>
      </c>
      <c r="T3385" s="24">
        <v>594307.4</v>
      </c>
      <c r="U3385" s="24">
        <v>415141.19</v>
      </c>
      <c r="V3385" s="24">
        <v>664225.92000000004</v>
      </c>
    </row>
    <row r="3386" spans="1:22" hidden="1" x14ac:dyDescent="0.3">
      <c r="A3386" s="23">
        <v>1</v>
      </c>
      <c r="B3386" s="23">
        <v>2022</v>
      </c>
      <c r="C3386" s="23" t="s">
        <v>184</v>
      </c>
      <c r="D3386" t="s">
        <v>93</v>
      </c>
      <c r="E3386" s="23" t="s">
        <v>529</v>
      </c>
      <c r="F3386" s="23" t="s">
        <v>246</v>
      </c>
      <c r="G3386" s="23">
        <v>1</v>
      </c>
      <c r="H3386" s="23" t="s">
        <v>14</v>
      </c>
      <c r="I3386" s="24">
        <v>126918.58</v>
      </c>
      <c r="J3386" s="24">
        <v>222107.51999999999</v>
      </c>
      <c r="K3386" s="24">
        <v>164531.1</v>
      </c>
      <c r="L3386" s="24">
        <v>287929.42</v>
      </c>
      <c r="M3386" s="24">
        <v>196529.9</v>
      </c>
      <c r="N3386" s="24">
        <v>343927.32</v>
      </c>
      <c r="O3386" s="24">
        <v>234111.06</v>
      </c>
      <c r="P3386" s="24">
        <v>409694.36</v>
      </c>
      <c r="Q3386" s="24">
        <v>275454.34000000003</v>
      </c>
      <c r="R3386" s="24">
        <v>482045.09</v>
      </c>
      <c r="S3386" s="24">
        <v>301982.02</v>
      </c>
      <c r="T3386" s="24">
        <v>528468.53</v>
      </c>
      <c r="U3386" s="24">
        <v>327590.73</v>
      </c>
      <c r="V3386" s="24">
        <v>573283.77</v>
      </c>
    </row>
    <row r="3387" spans="1:22" hidden="1" x14ac:dyDescent="0.3">
      <c r="A3387" s="23">
        <v>1</v>
      </c>
      <c r="B3387" s="23">
        <v>2022</v>
      </c>
      <c r="C3387" s="23" t="s">
        <v>184</v>
      </c>
      <c r="D3387" t="s">
        <v>93</v>
      </c>
      <c r="E3387" s="23" t="s">
        <v>529</v>
      </c>
      <c r="F3387" s="23" t="s">
        <v>246</v>
      </c>
      <c r="G3387" s="23">
        <v>2</v>
      </c>
      <c r="H3387" s="23" t="s">
        <v>30</v>
      </c>
      <c r="I3387" s="24">
        <v>100311.78</v>
      </c>
      <c r="J3387" s="24">
        <v>175545.61</v>
      </c>
      <c r="K3387" s="24">
        <v>131240.48000000001</v>
      </c>
      <c r="L3387" s="24">
        <v>229670.84</v>
      </c>
      <c r="M3387" s="24">
        <v>158817.69</v>
      </c>
      <c r="N3387" s="24">
        <v>277930.96000000002</v>
      </c>
      <c r="O3387" s="24">
        <v>194004.76</v>
      </c>
      <c r="P3387" s="24">
        <v>339508.32</v>
      </c>
      <c r="Q3387" s="24">
        <v>229989.44</v>
      </c>
      <c r="R3387" s="24">
        <v>402481.53</v>
      </c>
      <c r="S3387" s="24">
        <v>253344.31</v>
      </c>
      <c r="T3387" s="24">
        <v>443352.55</v>
      </c>
      <c r="U3387" s="24">
        <v>275142.46999999997</v>
      </c>
      <c r="V3387" s="24">
        <v>481499.32</v>
      </c>
    </row>
    <row r="3388" spans="1:22" hidden="1" x14ac:dyDescent="0.3">
      <c r="A3388" s="23">
        <v>1</v>
      </c>
      <c r="B3388" s="23">
        <v>2022</v>
      </c>
      <c r="C3388" s="23" t="s">
        <v>184</v>
      </c>
      <c r="D3388" t="s">
        <v>93</v>
      </c>
      <c r="E3388" s="23" t="s">
        <v>529</v>
      </c>
      <c r="F3388" s="23" t="s">
        <v>246</v>
      </c>
      <c r="G3388" s="23">
        <v>3</v>
      </c>
      <c r="H3388" s="23" t="s">
        <v>31</v>
      </c>
      <c r="I3388" s="24">
        <v>96318.49</v>
      </c>
      <c r="J3388" s="24">
        <v>168557.36</v>
      </c>
      <c r="K3388" s="24">
        <v>131455.95000000001</v>
      </c>
      <c r="L3388" s="24">
        <v>230047.92</v>
      </c>
      <c r="M3388" s="24">
        <v>166543.96</v>
      </c>
      <c r="N3388" s="24">
        <v>291451.93</v>
      </c>
      <c r="O3388" s="24">
        <v>219603.13</v>
      </c>
      <c r="P3388" s="24">
        <v>384305.47</v>
      </c>
      <c r="Q3388" s="24">
        <v>272201.89</v>
      </c>
      <c r="R3388" s="24">
        <v>476353.3</v>
      </c>
      <c r="S3388" s="24">
        <v>306756.17</v>
      </c>
      <c r="T3388" s="24">
        <v>536823.29</v>
      </c>
      <c r="U3388" s="24">
        <v>340901.2</v>
      </c>
      <c r="V3388" s="24">
        <v>596577.1</v>
      </c>
    </row>
    <row r="3389" spans="1:22" hidden="1" x14ac:dyDescent="0.3">
      <c r="A3389" s="23">
        <v>1</v>
      </c>
      <c r="B3389" s="23">
        <v>2022</v>
      </c>
      <c r="C3389" s="23" t="s">
        <v>184</v>
      </c>
      <c r="D3389" t="s">
        <v>93</v>
      </c>
      <c r="E3389" s="23" t="s">
        <v>529</v>
      </c>
      <c r="F3389" s="23" t="s">
        <v>246</v>
      </c>
      <c r="G3389" s="23">
        <v>4</v>
      </c>
      <c r="H3389" s="23" t="s">
        <v>29</v>
      </c>
      <c r="I3389" s="24">
        <v>102587.58</v>
      </c>
      <c r="J3389" s="24">
        <v>164140.12</v>
      </c>
      <c r="K3389" s="24">
        <v>143622.60999999999</v>
      </c>
      <c r="L3389" s="24">
        <v>229796.17</v>
      </c>
      <c r="M3389" s="24">
        <v>184657.64</v>
      </c>
      <c r="N3389" s="24">
        <v>295452.21999999997</v>
      </c>
      <c r="O3389" s="24">
        <v>246210.18</v>
      </c>
      <c r="P3389" s="24">
        <v>393936.29</v>
      </c>
      <c r="Q3389" s="24">
        <v>307762.73</v>
      </c>
      <c r="R3389" s="24">
        <v>492420.37</v>
      </c>
      <c r="S3389" s="24">
        <v>348797.76</v>
      </c>
      <c r="T3389" s="24">
        <v>558076.42000000004</v>
      </c>
      <c r="U3389" s="24">
        <v>389832.79</v>
      </c>
      <c r="V3389" s="24">
        <v>623732.47</v>
      </c>
    </row>
    <row r="3390" spans="1:22" hidden="1" x14ac:dyDescent="0.3">
      <c r="A3390" s="23">
        <v>1</v>
      </c>
      <c r="B3390" s="23">
        <v>2022</v>
      </c>
      <c r="C3390" s="23" t="s">
        <v>184</v>
      </c>
      <c r="D3390" t="s">
        <v>93</v>
      </c>
      <c r="E3390" s="23" t="s">
        <v>529</v>
      </c>
      <c r="F3390" s="23" t="s">
        <v>287</v>
      </c>
      <c r="G3390" s="23">
        <v>1</v>
      </c>
      <c r="H3390" s="23" t="s">
        <v>14</v>
      </c>
      <c r="I3390" s="24">
        <v>127509.64</v>
      </c>
      <c r="J3390" s="24">
        <v>223141.87</v>
      </c>
      <c r="K3390" s="24">
        <v>165313.99</v>
      </c>
      <c r="L3390" s="24">
        <v>289299.49</v>
      </c>
      <c r="M3390" s="24">
        <v>197479.15</v>
      </c>
      <c r="N3390" s="24">
        <v>345588.51</v>
      </c>
      <c r="O3390" s="24">
        <v>235262.07</v>
      </c>
      <c r="P3390" s="24">
        <v>411708.62</v>
      </c>
      <c r="Q3390" s="24">
        <v>276821.44</v>
      </c>
      <c r="R3390" s="24">
        <v>484437.51</v>
      </c>
      <c r="S3390" s="24">
        <v>303488.15999999997</v>
      </c>
      <c r="T3390" s="24">
        <v>531104.28</v>
      </c>
      <c r="U3390" s="24">
        <v>329238.03999999998</v>
      </c>
      <c r="V3390" s="24">
        <v>576166.56000000006</v>
      </c>
    </row>
    <row r="3391" spans="1:22" hidden="1" x14ac:dyDescent="0.3">
      <c r="A3391" s="23">
        <v>1</v>
      </c>
      <c r="B3391" s="23">
        <v>2022</v>
      </c>
      <c r="C3391" s="23" t="s">
        <v>184</v>
      </c>
      <c r="D3391" t="s">
        <v>93</v>
      </c>
      <c r="E3391" s="23" t="s">
        <v>529</v>
      </c>
      <c r="F3391" s="23" t="s">
        <v>287</v>
      </c>
      <c r="G3391" s="23">
        <v>2</v>
      </c>
      <c r="H3391" s="23" t="s">
        <v>30</v>
      </c>
      <c r="I3391" s="24">
        <v>100673.47</v>
      </c>
      <c r="J3391" s="24">
        <v>176178.57</v>
      </c>
      <c r="K3391" s="24">
        <v>131736.39000000001</v>
      </c>
      <c r="L3391" s="24">
        <v>230538.68</v>
      </c>
      <c r="M3391" s="24">
        <v>159441.84</v>
      </c>
      <c r="N3391" s="24">
        <v>279023.21999999997</v>
      </c>
      <c r="O3391" s="24">
        <v>194810.02</v>
      </c>
      <c r="P3391" s="24">
        <v>340917.54</v>
      </c>
      <c r="Q3391" s="24">
        <v>230964.6</v>
      </c>
      <c r="R3391" s="24">
        <v>404188.06</v>
      </c>
      <c r="S3391" s="24">
        <v>254431.17</v>
      </c>
      <c r="T3391" s="24">
        <v>445254.54</v>
      </c>
      <c r="U3391" s="24">
        <v>276337.64</v>
      </c>
      <c r="V3391" s="24">
        <v>483590.87</v>
      </c>
    </row>
    <row r="3392" spans="1:22" hidden="1" x14ac:dyDescent="0.3">
      <c r="A3392" s="23">
        <v>1</v>
      </c>
      <c r="B3392" s="23">
        <v>2022</v>
      </c>
      <c r="C3392" s="23" t="s">
        <v>184</v>
      </c>
      <c r="D3392" t="s">
        <v>93</v>
      </c>
      <c r="E3392" s="23" t="s">
        <v>529</v>
      </c>
      <c r="F3392" s="23" t="s">
        <v>287</v>
      </c>
      <c r="G3392" s="23">
        <v>3</v>
      </c>
      <c r="H3392" s="23" t="s">
        <v>31</v>
      </c>
      <c r="I3392" s="24">
        <v>96585.91</v>
      </c>
      <c r="J3392" s="24">
        <v>169025.34</v>
      </c>
      <c r="K3392" s="24">
        <v>131801.10999999999</v>
      </c>
      <c r="L3392" s="24">
        <v>230651.95</v>
      </c>
      <c r="M3392" s="24">
        <v>166966.44</v>
      </c>
      <c r="N3392" s="24">
        <v>292191.27</v>
      </c>
      <c r="O3392" s="24">
        <v>220145.26</v>
      </c>
      <c r="P3392" s="24">
        <v>385254.21</v>
      </c>
      <c r="Q3392" s="24">
        <v>272859.71000000002</v>
      </c>
      <c r="R3392" s="24">
        <v>477504.5</v>
      </c>
      <c r="S3392" s="24">
        <v>307486.71000000002</v>
      </c>
      <c r="T3392" s="24">
        <v>538101.74</v>
      </c>
      <c r="U3392" s="24">
        <v>341700.93</v>
      </c>
      <c r="V3392" s="24">
        <v>597976.63</v>
      </c>
    </row>
    <row r="3393" spans="1:22" hidden="1" x14ac:dyDescent="0.3">
      <c r="A3393" s="23">
        <v>1</v>
      </c>
      <c r="B3393" s="23">
        <v>2022</v>
      </c>
      <c r="C3393" s="23" t="s">
        <v>184</v>
      </c>
      <c r="D3393" t="s">
        <v>93</v>
      </c>
      <c r="E3393" s="23" t="s">
        <v>529</v>
      </c>
      <c r="F3393" s="23" t="s">
        <v>287</v>
      </c>
      <c r="G3393" s="23">
        <v>4</v>
      </c>
      <c r="H3393" s="23" t="s">
        <v>29</v>
      </c>
      <c r="I3393" s="24">
        <v>103010.03</v>
      </c>
      <c r="J3393" s="24">
        <v>164816.04</v>
      </c>
      <c r="K3393" s="24">
        <v>144214.03</v>
      </c>
      <c r="L3393" s="24">
        <v>230742.46</v>
      </c>
      <c r="M3393" s="24">
        <v>185418.04</v>
      </c>
      <c r="N3393" s="24">
        <v>296668.88</v>
      </c>
      <c r="O3393" s="24">
        <v>247224.06</v>
      </c>
      <c r="P3393" s="24">
        <v>395558.5</v>
      </c>
      <c r="Q3393" s="24">
        <v>309030.07</v>
      </c>
      <c r="R3393" s="24">
        <v>494448.13</v>
      </c>
      <c r="S3393" s="24">
        <v>350234.08</v>
      </c>
      <c r="T3393" s="24">
        <v>560374.54</v>
      </c>
      <c r="U3393" s="24">
        <v>391438.09</v>
      </c>
      <c r="V3393" s="24">
        <v>626300.96</v>
      </c>
    </row>
    <row r="3394" spans="1:22" hidden="1" x14ac:dyDescent="0.3">
      <c r="A3394" s="23">
        <v>1</v>
      </c>
      <c r="B3394" s="23">
        <v>2022</v>
      </c>
      <c r="C3394" s="23" t="s">
        <v>184</v>
      </c>
      <c r="D3394" t="s">
        <v>93</v>
      </c>
      <c r="E3394" s="23" t="s">
        <v>529</v>
      </c>
      <c r="F3394" s="23" t="s">
        <v>328</v>
      </c>
      <c r="G3394" s="23">
        <v>1</v>
      </c>
      <c r="H3394" s="23" t="s">
        <v>14</v>
      </c>
      <c r="I3394" s="24">
        <v>124736.01</v>
      </c>
      <c r="J3394" s="24">
        <v>218288.02</v>
      </c>
      <c r="K3394" s="24">
        <v>161737.79</v>
      </c>
      <c r="L3394" s="24">
        <v>283041.14</v>
      </c>
      <c r="M3394" s="24">
        <v>193223.83</v>
      </c>
      <c r="N3394" s="24">
        <v>338141.7</v>
      </c>
      <c r="O3394" s="24">
        <v>230216.58</v>
      </c>
      <c r="P3394" s="24">
        <v>402879.02</v>
      </c>
      <c r="Q3394" s="24">
        <v>270899.86</v>
      </c>
      <c r="R3394" s="24">
        <v>474074.75</v>
      </c>
      <c r="S3394" s="24">
        <v>297004.90000000002</v>
      </c>
      <c r="T3394" s="24">
        <v>519758.58</v>
      </c>
      <c r="U3394" s="24">
        <v>322220.62</v>
      </c>
      <c r="V3394" s="24">
        <v>563886.09</v>
      </c>
    </row>
    <row r="3395" spans="1:22" hidden="1" x14ac:dyDescent="0.3">
      <c r="A3395" s="23">
        <v>1</v>
      </c>
      <c r="B3395" s="23">
        <v>2022</v>
      </c>
      <c r="C3395" s="23" t="s">
        <v>184</v>
      </c>
      <c r="D3395" t="s">
        <v>93</v>
      </c>
      <c r="E3395" s="23" t="s">
        <v>529</v>
      </c>
      <c r="F3395" s="23" t="s">
        <v>328</v>
      </c>
      <c r="G3395" s="23">
        <v>2</v>
      </c>
      <c r="H3395" s="23" t="s">
        <v>30</v>
      </c>
      <c r="I3395" s="24">
        <v>98358.58</v>
      </c>
      <c r="J3395" s="24">
        <v>172127.51</v>
      </c>
      <c r="K3395" s="24">
        <v>128734.16</v>
      </c>
      <c r="L3395" s="24">
        <v>225284.79</v>
      </c>
      <c r="M3395" s="24">
        <v>155836.73000000001</v>
      </c>
      <c r="N3395" s="24">
        <v>272714.28000000003</v>
      </c>
      <c r="O3395" s="24">
        <v>190456.02</v>
      </c>
      <c r="P3395" s="24">
        <v>333298.03999999998</v>
      </c>
      <c r="Q3395" s="24">
        <v>225826.9</v>
      </c>
      <c r="R3395" s="24">
        <v>395197.08</v>
      </c>
      <c r="S3395" s="24">
        <v>248786.49</v>
      </c>
      <c r="T3395" s="24">
        <v>435376.36</v>
      </c>
      <c r="U3395" s="24">
        <v>270224.5</v>
      </c>
      <c r="V3395" s="24">
        <v>472892.88</v>
      </c>
    </row>
    <row r="3396" spans="1:22" hidden="1" x14ac:dyDescent="0.3">
      <c r="A3396" s="23">
        <v>1</v>
      </c>
      <c r="B3396" s="23">
        <v>2022</v>
      </c>
      <c r="C3396" s="23" t="s">
        <v>184</v>
      </c>
      <c r="D3396" t="s">
        <v>93</v>
      </c>
      <c r="E3396" s="23" t="s">
        <v>529</v>
      </c>
      <c r="F3396" s="23" t="s">
        <v>328</v>
      </c>
      <c r="G3396" s="23">
        <v>3</v>
      </c>
      <c r="H3396" s="23" t="s">
        <v>31</v>
      </c>
      <c r="I3396" s="24">
        <v>94270.22</v>
      </c>
      <c r="J3396" s="24">
        <v>164972.89000000001</v>
      </c>
      <c r="K3396" s="24">
        <v>128617.59</v>
      </c>
      <c r="L3396" s="24">
        <v>225080.79</v>
      </c>
      <c r="M3396" s="24">
        <v>162915.94</v>
      </c>
      <c r="N3396" s="24">
        <v>285102.90000000002</v>
      </c>
      <c r="O3396" s="24">
        <v>214786.94</v>
      </c>
      <c r="P3396" s="24">
        <v>375877.14</v>
      </c>
      <c r="Q3396" s="24">
        <v>266201.5</v>
      </c>
      <c r="R3396" s="24">
        <v>465852.62</v>
      </c>
      <c r="S3396" s="24">
        <v>299970.71999999997</v>
      </c>
      <c r="T3396" s="24">
        <v>524948.76</v>
      </c>
      <c r="U3396" s="24">
        <v>333334.23</v>
      </c>
      <c r="V3396" s="24">
        <v>583334.9</v>
      </c>
    </row>
    <row r="3397" spans="1:22" hidden="1" x14ac:dyDescent="0.3">
      <c r="A3397" s="23">
        <v>1</v>
      </c>
      <c r="B3397" s="23">
        <v>2022</v>
      </c>
      <c r="C3397" s="23" t="s">
        <v>184</v>
      </c>
      <c r="D3397" t="s">
        <v>93</v>
      </c>
      <c r="E3397" s="23" t="s">
        <v>529</v>
      </c>
      <c r="F3397" s="23" t="s">
        <v>328</v>
      </c>
      <c r="G3397" s="23">
        <v>4</v>
      </c>
      <c r="H3397" s="23" t="s">
        <v>29</v>
      </c>
      <c r="I3397" s="24">
        <v>100703.76</v>
      </c>
      <c r="J3397" s="24">
        <v>161126.01999999999</v>
      </c>
      <c r="K3397" s="24">
        <v>140985.26999999999</v>
      </c>
      <c r="L3397" s="24">
        <v>225576.43</v>
      </c>
      <c r="M3397" s="24">
        <v>181266.77</v>
      </c>
      <c r="N3397" s="24">
        <v>290026.84000000003</v>
      </c>
      <c r="O3397" s="24">
        <v>241689.03</v>
      </c>
      <c r="P3397" s="24">
        <v>386702.45</v>
      </c>
      <c r="Q3397" s="24">
        <v>302111.28999999998</v>
      </c>
      <c r="R3397" s="24">
        <v>483378.07</v>
      </c>
      <c r="S3397" s="24">
        <v>342392.79</v>
      </c>
      <c r="T3397" s="24">
        <v>547828.47999999998</v>
      </c>
      <c r="U3397" s="24">
        <v>382674.3</v>
      </c>
      <c r="V3397" s="24">
        <v>612278.88</v>
      </c>
    </row>
    <row r="3398" spans="1:22" hidden="1" x14ac:dyDescent="0.3">
      <c r="A3398" s="23">
        <v>1</v>
      </c>
      <c r="B3398" s="23">
        <v>2022</v>
      </c>
      <c r="C3398" s="23" t="s">
        <v>184</v>
      </c>
      <c r="D3398" t="s">
        <v>93</v>
      </c>
      <c r="E3398" s="23" t="s">
        <v>529</v>
      </c>
      <c r="F3398" s="23" t="s">
        <v>366</v>
      </c>
      <c r="G3398" s="23">
        <v>1</v>
      </c>
      <c r="H3398" s="23" t="s">
        <v>14</v>
      </c>
      <c r="I3398" s="24">
        <v>117415.56</v>
      </c>
      <c r="J3398" s="24">
        <v>205477.22</v>
      </c>
      <c r="K3398" s="24">
        <v>152236.70000000001</v>
      </c>
      <c r="L3398" s="24">
        <v>266414.21999999997</v>
      </c>
      <c r="M3398" s="24">
        <v>181865.43</v>
      </c>
      <c r="N3398" s="24">
        <v>318264.5</v>
      </c>
      <c r="O3398" s="24">
        <v>216672.58</v>
      </c>
      <c r="P3398" s="24">
        <v>379177.01</v>
      </c>
      <c r="Q3398" s="24">
        <v>254955.39</v>
      </c>
      <c r="R3398" s="24">
        <v>446171.94</v>
      </c>
      <c r="S3398" s="24">
        <v>279519.93</v>
      </c>
      <c r="T3398" s="24">
        <v>489159.88</v>
      </c>
      <c r="U3398" s="24">
        <v>303243.84999999998</v>
      </c>
      <c r="V3398" s="24">
        <v>530676.73</v>
      </c>
    </row>
    <row r="3399" spans="1:22" hidden="1" x14ac:dyDescent="0.3">
      <c r="A3399" s="23">
        <v>1</v>
      </c>
      <c r="B3399" s="23">
        <v>2022</v>
      </c>
      <c r="C3399" s="23" t="s">
        <v>184</v>
      </c>
      <c r="D3399" t="s">
        <v>93</v>
      </c>
      <c r="E3399" s="23" t="s">
        <v>529</v>
      </c>
      <c r="F3399" s="23" t="s">
        <v>366</v>
      </c>
      <c r="G3399" s="23">
        <v>2</v>
      </c>
      <c r="H3399" s="23" t="s">
        <v>30</v>
      </c>
      <c r="I3399" s="24">
        <v>92643.7</v>
      </c>
      <c r="J3399" s="24">
        <v>162126.48000000001</v>
      </c>
      <c r="K3399" s="24">
        <v>121241.98</v>
      </c>
      <c r="L3399" s="24">
        <v>212173.46</v>
      </c>
      <c r="M3399" s="24">
        <v>146754.07</v>
      </c>
      <c r="N3399" s="24">
        <v>256819.62</v>
      </c>
      <c r="O3399" s="24">
        <v>179332.22</v>
      </c>
      <c r="P3399" s="24">
        <v>313831.39</v>
      </c>
      <c r="Q3399" s="24">
        <v>212626.01</v>
      </c>
      <c r="R3399" s="24">
        <v>372095.51</v>
      </c>
      <c r="S3399" s="24">
        <v>234236.55</v>
      </c>
      <c r="T3399" s="24">
        <v>409913.96</v>
      </c>
      <c r="U3399" s="24">
        <v>254412.71</v>
      </c>
      <c r="V3399" s="24">
        <v>445222.24</v>
      </c>
    </row>
    <row r="3400" spans="1:22" hidden="1" x14ac:dyDescent="0.3">
      <c r="A3400" s="23">
        <v>1</v>
      </c>
      <c r="B3400" s="23">
        <v>2022</v>
      </c>
      <c r="C3400" s="23" t="s">
        <v>184</v>
      </c>
      <c r="D3400" t="s">
        <v>93</v>
      </c>
      <c r="E3400" s="23" t="s">
        <v>529</v>
      </c>
      <c r="F3400" s="23" t="s">
        <v>366</v>
      </c>
      <c r="G3400" s="23">
        <v>3</v>
      </c>
      <c r="H3400" s="23" t="s">
        <v>31</v>
      </c>
      <c r="I3400" s="24">
        <v>88836.58</v>
      </c>
      <c r="J3400" s="24">
        <v>155464.01999999999</v>
      </c>
      <c r="K3400" s="24">
        <v>121215.07</v>
      </c>
      <c r="L3400" s="24">
        <v>212126.37</v>
      </c>
      <c r="M3400" s="24">
        <v>153547.51</v>
      </c>
      <c r="N3400" s="24">
        <v>268708.15000000002</v>
      </c>
      <c r="O3400" s="24">
        <v>202443.87</v>
      </c>
      <c r="P3400" s="24">
        <v>354276.78</v>
      </c>
      <c r="Q3400" s="24">
        <v>250911.58</v>
      </c>
      <c r="R3400" s="24">
        <v>439095.27</v>
      </c>
      <c r="S3400" s="24">
        <v>282747.11</v>
      </c>
      <c r="T3400" s="24">
        <v>494807.43</v>
      </c>
      <c r="U3400" s="24">
        <v>314201.61</v>
      </c>
      <c r="V3400" s="24">
        <v>549852.81000000006</v>
      </c>
    </row>
    <row r="3401" spans="1:22" hidden="1" x14ac:dyDescent="0.3">
      <c r="A3401" s="23">
        <v>1</v>
      </c>
      <c r="B3401" s="23">
        <v>2022</v>
      </c>
      <c r="C3401" s="23" t="s">
        <v>184</v>
      </c>
      <c r="D3401" t="s">
        <v>93</v>
      </c>
      <c r="E3401" s="23" t="s">
        <v>529</v>
      </c>
      <c r="F3401" s="23" t="s">
        <v>366</v>
      </c>
      <c r="G3401" s="23">
        <v>4</v>
      </c>
      <c r="H3401" s="23" t="s">
        <v>29</v>
      </c>
      <c r="I3401" s="24">
        <v>94823.88</v>
      </c>
      <c r="J3401" s="24">
        <v>151718.21</v>
      </c>
      <c r="K3401" s="24">
        <v>132753.44</v>
      </c>
      <c r="L3401" s="24">
        <v>212405.5</v>
      </c>
      <c r="M3401" s="24">
        <v>170682.99</v>
      </c>
      <c r="N3401" s="24">
        <v>273092.78999999998</v>
      </c>
      <c r="O3401" s="24">
        <v>227577.32</v>
      </c>
      <c r="P3401" s="24">
        <v>364123.71</v>
      </c>
      <c r="Q3401" s="24">
        <v>284471.65000000002</v>
      </c>
      <c r="R3401" s="24">
        <v>455154.64</v>
      </c>
      <c r="S3401" s="24">
        <v>322401.2</v>
      </c>
      <c r="T3401" s="24">
        <v>515841.93</v>
      </c>
      <c r="U3401" s="24">
        <v>360330.75</v>
      </c>
      <c r="V3401" s="24">
        <v>576529.21</v>
      </c>
    </row>
    <row r="3402" spans="1:22" hidden="1" x14ac:dyDescent="0.3">
      <c r="A3402" s="23">
        <v>1</v>
      </c>
      <c r="B3402" s="23">
        <v>2022</v>
      </c>
      <c r="C3402" s="23" t="s">
        <v>184</v>
      </c>
      <c r="D3402" t="s">
        <v>93</v>
      </c>
      <c r="E3402" s="23" t="s">
        <v>529</v>
      </c>
      <c r="F3402" s="23" t="s">
        <v>401</v>
      </c>
      <c r="G3402" s="23">
        <v>1</v>
      </c>
      <c r="H3402" s="23" t="s">
        <v>14</v>
      </c>
      <c r="I3402" s="24">
        <v>124857.12</v>
      </c>
      <c r="J3402" s="24">
        <v>218499.97</v>
      </c>
      <c r="K3402" s="24">
        <v>161963.31</v>
      </c>
      <c r="L3402" s="24">
        <v>283435.78999999998</v>
      </c>
      <c r="M3402" s="24">
        <v>193551.11</v>
      </c>
      <c r="N3402" s="24">
        <v>338714.45</v>
      </c>
      <c r="O3402" s="24">
        <v>230689.61</v>
      </c>
      <c r="P3402" s="24">
        <v>403706.82</v>
      </c>
      <c r="Q3402" s="24">
        <v>271509.12</v>
      </c>
      <c r="R3402" s="24">
        <v>475140.97</v>
      </c>
      <c r="S3402" s="24">
        <v>297703.2</v>
      </c>
      <c r="T3402" s="24">
        <v>520980.6</v>
      </c>
      <c r="U3402" s="24">
        <v>323033.36</v>
      </c>
      <c r="V3402" s="24">
        <v>565308.39</v>
      </c>
    </row>
    <row r="3403" spans="1:22" hidden="1" x14ac:dyDescent="0.3">
      <c r="A3403" s="23">
        <v>1</v>
      </c>
      <c r="B3403" s="23">
        <v>2022</v>
      </c>
      <c r="C3403" s="23" t="s">
        <v>184</v>
      </c>
      <c r="D3403" t="s">
        <v>93</v>
      </c>
      <c r="E3403" s="23" t="s">
        <v>529</v>
      </c>
      <c r="F3403" s="23" t="s">
        <v>401</v>
      </c>
      <c r="G3403" s="23">
        <v>2</v>
      </c>
      <c r="H3403" s="23" t="s">
        <v>30</v>
      </c>
      <c r="I3403" s="24">
        <v>98020.95</v>
      </c>
      <c r="J3403" s="24">
        <v>171536.66</v>
      </c>
      <c r="K3403" s="24">
        <v>128385.7</v>
      </c>
      <c r="L3403" s="24">
        <v>224674.98</v>
      </c>
      <c r="M3403" s="24">
        <v>155513.81</v>
      </c>
      <c r="N3403" s="24">
        <v>272149.15999999997</v>
      </c>
      <c r="O3403" s="24">
        <v>190237.57</v>
      </c>
      <c r="P3403" s="24">
        <v>332915.74</v>
      </c>
      <c r="Q3403" s="24">
        <v>225652.29</v>
      </c>
      <c r="R3403" s="24">
        <v>394891.51</v>
      </c>
      <c r="S3403" s="24">
        <v>248646.21</v>
      </c>
      <c r="T3403" s="24">
        <v>435130.86</v>
      </c>
      <c r="U3403" s="24">
        <v>270132.96999999997</v>
      </c>
      <c r="V3403" s="24">
        <v>472732.69</v>
      </c>
    </row>
    <row r="3404" spans="1:22" hidden="1" x14ac:dyDescent="0.3">
      <c r="A3404" s="23">
        <v>1</v>
      </c>
      <c r="B3404" s="23">
        <v>2022</v>
      </c>
      <c r="C3404" s="23" t="s">
        <v>184</v>
      </c>
      <c r="D3404" t="s">
        <v>93</v>
      </c>
      <c r="E3404" s="23" t="s">
        <v>529</v>
      </c>
      <c r="F3404" s="23" t="s">
        <v>401</v>
      </c>
      <c r="G3404" s="23">
        <v>3</v>
      </c>
      <c r="H3404" s="23" t="s">
        <v>31</v>
      </c>
      <c r="I3404" s="24">
        <v>93617.81</v>
      </c>
      <c r="J3404" s="24">
        <v>163831.17000000001</v>
      </c>
      <c r="K3404" s="24">
        <v>127645.78</v>
      </c>
      <c r="L3404" s="24">
        <v>223380.11</v>
      </c>
      <c r="M3404" s="24">
        <v>161623.85999999999</v>
      </c>
      <c r="N3404" s="24">
        <v>282841.76</v>
      </c>
      <c r="O3404" s="24">
        <v>213021.83</v>
      </c>
      <c r="P3404" s="24">
        <v>372788.2</v>
      </c>
      <c r="Q3404" s="24">
        <v>263955.42</v>
      </c>
      <c r="R3404" s="24">
        <v>461921.98</v>
      </c>
      <c r="S3404" s="24">
        <v>297395.18</v>
      </c>
      <c r="T3404" s="24">
        <v>520441.56</v>
      </c>
      <c r="U3404" s="24">
        <v>330422.15999999997</v>
      </c>
      <c r="V3404" s="24">
        <v>578238.78</v>
      </c>
    </row>
    <row r="3405" spans="1:22" hidden="1" x14ac:dyDescent="0.3">
      <c r="A3405" s="23">
        <v>1</v>
      </c>
      <c r="B3405" s="23">
        <v>2022</v>
      </c>
      <c r="C3405" s="23" t="s">
        <v>184</v>
      </c>
      <c r="D3405" t="s">
        <v>93</v>
      </c>
      <c r="E3405" s="23" t="s">
        <v>529</v>
      </c>
      <c r="F3405" s="23" t="s">
        <v>401</v>
      </c>
      <c r="G3405" s="23">
        <v>4</v>
      </c>
      <c r="H3405" s="23" t="s">
        <v>29</v>
      </c>
      <c r="I3405" s="24">
        <v>100574.41</v>
      </c>
      <c r="J3405" s="24">
        <v>160919.06</v>
      </c>
      <c r="K3405" s="24">
        <v>140804.18</v>
      </c>
      <c r="L3405" s="24">
        <v>225286.69</v>
      </c>
      <c r="M3405" s="24">
        <v>181033.95</v>
      </c>
      <c r="N3405" s="24">
        <v>289654.32</v>
      </c>
      <c r="O3405" s="24">
        <v>241378.59</v>
      </c>
      <c r="P3405" s="24">
        <v>386205.76</v>
      </c>
      <c r="Q3405" s="24">
        <v>301723.24</v>
      </c>
      <c r="R3405" s="24">
        <v>482757.19</v>
      </c>
      <c r="S3405" s="24">
        <v>341953.01</v>
      </c>
      <c r="T3405" s="24">
        <v>547124.81999999995</v>
      </c>
      <c r="U3405" s="24">
        <v>382182.77</v>
      </c>
      <c r="V3405" s="24">
        <v>611492.44999999995</v>
      </c>
    </row>
    <row r="3406" spans="1:22" hidden="1" x14ac:dyDescent="0.3">
      <c r="A3406" s="23">
        <v>1</v>
      </c>
      <c r="B3406" s="23">
        <v>2022</v>
      </c>
      <c r="C3406" s="23" t="s">
        <v>184</v>
      </c>
      <c r="D3406" t="s">
        <v>93</v>
      </c>
      <c r="E3406" s="23" t="s">
        <v>529</v>
      </c>
      <c r="F3406" s="23" t="s">
        <v>433</v>
      </c>
      <c r="G3406" s="23">
        <v>1</v>
      </c>
      <c r="H3406" s="23" t="s">
        <v>14</v>
      </c>
      <c r="I3406" s="24">
        <v>123493.33</v>
      </c>
      <c r="J3406" s="24">
        <v>216113.32</v>
      </c>
      <c r="K3406" s="24">
        <v>160059.24</v>
      </c>
      <c r="L3406" s="24">
        <v>280103.67</v>
      </c>
      <c r="M3406" s="24">
        <v>191161.68</v>
      </c>
      <c r="N3406" s="24">
        <v>334532.94</v>
      </c>
      <c r="O3406" s="24">
        <v>227678.05</v>
      </c>
      <c r="P3406" s="24">
        <v>398436.58</v>
      </c>
      <c r="Q3406" s="24">
        <v>267861.02</v>
      </c>
      <c r="R3406" s="24">
        <v>468756.79</v>
      </c>
      <c r="S3406" s="24">
        <v>293643.45</v>
      </c>
      <c r="T3406" s="24">
        <v>513876.04</v>
      </c>
      <c r="U3406" s="24">
        <v>318519.62</v>
      </c>
      <c r="V3406" s="24">
        <v>557409.34</v>
      </c>
    </row>
    <row r="3407" spans="1:22" hidden="1" x14ac:dyDescent="0.3">
      <c r="A3407" s="23">
        <v>1</v>
      </c>
      <c r="B3407" s="23">
        <v>2022</v>
      </c>
      <c r="C3407" s="23" t="s">
        <v>184</v>
      </c>
      <c r="D3407" t="s">
        <v>93</v>
      </c>
      <c r="E3407" s="23" t="s">
        <v>529</v>
      </c>
      <c r="F3407" s="23" t="s">
        <v>433</v>
      </c>
      <c r="G3407" s="23">
        <v>2</v>
      </c>
      <c r="H3407" s="23" t="s">
        <v>30</v>
      </c>
      <c r="I3407" s="24">
        <v>97804</v>
      </c>
      <c r="J3407" s="24">
        <v>171157</v>
      </c>
      <c r="K3407" s="24">
        <v>127916.57</v>
      </c>
      <c r="L3407" s="24">
        <v>223854</v>
      </c>
      <c r="M3407" s="24">
        <v>154749.9</v>
      </c>
      <c r="N3407" s="24">
        <v>270812.32</v>
      </c>
      <c r="O3407" s="24">
        <v>188954.72</v>
      </c>
      <c r="P3407" s="24">
        <v>330670.76</v>
      </c>
      <c r="Q3407" s="24">
        <v>223963.88</v>
      </c>
      <c r="R3407" s="24">
        <v>391936.79</v>
      </c>
      <c r="S3407" s="24">
        <v>246682.91</v>
      </c>
      <c r="T3407" s="24">
        <v>431695.09</v>
      </c>
      <c r="U3407" s="24">
        <v>267879.93</v>
      </c>
      <c r="V3407" s="24">
        <v>468789.87</v>
      </c>
    </row>
    <row r="3408" spans="1:22" hidden="1" x14ac:dyDescent="0.3">
      <c r="A3408" s="23">
        <v>1</v>
      </c>
      <c r="B3408" s="23">
        <v>2022</v>
      </c>
      <c r="C3408" s="23" t="s">
        <v>184</v>
      </c>
      <c r="D3408" t="s">
        <v>93</v>
      </c>
      <c r="E3408" s="23" t="s">
        <v>529</v>
      </c>
      <c r="F3408" s="23" t="s">
        <v>433</v>
      </c>
      <c r="G3408" s="23">
        <v>3</v>
      </c>
      <c r="H3408" s="23" t="s">
        <v>31</v>
      </c>
      <c r="I3408" s="24">
        <v>94061.59</v>
      </c>
      <c r="J3408" s="24">
        <v>164607.78</v>
      </c>
      <c r="K3408" s="24">
        <v>128413.18</v>
      </c>
      <c r="L3408" s="24">
        <v>224723.06</v>
      </c>
      <c r="M3408" s="24">
        <v>162717.01999999999</v>
      </c>
      <c r="N3408" s="24">
        <v>284754.78999999998</v>
      </c>
      <c r="O3408" s="24">
        <v>214585.22</v>
      </c>
      <c r="P3408" s="24">
        <v>375524.13</v>
      </c>
      <c r="Q3408" s="24">
        <v>266008.88</v>
      </c>
      <c r="R3408" s="24">
        <v>465515.54</v>
      </c>
      <c r="S3408" s="24">
        <v>299797.40000000002</v>
      </c>
      <c r="T3408" s="24">
        <v>524645.46</v>
      </c>
      <c r="U3408" s="24">
        <v>333190.78999999998</v>
      </c>
      <c r="V3408" s="24">
        <v>583083.88</v>
      </c>
    </row>
    <row r="3409" spans="1:22" hidden="1" x14ac:dyDescent="0.3">
      <c r="A3409" s="23">
        <v>1</v>
      </c>
      <c r="B3409" s="23">
        <v>2022</v>
      </c>
      <c r="C3409" s="23" t="s">
        <v>184</v>
      </c>
      <c r="D3409" t="s">
        <v>93</v>
      </c>
      <c r="E3409" s="23" t="s">
        <v>529</v>
      </c>
      <c r="F3409" s="23" t="s">
        <v>433</v>
      </c>
      <c r="G3409" s="23">
        <v>4</v>
      </c>
      <c r="H3409" s="23" t="s">
        <v>29</v>
      </c>
      <c r="I3409" s="24">
        <v>99923.53</v>
      </c>
      <c r="J3409" s="24">
        <v>159877.66</v>
      </c>
      <c r="K3409" s="24">
        <v>139892.95000000001</v>
      </c>
      <c r="L3409" s="24">
        <v>223828.72</v>
      </c>
      <c r="M3409" s="24">
        <v>179862.36</v>
      </c>
      <c r="N3409" s="24">
        <v>287779.78000000003</v>
      </c>
      <c r="O3409" s="24">
        <v>239816.48</v>
      </c>
      <c r="P3409" s="24">
        <v>383706.38</v>
      </c>
      <c r="Q3409" s="24">
        <v>299770.59999999998</v>
      </c>
      <c r="R3409" s="24">
        <v>479632.97</v>
      </c>
      <c r="S3409" s="24">
        <v>339740.02</v>
      </c>
      <c r="T3409" s="24">
        <v>543584.04</v>
      </c>
      <c r="U3409" s="24">
        <v>379709.43</v>
      </c>
      <c r="V3409" s="24">
        <v>607535.1</v>
      </c>
    </row>
    <row r="3410" spans="1:22" hidden="1" x14ac:dyDescent="0.3">
      <c r="A3410" s="23">
        <v>1</v>
      </c>
      <c r="B3410" s="23">
        <v>2022</v>
      </c>
      <c r="C3410" s="23" t="s">
        <v>184</v>
      </c>
      <c r="D3410" t="s">
        <v>165</v>
      </c>
      <c r="E3410" s="23" t="s">
        <v>530</v>
      </c>
      <c r="F3410" s="23" t="s">
        <v>211</v>
      </c>
      <c r="G3410" s="23">
        <v>1</v>
      </c>
      <c r="H3410" s="23" t="s">
        <v>14</v>
      </c>
      <c r="I3410" s="24">
        <v>109322.36</v>
      </c>
      <c r="J3410" s="24">
        <v>191314.13</v>
      </c>
      <c r="K3410" s="24">
        <v>141614.41</v>
      </c>
      <c r="L3410" s="24">
        <v>247825.23</v>
      </c>
      <c r="M3410" s="24">
        <v>169066.84</v>
      </c>
      <c r="N3410" s="24">
        <v>295866.96999999997</v>
      </c>
      <c r="O3410" s="24">
        <v>201268</v>
      </c>
      <c r="P3410" s="24">
        <v>352218.99</v>
      </c>
      <c r="Q3410" s="24">
        <v>236729.91</v>
      </c>
      <c r="R3410" s="24">
        <v>414277.34</v>
      </c>
      <c r="S3410" s="24">
        <v>259481.34</v>
      </c>
      <c r="T3410" s="24">
        <v>454092.35</v>
      </c>
      <c r="U3410" s="24">
        <v>281400.63</v>
      </c>
      <c r="V3410" s="24">
        <v>492451.09</v>
      </c>
    </row>
    <row r="3411" spans="1:22" hidden="1" x14ac:dyDescent="0.3">
      <c r="A3411" s="23">
        <v>1</v>
      </c>
      <c r="B3411" s="23">
        <v>2022</v>
      </c>
      <c r="C3411" s="23" t="s">
        <v>184</v>
      </c>
      <c r="D3411" t="s">
        <v>165</v>
      </c>
      <c r="E3411" s="23" t="s">
        <v>530</v>
      </c>
      <c r="F3411" s="23" t="s">
        <v>211</v>
      </c>
      <c r="G3411" s="23">
        <v>2</v>
      </c>
      <c r="H3411" s="23" t="s">
        <v>30</v>
      </c>
      <c r="I3411" s="24">
        <v>87073.57</v>
      </c>
      <c r="J3411" s="24">
        <v>152378.74</v>
      </c>
      <c r="K3411" s="24">
        <v>113776.57</v>
      </c>
      <c r="L3411" s="24">
        <v>199108.99</v>
      </c>
      <c r="M3411" s="24">
        <v>137531.63</v>
      </c>
      <c r="N3411" s="24">
        <v>240680.35</v>
      </c>
      <c r="O3411" s="24">
        <v>167730.82999999999</v>
      </c>
      <c r="P3411" s="24">
        <v>293528.95</v>
      </c>
      <c r="Q3411" s="24">
        <v>198711.85</v>
      </c>
      <c r="R3411" s="24">
        <v>347745.74</v>
      </c>
      <c r="S3411" s="24">
        <v>218810.16</v>
      </c>
      <c r="T3411" s="24">
        <v>382917.77</v>
      </c>
      <c r="U3411" s="24">
        <v>237543.03</v>
      </c>
      <c r="V3411" s="24">
        <v>415700.3</v>
      </c>
    </row>
    <row r="3412" spans="1:22" hidden="1" x14ac:dyDescent="0.3">
      <c r="A3412" s="23">
        <v>1</v>
      </c>
      <c r="B3412" s="23">
        <v>2022</v>
      </c>
      <c r="C3412" s="23" t="s">
        <v>184</v>
      </c>
      <c r="D3412" t="s">
        <v>165</v>
      </c>
      <c r="E3412" s="23" t="s">
        <v>530</v>
      </c>
      <c r="F3412" s="23" t="s">
        <v>211</v>
      </c>
      <c r="G3412" s="23">
        <v>3</v>
      </c>
      <c r="H3412" s="23" t="s">
        <v>31</v>
      </c>
      <c r="I3412" s="24">
        <v>84114.14</v>
      </c>
      <c r="J3412" s="24">
        <v>147199.74</v>
      </c>
      <c r="K3412" s="24">
        <v>114925.1</v>
      </c>
      <c r="L3412" s="24">
        <v>201118.93</v>
      </c>
      <c r="M3412" s="24">
        <v>145694.72</v>
      </c>
      <c r="N3412" s="24">
        <v>254965.75</v>
      </c>
      <c r="O3412" s="24">
        <v>192206.32</v>
      </c>
      <c r="P3412" s="24">
        <v>336361.07</v>
      </c>
      <c r="Q3412" s="24">
        <v>238332.94</v>
      </c>
      <c r="R3412" s="24">
        <v>417082.65</v>
      </c>
      <c r="S3412" s="24">
        <v>268656.25</v>
      </c>
      <c r="T3412" s="24">
        <v>470148.43</v>
      </c>
      <c r="U3412" s="24">
        <v>298637.34000000003</v>
      </c>
      <c r="V3412" s="24">
        <v>522615.34</v>
      </c>
    </row>
    <row r="3413" spans="1:22" hidden="1" x14ac:dyDescent="0.3">
      <c r="A3413" s="23">
        <v>1</v>
      </c>
      <c r="B3413" s="23">
        <v>2022</v>
      </c>
      <c r="C3413" s="23" t="s">
        <v>184</v>
      </c>
      <c r="D3413" t="s">
        <v>165</v>
      </c>
      <c r="E3413" s="23" t="s">
        <v>530</v>
      </c>
      <c r="F3413" s="23" t="s">
        <v>211</v>
      </c>
      <c r="G3413" s="23">
        <v>4</v>
      </c>
      <c r="H3413" s="23" t="s">
        <v>29</v>
      </c>
      <c r="I3413" s="24">
        <v>88715.57</v>
      </c>
      <c r="J3413" s="24">
        <v>141944.91</v>
      </c>
      <c r="K3413" s="24">
        <v>124201.8</v>
      </c>
      <c r="L3413" s="24">
        <v>198722.88</v>
      </c>
      <c r="M3413" s="24">
        <v>159688.01999999999</v>
      </c>
      <c r="N3413" s="24">
        <v>255500.84</v>
      </c>
      <c r="O3413" s="24">
        <v>212917.36</v>
      </c>
      <c r="P3413" s="24">
        <v>340667.79</v>
      </c>
      <c r="Q3413" s="24">
        <v>266146.7</v>
      </c>
      <c r="R3413" s="24">
        <v>425834.73</v>
      </c>
      <c r="S3413" s="24">
        <v>301632.93</v>
      </c>
      <c r="T3413" s="24">
        <v>482612.7</v>
      </c>
      <c r="U3413" s="24">
        <v>337119.16</v>
      </c>
      <c r="V3413" s="24">
        <v>539390.66</v>
      </c>
    </row>
    <row r="3414" spans="1:22" hidden="1" x14ac:dyDescent="0.3">
      <c r="A3414" s="23">
        <v>1</v>
      </c>
      <c r="B3414" s="23">
        <v>2022</v>
      </c>
      <c r="C3414" s="23" t="s">
        <v>184</v>
      </c>
      <c r="D3414" t="s">
        <v>165</v>
      </c>
      <c r="E3414" s="23" t="s">
        <v>530</v>
      </c>
      <c r="F3414" s="23" t="s">
        <v>254</v>
      </c>
      <c r="G3414" s="23">
        <v>1</v>
      </c>
      <c r="H3414" s="23" t="s">
        <v>14</v>
      </c>
      <c r="I3414" s="24">
        <v>105608.84</v>
      </c>
      <c r="J3414" s="24">
        <v>184815.47</v>
      </c>
      <c r="K3414" s="24">
        <v>136923.46</v>
      </c>
      <c r="L3414" s="24">
        <v>239616.06</v>
      </c>
      <c r="M3414" s="24">
        <v>163567.6</v>
      </c>
      <c r="N3414" s="24">
        <v>286243.3</v>
      </c>
      <c r="O3414" s="24">
        <v>194866.57</v>
      </c>
      <c r="P3414" s="24">
        <v>341016.49</v>
      </c>
      <c r="Q3414" s="24">
        <v>229292.68</v>
      </c>
      <c r="R3414" s="24">
        <v>401262.19</v>
      </c>
      <c r="S3414" s="24">
        <v>251382.41</v>
      </c>
      <c r="T3414" s="24">
        <v>439919.22</v>
      </c>
      <c r="U3414" s="24">
        <v>272714.09999999998</v>
      </c>
      <c r="V3414" s="24">
        <v>477249.67</v>
      </c>
    </row>
    <row r="3415" spans="1:22" hidden="1" x14ac:dyDescent="0.3">
      <c r="A3415" s="23">
        <v>1</v>
      </c>
      <c r="B3415" s="23">
        <v>2022</v>
      </c>
      <c r="C3415" s="23" t="s">
        <v>184</v>
      </c>
      <c r="D3415" t="s">
        <v>165</v>
      </c>
      <c r="E3415" s="23" t="s">
        <v>530</v>
      </c>
      <c r="F3415" s="23" t="s">
        <v>254</v>
      </c>
      <c r="G3415" s="23">
        <v>2</v>
      </c>
      <c r="H3415" s="23" t="s">
        <v>30</v>
      </c>
      <c r="I3415" s="24">
        <v>83360.05</v>
      </c>
      <c r="J3415" s="24">
        <v>145880.07999999999</v>
      </c>
      <c r="K3415" s="24">
        <v>109085.61</v>
      </c>
      <c r="L3415" s="24">
        <v>190899.83</v>
      </c>
      <c r="M3415" s="24">
        <v>132032.39000000001</v>
      </c>
      <c r="N3415" s="24">
        <v>231056.69</v>
      </c>
      <c r="O3415" s="24">
        <v>161329.4</v>
      </c>
      <c r="P3415" s="24">
        <v>282326.45</v>
      </c>
      <c r="Q3415" s="24">
        <v>191274.62</v>
      </c>
      <c r="R3415" s="24">
        <v>334730.59000000003</v>
      </c>
      <c r="S3415" s="24">
        <v>210711.23</v>
      </c>
      <c r="T3415" s="24">
        <v>368744.64</v>
      </c>
      <c r="U3415" s="24">
        <v>228856.5</v>
      </c>
      <c r="V3415" s="24">
        <v>400498.88</v>
      </c>
    </row>
    <row r="3416" spans="1:22" hidden="1" x14ac:dyDescent="0.3">
      <c r="A3416" s="23">
        <v>1</v>
      </c>
      <c r="B3416" s="23">
        <v>2022</v>
      </c>
      <c r="C3416" s="23" t="s">
        <v>184</v>
      </c>
      <c r="D3416" t="s">
        <v>165</v>
      </c>
      <c r="E3416" s="23" t="s">
        <v>530</v>
      </c>
      <c r="F3416" s="23" t="s">
        <v>254</v>
      </c>
      <c r="G3416" s="23">
        <v>3</v>
      </c>
      <c r="H3416" s="23" t="s">
        <v>31</v>
      </c>
      <c r="I3416" s="24">
        <v>79958.81</v>
      </c>
      <c r="J3416" s="24">
        <v>139927.91</v>
      </c>
      <c r="K3416" s="24">
        <v>109107.64</v>
      </c>
      <c r="L3416" s="24">
        <v>190938.37</v>
      </c>
      <c r="M3416" s="24">
        <v>138215.12</v>
      </c>
      <c r="N3416" s="24">
        <v>241876.46</v>
      </c>
      <c r="O3416" s="24">
        <v>182233.53</v>
      </c>
      <c r="P3416" s="24">
        <v>318908.68</v>
      </c>
      <c r="Q3416" s="24">
        <v>225866.95</v>
      </c>
      <c r="R3416" s="24">
        <v>395267.16</v>
      </c>
      <c r="S3416" s="24">
        <v>254528.12</v>
      </c>
      <c r="T3416" s="24">
        <v>445424.22</v>
      </c>
      <c r="U3416" s="24">
        <v>282847.08</v>
      </c>
      <c r="V3416" s="24">
        <v>494982.39</v>
      </c>
    </row>
    <row r="3417" spans="1:22" hidden="1" x14ac:dyDescent="0.3">
      <c r="A3417" s="23">
        <v>1</v>
      </c>
      <c r="B3417" s="23">
        <v>2022</v>
      </c>
      <c r="C3417" s="23" t="s">
        <v>184</v>
      </c>
      <c r="D3417" t="s">
        <v>165</v>
      </c>
      <c r="E3417" s="23" t="s">
        <v>530</v>
      </c>
      <c r="F3417" s="23" t="s">
        <v>254</v>
      </c>
      <c r="G3417" s="23">
        <v>4</v>
      </c>
      <c r="H3417" s="23" t="s">
        <v>29</v>
      </c>
      <c r="I3417" s="24">
        <v>85305.72</v>
      </c>
      <c r="J3417" s="24">
        <v>136489.15</v>
      </c>
      <c r="K3417" s="24">
        <v>119428</v>
      </c>
      <c r="L3417" s="24">
        <v>191084.81</v>
      </c>
      <c r="M3417" s="24">
        <v>153550.29</v>
      </c>
      <c r="N3417" s="24">
        <v>245680.47</v>
      </c>
      <c r="O3417" s="24">
        <v>204733.72</v>
      </c>
      <c r="P3417" s="24">
        <v>327573.96000000002</v>
      </c>
      <c r="Q3417" s="24">
        <v>255917.15</v>
      </c>
      <c r="R3417" s="24">
        <v>409467.45</v>
      </c>
      <c r="S3417" s="24">
        <v>290039.44</v>
      </c>
      <c r="T3417" s="24">
        <v>464063.11</v>
      </c>
      <c r="U3417" s="24">
        <v>324161.73</v>
      </c>
      <c r="V3417" s="24">
        <v>518658.77</v>
      </c>
    </row>
    <row r="3418" spans="1:22" hidden="1" x14ac:dyDescent="0.3">
      <c r="A3418" s="23">
        <v>1</v>
      </c>
      <c r="B3418" s="23">
        <v>2022</v>
      </c>
      <c r="C3418" s="23" t="s">
        <v>184</v>
      </c>
      <c r="D3418" t="s">
        <v>165</v>
      </c>
      <c r="E3418" s="23" t="s">
        <v>530</v>
      </c>
      <c r="F3418" s="23" t="s">
        <v>295</v>
      </c>
      <c r="G3418" s="23">
        <v>1</v>
      </c>
      <c r="H3418" s="23" t="s">
        <v>14</v>
      </c>
      <c r="I3418" s="24">
        <v>105427.16</v>
      </c>
      <c r="J3418" s="24">
        <v>184497.53</v>
      </c>
      <c r="K3418" s="24">
        <v>136585.17000000001</v>
      </c>
      <c r="L3418" s="24">
        <v>239024.05</v>
      </c>
      <c r="M3418" s="24">
        <v>163076.65</v>
      </c>
      <c r="N3418" s="24">
        <v>285384.14</v>
      </c>
      <c r="O3418" s="24">
        <v>194157</v>
      </c>
      <c r="P3418" s="24">
        <v>339774.75</v>
      </c>
      <c r="Q3418" s="24">
        <v>228378.76</v>
      </c>
      <c r="R3418" s="24">
        <v>399662.83</v>
      </c>
      <c r="S3418" s="24">
        <v>250334.93</v>
      </c>
      <c r="T3418" s="24">
        <v>438086.13</v>
      </c>
      <c r="U3418" s="24">
        <v>271494.95</v>
      </c>
      <c r="V3418" s="24">
        <v>475116.17</v>
      </c>
    </row>
    <row r="3419" spans="1:22" hidden="1" x14ac:dyDescent="0.3">
      <c r="A3419" s="23">
        <v>1</v>
      </c>
      <c r="B3419" s="23">
        <v>2022</v>
      </c>
      <c r="C3419" s="23" t="s">
        <v>184</v>
      </c>
      <c r="D3419" t="s">
        <v>165</v>
      </c>
      <c r="E3419" s="23" t="s">
        <v>530</v>
      </c>
      <c r="F3419" s="23" t="s">
        <v>295</v>
      </c>
      <c r="G3419" s="23">
        <v>2</v>
      </c>
      <c r="H3419" s="23" t="s">
        <v>30</v>
      </c>
      <c r="I3419" s="24">
        <v>83866.47</v>
      </c>
      <c r="J3419" s="24">
        <v>146766.32</v>
      </c>
      <c r="K3419" s="24">
        <v>109608.29</v>
      </c>
      <c r="L3419" s="24">
        <v>191814.51</v>
      </c>
      <c r="M3419" s="24">
        <v>132516.76</v>
      </c>
      <c r="N3419" s="24">
        <v>231904.34</v>
      </c>
      <c r="O3419" s="24">
        <v>161657.06</v>
      </c>
      <c r="P3419" s="24">
        <v>282899.86</v>
      </c>
      <c r="Q3419" s="24">
        <v>191536.52</v>
      </c>
      <c r="R3419" s="24">
        <v>335188.90000000002</v>
      </c>
      <c r="S3419" s="24">
        <v>210921.62</v>
      </c>
      <c r="T3419" s="24">
        <v>369112.83</v>
      </c>
      <c r="U3419" s="24">
        <v>228993.78</v>
      </c>
      <c r="V3419" s="24">
        <v>400739.11</v>
      </c>
    </row>
    <row r="3420" spans="1:22" hidden="1" x14ac:dyDescent="0.3">
      <c r="A3420" s="23">
        <v>1</v>
      </c>
      <c r="B3420" s="23">
        <v>2022</v>
      </c>
      <c r="C3420" s="23" t="s">
        <v>184</v>
      </c>
      <c r="D3420" t="s">
        <v>165</v>
      </c>
      <c r="E3420" s="23" t="s">
        <v>530</v>
      </c>
      <c r="F3420" s="23" t="s">
        <v>295</v>
      </c>
      <c r="G3420" s="23">
        <v>3</v>
      </c>
      <c r="H3420" s="23" t="s">
        <v>31</v>
      </c>
      <c r="I3420" s="24">
        <v>80937.41</v>
      </c>
      <c r="J3420" s="24">
        <v>141640.46</v>
      </c>
      <c r="K3420" s="24">
        <v>110565.35</v>
      </c>
      <c r="L3420" s="24">
        <v>193489.36</v>
      </c>
      <c r="M3420" s="24">
        <v>140153.22</v>
      </c>
      <c r="N3420" s="24">
        <v>245268.14</v>
      </c>
      <c r="O3420" s="24">
        <v>184881.17</v>
      </c>
      <c r="P3420" s="24">
        <v>323542.05</v>
      </c>
      <c r="Q3420" s="24">
        <v>229236.03</v>
      </c>
      <c r="R3420" s="24">
        <v>401163.06</v>
      </c>
      <c r="S3420" s="24">
        <v>258391.4</v>
      </c>
      <c r="T3420" s="24">
        <v>452184.96</v>
      </c>
      <c r="U3420" s="24">
        <v>287215.14</v>
      </c>
      <c r="V3420" s="24">
        <v>502626.5</v>
      </c>
    </row>
    <row r="3421" spans="1:22" hidden="1" x14ac:dyDescent="0.3">
      <c r="A3421" s="23">
        <v>1</v>
      </c>
      <c r="B3421" s="23">
        <v>2022</v>
      </c>
      <c r="C3421" s="23" t="s">
        <v>184</v>
      </c>
      <c r="D3421" t="s">
        <v>165</v>
      </c>
      <c r="E3421" s="23" t="s">
        <v>530</v>
      </c>
      <c r="F3421" s="23" t="s">
        <v>295</v>
      </c>
      <c r="G3421" s="23">
        <v>4</v>
      </c>
      <c r="H3421" s="23" t="s">
        <v>29</v>
      </c>
      <c r="I3421" s="24">
        <v>85499.73</v>
      </c>
      <c r="J3421" s="24">
        <v>136799.57</v>
      </c>
      <c r="K3421" s="24">
        <v>119699.62</v>
      </c>
      <c r="L3421" s="24">
        <v>191519.4</v>
      </c>
      <c r="M3421" s="24">
        <v>153899.51</v>
      </c>
      <c r="N3421" s="24">
        <v>246239.22</v>
      </c>
      <c r="O3421" s="24">
        <v>205199.35</v>
      </c>
      <c r="P3421" s="24">
        <v>328318.96999999997</v>
      </c>
      <c r="Q3421" s="24">
        <v>256499.19</v>
      </c>
      <c r="R3421" s="24">
        <v>410398.71</v>
      </c>
      <c r="S3421" s="24">
        <v>290699.08</v>
      </c>
      <c r="T3421" s="24">
        <v>465118.53</v>
      </c>
      <c r="U3421" s="24">
        <v>324898.96999999997</v>
      </c>
      <c r="V3421" s="24">
        <v>519838.36</v>
      </c>
    </row>
    <row r="3422" spans="1:22" hidden="1" x14ac:dyDescent="0.3">
      <c r="A3422" s="23">
        <v>1</v>
      </c>
      <c r="B3422" s="23">
        <v>2022</v>
      </c>
      <c r="C3422" s="23" t="s">
        <v>184</v>
      </c>
      <c r="D3422" t="s">
        <v>165</v>
      </c>
      <c r="E3422" s="23" t="s">
        <v>530</v>
      </c>
      <c r="F3422" s="23" t="s">
        <v>335</v>
      </c>
      <c r="G3422" s="23">
        <v>1</v>
      </c>
      <c r="H3422" s="23" t="s">
        <v>14</v>
      </c>
      <c r="I3422" s="24">
        <v>112868.73</v>
      </c>
      <c r="J3422" s="24">
        <v>197520.28</v>
      </c>
      <c r="K3422" s="24">
        <v>146311.79999999999</v>
      </c>
      <c r="L3422" s="24">
        <v>256045.64</v>
      </c>
      <c r="M3422" s="24">
        <v>174762.35</v>
      </c>
      <c r="N3422" s="24">
        <v>305834.11</v>
      </c>
      <c r="O3422" s="24">
        <v>208174.05</v>
      </c>
      <c r="P3422" s="24">
        <v>364304.59</v>
      </c>
      <c r="Q3422" s="24">
        <v>244932.5</v>
      </c>
      <c r="R3422" s="24">
        <v>428631.88</v>
      </c>
      <c r="S3422" s="24">
        <v>268518.21999999997</v>
      </c>
      <c r="T3422" s="24">
        <v>469906.88</v>
      </c>
      <c r="U3422" s="24">
        <v>291284.47999999998</v>
      </c>
      <c r="V3422" s="24">
        <v>509747.85</v>
      </c>
    </row>
    <row r="3423" spans="1:22" hidden="1" x14ac:dyDescent="0.3">
      <c r="A3423" s="23">
        <v>1</v>
      </c>
      <c r="B3423" s="23">
        <v>2022</v>
      </c>
      <c r="C3423" s="23" t="s">
        <v>184</v>
      </c>
      <c r="D3423" t="s">
        <v>165</v>
      </c>
      <c r="E3423" s="23" t="s">
        <v>530</v>
      </c>
      <c r="F3423" s="23" t="s">
        <v>335</v>
      </c>
      <c r="G3423" s="23">
        <v>2</v>
      </c>
      <c r="H3423" s="23" t="s">
        <v>30</v>
      </c>
      <c r="I3423" s="24">
        <v>89243.73</v>
      </c>
      <c r="J3423" s="24">
        <v>156176.51999999999</v>
      </c>
      <c r="K3423" s="24">
        <v>116752.02</v>
      </c>
      <c r="L3423" s="24">
        <v>204316.04</v>
      </c>
      <c r="M3423" s="24">
        <v>141276.51</v>
      </c>
      <c r="N3423" s="24">
        <v>247233.9</v>
      </c>
      <c r="O3423" s="24">
        <v>172562.42</v>
      </c>
      <c r="P3423" s="24">
        <v>301984.23</v>
      </c>
      <c r="Q3423" s="24">
        <v>204562.81</v>
      </c>
      <c r="R3423" s="24">
        <v>357984.92</v>
      </c>
      <c r="S3423" s="24">
        <v>225331.29</v>
      </c>
      <c r="T3423" s="24">
        <v>394329.76</v>
      </c>
      <c r="U3423" s="24">
        <v>244714.05</v>
      </c>
      <c r="V3423" s="24">
        <v>428249.59</v>
      </c>
    </row>
    <row r="3424" spans="1:22" hidden="1" x14ac:dyDescent="0.3">
      <c r="A3424" s="23">
        <v>1</v>
      </c>
      <c r="B3424" s="23">
        <v>2022</v>
      </c>
      <c r="C3424" s="23" t="s">
        <v>184</v>
      </c>
      <c r="D3424" t="s">
        <v>165</v>
      </c>
      <c r="E3424" s="23" t="s">
        <v>530</v>
      </c>
      <c r="F3424" s="23" t="s">
        <v>335</v>
      </c>
      <c r="G3424" s="23">
        <v>3</v>
      </c>
      <c r="H3424" s="23" t="s">
        <v>31</v>
      </c>
      <c r="I3424" s="24">
        <v>85718.64</v>
      </c>
      <c r="J3424" s="24">
        <v>150007.62</v>
      </c>
      <c r="K3424" s="24">
        <v>116996.06</v>
      </c>
      <c r="L3424" s="24">
        <v>204743.11</v>
      </c>
      <c r="M3424" s="24">
        <v>148229.57999999999</v>
      </c>
      <c r="N3424" s="24">
        <v>259401.77</v>
      </c>
      <c r="O3424" s="24">
        <v>195459.14</v>
      </c>
      <c r="P3424" s="24">
        <v>342053.49</v>
      </c>
      <c r="Q3424" s="24">
        <v>242279.89</v>
      </c>
      <c r="R3424" s="24">
        <v>423989.8</v>
      </c>
      <c r="S3424" s="24">
        <v>273039.49</v>
      </c>
      <c r="T3424" s="24">
        <v>477819.11</v>
      </c>
      <c r="U3424" s="24">
        <v>303435.71000000002</v>
      </c>
      <c r="V3424" s="24">
        <v>531012.49</v>
      </c>
    </row>
    <row r="3425" spans="1:22" hidden="1" x14ac:dyDescent="0.3">
      <c r="A3425" s="23">
        <v>1</v>
      </c>
      <c r="B3425" s="23">
        <v>2022</v>
      </c>
      <c r="C3425" s="23" t="s">
        <v>184</v>
      </c>
      <c r="D3425" t="s">
        <v>165</v>
      </c>
      <c r="E3425" s="23" t="s">
        <v>530</v>
      </c>
      <c r="F3425" s="23" t="s">
        <v>335</v>
      </c>
      <c r="G3425" s="23">
        <v>4</v>
      </c>
      <c r="H3425" s="23" t="s">
        <v>29</v>
      </c>
      <c r="I3425" s="24">
        <v>91250.27</v>
      </c>
      <c r="J3425" s="24">
        <v>146000.43</v>
      </c>
      <c r="K3425" s="24">
        <v>127750.37</v>
      </c>
      <c r="L3425" s="24">
        <v>204400.6</v>
      </c>
      <c r="M3425" s="24">
        <v>164250.48000000001</v>
      </c>
      <c r="N3425" s="24">
        <v>262800.77</v>
      </c>
      <c r="O3425" s="24">
        <v>219000.64</v>
      </c>
      <c r="P3425" s="24">
        <v>350401.03</v>
      </c>
      <c r="Q3425" s="24">
        <v>273750.8</v>
      </c>
      <c r="R3425" s="24">
        <v>438001.28</v>
      </c>
      <c r="S3425" s="24">
        <v>310250.90000000002</v>
      </c>
      <c r="T3425" s="24">
        <v>496401.45</v>
      </c>
      <c r="U3425" s="24">
        <v>346751.01</v>
      </c>
      <c r="V3425" s="24">
        <v>554801.63</v>
      </c>
    </row>
    <row r="3426" spans="1:22" hidden="1" x14ac:dyDescent="0.3">
      <c r="A3426" s="23">
        <v>1</v>
      </c>
      <c r="B3426" s="23">
        <v>2022</v>
      </c>
      <c r="C3426" s="23" t="s">
        <v>184</v>
      </c>
      <c r="D3426" t="s">
        <v>165</v>
      </c>
      <c r="E3426" s="23" t="s">
        <v>530</v>
      </c>
      <c r="F3426" s="23" t="s">
        <v>372</v>
      </c>
      <c r="G3426" s="23">
        <v>1</v>
      </c>
      <c r="H3426" s="23" t="s">
        <v>14</v>
      </c>
      <c r="I3426" s="24">
        <v>119309.86</v>
      </c>
      <c r="J3426" s="24">
        <v>208792.26</v>
      </c>
      <c r="K3426" s="24">
        <v>154810.91</v>
      </c>
      <c r="L3426" s="24">
        <v>270919.09000000003</v>
      </c>
      <c r="M3426" s="24">
        <v>185040.48</v>
      </c>
      <c r="N3426" s="24">
        <v>323820.84000000003</v>
      </c>
      <c r="O3426" s="24">
        <v>220598.64</v>
      </c>
      <c r="P3426" s="24">
        <v>386047.62</v>
      </c>
      <c r="Q3426" s="24">
        <v>259665.97</v>
      </c>
      <c r="R3426" s="24">
        <v>454415.44</v>
      </c>
      <c r="S3426" s="24">
        <v>284736.68</v>
      </c>
      <c r="T3426" s="24">
        <v>498289.2</v>
      </c>
      <c r="U3426" s="24">
        <v>308998.53000000003</v>
      </c>
      <c r="V3426" s="24">
        <v>540747.43000000005</v>
      </c>
    </row>
    <row r="3427" spans="1:22" hidden="1" x14ac:dyDescent="0.3">
      <c r="A3427" s="23">
        <v>1</v>
      </c>
      <c r="B3427" s="23">
        <v>2022</v>
      </c>
      <c r="C3427" s="23" t="s">
        <v>184</v>
      </c>
      <c r="D3427" t="s">
        <v>165</v>
      </c>
      <c r="E3427" s="23" t="s">
        <v>530</v>
      </c>
      <c r="F3427" s="23" t="s">
        <v>372</v>
      </c>
      <c r="G3427" s="23">
        <v>2</v>
      </c>
      <c r="H3427" s="23" t="s">
        <v>30</v>
      </c>
      <c r="I3427" s="24">
        <v>93391.16</v>
      </c>
      <c r="J3427" s="24">
        <v>163434.54</v>
      </c>
      <c r="K3427" s="24">
        <v>122381.25</v>
      </c>
      <c r="L3427" s="24">
        <v>214167.19</v>
      </c>
      <c r="M3427" s="24">
        <v>148303.59</v>
      </c>
      <c r="N3427" s="24">
        <v>259531.28</v>
      </c>
      <c r="O3427" s="24">
        <v>181529.57</v>
      </c>
      <c r="P3427" s="24">
        <v>317676.75</v>
      </c>
      <c r="Q3427" s="24">
        <v>215376.89</v>
      </c>
      <c r="R3427" s="24">
        <v>376909.55</v>
      </c>
      <c r="S3427" s="24">
        <v>237356.85</v>
      </c>
      <c r="T3427" s="24">
        <v>415374.49</v>
      </c>
      <c r="U3427" s="24">
        <v>257906.7</v>
      </c>
      <c r="V3427" s="24">
        <v>451336.72</v>
      </c>
    </row>
    <row r="3428" spans="1:22" hidden="1" x14ac:dyDescent="0.3">
      <c r="A3428" s="23">
        <v>1</v>
      </c>
      <c r="B3428" s="23">
        <v>2022</v>
      </c>
      <c r="C3428" s="23" t="s">
        <v>184</v>
      </c>
      <c r="D3428" t="s">
        <v>165</v>
      </c>
      <c r="E3428" s="23" t="s">
        <v>530</v>
      </c>
      <c r="F3428" s="23" t="s">
        <v>372</v>
      </c>
      <c r="G3428" s="23">
        <v>3</v>
      </c>
      <c r="H3428" s="23" t="s">
        <v>31</v>
      </c>
      <c r="I3428" s="24">
        <v>88986.43</v>
      </c>
      <c r="J3428" s="24">
        <v>155726.26</v>
      </c>
      <c r="K3428" s="24">
        <v>121278.74</v>
      </c>
      <c r="L3428" s="24">
        <v>212237.8</v>
      </c>
      <c r="M3428" s="24">
        <v>153522.88</v>
      </c>
      <c r="N3428" s="24">
        <v>268665.03000000003</v>
      </c>
      <c r="O3428" s="24">
        <v>202305.18</v>
      </c>
      <c r="P3428" s="24">
        <v>354034.07</v>
      </c>
      <c r="Q3428" s="24">
        <v>250638.99</v>
      </c>
      <c r="R3428" s="24">
        <v>438618.24</v>
      </c>
      <c r="S3428" s="24">
        <v>282363.2</v>
      </c>
      <c r="T3428" s="24">
        <v>494135.61</v>
      </c>
      <c r="U3428" s="24">
        <v>313688.75</v>
      </c>
      <c r="V3428" s="24">
        <v>548955.31000000006</v>
      </c>
    </row>
    <row r="3429" spans="1:22" hidden="1" x14ac:dyDescent="0.3">
      <c r="A3429" s="23">
        <v>1</v>
      </c>
      <c r="B3429" s="23">
        <v>2022</v>
      </c>
      <c r="C3429" s="23" t="s">
        <v>184</v>
      </c>
      <c r="D3429" t="s">
        <v>165</v>
      </c>
      <c r="E3429" s="23" t="s">
        <v>530</v>
      </c>
      <c r="F3429" s="23" t="s">
        <v>372</v>
      </c>
      <c r="G3429" s="23">
        <v>4</v>
      </c>
      <c r="H3429" s="23" t="s">
        <v>29</v>
      </c>
      <c r="I3429" s="24">
        <v>95961.89</v>
      </c>
      <c r="J3429" s="24">
        <v>153539.01999999999</v>
      </c>
      <c r="K3429" s="24">
        <v>134346.64000000001</v>
      </c>
      <c r="L3429" s="24">
        <v>214954.63</v>
      </c>
      <c r="M3429" s="24">
        <v>172731.4</v>
      </c>
      <c r="N3429" s="24">
        <v>276370.24</v>
      </c>
      <c r="O3429" s="24">
        <v>230308.53</v>
      </c>
      <c r="P3429" s="24">
        <v>368493.66</v>
      </c>
      <c r="Q3429" s="24">
        <v>287885.67</v>
      </c>
      <c r="R3429" s="24">
        <v>460617.07</v>
      </c>
      <c r="S3429" s="24">
        <v>326270.42</v>
      </c>
      <c r="T3429" s="24">
        <v>522032.68</v>
      </c>
      <c r="U3429" s="24">
        <v>364655.18</v>
      </c>
      <c r="V3429" s="24">
        <v>583448.29</v>
      </c>
    </row>
    <row r="3430" spans="1:22" hidden="1" x14ac:dyDescent="0.3">
      <c r="A3430" s="23">
        <v>1</v>
      </c>
      <c r="B3430" s="23">
        <v>2022</v>
      </c>
      <c r="C3430" s="23" t="s">
        <v>184</v>
      </c>
      <c r="D3430" t="s">
        <v>165</v>
      </c>
      <c r="E3430" s="23" t="s">
        <v>530</v>
      </c>
      <c r="F3430" s="23" t="s">
        <v>406</v>
      </c>
      <c r="G3430" s="23">
        <v>1</v>
      </c>
      <c r="H3430" s="23" t="s">
        <v>14</v>
      </c>
      <c r="I3430" s="24">
        <v>110216.22</v>
      </c>
      <c r="J3430" s="24">
        <v>192878.38</v>
      </c>
      <c r="K3430" s="24">
        <v>142961.10999999999</v>
      </c>
      <c r="L3430" s="24">
        <v>250181.95</v>
      </c>
      <c r="M3430" s="24">
        <v>170834.32</v>
      </c>
      <c r="N3430" s="24">
        <v>298960.06</v>
      </c>
      <c r="O3430" s="24">
        <v>203601.6</v>
      </c>
      <c r="P3430" s="24">
        <v>356302.8</v>
      </c>
      <c r="Q3430" s="24">
        <v>239620.2</v>
      </c>
      <c r="R3430" s="24">
        <v>419335.34</v>
      </c>
      <c r="S3430" s="24">
        <v>262733.26</v>
      </c>
      <c r="T3430" s="24">
        <v>459783.21</v>
      </c>
      <c r="U3430" s="24">
        <v>285079.82</v>
      </c>
      <c r="V3430" s="24">
        <v>498889.68</v>
      </c>
    </row>
    <row r="3431" spans="1:22" hidden="1" x14ac:dyDescent="0.3">
      <c r="A3431" s="23">
        <v>1</v>
      </c>
      <c r="B3431" s="23">
        <v>2022</v>
      </c>
      <c r="C3431" s="23" t="s">
        <v>184</v>
      </c>
      <c r="D3431" t="s">
        <v>165</v>
      </c>
      <c r="E3431" s="23" t="s">
        <v>530</v>
      </c>
      <c r="F3431" s="23" t="s">
        <v>406</v>
      </c>
      <c r="G3431" s="23">
        <v>2</v>
      </c>
      <c r="H3431" s="23" t="s">
        <v>30</v>
      </c>
      <c r="I3431" s="24">
        <v>86591.21</v>
      </c>
      <c r="J3431" s="24">
        <v>151534.62</v>
      </c>
      <c r="K3431" s="24">
        <v>113401.34</v>
      </c>
      <c r="L3431" s="24">
        <v>198452.34</v>
      </c>
      <c r="M3431" s="24">
        <v>137348.48000000001</v>
      </c>
      <c r="N3431" s="24">
        <v>240359.85</v>
      </c>
      <c r="O3431" s="24">
        <v>167989.97</v>
      </c>
      <c r="P3431" s="24">
        <v>293982.44</v>
      </c>
      <c r="Q3431" s="24">
        <v>199250.5</v>
      </c>
      <c r="R3431" s="24">
        <v>348688.38</v>
      </c>
      <c r="S3431" s="24">
        <v>219546.34</v>
      </c>
      <c r="T3431" s="24">
        <v>384206.09</v>
      </c>
      <c r="U3431" s="24">
        <v>238509.38</v>
      </c>
      <c r="V3431" s="24">
        <v>417391.42</v>
      </c>
    </row>
    <row r="3432" spans="1:22" hidden="1" x14ac:dyDescent="0.3">
      <c r="A3432" s="23">
        <v>1</v>
      </c>
      <c r="B3432" s="23">
        <v>2022</v>
      </c>
      <c r="C3432" s="23" t="s">
        <v>184</v>
      </c>
      <c r="D3432" t="s">
        <v>165</v>
      </c>
      <c r="E3432" s="23" t="s">
        <v>530</v>
      </c>
      <c r="F3432" s="23" t="s">
        <v>406</v>
      </c>
      <c r="G3432" s="23">
        <v>3</v>
      </c>
      <c r="H3432" s="23" t="s">
        <v>31</v>
      </c>
      <c r="I3432" s="24">
        <v>82750.55</v>
      </c>
      <c r="J3432" s="24">
        <v>144813.45000000001</v>
      </c>
      <c r="K3432" s="24">
        <v>112840.73</v>
      </c>
      <c r="L3432" s="24">
        <v>197471.28</v>
      </c>
      <c r="M3432" s="24">
        <v>142887.01</v>
      </c>
      <c r="N3432" s="24">
        <v>250052.27</v>
      </c>
      <c r="O3432" s="24">
        <v>188335.71</v>
      </c>
      <c r="P3432" s="24">
        <v>329587.49</v>
      </c>
      <c r="Q3432" s="24">
        <v>233375.6</v>
      </c>
      <c r="R3432" s="24">
        <v>408407.31</v>
      </c>
      <c r="S3432" s="24">
        <v>262947.96999999997</v>
      </c>
      <c r="T3432" s="24">
        <v>460158.95</v>
      </c>
      <c r="U3432" s="24">
        <v>292156.95</v>
      </c>
      <c r="V3432" s="24">
        <v>511274.66</v>
      </c>
    </row>
    <row r="3433" spans="1:22" hidden="1" x14ac:dyDescent="0.3">
      <c r="A3433" s="23">
        <v>1</v>
      </c>
      <c r="B3433" s="23">
        <v>2022</v>
      </c>
      <c r="C3433" s="23" t="s">
        <v>184</v>
      </c>
      <c r="D3433" t="s">
        <v>165</v>
      </c>
      <c r="E3433" s="23" t="s">
        <v>530</v>
      </c>
      <c r="F3433" s="23" t="s">
        <v>406</v>
      </c>
      <c r="G3433" s="23">
        <v>4</v>
      </c>
      <c r="H3433" s="23" t="s">
        <v>29</v>
      </c>
      <c r="I3433" s="24">
        <v>88814.66</v>
      </c>
      <c r="J3433" s="24">
        <v>142103.45000000001</v>
      </c>
      <c r="K3433" s="24">
        <v>124340.52</v>
      </c>
      <c r="L3433" s="24">
        <v>198944.84</v>
      </c>
      <c r="M3433" s="24">
        <v>159866.38</v>
      </c>
      <c r="N3433" s="24">
        <v>255786.22</v>
      </c>
      <c r="O3433" s="24">
        <v>213155.18</v>
      </c>
      <c r="P3433" s="24">
        <v>341048.29</v>
      </c>
      <c r="Q3433" s="24">
        <v>266443.96999999997</v>
      </c>
      <c r="R3433" s="24">
        <v>426310.36</v>
      </c>
      <c r="S3433" s="24">
        <v>301969.84000000003</v>
      </c>
      <c r="T3433" s="24">
        <v>483151.75</v>
      </c>
      <c r="U3433" s="24">
        <v>337495.7</v>
      </c>
      <c r="V3433" s="24">
        <v>539993.13</v>
      </c>
    </row>
    <row r="3434" spans="1:22" hidden="1" x14ac:dyDescent="0.3">
      <c r="A3434" s="23">
        <v>1</v>
      </c>
      <c r="B3434" s="23">
        <v>2022</v>
      </c>
      <c r="C3434" s="23" t="s">
        <v>184</v>
      </c>
      <c r="D3434" t="s">
        <v>172</v>
      </c>
      <c r="E3434" s="23" t="s">
        <v>531</v>
      </c>
      <c r="F3434" s="23" t="s">
        <v>219</v>
      </c>
      <c r="G3434" s="23">
        <v>1</v>
      </c>
      <c r="H3434" s="23" t="s">
        <v>14</v>
      </c>
      <c r="I3434" s="24">
        <v>120128.63</v>
      </c>
      <c r="J3434" s="24">
        <v>210225.1</v>
      </c>
      <c r="K3434" s="24">
        <v>155700.13</v>
      </c>
      <c r="L3434" s="24">
        <v>272475.24</v>
      </c>
      <c r="M3434" s="24">
        <v>185957.1</v>
      </c>
      <c r="N3434" s="24">
        <v>325424.93</v>
      </c>
      <c r="O3434" s="24">
        <v>221481.54</v>
      </c>
      <c r="P3434" s="24">
        <v>387592.7</v>
      </c>
      <c r="Q3434" s="24">
        <v>260572.33</v>
      </c>
      <c r="R3434" s="24">
        <v>456001.58</v>
      </c>
      <c r="S3434" s="24">
        <v>285654.03000000003</v>
      </c>
      <c r="T3434" s="24">
        <v>499894.56</v>
      </c>
      <c r="U3434" s="24">
        <v>309854.88</v>
      </c>
      <c r="V3434" s="24">
        <v>542246.05000000005</v>
      </c>
    </row>
    <row r="3435" spans="1:22" hidden="1" x14ac:dyDescent="0.3">
      <c r="A3435" s="23">
        <v>1</v>
      </c>
      <c r="B3435" s="23">
        <v>2022</v>
      </c>
      <c r="C3435" s="23" t="s">
        <v>184</v>
      </c>
      <c r="D3435" t="s">
        <v>172</v>
      </c>
      <c r="E3435" s="23" t="s">
        <v>531</v>
      </c>
      <c r="F3435" s="23" t="s">
        <v>219</v>
      </c>
      <c r="G3435" s="23">
        <v>2</v>
      </c>
      <c r="H3435" s="23" t="s">
        <v>30</v>
      </c>
      <c r="I3435" s="24">
        <v>95127.41</v>
      </c>
      <c r="J3435" s="24">
        <v>166472.95999999999</v>
      </c>
      <c r="K3435" s="24">
        <v>124418.43</v>
      </c>
      <c r="L3435" s="24">
        <v>217732.25</v>
      </c>
      <c r="M3435" s="24">
        <v>150520.63</v>
      </c>
      <c r="N3435" s="24">
        <v>263411.11</v>
      </c>
      <c r="O3435" s="24">
        <v>183795.44</v>
      </c>
      <c r="P3435" s="24">
        <v>321642.03000000003</v>
      </c>
      <c r="Q3435" s="24">
        <v>217851.01</v>
      </c>
      <c r="R3435" s="24">
        <v>381239.26</v>
      </c>
      <c r="S3435" s="24">
        <v>239951.35999999999</v>
      </c>
      <c r="T3435" s="24">
        <v>419914.88</v>
      </c>
      <c r="U3435" s="24">
        <v>260571.61</v>
      </c>
      <c r="V3435" s="24">
        <v>456000.31</v>
      </c>
    </row>
    <row r="3436" spans="1:22" hidden="1" x14ac:dyDescent="0.3">
      <c r="A3436" s="23">
        <v>1</v>
      </c>
      <c r="B3436" s="23">
        <v>2022</v>
      </c>
      <c r="C3436" s="23" t="s">
        <v>184</v>
      </c>
      <c r="D3436" t="s">
        <v>172</v>
      </c>
      <c r="E3436" s="23" t="s">
        <v>531</v>
      </c>
      <c r="F3436" s="23" t="s">
        <v>219</v>
      </c>
      <c r="G3436" s="23">
        <v>3</v>
      </c>
      <c r="H3436" s="23" t="s">
        <v>31</v>
      </c>
      <c r="I3436" s="24">
        <v>91478.47</v>
      </c>
      <c r="J3436" s="24">
        <v>160087.32999999999</v>
      </c>
      <c r="K3436" s="24">
        <v>124884.49</v>
      </c>
      <c r="L3436" s="24">
        <v>218547.86</v>
      </c>
      <c r="M3436" s="24">
        <v>158244.04</v>
      </c>
      <c r="N3436" s="24">
        <v>276927.07</v>
      </c>
      <c r="O3436" s="24">
        <v>208684.74</v>
      </c>
      <c r="P3436" s="24">
        <v>365198.3</v>
      </c>
      <c r="Q3436" s="24">
        <v>258692.82</v>
      </c>
      <c r="R3436" s="24">
        <v>452712.44</v>
      </c>
      <c r="S3436" s="24">
        <v>291550.84999999998</v>
      </c>
      <c r="T3436" s="24">
        <v>510213.99</v>
      </c>
      <c r="U3436" s="24">
        <v>324024.33</v>
      </c>
      <c r="V3436" s="24">
        <v>567042.57999999996</v>
      </c>
    </row>
    <row r="3437" spans="1:22" hidden="1" x14ac:dyDescent="0.3">
      <c r="A3437" s="23">
        <v>1</v>
      </c>
      <c r="B3437" s="23">
        <v>2022</v>
      </c>
      <c r="C3437" s="23" t="s">
        <v>184</v>
      </c>
      <c r="D3437" t="s">
        <v>172</v>
      </c>
      <c r="E3437" s="23" t="s">
        <v>531</v>
      </c>
      <c r="F3437" s="23" t="s">
        <v>219</v>
      </c>
      <c r="G3437" s="23">
        <v>4</v>
      </c>
      <c r="H3437" s="23" t="s">
        <v>29</v>
      </c>
      <c r="I3437" s="24">
        <v>97194.82</v>
      </c>
      <c r="J3437" s="24">
        <v>155511.71</v>
      </c>
      <c r="K3437" s="24">
        <v>136072.74</v>
      </c>
      <c r="L3437" s="24">
        <v>217716.39</v>
      </c>
      <c r="M3437" s="24">
        <v>174950.67</v>
      </c>
      <c r="N3437" s="24">
        <v>279921.08</v>
      </c>
      <c r="O3437" s="24">
        <v>233267.56</v>
      </c>
      <c r="P3437" s="24">
        <v>373228.1</v>
      </c>
      <c r="Q3437" s="24">
        <v>291584.45</v>
      </c>
      <c r="R3437" s="24">
        <v>466535.13</v>
      </c>
      <c r="S3437" s="24">
        <v>330462.38</v>
      </c>
      <c r="T3437" s="24">
        <v>528739.81000000006</v>
      </c>
      <c r="U3437" s="24">
        <v>369340.3</v>
      </c>
      <c r="V3437" s="24">
        <v>590944.49</v>
      </c>
    </row>
    <row r="3438" spans="1:22" hidden="1" x14ac:dyDescent="0.3">
      <c r="A3438" s="23">
        <v>1</v>
      </c>
      <c r="B3438" s="23">
        <v>2022</v>
      </c>
      <c r="C3438" s="23" t="s">
        <v>184</v>
      </c>
      <c r="D3438" t="s">
        <v>172</v>
      </c>
      <c r="E3438" s="23" t="s">
        <v>531</v>
      </c>
      <c r="F3438" s="23" t="s">
        <v>263</v>
      </c>
      <c r="G3438" s="23">
        <v>1</v>
      </c>
      <c r="H3438" s="23" t="s">
        <v>14</v>
      </c>
      <c r="I3438" s="24">
        <v>125918.14</v>
      </c>
      <c r="J3438" s="24">
        <v>220356.74</v>
      </c>
      <c r="K3438" s="24">
        <v>163303.59</v>
      </c>
      <c r="L3438" s="24">
        <v>285781.28000000003</v>
      </c>
      <c r="M3438" s="24">
        <v>195122.33</v>
      </c>
      <c r="N3438" s="24">
        <v>341464.08</v>
      </c>
      <c r="O3438" s="24">
        <v>232518.6</v>
      </c>
      <c r="P3438" s="24">
        <v>406907.55</v>
      </c>
      <c r="Q3438" s="24">
        <v>273634.06</v>
      </c>
      <c r="R3438" s="24">
        <v>478859.6</v>
      </c>
      <c r="S3438" s="24">
        <v>300017.19</v>
      </c>
      <c r="T3438" s="24">
        <v>525030.09</v>
      </c>
      <c r="U3438" s="24">
        <v>325515.24</v>
      </c>
      <c r="V3438" s="24">
        <v>569651.67000000004</v>
      </c>
    </row>
    <row r="3439" spans="1:22" hidden="1" x14ac:dyDescent="0.3">
      <c r="A3439" s="23">
        <v>1</v>
      </c>
      <c r="B3439" s="23">
        <v>2022</v>
      </c>
      <c r="C3439" s="23" t="s">
        <v>184</v>
      </c>
      <c r="D3439" t="s">
        <v>172</v>
      </c>
      <c r="E3439" s="23" t="s">
        <v>531</v>
      </c>
      <c r="F3439" s="23" t="s">
        <v>263</v>
      </c>
      <c r="G3439" s="23">
        <v>2</v>
      </c>
      <c r="H3439" s="23" t="s">
        <v>30</v>
      </c>
      <c r="I3439" s="24">
        <v>99081.96</v>
      </c>
      <c r="J3439" s="24">
        <v>173393.43</v>
      </c>
      <c r="K3439" s="24">
        <v>129725.98</v>
      </c>
      <c r="L3439" s="24">
        <v>227020.47</v>
      </c>
      <c r="M3439" s="24">
        <v>157085.03</v>
      </c>
      <c r="N3439" s="24">
        <v>274898.78999999998</v>
      </c>
      <c r="O3439" s="24">
        <v>192066.56</v>
      </c>
      <c r="P3439" s="24">
        <v>336116.47</v>
      </c>
      <c r="Q3439" s="24">
        <v>227777.22</v>
      </c>
      <c r="R3439" s="24">
        <v>398610.14</v>
      </c>
      <c r="S3439" s="24">
        <v>250960.2</v>
      </c>
      <c r="T3439" s="24">
        <v>439180.35</v>
      </c>
      <c r="U3439" s="24">
        <v>272614.84000000003</v>
      </c>
      <c r="V3439" s="24">
        <v>477075.98</v>
      </c>
    </row>
    <row r="3440" spans="1:22" hidden="1" x14ac:dyDescent="0.3">
      <c r="A3440" s="23">
        <v>1</v>
      </c>
      <c r="B3440" s="23">
        <v>2022</v>
      </c>
      <c r="C3440" s="23" t="s">
        <v>184</v>
      </c>
      <c r="D3440" t="s">
        <v>172</v>
      </c>
      <c r="E3440" s="23" t="s">
        <v>531</v>
      </c>
      <c r="F3440" s="23" t="s">
        <v>263</v>
      </c>
      <c r="G3440" s="23">
        <v>3</v>
      </c>
      <c r="H3440" s="23" t="s">
        <v>31</v>
      </c>
      <c r="I3440" s="24">
        <v>94805.06</v>
      </c>
      <c r="J3440" s="24">
        <v>165908.85</v>
      </c>
      <c r="K3440" s="24">
        <v>129307.92</v>
      </c>
      <c r="L3440" s="24">
        <v>226288.85</v>
      </c>
      <c r="M3440" s="24">
        <v>163760.9</v>
      </c>
      <c r="N3440" s="24">
        <v>286581.57</v>
      </c>
      <c r="O3440" s="24">
        <v>215871.21</v>
      </c>
      <c r="P3440" s="24">
        <v>377774.62</v>
      </c>
      <c r="Q3440" s="24">
        <v>267517.15000000002</v>
      </c>
      <c r="R3440" s="24">
        <v>468155.01</v>
      </c>
      <c r="S3440" s="24">
        <v>301431.8</v>
      </c>
      <c r="T3440" s="24">
        <v>527505.66</v>
      </c>
      <c r="U3440" s="24">
        <v>334933.68</v>
      </c>
      <c r="V3440" s="24">
        <v>586133.93999999994</v>
      </c>
    </row>
    <row r="3441" spans="1:22" hidden="1" x14ac:dyDescent="0.3">
      <c r="A3441" s="23">
        <v>1</v>
      </c>
      <c r="B3441" s="23">
        <v>2022</v>
      </c>
      <c r="C3441" s="23" t="s">
        <v>184</v>
      </c>
      <c r="D3441" t="s">
        <v>172</v>
      </c>
      <c r="E3441" s="23" t="s">
        <v>531</v>
      </c>
      <c r="F3441" s="23" t="s">
        <v>263</v>
      </c>
      <c r="G3441" s="23">
        <v>4</v>
      </c>
      <c r="H3441" s="23" t="s">
        <v>29</v>
      </c>
      <c r="I3441" s="24">
        <v>101548.66</v>
      </c>
      <c r="J3441" s="24">
        <v>162477.85999999999</v>
      </c>
      <c r="K3441" s="24">
        <v>142168.13</v>
      </c>
      <c r="L3441" s="24">
        <v>227469.01</v>
      </c>
      <c r="M3441" s="24">
        <v>182787.59</v>
      </c>
      <c r="N3441" s="24">
        <v>292460.15000000002</v>
      </c>
      <c r="O3441" s="24">
        <v>243716.79</v>
      </c>
      <c r="P3441" s="24">
        <v>389946.87</v>
      </c>
      <c r="Q3441" s="24">
        <v>304645.99</v>
      </c>
      <c r="R3441" s="24">
        <v>487433.58</v>
      </c>
      <c r="S3441" s="24">
        <v>345265.45</v>
      </c>
      <c r="T3441" s="24">
        <v>552424.73</v>
      </c>
      <c r="U3441" s="24">
        <v>385884.91</v>
      </c>
      <c r="V3441" s="24">
        <v>617415.87</v>
      </c>
    </row>
    <row r="3442" spans="1:22" hidden="1" x14ac:dyDescent="0.3">
      <c r="A3442" s="23">
        <v>1</v>
      </c>
      <c r="B3442" s="23">
        <v>2022</v>
      </c>
      <c r="C3442" s="23" t="s">
        <v>184</v>
      </c>
      <c r="D3442" t="s">
        <v>178</v>
      </c>
      <c r="E3442" s="23" t="s">
        <v>532</v>
      </c>
      <c r="F3442" s="23" t="s">
        <v>225</v>
      </c>
      <c r="G3442" s="23">
        <v>1</v>
      </c>
      <c r="H3442" s="23" t="s">
        <v>14</v>
      </c>
      <c r="I3442" s="24">
        <v>110625.60000000001</v>
      </c>
      <c r="J3442" s="24">
        <v>193594.8</v>
      </c>
      <c r="K3442" s="24">
        <v>143405.73000000001</v>
      </c>
      <c r="L3442" s="24">
        <v>250960.02</v>
      </c>
      <c r="M3442" s="24">
        <v>171292.63</v>
      </c>
      <c r="N3442" s="24">
        <v>299762.09999999998</v>
      </c>
      <c r="O3442" s="24">
        <v>204043.05</v>
      </c>
      <c r="P3442" s="24">
        <v>357075.34</v>
      </c>
      <c r="Q3442" s="24">
        <v>240073.38</v>
      </c>
      <c r="R3442" s="24">
        <v>420128.41</v>
      </c>
      <c r="S3442" s="24">
        <v>263191.94</v>
      </c>
      <c r="T3442" s="24">
        <v>460585.9</v>
      </c>
      <c r="U3442" s="24">
        <v>285507.99</v>
      </c>
      <c r="V3442" s="24">
        <v>499638.99</v>
      </c>
    </row>
    <row r="3443" spans="1:22" hidden="1" x14ac:dyDescent="0.3">
      <c r="A3443" s="23">
        <v>1</v>
      </c>
      <c r="B3443" s="23">
        <v>2022</v>
      </c>
      <c r="C3443" s="23" t="s">
        <v>184</v>
      </c>
      <c r="D3443" t="s">
        <v>178</v>
      </c>
      <c r="E3443" s="23" t="s">
        <v>532</v>
      </c>
      <c r="F3443" s="23" t="s">
        <v>225</v>
      </c>
      <c r="G3443" s="23">
        <v>2</v>
      </c>
      <c r="H3443" s="23" t="s">
        <v>30</v>
      </c>
      <c r="I3443" s="24">
        <v>87459.33</v>
      </c>
      <c r="J3443" s="24">
        <v>153053.82999999999</v>
      </c>
      <c r="K3443" s="24">
        <v>114419.93</v>
      </c>
      <c r="L3443" s="24">
        <v>200234.87</v>
      </c>
      <c r="M3443" s="24">
        <v>138457</v>
      </c>
      <c r="N3443" s="24">
        <v>242299.76</v>
      </c>
      <c r="O3443" s="24">
        <v>169122.9</v>
      </c>
      <c r="P3443" s="24">
        <v>295965.08</v>
      </c>
      <c r="Q3443" s="24">
        <v>200487.56</v>
      </c>
      <c r="R3443" s="24">
        <v>350853.24</v>
      </c>
      <c r="S3443" s="24">
        <v>220843.59</v>
      </c>
      <c r="T3443" s="24">
        <v>386476.29</v>
      </c>
      <c r="U3443" s="24">
        <v>239841.84</v>
      </c>
      <c r="V3443" s="24">
        <v>419723.22</v>
      </c>
    </row>
    <row r="3444" spans="1:22" hidden="1" x14ac:dyDescent="0.3">
      <c r="A3444" s="23">
        <v>1</v>
      </c>
      <c r="B3444" s="23">
        <v>2022</v>
      </c>
      <c r="C3444" s="23" t="s">
        <v>184</v>
      </c>
      <c r="D3444" t="s">
        <v>178</v>
      </c>
      <c r="E3444" s="23" t="s">
        <v>532</v>
      </c>
      <c r="F3444" s="23" t="s">
        <v>225</v>
      </c>
      <c r="G3444" s="23">
        <v>3</v>
      </c>
      <c r="H3444" s="23" t="s">
        <v>31</v>
      </c>
      <c r="I3444" s="24">
        <v>83996.57</v>
      </c>
      <c r="J3444" s="24">
        <v>146993.99</v>
      </c>
      <c r="K3444" s="24">
        <v>114643.61</v>
      </c>
      <c r="L3444" s="24">
        <v>200626.31</v>
      </c>
      <c r="M3444" s="24">
        <v>145247.59</v>
      </c>
      <c r="N3444" s="24">
        <v>254183.29</v>
      </c>
      <c r="O3444" s="24">
        <v>191525.49</v>
      </c>
      <c r="P3444" s="24">
        <v>335169.61</v>
      </c>
      <c r="Q3444" s="24">
        <v>237402.52</v>
      </c>
      <c r="R3444" s="24">
        <v>415454.41</v>
      </c>
      <c r="S3444" s="24">
        <v>267541.78999999998</v>
      </c>
      <c r="T3444" s="24">
        <v>468198.14</v>
      </c>
      <c r="U3444" s="24">
        <v>297324.74</v>
      </c>
      <c r="V3444" s="24">
        <v>520318.3</v>
      </c>
    </row>
    <row r="3445" spans="1:22" hidden="1" x14ac:dyDescent="0.3">
      <c r="A3445" s="23">
        <v>1</v>
      </c>
      <c r="B3445" s="23">
        <v>2022</v>
      </c>
      <c r="C3445" s="23" t="s">
        <v>184</v>
      </c>
      <c r="D3445" t="s">
        <v>178</v>
      </c>
      <c r="E3445" s="23" t="s">
        <v>532</v>
      </c>
      <c r="F3445" s="23" t="s">
        <v>225</v>
      </c>
      <c r="G3445" s="23">
        <v>4</v>
      </c>
      <c r="H3445" s="23" t="s">
        <v>29</v>
      </c>
      <c r="I3445" s="24">
        <v>89431.12</v>
      </c>
      <c r="J3445" s="24">
        <v>143089.79999999999</v>
      </c>
      <c r="K3445" s="24">
        <v>125203.57</v>
      </c>
      <c r="L3445" s="24">
        <v>200325.72</v>
      </c>
      <c r="M3445" s="24">
        <v>160976.01999999999</v>
      </c>
      <c r="N3445" s="24">
        <v>257561.63</v>
      </c>
      <c r="O3445" s="24">
        <v>214634.69</v>
      </c>
      <c r="P3445" s="24">
        <v>343415.51</v>
      </c>
      <c r="Q3445" s="24">
        <v>268293.37</v>
      </c>
      <c r="R3445" s="24">
        <v>429269.39</v>
      </c>
      <c r="S3445" s="24">
        <v>304065.81</v>
      </c>
      <c r="T3445" s="24">
        <v>486505.31</v>
      </c>
      <c r="U3445" s="24">
        <v>339838.26</v>
      </c>
      <c r="V3445" s="24">
        <v>543741.23</v>
      </c>
    </row>
    <row r="3446" spans="1:22" hidden="1" x14ac:dyDescent="0.3">
      <c r="A3446" s="23">
        <v>1</v>
      </c>
      <c r="B3446" s="23">
        <v>2022</v>
      </c>
      <c r="C3446" s="23" t="s">
        <v>184</v>
      </c>
      <c r="D3446" t="s">
        <v>178</v>
      </c>
      <c r="E3446" s="23" t="s">
        <v>532</v>
      </c>
      <c r="F3446" s="23" t="s">
        <v>198</v>
      </c>
      <c r="G3446" s="23">
        <v>1</v>
      </c>
      <c r="H3446" s="23" t="s">
        <v>14</v>
      </c>
      <c r="I3446" s="24">
        <v>110686.16</v>
      </c>
      <c r="J3446" s="24">
        <v>193700.78</v>
      </c>
      <c r="K3446" s="24">
        <v>143518.49</v>
      </c>
      <c r="L3446" s="24">
        <v>251157.35</v>
      </c>
      <c r="M3446" s="24">
        <v>171456.28</v>
      </c>
      <c r="N3446" s="24">
        <v>300048.48</v>
      </c>
      <c r="O3446" s="24">
        <v>204279.57</v>
      </c>
      <c r="P3446" s="24">
        <v>357489.25</v>
      </c>
      <c r="Q3446" s="24">
        <v>240378.02</v>
      </c>
      <c r="R3446" s="24">
        <v>420661.53</v>
      </c>
      <c r="S3446" s="24">
        <v>263541.09999999998</v>
      </c>
      <c r="T3446" s="24">
        <v>461196.92</v>
      </c>
      <c r="U3446" s="24">
        <v>285914.37</v>
      </c>
      <c r="V3446" s="24">
        <v>500350.15</v>
      </c>
    </row>
    <row r="3447" spans="1:22" hidden="1" x14ac:dyDescent="0.3">
      <c r="A3447" s="23">
        <v>1</v>
      </c>
      <c r="B3447" s="23">
        <v>2022</v>
      </c>
      <c r="C3447" s="23" t="s">
        <v>184</v>
      </c>
      <c r="D3447" t="s">
        <v>178</v>
      </c>
      <c r="E3447" s="23" t="s">
        <v>532</v>
      </c>
      <c r="F3447" s="23" t="s">
        <v>198</v>
      </c>
      <c r="G3447" s="23">
        <v>2</v>
      </c>
      <c r="H3447" s="23" t="s">
        <v>30</v>
      </c>
      <c r="I3447" s="24">
        <v>87290.52</v>
      </c>
      <c r="J3447" s="24">
        <v>152758.41</v>
      </c>
      <c r="K3447" s="24">
        <v>114245.7</v>
      </c>
      <c r="L3447" s="24">
        <v>199929.98</v>
      </c>
      <c r="M3447" s="24">
        <v>138295.54999999999</v>
      </c>
      <c r="N3447" s="24">
        <v>242017.21</v>
      </c>
      <c r="O3447" s="24">
        <v>169013.68</v>
      </c>
      <c r="P3447" s="24">
        <v>295773.94</v>
      </c>
      <c r="Q3447" s="24">
        <v>200400.26</v>
      </c>
      <c r="R3447" s="24">
        <v>350700.46</v>
      </c>
      <c r="S3447" s="24">
        <v>220773.46</v>
      </c>
      <c r="T3447" s="24">
        <v>386353.56</v>
      </c>
      <c r="U3447" s="24">
        <v>239796.08</v>
      </c>
      <c r="V3447" s="24">
        <v>419643.13</v>
      </c>
    </row>
    <row r="3448" spans="1:22" hidden="1" x14ac:dyDescent="0.3">
      <c r="A3448" s="23">
        <v>1</v>
      </c>
      <c r="B3448" s="23">
        <v>2022</v>
      </c>
      <c r="C3448" s="23" t="s">
        <v>184</v>
      </c>
      <c r="D3448" t="s">
        <v>178</v>
      </c>
      <c r="E3448" s="23" t="s">
        <v>532</v>
      </c>
      <c r="F3448" s="23" t="s">
        <v>198</v>
      </c>
      <c r="G3448" s="23">
        <v>3</v>
      </c>
      <c r="H3448" s="23" t="s">
        <v>31</v>
      </c>
      <c r="I3448" s="24">
        <v>83670.36</v>
      </c>
      <c r="J3448" s="24">
        <v>146423.14000000001</v>
      </c>
      <c r="K3448" s="24">
        <v>114157.7</v>
      </c>
      <c r="L3448" s="24">
        <v>199775.98</v>
      </c>
      <c r="M3448" s="24">
        <v>144601.56</v>
      </c>
      <c r="N3448" s="24">
        <v>253052.73</v>
      </c>
      <c r="O3448" s="24">
        <v>190642.94</v>
      </c>
      <c r="P3448" s="24">
        <v>333625.15000000002</v>
      </c>
      <c r="Q3448" s="24">
        <v>236279.49</v>
      </c>
      <c r="R3448" s="24">
        <v>413489.1</v>
      </c>
      <c r="S3448" s="24">
        <v>266254.03000000003</v>
      </c>
      <c r="T3448" s="24">
        <v>465944.56</v>
      </c>
      <c r="U3448" s="24">
        <v>295868.71999999997</v>
      </c>
      <c r="V3448" s="24">
        <v>517770.26</v>
      </c>
    </row>
    <row r="3449" spans="1:22" hidden="1" x14ac:dyDescent="0.3">
      <c r="A3449" s="23">
        <v>1</v>
      </c>
      <c r="B3449" s="23">
        <v>2022</v>
      </c>
      <c r="C3449" s="23" t="s">
        <v>184</v>
      </c>
      <c r="D3449" t="s">
        <v>178</v>
      </c>
      <c r="E3449" s="23" t="s">
        <v>532</v>
      </c>
      <c r="F3449" s="23" t="s">
        <v>198</v>
      </c>
      <c r="G3449" s="23">
        <v>4</v>
      </c>
      <c r="H3449" s="23" t="s">
        <v>29</v>
      </c>
      <c r="I3449" s="24">
        <v>89366.45</v>
      </c>
      <c r="J3449" s="24">
        <v>142986.32</v>
      </c>
      <c r="K3449" s="24">
        <v>125113.03</v>
      </c>
      <c r="L3449" s="24">
        <v>200180.85</v>
      </c>
      <c r="M3449" s="24">
        <v>160859.60999999999</v>
      </c>
      <c r="N3449" s="24">
        <v>257375.38</v>
      </c>
      <c r="O3449" s="24">
        <v>214479.48</v>
      </c>
      <c r="P3449" s="24">
        <v>343167.17</v>
      </c>
      <c r="Q3449" s="24">
        <v>268099.34999999998</v>
      </c>
      <c r="R3449" s="24">
        <v>428958.97</v>
      </c>
      <c r="S3449" s="24">
        <v>303845.93</v>
      </c>
      <c r="T3449" s="24">
        <v>486153.5</v>
      </c>
      <c r="U3449" s="24">
        <v>339592.51</v>
      </c>
      <c r="V3449" s="24">
        <v>543348.03</v>
      </c>
    </row>
    <row r="3450" spans="1:22" hidden="1" x14ac:dyDescent="0.3">
      <c r="A3450" s="23">
        <v>1</v>
      </c>
      <c r="B3450" s="23">
        <v>2022</v>
      </c>
      <c r="C3450" s="23" t="s">
        <v>184</v>
      </c>
      <c r="D3450" t="s">
        <v>178</v>
      </c>
      <c r="E3450" s="23" t="s">
        <v>532</v>
      </c>
      <c r="F3450" s="23" t="s">
        <v>308</v>
      </c>
      <c r="G3450" s="23">
        <v>1</v>
      </c>
      <c r="H3450" s="23" t="s">
        <v>14</v>
      </c>
      <c r="I3450" s="24">
        <v>112338.23</v>
      </c>
      <c r="J3450" s="24">
        <v>196591.9</v>
      </c>
      <c r="K3450" s="24">
        <v>145641.66</v>
      </c>
      <c r="L3450" s="24">
        <v>254872.9</v>
      </c>
      <c r="M3450" s="24">
        <v>173976.74</v>
      </c>
      <c r="N3450" s="24">
        <v>304459.3</v>
      </c>
      <c r="O3450" s="24">
        <v>207259.56</v>
      </c>
      <c r="P3450" s="24">
        <v>362704.23</v>
      </c>
      <c r="Q3450" s="24">
        <v>243870.04</v>
      </c>
      <c r="R3450" s="24">
        <v>426772.58</v>
      </c>
      <c r="S3450" s="24">
        <v>267361.23</v>
      </c>
      <c r="T3450" s="24">
        <v>467882.15</v>
      </c>
      <c r="U3450" s="24">
        <v>290043.55</v>
      </c>
      <c r="V3450" s="24">
        <v>507576.22</v>
      </c>
    </row>
    <row r="3451" spans="1:22" hidden="1" x14ac:dyDescent="0.3">
      <c r="A3451" s="23">
        <v>1</v>
      </c>
      <c r="B3451" s="23">
        <v>2022</v>
      </c>
      <c r="C3451" s="23" t="s">
        <v>184</v>
      </c>
      <c r="D3451" t="s">
        <v>178</v>
      </c>
      <c r="E3451" s="23" t="s">
        <v>532</v>
      </c>
      <c r="F3451" s="23" t="s">
        <v>308</v>
      </c>
      <c r="G3451" s="23">
        <v>2</v>
      </c>
      <c r="H3451" s="23" t="s">
        <v>30</v>
      </c>
      <c r="I3451" s="24">
        <v>88713.22</v>
      </c>
      <c r="J3451" s="24">
        <v>155248.14000000001</v>
      </c>
      <c r="K3451" s="24">
        <v>116081.89</v>
      </c>
      <c r="L3451" s="24">
        <v>203143.3</v>
      </c>
      <c r="M3451" s="24">
        <v>140490.91</v>
      </c>
      <c r="N3451" s="24">
        <v>245859.09</v>
      </c>
      <c r="O3451" s="24">
        <v>171647.93</v>
      </c>
      <c r="P3451" s="24">
        <v>300383.88</v>
      </c>
      <c r="Q3451" s="24">
        <v>203500.35</v>
      </c>
      <c r="R3451" s="24">
        <v>356125.62</v>
      </c>
      <c r="S3451" s="24">
        <v>224174.3</v>
      </c>
      <c r="T3451" s="24">
        <v>392305.03</v>
      </c>
      <c r="U3451" s="24">
        <v>243473.12</v>
      </c>
      <c r="V3451" s="24">
        <v>426077.96</v>
      </c>
    </row>
    <row r="3452" spans="1:22" hidden="1" x14ac:dyDescent="0.3">
      <c r="A3452" s="23">
        <v>1</v>
      </c>
      <c r="B3452" s="23">
        <v>2022</v>
      </c>
      <c r="C3452" s="23" t="s">
        <v>184</v>
      </c>
      <c r="D3452" t="s">
        <v>178</v>
      </c>
      <c r="E3452" s="23" t="s">
        <v>532</v>
      </c>
      <c r="F3452" s="23" t="s">
        <v>308</v>
      </c>
      <c r="G3452" s="23">
        <v>3</v>
      </c>
      <c r="H3452" s="23" t="s">
        <v>31</v>
      </c>
      <c r="I3452" s="24">
        <v>85125.02</v>
      </c>
      <c r="J3452" s="24">
        <v>148968.79</v>
      </c>
      <c r="K3452" s="24">
        <v>116165</v>
      </c>
      <c r="L3452" s="24">
        <v>203288.75</v>
      </c>
      <c r="M3452" s="24">
        <v>147161.07</v>
      </c>
      <c r="N3452" s="24">
        <v>257531.87</v>
      </c>
      <c r="O3452" s="24">
        <v>194034.45</v>
      </c>
      <c r="P3452" s="24">
        <v>339560.29</v>
      </c>
      <c r="Q3452" s="24">
        <v>240499.03</v>
      </c>
      <c r="R3452" s="24">
        <v>420873.31</v>
      </c>
      <c r="S3452" s="24">
        <v>271021.19</v>
      </c>
      <c r="T3452" s="24">
        <v>474287.08</v>
      </c>
      <c r="U3452" s="24">
        <v>301179.96000000002</v>
      </c>
      <c r="V3452" s="24">
        <v>527064.93000000005</v>
      </c>
    </row>
    <row r="3453" spans="1:22" hidden="1" x14ac:dyDescent="0.3">
      <c r="A3453" s="23">
        <v>1</v>
      </c>
      <c r="B3453" s="23">
        <v>2022</v>
      </c>
      <c r="C3453" s="23" t="s">
        <v>184</v>
      </c>
      <c r="D3453" t="s">
        <v>178</v>
      </c>
      <c r="E3453" s="23" t="s">
        <v>532</v>
      </c>
      <c r="F3453" s="23" t="s">
        <v>308</v>
      </c>
      <c r="G3453" s="23">
        <v>4</v>
      </c>
      <c r="H3453" s="23" t="s">
        <v>29</v>
      </c>
      <c r="I3453" s="24">
        <v>90763.15</v>
      </c>
      <c r="J3453" s="24">
        <v>145221.03</v>
      </c>
      <c r="K3453" s="24">
        <v>127068.4</v>
      </c>
      <c r="L3453" s="24">
        <v>203309.45</v>
      </c>
      <c r="M3453" s="24">
        <v>163373.66</v>
      </c>
      <c r="N3453" s="24">
        <v>261397.86</v>
      </c>
      <c r="O3453" s="24">
        <v>217831.55</v>
      </c>
      <c r="P3453" s="24">
        <v>348530.48</v>
      </c>
      <c r="Q3453" s="24">
        <v>272289.44</v>
      </c>
      <c r="R3453" s="24">
        <v>435663.1</v>
      </c>
      <c r="S3453" s="24">
        <v>308594.69</v>
      </c>
      <c r="T3453" s="24">
        <v>493751.52</v>
      </c>
      <c r="U3453" s="24">
        <v>344899.95</v>
      </c>
      <c r="V3453" s="24">
        <v>551839.93000000005</v>
      </c>
    </row>
    <row r="3454" spans="1:22" hidden="1" x14ac:dyDescent="0.3">
      <c r="A3454" s="23">
        <v>1</v>
      </c>
      <c r="B3454" s="23">
        <v>2022</v>
      </c>
      <c r="C3454" s="23" t="s">
        <v>184</v>
      </c>
      <c r="D3454" t="s">
        <v>178</v>
      </c>
      <c r="E3454" s="23" t="s">
        <v>532</v>
      </c>
      <c r="F3454" s="23" t="s">
        <v>346</v>
      </c>
      <c r="G3454" s="23">
        <v>1</v>
      </c>
      <c r="H3454" s="23" t="s">
        <v>14</v>
      </c>
      <c r="I3454" s="24">
        <v>110216.22</v>
      </c>
      <c r="J3454" s="24">
        <v>192878.38</v>
      </c>
      <c r="K3454" s="24">
        <v>142961.10999999999</v>
      </c>
      <c r="L3454" s="24">
        <v>250181.95</v>
      </c>
      <c r="M3454" s="24">
        <v>170834.32</v>
      </c>
      <c r="N3454" s="24">
        <v>298960.06</v>
      </c>
      <c r="O3454" s="24">
        <v>203601.6</v>
      </c>
      <c r="P3454" s="24">
        <v>356302.8</v>
      </c>
      <c r="Q3454" s="24">
        <v>239620.2</v>
      </c>
      <c r="R3454" s="24">
        <v>419335.34</v>
      </c>
      <c r="S3454" s="24">
        <v>262733.26</v>
      </c>
      <c r="T3454" s="24">
        <v>459783.21</v>
      </c>
      <c r="U3454" s="24">
        <v>285079.82</v>
      </c>
      <c r="V3454" s="24">
        <v>498889.68</v>
      </c>
    </row>
    <row r="3455" spans="1:22" hidden="1" x14ac:dyDescent="0.3">
      <c r="A3455" s="23">
        <v>1</v>
      </c>
      <c r="B3455" s="23">
        <v>2022</v>
      </c>
      <c r="C3455" s="23" t="s">
        <v>184</v>
      </c>
      <c r="D3455" t="s">
        <v>178</v>
      </c>
      <c r="E3455" s="23" t="s">
        <v>532</v>
      </c>
      <c r="F3455" s="23" t="s">
        <v>346</v>
      </c>
      <c r="G3455" s="23">
        <v>2</v>
      </c>
      <c r="H3455" s="23" t="s">
        <v>30</v>
      </c>
      <c r="I3455" s="24">
        <v>86591.21</v>
      </c>
      <c r="J3455" s="24">
        <v>151534.62</v>
      </c>
      <c r="K3455" s="24">
        <v>113401.34</v>
      </c>
      <c r="L3455" s="24">
        <v>198452.34</v>
      </c>
      <c r="M3455" s="24">
        <v>137348.48000000001</v>
      </c>
      <c r="N3455" s="24">
        <v>240359.85</v>
      </c>
      <c r="O3455" s="24">
        <v>167989.97</v>
      </c>
      <c r="P3455" s="24">
        <v>293982.44</v>
      </c>
      <c r="Q3455" s="24">
        <v>199250.5</v>
      </c>
      <c r="R3455" s="24">
        <v>348688.38</v>
      </c>
      <c r="S3455" s="24">
        <v>219546.34</v>
      </c>
      <c r="T3455" s="24">
        <v>384206.09</v>
      </c>
      <c r="U3455" s="24">
        <v>238509.38</v>
      </c>
      <c r="V3455" s="24">
        <v>417391.42</v>
      </c>
    </row>
    <row r="3456" spans="1:22" hidden="1" x14ac:dyDescent="0.3">
      <c r="A3456" s="23">
        <v>1</v>
      </c>
      <c r="B3456" s="23">
        <v>2022</v>
      </c>
      <c r="C3456" s="23" t="s">
        <v>184</v>
      </c>
      <c r="D3456" t="s">
        <v>178</v>
      </c>
      <c r="E3456" s="23" t="s">
        <v>532</v>
      </c>
      <c r="F3456" s="23" t="s">
        <v>346</v>
      </c>
      <c r="G3456" s="23">
        <v>3</v>
      </c>
      <c r="H3456" s="23" t="s">
        <v>31</v>
      </c>
      <c r="I3456" s="24">
        <v>82750.55</v>
      </c>
      <c r="J3456" s="24">
        <v>144813.45000000001</v>
      </c>
      <c r="K3456" s="24">
        <v>112840.73</v>
      </c>
      <c r="L3456" s="24">
        <v>197471.28</v>
      </c>
      <c r="M3456" s="24">
        <v>142887.01</v>
      </c>
      <c r="N3456" s="24">
        <v>250052.27</v>
      </c>
      <c r="O3456" s="24">
        <v>188335.71</v>
      </c>
      <c r="P3456" s="24">
        <v>329587.49</v>
      </c>
      <c r="Q3456" s="24">
        <v>233375.6</v>
      </c>
      <c r="R3456" s="24">
        <v>408407.31</v>
      </c>
      <c r="S3456" s="24">
        <v>262947.96999999997</v>
      </c>
      <c r="T3456" s="24">
        <v>460158.95</v>
      </c>
      <c r="U3456" s="24">
        <v>292156.95</v>
      </c>
      <c r="V3456" s="24">
        <v>511274.66</v>
      </c>
    </row>
    <row r="3457" spans="1:22" hidden="1" x14ac:dyDescent="0.3">
      <c r="A3457" s="23">
        <v>1</v>
      </c>
      <c r="B3457" s="23">
        <v>2022</v>
      </c>
      <c r="C3457" s="23" t="s">
        <v>184</v>
      </c>
      <c r="D3457" t="s">
        <v>178</v>
      </c>
      <c r="E3457" s="23" t="s">
        <v>532</v>
      </c>
      <c r="F3457" s="23" t="s">
        <v>346</v>
      </c>
      <c r="G3457" s="23">
        <v>4</v>
      </c>
      <c r="H3457" s="23" t="s">
        <v>29</v>
      </c>
      <c r="I3457" s="24">
        <v>88814.66</v>
      </c>
      <c r="J3457" s="24">
        <v>142103.45000000001</v>
      </c>
      <c r="K3457" s="24">
        <v>124340.52</v>
      </c>
      <c r="L3457" s="24">
        <v>198944.84</v>
      </c>
      <c r="M3457" s="24">
        <v>159866.38</v>
      </c>
      <c r="N3457" s="24">
        <v>255786.22</v>
      </c>
      <c r="O3457" s="24">
        <v>213155.18</v>
      </c>
      <c r="P3457" s="24">
        <v>341048.29</v>
      </c>
      <c r="Q3457" s="24">
        <v>266443.96999999997</v>
      </c>
      <c r="R3457" s="24">
        <v>426310.36</v>
      </c>
      <c r="S3457" s="24">
        <v>301969.84000000003</v>
      </c>
      <c r="T3457" s="24">
        <v>483151.75</v>
      </c>
      <c r="U3457" s="24">
        <v>337495.7</v>
      </c>
      <c r="V3457" s="24">
        <v>539993.13</v>
      </c>
    </row>
    <row r="3458" spans="1:22" hidden="1" x14ac:dyDescent="0.3">
      <c r="A3458" s="23">
        <v>10</v>
      </c>
      <c r="B3458" s="23">
        <v>2022</v>
      </c>
      <c r="C3458" s="23" t="s">
        <v>533</v>
      </c>
      <c r="D3458" t="s">
        <v>69</v>
      </c>
      <c r="E3458" s="23" t="s">
        <v>534</v>
      </c>
      <c r="F3458" s="23" t="s">
        <v>68</v>
      </c>
      <c r="G3458" s="23">
        <v>1</v>
      </c>
      <c r="H3458" s="23" t="s">
        <v>14</v>
      </c>
      <c r="I3458" s="24">
        <v>126338.6</v>
      </c>
      <c r="J3458" s="24">
        <v>221092.54</v>
      </c>
      <c r="K3458" s="24">
        <v>163632.69</v>
      </c>
      <c r="L3458" s="24">
        <v>286357.2</v>
      </c>
      <c r="M3458" s="24">
        <v>195332.88</v>
      </c>
      <c r="N3458" s="24">
        <v>341832.55</v>
      </c>
      <c r="O3458" s="24">
        <v>232507.27</v>
      </c>
      <c r="P3458" s="24">
        <v>406887.72</v>
      </c>
      <c r="Q3458" s="24">
        <v>273454.59000000003</v>
      </c>
      <c r="R3458" s="24">
        <v>478545.53</v>
      </c>
      <c r="S3458" s="24">
        <v>299724.74</v>
      </c>
      <c r="T3458" s="24">
        <v>524518.30000000005</v>
      </c>
      <c r="U3458" s="24">
        <v>325023.90000000002</v>
      </c>
      <c r="V3458" s="24">
        <v>568791.82999999996</v>
      </c>
    </row>
    <row r="3459" spans="1:22" hidden="1" x14ac:dyDescent="0.3">
      <c r="A3459" s="23">
        <v>10</v>
      </c>
      <c r="B3459" s="23">
        <v>2022</v>
      </c>
      <c r="C3459" s="23" t="s">
        <v>533</v>
      </c>
      <c r="D3459" t="s">
        <v>69</v>
      </c>
      <c r="E3459" s="23" t="s">
        <v>534</v>
      </c>
      <c r="F3459" s="23" t="s">
        <v>68</v>
      </c>
      <c r="G3459" s="23">
        <v>2</v>
      </c>
      <c r="H3459" s="23" t="s">
        <v>30</v>
      </c>
      <c r="I3459" s="24">
        <v>100780.33</v>
      </c>
      <c r="J3459" s="24">
        <v>176365.58</v>
      </c>
      <c r="K3459" s="24">
        <v>131654.01</v>
      </c>
      <c r="L3459" s="24">
        <v>230394.52</v>
      </c>
      <c r="M3459" s="24">
        <v>159106.87</v>
      </c>
      <c r="N3459" s="24">
        <v>278437.03000000003</v>
      </c>
      <c r="O3459" s="24">
        <v>193981.5</v>
      </c>
      <c r="P3459" s="24">
        <v>339467.63</v>
      </c>
      <c r="Q3459" s="24">
        <v>229781.41</v>
      </c>
      <c r="R3459" s="24">
        <v>402117.47</v>
      </c>
      <c r="S3459" s="24">
        <v>253003.79</v>
      </c>
      <c r="T3459" s="24">
        <v>442756.63</v>
      </c>
      <c r="U3459" s="24">
        <v>274642.57</v>
      </c>
      <c r="V3459" s="24">
        <v>480624.49</v>
      </c>
    </row>
    <row r="3460" spans="1:22" hidden="1" x14ac:dyDescent="0.3">
      <c r="A3460" s="23">
        <v>10</v>
      </c>
      <c r="B3460" s="23">
        <v>2022</v>
      </c>
      <c r="C3460" s="23" t="s">
        <v>533</v>
      </c>
      <c r="D3460" t="s">
        <v>69</v>
      </c>
      <c r="E3460" s="23" t="s">
        <v>534</v>
      </c>
      <c r="F3460" s="23" t="s">
        <v>68</v>
      </c>
      <c r="G3460" s="23">
        <v>3</v>
      </c>
      <c r="H3460" s="23" t="s">
        <v>31</v>
      </c>
      <c r="I3460" s="24">
        <v>97470.49</v>
      </c>
      <c r="J3460" s="24">
        <v>170573.35</v>
      </c>
      <c r="K3460" s="24">
        <v>133202.34</v>
      </c>
      <c r="L3460" s="24">
        <v>233104.09</v>
      </c>
      <c r="M3460" s="24">
        <v>168886.69</v>
      </c>
      <c r="N3460" s="24">
        <v>295551.7</v>
      </c>
      <c r="O3460" s="24">
        <v>222823.53</v>
      </c>
      <c r="P3460" s="24">
        <v>389941.18</v>
      </c>
      <c r="Q3460" s="24">
        <v>276318.11</v>
      </c>
      <c r="R3460" s="24">
        <v>483556.69</v>
      </c>
      <c r="S3460" s="24">
        <v>311489.77</v>
      </c>
      <c r="T3460" s="24">
        <v>545107.09</v>
      </c>
      <c r="U3460" s="24">
        <v>346268.3</v>
      </c>
      <c r="V3460" s="24">
        <v>605969.53</v>
      </c>
    </row>
    <row r="3461" spans="1:22" hidden="1" x14ac:dyDescent="0.3">
      <c r="A3461" s="23">
        <v>10</v>
      </c>
      <c r="B3461" s="23">
        <v>2022</v>
      </c>
      <c r="C3461" s="23" t="s">
        <v>533</v>
      </c>
      <c r="D3461" t="s">
        <v>69</v>
      </c>
      <c r="E3461" s="23" t="s">
        <v>534</v>
      </c>
      <c r="F3461" s="23" t="s">
        <v>68</v>
      </c>
      <c r="G3461" s="23">
        <v>4</v>
      </c>
      <c r="H3461" s="23" t="s">
        <v>29</v>
      </c>
      <c r="I3461" s="24">
        <v>102604.86</v>
      </c>
      <c r="J3461" s="24">
        <v>164167.78</v>
      </c>
      <c r="K3461" s="24">
        <v>143646.81</v>
      </c>
      <c r="L3461" s="24">
        <v>229834.9</v>
      </c>
      <c r="M3461" s="24">
        <v>184688.75</v>
      </c>
      <c r="N3461" s="24">
        <v>295502.01</v>
      </c>
      <c r="O3461" s="24">
        <v>246251.67</v>
      </c>
      <c r="P3461" s="24">
        <v>394002.68</v>
      </c>
      <c r="Q3461" s="24">
        <v>307814.59000000003</v>
      </c>
      <c r="R3461" s="24">
        <v>492503.35</v>
      </c>
      <c r="S3461" s="24">
        <v>348856.53</v>
      </c>
      <c r="T3461" s="24">
        <v>558170.46</v>
      </c>
      <c r="U3461" s="24">
        <v>389898.48</v>
      </c>
      <c r="V3461" s="24">
        <v>623837.57999999996</v>
      </c>
    </row>
    <row r="3462" spans="1:22" hidden="1" x14ac:dyDescent="0.3">
      <c r="A3462" s="23">
        <v>10</v>
      </c>
      <c r="B3462" s="23">
        <v>2022</v>
      </c>
      <c r="C3462" s="23" t="s">
        <v>533</v>
      </c>
      <c r="D3462" t="s">
        <v>69</v>
      </c>
      <c r="E3462" s="23" t="s">
        <v>534</v>
      </c>
      <c r="F3462" s="23" t="s">
        <v>70</v>
      </c>
      <c r="G3462" s="23">
        <v>1</v>
      </c>
      <c r="H3462" s="23" t="s">
        <v>14</v>
      </c>
      <c r="I3462" s="24">
        <v>129539.96</v>
      </c>
      <c r="J3462" s="24">
        <v>226694.93</v>
      </c>
      <c r="K3462" s="24">
        <v>167710.35</v>
      </c>
      <c r="L3462" s="24">
        <v>293493.11</v>
      </c>
      <c r="M3462" s="24">
        <v>200142.36</v>
      </c>
      <c r="N3462" s="24">
        <v>350249.14</v>
      </c>
      <c r="O3462" s="24">
        <v>238148.52</v>
      </c>
      <c r="P3462" s="24">
        <v>416759.91</v>
      </c>
      <c r="Q3462" s="24">
        <v>280036.34999999998</v>
      </c>
      <c r="R3462" s="24">
        <v>490063.62</v>
      </c>
      <c r="S3462" s="24">
        <v>306908.26</v>
      </c>
      <c r="T3462" s="24">
        <v>537089.46</v>
      </c>
      <c r="U3462" s="24">
        <v>332758.21999999997</v>
      </c>
      <c r="V3462" s="24">
        <v>582326.88</v>
      </c>
    </row>
    <row r="3463" spans="1:22" hidden="1" x14ac:dyDescent="0.3">
      <c r="A3463" s="23">
        <v>10</v>
      </c>
      <c r="B3463" s="23">
        <v>2022</v>
      </c>
      <c r="C3463" s="23" t="s">
        <v>533</v>
      </c>
      <c r="D3463" t="s">
        <v>69</v>
      </c>
      <c r="E3463" s="23" t="s">
        <v>534</v>
      </c>
      <c r="F3463" s="23" t="s">
        <v>70</v>
      </c>
      <c r="G3463" s="23">
        <v>2</v>
      </c>
      <c r="H3463" s="23" t="s">
        <v>30</v>
      </c>
      <c r="I3463" s="24">
        <v>103768.71</v>
      </c>
      <c r="J3463" s="24">
        <v>181595.24</v>
      </c>
      <c r="K3463" s="24">
        <v>135465.18</v>
      </c>
      <c r="L3463" s="24">
        <v>237064.07</v>
      </c>
      <c r="M3463" s="24">
        <v>163614.47</v>
      </c>
      <c r="N3463" s="24">
        <v>286325.32</v>
      </c>
      <c r="O3463" s="24">
        <v>199301.71</v>
      </c>
      <c r="P3463" s="24">
        <v>348777.99</v>
      </c>
      <c r="Q3463" s="24">
        <v>235999.23</v>
      </c>
      <c r="R3463" s="24">
        <v>412998.66</v>
      </c>
      <c r="S3463" s="24">
        <v>259797.97</v>
      </c>
      <c r="T3463" s="24">
        <v>454646.45</v>
      </c>
      <c r="U3463" s="24">
        <v>281957.03999999998</v>
      </c>
      <c r="V3463" s="24">
        <v>493424.82</v>
      </c>
    </row>
    <row r="3464" spans="1:22" hidden="1" x14ac:dyDescent="0.3">
      <c r="A3464" s="23">
        <v>10</v>
      </c>
      <c r="B3464" s="23">
        <v>2022</v>
      </c>
      <c r="C3464" s="23" t="s">
        <v>533</v>
      </c>
      <c r="D3464" t="s">
        <v>69</v>
      </c>
      <c r="E3464" s="23" t="s">
        <v>534</v>
      </c>
      <c r="F3464" s="23" t="s">
        <v>70</v>
      </c>
      <c r="G3464" s="23">
        <v>3</v>
      </c>
      <c r="H3464" s="23" t="s">
        <v>31</v>
      </c>
      <c r="I3464" s="24">
        <v>100686.9</v>
      </c>
      <c r="J3464" s="24">
        <v>176202.08</v>
      </c>
      <c r="K3464" s="24">
        <v>137678.18</v>
      </c>
      <c r="L3464" s="24">
        <v>240936.82</v>
      </c>
      <c r="M3464" s="24">
        <v>174621.56</v>
      </c>
      <c r="N3464" s="24">
        <v>305587.74</v>
      </c>
      <c r="O3464" s="24">
        <v>230450.38</v>
      </c>
      <c r="P3464" s="24">
        <v>403288.16</v>
      </c>
      <c r="Q3464" s="24">
        <v>285833.24</v>
      </c>
      <c r="R3464" s="24">
        <v>500208.17</v>
      </c>
      <c r="S3464" s="24">
        <v>322259.65999999997</v>
      </c>
      <c r="T3464" s="24">
        <v>563954.4</v>
      </c>
      <c r="U3464" s="24">
        <v>358289.68</v>
      </c>
      <c r="V3464" s="24">
        <v>627006.93999999994</v>
      </c>
    </row>
    <row r="3465" spans="1:22" hidden="1" x14ac:dyDescent="0.3">
      <c r="A3465" s="23">
        <v>10</v>
      </c>
      <c r="B3465" s="23">
        <v>2022</v>
      </c>
      <c r="C3465" s="23" t="s">
        <v>533</v>
      </c>
      <c r="D3465" t="s">
        <v>69</v>
      </c>
      <c r="E3465" s="23" t="s">
        <v>534</v>
      </c>
      <c r="F3465" s="23" t="s">
        <v>70</v>
      </c>
      <c r="G3465" s="23">
        <v>4</v>
      </c>
      <c r="H3465" s="23" t="s">
        <v>29</v>
      </c>
      <c r="I3465" s="24">
        <v>105432.75</v>
      </c>
      <c r="J3465" s="24">
        <v>168692.4</v>
      </c>
      <c r="K3465" s="24">
        <v>147605.85</v>
      </c>
      <c r="L3465" s="24">
        <v>236169.36</v>
      </c>
      <c r="M3465" s="24">
        <v>189778.95</v>
      </c>
      <c r="N3465" s="24">
        <v>303646.32</v>
      </c>
      <c r="O3465" s="24">
        <v>253038.6</v>
      </c>
      <c r="P3465" s="24">
        <v>404861.76</v>
      </c>
      <c r="Q3465" s="24">
        <v>316298.25</v>
      </c>
      <c r="R3465" s="24">
        <v>506077.2</v>
      </c>
      <c r="S3465" s="24">
        <v>358471.35</v>
      </c>
      <c r="T3465" s="24">
        <v>573554.16</v>
      </c>
      <c r="U3465" s="24">
        <v>400644.44</v>
      </c>
      <c r="V3465" s="24">
        <v>641031.12</v>
      </c>
    </row>
    <row r="3466" spans="1:22" hidden="1" x14ac:dyDescent="0.3">
      <c r="A3466" s="23">
        <v>10</v>
      </c>
      <c r="B3466" s="23">
        <v>2022</v>
      </c>
      <c r="C3466" s="23" t="s">
        <v>533</v>
      </c>
      <c r="D3466" t="s">
        <v>69</v>
      </c>
      <c r="E3466" s="23" t="s">
        <v>534</v>
      </c>
      <c r="F3466" s="23" t="s">
        <v>71</v>
      </c>
      <c r="G3466" s="23">
        <v>1</v>
      </c>
      <c r="H3466" s="23" t="s">
        <v>14</v>
      </c>
      <c r="I3466" s="24">
        <v>132339.19</v>
      </c>
      <c r="J3466" s="24">
        <v>231593.58</v>
      </c>
      <c r="K3466" s="24">
        <v>171515.74</v>
      </c>
      <c r="L3466" s="24">
        <v>300152.53999999998</v>
      </c>
      <c r="M3466" s="24">
        <v>204837.12</v>
      </c>
      <c r="N3466" s="24">
        <v>358464.97</v>
      </c>
      <c r="O3466" s="24">
        <v>243955.39</v>
      </c>
      <c r="P3466" s="24">
        <v>426921.94</v>
      </c>
      <c r="Q3466" s="24">
        <v>287004.55</v>
      </c>
      <c r="R3466" s="24">
        <v>502257.96</v>
      </c>
      <c r="S3466" s="24">
        <v>314625.78999999998</v>
      </c>
      <c r="T3466" s="24">
        <v>550595.14</v>
      </c>
      <c r="U3466" s="24">
        <v>341272.57</v>
      </c>
      <c r="V3466" s="24">
        <v>597226.99</v>
      </c>
    </row>
    <row r="3467" spans="1:22" hidden="1" x14ac:dyDescent="0.3">
      <c r="A3467" s="23">
        <v>10</v>
      </c>
      <c r="B3467" s="23">
        <v>2022</v>
      </c>
      <c r="C3467" s="23" t="s">
        <v>533</v>
      </c>
      <c r="D3467" t="s">
        <v>69</v>
      </c>
      <c r="E3467" s="23" t="s">
        <v>534</v>
      </c>
      <c r="F3467" s="23" t="s">
        <v>71</v>
      </c>
      <c r="G3467" s="23">
        <v>2</v>
      </c>
      <c r="H3467" s="23" t="s">
        <v>30</v>
      </c>
      <c r="I3467" s="24">
        <v>104864.06</v>
      </c>
      <c r="J3467" s="24">
        <v>183512.11</v>
      </c>
      <c r="K3467" s="24">
        <v>137138.66</v>
      </c>
      <c r="L3467" s="24">
        <v>239992.66</v>
      </c>
      <c r="M3467" s="24">
        <v>165894.17000000001</v>
      </c>
      <c r="N3467" s="24">
        <v>290314.78999999998</v>
      </c>
      <c r="O3467" s="24">
        <v>202540.2</v>
      </c>
      <c r="P3467" s="24">
        <v>354445.35</v>
      </c>
      <c r="Q3467" s="24">
        <v>240055.89</v>
      </c>
      <c r="R3467" s="24">
        <v>420097.8</v>
      </c>
      <c r="S3467" s="24">
        <v>264400.78000000003</v>
      </c>
      <c r="T3467" s="24">
        <v>462701.36</v>
      </c>
      <c r="U3467" s="24">
        <v>287112.64</v>
      </c>
      <c r="V3467" s="24">
        <v>502447.11</v>
      </c>
    </row>
    <row r="3468" spans="1:22" hidden="1" x14ac:dyDescent="0.3">
      <c r="A3468" s="23">
        <v>10</v>
      </c>
      <c r="B3468" s="23">
        <v>2022</v>
      </c>
      <c r="C3468" s="23" t="s">
        <v>533</v>
      </c>
      <c r="D3468" t="s">
        <v>69</v>
      </c>
      <c r="E3468" s="23" t="s">
        <v>534</v>
      </c>
      <c r="F3468" s="23" t="s">
        <v>71</v>
      </c>
      <c r="G3468" s="23">
        <v>3</v>
      </c>
      <c r="H3468" s="23" t="s">
        <v>31</v>
      </c>
      <c r="I3468" s="24">
        <v>100892.57</v>
      </c>
      <c r="J3468" s="24">
        <v>176561.99</v>
      </c>
      <c r="K3468" s="24">
        <v>137749.03</v>
      </c>
      <c r="L3468" s="24">
        <v>241060.79</v>
      </c>
      <c r="M3468" s="24">
        <v>174554.42</v>
      </c>
      <c r="N3468" s="24">
        <v>305470.23</v>
      </c>
      <c r="O3468" s="24">
        <v>230203.6</v>
      </c>
      <c r="P3468" s="24">
        <v>402856.3</v>
      </c>
      <c r="Q3468" s="24">
        <v>285377.34999999998</v>
      </c>
      <c r="R3468" s="24">
        <v>499410.37</v>
      </c>
      <c r="S3468" s="24">
        <v>321631.59999999998</v>
      </c>
      <c r="T3468" s="24">
        <v>562855.30000000005</v>
      </c>
      <c r="U3468" s="24">
        <v>357463.24</v>
      </c>
      <c r="V3468" s="24">
        <v>625560.67000000004</v>
      </c>
    </row>
    <row r="3469" spans="1:22" hidden="1" x14ac:dyDescent="0.3">
      <c r="A3469" s="23">
        <v>10</v>
      </c>
      <c r="B3469" s="23">
        <v>2022</v>
      </c>
      <c r="C3469" s="23" t="s">
        <v>533</v>
      </c>
      <c r="D3469" t="s">
        <v>69</v>
      </c>
      <c r="E3469" s="23" t="s">
        <v>534</v>
      </c>
      <c r="F3469" s="23" t="s">
        <v>71</v>
      </c>
      <c r="G3469" s="23">
        <v>4</v>
      </c>
      <c r="H3469" s="23" t="s">
        <v>29</v>
      </c>
      <c r="I3469" s="24">
        <v>107109.58</v>
      </c>
      <c r="J3469" s="24">
        <v>171375.33</v>
      </c>
      <c r="K3469" s="24">
        <v>149953.41</v>
      </c>
      <c r="L3469" s="24">
        <v>239925.46</v>
      </c>
      <c r="M3469" s="24">
        <v>192797.24</v>
      </c>
      <c r="N3469" s="24">
        <v>308475.59000000003</v>
      </c>
      <c r="O3469" s="24">
        <v>257062.99</v>
      </c>
      <c r="P3469" s="24">
        <v>411300.78</v>
      </c>
      <c r="Q3469" s="24">
        <v>321328.73</v>
      </c>
      <c r="R3469" s="24">
        <v>514125.98</v>
      </c>
      <c r="S3469" s="24">
        <v>364172.56</v>
      </c>
      <c r="T3469" s="24">
        <v>582676.11</v>
      </c>
      <c r="U3469" s="24">
        <v>407016.39</v>
      </c>
      <c r="V3469" s="24">
        <v>651226.24</v>
      </c>
    </row>
    <row r="3470" spans="1:22" hidden="1" x14ac:dyDescent="0.3">
      <c r="A3470" s="23">
        <v>10</v>
      </c>
      <c r="B3470" s="23">
        <v>2022</v>
      </c>
      <c r="C3470" s="23" t="s">
        <v>533</v>
      </c>
      <c r="D3470" t="s">
        <v>69</v>
      </c>
      <c r="E3470" s="23" t="s">
        <v>534</v>
      </c>
      <c r="F3470" s="23" t="s">
        <v>72</v>
      </c>
      <c r="G3470" s="23">
        <v>1</v>
      </c>
      <c r="H3470" s="23" t="s">
        <v>14</v>
      </c>
      <c r="I3470" s="24">
        <v>133930.70000000001</v>
      </c>
      <c r="J3470" s="24">
        <v>234378.73</v>
      </c>
      <c r="K3470" s="24">
        <v>173526.15</v>
      </c>
      <c r="L3470" s="24">
        <v>303670.77</v>
      </c>
      <c r="M3470" s="24">
        <v>207193.95</v>
      </c>
      <c r="N3470" s="24">
        <v>362589.41</v>
      </c>
      <c r="O3470" s="24">
        <v>246698.87</v>
      </c>
      <c r="P3470" s="24">
        <v>431723.02</v>
      </c>
      <c r="Q3470" s="24">
        <v>290191.94</v>
      </c>
      <c r="R3470" s="24">
        <v>507835.9</v>
      </c>
      <c r="S3470" s="24">
        <v>318096.78000000003</v>
      </c>
      <c r="T3470" s="24">
        <v>556669.36</v>
      </c>
      <c r="U3470" s="24">
        <v>344995.38</v>
      </c>
      <c r="V3470" s="24">
        <v>603741.91</v>
      </c>
    </row>
    <row r="3471" spans="1:22" hidden="1" x14ac:dyDescent="0.3">
      <c r="A3471" s="23">
        <v>10</v>
      </c>
      <c r="B3471" s="23">
        <v>2022</v>
      </c>
      <c r="C3471" s="23" t="s">
        <v>533</v>
      </c>
      <c r="D3471" t="s">
        <v>69</v>
      </c>
      <c r="E3471" s="23" t="s">
        <v>534</v>
      </c>
      <c r="F3471" s="23" t="s">
        <v>72</v>
      </c>
      <c r="G3471" s="23">
        <v>2</v>
      </c>
      <c r="H3471" s="23" t="s">
        <v>30</v>
      </c>
      <c r="I3471" s="24">
        <v>106455.57</v>
      </c>
      <c r="J3471" s="24">
        <v>186297.25</v>
      </c>
      <c r="K3471" s="24">
        <v>139149.07999999999</v>
      </c>
      <c r="L3471" s="24">
        <v>243510.89</v>
      </c>
      <c r="M3471" s="24">
        <v>168250.99</v>
      </c>
      <c r="N3471" s="24">
        <v>294439.23</v>
      </c>
      <c r="O3471" s="24">
        <v>205283.68</v>
      </c>
      <c r="P3471" s="24">
        <v>359246.44</v>
      </c>
      <c r="Q3471" s="24">
        <v>243243.28</v>
      </c>
      <c r="R3471" s="24">
        <v>425675.74</v>
      </c>
      <c r="S3471" s="24">
        <v>267871.76</v>
      </c>
      <c r="T3471" s="24">
        <v>468775.58</v>
      </c>
      <c r="U3471" s="24">
        <v>290835.45</v>
      </c>
      <c r="V3471" s="24">
        <v>508962.03</v>
      </c>
    </row>
    <row r="3472" spans="1:22" hidden="1" x14ac:dyDescent="0.3">
      <c r="A3472" s="23">
        <v>10</v>
      </c>
      <c r="B3472" s="23">
        <v>2022</v>
      </c>
      <c r="C3472" s="23" t="s">
        <v>533</v>
      </c>
      <c r="D3472" t="s">
        <v>69</v>
      </c>
      <c r="E3472" s="23" t="s">
        <v>534</v>
      </c>
      <c r="F3472" s="23" t="s">
        <v>72</v>
      </c>
      <c r="G3472" s="23">
        <v>3</v>
      </c>
      <c r="H3472" s="23" t="s">
        <v>31</v>
      </c>
      <c r="I3472" s="24">
        <v>102673.43</v>
      </c>
      <c r="J3472" s="24">
        <v>179678.5</v>
      </c>
      <c r="K3472" s="24">
        <v>140242.23000000001</v>
      </c>
      <c r="L3472" s="24">
        <v>245423.91</v>
      </c>
      <c r="M3472" s="24">
        <v>177759.97</v>
      </c>
      <c r="N3472" s="24">
        <v>311079.95</v>
      </c>
      <c r="O3472" s="24">
        <v>234477.67</v>
      </c>
      <c r="P3472" s="24">
        <v>410335.92</v>
      </c>
      <c r="Q3472" s="24">
        <v>290719.94</v>
      </c>
      <c r="R3472" s="24">
        <v>508759.89</v>
      </c>
      <c r="S3472" s="24">
        <v>327686.53000000003</v>
      </c>
      <c r="T3472" s="24">
        <v>573451.43000000005</v>
      </c>
      <c r="U3472" s="24">
        <v>364230.52</v>
      </c>
      <c r="V3472" s="24">
        <v>637403.4</v>
      </c>
    </row>
    <row r="3473" spans="1:22" hidden="1" x14ac:dyDescent="0.3">
      <c r="A3473" s="23">
        <v>10</v>
      </c>
      <c r="B3473" s="23">
        <v>2022</v>
      </c>
      <c r="C3473" s="23" t="s">
        <v>533</v>
      </c>
      <c r="D3473" t="s">
        <v>69</v>
      </c>
      <c r="E3473" s="23" t="s">
        <v>534</v>
      </c>
      <c r="F3473" s="23" t="s">
        <v>72</v>
      </c>
      <c r="G3473" s="23">
        <v>4</v>
      </c>
      <c r="H3473" s="23" t="s">
        <v>29</v>
      </c>
      <c r="I3473" s="24">
        <v>108570.95</v>
      </c>
      <c r="J3473" s="24">
        <v>173713.52</v>
      </c>
      <c r="K3473" s="24">
        <v>151999.32</v>
      </c>
      <c r="L3473" s="24">
        <v>243198.92</v>
      </c>
      <c r="M3473" s="24">
        <v>195427.7</v>
      </c>
      <c r="N3473" s="24">
        <v>312684.33</v>
      </c>
      <c r="O3473" s="24">
        <v>260570.27</v>
      </c>
      <c r="P3473" s="24">
        <v>416912.44</v>
      </c>
      <c r="Q3473" s="24">
        <v>325712.84000000003</v>
      </c>
      <c r="R3473" s="24">
        <v>521140.55</v>
      </c>
      <c r="S3473" s="24">
        <v>369141.22</v>
      </c>
      <c r="T3473" s="24">
        <v>590625.96</v>
      </c>
      <c r="U3473" s="24">
        <v>412569.59999999998</v>
      </c>
      <c r="V3473" s="24">
        <v>660111.35999999999</v>
      </c>
    </row>
    <row r="3474" spans="1:22" hidden="1" x14ac:dyDescent="0.3">
      <c r="A3474" s="23">
        <v>10</v>
      </c>
      <c r="B3474" s="23">
        <v>2022</v>
      </c>
      <c r="C3474" s="23" t="s">
        <v>533</v>
      </c>
      <c r="D3474" t="s">
        <v>150</v>
      </c>
      <c r="E3474" s="23" t="s">
        <v>535</v>
      </c>
      <c r="F3474" s="23" t="s">
        <v>195</v>
      </c>
      <c r="G3474" s="23">
        <v>1</v>
      </c>
      <c r="H3474" s="23" t="s">
        <v>14</v>
      </c>
      <c r="I3474" s="24">
        <v>109312.51</v>
      </c>
      <c r="J3474" s="24">
        <v>191296.9</v>
      </c>
      <c r="K3474" s="24">
        <v>141894.29</v>
      </c>
      <c r="L3474" s="24">
        <v>248315.01</v>
      </c>
      <c r="M3474" s="24">
        <v>169648.52</v>
      </c>
      <c r="N3474" s="24">
        <v>296884.90000000002</v>
      </c>
      <c r="O3474" s="24">
        <v>202316.13</v>
      </c>
      <c r="P3474" s="24">
        <v>354053.22</v>
      </c>
      <c r="Q3474" s="24">
        <v>238188.25</v>
      </c>
      <c r="R3474" s="24">
        <v>416829.43</v>
      </c>
      <c r="S3474" s="24">
        <v>261209.81</v>
      </c>
      <c r="T3474" s="24">
        <v>457117.16</v>
      </c>
      <c r="U3474" s="24">
        <v>283511.56</v>
      </c>
      <c r="V3474" s="24">
        <v>496145.23</v>
      </c>
    </row>
    <row r="3475" spans="1:22" hidden="1" x14ac:dyDescent="0.3">
      <c r="A3475" s="23">
        <v>10</v>
      </c>
      <c r="B3475" s="23">
        <v>2022</v>
      </c>
      <c r="C3475" s="23" t="s">
        <v>533</v>
      </c>
      <c r="D3475" t="s">
        <v>150</v>
      </c>
      <c r="E3475" s="23" t="s">
        <v>535</v>
      </c>
      <c r="F3475" s="23" t="s">
        <v>195</v>
      </c>
      <c r="G3475" s="23">
        <v>2</v>
      </c>
      <c r="H3475" s="23" t="s">
        <v>30</v>
      </c>
      <c r="I3475" s="24">
        <v>85214.73</v>
      </c>
      <c r="J3475" s="24">
        <v>149125.76999999999</v>
      </c>
      <c r="K3475" s="24">
        <v>111742.97</v>
      </c>
      <c r="L3475" s="24">
        <v>195550.2</v>
      </c>
      <c r="M3475" s="24">
        <v>135492.57</v>
      </c>
      <c r="N3475" s="24">
        <v>237111.99</v>
      </c>
      <c r="O3475" s="24">
        <v>165991.84</v>
      </c>
      <c r="P3475" s="24">
        <v>290485.71999999997</v>
      </c>
      <c r="Q3475" s="24">
        <v>197010.68</v>
      </c>
      <c r="R3475" s="24">
        <v>344768.69</v>
      </c>
      <c r="S3475" s="24">
        <v>217158.63</v>
      </c>
      <c r="T3475" s="24">
        <v>380027.6</v>
      </c>
      <c r="U3475" s="24">
        <v>236009.16</v>
      </c>
      <c r="V3475" s="24">
        <v>413016.04</v>
      </c>
    </row>
    <row r="3476" spans="1:22" hidden="1" x14ac:dyDescent="0.3">
      <c r="A3476" s="23">
        <v>10</v>
      </c>
      <c r="B3476" s="23">
        <v>2022</v>
      </c>
      <c r="C3476" s="23" t="s">
        <v>533</v>
      </c>
      <c r="D3476" t="s">
        <v>150</v>
      </c>
      <c r="E3476" s="23" t="s">
        <v>535</v>
      </c>
      <c r="F3476" s="23" t="s">
        <v>195</v>
      </c>
      <c r="G3476" s="23">
        <v>3</v>
      </c>
      <c r="H3476" s="23" t="s">
        <v>31</v>
      </c>
      <c r="I3476" s="24">
        <v>80927.28</v>
      </c>
      <c r="J3476" s="24">
        <v>141622.73000000001</v>
      </c>
      <c r="K3476" s="24">
        <v>110227.92</v>
      </c>
      <c r="L3476" s="24">
        <v>192898.86</v>
      </c>
      <c r="M3476" s="24">
        <v>139483.78</v>
      </c>
      <c r="N3476" s="24">
        <v>244096.61</v>
      </c>
      <c r="O3476" s="24">
        <v>183754.43</v>
      </c>
      <c r="P3476" s="24">
        <v>321570.25</v>
      </c>
      <c r="Q3476" s="24">
        <v>227608.1</v>
      </c>
      <c r="R3476" s="24">
        <v>398314.17</v>
      </c>
      <c r="S3476" s="24">
        <v>256380.56</v>
      </c>
      <c r="T3476" s="24">
        <v>448665.98</v>
      </c>
      <c r="U3476" s="24">
        <v>284782.36</v>
      </c>
      <c r="V3476" s="24">
        <v>498369.13</v>
      </c>
    </row>
    <row r="3477" spans="1:22" hidden="1" x14ac:dyDescent="0.3">
      <c r="A3477" s="23">
        <v>10</v>
      </c>
      <c r="B3477" s="23">
        <v>2022</v>
      </c>
      <c r="C3477" s="23" t="s">
        <v>533</v>
      </c>
      <c r="D3477" t="s">
        <v>150</v>
      </c>
      <c r="E3477" s="23" t="s">
        <v>535</v>
      </c>
      <c r="F3477" s="23" t="s">
        <v>195</v>
      </c>
      <c r="G3477" s="23">
        <v>4</v>
      </c>
      <c r="H3477" s="23" t="s">
        <v>29</v>
      </c>
      <c r="I3477" s="24">
        <v>87736.93</v>
      </c>
      <c r="J3477" s="24">
        <v>140379.1</v>
      </c>
      <c r="K3477" s="24">
        <v>122831.71</v>
      </c>
      <c r="L3477" s="24">
        <v>196530.74</v>
      </c>
      <c r="M3477" s="24">
        <v>157926.48000000001</v>
      </c>
      <c r="N3477" s="24">
        <v>252682.37</v>
      </c>
      <c r="O3477" s="24">
        <v>210568.64</v>
      </c>
      <c r="P3477" s="24">
        <v>336909.83</v>
      </c>
      <c r="Q3477" s="24">
        <v>263210.8</v>
      </c>
      <c r="R3477" s="24">
        <v>421137.29</v>
      </c>
      <c r="S3477" s="24">
        <v>298305.58</v>
      </c>
      <c r="T3477" s="24">
        <v>477288.93</v>
      </c>
      <c r="U3477" s="24">
        <v>333400.34999999998</v>
      </c>
      <c r="V3477" s="24">
        <v>533440.56999999995</v>
      </c>
    </row>
    <row r="3478" spans="1:22" hidden="1" x14ac:dyDescent="0.3">
      <c r="A3478" s="23">
        <v>10</v>
      </c>
      <c r="B3478" s="23">
        <v>2022</v>
      </c>
      <c r="C3478" s="23" t="s">
        <v>533</v>
      </c>
      <c r="D3478" t="s">
        <v>150</v>
      </c>
      <c r="E3478" s="23" t="s">
        <v>535</v>
      </c>
      <c r="F3478" s="23" t="s">
        <v>238</v>
      </c>
      <c r="G3478" s="23">
        <v>1</v>
      </c>
      <c r="H3478" s="23" t="s">
        <v>14</v>
      </c>
      <c r="I3478" s="24">
        <v>112362.35</v>
      </c>
      <c r="J3478" s="24">
        <v>196634.12</v>
      </c>
      <c r="K3478" s="24">
        <v>145673.60999999999</v>
      </c>
      <c r="L3478" s="24">
        <v>254928.83</v>
      </c>
      <c r="M3478" s="24">
        <v>174015.49</v>
      </c>
      <c r="N3478" s="24">
        <v>304527.09999999998</v>
      </c>
      <c r="O3478" s="24">
        <v>207306.54</v>
      </c>
      <c r="P3478" s="24">
        <v>362786.45</v>
      </c>
      <c r="Q3478" s="24">
        <v>243925.84</v>
      </c>
      <c r="R3478" s="24">
        <v>426870.22</v>
      </c>
      <c r="S3478" s="24">
        <v>267422.7</v>
      </c>
      <c r="T3478" s="24">
        <v>467989.73</v>
      </c>
      <c r="U3478" s="24">
        <v>290110.78999999998</v>
      </c>
      <c r="V3478" s="24">
        <v>507693.88</v>
      </c>
    </row>
    <row r="3479" spans="1:22" hidden="1" x14ac:dyDescent="0.3">
      <c r="A3479" s="23">
        <v>10</v>
      </c>
      <c r="B3479" s="23">
        <v>2022</v>
      </c>
      <c r="C3479" s="23" t="s">
        <v>533</v>
      </c>
      <c r="D3479" t="s">
        <v>150</v>
      </c>
      <c r="E3479" s="23" t="s">
        <v>535</v>
      </c>
      <c r="F3479" s="23" t="s">
        <v>238</v>
      </c>
      <c r="G3479" s="23">
        <v>2</v>
      </c>
      <c r="H3479" s="23" t="s">
        <v>30</v>
      </c>
      <c r="I3479" s="24">
        <v>88727.99</v>
      </c>
      <c r="J3479" s="24">
        <v>155273.97</v>
      </c>
      <c r="K3479" s="24">
        <v>116102.13</v>
      </c>
      <c r="L3479" s="24">
        <v>203178.72</v>
      </c>
      <c r="M3479" s="24">
        <v>140516.38</v>
      </c>
      <c r="N3479" s="24">
        <v>245903.67</v>
      </c>
      <c r="O3479" s="24">
        <v>171680.8</v>
      </c>
      <c r="P3479" s="24">
        <v>300441.40000000002</v>
      </c>
      <c r="Q3479" s="24">
        <v>203540.15</v>
      </c>
      <c r="R3479" s="24">
        <v>356195.27</v>
      </c>
      <c r="S3479" s="24">
        <v>224218.66</v>
      </c>
      <c r="T3479" s="24">
        <v>392382.66</v>
      </c>
      <c r="U3479" s="24">
        <v>243521.9</v>
      </c>
      <c r="V3479" s="24">
        <v>426163.33</v>
      </c>
    </row>
    <row r="3480" spans="1:22" hidden="1" x14ac:dyDescent="0.3">
      <c r="A3480" s="23">
        <v>10</v>
      </c>
      <c r="B3480" s="23">
        <v>2022</v>
      </c>
      <c r="C3480" s="23" t="s">
        <v>533</v>
      </c>
      <c r="D3480" t="s">
        <v>150</v>
      </c>
      <c r="E3480" s="23" t="s">
        <v>535</v>
      </c>
      <c r="F3480" s="23" t="s">
        <v>238</v>
      </c>
      <c r="G3480" s="23">
        <v>3</v>
      </c>
      <c r="H3480" s="23" t="s">
        <v>31</v>
      </c>
      <c r="I3480" s="24">
        <v>85135.94</v>
      </c>
      <c r="J3480" s="24">
        <v>148987.89000000001</v>
      </c>
      <c r="K3480" s="24">
        <v>116179.09</v>
      </c>
      <c r="L3480" s="24">
        <v>203313.4</v>
      </c>
      <c r="M3480" s="24">
        <v>147178.31</v>
      </c>
      <c r="N3480" s="24">
        <v>257562.05</v>
      </c>
      <c r="O3480" s="24">
        <v>194056.58</v>
      </c>
      <c r="P3480" s="24">
        <v>339599.02</v>
      </c>
      <c r="Q3480" s="24">
        <v>240525.88</v>
      </c>
      <c r="R3480" s="24">
        <v>420920.29</v>
      </c>
      <c r="S3480" s="24">
        <v>271051.01</v>
      </c>
      <c r="T3480" s="24">
        <v>474339.26</v>
      </c>
      <c r="U3480" s="24">
        <v>301212.59999999998</v>
      </c>
      <c r="V3480" s="24">
        <v>527122.05000000005</v>
      </c>
    </row>
    <row r="3481" spans="1:22" hidden="1" x14ac:dyDescent="0.3">
      <c r="A3481" s="23">
        <v>10</v>
      </c>
      <c r="B3481" s="23">
        <v>2022</v>
      </c>
      <c r="C3481" s="23" t="s">
        <v>533</v>
      </c>
      <c r="D3481" t="s">
        <v>150</v>
      </c>
      <c r="E3481" s="23" t="s">
        <v>535</v>
      </c>
      <c r="F3481" s="23" t="s">
        <v>238</v>
      </c>
      <c r="G3481" s="23">
        <v>4</v>
      </c>
      <c r="H3481" s="23" t="s">
        <v>29</v>
      </c>
      <c r="I3481" s="24">
        <v>90780.39</v>
      </c>
      <c r="J3481" s="24">
        <v>145248.62</v>
      </c>
      <c r="K3481" s="24">
        <v>127092.54</v>
      </c>
      <c r="L3481" s="24">
        <v>203348.07</v>
      </c>
      <c r="M3481" s="24">
        <v>163404.70000000001</v>
      </c>
      <c r="N3481" s="24">
        <v>261447.52</v>
      </c>
      <c r="O3481" s="24">
        <v>217872.93</v>
      </c>
      <c r="P3481" s="24">
        <v>348596.69</v>
      </c>
      <c r="Q3481" s="24">
        <v>272341.15999999997</v>
      </c>
      <c r="R3481" s="24">
        <v>435745.87</v>
      </c>
      <c r="S3481" s="24">
        <v>308653.32</v>
      </c>
      <c r="T3481" s="24">
        <v>493845.32</v>
      </c>
      <c r="U3481" s="24">
        <v>344965.47</v>
      </c>
      <c r="V3481" s="24">
        <v>551944.77</v>
      </c>
    </row>
    <row r="3482" spans="1:22" hidden="1" x14ac:dyDescent="0.3">
      <c r="A3482" s="23">
        <v>10</v>
      </c>
      <c r="B3482" s="23">
        <v>2022</v>
      </c>
      <c r="C3482" s="23" t="s">
        <v>533</v>
      </c>
      <c r="D3482" t="s">
        <v>150</v>
      </c>
      <c r="E3482" s="23" t="s">
        <v>535</v>
      </c>
      <c r="F3482" s="23" t="s">
        <v>279</v>
      </c>
      <c r="G3482" s="23">
        <v>1</v>
      </c>
      <c r="H3482" s="23" t="s">
        <v>14</v>
      </c>
      <c r="I3482" s="24">
        <v>108251.51</v>
      </c>
      <c r="J3482" s="24">
        <v>189440.14</v>
      </c>
      <c r="K3482" s="24">
        <v>140554.01999999999</v>
      </c>
      <c r="L3482" s="24">
        <v>245969.54</v>
      </c>
      <c r="M3482" s="24">
        <v>168077.31</v>
      </c>
      <c r="N3482" s="24">
        <v>294135.28999999998</v>
      </c>
      <c r="O3482" s="24">
        <v>200487.15</v>
      </c>
      <c r="P3482" s="24">
        <v>350852.51</v>
      </c>
      <c r="Q3482" s="24">
        <v>236063.33</v>
      </c>
      <c r="R3482" s="24">
        <v>413110.82</v>
      </c>
      <c r="S3482" s="24">
        <v>258895.83</v>
      </c>
      <c r="T3482" s="24">
        <v>453067.7</v>
      </c>
      <c r="U3482" s="24">
        <v>281029.7</v>
      </c>
      <c r="V3482" s="24">
        <v>491801.97</v>
      </c>
    </row>
    <row r="3483" spans="1:22" hidden="1" x14ac:dyDescent="0.3">
      <c r="A3483" s="23">
        <v>10</v>
      </c>
      <c r="B3483" s="23">
        <v>2022</v>
      </c>
      <c r="C3483" s="23" t="s">
        <v>533</v>
      </c>
      <c r="D3483" t="s">
        <v>150</v>
      </c>
      <c r="E3483" s="23" t="s">
        <v>535</v>
      </c>
      <c r="F3483" s="23" t="s">
        <v>279</v>
      </c>
      <c r="G3483" s="23">
        <v>2</v>
      </c>
      <c r="H3483" s="23" t="s">
        <v>30</v>
      </c>
      <c r="I3483" s="24">
        <v>84153.72</v>
      </c>
      <c r="J3483" s="24">
        <v>147269.01</v>
      </c>
      <c r="K3483" s="24">
        <v>110402.7</v>
      </c>
      <c r="L3483" s="24">
        <v>193204.73</v>
      </c>
      <c r="M3483" s="24">
        <v>133921.35999999999</v>
      </c>
      <c r="N3483" s="24">
        <v>234362.37</v>
      </c>
      <c r="O3483" s="24">
        <v>164162.85999999999</v>
      </c>
      <c r="P3483" s="24">
        <v>287285</v>
      </c>
      <c r="Q3483" s="24">
        <v>194885.76000000001</v>
      </c>
      <c r="R3483" s="24">
        <v>341050.08</v>
      </c>
      <c r="S3483" s="24">
        <v>214844.65</v>
      </c>
      <c r="T3483" s="24">
        <v>375978.14</v>
      </c>
      <c r="U3483" s="24">
        <v>233527.3</v>
      </c>
      <c r="V3483" s="24">
        <v>408672.78</v>
      </c>
    </row>
    <row r="3484" spans="1:22" hidden="1" x14ac:dyDescent="0.3">
      <c r="A3484" s="23">
        <v>10</v>
      </c>
      <c r="B3484" s="23">
        <v>2022</v>
      </c>
      <c r="C3484" s="23" t="s">
        <v>533</v>
      </c>
      <c r="D3484" t="s">
        <v>150</v>
      </c>
      <c r="E3484" s="23" t="s">
        <v>535</v>
      </c>
      <c r="F3484" s="23" t="s">
        <v>279</v>
      </c>
      <c r="G3484" s="23">
        <v>3</v>
      </c>
      <c r="H3484" s="23" t="s">
        <v>31</v>
      </c>
      <c r="I3484" s="24">
        <v>79740.039999999994</v>
      </c>
      <c r="J3484" s="24">
        <v>139545.07</v>
      </c>
      <c r="K3484" s="24">
        <v>108565.79</v>
      </c>
      <c r="L3484" s="24">
        <v>189990.13</v>
      </c>
      <c r="M3484" s="24">
        <v>137346.75</v>
      </c>
      <c r="N3484" s="24">
        <v>240356.81</v>
      </c>
      <c r="O3484" s="24">
        <v>180905.06</v>
      </c>
      <c r="P3484" s="24">
        <v>316583.86</v>
      </c>
      <c r="Q3484" s="24">
        <v>224046.39</v>
      </c>
      <c r="R3484" s="24">
        <v>392081.18</v>
      </c>
      <c r="S3484" s="24">
        <v>252343.95</v>
      </c>
      <c r="T3484" s="24">
        <v>441601.92</v>
      </c>
      <c r="U3484" s="24">
        <v>280270.86</v>
      </c>
      <c r="V3484" s="24">
        <v>490474.01</v>
      </c>
    </row>
    <row r="3485" spans="1:22" hidden="1" x14ac:dyDescent="0.3">
      <c r="A3485" s="23">
        <v>10</v>
      </c>
      <c r="B3485" s="23">
        <v>2022</v>
      </c>
      <c r="C3485" s="23" t="s">
        <v>533</v>
      </c>
      <c r="D3485" t="s">
        <v>150</v>
      </c>
      <c r="E3485" s="23" t="s">
        <v>535</v>
      </c>
      <c r="F3485" s="23" t="s">
        <v>279</v>
      </c>
      <c r="G3485" s="23">
        <v>4</v>
      </c>
      <c r="H3485" s="23" t="s">
        <v>29</v>
      </c>
      <c r="I3485" s="24">
        <v>86762.69</v>
      </c>
      <c r="J3485" s="24">
        <v>138820.31</v>
      </c>
      <c r="K3485" s="24">
        <v>121467.77</v>
      </c>
      <c r="L3485" s="24">
        <v>194348.43</v>
      </c>
      <c r="M3485" s="24">
        <v>156172.85</v>
      </c>
      <c r="N3485" s="24">
        <v>249876.56</v>
      </c>
      <c r="O3485" s="24">
        <v>208230.46</v>
      </c>
      <c r="P3485" s="24">
        <v>333168.74</v>
      </c>
      <c r="Q3485" s="24">
        <v>260288.08</v>
      </c>
      <c r="R3485" s="24">
        <v>416460.93</v>
      </c>
      <c r="S3485" s="24">
        <v>294993.15000000002</v>
      </c>
      <c r="T3485" s="24">
        <v>471989.05</v>
      </c>
      <c r="U3485" s="24">
        <v>329698.23</v>
      </c>
      <c r="V3485" s="24">
        <v>527517.18000000005</v>
      </c>
    </row>
    <row r="3486" spans="1:22" hidden="1" x14ac:dyDescent="0.3">
      <c r="A3486" s="23">
        <v>10</v>
      </c>
      <c r="B3486" s="23">
        <v>2022</v>
      </c>
      <c r="C3486" s="23" t="s">
        <v>533</v>
      </c>
      <c r="D3486" t="s">
        <v>150</v>
      </c>
      <c r="E3486" s="23" t="s">
        <v>535</v>
      </c>
      <c r="F3486" s="23" t="s">
        <v>285</v>
      </c>
      <c r="G3486" s="23">
        <v>1</v>
      </c>
      <c r="H3486" s="23" t="s">
        <v>14</v>
      </c>
      <c r="I3486" s="24">
        <v>109973.98</v>
      </c>
      <c r="J3486" s="24">
        <v>192454.47</v>
      </c>
      <c r="K3486" s="24">
        <v>142510.07</v>
      </c>
      <c r="L3486" s="24">
        <v>249392.63</v>
      </c>
      <c r="M3486" s="24">
        <v>170179.74</v>
      </c>
      <c r="N3486" s="24">
        <v>297814.53999999998</v>
      </c>
      <c r="O3486" s="24">
        <v>202655.53</v>
      </c>
      <c r="P3486" s="24">
        <v>354647.17</v>
      </c>
      <c r="Q3486" s="24">
        <v>238401.65</v>
      </c>
      <c r="R3486" s="24">
        <v>417202.88</v>
      </c>
      <c r="S3486" s="24">
        <v>261336.64</v>
      </c>
      <c r="T3486" s="24">
        <v>457339.13</v>
      </c>
      <c r="U3486" s="24">
        <v>283454.31</v>
      </c>
      <c r="V3486" s="24">
        <v>496045.05</v>
      </c>
    </row>
    <row r="3487" spans="1:22" hidden="1" x14ac:dyDescent="0.3">
      <c r="A3487" s="23">
        <v>10</v>
      </c>
      <c r="B3487" s="23">
        <v>2022</v>
      </c>
      <c r="C3487" s="23" t="s">
        <v>533</v>
      </c>
      <c r="D3487" t="s">
        <v>150</v>
      </c>
      <c r="E3487" s="23" t="s">
        <v>535</v>
      </c>
      <c r="F3487" s="23" t="s">
        <v>285</v>
      </c>
      <c r="G3487" s="23">
        <v>2</v>
      </c>
      <c r="H3487" s="23" t="s">
        <v>30</v>
      </c>
      <c r="I3487" s="24">
        <v>87266.45</v>
      </c>
      <c r="J3487" s="24">
        <v>152716.29</v>
      </c>
      <c r="K3487" s="24">
        <v>114098.25</v>
      </c>
      <c r="L3487" s="24">
        <v>199671.94</v>
      </c>
      <c r="M3487" s="24">
        <v>137994.32</v>
      </c>
      <c r="N3487" s="24">
        <v>241490.06</v>
      </c>
      <c r="O3487" s="24">
        <v>168426.87</v>
      </c>
      <c r="P3487" s="24">
        <v>294747.02</v>
      </c>
      <c r="Q3487" s="24">
        <v>199599.71</v>
      </c>
      <c r="R3487" s="24">
        <v>349299.49</v>
      </c>
      <c r="S3487" s="24">
        <v>219826.88</v>
      </c>
      <c r="T3487" s="24">
        <v>384697.04</v>
      </c>
      <c r="U3487" s="24">
        <v>238692.44</v>
      </c>
      <c r="V3487" s="24">
        <v>417711.77</v>
      </c>
    </row>
    <row r="3488" spans="1:22" hidden="1" x14ac:dyDescent="0.3">
      <c r="A3488" s="23">
        <v>10</v>
      </c>
      <c r="B3488" s="23">
        <v>2022</v>
      </c>
      <c r="C3488" s="23" t="s">
        <v>533</v>
      </c>
      <c r="D3488" t="s">
        <v>150</v>
      </c>
      <c r="E3488" s="23" t="s">
        <v>535</v>
      </c>
      <c r="F3488" s="23" t="s">
        <v>285</v>
      </c>
      <c r="G3488" s="23">
        <v>3</v>
      </c>
      <c r="H3488" s="23" t="s">
        <v>31</v>
      </c>
      <c r="I3488" s="24">
        <v>84055.35</v>
      </c>
      <c r="J3488" s="24">
        <v>147096.87</v>
      </c>
      <c r="K3488" s="24">
        <v>114784.36</v>
      </c>
      <c r="L3488" s="24">
        <v>200872.63</v>
      </c>
      <c r="M3488" s="24">
        <v>145471.16</v>
      </c>
      <c r="N3488" s="24">
        <v>254574.53</v>
      </c>
      <c r="O3488" s="24">
        <v>191865.91</v>
      </c>
      <c r="P3488" s="24">
        <v>335765.35</v>
      </c>
      <c r="Q3488" s="24">
        <v>237867.73</v>
      </c>
      <c r="R3488" s="24">
        <v>416268.54</v>
      </c>
      <c r="S3488" s="24">
        <v>268099.03000000003</v>
      </c>
      <c r="T3488" s="24">
        <v>469173.3</v>
      </c>
      <c r="U3488" s="24">
        <v>297981.05</v>
      </c>
      <c r="V3488" s="24">
        <v>521466.83</v>
      </c>
    </row>
    <row r="3489" spans="1:22" hidden="1" x14ac:dyDescent="0.3">
      <c r="A3489" s="23">
        <v>10</v>
      </c>
      <c r="B3489" s="23">
        <v>2022</v>
      </c>
      <c r="C3489" s="23" t="s">
        <v>533</v>
      </c>
      <c r="D3489" t="s">
        <v>150</v>
      </c>
      <c r="E3489" s="23" t="s">
        <v>535</v>
      </c>
      <c r="F3489" s="23" t="s">
        <v>285</v>
      </c>
      <c r="G3489" s="23">
        <v>4</v>
      </c>
      <c r="H3489" s="23" t="s">
        <v>29</v>
      </c>
      <c r="I3489" s="24">
        <v>89073.35</v>
      </c>
      <c r="J3489" s="24">
        <v>142517.35999999999</v>
      </c>
      <c r="K3489" s="24">
        <v>124702.68</v>
      </c>
      <c r="L3489" s="24">
        <v>199524.3</v>
      </c>
      <c r="M3489" s="24">
        <v>160332.01999999999</v>
      </c>
      <c r="N3489" s="24">
        <v>256531.24</v>
      </c>
      <c r="O3489" s="24">
        <v>213776.03</v>
      </c>
      <c r="P3489" s="24">
        <v>342041.65</v>
      </c>
      <c r="Q3489" s="24">
        <v>267220.03999999998</v>
      </c>
      <c r="R3489" s="24">
        <v>427552.07</v>
      </c>
      <c r="S3489" s="24">
        <v>302849.38</v>
      </c>
      <c r="T3489" s="24">
        <v>484559.01</v>
      </c>
      <c r="U3489" s="24">
        <v>338478.72</v>
      </c>
      <c r="V3489" s="24">
        <v>541565.94999999995</v>
      </c>
    </row>
    <row r="3490" spans="1:22" hidden="1" x14ac:dyDescent="0.3">
      <c r="A3490" s="23">
        <v>10</v>
      </c>
      <c r="B3490" s="23">
        <v>2022</v>
      </c>
      <c r="C3490" s="23" t="s">
        <v>533</v>
      </c>
      <c r="D3490" t="s">
        <v>150</v>
      </c>
      <c r="E3490" s="23" t="s">
        <v>535</v>
      </c>
      <c r="F3490" s="23" t="s">
        <v>359</v>
      </c>
      <c r="G3490" s="23">
        <v>1</v>
      </c>
      <c r="H3490" s="23" t="s">
        <v>14</v>
      </c>
      <c r="I3490" s="24">
        <v>106327.05</v>
      </c>
      <c r="J3490" s="24">
        <v>186072.34</v>
      </c>
      <c r="K3490" s="24">
        <v>137939.87</v>
      </c>
      <c r="L3490" s="24">
        <v>241394.76</v>
      </c>
      <c r="M3490" s="24">
        <v>164853.82999999999</v>
      </c>
      <c r="N3490" s="24">
        <v>288494.2</v>
      </c>
      <c r="O3490" s="24">
        <v>196502.36</v>
      </c>
      <c r="P3490" s="24">
        <v>343879.12</v>
      </c>
      <c r="Q3490" s="24">
        <v>231283</v>
      </c>
      <c r="R3490" s="24">
        <v>404745.25</v>
      </c>
      <c r="S3490" s="24">
        <v>253602.23</v>
      </c>
      <c r="T3490" s="24">
        <v>443803.91</v>
      </c>
      <c r="U3490" s="24">
        <v>275190.96999999997</v>
      </c>
      <c r="V3490" s="24">
        <v>481584.19</v>
      </c>
    </row>
    <row r="3491" spans="1:22" hidden="1" x14ac:dyDescent="0.3">
      <c r="A3491" s="23">
        <v>10</v>
      </c>
      <c r="B3491" s="23">
        <v>2022</v>
      </c>
      <c r="C3491" s="23" t="s">
        <v>533</v>
      </c>
      <c r="D3491" t="s">
        <v>150</v>
      </c>
      <c r="E3491" s="23" t="s">
        <v>535</v>
      </c>
      <c r="F3491" s="23" t="s">
        <v>359</v>
      </c>
      <c r="G3491" s="23">
        <v>2</v>
      </c>
      <c r="H3491" s="23" t="s">
        <v>30</v>
      </c>
      <c r="I3491" s="24">
        <v>83387.81</v>
      </c>
      <c r="J3491" s="24">
        <v>145928.66</v>
      </c>
      <c r="K3491" s="24">
        <v>109238.13</v>
      </c>
      <c r="L3491" s="24">
        <v>191166.72</v>
      </c>
      <c r="M3491" s="24">
        <v>132339.99</v>
      </c>
      <c r="N3491" s="24">
        <v>231594.98</v>
      </c>
      <c r="O3491" s="24">
        <v>161924.43</v>
      </c>
      <c r="P3491" s="24">
        <v>283367.75</v>
      </c>
      <c r="Q3491" s="24">
        <v>192085.13</v>
      </c>
      <c r="R3491" s="24">
        <v>336148.97</v>
      </c>
      <c r="S3491" s="24">
        <v>211668.9</v>
      </c>
      <c r="T3491" s="24">
        <v>370420.57</v>
      </c>
      <c r="U3491" s="24">
        <v>229972.34</v>
      </c>
      <c r="V3491" s="24">
        <v>402451.59</v>
      </c>
    </row>
    <row r="3492" spans="1:22" hidden="1" x14ac:dyDescent="0.3">
      <c r="A3492" s="23">
        <v>10</v>
      </c>
      <c r="B3492" s="23">
        <v>2022</v>
      </c>
      <c r="C3492" s="23" t="s">
        <v>533</v>
      </c>
      <c r="D3492" t="s">
        <v>150</v>
      </c>
      <c r="E3492" s="23" t="s">
        <v>535</v>
      </c>
      <c r="F3492" s="23" t="s">
        <v>359</v>
      </c>
      <c r="G3492" s="23">
        <v>3</v>
      </c>
      <c r="H3492" s="23" t="s">
        <v>31</v>
      </c>
      <c r="I3492" s="24">
        <v>79576.55</v>
      </c>
      <c r="J3492" s="24">
        <v>139258.96</v>
      </c>
      <c r="K3492" s="24">
        <v>108484.51</v>
      </c>
      <c r="L3492" s="24">
        <v>189847.89</v>
      </c>
      <c r="M3492" s="24">
        <v>137349.82999999999</v>
      </c>
      <c r="N3492" s="24">
        <v>240362.21</v>
      </c>
      <c r="O3492" s="24">
        <v>181016.09</v>
      </c>
      <c r="P3492" s="24">
        <v>316778.15999999997</v>
      </c>
      <c r="Q3492" s="24">
        <v>224285.41</v>
      </c>
      <c r="R3492" s="24">
        <v>392499.48</v>
      </c>
      <c r="S3492" s="24">
        <v>252690.58</v>
      </c>
      <c r="T3492" s="24">
        <v>442208.52</v>
      </c>
      <c r="U3492" s="24">
        <v>280742.92</v>
      </c>
      <c r="V3492" s="24">
        <v>491300.1</v>
      </c>
    </row>
    <row r="3493" spans="1:22" hidden="1" x14ac:dyDescent="0.3">
      <c r="A3493" s="23">
        <v>10</v>
      </c>
      <c r="B3493" s="23">
        <v>2022</v>
      </c>
      <c r="C3493" s="23" t="s">
        <v>533</v>
      </c>
      <c r="D3493" t="s">
        <v>150</v>
      </c>
      <c r="E3493" s="23" t="s">
        <v>535</v>
      </c>
      <c r="F3493" s="23" t="s">
        <v>359</v>
      </c>
      <c r="G3493" s="23">
        <v>4</v>
      </c>
      <c r="H3493" s="23" t="s">
        <v>29</v>
      </c>
      <c r="I3493" s="24">
        <v>85603.13</v>
      </c>
      <c r="J3493" s="24">
        <v>136965.01</v>
      </c>
      <c r="K3493" s="24">
        <v>119844.39</v>
      </c>
      <c r="L3493" s="24">
        <v>191751.02</v>
      </c>
      <c r="M3493" s="24">
        <v>154085.64000000001</v>
      </c>
      <c r="N3493" s="24">
        <v>246537.03</v>
      </c>
      <c r="O3493" s="24">
        <v>205447.52</v>
      </c>
      <c r="P3493" s="24">
        <v>328716.03000000003</v>
      </c>
      <c r="Q3493" s="24">
        <v>256809.4</v>
      </c>
      <c r="R3493" s="24">
        <v>410895.04</v>
      </c>
      <c r="S3493" s="24">
        <v>291050.65000000002</v>
      </c>
      <c r="T3493" s="24">
        <v>465681.05</v>
      </c>
      <c r="U3493" s="24">
        <v>325291.90000000002</v>
      </c>
      <c r="V3493" s="24">
        <v>520467.05</v>
      </c>
    </row>
    <row r="3494" spans="1:22" hidden="1" x14ac:dyDescent="0.3">
      <c r="A3494" s="23">
        <v>10</v>
      </c>
      <c r="B3494" s="23">
        <v>2022</v>
      </c>
      <c r="C3494" s="23" t="s">
        <v>533</v>
      </c>
      <c r="D3494" t="s">
        <v>150</v>
      </c>
      <c r="E3494" s="23" t="s">
        <v>535</v>
      </c>
      <c r="F3494" s="23" t="s">
        <v>394</v>
      </c>
      <c r="G3494" s="23">
        <v>1</v>
      </c>
      <c r="H3494" s="23" t="s">
        <v>14</v>
      </c>
      <c r="I3494" s="24">
        <v>109245.92</v>
      </c>
      <c r="J3494" s="24">
        <v>191180.37</v>
      </c>
      <c r="K3494" s="24">
        <v>141773.54</v>
      </c>
      <c r="L3494" s="24">
        <v>248103.7</v>
      </c>
      <c r="M3494" s="24">
        <v>169475.18</v>
      </c>
      <c r="N3494" s="24">
        <v>296581.57</v>
      </c>
      <c r="O3494" s="24">
        <v>202067.86</v>
      </c>
      <c r="P3494" s="24">
        <v>353618.76</v>
      </c>
      <c r="Q3494" s="24">
        <v>237869.66</v>
      </c>
      <c r="R3494" s="24">
        <v>416271.9</v>
      </c>
      <c r="S3494" s="24">
        <v>260845.28</v>
      </c>
      <c r="T3494" s="24">
        <v>456479.24</v>
      </c>
      <c r="U3494" s="24">
        <v>283088.37</v>
      </c>
      <c r="V3494" s="24">
        <v>495404.65</v>
      </c>
    </row>
    <row r="3495" spans="1:22" hidden="1" x14ac:dyDescent="0.3">
      <c r="A3495" s="23">
        <v>10</v>
      </c>
      <c r="B3495" s="23">
        <v>2022</v>
      </c>
      <c r="C3495" s="23" t="s">
        <v>533</v>
      </c>
      <c r="D3495" t="s">
        <v>150</v>
      </c>
      <c r="E3495" s="23" t="s">
        <v>535</v>
      </c>
      <c r="F3495" s="23" t="s">
        <v>394</v>
      </c>
      <c r="G3495" s="23">
        <v>2</v>
      </c>
      <c r="H3495" s="23" t="s">
        <v>30</v>
      </c>
      <c r="I3495" s="24">
        <v>85379.85</v>
      </c>
      <c r="J3495" s="24">
        <v>149414.73000000001</v>
      </c>
      <c r="K3495" s="24">
        <v>111912.14</v>
      </c>
      <c r="L3495" s="24">
        <v>195846.24</v>
      </c>
      <c r="M3495" s="24">
        <v>135647.66</v>
      </c>
      <c r="N3495" s="24">
        <v>237383.4</v>
      </c>
      <c r="O3495" s="24">
        <v>166092.85</v>
      </c>
      <c r="P3495" s="24">
        <v>290662.48</v>
      </c>
      <c r="Q3495" s="24">
        <v>197088.03</v>
      </c>
      <c r="R3495" s="24">
        <v>344904.05</v>
      </c>
      <c r="S3495" s="24">
        <v>217217.67</v>
      </c>
      <c r="T3495" s="24">
        <v>380130.92</v>
      </c>
      <c r="U3495" s="24">
        <v>236042.73</v>
      </c>
      <c r="V3495" s="24">
        <v>413074.78</v>
      </c>
    </row>
    <row r="3496" spans="1:22" hidden="1" x14ac:dyDescent="0.3">
      <c r="A3496" s="23">
        <v>10</v>
      </c>
      <c r="B3496" s="23">
        <v>2022</v>
      </c>
      <c r="C3496" s="23" t="s">
        <v>533</v>
      </c>
      <c r="D3496" t="s">
        <v>150</v>
      </c>
      <c r="E3496" s="23" t="s">
        <v>535</v>
      </c>
      <c r="F3496" s="23" t="s">
        <v>394</v>
      </c>
      <c r="G3496" s="23">
        <v>3</v>
      </c>
      <c r="H3496" s="23" t="s">
        <v>31</v>
      </c>
      <c r="I3496" s="24">
        <v>81250.75</v>
      </c>
      <c r="J3496" s="24">
        <v>142188.81</v>
      </c>
      <c r="K3496" s="24">
        <v>110710.3</v>
      </c>
      <c r="L3496" s="24">
        <v>193743.03</v>
      </c>
      <c r="M3496" s="24">
        <v>140125.5</v>
      </c>
      <c r="N3496" s="24">
        <v>245219.62</v>
      </c>
      <c r="O3496" s="24">
        <v>184631.45</v>
      </c>
      <c r="P3496" s="24">
        <v>323105.03000000003</v>
      </c>
      <c r="Q3496" s="24">
        <v>228724.42</v>
      </c>
      <c r="R3496" s="24">
        <v>400267.73</v>
      </c>
      <c r="S3496" s="24">
        <v>257660.86</v>
      </c>
      <c r="T3496" s="24">
        <v>450906.51</v>
      </c>
      <c r="U3496" s="24">
        <v>286230.21999999997</v>
      </c>
      <c r="V3496" s="24">
        <v>500902.89</v>
      </c>
    </row>
    <row r="3497" spans="1:22" hidden="1" x14ac:dyDescent="0.3">
      <c r="A3497" s="23">
        <v>10</v>
      </c>
      <c r="B3497" s="23">
        <v>2022</v>
      </c>
      <c r="C3497" s="23" t="s">
        <v>533</v>
      </c>
      <c r="D3497" t="s">
        <v>150</v>
      </c>
      <c r="E3497" s="23" t="s">
        <v>535</v>
      </c>
      <c r="F3497" s="23" t="s">
        <v>394</v>
      </c>
      <c r="G3497" s="23">
        <v>4</v>
      </c>
      <c r="H3497" s="23" t="s">
        <v>29</v>
      </c>
      <c r="I3497" s="24">
        <v>87797.3</v>
      </c>
      <c r="J3497" s="24">
        <v>140475.67000000001</v>
      </c>
      <c r="K3497" s="24">
        <v>122916.21</v>
      </c>
      <c r="L3497" s="24">
        <v>196665.94</v>
      </c>
      <c r="M3497" s="24">
        <v>158035.13</v>
      </c>
      <c r="N3497" s="24">
        <v>252856.21</v>
      </c>
      <c r="O3497" s="24">
        <v>210713.51</v>
      </c>
      <c r="P3497" s="24">
        <v>337141.62</v>
      </c>
      <c r="Q3497" s="24">
        <v>263391.89</v>
      </c>
      <c r="R3497" s="24">
        <v>421427.02</v>
      </c>
      <c r="S3497" s="24">
        <v>298510.8</v>
      </c>
      <c r="T3497" s="24">
        <v>477617.29</v>
      </c>
      <c r="U3497" s="24">
        <v>333629.71999999997</v>
      </c>
      <c r="V3497" s="24">
        <v>533807.56000000006</v>
      </c>
    </row>
    <row r="3498" spans="1:22" hidden="1" x14ac:dyDescent="0.3">
      <c r="A3498" s="23">
        <v>10</v>
      </c>
      <c r="B3498" s="23">
        <v>2022</v>
      </c>
      <c r="C3498" s="23" t="s">
        <v>533</v>
      </c>
      <c r="D3498" t="s">
        <v>170</v>
      </c>
      <c r="E3498" s="23" t="s">
        <v>536</v>
      </c>
      <c r="F3498" s="23" t="s">
        <v>216</v>
      </c>
      <c r="G3498" s="23">
        <v>1</v>
      </c>
      <c r="H3498" s="23" t="s">
        <v>14</v>
      </c>
      <c r="I3498" s="24">
        <v>117173.31</v>
      </c>
      <c r="J3498" s="24">
        <v>205053.3</v>
      </c>
      <c r="K3498" s="24">
        <v>151785.65</v>
      </c>
      <c r="L3498" s="24">
        <v>265624.88</v>
      </c>
      <c r="M3498" s="24">
        <v>181210.84</v>
      </c>
      <c r="N3498" s="24">
        <v>317118.96000000002</v>
      </c>
      <c r="O3498" s="24">
        <v>215726.49</v>
      </c>
      <c r="P3498" s="24">
        <v>377521.36</v>
      </c>
      <c r="Q3498" s="24">
        <v>253736.83</v>
      </c>
      <c r="R3498" s="24">
        <v>444039.45</v>
      </c>
      <c r="S3498" s="24">
        <v>278123.28999999998</v>
      </c>
      <c r="T3498" s="24">
        <v>486715.77</v>
      </c>
      <c r="U3498" s="24">
        <v>301618.32</v>
      </c>
      <c r="V3498" s="24">
        <v>527832.06999999995</v>
      </c>
    </row>
    <row r="3499" spans="1:22" hidden="1" x14ac:dyDescent="0.3">
      <c r="A3499" s="23">
        <v>10</v>
      </c>
      <c r="B3499" s="23">
        <v>2022</v>
      </c>
      <c r="C3499" s="23" t="s">
        <v>533</v>
      </c>
      <c r="D3499" t="s">
        <v>170</v>
      </c>
      <c r="E3499" s="23" t="s">
        <v>536</v>
      </c>
      <c r="F3499" s="23" t="s">
        <v>216</v>
      </c>
      <c r="G3499" s="23">
        <v>2</v>
      </c>
      <c r="H3499" s="23" t="s">
        <v>30</v>
      </c>
      <c r="I3499" s="24">
        <v>93318.94</v>
      </c>
      <c r="J3499" s="24">
        <v>163308.14000000001</v>
      </c>
      <c r="K3499" s="24">
        <v>121938.88</v>
      </c>
      <c r="L3499" s="24">
        <v>213393.04</v>
      </c>
      <c r="M3499" s="24">
        <v>147399.89000000001</v>
      </c>
      <c r="N3499" s="24">
        <v>257949.82</v>
      </c>
      <c r="O3499" s="24">
        <v>179769.11</v>
      </c>
      <c r="P3499" s="24">
        <v>314595.95</v>
      </c>
      <c r="Q3499" s="24">
        <v>212975.2</v>
      </c>
      <c r="R3499" s="24">
        <v>372706.6</v>
      </c>
      <c r="S3499" s="24">
        <v>234517.08</v>
      </c>
      <c r="T3499" s="24">
        <v>410404.88</v>
      </c>
      <c r="U3499" s="24">
        <v>254595.75</v>
      </c>
      <c r="V3499" s="24">
        <v>445542.56</v>
      </c>
    </row>
    <row r="3500" spans="1:22" hidden="1" x14ac:dyDescent="0.3">
      <c r="A3500" s="23">
        <v>10</v>
      </c>
      <c r="B3500" s="23">
        <v>2022</v>
      </c>
      <c r="C3500" s="23" t="s">
        <v>533</v>
      </c>
      <c r="D3500" t="s">
        <v>170</v>
      </c>
      <c r="E3500" s="23" t="s">
        <v>536</v>
      </c>
      <c r="F3500" s="23" t="s">
        <v>216</v>
      </c>
      <c r="G3500" s="23">
        <v>3</v>
      </c>
      <c r="H3500" s="23" t="s">
        <v>31</v>
      </c>
      <c r="I3500" s="24">
        <v>90141.39</v>
      </c>
      <c r="J3500" s="24">
        <v>157747.42000000001</v>
      </c>
      <c r="K3500" s="24">
        <v>123158.69</v>
      </c>
      <c r="L3500" s="24">
        <v>215527.7</v>
      </c>
      <c r="M3500" s="24">
        <v>156131.65</v>
      </c>
      <c r="N3500" s="24">
        <v>273230.39</v>
      </c>
      <c r="O3500" s="24">
        <v>205974.06</v>
      </c>
      <c r="P3500" s="24">
        <v>360454.61</v>
      </c>
      <c r="Q3500" s="24">
        <v>255403.7</v>
      </c>
      <c r="R3500" s="24">
        <v>446956.47</v>
      </c>
      <c r="S3500" s="24">
        <v>287898.15000000002</v>
      </c>
      <c r="T3500" s="24">
        <v>503821.76</v>
      </c>
      <c r="U3500" s="24">
        <v>320025.68</v>
      </c>
      <c r="V3500" s="24">
        <v>560044.94999999995</v>
      </c>
    </row>
    <row r="3501" spans="1:22" hidden="1" x14ac:dyDescent="0.3">
      <c r="A3501" s="23">
        <v>10</v>
      </c>
      <c r="B3501" s="23">
        <v>2022</v>
      </c>
      <c r="C3501" s="23" t="s">
        <v>533</v>
      </c>
      <c r="D3501" t="s">
        <v>170</v>
      </c>
      <c r="E3501" s="23" t="s">
        <v>536</v>
      </c>
      <c r="F3501" s="23" t="s">
        <v>216</v>
      </c>
      <c r="G3501" s="23">
        <v>4</v>
      </c>
      <c r="H3501" s="23" t="s">
        <v>29</v>
      </c>
      <c r="I3501" s="24">
        <v>95082.57</v>
      </c>
      <c r="J3501" s="24">
        <v>152132.10999999999</v>
      </c>
      <c r="K3501" s="24">
        <v>133115.59</v>
      </c>
      <c r="L3501" s="24">
        <v>212984.95</v>
      </c>
      <c r="M3501" s="24">
        <v>171148.62</v>
      </c>
      <c r="N3501" s="24">
        <v>273837.78999999998</v>
      </c>
      <c r="O3501" s="24">
        <v>228198.16</v>
      </c>
      <c r="P3501" s="24">
        <v>365117.06</v>
      </c>
      <c r="Q3501" s="24">
        <v>285247.7</v>
      </c>
      <c r="R3501" s="24">
        <v>456396.32</v>
      </c>
      <c r="S3501" s="24">
        <v>323280.71999999997</v>
      </c>
      <c r="T3501" s="24">
        <v>517249.16</v>
      </c>
      <c r="U3501" s="24">
        <v>361313.75</v>
      </c>
      <c r="V3501" s="24">
        <v>578102.01</v>
      </c>
    </row>
    <row r="3502" spans="1:22" hidden="1" x14ac:dyDescent="0.3">
      <c r="A3502" s="23">
        <v>10</v>
      </c>
      <c r="B3502" s="23">
        <v>2022</v>
      </c>
      <c r="C3502" s="23" t="s">
        <v>533</v>
      </c>
      <c r="D3502" t="s">
        <v>170</v>
      </c>
      <c r="E3502" s="23" t="s">
        <v>536</v>
      </c>
      <c r="F3502" s="23" t="s">
        <v>261</v>
      </c>
      <c r="G3502" s="23">
        <v>1</v>
      </c>
      <c r="H3502" s="23" t="s">
        <v>14</v>
      </c>
      <c r="I3502" s="24">
        <v>116661.15</v>
      </c>
      <c r="J3502" s="24">
        <v>204157.02</v>
      </c>
      <c r="K3502" s="24">
        <v>151172.35</v>
      </c>
      <c r="L3502" s="24">
        <v>264551.61</v>
      </c>
      <c r="M3502" s="24">
        <v>180521.08</v>
      </c>
      <c r="N3502" s="24">
        <v>315911.88</v>
      </c>
      <c r="O3502" s="24">
        <v>214966.31</v>
      </c>
      <c r="P3502" s="24">
        <v>376191.03</v>
      </c>
      <c r="Q3502" s="24">
        <v>252881.36</v>
      </c>
      <c r="R3502" s="24">
        <v>442542.38</v>
      </c>
      <c r="S3502" s="24">
        <v>277207.88</v>
      </c>
      <c r="T3502" s="24">
        <v>485113.79</v>
      </c>
      <c r="U3502" s="24">
        <v>300666.11</v>
      </c>
      <c r="V3502" s="24">
        <v>526165.68000000005</v>
      </c>
    </row>
    <row r="3503" spans="1:22" hidden="1" x14ac:dyDescent="0.3">
      <c r="A3503" s="23">
        <v>10</v>
      </c>
      <c r="B3503" s="23">
        <v>2022</v>
      </c>
      <c r="C3503" s="23" t="s">
        <v>533</v>
      </c>
      <c r="D3503" t="s">
        <v>170</v>
      </c>
      <c r="E3503" s="23" t="s">
        <v>536</v>
      </c>
      <c r="F3503" s="23" t="s">
        <v>261</v>
      </c>
      <c r="G3503" s="23">
        <v>2</v>
      </c>
      <c r="H3503" s="23" t="s">
        <v>30</v>
      </c>
      <c r="I3503" s="24">
        <v>92593.79</v>
      </c>
      <c r="J3503" s="24">
        <v>162039.13</v>
      </c>
      <c r="K3503" s="24">
        <v>121059.1</v>
      </c>
      <c r="L3503" s="24">
        <v>211853.42</v>
      </c>
      <c r="M3503" s="24">
        <v>146408.25</v>
      </c>
      <c r="N3503" s="24">
        <v>256214.44</v>
      </c>
      <c r="O3503" s="24">
        <v>178687.88</v>
      </c>
      <c r="P3503" s="24">
        <v>312703.78999999998</v>
      </c>
      <c r="Q3503" s="24">
        <v>211755.78</v>
      </c>
      <c r="R3503" s="24">
        <v>370572.62</v>
      </c>
      <c r="S3503" s="24">
        <v>233212.32</v>
      </c>
      <c r="T3503" s="24">
        <v>408121.56</v>
      </c>
      <c r="U3503" s="24">
        <v>253223.67999999999</v>
      </c>
      <c r="V3503" s="24">
        <v>443141.45</v>
      </c>
    </row>
    <row r="3504" spans="1:22" hidden="1" x14ac:dyDescent="0.3">
      <c r="A3504" s="23">
        <v>10</v>
      </c>
      <c r="B3504" s="23">
        <v>2022</v>
      </c>
      <c r="C3504" s="23" t="s">
        <v>533</v>
      </c>
      <c r="D3504" t="s">
        <v>170</v>
      </c>
      <c r="E3504" s="23" t="s">
        <v>536</v>
      </c>
      <c r="F3504" s="23" t="s">
        <v>261</v>
      </c>
      <c r="G3504" s="23">
        <v>3</v>
      </c>
      <c r="H3504" s="23" t="s">
        <v>31</v>
      </c>
      <c r="I3504" s="24">
        <v>89202.47</v>
      </c>
      <c r="J3504" s="24">
        <v>156104.31</v>
      </c>
      <c r="K3504" s="24">
        <v>121817.06</v>
      </c>
      <c r="L3504" s="24">
        <v>213179.86</v>
      </c>
      <c r="M3504" s="24">
        <v>154386.93</v>
      </c>
      <c r="N3504" s="24">
        <v>270177.12</v>
      </c>
      <c r="O3504" s="24">
        <v>203628.11</v>
      </c>
      <c r="P3504" s="24">
        <v>356349.18</v>
      </c>
      <c r="Q3504" s="24">
        <v>252452.82</v>
      </c>
      <c r="R3504" s="24">
        <v>441792.44</v>
      </c>
      <c r="S3504" s="24">
        <v>284539.90000000002</v>
      </c>
      <c r="T3504" s="24">
        <v>497944.83</v>
      </c>
      <c r="U3504" s="24">
        <v>316256.78999999998</v>
      </c>
      <c r="V3504" s="24">
        <v>553449.38</v>
      </c>
    </row>
    <row r="3505" spans="1:22" hidden="1" x14ac:dyDescent="0.3">
      <c r="A3505" s="23">
        <v>10</v>
      </c>
      <c r="B3505" s="23">
        <v>2022</v>
      </c>
      <c r="C3505" s="23" t="s">
        <v>533</v>
      </c>
      <c r="D3505" t="s">
        <v>170</v>
      </c>
      <c r="E3505" s="23" t="s">
        <v>536</v>
      </c>
      <c r="F3505" s="23" t="s">
        <v>261</v>
      </c>
      <c r="G3505" s="23">
        <v>4</v>
      </c>
      <c r="H3505" s="23" t="s">
        <v>29</v>
      </c>
      <c r="I3505" s="24">
        <v>94500.6</v>
      </c>
      <c r="J3505" s="24">
        <v>151200.95999999999</v>
      </c>
      <c r="K3505" s="24">
        <v>132300.84</v>
      </c>
      <c r="L3505" s="24">
        <v>211681.34</v>
      </c>
      <c r="M3505" s="24">
        <v>170101.08</v>
      </c>
      <c r="N3505" s="24">
        <v>272161.73</v>
      </c>
      <c r="O3505" s="24">
        <v>226801.43</v>
      </c>
      <c r="P3505" s="24">
        <v>362882.3</v>
      </c>
      <c r="Q3505" s="24">
        <v>283501.78999999998</v>
      </c>
      <c r="R3505" s="24">
        <v>453602.88</v>
      </c>
      <c r="S3505" s="24">
        <v>321302.03000000003</v>
      </c>
      <c r="T3505" s="24">
        <v>514083.26</v>
      </c>
      <c r="U3505" s="24">
        <v>359102.27</v>
      </c>
      <c r="V3505" s="24">
        <v>574563.64</v>
      </c>
    </row>
    <row r="3506" spans="1:22" hidden="1" x14ac:dyDescent="0.3">
      <c r="A3506" s="23">
        <v>10</v>
      </c>
      <c r="B3506" s="23">
        <v>2022</v>
      </c>
      <c r="C3506" s="23" t="s">
        <v>533</v>
      </c>
      <c r="D3506" t="s">
        <v>170</v>
      </c>
      <c r="E3506" s="23" t="s">
        <v>536</v>
      </c>
      <c r="F3506" s="23" t="s">
        <v>301</v>
      </c>
      <c r="G3506" s="23">
        <v>1</v>
      </c>
      <c r="H3506" s="23" t="s">
        <v>14</v>
      </c>
      <c r="I3506" s="24">
        <v>110130.05</v>
      </c>
      <c r="J3506" s="24">
        <v>192727.59</v>
      </c>
      <c r="K3506" s="24">
        <v>142619.15</v>
      </c>
      <c r="L3506" s="24">
        <v>249583.52</v>
      </c>
      <c r="M3506" s="24">
        <v>170231.22</v>
      </c>
      <c r="N3506" s="24">
        <v>297904.63</v>
      </c>
      <c r="O3506" s="24">
        <v>202603.68</v>
      </c>
      <c r="P3506" s="24">
        <v>354556.44</v>
      </c>
      <c r="Q3506" s="24">
        <v>238268.92</v>
      </c>
      <c r="R3506" s="24">
        <v>416970.62</v>
      </c>
      <c r="S3506" s="24">
        <v>261149.82</v>
      </c>
      <c r="T3506" s="24">
        <v>457012.19</v>
      </c>
      <c r="U3506" s="24">
        <v>283176.49</v>
      </c>
      <c r="V3506" s="24">
        <v>495558.86</v>
      </c>
    </row>
    <row r="3507" spans="1:22" hidden="1" x14ac:dyDescent="0.3">
      <c r="A3507" s="23">
        <v>10</v>
      </c>
      <c r="B3507" s="23">
        <v>2022</v>
      </c>
      <c r="C3507" s="23" t="s">
        <v>533</v>
      </c>
      <c r="D3507" t="s">
        <v>170</v>
      </c>
      <c r="E3507" s="23" t="s">
        <v>536</v>
      </c>
      <c r="F3507" s="23" t="s">
        <v>301</v>
      </c>
      <c r="G3507" s="23">
        <v>2</v>
      </c>
      <c r="H3507" s="23" t="s">
        <v>30</v>
      </c>
      <c r="I3507" s="24">
        <v>87979.56</v>
      </c>
      <c r="J3507" s="24">
        <v>153964.23000000001</v>
      </c>
      <c r="K3507" s="24">
        <v>114904.3</v>
      </c>
      <c r="L3507" s="24">
        <v>201082.53</v>
      </c>
      <c r="M3507" s="24">
        <v>138835.35</v>
      </c>
      <c r="N3507" s="24">
        <v>242961.86</v>
      </c>
      <c r="O3507" s="24">
        <v>169214.69</v>
      </c>
      <c r="P3507" s="24">
        <v>296125.7</v>
      </c>
      <c r="Q3507" s="24">
        <v>200418.84</v>
      </c>
      <c r="R3507" s="24">
        <v>350732.97</v>
      </c>
      <c r="S3507" s="24">
        <v>220658.33</v>
      </c>
      <c r="T3507" s="24">
        <v>386152.08</v>
      </c>
      <c r="U3507" s="24">
        <v>239512.67</v>
      </c>
      <c r="V3507" s="24">
        <v>419147.17</v>
      </c>
    </row>
    <row r="3508" spans="1:22" hidden="1" x14ac:dyDescent="0.3">
      <c r="A3508" s="23">
        <v>10</v>
      </c>
      <c r="B3508" s="23">
        <v>2022</v>
      </c>
      <c r="C3508" s="23" t="s">
        <v>533</v>
      </c>
      <c r="D3508" t="s">
        <v>170</v>
      </c>
      <c r="E3508" s="23" t="s">
        <v>536</v>
      </c>
      <c r="F3508" s="23" t="s">
        <v>301</v>
      </c>
      <c r="G3508" s="23">
        <v>3</v>
      </c>
      <c r="H3508" s="23" t="s">
        <v>31</v>
      </c>
      <c r="I3508" s="24">
        <v>85186.76</v>
      </c>
      <c r="J3508" s="24">
        <v>149076.84</v>
      </c>
      <c r="K3508" s="24">
        <v>116439.3</v>
      </c>
      <c r="L3508" s="24">
        <v>203768.78</v>
      </c>
      <c r="M3508" s="24">
        <v>147650.68</v>
      </c>
      <c r="N3508" s="24">
        <v>258388.68</v>
      </c>
      <c r="O3508" s="24">
        <v>194823.34</v>
      </c>
      <c r="P3508" s="24">
        <v>340940.85</v>
      </c>
      <c r="Q3508" s="24">
        <v>241612.72</v>
      </c>
      <c r="R3508" s="24">
        <v>422822.26</v>
      </c>
      <c r="S3508" s="24">
        <v>272379.76</v>
      </c>
      <c r="T3508" s="24">
        <v>476664.58</v>
      </c>
      <c r="U3508" s="24">
        <v>302806.09000000003</v>
      </c>
      <c r="V3508" s="24">
        <v>529910.66</v>
      </c>
    </row>
    <row r="3509" spans="1:22" hidden="1" x14ac:dyDescent="0.3">
      <c r="A3509" s="23">
        <v>10</v>
      </c>
      <c r="B3509" s="23">
        <v>2022</v>
      </c>
      <c r="C3509" s="23" t="s">
        <v>533</v>
      </c>
      <c r="D3509" t="s">
        <v>170</v>
      </c>
      <c r="E3509" s="23" t="s">
        <v>536</v>
      </c>
      <c r="F3509" s="23" t="s">
        <v>301</v>
      </c>
      <c r="G3509" s="23">
        <v>4</v>
      </c>
      <c r="H3509" s="23" t="s">
        <v>29</v>
      </c>
      <c r="I3509" s="24">
        <v>89508.76</v>
      </c>
      <c r="J3509" s="24">
        <v>143214.01</v>
      </c>
      <c r="K3509" s="24">
        <v>125312.26</v>
      </c>
      <c r="L3509" s="24">
        <v>200499.62</v>
      </c>
      <c r="M3509" s="24">
        <v>161115.76</v>
      </c>
      <c r="N3509" s="24">
        <v>257785.23</v>
      </c>
      <c r="O3509" s="24">
        <v>214821.02</v>
      </c>
      <c r="P3509" s="24">
        <v>343713.63</v>
      </c>
      <c r="Q3509" s="24">
        <v>268526.27</v>
      </c>
      <c r="R3509" s="24">
        <v>429642.04</v>
      </c>
      <c r="S3509" s="24">
        <v>304329.78000000003</v>
      </c>
      <c r="T3509" s="24">
        <v>486927.65</v>
      </c>
      <c r="U3509" s="24">
        <v>340133.28</v>
      </c>
      <c r="V3509" s="24">
        <v>544213.26</v>
      </c>
    </row>
    <row r="3510" spans="1:22" hidden="1" x14ac:dyDescent="0.3">
      <c r="A3510" s="23">
        <v>10</v>
      </c>
      <c r="B3510" s="23">
        <v>2022</v>
      </c>
      <c r="C3510" s="23" t="s">
        <v>533</v>
      </c>
      <c r="D3510" t="s">
        <v>170</v>
      </c>
      <c r="E3510" s="23" t="s">
        <v>536</v>
      </c>
      <c r="F3510" s="23" t="s">
        <v>340</v>
      </c>
      <c r="G3510" s="23">
        <v>1</v>
      </c>
      <c r="H3510" s="23" t="s">
        <v>14</v>
      </c>
      <c r="I3510" s="24">
        <v>111794.93</v>
      </c>
      <c r="J3510" s="24">
        <v>195641.12</v>
      </c>
      <c r="K3510" s="24">
        <v>144856.93</v>
      </c>
      <c r="L3510" s="24">
        <v>253499.63</v>
      </c>
      <c r="M3510" s="24">
        <v>172971.42</v>
      </c>
      <c r="N3510" s="24">
        <v>302699.98</v>
      </c>
      <c r="O3510" s="24">
        <v>205964.38</v>
      </c>
      <c r="P3510" s="24">
        <v>360437.66</v>
      </c>
      <c r="Q3510" s="24">
        <v>242284.27</v>
      </c>
      <c r="R3510" s="24">
        <v>423997.48</v>
      </c>
      <c r="S3510" s="24">
        <v>265587.09999999998</v>
      </c>
      <c r="T3510" s="24">
        <v>464777.43</v>
      </c>
      <c r="U3510" s="24">
        <v>288054.15000000002</v>
      </c>
      <c r="V3510" s="24">
        <v>504094.77</v>
      </c>
    </row>
    <row r="3511" spans="1:22" hidden="1" x14ac:dyDescent="0.3">
      <c r="A3511" s="23">
        <v>10</v>
      </c>
      <c r="B3511" s="23">
        <v>2022</v>
      </c>
      <c r="C3511" s="23" t="s">
        <v>533</v>
      </c>
      <c r="D3511" t="s">
        <v>170</v>
      </c>
      <c r="E3511" s="23" t="s">
        <v>536</v>
      </c>
      <c r="F3511" s="23" t="s">
        <v>340</v>
      </c>
      <c r="G3511" s="23">
        <v>2</v>
      </c>
      <c r="H3511" s="23" t="s">
        <v>30</v>
      </c>
      <c r="I3511" s="24">
        <v>88792.49</v>
      </c>
      <c r="J3511" s="24">
        <v>155386.85999999999</v>
      </c>
      <c r="K3511" s="24">
        <v>116076.12</v>
      </c>
      <c r="L3511" s="24">
        <v>203133.21</v>
      </c>
      <c r="M3511" s="24">
        <v>140368.01</v>
      </c>
      <c r="N3511" s="24">
        <v>245644.01</v>
      </c>
      <c r="O3511" s="24">
        <v>171291.19</v>
      </c>
      <c r="P3511" s="24">
        <v>299759.59000000003</v>
      </c>
      <c r="Q3511" s="24">
        <v>202978.41</v>
      </c>
      <c r="R3511" s="24">
        <v>355212.22</v>
      </c>
      <c r="S3511" s="24">
        <v>223538.25</v>
      </c>
      <c r="T3511" s="24">
        <v>391191.94</v>
      </c>
      <c r="U3511" s="24">
        <v>242710.95</v>
      </c>
      <c r="V3511" s="24">
        <v>424744.17</v>
      </c>
    </row>
    <row r="3512" spans="1:22" hidden="1" x14ac:dyDescent="0.3">
      <c r="A3512" s="23">
        <v>10</v>
      </c>
      <c r="B3512" s="23">
        <v>2022</v>
      </c>
      <c r="C3512" s="23" t="s">
        <v>533</v>
      </c>
      <c r="D3512" t="s">
        <v>170</v>
      </c>
      <c r="E3512" s="23" t="s">
        <v>536</v>
      </c>
      <c r="F3512" s="23" t="s">
        <v>340</v>
      </c>
      <c r="G3512" s="23">
        <v>3</v>
      </c>
      <c r="H3512" s="23" t="s">
        <v>31</v>
      </c>
      <c r="I3512" s="24">
        <v>85586.41</v>
      </c>
      <c r="J3512" s="24">
        <v>149776.22</v>
      </c>
      <c r="K3512" s="24">
        <v>116890.27</v>
      </c>
      <c r="L3512" s="24">
        <v>204557.97</v>
      </c>
      <c r="M3512" s="24">
        <v>148151.37</v>
      </c>
      <c r="N3512" s="24">
        <v>259264.9</v>
      </c>
      <c r="O3512" s="24">
        <v>195412.31</v>
      </c>
      <c r="P3512" s="24">
        <v>341971.55</v>
      </c>
      <c r="Q3512" s="24">
        <v>242275.22</v>
      </c>
      <c r="R3512" s="24">
        <v>423981.64</v>
      </c>
      <c r="S3512" s="24">
        <v>273074.90000000002</v>
      </c>
      <c r="T3512" s="24">
        <v>477881.08</v>
      </c>
      <c r="U3512" s="24">
        <v>303520.77</v>
      </c>
      <c r="V3512" s="24">
        <v>531161.35</v>
      </c>
    </row>
    <row r="3513" spans="1:22" hidden="1" x14ac:dyDescent="0.3">
      <c r="A3513" s="23">
        <v>10</v>
      </c>
      <c r="B3513" s="23">
        <v>2022</v>
      </c>
      <c r="C3513" s="23" t="s">
        <v>533</v>
      </c>
      <c r="D3513" t="s">
        <v>170</v>
      </c>
      <c r="E3513" s="23" t="s">
        <v>536</v>
      </c>
      <c r="F3513" s="23" t="s">
        <v>340</v>
      </c>
      <c r="G3513" s="23">
        <v>4</v>
      </c>
      <c r="H3513" s="23" t="s">
        <v>29</v>
      </c>
      <c r="I3513" s="24">
        <v>90590.74</v>
      </c>
      <c r="J3513" s="24">
        <v>144945.19</v>
      </c>
      <c r="K3513" s="24">
        <v>126827.04</v>
      </c>
      <c r="L3513" s="24">
        <v>202923.26</v>
      </c>
      <c r="M3513" s="24">
        <v>163063.32999999999</v>
      </c>
      <c r="N3513" s="24">
        <v>260901.34</v>
      </c>
      <c r="O3513" s="24">
        <v>217417.78</v>
      </c>
      <c r="P3513" s="24">
        <v>347868.45</v>
      </c>
      <c r="Q3513" s="24">
        <v>271772.21999999997</v>
      </c>
      <c r="R3513" s="24">
        <v>434835.56</v>
      </c>
      <c r="S3513" s="24">
        <v>308008.52</v>
      </c>
      <c r="T3513" s="24">
        <v>492813.63</v>
      </c>
      <c r="U3513" s="24">
        <v>344244.81</v>
      </c>
      <c r="V3513" s="24">
        <v>550791.71</v>
      </c>
    </row>
    <row r="3514" spans="1:22" hidden="1" x14ac:dyDescent="0.3">
      <c r="A3514" s="23">
        <v>10</v>
      </c>
      <c r="B3514" s="23">
        <v>2022</v>
      </c>
      <c r="C3514" s="23" t="s">
        <v>533</v>
      </c>
      <c r="D3514" t="s">
        <v>170</v>
      </c>
      <c r="E3514" s="23" t="s">
        <v>536</v>
      </c>
      <c r="F3514" s="23" t="s">
        <v>378</v>
      </c>
      <c r="G3514" s="23">
        <v>1</v>
      </c>
      <c r="H3514" s="23" t="s">
        <v>14</v>
      </c>
      <c r="I3514" s="24">
        <v>114520.8</v>
      </c>
      <c r="J3514" s="24">
        <v>200411.4</v>
      </c>
      <c r="K3514" s="24">
        <v>148434.97</v>
      </c>
      <c r="L3514" s="24">
        <v>259761.19</v>
      </c>
      <c r="M3514" s="24">
        <v>177282.81</v>
      </c>
      <c r="N3514" s="24">
        <v>310244.92</v>
      </c>
      <c r="O3514" s="24">
        <v>211154.04</v>
      </c>
      <c r="P3514" s="24">
        <v>369519.58</v>
      </c>
      <c r="Q3514" s="24">
        <v>248424.53</v>
      </c>
      <c r="R3514" s="24">
        <v>434742.93</v>
      </c>
      <c r="S3514" s="24">
        <v>272338.34999999998</v>
      </c>
      <c r="T3514" s="24">
        <v>476592.11</v>
      </c>
      <c r="U3514" s="24">
        <v>295413.67</v>
      </c>
      <c r="V3514" s="24">
        <v>516973.92</v>
      </c>
    </row>
    <row r="3515" spans="1:22" hidden="1" x14ac:dyDescent="0.3">
      <c r="A3515" s="23">
        <v>10</v>
      </c>
      <c r="B3515" s="23">
        <v>2022</v>
      </c>
      <c r="C3515" s="23" t="s">
        <v>533</v>
      </c>
      <c r="D3515" t="s">
        <v>170</v>
      </c>
      <c r="E3515" s="23" t="s">
        <v>536</v>
      </c>
      <c r="F3515" s="23" t="s">
        <v>378</v>
      </c>
      <c r="G3515" s="23">
        <v>2</v>
      </c>
      <c r="H3515" s="23" t="s">
        <v>30</v>
      </c>
      <c r="I3515" s="24">
        <v>90666.43</v>
      </c>
      <c r="J3515" s="24">
        <v>158666.23999999999</v>
      </c>
      <c r="K3515" s="24">
        <v>118588.2</v>
      </c>
      <c r="L3515" s="24">
        <v>207529.36</v>
      </c>
      <c r="M3515" s="24">
        <v>143471.87</v>
      </c>
      <c r="N3515" s="24">
        <v>251075.77</v>
      </c>
      <c r="O3515" s="24">
        <v>175196.67</v>
      </c>
      <c r="P3515" s="24">
        <v>306594.17</v>
      </c>
      <c r="Q3515" s="24">
        <v>207662.9</v>
      </c>
      <c r="R3515" s="24">
        <v>363410.07</v>
      </c>
      <c r="S3515" s="24">
        <v>228732.13</v>
      </c>
      <c r="T3515" s="24">
        <v>400281.23</v>
      </c>
      <c r="U3515" s="24">
        <v>248391.09</v>
      </c>
      <c r="V3515" s="24">
        <v>434684.41</v>
      </c>
    </row>
    <row r="3516" spans="1:22" hidden="1" x14ac:dyDescent="0.3">
      <c r="A3516" s="23">
        <v>10</v>
      </c>
      <c r="B3516" s="23">
        <v>2022</v>
      </c>
      <c r="C3516" s="23" t="s">
        <v>533</v>
      </c>
      <c r="D3516" t="s">
        <v>170</v>
      </c>
      <c r="E3516" s="23" t="s">
        <v>536</v>
      </c>
      <c r="F3516" s="23" t="s">
        <v>378</v>
      </c>
      <c r="G3516" s="23">
        <v>3</v>
      </c>
      <c r="H3516" s="23" t="s">
        <v>31</v>
      </c>
      <c r="I3516" s="24">
        <v>87173.29</v>
      </c>
      <c r="J3516" s="24">
        <v>152553.26999999999</v>
      </c>
      <c r="K3516" s="24">
        <v>119003.36</v>
      </c>
      <c r="L3516" s="24">
        <v>208255.88</v>
      </c>
      <c r="M3516" s="24">
        <v>150789.09</v>
      </c>
      <c r="N3516" s="24">
        <v>263880.90000000002</v>
      </c>
      <c r="O3516" s="24">
        <v>198850.64</v>
      </c>
      <c r="P3516" s="24">
        <v>347988.63</v>
      </c>
      <c r="Q3516" s="24">
        <v>246499.42</v>
      </c>
      <c r="R3516" s="24">
        <v>431373.99</v>
      </c>
      <c r="S3516" s="24">
        <v>277806.64</v>
      </c>
      <c r="T3516" s="24">
        <v>486161.62</v>
      </c>
      <c r="U3516" s="24">
        <v>308746.94</v>
      </c>
      <c r="V3516" s="24">
        <v>540307.14</v>
      </c>
    </row>
    <row r="3517" spans="1:22" hidden="1" x14ac:dyDescent="0.3">
      <c r="A3517" s="23">
        <v>10</v>
      </c>
      <c r="B3517" s="23">
        <v>2022</v>
      </c>
      <c r="C3517" s="23" t="s">
        <v>533</v>
      </c>
      <c r="D3517" t="s">
        <v>170</v>
      </c>
      <c r="E3517" s="23" t="s">
        <v>536</v>
      </c>
      <c r="F3517" s="23" t="s">
        <v>378</v>
      </c>
      <c r="G3517" s="23">
        <v>4</v>
      </c>
      <c r="H3517" s="23" t="s">
        <v>29</v>
      </c>
      <c r="I3517" s="24">
        <v>92646.96</v>
      </c>
      <c r="J3517" s="24">
        <v>148235.14000000001</v>
      </c>
      <c r="K3517" s="24">
        <v>129705.74</v>
      </c>
      <c r="L3517" s="24">
        <v>207529.19</v>
      </c>
      <c r="M3517" s="24">
        <v>166764.53</v>
      </c>
      <c r="N3517" s="24">
        <v>266823.25</v>
      </c>
      <c r="O3517" s="24">
        <v>222352.7</v>
      </c>
      <c r="P3517" s="24">
        <v>355764.33</v>
      </c>
      <c r="Q3517" s="24">
        <v>277940.88</v>
      </c>
      <c r="R3517" s="24">
        <v>444705.41</v>
      </c>
      <c r="S3517" s="24">
        <v>314999.65999999997</v>
      </c>
      <c r="T3517" s="24">
        <v>503999.47</v>
      </c>
      <c r="U3517" s="24">
        <v>352058.45</v>
      </c>
      <c r="V3517" s="24">
        <v>563293.53</v>
      </c>
    </row>
    <row r="3518" spans="1:22" hidden="1" x14ac:dyDescent="0.3">
      <c r="A3518" s="23">
        <v>10</v>
      </c>
      <c r="B3518" s="23">
        <v>2022</v>
      </c>
      <c r="C3518" s="23" t="s">
        <v>533</v>
      </c>
      <c r="D3518" t="s">
        <v>170</v>
      </c>
      <c r="E3518" s="23" t="s">
        <v>536</v>
      </c>
      <c r="F3518" s="23" t="s">
        <v>326</v>
      </c>
      <c r="G3518" s="23">
        <v>1</v>
      </c>
      <c r="H3518" s="23" t="s">
        <v>14</v>
      </c>
      <c r="I3518" s="24">
        <v>116112.31</v>
      </c>
      <c r="J3518" s="24">
        <v>203196.54</v>
      </c>
      <c r="K3518" s="24">
        <v>150445.37</v>
      </c>
      <c r="L3518" s="24">
        <v>263279.40999999997</v>
      </c>
      <c r="M3518" s="24">
        <v>179639.63</v>
      </c>
      <c r="N3518" s="24">
        <v>314369.34999999998</v>
      </c>
      <c r="O3518" s="24">
        <v>213897.51</v>
      </c>
      <c r="P3518" s="24">
        <v>374320.64000000001</v>
      </c>
      <c r="Q3518" s="24">
        <v>251611.91</v>
      </c>
      <c r="R3518" s="24">
        <v>440320.84</v>
      </c>
      <c r="S3518" s="24">
        <v>275809.32</v>
      </c>
      <c r="T3518" s="24">
        <v>482666.3</v>
      </c>
      <c r="U3518" s="24">
        <v>299136.46000000002</v>
      </c>
      <c r="V3518" s="24">
        <v>523488.81</v>
      </c>
    </row>
    <row r="3519" spans="1:22" hidden="1" x14ac:dyDescent="0.3">
      <c r="A3519" s="23">
        <v>10</v>
      </c>
      <c r="B3519" s="23">
        <v>2022</v>
      </c>
      <c r="C3519" s="23" t="s">
        <v>533</v>
      </c>
      <c r="D3519" t="s">
        <v>170</v>
      </c>
      <c r="E3519" s="23" t="s">
        <v>536</v>
      </c>
      <c r="F3519" s="23" t="s">
        <v>326</v>
      </c>
      <c r="G3519" s="23">
        <v>2</v>
      </c>
      <c r="H3519" s="23" t="s">
        <v>30</v>
      </c>
      <c r="I3519" s="24">
        <v>92257.93</v>
      </c>
      <c r="J3519" s="24">
        <v>161451.38</v>
      </c>
      <c r="K3519" s="24">
        <v>120598.61</v>
      </c>
      <c r="L3519" s="24">
        <v>211047.57</v>
      </c>
      <c r="M3519" s="24">
        <v>145828.69</v>
      </c>
      <c r="N3519" s="24">
        <v>255200.2</v>
      </c>
      <c r="O3519" s="24">
        <v>177940.13</v>
      </c>
      <c r="P3519" s="24">
        <v>311395.23</v>
      </c>
      <c r="Q3519" s="24">
        <v>210850.28</v>
      </c>
      <c r="R3519" s="24">
        <v>368987.99</v>
      </c>
      <c r="S3519" s="24">
        <v>232203.1</v>
      </c>
      <c r="T3519" s="24">
        <v>406355.42</v>
      </c>
      <c r="U3519" s="24">
        <v>252113.88</v>
      </c>
      <c r="V3519" s="24">
        <v>441199.3</v>
      </c>
    </row>
    <row r="3520" spans="1:22" hidden="1" x14ac:dyDescent="0.3">
      <c r="A3520" s="23">
        <v>10</v>
      </c>
      <c r="B3520" s="23">
        <v>2022</v>
      </c>
      <c r="C3520" s="23" t="s">
        <v>533</v>
      </c>
      <c r="D3520" t="s">
        <v>170</v>
      </c>
      <c r="E3520" s="23" t="s">
        <v>536</v>
      </c>
      <c r="F3520" s="23" t="s">
        <v>326</v>
      </c>
      <c r="G3520" s="23">
        <v>3</v>
      </c>
      <c r="H3520" s="23" t="s">
        <v>31</v>
      </c>
      <c r="I3520" s="24">
        <v>88954.15</v>
      </c>
      <c r="J3520" s="24">
        <v>155669.76000000001</v>
      </c>
      <c r="K3520" s="24">
        <v>121496.55</v>
      </c>
      <c r="L3520" s="24">
        <v>212618.97</v>
      </c>
      <c r="M3520" s="24">
        <v>153994.62</v>
      </c>
      <c r="N3520" s="24">
        <v>269490.59000000003</v>
      </c>
      <c r="O3520" s="24">
        <v>203124.69</v>
      </c>
      <c r="P3520" s="24">
        <v>355468.21</v>
      </c>
      <c r="Q3520" s="24">
        <v>251841.99</v>
      </c>
      <c r="R3520" s="24">
        <v>440723.48</v>
      </c>
      <c r="S3520" s="24">
        <v>283861.53999999998</v>
      </c>
      <c r="T3520" s="24">
        <v>496757.7</v>
      </c>
      <c r="U3520" s="24">
        <v>315514.19</v>
      </c>
      <c r="V3520" s="24">
        <v>552149.82999999996</v>
      </c>
    </row>
    <row r="3521" spans="1:22" hidden="1" x14ac:dyDescent="0.3">
      <c r="A3521" s="23">
        <v>10</v>
      </c>
      <c r="B3521" s="23">
        <v>2022</v>
      </c>
      <c r="C3521" s="23" t="s">
        <v>533</v>
      </c>
      <c r="D3521" t="s">
        <v>170</v>
      </c>
      <c r="E3521" s="23" t="s">
        <v>536</v>
      </c>
      <c r="F3521" s="23" t="s">
        <v>326</v>
      </c>
      <c r="G3521" s="23">
        <v>4</v>
      </c>
      <c r="H3521" s="23" t="s">
        <v>29</v>
      </c>
      <c r="I3521" s="24">
        <v>94108.32</v>
      </c>
      <c r="J3521" s="24">
        <v>150573.32</v>
      </c>
      <c r="K3521" s="24">
        <v>131751.65</v>
      </c>
      <c r="L3521" s="24">
        <v>210802.65</v>
      </c>
      <c r="M3521" s="24">
        <v>169394.98</v>
      </c>
      <c r="N3521" s="24">
        <v>271031.96999999997</v>
      </c>
      <c r="O3521" s="24">
        <v>225859.98</v>
      </c>
      <c r="P3521" s="24">
        <v>361375.97</v>
      </c>
      <c r="Q3521" s="24">
        <v>282324.96999999997</v>
      </c>
      <c r="R3521" s="24">
        <v>451719.96</v>
      </c>
      <c r="S3521" s="24">
        <v>319968.3</v>
      </c>
      <c r="T3521" s="24">
        <v>511949.29</v>
      </c>
      <c r="U3521" s="24">
        <v>357611.63</v>
      </c>
      <c r="V3521" s="24">
        <v>572178.61</v>
      </c>
    </row>
    <row r="3522" spans="1:22" hidden="1" x14ac:dyDescent="0.3">
      <c r="A3522" s="23">
        <v>10</v>
      </c>
      <c r="B3522" s="23">
        <v>2022</v>
      </c>
      <c r="C3522" s="23" t="s">
        <v>533</v>
      </c>
      <c r="D3522" t="s">
        <v>170</v>
      </c>
      <c r="E3522" s="23" t="s">
        <v>536</v>
      </c>
      <c r="F3522" s="23" t="s">
        <v>439</v>
      </c>
      <c r="G3522" s="23">
        <v>1</v>
      </c>
      <c r="H3522" s="23" t="s">
        <v>14</v>
      </c>
      <c r="I3522" s="24">
        <v>113404.77</v>
      </c>
      <c r="J3522" s="24">
        <v>198458.36</v>
      </c>
      <c r="K3522" s="24">
        <v>146924.18</v>
      </c>
      <c r="L3522" s="24">
        <v>257117.31</v>
      </c>
      <c r="M3522" s="24">
        <v>175424.07</v>
      </c>
      <c r="N3522" s="24">
        <v>306992.13</v>
      </c>
      <c r="O3522" s="24">
        <v>208862.15</v>
      </c>
      <c r="P3522" s="24">
        <v>365508.76</v>
      </c>
      <c r="Q3522" s="24">
        <v>245678.64</v>
      </c>
      <c r="R3522" s="24">
        <v>429937.63</v>
      </c>
      <c r="S3522" s="24">
        <v>269299.65000000002</v>
      </c>
      <c r="T3522" s="24">
        <v>471274.38</v>
      </c>
      <c r="U3522" s="24">
        <v>292065.65999999997</v>
      </c>
      <c r="V3522" s="24">
        <v>511114.91</v>
      </c>
    </row>
    <row r="3523" spans="1:22" hidden="1" x14ac:dyDescent="0.3">
      <c r="A3523" s="23">
        <v>10</v>
      </c>
      <c r="B3523" s="23">
        <v>2022</v>
      </c>
      <c r="C3523" s="23" t="s">
        <v>533</v>
      </c>
      <c r="D3523" t="s">
        <v>170</v>
      </c>
      <c r="E3523" s="23" t="s">
        <v>536</v>
      </c>
      <c r="F3523" s="23" t="s">
        <v>439</v>
      </c>
      <c r="G3523" s="23">
        <v>2</v>
      </c>
      <c r="H3523" s="23" t="s">
        <v>30</v>
      </c>
      <c r="I3523" s="24">
        <v>90189.35</v>
      </c>
      <c r="J3523" s="24">
        <v>157831.37</v>
      </c>
      <c r="K3523" s="24">
        <v>117876.88</v>
      </c>
      <c r="L3523" s="24">
        <v>206284.54</v>
      </c>
      <c r="M3523" s="24">
        <v>142518.78</v>
      </c>
      <c r="N3523" s="24">
        <v>249407.87</v>
      </c>
      <c r="O3523" s="24">
        <v>173867.92</v>
      </c>
      <c r="P3523" s="24">
        <v>304268.84999999998</v>
      </c>
      <c r="Q3523" s="24">
        <v>206008.84</v>
      </c>
      <c r="R3523" s="24">
        <v>360515.47</v>
      </c>
      <c r="S3523" s="24">
        <v>226861.45</v>
      </c>
      <c r="T3523" s="24">
        <v>397007.54</v>
      </c>
      <c r="U3523" s="24">
        <v>246302.62</v>
      </c>
      <c r="V3523" s="24">
        <v>431029.58</v>
      </c>
    </row>
    <row r="3524" spans="1:22" hidden="1" x14ac:dyDescent="0.3">
      <c r="A3524" s="23">
        <v>10</v>
      </c>
      <c r="B3524" s="23">
        <v>2022</v>
      </c>
      <c r="C3524" s="23" t="s">
        <v>533</v>
      </c>
      <c r="D3524" t="s">
        <v>170</v>
      </c>
      <c r="E3524" s="23" t="s">
        <v>536</v>
      </c>
      <c r="F3524" s="23" t="s">
        <v>439</v>
      </c>
      <c r="G3524" s="23">
        <v>3</v>
      </c>
      <c r="H3524" s="23" t="s">
        <v>31</v>
      </c>
      <c r="I3524" s="24">
        <v>87021.96</v>
      </c>
      <c r="J3524" s="24">
        <v>152288.44</v>
      </c>
      <c r="K3524" s="24">
        <v>118872.9</v>
      </c>
      <c r="L3524" s="24">
        <v>208027.58</v>
      </c>
      <c r="M3524" s="24">
        <v>150680.70000000001</v>
      </c>
      <c r="N3524" s="24">
        <v>263691.21999999997</v>
      </c>
      <c r="O3524" s="24">
        <v>198765.09</v>
      </c>
      <c r="P3524" s="24">
        <v>347838.91</v>
      </c>
      <c r="Q3524" s="24">
        <v>246447.77</v>
      </c>
      <c r="R3524" s="24">
        <v>431283.59</v>
      </c>
      <c r="S3524" s="24">
        <v>277789.86</v>
      </c>
      <c r="T3524" s="24">
        <v>486132.26</v>
      </c>
      <c r="U3524" s="24">
        <v>308774.87</v>
      </c>
      <c r="V3524" s="24">
        <v>540356.03</v>
      </c>
    </row>
    <row r="3525" spans="1:22" hidden="1" x14ac:dyDescent="0.3">
      <c r="A3525" s="23">
        <v>10</v>
      </c>
      <c r="B3525" s="23">
        <v>2022</v>
      </c>
      <c r="C3525" s="23" t="s">
        <v>533</v>
      </c>
      <c r="D3525" t="s">
        <v>170</v>
      </c>
      <c r="E3525" s="23" t="s">
        <v>536</v>
      </c>
      <c r="F3525" s="23" t="s">
        <v>439</v>
      </c>
      <c r="G3525" s="23">
        <v>4</v>
      </c>
      <c r="H3525" s="23" t="s">
        <v>29</v>
      </c>
      <c r="I3525" s="24">
        <v>91957.26</v>
      </c>
      <c r="J3525" s="24">
        <v>147131.60999999999</v>
      </c>
      <c r="K3525" s="24">
        <v>128740.16</v>
      </c>
      <c r="L3525" s="24">
        <v>205984.26</v>
      </c>
      <c r="M3525" s="24">
        <v>165523.06</v>
      </c>
      <c r="N3525" s="24">
        <v>264836.90000000002</v>
      </c>
      <c r="O3525" s="24">
        <v>220697.42</v>
      </c>
      <c r="P3525" s="24">
        <v>353115.87</v>
      </c>
      <c r="Q3525" s="24">
        <v>275871.77</v>
      </c>
      <c r="R3525" s="24">
        <v>441394.84</v>
      </c>
      <c r="S3525" s="24">
        <v>312654.67</v>
      </c>
      <c r="T3525" s="24">
        <v>500247.49</v>
      </c>
      <c r="U3525" s="24">
        <v>349437.58</v>
      </c>
      <c r="V3525" s="24">
        <v>559100.13</v>
      </c>
    </row>
    <row r="3526" spans="1:22" hidden="1" x14ac:dyDescent="0.3">
      <c r="A3526" s="23">
        <v>10</v>
      </c>
      <c r="B3526" s="23">
        <v>2022</v>
      </c>
      <c r="C3526" s="23" t="s">
        <v>533</v>
      </c>
      <c r="D3526" t="s">
        <v>180</v>
      </c>
      <c r="E3526" s="23" t="s">
        <v>537</v>
      </c>
      <c r="F3526" s="23" t="s">
        <v>226</v>
      </c>
      <c r="G3526" s="23">
        <v>1</v>
      </c>
      <c r="H3526" s="23" t="s">
        <v>14</v>
      </c>
      <c r="I3526" s="24">
        <v>125314.27</v>
      </c>
      <c r="J3526" s="24">
        <v>219299.98</v>
      </c>
      <c r="K3526" s="24">
        <v>162406.1</v>
      </c>
      <c r="L3526" s="24">
        <v>284210.67</v>
      </c>
      <c r="M3526" s="24">
        <v>193953.36</v>
      </c>
      <c r="N3526" s="24">
        <v>339418.38</v>
      </c>
      <c r="O3526" s="24">
        <v>230986.9</v>
      </c>
      <c r="P3526" s="24">
        <v>404227.07</v>
      </c>
      <c r="Q3526" s="24">
        <v>271743.65000000002</v>
      </c>
      <c r="R3526" s="24">
        <v>475551.38</v>
      </c>
      <c r="S3526" s="24">
        <v>297893.90999999997</v>
      </c>
      <c r="T3526" s="24">
        <v>521314.35</v>
      </c>
      <c r="U3526" s="24">
        <v>323119.46000000002</v>
      </c>
      <c r="V3526" s="24">
        <v>565459.06000000006</v>
      </c>
    </row>
    <row r="3527" spans="1:22" hidden="1" x14ac:dyDescent="0.3">
      <c r="A3527" s="23">
        <v>10</v>
      </c>
      <c r="B3527" s="23">
        <v>2022</v>
      </c>
      <c r="C3527" s="23" t="s">
        <v>533</v>
      </c>
      <c r="D3527" t="s">
        <v>180</v>
      </c>
      <c r="E3527" s="23" t="s">
        <v>537</v>
      </c>
      <c r="F3527" s="23" t="s">
        <v>226</v>
      </c>
      <c r="G3527" s="23">
        <v>2</v>
      </c>
      <c r="H3527" s="23" t="s">
        <v>30</v>
      </c>
      <c r="I3527" s="24">
        <v>99330.04</v>
      </c>
      <c r="J3527" s="24">
        <v>173827.57</v>
      </c>
      <c r="K3527" s="24">
        <v>129894.44</v>
      </c>
      <c r="L3527" s="24">
        <v>227315.27</v>
      </c>
      <c r="M3527" s="24">
        <v>157123.57999999999</v>
      </c>
      <c r="N3527" s="24">
        <v>274966.27</v>
      </c>
      <c r="O3527" s="24">
        <v>191819.04</v>
      </c>
      <c r="P3527" s="24">
        <v>335683.32</v>
      </c>
      <c r="Q3527" s="24">
        <v>227342.58</v>
      </c>
      <c r="R3527" s="24">
        <v>397849.52</v>
      </c>
      <c r="S3527" s="24">
        <v>250394.28</v>
      </c>
      <c r="T3527" s="24">
        <v>438189.99</v>
      </c>
      <c r="U3527" s="24">
        <v>271898.44</v>
      </c>
      <c r="V3527" s="24">
        <v>475822.27</v>
      </c>
    </row>
    <row r="3528" spans="1:22" hidden="1" x14ac:dyDescent="0.3">
      <c r="A3528" s="23">
        <v>10</v>
      </c>
      <c r="B3528" s="23">
        <v>2022</v>
      </c>
      <c r="C3528" s="23" t="s">
        <v>533</v>
      </c>
      <c r="D3528" t="s">
        <v>180</v>
      </c>
      <c r="E3528" s="23" t="s">
        <v>537</v>
      </c>
      <c r="F3528" s="23" t="s">
        <v>226</v>
      </c>
      <c r="G3528" s="23">
        <v>3</v>
      </c>
      <c r="H3528" s="23" t="s">
        <v>31</v>
      </c>
      <c r="I3528" s="24">
        <v>95592.65</v>
      </c>
      <c r="J3528" s="24">
        <v>167287.13</v>
      </c>
      <c r="K3528" s="24">
        <v>130519.09</v>
      </c>
      <c r="L3528" s="24">
        <v>228408.41</v>
      </c>
      <c r="M3528" s="24">
        <v>165397.24</v>
      </c>
      <c r="N3528" s="24">
        <v>289445.17</v>
      </c>
      <c r="O3528" s="24">
        <v>218131.62</v>
      </c>
      <c r="P3528" s="24">
        <v>381730.33</v>
      </c>
      <c r="Q3528" s="24">
        <v>270416.37</v>
      </c>
      <c r="R3528" s="24">
        <v>473228.64</v>
      </c>
      <c r="S3528" s="24">
        <v>304773.28000000003</v>
      </c>
      <c r="T3528" s="24">
        <v>533353.23</v>
      </c>
      <c r="U3528" s="24">
        <v>338730.51</v>
      </c>
      <c r="V3528" s="24">
        <v>592778.4</v>
      </c>
    </row>
    <row r="3529" spans="1:22" hidden="1" x14ac:dyDescent="0.3">
      <c r="A3529" s="23">
        <v>10</v>
      </c>
      <c r="B3529" s="23">
        <v>2022</v>
      </c>
      <c r="C3529" s="23" t="s">
        <v>533</v>
      </c>
      <c r="D3529" t="s">
        <v>180</v>
      </c>
      <c r="E3529" s="23" t="s">
        <v>537</v>
      </c>
      <c r="F3529" s="23" t="s">
        <v>226</v>
      </c>
      <c r="G3529" s="23">
        <v>4</v>
      </c>
      <c r="H3529" s="23" t="s">
        <v>29</v>
      </c>
      <c r="I3529" s="24">
        <v>101440.93</v>
      </c>
      <c r="J3529" s="24">
        <v>162305.49</v>
      </c>
      <c r="K3529" s="24">
        <v>142017.29999999999</v>
      </c>
      <c r="L3529" s="24">
        <v>227227.68</v>
      </c>
      <c r="M3529" s="24">
        <v>182593.67</v>
      </c>
      <c r="N3529" s="24">
        <v>292149.88</v>
      </c>
      <c r="O3529" s="24">
        <v>243458.23</v>
      </c>
      <c r="P3529" s="24">
        <v>389533.17</v>
      </c>
      <c r="Q3529" s="24">
        <v>304322.78000000003</v>
      </c>
      <c r="R3529" s="24">
        <v>486916.46</v>
      </c>
      <c r="S3529" s="24">
        <v>344899.16</v>
      </c>
      <c r="T3529" s="24">
        <v>551838.66</v>
      </c>
      <c r="U3529" s="24">
        <v>385475.53</v>
      </c>
      <c r="V3529" s="24">
        <v>616760.85</v>
      </c>
    </row>
    <row r="3530" spans="1:22" hidden="1" x14ac:dyDescent="0.3">
      <c r="A3530" s="23">
        <v>10</v>
      </c>
      <c r="B3530" s="23">
        <v>2022</v>
      </c>
      <c r="C3530" s="23" t="s">
        <v>533</v>
      </c>
      <c r="D3530" t="s">
        <v>180</v>
      </c>
      <c r="E3530" s="23" t="s">
        <v>537</v>
      </c>
      <c r="F3530" s="23" t="s">
        <v>268</v>
      </c>
      <c r="G3530" s="23">
        <v>1</v>
      </c>
      <c r="H3530" s="23" t="s">
        <v>14</v>
      </c>
      <c r="I3530" s="24">
        <v>121070.25</v>
      </c>
      <c r="J3530" s="24">
        <v>211872.93</v>
      </c>
      <c r="K3530" s="24">
        <v>157045</v>
      </c>
      <c r="L3530" s="24">
        <v>274828.76</v>
      </c>
      <c r="M3530" s="24">
        <v>187668.51</v>
      </c>
      <c r="N3530" s="24">
        <v>328419.90000000002</v>
      </c>
      <c r="O3530" s="24">
        <v>223670.97</v>
      </c>
      <c r="P3530" s="24">
        <v>391424.21</v>
      </c>
      <c r="Q3530" s="24">
        <v>263243.95</v>
      </c>
      <c r="R3530" s="24">
        <v>460676.92</v>
      </c>
      <c r="S3530" s="24">
        <v>288637.98</v>
      </c>
      <c r="T3530" s="24">
        <v>505116.47</v>
      </c>
      <c r="U3530" s="24">
        <v>313192</v>
      </c>
      <c r="V3530" s="24">
        <v>548085.99</v>
      </c>
    </row>
    <row r="3531" spans="1:22" hidden="1" x14ac:dyDescent="0.3">
      <c r="A3531" s="23">
        <v>10</v>
      </c>
      <c r="B3531" s="23">
        <v>2022</v>
      </c>
      <c r="C3531" s="23" t="s">
        <v>533</v>
      </c>
      <c r="D3531" t="s">
        <v>180</v>
      </c>
      <c r="E3531" s="23" t="s">
        <v>537</v>
      </c>
      <c r="F3531" s="23" t="s">
        <v>268</v>
      </c>
      <c r="G3531" s="23">
        <v>2</v>
      </c>
      <c r="H3531" s="23" t="s">
        <v>30</v>
      </c>
      <c r="I3531" s="24">
        <v>95086.01</v>
      </c>
      <c r="J3531" s="24">
        <v>166400.51999999999</v>
      </c>
      <c r="K3531" s="24">
        <v>124533.35</v>
      </c>
      <c r="L3531" s="24">
        <v>217933.36</v>
      </c>
      <c r="M3531" s="24">
        <v>150838.74</v>
      </c>
      <c r="N3531" s="24">
        <v>263967.78999999998</v>
      </c>
      <c r="O3531" s="24">
        <v>184503.12</v>
      </c>
      <c r="P3531" s="24">
        <v>322880.45</v>
      </c>
      <c r="Q3531" s="24">
        <v>218842.89</v>
      </c>
      <c r="R3531" s="24">
        <v>382975.06</v>
      </c>
      <c r="S3531" s="24">
        <v>241138.35</v>
      </c>
      <c r="T3531" s="24">
        <v>421992.12</v>
      </c>
      <c r="U3531" s="24">
        <v>261970.97</v>
      </c>
      <c r="V3531" s="24">
        <v>458449.2</v>
      </c>
    </row>
    <row r="3532" spans="1:22" hidden="1" x14ac:dyDescent="0.3">
      <c r="A3532" s="23">
        <v>10</v>
      </c>
      <c r="B3532" s="23">
        <v>2022</v>
      </c>
      <c r="C3532" s="23" t="s">
        <v>533</v>
      </c>
      <c r="D3532" t="s">
        <v>180</v>
      </c>
      <c r="E3532" s="23" t="s">
        <v>537</v>
      </c>
      <c r="F3532" s="23" t="s">
        <v>268</v>
      </c>
      <c r="G3532" s="23">
        <v>3</v>
      </c>
      <c r="H3532" s="23" t="s">
        <v>31</v>
      </c>
      <c r="I3532" s="24">
        <v>90843.69</v>
      </c>
      <c r="J3532" s="24">
        <v>158976.47</v>
      </c>
      <c r="K3532" s="24">
        <v>123870.56</v>
      </c>
      <c r="L3532" s="24">
        <v>216773.47</v>
      </c>
      <c r="M3532" s="24">
        <v>156849.12</v>
      </c>
      <c r="N3532" s="24">
        <v>274485.96999999997</v>
      </c>
      <c r="O3532" s="24">
        <v>206734.13</v>
      </c>
      <c r="P3532" s="24">
        <v>361784.73</v>
      </c>
      <c r="Q3532" s="24">
        <v>256169.51</v>
      </c>
      <c r="R3532" s="24">
        <v>448296.64</v>
      </c>
      <c r="S3532" s="24">
        <v>288626.84000000003</v>
      </c>
      <c r="T3532" s="24">
        <v>505096.97</v>
      </c>
      <c r="U3532" s="24">
        <v>320684.49</v>
      </c>
      <c r="V3532" s="24">
        <v>561197.87</v>
      </c>
    </row>
    <row r="3533" spans="1:22" hidden="1" x14ac:dyDescent="0.3">
      <c r="A3533" s="23">
        <v>10</v>
      </c>
      <c r="B3533" s="23">
        <v>2022</v>
      </c>
      <c r="C3533" s="23" t="s">
        <v>533</v>
      </c>
      <c r="D3533" t="s">
        <v>180</v>
      </c>
      <c r="E3533" s="23" t="s">
        <v>537</v>
      </c>
      <c r="F3533" s="23" t="s">
        <v>268</v>
      </c>
      <c r="G3533" s="23">
        <v>4</v>
      </c>
      <c r="H3533" s="23" t="s">
        <v>29</v>
      </c>
      <c r="I3533" s="24">
        <v>97543.95</v>
      </c>
      <c r="J3533" s="24">
        <v>156070.32999999999</v>
      </c>
      <c r="K3533" s="24">
        <v>136561.54</v>
      </c>
      <c r="L3533" s="24">
        <v>218498.46</v>
      </c>
      <c r="M3533" s="24">
        <v>175579.12</v>
      </c>
      <c r="N3533" s="24">
        <v>280926.59000000003</v>
      </c>
      <c r="O3533" s="24">
        <v>234105.49</v>
      </c>
      <c r="P3533" s="24">
        <v>374568.79</v>
      </c>
      <c r="Q3533" s="24">
        <v>292631.86</v>
      </c>
      <c r="R3533" s="24">
        <v>468210.99</v>
      </c>
      <c r="S3533" s="24">
        <v>331649.44</v>
      </c>
      <c r="T3533" s="24">
        <v>530639.12</v>
      </c>
      <c r="U3533" s="24">
        <v>370667.02</v>
      </c>
      <c r="V3533" s="24">
        <v>593067.25</v>
      </c>
    </row>
    <row r="3534" spans="1:22" hidden="1" x14ac:dyDescent="0.3">
      <c r="A3534" s="23">
        <v>10</v>
      </c>
      <c r="B3534" s="23">
        <v>2022</v>
      </c>
      <c r="C3534" s="23" t="s">
        <v>533</v>
      </c>
      <c r="D3534" t="s">
        <v>180</v>
      </c>
      <c r="E3534" s="23" t="s">
        <v>537</v>
      </c>
      <c r="F3534" s="23" t="s">
        <v>310</v>
      </c>
      <c r="G3534" s="23">
        <v>1</v>
      </c>
      <c r="H3534" s="23" t="s">
        <v>14</v>
      </c>
      <c r="I3534" s="24">
        <v>122661.75</v>
      </c>
      <c r="J3534" s="24">
        <v>214658.07</v>
      </c>
      <c r="K3534" s="24">
        <v>159055.41</v>
      </c>
      <c r="L3534" s="24">
        <v>278346.96999999997</v>
      </c>
      <c r="M3534" s="24">
        <v>190025.33</v>
      </c>
      <c r="N3534" s="24">
        <v>332544.32</v>
      </c>
      <c r="O3534" s="24">
        <v>226414.44</v>
      </c>
      <c r="P3534" s="24">
        <v>396225.27</v>
      </c>
      <c r="Q3534" s="24">
        <v>266431.33</v>
      </c>
      <c r="R3534" s="24">
        <v>466254.83</v>
      </c>
      <c r="S3534" s="24">
        <v>292108.95</v>
      </c>
      <c r="T3534" s="24">
        <v>511190.67</v>
      </c>
      <c r="U3534" s="24">
        <v>316914.78999999998</v>
      </c>
      <c r="V3534" s="24">
        <v>554600.88</v>
      </c>
    </row>
    <row r="3535" spans="1:22" hidden="1" x14ac:dyDescent="0.3">
      <c r="A3535" s="23">
        <v>10</v>
      </c>
      <c r="B3535" s="23">
        <v>2022</v>
      </c>
      <c r="C3535" s="23" t="s">
        <v>533</v>
      </c>
      <c r="D3535" t="s">
        <v>180</v>
      </c>
      <c r="E3535" s="23" t="s">
        <v>537</v>
      </c>
      <c r="F3535" s="23" t="s">
        <v>310</v>
      </c>
      <c r="G3535" s="23">
        <v>2</v>
      </c>
      <c r="H3535" s="23" t="s">
        <v>30</v>
      </c>
      <c r="I3535" s="24">
        <v>96677.52</v>
      </c>
      <c r="J3535" s="24">
        <v>169185.66</v>
      </c>
      <c r="K3535" s="24">
        <v>126543.76</v>
      </c>
      <c r="L3535" s="24">
        <v>221451.57</v>
      </c>
      <c r="M3535" s="24">
        <v>153195.54999999999</v>
      </c>
      <c r="N3535" s="24">
        <v>268092.21000000002</v>
      </c>
      <c r="O3535" s="24">
        <v>187246.58</v>
      </c>
      <c r="P3535" s="24">
        <v>327681.52</v>
      </c>
      <c r="Q3535" s="24">
        <v>222030.27</v>
      </c>
      <c r="R3535" s="24">
        <v>388552.97</v>
      </c>
      <c r="S3535" s="24">
        <v>244609.32</v>
      </c>
      <c r="T3535" s="24">
        <v>428066.31</v>
      </c>
      <c r="U3535" s="24">
        <v>265693.77</v>
      </c>
      <c r="V3535" s="24">
        <v>464964.09</v>
      </c>
    </row>
    <row r="3536" spans="1:22" hidden="1" x14ac:dyDescent="0.3">
      <c r="A3536" s="23">
        <v>10</v>
      </c>
      <c r="B3536" s="23">
        <v>2022</v>
      </c>
      <c r="C3536" s="23" t="s">
        <v>533</v>
      </c>
      <c r="D3536" t="s">
        <v>180</v>
      </c>
      <c r="E3536" s="23" t="s">
        <v>537</v>
      </c>
      <c r="F3536" s="23" t="s">
        <v>310</v>
      </c>
      <c r="G3536" s="23">
        <v>3</v>
      </c>
      <c r="H3536" s="23" t="s">
        <v>31</v>
      </c>
      <c r="I3536" s="24">
        <v>92624.55</v>
      </c>
      <c r="J3536" s="24">
        <v>162092.96</v>
      </c>
      <c r="K3536" s="24">
        <v>126363.75</v>
      </c>
      <c r="L3536" s="24">
        <v>221136.57</v>
      </c>
      <c r="M3536" s="24">
        <v>160054.66</v>
      </c>
      <c r="N3536" s="24">
        <v>280095.65999999997</v>
      </c>
      <c r="O3536" s="24">
        <v>211008.18</v>
      </c>
      <c r="P3536" s="24">
        <v>369264.32</v>
      </c>
      <c r="Q3536" s="24">
        <v>261512.07</v>
      </c>
      <c r="R3536" s="24">
        <v>457646.13</v>
      </c>
      <c r="S3536" s="24">
        <v>294681.74</v>
      </c>
      <c r="T3536" s="24">
        <v>515693.05</v>
      </c>
      <c r="U3536" s="24">
        <v>327451.74</v>
      </c>
      <c r="V3536" s="24">
        <v>573040.55000000005</v>
      </c>
    </row>
    <row r="3537" spans="1:22" hidden="1" x14ac:dyDescent="0.3">
      <c r="A3537" s="23">
        <v>10</v>
      </c>
      <c r="B3537" s="23">
        <v>2022</v>
      </c>
      <c r="C3537" s="23" t="s">
        <v>533</v>
      </c>
      <c r="D3537" t="s">
        <v>180</v>
      </c>
      <c r="E3537" s="23" t="s">
        <v>537</v>
      </c>
      <c r="F3537" s="23" t="s">
        <v>310</v>
      </c>
      <c r="G3537" s="23">
        <v>4</v>
      </c>
      <c r="H3537" s="23" t="s">
        <v>29</v>
      </c>
      <c r="I3537" s="24">
        <v>99005.32</v>
      </c>
      <c r="J3537" s="24">
        <v>158408.51</v>
      </c>
      <c r="K3537" s="24">
        <v>138607.44</v>
      </c>
      <c r="L3537" s="24">
        <v>221771.91</v>
      </c>
      <c r="M3537" s="24">
        <v>178209.57</v>
      </c>
      <c r="N3537" s="24">
        <v>285135.32</v>
      </c>
      <c r="O3537" s="24">
        <v>237612.76</v>
      </c>
      <c r="P3537" s="24">
        <v>380180.42</v>
      </c>
      <c r="Q3537" s="24">
        <v>297015.95</v>
      </c>
      <c r="R3537" s="24">
        <v>475225.53</v>
      </c>
      <c r="S3537" s="24">
        <v>336618.08</v>
      </c>
      <c r="T3537" s="24">
        <v>538588.93000000005</v>
      </c>
      <c r="U3537" s="24">
        <v>376220.2</v>
      </c>
      <c r="V3537" s="24">
        <v>601952.34</v>
      </c>
    </row>
    <row r="3538" spans="1:22" hidden="1" x14ac:dyDescent="0.3">
      <c r="A3538" s="23">
        <v>10</v>
      </c>
      <c r="B3538" s="23">
        <v>2022</v>
      </c>
      <c r="C3538" s="23" t="s">
        <v>533</v>
      </c>
      <c r="D3538" t="s">
        <v>180</v>
      </c>
      <c r="E3538" s="23" t="s">
        <v>537</v>
      </c>
      <c r="F3538" s="23" t="s">
        <v>348</v>
      </c>
      <c r="G3538" s="23">
        <v>1</v>
      </c>
      <c r="H3538" s="23" t="s">
        <v>14</v>
      </c>
      <c r="I3538" s="24">
        <v>110203.42</v>
      </c>
      <c r="J3538" s="24">
        <v>192855.98</v>
      </c>
      <c r="K3538" s="24">
        <v>142846.51999999999</v>
      </c>
      <c r="L3538" s="24">
        <v>249981.41</v>
      </c>
      <c r="M3538" s="24">
        <v>170614.6</v>
      </c>
      <c r="N3538" s="24">
        <v>298575.55</v>
      </c>
      <c r="O3538" s="24">
        <v>203220.91</v>
      </c>
      <c r="P3538" s="24">
        <v>355636.59</v>
      </c>
      <c r="Q3538" s="24">
        <v>239096.89</v>
      </c>
      <c r="R3538" s="24">
        <v>418419.55</v>
      </c>
      <c r="S3538" s="24">
        <v>262116.13</v>
      </c>
      <c r="T3538" s="24">
        <v>458703.23</v>
      </c>
      <c r="U3538" s="24">
        <v>284331.34999999998</v>
      </c>
      <c r="V3538" s="24">
        <v>497579.87</v>
      </c>
    </row>
    <row r="3539" spans="1:22" hidden="1" x14ac:dyDescent="0.3">
      <c r="A3539" s="23">
        <v>10</v>
      </c>
      <c r="B3539" s="23">
        <v>2022</v>
      </c>
      <c r="C3539" s="23" t="s">
        <v>533</v>
      </c>
      <c r="D3539" t="s">
        <v>180</v>
      </c>
      <c r="E3539" s="23" t="s">
        <v>537</v>
      </c>
      <c r="F3539" s="23" t="s">
        <v>348</v>
      </c>
      <c r="G3539" s="23">
        <v>2</v>
      </c>
      <c r="H3539" s="23" t="s">
        <v>30</v>
      </c>
      <c r="I3539" s="24">
        <v>87200.98</v>
      </c>
      <c r="J3539" s="24">
        <v>152601.72</v>
      </c>
      <c r="K3539" s="24">
        <v>114065.71</v>
      </c>
      <c r="L3539" s="24">
        <v>199614.99</v>
      </c>
      <c r="M3539" s="24">
        <v>138011.19</v>
      </c>
      <c r="N3539" s="24">
        <v>241519.58</v>
      </c>
      <c r="O3539" s="24">
        <v>168547.72</v>
      </c>
      <c r="P3539" s="24">
        <v>294958.51</v>
      </c>
      <c r="Q3539" s="24">
        <v>199791.03</v>
      </c>
      <c r="R3539" s="24">
        <v>349634.3</v>
      </c>
      <c r="S3539" s="24">
        <v>220067.27</v>
      </c>
      <c r="T3539" s="24">
        <v>385117.73</v>
      </c>
      <c r="U3539" s="24">
        <v>238988.15</v>
      </c>
      <c r="V3539" s="24">
        <v>418229.27</v>
      </c>
    </row>
    <row r="3540" spans="1:22" hidden="1" x14ac:dyDescent="0.3">
      <c r="A3540" s="23">
        <v>10</v>
      </c>
      <c r="B3540" s="23">
        <v>2022</v>
      </c>
      <c r="C3540" s="23" t="s">
        <v>533</v>
      </c>
      <c r="D3540" t="s">
        <v>180</v>
      </c>
      <c r="E3540" s="23" t="s">
        <v>537</v>
      </c>
      <c r="F3540" s="23" t="s">
        <v>348</v>
      </c>
      <c r="G3540" s="23">
        <v>3</v>
      </c>
      <c r="H3540" s="23" t="s">
        <v>31</v>
      </c>
      <c r="I3540" s="24">
        <v>83805.55</v>
      </c>
      <c r="J3540" s="24">
        <v>146659.72</v>
      </c>
      <c r="K3540" s="24">
        <v>114397.07</v>
      </c>
      <c r="L3540" s="24">
        <v>200194.87</v>
      </c>
      <c r="M3540" s="24">
        <v>144945.82999999999</v>
      </c>
      <c r="N3540" s="24">
        <v>253655.2</v>
      </c>
      <c r="O3540" s="24">
        <v>191138.25</v>
      </c>
      <c r="P3540" s="24">
        <v>334491.94</v>
      </c>
      <c r="Q3540" s="24">
        <v>236932.65</v>
      </c>
      <c r="R3540" s="24">
        <v>414632.13</v>
      </c>
      <c r="S3540" s="24">
        <v>267019.98</v>
      </c>
      <c r="T3540" s="24">
        <v>467284.97</v>
      </c>
      <c r="U3540" s="24">
        <v>296753.51</v>
      </c>
      <c r="V3540" s="24">
        <v>519318.64</v>
      </c>
    </row>
    <row r="3541" spans="1:22" hidden="1" x14ac:dyDescent="0.3">
      <c r="A3541" s="23">
        <v>10</v>
      </c>
      <c r="B3541" s="23">
        <v>2022</v>
      </c>
      <c r="C3541" s="23" t="s">
        <v>533</v>
      </c>
      <c r="D3541" t="s">
        <v>180</v>
      </c>
      <c r="E3541" s="23" t="s">
        <v>537</v>
      </c>
      <c r="F3541" s="23" t="s">
        <v>348</v>
      </c>
      <c r="G3541" s="23">
        <v>4</v>
      </c>
      <c r="H3541" s="23" t="s">
        <v>29</v>
      </c>
      <c r="I3541" s="24">
        <v>89129.37</v>
      </c>
      <c r="J3541" s="24">
        <v>142607</v>
      </c>
      <c r="K3541" s="24">
        <v>124781.12</v>
      </c>
      <c r="L3541" s="24">
        <v>199649.8</v>
      </c>
      <c r="M3541" s="24">
        <v>160432.87</v>
      </c>
      <c r="N3541" s="24">
        <v>256692.6</v>
      </c>
      <c r="O3541" s="24">
        <v>213910.5</v>
      </c>
      <c r="P3541" s="24">
        <v>342256.8</v>
      </c>
      <c r="Q3541" s="24">
        <v>267388.12</v>
      </c>
      <c r="R3541" s="24">
        <v>427821</v>
      </c>
      <c r="S3541" s="24">
        <v>303039.87</v>
      </c>
      <c r="T3541" s="24">
        <v>484863.8</v>
      </c>
      <c r="U3541" s="24">
        <v>338691.62</v>
      </c>
      <c r="V3541" s="24">
        <v>541906.6</v>
      </c>
    </row>
    <row r="3542" spans="1:22" hidden="1" x14ac:dyDescent="0.3">
      <c r="A3542" s="23">
        <v>10</v>
      </c>
      <c r="B3542" s="23">
        <v>2022</v>
      </c>
      <c r="C3542" s="23" t="s">
        <v>533</v>
      </c>
      <c r="D3542" t="s">
        <v>180</v>
      </c>
      <c r="E3542" s="23" t="s">
        <v>537</v>
      </c>
      <c r="F3542" s="23" t="s">
        <v>385</v>
      </c>
      <c r="G3542" s="23">
        <v>1</v>
      </c>
      <c r="H3542" s="23" t="s">
        <v>14</v>
      </c>
      <c r="I3542" s="24">
        <v>122661.75</v>
      </c>
      <c r="J3542" s="24">
        <v>214658.07</v>
      </c>
      <c r="K3542" s="24">
        <v>159055.41</v>
      </c>
      <c r="L3542" s="24">
        <v>278346.96999999997</v>
      </c>
      <c r="M3542" s="24">
        <v>190025.33</v>
      </c>
      <c r="N3542" s="24">
        <v>332544.32</v>
      </c>
      <c r="O3542" s="24">
        <v>226414.44</v>
      </c>
      <c r="P3542" s="24">
        <v>396225.27</v>
      </c>
      <c r="Q3542" s="24">
        <v>266431.33</v>
      </c>
      <c r="R3542" s="24">
        <v>466254.83</v>
      </c>
      <c r="S3542" s="24">
        <v>292108.95</v>
      </c>
      <c r="T3542" s="24">
        <v>511190.67</v>
      </c>
      <c r="U3542" s="24">
        <v>316914.78999999998</v>
      </c>
      <c r="V3542" s="24">
        <v>554600.88</v>
      </c>
    </row>
    <row r="3543" spans="1:22" hidden="1" x14ac:dyDescent="0.3">
      <c r="A3543" s="23">
        <v>10</v>
      </c>
      <c r="B3543" s="23">
        <v>2022</v>
      </c>
      <c r="C3543" s="23" t="s">
        <v>533</v>
      </c>
      <c r="D3543" t="s">
        <v>180</v>
      </c>
      <c r="E3543" s="23" t="s">
        <v>537</v>
      </c>
      <c r="F3543" s="23" t="s">
        <v>385</v>
      </c>
      <c r="G3543" s="23">
        <v>2</v>
      </c>
      <c r="H3543" s="23" t="s">
        <v>30</v>
      </c>
      <c r="I3543" s="24">
        <v>96677.52</v>
      </c>
      <c r="J3543" s="24">
        <v>169185.66</v>
      </c>
      <c r="K3543" s="24">
        <v>126543.76</v>
      </c>
      <c r="L3543" s="24">
        <v>221451.57</v>
      </c>
      <c r="M3543" s="24">
        <v>153195.54999999999</v>
      </c>
      <c r="N3543" s="24">
        <v>268092.21000000002</v>
      </c>
      <c r="O3543" s="24">
        <v>187246.58</v>
      </c>
      <c r="P3543" s="24">
        <v>327681.52</v>
      </c>
      <c r="Q3543" s="24">
        <v>222030.27</v>
      </c>
      <c r="R3543" s="24">
        <v>388552.97</v>
      </c>
      <c r="S3543" s="24">
        <v>244609.32</v>
      </c>
      <c r="T3543" s="24">
        <v>428066.31</v>
      </c>
      <c r="U3543" s="24">
        <v>265693.77</v>
      </c>
      <c r="V3543" s="24">
        <v>464964.09</v>
      </c>
    </row>
    <row r="3544" spans="1:22" hidden="1" x14ac:dyDescent="0.3">
      <c r="A3544" s="23">
        <v>10</v>
      </c>
      <c r="B3544" s="23">
        <v>2022</v>
      </c>
      <c r="C3544" s="23" t="s">
        <v>533</v>
      </c>
      <c r="D3544" t="s">
        <v>180</v>
      </c>
      <c r="E3544" s="23" t="s">
        <v>537</v>
      </c>
      <c r="F3544" s="23" t="s">
        <v>385</v>
      </c>
      <c r="G3544" s="23">
        <v>3</v>
      </c>
      <c r="H3544" s="23" t="s">
        <v>31</v>
      </c>
      <c r="I3544" s="24">
        <v>92624.55</v>
      </c>
      <c r="J3544" s="24">
        <v>162092.96</v>
      </c>
      <c r="K3544" s="24">
        <v>126363.75</v>
      </c>
      <c r="L3544" s="24">
        <v>221136.57</v>
      </c>
      <c r="M3544" s="24">
        <v>160054.66</v>
      </c>
      <c r="N3544" s="24">
        <v>280095.65999999997</v>
      </c>
      <c r="O3544" s="24">
        <v>211008.18</v>
      </c>
      <c r="P3544" s="24">
        <v>369264.32</v>
      </c>
      <c r="Q3544" s="24">
        <v>261512.07</v>
      </c>
      <c r="R3544" s="24">
        <v>457646.13</v>
      </c>
      <c r="S3544" s="24">
        <v>294681.74</v>
      </c>
      <c r="T3544" s="24">
        <v>515693.05</v>
      </c>
      <c r="U3544" s="24">
        <v>327451.74</v>
      </c>
      <c r="V3544" s="24">
        <v>573040.55000000005</v>
      </c>
    </row>
    <row r="3545" spans="1:22" hidden="1" x14ac:dyDescent="0.3">
      <c r="A3545" s="23">
        <v>10</v>
      </c>
      <c r="B3545" s="23">
        <v>2022</v>
      </c>
      <c r="C3545" s="23" t="s">
        <v>533</v>
      </c>
      <c r="D3545" t="s">
        <v>180</v>
      </c>
      <c r="E3545" s="23" t="s">
        <v>537</v>
      </c>
      <c r="F3545" s="23" t="s">
        <v>385</v>
      </c>
      <c r="G3545" s="23">
        <v>4</v>
      </c>
      <c r="H3545" s="23" t="s">
        <v>29</v>
      </c>
      <c r="I3545" s="24">
        <v>99005.32</v>
      </c>
      <c r="J3545" s="24">
        <v>158408.51</v>
      </c>
      <c r="K3545" s="24">
        <v>138607.44</v>
      </c>
      <c r="L3545" s="24">
        <v>221771.91</v>
      </c>
      <c r="M3545" s="24">
        <v>178209.57</v>
      </c>
      <c r="N3545" s="24">
        <v>285135.32</v>
      </c>
      <c r="O3545" s="24">
        <v>237612.76</v>
      </c>
      <c r="P3545" s="24">
        <v>380180.42</v>
      </c>
      <c r="Q3545" s="24">
        <v>297015.95</v>
      </c>
      <c r="R3545" s="24">
        <v>475225.53</v>
      </c>
      <c r="S3545" s="24">
        <v>336618.08</v>
      </c>
      <c r="T3545" s="24">
        <v>538588.93000000005</v>
      </c>
      <c r="U3545" s="24">
        <v>376220.2</v>
      </c>
      <c r="V3545" s="24">
        <v>601952.34</v>
      </c>
    </row>
    <row r="3546" spans="1:22" hidden="1" x14ac:dyDescent="0.3">
      <c r="A3546" s="23">
        <v>10</v>
      </c>
      <c r="B3546" s="23">
        <v>2022</v>
      </c>
      <c r="C3546" s="23" t="s">
        <v>533</v>
      </c>
      <c r="D3546" t="s">
        <v>180</v>
      </c>
      <c r="E3546" s="23" t="s">
        <v>537</v>
      </c>
      <c r="F3546" s="23" t="s">
        <v>418</v>
      </c>
      <c r="G3546" s="23">
        <v>1</v>
      </c>
      <c r="H3546" s="23" t="s">
        <v>14</v>
      </c>
      <c r="I3546" s="24">
        <v>114484.12</v>
      </c>
      <c r="J3546" s="24">
        <v>200347.21</v>
      </c>
      <c r="K3546" s="24">
        <v>148321.29</v>
      </c>
      <c r="L3546" s="24">
        <v>259562.25</v>
      </c>
      <c r="M3546" s="24">
        <v>177091.13</v>
      </c>
      <c r="N3546" s="24">
        <v>309909.46999999997</v>
      </c>
      <c r="O3546" s="24">
        <v>210845.43</v>
      </c>
      <c r="P3546" s="24">
        <v>368979.51</v>
      </c>
      <c r="Q3546" s="24">
        <v>248010.55</v>
      </c>
      <c r="R3546" s="24">
        <v>434018.47</v>
      </c>
      <c r="S3546" s="24">
        <v>271855.2</v>
      </c>
      <c r="T3546" s="24">
        <v>475746.6</v>
      </c>
      <c r="U3546" s="24">
        <v>294836.24</v>
      </c>
      <c r="V3546" s="24">
        <v>515963.42</v>
      </c>
    </row>
    <row r="3547" spans="1:22" hidden="1" x14ac:dyDescent="0.3">
      <c r="A3547" s="23">
        <v>10</v>
      </c>
      <c r="B3547" s="23">
        <v>2022</v>
      </c>
      <c r="C3547" s="23" t="s">
        <v>533</v>
      </c>
      <c r="D3547" t="s">
        <v>180</v>
      </c>
      <c r="E3547" s="23" t="s">
        <v>537</v>
      </c>
      <c r="F3547" s="23" t="s">
        <v>418</v>
      </c>
      <c r="G3547" s="23">
        <v>2</v>
      </c>
      <c r="H3547" s="23" t="s">
        <v>30</v>
      </c>
      <c r="I3547" s="24">
        <v>91055.71</v>
      </c>
      <c r="J3547" s="24">
        <v>159347.5</v>
      </c>
      <c r="K3547" s="24">
        <v>119007.5</v>
      </c>
      <c r="L3547" s="24">
        <v>208263.13</v>
      </c>
      <c r="M3547" s="24">
        <v>143883.95000000001</v>
      </c>
      <c r="N3547" s="24">
        <v>251796.91</v>
      </c>
      <c r="O3547" s="24">
        <v>175530.15</v>
      </c>
      <c r="P3547" s="24">
        <v>307177.77</v>
      </c>
      <c r="Q3547" s="24">
        <v>207976.81</v>
      </c>
      <c r="R3547" s="24">
        <v>363959.41</v>
      </c>
      <c r="S3547" s="24">
        <v>229027.66</v>
      </c>
      <c r="T3547" s="24">
        <v>400798.41</v>
      </c>
      <c r="U3547" s="24">
        <v>248653.35</v>
      </c>
      <c r="V3547" s="24">
        <v>435143.36</v>
      </c>
    </row>
    <row r="3548" spans="1:22" hidden="1" x14ac:dyDescent="0.3">
      <c r="A3548" s="23">
        <v>10</v>
      </c>
      <c r="B3548" s="23">
        <v>2022</v>
      </c>
      <c r="C3548" s="23" t="s">
        <v>533</v>
      </c>
      <c r="D3548" t="s">
        <v>180</v>
      </c>
      <c r="E3548" s="23" t="s">
        <v>537</v>
      </c>
      <c r="F3548" s="23" t="s">
        <v>418</v>
      </c>
      <c r="G3548" s="23">
        <v>3</v>
      </c>
      <c r="H3548" s="23" t="s">
        <v>31</v>
      </c>
      <c r="I3548" s="24">
        <v>87863.9</v>
      </c>
      <c r="J3548" s="24">
        <v>153761.82</v>
      </c>
      <c r="K3548" s="24">
        <v>120024.48</v>
      </c>
      <c r="L3548" s="24">
        <v>210042.83</v>
      </c>
      <c r="M3548" s="24">
        <v>152141.51</v>
      </c>
      <c r="N3548" s="24">
        <v>266247.64</v>
      </c>
      <c r="O3548" s="24">
        <v>200693.19</v>
      </c>
      <c r="P3548" s="24">
        <v>351213.08</v>
      </c>
      <c r="Q3548" s="24">
        <v>248839.46</v>
      </c>
      <c r="R3548" s="24">
        <v>435469.05</v>
      </c>
      <c r="S3548" s="24">
        <v>280486.52</v>
      </c>
      <c r="T3548" s="24">
        <v>490851.42</v>
      </c>
      <c r="U3548" s="24">
        <v>311773.23</v>
      </c>
      <c r="V3548" s="24">
        <v>545603.15</v>
      </c>
    </row>
    <row r="3549" spans="1:22" hidden="1" x14ac:dyDescent="0.3">
      <c r="A3549" s="23">
        <v>10</v>
      </c>
      <c r="B3549" s="23">
        <v>2022</v>
      </c>
      <c r="C3549" s="23" t="s">
        <v>533</v>
      </c>
      <c r="D3549" t="s">
        <v>180</v>
      </c>
      <c r="E3549" s="23" t="s">
        <v>537</v>
      </c>
      <c r="F3549" s="23" t="s">
        <v>418</v>
      </c>
      <c r="G3549" s="23">
        <v>4</v>
      </c>
      <c r="H3549" s="23" t="s">
        <v>29</v>
      </c>
      <c r="I3549" s="24">
        <v>92836.65</v>
      </c>
      <c r="J3549" s="24">
        <v>148538.65</v>
      </c>
      <c r="K3549" s="24">
        <v>129971.31</v>
      </c>
      <c r="L3549" s="24">
        <v>207954.11</v>
      </c>
      <c r="M3549" s="24">
        <v>167105.97</v>
      </c>
      <c r="N3549" s="24">
        <v>267369.56</v>
      </c>
      <c r="O3549" s="24">
        <v>222807.97</v>
      </c>
      <c r="P3549" s="24">
        <v>356492.75</v>
      </c>
      <c r="Q3549" s="24">
        <v>278509.96000000002</v>
      </c>
      <c r="R3549" s="24">
        <v>445615.94</v>
      </c>
      <c r="S3549" s="24">
        <v>315644.62</v>
      </c>
      <c r="T3549" s="24">
        <v>505031.4</v>
      </c>
      <c r="U3549" s="24">
        <v>352779.28</v>
      </c>
      <c r="V3549" s="24">
        <v>564446.86</v>
      </c>
    </row>
    <row r="3550" spans="1:22" hidden="1" x14ac:dyDescent="0.3">
      <c r="A3550" s="23">
        <v>10</v>
      </c>
      <c r="B3550" s="23">
        <v>2022</v>
      </c>
      <c r="C3550" s="23" t="s">
        <v>533</v>
      </c>
      <c r="D3550" t="s">
        <v>180</v>
      </c>
      <c r="E3550" s="23" t="s">
        <v>537</v>
      </c>
      <c r="F3550" s="23" t="s">
        <v>443</v>
      </c>
      <c r="G3550" s="23">
        <v>1</v>
      </c>
      <c r="H3550" s="23" t="s">
        <v>14</v>
      </c>
      <c r="I3550" s="24">
        <v>111831.61</v>
      </c>
      <c r="J3550" s="24">
        <v>195705.31</v>
      </c>
      <c r="K3550" s="24">
        <v>144970.60999999999</v>
      </c>
      <c r="L3550" s="24">
        <v>253698.57</v>
      </c>
      <c r="M3550" s="24">
        <v>173163.1</v>
      </c>
      <c r="N3550" s="24">
        <v>303035.43</v>
      </c>
      <c r="O3550" s="24">
        <v>206272.99</v>
      </c>
      <c r="P3550" s="24">
        <v>360977.73</v>
      </c>
      <c r="Q3550" s="24">
        <v>242698.25</v>
      </c>
      <c r="R3550" s="24">
        <v>424721.94</v>
      </c>
      <c r="S3550" s="24">
        <v>266070.25</v>
      </c>
      <c r="T3550" s="24">
        <v>465622.94</v>
      </c>
      <c r="U3550" s="24">
        <v>288631.58</v>
      </c>
      <c r="V3550" s="24">
        <v>505105.27</v>
      </c>
    </row>
    <row r="3551" spans="1:22" hidden="1" x14ac:dyDescent="0.3">
      <c r="A3551" s="23">
        <v>10</v>
      </c>
      <c r="B3551" s="23">
        <v>2022</v>
      </c>
      <c r="C3551" s="23" t="s">
        <v>533</v>
      </c>
      <c r="D3551" t="s">
        <v>180</v>
      </c>
      <c r="E3551" s="23" t="s">
        <v>537</v>
      </c>
      <c r="F3551" s="23" t="s">
        <v>443</v>
      </c>
      <c r="G3551" s="23">
        <v>2</v>
      </c>
      <c r="H3551" s="23" t="s">
        <v>30</v>
      </c>
      <c r="I3551" s="24">
        <v>88403.199999999997</v>
      </c>
      <c r="J3551" s="24">
        <v>154705.60000000001</v>
      </c>
      <c r="K3551" s="24">
        <v>115656.82</v>
      </c>
      <c r="L3551" s="24">
        <v>202399.44</v>
      </c>
      <c r="M3551" s="24">
        <v>139955.93</v>
      </c>
      <c r="N3551" s="24">
        <v>244922.87</v>
      </c>
      <c r="O3551" s="24">
        <v>170957.71</v>
      </c>
      <c r="P3551" s="24">
        <v>299175.99</v>
      </c>
      <c r="Q3551" s="24">
        <v>202664.51</v>
      </c>
      <c r="R3551" s="24">
        <v>354662.88</v>
      </c>
      <c r="S3551" s="24">
        <v>223242.72</v>
      </c>
      <c r="T3551" s="24">
        <v>390674.75</v>
      </c>
      <c r="U3551" s="24">
        <v>242448.69</v>
      </c>
      <c r="V3551" s="24">
        <v>424285.21</v>
      </c>
    </row>
    <row r="3552" spans="1:22" hidden="1" x14ac:dyDescent="0.3">
      <c r="A3552" s="23">
        <v>10</v>
      </c>
      <c r="B3552" s="23">
        <v>2022</v>
      </c>
      <c r="C3552" s="23" t="s">
        <v>533</v>
      </c>
      <c r="D3552" t="s">
        <v>180</v>
      </c>
      <c r="E3552" s="23" t="s">
        <v>537</v>
      </c>
      <c r="F3552" s="23" t="s">
        <v>443</v>
      </c>
      <c r="G3552" s="23">
        <v>3</v>
      </c>
      <c r="H3552" s="23" t="s">
        <v>31</v>
      </c>
      <c r="I3552" s="24">
        <v>84895.81</v>
      </c>
      <c r="J3552" s="24">
        <v>148567.66</v>
      </c>
      <c r="K3552" s="24">
        <v>115869.15</v>
      </c>
      <c r="L3552" s="24">
        <v>202771.01</v>
      </c>
      <c r="M3552" s="24">
        <v>146798.95000000001</v>
      </c>
      <c r="N3552" s="24">
        <v>256898.16</v>
      </c>
      <c r="O3552" s="24">
        <v>193569.77</v>
      </c>
      <c r="P3552" s="24">
        <v>338747.1</v>
      </c>
      <c r="Q3552" s="24">
        <v>239935.19</v>
      </c>
      <c r="R3552" s="24">
        <v>419886.58</v>
      </c>
      <c r="S3552" s="24">
        <v>270395.01</v>
      </c>
      <c r="T3552" s="24">
        <v>473191.28</v>
      </c>
      <c r="U3552" s="24">
        <v>300494.48</v>
      </c>
      <c r="V3552" s="24">
        <v>525865.34</v>
      </c>
    </row>
    <row r="3553" spans="1:22" hidden="1" x14ac:dyDescent="0.3">
      <c r="A3553" s="23">
        <v>10</v>
      </c>
      <c r="B3553" s="23">
        <v>2022</v>
      </c>
      <c r="C3553" s="23" t="s">
        <v>533</v>
      </c>
      <c r="D3553" t="s">
        <v>180</v>
      </c>
      <c r="E3553" s="23" t="s">
        <v>537</v>
      </c>
      <c r="F3553" s="23" t="s">
        <v>443</v>
      </c>
      <c r="G3553" s="23">
        <v>4</v>
      </c>
      <c r="H3553" s="23" t="s">
        <v>29</v>
      </c>
      <c r="I3553" s="24">
        <v>90401.05</v>
      </c>
      <c r="J3553" s="24">
        <v>144641.68</v>
      </c>
      <c r="K3553" s="24">
        <v>126561.47</v>
      </c>
      <c r="L3553" s="24">
        <v>202498.35</v>
      </c>
      <c r="M3553" s="24">
        <v>162721.89000000001</v>
      </c>
      <c r="N3553" s="24">
        <v>260355.02</v>
      </c>
      <c r="O3553" s="24">
        <v>216962.51</v>
      </c>
      <c r="P3553" s="24">
        <v>347140.03</v>
      </c>
      <c r="Q3553" s="24">
        <v>271203.14</v>
      </c>
      <c r="R3553" s="24">
        <v>433925.03</v>
      </c>
      <c r="S3553" s="24">
        <v>307363.56</v>
      </c>
      <c r="T3553" s="24">
        <v>491781.71</v>
      </c>
      <c r="U3553" s="24">
        <v>343523.98</v>
      </c>
      <c r="V3553" s="24">
        <v>549638.38</v>
      </c>
    </row>
    <row r="3554" spans="1:22" hidden="1" x14ac:dyDescent="0.3">
      <c r="A3554" s="23">
        <v>10</v>
      </c>
      <c r="B3554" s="23">
        <v>2022</v>
      </c>
      <c r="C3554" s="23" t="s">
        <v>533</v>
      </c>
      <c r="D3554" t="s">
        <v>180</v>
      </c>
      <c r="E3554" s="23" t="s">
        <v>537</v>
      </c>
      <c r="F3554" s="23" t="s">
        <v>463</v>
      </c>
      <c r="G3554" s="23">
        <v>1</v>
      </c>
      <c r="H3554" s="23" t="s">
        <v>14</v>
      </c>
      <c r="I3554" s="24">
        <v>112892.61</v>
      </c>
      <c r="J3554" s="24">
        <v>197562.07</v>
      </c>
      <c r="K3554" s="24">
        <v>146310.88</v>
      </c>
      <c r="L3554" s="24">
        <v>256044.04</v>
      </c>
      <c r="M3554" s="24">
        <v>174734.31</v>
      </c>
      <c r="N3554" s="24">
        <v>305785.05</v>
      </c>
      <c r="O3554" s="24">
        <v>208101.97</v>
      </c>
      <c r="P3554" s="24">
        <v>364178.44</v>
      </c>
      <c r="Q3554" s="24">
        <v>244823.17</v>
      </c>
      <c r="R3554" s="24">
        <v>428440.55</v>
      </c>
      <c r="S3554" s="24">
        <v>268384.23</v>
      </c>
      <c r="T3554" s="24">
        <v>469672.41</v>
      </c>
      <c r="U3554" s="24">
        <v>291113.44</v>
      </c>
      <c r="V3554" s="24">
        <v>509448.53</v>
      </c>
    </row>
    <row r="3555" spans="1:22" hidden="1" x14ac:dyDescent="0.3">
      <c r="A3555" s="23">
        <v>10</v>
      </c>
      <c r="B3555" s="23">
        <v>2022</v>
      </c>
      <c r="C3555" s="23" t="s">
        <v>533</v>
      </c>
      <c r="D3555" t="s">
        <v>180</v>
      </c>
      <c r="E3555" s="23" t="s">
        <v>537</v>
      </c>
      <c r="F3555" s="23" t="s">
        <v>463</v>
      </c>
      <c r="G3555" s="23">
        <v>2</v>
      </c>
      <c r="H3555" s="23" t="s">
        <v>30</v>
      </c>
      <c r="I3555" s="24">
        <v>89464.21</v>
      </c>
      <c r="J3555" s="24">
        <v>156562.35999999999</v>
      </c>
      <c r="K3555" s="24">
        <v>116997.09</v>
      </c>
      <c r="L3555" s="24">
        <v>204744.92</v>
      </c>
      <c r="M3555" s="24">
        <v>141527.14000000001</v>
      </c>
      <c r="N3555" s="24">
        <v>247672.49</v>
      </c>
      <c r="O3555" s="24">
        <v>172786.68</v>
      </c>
      <c r="P3555" s="24">
        <v>302376.7</v>
      </c>
      <c r="Q3555" s="24">
        <v>204789.43</v>
      </c>
      <c r="R3555" s="24">
        <v>358381.5</v>
      </c>
      <c r="S3555" s="24">
        <v>225556.69</v>
      </c>
      <c r="T3555" s="24">
        <v>394724.22</v>
      </c>
      <c r="U3555" s="24">
        <v>244930.56</v>
      </c>
      <c r="V3555" s="24">
        <v>428628.47</v>
      </c>
    </row>
    <row r="3556" spans="1:22" hidden="1" x14ac:dyDescent="0.3">
      <c r="A3556" s="23">
        <v>10</v>
      </c>
      <c r="B3556" s="23">
        <v>2022</v>
      </c>
      <c r="C3556" s="23" t="s">
        <v>533</v>
      </c>
      <c r="D3556" t="s">
        <v>180</v>
      </c>
      <c r="E3556" s="23" t="s">
        <v>537</v>
      </c>
      <c r="F3556" s="23" t="s">
        <v>463</v>
      </c>
      <c r="G3556" s="23">
        <v>3</v>
      </c>
      <c r="H3556" s="23" t="s">
        <v>31</v>
      </c>
      <c r="I3556" s="24">
        <v>86083.04</v>
      </c>
      <c r="J3556" s="24">
        <v>150645.32999999999</v>
      </c>
      <c r="K3556" s="24">
        <v>117531.28</v>
      </c>
      <c r="L3556" s="24">
        <v>205679.74</v>
      </c>
      <c r="M3556" s="24">
        <v>148935.97</v>
      </c>
      <c r="N3556" s="24">
        <v>260637.95</v>
      </c>
      <c r="O3556" s="24">
        <v>196419.14</v>
      </c>
      <c r="P3556" s="24">
        <v>343733.49</v>
      </c>
      <c r="Q3556" s="24">
        <v>243496.9</v>
      </c>
      <c r="R3556" s="24">
        <v>426119.57</v>
      </c>
      <c r="S3556" s="24">
        <v>274431.62</v>
      </c>
      <c r="T3556" s="24">
        <v>480255.33</v>
      </c>
      <c r="U3556" s="24">
        <v>305005.98</v>
      </c>
      <c r="V3556" s="24">
        <v>533760.47</v>
      </c>
    </row>
    <row r="3557" spans="1:22" hidden="1" x14ac:dyDescent="0.3">
      <c r="A3557" s="23">
        <v>10</v>
      </c>
      <c r="B3557" s="23">
        <v>2022</v>
      </c>
      <c r="C3557" s="23" t="s">
        <v>533</v>
      </c>
      <c r="D3557" t="s">
        <v>180</v>
      </c>
      <c r="E3557" s="23" t="s">
        <v>537</v>
      </c>
      <c r="F3557" s="23" t="s">
        <v>463</v>
      </c>
      <c r="G3557" s="23">
        <v>4</v>
      </c>
      <c r="H3557" s="23" t="s">
        <v>29</v>
      </c>
      <c r="I3557" s="24">
        <v>91375.29</v>
      </c>
      <c r="J3557" s="24">
        <v>146200.47</v>
      </c>
      <c r="K3557" s="24">
        <v>127925.41</v>
      </c>
      <c r="L3557" s="24">
        <v>204680.65</v>
      </c>
      <c r="M3557" s="24">
        <v>164475.51999999999</v>
      </c>
      <c r="N3557" s="24">
        <v>263160.84000000003</v>
      </c>
      <c r="O3557" s="24">
        <v>219300.7</v>
      </c>
      <c r="P3557" s="24">
        <v>350881.12</v>
      </c>
      <c r="Q3557" s="24">
        <v>274125.87</v>
      </c>
      <c r="R3557" s="24">
        <v>438601.4</v>
      </c>
      <c r="S3557" s="24">
        <v>310675.98</v>
      </c>
      <c r="T3557" s="24">
        <v>497081.58</v>
      </c>
      <c r="U3557" s="24">
        <v>347226.1</v>
      </c>
      <c r="V3557" s="24">
        <v>555561.77</v>
      </c>
    </row>
    <row r="3558" spans="1:22" hidden="1" x14ac:dyDescent="0.3">
      <c r="A3558" s="23">
        <v>2</v>
      </c>
      <c r="B3558" s="23">
        <v>2022</v>
      </c>
      <c r="C3558" s="23" t="s">
        <v>538</v>
      </c>
      <c r="D3558" t="s">
        <v>149</v>
      </c>
      <c r="E3558" s="23" t="s">
        <v>539</v>
      </c>
      <c r="F3558" s="23" t="s">
        <v>149</v>
      </c>
      <c r="G3558" s="23">
        <v>1</v>
      </c>
      <c r="H3558" s="23" t="s">
        <v>14</v>
      </c>
      <c r="I3558" s="24">
        <v>132313.24</v>
      </c>
      <c r="J3558" s="24">
        <v>231548.17</v>
      </c>
      <c r="K3558" s="24">
        <v>172034.66</v>
      </c>
      <c r="L3558" s="24">
        <v>301060.65000000002</v>
      </c>
      <c r="M3558" s="24">
        <v>205924.04</v>
      </c>
      <c r="N3558" s="24">
        <v>360367.07</v>
      </c>
      <c r="O3558" s="24">
        <v>245920.87</v>
      </c>
      <c r="P3558" s="24">
        <v>430361.52</v>
      </c>
      <c r="Q3558" s="24">
        <v>289742.17</v>
      </c>
      <c r="R3558" s="24">
        <v>507048.8</v>
      </c>
      <c r="S3558" s="24">
        <v>317871.93</v>
      </c>
      <c r="T3558" s="24">
        <v>556275.88</v>
      </c>
      <c r="U3558" s="24">
        <v>345239.39</v>
      </c>
      <c r="V3558" s="24">
        <v>604168.93000000005</v>
      </c>
    </row>
    <row r="3559" spans="1:22" hidden="1" x14ac:dyDescent="0.3">
      <c r="A3559" s="23">
        <v>2</v>
      </c>
      <c r="B3559" s="23">
        <v>2022</v>
      </c>
      <c r="C3559" s="23" t="s">
        <v>538</v>
      </c>
      <c r="D3559" t="s">
        <v>149</v>
      </c>
      <c r="E3559" s="23" t="s">
        <v>539</v>
      </c>
      <c r="F3559" s="23" t="s">
        <v>149</v>
      </c>
      <c r="G3559" s="23">
        <v>2</v>
      </c>
      <c r="H3559" s="23" t="s">
        <v>30</v>
      </c>
      <c r="I3559" s="24">
        <v>101348.42</v>
      </c>
      <c r="J3559" s="24">
        <v>177359.74</v>
      </c>
      <c r="K3559" s="24">
        <v>133291.26</v>
      </c>
      <c r="L3559" s="24">
        <v>233259.71</v>
      </c>
      <c r="M3559" s="24">
        <v>162034.82999999999</v>
      </c>
      <c r="N3559" s="24">
        <v>283560.96000000002</v>
      </c>
      <c r="O3559" s="24">
        <v>199245.42</v>
      </c>
      <c r="P3559" s="24">
        <v>348679.49</v>
      </c>
      <c r="Q3559" s="24">
        <v>236830.44</v>
      </c>
      <c r="R3559" s="24">
        <v>414453.27</v>
      </c>
      <c r="S3559" s="24">
        <v>261267.7</v>
      </c>
      <c r="T3559" s="24">
        <v>457218.48</v>
      </c>
      <c r="U3559" s="24">
        <v>284200.46999999997</v>
      </c>
      <c r="V3559" s="24">
        <v>497350.82</v>
      </c>
    </row>
    <row r="3560" spans="1:22" hidden="1" x14ac:dyDescent="0.3">
      <c r="A3560" s="23">
        <v>2</v>
      </c>
      <c r="B3560" s="23">
        <v>2022</v>
      </c>
      <c r="C3560" s="23" t="s">
        <v>538</v>
      </c>
      <c r="D3560" t="s">
        <v>149</v>
      </c>
      <c r="E3560" s="23" t="s">
        <v>539</v>
      </c>
      <c r="F3560" s="23" t="s">
        <v>149</v>
      </c>
      <c r="G3560" s="23">
        <v>3</v>
      </c>
      <c r="H3560" s="23" t="s">
        <v>31</v>
      </c>
      <c r="I3560" s="24">
        <v>94869.62</v>
      </c>
      <c r="J3560" s="24">
        <v>166021.82999999999</v>
      </c>
      <c r="K3560" s="24">
        <v>128872.28</v>
      </c>
      <c r="L3560" s="24">
        <v>225526.49</v>
      </c>
      <c r="M3560" s="24">
        <v>162817.39000000001</v>
      </c>
      <c r="N3560" s="24">
        <v>284930.44</v>
      </c>
      <c r="O3560" s="24">
        <v>214232.18</v>
      </c>
      <c r="P3560" s="24">
        <v>374906.31</v>
      </c>
      <c r="Q3560" s="24">
        <v>265111.15000000002</v>
      </c>
      <c r="R3560" s="24">
        <v>463944.5</v>
      </c>
      <c r="S3560" s="24">
        <v>298435.11</v>
      </c>
      <c r="T3560" s="24">
        <v>522261.44</v>
      </c>
      <c r="U3560" s="24">
        <v>331282.78999999998</v>
      </c>
      <c r="V3560" s="24">
        <v>579744.88</v>
      </c>
    </row>
    <row r="3561" spans="1:22" hidden="1" x14ac:dyDescent="0.3">
      <c r="A3561" s="23">
        <v>2</v>
      </c>
      <c r="B3561" s="23">
        <v>2022</v>
      </c>
      <c r="C3561" s="23" t="s">
        <v>538</v>
      </c>
      <c r="D3561" t="s">
        <v>149</v>
      </c>
      <c r="E3561" s="23" t="s">
        <v>539</v>
      </c>
      <c r="F3561" s="23" t="s">
        <v>149</v>
      </c>
      <c r="G3561" s="23">
        <v>4</v>
      </c>
      <c r="H3561" s="23" t="s">
        <v>29</v>
      </c>
      <c r="I3561" s="24">
        <v>105255.79</v>
      </c>
      <c r="J3561" s="24">
        <v>168409.27</v>
      </c>
      <c r="K3561" s="24">
        <v>147358.10999999999</v>
      </c>
      <c r="L3561" s="24">
        <v>235772.98</v>
      </c>
      <c r="M3561" s="24">
        <v>189460.43</v>
      </c>
      <c r="N3561" s="24">
        <v>303136.69</v>
      </c>
      <c r="O3561" s="24">
        <v>252613.9</v>
      </c>
      <c r="P3561" s="24">
        <v>404182.25</v>
      </c>
      <c r="Q3561" s="24">
        <v>315767.38</v>
      </c>
      <c r="R3561" s="24">
        <v>505227.81</v>
      </c>
      <c r="S3561" s="24">
        <v>357869.69</v>
      </c>
      <c r="T3561" s="24">
        <v>572591.52</v>
      </c>
      <c r="U3561" s="24">
        <v>399972.01</v>
      </c>
      <c r="V3561" s="24">
        <v>639955.22</v>
      </c>
    </row>
    <row r="3562" spans="1:22" hidden="1" x14ac:dyDescent="0.3">
      <c r="A3562" s="23">
        <v>2</v>
      </c>
      <c r="B3562" s="23">
        <v>2022</v>
      </c>
      <c r="C3562" s="23" t="s">
        <v>538</v>
      </c>
      <c r="D3562" t="s">
        <v>96</v>
      </c>
      <c r="E3562" s="23" t="s">
        <v>540</v>
      </c>
      <c r="F3562" s="23" t="s">
        <v>95</v>
      </c>
      <c r="G3562" s="23">
        <v>1</v>
      </c>
      <c r="H3562" s="23" t="s">
        <v>14</v>
      </c>
      <c r="I3562" s="24">
        <v>141028.99</v>
      </c>
      <c r="J3562" s="24">
        <v>246800.73</v>
      </c>
      <c r="K3562" s="24">
        <v>182863.16</v>
      </c>
      <c r="L3562" s="24">
        <v>320010.53000000003</v>
      </c>
      <c r="M3562" s="24">
        <v>218461.09</v>
      </c>
      <c r="N3562" s="24">
        <v>382306.91</v>
      </c>
      <c r="O3562" s="24">
        <v>260284.59</v>
      </c>
      <c r="P3562" s="24">
        <v>455498.03</v>
      </c>
      <c r="Q3562" s="24">
        <v>306280.81</v>
      </c>
      <c r="R3562" s="24">
        <v>535991.42000000004</v>
      </c>
      <c r="S3562" s="24">
        <v>335794.97</v>
      </c>
      <c r="T3562" s="24">
        <v>587641.19999999995</v>
      </c>
      <c r="U3562" s="24">
        <v>364303.35</v>
      </c>
      <c r="V3562" s="24">
        <v>637530.85</v>
      </c>
    </row>
    <row r="3563" spans="1:22" hidden="1" x14ac:dyDescent="0.3">
      <c r="A3563" s="23">
        <v>2</v>
      </c>
      <c r="B3563" s="23">
        <v>2022</v>
      </c>
      <c r="C3563" s="23" t="s">
        <v>538</v>
      </c>
      <c r="D3563" t="s">
        <v>96</v>
      </c>
      <c r="E3563" s="23" t="s">
        <v>540</v>
      </c>
      <c r="F3563" s="23" t="s">
        <v>95</v>
      </c>
      <c r="G3563" s="23">
        <v>2</v>
      </c>
      <c r="H3563" s="23" t="s">
        <v>30</v>
      </c>
      <c r="I3563" s="24">
        <v>111211.02</v>
      </c>
      <c r="J3563" s="24">
        <v>194619.28</v>
      </c>
      <c r="K3563" s="24">
        <v>145554.71</v>
      </c>
      <c r="L3563" s="24">
        <v>254720.74</v>
      </c>
      <c r="M3563" s="24">
        <v>176197.42</v>
      </c>
      <c r="N3563" s="24">
        <v>308345.48</v>
      </c>
      <c r="O3563" s="24">
        <v>215337.87</v>
      </c>
      <c r="P3563" s="24">
        <v>376841.28</v>
      </c>
      <c r="Q3563" s="24">
        <v>255328.78</v>
      </c>
      <c r="R3563" s="24">
        <v>446825.36</v>
      </c>
      <c r="S3563" s="24">
        <v>281287.2</v>
      </c>
      <c r="T3563" s="24">
        <v>492252.6</v>
      </c>
      <c r="U3563" s="24">
        <v>305525.13</v>
      </c>
      <c r="V3563" s="24">
        <v>534668.97</v>
      </c>
    </row>
    <row r="3564" spans="1:22" hidden="1" x14ac:dyDescent="0.3">
      <c r="A3564" s="23">
        <v>2</v>
      </c>
      <c r="B3564" s="23">
        <v>2022</v>
      </c>
      <c r="C3564" s="23" t="s">
        <v>538</v>
      </c>
      <c r="D3564" t="s">
        <v>96</v>
      </c>
      <c r="E3564" s="23" t="s">
        <v>540</v>
      </c>
      <c r="F3564" s="23" t="s">
        <v>95</v>
      </c>
      <c r="G3564" s="23">
        <v>3</v>
      </c>
      <c r="H3564" s="23" t="s">
        <v>31</v>
      </c>
      <c r="I3564" s="24">
        <v>106592.14</v>
      </c>
      <c r="J3564" s="24">
        <v>186536.25</v>
      </c>
      <c r="K3564" s="24">
        <v>145429.93</v>
      </c>
      <c r="L3564" s="24">
        <v>254502.38</v>
      </c>
      <c r="M3564" s="24">
        <v>184212.3</v>
      </c>
      <c r="N3564" s="24">
        <v>322371.53000000003</v>
      </c>
      <c r="O3564" s="24">
        <v>242864.57</v>
      </c>
      <c r="P3564" s="24">
        <v>425012.99</v>
      </c>
      <c r="Q3564" s="24">
        <v>301000.86</v>
      </c>
      <c r="R3564" s="24">
        <v>526751.5</v>
      </c>
      <c r="S3564" s="24">
        <v>339185.09</v>
      </c>
      <c r="T3564" s="24">
        <v>593573.9</v>
      </c>
      <c r="U3564" s="24">
        <v>376910.67</v>
      </c>
      <c r="V3564" s="24">
        <v>659593.68000000005</v>
      </c>
    </row>
    <row r="3565" spans="1:22" hidden="1" x14ac:dyDescent="0.3">
      <c r="A3565" s="23">
        <v>2</v>
      </c>
      <c r="B3565" s="23">
        <v>2022</v>
      </c>
      <c r="C3565" s="23" t="s">
        <v>538</v>
      </c>
      <c r="D3565" t="s">
        <v>96</v>
      </c>
      <c r="E3565" s="23" t="s">
        <v>540</v>
      </c>
      <c r="F3565" s="23" t="s">
        <v>95</v>
      </c>
      <c r="G3565" s="23">
        <v>4</v>
      </c>
      <c r="H3565" s="23" t="s">
        <v>29</v>
      </c>
      <c r="I3565" s="24">
        <v>113860.21</v>
      </c>
      <c r="J3565" s="24">
        <v>182176.34</v>
      </c>
      <c r="K3565" s="24">
        <v>159404.29999999999</v>
      </c>
      <c r="L3565" s="24">
        <v>255046.88</v>
      </c>
      <c r="M3565" s="24">
        <v>204948.38</v>
      </c>
      <c r="N3565" s="24">
        <v>327917.42</v>
      </c>
      <c r="O3565" s="24">
        <v>273264.51</v>
      </c>
      <c r="P3565" s="24">
        <v>437223.22</v>
      </c>
      <c r="Q3565" s="24">
        <v>341580.64</v>
      </c>
      <c r="R3565" s="24">
        <v>546529.03</v>
      </c>
      <c r="S3565" s="24">
        <v>387124.72</v>
      </c>
      <c r="T3565" s="24">
        <v>619399.56999999995</v>
      </c>
      <c r="U3565" s="24">
        <v>432668.81</v>
      </c>
      <c r="V3565" s="24">
        <v>692270.11</v>
      </c>
    </row>
    <row r="3566" spans="1:22" hidden="1" x14ac:dyDescent="0.3">
      <c r="A3566" s="23">
        <v>2</v>
      </c>
      <c r="B3566" s="23">
        <v>2022</v>
      </c>
      <c r="C3566" s="23" t="s">
        <v>538</v>
      </c>
      <c r="D3566" t="s">
        <v>96</v>
      </c>
      <c r="E3566" s="23" t="s">
        <v>540</v>
      </c>
      <c r="F3566" s="23" t="s">
        <v>104</v>
      </c>
      <c r="G3566" s="23">
        <v>1</v>
      </c>
      <c r="H3566" s="23" t="s">
        <v>14</v>
      </c>
      <c r="I3566" s="24">
        <v>130632.1</v>
      </c>
      <c r="J3566" s="24">
        <v>228606.17</v>
      </c>
      <c r="K3566" s="24">
        <v>169222.05</v>
      </c>
      <c r="L3566" s="24">
        <v>296138.58</v>
      </c>
      <c r="M3566" s="24">
        <v>202029.13</v>
      </c>
      <c r="N3566" s="24">
        <v>353550.98</v>
      </c>
      <c r="O3566" s="24">
        <v>240512.48</v>
      </c>
      <c r="P3566" s="24">
        <v>420896.85</v>
      </c>
      <c r="Q3566" s="24">
        <v>282891.56</v>
      </c>
      <c r="R3566" s="24">
        <v>495060.23</v>
      </c>
      <c r="S3566" s="24">
        <v>310080.94</v>
      </c>
      <c r="T3566" s="24">
        <v>542641.64</v>
      </c>
      <c r="U3566" s="24">
        <v>336277.25</v>
      </c>
      <c r="V3566" s="24">
        <v>588485.18000000005</v>
      </c>
    </row>
    <row r="3567" spans="1:22" hidden="1" x14ac:dyDescent="0.3">
      <c r="A3567" s="23">
        <v>2</v>
      </c>
      <c r="B3567" s="23">
        <v>2022</v>
      </c>
      <c r="C3567" s="23" t="s">
        <v>538</v>
      </c>
      <c r="D3567" t="s">
        <v>96</v>
      </c>
      <c r="E3567" s="23" t="s">
        <v>540</v>
      </c>
      <c r="F3567" s="23" t="s">
        <v>104</v>
      </c>
      <c r="G3567" s="23">
        <v>2</v>
      </c>
      <c r="H3567" s="23" t="s">
        <v>30</v>
      </c>
      <c r="I3567" s="24">
        <v>104025.29</v>
      </c>
      <c r="J3567" s="24">
        <v>182044.26</v>
      </c>
      <c r="K3567" s="24">
        <v>135931.43</v>
      </c>
      <c r="L3567" s="24">
        <v>237880</v>
      </c>
      <c r="M3567" s="24">
        <v>164316.93</v>
      </c>
      <c r="N3567" s="24">
        <v>287554.62</v>
      </c>
      <c r="O3567" s="24">
        <v>200406.18</v>
      </c>
      <c r="P3567" s="24">
        <v>350710.82</v>
      </c>
      <c r="Q3567" s="24">
        <v>237426.67</v>
      </c>
      <c r="R3567" s="24">
        <v>415496.66</v>
      </c>
      <c r="S3567" s="24">
        <v>261443.24</v>
      </c>
      <c r="T3567" s="24">
        <v>457525.66</v>
      </c>
      <c r="U3567" s="24">
        <v>283828.99</v>
      </c>
      <c r="V3567" s="24">
        <v>496700.73</v>
      </c>
    </row>
    <row r="3568" spans="1:22" hidden="1" x14ac:dyDescent="0.3">
      <c r="A3568" s="23">
        <v>2</v>
      </c>
      <c r="B3568" s="23">
        <v>2022</v>
      </c>
      <c r="C3568" s="23" t="s">
        <v>538</v>
      </c>
      <c r="D3568" t="s">
        <v>96</v>
      </c>
      <c r="E3568" s="23" t="s">
        <v>540</v>
      </c>
      <c r="F3568" s="23" t="s">
        <v>104</v>
      </c>
      <c r="G3568" s="23">
        <v>3</v>
      </c>
      <c r="H3568" s="23" t="s">
        <v>31</v>
      </c>
      <c r="I3568" s="24">
        <v>100473.82</v>
      </c>
      <c r="J3568" s="24">
        <v>175829.18</v>
      </c>
      <c r="K3568" s="24">
        <v>137273.41</v>
      </c>
      <c r="L3568" s="24">
        <v>240228.47</v>
      </c>
      <c r="M3568" s="24">
        <v>174023.55</v>
      </c>
      <c r="N3568" s="24">
        <v>304541.21000000002</v>
      </c>
      <c r="O3568" s="24">
        <v>229575.91</v>
      </c>
      <c r="P3568" s="24">
        <v>401757.84</v>
      </c>
      <c r="Q3568" s="24">
        <v>284667.87</v>
      </c>
      <c r="R3568" s="24">
        <v>498168.77</v>
      </c>
      <c r="S3568" s="24">
        <v>320884.28000000003</v>
      </c>
      <c r="T3568" s="24">
        <v>561547.49</v>
      </c>
      <c r="U3568" s="24">
        <v>356691.44</v>
      </c>
      <c r="V3568" s="24">
        <v>624210.03</v>
      </c>
    </row>
    <row r="3569" spans="1:22" hidden="1" x14ac:dyDescent="0.3">
      <c r="A3569" s="23">
        <v>2</v>
      </c>
      <c r="B3569" s="23">
        <v>2022</v>
      </c>
      <c r="C3569" s="23" t="s">
        <v>538</v>
      </c>
      <c r="D3569" t="s">
        <v>96</v>
      </c>
      <c r="E3569" s="23" t="s">
        <v>540</v>
      </c>
      <c r="F3569" s="23" t="s">
        <v>104</v>
      </c>
      <c r="G3569" s="23">
        <v>4</v>
      </c>
      <c r="H3569" s="23" t="s">
        <v>29</v>
      </c>
      <c r="I3569" s="24">
        <v>105997.42</v>
      </c>
      <c r="J3569" s="24">
        <v>169595.88</v>
      </c>
      <c r="K3569" s="24">
        <v>148396.39000000001</v>
      </c>
      <c r="L3569" s="24">
        <v>237434.23</v>
      </c>
      <c r="M3569" s="24">
        <v>190795.36</v>
      </c>
      <c r="N3569" s="24">
        <v>305272.58</v>
      </c>
      <c r="O3569" s="24">
        <v>254393.81</v>
      </c>
      <c r="P3569" s="24">
        <v>407030.11</v>
      </c>
      <c r="Q3569" s="24">
        <v>317992.27</v>
      </c>
      <c r="R3569" s="24">
        <v>508787.64</v>
      </c>
      <c r="S3569" s="24">
        <v>360391.24</v>
      </c>
      <c r="T3569" s="24">
        <v>576625.99</v>
      </c>
      <c r="U3569" s="24">
        <v>402790.21</v>
      </c>
      <c r="V3569" s="24">
        <v>644464.34</v>
      </c>
    </row>
    <row r="3570" spans="1:22" hidden="1" x14ac:dyDescent="0.3">
      <c r="A3570" s="23">
        <v>2</v>
      </c>
      <c r="B3570" s="23">
        <v>2022</v>
      </c>
      <c r="C3570" s="23" t="s">
        <v>538</v>
      </c>
      <c r="D3570" t="s">
        <v>96</v>
      </c>
      <c r="E3570" s="23" t="s">
        <v>540</v>
      </c>
      <c r="F3570" s="23" t="s">
        <v>98</v>
      </c>
      <c r="G3570" s="23">
        <v>1</v>
      </c>
      <c r="H3570" s="23" t="s">
        <v>14</v>
      </c>
      <c r="I3570" s="24">
        <v>136361.04999999999</v>
      </c>
      <c r="J3570" s="24">
        <v>238631.84</v>
      </c>
      <c r="K3570" s="24">
        <v>176712.75</v>
      </c>
      <c r="L3570" s="24">
        <v>309247.31</v>
      </c>
      <c r="M3570" s="24">
        <v>211030.73</v>
      </c>
      <c r="N3570" s="24">
        <v>369303.77</v>
      </c>
      <c r="O3570" s="24">
        <v>251313.04</v>
      </c>
      <c r="P3570" s="24">
        <v>439797.82</v>
      </c>
      <c r="Q3570" s="24">
        <v>295648.65999999997</v>
      </c>
      <c r="R3570" s="24">
        <v>517385.16</v>
      </c>
      <c r="S3570" s="24">
        <v>324094.96000000002</v>
      </c>
      <c r="T3570" s="24">
        <v>567166.18000000005</v>
      </c>
      <c r="U3570" s="24">
        <v>351531.24</v>
      </c>
      <c r="V3570" s="24">
        <v>615179.68000000005</v>
      </c>
    </row>
    <row r="3571" spans="1:22" hidden="1" x14ac:dyDescent="0.3">
      <c r="A3571" s="23">
        <v>2</v>
      </c>
      <c r="B3571" s="23">
        <v>2022</v>
      </c>
      <c r="C3571" s="23" t="s">
        <v>538</v>
      </c>
      <c r="D3571" t="s">
        <v>96</v>
      </c>
      <c r="E3571" s="23" t="s">
        <v>540</v>
      </c>
      <c r="F3571" s="23" t="s">
        <v>98</v>
      </c>
      <c r="G3571" s="23">
        <v>2</v>
      </c>
      <c r="H3571" s="23" t="s">
        <v>30</v>
      </c>
      <c r="I3571" s="24">
        <v>108148.66</v>
      </c>
      <c r="J3571" s="24">
        <v>189260.16</v>
      </c>
      <c r="K3571" s="24">
        <v>141413.21</v>
      </c>
      <c r="L3571" s="24">
        <v>247473.12</v>
      </c>
      <c r="M3571" s="24">
        <v>171042.78</v>
      </c>
      <c r="N3571" s="24">
        <v>299324.87</v>
      </c>
      <c r="O3571" s="24">
        <v>208786.53</v>
      </c>
      <c r="P3571" s="24">
        <v>365376.42</v>
      </c>
      <c r="Q3571" s="24">
        <v>247440.19</v>
      </c>
      <c r="R3571" s="24">
        <v>433020.34</v>
      </c>
      <c r="S3571" s="24">
        <v>272522.21999999997</v>
      </c>
      <c r="T3571" s="24">
        <v>476913.89</v>
      </c>
      <c r="U3571" s="24">
        <v>295918</v>
      </c>
      <c r="V3571" s="24">
        <v>517856.51</v>
      </c>
    </row>
    <row r="3572" spans="1:22" hidden="1" x14ac:dyDescent="0.3">
      <c r="A3572" s="23">
        <v>2</v>
      </c>
      <c r="B3572" s="23">
        <v>2022</v>
      </c>
      <c r="C3572" s="23" t="s">
        <v>538</v>
      </c>
      <c r="D3572" t="s">
        <v>96</v>
      </c>
      <c r="E3572" s="23" t="s">
        <v>540</v>
      </c>
      <c r="F3572" s="23" t="s">
        <v>98</v>
      </c>
      <c r="G3572" s="23">
        <v>3</v>
      </c>
      <c r="H3572" s="23" t="s">
        <v>31</v>
      </c>
      <c r="I3572" s="24">
        <v>104126.61</v>
      </c>
      <c r="J3572" s="24">
        <v>182221.56</v>
      </c>
      <c r="K3572" s="24">
        <v>142182.74</v>
      </c>
      <c r="L3572" s="24">
        <v>248819.8</v>
      </c>
      <c r="M3572" s="24">
        <v>180186.45</v>
      </c>
      <c r="N3572" s="24">
        <v>315326.28000000003</v>
      </c>
      <c r="O3572" s="24">
        <v>237644.93</v>
      </c>
      <c r="P3572" s="24">
        <v>415878.63</v>
      </c>
      <c r="Q3572" s="24">
        <v>294615.23</v>
      </c>
      <c r="R3572" s="24">
        <v>515576.66</v>
      </c>
      <c r="S3572" s="24">
        <v>332053</v>
      </c>
      <c r="T3572" s="24">
        <v>581092.75</v>
      </c>
      <c r="U3572" s="24">
        <v>369056.83</v>
      </c>
      <c r="V3572" s="24">
        <v>645849.44999999995</v>
      </c>
    </row>
    <row r="3573" spans="1:22" hidden="1" x14ac:dyDescent="0.3">
      <c r="A3573" s="23">
        <v>2</v>
      </c>
      <c r="B3573" s="23">
        <v>2022</v>
      </c>
      <c r="C3573" s="23" t="s">
        <v>538</v>
      </c>
      <c r="D3573" t="s">
        <v>96</v>
      </c>
      <c r="E3573" s="23" t="s">
        <v>540</v>
      </c>
      <c r="F3573" s="23" t="s">
        <v>98</v>
      </c>
      <c r="G3573" s="23">
        <v>4</v>
      </c>
      <c r="H3573" s="23" t="s">
        <v>29</v>
      </c>
      <c r="I3573" s="24">
        <v>110415.94</v>
      </c>
      <c r="J3573" s="24">
        <v>176665.51</v>
      </c>
      <c r="K3573" s="24">
        <v>154582.32</v>
      </c>
      <c r="L3573" s="24">
        <v>247331.72</v>
      </c>
      <c r="M3573" s="24">
        <v>198748.7</v>
      </c>
      <c r="N3573" s="24">
        <v>317997.92</v>
      </c>
      <c r="O3573" s="24">
        <v>264998.27</v>
      </c>
      <c r="P3573" s="24">
        <v>423997.23</v>
      </c>
      <c r="Q3573" s="24">
        <v>331247.83</v>
      </c>
      <c r="R3573" s="24">
        <v>529996.54</v>
      </c>
      <c r="S3573" s="24">
        <v>375414.21</v>
      </c>
      <c r="T3573" s="24">
        <v>600662.75</v>
      </c>
      <c r="U3573" s="24">
        <v>419580.59</v>
      </c>
      <c r="V3573" s="24">
        <v>671328.95</v>
      </c>
    </row>
    <row r="3574" spans="1:22" hidden="1" x14ac:dyDescent="0.3">
      <c r="A3574" s="23">
        <v>2</v>
      </c>
      <c r="B3574" s="23">
        <v>2022</v>
      </c>
      <c r="C3574" s="23" t="s">
        <v>538</v>
      </c>
      <c r="D3574" t="s">
        <v>96</v>
      </c>
      <c r="E3574" s="23" t="s">
        <v>540</v>
      </c>
      <c r="F3574" s="23" t="s">
        <v>99</v>
      </c>
      <c r="G3574" s="23">
        <v>1</v>
      </c>
      <c r="H3574" s="23" t="s">
        <v>14</v>
      </c>
      <c r="I3574" s="24">
        <v>134360.16</v>
      </c>
      <c r="J3574" s="24">
        <v>235130.27</v>
      </c>
      <c r="K3574" s="24">
        <v>174257.72</v>
      </c>
      <c r="L3574" s="24">
        <v>304951.01</v>
      </c>
      <c r="M3574" s="24">
        <v>208215.59</v>
      </c>
      <c r="N3574" s="24">
        <v>364377.28</v>
      </c>
      <c r="O3574" s="24">
        <v>248128.11</v>
      </c>
      <c r="P3574" s="24">
        <v>434224.19</v>
      </c>
      <c r="Q3574" s="24">
        <v>292008.08</v>
      </c>
      <c r="R3574" s="24">
        <v>511014.15</v>
      </c>
      <c r="S3574" s="24">
        <v>320165.3</v>
      </c>
      <c r="T3574" s="24">
        <v>560289.28000000003</v>
      </c>
      <c r="U3574" s="24">
        <v>347380.26</v>
      </c>
      <c r="V3574" s="24">
        <v>607915.46</v>
      </c>
    </row>
    <row r="3575" spans="1:22" hidden="1" x14ac:dyDescent="0.3">
      <c r="A3575" s="23">
        <v>2</v>
      </c>
      <c r="B3575" s="23">
        <v>2022</v>
      </c>
      <c r="C3575" s="23" t="s">
        <v>538</v>
      </c>
      <c r="D3575" t="s">
        <v>96</v>
      </c>
      <c r="E3575" s="23" t="s">
        <v>540</v>
      </c>
      <c r="F3575" s="23" t="s">
        <v>99</v>
      </c>
      <c r="G3575" s="23">
        <v>2</v>
      </c>
      <c r="H3575" s="23" t="s">
        <v>30</v>
      </c>
      <c r="I3575" s="24">
        <v>105689.03</v>
      </c>
      <c r="J3575" s="24">
        <v>184955.8</v>
      </c>
      <c r="K3575" s="24">
        <v>138384.21</v>
      </c>
      <c r="L3575" s="24">
        <v>242172.36</v>
      </c>
      <c r="M3575" s="24">
        <v>167577.44</v>
      </c>
      <c r="N3575" s="24">
        <v>293260.52</v>
      </c>
      <c r="O3575" s="24">
        <v>204910.11</v>
      </c>
      <c r="P3575" s="24">
        <v>358592.69</v>
      </c>
      <c r="Q3575" s="24">
        <v>243015.74</v>
      </c>
      <c r="R3575" s="24">
        <v>425277.54</v>
      </c>
      <c r="S3575" s="24">
        <v>267753.98</v>
      </c>
      <c r="T3575" s="24">
        <v>468569.47</v>
      </c>
      <c r="U3575" s="24">
        <v>290862.74</v>
      </c>
      <c r="V3575" s="24">
        <v>509009.8</v>
      </c>
    </row>
    <row r="3576" spans="1:22" hidden="1" x14ac:dyDescent="0.3">
      <c r="A3576" s="23">
        <v>2</v>
      </c>
      <c r="B3576" s="23">
        <v>2022</v>
      </c>
      <c r="C3576" s="23" t="s">
        <v>538</v>
      </c>
      <c r="D3576" t="s">
        <v>96</v>
      </c>
      <c r="E3576" s="23" t="s">
        <v>540</v>
      </c>
      <c r="F3576" s="23" t="s">
        <v>99</v>
      </c>
      <c r="G3576" s="23">
        <v>3</v>
      </c>
      <c r="H3576" s="23" t="s">
        <v>31</v>
      </c>
      <c r="I3576" s="24">
        <v>101099.72</v>
      </c>
      <c r="J3576" s="24">
        <v>176924.52</v>
      </c>
      <c r="K3576" s="24">
        <v>137886.66</v>
      </c>
      <c r="L3576" s="24">
        <v>241301.66</v>
      </c>
      <c r="M3576" s="24">
        <v>174620.31</v>
      </c>
      <c r="N3576" s="24">
        <v>305585.55</v>
      </c>
      <c r="O3576" s="24">
        <v>230181.09</v>
      </c>
      <c r="P3576" s="24">
        <v>402816.9</v>
      </c>
      <c r="Q3576" s="24">
        <v>285245.73</v>
      </c>
      <c r="R3576" s="24">
        <v>499180.03</v>
      </c>
      <c r="S3576" s="24">
        <v>321404.25</v>
      </c>
      <c r="T3576" s="24">
        <v>562457.43000000005</v>
      </c>
      <c r="U3576" s="24">
        <v>357121.76</v>
      </c>
      <c r="V3576" s="24">
        <v>624963.07999999996</v>
      </c>
    </row>
    <row r="3577" spans="1:22" hidden="1" x14ac:dyDescent="0.3">
      <c r="A3577" s="23">
        <v>2</v>
      </c>
      <c r="B3577" s="23">
        <v>2022</v>
      </c>
      <c r="C3577" s="23" t="s">
        <v>538</v>
      </c>
      <c r="D3577" t="s">
        <v>96</v>
      </c>
      <c r="E3577" s="23" t="s">
        <v>540</v>
      </c>
      <c r="F3577" s="23" t="s">
        <v>99</v>
      </c>
      <c r="G3577" s="23">
        <v>4</v>
      </c>
      <c r="H3577" s="23" t="s">
        <v>29</v>
      </c>
      <c r="I3577" s="24">
        <v>108338.11</v>
      </c>
      <c r="J3577" s="24">
        <v>173340.98</v>
      </c>
      <c r="K3577" s="24">
        <v>151673.35999999999</v>
      </c>
      <c r="L3577" s="24">
        <v>242677.37</v>
      </c>
      <c r="M3577" s="24">
        <v>195008.6</v>
      </c>
      <c r="N3577" s="24">
        <v>312013.77</v>
      </c>
      <c r="O3577" s="24">
        <v>260011.47</v>
      </c>
      <c r="P3577" s="24">
        <v>416018.35</v>
      </c>
      <c r="Q3577" s="24">
        <v>325014.33</v>
      </c>
      <c r="R3577" s="24">
        <v>520022.94</v>
      </c>
      <c r="S3577" s="24">
        <v>368349.58</v>
      </c>
      <c r="T3577" s="24">
        <v>589359.34</v>
      </c>
      <c r="U3577" s="24">
        <v>411684.82</v>
      </c>
      <c r="V3577" s="24">
        <v>658695.73</v>
      </c>
    </row>
    <row r="3578" spans="1:22" hidden="1" x14ac:dyDescent="0.3">
      <c r="A3578" s="23">
        <v>2</v>
      </c>
      <c r="B3578" s="23">
        <v>2022</v>
      </c>
      <c r="C3578" s="23" t="s">
        <v>538</v>
      </c>
      <c r="D3578" t="s">
        <v>96</v>
      </c>
      <c r="E3578" s="23" t="s">
        <v>540</v>
      </c>
      <c r="F3578" s="23" t="s">
        <v>101</v>
      </c>
      <c r="G3578" s="23">
        <v>1</v>
      </c>
      <c r="H3578" s="23" t="s">
        <v>14</v>
      </c>
      <c r="I3578" s="24">
        <v>134360.16</v>
      </c>
      <c r="J3578" s="24">
        <v>235130.27</v>
      </c>
      <c r="K3578" s="24">
        <v>174257.72</v>
      </c>
      <c r="L3578" s="24">
        <v>304951.01</v>
      </c>
      <c r="M3578" s="24">
        <v>208215.59</v>
      </c>
      <c r="N3578" s="24">
        <v>364377.28</v>
      </c>
      <c r="O3578" s="24">
        <v>248128.11</v>
      </c>
      <c r="P3578" s="24">
        <v>434224.19</v>
      </c>
      <c r="Q3578" s="24">
        <v>292008.08</v>
      </c>
      <c r="R3578" s="24">
        <v>511014.15</v>
      </c>
      <c r="S3578" s="24">
        <v>320165.3</v>
      </c>
      <c r="T3578" s="24">
        <v>560289.28000000003</v>
      </c>
      <c r="U3578" s="24">
        <v>347380.26</v>
      </c>
      <c r="V3578" s="24">
        <v>607915.46</v>
      </c>
    </row>
    <row r="3579" spans="1:22" hidden="1" x14ac:dyDescent="0.3">
      <c r="A3579" s="23">
        <v>2</v>
      </c>
      <c r="B3579" s="23">
        <v>2022</v>
      </c>
      <c r="C3579" s="23" t="s">
        <v>538</v>
      </c>
      <c r="D3579" t="s">
        <v>96</v>
      </c>
      <c r="E3579" s="23" t="s">
        <v>540</v>
      </c>
      <c r="F3579" s="23" t="s">
        <v>101</v>
      </c>
      <c r="G3579" s="23">
        <v>2</v>
      </c>
      <c r="H3579" s="23" t="s">
        <v>30</v>
      </c>
      <c r="I3579" s="24">
        <v>105689.03</v>
      </c>
      <c r="J3579" s="24">
        <v>184955.8</v>
      </c>
      <c r="K3579" s="24">
        <v>138384.21</v>
      </c>
      <c r="L3579" s="24">
        <v>242172.36</v>
      </c>
      <c r="M3579" s="24">
        <v>167577.44</v>
      </c>
      <c r="N3579" s="24">
        <v>293260.52</v>
      </c>
      <c r="O3579" s="24">
        <v>204910.11</v>
      </c>
      <c r="P3579" s="24">
        <v>358592.69</v>
      </c>
      <c r="Q3579" s="24">
        <v>243015.74</v>
      </c>
      <c r="R3579" s="24">
        <v>425277.54</v>
      </c>
      <c r="S3579" s="24">
        <v>267753.98</v>
      </c>
      <c r="T3579" s="24">
        <v>468569.47</v>
      </c>
      <c r="U3579" s="24">
        <v>290862.74</v>
      </c>
      <c r="V3579" s="24">
        <v>509009.8</v>
      </c>
    </row>
    <row r="3580" spans="1:22" hidden="1" x14ac:dyDescent="0.3">
      <c r="A3580" s="23">
        <v>2</v>
      </c>
      <c r="B3580" s="23">
        <v>2022</v>
      </c>
      <c r="C3580" s="23" t="s">
        <v>538</v>
      </c>
      <c r="D3580" t="s">
        <v>96</v>
      </c>
      <c r="E3580" s="23" t="s">
        <v>540</v>
      </c>
      <c r="F3580" s="23" t="s">
        <v>101</v>
      </c>
      <c r="G3580" s="23">
        <v>3</v>
      </c>
      <c r="H3580" s="23" t="s">
        <v>31</v>
      </c>
      <c r="I3580" s="24">
        <v>101099.72</v>
      </c>
      <c r="J3580" s="24">
        <v>176924.52</v>
      </c>
      <c r="K3580" s="24">
        <v>137886.66</v>
      </c>
      <c r="L3580" s="24">
        <v>241301.66</v>
      </c>
      <c r="M3580" s="24">
        <v>174620.31</v>
      </c>
      <c r="N3580" s="24">
        <v>305585.55</v>
      </c>
      <c r="O3580" s="24">
        <v>230181.09</v>
      </c>
      <c r="P3580" s="24">
        <v>402816.9</v>
      </c>
      <c r="Q3580" s="24">
        <v>285245.73</v>
      </c>
      <c r="R3580" s="24">
        <v>499180.03</v>
      </c>
      <c r="S3580" s="24">
        <v>321404.25</v>
      </c>
      <c r="T3580" s="24">
        <v>562457.43000000005</v>
      </c>
      <c r="U3580" s="24">
        <v>357121.76</v>
      </c>
      <c r="V3580" s="24">
        <v>624963.07999999996</v>
      </c>
    </row>
    <row r="3581" spans="1:22" hidden="1" x14ac:dyDescent="0.3">
      <c r="A3581" s="23">
        <v>2</v>
      </c>
      <c r="B3581" s="23">
        <v>2022</v>
      </c>
      <c r="C3581" s="23" t="s">
        <v>538</v>
      </c>
      <c r="D3581" t="s">
        <v>96</v>
      </c>
      <c r="E3581" s="23" t="s">
        <v>540</v>
      </c>
      <c r="F3581" s="23" t="s">
        <v>101</v>
      </c>
      <c r="G3581" s="23">
        <v>4</v>
      </c>
      <c r="H3581" s="23" t="s">
        <v>29</v>
      </c>
      <c r="I3581" s="24">
        <v>108338.11</v>
      </c>
      <c r="J3581" s="24">
        <v>173340.98</v>
      </c>
      <c r="K3581" s="24">
        <v>151673.35999999999</v>
      </c>
      <c r="L3581" s="24">
        <v>242677.37</v>
      </c>
      <c r="M3581" s="24">
        <v>195008.6</v>
      </c>
      <c r="N3581" s="24">
        <v>312013.77</v>
      </c>
      <c r="O3581" s="24">
        <v>260011.47</v>
      </c>
      <c r="P3581" s="24">
        <v>416018.35</v>
      </c>
      <c r="Q3581" s="24">
        <v>325014.33</v>
      </c>
      <c r="R3581" s="24">
        <v>520022.94</v>
      </c>
      <c r="S3581" s="24">
        <v>368349.58</v>
      </c>
      <c r="T3581" s="24">
        <v>589359.34</v>
      </c>
      <c r="U3581" s="24">
        <v>411684.82</v>
      </c>
      <c r="V3581" s="24">
        <v>658695.73</v>
      </c>
    </row>
    <row r="3582" spans="1:22" hidden="1" x14ac:dyDescent="0.3">
      <c r="A3582" s="23">
        <v>2</v>
      </c>
      <c r="B3582" s="23">
        <v>2022</v>
      </c>
      <c r="C3582" s="23" t="s">
        <v>538</v>
      </c>
      <c r="D3582" t="s">
        <v>96</v>
      </c>
      <c r="E3582" s="23" t="s">
        <v>540</v>
      </c>
      <c r="F3582" s="23" t="s">
        <v>102</v>
      </c>
      <c r="G3582" s="23">
        <v>1</v>
      </c>
      <c r="H3582" s="23" t="s">
        <v>14</v>
      </c>
      <c r="I3582" s="24">
        <v>136952.10999999999</v>
      </c>
      <c r="J3582" s="24">
        <v>239666.2</v>
      </c>
      <c r="K3582" s="24">
        <v>177495.65</v>
      </c>
      <c r="L3582" s="24">
        <v>310617.38</v>
      </c>
      <c r="M3582" s="24">
        <v>211979.98</v>
      </c>
      <c r="N3582" s="24">
        <v>370964.96</v>
      </c>
      <c r="O3582" s="24">
        <v>252464.05</v>
      </c>
      <c r="P3582" s="24">
        <v>441812.08</v>
      </c>
      <c r="Q3582" s="24">
        <v>297015.76</v>
      </c>
      <c r="R3582" s="24">
        <v>519777.58</v>
      </c>
      <c r="S3582" s="24">
        <v>325601.11</v>
      </c>
      <c r="T3582" s="24">
        <v>569801.93000000005</v>
      </c>
      <c r="U3582" s="24">
        <v>353178.55</v>
      </c>
      <c r="V3582" s="24">
        <v>618062.47</v>
      </c>
    </row>
    <row r="3583" spans="1:22" hidden="1" x14ac:dyDescent="0.3">
      <c r="A3583" s="23">
        <v>2</v>
      </c>
      <c r="B3583" s="23">
        <v>2022</v>
      </c>
      <c r="C3583" s="23" t="s">
        <v>538</v>
      </c>
      <c r="D3583" t="s">
        <v>96</v>
      </c>
      <c r="E3583" s="23" t="s">
        <v>540</v>
      </c>
      <c r="F3583" s="23" t="s">
        <v>102</v>
      </c>
      <c r="G3583" s="23">
        <v>2</v>
      </c>
      <c r="H3583" s="23" t="s">
        <v>30</v>
      </c>
      <c r="I3583" s="24">
        <v>108510.36</v>
      </c>
      <c r="J3583" s="24">
        <v>189893.13</v>
      </c>
      <c r="K3583" s="24">
        <v>141909.12</v>
      </c>
      <c r="L3583" s="24">
        <v>248340.96</v>
      </c>
      <c r="M3583" s="24">
        <v>171666.93</v>
      </c>
      <c r="N3583" s="24">
        <v>300417.13</v>
      </c>
      <c r="O3583" s="24">
        <v>209591.79</v>
      </c>
      <c r="P3583" s="24">
        <v>366785.63</v>
      </c>
      <c r="Q3583" s="24">
        <v>248415.35</v>
      </c>
      <c r="R3583" s="24">
        <v>434726.87</v>
      </c>
      <c r="S3583" s="24">
        <v>273609.08</v>
      </c>
      <c r="T3583" s="24">
        <v>478815.88</v>
      </c>
      <c r="U3583" s="24">
        <v>297113.17</v>
      </c>
      <c r="V3583" s="24">
        <v>519948.06</v>
      </c>
    </row>
    <row r="3584" spans="1:22" hidden="1" x14ac:dyDescent="0.3">
      <c r="A3584" s="23">
        <v>2</v>
      </c>
      <c r="B3584" s="23">
        <v>2022</v>
      </c>
      <c r="C3584" s="23" t="s">
        <v>538</v>
      </c>
      <c r="D3584" t="s">
        <v>96</v>
      </c>
      <c r="E3584" s="23" t="s">
        <v>540</v>
      </c>
      <c r="F3584" s="23" t="s">
        <v>102</v>
      </c>
      <c r="G3584" s="23">
        <v>3</v>
      </c>
      <c r="H3584" s="23" t="s">
        <v>31</v>
      </c>
      <c r="I3584" s="24">
        <v>104394.02</v>
      </c>
      <c r="J3584" s="24">
        <v>182689.54</v>
      </c>
      <c r="K3584" s="24">
        <v>142527.9</v>
      </c>
      <c r="L3584" s="24">
        <v>249423.83</v>
      </c>
      <c r="M3584" s="24">
        <v>180608.93</v>
      </c>
      <c r="N3584" s="24">
        <v>316065.62</v>
      </c>
      <c r="O3584" s="24">
        <v>238187.07</v>
      </c>
      <c r="P3584" s="24">
        <v>416827.37</v>
      </c>
      <c r="Q3584" s="24">
        <v>295273.06</v>
      </c>
      <c r="R3584" s="24">
        <v>516727.85</v>
      </c>
      <c r="S3584" s="24">
        <v>332783.53999999998</v>
      </c>
      <c r="T3584" s="24">
        <v>582371.19999999995</v>
      </c>
      <c r="U3584" s="24">
        <v>369856.55</v>
      </c>
      <c r="V3584" s="24">
        <v>647248.97</v>
      </c>
    </row>
    <row r="3585" spans="1:22" hidden="1" x14ac:dyDescent="0.3">
      <c r="A3585" s="23">
        <v>2</v>
      </c>
      <c r="B3585" s="23">
        <v>2022</v>
      </c>
      <c r="C3585" s="23" t="s">
        <v>538</v>
      </c>
      <c r="D3585" t="s">
        <v>96</v>
      </c>
      <c r="E3585" s="23" t="s">
        <v>540</v>
      </c>
      <c r="F3585" s="23" t="s">
        <v>102</v>
      </c>
      <c r="G3585" s="23">
        <v>4</v>
      </c>
      <c r="H3585" s="23" t="s">
        <v>29</v>
      </c>
      <c r="I3585" s="24">
        <v>110838.39</v>
      </c>
      <c r="J3585" s="24">
        <v>177341.43</v>
      </c>
      <c r="K3585" s="24">
        <v>155173.75</v>
      </c>
      <c r="L3585" s="24">
        <v>248278.01</v>
      </c>
      <c r="M3585" s="24">
        <v>199509.11</v>
      </c>
      <c r="N3585" s="24">
        <v>319214.58</v>
      </c>
      <c r="O3585" s="24">
        <v>266012.15000000002</v>
      </c>
      <c r="P3585" s="24">
        <v>425619.44</v>
      </c>
      <c r="Q3585" s="24">
        <v>332515.18</v>
      </c>
      <c r="R3585" s="24">
        <v>532024.30000000005</v>
      </c>
      <c r="S3585" s="24">
        <v>376850.54</v>
      </c>
      <c r="T3585" s="24">
        <v>602960.87</v>
      </c>
      <c r="U3585" s="24">
        <v>421185.9</v>
      </c>
      <c r="V3585" s="24">
        <v>673897.45</v>
      </c>
    </row>
    <row r="3586" spans="1:22" hidden="1" x14ac:dyDescent="0.3">
      <c r="A3586" s="23">
        <v>2</v>
      </c>
      <c r="B3586" s="23">
        <v>2022</v>
      </c>
      <c r="C3586" s="23" t="s">
        <v>538</v>
      </c>
      <c r="D3586" t="s">
        <v>96</v>
      </c>
      <c r="E3586" s="23" t="s">
        <v>540</v>
      </c>
      <c r="F3586" s="23" t="s">
        <v>103</v>
      </c>
      <c r="G3586" s="23">
        <v>1</v>
      </c>
      <c r="H3586" s="23" t="s">
        <v>14</v>
      </c>
      <c r="I3586" s="24">
        <v>136603.28</v>
      </c>
      <c r="J3586" s="24">
        <v>239055.75</v>
      </c>
      <c r="K3586" s="24">
        <v>177163.79</v>
      </c>
      <c r="L3586" s="24">
        <v>310036.62</v>
      </c>
      <c r="M3586" s="24">
        <v>211685.3</v>
      </c>
      <c r="N3586" s="24">
        <v>370449.28</v>
      </c>
      <c r="O3586" s="24">
        <v>252259.11</v>
      </c>
      <c r="P3586" s="24">
        <v>441453.44</v>
      </c>
      <c r="Q3586" s="24">
        <v>296867.20000000001</v>
      </c>
      <c r="R3586" s="24">
        <v>519517.6</v>
      </c>
      <c r="S3586" s="24">
        <v>325491.57</v>
      </c>
      <c r="T3586" s="24">
        <v>569610.25</v>
      </c>
      <c r="U3586" s="24">
        <v>353156.74</v>
      </c>
      <c r="V3586" s="24">
        <v>618024.30000000005</v>
      </c>
    </row>
    <row r="3587" spans="1:22" hidden="1" x14ac:dyDescent="0.3">
      <c r="A3587" s="23">
        <v>2</v>
      </c>
      <c r="B3587" s="23">
        <v>2022</v>
      </c>
      <c r="C3587" s="23" t="s">
        <v>538</v>
      </c>
      <c r="D3587" t="s">
        <v>96</v>
      </c>
      <c r="E3587" s="23" t="s">
        <v>540</v>
      </c>
      <c r="F3587" s="23" t="s">
        <v>103</v>
      </c>
      <c r="G3587" s="23">
        <v>2</v>
      </c>
      <c r="H3587" s="23" t="s">
        <v>30</v>
      </c>
      <c r="I3587" s="24">
        <v>107473.42</v>
      </c>
      <c r="J3587" s="24">
        <v>188078.49</v>
      </c>
      <c r="K3587" s="24">
        <v>140716.29999999999</v>
      </c>
      <c r="L3587" s="24">
        <v>246253.52</v>
      </c>
      <c r="M3587" s="24">
        <v>170396.94</v>
      </c>
      <c r="N3587" s="24">
        <v>298194.65000000002</v>
      </c>
      <c r="O3587" s="24">
        <v>208349.62</v>
      </c>
      <c r="P3587" s="24">
        <v>364611.83</v>
      </c>
      <c r="Q3587" s="24">
        <v>247090.98</v>
      </c>
      <c r="R3587" s="24">
        <v>432409.22</v>
      </c>
      <c r="S3587" s="24">
        <v>272241.67</v>
      </c>
      <c r="T3587" s="24">
        <v>476422.93</v>
      </c>
      <c r="U3587" s="24">
        <v>295734.94</v>
      </c>
      <c r="V3587" s="24">
        <v>517536.15</v>
      </c>
    </row>
    <row r="3588" spans="1:22" hidden="1" x14ac:dyDescent="0.3">
      <c r="A3588" s="23">
        <v>2</v>
      </c>
      <c r="B3588" s="23">
        <v>2022</v>
      </c>
      <c r="C3588" s="23" t="s">
        <v>538</v>
      </c>
      <c r="D3588" t="s">
        <v>96</v>
      </c>
      <c r="E3588" s="23" t="s">
        <v>540</v>
      </c>
      <c r="F3588" s="23" t="s">
        <v>103</v>
      </c>
      <c r="G3588" s="23">
        <v>3</v>
      </c>
      <c r="H3588" s="23" t="s">
        <v>31</v>
      </c>
      <c r="I3588" s="24">
        <v>102821.79</v>
      </c>
      <c r="J3588" s="24">
        <v>179938.14</v>
      </c>
      <c r="K3588" s="24">
        <v>140239.10999999999</v>
      </c>
      <c r="L3588" s="24">
        <v>245418.45</v>
      </c>
      <c r="M3588" s="24">
        <v>177602.3</v>
      </c>
      <c r="N3588" s="24">
        <v>310804.02</v>
      </c>
      <c r="O3588" s="24">
        <v>234114.72</v>
      </c>
      <c r="P3588" s="24">
        <v>409700.77</v>
      </c>
      <c r="Q3588" s="24">
        <v>290123.09000000003</v>
      </c>
      <c r="R3588" s="24">
        <v>507715.41</v>
      </c>
      <c r="S3588" s="24">
        <v>326901.93</v>
      </c>
      <c r="T3588" s="24">
        <v>572078.38</v>
      </c>
      <c r="U3588" s="24">
        <v>363232.72</v>
      </c>
      <c r="V3588" s="24">
        <v>635657.25</v>
      </c>
    </row>
    <row r="3589" spans="1:22" hidden="1" x14ac:dyDescent="0.3">
      <c r="A3589" s="23">
        <v>2</v>
      </c>
      <c r="B3589" s="23">
        <v>2022</v>
      </c>
      <c r="C3589" s="23" t="s">
        <v>538</v>
      </c>
      <c r="D3589" t="s">
        <v>96</v>
      </c>
      <c r="E3589" s="23" t="s">
        <v>540</v>
      </c>
      <c r="F3589" s="23" t="s">
        <v>103</v>
      </c>
      <c r="G3589" s="23">
        <v>4</v>
      </c>
      <c r="H3589" s="23" t="s">
        <v>29</v>
      </c>
      <c r="I3589" s="24">
        <v>110157.25</v>
      </c>
      <c r="J3589" s="24">
        <v>176251.61</v>
      </c>
      <c r="K3589" s="24">
        <v>154220.15</v>
      </c>
      <c r="L3589" s="24">
        <v>246752.25</v>
      </c>
      <c r="M3589" s="24">
        <v>198283.06</v>
      </c>
      <c r="N3589" s="24">
        <v>317252.89</v>
      </c>
      <c r="O3589" s="24">
        <v>264377.40999999997</v>
      </c>
      <c r="P3589" s="24">
        <v>423003.86</v>
      </c>
      <c r="Q3589" s="24">
        <v>330471.76</v>
      </c>
      <c r="R3589" s="24">
        <v>528754.81999999995</v>
      </c>
      <c r="S3589" s="24">
        <v>374534.66</v>
      </c>
      <c r="T3589" s="24">
        <v>599255.47</v>
      </c>
      <c r="U3589" s="24">
        <v>418597.56</v>
      </c>
      <c r="V3589" s="24">
        <v>669756.11</v>
      </c>
    </row>
    <row r="3590" spans="1:22" hidden="1" x14ac:dyDescent="0.3">
      <c r="A3590" s="23">
        <v>2</v>
      </c>
      <c r="B3590" s="23">
        <v>2022</v>
      </c>
      <c r="C3590" s="23" t="s">
        <v>538</v>
      </c>
      <c r="D3590" t="s">
        <v>96</v>
      </c>
      <c r="E3590" s="23" t="s">
        <v>540</v>
      </c>
      <c r="F3590" s="23" t="s">
        <v>105</v>
      </c>
      <c r="G3590" s="23">
        <v>1</v>
      </c>
      <c r="H3590" s="23" t="s">
        <v>14</v>
      </c>
      <c r="I3590" s="24">
        <v>134830.1</v>
      </c>
      <c r="J3590" s="24">
        <v>235952.67</v>
      </c>
      <c r="K3590" s="24">
        <v>174815.1</v>
      </c>
      <c r="L3590" s="24">
        <v>305926.42</v>
      </c>
      <c r="M3590" s="24">
        <v>208837.55</v>
      </c>
      <c r="N3590" s="24">
        <v>365465.71</v>
      </c>
      <c r="O3590" s="24">
        <v>248806.08</v>
      </c>
      <c r="P3590" s="24">
        <v>435410.64</v>
      </c>
      <c r="Q3590" s="24">
        <v>292765.90999999997</v>
      </c>
      <c r="R3590" s="24">
        <v>512340.34</v>
      </c>
      <c r="S3590" s="24">
        <v>320973.14</v>
      </c>
      <c r="T3590" s="24">
        <v>561702.99</v>
      </c>
      <c r="U3590" s="24">
        <v>348214.81</v>
      </c>
      <c r="V3590" s="24">
        <v>609375.92000000004</v>
      </c>
    </row>
    <row r="3591" spans="1:22" hidden="1" x14ac:dyDescent="0.3">
      <c r="A3591" s="23">
        <v>2</v>
      </c>
      <c r="B3591" s="23">
        <v>2022</v>
      </c>
      <c r="C3591" s="23" t="s">
        <v>538</v>
      </c>
      <c r="D3591" t="s">
        <v>96</v>
      </c>
      <c r="E3591" s="23" t="s">
        <v>540</v>
      </c>
      <c r="F3591" s="23" t="s">
        <v>105</v>
      </c>
      <c r="G3591" s="23">
        <v>2</v>
      </c>
      <c r="H3591" s="23" t="s">
        <v>30</v>
      </c>
      <c r="I3591" s="24">
        <v>106388.34</v>
      </c>
      <c r="J3591" s="24">
        <v>186179.6</v>
      </c>
      <c r="K3591" s="24">
        <v>139228.57</v>
      </c>
      <c r="L3591" s="24">
        <v>243650</v>
      </c>
      <c r="M3591" s="24">
        <v>168524.5</v>
      </c>
      <c r="N3591" s="24">
        <v>294917.88</v>
      </c>
      <c r="O3591" s="24">
        <v>205933.82</v>
      </c>
      <c r="P3591" s="24">
        <v>360384.19</v>
      </c>
      <c r="Q3591" s="24">
        <v>244165.5</v>
      </c>
      <c r="R3591" s="24">
        <v>427289.62</v>
      </c>
      <c r="S3591" s="24">
        <v>268981.11</v>
      </c>
      <c r="T3591" s="24">
        <v>470716.93</v>
      </c>
      <c r="U3591" s="24">
        <v>292149.43</v>
      </c>
      <c r="V3591" s="24">
        <v>511261.51</v>
      </c>
    </row>
    <row r="3592" spans="1:22" hidden="1" x14ac:dyDescent="0.3">
      <c r="A3592" s="23">
        <v>2</v>
      </c>
      <c r="B3592" s="23">
        <v>2022</v>
      </c>
      <c r="C3592" s="23" t="s">
        <v>538</v>
      </c>
      <c r="D3592" t="s">
        <v>96</v>
      </c>
      <c r="E3592" s="23" t="s">
        <v>540</v>
      </c>
      <c r="F3592" s="23" t="s">
        <v>105</v>
      </c>
      <c r="G3592" s="23">
        <v>3</v>
      </c>
      <c r="H3592" s="23" t="s">
        <v>31</v>
      </c>
      <c r="I3592" s="24">
        <v>102019.54</v>
      </c>
      <c r="J3592" s="24">
        <v>178534.2</v>
      </c>
      <c r="K3592" s="24">
        <v>139203.63</v>
      </c>
      <c r="L3592" s="24">
        <v>243606.36</v>
      </c>
      <c r="M3592" s="24">
        <v>176334.86</v>
      </c>
      <c r="N3592" s="24">
        <v>308586.01</v>
      </c>
      <c r="O3592" s="24">
        <v>232488.32000000001</v>
      </c>
      <c r="P3592" s="24">
        <v>406854.56</v>
      </c>
      <c r="Q3592" s="24">
        <v>288149.62</v>
      </c>
      <c r="R3592" s="24">
        <v>504261.83</v>
      </c>
      <c r="S3592" s="24">
        <v>324710.31</v>
      </c>
      <c r="T3592" s="24">
        <v>568243.04</v>
      </c>
      <c r="U3592" s="24">
        <v>360833.53</v>
      </c>
      <c r="V3592" s="24">
        <v>631458.68000000005</v>
      </c>
    </row>
    <row r="3593" spans="1:22" hidden="1" x14ac:dyDescent="0.3">
      <c r="A3593" s="23">
        <v>2</v>
      </c>
      <c r="B3593" s="23">
        <v>2022</v>
      </c>
      <c r="C3593" s="23" t="s">
        <v>538</v>
      </c>
      <c r="D3593" t="s">
        <v>96</v>
      </c>
      <c r="E3593" s="23" t="s">
        <v>540</v>
      </c>
      <c r="F3593" s="23" t="s">
        <v>105</v>
      </c>
      <c r="G3593" s="23">
        <v>4</v>
      </c>
      <c r="H3593" s="23" t="s">
        <v>29</v>
      </c>
      <c r="I3593" s="24">
        <v>108889.9</v>
      </c>
      <c r="J3593" s="24">
        <v>174223.85</v>
      </c>
      <c r="K3593" s="24">
        <v>152445.87</v>
      </c>
      <c r="L3593" s="24">
        <v>243913.39</v>
      </c>
      <c r="M3593" s="24">
        <v>196001.83</v>
      </c>
      <c r="N3593" s="24">
        <v>313602.93</v>
      </c>
      <c r="O3593" s="24">
        <v>261335.77</v>
      </c>
      <c r="P3593" s="24">
        <v>418137.24</v>
      </c>
      <c r="Q3593" s="24">
        <v>326669.71000000002</v>
      </c>
      <c r="R3593" s="24">
        <v>522671.55</v>
      </c>
      <c r="S3593" s="24">
        <v>370225.67</v>
      </c>
      <c r="T3593" s="24">
        <v>592361.09</v>
      </c>
      <c r="U3593" s="24">
        <v>413781.64</v>
      </c>
      <c r="V3593" s="24">
        <v>662050.63</v>
      </c>
    </row>
    <row r="3594" spans="1:22" hidden="1" x14ac:dyDescent="0.3">
      <c r="A3594" s="23">
        <v>2</v>
      </c>
      <c r="B3594" s="23">
        <v>2022</v>
      </c>
      <c r="C3594" s="23" t="s">
        <v>538</v>
      </c>
      <c r="D3594" t="s">
        <v>96</v>
      </c>
      <c r="E3594" s="23" t="s">
        <v>540</v>
      </c>
      <c r="F3594" s="23" t="s">
        <v>106</v>
      </c>
      <c r="G3594" s="23">
        <v>1</v>
      </c>
      <c r="H3594" s="23" t="s">
        <v>14</v>
      </c>
      <c r="I3594" s="24">
        <v>133587.41</v>
      </c>
      <c r="J3594" s="24">
        <v>233777.98</v>
      </c>
      <c r="K3594" s="24">
        <v>173136.54</v>
      </c>
      <c r="L3594" s="24">
        <v>302988.95</v>
      </c>
      <c r="M3594" s="24">
        <v>206775.4</v>
      </c>
      <c r="N3594" s="24">
        <v>361856.95</v>
      </c>
      <c r="O3594" s="24">
        <v>246267.54</v>
      </c>
      <c r="P3594" s="24">
        <v>430968.2</v>
      </c>
      <c r="Q3594" s="24">
        <v>289727.07</v>
      </c>
      <c r="R3594" s="24">
        <v>507022.37</v>
      </c>
      <c r="S3594" s="24">
        <v>317611.69</v>
      </c>
      <c r="T3594" s="24">
        <v>555820.44999999995</v>
      </c>
      <c r="U3594" s="24">
        <v>344513.82</v>
      </c>
      <c r="V3594" s="24">
        <v>602899.18000000005</v>
      </c>
    </row>
    <row r="3595" spans="1:22" hidden="1" x14ac:dyDescent="0.3">
      <c r="A3595" s="23">
        <v>2</v>
      </c>
      <c r="B3595" s="23">
        <v>2022</v>
      </c>
      <c r="C3595" s="23" t="s">
        <v>538</v>
      </c>
      <c r="D3595" t="s">
        <v>96</v>
      </c>
      <c r="E3595" s="23" t="s">
        <v>540</v>
      </c>
      <c r="F3595" s="23" t="s">
        <v>106</v>
      </c>
      <c r="G3595" s="23">
        <v>2</v>
      </c>
      <c r="H3595" s="23" t="s">
        <v>30</v>
      </c>
      <c r="I3595" s="24">
        <v>105833.76</v>
      </c>
      <c r="J3595" s="24">
        <v>185209.09</v>
      </c>
      <c r="K3595" s="24">
        <v>138410.98000000001</v>
      </c>
      <c r="L3595" s="24">
        <v>242219.21</v>
      </c>
      <c r="M3595" s="24">
        <v>167437.67000000001</v>
      </c>
      <c r="N3595" s="24">
        <v>293015.92</v>
      </c>
      <c r="O3595" s="24">
        <v>204432.52</v>
      </c>
      <c r="P3595" s="24">
        <v>357756.9</v>
      </c>
      <c r="Q3595" s="24">
        <v>242302.48</v>
      </c>
      <c r="R3595" s="24">
        <v>424029.34</v>
      </c>
      <c r="S3595" s="24">
        <v>266877.53000000003</v>
      </c>
      <c r="T3595" s="24">
        <v>467035.67</v>
      </c>
      <c r="U3595" s="24">
        <v>289804.84999999998</v>
      </c>
      <c r="V3595" s="24">
        <v>507158.5</v>
      </c>
    </row>
    <row r="3596" spans="1:22" hidden="1" x14ac:dyDescent="0.3">
      <c r="A3596" s="23">
        <v>2</v>
      </c>
      <c r="B3596" s="23">
        <v>2022</v>
      </c>
      <c r="C3596" s="23" t="s">
        <v>538</v>
      </c>
      <c r="D3596" t="s">
        <v>96</v>
      </c>
      <c r="E3596" s="23" t="s">
        <v>540</v>
      </c>
      <c r="F3596" s="23" t="s">
        <v>106</v>
      </c>
      <c r="G3596" s="23">
        <v>3</v>
      </c>
      <c r="H3596" s="23" t="s">
        <v>31</v>
      </c>
      <c r="I3596" s="24">
        <v>101810.91</v>
      </c>
      <c r="J3596" s="24">
        <v>178169.09</v>
      </c>
      <c r="K3596" s="24">
        <v>138999.22</v>
      </c>
      <c r="L3596" s="24">
        <v>243248.63</v>
      </c>
      <c r="M3596" s="24">
        <v>176135.94</v>
      </c>
      <c r="N3596" s="24">
        <v>308237.90000000002</v>
      </c>
      <c r="O3596" s="24">
        <v>232286.6</v>
      </c>
      <c r="P3596" s="24">
        <v>406501.54</v>
      </c>
      <c r="Q3596" s="24">
        <v>287957</v>
      </c>
      <c r="R3596" s="24">
        <v>503924.75</v>
      </c>
      <c r="S3596" s="24">
        <v>324536.99</v>
      </c>
      <c r="T3596" s="24">
        <v>567939.73</v>
      </c>
      <c r="U3596" s="24">
        <v>360690.1</v>
      </c>
      <c r="V3596" s="24">
        <v>631207.67000000004</v>
      </c>
    </row>
    <row r="3597" spans="1:22" hidden="1" x14ac:dyDescent="0.3">
      <c r="A3597" s="23">
        <v>2</v>
      </c>
      <c r="B3597" s="23">
        <v>2022</v>
      </c>
      <c r="C3597" s="23" t="s">
        <v>538</v>
      </c>
      <c r="D3597" t="s">
        <v>96</v>
      </c>
      <c r="E3597" s="23" t="s">
        <v>540</v>
      </c>
      <c r="F3597" s="23" t="s">
        <v>106</v>
      </c>
      <c r="G3597" s="23">
        <v>4</v>
      </c>
      <c r="H3597" s="23" t="s">
        <v>29</v>
      </c>
      <c r="I3597" s="24">
        <v>108109.68</v>
      </c>
      <c r="J3597" s="24">
        <v>172975.48</v>
      </c>
      <c r="K3597" s="24">
        <v>151353.54999999999</v>
      </c>
      <c r="L3597" s="24">
        <v>242165.68</v>
      </c>
      <c r="M3597" s="24">
        <v>194597.42</v>
      </c>
      <c r="N3597" s="24">
        <v>311355.87</v>
      </c>
      <c r="O3597" s="24">
        <v>259463.22</v>
      </c>
      <c r="P3597" s="24">
        <v>415141.16</v>
      </c>
      <c r="Q3597" s="24">
        <v>324329.03000000003</v>
      </c>
      <c r="R3597" s="24">
        <v>518926.45</v>
      </c>
      <c r="S3597" s="24">
        <v>367572.9</v>
      </c>
      <c r="T3597" s="24">
        <v>588116.65</v>
      </c>
      <c r="U3597" s="24">
        <v>410816.77</v>
      </c>
      <c r="V3597" s="24">
        <v>657306.84</v>
      </c>
    </row>
    <row r="3598" spans="1:22" hidden="1" x14ac:dyDescent="0.3">
      <c r="A3598" s="23">
        <v>2</v>
      </c>
      <c r="B3598" s="23">
        <v>2022</v>
      </c>
      <c r="C3598" s="23" t="s">
        <v>538</v>
      </c>
      <c r="D3598" t="s">
        <v>96</v>
      </c>
      <c r="E3598" s="23" t="s">
        <v>540</v>
      </c>
      <c r="F3598" s="23" t="s">
        <v>118</v>
      </c>
      <c r="G3598" s="23">
        <v>1</v>
      </c>
      <c r="H3598" s="23" t="s">
        <v>14</v>
      </c>
      <c r="I3598" s="24">
        <v>127509.64</v>
      </c>
      <c r="J3598" s="24">
        <v>223141.87</v>
      </c>
      <c r="K3598" s="24">
        <v>165313.99</v>
      </c>
      <c r="L3598" s="24">
        <v>289299.49</v>
      </c>
      <c r="M3598" s="24">
        <v>197479.15</v>
      </c>
      <c r="N3598" s="24">
        <v>345588.51</v>
      </c>
      <c r="O3598" s="24">
        <v>235262.07</v>
      </c>
      <c r="P3598" s="24">
        <v>411708.62</v>
      </c>
      <c r="Q3598" s="24">
        <v>276821.44</v>
      </c>
      <c r="R3598" s="24">
        <v>484437.51</v>
      </c>
      <c r="S3598" s="24">
        <v>303488.15999999997</v>
      </c>
      <c r="T3598" s="24">
        <v>531104.28</v>
      </c>
      <c r="U3598" s="24">
        <v>329238.03999999998</v>
      </c>
      <c r="V3598" s="24">
        <v>576166.56000000006</v>
      </c>
    </row>
    <row r="3599" spans="1:22" hidden="1" x14ac:dyDescent="0.3">
      <c r="A3599" s="23">
        <v>2</v>
      </c>
      <c r="B3599" s="23">
        <v>2022</v>
      </c>
      <c r="C3599" s="23" t="s">
        <v>538</v>
      </c>
      <c r="D3599" t="s">
        <v>96</v>
      </c>
      <c r="E3599" s="23" t="s">
        <v>540</v>
      </c>
      <c r="F3599" s="23" t="s">
        <v>118</v>
      </c>
      <c r="G3599" s="23">
        <v>2</v>
      </c>
      <c r="H3599" s="23" t="s">
        <v>30</v>
      </c>
      <c r="I3599" s="24">
        <v>100673.47</v>
      </c>
      <c r="J3599" s="24">
        <v>176178.57</v>
      </c>
      <c r="K3599" s="24">
        <v>131736.39000000001</v>
      </c>
      <c r="L3599" s="24">
        <v>230538.68</v>
      </c>
      <c r="M3599" s="24">
        <v>159441.84</v>
      </c>
      <c r="N3599" s="24">
        <v>279023.21999999997</v>
      </c>
      <c r="O3599" s="24">
        <v>194810.02</v>
      </c>
      <c r="P3599" s="24">
        <v>340917.54</v>
      </c>
      <c r="Q3599" s="24">
        <v>230964.6</v>
      </c>
      <c r="R3599" s="24">
        <v>404188.06</v>
      </c>
      <c r="S3599" s="24">
        <v>254431.17</v>
      </c>
      <c r="T3599" s="24">
        <v>445254.54</v>
      </c>
      <c r="U3599" s="24">
        <v>276337.64</v>
      </c>
      <c r="V3599" s="24">
        <v>483590.87</v>
      </c>
    </row>
    <row r="3600" spans="1:22" hidden="1" x14ac:dyDescent="0.3">
      <c r="A3600" s="23">
        <v>2</v>
      </c>
      <c r="B3600" s="23">
        <v>2022</v>
      </c>
      <c r="C3600" s="23" t="s">
        <v>538</v>
      </c>
      <c r="D3600" t="s">
        <v>96</v>
      </c>
      <c r="E3600" s="23" t="s">
        <v>540</v>
      </c>
      <c r="F3600" s="23" t="s">
        <v>118</v>
      </c>
      <c r="G3600" s="23">
        <v>3</v>
      </c>
      <c r="H3600" s="23" t="s">
        <v>31</v>
      </c>
      <c r="I3600" s="24">
        <v>96585.91</v>
      </c>
      <c r="J3600" s="24">
        <v>169025.34</v>
      </c>
      <c r="K3600" s="24">
        <v>131801.10999999999</v>
      </c>
      <c r="L3600" s="24">
        <v>230651.95</v>
      </c>
      <c r="M3600" s="24">
        <v>166966.44</v>
      </c>
      <c r="N3600" s="24">
        <v>292191.27</v>
      </c>
      <c r="O3600" s="24">
        <v>220145.26</v>
      </c>
      <c r="P3600" s="24">
        <v>385254.21</v>
      </c>
      <c r="Q3600" s="24">
        <v>272859.71000000002</v>
      </c>
      <c r="R3600" s="24">
        <v>477504.5</v>
      </c>
      <c r="S3600" s="24">
        <v>307486.71000000002</v>
      </c>
      <c r="T3600" s="24">
        <v>538101.74</v>
      </c>
      <c r="U3600" s="24">
        <v>341700.93</v>
      </c>
      <c r="V3600" s="24">
        <v>597976.63</v>
      </c>
    </row>
    <row r="3601" spans="1:22" hidden="1" x14ac:dyDescent="0.3">
      <c r="A3601" s="23">
        <v>2</v>
      </c>
      <c r="B3601" s="23">
        <v>2022</v>
      </c>
      <c r="C3601" s="23" t="s">
        <v>538</v>
      </c>
      <c r="D3601" t="s">
        <v>96</v>
      </c>
      <c r="E3601" s="23" t="s">
        <v>540</v>
      </c>
      <c r="F3601" s="23" t="s">
        <v>118</v>
      </c>
      <c r="G3601" s="23">
        <v>4</v>
      </c>
      <c r="H3601" s="23" t="s">
        <v>29</v>
      </c>
      <c r="I3601" s="24">
        <v>103010.03</v>
      </c>
      <c r="J3601" s="24">
        <v>164816.04</v>
      </c>
      <c r="K3601" s="24">
        <v>144214.03</v>
      </c>
      <c r="L3601" s="24">
        <v>230742.46</v>
      </c>
      <c r="M3601" s="24">
        <v>185418.04</v>
      </c>
      <c r="N3601" s="24">
        <v>296668.88</v>
      </c>
      <c r="O3601" s="24">
        <v>247224.06</v>
      </c>
      <c r="P3601" s="24">
        <v>395558.5</v>
      </c>
      <c r="Q3601" s="24">
        <v>309030.07</v>
      </c>
      <c r="R3601" s="24">
        <v>494448.13</v>
      </c>
      <c r="S3601" s="24">
        <v>350234.08</v>
      </c>
      <c r="T3601" s="24">
        <v>560374.54</v>
      </c>
      <c r="U3601" s="24">
        <v>391438.09</v>
      </c>
      <c r="V3601" s="24">
        <v>626300.96</v>
      </c>
    </row>
    <row r="3602" spans="1:22" hidden="1" x14ac:dyDescent="0.3">
      <c r="A3602" s="23">
        <v>2</v>
      </c>
      <c r="B3602" s="23">
        <v>2022</v>
      </c>
      <c r="C3602" s="23" t="s">
        <v>538</v>
      </c>
      <c r="D3602" t="s">
        <v>108</v>
      </c>
      <c r="E3602" s="23" t="s">
        <v>541</v>
      </c>
      <c r="F3602" s="23" t="s">
        <v>194</v>
      </c>
      <c r="G3602" s="23">
        <v>1</v>
      </c>
      <c r="H3602" s="23" t="s">
        <v>14</v>
      </c>
      <c r="I3602" s="24">
        <v>119128.18</v>
      </c>
      <c r="J3602" s="24">
        <v>208474.32</v>
      </c>
      <c r="K3602" s="24">
        <v>154472.62</v>
      </c>
      <c r="L3602" s="24">
        <v>270327.09000000003</v>
      </c>
      <c r="M3602" s="24">
        <v>184549.54</v>
      </c>
      <c r="N3602" s="24">
        <v>322961.69</v>
      </c>
      <c r="O3602" s="24">
        <v>219889.08</v>
      </c>
      <c r="P3602" s="24">
        <v>384805.9</v>
      </c>
      <c r="Q3602" s="24">
        <v>258752.05</v>
      </c>
      <c r="R3602" s="24">
        <v>452816.09</v>
      </c>
      <c r="S3602" s="24">
        <v>283689.21000000002</v>
      </c>
      <c r="T3602" s="24">
        <v>496456.12</v>
      </c>
      <c r="U3602" s="24">
        <v>307779.40000000002</v>
      </c>
      <c r="V3602" s="24">
        <v>538613.94999999995</v>
      </c>
    </row>
    <row r="3603" spans="1:22" hidden="1" x14ac:dyDescent="0.3">
      <c r="A3603" s="23">
        <v>2</v>
      </c>
      <c r="B3603" s="23">
        <v>2022</v>
      </c>
      <c r="C3603" s="23" t="s">
        <v>538</v>
      </c>
      <c r="D3603" t="s">
        <v>108</v>
      </c>
      <c r="E3603" s="23" t="s">
        <v>541</v>
      </c>
      <c r="F3603" s="23" t="s">
        <v>194</v>
      </c>
      <c r="G3603" s="23">
        <v>2</v>
      </c>
      <c r="H3603" s="23" t="s">
        <v>30</v>
      </c>
      <c r="I3603" s="24">
        <v>93897.59</v>
      </c>
      <c r="J3603" s="24">
        <v>164320.79</v>
      </c>
      <c r="K3603" s="24">
        <v>122903.93</v>
      </c>
      <c r="L3603" s="24">
        <v>215081.88</v>
      </c>
      <c r="M3603" s="24">
        <v>148787.97</v>
      </c>
      <c r="N3603" s="24">
        <v>260378.94</v>
      </c>
      <c r="O3603" s="24">
        <v>181857.24</v>
      </c>
      <c r="P3603" s="24">
        <v>318250.17</v>
      </c>
      <c r="Q3603" s="24">
        <v>215638.79</v>
      </c>
      <c r="R3603" s="24">
        <v>377367.88</v>
      </c>
      <c r="S3603" s="24">
        <v>237567.25</v>
      </c>
      <c r="T3603" s="24">
        <v>415742.69</v>
      </c>
      <c r="U3603" s="24">
        <v>258043.98</v>
      </c>
      <c r="V3603" s="24">
        <v>451576.97</v>
      </c>
    </row>
    <row r="3604" spans="1:22" hidden="1" x14ac:dyDescent="0.3">
      <c r="A3604" s="23">
        <v>2</v>
      </c>
      <c r="B3604" s="23">
        <v>2022</v>
      </c>
      <c r="C3604" s="23" t="s">
        <v>538</v>
      </c>
      <c r="D3604" t="s">
        <v>108</v>
      </c>
      <c r="E3604" s="23" t="s">
        <v>541</v>
      </c>
      <c r="F3604" s="23" t="s">
        <v>194</v>
      </c>
      <c r="G3604" s="23">
        <v>3</v>
      </c>
      <c r="H3604" s="23" t="s">
        <v>31</v>
      </c>
      <c r="I3604" s="24">
        <v>89965.04</v>
      </c>
      <c r="J3604" s="24">
        <v>157438.81</v>
      </c>
      <c r="K3604" s="24">
        <v>122736.45</v>
      </c>
      <c r="L3604" s="24">
        <v>214788.8</v>
      </c>
      <c r="M3604" s="24">
        <v>155460.98000000001</v>
      </c>
      <c r="N3604" s="24">
        <v>272056.71999999997</v>
      </c>
      <c r="O3604" s="24">
        <v>204952.83</v>
      </c>
      <c r="P3604" s="24">
        <v>358667.45</v>
      </c>
      <c r="Q3604" s="24">
        <v>254008.08</v>
      </c>
      <c r="R3604" s="24">
        <v>444514.15</v>
      </c>
      <c r="S3604" s="24">
        <v>286226.49</v>
      </c>
      <c r="T3604" s="24">
        <v>500896.35</v>
      </c>
      <c r="U3604" s="24">
        <v>318056.81</v>
      </c>
      <c r="V3604" s="24">
        <v>556599.42000000004</v>
      </c>
    </row>
    <row r="3605" spans="1:22" hidden="1" x14ac:dyDescent="0.3">
      <c r="A3605" s="23">
        <v>2</v>
      </c>
      <c r="B3605" s="23">
        <v>2022</v>
      </c>
      <c r="C3605" s="23" t="s">
        <v>538</v>
      </c>
      <c r="D3605" t="s">
        <v>108</v>
      </c>
      <c r="E3605" s="23" t="s">
        <v>541</v>
      </c>
      <c r="F3605" s="23" t="s">
        <v>194</v>
      </c>
      <c r="G3605" s="23">
        <v>4</v>
      </c>
      <c r="H3605" s="23" t="s">
        <v>29</v>
      </c>
      <c r="I3605" s="24">
        <v>96155.9</v>
      </c>
      <c r="J3605" s="24">
        <v>153849.45000000001</v>
      </c>
      <c r="K3605" s="24">
        <v>134618.26</v>
      </c>
      <c r="L3605" s="24">
        <v>215389.23</v>
      </c>
      <c r="M3605" s="24">
        <v>173080.63</v>
      </c>
      <c r="N3605" s="24">
        <v>276929</v>
      </c>
      <c r="O3605" s="24">
        <v>230774.17</v>
      </c>
      <c r="P3605" s="24">
        <v>369238.67</v>
      </c>
      <c r="Q3605" s="24">
        <v>288467.71000000002</v>
      </c>
      <c r="R3605" s="24">
        <v>461548.34</v>
      </c>
      <c r="S3605" s="24">
        <v>326930.07</v>
      </c>
      <c r="T3605" s="24">
        <v>523088.12</v>
      </c>
      <c r="U3605" s="24">
        <v>365392.43</v>
      </c>
      <c r="V3605" s="24">
        <v>584627.9</v>
      </c>
    </row>
    <row r="3606" spans="1:22" hidden="1" x14ac:dyDescent="0.3">
      <c r="A3606" s="23">
        <v>2</v>
      </c>
      <c r="B3606" s="23">
        <v>2022</v>
      </c>
      <c r="C3606" s="23" t="s">
        <v>538</v>
      </c>
      <c r="D3606" t="s">
        <v>108</v>
      </c>
      <c r="E3606" s="23" t="s">
        <v>541</v>
      </c>
      <c r="F3606" s="23" t="s">
        <v>256</v>
      </c>
      <c r="G3606" s="23">
        <v>1</v>
      </c>
      <c r="H3606" s="23" t="s">
        <v>14</v>
      </c>
      <c r="I3606" s="24">
        <v>111626.05</v>
      </c>
      <c r="J3606" s="24">
        <v>195345.59</v>
      </c>
      <c r="K3606" s="24">
        <v>144633.24</v>
      </c>
      <c r="L3606" s="24">
        <v>253108.17</v>
      </c>
      <c r="M3606" s="24">
        <v>172700.2</v>
      </c>
      <c r="N3606" s="24">
        <v>302225.34000000003</v>
      </c>
      <c r="O3606" s="24">
        <v>205635.51</v>
      </c>
      <c r="P3606" s="24">
        <v>359862.15</v>
      </c>
      <c r="Q3606" s="24">
        <v>241893.67</v>
      </c>
      <c r="R3606" s="24">
        <v>423313.91999999998</v>
      </c>
      <c r="S3606" s="24">
        <v>265156.77</v>
      </c>
      <c r="T3606" s="24">
        <v>464024.34</v>
      </c>
      <c r="U3606" s="24">
        <v>287583.49</v>
      </c>
      <c r="V3606" s="24">
        <v>503271.1</v>
      </c>
    </row>
    <row r="3607" spans="1:22" hidden="1" x14ac:dyDescent="0.3">
      <c r="A3607" s="23">
        <v>2</v>
      </c>
      <c r="B3607" s="23">
        <v>2022</v>
      </c>
      <c r="C3607" s="23" t="s">
        <v>538</v>
      </c>
      <c r="D3607" t="s">
        <v>108</v>
      </c>
      <c r="E3607" s="23" t="s">
        <v>541</v>
      </c>
      <c r="F3607" s="23" t="s">
        <v>256</v>
      </c>
      <c r="G3607" s="23">
        <v>2</v>
      </c>
      <c r="H3607" s="23" t="s">
        <v>30</v>
      </c>
      <c r="I3607" s="24">
        <v>88689.15</v>
      </c>
      <c r="J3607" s="24">
        <v>155206.01</v>
      </c>
      <c r="K3607" s="24">
        <v>115934.43</v>
      </c>
      <c r="L3607" s="24">
        <v>202885.25</v>
      </c>
      <c r="M3607" s="24">
        <v>140189.68</v>
      </c>
      <c r="N3607" s="24">
        <v>245331.93</v>
      </c>
      <c r="O3607" s="24">
        <v>171061.11</v>
      </c>
      <c r="P3607" s="24">
        <v>299356.95</v>
      </c>
      <c r="Q3607" s="24">
        <v>202699.79</v>
      </c>
      <c r="R3607" s="24">
        <v>354724.63</v>
      </c>
      <c r="S3607" s="24">
        <v>223227.71</v>
      </c>
      <c r="T3607" s="24">
        <v>390648.5</v>
      </c>
      <c r="U3607" s="24">
        <v>242369.47</v>
      </c>
      <c r="V3607" s="24">
        <v>424146.57</v>
      </c>
    </row>
    <row r="3608" spans="1:22" hidden="1" x14ac:dyDescent="0.3">
      <c r="A3608" s="23">
        <v>2</v>
      </c>
      <c r="B3608" s="23">
        <v>2022</v>
      </c>
      <c r="C3608" s="23" t="s">
        <v>538</v>
      </c>
      <c r="D3608" t="s">
        <v>108</v>
      </c>
      <c r="E3608" s="23" t="s">
        <v>541</v>
      </c>
      <c r="F3608" s="23" t="s">
        <v>256</v>
      </c>
      <c r="G3608" s="23">
        <v>3</v>
      </c>
      <c r="H3608" s="23" t="s">
        <v>31</v>
      </c>
      <c r="I3608" s="24">
        <v>85510.01</v>
      </c>
      <c r="J3608" s="24">
        <v>149642.51</v>
      </c>
      <c r="K3608" s="24">
        <v>116791.65</v>
      </c>
      <c r="L3608" s="24">
        <v>204385.39</v>
      </c>
      <c r="M3608" s="24">
        <v>148030.66</v>
      </c>
      <c r="N3608" s="24">
        <v>259053.66</v>
      </c>
      <c r="O3608" s="24">
        <v>195257.41</v>
      </c>
      <c r="P3608" s="24">
        <v>341700.48</v>
      </c>
      <c r="Q3608" s="24">
        <v>242087.27</v>
      </c>
      <c r="R3608" s="24">
        <v>423652.72</v>
      </c>
      <c r="S3608" s="24">
        <v>272866.17</v>
      </c>
      <c r="T3608" s="24">
        <v>477515.8</v>
      </c>
      <c r="U3608" s="24">
        <v>303292.27</v>
      </c>
      <c r="V3608" s="24">
        <v>530761.48</v>
      </c>
    </row>
    <row r="3609" spans="1:22" hidden="1" x14ac:dyDescent="0.3">
      <c r="A3609" s="23">
        <v>2</v>
      </c>
      <c r="B3609" s="23">
        <v>2022</v>
      </c>
      <c r="C3609" s="23" t="s">
        <v>538</v>
      </c>
      <c r="D3609" t="s">
        <v>108</v>
      </c>
      <c r="E3609" s="23" t="s">
        <v>541</v>
      </c>
      <c r="F3609" s="23" t="s">
        <v>256</v>
      </c>
      <c r="G3609" s="23">
        <v>4</v>
      </c>
      <c r="H3609" s="23" t="s">
        <v>29</v>
      </c>
      <c r="I3609" s="24">
        <v>90470.04</v>
      </c>
      <c r="J3609" s="24">
        <v>144752.06</v>
      </c>
      <c r="K3609" s="24">
        <v>126658.05</v>
      </c>
      <c r="L3609" s="24">
        <v>202652.89</v>
      </c>
      <c r="M3609" s="24">
        <v>162846.07</v>
      </c>
      <c r="N3609" s="24">
        <v>260553.71</v>
      </c>
      <c r="O3609" s="24">
        <v>217128.09</v>
      </c>
      <c r="P3609" s="24">
        <v>347404.95</v>
      </c>
      <c r="Q3609" s="24">
        <v>271410.11</v>
      </c>
      <c r="R3609" s="24">
        <v>434256.19</v>
      </c>
      <c r="S3609" s="24">
        <v>307598.13</v>
      </c>
      <c r="T3609" s="24">
        <v>492157.01</v>
      </c>
      <c r="U3609" s="24">
        <v>343786.14</v>
      </c>
      <c r="V3609" s="24">
        <v>550057.84</v>
      </c>
    </row>
    <row r="3610" spans="1:22" hidden="1" x14ac:dyDescent="0.3">
      <c r="A3610" s="23">
        <v>2</v>
      </c>
      <c r="B3610" s="23">
        <v>2022</v>
      </c>
      <c r="C3610" s="23" t="s">
        <v>538</v>
      </c>
      <c r="D3610" t="s">
        <v>108</v>
      </c>
      <c r="E3610" s="23" t="s">
        <v>541</v>
      </c>
      <c r="F3610" s="23" t="s">
        <v>107</v>
      </c>
      <c r="G3610" s="23">
        <v>1</v>
      </c>
      <c r="H3610" s="23" t="s">
        <v>14</v>
      </c>
      <c r="I3610" s="24">
        <v>149061.63</v>
      </c>
      <c r="J3610" s="24">
        <v>260857.84</v>
      </c>
      <c r="K3610" s="24">
        <v>193372.68</v>
      </c>
      <c r="L3610" s="24">
        <v>338402.19</v>
      </c>
      <c r="M3610" s="24">
        <v>231096.04</v>
      </c>
      <c r="N3610" s="24">
        <v>404418.07</v>
      </c>
      <c r="O3610" s="24">
        <v>275452.65000000002</v>
      </c>
      <c r="P3610" s="24">
        <v>482042.14</v>
      </c>
      <c r="Q3610" s="24">
        <v>324201.65999999997</v>
      </c>
      <c r="R3610" s="24">
        <v>567352.9</v>
      </c>
      <c r="S3610" s="24">
        <v>355484.4</v>
      </c>
      <c r="T3610" s="24">
        <v>622097.71</v>
      </c>
      <c r="U3610" s="24">
        <v>385740.19</v>
      </c>
      <c r="V3610" s="24">
        <v>675045.33</v>
      </c>
    </row>
    <row r="3611" spans="1:22" hidden="1" x14ac:dyDescent="0.3">
      <c r="A3611" s="23">
        <v>2</v>
      </c>
      <c r="B3611" s="23">
        <v>2022</v>
      </c>
      <c r="C3611" s="23" t="s">
        <v>538</v>
      </c>
      <c r="D3611" t="s">
        <v>108</v>
      </c>
      <c r="E3611" s="23" t="s">
        <v>541</v>
      </c>
      <c r="F3611" s="23" t="s">
        <v>107</v>
      </c>
      <c r="G3611" s="23">
        <v>2</v>
      </c>
      <c r="H3611" s="23" t="s">
        <v>30</v>
      </c>
      <c r="I3611" s="24">
        <v>116949.97</v>
      </c>
      <c r="J3611" s="24">
        <v>204662.44</v>
      </c>
      <c r="K3611" s="24">
        <v>153194.35</v>
      </c>
      <c r="L3611" s="24">
        <v>268090.11</v>
      </c>
      <c r="M3611" s="24">
        <v>185581.31</v>
      </c>
      <c r="N3611" s="24">
        <v>324767.28999999998</v>
      </c>
      <c r="O3611" s="24">
        <v>227048.49</v>
      </c>
      <c r="P3611" s="24">
        <v>397334.86</v>
      </c>
      <c r="Q3611" s="24">
        <v>269330.23</v>
      </c>
      <c r="R3611" s="24">
        <v>471327.9</v>
      </c>
      <c r="S3611" s="24">
        <v>296783.73</v>
      </c>
      <c r="T3611" s="24">
        <v>519371.52000000002</v>
      </c>
      <c r="U3611" s="24">
        <v>322440.57</v>
      </c>
      <c r="V3611" s="24">
        <v>564271</v>
      </c>
    </row>
    <row r="3612" spans="1:22" hidden="1" x14ac:dyDescent="0.3">
      <c r="A3612" s="23">
        <v>2</v>
      </c>
      <c r="B3612" s="23">
        <v>2022</v>
      </c>
      <c r="C3612" s="23" t="s">
        <v>538</v>
      </c>
      <c r="D3612" t="s">
        <v>108</v>
      </c>
      <c r="E3612" s="23" t="s">
        <v>541</v>
      </c>
      <c r="F3612" s="23" t="s">
        <v>107</v>
      </c>
      <c r="G3612" s="23">
        <v>3</v>
      </c>
      <c r="H3612" s="23" t="s">
        <v>31</v>
      </c>
      <c r="I3612" s="24">
        <v>111640.79</v>
      </c>
      <c r="J3612" s="24">
        <v>195371.39</v>
      </c>
      <c r="K3612" s="24">
        <v>152205.81</v>
      </c>
      <c r="L3612" s="24">
        <v>266360.15999999997</v>
      </c>
      <c r="M3612" s="24">
        <v>192711.14</v>
      </c>
      <c r="N3612" s="24">
        <v>337244.49</v>
      </c>
      <c r="O3612" s="24">
        <v>253984.66</v>
      </c>
      <c r="P3612" s="24">
        <v>444473.16</v>
      </c>
      <c r="Q3612" s="24">
        <v>314702.53000000003</v>
      </c>
      <c r="R3612" s="24">
        <v>550729.42000000004</v>
      </c>
      <c r="S3612" s="24">
        <v>354563.7</v>
      </c>
      <c r="T3612" s="24">
        <v>620486.48</v>
      </c>
      <c r="U3612" s="24">
        <v>393930.96</v>
      </c>
      <c r="V3612" s="24">
        <v>689379.18</v>
      </c>
    </row>
    <row r="3613" spans="1:22" hidden="1" x14ac:dyDescent="0.3">
      <c r="A3613" s="23">
        <v>2</v>
      </c>
      <c r="B3613" s="23">
        <v>2022</v>
      </c>
      <c r="C3613" s="23" t="s">
        <v>538</v>
      </c>
      <c r="D3613" t="s">
        <v>108</v>
      </c>
      <c r="E3613" s="23" t="s">
        <v>541</v>
      </c>
      <c r="F3613" s="23" t="s">
        <v>107</v>
      </c>
      <c r="G3613" s="23">
        <v>4</v>
      </c>
      <c r="H3613" s="23" t="s">
        <v>29</v>
      </c>
      <c r="I3613" s="24">
        <v>120033.2</v>
      </c>
      <c r="J3613" s="24">
        <v>192053.12</v>
      </c>
      <c r="K3613" s="24">
        <v>168046.48</v>
      </c>
      <c r="L3613" s="24">
        <v>268874.37</v>
      </c>
      <c r="M3613" s="24">
        <v>216059.76</v>
      </c>
      <c r="N3613" s="24">
        <v>345695.62</v>
      </c>
      <c r="O3613" s="24">
        <v>288079.68</v>
      </c>
      <c r="P3613" s="24">
        <v>460927.49</v>
      </c>
      <c r="Q3613" s="24">
        <v>360099.6</v>
      </c>
      <c r="R3613" s="24">
        <v>576159.36</v>
      </c>
      <c r="S3613" s="24">
        <v>408112.88</v>
      </c>
      <c r="T3613" s="24">
        <v>652980.61</v>
      </c>
      <c r="U3613" s="24">
        <v>456126.16</v>
      </c>
      <c r="V3613" s="24">
        <v>729801.86</v>
      </c>
    </row>
    <row r="3614" spans="1:22" hidden="1" x14ac:dyDescent="0.3">
      <c r="A3614" s="23">
        <v>2</v>
      </c>
      <c r="B3614" s="23">
        <v>2022</v>
      </c>
      <c r="C3614" s="23" t="s">
        <v>538</v>
      </c>
      <c r="D3614" t="s">
        <v>108</v>
      </c>
      <c r="E3614" s="23" t="s">
        <v>541</v>
      </c>
      <c r="F3614" s="23" t="s">
        <v>109</v>
      </c>
      <c r="G3614" s="23">
        <v>1</v>
      </c>
      <c r="H3614" s="23" t="s">
        <v>14</v>
      </c>
      <c r="I3614" s="24">
        <v>152714.59</v>
      </c>
      <c r="J3614" s="24">
        <v>267250.53000000003</v>
      </c>
      <c r="K3614" s="24">
        <v>197950.88</v>
      </c>
      <c r="L3614" s="24">
        <v>346414.04</v>
      </c>
      <c r="M3614" s="24">
        <v>236431.63</v>
      </c>
      <c r="N3614" s="24">
        <v>413755.36</v>
      </c>
      <c r="O3614" s="24">
        <v>281617.57</v>
      </c>
      <c r="P3614" s="24">
        <v>492830.74</v>
      </c>
      <c r="Q3614" s="24">
        <v>331334.25</v>
      </c>
      <c r="R3614" s="24">
        <v>579834.93999999994</v>
      </c>
      <c r="S3614" s="24">
        <v>363234.18</v>
      </c>
      <c r="T3614" s="24">
        <v>635659.81999999995</v>
      </c>
      <c r="U3614" s="24">
        <v>394020.35</v>
      </c>
      <c r="V3614" s="24">
        <v>689535.61</v>
      </c>
    </row>
    <row r="3615" spans="1:22" hidden="1" x14ac:dyDescent="0.3">
      <c r="A3615" s="23">
        <v>2</v>
      </c>
      <c r="B3615" s="23">
        <v>2022</v>
      </c>
      <c r="C3615" s="23" t="s">
        <v>538</v>
      </c>
      <c r="D3615" t="s">
        <v>108</v>
      </c>
      <c r="E3615" s="23" t="s">
        <v>541</v>
      </c>
      <c r="F3615" s="23" t="s">
        <v>109</v>
      </c>
      <c r="G3615" s="23">
        <v>2</v>
      </c>
      <c r="H3615" s="23" t="s">
        <v>30</v>
      </c>
      <c r="I3615" s="24">
        <v>120832.3</v>
      </c>
      <c r="J3615" s="24">
        <v>211456.52</v>
      </c>
      <c r="K3615" s="24">
        <v>158059.53</v>
      </c>
      <c r="L3615" s="24">
        <v>276604.18</v>
      </c>
      <c r="M3615" s="24">
        <v>191242.01</v>
      </c>
      <c r="N3615" s="24">
        <v>334673.52</v>
      </c>
      <c r="O3615" s="24">
        <v>233559.15</v>
      </c>
      <c r="P3615" s="24">
        <v>408728.51</v>
      </c>
      <c r="Q3615" s="24">
        <v>276854.77</v>
      </c>
      <c r="R3615" s="24">
        <v>484495.84</v>
      </c>
      <c r="S3615" s="24">
        <v>304952.8</v>
      </c>
      <c r="T3615" s="24">
        <v>533667.4</v>
      </c>
      <c r="U3615" s="24">
        <v>331172.87</v>
      </c>
      <c r="V3615" s="24">
        <v>579552.52</v>
      </c>
    </row>
    <row r="3616" spans="1:22" hidden="1" x14ac:dyDescent="0.3">
      <c r="A3616" s="23">
        <v>2</v>
      </c>
      <c r="B3616" s="23">
        <v>2022</v>
      </c>
      <c r="C3616" s="23" t="s">
        <v>538</v>
      </c>
      <c r="D3616" t="s">
        <v>108</v>
      </c>
      <c r="E3616" s="23" t="s">
        <v>541</v>
      </c>
      <c r="F3616" s="23" t="s">
        <v>109</v>
      </c>
      <c r="G3616" s="23">
        <v>3</v>
      </c>
      <c r="H3616" s="23" t="s">
        <v>31</v>
      </c>
      <c r="I3616" s="24">
        <v>116122.33</v>
      </c>
      <c r="J3616" s="24">
        <v>203214.07</v>
      </c>
      <c r="K3616" s="24">
        <v>158509.18</v>
      </c>
      <c r="L3616" s="24">
        <v>277391.06</v>
      </c>
      <c r="M3616" s="24">
        <v>200836.77</v>
      </c>
      <c r="N3616" s="24">
        <v>351464.35</v>
      </c>
      <c r="O3616" s="24">
        <v>264840.01</v>
      </c>
      <c r="P3616" s="24">
        <v>463470.02</v>
      </c>
      <c r="Q3616" s="24">
        <v>328291.56</v>
      </c>
      <c r="R3616" s="24">
        <v>574510.23</v>
      </c>
      <c r="S3616" s="24">
        <v>369979.6</v>
      </c>
      <c r="T3616" s="24">
        <v>647464.30000000005</v>
      </c>
      <c r="U3616" s="24">
        <v>411177.25</v>
      </c>
      <c r="V3616" s="24">
        <v>719560.19</v>
      </c>
    </row>
    <row r="3617" spans="1:22" hidden="1" x14ac:dyDescent="0.3">
      <c r="A3617" s="23">
        <v>2</v>
      </c>
      <c r="B3617" s="23">
        <v>2022</v>
      </c>
      <c r="C3617" s="23" t="s">
        <v>538</v>
      </c>
      <c r="D3617" t="s">
        <v>108</v>
      </c>
      <c r="E3617" s="23" t="s">
        <v>541</v>
      </c>
      <c r="F3617" s="23" t="s">
        <v>109</v>
      </c>
      <c r="G3617" s="23">
        <v>4</v>
      </c>
      <c r="H3617" s="23" t="s">
        <v>29</v>
      </c>
      <c r="I3617" s="24">
        <v>123507.72</v>
      </c>
      <c r="J3617" s="24">
        <v>197612.36</v>
      </c>
      <c r="K3617" s="24">
        <v>172910.81</v>
      </c>
      <c r="L3617" s="24">
        <v>276657.31</v>
      </c>
      <c r="M3617" s="24">
        <v>222313.9</v>
      </c>
      <c r="N3617" s="24">
        <v>355702.25</v>
      </c>
      <c r="O3617" s="24">
        <v>296418.53999999998</v>
      </c>
      <c r="P3617" s="24">
        <v>474269.67</v>
      </c>
      <c r="Q3617" s="24">
        <v>370523.17</v>
      </c>
      <c r="R3617" s="24">
        <v>592837.07999999996</v>
      </c>
      <c r="S3617" s="24">
        <v>419926.26</v>
      </c>
      <c r="T3617" s="24">
        <v>671882.03</v>
      </c>
      <c r="U3617" s="24">
        <v>469329.35</v>
      </c>
      <c r="V3617" s="24">
        <v>750926.97</v>
      </c>
    </row>
    <row r="3618" spans="1:22" hidden="1" x14ac:dyDescent="0.3">
      <c r="A3618" s="23">
        <v>2</v>
      </c>
      <c r="B3618" s="23">
        <v>2022</v>
      </c>
      <c r="C3618" s="23" t="s">
        <v>538</v>
      </c>
      <c r="D3618" t="s">
        <v>108</v>
      </c>
      <c r="E3618" s="23" t="s">
        <v>541</v>
      </c>
      <c r="F3618" s="23" t="s">
        <v>374</v>
      </c>
      <c r="G3618" s="23">
        <v>1</v>
      </c>
      <c r="H3618" s="23" t="s">
        <v>14</v>
      </c>
      <c r="I3618" s="24">
        <v>122432.32000000001</v>
      </c>
      <c r="J3618" s="24">
        <v>214256.55</v>
      </c>
      <c r="K3618" s="24">
        <v>158718.96</v>
      </c>
      <c r="L3618" s="24">
        <v>277758.18</v>
      </c>
      <c r="M3618" s="24">
        <v>189590.46</v>
      </c>
      <c r="N3618" s="24">
        <v>331783.31</v>
      </c>
      <c r="O3618" s="24">
        <v>225849.06</v>
      </c>
      <c r="P3618" s="24">
        <v>395235.85</v>
      </c>
      <c r="Q3618" s="24">
        <v>265736.09000000003</v>
      </c>
      <c r="R3618" s="24">
        <v>465038.16</v>
      </c>
      <c r="S3618" s="24">
        <v>291329.46000000002</v>
      </c>
      <c r="T3618" s="24">
        <v>509826.56</v>
      </c>
      <c r="U3618" s="24">
        <v>316037.75</v>
      </c>
      <c r="V3618" s="24">
        <v>553066.05000000005</v>
      </c>
    </row>
    <row r="3619" spans="1:22" hidden="1" x14ac:dyDescent="0.3">
      <c r="A3619" s="23">
        <v>2</v>
      </c>
      <c r="B3619" s="23">
        <v>2022</v>
      </c>
      <c r="C3619" s="23" t="s">
        <v>538</v>
      </c>
      <c r="D3619" t="s">
        <v>108</v>
      </c>
      <c r="E3619" s="23" t="s">
        <v>541</v>
      </c>
      <c r="F3619" s="23" t="s">
        <v>374</v>
      </c>
      <c r="G3619" s="23">
        <v>2</v>
      </c>
      <c r="H3619" s="23" t="s">
        <v>30</v>
      </c>
      <c r="I3619" s="24">
        <v>96742.99</v>
      </c>
      <c r="J3619" s="24">
        <v>169300.23</v>
      </c>
      <c r="K3619" s="24">
        <v>126576.29</v>
      </c>
      <c r="L3619" s="24">
        <v>221508.51</v>
      </c>
      <c r="M3619" s="24">
        <v>153178.68</v>
      </c>
      <c r="N3619" s="24">
        <v>268062.69</v>
      </c>
      <c r="O3619" s="24">
        <v>187125.73</v>
      </c>
      <c r="P3619" s="24">
        <v>327470.03000000003</v>
      </c>
      <c r="Q3619" s="24">
        <v>221838.95</v>
      </c>
      <c r="R3619" s="24">
        <v>388218.16</v>
      </c>
      <c r="S3619" s="24">
        <v>244368.92</v>
      </c>
      <c r="T3619" s="24">
        <v>427645.61</v>
      </c>
      <c r="U3619" s="24">
        <v>265398.05</v>
      </c>
      <c r="V3619" s="24">
        <v>464446.58</v>
      </c>
    </row>
    <row r="3620" spans="1:22" hidden="1" x14ac:dyDescent="0.3">
      <c r="A3620" s="23">
        <v>2</v>
      </c>
      <c r="B3620" s="23">
        <v>2022</v>
      </c>
      <c r="C3620" s="23" t="s">
        <v>538</v>
      </c>
      <c r="D3620" t="s">
        <v>108</v>
      </c>
      <c r="E3620" s="23" t="s">
        <v>541</v>
      </c>
      <c r="F3620" s="23" t="s">
        <v>374</v>
      </c>
      <c r="G3620" s="23">
        <v>3</v>
      </c>
      <c r="H3620" s="23" t="s">
        <v>31</v>
      </c>
      <c r="I3620" s="24">
        <v>92874.34</v>
      </c>
      <c r="J3620" s="24">
        <v>162530.1</v>
      </c>
      <c r="K3620" s="24">
        <v>126751.03999999999</v>
      </c>
      <c r="L3620" s="24">
        <v>221814.32</v>
      </c>
      <c r="M3620" s="24">
        <v>160579.99</v>
      </c>
      <c r="N3620" s="24">
        <v>281014.98</v>
      </c>
      <c r="O3620" s="24">
        <v>211735.83</v>
      </c>
      <c r="P3620" s="24">
        <v>370537.71</v>
      </c>
      <c r="Q3620" s="24">
        <v>262447.15000000002</v>
      </c>
      <c r="R3620" s="24">
        <v>459282.51</v>
      </c>
      <c r="S3620" s="24">
        <v>295760.78000000003</v>
      </c>
      <c r="T3620" s="24">
        <v>517581.36</v>
      </c>
      <c r="U3620" s="24">
        <v>328679.27</v>
      </c>
      <c r="V3620" s="24">
        <v>575188.71</v>
      </c>
    </row>
    <row r="3621" spans="1:22" hidden="1" x14ac:dyDescent="0.3">
      <c r="A3621" s="23">
        <v>2</v>
      </c>
      <c r="B3621" s="23">
        <v>2022</v>
      </c>
      <c r="C3621" s="23" t="s">
        <v>538</v>
      </c>
      <c r="D3621" t="s">
        <v>108</v>
      </c>
      <c r="E3621" s="23" t="s">
        <v>541</v>
      </c>
      <c r="F3621" s="23" t="s">
        <v>374</v>
      </c>
      <c r="G3621" s="23">
        <v>4</v>
      </c>
      <c r="H3621" s="23" t="s">
        <v>29</v>
      </c>
      <c r="I3621" s="24">
        <v>98949.29</v>
      </c>
      <c r="J3621" s="24">
        <v>158318.85999999999</v>
      </c>
      <c r="K3621" s="24">
        <v>138529</v>
      </c>
      <c r="L3621" s="24">
        <v>221646.41</v>
      </c>
      <c r="M3621" s="24">
        <v>178108.72</v>
      </c>
      <c r="N3621" s="24">
        <v>284973.95</v>
      </c>
      <c r="O3621" s="24">
        <v>237478.29</v>
      </c>
      <c r="P3621" s="24">
        <v>379965.27</v>
      </c>
      <c r="Q3621" s="24">
        <v>296847.86</v>
      </c>
      <c r="R3621" s="24">
        <v>474956.58</v>
      </c>
      <c r="S3621" s="24">
        <v>336427.57</v>
      </c>
      <c r="T3621" s="24">
        <v>538284.13</v>
      </c>
      <c r="U3621" s="24">
        <v>376007.29</v>
      </c>
      <c r="V3621" s="24">
        <v>601611.67000000004</v>
      </c>
    </row>
    <row r="3622" spans="1:22" hidden="1" x14ac:dyDescent="0.3">
      <c r="A3622" s="23">
        <v>2</v>
      </c>
      <c r="B3622" s="23">
        <v>2022</v>
      </c>
      <c r="C3622" s="23" t="s">
        <v>538</v>
      </c>
      <c r="D3622" t="s">
        <v>108</v>
      </c>
      <c r="E3622" s="23" t="s">
        <v>541</v>
      </c>
      <c r="F3622" s="23" t="s">
        <v>408</v>
      </c>
      <c r="G3622" s="23">
        <v>1</v>
      </c>
      <c r="H3622" s="23" t="s">
        <v>14</v>
      </c>
      <c r="I3622" s="24">
        <v>108503.59</v>
      </c>
      <c r="J3622" s="24">
        <v>189881.28</v>
      </c>
      <c r="K3622" s="24">
        <v>140725.18</v>
      </c>
      <c r="L3622" s="24">
        <v>246269.07</v>
      </c>
      <c r="M3622" s="24">
        <v>168150.21</v>
      </c>
      <c r="N3622" s="24">
        <v>294262.87</v>
      </c>
      <c r="O3622" s="24">
        <v>200385.09</v>
      </c>
      <c r="P3622" s="24">
        <v>350673.91</v>
      </c>
      <c r="Q3622" s="24">
        <v>235823.54</v>
      </c>
      <c r="R3622" s="24">
        <v>412691.19</v>
      </c>
      <c r="S3622" s="24">
        <v>258563.98</v>
      </c>
      <c r="T3622" s="24">
        <v>452486.97</v>
      </c>
      <c r="U3622" s="24">
        <v>280544.27</v>
      </c>
      <c r="V3622" s="24">
        <v>490952.47</v>
      </c>
    </row>
    <row r="3623" spans="1:22" hidden="1" x14ac:dyDescent="0.3">
      <c r="A3623" s="23">
        <v>2</v>
      </c>
      <c r="B3623" s="23">
        <v>2022</v>
      </c>
      <c r="C3623" s="23" t="s">
        <v>538</v>
      </c>
      <c r="D3623" t="s">
        <v>108</v>
      </c>
      <c r="E3623" s="23" t="s">
        <v>541</v>
      </c>
      <c r="F3623" s="23" t="s">
        <v>408</v>
      </c>
      <c r="G3623" s="23">
        <v>2</v>
      </c>
      <c r="H3623" s="23" t="s">
        <v>30</v>
      </c>
      <c r="I3623" s="24">
        <v>85337.32</v>
      </c>
      <c r="J3623" s="24">
        <v>149340.31</v>
      </c>
      <c r="K3623" s="24">
        <v>111739.39</v>
      </c>
      <c r="L3623" s="24">
        <v>195543.93</v>
      </c>
      <c r="M3623" s="24">
        <v>135314.59</v>
      </c>
      <c r="N3623" s="24">
        <v>236800.52</v>
      </c>
      <c r="O3623" s="24">
        <v>165464.95000000001</v>
      </c>
      <c r="P3623" s="24">
        <v>289563.65999999997</v>
      </c>
      <c r="Q3623" s="24">
        <v>196237.72</v>
      </c>
      <c r="R3623" s="24">
        <v>343416.02</v>
      </c>
      <c r="S3623" s="24">
        <v>216215.64</v>
      </c>
      <c r="T3623" s="24">
        <v>378377.37</v>
      </c>
      <c r="U3623" s="24">
        <v>234878.11</v>
      </c>
      <c r="V3623" s="24">
        <v>411036.7</v>
      </c>
    </row>
    <row r="3624" spans="1:22" hidden="1" x14ac:dyDescent="0.3">
      <c r="A3624" s="23">
        <v>2</v>
      </c>
      <c r="B3624" s="23">
        <v>2022</v>
      </c>
      <c r="C3624" s="23" t="s">
        <v>538</v>
      </c>
      <c r="D3624" t="s">
        <v>108</v>
      </c>
      <c r="E3624" s="23" t="s">
        <v>541</v>
      </c>
      <c r="F3624" s="23" t="s">
        <v>408</v>
      </c>
      <c r="G3624" s="23">
        <v>3</v>
      </c>
      <c r="H3624" s="23" t="s">
        <v>31</v>
      </c>
      <c r="I3624" s="24">
        <v>81622.09</v>
      </c>
      <c r="J3624" s="24">
        <v>142838.66</v>
      </c>
      <c r="K3624" s="24">
        <v>111319.35</v>
      </c>
      <c r="L3624" s="24">
        <v>194808.86</v>
      </c>
      <c r="M3624" s="24">
        <v>140973.54</v>
      </c>
      <c r="N3624" s="24">
        <v>246703.7</v>
      </c>
      <c r="O3624" s="24">
        <v>185826.76</v>
      </c>
      <c r="P3624" s="24">
        <v>325196.82</v>
      </c>
      <c r="Q3624" s="24">
        <v>230279.1</v>
      </c>
      <c r="R3624" s="24">
        <v>402988.43</v>
      </c>
      <c r="S3624" s="24">
        <v>259468.59</v>
      </c>
      <c r="T3624" s="24">
        <v>454070.03</v>
      </c>
      <c r="U3624" s="24">
        <v>288301.74</v>
      </c>
      <c r="V3624" s="24">
        <v>504528.05</v>
      </c>
    </row>
    <row r="3625" spans="1:22" hidden="1" x14ac:dyDescent="0.3">
      <c r="A3625" s="23">
        <v>2</v>
      </c>
      <c r="B3625" s="23">
        <v>2022</v>
      </c>
      <c r="C3625" s="23" t="s">
        <v>538</v>
      </c>
      <c r="D3625" t="s">
        <v>108</v>
      </c>
      <c r="E3625" s="23" t="s">
        <v>541</v>
      </c>
      <c r="F3625" s="23" t="s">
        <v>408</v>
      </c>
      <c r="G3625" s="23">
        <v>4</v>
      </c>
      <c r="H3625" s="23" t="s">
        <v>29</v>
      </c>
      <c r="I3625" s="24">
        <v>87482.64</v>
      </c>
      <c r="J3625" s="24">
        <v>139972.22</v>
      </c>
      <c r="K3625" s="24">
        <v>122475.69</v>
      </c>
      <c r="L3625" s="24">
        <v>195961.11</v>
      </c>
      <c r="M3625" s="24">
        <v>157468.75</v>
      </c>
      <c r="N3625" s="24">
        <v>251950</v>
      </c>
      <c r="O3625" s="24">
        <v>209958.33</v>
      </c>
      <c r="P3625" s="24">
        <v>335933.33</v>
      </c>
      <c r="Q3625" s="24">
        <v>262447.90999999997</v>
      </c>
      <c r="R3625" s="24">
        <v>419916.67</v>
      </c>
      <c r="S3625" s="24">
        <v>297440.96999999997</v>
      </c>
      <c r="T3625" s="24">
        <v>475905.56</v>
      </c>
      <c r="U3625" s="24">
        <v>332434.02</v>
      </c>
      <c r="V3625" s="24">
        <v>531894.43999999994</v>
      </c>
    </row>
    <row r="3626" spans="1:22" hidden="1" x14ac:dyDescent="0.3">
      <c r="A3626" s="23">
        <v>2</v>
      </c>
      <c r="B3626" s="23">
        <v>2022</v>
      </c>
      <c r="C3626" s="23" t="s">
        <v>538</v>
      </c>
      <c r="D3626" t="s">
        <v>108</v>
      </c>
      <c r="E3626" s="23" t="s">
        <v>541</v>
      </c>
      <c r="F3626" s="23" t="s">
        <v>337</v>
      </c>
      <c r="G3626" s="23">
        <v>1</v>
      </c>
      <c r="H3626" s="23" t="s">
        <v>14</v>
      </c>
      <c r="I3626" s="24">
        <v>108094.2</v>
      </c>
      <c r="J3626" s="24">
        <v>189164.86</v>
      </c>
      <c r="K3626" s="24">
        <v>140280.57</v>
      </c>
      <c r="L3626" s="24">
        <v>245490.99</v>
      </c>
      <c r="M3626" s="24">
        <v>167691.89000000001</v>
      </c>
      <c r="N3626" s="24">
        <v>293460.82</v>
      </c>
      <c r="O3626" s="24">
        <v>199943.64</v>
      </c>
      <c r="P3626" s="24">
        <v>349901.37</v>
      </c>
      <c r="Q3626" s="24">
        <v>235370.35</v>
      </c>
      <c r="R3626" s="24">
        <v>411898.11</v>
      </c>
      <c r="S3626" s="24">
        <v>258105.3</v>
      </c>
      <c r="T3626" s="24">
        <v>451684.28</v>
      </c>
      <c r="U3626" s="24">
        <v>280116.09000000003</v>
      </c>
      <c r="V3626" s="24">
        <v>490203.15</v>
      </c>
    </row>
    <row r="3627" spans="1:22" hidden="1" x14ac:dyDescent="0.3">
      <c r="A3627" s="23">
        <v>2</v>
      </c>
      <c r="B3627" s="23">
        <v>2022</v>
      </c>
      <c r="C3627" s="23" t="s">
        <v>538</v>
      </c>
      <c r="D3627" t="s">
        <v>108</v>
      </c>
      <c r="E3627" s="23" t="s">
        <v>541</v>
      </c>
      <c r="F3627" s="23" t="s">
        <v>337</v>
      </c>
      <c r="G3627" s="23">
        <v>2</v>
      </c>
      <c r="H3627" s="23" t="s">
        <v>30</v>
      </c>
      <c r="I3627" s="24">
        <v>84469.2</v>
      </c>
      <c r="J3627" s="24">
        <v>147821.09</v>
      </c>
      <c r="K3627" s="24">
        <v>110720.79</v>
      </c>
      <c r="L3627" s="24">
        <v>193761.39</v>
      </c>
      <c r="M3627" s="24">
        <v>134206.06</v>
      </c>
      <c r="N3627" s="24">
        <v>234860.6</v>
      </c>
      <c r="O3627" s="24">
        <v>164332.01</v>
      </c>
      <c r="P3627" s="24">
        <v>287581.01</v>
      </c>
      <c r="Q3627" s="24">
        <v>195000.66</v>
      </c>
      <c r="R3627" s="24">
        <v>341251.15</v>
      </c>
      <c r="S3627" s="24">
        <v>214918.37</v>
      </c>
      <c r="T3627" s="24">
        <v>376107.16</v>
      </c>
      <c r="U3627" s="24">
        <v>233545.65</v>
      </c>
      <c r="V3627" s="24">
        <v>408704.89</v>
      </c>
    </row>
    <row r="3628" spans="1:22" hidden="1" x14ac:dyDescent="0.3">
      <c r="A3628" s="23">
        <v>2</v>
      </c>
      <c r="B3628" s="23">
        <v>2022</v>
      </c>
      <c r="C3628" s="23" t="s">
        <v>538</v>
      </c>
      <c r="D3628" t="s">
        <v>108</v>
      </c>
      <c r="E3628" s="23" t="s">
        <v>541</v>
      </c>
      <c r="F3628" s="23" t="s">
        <v>337</v>
      </c>
      <c r="G3628" s="23">
        <v>3</v>
      </c>
      <c r="H3628" s="23" t="s">
        <v>31</v>
      </c>
      <c r="I3628" s="24">
        <v>80376.070000000007</v>
      </c>
      <c r="J3628" s="24">
        <v>140658.12</v>
      </c>
      <c r="K3628" s="24">
        <v>109516.47</v>
      </c>
      <c r="L3628" s="24">
        <v>191653.82</v>
      </c>
      <c r="M3628" s="24">
        <v>138612.95000000001</v>
      </c>
      <c r="N3628" s="24">
        <v>242572.67</v>
      </c>
      <c r="O3628" s="24">
        <v>182636.97</v>
      </c>
      <c r="P3628" s="24">
        <v>319614.69</v>
      </c>
      <c r="Q3628" s="24">
        <v>226252.18</v>
      </c>
      <c r="R3628" s="24">
        <v>395941.31</v>
      </c>
      <c r="S3628" s="24">
        <v>254874.75</v>
      </c>
      <c r="T3628" s="24">
        <v>446030.81</v>
      </c>
      <c r="U3628" s="24">
        <v>283133.94</v>
      </c>
      <c r="V3628" s="24">
        <v>495484.4</v>
      </c>
    </row>
    <row r="3629" spans="1:22" hidden="1" x14ac:dyDescent="0.3">
      <c r="A3629" s="23">
        <v>2</v>
      </c>
      <c r="B3629" s="23">
        <v>2022</v>
      </c>
      <c r="C3629" s="23" t="s">
        <v>538</v>
      </c>
      <c r="D3629" t="s">
        <v>108</v>
      </c>
      <c r="E3629" s="23" t="s">
        <v>541</v>
      </c>
      <c r="F3629" s="23" t="s">
        <v>337</v>
      </c>
      <c r="G3629" s="23">
        <v>4</v>
      </c>
      <c r="H3629" s="23" t="s">
        <v>29</v>
      </c>
      <c r="I3629" s="24">
        <v>86866.17</v>
      </c>
      <c r="J3629" s="24">
        <v>138985.88</v>
      </c>
      <c r="K3629" s="24">
        <v>121612.64</v>
      </c>
      <c r="L3629" s="24">
        <v>194580.23</v>
      </c>
      <c r="M3629" s="24">
        <v>156359.10999999999</v>
      </c>
      <c r="N3629" s="24">
        <v>250174.58</v>
      </c>
      <c r="O3629" s="24">
        <v>208478.81</v>
      </c>
      <c r="P3629" s="24">
        <v>333566.09999999998</v>
      </c>
      <c r="Q3629" s="24">
        <v>260598.51</v>
      </c>
      <c r="R3629" s="24">
        <v>416957.63</v>
      </c>
      <c r="S3629" s="24">
        <v>295344.98</v>
      </c>
      <c r="T3629" s="24">
        <v>472551.98</v>
      </c>
      <c r="U3629" s="24">
        <v>330091.45</v>
      </c>
      <c r="V3629" s="24">
        <v>528146.32999999996</v>
      </c>
    </row>
    <row r="3630" spans="1:22" hidden="1" x14ac:dyDescent="0.3">
      <c r="A3630" s="23">
        <v>2</v>
      </c>
      <c r="B3630" s="23">
        <v>2022</v>
      </c>
      <c r="C3630" s="23" t="s">
        <v>538</v>
      </c>
      <c r="D3630" t="s">
        <v>108</v>
      </c>
      <c r="E3630" s="23" t="s">
        <v>541</v>
      </c>
      <c r="F3630" s="23" t="s">
        <v>458</v>
      </c>
      <c r="G3630" s="23">
        <v>1</v>
      </c>
      <c r="H3630" s="23" t="s">
        <v>14</v>
      </c>
      <c r="I3630" s="24">
        <v>125327.07</v>
      </c>
      <c r="J3630" s="24">
        <v>219322.38</v>
      </c>
      <c r="K3630" s="24">
        <v>162520.69</v>
      </c>
      <c r="L3630" s="24">
        <v>284411.21000000002</v>
      </c>
      <c r="M3630" s="24">
        <v>194173.08</v>
      </c>
      <c r="N3630" s="24">
        <v>339802.89</v>
      </c>
      <c r="O3630" s="24">
        <v>231367.59</v>
      </c>
      <c r="P3630" s="24">
        <v>404893.29</v>
      </c>
      <c r="Q3630" s="24">
        <v>272266.96000000002</v>
      </c>
      <c r="R3630" s="24">
        <v>476467.18</v>
      </c>
      <c r="S3630" s="24">
        <v>298511.05</v>
      </c>
      <c r="T3630" s="24">
        <v>522394.33</v>
      </c>
      <c r="U3630" s="24">
        <v>323867.93</v>
      </c>
      <c r="V3630" s="24">
        <v>566768.88</v>
      </c>
    </row>
    <row r="3631" spans="1:22" hidden="1" x14ac:dyDescent="0.3">
      <c r="A3631" s="23">
        <v>2</v>
      </c>
      <c r="B3631" s="23">
        <v>2022</v>
      </c>
      <c r="C3631" s="23" t="s">
        <v>538</v>
      </c>
      <c r="D3631" t="s">
        <v>108</v>
      </c>
      <c r="E3631" s="23" t="s">
        <v>541</v>
      </c>
      <c r="F3631" s="23" t="s">
        <v>458</v>
      </c>
      <c r="G3631" s="23">
        <v>2</v>
      </c>
      <c r="H3631" s="23" t="s">
        <v>30</v>
      </c>
      <c r="I3631" s="24">
        <v>98720.27</v>
      </c>
      <c r="J3631" s="24">
        <v>172760.47</v>
      </c>
      <c r="K3631" s="24">
        <v>129230.07</v>
      </c>
      <c r="L3631" s="24">
        <v>226152.63</v>
      </c>
      <c r="M3631" s="24">
        <v>156460.88</v>
      </c>
      <c r="N3631" s="24">
        <v>273806.53999999998</v>
      </c>
      <c r="O3631" s="24">
        <v>191261.29</v>
      </c>
      <c r="P3631" s="24">
        <v>334707.26</v>
      </c>
      <c r="Q3631" s="24">
        <v>226802.06</v>
      </c>
      <c r="R3631" s="24">
        <v>396903.61</v>
      </c>
      <c r="S3631" s="24">
        <v>249873.34</v>
      </c>
      <c r="T3631" s="24">
        <v>437278.35</v>
      </c>
      <c r="U3631" s="24">
        <v>271419.67</v>
      </c>
      <c r="V3631" s="24">
        <v>474984.43</v>
      </c>
    </row>
    <row r="3632" spans="1:22" hidden="1" x14ac:dyDescent="0.3">
      <c r="A3632" s="23">
        <v>2</v>
      </c>
      <c r="B3632" s="23">
        <v>2022</v>
      </c>
      <c r="C3632" s="23" t="s">
        <v>538</v>
      </c>
      <c r="D3632" t="s">
        <v>108</v>
      </c>
      <c r="E3632" s="23" t="s">
        <v>541</v>
      </c>
      <c r="F3632" s="23" t="s">
        <v>458</v>
      </c>
      <c r="G3632" s="23">
        <v>3</v>
      </c>
      <c r="H3632" s="23" t="s">
        <v>31</v>
      </c>
      <c r="I3632" s="24">
        <v>94537.64</v>
      </c>
      <c r="J3632" s="24">
        <v>165440.87</v>
      </c>
      <c r="K3632" s="24">
        <v>128962.76</v>
      </c>
      <c r="L3632" s="24">
        <v>225684.82</v>
      </c>
      <c r="M3632" s="24">
        <v>163338.42000000001</v>
      </c>
      <c r="N3632" s="24">
        <v>285842.24</v>
      </c>
      <c r="O3632" s="24">
        <v>215329.08</v>
      </c>
      <c r="P3632" s="24">
        <v>376825.88</v>
      </c>
      <c r="Q3632" s="24">
        <v>266859.32</v>
      </c>
      <c r="R3632" s="24">
        <v>467003.82</v>
      </c>
      <c r="S3632" s="24">
        <v>300701.26</v>
      </c>
      <c r="T3632" s="24">
        <v>526227.21</v>
      </c>
      <c r="U3632" s="24">
        <v>334133.95</v>
      </c>
      <c r="V3632" s="24">
        <v>584734.42000000004</v>
      </c>
    </row>
    <row r="3633" spans="1:22" hidden="1" x14ac:dyDescent="0.3">
      <c r="A3633" s="23">
        <v>2</v>
      </c>
      <c r="B3633" s="23">
        <v>2022</v>
      </c>
      <c r="C3633" s="23" t="s">
        <v>538</v>
      </c>
      <c r="D3633" t="s">
        <v>108</v>
      </c>
      <c r="E3633" s="23" t="s">
        <v>541</v>
      </c>
      <c r="F3633" s="23" t="s">
        <v>458</v>
      </c>
      <c r="G3633" s="23">
        <v>4</v>
      </c>
      <c r="H3633" s="23" t="s">
        <v>29</v>
      </c>
      <c r="I3633" s="24">
        <v>101126.21</v>
      </c>
      <c r="J3633" s="24">
        <v>161801.94</v>
      </c>
      <c r="K3633" s="24">
        <v>141576.70000000001</v>
      </c>
      <c r="L3633" s="24">
        <v>226522.72</v>
      </c>
      <c r="M3633" s="24">
        <v>182027.18</v>
      </c>
      <c r="N3633" s="24">
        <v>291243.5</v>
      </c>
      <c r="O3633" s="24">
        <v>242702.91</v>
      </c>
      <c r="P3633" s="24">
        <v>388324.66</v>
      </c>
      <c r="Q3633" s="24">
        <v>303378.64</v>
      </c>
      <c r="R3633" s="24">
        <v>485405.83</v>
      </c>
      <c r="S3633" s="24">
        <v>343829.12</v>
      </c>
      <c r="T3633" s="24">
        <v>550126.6</v>
      </c>
      <c r="U3633" s="24">
        <v>384279.61</v>
      </c>
      <c r="V3633" s="24">
        <v>614847.38</v>
      </c>
    </row>
    <row r="3634" spans="1:22" hidden="1" x14ac:dyDescent="0.3">
      <c r="A3634" s="23">
        <v>2</v>
      </c>
      <c r="B3634" s="23">
        <v>2022</v>
      </c>
      <c r="C3634" s="23" t="s">
        <v>538</v>
      </c>
      <c r="D3634" t="s">
        <v>108</v>
      </c>
      <c r="E3634" s="23" t="s">
        <v>541</v>
      </c>
      <c r="F3634" s="23" t="s">
        <v>108</v>
      </c>
      <c r="G3634" s="23">
        <v>1</v>
      </c>
      <c r="H3634" s="23" t="s">
        <v>14</v>
      </c>
      <c r="I3634" s="24">
        <v>151714.14000000001</v>
      </c>
      <c r="J3634" s="24">
        <v>265499.74</v>
      </c>
      <c r="K3634" s="24">
        <v>196723.36</v>
      </c>
      <c r="L3634" s="24">
        <v>344265.88</v>
      </c>
      <c r="M3634" s="24">
        <v>235024.06</v>
      </c>
      <c r="N3634" s="24">
        <v>411292.11</v>
      </c>
      <c r="O3634" s="24">
        <v>280025.09999999998</v>
      </c>
      <c r="P3634" s="24">
        <v>490043.92</v>
      </c>
      <c r="Q3634" s="24">
        <v>329513.96000000002</v>
      </c>
      <c r="R3634" s="24">
        <v>576649.43000000005</v>
      </c>
      <c r="S3634" s="24">
        <v>361269.35</v>
      </c>
      <c r="T3634" s="24">
        <v>632221.36</v>
      </c>
      <c r="U3634" s="24">
        <v>391944.85</v>
      </c>
      <c r="V3634" s="24">
        <v>685903.48</v>
      </c>
    </row>
    <row r="3635" spans="1:22" hidden="1" x14ac:dyDescent="0.3">
      <c r="A3635" s="23">
        <v>2</v>
      </c>
      <c r="B3635" s="23">
        <v>2022</v>
      </c>
      <c r="C3635" s="23" t="s">
        <v>538</v>
      </c>
      <c r="D3635" t="s">
        <v>108</v>
      </c>
      <c r="E3635" s="23" t="s">
        <v>541</v>
      </c>
      <c r="F3635" s="23" t="s">
        <v>108</v>
      </c>
      <c r="G3635" s="23">
        <v>2</v>
      </c>
      <c r="H3635" s="23" t="s">
        <v>30</v>
      </c>
      <c r="I3635" s="24">
        <v>119602.48</v>
      </c>
      <c r="J3635" s="24">
        <v>209304.34</v>
      </c>
      <c r="K3635" s="24">
        <v>156545.03</v>
      </c>
      <c r="L3635" s="24">
        <v>273953.78999999998</v>
      </c>
      <c r="M3635" s="24">
        <v>189509.33</v>
      </c>
      <c r="N3635" s="24">
        <v>331641.33</v>
      </c>
      <c r="O3635" s="24">
        <v>231620.94</v>
      </c>
      <c r="P3635" s="24">
        <v>405336.64</v>
      </c>
      <c r="Q3635" s="24">
        <v>274642.53000000003</v>
      </c>
      <c r="R3635" s="24">
        <v>480624.43</v>
      </c>
      <c r="S3635" s="24">
        <v>302568.67</v>
      </c>
      <c r="T3635" s="24">
        <v>529495.18000000005</v>
      </c>
      <c r="U3635" s="24">
        <v>328645.23</v>
      </c>
      <c r="V3635" s="24">
        <v>575129.15</v>
      </c>
    </row>
    <row r="3636" spans="1:22" hidden="1" x14ac:dyDescent="0.3">
      <c r="A3636" s="23">
        <v>2</v>
      </c>
      <c r="B3636" s="23">
        <v>2022</v>
      </c>
      <c r="C3636" s="23" t="s">
        <v>538</v>
      </c>
      <c r="D3636" t="s">
        <v>108</v>
      </c>
      <c r="E3636" s="23" t="s">
        <v>541</v>
      </c>
      <c r="F3636" s="23" t="s">
        <v>108</v>
      </c>
      <c r="G3636" s="23">
        <v>3</v>
      </c>
      <c r="H3636" s="23" t="s">
        <v>31</v>
      </c>
      <c r="I3636" s="24">
        <v>114608.88</v>
      </c>
      <c r="J3636" s="24">
        <v>200565.55</v>
      </c>
      <c r="K3636" s="24">
        <v>156361.13</v>
      </c>
      <c r="L3636" s="24">
        <v>273631.98</v>
      </c>
      <c r="M3636" s="24">
        <v>198053.7</v>
      </c>
      <c r="N3636" s="24">
        <v>346593.97</v>
      </c>
      <c r="O3636" s="24">
        <v>261108.08</v>
      </c>
      <c r="P3636" s="24">
        <v>456939.14</v>
      </c>
      <c r="Q3636" s="24">
        <v>323606.8</v>
      </c>
      <c r="R3636" s="24">
        <v>566311.9</v>
      </c>
      <c r="S3636" s="24">
        <v>364655.21</v>
      </c>
      <c r="T3636" s="24">
        <v>638146.62</v>
      </c>
      <c r="U3636" s="24">
        <v>405209.71</v>
      </c>
      <c r="V3636" s="24">
        <v>709116.99</v>
      </c>
    </row>
    <row r="3637" spans="1:22" hidden="1" x14ac:dyDescent="0.3">
      <c r="A3637" s="23">
        <v>2</v>
      </c>
      <c r="B3637" s="23">
        <v>2022</v>
      </c>
      <c r="C3637" s="23" t="s">
        <v>538</v>
      </c>
      <c r="D3637" t="s">
        <v>108</v>
      </c>
      <c r="E3637" s="23" t="s">
        <v>541</v>
      </c>
      <c r="F3637" s="23" t="s">
        <v>108</v>
      </c>
      <c r="G3637" s="23">
        <v>4</v>
      </c>
      <c r="H3637" s="23" t="s">
        <v>29</v>
      </c>
      <c r="I3637" s="24">
        <v>122468.8</v>
      </c>
      <c r="J3637" s="24">
        <v>195950.09</v>
      </c>
      <c r="K3637" s="24">
        <v>171456.33</v>
      </c>
      <c r="L3637" s="24">
        <v>274330.13</v>
      </c>
      <c r="M3637" s="24">
        <v>220443.85</v>
      </c>
      <c r="N3637" s="24">
        <v>352710.16</v>
      </c>
      <c r="O3637" s="24">
        <v>293925.13</v>
      </c>
      <c r="P3637" s="24">
        <v>470280.22</v>
      </c>
      <c r="Q3637" s="24">
        <v>367406.41</v>
      </c>
      <c r="R3637" s="24">
        <v>587850.27</v>
      </c>
      <c r="S3637" s="24">
        <v>416393.93</v>
      </c>
      <c r="T3637" s="24">
        <v>666230.31000000006</v>
      </c>
      <c r="U3637" s="24">
        <v>465381.46</v>
      </c>
      <c r="V3637" s="24">
        <v>744610.34</v>
      </c>
    </row>
    <row r="3638" spans="1:22" hidden="1" x14ac:dyDescent="0.3">
      <c r="A3638" s="23">
        <v>2</v>
      </c>
      <c r="B3638" s="23">
        <v>2022</v>
      </c>
      <c r="C3638" s="23" t="s">
        <v>538</v>
      </c>
      <c r="D3638" t="s">
        <v>108</v>
      </c>
      <c r="E3638" s="23" t="s">
        <v>541</v>
      </c>
      <c r="F3638" s="23" t="s">
        <v>473</v>
      </c>
      <c r="G3638" s="23">
        <v>1</v>
      </c>
      <c r="H3638" s="23" t="s">
        <v>14</v>
      </c>
      <c r="I3638" s="24">
        <v>115945.16</v>
      </c>
      <c r="J3638" s="24">
        <v>202904.04</v>
      </c>
      <c r="K3638" s="24">
        <v>150451.81</v>
      </c>
      <c r="L3638" s="24">
        <v>263290.65999999997</v>
      </c>
      <c r="M3638" s="24">
        <v>179835.91</v>
      </c>
      <c r="N3638" s="24">
        <v>314712.83</v>
      </c>
      <c r="O3638" s="24">
        <v>214402.14</v>
      </c>
      <c r="P3638" s="24">
        <v>375203.75</v>
      </c>
      <c r="Q3638" s="24">
        <v>252377.28</v>
      </c>
      <c r="R3638" s="24">
        <v>441660.25</v>
      </c>
      <c r="S3638" s="24">
        <v>276747.27</v>
      </c>
      <c r="T3638" s="24">
        <v>484307.72</v>
      </c>
      <c r="U3638" s="24">
        <v>300333.8</v>
      </c>
      <c r="V3638" s="24">
        <v>525584.15</v>
      </c>
    </row>
    <row r="3639" spans="1:22" hidden="1" x14ac:dyDescent="0.3">
      <c r="A3639" s="23">
        <v>2</v>
      </c>
      <c r="B3639" s="23">
        <v>2022</v>
      </c>
      <c r="C3639" s="23" t="s">
        <v>538</v>
      </c>
      <c r="D3639" t="s">
        <v>108</v>
      </c>
      <c r="E3639" s="23" t="s">
        <v>541</v>
      </c>
      <c r="F3639" s="23" t="s">
        <v>473</v>
      </c>
      <c r="G3639" s="23">
        <v>2</v>
      </c>
      <c r="H3639" s="23" t="s">
        <v>30</v>
      </c>
      <c r="I3639" s="24">
        <v>90714.57</v>
      </c>
      <c r="J3639" s="24">
        <v>158750.5</v>
      </c>
      <c r="K3639" s="24">
        <v>118883.11</v>
      </c>
      <c r="L3639" s="24">
        <v>208045.45</v>
      </c>
      <c r="M3639" s="24">
        <v>144074.32999999999</v>
      </c>
      <c r="N3639" s="24">
        <v>252130.08</v>
      </c>
      <c r="O3639" s="24">
        <v>176370.3</v>
      </c>
      <c r="P3639" s="24">
        <v>308648.03000000003</v>
      </c>
      <c r="Q3639" s="24">
        <v>209264.02</v>
      </c>
      <c r="R3639" s="24">
        <v>366212.03</v>
      </c>
      <c r="S3639" s="24">
        <v>230625.31</v>
      </c>
      <c r="T3639" s="24">
        <v>403594.29</v>
      </c>
      <c r="U3639" s="24">
        <v>250598.38</v>
      </c>
      <c r="V3639" s="24">
        <v>438547.17</v>
      </c>
    </row>
    <row r="3640" spans="1:22" hidden="1" x14ac:dyDescent="0.3">
      <c r="A3640" s="23">
        <v>2</v>
      </c>
      <c r="B3640" s="23">
        <v>2022</v>
      </c>
      <c r="C3640" s="23" t="s">
        <v>538</v>
      </c>
      <c r="D3640" t="s">
        <v>108</v>
      </c>
      <c r="E3640" s="23" t="s">
        <v>541</v>
      </c>
      <c r="F3640" s="23" t="s">
        <v>473</v>
      </c>
      <c r="G3640" s="23">
        <v>3</v>
      </c>
      <c r="H3640" s="23" t="s">
        <v>31</v>
      </c>
      <c r="I3640" s="24">
        <v>86403.32</v>
      </c>
      <c r="J3640" s="24">
        <v>151205.82</v>
      </c>
      <c r="K3640" s="24">
        <v>117750.06</v>
      </c>
      <c r="L3640" s="24">
        <v>206062.6</v>
      </c>
      <c r="M3640" s="24">
        <v>149049.9</v>
      </c>
      <c r="N3640" s="24">
        <v>260837.32</v>
      </c>
      <c r="O3640" s="24">
        <v>196404.72</v>
      </c>
      <c r="P3640" s="24">
        <v>343708.25</v>
      </c>
      <c r="Q3640" s="24">
        <v>243322.95</v>
      </c>
      <c r="R3640" s="24">
        <v>425815.16</v>
      </c>
      <c r="S3640" s="24">
        <v>274116.67</v>
      </c>
      <c r="T3640" s="24">
        <v>479704.16</v>
      </c>
      <c r="U3640" s="24">
        <v>304522.3</v>
      </c>
      <c r="V3640" s="24">
        <v>532914.03</v>
      </c>
    </row>
    <row r="3641" spans="1:22" hidden="1" x14ac:dyDescent="0.3">
      <c r="A3641" s="23">
        <v>2</v>
      </c>
      <c r="B3641" s="23">
        <v>2022</v>
      </c>
      <c r="C3641" s="23" t="s">
        <v>538</v>
      </c>
      <c r="D3641" t="s">
        <v>108</v>
      </c>
      <c r="E3641" s="23" t="s">
        <v>541</v>
      </c>
      <c r="F3641" s="23" t="s">
        <v>473</v>
      </c>
      <c r="G3641" s="23">
        <v>4</v>
      </c>
      <c r="H3641" s="23" t="s">
        <v>29</v>
      </c>
      <c r="I3641" s="24">
        <v>93233.17</v>
      </c>
      <c r="J3641" s="24">
        <v>149173.07999999999</v>
      </c>
      <c r="K3641" s="24">
        <v>130526.44</v>
      </c>
      <c r="L3641" s="24">
        <v>208842.31</v>
      </c>
      <c r="M3641" s="24">
        <v>167819.71</v>
      </c>
      <c r="N3641" s="24">
        <v>268511.53999999998</v>
      </c>
      <c r="O3641" s="24">
        <v>223759.62</v>
      </c>
      <c r="P3641" s="24">
        <v>358015.39</v>
      </c>
      <c r="Q3641" s="24">
        <v>279699.52</v>
      </c>
      <c r="R3641" s="24">
        <v>447519.24</v>
      </c>
      <c r="S3641" s="24">
        <v>316992.78999999998</v>
      </c>
      <c r="T3641" s="24">
        <v>507188.47</v>
      </c>
      <c r="U3641" s="24">
        <v>354286.06</v>
      </c>
      <c r="V3641" s="24">
        <v>566857.71</v>
      </c>
    </row>
    <row r="3642" spans="1:22" hidden="1" x14ac:dyDescent="0.3">
      <c r="A3642" s="23">
        <v>2</v>
      </c>
      <c r="B3642" s="23">
        <v>2022</v>
      </c>
      <c r="C3642" s="23" t="s">
        <v>538</v>
      </c>
      <c r="D3642" t="s">
        <v>108</v>
      </c>
      <c r="E3642" s="23" t="s">
        <v>541</v>
      </c>
      <c r="F3642" s="23" t="s">
        <v>483</v>
      </c>
      <c r="G3642" s="23">
        <v>1</v>
      </c>
      <c r="H3642" s="23" t="s">
        <v>14</v>
      </c>
      <c r="I3642" s="24">
        <v>112338.23</v>
      </c>
      <c r="J3642" s="24">
        <v>196591.9</v>
      </c>
      <c r="K3642" s="24">
        <v>145641.66</v>
      </c>
      <c r="L3642" s="24">
        <v>254872.9</v>
      </c>
      <c r="M3642" s="24">
        <v>173976.74</v>
      </c>
      <c r="N3642" s="24">
        <v>304459.3</v>
      </c>
      <c r="O3642" s="24">
        <v>207259.56</v>
      </c>
      <c r="P3642" s="24">
        <v>362704.23</v>
      </c>
      <c r="Q3642" s="24">
        <v>243870.04</v>
      </c>
      <c r="R3642" s="24">
        <v>426772.58</v>
      </c>
      <c r="S3642" s="24">
        <v>267361.23</v>
      </c>
      <c r="T3642" s="24">
        <v>467882.15</v>
      </c>
      <c r="U3642" s="24">
        <v>290043.55</v>
      </c>
      <c r="V3642" s="24">
        <v>507576.22</v>
      </c>
    </row>
    <row r="3643" spans="1:22" hidden="1" x14ac:dyDescent="0.3">
      <c r="A3643" s="23">
        <v>2</v>
      </c>
      <c r="B3643" s="23">
        <v>2022</v>
      </c>
      <c r="C3643" s="23" t="s">
        <v>538</v>
      </c>
      <c r="D3643" t="s">
        <v>108</v>
      </c>
      <c r="E3643" s="23" t="s">
        <v>541</v>
      </c>
      <c r="F3643" s="23" t="s">
        <v>483</v>
      </c>
      <c r="G3643" s="23">
        <v>2</v>
      </c>
      <c r="H3643" s="23" t="s">
        <v>30</v>
      </c>
      <c r="I3643" s="24">
        <v>88713.22</v>
      </c>
      <c r="J3643" s="24">
        <v>155248.14000000001</v>
      </c>
      <c r="K3643" s="24">
        <v>116081.89</v>
      </c>
      <c r="L3643" s="24">
        <v>203143.3</v>
      </c>
      <c r="M3643" s="24">
        <v>140490.91</v>
      </c>
      <c r="N3643" s="24">
        <v>245859.09</v>
      </c>
      <c r="O3643" s="24">
        <v>171647.93</v>
      </c>
      <c r="P3643" s="24">
        <v>300383.88</v>
      </c>
      <c r="Q3643" s="24">
        <v>203500.35</v>
      </c>
      <c r="R3643" s="24">
        <v>356125.62</v>
      </c>
      <c r="S3643" s="24">
        <v>224174.3</v>
      </c>
      <c r="T3643" s="24">
        <v>392305.03</v>
      </c>
      <c r="U3643" s="24">
        <v>243473.12</v>
      </c>
      <c r="V3643" s="24">
        <v>426077.96</v>
      </c>
    </row>
    <row r="3644" spans="1:22" hidden="1" x14ac:dyDescent="0.3">
      <c r="A3644" s="23">
        <v>2</v>
      </c>
      <c r="B3644" s="23">
        <v>2022</v>
      </c>
      <c r="C3644" s="23" t="s">
        <v>538</v>
      </c>
      <c r="D3644" t="s">
        <v>108</v>
      </c>
      <c r="E3644" s="23" t="s">
        <v>541</v>
      </c>
      <c r="F3644" s="23" t="s">
        <v>483</v>
      </c>
      <c r="G3644" s="23">
        <v>3</v>
      </c>
      <c r="H3644" s="23" t="s">
        <v>31</v>
      </c>
      <c r="I3644" s="24">
        <v>85125.02</v>
      </c>
      <c r="J3644" s="24">
        <v>148968.79</v>
      </c>
      <c r="K3644" s="24">
        <v>116165</v>
      </c>
      <c r="L3644" s="24">
        <v>203288.75</v>
      </c>
      <c r="M3644" s="24">
        <v>147161.07</v>
      </c>
      <c r="N3644" s="24">
        <v>257531.87</v>
      </c>
      <c r="O3644" s="24">
        <v>194034.45</v>
      </c>
      <c r="P3644" s="24">
        <v>339560.29</v>
      </c>
      <c r="Q3644" s="24">
        <v>240499.03</v>
      </c>
      <c r="R3644" s="24">
        <v>420873.31</v>
      </c>
      <c r="S3644" s="24">
        <v>271021.19</v>
      </c>
      <c r="T3644" s="24">
        <v>474287.08</v>
      </c>
      <c r="U3644" s="24">
        <v>301179.96000000002</v>
      </c>
      <c r="V3644" s="24">
        <v>527064.93000000005</v>
      </c>
    </row>
    <row r="3645" spans="1:22" hidden="1" x14ac:dyDescent="0.3">
      <c r="A3645" s="23">
        <v>2</v>
      </c>
      <c r="B3645" s="23">
        <v>2022</v>
      </c>
      <c r="C3645" s="23" t="s">
        <v>538</v>
      </c>
      <c r="D3645" t="s">
        <v>108</v>
      </c>
      <c r="E3645" s="23" t="s">
        <v>541</v>
      </c>
      <c r="F3645" s="23" t="s">
        <v>483</v>
      </c>
      <c r="G3645" s="23">
        <v>4</v>
      </c>
      <c r="H3645" s="23" t="s">
        <v>29</v>
      </c>
      <c r="I3645" s="24">
        <v>90763.15</v>
      </c>
      <c r="J3645" s="24">
        <v>145221.03</v>
      </c>
      <c r="K3645" s="24">
        <v>127068.4</v>
      </c>
      <c r="L3645" s="24">
        <v>203309.45</v>
      </c>
      <c r="M3645" s="24">
        <v>163373.66</v>
      </c>
      <c r="N3645" s="24">
        <v>261397.86</v>
      </c>
      <c r="O3645" s="24">
        <v>217831.55</v>
      </c>
      <c r="P3645" s="24">
        <v>348530.48</v>
      </c>
      <c r="Q3645" s="24">
        <v>272289.44</v>
      </c>
      <c r="R3645" s="24">
        <v>435663.1</v>
      </c>
      <c r="S3645" s="24">
        <v>308594.69</v>
      </c>
      <c r="T3645" s="24">
        <v>493751.52</v>
      </c>
      <c r="U3645" s="24">
        <v>344899.95</v>
      </c>
      <c r="V3645" s="24">
        <v>551839.93000000005</v>
      </c>
    </row>
    <row r="3646" spans="1:22" hidden="1" x14ac:dyDescent="0.3">
      <c r="A3646" s="23">
        <v>2</v>
      </c>
      <c r="B3646" s="23">
        <v>2022</v>
      </c>
      <c r="C3646" s="23" t="s">
        <v>538</v>
      </c>
      <c r="D3646" t="s">
        <v>108</v>
      </c>
      <c r="E3646" s="23" t="s">
        <v>541</v>
      </c>
      <c r="F3646" s="23" t="s">
        <v>119</v>
      </c>
      <c r="G3646" s="23">
        <v>1</v>
      </c>
      <c r="H3646" s="23" t="s">
        <v>14</v>
      </c>
      <c r="I3646" s="24">
        <v>129101.15</v>
      </c>
      <c r="J3646" s="24">
        <v>225927.01</v>
      </c>
      <c r="K3646" s="24">
        <v>167324.4</v>
      </c>
      <c r="L3646" s="24">
        <v>292817.7</v>
      </c>
      <c r="M3646" s="24">
        <v>199835.96</v>
      </c>
      <c r="N3646" s="24">
        <v>349712.93</v>
      </c>
      <c r="O3646" s="24">
        <v>238005.54</v>
      </c>
      <c r="P3646" s="24">
        <v>416509.69</v>
      </c>
      <c r="Q3646" s="24">
        <v>280008.82</v>
      </c>
      <c r="R3646" s="24">
        <v>490015.43</v>
      </c>
      <c r="S3646" s="24">
        <v>306959.13</v>
      </c>
      <c r="T3646" s="24">
        <v>537178.47</v>
      </c>
      <c r="U3646" s="24">
        <v>332960.83</v>
      </c>
      <c r="V3646" s="24">
        <v>582681.44999999995</v>
      </c>
    </row>
    <row r="3647" spans="1:22" hidden="1" x14ac:dyDescent="0.3">
      <c r="A3647" s="23">
        <v>2</v>
      </c>
      <c r="B3647" s="23">
        <v>2022</v>
      </c>
      <c r="C3647" s="23" t="s">
        <v>538</v>
      </c>
      <c r="D3647" t="s">
        <v>108</v>
      </c>
      <c r="E3647" s="23" t="s">
        <v>541</v>
      </c>
      <c r="F3647" s="23" t="s">
        <v>119</v>
      </c>
      <c r="G3647" s="23">
        <v>2</v>
      </c>
      <c r="H3647" s="23" t="s">
        <v>30</v>
      </c>
      <c r="I3647" s="24">
        <v>102264.98</v>
      </c>
      <c r="J3647" s="24">
        <v>178963.71</v>
      </c>
      <c r="K3647" s="24">
        <v>133746.79</v>
      </c>
      <c r="L3647" s="24">
        <v>234056.89</v>
      </c>
      <c r="M3647" s="24">
        <v>161798.65</v>
      </c>
      <c r="N3647" s="24">
        <v>283147.64</v>
      </c>
      <c r="O3647" s="24">
        <v>197553.49</v>
      </c>
      <c r="P3647" s="24">
        <v>345718.61</v>
      </c>
      <c r="Q3647" s="24">
        <v>234151.98</v>
      </c>
      <c r="R3647" s="24">
        <v>409765.97</v>
      </c>
      <c r="S3647" s="24">
        <v>257902.13</v>
      </c>
      <c r="T3647" s="24">
        <v>451328.74</v>
      </c>
      <c r="U3647" s="24">
        <v>280060.43</v>
      </c>
      <c r="V3647" s="24">
        <v>490105.76</v>
      </c>
    </row>
    <row r="3648" spans="1:22" hidden="1" x14ac:dyDescent="0.3">
      <c r="A3648" s="23">
        <v>2</v>
      </c>
      <c r="B3648" s="23">
        <v>2022</v>
      </c>
      <c r="C3648" s="23" t="s">
        <v>538</v>
      </c>
      <c r="D3648" t="s">
        <v>108</v>
      </c>
      <c r="E3648" s="23" t="s">
        <v>541</v>
      </c>
      <c r="F3648" s="23" t="s">
        <v>119</v>
      </c>
      <c r="G3648" s="23">
        <v>3</v>
      </c>
      <c r="H3648" s="23" t="s">
        <v>31</v>
      </c>
      <c r="I3648" s="24">
        <v>98366.76</v>
      </c>
      <c r="J3648" s="24">
        <v>172141.84</v>
      </c>
      <c r="K3648" s="24">
        <v>134294.31</v>
      </c>
      <c r="L3648" s="24">
        <v>235015.04000000001</v>
      </c>
      <c r="M3648" s="24">
        <v>170171.98</v>
      </c>
      <c r="N3648" s="24">
        <v>297800.96000000002</v>
      </c>
      <c r="O3648" s="24">
        <v>224419.31</v>
      </c>
      <c r="P3648" s="24">
        <v>392733.8</v>
      </c>
      <c r="Q3648" s="24">
        <v>278202.28000000003</v>
      </c>
      <c r="R3648" s="24">
        <v>486853.98</v>
      </c>
      <c r="S3648" s="24">
        <v>313541.61</v>
      </c>
      <c r="T3648" s="24">
        <v>548697.81999999995</v>
      </c>
      <c r="U3648" s="24">
        <v>348468.18</v>
      </c>
      <c r="V3648" s="24">
        <v>609819.31000000006</v>
      </c>
    </row>
    <row r="3649" spans="1:22" hidden="1" x14ac:dyDescent="0.3">
      <c r="A3649" s="23">
        <v>2</v>
      </c>
      <c r="B3649" s="23">
        <v>2022</v>
      </c>
      <c r="C3649" s="23" t="s">
        <v>538</v>
      </c>
      <c r="D3649" t="s">
        <v>108</v>
      </c>
      <c r="E3649" s="23" t="s">
        <v>541</v>
      </c>
      <c r="F3649" s="23" t="s">
        <v>119</v>
      </c>
      <c r="G3649" s="23">
        <v>4</v>
      </c>
      <c r="H3649" s="23" t="s">
        <v>29</v>
      </c>
      <c r="I3649" s="24">
        <v>104471.39</v>
      </c>
      <c r="J3649" s="24">
        <v>167154.22</v>
      </c>
      <c r="K3649" s="24">
        <v>146259.94</v>
      </c>
      <c r="L3649" s="24">
        <v>234015.91</v>
      </c>
      <c r="M3649" s="24">
        <v>188048.5</v>
      </c>
      <c r="N3649" s="24">
        <v>300877.59999999998</v>
      </c>
      <c r="O3649" s="24">
        <v>250731.33</v>
      </c>
      <c r="P3649" s="24">
        <v>401170.14</v>
      </c>
      <c r="Q3649" s="24">
        <v>313414.15999999997</v>
      </c>
      <c r="R3649" s="24">
        <v>501462.67</v>
      </c>
      <c r="S3649" s="24">
        <v>355202.72</v>
      </c>
      <c r="T3649" s="24">
        <v>568324.36</v>
      </c>
      <c r="U3649" s="24">
        <v>396991.27</v>
      </c>
      <c r="V3649" s="24">
        <v>635186.05000000005</v>
      </c>
    </row>
    <row r="3650" spans="1:22" hidden="1" x14ac:dyDescent="0.3">
      <c r="A3650" s="23">
        <v>2</v>
      </c>
      <c r="B3650" s="23">
        <v>2022</v>
      </c>
      <c r="C3650" s="23" t="s">
        <v>538</v>
      </c>
      <c r="D3650" t="s">
        <v>108</v>
      </c>
      <c r="E3650" s="23" t="s">
        <v>541</v>
      </c>
      <c r="F3650" s="23" t="s">
        <v>110</v>
      </c>
      <c r="G3650" s="23">
        <v>1</v>
      </c>
      <c r="H3650" s="23" t="s">
        <v>14</v>
      </c>
      <c r="I3650" s="24">
        <v>148470.56</v>
      </c>
      <c r="J3650" s="24">
        <v>259823.49</v>
      </c>
      <c r="K3650" s="24">
        <v>192589.78</v>
      </c>
      <c r="L3650" s="24">
        <v>337032.12</v>
      </c>
      <c r="M3650" s="24">
        <v>230146.79</v>
      </c>
      <c r="N3650" s="24">
        <v>402756.88</v>
      </c>
      <c r="O3650" s="24">
        <v>274301.64</v>
      </c>
      <c r="P3650" s="24">
        <v>480027.87</v>
      </c>
      <c r="Q3650" s="24">
        <v>322834.56</v>
      </c>
      <c r="R3650" s="24">
        <v>564960.48</v>
      </c>
      <c r="S3650" s="24">
        <v>353978.26</v>
      </c>
      <c r="T3650" s="24">
        <v>619461.94999999995</v>
      </c>
      <c r="U3650" s="24">
        <v>384092.88</v>
      </c>
      <c r="V3650" s="24">
        <v>672162.54</v>
      </c>
    </row>
    <row r="3651" spans="1:22" hidden="1" x14ac:dyDescent="0.3">
      <c r="A3651" s="23">
        <v>2</v>
      </c>
      <c r="B3651" s="23">
        <v>2022</v>
      </c>
      <c r="C3651" s="23" t="s">
        <v>538</v>
      </c>
      <c r="D3651" t="s">
        <v>108</v>
      </c>
      <c r="E3651" s="23" t="s">
        <v>541</v>
      </c>
      <c r="F3651" s="23" t="s">
        <v>110</v>
      </c>
      <c r="G3651" s="23">
        <v>2</v>
      </c>
      <c r="H3651" s="23" t="s">
        <v>30</v>
      </c>
      <c r="I3651" s="24">
        <v>116588.27</v>
      </c>
      <c r="J3651" s="24">
        <v>204029.48</v>
      </c>
      <c r="K3651" s="24">
        <v>152698.44</v>
      </c>
      <c r="L3651" s="24">
        <v>267222.27</v>
      </c>
      <c r="M3651" s="24">
        <v>184957.16</v>
      </c>
      <c r="N3651" s="24">
        <v>323675.03000000003</v>
      </c>
      <c r="O3651" s="24">
        <v>226243.22</v>
      </c>
      <c r="P3651" s="24">
        <v>395925.64</v>
      </c>
      <c r="Q3651" s="24">
        <v>268355.07</v>
      </c>
      <c r="R3651" s="24">
        <v>469621.37</v>
      </c>
      <c r="S3651" s="24">
        <v>295696.87</v>
      </c>
      <c r="T3651" s="24">
        <v>517469.52</v>
      </c>
      <c r="U3651" s="24">
        <v>321245.40000000002</v>
      </c>
      <c r="V3651" s="24">
        <v>562179.44999999995</v>
      </c>
    </row>
    <row r="3652" spans="1:22" hidden="1" x14ac:dyDescent="0.3">
      <c r="A3652" s="23">
        <v>2</v>
      </c>
      <c r="B3652" s="23">
        <v>2022</v>
      </c>
      <c r="C3652" s="23" t="s">
        <v>538</v>
      </c>
      <c r="D3652" t="s">
        <v>108</v>
      </c>
      <c r="E3652" s="23" t="s">
        <v>541</v>
      </c>
      <c r="F3652" s="23" t="s">
        <v>110</v>
      </c>
      <c r="G3652" s="23">
        <v>3</v>
      </c>
      <c r="H3652" s="23" t="s">
        <v>31</v>
      </c>
      <c r="I3652" s="24">
        <v>111373.38</v>
      </c>
      <c r="J3652" s="24">
        <v>194903.41</v>
      </c>
      <c r="K3652" s="24">
        <v>151860.64000000001</v>
      </c>
      <c r="L3652" s="24">
        <v>265756.13</v>
      </c>
      <c r="M3652" s="24">
        <v>192288.66</v>
      </c>
      <c r="N3652" s="24">
        <v>336505.15</v>
      </c>
      <c r="O3652" s="24">
        <v>253442.53</v>
      </c>
      <c r="P3652" s="24">
        <v>443524.42</v>
      </c>
      <c r="Q3652" s="24">
        <v>314044.7</v>
      </c>
      <c r="R3652" s="24">
        <v>549578.23</v>
      </c>
      <c r="S3652" s="24">
        <v>353833.16</v>
      </c>
      <c r="T3652" s="24">
        <v>619208.04</v>
      </c>
      <c r="U3652" s="24">
        <v>393131.23</v>
      </c>
      <c r="V3652" s="24">
        <v>687979.66</v>
      </c>
    </row>
    <row r="3653" spans="1:22" hidden="1" x14ac:dyDescent="0.3">
      <c r="A3653" s="23">
        <v>2</v>
      </c>
      <c r="B3653" s="23">
        <v>2022</v>
      </c>
      <c r="C3653" s="23" t="s">
        <v>538</v>
      </c>
      <c r="D3653" t="s">
        <v>108</v>
      </c>
      <c r="E3653" s="23" t="s">
        <v>541</v>
      </c>
      <c r="F3653" s="23" t="s">
        <v>110</v>
      </c>
      <c r="G3653" s="23">
        <v>4</v>
      </c>
      <c r="H3653" s="23" t="s">
        <v>29</v>
      </c>
      <c r="I3653" s="24">
        <v>119610.75</v>
      </c>
      <c r="J3653" s="24">
        <v>191377.2</v>
      </c>
      <c r="K3653" s="24">
        <v>167455.04999999999</v>
      </c>
      <c r="L3653" s="24">
        <v>267928.08</v>
      </c>
      <c r="M3653" s="24">
        <v>215299.35</v>
      </c>
      <c r="N3653" s="24">
        <v>344478.96</v>
      </c>
      <c r="O3653" s="24">
        <v>287065.8</v>
      </c>
      <c r="P3653" s="24">
        <v>459305.28</v>
      </c>
      <c r="Q3653" s="24">
        <v>358832.25</v>
      </c>
      <c r="R3653" s="24">
        <v>574131.61</v>
      </c>
      <c r="S3653" s="24">
        <v>406676.55</v>
      </c>
      <c r="T3653" s="24">
        <v>650682.49</v>
      </c>
      <c r="U3653" s="24">
        <v>454520.85</v>
      </c>
      <c r="V3653" s="24">
        <v>727233.37</v>
      </c>
    </row>
    <row r="3654" spans="1:22" hidden="1" x14ac:dyDescent="0.3">
      <c r="A3654" s="23">
        <v>2</v>
      </c>
      <c r="B3654" s="23">
        <v>2022</v>
      </c>
      <c r="C3654" s="23" t="s">
        <v>538</v>
      </c>
      <c r="D3654" t="s">
        <v>108</v>
      </c>
      <c r="E3654" s="23" t="s">
        <v>541</v>
      </c>
      <c r="F3654" s="23" t="s">
        <v>368</v>
      </c>
      <c r="G3654" s="23">
        <v>1</v>
      </c>
      <c r="H3654" s="23" t="s">
        <v>14</v>
      </c>
      <c r="I3654" s="24">
        <v>118658.24000000001</v>
      </c>
      <c r="J3654" s="24">
        <v>207651.92</v>
      </c>
      <c r="K3654" s="24">
        <v>153915.25</v>
      </c>
      <c r="L3654" s="24">
        <v>269351.69</v>
      </c>
      <c r="M3654" s="24">
        <v>183927.58</v>
      </c>
      <c r="N3654" s="24">
        <v>321873.27</v>
      </c>
      <c r="O3654" s="24">
        <v>219211.11</v>
      </c>
      <c r="P3654" s="24">
        <v>383619.45</v>
      </c>
      <c r="Q3654" s="24">
        <v>257994.23</v>
      </c>
      <c r="R3654" s="24">
        <v>451489.9</v>
      </c>
      <c r="S3654" s="24">
        <v>282881.38</v>
      </c>
      <c r="T3654" s="24">
        <v>495042.42</v>
      </c>
      <c r="U3654" s="24">
        <v>306944.84999999998</v>
      </c>
      <c r="V3654" s="24">
        <v>537153.48</v>
      </c>
    </row>
    <row r="3655" spans="1:22" hidden="1" x14ac:dyDescent="0.3">
      <c r="A3655" s="23">
        <v>2</v>
      </c>
      <c r="B3655" s="23">
        <v>2022</v>
      </c>
      <c r="C3655" s="23" t="s">
        <v>538</v>
      </c>
      <c r="D3655" t="s">
        <v>108</v>
      </c>
      <c r="E3655" s="23" t="s">
        <v>541</v>
      </c>
      <c r="F3655" s="23" t="s">
        <v>368</v>
      </c>
      <c r="G3655" s="23">
        <v>2</v>
      </c>
      <c r="H3655" s="23" t="s">
        <v>30</v>
      </c>
      <c r="I3655" s="24">
        <v>93198.28</v>
      </c>
      <c r="J3655" s="24">
        <v>163096.99</v>
      </c>
      <c r="K3655" s="24">
        <v>122059.57</v>
      </c>
      <c r="L3655" s="24">
        <v>213604.25</v>
      </c>
      <c r="M3655" s="24">
        <v>147840.9</v>
      </c>
      <c r="N3655" s="24">
        <v>258721.58</v>
      </c>
      <c r="O3655" s="24">
        <v>180833.53</v>
      </c>
      <c r="P3655" s="24">
        <v>316458.68</v>
      </c>
      <c r="Q3655" s="24">
        <v>214489.03</v>
      </c>
      <c r="R3655" s="24">
        <v>375355.8</v>
      </c>
      <c r="S3655" s="24">
        <v>236340.13</v>
      </c>
      <c r="T3655" s="24">
        <v>413595.22</v>
      </c>
      <c r="U3655" s="24">
        <v>256757.29</v>
      </c>
      <c r="V3655" s="24">
        <v>449325.25</v>
      </c>
    </row>
    <row r="3656" spans="1:22" hidden="1" x14ac:dyDescent="0.3">
      <c r="A3656" s="23">
        <v>2</v>
      </c>
      <c r="B3656" s="23">
        <v>2022</v>
      </c>
      <c r="C3656" s="23" t="s">
        <v>538</v>
      </c>
      <c r="D3656" t="s">
        <v>108</v>
      </c>
      <c r="E3656" s="23" t="s">
        <v>541</v>
      </c>
      <c r="F3656" s="23" t="s">
        <v>368</v>
      </c>
      <c r="G3656" s="23">
        <v>3</v>
      </c>
      <c r="H3656" s="23" t="s">
        <v>31</v>
      </c>
      <c r="I3656" s="24">
        <v>89045.22</v>
      </c>
      <c r="J3656" s="24">
        <v>155829.13</v>
      </c>
      <c r="K3656" s="24">
        <v>121419.48</v>
      </c>
      <c r="L3656" s="24">
        <v>212484.1</v>
      </c>
      <c r="M3656" s="24">
        <v>153746.43</v>
      </c>
      <c r="N3656" s="24">
        <v>269056.26</v>
      </c>
      <c r="O3656" s="24">
        <v>202645.6</v>
      </c>
      <c r="P3656" s="24">
        <v>354629.79</v>
      </c>
      <c r="Q3656" s="24">
        <v>251104.2</v>
      </c>
      <c r="R3656" s="24">
        <v>439432.35</v>
      </c>
      <c r="S3656" s="24">
        <v>282920.42</v>
      </c>
      <c r="T3656" s="24">
        <v>495110.74</v>
      </c>
      <c r="U3656" s="24">
        <v>314345.03999999998</v>
      </c>
      <c r="V3656" s="24">
        <v>550103.81999999995</v>
      </c>
    </row>
    <row r="3657" spans="1:22" hidden="1" x14ac:dyDescent="0.3">
      <c r="A3657" s="23">
        <v>2</v>
      </c>
      <c r="B3657" s="23">
        <v>2022</v>
      </c>
      <c r="C3657" s="23" t="s">
        <v>538</v>
      </c>
      <c r="D3657" t="s">
        <v>108</v>
      </c>
      <c r="E3657" s="23" t="s">
        <v>541</v>
      </c>
      <c r="F3657" s="23" t="s">
        <v>368</v>
      </c>
      <c r="G3657" s="23">
        <v>4</v>
      </c>
      <c r="H3657" s="23" t="s">
        <v>29</v>
      </c>
      <c r="I3657" s="24">
        <v>95604.11</v>
      </c>
      <c r="J3657" s="24">
        <v>152966.57999999999</v>
      </c>
      <c r="K3657" s="24">
        <v>133845.75</v>
      </c>
      <c r="L3657" s="24">
        <v>214153.21</v>
      </c>
      <c r="M3657" s="24">
        <v>172087.4</v>
      </c>
      <c r="N3657" s="24">
        <v>275339.84000000003</v>
      </c>
      <c r="O3657" s="24">
        <v>229449.87</v>
      </c>
      <c r="P3657" s="24">
        <v>367119.79</v>
      </c>
      <c r="Q3657" s="24">
        <v>286812.33</v>
      </c>
      <c r="R3657" s="24">
        <v>458899.74</v>
      </c>
      <c r="S3657" s="24">
        <v>325053.98</v>
      </c>
      <c r="T3657" s="24">
        <v>520086.37</v>
      </c>
      <c r="U3657" s="24">
        <v>363295.62</v>
      </c>
      <c r="V3657" s="24">
        <v>581273</v>
      </c>
    </row>
    <row r="3658" spans="1:22" hidden="1" x14ac:dyDescent="0.3">
      <c r="A3658" s="23">
        <v>2</v>
      </c>
      <c r="B3658" s="23">
        <v>2022</v>
      </c>
      <c r="C3658" s="23" t="s">
        <v>538</v>
      </c>
      <c r="D3658" t="s">
        <v>108</v>
      </c>
      <c r="E3658" s="23" t="s">
        <v>541</v>
      </c>
      <c r="F3658" s="23" t="s">
        <v>513</v>
      </c>
      <c r="G3658" s="23">
        <v>1</v>
      </c>
      <c r="H3658" s="23" t="s">
        <v>14</v>
      </c>
      <c r="I3658" s="24">
        <v>119658.69</v>
      </c>
      <c r="J3658" s="24">
        <v>209402.7</v>
      </c>
      <c r="K3658" s="24">
        <v>155142.76</v>
      </c>
      <c r="L3658" s="24">
        <v>271499.83</v>
      </c>
      <c r="M3658" s="24">
        <v>185335.14</v>
      </c>
      <c r="N3658" s="24">
        <v>324336.5</v>
      </c>
      <c r="O3658" s="24">
        <v>220803.57</v>
      </c>
      <c r="P3658" s="24">
        <v>386406.25</v>
      </c>
      <c r="Q3658" s="24">
        <v>259814.51</v>
      </c>
      <c r="R3658" s="24">
        <v>454675.4</v>
      </c>
      <c r="S3658" s="24">
        <v>284846.2</v>
      </c>
      <c r="T3658" s="24">
        <v>498480.85</v>
      </c>
      <c r="U3658" s="24">
        <v>309020.33</v>
      </c>
      <c r="V3658" s="24">
        <v>540785.57999999996</v>
      </c>
    </row>
    <row r="3659" spans="1:22" hidden="1" x14ac:dyDescent="0.3">
      <c r="A3659" s="23">
        <v>2</v>
      </c>
      <c r="B3659" s="23">
        <v>2022</v>
      </c>
      <c r="C3659" s="23" t="s">
        <v>538</v>
      </c>
      <c r="D3659" t="s">
        <v>108</v>
      </c>
      <c r="E3659" s="23" t="s">
        <v>541</v>
      </c>
      <c r="F3659" s="23" t="s">
        <v>513</v>
      </c>
      <c r="G3659" s="23">
        <v>2</v>
      </c>
      <c r="H3659" s="23" t="s">
        <v>30</v>
      </c>
      <c r="I3659" s="24">
        <v>94428.09</v>
      </c>
      <c r="J3659" s="24">
        <v>165249.16</v>
      </c>
      <c r="K3659" s="24">
        <v>123574.07</v>
      </c>
      <c r="L3659" s="24">
        <v>216254.62</v>
      </c>
      <c r="M3659" s="24">
        <v>149573.57</v>
      </c>
      <c r="N3659" s="24">
        <v>261753.75</v>
      </c>
      <c r="O3659" s="24">
        <v>182771.73</v>
      </c>
      <c r="P3659" s="24">
        <v>319850.53000000003</v>
      </c>
      <c r="Q3659" s="24">
        <v>216701.25</v>
      </c>
      <c r="R3659" s="24">
        <v>379227.18</v>
      </c>
      <c r="S3659" s="24">
        <v>238724.24</v>
      </c>
      <c r="T3659" s="24">
        <v>417767.42</v>
      </c>
      <c r="U3659" s="24">
        <v>259284.91</v>
      </c>
      <c r="V3659" s="24">
        <v>453748.6</v>
      </c>
    </row>
    <row r="3660" spans="1:22" hidden="1" x14ac:dyDescent="0.3">
      <c r="A3660" s="23">
        <v>2</v>
      </c>
      <c r="B3660" s="23">
        <v>2022</v>
      </c>
      <c r="C3660" s="23" t="s">
        <v>538</v>
      </c>
      <c r="D3660" t="s">
        <v>108</v>
      </c>
      <c r="E3660" s="23" t="s">
        <v>541</v>
      </c>
      <c r="F3660" s="23" t="s">
        <v>513</v>
      </c>
      <c r="G3660" s="23">
        <v>3</v>
      </c>
      <c r="H3660" s="23" t="s">
        <v>31</v>
      </c>
      <c r="I3660" s="24">
        <v>90558.65</v>
      </c>
      <c r="J3660" s="24">
        <v>158477.65</v>
      </c>
      <c r="K3660" s="24">
        <v>123567.52</v>
      </c>
      <c r="L3660" s="24">
        <v>216243.16</v>
      </c>
      <c r="M3660" s="24">
        <v>156529.49</v>
      </c>
      <c r="N3660" s="24">
        <v>273926.61</v>
      </c>
      <c r="O3660" s="24">
        <v>206377.51</v>
      </c>
      <c r="P3660" s="24">
        <v>361160.64</v>
      </c>
      <c r="Q3660" s="24">
        <v>255788.94</v>
      </c>
      <c r="R3660" s="24">
        <v>447630.64</v>
      </c>
      <c r="S3660" s="24">
        <v>288244.78999999998</v>
      </c>
      <c r="T3660" s="24">
        <v>504428.38</v>
      </c>
      <c r="U3660" s="24">
        <v>320312.56</v>
      </c>
      <c r="V3660" s="24">
        <v>560546.98</v>
      </c>
    </row>
    <row r="3661" spans="1:22" hidden="1" x14ac:dyDescent="0.3">
      <c r="A3661" s="23">
        <v>2</v>
      </c>
      <c r="B3661" s="23">
        <v>2022</v>
      </c>
      <c r="C3661" s="23" t="s">
        <v>538</v>
      </c>
      <c r="D3661" t="s">
        <v>108</v>
      </c>
      <c r="E3661" s="23" t="s">
        <v>541</v>
      </c>
      <c r="F3661" s="23" t="s">
        <v>513</v>
      </c>
      <c r="G3661" s="23">
        <v>4</v>
      </c>
      <c r="H3661" s="23" t="s">
        <v>29</v>
      </c>
      <c r="I3661" s="24">
        <v>96643.02</v>
      </c>
      <c r="J3661" s="24">
        <v>154628.84</v>
      </c>
      <c r="K3661" s="24">
        <v>135300.23000000001</v>
      </c>
      <c r="L3661" s="24">
        <v>216480.38</v>
      </c>
      <c r="M3661" s="24">
        <v>173957.44</v>
      </c>
      <c r="N3661" s="24">
        <v>278331.90999999997</v>
      </c>
      <c r="O3661" s="24">
        <v>231943.26</v>
      </c>
      <c r="P3661" s="24">
        <v>371109.22</v>
      </c>
      <c r="Q3661" s="24">
        <v>289929.07</v>
      </c>
      <c r="R3661" s="24">
        <v>463886.52</v>
      </c>
      <c r="S3661" s="24">
        <v>328586.28000000003</v>
      </c>
      <c r="T3661" s="24">
        <v>525738.06000000006</v>
      </c>
      <c r="U3661" s="24">
        <v>367243.49</v>
      </c>
      <c r="V3661" s="24">
        <v>587589.6</v>
      </c>
    </row>
    <row r="3662" spans="1:22" hidden="1" x14ac:dyDescent="0.3">
      <c r="A3662" s="23">
        <v>2</v>
      </c>
      <c r="B3662" s="23">
        <v>2022</v>
      </c>
      <c r="C3662" s="23" t="s">
        <v>538</v>
      </c>
      <c r="D3662" t="s">
        <v>108</v>
      </c>
      <c r="E3662" s="23" t="s">
        <v>541</v>
      </c>
      <c r="F3662" s="23" t="s">
        <v>111</v>
      </c>
      <c r="G3662" s="23">
        <v>1</v>
      </c>
      <c r="H3662" s="23" t="s">
        <v>14</v>
      </c>
      <c r="I3662" s="24">
        <v>141559.49</v>
      </c>
      <c r="J3662" s="24">
        <v>247729.11</v>
      </c>
      <c r="K3662" s="24">
        <v>183533.3</v>
      </c>
      <c r="L3662" s="24">
        <v>321183.27</v>
      </c>
      <c r="M3662" s="24">
        <v>219246.7</v>
      </c>
      <c r="N3662" s="24">
        <v>383681.72</v>
      </c>
      <c r="O3662" s="24">
        <v>261199.08</v>
      </c>
      <c r="P3662" s="24">
        <v>457098.39</v>
      </c>
      <c r="Q3662" s="24">
        <v>307343.27</v>
      </c>
      <c r="R3662" s="24">
        <v>537850.73</v>
      </c>
      <c r="S3662" s="24">
        <v>336951.96</v>
      </c>
      <c r="T3662" s="24">
        <v>589665.93000000005</v>
      </c>
      <c r="U3662" s="24">
        <v>365544.28</v>
      </c>
      <c r="V3662" s="24">
        <v>639702.48</v>
      </c>
    </row>
    <row r="3663" spans="1:22" hidden="1" x14ac:dyDescent="0.3">
      <c r="A3663" s="23">
        <v>2</v>
      </c>
      <c r="B3663" s="23">
        <v>2022</v>
      </c>
      <c r="C3663" s="23" t="s">
        <v>538</v>
      </c>
      <c r="D3663" t="s">
        <v>108</v>
      </c>
      <c r="E3663" s="23" t="s">
        <v>541</v>
      </c>
      <c r="F3663" s="23" t="s">
        <v>111</v>
      </c>
      <c r="G3663" s="23">
        <v>2</v>
      </c>
      <c r="H3663" s="23" t="s">
        <v>30</v>
      </c>
      <c r="I3663" s="24">
        <v>111741.52</v>
      </c>
      <c r="J3663" s="24">
        <v>195547.66</v>
      </c>
      <c r="K3663" s="24">
        <v>146224.85</v>
      </c>
      <c r="L3663" s="24">
        <v>255893.48</v>
      </c>
      <c r="M3663" s="24">
        <v>176983.02</v>
      </c>
      <c r="N3663" s="24">
        <v>309720.28999999998</v>
      </c>
      <c r="O3663" s="24">
        <v>216252.36</v>
      </c>
      <c r="P3663" s="24">
        <v>378441.63</v>
      </c>
      <c r="Q3663" s="24">
        <v>256391.24</v>
      </c>
      <c r="R3663" s="24">
        <v>448684.66</v>
      </c>
      <c r="S3663" s="24">
        <v>282444.19</v>
      </c>
      <c r="T3663" s="24">
        <v>494277.33</v>
      </c>
      <c r="U3663" s="24">
        <v>306766.06</v>
      </c>
      <c r="V3663" s="24">
        <v>536840.6</v>
      </c>
    </row>
    <row r="3664" spans="1:22" hidden="1" x14ac:dyDescent="0.3">
      <c r="A3664" s="23">
        <v>2</v>
      </c>
      <c r="B3664" s="23">
        <v>2022</v>
      </c>
      <c r="C3664" s="23" t="s">
        <v>538</v>
      </c>
      <c r="D3664" t="s">
        <v>108</v>
      </c>
      <c r="E3664" s="23" t="s">
        <v>541</v>
      </c>
      <c r="F3664" s="23" t="s">
        <v>111</v>
      </c>
      <c r="G3664" s="23">
        <v>3</v>
      </c>
      <c r="H3664" s="23" t="s">
        <v>31</v>
      </c>
      <c r="I3664" s="24">
        <v>107185.76</v>
      </c>
      <c r="J3664" s="24">
        <v>187575.08</v>
      </c>
      <c r="K3664" s="24">
        <v>146261</v>
      </c>
      <c r="L3664" s="24">
        <v>255956.75</v>
      </c>
      <c r="M3664" s="24">
        <v>185280.82</v>
      </c>
      <c r="N3664" s="24">
        <v>324241.43</v>
      </c>
      <c r="O3664" s="24">
        <v>244289.25</v>
      </c>
      <c r="P3664" s="24">
        <v>427506.19</v>
      </c>
      <c r="Q3664" s="24">
        <v>302781.71000000002</v>
      </c>
      <c r="R3664" s="24">
        <v>529868</v>
      </c>
      <c r="S3664" s="24">
        <v>341203.39</v>
      </c>
      <c r="T3664" s="24">
        <v>597105.93000000005</v>
      </c>
      <c r="U3664" s="24">
        <v>379166.42</v>
      </c>
      <c r="V3664" s="24">
        <v>663541.24</v>
      </c>
    </row>
    <row r="3665" spans="1:22" hidden="1" x14ac:dyDescent="0.3">
      <c r="A3665" s="23">
        <v>2</v>
      </c>
      <c r="B3665" s="23">
        <v>2022</v>
      </c>
      <c r="C3665" s="23" t="s">
        <v>538</v>
      </c>
      <c r="D3665" t="s">
        <v>108</v>
      </c>
      <c r="E3665" s="23" t="s">
        <v>541</v>
      </c>
      <c r="F3665" s="23" t="s">
        <v>111</v>
      </c>
      <c r="G3665" s="23">
        <v>4</v>
      </c>
      <c r="H3665" s="23" t="s">
        <v>29</v>
      </c>
      <c r="I3665" s="24">
        <v>114347.33</v>
      </c>
      <c r="J3665" s="24">
        <v>182955.74</v>
      </c>
      <c r="K3665" s="24">
        <v>160086.26999999999</v>
      </c>
      <c r="L3665" s="24">
        <v>256138.03</v>
      </c>
      <c r="M3665" s="24">
        <v>205825.2</v>
      </c>
      <c r="N3665" s="24">
        <v>329320.33</v>
      </c>
      <c r="O3665" s="24">
        <v>274433.59999999998</v>
      </c>
      <c r="P3665" s="24">
        <v>439093.77</v>
      </c>
      <c r="Q3665" s="24">
        <v>343042</v>
      </c>
      <c r="R3665" s="24">
        <v>548867.21</v>
      </c>
      <c r="S3665" s="24">
        <v>388780.94</v>
      </c>
      <c r="T3665" s="24">
        <v>622049.51</v>
      </c>
      <c r="U3665" s="24">
        <v>434519.87</v>
      </c>
      <c r="V3665" s="24">
        <v>695231.8</v>
      </c>
    </row>
    <row r="3666" spans="1:22" hidden="1" x14ac:dyDescent="0.3">
      <c r="A3666" s="23">
        <v>2</v>
      </c>
      <c r="B3666" s="23">
        <v>2022</v>
      </c>
      <c r="C3666" s="23" t="s">
        <v>538</v>
      </c>
      <c r="D3666" t="s">
        <v>108</v>
      </c>
      <c r="E3666" s="23" t="s">
        <v>541</v>
      </c>
      <c r="F3666" s="23" t="s">
        <v>520</v>
      </c>
      <c r="G3666" s="23">
        <v>1</v>
      </c>
      <c r="H3666" s="23" t="s">
        <v>14</v>
      </c>
      <c r="I3666" s="24">
        <v>116945.61</v>
      </c>
      <c r="J3666" s="24">
        <v>204654.82</v>
      </c>
      <c r="K3666" s="24">
        <v>151679.32</v>
      </c>
      <c r="L3666" s="24">
        <v>265438.81</v>
      </c>
      <c r="M3666" s="24">
        <v>181243.47</v>
      </c>
      <c r="N3666" s="24">
        <v>317176.08</v>
      </c>
      <c r="O3666" s="24">
        <v>215994.61</v>
      </c>
      <c r="P3666" s="24">
        <v>377990.56</v>
      </c>
      <c r="Q3666" s="24">
        <v>254197.57</v>
      </c>
      <c r="R3666" s="24">
        <v>444845.75</v>
      </c>
      <c r="S3666" s="24">
        <v>278712.09999999998</v>
      </c>
      <c r="T3666" s="24">
        <v>487746.17</v>
      </c>
      <c r="U3666" s="24">
        <v>302409.28999999998</v>
      </c>
      <c r="V3666" s="24">
        <v>529216.27</v>
      </c>
    </row>
    <row r="3667" spans="1:22" hidden="1" x14ac:dyDescent="0.3">
      <c r="A3667" s="23">
        <v>2</v>
      </c>
      <c r="B3667" s="23">
        <v>2022</v>
      </c>
      <c r="C3667" s="23" t="s">
        <v>538</v>
      </c>
      <c r="D3667" t="s">
        <v>108</v>
      </c>
      <c r="E3667" s="23" t="s">
        <v>541</v>
      </c>
      <c r="F3667" s="23" t="s">
        <v>520</v>
      </c>
      <c r="G3667" s="23">
        <v>2</v>
      </c>
      <c r="H3667" s="23" t="s">
        <v>30</v>
      </c>
      <c r="I3667" s="24">
        <v>91944.39</v>
      </c>
      <c r="J3667" s="24">
        <v>160902.68</v>
      </c>
      <c r="K3667" s="24">
        <v>120397.62</v>
      </c>
      <c r="L3667" s="24">
        <v>210695.83</v>
      </c>
      <c r="M3667" s="24">
        <v>145807</v>
      </c>
      <c r="N3667" s="24">
        <v>255162.26</v>
      </c>
      <c r="O3667" s="24">
        <v>178308.51</v>
      </c>
      <c r="P3667" s="24">
        <v>312039.89</v>
      </c>
      <c r="Q3667" s="24">
        <v>211476.25</v>
      </c>
      <c r="R3667" s="24">
        <v>370083.43</v>
      </c>
      <c r="S3667" s="24">
        <v>233009.43</v>
      </c>
      <c r="T3667" s="24">
        <v>407766.5</v>
      </c>
      <c r="U3667" s="24">
        <v>253126.02</v>
      </c>
      <c r="V3667" s="24">
        <v>442970.53</v>
      </c>
    </row>
    <row r="3668" spans="1:22" hidden="1" x14ac:dyDescent="0.3">
      <c r="A3668" s="23">
        <v>2</v>
      </c>
      <c r="B3668" s="23">
        <v>2022</v>
      </c>
      <c r="C3668" s="23" t="s">
        <v>538</v>
      </c>
      <c r="D3668" t="s">
        <v>108</v>
      </c>
      <c r="E3668" s="23" t="s">
        <v>541</v>
      </c>
      <c r="F3668" s="23" t="s">
        <v>520</v>
      </c>
      <c r="G3668" s="23">
        <v>3</v>
      </c>
      <c r="H3668" s="23" t="s">
        <v>31</v>
      </c>
      <c r="I3668" s="24">
        <v>87916.76</v>
      </c>
      <c r="J3668" s="24">
        <v>153854.34</v>
      </c>
      <c r="K3668" s="24">
        <v>119898.1</v>
      </c>
      <c r="L3668" s="24">
        <v>209821.67</v>
      </c>
      <c r="M3668" s="24">
        <v>151832.95999999999</v>
      </c>
      <c r="N3668" s="24">
        <v>265707.69</v>
      </c>
      <c r="O3668" s="24">
        <v>200136.64</v>
      </c>
      <c r="P3668" s="24">
        <v>350239.12</v>
      </c>
      <c r="Q3668" s="24">
        <v>248007.7</v>
      </c>
      <c r="R3668" s="24">
        <v>434013.47</v>
      </c>
      <c r="S3668" s="24">
        <v>279441.03999999998</v>
      </c>
      <c r="T3668" s="24">
        <v>489021.82</v>
      </c>
      <c r="U3668" s="24">
        <v>310489.84000000003</v>
      </c>
      <c r="V3668" s="24">
        <v>543357.21</v>
      </c>
    </row>
    <row r="3669" spans="1:22" hidden="1" x14ac:dyDescent="0.3">
      <c r="A3669" s="23">
        <v>2</v>
      </c>
      <c r="B3669" s="23">
        <v>2022</v>
      </c>
      <c r="C3669" s="23" t="s">
        <v>538</v>
      </c>
      <c r="D3669" t="s">
        <v>108</v>
      </c>
      <c r="E3669" s="23" t="s">
        <v>541</v>
      </c>
      <c r="F3669" s="23" t="s">
        <v>520</v>
      </c>
      <c r="G3669" s="23">
        <v>4</v>
      </c>
      <c r="H3669" s="23" t="s">
        <v>29</v>
      </c>
      <c r="I3669" s="24">
        <v>94272.09</v>
      </c>
      <c r="J3669" s="24">
        <v>150835.35</v>
      </c>
      <c r="K3669" s="24">
        <v>131980.93</v>
      </c>
      <c r="L3669" s="24">
        <v>211169.49</v>
      </c>
      <c r="M3669" s="24">
        <v>169689.76</v>
      </c>
      <c r="N3669" s="24">
        <v>271503.62</v>
      </c>
      <c r="O3669" s="24">
        <v>226253.02</v>
      </c>
      <c r="P3669" s="24">
        <v>362004.83</v>
      </c>
      <c r="Q3669" s="24">
        <v>282816.27</v>
      </c>
      <c r="R3669" s="24">
        <v>452506.04</v>
      </c>
      <c r="S3669" s="24">
        <v>320525.11</v>
      </c>
      <c r="T3669" s="24">
        <v>512840.18</v>
      </c>
      <c r="U3669" s="24">
        <v>358233.94</v>
      </c>
      <c r="V3669" s="24">
        <v>573174.31999999995</v>
      </c>
    </row>
    <row r="3670" spans="1:22" hidden="1" x14ac:dyDescent="0.3">
      <c r="A3670" s="23">
        <v>2</v>
      </c>
      <c r="B3670" s="23">
        <v>2022</v>
      </c>
      <c r="C3670" s="23" t="s">
        <v>538</v>
      </c>
      <c r="D3670" t="s">
        <v>108</v>
      </c>
      <c r="E3670" s="23" t="s">
        <v>541</v>
      </c>
      <c r="F3670" s="23" t="s">
        <v>522</v>
      </c>
      <c r="G3670" s="23">
        <v>1</v>
      </c>
      <c r="H3670" s="23" t="s">
        <v>14</v>
      </c>
      <c r="I3670" s="24">
        <v>114641.92</v>
      </c>
      <c r="J3670" s="24">
        <v>200623.35999999999</v>
      </c>
      <c r="K3670" s="24">
        <v>148660.49</v>
      </c>
      <c r="L3670" s="24">
        <v>260155.85</v>
      </c>
      <c r="M3670" s="24">
        <v>177610.1</v>
      </c>
      <c r="N3670" s="24">
        <v>310817.68</v>
      </c>
      <c r="O3670" s="24">
        <v>211627.08</v>
      </c>
      <c r="P3670" s="24">
        <v>370347.39</v>
      </c>
      <c r="Q3670" s="24">
        <v>249033.8</v>
      </c>
      <c r="R3670" s="24">
        <v>435809.15</v>
      </c>
      <c r="S3670" s="24">
        <v>273036.65000000002</v>
      </c>
      <c r="T3670" s="24">
        <v>477814.15</v>
      </c>
      <c r="U3670" s="24">
        <v>296226.40999999997</v>
      </c>
      <c r="V3670" s="24">
        <v>518396.22</v>
      </c>
    </row>
    <row r="3671" spans="1:22" hidden="1" x14ac:dyDescent="0.3">
      <c r="A3671" s="23">
        <v>2</v>
      </c>
      <c r="B3671" s="23">
        <v>2022</v>
      </c>
      <c r="C3671" s="23" t="s">
        <v>538</v>
      </c>
      <c r="D3671" t="s">
        <v>108</v>
      </c>
      <c r="E3671" s="23" t="s">
        <v>541</v>
      </c>
      <c r="F3671" s="23" t="s">
        <v>522</v>
      </c>
      <c r="G3671" s="23">
        <v>2</v>
      </c>
      <c r="H3671" s="23" t="s">
        <v>30</v>
      </c>
      <c r="I3671" s="24">
        <v>90328.8</v>
      </c>
      <c r="J3671" s="24">
        <v>158075.41</v>
      </c>
      <c r="K3671" s="24">
        <v>118239.75</v>
      </c>
      <c r="L3671" s="24">
        <v>206919.56</v>
      </c>
      <c r="M3671" s="24">
        <v>143148.95000000001</v>
      </c>
      <c r="N3671" s="24">
        <v>250510.67</v>
      </c>
      <c r="O3671" s="24">
        <v>174978.21</v>
      </c>
      <c r="P3671" s="24">
        <v>306211.88</v>
      </c>
      <c r="Q3671" s="24">
        <v>207488.29</v>
      </c>
      <c r="R3671" s="24">
        <v>363104.51</v>
      </c>
      <c r="S3671" s="24">
        <v>228591.86</v>
      </c>
      <c r="T3671" s="24">
        <v>400035.75</v>
      </c>
      <c r="U3671" s="24">
        <v>248299.56</v>
      </c>
      <c r="V3671" s="24">
        <v>434524.23</v>
      </c>
    </row>
    <row r="3672" spans="1:22" hidden="1" x14ac:dyDescent="0.3">
      <c r="A3672" s="23">
        <v>2</v>
      </c>
      <c r="B3672" s="23">
        <v>2022</v>
      </c>
      <c r="C3672" s="23" t="s">
        <v>538</v>
      </c>
      <c r="D3672" t="s">
        <v>108</v>
      </c>
      <c r="E3672" s="23" t="s">
        <v>541</v>
      </c>
      <c r="F3672" s="23" t="s">
        <v>522</v>
      </c>
      <c r="G3672" s="23">
        <v>3</v>
      </c>
      <c r="H3672" s="23" t="s">
        <v>31</v>
      </c>
      <c r="I3672" s="24">
        <v>86520.89</v>
      </c>
      <c r="J3672" s="24">
        <v>151411.56</v>
      </c>
      <c r="K3672" s="24">
        <v>118031.55</v>
      </c>
      <c r="L3672" s="24">
        <v>206555.21</v>
      </c>
      <c r="M3672" s="24">
        <v>149497.01</v>
      </c>
      <c r="N3672" s="24">
        <v>261619.77</v>
      </c>
      <c r="O3672" s="24">
        <v>197085.54</v>
      </c>
      <c r="P3672" s="24">
        <v>344899.7</v>
      </c>
      <c r="Q3672" s="24">
        <v>244253.36</v>
      </c>
      <c r="R3672" s="24">
        <v>427443.38</v>
      </c>
      <c r="S3672" s="24">
        <v>275231.11</v>
      </c>
      <c r="T3672" s="24">
        <v>481654.44</v>
      </c>
      <c r="U3672" s="24">
        <v>305834.89</v>
      </c>
      <c r="V3672" s="24">
        <v>535211.06000000006</v>
      </c>
    </row>
    <row r="3673" spans="1:22" hidden="1" x14ac:dyDescent="0.3">
      <c r="A3673" s="23">
        <v>2</v>
      </c>
      <c r="B3673" s="23">
        <v>2022</v>
      </c>
      <c r="C3673" s="23" t="s">
        <v>538</v>
      </c>
      <c r="D3673" t="s">
        <v>108</v>
      </c>
      <c r="E3673" s="23" t="s">
        <v>541</v>
      </c>
      <c r="F3673" s="23" t="s">
        <v>522</v>
      </c>
      <c r="G3673" s="23">
        <v>4</v>
      </c>
      <c r="H3673" s="23" t="s">
        <v>29</v>
      </c>
      <c r="I3673" s="24">
        <v>92517.62</v>
      </c>
      <c r="J3673" s="24">
        <v>148028.19</v>
      </c>
      <c r="K3673" s="24">
        <v>129524.66</v>
      </c>
      <c r="L3673" s="24">
        <v>207239.46</v>
      </c>
      <c r="M3673" s="24">
        <v>166531.71</v>
      </c>
      <c r="N3673" s="24">
        <v>266450.74</v>
      </c>
      <c r="O3673" s="24">
        <v>222042.28</v>
      </c>
      <c r="P3673" s="24">
        <v>355267.65</v>
      </c>
      <c r="Q3673" s="24">
        <v>277552.84999999998</v>
      </c>
      <c r="R3673" s="24">
        <v>444084.56</v>
      </c>
      <c r="S3673" s="24">
        <v>314559.89</v>
      </c>
      <c r="T3673" s="24">
        <v>503295.83</v>
      </c>
      <c r="U3673" s="24">
        <v>351566.94</v>
      </c>
      <c r="V3673" s="24">
        <v>562507.11</v>
      </c>
    </row>
    <row r="3674" spans="1:22" hidden="1" x14ac:dyDescent="0.3">
      <c r="A3674" s="23">
        <v>2</v>
      </c>
      <c r="B3674" s="23">
        <v>2022</v>
      </c>
      <c r="C3674" s="23" t="s">
        <v>538</v>
      </c>
      <c r="D3674" t="s">
        <v>108</v>
      </c>
      <c r="E3674" s="23" t="s">
        <v>541</v>
      </c>
      <c r="F3674" s="23" t="s">
        <v>414</v>
      </c>
      <c r="G3674" s="23">
        <v>1</v>
      </c>
      <c r="H3674" s="23" t="s">
        <v>14</v>
      </c>
      <c r="I3674" s="24">
        <v>108503.59</v>
      </c>
      <c r="J3674" s="24">
        <v>189881.28</v>
      </c>
      <c r="K3674" s="24">
        <v>140725.18</v>
      </c>
      <c r="L3674" s="24">
        <v>246269.07</v>
      </c>
      <c r="M3674" s="24">
        <v>168150.21</v>
      </c>
      <c r="N3674" s="24">
        <v>294262.87</v>
      </c>
      <c r="O3674" s="24">
        <v>200385.09</v>
      </c>
      <c r="P3674" s="24">
        <v>350673.91</v>
      </c>
      <c r="Q3674" s="24">
        <v>235823.54</v>
      </c>
      <c r="R3674" s="24">
        <v>412691.19</v>
      </c>
      <c r="S3674" s="24">
        <v>258563.98</v>
      </c>
      <c r="T3674" s="24">
        <v>452486.97</v>
      </c>
      <c r="U3674" s="24">
        <v>280544.27</v>
      </c>
      <c r="V3674" s="24">
        <v>490952.47</v>
      </c>
    </row>
    <row r="3675" spans="1:22" hidden="1" x14ac:dyDescent="0.3">
      <c r="A3675" s="23">
        <v>2</v>
      </c>
      <c r="B3675" s="23">
        <v>2022</v>
      </c>
      <c r="C3675" s="23" t="s">
        <v>538</v>
      </c>
      <c r="D3675" t="s">
        <v>108</v>
      </c>
      <c r="E3675" s="23" t="s">
        <v>541</v>
      </c>
      <c r="F3675" s="23" t="s">
        <v>414</v>
      </c>
      <c r="G3675" s="23">
        <v>2</v>
      </c>
      <c r="H3675" s="23" t="s">
        <v>30</v>
      </c>
      <c r="I3675" s="24">
        <v>85337.32</v>
      </c>
      <c r="J3675" s="24">
        <v>149340.31</v>
      </c>
      <c r="K3675" s="24">
        <v>111739.39</v>
      </c>
      <c r="L3675" s="24">
        <v>195543.93</v>
      </c>
      <c r="M3675" s="24">
        <v>135314.59</v>
      </c>
      <c r="N3675" s="24">
        <v>236800.52</v>
      </c>
      <c r="O3675" s="24">
        <v>165464.95000000001</v>
      </c>
      <c r="P3675" s="24">
        <v>289563.65999999997</v>
      </c>
      <c r="Q3675" s="24">
        <v>196237.72</v>
      </c>
      <c r="R3675" s="24">
        <v>343416.02</v>
      </c>
      <c r="S3675" s="24">
        <v>216215.64</v>
      </c>
      <c r="T3675" s="24">
        <v>378377.37</v>
      </c>
      <c r="U3675" s="24">
        <v>234878.11</v>
      </c>
      <c r="V3675" s="24">
        <v>411036.7</v>
      </c>
    </row>
    <row r="3676" spans="1:22" hidden="1" x14ac:dyDescent="0.3">
      <c r="A3676" s="23">
        <v>2</v>
      </c>
      <c r="B3676" s="23">
        <v>2022</v>
      </c>
      <c r="C3676" s="23" t="s">
        <v>538</v>
      </c>
      <c r="D3676" t="s">
        <v>108</v>
      </c>
      <c r="E3676" s="23" t="s">
        <v>541</v>
      </c>
      <c r="F3676" s="23" t="s">
        <v>414</v>
      </c>
      <c r="G3676" s="23">
        <v>3</v>
      </c>
      <c r="H3676" s="23" t="s">
        <v>31</v>
      </c>
      <c r="I3676" s="24">
        <v>81622.09</v>
      </c>
      <c r="J3676" s="24">
        <v>142838.66</v>
      </c>
      <c r="K3676" s="24">
        <v>111319.35</v>
      </c>
      <c r="L3676" s="24">
        <v>194808.86</v>
      </c>
      <c r="M3676" s="24">
        <v>140973.54</v>
      </c>
      <c r="N3676" s="24">
        <v>246703.7</v>
      </c>
      <c r="O3676" s="24">
        <v>185826.76</v>
      </c>
      <c r="P3676" s="24">
        <v>325196.82</v>
      </c>
      <c r="Q3676" s="24">
        <v>230279.1</v>
      </c>
      <c r="R3676" s="24">
        <v>402988.43</v>
      </c>
      <c r="S3676" s="24">
        <v>259468.59</v>
      </c>
      <c r="T3676" s="24">
        <v>454070.03</v>
      </c>
      <c r="U3676" s="24">
        <v>288301.74</v>
      </c>
      <c r="V3676" s="24">
        <v>504528.05</v>
      </c>
    </row>
    <row r="3677" spans="1:22" hidden="1" x14ac:dyDescent="0.3">
      <c r="A3677" s="23">
        <v>2</v>
      </c>
      <c r="B3677" s="23">
        <v>2022</v>
      </c>
      <c r="C3677" s="23" t="s">
        <v>538</v>
      </c>
      <c r="D3677" t="s">
        <v>108</v>
      </c>
      <c r="E3677" s="23" t="s">
        <v>541</v>
      </c>
      <c r="F3677" s="23" t="s">
        <v>414</v>
      </c>
      <c r="G3677" s="23">
        <v>4</v>
      </c>
      <c r="H3677" s="23" t="s">
        <v>29</v>
      </c>
      <c r="I3677" s="24">
        <v>87482.64</v>
      </c>
      <c r="J3677" s="24">
        <v>139972.22</v>
      </c>
      <c r="K3677" s="24">
        <v>122475.69</v>
      </c>
      <c r="L3677" s="24">
        <v>195961.11</v>
      </c>
      <c r="M3677" s="24">
        <v>157468.75</v>
      </c>
      <c r="N3677" s="24">
        <v>251950</v>
      </c>
      <c r="O3677" s="24">
        <v>209958.33</v>
      </c>
      <c r="P3677" s="24">
        <v>335933.33</v>
      </c>
      <c r="Q3677" s="24">
        <v>262447.90999999997</v>
      </c>
      <c r="R3677" s="24">
        <v>419916.67</v>
      </c>
      <c r="S3677" s="24">
        <v>297440.96999999997</v>
      </c>
      <c r="T3677" s="24">
        <v>475905.56</v>
      </c>
      <c r="U3677" s="24">
        <v>332434.02</v>
      </c>
      <c r="V3677" s="24">
        <v>531894.43999999994</v>
      </c>
    </row>
    <row r="3678" spans="1:22" hidden="1" x14ac:dyDescent="0.3">
      <c r="A3678" s="23">
        <v>2</v>
      </c>
      <c r="B3678" s="23">
        <v>2022</v>
      </c>
      <c r="C3678" s="23" t="s">
        <v>538</v>
      </c>
      <c r="D3678" t="s">
        <v>108</v>
      </c>
      <c r="E3678" s="23" t="s">
        <v>541</v>
      </c>
      <c r="F3678" s="23" t="s">
        <v>112</v>
      </c>
      <c r="G3678" s="23">
        <v>1</v>
      </c>
      <c r="H3678" s="23" t="s">
        <v>14</v>
      </c>
      <c r="I3678" s="24">
        <v>144817.60000000001</v>
      </c>
      <c r="J3678" s="24">
        <v>253430.8</v>
      </c>
      <c r="K3678" s="24">
        <v>188011.59</v>
      </c>
      <c r="L3678" s="24">
        <v>329020.28000000003</v>
      </c>
      <c r="M3678" s="24">
        <v>224811.19</v>
      </c>
      <c r="N3678" s="24">
        <v>393419.58</v>
      </c>
      <c r="O3678" s="24">
        <v>268136.73</v>
      </c>
      <c r="P3678" s="24">
        <v>469239.27</v>
      </c>
      <c r="Q3678" s="24">
        <v>315701.96000000002</v>
      </c>
      <c r="R3678" s="24">
        <v>552478.43000000005</v>
      </c>
      <c r="S3678" s="24">
        <v>346228.47999999998</v>
      </c>
      <c r="T3678" s="24">
        <v>605899.82999999996</v>
      </c>
      <c r="U3678" s="24">
        <v>375812.72</v>
      </c>
      <c r="V3678" s="24">
        <v>657672.26</v>
      </c>
    </row>
    <row r="3679" spans="1:22" hidden="1" x14ac:dyDescent="0.3">
      <c r="A3679" s="23">
        <v>2</v>
      </c>
      <c r="B3679" s="23">
        <v>2022</v>
      </c>
      <c r="C3679" s="23" t="s">
        <v>538</v>
      </c>
      <c r="D3679" t="s">
        <v>108</v>
      </c>
      <c r="E3679" s="23" t="s">
        <v>541</v>
      </c>
      <c r="F3679" s="23" t="s">
        <v>112</v>
      </c>
      <c r="G3679" s="23">
        <v>2</v>
      </c>
      <c r="H3679" s="23" t="s">
        <v>30</v>
      </c>
      <c r="I3679" s="24">
        <v>112705.94</v>
      </c>
      <c r="J3679" s="24">
        <v>197235.39</v>
      </c>
      <c r="K3679" s="24">
        <v>147833.25</v>
      </c>
      <c r="L3679" s="24">
        <v>258708.2</v>
      </c>
      <c r="M3679" s="24">
        <v>179296.46</v>
      </c>
      <c r="N3679" s="24">
        <v>313768.81</v>
      </c>
      <c r="O3679" s="24">
        <v>219732.57</v>
      </c>
      <c r="P3679" s="24">
        <v>384531.99</v>
      </c>
      <c r="Q3679" s="24">
        <v>260830.54</v>
      </c>
      <c r="R3679" s="24">
        <v>456453.44</v>
      </c>
      <c r="S3679" s="24">
        <v>287527.8</v>
      </c>
      <c r="T3679" s="24">
        <v>503173.65</v>
      </c>
      <c r="U3679" s="24">
        <v>312513.09999999998</v>
      </c>
      <c r="V3679" s="24">
        <v>546897.93000000005</v>
      </c>
    </row>
    <row r="3680" spans="1:22" hidden="1" x14ac:dyDescent="0.3">
      <c r="A3680" s="23">
        <v>2</v>
      </c>
      <c r="B3680" s="23">
        <v>2022</v>
      </c>
      <c r="C3680" s="23" t="s">
        <v>538</v>
      </c>
      <c r="D3680" t="s">
        <v>108</v>
      </c>
      <c r="E3680" s="23" t="s">
        <v>541</v>
      </c>
      <c r="F3680" s="23" t="s">
        <v>112</v>
      </c>
      <c r="G3680" s="23">
        <v>3</v>
      </c>
      <c r="H3680" s="23" t="s">
        <v>31</v>
      </c>
      <c r="I3680" s="24">
        <v>106891.84</v>
      </c>
      <c r="J3680" s="24">
        <v>187060.72</v>
      </c>
      <c r="K3680" s="24">
        <v>145557.26999999999</v>
      </c>
      <c r="L3680" s="24">
        <v>254725.23</v>
      </c>
      <c r="M3680" s="24">
        <v>184163.02</v>
      </c>
      <c r="N3680" s="24">
        <v>322285.28999999998</v>
      </c>
      <c r="O3680" s="24">
        <v>242587.18</v>
      </c>
      <c r="P3680" s="24">
        <v>424527.56</v>
      </c>
      <c r="Q3680" s="24">
        <v>300455.67</v>
      </c>
      <c r="R3680" s="24">
        <v>525797.42000000004</v>
      </c>
      <c r="S3680" s="24">
        <v>338417.27</v>
      </c>
      <c r="T3680" s="24">
        <v>592230.22</v>
      </c>
      <c r="U3680" s="24">
        <v>375884.94</v>
      </c>
      <c r="V3680" s="24">
        <v>657798.65</v>
      </c>
    </row>
    <row r="3681" spans="1:22" hidden="1" x14ac:dyDescent="0.3">
      <c r="A3681" s="23">
        <v>2</v>
      </c>
      <c r="B3681" s="23">
        <v>2022</v>
      </c>
      <c r="C3681" s="23" t="s">
        <v>538</v>
      </c>
      <c r="D3681" t="s">
        <v>108</v>
      </c>
      <c r="E3681" s="23" t="s">
        <v>541</v>
      </c>
      <c r="F3681" s="23" t="s">
        <v>112</v>
      </c>
      <c r="G3681" s="23">
        <v>4</v>
      </c>
      <c r="H3681" s="23" t="s">
        <v>29</v>
      </c>
      <c r="I3681" s="24">
        <v>116136.22</v>
      </c>
      <c r="J3681" s="24">
        <v>185817.96</v>
      </c>
      <c r="K3681" s="24">
        <v>162590.71</v>
      </c>
      <c r="L3681" s="24">
        <v>260145.15</v>
      </c>
      <c r="M3681" s="24">
        <v>209045.2</v>
      </c>
      <c r="N3681" s="24">
        <v>334472.33</v>
      </c>
      <c r="O3681" s="24">
        <v>278726.94</v>
      </c>
      <c r="P3681" s="24">
        <v>445963.11</v>
      </c>
      <c r="Q3681" s="24">
        <v>348408.67</v>
      </c>
      <c r="R3681" s="24">
        <v>557453.89</v>
      </c>
      <c r="S3681" s="24">
        <v>394863.16</v>
      </c>
      <c r="T3681" s="24">
        <v>631781.06999999995</v>
      </c>
      <c r="U3681" s="24">
        <v>441317.65</v>
      </c>
      <c r="V3681" s="24">
        <v>706108.26</v>
      </c>
    </row>
    <row r="3682" spans="1:22" hidden="1" x14ac:dyDescent="0.3">
      <c r="A3682" s="23">
        <v>2</v>
      </c>
      <c r="B3682" s="23">
        <v>2022</v>
      </c>
      <c r="C3682" s="23" t="s">
        <v>538</v>
      </c>
      <c r="D3682" t="s">
        <v>171</v>
      </c>
      <c r="E3682" s="23" t="s">
        <v>542</v>
      </c>
      <c r="F3682" s="23" t="s">
        <v>218</v>
      </c>
      <c r="G3682" s="23">
        <v>1</v>
      </c>
      <c r="H3682" s="23" t="s">
        <v>14</v>
      </c>
      <c r="I3682" s="24">
        <v>114474.78</v>
      </c>
      <c r="J3682" s="24">
        <v>200330.86</v>
      </c>
      <c r="K3682" s="24">
        <v>148666.92000000001</v>
      </c>
      <c r="L3682" s="24">
        <v>260167.11</v>
      </c>
      <c r="M3682" s="24">
        <v>177806.38</v>
      </c>
      <c r="N3682" s="24">
        <v>311161.17</v>
      </c>
      <c r="O3682" s="24">
        <v>212131.72</v>
      </c>
      <c r="P3682" s="24">
        <v>371230.5</v>
      </c>
      <c r="Q3682" s="24">
        <v>249799.18</v>
      </c>
      <c r="R3682" s="24">
        <v>437148.56</v>
      </c>
      <c r="S3682" s="24">
        <v>273974.62</v>
      </c>
      <c r="T3682" s="24">
        <v>479455.58</v>
      </c>
      <c r="U3682" s="24">
        <v>297423.76</v>
      </c>
      <c r="V3682" s="24">
        <v>520491.59</v>
      </c>
    </row>
    <row r="3683" spans="1:22" hidden="1" x14ac:dyDescent="0.3">
      <c r="A3683" s="23">
        <v>2</v>
      </c>
      <c r="B3683" s="23">
        <v>2022</v>
      </c>
      <c r="C3683" s="23" t="s">
        <v>538</v>
      </c>
      <c r="D3683" t="s">
        <v>171</v>
      </c>
      <c r="E3683" s="23" t="s">
        <v>542</v>
      </c>
      <c r="F3683" s="23" t="s">
        <v>218</v>
      </c>
      <c r="G3683" s="23">
        <v>2</v>
      </c>
      <c r="H3683" s="23" t="s">
        <v>30</v>
      </c>
      <c r="I3683" s="24">
        <v>88785.45</v>
      </c>
      <c r="J3683" s="24">
        <v>155374.53</v>
      </c>
      <c r="K3683" s="24">
        <v>116524.25</v>
      </c>
      <c r="L3683" s="24">
        <v>203917.45</v>
      </c>
      <c r="M3683" s="24">
        <v>141394.6</v>
      </c>
      <c r="N3683" s="24">
        <v>247440.55</v>
      </c>
      <c r="O3683" s="24">
        <v>173408.39</v>
      </c>
      <c r="P3683" s="24">
        <v>303464.68</v>
      </c>
      <c r="Q3683" s="24">
        <v>205902.04</v>
      </c>
      <c r="R3683" s="24">
        <v>360328.57</v>
      </c>
      <c r="S3683" s="24">
        <v>227014.07</v>
      </c>
      <c r="T3683" s="24">
        <v>397274.63</v>
      </c>
      <c r="U3683" s="24">
        <v>246784.07</v>
      </c>
      <c r="V3683" s="24">
        <v>431872.12</v>
      </c>
    </row>
    <row r="3684" spans="1:22" hidden="1" x14ac:dyDescent="0.3">
      <c r="A3684" s="23">
        <v>2</v>
      </c>
      <c r="B3684" s="23">
        <v>2022</v>
      </c>
      <c r="C3684" s="23" t="s">
        <v>538</v>
      </c>
      <c r="D3684" t="s">
        <v>171</v>
      </c>
      <c r="E3684" s="23" t="s">
        <v>542</v>
      </c>
      <c r="F3684" s="23" t="s">
        <v>218</v>
      </c>
      <c r="G3684" s="23">
        <v>3</v>
      </c>
      <c r="H3684" s="23" t="s">
        <v>31</v>
      </c>
      <c r="I3684" s="24">
        <v>83970.07</v>
      </c>
      <c r="J3684" s="24">
        <v>146947.62</v>
      </c>
      <c r="K3684" s="24">
        <v>114285.05</v>
      </c>
      <c r="L3684" s="24">
        <v>199998.84</v>
      </c>
      <c r="M3684" s="24">
        <v>144552.29</v>
      </c>
      <c r="N3684" s="24">
        <v>252966.51</v>
      </c>
      <c r="O3684" s="24">
        <v>190365.57</v>
      </c>
      <c r="P3684" s="24">
        <v>333139.75</v>
      </c>
      <c r="Q3684" s="24">
        <v>235734.32</v>
      </c>
      <c r="R3684" s="24">
        <v>412535.06</v>
      </c>
      <c r="S3684" s="24">
        <v>265486.24</v>
      </c>
      <c r="T3684" s="24">
        <v>464600.91</v>
      </c>
      <c r="U3684" s="24">
        <v>294843.02</v>
      </c>
      <c r="V3684" s="24">
        <v>515975.28</v>
      </c>
    </row>
    <row r="3685" spans="1:22" hidden="1" x14ac:dyDescent="0.3">
      <c r="A3685" s="23">
        <v>2</v>
      </c>
      <c r="B3685" s="23">
        <v>2022</v>
      </c>
      <c r="C3685" s="23" t="s">
        <v>538</v>
      </c>
      <c r="D3685" t="s">
        <v>171</v>
      </c>
      <c r="E3685" s="23" t="s">
        <v>542</v>
      </c>
      <c r="F3685" s="23" t="s">
        <v>218</v>
      </c>
      <c r="G3685" s="23">
        <v>4</v>
      </c>
      <c r="H3685" s="23" t="s">
        <v>29</v>
      </c>
      <c r="I3685" s="24">
        <v>91642.47</v>
      </c>
      <c r="J3685" s="24">
        <v>146627.95000000001</v>
      </c>
      <c r="K3685" s="24">
        <v>128299.46</v>
      </c>
      <c r="L3685" s="24">
        <v>205279.13</v>
      </c>
      <c r="M3685" s="24">
        <v>164956.44</v>
      </c>
      <c r="N3685" s="24">
        <v>263930.31</v>
      </c>
      <c r="O3685" s="24">
        <v>219941.92</v>
      </c>
      <c r="P3685" s="24">
        <v>351907.08</v>
      </c>
      <c r="Q3685" s="24">
        <v>274927.40000000002</v>
      </c>
      <c r="R3685" s="24">
        <v>439883.85</v>
      </c>
      <c r="S3685" s="24">
        <v>311584.39</v>
      </c>
      <c r="T3685" s="24">
        <v>498535.03</v>
      </c>
      <c r="U3685" s="24">
        <v>348241.38</v>
      </c>
      <c r="V3685" s="24">
        <v>557186.21</v>
      </c>
    </row>
    <row r="3686" spans="1:22" hidden="1" x14ac:dyDescent="0.3">
      <c r="A3686" s="23">
        <v>2</v>
      </c>
      <c r="B3686" s="23">
        <v>2022</v>
      </c>
      <c r="C3686" s="23" t="s">
        <v>538</v>
      </c>
      <c r="D3686" t="s">
        <v>116</v>
      </c>
      <c r="E3686" s="23" t="s">
        <v>543</v>
      </c>
      <c r="F3686" s="23" t="s">
        <v>115</v>
      </c>
      <c r="G3686" s="23">
        <v>1</v>
      </c>
      <c r="H3686" s="23" t="s">
        <v>14</v>
      </c>
      <c r="I3686" s="24">
        <v>145696.93</v>
      </c>
      <c r="J3686" s="24">
        <v>254969.63</v>
      </c>
      <c r="K3686" s="24">
        <v>189013.58</v>
      </c>
      <c r="L3686" s="24">
        <v>330773.77</v>
      </c>
      <c r="M3686" s="24">
        <v>225891.47</v>
      </c>
      <c r="N3686" s="24">
        <v>395310.07</v>
      </c>
      <c r="O3686" s="24">
        <v>269256.15999999997</v>
      </c>
      <c r="P3686" s="24">
        <v>471198.27</v>
      </c>
      <c r="Q3686" s="24">
        <v>316912.98</v>
      </c>
      <c r="R3686" s="24">
        <v>554597.71</v>
      </c>
      <c r="S3686" s="24">
        <v>347495</v>
      </c>
      <c r="T3686" s="24">
        <v>608116.25</v>
      </c>
      <c r="U3686" s="24">
        <v>377075.47</v>
      </c>
      <c r="V3686" s="24">
        <v>659882.06999999995</v>
      </c>
    </row>
    <row r="3687" spans="1:22" hidden="1" x14ac:dyDescent="0.3">
      <c r="A3687" s="23">
        <v>2</v>
      </c>
      <c r="B3687" s="23">
        <v>2022</v>
      </c>
      <c r="C3687" s="23" t="s">
        <v>538</v>
      </c>
      <c r="D3687" t="s">
        <v>116</v>
      </c>
      <c r="E3687" s="23" t="s">
        <v>543</v>
      </c>
      <c r="F3687" s="23" t="s">
        <v>115</v>
      </c>
      <c r="G3687" s="23">
        <v>2</v>
      </c>
      <c r="H3687" s="23" t="s">
        <v>30</v>
      </c>
      <c r="I3687" s="24">
        <v>114273.38</v>
      </c>
      <c r="J3687" s="24">
        <v>199978.41</v>
      </c>
      <c r="K3687" s="24">
        <v>149696.21</v>
      </c>
      <c r="L3687" s="24">
        <v>261968.37</v>
      </c>
      <c r="M3687" s="24">
        <v>181352.06</v>
      </c>
      <c r="N3687" s="24">
        <v>317366.09999999998</v>
      </c>
      <c r="O3687" s="24">
        <v>221889.23</v>
      </c>
      <c r="P3687" s="24">
        <v>388306.15</v>
      </c>
      <c r="Q3687" s="24">
        <v>263217.37</v>
      </c>
      <c r="R3687" s="24">
        <v>460630.4</v>
      </c>
      <c r="S3687" s="24">
        <v>290052.19</v>
      </c>
      <c r="T3687" s="24">
        <v>507591.34</v>
      </c>
      <c r="U3687" s="24">
        <v>315132.26</v>
      </c>
      <c r="V3687" s="24">
        <v>551481.46</v>
      </c>
    </row>
    <row r="3688" spans="1:22" hidden="1" x14ac:dyDescent="0.3">
      <c r="A3688" s="23">
        <v>2</v>
      </c>
      <c r="B3688" s="23">
        <v>2022</v>
      </c>
      <c r="C3688" s="23" t="s">
        <v>538</v>
      </c>
      <c r="D3688" t="s">
        <v>116</v>
      </c>
      <c r="E3688" s="23" t="s">
        <v>543</v>
      </c>
      <c r="F3688" s="23" t="s">
        <v>115</v>
      </c>
      <c r="G3688" s="23">
        <v>3</v>
      </c>
      <c r="H3688" s="23" t="s">
        <v>31</v>
      </c>
      <c r="I3688" s="24">
        <v>109057.69</v>
      </c>
      <c r="J3688" s="24">
        <v>190850.95</v>
      </c>
      <c r="K3688" s="24">
        <v>148677.13</v>
      </c>
      <c r="L3688" s="24">
        <v>260184.97</v>
      </c>
      <c r="M3688" s="24">
        <v>188238.17</v>
      </c>
      <c r="N3688" s="24">
        <v>329416.78999999998</v>
      </c>
      <c r="O3688" s="24">
        <v>248084.2</v>
      </c>
      <c r="P3688" s="24">
        <v>434147.36</v>
      </c>
      <c r="Q3688" s="24">
        <v>307386.49</v>
      </c>
      <c r="R3688" s="24">
        <v>537926.36</v>
      </c>
      <c r="S3688" s="24">
        <v>346317.18</v>
      </c>
      <c r="T3688" s="24">
        <v>606055.06000000006</v>
      </c>
      <c r="U3688" s="24">
        <v>384764.53</v>
      </c>
      <c r="V3688" s="24">
        <v>673337.93</v>
      </c>
    </row>
    <row r="3689" spans="1:22" hidden="1" x14ac:dyDescent="0.3">
      <c r="A3689" s="23">
        <v>2</v>
      </c>
      <c r="B3689" s="23">
        <v>2022</v>
      </c>
      <c r="C3689" s="23" t="s">
        <v>538</v>
      </c>
      <c r="D3689" t="s">
        <v>116</v>
      </c>
      <c r="E3689" s="23" t="s">
        <v>543</v>
      </c>
      <c r="F3689" s="23" t="s">
        <v>115</v>
      </c>
      <c r="G3689" s="23">
        <v>4</v>
      </c>
      <c r="H3689" s="23" t="s">
        <v>29</v>
      </c>
      <c r="I3689" s="24">
        <v>117304.49</v>
      </c>
      <c r="J3689" s="24">
        <v>187687.18</v>
      </c>
      <c r="K3689" s="24">
        <v>164226.28</v>
      </c>
      <c r="L3689" s="24">
        <v>262762.05</v>
      </c>
      <c r="M3689" s="24">
        <v>211148.08</v>
      </c>
      <c r="N3689" s="24">
        <v>337836.93</v>
      </c>
      <c r="O3689" s="24">
        <v>281530.77</v>
      </c>
      <c r="P3689" s="24">
        <v>450449.24</v>
      </c>
      <c r="Q3689" s="24">
        <v>351913.46</v>
      </c>
      <c r="R3689" s="24">
        <v>563061.55000000005</v>
      </c>
      <c r="S3689" s="24">
        <v>398835.26</v>
      </c>
      <c r="T3689" s="24">
        <v>638136.42000000004</v>
      </c>
      <c r="U3689" s="24">
        <v>445757.05</v>
      </c>
      <c r="V3689" s="24">
        <v>713211.29</v>
      </c>
    </row>
    <row r="3690" spans="1:22" hidden="1" x14ac:dyDescent="0.3">
      <c r="A3690" s="23">
        <v>2</v>
      </c>
      <c r="B3690" s="23">
        <v>2022</v>
      </c>
      <c r="C3690" s="23" t="s">
        <v>538</v>
      </c>
      <c r="D3690" t="s">
        <v>116</v>
      </c>
      <c r="E3690" s="23" t="s">
        <v>543</v>
      </c>
      <c r="F3690" s="23" t="s">
        <v>117</v>
      </c>
      <c r="G3690" s="23">
        <v>1</v>
      </c>
      <c r="H3690" s="23" t="s">
        <v>14</v>
      </c>
      <c r="I3690" s="24">
        <v>155153.93</v>
      </c>
      <c r="J3690" s="24">
        <v>271519.38</v>
      </c>
      <c r="K3690" s="24">
        <v>201539.94</v>
      </c>
      <c r="L3690" s="24">
        <v>352694.9</v>
      </c>
      <c r="M3690" s="24">
        <v>241079.51</v>
      </c>
      <c r="N3690" s="24">
        <v>421889.13</v>
      </c>
      <c r="O3690" s="24">
        <v>287672.31</v>
      </c>
      <c r="P3690" s="24">
        <v>503426.55</v>
      </c>
      <c r="Q3690" s="24">
        <v>338786.58</v>
      </c>
      <c r="R3690" s="24">
        <v>592876.51</v>
      </c>
      <c r="S3690" s="24">
        <v>371593.35</v>
      </c>
      <c r="T3690" s="24">
        <v>650288.36</v>
      </c>
      <c r="U3690" s="24">
        <v>403432.44</v>
      </c>
      <c r="V3690" s="24">
        <v>706006.78</v>
      </c>
    </row>
    <row r="3691" spans="1:22" hidden="1" x14ac:dyDescent="0.3">
      <c r="A3691" s="23">
        <v>2</v>
      </c>
      <c r="B3691" s="23">
        <v>2022</v>
      </c>
      <c r="C3691" s="23" t="s">
        <v>538</v>
      </c>
      <c r="D3691" t="s">
        <v>116</v>
      </c>
      <c r="E3691" s="23" t="s">
        <v>543</v>
      </c>
      <c r="F3691" s="23" t="s">
        <v>117</v>
      </c>
      <c r="G3691" s="23">
        <v>2</v>
      </c>
      <c r="H3691" s="23" t="s">
        <v>30</v>
      </c>
      <c r="I3691" s="24">
        <v>120060.47</v>
      </c>
      <c r="J3691" s="24">
        <v>210105.83</v>
      </c>
      <c r="K3691" s="24">
        <v>157630.76</v>
      </c>
      <c r="L3691" s="24">
        <v>275853.83</v>
      </c>
      <c r="M3691" s="24">
        <v>191338.41</v>
      </c>
      <c r="N3691" s="24">
        <v>334842.21999999997</v>
      </c>
      <c r="O3691" s="24">
        <v>234773.48</v>
      </c>
      <c r="P3691" s="24">
        <v>410853.59</v>
      </c>
      <c r="Q3691" s="24">
        <v>278819.95</v>
      </c>
      <c r="R3691" s="24">
        <v>487934.91</v>
      </c>
      <c r="S3691" s="24">
        <v>307441.90000000002</v>
      </c>
      <c r="T3691" s="24">
        <v>538023.31999999995</v>
      </c>
      <c r="U3691" s="24">
        <v>334255</v>
      </c>
      <c r="V3691" s="24">
        <v>584946.25</v>
      </c>
    </row>
    <row r="3692" spans="1:22" hidden="1" x14ac:dyDescent="0.3">
      <c r="A3692" s="23">
        <v>2</v>
      </c>
      <c r="B3692" s="23">
        <v>2022</v>
      </c>
      <c r="C3692" s="23" t="s">
        <v>538</v>
      </c>
      <c r="D3692" t="s">
        <v>116</v>
      </c>
      <c r="E3692" s="23" t="s">
        <v>543</v>
      </c>
      <c r="F3692" s="23" t="s">
        <v>117</v>
      </c>
      <c r="G3692" s="23">
        <v>3</v>
      </c>
      <c r="H3692" s="23" t="s">
        <v>31</v>
      </c>
      <c r="I3692" s="24">
        <v>113336.37</v>
      </c>
      <c r="J3692" s="24">
        <v>198338.64</v>
      </c>
      <c r="K3692" s="24">
        <v>154199.70000000001</v>
      </c>
      <c r="L3692" s="24">
        <v>269849.48</v>
      </c>
      <c r="M3692" s="24">
        <v>194997.81</v>
      </c>
      <c r="N3692" s="24">
        <v>341246.17</v>
      </c>
      <c r="O3692" s="24">
        <v>256758.38</v>
      </c>
      <c r="P3692" s="24">
        <v>449327.16</v>
      </c>
      <c r="Q3692" s="24">
        <v>317911.69</v>
      </c>
      <c r="R3692" s="24">
        <v>556345.44999999995</v>
      </c>
      <c r="S3692" s="24">
        <v>358005.83</v>
      </c>
      <c r="T3692" s="24">
        <v>626510.21</v>
      </c>
      <c r="U3692" s="24">
        <v>397560.19</v>
      </c>
      <c r="V3692" s="24">
        <v>695730.33</v>
      </c>
    </row>
    <row r="3693" spans="1:22" hidden="1" x14ac:dyDescent="0.3">
      <c r="A3693" s="23">
        <v>2</v>
      </c>
      <c r="B3693" s="23">
        <v>2022</v>
      </c>
      <c r="C3693" s="23" t="s">
        <v>538</v>
      </c>
      <c r="D3693" t="s">
        <v>116</v>
      </c>
      <c r="E3693" s="23" t="s">
        <v>543</v>
      </c>
      <c r="F3693" s="23" t="s">
        <v>117</v>
      </c>
      <c r="G3693" s="23">
        <v>4</v>
      </c>
      <c r="H3693" s="23" t="s">
        <v>29</v>
      </c>
      <c r="I3693" s="24">
        <v>124063.69</v>
      </c>
      <c r="J3693" s="24">
        <v>198501.9</v>
      </c>
      <c r="K3693" s="24">
        <v>173689.16</v>
      </c>
      <c r="L3693" s="24">
        <v>277902.65999999997</v>
      </c>
      <c r="M3693" s="24">
        <v>223314.64</v>
      </c>
      <c r="N3693" s="24">
        <v>357303.42</v>
      </c>
      <c r="O3693" s="24">
        <v>297752.84999999998</v>
      </c>
      <c r="P3693" s="24">
        <v>476404.56</v>
      </c>
      <c r="Q3693" s="24">
        <v>372191.06</v>
      </c>
      <c r="R3693" s="24">
        <v>595505.71</v>
      </c>
      <c r="S3693" s="24">
        <v>421816.54</v>
      </c>
      <c r="T3693" s="24">
        <v>674906.47</v>
      </c>
      <c r="U3693" s="24">
        <v>471442.01</v>
      </c>
      <c r="V3693" s="24">
        <v>754307.23</v>
      </c>
    </row>
    <row r="3694" spans="1:22" hidden="1" x14ac:dyDescent="0.3">
      <c r="A3694" s="23">
        <v>2</v>
      </c>
      <c r="B3694" s="23">
        <v>2022</v>
      </c>
      <c r="C3694" s="23" t="s">
        <v>538</v>
      </c>
      <c r="D3694" t="s">
        <v>116</v>
      </c>
      <c r="E3694" s="23" t="s">
        <v>543</v>
      </c>
      <c r="F3694" s="23" t="s">
        <v>120</v>
      </c>
      <c r="G3694" s="23">
        <v>1</v>
      </c>
      <c r="H3694" s="23" t="s">
        <v>14</v>
      </c>
      <c r="I3694" s="24">
        <v>146879.06</v>
      </c>
      <c r="J3694" s="24">
        <v>257038.35</v>
      </c>
      <c r="K3694" s="24">
        <v>190579.38</v>
      </c>
      <c r="L3694" s="24">
        <v>333513.90999999997</v>
      </c>
      <c r="M3694" s="24">
        <v>227789.97</v>
      </c>
      <c r="N3694" s="24">
        <v>398632.45</v>
      </c>
      <c r="O3694" s="24">
        <v>271558.17</v>
      </c>
      <c r="P3694" s="24">
        <v>475226.8</v>
      </c>
      <c r="Q3694" s="24">
        <v>319647.18</v>
      </c>
      <c r="R3694" s="24">
        <v>559382.56000000006</v>
      </c>
      <c r="S3694" s="24">
        <v>350507.29</v>
      </c>
      <c r="T3694" s="24">
        <v>613387.76</v>
      </c>
      <c r="U3694" s="24">
        <v>380370.09</v>
      </c>
      <c r="V3694" s="24">
        <v>665647.65</v>
      </c>
    </row>
    <row r="3695" spans="1:22" hidden="1" x14ac:dyDescent="0.3">
      <c r="A3695" s="23">
        <v>2</v>
      </c>
      <c r="B3695" s="23">
        <v>2022</v>
      </c>
      <c r="C3695" s="23" t="s">
        <v>538</v>
      </c>
      <c r="D3695" t="s">
        <v>116</v>
      </c>
      <c r="E3695" s="23" t="s">
        <v>543</v>
      </c>
      <c r="F3695" s="23" t="s">
        <v>120</v>
      </c>
      <c r="G3695" s="23">
        <v>2</v>
      </c>
      <c r="H3695" s="23" t="s">
        <v>30</v>
      </c>
      <c r="I3695" s="24">
        <v>114996.76</v>
      </c>
      <c r="J3695" s="24">
        <v>201244.34</v>
      </c>
      <c r="K3695" s="24">
        <v>150688.03</v>
      </c>
      <c r="L3695" s="24">
        <v>263704.06</v>
      </c>
      <c r="M3695" s="24">
        <v>182600.35</v>
      </c>
      <c r="N3695" s="24">
        <v>319550.61</v>
      </c>
      <c r="O3695" s="24">
        <v>223499.76</v>
      </c>
      <c r="P3695" s="24">
        <v>391124.58</v>
      </c>
      <c r="Q3695" s="24">
        <v>265167.69</v>
      </c>
      <c r="R3695" s="24">
        <v>464043.46</v>
      </c>
      <c r="S3695" s="24">
        <v>292225.90000000002</v>
      </c>
      <c r="T3695" s="24">
        <v>511395.33</v>
      </c>
      <c r="U3695" s="24">
        <v>317522.59999999998</v>
      </c>
      <c r="V3695" s="24">
        <v>555664.56000000006</v>
      </c>
    </row>
    <row r="3696" spans="1:22" hidden="1" x14ac:dyDescent="0.3">
      <c r="A3696" s="23">
        <v>2</v>
      </c>
      <c r="B3696" s="23">
        <v>2022</v>
      </c>
      <c r="C3696" s="23" t="s">
        <v>538</v>
      </c>
      <c r="D3696" t="s">
        <v>116</v>
      </c>
      <c r="E3696" s="23" t="s">
        <v>543</v>
      </c>
      <c r="F3696" s="23" t="s">
        <v>120</v>
      </c>
      <c r="G3696" s="23">
        <v>3</v>
      </c>
      <c r="H3696" s="23" t="s">
        <v>31</v>
      </c>
      <c r="I3696" s="24">
        <v>109592.52</v>
      </c>
      <c r="J3696" s="24">
        <v>191786.91</v>
      </c>
      <c r="K3696" s="24">
        <v>149367.45000000001</v>
      </c>
      <c r="L3696" s="24">
        <v>261393.03</v>
      </c>
      <c r="M3696" s="24">
        <v>189083.12</v>
      </c>
      <c r="N3696" s="24">
        <v>330895.46000000002</v>
      </c>
      <c r="O3696" s="24">
        <v>249168.48</v>
      </c>
      <c r="P3696" s="24">
        <v>436044.83</v>
      </c>
      <c r="Q3696" s="24">
        <v>308702.14</v>
      </c>
      <c r="R3696" s="24">
        <v>540228.74</v>
      </c>
      <c r="S3696" s="24">
        <v>347778.26</v>
      </c>
      <c r="T3696" s="24">
        <v>608611.94999999995</v>
      </c>
      <c r="U3696" s="24">
        <v>386363.99</v>
      </c>
      <c r="V3696" s="24">
        <v>676136.97</v>
      </c>
    </row>
    <row r="3697" spans="1:22" hidden="1" x14ac:dyDescent="0.3">
      <c r="A3697" s="23">
        <v>2</v>
      </c>
      <c r="B3697" s="23">
        <v>2022</v>
      </c>
      <c r="C3697" s="23" t="s">
        <v>538</v>
      </c>
      <c r="D3697" t="s">
        <v>116</v>
      </c>
      <c r="E3697" s="23" t="s">
        <v>543</v>
      </c>
      <c r="F3697" s="23" t="s">
        <v>120</v>
      </c>
      <c r="G3697" s="23">
        <v>4</v>
      </c>
      <c r="H3697" s="23" t="s">
        <v>29</v>
      </c>
      <c r="I3697" s="24">
        <v>118149.39</v>
      </c>
      <c r="J3697" s="24">
        <v>189039.02</v>
      </c>
      <c r="K3697" s="24">
        <v>165409.14000000001</v>
      </c>
      <c r="L3697" s="24">
        <v>264654.63</v>
      </c>
      <c r="M3697" s="24">
        <v>212668.9</v>
      </c>
      <c r="N3697" s="24">
        <v>340270.24</v>
      </c>
      <c r="O3697" s="24">
        <v>283558.53000000003</v>
      </c>
      <c r="P3697" s="24">
        <v>453693.65</v>
      </c>
      <c r="Q3697" s="24">
        <v>354448.16</v>
      </c>
      <c r="R3697" s="24">
        <v>567117.06000000006</v>
      </c>
      <c r="S3697" s="24">
        <v>401707.91</v>
      </c>
      <c r="T3697" s="24">
        <v>642732.67000000004</v>
      </c>
      <c r="U3697" s="24">
        <v>448967.67</v>
      </c>
      <c r="V3697" s="24">
        <v>718348.28</v>
      </c>
    </row>
    <row r="3698" spans="1:22" hidden="1" x14ac:dyDescent="0.3">
      <c r="A3698" s="23">
        <v>3</v>
      </c>
      <c r="B3698" s="23">
        <v>2022</v>
      </c>
      <c r="C3698" s="23" t="s">
        <v>544</v>
      </c>
      <c r="D3698" t="s">
        <v>145</v>
      </c>
      <c r="E3698" s="23" t="s">
        <v>545</v>
      </c>
      <c r="F3698" s="23" t="s">
        <v>192</v>
      </c>
      <c r="G3698" s="23">
        <v>1</v>
      </c>
      <c r="H3698" s="23" t="s">
        <v>14</v>
      </c>
      <c r="I3698" s="24">
        <v>117946.06</v>
      </c>
      <c r="J3698" s="24">
        <v>206405.6</v>
      </c>
      <c r="K3698" s="24">
        <v>152906.82999999999</v>
      </c>
      <c r="L3698" s="24">
        <v>267586.95</v>
      </c>
      <c r="M3698" s="24">
        <v>182651.04</v>
      </c>
      <c r="N3698" s="24">
        <v>319639.31</v>
      </c>
      <c r="O3698" s="24">
        <v>217587.07</v>
      </c>
      <c r="P3698" s="24">
        <v>380777.36</v>
      </c>
      <c r="Q3698" s="24">
        <v>256017.85</v>
      </c>
      <c r="R3698" s="24">
        <v>448031.24</v>
      </c>
      <c r="S3698" s="24">
        <v>280676.92</v>
      </c>
      <c r="T3698" s="24">
        <v>491184.61</v>
      </c>
      <c r="U3698" s="24">
        <v>304484.78000000003</v>
      </c>
      <c r="V3698" s="24">
        <v>532848.36</v>
      </c>
    </row>
    <row r="3699" spans="1:22" hidden="1" x14ac:dyDescent="0.3">
      <c r="A3699" s="23">
        <v>3</v>
      </c>
      <c r="B3699" s="23">
        <v>2022</v>
      </c>
      <c r="C3699" s="23" t="s">
        <v>544</v>
      </c>
      <c r="D3699" t="s">
        <v>145</v>
      </c>
      <c r="E3699" s="23" t="s">
        <v>545</v>
      </c>
      <c r="F3699" s="23" t="s">
        <v>192</v>
      </c>
      <c r="G3699" s="23">
        <v>2</v>
      </c>
      <c r="H3699" s="23" t="s">
        <v>30</v>
      </c>
      <c r="I3699" s="24">
        <v>93174.21</v>
      </c>
      <c r="J3699" s="24">
        <v>163054.85999999999</v>
      </c>
      <c r="K3699" s="24">
        <v>121912.11</v>
      </c>
      <c r="L3699" s="24">
        <v>213346.2</v>
      </c>
      <c r="M3699" s="24">
        <v>147539.67000000001</v>
      </c>
      <c r="N3699" s="24">
        <v>258194.43</v>
      </c>
      <c r="O3699" s="24">
        <v>180246.71</v>
      </c>
      <c r="P3699" s="24">
        <v>315431.74</v>
      </c>
      <c r="Q3699" s="24">
        <v>213688.47</v>
      </c>
      <c r="R3699" s="24">
        <v>373954.82</v>
      </c>
      <c r="S3699" s="24">
        <v>235393.54</v>
      </c>
      <c r="T3699" s="24">
        <v>411938.69</v>
      </c>
      <c r="U3699" s="24">
        <v>255653.64</v>
      </c>
      <c r="V3699" s="24">
        <v>447393.87</v>
      </c>
    </row>
    <row r="3700" spans="1:22" hidden="1" x14ac:dyDescent="0.3">
      <c r="A3700" s="23">
        <v>3</v>
      </c>
      <c r="B3700" s="23">
        <v>2022</v>
      </c>
      <c r="C3700" s="23" t="s">
        <v>544</v>
      </c>
      <c r="D3700" t="s">
        <v>145</v>
      </c>
      <c r="E3700" s="23" t="s">
        <v>545</v>
      </c>
      <c r="F3700" s="23" t="s">
        <v>192</v>
      </c>
      <c r="G3700" s="23">
        <v>3</v>
      </c>
      <c r="H3700" s="23" t="s">
        <v>31</v>
      </c>
      <c r="I3700" s="24">
        <v>89430.2</v>
      </c>
      <c r="J3700" s="24">
        <v>156502.85</v>
      </c>
      <c r="K3700" s="24">
        <v>122046.13</v>
      </c>
      <c r="L3700" s="24">
        <v>213580.73</v>
      </c>
      <c r="M3700" s="24">
        <v>154616.03</v>
      </c>
      <c r="N3700" s="24">
        <v>270578.03999999998</v>
      </c>
      <c r="O3700" s="24">
        <v>203868.56</v>
      </c>
      <c r="P3700" s="24">
        <v>356769.97</v>
      </c>
      <c r="Q3700" s="24">
        <v>252692.43</v>
      </c>
      <c r="R3700" s="24">
        <v>442211.76</v>
      </c>
      <c r="S3700" s="24">
        <v>284765.40999999997</v>
      </c>
      <c r="T3700" s="24">
        <v>498339.46</v>
      </c>
      <c r="U3700" s="24">
        <v>316457.36</v>
      </c>
      <c r="V3700" s="24">
        <v>553800.37</v>
      </c>
    </row>
    <row r="3701" spans="1:22" hidden="1" x14ac:dyDescent="0.3">
      <c r="A3701" s="23">
        <v>3</v>
      </c>
      <c r="B3701" s="23">
        <v>2022</v>
      </c>
      <c r="C3701" s="23" t="s">
        <v>544</v>
      </c>
      <c r="D3701" t="s">
        <v>145</v>
      </c>
      <c r="E3701" s="23" t="s">
        <v>545</v>
      </c>
      <c r="F3701" s="23" t="s">
        <v>192</v>
      </c>
      <c r="G3701" s="23">
        <v>4</v>
      </c>
      <c r="H3701" s="23" t="s">
        <v>29</v>
      </c>
      <c r="I3701" s="24">
        <v>95311</v>
      </c>
      <c r="J3701" s="24">
        <v>152497.60999999999</v>
      </c>
      <c r="K3701" s="24">
        <v>133435.41</v>
      </c>
      <c r="L3701" s="24">
        <v>213496.65</v>
      </c>
      <c r="M3701" s="24">
        <v>171559.81</v>
      </c>
      <c r="N3701" s="24">
        <v>274495.69</v>
      </c>
      <c r="O3701" s="24">
        <v>228746.41</v>
      </c>
      <c r="P3701" s="24">
        <v>365994.26</v>
      </c>
      <c r="Q3701" s="24">
        <v>285933.01</v>
      </c>
      <c r="R3701" s="24">
        <v>457492.82</v>
      </c>
      <c r="S3701" s="24">
        <v>324057.40999999997</v>
      </c>
      <c r="T3701" s="24">
        <v>518491.87</v>
      </c>
      <c r="U3701" s="24">
        <v>362181.81</v>
      </c>
      <c r="V3701" s="24">
        <v>579490.91</v>
      </c>
    </row>
    <row r="3702" spans="1:22" hidden="1" x14ac:dyDescent="0.3">
      <c r="A3702" s="23">
        <v>3</v>
      </c>
      <c r="B3702" s="23">
        <v>2022</v>
      </c>
      <c r="C3702" s="23" t="s">
        <v>544</v>
      </c>
      <c r="D3702" t="s">
        <v>145</v>
      </c>
      <c r="E3702" s="23" t="s">
        <v>545</v>
      </c>
      <c r="F3702" s="23" t="s">
        <v>235</v>
      </c>
      <c r="G3702" s="23">
        <v>1</v>
      </c>
      <c r="H3702" s="23" t="s">
        <v>14</v>
      </c>
      <c r="I3702" s="24">
        <v>119719.24</v>
      </c>
      <c r="J3702" s="24">
        <v>209508.68</v>
      </c>
      <c r="K3702" s="24">
        <v>155255.51999999999</v>
      </c>
      <c r="L3702" s="24">
        <v>271697.15999999997</v>
      </c>
      <c r="M3702" s="24">
        <v>185498.79</v>
      </c>
      <c r="N3702" s="24">
        <v>324622.88</v>
      </c>
      <c r="O3702" s="24">
        <v>221040.09</v>
      </c>
      <c r="P3702" s="24">
        <v>386820.16</v>
      </c>
      <c r="Q3702" s="24">
        <v>260119.15</v>
      </c>
      <c r="R3702" s="24">
        <v>455208.51</v>
      </c>
      <c r="S3702" s="24">
        <v>285195.36</v>
      </c>
      <c r="T3702" s="24">
        <v>499091.88</v>
      </c>
      <c r="U3702" s="24">
        <v>309426.71000000002</v>
      </c>
      <c r="V3702" s="24">
        <v>541496.74</v>
      </c>
    </row>
    <row r="3703" spans="1:22" hidden="1" x14ac:dyDescent="0.3">
      <c r="A3703" s="23">
        <v>3</v>
      </c>
      <c r="B3703" s="23">
        <v>2022</v>
      </c>
      <c r="C3703" s="23" t="s">
        <v>544</v>
      </c>
      <c r="D3703" t="s">
        <v>145</v>
      </c>
      <c r="E3703" s="23" t="s">
        <v>545</v>
      </c>
      <c r="F3703" s="23" t="s">
        <v>235</v>
      </c>
      <c r="G3703" s="23">
        <v>2</v>
      </c>
      <c r="H3703" s="23" t="s">
        <v>30</v>
      </c>
      <c r="I3703" s="24">
        <v>94259.28</v>
      </c>
      <c r="J3703" s="24">
        <v>164953.75</v>
      </c>
      <c r="K3703" s="24">
        <v>123399.84</v>
      </c>
      <c r="L3703" s="24">
        <v>215949.72</v>
      </c>
      <c r="M3703" s="24">
        <v>149412.10999999999</v>
      </c>
      <c r="N3703" s="24">
        <v>261471.2</v>
      </c>
      <c r="O3703" s="24">
        <v>182662.51</v>
      </c>
      <c r="P3703" s="24">
        <v>319659.39</v>
      </c>
      <c r="Q3703" s="24">
        <v>216613.95</v>
      </c>
      <c r="R3703" s="24">
        <v>379074.41</v>
      </c>
      <c r="S3703" s="24">
        <v>238654.11</v>
      </c>
      <c r="T3703" s="24">
        <v>417644.69</v>
      </c>
      <c r="U3703" s="24">
        <v>259239.15</v>
      </c>
      <c r="V3703" s="24">
        <v>453668.51</v>
      </c>
    </row>
    <row r="3704" spans="1:22" hidden="1" x14ac:dyDescent="0.3">
      <c r="A3704" s="23">
        <v>3</v>
      </c>
      <c r="B3704" s="23">
        <v>2022</v>
      </c>
      <c r="C3704" s="23" t="s">
        <v>544</v>
      </c>
      <c r="D3704" t="s">
        <v>145</v>
      </c>
      <c r="E3704" s="23" t="s">
        <v>545</v>
      </c>
      <c r="F3704" s="23" t="s">
        <v>235</v>
      </c>
      <c r="G3704" s="23">
        <v>3</v>
      </c>
      <c r="H3704" s="23" t="s">
        <v>31</v>
      </c>
      <c r="I3704" s="24">
        <v>90232.45</v>
      </c>
      <c r="J3704" s="24">
        <v>157906.79</v>
      </c>
      <c r="K3704" s="24">
        <v>123081.62</v>
      </c>
      <c r="L3704" s="24">
        <v>215392.83</v>
      </c>
      <c r="M3704" s="24">
        <v>155883.46</v>
      </c>
      <c r="N3704" s="24">
        <v>272796.05</v>
      </c>
      <c r="O3704" s="24">
        <v>205494.96</v>
      </c>
      <c r="P3704" s="24">
        <v>359616.18</v>
      </c>
      <c r="Q3704" s="24">
        <v>254665.91</v>
      </c>
      <c r="R3704" s="24">
        <v>445665.34</v>
      </c>
      <c r="S3704" s="24">
        <v>286957.03000000003</v>
      </c>
      <c r="T3704" s="24">
        <v>502174.8</v>
      </c>
      <c r="U3704" s="24">
        <v>318856.53999999998</v>
      </c>
      <c r="V3704" s="24">
        <v>557998.94999999995</v>
      </c>
    </row>
    <row r="3705" spans="1:22" hidden="1" x14ac:dyDescent="0.3">
      <c r="A3705" s="23">
        <v>3</v>
      </c>
      <c r="B3705" s="23">
        <v>2022</v>
      </c>
      <c r="C3705" s="23" t="s">
        <v>544</v>
      </c>
      <c r="D3705" t="s">
        <v>145</v>
      </c>
      <c r="E3705" s="23" t="s">
        <v>545</v>
      </c>
      <c r="F3705" s="23" t="s">
        <v>235</v>
      </c>
      <c r="G3705" s="23">
        <v>4</v>
      </c>
      <c r="H3705" s="23" t="s">
        <v>29</v>
      </c>
      <c r="I3705" s="24">
        <v>96578.35</v>
      </c>
      <c r="J3705" s="24">
        <v>154525.37</v>
      </c>
      <c r="K3705" s="24">
        <v>135209.69</v>
      </c>
      <c r="L3705" s="24">
        <v>216335.51</v>
      </c>
      <c r="M3705" s="24">
        <v>173841.03</v>
      </c>
      <c r="N3705" s="24">
        <v>278145.65999999997</v>
      </c>
      <c r="O3705" s="24">
        <v>231788.05</v>
      </c>
      <c r="P3705" s="24">
        <v>370860.88</v>
      </c>
      <c r="Q3705" s="24">
        <v>289735.06</v>
      </c>
      <c r="R3705" s="24">
        <v>463576.1</v>
      </c>
      <c r="S3705" s="24">
        <v>328366.40000000002</v>
      </c>
      <c r="T3705" s="24">
        <v>525386.25</v>
      </c>
      <c r="U3705" s="24">
        <v>366997.74</v>
      </c>
      <c r="V3705" s="24">
        <v>587196.39</v>
      </c>
    </row>
    <row r="3706" spans="1:22" hidden="1" x14ac:dyDescent="0.3">
      <c r="A3706" s="23">
        <v>3</v>
      </c>
      <c r="B3706" s="23">
        <v>2022</v>
      </c>
      <c r="C3706" s="23" t="s">
        <v>544</v>
      </c>
      <c r="D3706" t="s">
        <v>146</v>
      </c>
      <c r="E3706" s="23" t="s">
        <v>546</v>
      </c>
      <c r="F3706" s="23" t="s">
        <v>180</v>
      </c>
      <c r="G3706" s="23">
        <v>1</v>
      </c>
      <c r="H3706" s="23" t="s">
        <v>14</v>
      </c>
      <c r="I3706" s="24">
        <v>110746.72</v>
      </c>
      <c r="J3706" s="24">
        <v>193806.76</v>
      </c>
      <c r="K3706" s="24">
        <v>143631.25</v>
      </c>
      <c r="L3706" s="24">
        <v>251354.69</v>
      </c>
      <c r="M3706" s="24">
        <v>171619.92</v>
      </c>
      <c r="N3706" s="24">
        <v>300334.87</v>
      </c>
      <c r="O3706" s="24">
        <v>204516.09</v>
      </c>
      <c r="P3706" s="24">
        <v>357903.16</v>
      </c>
      <c r="Q3706" s="24">
        <v>240682.66</v>
      </c>
      <c r="R3706" s="24">
        <v>421194.65</v>
      </c>
      <c r="S3706" s="24">
        <v>263890.25</v>
      </c>
      <c r="T3706" s="24">
        <v>461807.94</v>
      </c>
      <c r="U3706" s="24">
        <v>286320.75</v>
      </c>
      <c r="V3706" s="24">
        <v>501061.31</v>
      </c>
    </row>
    <row r="3707" spans="1:22" hidden="1" x14ac:dyDescent="0.3">
      <c r="A3707" s="23">
        <v>3</v>
      </c>
      <c r="B3707" s="23">
        <v>2022</v>
      </c>
      <c r="C3707" s="23" t="s">
        <v>544</v>
      </c>
      <c r="D3707" t="s">
        <v>146</v>
      </c>
      <c r="E3707" s="23" t="s">
        <v>546</v>
      </c>
      <c r="F3707" s="23" t="s">
        <v>180</v>
      </c>
      <c r="G3707" s="23">
        <v>2</v>
      </c>
      <c r="H3707" s="23" t="s">
        <v>30</v>
      </c>
      <c r="I3707" s="24">
        <v>87121.71</v>
      </c>
      <c r="J3707" s="24">
        <v>152463</v>
      </c>
      <c r="K3707" s="24">
        <v>114071.48</v>
      </c>
      <c r="L3707" s="24">
        <v>199625.08</v>
      </c>
      <c r="M3707" s="24">
        <v>138134.09</v>
      </c>
      <c r="N3707" s="24">
        <v>241734.65</v>
      </c>
      <c r="O3707" s="24">
        <v>168904.46</v>
      </c>
      <c r="P3707" s="24">
        <v>295582.8</v>
      </c>
      <c r="Q3707" s="24">
        <v>200312.95999999999</v>
      </c>
      <c r="R3707" s="24">
        <v>350547.69</v>
      </c>
      <c r="S3707" s="24">
        <v>220703.33</v>
      </c>
      <c r="T3707" s="24">
        <v>386230.82</v>
      </c>
      <c r="U3707" s="24">
        <v>239750.32</v>
      </c>
      <c r="V3707" s="24">
        <v>419563.05</v>
      </c>
    </row>
    <row r="3708" spans="1:22" hidden="1" x14ac:dyDescent="0.3">
      <c r="A3708" s="23">
        <v>3</v>
      </c>
      <c r="B3708" s="23">
        <v>2022</v>
      </c>
      <c r="C3708" s="23" t="s">
        <v>544</v>
      </c>
      <c r="D3708" t="s">
        <v>146</v>
      </c>
      <c r="E3708" s="23" t="s">
        <v>546</v>
      </c>
      <c r="F3708" s="23" t="s">
        <v>180</v>
      </c>
      <c r="G3708" s="23">
        <v>3</v>
      </c>
      <c r="H3708" s="23" t="s">
        <v>31</v>
      </c>
      <c r="I3708" s="24">
        <v>83344.160000000003</v>
      </c>
      <c r="J3708" s="24">
        <v>145852.29</v>
      </c>
      <c r="K3708" s="24">
        <v>113671.8</v>
      </c>
      <c r="L3708" s="24">
        <v>198925.65</v>
      </c>
      <c r="M3708" s="24">
        <v>143955.51999999999</v>
      </c>
      <c r="N3708" s="24">
        <v>251922.17</v>
      </c>
      <c r="O3708" s="24">
        <v>189760.39</v>
      </c>
      <c r="P3708" s="24">
        <v>332080.69</v>
      </c>
      <c r="Q3708" s="24">
        <v>235156.46</v>
      </c>
      <c r="R3708" s="24">
        <v>411523.8</v>
      </c>
      <c r="S3708" s="24">
        <v>264966.27</v>
      </c>
      <c r="T3708" s="24">
        <v>463690.97</v>
      </c>
      <c r="U3708" s="24">
        <v>294412.7</v>
      </c>
      <c r="V3708" s="24">
        <v>515222.22</v>
      </c>
    </row>
    <row r="3709" spans="1:22" hidden="1" x14ac:dyDescent="0.3">
      <c r="A3709" s="23">
        <v>3</v>
      </c>
      <c r="B3709" s="23">
        <v>2022</v>
      </c>
      <c r="C3709" s="23" t="s">
        <v>544</v>
      </c>
      <c r="D3709" t="s">
        <v>146</v>
      </c>
      <c r="E3709" s="23" t="s">
        <v>546</v>
      </c>
      <c r="F3709" s="23" t="s">
        <v>180</v>
      </c>
      <c r="G3709" s="23">
        <v>4</v>
      </c>
      <c r="H3709" s="23" t="s">
        <v>29</v>
      </c>
      <c r="I3709" s="24">
        <v>89301.78</v>
      </c>
      <c r="J3709" s="24">
        <v>142882.85</v>
      </c>
      <c r="K3709" s="24">
        <v>125022.49</v>
      </c>
      <c r="L3709" s="24">
        <v>200035.99</v>
      </c>
      <c r="M3709" s="24">
        <v>160743.20000000001</v>
      </c>
      <c r="N3709" s="24">
        <v>257189.13</v>
      </c>
      <c r="O3709" s="24">
        <v>214324.27</v>
      </c>
      <c r="P3709" s="24">
        <v>342918.84</v>
      </c>
      <c r="Q3709" s="24">
        <v>267905.34000000003</v>
      </c>
      <c r="R3709" s="24">
        <v>428648.55</v>
      </c>
      <c r="S3709" s="24">
        <v>303626.05</v>
      </c>
      <c r="T3709" s="24">
        <v>485801.68</v>
      </c>
      <c r="U3709" s="24">
        <v>339346.76</v>
      </c>
      <c r="V3709" s="24">
        <v>542954.81999999995</v>
      </c>
    </row>
    <row r="3710" spans="1:22" hidden="1" x14ac:dyDescent="0.3">
      <c r="A3710" s="23">
        <v>3</v>
      </c>
      <c r="B3710" s="23">
        <v>2022</v>
      </c>
      <c r="C3710" s="23" t="s">
        <v>544</v>
      </c>
      <c r="D3710" t="s">
        <v>157</v>
      </c>
      <c r="E3710" s="23" t="s">
        <v>547</v>
      </c>
      <c r="F3710" s="23" t="s">
        <v>203</v>
      </c>
      <c r="G3710" s="23">
        <v>1</v>
      </c>
      <c r="H3710" s="23" t="s">
        <v>14</v>
      </c>
      <c r="I3710" s="24">
        <v>107260.91</v>
      </c>
      <c r="J3710" s="24">
        <v>187706.59</v>
      </c>
      <c r="K3710" s="24">
        <v>139046.63</v>
      </c>
      <c r="L3710" s="24">
        <v>243331.6</v>
      </c>
      <c r="M3710" s="24">
        <v>166088.06</v>
      </c>
      <c r="N3710" s="24">
        <v>290654.11</v>
      </c>
      <c r="O3710" s="24">
        <v>197846.55</v>
      </c>
      <c r="P3710" s="24">
        <v>346231.47</v>
      </c>
      <c r="Q3710" s="24">
        <v>232784.7</v>
      </c>
      <c r="R3710" s="24">
        <v>407373.23</v>
      </c>
      <c r="S3710" s="24">
        <v>255202.54</v>
      </c>
      <c r="T3710" s="24">
        <v>446604.44</v>
      </c>
      <c r="U3710" s="24">
        <v>276843.27</v>
      </c>
      <c r="V3710" s="24">
        <v>484475.72</v>
      </c>
    </row>
    <row r="3711" spans="1:22" hidden="1" x14ac:dyDescent="0.3">
      <c r="A3711" s="23">
        <v>3</v>
      </c>
      <c r="B3711" s="23">
        <v>2022</v>
      </c>
      <c r="C3711" s="23" t="s">
        <v>544</v>
      </c>
      <c r="D3711" t="s">
        <v>157</v>
      </c>
      <c r="E3711" s="23" t="s">
        <v>547</v>
      </c>
      <c r="F3711" s="23" t="s">
        <v>203</v>
      </c>
      <c r="G3711" s="23">
        <v>2</v>
      </c>
      <c r="H3711" s="23" t="s">
        <v>30</v>
      </c>
      <c r="I3711" s="24">
        <v>84782.74</v>
      </c>
      <c r="J3711" s="24">
        <v>148369.79999999999</v>
      </c>
      <c r="K3711" s="24">
        <v>110921.79</v>
      </c>
      <c r="L3711" s="24">
        <v>194113.14</v>
      </c>
      <c r="M3711" s="24">
        <v>134227.75</v>
      </c>
      <c r="N3711" s="24">
        <v>234898.56</v>
      </c>
      <c r="O3711" s="24">
        <v>163963.64000000001</v>
      </c>
      <c r="P3711" s="24">
        <v>286936.37</v>
      </c>
      <c r="Q3711" s="24">
        <v>194374.7</v>
      </c>
      <c r="R3711" s="24">
        <v>340155.73</v>
      </c>
      <c r="S3711" s="24">
        <v>214112.06</v>
      </c>
      <c r="T3711" s="24">
        <v>374696.1</v>
      </c>
      <c r="U3711" s="24">
        <v>232533.53</v>
      </c>
      <c r="V3711" s="24">
        <v>406933.68</v>
      </c>
    </row>
    <row r="3712" spans="1:22" hidden="1" x14ac:dyDescent="0.3">
      <c r="A3712" s="23">
        <v>3</v>
      </c>
      <c r="B3712" s="23">
        <v>2022</v>
      </c>
      <c r="C3712" s="23" t="s">
        <v>544</v>
      </c>
      <c r="D3712" t="s">
        <v>157</v>
      </c>
      <c r="E3712" s="23" t="s">
        <v>547</v>
      </c>
      <c r="F3712" s="23" t="s">
        <v>203</v>
      </c>
      <c r="G3712" s="23">
        <v>3</v>
      </c>
      <c r="H3712" s="23" t="s">
        <v>31</v>
      </c>
      <c r="I3712" s="24">
        <v>81413.460000000006</v>
      </c>
      <c r="J3712" s="24">
        <v>142473.54999999999</v>
      </c>
      <c r="K3712" s="24">
        <v>111114.93</v>
      </c>
      <c r="L3712" s="24">
        <v>194451.13</v>
      </c>
      <c r="M3712" s="24">
        <v>140774.62</v>
      </c>
      <c r="N3712" s="24">
        <v>246355.59</v>
      </c>
      <c r="O3712" s="24">
        <v>185625.03</v>
      </c>
      <c r="P3712" s="24">
        <v>324843.81</v>
      </c>
      <c r="Q3712" s="24">
        <v>230086.48</v>
      </c>
      <c r="R3712" s="24">
        <v>402651.34</v>
      </c>
      <c r="S3712" s="24">
        <v>259295.27</v>
      </c>
      <c r="T3712" s="24">
        <v>453766.72</v>
      </c>
      <c r="U3712" s="24">
        <v>288158.31</v>
      </c>
      <c r="V3712" s="24">
        <v>504277.04</v>
      </c>
    </row>
    <row r="3713" spans="1:22" hidden="1" x14ac:dyDescent="0.3">
      <c r="A3713" s="23">
        <v>3</v>
      </c>
      <c r="B3713" s="23">
        <v>2022</v>
      </c>
      <c r="C3713" s="23" t="s">
        <v>544</v>
      </c>
      <c r="D3713" t="s">
        <v>157</v>
      </c>
      <c r="E3713" s="23" t="s">
        <v>547</v>
      </c>
      <c r="F3713" s="23" t="s">
        <v>203</v>
      </c>
      <c r="G3713" s="23">
        <v>4</v>
      </c>
      <c r="H3713" s="23" t="s">
        <v>29</v>
      </c>
      <c r="I3713" s="24">
        <v>86702.41</v>
      </c>
      <c r="J3713" s="24">
        <v>138723.85999999999</v>
      </c>
      <c r="K3713" s="24">
        <v>121383.37</v>
      </c>
      <c r="L3713" s="24">
        <v>194213.4</v>
      </c>
      <c r="M3713" s="24">
        <v>156064.34</v>
      </c>
      <c r="N3713" s="24">
        <v>249702.94</v>
      </c>
      <c r="O3713" s="24">
        <v>208085.78</v>
      </c>
      <c r="P3713" s="24">
        <v>332937.26</v>
      </c>
      <c r="Q3713" s="24">
        <v>260107.23</v>
      </c>
      <c r="R3713" s="24">
        <v>416171.57</v>
      </c>
      <c r="S3713" s="24">
        <v>294788.19</v>
      </c>
      <c r="T3713" s="24">
        <v>471661.12</v>
      </c>
      <c r="U3713" s="24">
        <v>329469.15999999997</v>
      </c>
      <c r="V3713" s="24">
        <v>527150.66</v>
      </c>
    </row>
    <row r="3714" spans="1:22" hidden="1" x14ac:dyDescent="0.3">
      <c r="A3714" s="23">
        <v>3</v>
      </c>
      <c r="B3714" s="23">
        <v>2022</v>
      </c>
      <c r="C3714" s="23" t="s">
        <v>544</v>
      </c>
      <c r="D3714" t="s">
        <v>157</v>
      </c>
      <c r="E3714" s="23" t="s">
        <v>547</v>
      </c>
      <c r="F3714" s="23" t="s">
        <v>245</v>
      </c>
      <c r="G3714" s="23">
        <v>1</v>
      </c>
      <c r="H3714" s="23" t="s">
        <v>14</v>
      </c>
      <c r="I3714" s="24">
        <v>108215.32</v>
      </c>
      <c r="J3714" s="24">
        <v>189376.81</v>
      </c>
      <c r="K3714" s="24">
        <v>140506.09</v>
      </c>
      <c r="L3714" s="24">
        <v>245885.66</v>
      </c>
      <c r="M3714" s="24">
        <v>168019.19</v>
      </c>
      <c r="N3714" s="24">
        <v>294033.58</v>
      </c>
      <c r="O3714" s="24">
        <v>200416.68</v>
      </c>
      <c r="P3714" s="24">
        <v>350729.19</v>
      </c>
      <c r="Q3714" s="24">
        <v>235979.63</v>
      </c>
      <c r="R3714" s="24">
        <v>412964.34</v>
      </c>
      <c r="S3714" s="24">
        <v>258803.61</v>
      </c>
      <c r="T3714" s="24">
        <v>452906.33</v>
      </c>
      <c r="U3714" s="24">
        <v>280928.84000000003</v>
      </c>
      <c r="V3714" s="24">
        <v>491625.47</v>
      </c>
    </row>
    <row r="3715" spans="1:22" hidden="1" x14ac:dyDescent="0.3">
      <c r="A3715" s="23">
        <v>3</v>
      </c>
      <c r="B3715" s="23">
        <v>2022</v>
      </c>
      <c r="C3715" s="23" t="s">
        <v>544</v>
      </c>
      <c r="D3715" t="s">
        <v>157</v>
      </c>
      <c r="E3715" s="23" t="s">
        <v>547</v>
      </c>
      <c r="F3715" s="23" t="s">
        <v>245</v>
      </c>
      <c r="G3715" s="23">
        <v>2</v>
      </c>
      <c r="H3715" s="23" t="s">
        <v>30</v>
      </c>
      <c r="I3715" s="24">
        <v>84131.58</v>
      </c>
      <c r="J3715" s="24">
        <v>147230.26</v>
      </c>
      <c r="K3715" s="24">
        <v>110372.34</v>
      </c>
      <c r="L3715" s="24">
        <v>193151.59</v>
      </c>
      <c r="M3715" s="24">
        <v>133883.14000000001</v>
      </c>
      <c r="N3715" s="24">
        <v>234295.5</v>
      </c>
      <c r="O3715" s="24">
        <v>164113.56</v>
      </c>
      <c r="P3715" s="24">
        <v>287198.73</v>
      </c>
      <c r="Q3715" s="24">
        <v>194826.06</v>
      </c>
      <c r="R3715" s="24">
        <v>340945.6</v>
      </c>
      <c r="S3715" s="24">
        <v>214778.11</v>
      </c>
      <c r="T3715" s="24">
        <v>375861.69</v>
      </c>
      <c r="U3715" s="24">
        <v>233454.13</v>
      </c>
      <c r="V3715" s="24">
        <v>408544.72</v>
      </c>
    </row>
    <row r="3716" spans="1:22" hidden="1" x14ac:dyDescent="0.3">
      <c r="A3716" s="23">
        <v>3</v>
      </c>
      <c r="B3716" s="23">
        <v>2022</v>
      </c>
      <c r="C3716" s="23" t="s">
        <v>544</v>
      </c>
      <c r="D3716" t="s">
        <v>157</v>
      </c>
      <c r="E3716" s="23" t="s">
        <v>547</v>
      </c>
      <c r="F3716" s="23" t="s">
        <v>245</v>
      </c>
      <c r="G3716" s="23">
        <v>3</v>
      </c>
      <c r="H3716" s="23" t="s">
        <v>31</v>
      </c>
      <c r="I3716" s="24">
        <v>79723.67</v>
      </c>
      <c r="J3716" s="24">
        <v>139516.42000000001</v>
      </c>
      <c r="K3716" s="24">
        <v>108544.66</v>
      </c>
      <c r="L3716" s="24">
        <v>189953.15</v>
      </c>
      <c r="M3716" s="24">
        <v>137320.88</v>
      </c>
      <c r="N3716" s="24">
        <v>240311.55</v>
      </c>
      <c r="O3716" s="24">
        <v>180871.87</v>
      </c>
      <c r="P3716" s="24">
        <v>316525.78000000003</v>
      </c>
      <c r="Q3716" s="24">
        <v>224006.11</v>
      </c>
      <c r="R3716" s="24">
        <v>392010.7</v>
      </c>
      <c r="S3716" s="24">
        <v>252299.23</v>
      </c>
      <c r="T3716" s="24">
        <v>441523.65</v>
      </c>
      <c r="U3716" s="24">
        <v>280221.90000000002</v>
      </c>
      <c r="V3716" s="24">
        <v>490388.32</v>
      </c>
    </row>
    <row r="3717" spans="1:22" hidden="1" x14ac:dyDescent="0.3">
      <c r="A3717" s="23">
        <v>3</v>
      </c>
      <c r="B3717" s="23">
        <v>2022</v>
      </c>
      <c r="C3717" s="23" t="s">
        <v>544</v>
      </c>
      <c r="D3717" t="s">
        <v>157</v>
      </c>
      <c r="E3717" s="23" t="s">
        <v>547</v>
      </c>
      <c r="F3717" s="23" t="s">
        <v>245</v>
      </c>
      <c r="G3717" s="23">
        <v>4</v>
      </c>
      <c r="H3717" s="23" t="s">
        <v>29</v>
      </c>
      <c r="I3717" s="24">
        <v>86736.83</v>
      </c>
      <c r="J3717" s="24">
        <v>138778.93</v>
      </c>
      <c r="K3717" s="24">
        <v>121431.56</v>
      </c>
      <c r="L3717" s="24">
        <v>194290.5</v>
      </c>
      <c r="M3717" s="24">
        <v>156126.29</v>
      </c>
      <c r="N3717" s="24">
        <v>249802.07</v>
      </c>
      <c r="O3717" s="24">
        <v>208168.39</v>
      </c>
      <c r="P3717" s="24">
        <v>333069.42</v>
      </c>
      <c r="Q3717" s="24">
        <v>260210.48</v>
      </c>
      <c r="R3717" s="24">
        <v>416336.78</v>
      </c>
      <c r="S3717" s="24">
        <v>294905.21999999997</v>
      </c>
      <c r="T3717" s="24">
        <v>471848.35</v>
      </c>
      <c r="U3717" s="24">
        <v>329599.95</v>
      </c>
      <c r="V3717" s="24">
        <v>527359.92000000004</v>
      </c>
    </row>
    <row r="3718" spans="1:22" hidden="1" x14ac:dyDescent="0.3">
      <c r="A3718" s="23">
        <v>3</v>
      </c>
      <c r="B3718" s="23">
        <v>2022</v>
      </c>
      <c r="C3718" s="23" t="s">
        <v>544</v>
      </c>
      <c r="D3718" t="s">
        <v>157</v>
      </c>
      <c r="E3718" s="23" t="s">
        <v>547</v>
      </c>
      <c r="F3718" s="23" t="s">
        <v>286</v>
      </c>
      <c r="G3718" s="23">
        <v>1</v>
      </c>
      <c r="H3718" s="23" t="s">
        <v>14</v>
      </c>
      <c r="I3718" s="24">
        <v>107503.14</v>
      </c>
      <c r="J3718" s="24">
        <v>188130.5</v>
      </c>
      <c r="K3718" s="24">
        <v>139497.67000000001</v>
      </c>
      <c r="L3718" s="24">
        <v>244120.92</v>
      </c>
      <c r="M3718" s="24">
        <v>166742.64000000001</v>
      </c>
      <c r="N3718" s="24">
        <v>291799.63</v>
      </c>
      <c r="O3718" s="24">
        <v>198792.63</v>
      </c>
      <c r="P3718" s="24">
        <v>347887.1</v>
      </c>
      <c r="Q3718" s="24">
        <v>234003.25</v>
      </c>
      <c r="R3718" s="24">
        <v>409505.69</v>
      </c>
      <c r="S3718" s="24">
        <v>256599.16</v>
      </c>
      <c r="T3718" s="24">
        <v>449048.52</v>
      </c>
      <c r="U3718" s="24">
        <v>278468.78000000003</v>
      </c>
      <c r="V3718" s="24">
        <v>487320.36</v>
      </c>
    </row>
    <row r="3719" spans="1:22" hidden="1" x14ac:dyDescent="0.3">
      <c r="A3719" s="23">
        <v>3</v>
      </c>
      <c r="B3719" s="23">
        <v>2022</v>
      </c>
      <c r="C3719" s="23" t="s">
        <v>544</v>
      </c>
      <c r="D3719" t="s">
        <v>157</v>
      </c>
      <c r="E3719" s="23" t="s">
        <v>547</v>
      </c>
      <c r="F3719" s="23" t="s">
        <v>286</v>
      </c>
      <c r="G3719" s="23">
        <v>2</v>
      </c>
      <c r="H3719" s="23" t="s">
        <v>30</v>
      </c>
      <c r="I3719" s="24">
        <v>84107.5</v>
      </c>
      <c r="J3719" s="24">
        <v>147188.13</v>
      </c>
      <c r="K3719" s="24">
        <v>110224.88</v>
      </c>
      <c r="L3719" s="24">
        <v>192893.55</v>
      </c>
      <c r="M3719" s="24">
        <v>133581.91</v>
      </c>
      <c r="N3719" s="24">
        <v>233768.35</v>
      </c>
      <c r="O3719" s="24">
        <v>163526.74</v>
      </c>
      <c r="P3719" s="24">
        <v>286171.8</v>
      </c>
      <c r="Q3719" s="24">
        <v>194025.5</v>
      </c>
      <c r="R3719" s="24">
        <v>339544.62</v>
      </c>
      <c r="S3719" s="24">
        <v>213831.52</v>
      </c>
      <c r="T3719" s="24">
        <v>374205.16</v>
      </c>
      <c r="U3719" s="24">
        <v>232350.48</v>
      </c>
      <c r="V3719" s="24">
        <v>406613.34</v>
      </c>
    </row>
    <row r="3720" spans="1:22" hidden="1" x14ac:dyDescent="0.3">
      <c r="A3720" s="23">
        <v>3</v>
      </c>
      <c r="B3720" s="23">
        <v>2022</v>
      </c>
      <c r="C3720" s="23" t="s">
        <v>544</v>
      </c>
      <c r="D3720" t="s">
        <v>157</v>
      </c>
      <c r="E3720" s="23" t="s">
        <v>547</v>
      </c>
      <c r="F3720" s="23" t="s">
        <v>286</v>
      </c>
      <c r="G3720" s="23">
        <v>3</v>
      </c>
      <c r="H3720" s="23" t="s">
        <v>31</v>
      </c>
      <c r="I3720" s="24">
        <v>80108.649999999994</v>
      </c>
      <c r="J3720" s="24">
        <v>140190.14000000001</v>
      </c>
      <c r="K3720" s="24">
        <v>109171.31</v>
      </c>
      <c r="L3720" s="24">
        <v>191049.78</v>
      </c>
      <c r="M3720" s="24">
        <v>138190.48000000001</v>
      </c>
      <c r="N3720" s="24">
        <v>241833.33</v>
      </c>
      <c r="O3720" s="24">
        <v>182094.83</v>
      </c>
      <c r="P3720" s="24">
        <v>318665.96000000002</v>
      </c>
      <c r="Q3720" s="24">
        <v>225594.35</v>
      </c>
      <c r="R3720" s="24">
        <v>394790.11</v>
      </c>
      <c r="S3720" s="24">
        <v>254144.21</v>
      </c>
      <c r="T3720" s="24">
        <v>444752.37</v>
      </c>
      <c r="U3720" s="24">
        <v>282334.21000000002</v>
      </c>
      <c r="V3720" s="24">
        <v>494084.87</v>
      </c>
    </row>
    <row r="3721" spans="1:22" hidden="1" x14ac:dyDescent="0.3">
      <c r="A3721" s="23">
        <v>3</v>
      </c>
      <c r="B3721" s="23">
        <v>2022</v>
      </c>
      <c r="C3721" s="23" t="s">
        <v>544</v>
      </c>
      <c r="D3721" t="s">
        <v>157</v>
      </c>
      <c r="E3721" s="23" t="s">
        <v>547</v>
      </c>
      <c r="F3721" s="23" t="s">
        <v>286</v>
      </c>
      <c r="G3721" s="23">
        <v>4</v>
      </c>
      <c r="H3721" s="23" t="s">
        <v>29</v>
      </c>
      <c r="I3721" s="24">
        <v>86443.72</v>
      </c>
      <c r="J3721" s="24">
        <v>138309.96</v>
      </c>
      <c r="K3721" s="24">
        <v>121021.21</v>
      </c>
      <c r="L3721" s="24">
        <v>193633.94</v>
      </c>
      <c r="M3721" s="24">
        <v>155598.70000000001</v>
      </c>
      <c r="N3721" s="24">
        <v>248957.92</v>
      </c>
      <c r="O3721" s="24">
        <v>207464.93</v>
      </c>
      <c r="P3721" s="24">
        <v>331943.89</v>
      </c>
      <c r="Q3721" s="24">
        <v>259331.16</v>
      </c>
      <c r="R3721" s="24">
        <v>414929.87</v>
      </c>
      <c r="S3721" s="24">
        <v>293908.65000000002</v>
      </c>
      <c r="T3721" s="24">
        <v>470253.85</v>
      </c>
      <c r="U3721" s="24">
        <v>328486.14</v>
      </c>
      <c r="V3721" s="24">
        <v>525577.82999999996</v>
      </c>
    </row>
    <row r="3722" spans="1:22" hidden="1" x14ac:dyDescent="0.3">
      <c r="A3722" s="23">
        <v>3</v>
      </c>
      <c r="B3722" s="23">
        <v>2022</v>
      </c>
      <c r="C3722" s="23" t="s">
        <v>544</v>
      </c>
      <c r="D3722" t="s">
        <v>157</v>
      </c>
      <c r="E3722" s="23" t="s">
        <v>547</v>
      </c>
      <c r="F3722" s="23" t="s">
        <v>327</v>
      </c>
      <c r="G3722" s="23">
        <v>1</v>
      </c>
      <c r="H3722" s="23" t="s">
        <v>14</v>
      </c>
      <c r="I3722" s="24">
        <v>105790.51</v>
      </c>
      <c r="J3722" s="24">
        <v>185133.4</v>
      </c>
      <c r="K3722" s="24">
        <v>137261.74</v>
      </c>
      <c r="L3722" s="24">
        <v>240208.05</v>
      </c>
      <c r="M3722" s="24">
        <v>164058.54</v>
      </c>
      <c r="N3722" s="24">
        <v>287102.44</v>
      </c>
      <c r="O3722" s="24">
        <v>195576.12</v>
      </c>
      <c r="P3722" s="24">
        <v>342258.21</v>
      </c>
      <c r="Q3722" s="24">
        <v>230206.59</v>
      </c>
      <c r="R3722" s="24">
        <v>402861.54</v>
      </c>
      <c r="S3722" s="24">
        <v>252429.87</v>
      </c>
      <c r="T3722" s="24">
        <v>441752.28</v>
      </c>
      <c r="U3722" s="24">
        <v>273933.21999999997</v>
      </c>
      <c r="V3722" s="24">
        <v>479383.14</v>
      </c>
    </row>
    <row r="3723" spans="1:22" hidden="1" x14ac:dyDescent="0.3">
      <c r="A3723" s="23">
        <v>3</v>
      </c>
      <c r="B3723" s="23">
        <v>2022</v>
      </c>
      <c r="C3723" s="23" t="s">
        <v>544</v>
      </c>
      <c r="D3723" t="s">
        <v>157</v>
      </c>
      <c r="E3723" s="23" t="s">
        <v>547</v>
      </c>
      <c r="F3723" s="23" t="s">
        <v>327</v>
      </c>
      <c r="G3723" s="23">
        <v>2</v>
      </c>
      <c r="H3723" s="23" t="s">
        <v>30</v>
      </c>
      <c r="I3723" s="24">
        <v>82853.61</v>
      </c>
      <c r="J3723" s="24">
        <v>144993.82999999999</v>
      </c>
      <c r="K3723" s="24">
        <v>108562.93</v>
      </c>
      <c r="L3723" s="24">
        <v>189985.13</v>
      </c>
      <c r="M3723" s="24">
        <v>131548.01</v>
      </c>
      <c r="N3723" s="24">
        <v>230209.03</v>
      </c>
      <c r="O3723" s="24">
        <v>161001.72</v>
      </c>
      <c r="P3723" s="24">
        <v>281753.01</v>
      </c>
      <c r="Q3723" s="24">
        <v>191012.72</v>
      </c>
      <c r="R3723" s="24">
        <v>334272.25</v>
      </c>
      <c r="S3723" s="24">
        <v>210500.82</v>
      </c>
      <c r="T3723" s="24">
        <v>368376.43</v>
      </c>
      <c r="U3723" s="24">
        <v>228719.21</v>
      </c>
      <c r="V3723" s="24">
        <v>400258.61</v>
      </c>
    </row>
    <row r="3724" spans="1:22" hidden="1" x14ac:dyDescent="0.3">
      <c r="A3724" s="23">
        <v>3</v>
      </c>
      <c r="B3724" s="23">
        <v>2022</v>
      </c>
      <c r="C3724" s="23" t="s">
        <v>544</v>
      </c>
      <c r="D3724" t="s">
        <v>157</v>
      </c>
      <c r="E3724" s="23" t="s">
        <v>547</v>
      </c>
      <c r="F3724" s="23" t="s">
        <v>327</v>
      </c>
      <c r="G3724" s="23">
        <v>3</v>
      </c>
      <c r="H3724" s="23" t="s">
        <v>31</v>
      </c>
      <c r="I3724" s="24">
        <v>78980.2</v>
      </c>
      <c r="J3724" s="24">
        <v>138215.35</v>
      </c>
      <c r="K3724" s="24">
        <v>107649.92</v>
      </c>
      <c r="L3724" s="24">
        <v>188387.36</v>
      </c>
      <c r="M3724" s="24">
        <v>136277.01</v>
      </c>
      <c r="N3724" s="24">
        <v>238484.76</v>
      </c>
      <c r="O3724" s="24">
        <v>179585.88</v>
      </c>
      <c r="P3724" s="24">
        <v>314275.28999999998</v>
      </c>
      <c r="Q3724" s="24">
        <v>222497.85</v>
      </c>
      <c r="R3724" s="24">
        <v>389371.23</v>
      </c>
      <c r="S3724" s="24">
        <v>250664.83</v>
      </c>
      <c r="T3724" s="24">
        <v>438663.45</v>
      </c>
      <c r="U3724" s="24">
        <v>278479.01</v>
      </c>
      <c r="V3724" s="24">
        <v>487338.26</v>
      </c>
    </row>
    <row r="3725" spans="1:22" hidden="1" x14ac:dyDescent="0.3">
      <c r="A3725" s="23">
        <v>3</v>
      </c>
      <c r="B3725" s="23">
        <v>2022</v>
      </c>
      <c r="C3725" s="23" t="s">
        <v>544</v>
      </c>
      <c r="D3725" t="s">
        <v>157</v>
      </c>
      <c r="E3725" s="23" t="s">
        <v>547</v>
      </c>
      <c r="F3725" s="23" t="s">
        <v>327</v>
      </c>
      <c r="G3725" s="23">
        <v>4</v>
      </c>
      <c r="H3725" s="23" t="s">
        <v>29</v>
      </c>
      <c r="I3725" s="24">
        <v>85111.7</v>
      </c>
      <c r="J3725" s="24">
        <v>136178.72</v>
      </c>
      <c r="K3725" s="24">
        <v>119156.38</v>
      </c>
      <c r="L3725" s="24">
        <v>190650.21</v>
      </c>
      <c r="M3725" s="24">
        <v>153201.06</v>
      </c>
      <c r="N3725" s="24">
        <v>245121.7</v>
      </c>
      <c r="O3725" s="24">
        <v>204268.08</v>
      </c>
      <c r="P3725" s="24">
        <v>326828.94</v>
      </c>
      <c r="Q3725" s="24">
        <v>255335.1</v>
      </c>
      <c r="R3725" s="24">
        <v>408536.17</v>
      </c>
      <c r="S3725" s="24">
        <v>289379.78000000003</v>
      </c>
      <c r="T3725" s="24">
        <v>463007.66</v>
      </c>
      <c r="U3725" s="24">
        <v>323424.46000000002</v>
      </c>
      <c r="V3725" s="24">
        <v>517479.15</v>
      </c>
    </row>
    <row r="3726" spans="1:22" hidden="1" x14ac:dyDescent="0.3">
      <c r="A3726" s="23">
        <v>3</v>
      </c>
      <c r="B3726" s="23">
        <v>2022</v>
      </c>
      <c r="C3726" s="23" t="s">
        <v>544</v>
      </c>
      <c r="D3726" t="s">
        <v>114</v>
      </c>
      <c r="E3726" s="23" t="s">
        <v>548</v>
      </c>
      <c r="F3726" s="23" t="s">
        <v>217</v>
      </c>
      <c r="G3726" s="23">
        <v>1</v>
      </c>
      <c r="H3726" s="23" t="s">
        <v>14</v>
      </c>
      <c r="I3726" s="24">
        <v>121431.87</v>
      </c>
      <c r="J3726" s="24">
        <v>212505.77</v>
      </c>
      <c r="K3726" s="24">
        <v>157491.45000000001</v>
      </c>
      <c r="L3726" s="24">
        <v>275610.03999999998</v>
      </c>
      <c r="M3726" s="24">
        <v>188182.9</v>
      </c>
      <c r="N3726" s="24">
        <v>329320.07</v>
      </c>
      <c r="O3726" s="24">
        <v>224256.6</v>
      </c>
      <c r="P3726" s="24">
        <v>392449.05</v>
      </c>
      <c r="Q3726" s="24">
        <v>263915.81</v>
      </c>
      <c r="R3726" s="24">
        <v>461852.66</v>
      </c>
      <c r="S3726" s="24">
        <v>289364.64</v>
      </c>
      <c r="T3726" s="24">
        <v>506388.12</v>
      </c>
      <c r="U3726" s="24">
        <v>313962.26</v>
      </c>
      <c r="V3726" s="24">
        <v>549433.96</v>
      </c>
    </row>
    <row r="3727" spans="1:22" hidden="1" x14ac:dyDescent="0.3">
      <c r="A3727" s="23">
        <v>3</v>
      </c>
      <c r="B3727" s="23">
        <v>2022</v>
      </c>
      <c r="C3727" s="23" t="s">
        <v>544</v>
      </c>
      <c r="D3727" t="s">
        <v>114</v>
      </c>
      <c r="E3727" s="23" t="s">
        <v>548</v>
      </c>
      <c r="F3727" s="23" t="s">
        <v>217</v>
      </c>
      <c r="G3727" s="23">
        <v>2</v>
      </c>
      <c r="H3727" s="23" t="s">
        <v>30</v>
      </c>
      <c r="I3727" s="24">
        <v>95513.17</v>
      </c>
      <c r="J3727" s="24">
        <v>167148.04999999999</v>
      </c>
      <c r="K3727" s="24">
        <v>125061.79</v>
      </c>
      <c r="L3727" s="24">
        <v>218858.14</v>
      </c>
      <c r="M3727" s="24">
        <v>151446.01</v>
      </c>
      <c r="N3727" s="24">
        <v>265030.52</v>
      </c>
      <c r="O3727" s="24">
        <v>185187.53</v>
      </c>
      <c r="P3727" s="24">
        <v>324078.17</v>
      </c>
      <c r="Q3727" s="24">
        <v>219626.73</v>
      </c>
      <c r="R3727" s="24">
        <v>384346.77</v>
      </c>
      <c r="S3727" s="24">
        <v>241984.81</v>
      </c>
      <c r="T3727" s="24">
        <v>423473.41</v>
      </c>
      <c r="U3727" s="24">
        <v>262870.42</v>
      </c>
      <c r="V3727" s="24">
        <v>460023.24</v>
      </c>
    </row>
    <row r="3728" spans="1:22" hidden="1" x14ac:dyDescent="0.3">
      <c r="A3728" s="23">
        <v>3</v>
      </c>
      <c r="B3728" s="23">
        <v>2022</v>
      </c>
      <c r="C3728" s="23" t="s">
        <v>544</v>
      </c>
      <c r="D3728" t="s">
        <v>114</v>
      </c>
      <c r="E3728" s="23" t="s">
        <v>548</v>
      </c>
      <c r="F3728" s="23" t="s">
        <v>217</v>
      </c>
      <c r="G3728" s="23">
        <v>3</v>
      </c>
      <c r="H3728" s="23" t="s">
        <v>31</v>
      </c>
      <c r="I3728" s="24">
        <v>91360.91</v>
      </c>
      <c r="J3728" s="24">
        <v>159881.59</v>
      </c>
      <c r="K3728" s="24">
        <v>124603</v>
      </c>
      <c r="L3728" s="24">
        <v>218055.25</v>
      </c>
      <c r="M3728" s="24">
        <v>157796.93</v>
      </c>
      <c r="N3728" s="24">
        <v>276144.62</v>
      </c>
      <c r="O3728" s="24">
        <v>208003.92</v>
      </c>
      <c r="P3728" s="24">
        <v>364006.85</v>
      </c>
      <c r="Q3728" s="24">
        <v>257762.41</v>
      </c>
      <c r="R3728" s="24">
        <v>451084.22</v>
      </c>
      <c r="S3728" s="24">
        <v>290436.40999999997</v>
      </c>
      <c r="T3728" s="24">
        <v>508263.72</v>
      </c>
      <c r="U3728" s="24">
        <v>322711.75</v>
      </c>
      <c r="V3728" s="24">
        <v>564745.56000000006</v>
      </c>
    </row>
    <row r="3729" spans="1:22" hidden="1" x14ac:dyDescent="0.3">
      <c r="A3729" s="23">
        <v>3</v>
      </c>
      <c r="B3729" s="23">
        <v>2022</v>
      </c>
      <c r="C3729" s="23" t="s">
        <v>544</v>
      </c>
      <c r="D3729" t="s">
        <v>114</v>
      </c>
      <c r="E3729" s="23" t="s">
        <v>548</v>
      </c>
      <c r="F3729" s="23" t="s">
        <v>217</v>
      </c>
      <c r="G3729" s="23">
        <v>4</v>
      </c>
      <c r="H3729" s="23" t="s">
        <v>29</v>
      </c>
      <c r="I3729" s="24">
        <v>97910.37</v>
      </c>
      <c r="J3729" s="24">
        <v>156656.6</v>
      </c>
      <c r="K3729" s="24">
        <v>137074.51999999999</v>
      </c>
      <c r="L3729" s="24">
        <v>219319.24</v>
      </c>
      <c r="M3729" s="24">
        <v>176238.67</v>
      </c>
      <c r="N3729" s="24">
        <v>281981.88</v>
      </c>
      <c r="O3729" s="24">
        <v>234984.9</v>
      </c>
      <c r="P3729" s="24">
        <v>375975.84</v>
      </c>
      <c r="Q3729" s="24">
        <v>293731.12</v>
      </c>
      <c r="R3729" s="24">
        <v>469969.8</v>
      </c>
      <c r="S3729" s="24">
        <v>332895.27</v>
      </c>
      <c r="T3729" s="24">
        <v>532632.43999999994</v>
      </c>
      <c r="U3729" s="24">
        <v>372059.42</v>
      </c>
      <c r="V3729" s="24">
        <v>595295.07999999996</v>
      </c>
    </row>
    <row r="3730" spans="1:22" hidden="1" x14ac:dyDescent="0.3">
      <c r="A3730" s="23">
        <v>3</v>
      </c>
      <c r="B3730" s="23">
        <v>2022</v>
      </c>
      <c r="C3730" s="23" t="s">
        <v>544</v>
      </c>
      <c r="D3730" t="s">
        <v>114</v>
      </c>
      <c r="E3730" s="23" t="s">
        <v>548</v>
      </c>
      <c r="F3730" s="23" t="s">
        <v>262</v>
      </c>
      <c r="G3730" s="23">
        <v>1</v>
      </c>
      <c r="H3730" s="23" t="s">
        <v>14</v>
      </c>
      <c r="I3730" s="24">
        <v>111701.14</v>
      </c>
      <c r="J3730" s="24">
        <v>195477</v>
      </c>
      <c r="K3730" s="24">
        <v>145090.72</v>
      </c>
      <c r="L3730" s="24">
        <v>253908.76</v>
      </c>
      <c r="M3730" s="24">
        <v>173551.06</v>
      </c>
      <c r="N3730" s="24">
        <v>303714.36</v>
      </c>
      <c r="O3730" s="24">
        <v>207086.22</v>
      </c>
      <c r="P3730" s="24">
        <v>362400.89</v>
      </c>
      <c r="Q3730" s="24">
        <v>243877.6</v>
      </c>
      <c r="R3730" s="24">
        <v>426785.79</v>
      </c>
      <c r="S3730" s="24">
        <v>267491.34999999998</v>
      </c>
      <c r="T3730" s="24">
        <v>468109.86</v>
      </c>
      <c r="U3730" s="24">
        <v>290406.34000000003</v>
      </c>
      <c r="V3730" s="24">
        <v>508211.1</v>
      </c>
    </row>
    <row r="3731" spans="1:22" hidden="1" x14ac:dyDescent="0.3">
      <c r="A3731" s="23">
        <v>3</v>
      </c>
      <c r="B3731" s="23">
        <v>2022</v>
      </c>
      <c r="C3731" s="23" t="s">
        <v>544</v>
      </c>
      <c r="D3731" t="s">
        <v>114</v>
      </c>
      <c r="E3731" s="23" t="s">
        <v>548</v>
      </c>
      <c r="F3731" s="23" t="s">
        <v>262</v>
      </c>
      <c r="G3731" s="23">
        <v>2</v>
      </c>
      <c r="H3731" s="23" t="s">
        <v>30</v>
      </c>
      <c r="I3731" s="24">
        <v>86470.55</v>
      </c>
      <c r="J3731" s="24">
        <v>151323.46</v>
      </c>
      <c r="K3731" s="24">
        <v>113522.03</v>
      </c>
      <c r="L3731" s="24">
        <v>198663.55</v>
      </c>
      <c r="M3731" s="24">
        <v>137789.49</v>
      </c>
      <c r="N3731" s="24">
        <v>241131.61</v>
      </c>
      <c r="O3731" s="24">
        <v>169054.38</v>
      </c>
      <c r="P3731" s="24">
        <v>295845.17</v>
      </c>
      <c r="Q3731" s="24">
        <v>200764.33</v>
      </c>
      <c r="R3731" s="24">
        <v>351337.58</v>
      </c>
      <c r="S3731" s="24">
        <v>221369.39</v>
      </c>
      <c r="T3731" s="24">
        <v>387396.43</v>
      </c>
      <c r="U3731" s="24">
        <v>240670.92</v>
      </c>
      <c r="V3731" s="24">
        <v>421174.12</v>
      </c>
    </row>
    <row r="3732" spans="1:22" hidden="1" x14ac:dyDescent="0.3">
      <c r="A3732" s="23">
        <v>3</v>
      </c>
      <c r="B3732" s="23">
        <v>2022</v>
      </c>
      <c r="C3732" s="23" t="s">
        <v>544</v>
      </c>
      <c r="D3732" t="s">
        <v>114</v>
      </c>
      <c r="E3732" s="23" t="s">
        <v>548</v>
      </c>
      <c r="F3732" s="23" t="s">
        <v>262</v>
      </c>
      <c r="G3732" s="23">
        <v>3</v>
      </c>
      <c r="H3732" s="23" t="s">
        <v>31</v>
      </c>
      <c r="I3732" s="24">
        <v>81654.37</v>
      </c>
      <c r="J3732" s="24">
        <v>142895.16</v>
      </c>
      <c r="K3732" s="24">
        <v>111101.53</v>
      </c>
      <c r="L3732" s="24">
        <v>194427.68</v>
      </c>
      <c r="M3732" s="24">
        <v>140501.79</v>
      </c>
      <c r="N3732" s="24">
        <v>245878.13</v>
      </c>
      <c r="O3732" s="24">
        <v>185007.24</v>
      </c>
      <c r="P3732" s="24">
        <v>323762.67</v>
      </c>
      <c r="Q3732" s="24">
        <v>229076.1</v>
      </c>
      <c r="R3732" s="24">
        <v>400883.17</v>
      </c>
      <c r="S3732" s="24">
        <v>257970.24</v>
      </c>
      <c r="T3732" s="24">
        <v>451447.92</v>
      </c>
      <c r="U3732" s="24">
        <v>286476.3</v>
      </c>
      <c r="V3732" s="24">
        <v>501333.52</v>
      </c>
    </row>
    <row r="3733" spans="1:22" hidden="1" x14ac:dyDescent="0.3">
      <c r="A3733" s="23">
        <v>3</v>
      </c>
      <c r="B3733" s="23">
        <v>2022</v>
      </c>
      <c r="C3733" s="23" t="s">
        <v>544</v>
      </c>
      <c r="D3733" t="s">
        <v>114</v>
      </c>
      <c r="E3733" s="23" t="s">
        <v>548</v>
      </c>
      <c r="F3733" s="23" t="s">
        <v>262</v>
      </c>
      <c r="G3733" s="23">
        <v>4</v>
      </c>
      <c r="H3733" s="23" t="s">
        <v>29</v>
      </c>
      <c r="I3733" s="24">
        <v>89336.2</v>
      </c>
      <c r="J3733" s="24">
        <v>142937.93</v>
      </c>
      <c r="K3733" s="24">
        <v>125070.68</v>
      </c>
      <c r="L3733" s="24">
        <v>200113.1</v>
      </c>
      <c r="M3733" s="24">
        <v>160805.16</v>
      </c>
      <c r="N3733" s="24">
        <v>257288.27</v>
      </c>
      <c r="O3733" s="24">
        <v>214406.89</v>
      </c>
      <c r="P3733" s="24">
        <v>343051.02</v>
      </c>
      <c r="Q3733" s="24">
        <v>268008.61</v>
      </c>
      <c r="R3733" s="24">
        <v>428813.78</v>
      </c>
      <c r="S3733" s="24">
        <v>303743.09000000003</v>
      </c>
      <c r="T3733" s="24">
        <v>485988.95</v>
      </c>
      <c r="U3733" s="24">
        <v>339477.57</v>
      </c>
      <c r="V3733" s="24">
        <v>543164.12</v>
      </c>
    </row>
    <row r="3734" spans="1:22" hidden="1" x14ac:dyDescent="0.3">
      <c r="A3734" s="23">
        <v>3</v>
      </c>
      <c r="B3734" s="23">
        <v>2022</v>
      </c>
      <c r="C3734" s="23" t="s">
        <v>544</v>
      </c>
      <c r="D3734" t="s">
        <v>114</v>
      </c>
      <c r="E3734" s="23" t="s">
        <v>548</v>
      </c>
      <c r="F3734" s="23" t="s">
        <v>302</v>
      </c>
      <c r="G3734" s="23">
        <v>1</v>
      </c>
      <c r="H3734" s="23" t="s">
        <v>14</v>
      </c>
      <c r="I3734" s="24">
        <v>113641.48</v>
      </c>
      <c r="J3734" s="24">
        <v>198872.58</v>
      </c>
      <c r="K3734" s="24">
        <v>147432.98000000001</v>
      </c>
      <c r="L3734" s="24">
        <v>258007.72</v>
      </c>
      <c r="M3734" s="24">
        <v>176202.55</v>
      </c>
      <c r="N3734" s="24">
        <v>308354.46000000002</v>
      </c>
      <c r="O3734" s="24">
        <v>210034.63</v>
      </c>
      <c r="P3734" s="24">
        <v>367560.6</v>
      </c>
      <c r="Q3734" s="24">
        <v>247213.53</v>
      </c>
      <c r="R3734" s="24">
        <v>432623.67</v>
      </c>
      <c r="S3734" s="24">
        <v>271071.84000000003</v>
      </c>
      <c r="T3734" s="24">
        <v>474375.73</v>
      </c>
      <c r="U3734" s="24">
        <v>294150.94</v>
      </c>
      <c r="V3734" s="24">
        <v>514764.15</v>
      </c>
    </row>
    <row r="3735" spans="1:22" hidden="1" x14ac:dyDescent="0.3">
      <c r="A3735" s="23">
        <v>3</v>
      </c>
      <c r="B3735" s="23">
        <v>2022</v>
      </c>
      <c r="C3735" s="23" t="s">
        <v>544</v>
      </c>
      <c r="D3735" t="s">
        <v>114</v>
      </c>
      <c r="E3735" s="23" t="s">
        <v>548</v>
      </c>
      <c r="F3735" s="23" t="s">
        <v>302</v>
      </c>
      <c r="G3735" s="23">
        <v>2</v>
      </c>
      <c r="H3735" s="23" t="s">
        <v>30</v>
      </c>
      <c r="I3735" s="24">
        <v>89098.99</v>
      </c>
      <c r="J3735" s="24">
        <v>155923.24</v>
      </c>
      <c r="K3735" s="24">
        <v>116725.25</v>
      </c>
      <c r="L3735" s="24">
        <v>204269.19</v>
      </c>
      <c r="M3735" s="24">
        <v>141416.29</v>
      </c>
      <c r="N3735" s="24">
        <v>247478.5</v>
      </c>
      <c r="O3735" s="24">
        <v>173040.02</v>
      </c>
      <c r="P3735" s="24">
        <v>302820.03000000003</v>
      </c>
      <c r="Q3735" s="24">
        <v>205276.08</v>
      </c>
      <c r="R3735" s="24">
        <v>359233.14</v>
      </c>
      <c r="S3735" s="24">
        <v>226207.75</v>
      </c>
      <c r="T3735" s="24">
        <v>395863.57</v>
      </c>
      <c r="U3735" s="24">
        <v>245771.94</v>
      </c>
      <c r="V3735" s="24">
        <v>430100.9</v>
      </c>
    </row>
    <row r="3736" spans="1:22" hidden="1" x14ac:dyDescent="0.3">
      <c r="A3736" s="23">
        <v>3</v>
      </c>
      <c r="B3736" s="23">
        <v>2022</v>
      </c>
      <c r="C3736" s="23" t="s">
        <v>544</v>
      </c>
      <c r="D3736" t="s">
        <v>114</v>
      </c>
      <c r="E3736" s="23" t="s">
        <v>548</v>
      </c>
      <c r="F3736" s="23" t="s">
        <v>302</v>
      </c>
      <c r="G3736" s="23">
        <v>3</v>
      </c>
      <c r="H3736" s="23" t="s">
        <v>31</v>
      </c>
      <c r="I3736" s="24">
        <v>85007.45</v>
      </c>
      <c r="J3736" s="24">
        <v>148763.04</v>
      </c>
      <c r="K3736" s="24">
        <v>115883.51</v>
      </c>
      <c r="L3736" s="24">
        <v>202796.14</v>
      </c>
      <c r="M3736" s="24">
        <v>146713.95000000001</v>
      </c>
      <c r="N3736" s="24">
        <v>256749.42</v>
      </c>
      <c r="O3736" s="24">
        <v>193353.63</v>
      </c>
      <c r="P3736" s="24">
        <v>338368.85</v>
      </c>
      <c r="Q3736" s="24">
        <v>239568.62</v>
      </c>
      <c r="R3736" s="24">
        <v>419245.08</v>
      </c>
      <c r="S3736" s="24">
        <v>269906.74</v>
      </c>
      <c r="T3736" s="24">
        <v>472336.8</v>
      </c>
      <c r="U3736" s="24">
        <v>299867.37</v>
      </c>
      <c r="V3736" s="24">
        <v>524767.9</v>
      </c>
    </row>
    <row r="3737" spans="1:22" hidden="1" x14ac:dyDescent="0.3">
      <c r="A3737" s="23">
        <v>3</v>
      </c>
      <c r="B3737" s="23">
        <v>2022</v>
      </c>
      <c r="C3737" s="23" t="s">
        <v>544</v>
      </c>
      <c r="D3737" t="s">
        <v>114</v>
      </c>
      <c r="E3737" s="23" t="s">
        <v>548</v>
      </c>
      <c r="F3737" s="23" t="s">
        <v>302</v>
      </c>
      <c r="G3737" s="23">
        <v>4</v>
      </c>
      <c r="H3737" s="23" t="s">
        <v>29</v>
      </c>
      <c r="I3737" s="24">
        <v>91478.7</v>
      </c>
      <c r="J3737" s="24">
        <v>146365.93</v>
      </c>
      <c r="K3737" s="24">
        <v>128070.19</v>
      </c>
      <c r="L3737" s="24">
        <v>204912.3</v>
      </c>
      <c r="M3737" s="24">
        <v>164661.67000000001</v>
      </c>
      <c r="N3737" s="24">
        <v>263458.67</v>
      </c>
      <c r="O3737" s="24">
        <v>219548.89</v>
      </c>
      <c r="P3737" s="24">
        <v>351278.23</v>
      </c>
      <c r="Q3737" s="24">
        <v>274436.11</v>
      </c>
      <c r="R3737" s="24">
        <v>439097.78</v>
      </c>
      <c r="S3737" s="24">
        <v>311027.59000000003</v>
      </c>
      <c r="T3737" s="24">
        <v>497644.16</v>
      </c>
      <c r="U3737" s="24">
        <v>347619.07</v>
      </c>
      <c r="V3737" s="24">
        <v>556190.53</v>
      </c>
    </row>
    <row r="3738" spans="1:22" hidden="1" x14ac:dyDescent="0.3">
      <c r="A3738" s="23">
        <v>3</v>
      </c>
      <c r="B3738" s="23">
        <v>2022</v>
      </c>
      <c r="C3738" s="23" t="s">
        <v>544</v>
      </c>
      <c r="D3738" t="s">
        <v>114</v>
      </c>
      <c r="E3738" s="23" t="s">
        <v>548</v>
      </c>
      <c r="F3738" s="23" t="s">
        <v>341</v>
      </c>
      <c r="G3738" s="23">
        <v>1</v>
      </c>
      <c r="H3738" s="23" t="s">
        <v>14</v>
      </c>
      <c r="I3738" s="24">
        <v>114641.92</v>
      </c>
      <c r="J3738" s="24">
        <v>200623.35999999999</v>
      </c>
      <c r="K3738" s="24">
        <v>148660.49</v>
      </c>
      <c r="L3738" s="24">
        <v>260155.85</v>
      </c>
      <c r="M3738" s="24">
        <v>177610.1</v>
      </c>
      <c r="N3738" s="24">
        <v>310817.68</v>
      </c>
      <c r="O3738" s="24">
        <v>211627.08</v>
      </c>
      <c r="P3738" s="24">
        <v>370347.39</v>
      </c>
      <c r="Q3738" s="24">
        <v>249033.8</v>
      </c>
      <c r="R3738" s="24">
        <v>435809.15</v>
      </c>
      <c r="S3738" s="24">
        <v>273036.65000000002</v>
      </c>
      <c r="T3738" s="24">
        <v>477814.15</v>
      </c>
      <c r="U3738" s="24">
        <v>296226.40999999997</v>
      </c>
      <c r="V3738" s="24">
        <v>518396.22</v>
      </c>
    </row>
    <row r="3739" spans="1:22" hidden="1" x14ac:dyDescent="0.3">
      <c r="A3739" s="23">
        <v>3</v>
      </c>
      <c r="B3739" s="23">
        <v>2022</v>
      </c>
      <c r="C3739" s="23" t="s">
        <v>544</v>
      </c>
      <c r="D3739" t="s">
        <v>114</v>
      </c>
      <c r="E3739" s="23" t="s">
        <v>548</v>
      </c>
      <c r="F3739" s="23" t="s">
        <v>341</v>
      </c>
      <c r="G3739" s="23">
        <v>2</v>
      </c>
      <c r="H3739" s="23" t="s">
        <v>30</v>
      </c>
      <c r="I3739" s="24">
        <v>90328.8</v>
      </c>
      <c r="J3739" s="24">
        <v>158075.41</v>
      </c>
      <c r="K3739" s="24">
        <v>118239.75</v>
      </c>
      <c r="L3739" s="24">
        <v>206919.56</v>
      </c>
      <c r="M3739" s="24">
        <v>143148.95000000001</v>
      </c>
      <c r="N3739" s="24">
        <v>250510.67</v>
      </c>
      <c r="O3739" s="24">
        <v>174978.21</v>
      </c>
      <c r="P3739" s="24">
        <v>306211.88</v>
      </c>
      <c r="Q3739" s="24">
        <v>207488.29</v>
      </c>
      <c r="R3739" s="24">
        <v>363104.51</v>
      </c>
      <c r="S3739" s="24">
        <v>228591.86</v>
      </c>
      <c r="T3739" s="24">
        <v>400035.75</v>
      </c>
      <c r="U3739" s="24">
        <v>248299.56</v>
      </c>
      <c r="V3739" s="24">
        <v>434524.23</v>
      </c>
    </row>
    <row r="3740" spans="1:22" hidden="1" x14ac:dyDescent="0.3">
      <c r="A3740" s="23">
        <v>3</v>
      </c>
      <c r="B3740" s="23">
        <v>2022</v>
      </c>
      <c r="C3740" s="23" t="s">
        <v>544</v>
      </c>
      <c r="D3740" t="s">
        <v>114</v>
      </c>
      <c r="E3740" s="23" t="s">
        <v>548</v>
      </c>
      <c r="F3740" s="23" t="s">
        <v>341</v>
      </c>
      <c r="G3740" s="23">
        <v>3</v>
      </c>
      <c r="H3740" s="23" t="s">
        <v>31</v>
      </c>
      <c r="I3740" s="24">
        <v>86520.89</v>
      </c>
      <c r="J3740" s="24">
        <v>151411.56</v>
      </c>
      <c r="K3740" s="24">
        <v>118031.55</v>
      </c>
      <c r="L3740" s="24">
        <v>206555.21</v>
      </c>
      <c r="M3740" s="24">
        <v>149497.01</v>
      </c>
      <c r="N3740" s="24">
        <v>261619.77</v>
      </c>
      <c r="O3740" s="24">
        <v>197085.54</v>
      </c>
      <c r="P3740" s="24">
        <v>344899.7</v>
      </c>
      <c r="Q3740" s="24">
        <v>244253.36</v>
      </c>
      <c r="R3740" s="24">
        <v>427443.38</v>
      </c>
      <c r="S3740" s="24">
        <v>275231.11</v>
      </c>
      <c r="T3740" s="24">
        <v>481654.44</v>
      </c>
      <c r="U3740" s="24">
        <v>305834.89</v>
      </c>
      <c r="V3740" s="24">
        <v>535211.06000000006</v>
      </c>
    </row>
    <row r="3741" spans="1:22" hidden="1" x14ac:dyDescent="0.3">
      <c r="A3741" s="23">
        <v>3</v>
      </c>
      <c r="B3741" s="23">
        <v>2022</v>
      </c>
      <c r="C3741" s="23" t="s">
        <v>544</v>
      </c>
      <c r="D3741" t="s">
        <v>114</v>
      </c>
      <c r="E3741" s="23" t="s">
        <v>548</v>
      </c>
      <c r="F3741" s="23" t="s">
        <v>341</v>
      </c>
      <c r="G3741" s="23">
        <v>4</v>
      </c>
      <c r="H3741" s="23" t="s">
        <v>29</v>
      </c>
      <c r="I3741" s="24">
        <v>92517.62</v>
      </c>
      <c r="J3741" s="24">
        <v>148028.19</v>
      </c>
      <c r="K3741" s="24">
        <v>129524.66</v>
      </c>
      <c r="L3741" s="24">
        <v>207239.46</v>
      </c>
      <c r="M3741" s="24">
        <v>166531.71</v>
      </c>
      <c r="N3741" s="24">
        <v>266450.74</v>
      </c>
      <c r="O3741" s="24">
        <v>222042.28</v>
      </c>
      <c r="P3741" s="24">
        <v>355267.65</v>
      </c>
      <c r="Q3741" s="24">
        <v>277552.84999999998</v>
      </c>
      <c r="R3741" s="24">
        <v>444084.56</v>
      </c>
      <c r="S3741" s="24">
        <v>314559.89</v>
      </c>
      <c r="T3741" s="24">
        <v>503295.83</v>
      </c>
      <c r="U3741" s="24">
        <v>351566.94</v>
      </c>
      <c r="V3741" s="24">
        <v>562507.11</v>
      </c>
    </row>
    <row r="3742" spans="1:22" hidden="1" x14ac:dyDescent="0.3">
      <c r="A3742" s="23">
        <v>3</v>
      </c>
      <c r="B3742" s="23">
        <v>2022</v>
      </c>
      <c r="C3742" s="23" t="s">
        <v>544</v>
      </c>
      <c r="D3742" t="s">
        <v>114</v>
      </c>
      <c r="E3742" s="23" t="s">
        <v>548</v>
      </c>
      <c r="F3742" s="23" t="s">
        <v>379</v>
      </c>
      <c r="G3742" s="23">
        <v>1</v>
      </c>
      <c r="H3742" s="23" t="s">
        <v>14</v>
      </c>
      <c r="I3742" s="24">
        <v>110988.96</v>
      </c>
      <c r="J3742" s="24">
        <v>194230.68</v>
      </c>
      <c r="K3742" s="24">
        <v>144082.29999999999</v>
      </c>
      <c r="L3742" s="24">
        <v>252144.02</v>
      </c>
      <c r="M3742" s="24">
        <v>172274.52</v>
      </c>
      <c r="N3742" s="24">
        <v>301480.40999999997</v>
      </c>
      <c r="O3742" s="24">
        <v>205462.18</v>
      </c>
      <c r="P3742" s="24">
        <v>359558.81</v>
      </c>
      <c r="Q3742" s="24">
        <v>241901.22</v>
      </c>
      <c r="R3742" s="24">
        <v>423327.13</v>
      </c>
      <c r="S3742" s="24">
        <v>265286.89</v>
      </c>
      <c r="T3742" s="24">
        <v>464252.06</v>
      </c>
      <c r="U3742" s="24">
        <v>287946.28000000003</v>
      </c>
      <c r="V3742" s="24">
        <v>503905.98</v>
      </c>
    </row>
    <row r="3743" spans="1:22" hidden="1" x14ac:dyDescent="0.3">
      <c r="A3743" s="23">
        <v>3</v>
      </c>
      <c r="B3743" s="23">
        <v>2022</v>
      </c>
      <c r="C3743" s="23" t="s">
        <v>544</v>
      </c>
      <c r="D3743" t="s">
        <v>114</v>
      </c>
      <c r="E3743" s="23" t="s">
        <v>548</v>
      </c>
      <c r="F3743" s="23" t="s">
        <v>379</v>
      </c>
      <c r="G3743" s="23">
        <v>2</v>
      </c>
      <c r="H3743" s="23" t="s">
        <v>30</v>
      </c>
      <c r="I3743" s="24">
        <v>86446.48</v>
      </c>
      <c r="J3743" s="24">
        <v>151281.32999999999</v>
      </c>
      <c r="K3743" s="24">
        <v>113374.57</v>
      </c>
      <c r="L3743" s="24">
        <v>198405.5</v>
      </c>
      <c r="M3743" s="24">
        <v>137488.26</v>
      </c>
      <c r="N3743" s="24">
        <v>240604.45</v>
      </c>
      <c r="O3743" s="24">
        <v>168467.57</v>
      </c>
      <c r="P3743" s="24">
        <v>294818.24</v>
      </c>
      <c r="Q3743" s="24">
        <v>199963.77</v>
      </c>
      <c r="R3743" s="24">
        <v>349936.6</v>
      </c>
      <c r="S3743" s="24">
        <v>220422.8</v>
      </c>
      <c r="T3743" s="24">
        <v>385739.9</v>
      </c>
      <c r="U3743" s="24">
        <v>239567.28</v>
      </c>
      <c r="V3743" s="24">
        <v>419242.73</v>
      </c>
    </row>
    <row r="3744" spans="1:22" hidden="1" x14ac:dyDescent="0.3">
      <c r="A3744" s="23">
        <v>3</v>
      </c>
      <c r="B3744" s="23">
        <v>2022</v>
      </c>
      <c r="C3744" s="23" t="s">
        <v>544</v>
      </c>
      <c r="D3744" t="s">
        <v>114</v>
      </c>
      <c r="E3744" s="23" t="s">
        <v>548</v>
      </c>
      <c r="F3744" s="23" t="s">
        <v>379</v>
      </c>
      <c r="G3744" s="23">
        <v>3</v>
      </c>
      <c r="H3744" s="23" t="s">
        <v>31</v>
      </c>
      <c r="I3744" s="24">
        <v>82039.360000000001</v>
      </c>
      <c r="J3744" s="24">
        <v>143568.88</v>
      </c>
      <c r="K3744" s="24">
        <v>111728.18</v>
      </c>
      <c r="L3744" s="24">
        <v>195524.31</v>
      </c>
      <c r="M3744" s="24">
        <v>141371.38</v>
      </c>
      <c r="N3744" s="24">
        <v>247399.92</v>
      </c>
      <c r="O3744" s="24">
        <v>186230.2</v>
      </c>
      <c r="P3744" s="24">
        <v>325902.84999999998</v>
      </c>
      <c r="Q3744" s="24">
        <v>230664.33</v>
      </c>
      <c r="R3744" s="24">
        <v>403662.59</v>
      </c>
      <c r="S3744" s="24">
        <v>259815.22</v>
      </c>
      <c r="T3744" s="24">
        <v>454676.64</v>
      </c>
      <c r="U3744" s="24">
        <v>288588.61</v>
      </c>
      <c r="V3744" s="24">
        <v>505030.07</v>
      </c>
    </row>
    <row r="3745" spans="1:22" hidden="1" x14ac:dyDescent="0.3">
      <c r="A3745" s="23">
        <v>3</v>
      </c>
      <c r="B3745" s="23">
        <v>2022</v>
      </c>
      <c r="C3745" s="23" t="s">
        <v>544</v>
      </c>
      <c r="D3745" t="s">
        <v>114</v>
      </c>
      <c r="E3745" s="23" t="s">
        <v>548</v>
      </c>
      <c r="F3745" s="23" t="s">
        <v>379</v>
      </c>
      <c r="G3745" s="23">
        <v>4</v>
      </c>
      <c r="H3745" s="23" t="s">
        <v>29</v>
      </c>
      <c r="I3745" s="24">
        <v>89043.1</v>
      </c>
      <c r="J3745" s="24">
        <v>142468.96</v>
      </c>
      <c r="K3745" s="24">
        <v>124660.33</v>
      </c>
      <c r="L3745" s="24">
        <v>199456.54</v>
      </c>
      <c r="M3745" s="24">
        <v>160277.57</v>
      </c>
      <c r="N3745" s="24">
        <v>256444.12</v>
      </c>
      <c r="O3745" s="24">
        <v>213703.43</v>
      </c>
      <c r="P3745" s="24">
        <v>341925.49</v>
      </c>
      <c r="Q3745" s="24">
        <v>267129.28999999998</v>
      </c>
      <c r="R3745" s="24">
        <v>427406.87</v>
      </c>
      <c r="S3745" s="24">
        <v>302746.53000000003</v>
      </c>
      <c r="T3745" s="24">
        <v>484394.45</v>
      </c>
      <c r="U3745" s="24">
        <v>338363.76</v>
      </c>
      <c r="V3745" s="24">
        <v>541382.03</v>
      </c>
    </row>
    <row r="3746" spans="1:22" hidden="1" x14ac:dyDescent="0.3">
      <c r="A3746" s="23">
        <v>3</v>
      </c>
      <c r="B3746" s="23">
        <v>2022</v>
      </c>
      <c r="C3746" s="23" t="s">
        <v>544</v>
      </c>
      <c r="D3746" t="s">
        <v>114</v>
      </c>
      <c r="E3746" s="23" t="s">
        <v>548</v>
      </c>
      <c r="F3746" s="23" t="s">
        <v>412</v>
      </c>
      <c r="G3746" s="23">
        <v>1</v>
      </c>
      <c r="H3746" s="23" t="s">
        <v>14</v>
      </c>
      <c r="I3746" s="24">
        <v>111398.34</v>
      </c>
      <c r="J3746" s="24">
        <v>194947.1</v>
      </c>
      <c r="K3746" s="24">
        <v>144526.91</v>
      </c>
      <c r="L3746" s="24">
        <v>252922.09</v>
      </c>
      <c r="M3746" s="24">
        <v>172732.82</v>
      </c>
      <c r="N3746" s="24">
        <v>302282.44</v>
      </c>
      <c r="O3746" s="24">
        <v>205903.62</v>
      </c>
      <c r="P3746" s="24">
        <v>360331.33</v>
      </c>
      <c r="Q3746" s="24">
        <v>242354.39</v>
      </c>
      <c r="R3746" s="24">
        <v>424120.19</v>
      </c>
      <c r="S3746" s="24">
        <v>265745.56</v>
      </c>
      <c r="T3746" s="24">
        <v>465054.71999999997</v>
      </c>
      <c r="U3746" s="24">
        <v>288374.44</v>
      </c>
      <c r="V3746" s="24">
        <v>504655.27</v>
      </c>
    </row>
    <row r="3747" spans="1:22" hidden="1" x14ac:dyDescent="0.3">
      <c r="A3747" s="23">
        <v>3</v>
      </c>
      <c r="B3747" s="23">
        <v>2022</v>
      </c>
      <c r="C3747" s="23" t="s">
        <v>544</v>
      </c>
      <c r="D3747" t="s">
        <v>114</v>
      </c>
      <c r="E3747" s="23" t="s">
        <v>548</v>
      </c>
      <c r="F3747" s="23" t="s">
        <v>412</v>
      </c>
      <c r="G3747" s="23">
        <v>2</v>
      </c>
      <c r="H3747" s="23" t="s">
        <v>30</v>
      </c>
      <c r="I3747" s="24">
        <v>87314.6</v>
      </c>
      <c r="J3747" s="24">
        <v>152800.54</v>
      </c>
      <c r="K3747" s="24">
        <v>114393.16</v>
      </c>
      <c r="L3747" s="24">
        <v>200188.03</v>
      </c>
      <c r="M3747" s="24">
        <v>138596.78</v>
      </c>
      <c r="N3747" s="24">
        <v>242544.36</v>
      </c>
      <c r="O3747" s="24">
        <v>169600.5</v>
      </c>
      <c r="P3747" s="24">
        <v>296800.87</v>
      </c>
      <c r="Q3747" s="24">
        <v>201200.83</v>
      </c>
      <c r="R3747" s="24">
        <v>352101.44</v>
      </c>
      <c r="S3747" s="24">
        <v>221720.05</v>
      </c>
      <c r="T3747" s="24">
        <v>388010.09</v>
      </c>
      <c r="U3747" s="24">
        <v>240899.72</v>
      </c>
      <c r="V3747" s="24">
        <v>421574.52</v>
      </c>
    </row>
    <row r="3748" spans="1:22" hidden="1" x14ac:dyDescent="0.3">
      <c r="A3748" s="23">
        <v>3</v>
      </c>
      <c r="B3748" s="23">
        <v>2022</v>
      </c>
      <c r="C3748" s="23" t="s">
        <v>544</v>
      </c>
      <c r="D3748" t="s">
        <v>114</v>
      </c>
      <c r="E3748" s="23" t="s">
        <v>548</v>
      </c>
      <c r="F3748" s="23" t="s">
        <v>412</v>
      </c>
      <c r="G3748" s="23">
        <v>3</v>
      </c>
      <c r="H3748" s="23" t="s">
        <v>31</v>
      </c>
      <c r="I3748" s="24">
        <v>83285.38</v>
      </c>
      <c r="J3748" s="24">
        <v>145749.41</v>
      </c>
      <c r="K3748" s="24">
        <v>113531.05</v>
      </c>
      <c r="L3748" s="24">
        <v>198679.34</v>
      </c>
      <c r="M3748" s="24">
        <v>143731.97</v>
      </c>
      <c r="N3748" s="24">
        <v>251530.94</v>
      </c>
      <c r="O3748" s="24">
        <v>189419.98</v>
      </c>
      <c r="P3748" s="24">
        <v>331484.96999999997</v>
      </c>
      <c r="Q3748" s="24">
        <v>234691.25</v>
      </c>
      <c r="R3748" s="24">
        <v>410709.69</v>
      </c>
      <c r="S3748" s="24">
        <v>264409.05</v>
      </c>
      <c r="T3748" s="24">
        <v>462715.84</v>
      </c>
      <c r="U3748" s="24">
        <v>293756.40999999997</v>
      </c>
      <c r="V3748" s="24">
        <v>514073.71</v>
      </c>
    </row>
    <row r="3749" spans="1:22" hidden="1" x14ac:dyDescent="0.3">
      <c r="A3749" s="23">
        <v>3</v>
      </c>
      <c r="B3749" s="23">
        <v>2022</v>
      </c>
      <c r="C3749" s="23" t="s">
        <v>544</v>
      </c>
      <c r="D3749" t="s">
        <v>114</v>
      </c>
      <c r="E3749" s="23" t="s">
        <v>548</v>
      </c>
      <c r="F3749" s="23" t="s">
        <v>412</v>
      </c>
      <c r="G3749" s="23">
        <v>4</v>
      </c>
      <c r="H3749" s="23" t="s">
        <v>29</v>
      </c>
      <c r="I3749" s="24">
        <v>89659.56</v>
      </c>
      <c r="J3749" s="24">
        <v>143455.29</v>
      </c>
      <c r="K3749" s="24">
        <v>125523.38</v>
      </c>
      <c r="L3749" s="24">
        <v>200837.41</v>
      </c>
      <c r="M3749" s="24">
        <v>161387.20000000001</v>
      </c>
      <c r="N3749" s="24">
        <v>258219.53</v>
      </c>
      <c r="O3749" s="24">
        <v>215182.94</v>
      </c>
      <c r="P3749" s="24">
        <v>344292.71</v>
      </c>
      <c r="Q3749" s="24">
        <v>268978.67</v>
      </c>
      <c r="R3749" s="24">
        <v>430365.88</v>
      </c>
      <c r="S3749" s="24">
        <v>304842.49</v>
      </c>
      <c r="T3749" s="24">
        <v>487748</v>
      </c>
      <c r="U3749" s="24">
        <v>340706.32</v>
      </c>
      <c r="V3749" s="24">
        <v>545130.12</v>
      </c>
    </row>
    <row r="3750" spans="1:22" hidden="1" x14ac:dyDescent="0.3">
      <c r="A3750" s="23">
        <v>3</v>
      </c>
      <c r="B3750" s="23">
        <v>2022</v>
      </c>
      <c r="C3750" s="23" t="s">
        <v>544</v>
      </c>
      <c r="D3750" t="s">
        <v>114</v>
      </c>
      <c r="E3750" s="23" t="s">
        <v>548</v>
      </c>
      <c r="F3750" s="23" t="s">
        <v>440</v>
      </c>
      <c r="G3750" s="23">
        <v>1</v>
      </c>
      <c r="H3750" s="23" t="s">
        <v>14</v>
      </c>
      <c r="I3750" s="24">
        <v>126281.49</v>
      </c>
      <c r="J3750" s="24">
        <v>220992.61</v>
      </c>
      <c r="K3750" s="24">
        <v>163980.16</v>
      </c>
      <c r="L3750" s="24">
        <v>286965.27</v>
      </c>
      <c r="M3750" s="24">
        <v>196104.22</v>
      </c>
      <c r="N3750" s="24">
        <v>343182.38</v>
      </c>
      <c r="O3750" s="24">
        <v>233937.72</v>
      </c>
      <c r="P3750" s="24">
        <v>409391.02</v>
      </c>
      <c r="Q3750" s="24">
        <v>275461.89</v>
      </c>
      <c r="R3750" s="24">
        <v>482058.31</v>
      </c>
      <c r="S3750" s="24">
        <v>302112.14</v>
      </c>
      <c r="T3750" s="24">
        <v>528696.24</v>
      </c>
      <c r="U3750" s="24">
        <v>327953.52</v>
      </c>
      <c r="V3750" s="24">
        <v>573918.65</v>
      </c>
    </row>
    <row r="3751" spans="1:22" hidden="1" x14ac:dyDescent="0.3">
      <c r="A3751" s="23">
        <v>3</v>
      </c>
      <c r="B3751" s="23">
        <v>2022</v>
      </c>
      <c r="C3751" s="23" t="s">
        <v>544</v>
      </c>
      <c r="D3751" t="s">
        <v>114</v>
      </c>
      <c r="E3751" s="23" t="s">
        <v>548</v>
      </c>
      <c r="F3751" s="23" t="s">
        <v>440</v>
      </c>
      <c r="G3751" s="23">
        <v>2</v>
      </c>
      <c r="H3751" s="23" t="s">
        <v>30</v>
      </c>
      <c r="I3751" s="24">
        <v>98069.1</v>
      </c>
      <c r="J3751" s="24">
        <v>171620.93</v>
      </c>
      <c r="K3751" s="24">
        <v>128680.62</v>
      </c>
      <c r="L3751" s="24">
        <v>225191.08</v>
      </c>
      <c r="M3751" s="24">
        <v>156116.28</v>
      </c>
      <c r="N3751" s="24">
        <v>273203.48</v>
      </c>
      <c r="O3751" s="24">
        <v>191411.21</v>
      </c>
      <c r="P3751" s="24">
        <v>334969.62</v>
      </c>
      <c r="Q3751" s="24">
        <v>227253.42</v>
      </c>
      <c r="R3751" s="24">
        <v>397693.49</v>
      </c>
      <c r="S3751" s="24">
        <v>250539.4</v>
      </c>
      <c r="T3751" s="24">
        <v>438443.95</v>
      </c>
      <c r="U3751" s="24">
        <v>272340.28000000003</v>
      </c>
      <c r="V3751" s="24">
        <v>476595.48</v>
      </c>
    </row>
    <row r="3752" spans="1:22" hidden="1" x14ac:dyDescent="0.3">
      <c r="A3752" s="23">
        <v>3</v>
      </c>
      <c r="B3752" s="23">
        <v>2022</v>
      </c>
      <c r="C3752" s="23" t="s">
        <v>544</v>
      </c>
      <c r="D3752" t="s">
        <v>114</v>
      </c>
      <c r="E3752" s="23" t="s">
        <v>548</v>
      </c>
      <c r="F3752" s="23" t="s">
        <v>440</v>
      </c>
      <c r="G3752" s="23">
        <v>3</v>
      </c>
      <c r="H3752" s="23" t="s">
        <v>31</v>
      </c>
      <c r="I3752" s="24">
        <v>92847.85</v>
      </c>
      <c r="J3752" s="24">
        <v>162483.73000000001</v>
      </c>
      <c r="K3752" s="24">
        <v>126392.48</v>
      </c>
      <c r="L3752" s="24">
        <v>221186.84</v>
      </c>
      <c r="M3752" s="24">
        <v>159884.68</v>
      </c>
      <c r="N3752" s="24">
        <v>279798.19</v>
      </c>
      <c r="O3752" s="24">
        <v>210575.91</v>
      </c>
      <c r="P3752" s="24">
        <v>368507.84</v>
      </c>
      <c r="Q3752" s="24">
        <v>260778.95</v>
      </c>
      <c r="R3752" s="24">
        <v>456363.17</v>
      </c>
      <c r="S3752" s="24">
        <v>293705.21999999997</v>
      </c>
      <c r="T3752" s="24">
        <v>513984.13</v>
      </c>
      <c r="U3752" s="24">
        <v>326197.53999999998</v>
      </c>
      <c r="V3752" s="24">
        <v>570845.69999999995</v>
      </c>
    </row>
    <row r="3753" spans="1:22" hidden="1" x14ac:dyDescent="0.3">
      <c r="A3753" s="23">
        <v>3</v>
      </c>
      <c r="B3753" s="23">
        <v>2022</v>
      </c>
      <c r="C3753" s="23" t="s">
        <v>544</v>
      </c>
      <c r="D3753" t="s">
        <v>114</v>
      </c>
      <c r="E3753" s="23" t="s">
        <v>548</v>
      </c>
      <c r="F3753" s="23" t="s">
        <v>440</v>
      </c>
      <c r="G3753" s="23">
        <v>4</v>
      </c>
      <c r="H3753" s="23" t="s">
        <v>29</v>
      </c>
      <c r="I3753" s="24">
        <v>101160.63</v>
      </c>
      <c r="J3753" s="24">
        <v>161857.01</v>
      </c>
      <c r="K3753" s="24">
        <v>141624.89000000001</v>
      </c>
      <c r="L3753" s="24">
        <v>226599.82</v>
      </c>
      <c r="M3753" s="24">
        <v>182089.14</v>
      </c>
      <c r="N3753" s="24">
        <v>291342.63</v>
      </c>
      <c r="O3753" s="24">
        <v>242785.52</v>
      </c>
      <c r="P3753" s="24">
        <v>388456.84</v>
      </c>
      <c r="Q3753" s="24">
        <v>303481.90000000002</v>
      </c>
      <c r="R3753" s="24">
        <v>485571.04</v>
      </c>
      <c r="S3753" s="24">
        <v>343946.15</v>
      </c>
      <c r="T3753" s="24">
        <v>550313.85</v>
      </c>
      <c r="U3753" s="24">
        <v>384410.4</v>
      </c>
      <c r="V3753" s="24">
        <v>615056.66</v>
      </c>
    </row>
    <row r="3754" spans="1:22" hidden="1" x14ac:dyDescent="0.3">
      <c r="A3754" s="23">
        <v>3</v>
      </c>
      <c r="B3754" s="23">
        <v>2022</v>
      </c>
      <c r="C3754" s="23" t="s">
        <v>544</v>
      </c>
      <c r="D3754" t="s">
        <v>114</v>
      </c>
      <c r="E3754" s="23" t="s">
        <v>548</v>
      </c>
      <c r="F3754" s="23" t="s">
        <v>113</v>
      </c>
      <c r="G3754" s="23">
        <v>1</v>
      </c>
      <c r="H3754" s="23" t="s">
        <v>14</v>
      </c>
      <c r="I3754" s="24">
        <v>134708.98000000001</v>
      </c>
      <c r="J3754" s="24">
        <v>235740.71</v>
      </c>
      <c r="K3754" s="24">
        <v>174589.57</v>
      </c>
      <c r="L3754" s="24">
        <v>305531.75</v>
      </c>
      <c r="M3754" s="24">
        <v>208510.25</v>
      </c>
      <c r="N3754" s="24">
        <v>364892.95</v>
      </c>
      <c r="O3754" s="24">
        <v>248333.04</v>
      </c>
      <c r="P3754" s="24">
        <v>434582.82</v>
      </c>
      <c r="Q3754" s="24">
        <v>292156.63</v>
      </c>
      <c r="R3754" s="24">
        <v>511274.1</v>
      </c>
      <c r="S3754" s="24">
        <v>320274.82</v>
      </c>
      <c r="T3754" s="24">
        <v>560480.93999999994</v>
      </c>
      <c r="U3754" s="24">
        <v>347402.06</v>
      </c>
      <c r="V3754" s="24">
        <v>607953.6</v>
      </c>
    </row>
    <row r="3755" spans="1:22" hidden="1" x14ac:dyDescent="0.3">
      <c r="A3755" s="23">
        <v>3</v>
      </c>
      <c r="B3755" s="23">
        <v>2022</v>
      </c>
      <c r="C3755" s="23" t="s">
        <v>544</v>
      </c>
      <c r="D3755" t="s">
        <v>114</v>
      </c>
      <c r="E3755" s="23" t="s">
        <v>548</v>
      </c>
      <c r="F3755" s="23" t="s">
        <v>113</v>
      </c>
      <c r="G3755" s="23">
        <v>2</v>
      </c>
      <c r="H3755" s="23" t="s">
        <v>30</v>
      </c>
      <c r="I3755" s="24">
        <v>106725.96</v>
      </c>
      <c r="J3755" s="24">
        <v>186770.43</v>
      </c>
      <c r="K3755" s="24">
        <v>139577.01999999999</v>
      </c>
      <c r="L3755" s="24">
        <v>244259.79</v>
      </c>
      <c r="M3755" s="24">
        <v>168847.42</v>
      </c>
      <c r="N3755" s="24">
        <v>295482.98</v>
      </c>
      <c r="O3755" s="24">
        <v>206152.27</v>
      </c>
      <c r="P3755" s="24">
        <v>360766.47</v>
      </c>
      <c r="Q3755" s="24">
        <v>244340.1</v>
      </c>
      <c r="R3755" s="24">
        <v>427595.17</v>
      </c>
      <c r="S3755" s="24">
        <v>269121.37</v>
      </c>
      <c r="T3755" s="24">
        <v>470962.4</v>
      </c>
      <c r="U3755" s="24">
        <v>292240.96000000002</v>
      </c>
      <c r="V3755" s="24">
        <v>511421.67</v>
      </c>
    </row>
    <row r="3756" spans="1:22" hidden="1" x14ac:dyDescent="0.3">
      <c r="A3756" s="23">
        <v>3</v>
      </c>
      <c r="B3756" s="23">
        <v>2022</v>
      </c>
      <c r="C3756" s="23" t="s">
        <v>544</v>
      </c>
      <c r="D3756" t="s">
        <v>114</v>
      </c>
      <c r="E3756" s="23" t="s">
        <v>548</v>
      </c>
      <c r="F3756" s="23" t="s">
        <v>113</v>
      </c>
      <c r="G3756" s="23">
        <v>3</v>
      </c>
      <c r="H3756" s="23" t="s">
        <v>31</v>
      </c>
      <c r="I3756" s="24">
        <v>102671.94</v>
      </c>
      <c r="J3756" s="24">
        <v>179675.9</v>
      </c>
      <c r="K3756" s="24">
        <v>140175.44</v>
      </c>
      <c r="L3756" s="24">
        <v>245307.03</v>
      </c>
      <c r="M3756" s="24">
        <v>177626.93</v>
      </c>
      <c r="N3756" s="24">
        <v>310847.13</v>
      </c>
      <c r="O3756" s="24">
        <v>234253.41</v>
      </c>
      <c r="P3756" s="24">
        <v>409943.47</v>
      </c>
      <c r="Q3756" s="24">
        <v>290395.68</v>
      </c>
      <c r="R3756" s="24">
        <v>508192.44</v>
      </c>
      <c r="S3756" s="24">
        <v>327285.83</v>
      </c>
      <c r="T3756" s="24">
        <v>572750.21</v>
      </c>
      <c r="U3756" s="24">
        <v>363745.57</v>
      </c>
      <c r="V3756" s="24">
        <v>636554.75</v>
      </c>
    </row>
    <row r="3757" spans="1:22" hidden="1" x14ac:dyDescent="0.3">
      <c r="A3757" s="23">
        <v>3</v>
      </c>
      <c r="B3757" s="23">
        <v>2022</v>
      </c>
      <c r="C3757" s="23" t="s">
        <v>544</v>
      </c>
      <c r="D3757" t="s">
        <v>114</v>
      </c>
      <c r="E3757" s="23" t="s">
        <v>548</v>
      </c>
      <c r="F3757" s="23" t="s">
        <v>113</v>
      </c>
      <c r="G3757" s="23">
        <v>4</v>
      </c>
      <c r="H3757" s="23" t="s">
        <v>29</v>
      </c>
      <c r="I3757" s="24">
        <v>109019.25</v>
      </c>
      <c r="J3757" s="24">
        <v>174430.8</v>
      </c>
      <c r="K3757" s="24">
        <v>152626.95000000001</v>
      </c>
      <c r="L3757" s="24">
        <v>244203.12</v>
      </c>
      <c r="M3757" s="24">
        <v>196234.64</v>
      </c>
      <c r="N3757" s="24">
        <v>313975.44</v>
      </c>
      <c r="O3757" s="24">
        <v>261646.19</v>
      </c>
      <c r="P3757" s="24">
        <v>418633.91</v>
      </c>
      <c r="Q3757" s="24">
        <v>327057.74</v>
      </c>
      <c r="R3757" s="24">
        <v>523292.39</v>
      </c>
      <c r="S3757" s="24">
        <v>370665.44</v>
      </c>
      <c r="T3757" s="24">
        <v>593064.71</v>
      </c>
      <c r="U3757" s="24">
        <v>414273.14</v>
      </c>
      <c r="V3757" s="24">
        <v>662837.03</v>
      </c>
    </row>
    <row r="3758" spans="1:22" hidden="1" x14ac:dyDescent="0.3">
      <c r="A3758" s="23">
        <v>3</v>
      </c>
      <c r="B3758" s="23">
        <v>2022</v>
      </c>
      <c r="C3758" s="23" t="s">
        <v>544</v>
      </c>
      <c r="D3758" t="s">
        <v>114</v>
      </c>
      <c r="E3758" s="23" t="s">
        <v>548</v>
      </c>
      <c r="F3758" s="23" t="s">
        <v>476</v>
      </c>
      <c r="G3758" s="23">
        <v>1</v>
      </c>
      <c r="H3758" s="23" t="s">
        <v>14</v>
      </c>
      <c r="I3758" s="24">
        <v>119658.69</v>
      </c>
      <c r="J3758" s="24">
        <v>209402.7</v>
      </c>
      <c r="K3758" s="24">
        <v>155142.76</v>
      </c>
      <c r="L3758" s="24">
        <v>271499.83</v>
      </c>
      <c r="M3758" s="24">
        <v>185335.14</v>
      </c>
      <c r="N3758" s="24">
        <v>324336.5</v>
      </c>
      <c r="O3758" s="24">
        <v>220803.57</v>
      </c>
      <c r="P3758" s="24">
        <v>386406.25</v>
      </c>
      <c r="Q3758" s="24">
        <v>259814.51</v>
      </c>
      <c r="R3758" s="24">
        <v>454675.4</v>
      </c>
      <c r="S3758" s="24">
        <v>284846.2</v>
      </c>
      <c r="T3758" s="24">
        <v>498480.85</v>
      </c>
      <c r="U3758" s="24">
        <v>309020.33</v>
      </c>
      <c r="V3758" s="24">
        <v>540785.57999999996</v>
      </c>
    </row>
    <row r="3759" spans="1:22" hidden="1" x14ac:dyDescent="0.3">
      <c r="A3759" s="23">
        <v>3</v>
      </c>
      <c r="B3759" s="23">
        <v>2022</v>
      </c>
      <c r="C3759" s="23" t="s">
        <v>544</v>
      </c>
      <c r="D3759" t="s">
        <v>114</v>
      </c>
      <c r="E3759" s="23" t="s">
        <v>548</v>
      </c>
      <c r="F3759" s="23" t="s">
        <v>476</v>
      </c>
      <c r="G3759" s="23">
        <v>2</v>
      </c>
      <c r="H3759" s="23" t="s">
        <v>30</v>
      </c>
      <c r="I3759" s="24">
        <v>94428.09</v>
      </c>
      <c r="J3759" s="24">
        <v>165249.16</v>
      </c>
      <c r="K3759" s="24">
        <v>123574.07</v>
      </c>
      <c r="L3759" s="24">
        <v>216254.62</v>
      </c>
      <c r="M3759" s="24">
        <v>149573.57</v>
      </c>
      <c r="N3759" s="24">
        <v>261753.75</v>
      </c>
      <c r="O3759" s="24">
        <v>182771.73</v>
      </c>
      <c r="P3759" s="24">
        <v>319850.53000000003</v>
      </c>
      <c r="Q3759" s="24">
        <v>216701.25</v>
      </c>
      <c r="R3759" s="24">
        <v>379227.18</v>
      </c>
      <c r="S3759" s="24">
        <v>238724.24</v>
      </c>
      <c r="T3759" s="24">
        <v>417767.42</v>
      </c>
      <c r="U3759" s="24">
        <v>259284.91</v>
      </c>
      <c r="V3759" s="24">
        <v>453748.6</v>
      </c>
    </row>
    <row r="3760" spans="1:22" hidden="1" x14ac:dyDescent="0.3">
      <c r="A3760" s="23">
        <v>3</v>
      </c>
      <c r="B3760" s="23">
        <v>2022</v>
      </c>
      <c r="C3760" s="23" t="s">
        <v>544</v>
      </c>
      <c r="D3760" t="s">
        <v>114</v>
      </c>
      <c r="E3760" s="23" t="s">
        <v>548</v>
      </c>
      <c r="F3760" s="23" t="s">
        <v>476</v>
      </c>
      <c r="G3760" s="23">
        <v>3</v>
      </c>
      <c r="H3760" s="23" t="s">
        <v>31</v>
      </c>
      <c r="I3760" s="24">
        <v>90558.65</v>
      </c>
      <c r="J3760" s="24">
        <v>158477.65</v>
      </c>
      <c r="K3760" s="24">
        <v>123567.52</v>
      </c>
      <c r="L3760" s="24">
        <v>216243.16</v>
      </c>
      <c r="M3760" s="24">
        <v>156529.49</v>
      </c>
      <c r="N3760" s="24">
        <v>273926.61</v>
      </c>
      <c r="O3760" s="24">
        <v>206377.51</v>
      </c>
      <c r="P3760" s="24">
        <v>361160.64</v>
      </c>
      <c r="Q3760" s="24">
        <v>255788.94</v>
      </c>
      <c r="R3760" s="24">
        <v>447630.64</v>
      </c>
      <c r="S3760" s="24">
        <v>288244.78999999998</v>
      </c>
      <c r="T3760" s="24">
        <v>504428.38</v>
      </c>
      <c r="U3760" s="24">
        <v>320312.56</v>
      </c>
      <c r="V3760" s="24">
        <v>560546.98</v>
      </c>
    </row>
    <row r="3761" spans="1:22" hidden="1" x14ac:dyDescent="0.3">
      <c r="A3761" s="23">
        <v>3</v>
      </c>
      <c r="B3761" s="23">
        <v>2022</v>
      </c>
      <c r="C3761" s="23" t="s">
        <v>544</v>
      </c>
      <c r="D3761" t="s">
        <v>114</v>
      </c>
      <c r="E3761" s="23" t="s">
        <v>548</v>
      </c>
      <c r="F3761" s="23" t="s">
        <v>476</v>
      </c>
      <c r="G3761" s="23">
        <v>4</v>
      </c>
      <c r="H3761" s="23" t="s">
        <v>29</v>
      </c>
      <c r="I3761" s="24">
        <v>96643.02</v>
      </c>
      <c r="J3761" s="24">
        <v>154628.84</v>
      </c>
      <c r="K3761" s="24">
        <v>135300.23000000001</v>
      </c>
      <c r="L3761" s="24">
        <v>216480.38</v>
      </c>
      <c r="M3761" s="24">
        <v>173957.44</v>
      </c>
      <c r="N3761" s="24">
        <v>278331.90999999997</v>
      </c>
      <c r="O3761" s="24">
        <v>231943.26</v>
      </c>
      <c r="P3761" s="24">
        <v>371109.22</v>
      </c>
      <c r="Q3761" s="24">
        <v>289929.07</v>
      </c>
      <c r="R3761" s="24">
        <v>463886.52</v>
      </c>
      <c r="S3761" s="24">
        <v>328586.28000000003</v>
      </c>
      <c r="T3761" s="24">
        <v>525738.06000000006</v>
      </c>
      <c r="U3761" s="24">
        <v>367243.49</v>
      </c>
      <c r="V3761" s="24">
        <v>587589.6</v>
      </c>
    </row>
    <row r="3762" spans="1:22" hidden="1" x14ac:dyDescent="0.3">
      <c r="A3762" s="23">
        <v>3</v>
      </c>
      <c r="B3762" s="23">
        <v>2022</v>
      </c>
      <c r="C3762" s="23" t="s">
        <v>544</v>
      </c>
      <c r="D3762" t="s">
        <v>114</v>
      </c>
      <c r="E3762" s="23" t="s">
        <v>548</v>
      </c>
      <c r="F3762" s="23" t="s">
        <v>485</v>
      </c>
      <c r="G3762" s="23">
        <v>1</v>
      </c>
      <c r="H3762" s="23" t="s">
        <v>14</v>
      </c>
      <c r="I3762" s="24">
        <v>117006.17</v>
      </c>
      <c r="J3762" s="24">
        <v>204760.8</v>
      </c>
      <c r="K3762" s="24">
        <v>151792.07999999999</v>
      </c>
      <c r="L3762" s="24">
        <v>265636.14</v>
      </c>
      <c r="M3762" s="24">
        <v>181407.12</v>
      </c>
      <c r="N3762" s="24">
        <v>317462.46000000002</v>
      </c>
      <c r="O3762" s="24">
        <v>216231.13</v>
      </c>
      <c r="P3762" s="24">
        <v>378404.47</v>
      </c>
      <c r="Q3762" s="24">
        <v>254502.21</v>
      </c>
      <c r="R3762" s="24">
        <v>445378.87</v>
      </c>
      <c r="S3762" s="24">
        <v>279061.26</v>
      </c>
      <c r="T3762" s="24">
        <v>488357.2</v>
      </c>
      <c r="U3762" s="24">
        <v>302815.67</v>
      </c>
      <c r="V3762" s="24">
        <v>529927.43000000005</v>
      </c>
    </row>
    <row r="3763" spans="1:22" hidden="1" x14ac:dyDescent="0.3">
      <c r="A3763" s="23">
        <v>3</v>
      </c>
      <c r="B3763" s="23">
        <v>2022</v>
      </c>
      <c r="C3763" s="23" t="s">
        <v>544</v>
      </c>
      <c r="D3763" t="s">
        <v>114</v>
      </c>
      <c r="E3763" s="23" t="s">
        <v>548</v>
      </c>
      <c r="F3763" s="23" t="s">
        <v>485</v>
      </c>
      <c r="G3763" s="23">
        <v>2</v>
      </c>
      <c r="H3763" s="23" t="s">
        <v>30</v>
      </c>
      <c r="I3763" s="24">
        <v>91775.58</v>
      </c>
      <c r="J3763" s="24">
        <v>160607.26999999999</v>
      </c>
      <c r="K3763" s="24">
        <v>120223.39</v>
      </c>
      <c r="L3763" s="24">
        <v>210390.93</v>
      </c>
      <c r="M3763" s="24">
        <v>145645.54999999999</v>
      </c>
      <c r="N3763" s="24">
        <v>254879.71</v>
      </c>
      <c r="O3763" s="24">
        <v>178199.29</v>
      </c>
      <c r="P3763" s="24">
        <v>311848.75</v>
      </c>
      <c r="Q3763" s="24">
        <v>211388.95</v>
      </c>
      <c r="R3763" s="24">
        <v>369930.66</v>
      </c>
      <c r="S3763" s="24">
        <v>232939.29</v>
      </c>
      <c r="T3763" s="24">
        <v>407643.76</v>
      </c>
      <c r="U3763" s="24">
        <v>253080.25</v>
      </c>
      <c r="V3763" s="24">
        <v>442890.45</v>
      </c>
    </row>
    <row r="3764" spans="1:22" hidden="1" x14ac:dyDescent="0.3">
      <c r="A3764" s="23">
        <v>3</v>
      </c>
      <c r="B3764" s="23">
        <v>2022</v>
      </c>
      <c r="C3764" s="23" t="s">
        <v>544</v>
      </c>
      <c r="D3764" t="s">
        <v>114</v>
      </c>
      <c r="E3764" s="23" t="s">
        <v>548</v>
      </c>
      <c r="F3764" s="23" t="s">
        <v>485</v>
      </c>
      <c r="G3764" s="23">
        <v>3</v>
      </c>
      <c r="H3764" s="23" t="s">
        <v>31</v>
      </c>
      <c r="I3764" s="24">
        <v>87590.56</v>
      </c>
      <c r="J3764" s="24">
        <v>153283.49</v>
      </c>
      <c r="K3764" s="24">
        <v>119412.19</v>
      </c>
      <c r="L3764" s="24">
        <v>208971.34</v>
      </c>
      <c r="M3764" s="24">
        <v>151186.93</v>
      </c>
      <c r="N3764" s="24">
        <v>264577.13</v>
      </c>
      <c r="O3764" s="24">
        <v>199254.09</v>
      </c>
      <c r="P3764" s="24">
        <v>348694.66</v>
      </c>
      <c r="Q3764" s="24">
        <v>246884.67</v>
      </c>
      <c r="R3764" s="24">
        <v>432048.16</v>
      </c>
      <c r="S3764" s="24">
        <v>278153.28000000003</v>
      </c>
      <c r="T3764" s="24">
        <v>486768.24</v>
      </c>
      <c r="U3764" s="24">
        <v>309033.82</v>
      </c>
      <c r="V3764" s="24">
        <v>540809.18000000005</v>
      </c>
    </row>
    <row r="3765" spans="1:22" hidden="1" x14ac:dyDescent="0.3">
      <c r="A3765" s="23">
        <v>3</v>
      </c>
      <c r="B3765" s="23">
        <v>2022</v>
      </c>
      <c r="C3765" s="23" t="s">
        <v>544</v>
      </c>
      <c r="D3765" t="s">
        <v>114</v>
      </c>
      <c r="E3765" s="23" t="s">
        <v>548</v>
      </c>
      <c r="F3765" s="23" t="s">
        <v>485</v>
      </c>
      <c r="G3765" s="23">
        <v>4</v>
      </c>
      <c r="H3765" s="23" t="s">
        <v>29</v>
      </c>
      <c r="I3765" s="24">
        <v>94207.42</v>
      </c>
      <c r="J3765" s="24">
        <v>150731.87</v>
      </c>
      <c r="K3765" s="24">
        <v>131890.39000000001</v>
      </c>
      <c r="L3765" s="24">
        <v>211024.62</v>
      </c>
      <c r="M3765" s="24">
        <v>169573.35</v>
      </c>
      <c r="N3765" s="24">
        <v>271317.37</v>
      </c>
      <c r="O3765" s="24">
        <v>226097.81</v>
      </c>
      <c r="P3765" s="24">
        <v>361756.49</v>
      </c>
      <c r="Q3765" s="24">
        <v>282622.26</v>
      </c>
      <c r="R3765" s="24">
        <v>452195.62</v>
      </c>
      <c r="S3765" s="24">
        <v>320305.21999999997</v>
      </c>
      <c r="T3765" s="24">
        <v>512488.37</v>
      </c>
      <c r="U3765" s="24">
        <v>357988.19</v>
      </c>
      <c r="V3765" s="24">
        <v>572781.12</v>
      </c>
    </row>
    <row r="3766" spans="1:22" hidden="1" x14ac:dyDescent="0.3">
      <c r="A3766" s="23">
        <v>3</v>
      </c>
      <c r="B3766" s="23">
        <v>2022</v>
      </c>
      <c r="C3766" s="23" t="s">
        <v>544</v>
      </c>
      <c r="D3766" t="s">
        <v>114</v>
      </c>
      <c r="E3766" s="23" t="s">
        <v>548</v>
      </c>
      <c r="F3766" s="23" t="s">
        <v>495</v>
      </c>
      <c r="G3766" s="23">
        <v>1</v>
      </c>
      <c r="H3766" s="23" t="s">
        <v>14</v>
      </c>
      <c r="I3766" s="24">
        <v>112338.23</v>
      </c>
      <c r="J3766" s="24">
        <v>196591.9</v>
      </c>
      <c r="K3766" s="24">
        <v>145641.66</v>
      </c>
      <c r="L3766" s="24">
        <v>254872.9</v>
      </c>
      <c r="M3766" s="24">
        <v>173976.74</v>
      </c>
      <c r="N3766" s="24">
        <v>304459.3</v>
      </c>
      <c r="O3766" s="24">
        <v>207259.56</v>
      </c>
      <c r="P3766" s="24">
        <v>362704.23</v>
      </c>
      <c r="Q3766" s="24">
        <v>243870.04</v>
      </c>
      <c r="R3766" s="24">
        <v>426772.58</v>
      </c>
      <c r="S3766" s="24">
        <v>267361.23</v>
      </c>
      <c r="T3766" s="24">
        <v>467882.15</v>
      </c>
      <c r="U3766" s="24">
        <v>290043.55</v>
      </c>
      <c r="V3766" s="24">
        <v>507576.22</v>
      </c>
    </row>
    <row r="3767" spans="1:22" hidden="1" x14ac:dyDescent="0.3">
      <c r="A3767" s="23">
        <v>3</v>
      </c>
      <c r="B3767" s="23">
        <v>2022</v>
      </c>
      <c r="C3767" s="23" t="s">
        <v>544</v>
      </c>
      <c r="D3767" t="s">
        <v>114</v>
      </c>
      <c r="E3767" s="23" t="s">
        <v>548</v>
      </c>
      <c r="F3767" s="23" t="s">
        <v>495</v>
      </c>
      <c r="G3767" s="23">
        <v>2</v>
      </c>
      <c r="H3767" s="23" t="s">
        <v>30</v>
      </c>
      <c r="I3767" s="24">
        <v>88713.22</v>
      </c>
      <c r="J3767" s="24">
        <v>155248.14000000001</v>
      </c>
      <c r="K3767" s="24">
        <v>116081.89</v>
      </c>
      <c r="L3767" s="24">
        <v>203143.3</v>
      </c>
      <c r="M3767" s="24">
        <v>140490.91</v>
      </c>
      <c r="N3767" s="24">
        <v>245859.09</v>
      </c>
      <c r="O3767" s="24">
        <v>171647.93</v>
      </c>
      <c r="P3767" s="24">
        <v>300383.88</v>
      </c>
      <c r="Q3767" s="24">
        <v>203500.35</v>
      </c>
      <c r="R3767" s="24">
        <v>356125.62</v>
      </c>
      <c r="S3767" s="24">
        <v>224174.3</v>
      </c>
      <c r="T3767" s="24">
        <v>392305.03</v>
      </c>
      <c r="U3767" s="24">
        <v>243473.12</v>
      </c>
      <c r="V3767" s="24">
        <v>426077.96</v>
      </c>
    </row>
    <row r="3768" spans="1:22" hidden="1" x14ac:dyDescent="0.3">
      <c r="A3768" s="23">
        <v>3</v>
      </c>
      <c r="B3768" s="23">
        <v>2022</v>
      </c>
      <c r="C3768" s="23" t="s">
        <v>544</v>
      </c>
      <c r="D3768" t="s">
        <v>114</v>
      </c>
      <c r="E3768" s="23" t="s">
        <v>548</v>
      </c>
      <c r="F3768" s="23" t="s">
        <v>495</v>
      </c>
      <c r="G3768" s="23">
        <v>3</v>
      </c>
      <c r="H3768" s="23" t="s">
        <v>31</v>
      </c>
      <c r="I3768" s="24">
        <v>85125.02</v>
      </c>
      <c r="J3768" s="24">
        <v>148968.79</v>
      </c>
      <c r="K3768" s="24">
        <v>116165</v>
      </c>
      <c r="L3768" s="24">
        <v>203288.75</v>
      </c>
      <c r="M3768" s="24">
        <v>147161.07</v>
      </c>
      <c r="N3768" s="24">
        <v>257531.87</v>
      </c>
      <c r="O3768" s="24">
        <v>194034.45</v>
      </c>
      <c r="P3768" s="24">
        <v>339560.29</v>
      </c>
      <c r="Q3768" s="24">
        <v>240499.03</v>
      </c>
      <c r="R3768" s="24">
        <v>420873.31</v>
      </c>
      <c r="S3768" s="24">
        <v>271021.19</v>
      </c>
      <c r="T3768" s="24">
        <v>474287.08</v>
      </c>
      <c r="U3768" s="24">
        <v>301179.96000000002</v>
      </c>
      <c r="V3768" s="24">
        <v>527064.93000000005</v>
      </c>
    </row>
    <row r="3769" spans="1:22" hidden="1" x14ac:dyDescent="0.3">
      <c r="A3769" s="23">
        <v>3</v>
      </c>
      <c r="B3769" s="23">
        <v>2022</v>
      </c>
      <c r="C3769" s="23" t="s">
        <v>544</v>
      </c>
      <c r="D3769" t="s">
        <v>114</v>
      </c>
      <c r="E3769" s="23" t="s">
        <v>548</v>
      </c>
      <c r="F3769" s="23" t="s">
        <v>495</v>
      </c>
      <c r="G3769" s="23">
        <v>4</v>
      </c>
      <c r="H3769" s="23" t="s">
        <v>29</v>
      </c>
      <c r="I3769" s="24">
        <v>90763.15</v>
      </c>
      <c r="J3769" s="24">
        <v>145221.03</v>
      </c>
      <c r="K3769" s="24">
        <v>127068.4</v>
      </c>
      <c r="L3769" s="24">
        <v>203309.45</v>
      </c>
      <c r="M3769" s="24">
        <v>163373.66</v>
      </c>
      <c r="N3769" s="24">
        <v>261397.86</v>
      </c>
      <c r="O3769" s="24">
        <v>217831.55</v>
      </c>
      <c r="P3769" s="24">
        <v>348530.48</v>
      </c>
      <c r="Q3769" s="24">
        <v>272289.44</v>
      </c>
      <c r="R3769" s="24">
        <v>435663.1</v>
      </c>
      <c r="S3769" s="24">
        <v>308594.69</v>
      </c>
      <c r="T3769" s="24">
        <v>493751.52</v>
      </c>
      <c r="U3769" s="24">
        <v>344899.95</v>
      </c>
      <c r="V3769" s="24">
        <v>551839.93000000005</v>
      </c>
    </row>
    <row r="3770" spans="1:22" hidden="1" x14ac:dyDescent="0.3">
      <c r="A3770" s="23">
        <v>3</v>
      </c>
      <c r="B3770" s="23">
        <v>2022</v>
      </c>
      <c r="C3770" s="23" t="s">
        <v>544</v>
      </c>
      <c r="D3770" t="s">
        <v>114</v>
      </c>
      <c r="E3770" s="23" t="s">
        <v>548</v>
      </c>
      <c r="F3770" s="23" t="s">
        <v>504</v>
      </c>
      <c r="G3770" s="23">
        <v>1</v>
      </c>
      <c r="H3770" s="23" t="s">
        <v>14</v>
      </c>
      <c r="I3770" s="24">
        <v>110337.34</v>
      </c>
      <c r="J3770" s="24">
        <v>193090.34</v>
      </c>
      <c r="K3770" s="24">
        <v>143186.64000000001</v>
      </c>
      <c r="L3770" s="24">
        <v>250576.61</v>
      </c>
      <c r="M3770" s="24">
        <v>171161.61</v>
      </c>
      <c r="N3770" s="24">
        <v>299532.82</v>
      </c>
      <c r="O3770" s="24">
        <v>204074.64</v>
      </c>
      <c r="P3770" s="24">
        <v>357130.62</v>
      </c>
      <c r="Q3770" s="24">
        <v>240229.47</v>
      </c>
      <c r="R3770" s="24">
        <v>420401.58</v>
      </c>
      <c r="S3770" s="24">
        <v>263431.58</v>
      </c>
      <c r="T3770" s="24">
        <v>461005.26</v>
      </c>
      <c r="U3770" s="24">
        <v>285892.58</v>
      </c>
      <c r="V3770" s="24">
        <v>500312.01</v>
      </c>
    </row>
    <row r="3771" spans="1:22" hidden="1" x14ac:dyDescent="0.3">
      <c r="A3771" s="23">
        <v>3</v>
      </c>
      <c r="B3771" s="23">
        <v>2022</v>
      </c>
      <c r="C3771" s="23" t="s">
        <v>544</v>
      </c>
      <c r="D3771" t="s">
        <v>114</v>
      </c>
      <c r="E3771" s="23" t="s">
        <v>548</v>
      </c>
      <c r="F3771" s="23" t="s">
        <v>504</v>
      </c>
      <c r="G3771" s="23">
        <v>2</v>
      </c>
      <c r="H3771" s="23" t="s">
        <v>30</v>
      </c>
      <c r="I3771" s="24">
        <v>86253.59</v>
      </c>
      <c r="J3771" s="24">
        <v>150943.78</v>
      </c>
      <c r="K3771" s="24">
        <v>113052.89</v>
      </c>
      <c r="L3771" s="24">
        <v>197842.55</v>
      </c>
      <c r="M3771" s="24">
        <v>137025.57</v>
      </c>
      <c r="N3771" s="24">
        <v>239794.74</v>
      </c>
      <c r="O3771" s="24">
        <v>167771.51999999999</v>
      </c>
      <c r="P3771" s="24">
        <v>293600.15999999997</v>
      </c>
      <c r="Q3771" s="24">
        <v>199075.9</v>
      </c>
      <c r="R3771" s="24">
        <v>348382.83</v>
      </c>
      <c r="S3771" s="24">
        <v>219406.07</v>
      </c>
      <c r="T3771" s="24">
        <v>383960.62</v>
      </c>
      <c r="U3771" s="24">
        <v>238417.86</v>
      </c>
      <c r="V3771" s="24">
        <v>417231.26</v>
      </c>
    </row>
    <row r="3772" spans="1:22" hidden="1" x14ac:dyDescent="0.3">
      <c r="A3772" s="23">
        <v>3</v>
      </c>
      <c r="B3772" s="23">
        <v>2022</v>
      </c>
      <c r="C3772" s="23" t="s">
        <v>544</v>
      </c>
      <c r="D3772" t="s">
        <v>114</v>
      </c>
      <c r="E3772" s="23" t="s">
        <v>548</v>
      </c>
      <c r="F3772" s="23" t="s">
        <v>504</v>
      </c>
      <c r="G3772" s="23">
        <v>3</v>
      </c>
      <c r="H3772" s="23" t="s">
        <v>31</v>
      </c>
      <c r="I3772" s="24">
        <v>82098.14</v>
      </c>
      <c r="J3772" s="24">
        <v>143671.75</v>
      </c>
      <c r="K3772" s="24">
        <v>111868.92</v>
      </c>
      <c r="L3772" s="24">
        <v>195770.62</v>
      </c>
      <c r="M3772" s="24">
        <v>141594.94</v>
      </c>
      <c r="N3772" s="24">
        <v>247791.15</v>
      </c>
      <c r="O3772" s="24">
        <v>186570.61</v>
      </c>
      <c r="P3772" s="24">
        <v>326498.58</v>
      </c>
      <c r="Q3772" s="24">
        <v>231129.54</v>
      </c>
      <c r="R3772" s="24">
        <v>404476.7</v>
      </c>
      <c r="S3772" s="24">
        <v>260372.45</v>
      </c>
      <c r="T3772" s="24">
        <v>455651.78</v>
      </c>
      <c r="U3772" s="24">
        <v>289244.90999999997</v>
      </c>
      <c r="V3772" s="24">
        <v>506178.59</v>
      </c>
    </row>
    <row r="3773" spans="1:22" hidden="1" x14ac:dyDescent="0.3">
      <c r="A3773" s="23">
        <v>3</v>
      </c>
      <c r="B3773" s="23">
        <v>2022</v>
      </c>
      <c r="C3773" s="23" t="s">
        <v>544</v>
      </c>
      <c r="D3773" t="s">
        <v>114</v>
      </c>
      <c r="E3773" s="23" t="s">
        <v>548</v>
      </c>
      <c r="F3773" s="23" t="s">
        <v>504</v>
      </c>
      <c r="G3773" s="23">
        <v>4</v>
      </c>
      <c r="H3773" s="23" t="s">
        <v>29</v>
      </c>
      <c r="I3773" s="24">
        <v>88685.32</v>
      </c>
      <c r="J3773" s="24">
        <v>141896.51</v>
      </c>
      <c r="K3773" s="24">
        <v>124159.44</v>
      </c>
      <c r="L3773" s="24">
        <v>198655.11</v>
      </c>
      <c r="M3773" s="24">
        <v>159633.57</v>
      </c>
      <c r="N3773" s="24">
        <v>255413.71</v>
      </c>
      <c r="O3773" s="24">
        <v>212844.76</v>
      </c>
      <c r="P3773" s="24">
        <v>340551.62</v>
      </c>
      <c r="Q3773" s="24">
        <v>266055.95</v>
      </c>
      <c r="R3773" s="24">
        <v>425689.52</v>
      </c>
      <c r="S3773" s="24">
        <v>301530.07</v>
      </c>
      <c r="T3773" s="24">
        <v>482448.12</v>
      </c>
      <c r="U3773" s="24">
        <v>337004.2</v>
      </c>
      <c r="V3773" s="24">
        <v>539206.72</v>
      </c>
    </row>
    <row r="3774" spans="1:22" hidden="1" x14ac:dyDescent="0.3">
      <c r="A3774" s="23">
        <v>3</v>
      </c>
      <c r="B3774" s="23">
        <v>2022</v>
      </c>
      <c r="C3774" s="23" t="s">
        <v>544</v>
      </c>
      <c r="D3774" t="s">
        <v>114</v>
      </c>
      <c r="E3774" s="23" t="s">
        <v>548</v>
      </c>
      <c r="F3774" s="23" t="s">
        <v>510</v>
      </c>
      <c r="G3774" s="23">
        <v>1</v>
      </c>
      <c r="H3774" s="23" t="s">
        <v>14</v>
      </c>
      <c r="I3774" s="24">
        <v>108564.15</v>
      </c>
      <c r="J3774" s="24">
        <v>189987.26</v>
      </c>
      <c r="K3774" s="24">
        <v>140837.95000000001</v>
      </c>
      <c r="L3774" s="24">
        <v>246466.4</v>
      </c>
      <c r="M3774" s="24">
        <v>168313.86</v>
      </c>
      <c r="N3774" s="24">
        <v>294549.25</v>
      </c>
      <c r="O3774" s="24">
        <v>200621.61</v>
      </c>
      <c r="P3774" s="24">
        <v>351087.82</v>
      </c>
      <c r="Q3774" s="24">
        <v>236128.18</v>
      </c>
      <c r="R3774" s="24">
        <v>413224.31</v>
      </c>
      <c r="S3774" s="24">
        <v>258913.14</v>
      </c>
      <c r="T3774" s="24">
        <v>453098</v>
      </c>
      <c r="U3774" s="24">
        <v>280950.65000000002</v>
      </c>
      <c r="V3774" s="24">
        <v>491663.63</v>
      </c>
    </row>
    <row r="3775" spans="1:22" hidden="1" x14ac:dyDescent="0.3">
      <c r="A3775" s="23">
        <v>3</v>
      </c>
      <c r="B3775" s="23">
        <v>2022</v>
      </c>
      <c r="C3775" s="23" t="s">
        <v>544</v>
      </c>
      <c r="D3775" t="s">
        <v>114</v>
      </c>
      <c r="E3775" s="23" t="s">
        <v>548</v>
      </c>
      <c r="F3775" s="23" t="s">
        <v>510</v>
      </c>
      <c r="G3775" s="23">
        <v>2</v>
      </c>
      <c r="H3775" s="23" t="s">
        <v>30</v>
      </c>
      <c r="I3775" s="24">
        <v>85168.51</v>
      </c>
      <c r="J3775" s="24">
        <v>149044.89000000001</v>
      </c>
      <c r="K3775" s="24">
        <v>111565.16</v>
      </c>
      <c r="L3775" s="24">
        <v>195239.03</v>
      </c>
      <c r="M3775" s="24">
        <v>135153.13</v>
      </c>
      <c r="N3775" s="24">
        <v>236517.97</v>
      </c>
      <c r="O3775" s="24">
        <v>165355.72</v>
      </c>
      <c r="P3775" s="24">
        <v>289372.52</v>
      </c>
      <c r="Q3775" s="24">
        <v>196150.42</v>
      </c>
      <c r="R3775" s="24">
        <v>343263.24</v>
      </c>
      <c r="S3775" s="24">
        <v>216145.5</v>
      </c>
      <c r="T3775" s="24">
        <v>378254.63</v>
      </c>
      <c r="U3775" s="24">
        <v>234832.35</v>
      </c>
      <c r="V3775" s="24">
        <v>410956.61</v>
      </c>
    </row>
    <row r="3776" spans="1:22" hidden="1" x14ac:dyDescent="0.3">
      <c r="A3776" s="23">
        <v>3</v>
      </c>
      <c r="B3776" s="23">
        <v>2022</v>
      </c>
      <c r="C3776" s="23" t="s">
        <v>544</v>
      </c>
      <c r="D3776" t="s">
        <v>114</v>
      </c>
      <c r="E3776" s="23" t="s">
        <v>548</v>
      </c>
      <c r="F3776" s="23" t="s">
        <v>510</v>
      </c>
      <c r="G3776" s="23">
        <v>3</v>
      </c>
      <c r="H3776" s="23" t="s">
        <v>31</v>
      </c>
      <c r="I3776" s="24">
        <v>81295.89</v>
      </c>
      <c r="J3776" s="24">
        <v>142267.81</v>
      </c>
      <c r="K3776" s="24">
        <v>110833.44</v>
      </c>
      <c r="L3776" s="24">
        <v>193958.52</v>
      </c>
      <c r="M3776" s="24">
        <v>140327.51</v>
      </c>
      <c r="N3776" s="24">
        <v>245573.14</v>
      </c>
      <c r="O3776" s="24">
        <v>184944.21</v>
      </c>
      <c r="P3776" s="24">
        <v>323652.36</v>
      </c>
      <c r="Q3776" s="24">
        <v>229156.07</v>
      </c>
      <c r="R3776" s="24">
        <v>401023.12</v>
      </c>
      <c r="S3776" s="24">
        <v>258180.83</v>
      </c>
      <c r="T3776" s="24">
        <v>451816.44</v>
      </c>
      <c r="U3776" s="24">
        <v>286845.71999999997</v>
      </c>
      <c r="V3776" s="24">
        <v>501980.02</v>
      </c>
    </row>
    <row r="3777" spans="1:22" hidden="1" x14ac:dyDescent="0.3">
      <c r="A3777" s="23">
        <v>3</v>
      </c>
      <c r="B3777" s="23">
        <v>2022</v>
      </c>
      <c r="C3777" s="23" t="s">
        <v>544</v>
      </c>
      <c r="D3777" t="s">
        <v>114</v>
      </c>
      <c r="E3777" s="23" t="s">
        <v>548</v>
      </c>
      <c r="F3777" s="23" t="s">
        <v>510</v>
      </c>
      <c r="G3777" s="23">
        <v>4</v>
      </c>
      <c r="H3777" s="23" t="s">
        <v>29</v>
      </c>
      <c r="I3777" s="24">
        <v>87417.97</v>
      </c>
      <c r="J3777" s="24">
        <v>139868.75</v>
      </c>
      <c r="K3777" s="24">
        <v>122385.15</v>
      </c>
      <c r="L3777" s="24">
        <v>195816.25</v>
      </c>
      <c r="M3777" s="24">
        <v>157352.34</v>
      </c>
      <c r="N3777" s="24">
        <v>251763.75</v>
      </c>
      <c r="O3777" s="24">
        <v>209803.12</v>
      </c>
      <c r="P3777" s="24">
        <v>335685</v>
      </c>
      <c r="Q3777" s="24">
        <v>262253.90000000002</v>
      </c>
      <c r="R3777" s="24">
        <v>419606.24</v>
      </c>
      <c r="S3777" s="24">
        <v>297221.08</v>
      </c>
      <c r="T3777" s="24">
        <v>475553.74</v>
      </c>
      <c r="U3777" s="24">
        <v>332188.27</v>
      </c>
      <c r="V3777" s="24">
        <v>531501.24</v>
      </c>
    </row>
    <row r="3778" spans="1:22" hidden="1" x14ac:dyDescent="0.3">
      <c r="A3778" s="23">
        <v>3</v>
      </c>
      <c r="B3778" s="23">
        <v>2022</v>
      </c>
      <c r="C3778" s="23" t="s">
        <v>544</v>
      </c>
      <c r="D3778" t="s">
        <v>114</v>
      </c>
      <c r="E3778" s="23" t="s">
        <v>548</v>
      </c>
      <c r="F3778" s="23" t="s">
        <v>515</v>
      </c>
      <c r="G3778" s="23">
        <v>1</v>
      </c>
      <c r="H3778" s="23" t="s">
        <v>14</v>
      </c>
      <c r="I3778" s="24">
        <v>108154.76</v>
      </c>
      <c r="J3778" s="24">
        <v>189270.83</v>
      </c>
      <c r="K3778" s="24">
        <v>140393.32999999999</v>
      </c>
      <c r="L3778" s="24">
        <v>245688.32000000001</v>
      </c>
      <c r="M3778" s="24">
        <v>167855.54</v>
      </c>
      <c r="N3778" s="24">
        <v>293747.20000000001</v>
      </c>
      <c r="O3778" s="24">
        <v>200180.16</v>
      </c>
      <c r="P3778" s="24">
        <v>350315.28</v>
      </c>
      <c r="Q3778" s="24">
        <v>235674.99</v>
      </c>
      <c r="R3778" s="24">
        <v>412431.23</v>
      </c>
      <c r="S3778" s="24">
        <v>258454.46</v>
      </c>
      <c r="T3778" s="24">
        <v>452295.3</v>
      </c>
      <c r="U3778" s="24">
        <v>280522.46000000002</v>
      </c>
      <c r="V3778" s="24">
        <v>490914.31</v>
      </c>
    </row>
    <row r="3779" spans="1:22" hidden="1" x14ac:dyDescent="0.3">
      <c r="A3779" s="23">
        <v>3</v>
      </c>
      <c r="B3779" s="23">
        <v>2022</v>
      </c>
      <c r="C3779" s="23" t="s">
        <v>544</v>
      </c>
      <c r="D3779" t="s">
        <v>114</v>
      </c>
      <c r="E3779" s="23" t="s">
        <v>548</v>
      </c>
      <c r="F3779" s="23" t="s">
        <v>515</v>
      </c>
      <c r="G3779" s="23">
        <v>2</v>
      </c>
      <c r="H3779" s="23" t="s">
        <v>30</v>
      </c>
      <c r="I3779" s="24">
        <v>84300.39</v>
      </c>
      <c r="J3779" s="24">
        <v>147525.68</v>
      </c>
      <c r="K3779" s="24">
        <v>110546.57</v>
      </c>
      <c r="L3779" s="24">
        <v>193456.49</v>
      </c>
      <c r="M3779" s="24">
        <v>134044.6</v>
      </c>
      <c r="N3779" s="24">
        <v>234578.05</v>
      </c>
      <c r="O3779" s="24">
        <v>164222.78</v>
      </c>
      <c r="P3779" s="24">
        <v>287389.87</v>
      </c>
      <c r="Q3779" s="24">
        <v>194913.36</v>
      </c>
      <c r="R3779" s="24">
        <v>341098.38</v>
      </c>
      <c r="S3779" s="24">
        <v>214848.24</v>
      </c>
      <c r="T3779" s="24">
        <v>375984.42</v>
      </c>
      <c r="U3779" s="24">
        <v>233499.89</v>
      </c>
      <c r="V3779" s="24">
        <v>408624.81</v>
      </c>
    </row>
    <row r="3780" spans="1:22" hidden="1" x14ac:dyDescent="0.3">
      <c r="A3780" s="23">
        <v>3</v>
      </c>
      <c r="B3780" s="23">
        <v>2022</v>
      </c>
      <c r="C3780" s="23" t="s">
        <v>544</v>
      </c>
      <c r="D3780" t="s">
        <v>114</v>
      </c>
      <c r="E3780" s="23" t="s">
        <v>548</v>
      </c>
      <c r="F3780" s="23" t="s">
        <v>515</v>
      </c>
      <c r="G3780" s="23">
        <v>3</v>
      </c>
      <c r="H3780" s="23" t="s">
        <v>31</v>
      </c>
      <c r="I3780" s="24">
        <v>80049.87</v>
      </c>
      <c r="J3780" s="24">
        <v>140087.26999999999</v>
      </c>
      <c r="K3780" s="24">
        <v>109030.56</v>
      </c>
      <c r="L3780" s="24">
        <v>190803.48</v>
      </c>
      <c r="M3780" s="24">
        <v>137966.92000000001</v>
      </c>
      <c r="N3780" s="24">
        <v>241442.11</v>
      </c>
      <c r="O3780" s="24">
        <v>181754.42</v>
      </c>
      <c r="P3780" s="24">
        <v>318070.23</v>
      </c>
      <c r="Q3780" s="24">
        <v>225129.14</v>
      </c>
      <c r="R3780" s="24">
        <v>393976</v>
      </c>
      <c r="S3780" s="24">
        <v>253586.99</v>
      </c>
      <c r="T3780" s="24">
        <v>443777.23</v>
      </c>
      <c r="U3780" s="24">
        <v>281677.92</v>
      </c>
      <c r="V3780" s="24">
        <v>492936.36</v>
      </c>
    </row>
    <row r="3781" spans="1:22" hidden="1" x14ac:dyDescent="0.3">
      <c r="A3781" s="23">
        <v>3</v>
      </c>
      <c r="B3781" s="23">
        <v>2022</v>
      </c>
      <c r="C3781" s="23" t="s">
        <v>544</v>
      </c>
      <c r="D3781" t="s">
        <v>114</v>
      </c>
      <c r="E3781" s="23" t="s">
        <v>548</v>
      </c>
      <c r="F3781" s="23" t="s">
        <v>515</v>
      </c>
      <c r="G3781" s="23">
        <v>4</v>
      </c>
      <c r="H3781" s="23" t="s">
        <v>29</v>
      </c>
      <c r="I3781" s="24">
        <v>86801.5</v>
      </c>
      <c r="J3781" s="24">
        <v>138882.4</v>
      </c>
      <c r="K3781" s="24">
        <v>121522.1</v>
      </c>
      <c r="L3781" s="24">
        <v>194435.36</v>
      </c>
      <c r="M3781" s="24">
        <v>156242.70000000001</v>
      </c>
      <c r="N3781" s="24">
        <v>249988.32</v>
      </c>
      <c r="O3781" s="24">
        <v>208323.6</v>
      </c>
      <c r="P3781" s="24">
        <v>333317.76000000001</v>
      </c>
      <c r="Q3781" s="24">
        <v>260404.5</v>
      </c>
      <c r="R3781" s="24">
        <v>416647.2</v>
      </c>
      <c r="S3781" s="24">
        <v>295125.09999999998</v>
      </c>
      <c r="T3781" s="24">
        <v>472200.16</v>
      </c>
      <c r="U3781" s="24">
        <v>329845.7</v>
      </c>
      <c r="V3781" s="24">
        <v>527753.12</v>
      </c>
    </row>
    <row r="3782" spans="1:22" hidden="1" x14ac:dyDescent="0.3">
      <c r="A3782" s="23">
        <v>3</v>
      </c>
      <c r="B3782" s="23">
        <v>2022</v>
      </c>
      <c r="C3782" s="23" t="s">
        <v>544</v>
      </c>
      <c r="D3782" t="s">
        <v>114</v>
      </c>
      <c r="E3782" s="23" t="s">
        <v>548</v>
      </c>
      <c r="F3782" s="23" t="s">
        <v>517</v>
      </c>
      <c r="G3782" s="23">
        <v>1</v>
      </c>
      <c r="H3782" s="23" t="s">
        <v>14</v>
      </c>
      <c r="I3782" s="24">
        <v>110988.96</v>
      </c>
      <c r="J3782" s="24">
        <v>194230.68</v>
      </c>
      <c r="K3782" s="24">
        <v>144082.29999999999</v>
      </c>
      <c r="L3782" s="24">
        <v>252144.02</v>
      </c>
      <c r="M3782" s="24">
        <v>172274.52</v>
      </c>
      <c r="N3782" s="24">
        <v>301480.40999999997</v>
      </c>
      <c r="O3782" s="24">
        <v>205462.18</v>
      </c>
      <c r="P3782" s="24">
        <v>359558.81</v>
      </c>
      <c r="Q3782" s="24">
        <v>241901.22</v>
      </c>
      <c r="R3782" s="24">
        <v>423327.13</v>
      </c>
      <c r="S3782" s="24">
        <v>265286.89</v>
      </c>
      <c r="T3782" s="24">
        <v>464252.06</v>
      </c>
      <c r="U3782" s="24">
        <v>287946.28000000003</v>
      </c>
      <c r="V3782" s="24">
        <v>503905.98</v>
      </c>
    </row>
    <row r="3783" spans="1:22" hidden="1" x14ac:dyDescent="0.3">
      <c r="A3783" s="23">
        <v>3</v>
      </c>
      <c r="B3783" s="23">
        <v>2022</v>
      </c>
      <c r="C3783" s="23" t="s">
        <v>544</v>
      </c>
      <c r="D3783" t="s">
        <v>114</v>
      </c>
      <c r="E3783" s="23" t="s">
        <v>548</v>
      </c>
      <c r="F3783" s="23" t="s">
        <v>517</v>
      </c>
      <c r="G3783" s="23">
        <v>2</v>
      </c>
      <c r="H3783" s="23" t="s">
        <v>30</v>
      </c>
      <c r="I3783" s="24">
        <v>86446.48</v>
      </c>
      <c r="J3783" s="24">
        <v>151281.32999999999</v>
      </c>
      <c r="K3783" s="24">
        <v>113374.57</v>
      </c>
      <c r="L3783" s="24">
        <v>198405.5</v>
      </c>
      <c r="M3783" s="24">
        <v>137488.26</v>
      </c>
      <c r="N3783" s="24">
        <v>240604.45</v>
      </c>
      <c r="O3783" s="24">
        <v>168467.57</v>
      </c>
      <c r="P3783" s="24">
        <v>294818.24</v>
      </c>
      <c r="Q3783" s="24">
        <v>199963.77</v>
      </c>
      <c r="R3783" s="24">
        <v>349936.6</v>
      </c>
      <c r="S3783" s="24">
        <v>220422.8</v>
      </c>
      <c r="T3783" s="24">
        <v>385739.9</v>
      </c>
      <c r="U3783" s="24">
        <v>239567.28</v>
      </c>
      <c r="V3783" s="24">
        <v>419242.73</v>
      </c>
    </row>
    <row r="3784" spans="1:22" hidden="1" x14ac:dyDescent="0.3">
      <c r="A3784" s="23">
        <v>3</v>
      </c>
      <c r="B3784" s="23">
        <v>2022</v>
      </c>
      <c r="C3784" s="23" t="s">
        <v>544</v>
      </c>
      <c r="D3784" t="s">
        <v>114</v>
      </c>
      <c r="E3784" s="23" t="s">
        <v>548</v>
      </c>
      <c r="F3784" s="23" t="s">
        <v>517</v>
      </c>
      <c r="G3784" s="23">
        <v>3</v>
      </c>
      <c r="H3784" s="23" t="s">
        <v>31</v>
      </c>
      <c r="I3784" s="24">
        <v>82039.360000000001</v>
      </c>
      <c r="J3784" s="24">
        <v>143568.88</v>
      </c>
      <c r="K3784" s="24">
        <v>111728.18</v>
      </c>
      <c r="L3784" s="24">
        <v>195524.31</v>
      </c>
      <c r="M3784" s="24">
        <v>141371.38</v>
      </c>
      <c r="N3784" s="24">
        <v>247399.92</v>
      </c>
      <c r="O3784" s="24">
        <v>186230.2</v>
      </c>
      <c r="P3784" s="24">
        <v>325902.84999999998</v>
      </c>
      <c r="Q3784" s="24">
        <v>230664.33</v>
      </c>
      <c r="R3784" s="24">
        <v>403662.59</v>
      </c>
      <c r="S3784" s="24">
        <v>259815.22</v>
      </c>
      <c r="T3784" s="24">
        <v>454676.64</v>
      </c>
      <c r="U3784" s="24">
        <v>288588.61</v>
      </c>
      <c r="V3784" s="24">
        <v>505030.07</v>
      </c>
    </row>
    <row r="3785" spans="1:22" hidden="1" x14ac:dyDescent="0.3">
      <c r="A3785" s="23">
        <v>3</v>
      </c>
      <c r="B3785" s="23">
        <v>2022</v>
      </c>
      <c r="C3785" s="23" t="s">
        <v>544</v>
      </c>
      <c r="D3785" t="s">
        <v>114</v>
      </c>
      <c r="E3785" s="23" t="s">
        <v>548</v>
      </c>
      <c r="F3785" s="23" t="s">
        <v>517</v>
      </c>
      <c r="G3785" s="23">
        <v>4</v>
      </c>
      <c r="H3785" s="23" t="s">
        <v>29</v>
      </c>
      <c r="I3785" s="24">
        <v>89043.1</v>
      </c>
      <c r="J3785" s="24">
        <v>142468.96</v>
      </c>
      <c r="K3785" s="24">
        <v>124660.33</v>
      </c>
      <c r="L3785" s="24">
        <v>199456.54</v>
      </c>
      <c r="M3785" s="24">
        <v>160277.57</v>
      </c>
      <c r="N3785" s="24">
        <v>256444.12</v>
      </c>
      <c r="O3785" s="24">
        <v>213703.43</v>
      </c>
      <c r="P3785" s="24">
        <v>341925.49</v>
      </c>
      <c r="Q3785" s="24">
        <v>267129.28999999998</v>
      </c>
      <c r="R3785" s="24">
        <v>427406.87</v>
      </c>
      <c r="S3785" s="24">
        <v>302746.53000000003</v>
      </c>
      <c r="T3785" s="24">
        <v>484394.45</v>
      </c>
      <c r="U3785" s="24">
        <v>338363.76</v>
      </c>
      <c r="V3785" s="24">
        <v>541382.03</v>
      </c>
    </row>
    <row r="3786" spans="1:22" hidden="1" x14ac:dyDescent="0.3">
      <c r="A3786" s="23">
        <v>3</v>
      </c>
      <c r="B3786" s="23">
        <v>2022</v>
      </c>
      <c r="C3786" s="23" t="s">
        <v>544</v>
      </c>
      <c r="D3786" t="s">
        <v>179</v>
      </c>
      <c r="E3786" s="23" t="s">
        <v>549</v>
      </c>
      <c r="F3786" s="23" t="s">
        <v>201</v>
      </c>
      <c r="G3786" s="23">
        <v>1</v>
      </c>
      <c r="H3786" s="23" t="s">
        <v>14</v>
      </c>
      <c r="I3786" s="24">
        <v>115930.63</v>
      </c>
      <c r="J3786" s="24">
        <v>202878.6</v>
      </c>
      <c r="K3786" s="24">
        <v>150107.09</v>
      </c>
      <c r="L3786" s="24">
        <v>262687.40000000002</v>
      </c>
      <c r="M3786" s="24">
        <v>179148.68</v>
      </c>
      <c r="N3786" s="24">
        <v>313510.19</v>
      </c>
      <c r="O3786" s="24">
        <v>213187.95</v>
      </c>
      <c r="P3786" s="24">
        <v>373078.91</v>
      </c>
      <c r="Q3786" s="24">
        <v>250697.99</v>
      </c>
      <c r="R3786" s="24">
        <v>438721.48</v>
      </c>
      <c r="S3786" s="24">
        <v>274761.84000000003</v>
      </c>
      <c r="T3786" s="24">
        <v>480833.22</v>
      </c>
      <c r="U3786" s="24">
        <v>297917.32</v>
      </c>
      <c r="V3786" s="24">
        <v>521355.31</v>
      </c>
    </row>
    <row r="3787" spans="1:22" hidden="1" x14ac:dyDescent="0.3">
      <c r="A3787" s="23">
        <v>3</v>
      </c>
      <c r="B3787" s="23">
        <v>2022</v>
      </c>
      <c r="C3787" s="23" t="s">
        <v>544</v>
      </c>
      <c r="D3787" t="s">
        <v>179</v>
      </c>
      <c r="E3787" s="23" t="s">
        <v>549</v>
      </c>
      <c r="F3787" s="23" t="s">
        <v>201</v>
      </c>
      <c r="G3787" s="23">
        <v>2</v>
      </c>
      <c r="H3787" s="23" t="s">
        <v>30</v>
      </c>
      <c r="I3787" s="24">
        <v>92764.36</v>
      </c>
      <c r="J3787" s="24">
        <v>162337.63</v>
      </c>
      <c r="K3787" s="24">
        <v>121121.29</v>
      </c>
      <c r="L3787" s="24">
        <v>211962.25</v>
      </c>
      <c r="M3787" s="24">
        <v>146313.06</v>
      </c>
      <c r="N3787" s="24">
        <v>256047.85</v>
      </c>
      <c r="O3787" s="24">
        <v>178267.8</v>
      </c>
      <c r="P3787" s="24">
        <v>311968.65000000002</v>
      </c>
      <c r="Q3787" s="24">
        <v>211112.17</v>
      </c>
      <c r="R3787" s="24">
        <v>369446.3</v>
      </c>
      <c r="S3787" s="24">
        <v>232413.49</v>
      </c>
      <c r="T3787" s="24">
        <v>406723.61</v>
      </c>
      <c r="U3787" s="24">
        <v>252251.16</v>
      </c>
      <c r="V3787" s="24">
        <v>441439.53</v>
      </c>
    </row>
    <row r="3788" spans="1:22" hidden="1" x14ac:dyDescent="0.3">
      <c r="A3788" s="23">
        <v>3</v>
      </c>
      <c r="B3788" s="23">
        <v>2022</v>
      </c>
      <c r="C3788" s="23" t="s">
        <v>544</v>
      </c>
      <c r="D3788" t="s">
        <v>179</v>
      </c>
      <c r="E3788" s="23" t="s">
        <v>549</v>
      </c>
      <c r="F3788" s="23" t="s">
        <v>201</v>
      </c>
      <c r="G3788" s="23">
        <v>3</v>
      </c>
      <c r="H3788" s="23" t="s">
        <v>31</v>
      </c>
      <c r="I3788" s="24">
        <v>89932.75</v>
      </c>
      <c r="J3788" s="24">
        <v>157382.31</v>
      </c>
      <c r="K3788" s="24">
        <v>122954.27</v>
      </c>
      <c r="L3788" s="24">
        <v>215169.97</v>
      </c>
      <c r="M3788" s="24">
        <v>155932.73000000001</v>
      </c>
      <c r="N3788" s="24">
        <v>272882.27</v>
      </c>
      <c r="O3788" s="24">
        <v>205772.34</v>
      </c>
      <c r="P3788" s="24">
        <v>360101.59</v>
      </c>
      <c r="Q3788" s="24">
        <v>255211.07</v>
      </c>
      <c r="R3788" s="24">
        <v>446619.38</v>
      </c>
      <c r="S3788" s="24">
        <v>287724.82</v>
      </c>
      <c r="T3788" s="24">
        <v>503518.44</v>
      </c>
      <c r="U3788" s="24">
        <v>319882.23999999999</v>
      </c>
      <c r="V3788" s="24">
        <v>559793.93000000005</v>
      </c>
    </row>
    <row r="3789" spans="1:22" hidden="1" x14ac:dyDescent="0.3">
      <c r="A3789" s="23">
        <v>3</v>
      </c>
      <c r="B3789" s="23">
        <v>2022</v>
      </c>
      <c r="C3789" s="23" t="s">
        <v>544</v>
      </c>
      <c r="D3789" t="s">
        <v>179</v>
      </c>
      <c r="E3789" s="23" t="s">
        <v>549</v>
      </c>
      <c r="F3789" s="23" t="s">
        <v>201</v>
      </c>
      <c r="G3789" s="23">
        <v>4</v>
      </c>
      <c r="H3789" s="23" t="s">
        <v>29</v>
      </c>
      <c r="I3789" s="24">
        <v>94302.34</v>
      </c>
      <c r="J3789" s="24">
        <v>150883.74</v>
      </c>
      <c r="K3789" s="24">
        <v>132023.26999999999</v>
      </c>
      <c r="L3789" s="24">
        <v>211237.23</v>
      </c>
      <c r="M3789" s="24">
        <v>169744.2</v>
      </c>
      <c r="N3789" s="24">
        <v>271590.73</v>
      </c>
      <c r="O3789" s="24">
        <v>226325.6</v>
      </c>
      <c r="P3789" s="24">
        <v>362120.97</v>
      </c>
      <c r="Q3789" s="24">
        <v>282907.01</v>
      </c>
      <c r="R3789" s="24">
        <v>452651.22</v>
      </c>
      <c r="S3789" s="24">
        <v>320627.94</v>
      </c>
      <c r="T3789" s="24">
        <v>513004.71</v>
      </c>
      <c r="U3789" s="24">
        <v>358348.87</v>
      </c>
      <c r="V3789" s="24">
        <v>573358.21</v>
      </c>
    </row>
    <row r="3790" spans="1:22" hidden="1" x14ac:dyDescent="0.3">
      <c r="A3790" s="23">
        <v>3</v>
      </c>
      <c r="B3790" s="23">
        <v>2022</v>
      </c>
      <c r="C3790" s="23" t="s">
        <v>544</v>
      </c>
      <c r="D3790" t="s">
        <v>179</v>
      </c>
      <c r="E3790" s="23" t="s">
        <v>549</v>
      </c>
      <c r="F3790" s="23" t="s">
        <v>267</v>
      </c>
      <c r="G3790" s="23">
        <v>1</v>
      </c>
      <c r="H3790" s="23" t="s">
        <v>14</v>
      </c>
      <c r="I3790" s="24">
        <v>113869.18</v>
      </c>
      <c r="J3790" s="24">
        <v>199271.06</v>
      </c>
      <c r="K3790" s="24">
        <v>147539.31</v>
      </c>
      <c r="L3790" s="24">
        <v>258193.78</v>
      </c>
      <c r="M3790" s="24">
        <v>176169.91</v>
      </c>
      <c r="N3790" s="24">
        <v>308297.34000000003</v>
      </c>
      <c r="O3790" s="24">
        <v>209766.51</v>
      </c>
      <c r="P3790" s="24">
        <v>367091.39</v>
      </c>
      <c r="Q3790" s="24">
        <v>246752.79</v>
      </c>
      <c r="R3790" s="24">
        <v>431817.37</v>
      </c>
      <c r="S3790" s="24">
        <v>270483.03999999998</v>
      </c>
      <c r="T3790" s="24">
        <v>473345.32</v>
      </c>
      <c r="U3790" s="24">
        <v>293359.96999999997</v>
      </c>
      <c r="V3790" s="24">
        <v>513379.95</v>
      </c>
    </row>
    <row r="3791" spans="1:22" hidden="1" x14ac:dyDescent="0.3">
      <c r="A3791" s="23">
        <v>3</v>
      </c>
      <c r="B3791" s="23">
        <v>2022</v>
      </c>
      <c r="C3791" s="23" t="s">
        <v>544</v>
      </c>
      <c r="D3791" t="s">
        <v>179</v>
      </c>
      <c r="E3791" s="23" t="s">
        <v>549</v>
      </c>
      <c r="F3791" s="23" t="s">
        <v>267</v>
      </c>
      <c r="G3791" s="23">
        <v>2</v>
      </c>
      <c r="H3791" s="23" t="s">
        <v>30</v>
      </c>
      <c r="I3791" s="24">
        <v>90473.54</v>
      </c>
      <c r="J3791" s="24">
        <v>158328.69</v>
      </c>
      <c r="K3791" s="24">
        <v>118266.52</v>
      </c>
      <c r="L3791" s="24">
        <v>206966.41</v>
      </c>
      <c r="M3791" s="24">
        <v>143009.18</v>
      </c>
      <c r="N3791" s="24">
        <v>250266.06</v>
      </c>
      <c r="O3791" s="24">
        <v>174500.62</v>
      </c>
      <c r="P3791" s="24">
        <v>305376.09000000003</v>
      </c>
      <c r="Q3791" s="24">
        <v>206775.03</v>
      </c>
      <c r="R3791" s="24">
        <v>361856.31</v>
      </c>
      <c r="S3791" s="24">
        <v>227715.4</v>
      </c>
      <c r="T3791" s="24">
        <v>398501.95</v>
      </c>
      <c r="U3791" s="24">
        <v>247241.67</v>
      </c>
      <c r="V3791" s="24">
        <v>432672.93</v>
      </c>
    </row>
    <row r="3792" spans="1:22" hidden="1" x14ac:dyDescent="0.3">
      <c r="A3792" s="23">
        <v>3</v>
      </c>
      <c r="B3792" s="23">
        <v>2022</v>
      </c>
      <c r="C3792" s="23" t="s">
        <v>544</v>
      </c>
      <c r="D3792" t="s">
        <v>179</v>
      </c>
      <c r="E3792" s="23" t="s">
        <v>549</v>
      </c>
      <c r="F3792" s="23" t="s">
        <v>267</v>
      </c>
      <c r="G3792" s="23">
        <v>3</v>
      </c>
      <c r="H3792" s="23" t="s">
        <v>31</v>
      </c>
      <c r="I3792" s="24">
        <v>87232.08</v>
      </c>
      <c r="J3792" s="24">
        <v>152656.13</v>
      </c>
      <c r="K3792" s="24">
        <v>119144.1</v>
      </c>
      <c r="L3792" s="24">
        <v>208502.18</v>
      </c>
      <c r="M3792" s="24">
        <v>151012.64000000001</v>
      </c>
      <c r="N3792" s="24">
        <v>264272.12</v>
      </c>
      <c r="O3792" s="24">
        <v>199191.05</v>
      </c>
      <c r="P3792" s="24">
        <v>348584.34</v>
      </c>
      <c r="Q3792" s="24">
        <v>246964.63</v>
      </c>
      <c r="R3792" s="24">
        <v>432188.1</v>
      </c>
      <c r="S3792" s="24">
        <v>278363.86</v>
      </c>
      <c r="T3792" s="24">
        <v>487136.75</v>
      </c>
      <c r="U3792" s="24">
        <v>309403.23</v>
      </c>
      <c r="V3792" s="24">
        <v>541455.65</v>
      </c>
    </row>
    <row r="3793" spans="1:22" hidden="1" x14ac:dyDescent="0.3">
      <c r="A3793" s="23">
        <v>3</v>
      </c>
      <c r="B3793" s="23">
        <v>2022</v>
      </c>
      <c r="C3793" s="23" t="s">
        <v>544</v>
      </c>
      <c r="D3793" t="s">
        <v>179</v>
      </c>
      <c r="E3793" s="23" t="s">
        <v>549</v>
      </c>
      <c r="F3793" s="23" t="s">
        <v>267</v>
      </c>
      <c r="G3793" s="23">
        <v>4</v>
      </c>
      <c r="H3793" s="23" t="s">
        <v>29</v>
      </c>
      <c r="I3793" s="24">
        <v>92289.18</v>
      </c>
      <c r="J3793" s="24">
        <v>147662.69</v>
      </c>
      <c r="K3793" s="24">
        <v>129204.85</v>
      </c>
      <c r="L3793" s="24">
        <v>206727.77</v>
      </c>
      <c r="M3793" s="24">
        <v>166120.51999999999</v>
      </c>
      <c r="N3793" s="24">
        <v>265792.84000000003</v>
      </c>
      <c r="O3793" s="24">
        <v>221494.03</v>
      </c>
      <c r="P3793" s="24">
        <v>354390.45</v>
      </c>
      <c r="Q3793" s="24">
        <v>276867.53999999998</v>
      </c>
      <c r="R3793" s="24">
        <v>442988.07</v>
      </c>
      <c r="S3793" s="24">
        <v>313783.21000000002</v>
      </c>
      <c r="T3793" s="24">
        <v>502053.14</v>
      </c>
      <c r="U3793" s="24">
        <v>350698.88</v>
      </c>
      <c r="V3793" s="24">
        <v>561118.22</v>
      </c>
    </row>
    <row r="3794" spans="1:22" hidden="1" x14ac:dyDescent="0.3">
      <c r="A3794" s="23">
        <v>3</v>
      </c>
      <c r="B3794" s="23">
        <v>2022</v>
      </c>
      <c r="C3794" s="23" t="s">
        <v>544</v>
      </c>
      <c r="D3794" t="s">
        <v>179</v>
      </c>
      <c r="E3794" s="23" t="s">
        <v>549</v>
      </c>
      <c r="F3794" s="23" t="s">
        <v>309</v>
      </c>
      <c r="G3794" s="23">
        <v>1</v>
      </c>
      <c r="H3794" s="23" t="s">
        <v>14</v>
      </c>
      <c r="I3794" s="24">
        <v>105427.16</v>
      </c>
      <c r="J3794" s="24">
        <v>184497.53</v>
      </c>
      <c r="K3794" s="24">
        <v>136585.17000000001</v>
      </c>
      <c r="L3794" s="24">
        <v>239024.05</v>
      </c>
      <c r="M3794" s="24">
        <v>163076.65</v>
      </c>
      <c r="N3794" s="24">
        <v>285384.14</v>
      </c>
      <c r="O3794" s="24">
        <v>194157</v>
      </c>
      <c r="P3794" s="24">
        <v>339774.75</v>
      </c>
      <c r="Q3794" s="24">
        <v>228378.76</v>
      </c>
      <c r="R3794" s="24">
        <v>399662.83</v>
      </c>
      <c r="S3794" s="24">
        <v>250334.93</v>
      </c>
      <c r="T3794" s="24">
        <v>438086.13</v>
      </c>
      <c r="U3794" s="24">
        <v>271494.95</v>
      </c>
      <c r="V3794" s="24">
        <v>475116.17</v>
      </c>
    </row>
    <row r="3795" spans="1:22" hidden="1" x14ac:dyDescent="0.3">
      <c r="A3795" s="23">
        <v>3</v>
      </c>
      <c r="B3795" s="23">
        <v>2022</v>
      </c>
      <c r="C3795" s="23" t="s">
        <v>544</v>
      </c>
      <c r="D3795" t="s">
        <v>179</v>
      </c>
      <c r="E3795" s="23" t="s">
        <v>549</v>
      </c>
      <c r="F3795" s="23" t="s">
        <v>309</v>
      </c>
      <c r="G3795" s="23">
        <v>2</v>
      </c>
      <c r="H3795" s="23" t="s">
        <v>30</v>
      </c>
      <c r="I3795" s="24">
        <v>83866.47</v>
      </c>
      <c r="J3795" s="24">
        <v>146766.32</v>
      </c>
      <c r="K3795" s="24">
        <v>109608.29</v>
      </c>
      <c r="L3795" s="24">
        <v>191814.51</v>
      </c>
      <c r="M3795" s="24">
        <v>132516.76</v>
      </c>
      <c r="N3795" s="24">
        <v>231904.34</v>
      </c>
      <c r="O3795" s="24">
        <v>161657.06</v>
      </c>
      <c r="P3795" s="24">
        <v>282899.86</v>
      </c>
      <c r="Q3795" s="24">
        <v>191536.52</v>
      </c>
      <c r="R3795" s="24">
        <v>335188.90000000002</v>
      </c>
      <c r="S3795" s="24">
        <v>210921.62</v>
      </c>
      <c r="T3795" s="24">
        <v>369112.83</v>
      </c>
      <c r="U3795" s="24">
        <v>228993.78</v>
      </c>
      <c r="V3795" s="24">
        <v>400739.11</v>
      </c>
    </row>
    <row r="3796" spans="1:22" hidden="1" x14ac:dyDescent="0.3">
      <c r="A3796" s="23">
        <v>3</v>
      </c>
      <c r="B3796" s="23">
        <v>2022</v>
      </c>
      <c r="C3796" s="23" t="s">
        <v>544</v>
      </c>
      <c r="D3796" t="s">
        <v>179</v>
      </c>
      <c r="E3796" s="23" t="s">
        <v>549</v>
      </c>
      <c r="F3796" s="23" t="s">
        <v>309</v>
      </c>
      <c r="G3796" s="23">
        <v>3</v>
      </c>
      <c r="H3796" s="23" t="s">
        <v>31</v>
      </c>
      <c r="I3796" s="24">
        <v>80937.41</v>
      </c>
      <c r="J3796" s="24">
        <v>141640.46</v>
      </c>
      <c r="K3796" s="24">
        <v>110565.35</v>
      </c>
      <c r="L3796" s="24">
        <v>193489.36</v>
      </c>
      <c r="M3796" s="24">
        <v>140153.22</v>
      </c>
      <c r="N3796" s="24">
        <v>245268.14</v>
      </c>
      <c r="O3796" s="24">
        <v>184881.17</v>
      </c>
      <c r="P3796" s="24">
        <v>323542.05</v>
      </c>
      <c r="Q3796" s="24">
        <v>229236.03</v>
      </c>
      <c r="R3796" s="24">
        <v>401163.06</v>
      </c>
      <c r="S3796" s="24">
        <v>258391.4</v>
      </c>
      <c r="T3796" s="24">
        <v>452184.96</v>
      </c>
      <c r="U3796" s="24">
        <v>287215.14</v>
      </c>
      <c r="V3796" s="24">
        <v>502626.5</v>
      </c>
    </row>
    <row r="3797" spans="1:22" hidden="1" x14ac:dyDescent="0.3">
      <c r="A3797" s="23">
        <v>3</v>
      </c>
      <c r="B3797" s="23">
        <v>2022</v>
      </c>
      <c r="C3797" s="23" t="s">
        <v>544</v>
      </c>
      <c r="D3797" t="s">
        <v>179</v>
      </c>
      <c r="E3797" s="23" t="s">
        <v>549</v>
      </c>
      <c r="F3797" s="23" t="s">
        <v>309</v>
      </c>
      <c r="G3797" s="23">
        <v>4</v>
      </c>
      <c r="H3797" s="23" t="s">
        <v>29</v>
      </c>
      <c r="I3797" s="24">
        <v>85499.73</v>
      </c>
      <c r="J3797" s="24">
        <v>136799.57</v>
      </c>
      <c r="K3797" s="24">
        <v>119699.62</v>
      </c>
      <c r="L3797" s="24">
        <v>191519.4</v>
      </c>
      <c r="M3797" s="24">
        <v>153899.51</v>
      </c>
      <c r="N3797" s="24">
        <v>246239.22</v>
      </c>
      <c r="O3797" s="24">
        <v>205199.35</v>
      </c>
      <c r="P3797" s="24">
        <v>328318.96999999997</v>
      </c>
      <c r="Q3797" s="24">
        <v>256499.19</v>
      </c>
      <c r="R3797" s="24">
        <v>410398.71</v>
      </c>
      <c r="S3797" s="24">
        <v>290699.08</v>
      </c>
      <c r="T3797" s="24">
        <v>465118.53</v>
      </c>
      <c r="U3797" s="24">
        <v>324898.96999999997</v>
      </c>
      <c r="V3797" s="24">
        <v>519838.36</v>
      </c>
    </row>
    <row r="3798" spans="1:22" hidden="1" x14ac:dyDescent="0.3">
      <c r="A3798" s="23">
        <v>3</v>
      </c>
      <c r="B3798" s="23">
        <v>2022</v>
      </c>
      <c r="C3798" s="23" t="s">
        <v>544</v>
      </c>
      <c r="D3798" t="s">
        <v>179</v>
      </c>
      <c r="E3798" s="23" t="s">
        <v>549</v>
      </c>
      <c r="F3798" s="23" t="s">
        <v>347</v>
      </c>
      <c r="G3798" s="23">
        <v>1</v>
      </c>
      <c r="H3798" s="23" t="s">
        <v>14</v>
      </c>
      <c r="I3798" s="24">
        <v>112277.67</v>
      </c>
      <c r="J3798" s="24">
        <v>196485.92</v>
      </c>
      <c r="K3798" s="24">
        <v>145528.9</v>
      </c>
      <c r="L3798" s="24">
        <v>254675.57</v>
      </c>
      <c r="M3798" s="24">
        <v>173813.1</v>
      </c>
      <c r="N3798" s="24">
        <v>304172.92</v>
      </c>
      <c r="O3798" s="24">
        <v>207023.04</v>
      </c>
      <c r="P3798" s="24">
        <v>362290.32</v>
      </c>
      <c r="Q3798" s="24">
        <v>243565.4</v>
      </c>
      <c r="R3798" s="24">
        <v>426239.46</v>
      </c>
      <c r="S3798" s="24">
        <v>267012.07</v>
      </c>
      <c r="T3798" s="24">
        <v>467271.12</v>
      </c>
      <c r="U3798" s="24">
        <v>289637.17</v>
      </c>
      <c r="V3798" s="24">
        <v>506865.06</v>
      </c>
    </row>
    <row r="3799" spans="1:22" hidden="1" x14ac:dyDescent="0.3">
      <c r="A3799" s="23">
        <v>3</v>
      </c>
      <c r="B3799" s="23">
        <v>2022</v>
      </c>
      <c r="C3799" s="23" t="s">
        <v>544</v>
      </c>
      <c r="D3799" t="s">
        <v>179</v>
      </c>
      <c r="E3799" s="23" t="s">
        <v>549</v>
      </c>
      <c r="F3799" s="23" t="s">
        <v>347</v>
      </c>
      <c r="G3799" s="23">
        <v>2</v>
      </c>
      <c r="H3799" s="23" t="s">
        <v>30</v>
      </c>
      <c r="I3799" s="24">
        <v>88882.03</v>
      </c>
      <c r="J3799" s="24">
        <v>155543.56</v>
      </c>
      <c r="K3799" s="24">
        <v>116256.11</v>
      </c>
      <c r="L3799" s="24">
        <v>203448.2</v>
      </c>
      <c r="M3799" s="24">
        <v>140652.35999999999</v>
      </c>
      <c r="N3799" s="24">
        <v>246141.64</v>
      </c>
      <c r="O3799" s="24">
        <v>171757.15</v>
      </c>
      <c r="P3799" s="24">
        <v>300575.02</v>
      </c>
      <c r="Q3799" s="24">
        <v>203587.65</v>
      </c>
      <c r="R3799" s="24">
        <v>356278.39</v>
      </c>
      <c r="S3799" s="24">
        <v>224244.44</v>
      </c>
      <c r="T3799" s="24">
        <v>392427.76</v>
      </c>
      <c r="U3799" s="24">
        <v>243518.88</v>
      </c>
      <c r="V3799" s="24">
        <v>426158.04</v>
      </c>
    </row>
    <row r="3800" spans="1:22" hidden="1" x14ac:dyDescent="0.3">
      <c r="A3800" s="23">
        <v>3</v>
      </c>
      <c r="B3800" s="23">
        <v>2022</v>
      </c>
      <c r="C3800" s="23" t="s">
        <v>544</v>
      </c>
      <c r="D3800" t="s">
        <v>179</v>
      </c>
      <c r="E3800" s="23" t="s">
        <v>549</v>
      </c>
      <c r="F3800" s="23" t="s">
        <v>347</v>
      </c>
      <c r="G3800" s="23">
        <v>3</v>
      </c>
      <c r="H3800" s="23" t="s">
        <v>31</v>
      </c>
      <c r="I3800" s="24">
        <v>85451.22</v>
      </c>
      <c r="J3800" s="24">
        <v>149539.64000000001</v>
      </c>
      <c r="K3800" s="24">
        <v>116650.9</v>
      </c>
      <c r="L3800" s="24">
        <v>204139.08</v>
      </c>
      <c r="M3800" s="24">
        <v>147807.1</v>
      </c>
      <c r="N3800" s="24">
        <v>258662.43</v>
      </c>
      <c r="O3800" s="24">
        <v>194917</v>
      </c>
      <c r="P3800" s="24">
        <v>341104.75</v>
      </c>
      <c r="Q3800" s="24">
        <v>241622.06</v>
      </c>
      <c r="R3800" s="24">
        <v>422838.61</v>
      </c>
      <c r="S3800" s="24">
        <v>272308.95</v>
      </c>
      <c r="T3800" s="24">
        <v>476540.66</v>
      </c>
      <c r="U3800" s="24">
        <v>302635.98</v>
      </c>
      <c r="V3800" s="24">
        <v>529612.97</v>
      </c>
    </row>
    <row r="3801" spans="1:22" hidden="1" x14ac:dyDescent="0.3">
      <c r="A3801" s="23">
        <v>3</v>
      </c>
      <c r="B3801" s="23">
        <v>2022</v>
      </c>
      <c r="C3801" s="23" t="s">
        <v>544</v>
      </c>
      <c r="D3801" t="s">
        <v>179</v>
      </c>
      <c r="E3801" s="23" t="s">
        <v>549</v>
      </c>
      <c r="F3801" s="23" t="s">
        <v>347</v>
      </c>
      <c r="G3801" s="23">
        <v>4</v>
      </c>
      <c r="H3801" s="23" t="s">
        <v>29</v>
      </c>
      <c r="I3801" s="24">
        <v>90827.82</v>
      </c>
      <c r="J3801" s="24">
        <v>145324.51</v>
      </c>
      <c r="K3801" s="24">
        <v>127158.94</v>
      </c>
      <c r="L3801" s="24">
        <v>203454.31</v>
      </c>
      <c r="M3801" s="24">
        <v>163490.07</v>
      </c>
      <c r="N3801" s="24">
        <v>261584.12</v>
      </c>
      <c r="O3801" s="24">
        <v>217986.76</v>
      </c>
      <c r="P3801" s="24">
        <v>348778.82</v>
      </c>
      <c r="Q3801" s="24">
        <v>272483.45</v>
      </c>
      <c r="R3801" s="24">
        <v>435973.53</v>
      </c>
      <c r="S3801" s="24">
        <v>308814.58</v>
      </c>
      <c r="T3801" s="24">
        <v>494103.33</v>
      </c>
      <c r="U3801" s="24">
        <v>345145.7</v>
      </c>
      <c r="V3801" s="24">
        <v>552233.13</v>
      </c>
    </row>
    <row r="3802" spans="1:22" hidden="1" x14ac:dyDescent="0.3">
      <c r="A3802" s="23">
        <v>3</v>
      </c>
      <c r="B3802" s="23">
        <v>2022</v>
      </c>
      <c r="C3802" s="23" t="s">
        <v>544</v>
      </c>
      <c r="D3802" t="s">
        <v>179</v>
      </c>
      <c r="E3802" s="23" t="s">
        <v>549</v>
      </c>
      <c r="F3802" s="23" t="s">
        <v>384</v>
      </c>
      <c r="G3802" s="23">
        <v>1</v>
      </c>
      <c r="H3802" s="23" t="s">
        <v>14</v>
      </c>
      <c r="I3802" s="24">
        <v>105366.6</v>
      </c>
      <c r="J3802" s="24">
        <v>184391.55</v>
      </c>
      <c r="K3802" s="24">
        <v>136472.41</v>
      </c>
      <c r="L3802" s="24">
        <v>238826.72</v>
      </c>
      <c r="M3802" s="24">
        <v>162913.01</v>
      </c>
      <c r="N3802" s="24">
        <v>285097.76</v>
      </c>
      <c r="O3802" s="24">
        <v>193920.48</v>
      </c>
      <c r="P3802" s="24">
        <v>339360.84</v>
      </c>
      <c r="Q3802" s="24">
        <v>228074.12</v>
      </c>
      <c r="R3802" s="24">
        <v>399129.71</v>
      </c>
      <c r="S3802" s="24">
        <v>249985.77</v>
      </c>
      <c r="T3802" s="24">
        <v>437475.11</v>
      </c>
      <c r="U3802" s="24">
        <v>271088.57</v>
      </c>
      <c r="V3802" s="24">
        <v>474405</v>
      </c>
    </row>
    <row r="3803" spans="1:22" hidden="1" x14ac:dyDescent="0.3">
      <c r="A3803" s="23">
        <v>3</v>
      </c>
      <c r="B3803" s="23">
        <v>2022</v>
      </c>
      <c r="C3803" s="23" t="s">
        <v>544</v>
      </c>
      <c r="D3803" t="s">
        <v>179</v>
      </c>
      <c r="E3803" s="23" t="s">
        <v>549</v>
      </c>
      <c r="F3803" s="23" t="s">
        <v>384</v>
      </c>
      <c r="G3803" s="23">
        <v>2</v>
      </c>
      <c r="H3803" s="23" t="s">
        <v>30</v>
      </c>
      <c r="I3803" s="24">
        <v>84035.28</v>
      </c>
      <c r="J3803" s="24">
        <v>147061.74</v>
      </c>
      <c r="K3803" s="24">
        <v>109782.52</v>
      </c>
      <c r="L3803" s="24">
        <v>192119.41</v>
      </c>
      <c r="M3803" s="24">
        <v>132678.22</v>
      </c>
      <c r="N3803" s="24">
        <v>232186.89</v>
      </c>
      <c r="O3803" s="24">
        <v>161766.29</v>
      </c>
      <c r="P3803" s="24">
        <v>283091.01</v>
      </c>
      <c r="Q3803" s="24">
        <v>191623.82</v>
      </c>
      <c r="R3803" s="24">
        <v>335341.68</v>
      </c>
      <c r="S3803" s="24">
        <v>210991.75</v>
      </c>
      <c r="T3803" s="24">
        <v>369235.57</v>
      </c>
      <c r="U3803" s="24">
        <v>229039.54</v>
      </c>
      <c r="V3803" s="24">
        <v>400819.19</v>
      </c>
    </row>
    <row r="3804" spans="1:22" hidden="1" x14ac:dyDescent="0.3">
      <c r="A3804" s="23">
        <v>3</v>
      </c>
      <c r="B3804" s="23">
        <v>2022</v>
      </c>
      <c r="C3804" s="23" t="s">
        <v>544</v>
      </c>
      <c r="D3804" t="s">
        <v>179</v>
      </c>
      <c r="E3804" s="23" t="s">
        <v>549</v>
      </c>
      <c r="F3804" s="23" t="s">
        <v>384</v>
      </c>
      <c r="G3804" s="23">
        <v>3</v>
      </c>
      <c r="H3804" s="23" t="s">
        <v>31</v>
      </c>
      <c r="I3804" s="24">
        <v>81263.61</v>
      </c>
      <c r="J3804" s="24">
        <v>142211.31</v>
      </c>
      <c r="K3804" s="24">
        <v>111051.26</v>
      </c>
      <c r="L3804" s="24">
        <v>194339.7</v>
      </c>
      <c r="M3804" s="24">
        <v>140799.26</v>
      </c>
      <c r="N3804" s="24">
        <v>246398.7</v>
      </c>
      <c r="O3804" s="24">
        <v>185763.72</v>
      </c>
      <c r="P3804" s="24">
        <v>325086.51</v>
      </c>
      <c r="Q3804" s="24">
        <v>230359.07</v>
      </c>
      <c r="R3804" s="24">
        <v>403128.36</v>
      </c>
      <c r="S3804" s="24">
        <v>259679.17</v>
      </c>
      <c r="T3804" s="24">
        <v>454438.54</v>
      </c>
      <c r="U3804" s="24">
        <v>288671.15999999997</v>
      </c>
      <c r="V3804" s="24">
        <v>505174.53</v>
      </c>
    </row>
    <row r="3805" spans="1:22" hidden="1" x14ac:dyDescent="0.3">
      <c r="A3805" s="23">
        <v>3</v>
      </c>
      <c r="B3805" s="23">
        <v>2022</v>
      </c>
      <c r="C3805" s="23" t="s">
        <v>544</v>
      </c>
      <c r="D3805" t="s">
        <v>179</v>
      </c>
      <c r="E3805" s="23" t="s">
        <v>549</v>
      </c>
      <c r="F3805" s="23" t="s">
        <v>384</v>
      </c>
      <c r="G3805" s="23">
        <v>4</v>
      </c>
      <c r="H3805" s="23" t="s">
        <v>29</v>
      </c>
      <c r="I3805" s="24">
        <v>85564.4</v>
      </c>
      <c r="J3805" s="24">
        <v>136903.04000000001</v>
      </c>
      <c r="K3805" s="24">
        <v>119790.16</v>
      </c>
      <c r="L3805" s="24">
        <v>191664.26</v>
      </c>
      <c r="M3805" s="24">
        <v>154015.92000000001</v>
      </c>
      <c r="N3805" s="24">
        <v>246425.48</v>
      </c>
      <c r="O3805" s="24">
        <v>205354.56</v>
      </c>
      <c r="P3805" s="24">
        <v>328567.3</v>
      </c>
      <c r="Q3805" s="24">
        <v>256693.2</v>
      </c>
      <c r="R3805" s="24">
        <v>410709.13</v>
      </c>
      <c r="S3805" s="24">
        <v>290918.96000000002</v>
      </c>
      <c r="T3805" s="24">
        <v>465470.35</v>
      </c>
      <c r="U3805" s="24">
        <v>325144.71999999997</v>
      </c>
      <c r="V3805" s="24">
        <v>520231.56</v>
      </c>
    </row>
    <row r="3806" spans="1:22" hidden="1" x14ac:dyDescent="0.3">
      <c r="A3806" s="23">
        <v>3</v>
      </c>
      <c r="B3806" s="23">
        <v>2022</v>
      </c>
      <c r="C3806" s="23" t="s">
        <v>544</v>
      </c>
      <c r="D3806" t="s">
        <v>179</v>
      </c>
      <c r="E3806" s="23" t="s">
        <v>549</v>
      </c>
      <c r="F3806" s="23" t="s">
        <v>417</v>
      </c>
      <c r="G3806" s="23">
        <v>1</v>
      </c>
      <c r="H3806" s="23" t="s">
        <v>14</v>
      </c>
      <c r="I3806" s="24">
        <v>109382.92</v>
      </c>
      <c r="J3806" s="24">
        <v>191420.11</v>
      </c>
      <c r="K3806" s="24">
        <v>141727.18</v>
      </c>
      <c r="L3806" s="24">
        <v>248022.56</v>
      </c>
      <c r="M3806" s="24">
        <v>169230.48</v>
      </c>
      <c r="N3806" s="24">
        <v>296153.34999999998</v>
      </c>
      <c r="O3806" s="24">
        <v>201504.52</v>
      </c>
      <c r="P3806" s="24">
        <v>352632.9</v>
      </c>
      <c r="Q3806" s="24">
        <v>237034.55</v>
      </c>
      <c r="R3806" s="24">
        <v>414810.46</v>
      </c>
      <c r="S3806" s="24">
        <v>259830.5</v>
      </c>
      <c r="T3806" s="24">
        <v>454703.37</v>
      </c>
      <c r="U3806" s="24">
        <v>281807</v>
      </c>
      <c r="V3806" s="24">
        <v>493162.26</v>
      </c>
    </row>
    <row r="3807" spans="1:22" hidden="1" x14ac:dyDescent="0.3">
      <c r="A3807" s="23">
        <v>3</v>
      </c>
      <c r="B3807" s="23">
        <v>2022</v>
      </c>
      <c r="C3807" s="23" t="s">
        <v>544</v>
      </c>
      <c r="D3807" t="s">
        <v>179</v>
      </c>
      <c r="E3807" s="23" t="s">
        <v>549</v>
      </c>
      <c r="F3807" s="23" t="s">
        <v>417</v>
      </c>
      <c r="G3807" s="23">
        <v>2</v>
      </c>
      <c r="H3807" s="23" t="s">
        <v>30</v>
      </c>
      <c r="I3807" s="24">
        <v>86904.76</v>
      </c>
      <c r="J3807" s="24">
        <v>152083.32</v>
      </c>
      <c r="K3807" s="24">
        <v>113602.34</v>
      </c>
      <c r="L3807" s="24">
        <v>198804.1</v>
      </c>
      <c r="M3807" s="24">
        <v>137370.17000000001</v>
      </c>
      <c r="N3807" s="24">
        <v>240397.8</v>
      </c>
      <c r="O3807" s="24">
        <v>167621.6</v>
      </c>
      <c r="P3807" s="24">
        <v>293337.81</v>
      </c>
      <c r="Q3807" s="24">
        <v>198624.55</v>
      </c>
      <c r="R3807" s="24">
        <v>347592.96000000002</v>
      </c>
      <c r="S3807" s="24">
        <v>218740.02</v>
      </c>
      <c r="T3807" s="24">
        <v>382795.04</v>
      </c>
      <c r="U3807" s="24">
        <v>237497.27</v>
      </c>
      <c r="V3807" s="24">
        <v>415620.22</v>
      </c>
    </row>
    <row r="3808" spans="1:22" hidden="1" x14ac:dyDescent="0.3">
      <c r="A3808" s="23">
        <v>3</v>
      </c>
      <c r="B3808" s="23">
        <v>2022</v>
      </c>
      <c r="C3808" s="23" t="s">
        <v>544</v>
      </c>
      <c r="D3808" t="s">
        <v>179</v>
      </c>
      <c r="E3808" s="23" t="s">
        <v>549</v>
      </c>
      <c r="F3808" s="23" t="s">
        <v>417</v>
      </c>
      <c r="G3808" s="23">
        <v>3</v>
      </c>
      <c r="H3808" s="23" t="s">
        <v>31</v>
      </c>
      <c r="I3808" s="24">
        <v>83787.94</v>
      </c>
      <c r="J3808" s="24">
        <v>146628.89000000001</v>
      </c>
      <c r="K3808" s="24">
        <v>114439.2</v>
      </c>
      <c r="L3808" s="24">
        <v>200268.59</v>
      </c>
      <c r="M3808" s="24">
        <v>145048.68</v>
      </c>
      <c r="N3808" s="24">
        <v>253835.19</v>
      </c>
      <c r="O3808" s="24">
        <v>191323.78</v>
      </c>
      <c r="P3808" s="24">
        <v>334816.61</v>
      </c>
      <c r="Q3808" s="24">
        <v>237209.91</v>
      </c>
      <c r="R3808" s="24">
        <v>415117.34</v>
      </c>
      <c r="S3808" s="24">
        <v>267368.49</v>
      </c>
      <c r="T3808" s="24">
        <v>467894.85</v>
      </c>
      <c r="U3808" s="24">
        <v>297181.32</v>
      </c>
      <c r="V3808" s="24">
        <v>520067.31</v>
      </c>
    </row>
    <row r="3809" spans="1:22" hidden="1" x14ac:dyDescent="0.3">
      <c r="A3809" s="23">
        <v>3</v>
      </c>
      <c r="B3809" s="23">
        <v>2022</v>
      </c>
      <c r="C3809" s="23" t="s">
        <v>544</v>
      </c>
      <c r="D3809" t="s">
        <v>179</v>
      </c>
      <c r="E3809" s="23" t="s">
        <v>549</v>
      </c>
      <c r="F3809" s="23" t="s">
        <v>417</v>
      </c>
      <c r="G3809" s="23">
        <v>4</v>
      </c>
      <c r="H3809" s="23" t="s">
        <v>29</v>
      </c>
      <c r="I3809" s="24">
        <v>88650.9</v>
      </c>
      <c r="J3809" s="24">
        <v>141841.44</v>
      </c>
      <c r="K3809" s="24">
        <v>124111.26</v>
      </c>
      <c r="L3809" s="24">
        <v>198578.01</v>
      </c>
      <c r="M3809" s="24">
        <v>159571.60999999999</v>
      </c>
      <c r="N3809" s="24">
        <v>255314.59</v>
      </c>
      <c r="O3809" s="24">
        <v>212762.15</v>
      </c>
      <c r="P3809" s="24">
        <v>340419.45</v>
      </c>
      <c r="Q3809" s="24">
        <v>265952.69</v>
      </c>
      <c r="R3809" s="24">
        <v>425524.31</v>
      </c>
      <c r="S3809" s="24">
        <v>301413.05</v>
      </c>
      <c r="T3809" s="24">
        <v>482260.88</v>
      </c>
      <c r="U3809" s="24">
        <v>336873.41</v>
      </c>
      <c r="V3809" s="24">
        <v>538997.46</v>
      </c>
    </row>
    <row r="3810" spans="1:22" hidden="1" x14ac:dyDescent="0.3">
      <c r="A3810" s="23">
        <v>3</v>
      </c>
      <c r="B3810" s="23">
        <v>2022</v>
      </c>
      <c r="C3810" s="23" t="s">
        <v>544</v>
      </c>
      <c r="D3810" t="s">
        <v>179</v>
      </c>
      <c r="E3810" s="23" t="s">
        <v>549</v>
      </c>
      <c r="F3810" s="23" t="s">
        <v>293</v>
      </c>
      <c r="G3810" s="23">
        <v>1</v>
      </c>
      <c r="H3810" s="23" t="s">
        <v>14</v>
      </c>
      <c r="I3810" s="24">
        <v>108200.79</v>
      </c>
      <c r="J3810" s="24">
        <v>189351.39</v>
      </c>
      <c r="K3810" s="24">
        <v>140161.38</v>
      </c>
      <c r="L3810" s="24">
        <v>245282.41</v>
      </c>
      <c r="M3810" s="24">
        <v>167331.98000000001</v>
      </c>
      <c r="N3810" s="24">
        <v>292830.96000000002</v>
      </c>
      <c r="O3810" s="24">
        <v>199202.49</v>
      </c>
      <c r="P3810" s="24">
        <v>348604.36</v>
      </c>
      <c r="Q3810" s="24">
        <v>234300.34</v>
      </c>
      <c r="R3810" s="24">
        <v>410025.6</v>
      </c>
      <c r="S3810" s="24">
        <v>256818.2</v>
      </c>
      <c r="T3810" s="24">
        <v>449431.85</v>
      </c>
      <c r="U3810" s="24">
        <v>278512.37</v>
      </c>
      <c r="V3810" s="24">
        <v>487396.65</v>
      </c>
    </row>
    <row r="3811" spans="1:22" hidden="1" x14ac:dyDescent="0.3">
      <c r="A3811" s="23">
        <v>3</v>
      </c>
      <c r="B3811" s="23">
        <v>2022</v>
      </c>
      <c r="C3811" s="23" t="s">
        <v>544</v>
      </c>
      <c r="D3811" t="s">
        <v>179</v>
      </c>
      <c r="E3811" s="23" t="s">
        <v>549</v>
      </c>
      <c r="F3811" s="23" t="s">
        <v>293</v>
      </c>
      <c r="G3811" s="23">
        <v>2</v>
      </c>
      <c r="H3811" s="23" t="s">
        <v>30</v>
      </c>
      <c r="I3811" s="24">
        <v>86181.37</v>
      </c>
      <c r="J3811" s="24">
        <v>150817.39000000001</v>
      </c>
      <c r="K3811" s="24">
        <v>112610.52</v>
      </c>
      <c r="L3811" s="24">
        <v>197068.41</v>
      </c>
      <c r="M3811" s="24">
        <v>136121.88</v>
      </c>
      <c r="N3811" s="24">
        <v>238213.28</v>
      </c>
      <c r="O3811" s="24">
        <v>166011.07</v>
      </c>
      <c r="P3811" s="24">
        <v>290519.37</v>
      </c>
      <c r="Q3811" s="24">
        <v>196674.22</v>
      </c>
      <c r="R3811" s="24">
        <v>344179.89</v>
      </c>
      <c r="S3811" s="24">
        <v>216566.3</v>
      </c>
      <c r="T3811" s="24">
        <v>378991.03</v>
      </c>
      <c r="U3811" s="24">
        <v>235106.92</v>
      </c>
      <c r="V3811" s="24">
        <v>411437.11</v>
      </c>
    </row>
    <row r="3812" spans="1:22" hidden="1" x14ac:dyDescent="0.3">
      <c r="A3812" s="23">
        <v>3</v>
      </c>
      <c r="B3812" s="23">
        <v>2022</v>
      </c>
      <c r="C3812" s="23" t="s">
        <v>544</v>
      </c>
      <c r="D3812" t="s">
        <v>179</v>
      </c>
      <c r="E3812" s="23" t="s">
        <v>549</v>
      </c>
      <c r="F3812" s="23" t="s">
        <v>293</v>
      </c>
      <c r="G3812" s="23">
        <v>3</v>
      </c>
      <c r="H3812" s="23" t="s">
        <v>31</v>
      </c>
      <c r="I3812" s="24">
        <v>83253.100000000006</v>
      </c>
      <c r="J3812" s="24">
        <v>145692.92000000001</v>
      </c>
      <c r="K3812" s="24">
        <v>113748.87</v>
      </c>
      <c r="L3812" s="24">
        <v>199060.53</v>
      </c>
      <c r="M3812" s="24">
        <v>144203.72</v>
      </c>
      <c r="N3812" s="24">
        <v>252356.51</v>
      </c>
      <c r="O3812" s="24">
        <v>190239.5</v>
      </c>
      <c r="P3812" s="24">
        <v>332919.13</v>
      </c>
      <c r="Q3812" s="24">
        <v>235894.26</v>
      </c>
      <c r="R3812" s="24">
        <v>412814.95</v>
      </c>
      <c r="S3812" s="24">
        <v>265907.40000000002</v>
      </c>
      <c r="T3812" s="24">
        <v>465337.95</v>
      </c>
      <c r="U3812" s="24">
        <v>295581.86</v>
      </c>
      <c r="V3812" s="24">
        <v>517268.25</v>
      </c>
    </row>
    <row r="3813" spans="1:22" hidden="1" x14ac:dyDescent="0.3">
      <c r="A3813" s="23">
        <v>3</v>
      </c>
      <c r="B3813" s="23">
        <v>2022</v>
      </c>
      <c r="C3813" s="23" t="s">
        <v>544</v>
      </c>
      <c r="D3813" t="s">
        <v>179</v>
      </c>
      <c r="E3813" s="23" t="s">
        <v>549</v>
      </c>
      <c r="F3813" s="23" t="s">
        <v>293</v>
      </c>
      <c r="G3813" s="23">
        <v>4</v>
      </c>
      <c r="H3813" s="23" t="s">
        <v>29</v>
      </c>
      <c r="I3813" s="24">
        <v>87805.99</v>
      </c>
      <c r="J3813" s="24">
        <v>140489.59</v>
      </c>
      <c r="K3813" s="24">
        <v>122928.39</v>
      </c>
      <c r="L3813" s="24">
        <v>196685.43</v>
      </c>
      <c r="M3813" s="24">
        <v>158050.79</v>
      </c>
      <c r="N3813" s="24">
        <v>252881.27</v>
      </c>
      <c r="O3813" s="24">
        <v>210734.39</v>
      </c>
      <c r="P3813" s="24">
        <v>337175.02</v>
      </c>
      <c r="Q3813" s="24">
        <v>263417.98</v>
      </c>
      <c r="R3813" s="24">
        <v>421468.78</v>
      </c>
      <c r="S3813" s="24">
        <v>298540.38</v>
      </c>
      <c r="T3813" s="24">
        <v>477664.62</v>
      </c>
      <c r="U3813" s="24">
        <v>333662.78000000003</v>
      </c>
      <c r="V3813" s="24">
        <v>533860.46</v>
      </c>
    </row>
    <row r="3814" spans="1:22" hidden="1" x14ac:dyDescent="0.3">
      <c r="A3814" s="23">
        <v>3</v>
      </c>
      <c r="B3814" s="23">
        <v>2022</v>
      </c>
      <c r="C3814" s="23" t="s">
        <v>544</v>
      </c>
      <c r="D3814" t="s">
        <v>179</v>
      </c>
      <c r="E3814" s="23" t="s">
        <v>549</v>
      </c>
      <c r="F3814" s="23" t="s">
        <v>462</v>
      </c>
      <c r="G3814" s="23">
        <v>1</v>
      </c>
      <c r="H3814" s="23" t="s">
        <v>14</v>
      </c>
      <c r="I3814" s="24">
        <v>108852.41</v>
      </c>
      <c r="J3814" s="24">
        <v>190491.72</v>
      </c>
      <c r="K3814" s="24">
        <v>141057.04</v>
      </c>
      <c r="L3814" s="24">
        <v>246849.81</v>
      </c>
      <c r="M3814" s="24">
        <v>168444.87</v>
      </c>
      <c r="N3814" s="24">
        <v>294778.53000000003</v>
      </c>
      <c r="O3814" s="24">
        <v>200590.02</v>
      </c>
      <c r="P3814" s="24">
        <v>351032.54</v>
      </c>
      <c r="Q3814" s="24">
        <v>235972.08</v>
      </c>
      <c r="R3814" s="24">
        <v>412951.14</v>
      </c>
      <c r="S3814" s="24">
        <v>258673.5</v>
      </c>
      <c r="T3814" s="24">
        <v>452678.63</v>
      </c>
      <c r="U3814" s="24">
        <v>280566.06</v>
      </c>
      <c r="V3814" s="24">
        <v>490990.61</v>
      </c>
    </row>
    <row r="3815" spans="1:22" hidden="1" x14ac:dyDescent="0.3">
      <c r="A3815" s="23">
        <v>3</v>
      </c>
      <c r="B3815" s="23">
        <v>2022</v>
      </c>
      <c r="C3815" s="23" t="s">
        <v>544</v>
      </c>
      <c r="D3815" t="s">
        <v>179</v>
      </c>
      <c r="E3815" s="23" t="s">
        <v>549</v>
      </c>
      <c r="F3815" s="23" t="s">
        <v>462</v>
      </c>
      <c r="G3815" s="23">
        <v>2</v>
      </c>
      <c r="H3815" s="23" t="s">
        <v>30</v>
      </c>
      <c r="I3815" s="24">
        <v>86374.25</v>
      </c>
      <c r="J3815" s="24">
        <v>151154.94</v>
      </c>
      <c r="K3815" s="24">
        <v>112932.2</v>
      </c>
      <c r="L3815" s="24">
        <v>197631.35</v>
      </c>
      <c r="M3815" s="24">
        <v>136584.56</v>
      </c>
      <c r="N3815" s="24">
        <v>239022.99</v>
      </c>
      <c r="O3815" s="24">
        <v>166707.10999999999</v>
      </c>
      <c r="P3815" s="24">
        <v>291737.44</v>
      </c>
      <c r="Q3815" s="24">
        <v>197562.08</v>
      </c>
      <c r="R3815" s="24">
        <v>345733.65</v>
      </c>
      <c r="S3815" s="24">
        <v>217583.03</v>
      </c>
      <c r="T3815" s="24">
        <v>380770.3</v>
      </c>
      <c r="U3815" s="24">
        <v>236256.33</v>
      </c>
      <c r="V3815" s="24">
        <v>413448.57</v>
      </c>
    </row>
    <row r="3816" spans="1:22" hidden="1" x14ac:dyDescent="0.3">
      <c r="A3816" s="23">
        <v>3</v>
      </c>
      <c r="B3816" s="23">
        <v>2022</v>
      </c>
      <c r="C3816" s="23" t="s">
        <v>544</v>
      </c>
      <c r="D3816" t="s">
        <v>179</v>
      </c>
      <c r="E3816" s="23" t="s">
        <v>549</v>
      </c>
      <c r="F3816" s="23" t="s">
        <v>462</v>
      </c>
      <c r="G3816" s="23">
        <v>3</v>
      </c>
      <c r="H3816" s="23" t="s">
        <v>31</v>
      </c>
      <c r="I3816" s="24">
        <v>83194.31</v>
      </c>
      <c r="J3816" s="24">
        <v>145590.04999999999</v>
      </c>
      <c r="K3816" s="24">
        <v>113608.13</v>
      </c>
      <c r="L3816" s="24">
        <v>198814.22</v>
      </c>
      <c r="M3816" s="24">
        <v>143980.16</v>
      </c>
      <c r="N3816" s="24">
        <v>251965.28</v>
      </c>
      <c r="O3816" s="24">
        <v>189899.08</v>
      </c>
      <c r="P3816" s="24">
        <v>332323.40000000002</v>
      </c>
      <c r="Q3816" s="24">
        <v>235429.05</v>
      </c>
      <c r="R3816" s="24">
        <v>412000.83</v>
      </c>
      <c r="S3816" s="24">
        <v>265350.17</v>
      </c>
      <c r="T3816" s="24">
        <v>464362.8</v>
      </c>
      <c r="U3816" s="24">
        <v>294925.56</v>
      </c>
      <c r="V3816" s="24">
        <v>516119.72</v>
      </c>
    </row>
    <row r="3817" spans="1:22" hidden="1" x14ac:dyDescent="0.3">
      <c r="A3817" s="23">
        <v>3</v>
      </c>
      <c r="B3817" s="23">
        <v>2022</v>
      </c>
      <c r="C3817" s="23" t="s">
        <v>544</v>
      </c>
      <c r="D3817" t="s">
        <v>179</v>
      </c>
      <c r="E3817" s="23" t="s">
        <v>549</v>
      </c>
      <c r="F3817" s="23" t="s">
        <v>462</v>
      </c>
      <c r="G3817" s="23">
        <v>4</v>
      </c>
      <c r="H3817" s="23" t="s">
        <v>29</v>
      </c>
      <c r="I3817" s="24">
        <v>88163.77</v>
      </c>
      <c r="J3817" s="24">
        <v>141062.04</v>
      </c>
      <c r="K3817" s="24">
        <v>123429.28</v>
      </c>
      <c r="L3817" s="24">
        <v>197486.85</v>
      </c>
      <c r="M3817" s="24">
        <v>158694.79</v>
      </c>
      <c r="N3817" s="24">
        <v>253911.67</v>
      </c>
      <c r="O3817" s="24">
        <v>211593.05</v>
      </c>
      <c r="P3817" s="24">
        <v>338548.89</v>
      </c>
      <c r="Q3817" s="24">
        <v>264491.32</v>
      </c>
      <c r="R3817" s="24">
        <v>423186.12</v>
      </c>
      <c r="S3817" s="24">
        <v>299756.83</v>
      </c>
      <c r="T3817" s="24">
        <v>479610.93</v>
      </c>
      <c r="U3817" s="24">
        <v>335022.34000000003</v>
      </c>
      <c r="V3817" s="24">
        <v>536035.75</v>
      </c>
    </row>
    <row r="3818" spans="1:22" hidden="1" x14ac:dyDescent="0.3">
      <c r="A3818" s="23">
        <v>3</v>
      </c>
      <c r="B3818" s="23">
        <v>2022</v>
      </c>
      <c r="C3818" s="23" t="s">
        <v>544</v>
      </c>
      <c r="D3818" t="s">
        <v>179</v>
      </c>
      <c r="E3818" s="23" t="s">
        <v>549</v>
      </c>
      <c r="F3818" s="23" t="s">
        <v>406</v>
      </c>
      <c r="G3818" s="23">
        <v>1</v>
      </c>
      <c r="H3818" s="23" t="s">
        <v>14</v>
      </c>
      <c r="I3818" s="24">
        <v>105548.28</v>
      </c>
      <c r="J3818" s="24">
        <v>184709.48</v>
      </c>
      <c r="K3818" s="24">
        <v>136810.70000000001</v>
      </c>
      <c r="L3818" s="24">
        <v>239418.72</v>
      </c>
      <c r="M3818" s="24">
        <v>163403.95000000001</v>
      </c>
      <c r="N3818" s="24">
        <v>285956.90999999997</v>
      </c>
      <c r="O3818" s="24">
        <v>194630.04</v>
      </c>
      <c r="P3818" s="24">
        <v>340602.57</v>
      </c>
      <c r="Q3818" s="24">
        <v>228988.04</v>
      </c>
      <c r="R3818" s="24">
        <v>400729.06</v>
      </c>
      <c r="S3818" s="24">
        <v>251033.25</v>
      </c>
      <c r="T3818" s="24">
        <v>439308.18</v>
      </c>
      <c r="U3818" s="24">
        <v>272307.71000000002</v>
      </c>
      <c r="V3818" s="24">
        <v>476538.49</v>
      </c>
    </row>
    <row r="3819" spans="1:22" hidden="1" x14ac:dyDescent="0.3">
      <c r="A3819" s="23">
        <v>3</v>
      </c>
      <c r="B3819" s="23">
        <v>2022</v>
      </c>
      <c r="C3819" s="23" t="s">
        <v>544</v>
      </c>
      <c r="D3819" t="s">
        <v>179</v>
      </c>
      <c r="E3819" s="23" t="s">
        <v>549</v>
      </c>
      <c r="F3819" s="23" t="s">
        <v>406</v>
      </c>
      <c r="G3819" s="23">
        <v>2</v>
      </c>
      <c r="H3819" s="23" t="s">
        <v>30</v>
      </c>
      <c r="I3819" s="24">
        <v>83528.850000000006</v>
      </c>
      <c r="J3819" s="24">
        <v>146175.49</v>
      </c>
      <c r="K3819" s="24">
        <v>109259.84</v>
      </c>
      <c r="L3819" s="24">
        <v>191204.72</v>
      </c>
      <c r="M3819" s="24">
        <v>132193.85</v>
      </c>
      <c r="N3819" s="24">
        <v>231339.23</v>
      </c>
      <c r="O3819" s="24">
        <v>161438.62</v>
      </c>
      <c r="P3819" s="24">
        <v>282517.58</v>
      </c>
      <c r="Q3819" s="24">
        <v>191361.92000000001</v>
      </c>
      <c r="R3819" s="24">
        <v>334883.34999999998</v>
      </c>
      <c r="S3819" s="24">
        <v>210781.35</v>
      </c>
      <c r="T3819" s="24">
        <v>368867.37</v>
      </c>
      <c r="U3819" s="24">
        <v>228902.25</v>
      </c>
      <c r="V3819" s="24">
        <v>400578.95</v>
      </c>
    </row>
    <row r="3820" spans="1:22" hidden="1" x14ac:dyDescent="0.3">
      <c r="A3820" s="23">
        <v>3</v>
      </c>
      <c r="B3820" s="23">
        <v>2022</v>
      </c>
      <c r="C3820" s="23" t="s">
        <v>544</v>
      </c>
      <c r="D3820" t="s">
        <v>179</v>
      </c>
      <c r="E3820" s="23" t="s">
        <v>549</v>
      </c>
      <c r="F3820" s="23" t="s">
        <v>406</v>
      </c>
      <c r="G3820" s="23">
        <v>3</v>
      </c>
      <c r="H3820" s="23" t="s">
        <v>31</v>
      </c>
      <c r="I3820" s="24">
        <v>80285</v>
      </c>
      <c r="J3820" s="24">
        <v>140498.76</v>
      </c>
      <c r="K3820" s="24">
        <v>109593.54</v>
      </c>
      <c r="L3820" s="24">
        <v>191788.7</v>
      </c>
      <c r="M3820" s="24">
        <v>138861.15</v>
      </c>
      <c r="N3820" s="24">
        <v>243007.02</v>
      </c>
      <c r="O3820" s="24">
        <v>183116.08</v>
      </c>
      <c r="P3820" s="24">
        <v>320453.13</v>
      </c>
      <c r="Q3820" s="24">
        <v>226989.97</v>
      </c>
      <c r="R3820" s="24">
        <v>397232.46</v>
      </c>
      <c r="S3820" s="24">
        <v>255815.88</v>
      </c>
      <c r="T3820" s="24">
        <v>447677.79</v>
      </c>
      <c r="U3820" s="24">
        <v>284303.09999999998</v>
      </c>
      <c r="V3820" s="24">
        <v>497530.42</v>
      </c>
    </row>
    <row r="3821" spans="1:22" hidden="1" x14ac:dyDescent="0.3">
      <c r="A3821" s="23">
        <v>3</v>
      </c>
      <c r="B3821" s="23">
        <v>2022</v>
      </c>
      <c r="C3821" s="23" t="s">
        <v>544</v>
      </c>
      <c r="D3821" t="s">
        <v>179</v>
      </c>
      <c r="E3821" s="23" t="s">
        <v>549</v>
      </c>
      <c r="F3821" s="23" t="s">
        <v>406</v>
      </c>
      <c r="G3821" s="23">
        <v>4</v>
      </c>
      <c r="H3821" s="23" t="s">
        <v>29</v>
      </c>
      <c r="I3821" s="24">
        <v>85370.39</v>
      </c>
      <c r="J3821" s="24">
        <v>136592.62</v>
      </c>
      <c r="K3821" s="24">
        <v>119518.54</v>
      </c>
      <c r="L3821" s="24">
        <v>191229.67</v>
      </c>
      <c r="M3821" s="24">
        <v>153666.70000000001</v>
      </c>
      <c r="N3821" s="24">
        <v>245866.72</v>
      </c>
      <c r="O3821" s="24">
        <v>204888.93</v>
      </c>
      <c r="P3821" s="24">
        <v>327822.28999999998</v>
      </c>
      <c r="Q3821" s="24">
        <v>256111.16</v>
      </c>
      <c r="R3821" s="24">
        <v>409777.86</v>
      </c>
      <c r="S3821" s="24">
        <v>290259.31</v>
      </c>
      <c r="T3821" s="24">
        <v>464414.91</v>
      </c>
      <c r="U3821" s="24">
        <v>324407.46999999997</v>
      </c>
      <c r="V3821" s="24">
        <v>519051.96</v>
      </c>
    </row>
    <row r="3822" spans="1:22" hidden="1" x14ac:dyDescent="0.3">
      <c r="A3822" s="23">
        <v>3</v>
      </c>
      <c r="B3822" s="23">
        <v>2022</v>
      </c>
      <c r="C3822" s="23" t="s">
        <v>544</v>
      </c>
      <c r="D3822" t="s">
        <v>179</v>
      </c>
      <c r="E3822" s="23" t="s">
        <v>549</v>
      </c>
      <c r="F3822" s="23" t="s">
        <v>487</v>
      </c>
      <c r="G3822" s="23">
        <v>1</v>
      </c>
      <c r="H3822" s="23" t="s">
        <v>14</v>
      </c>
      <c r="I3822" s="24">
        <v>113399.23</v>
      </c>
      <c r="J3822" s="24">
        <v>198448.66</v>
      </c>
      <c r="K3822" s="24">
        <v>146981.93</v>
      </c>
      <c r="L3822" s="24">
        <v>257218.38</v>
      </c>
      <c r="M3822" s="24">
        <v>175547.95</v>
      </c>
      <c r="N3822" s="24">
        <v>307208.92</v>
      </c>
      <c r="O3822" s="24">
        <v>209088.54</v>
      </c>
      <c r="P3822" s="24">
        <v>365904.94</v>
      </c>
      <c r="Q3822" s="24">
        <v>245994.96</v>
      </c>
      <c r="R3822" s="24">
        <v>430491.19</v>
      </c>
      <c r="S3822" s="24">
        <v>269675.21000000002</v>
      </c>
      <c r="T3822" s="24">
        <v>471931.61</v>
      </c>
      <c r="U3822" s="24">
        <v>292525.42</v>
      </c>
      <c r="V3822" s="24">
        <v>511919.48</v>
      </c>
    </row>
    <row r="3823" spans="1:22" hidden="1" x14ac:dyDescent="0.3">
      <c r="A3823" s="23">
        <v>3</v>
      </c>
      <c r="B3823" s="23">
        <v>2022</v>
      </c>
      <c r="C3823" s="23" t="s">
        <v>544</v>
      </c>
      <c r="D3823" t="s">
        <v>179</v>
      </c>
      <c r="E3823" s="23" t="s">
        <v>549</v>
      </c>
      <c r="F3823" s="23" t="s">
        <v>487</v>
      </c>
      <c r="G3823" s="23">
        <v>2</v>
      </c>
      <c r="H3823" s="23" t="s">
        <v>30</v>
      </c>
      <c r="I3823" s="24">
        <v>89774.23</v>
      </c>
      <c r="J3823" s="24">
        <v>157104.9</v>
      </c>
      <c r="K3823" s="24">
        <v>117422.16</v>
      </c>
      <c r="L3823" s="24">
        <v>205488.77</v>
      </c>
      <c r="M3823" s="24">
        <v>142062.12</v>
      </c>
      <c r="N3823" s="24">
        <v>248608.7</v>
      </c>
      <c r="O3823" s="24">
        <v>173476.91</v>
      </c>
      <c r="P3823" s="24">
        <v>303584.59000000003</v>
      </c>
      <c r="Q3823" s="24">
        <v>205625.27</v>
      </c>
      <c r="R3823" s="24">
        <v>359844.23</v>
      </c>
      <c r="S3823" s="24">
        <v>226488.28</v>
      </c>
      <c r="T3823" s="24">
        <v>396354.49</v>
      </c>
      <c r="U3823" s="24">
        <v>245954.98</v>
      </c>
      <c r="V3823" s="24">
        <v>430421.22</v>
      </c>
    </row>
    <row r="3824" spans="1:22" hidden="1" x14ac:dyDescent="0.3">
      <c r="A3824" s="23">
        <v>3</v>
      </c>
      <c r="B3824" s="23">
        <v>2022</v>
      </c>
      <c r="C3824" s="23" t="s">
        <v>544</v>
      </c>
      <c r="D3824" t="s">
        <v>179</v>
      </c>
      <c r="E3824" s="23" t="s">
        <v>549</v>
      </c>
      <c r="F3824" s="23" t="s">
        <v>487</v>
      </c>
      <c r="G3824" s="23">
        <v>3</v>
      </c>
      <c r="H3824" s="23" t="s">
        <v>31</v>
      </c>
      <c r="I3824" s="24">
        <v>86312.26</v>
      </c>
      <c r="J3824" s="24">
        <v>151046.45000000001</v>
      </c>
      <c r="K3824" s="24">
        <v>117827.13</v>
      </c>
      <c r="L3824" s="24">
        <v>206197.48</v>
      </c>
      <c r="M3824" s="24">
        <v>149298.09</v>
      </c>
      <c r="N3824" s="24">
        <v>261271.66</v>
      </c>
      <c r="O3824" s="24">
        <v>196883.82</v>
      </c>
      <c r="P3824" s="24">
        <v>344546.69</v>
      </c>
      <c r="Q3824" s="24">
        <v>244060.74</v>
      </c>
      <c r="R3824" s="24">
        <v>427106.3</v>
      </c>
      <c r="S3824" s="24">
        <v>275057.78999999998</v>
      </c>
      <c r="T3824" s="24">
        <v>481351.14</v>
      </c>
      <c r="U3824" s="24">
        <v>305691.46000000002</v>
      </c>
      <c r="V3824" s="24">
        <v>534960.05000000005</v>
      </c>
    </row>
    <row r="3825" spans="1:22" hidden="1" x14ac:dyDescent="0.3">
      <c r="A3825" s="23">
        <v>3</v>
      </c>
      <c r="B3825" s="23">
        <v>2022</v>
      </c>
      <c r="C3825" s="23" t="s">
        <v>544</v>
      </c>
      <c r="D3825" t="s">
        <v>179</v>
      </c>
      <c r="E3825" s="23" t="s">
        <v>549</v>
      </c>
      <c r="F3825" s="23" t="s">
        <v>487</v>
      </c>
      <c r="G3825" s="23">
        <v>4</v>
      </c>
      <c r="H3825" s="23" t="s">
        <v>29</v>
      </c>
      <c r="I3825" s="24">
        <v>91737.39</v>
      </c>
      <c r="J3825" s="24">
        <v>146779.82</v>
      </c>
      <c r="K3825" s="24">
        <v>128432.34</v>
      </c>
      <c r="L3825" s="24">
        <v>205491.75</v>
      </c>
      <c r="M3825" s="24">
        <v>165127.29999999999</v>
      </c>
      <c r="N3825" s="24">
        <v>264203.68</v>
      </c>
      <c r="O3825" s="24">
        <v>220169.73</v>
      </c>
      <c r="P3825" s="24">
        <v>352271.57</v>
      </c>
      <c r="Q3825" s="24">
        <v>275212.15999999997</v>
      </c>
      <c r="R3825" s="24">
        <v>440339.46</v>
      </c>
      <c r="S3825" s="24">
        <v>311907.12</v>
      </c>
      <c r="T3825" s="24">
        <v>499051.39</v>
      </c>
      <c r="U3825" s="24">
        <v>348602.07</v>
      </c>
      <c r="V3825" s="24">
        <v>557763.31999999995</v>
      </c>
    </row>
    <row r="3826" spans="1:22" hidden="1" x14ac:dyDescent="0.3">
      <c r="A3826" s="23">
        <v>3</v>
      </c>
      <c r="B3826" s="23">
        <v>2022</v>
      </c>
      <c r="C3826" s="23" t="s">
        <v>544</v>
      </c>
      <c r="D3826" t="s">
        <v>179</v>
      </c>
      <c r="E3826" s="23" t="s">
        <v>549</v>
      </c>
      <c r="F3826" s="23" t="s">
        <v>497</v>
      </c>
      <c r="G3826" s="23">
        <v>1</v>
      </c>
      <c r="H3826" s="23" t="s">
        <v>14</v>
      </c>
      <c r="I3826" s="24">
        <v>109261.8</v>
      </c>
      <c r="J3826" s="24">
        <v>191208.15</v>
      </c>
      <c r="K3826" s="24">
        <v>141501.65</v>
      </c>
      <c r="L3826" s="24">
        <v>247627.89</v>
      </c>
      <c r="M3826" s="24">
        <v>168903.18</v>
      </c>
      <c r="N3826" s="24">
        <v>295580.57</v>
      </c>
      <c r="O3826" s="24">
        <v>201031.47</v>
      </c>
      <c r="P3826" s="24">
        <v>351805.07</v>
      </c>
      <c r="Q3826" s="24">
        <v>236425.26</v>
      </c>
      <c r="R3826" s="24">
        <v>413744.21</v>
      </c>
      <c r="S3826" s="24">
        <v>259132.18</v>
      </c>
      <c r="T3826" s="24">
        <v>453481.31</v>
      </c>
      <c r="U3826" s="24">
        <v>280994.24</v>
      </c>
      <c r="V3826" s="24">
        <v>491739.91</v>
      </c>
    </row>
    <row r="3827" spans="1:22" hidden="1" x14ac:dyDescent="0.3">
      <c r="A3827" s="23">
        <v>3</v>
      </c>
      <c r="B3827" s="23">
        <v>2022</v>
      </c>
      <c r="C3827" s="23" t="s">
        <v>544</v>
      </c>
      <c r="D3827" t="s">
        <v>179</v>
      </c>
      <c r="E3827" s="23" t="s">
        <v>549</v>
      </c>
      <c r="F3827" s="23" t="s">
        <v>497</v>
      </c>
      <c r="G3827" s="23">
        <v>2</v>
      </c>
      <c r="H3827" s="23" t="s">
        <v>30</v>
      </c>
      <c r="I3827" s="24">
        <v>87242.37</v>
      </c>
      <c r="J3827" s="24">
        <v>152674.15</v>
      </c>
      <c r="K3827" s="24">
        <v>113950.79</v>
      </c>
      <c r="L3827" s="24">
        <v>199413.89</v>
      </c>
      <c r="M3827" s="24">
        <v>137693.09</v>
      </c>
      <c r="N3827" s="24">
        <v>240962.9</v>
      </c>
      <c r="O3827" s="24">
        <v>167840.05</v>
      </c>
      <c r="P3827" s="24">
        <v>293720.08</v>
      </c>
      <c r="Q3827" s="24">
        <v>198799.14</v>
      </c>
      <c r="R3827" s="24">
        <v>347898.5</v>
      </c>
      <c r="S3827" s="24">
        <v>218880.28</v>
      </c>
      <c r="T3827" s="24">
        <v>383040.5</v>
      </c>
      <c r="U3827" s="24">
        <v>237588.78</v>
      </c>
      <c r="V3827" s="24">
        <v>415780.37</v>
      </c>
    </row>
    <row r="3828" spans="1:22" hidden="1" x14ac:dyDescent="0.3">
      <c r="A3828" s="23">
        <v>3</v>
      </c>
      <c r="B3828" s="23">
        <v>2022</v>
      </c>
      <c r="C3828" s="23" t="s">
        <v>544</v>
      </c>
      <c r="D3828" t="s">
        <v>179</v>
      </c>
      <c r="E3828" s="23" t="s">
        <v>549</v>
      </c>
      <c r="F3828" s="23" t="s">
        <v>497</v>
      </c>
      <c r="G3828" s="23">
        <v>3</v>
      </c>
      <c r="H3828" s="23" t="s">
        <v>31</v>
      </c>
      <c r="I3828" s="24">
        <v>84440.34</v>
      </c>
      <c r="J3828" s="24">
        <v>147770.59</v>
      </c>
      <c r="K3828" s="24">
        <v>115411</v>
      </c>
      <c r="L3828" s="24">
        <v>201969.26</v>
      </c>
      <c r="M3828" s="24">
        <v>146340.75</v>
      </c>
      <c r="N3828" s="24">
        <v>256096.31</v>
      </c>
      <c r="O3828" s="24">
        <v>193088.87</v>
      </c>
      <c r="P3828" s="24">
        <v>337905.52</v>
      </c>
      <c r="Q3828" s="24">
        <v>239455.97</v>
      </c>
      <c r="R3828" s="24">
        <v>419047.94</v>
      </c>
      <c r="S3828" s="24">
        <v>269944.01</v>
      </c>
      <c r="T3828" s="24">
        <v>472402.01</v>
      </c>
      <c r="U3828" s="24">
        <v>300093.36</v>
      </c>
      <c r="V3828" s="24">
        <v>525163.37</v>
      </c>
    </row>
    <row r="3829" spans="1:22" hidden="1" x14ac:dyDescent="0.3">
      <c r="A3829" s="23">
        <v>3</v>
      </c>
      <c r="B3829" s="23">
        <v>2022</v>
      </c>
      <c r="C3829" s="23" t="s">
        <v>544</v>
      </c>
      <c r="D3829" t="s">
        <v>179</v>
      </c>
      <c r="E3829" s="23" t="s">
        <v>549</v>
      </c>
      <c r="F3829" s="23" t="s">
        <v>497</v>
      </c>
      <c r="G3829" s="23">
        <v>4</v>
      </c>
      <c r="H3829" s="23" t="s">
        <v>29</v>
      </c>
      <c r="I3829" s="24">
        <v>88780.24</v>
      </c>
      <c r="J3829" s="24">
        <v>142048.38</v>
      </c>
      <c r="K3829" s="24">
        <v>124292.33</v>
      </c>
      <c r="L3829" s="24">
        <v>198867.73</v>
      </c>
      <c r="M3829" s="24">
        <v>159804.43</v>
      </c>
      <c r="N3829" s="24">
        <v>255687.09</v>
      </c>
      <c r="O3829" s="24">
        <v>213072.57</v>
      </c>
      <c r="P3829" s="24">
        <v>340916.11</v>
      </c>
      <c r="Q3829" s="24">
        <v>266340.71000000002</v>
      </c>
      <c r="R3829" s="24">
        <v>426145.14</v>
      </c>
      <c r="S3829" s="24">
        <v>301852.81</v>
      </c>
      <c r="T3829" s="24">
        <v>482964.5</v>
      </c>
      <c r="U3829" s="24">
        <v>337364.9</v>
      </c>
      <c r="V3829" s="24">
        <v>539783.85</v>
      </c>
    </row>
    <row r="3830" spans="1:22" hidden="1" x14ac:dyDescent="0.3">
      <c r="A3830" s="23">
        <v>3</v>
      </c>
      <c r="B3830" s="23">
        <v>2022</v>
      </c>
      <c r="C3830" s="23" t="s">
        <v>544</v>
      </c>
      <c r="D3830" t="s">
        <v>179</v>
      </c>
      <c r="E3830" s="23" t="s">
        <v>549</v>
      </c>
      <c r="F3830" s="23" t="s">
        <v>506</v>
      </c>
      <c r="G3830" s="23">
        <v>1</v>
      </c>
      <c r="H3830" s="23" t="s">
        <v>14</v>
      </c>
      <c r="I3830" s="24">
        <v>111156.11</v>
      </c>
      <c r="J3830" s="24">
        <v>194523.18</v>
      </c>
      <c r="K3830" s="24">
        <v>144075.87</v>
      </c>
      <c r="L3830" s="24">
        <v>252132.77</v>
      </c>
      <c r="M3830" s="24">
        <v>172078.24</v>
      </c>
      <c r="N3830" s="24">
        <v>301136.92</v>
      </c>
      <c r="O3830" s="24">
        <v>204957.54</v>
      </c>
      <c r="P3830" s="24">
        <v>358675.7</v>
      </c>
      <c r="Q3830" s="24">
        <v>241135.85</v>
      </c>
      <c r="R3830" s="24">
        <v>421987.73</v>
      </c>
      <c r="S3830" s="24">
        <v>264348.94</v>
      </c>
      <c r="T3830" s="24">
        <v>462610.64</v>
      </c>
      <c r="U3830" s="24">
        <v>286748.93</v>
      </c>
      <c r="V3830" s="24">
        <v>501810.63</v>
      </c>
    </row>
    <row r="3831" spans="1:22" hidden="1" x14ac:dyDescent="0.3">
      <c r="A3831" s="23">
        <v>3</v>
      </c>
      <c r="B3831" s="23">
        <v>2022</v>
      </c>
      <c r="C3831" s="23" t="s">
        <v>544</v>
      </c>
      <c r="D3831" t="s">
        <v>179</v>
      </c>
      <c r="E3831" s="23" t="s">
        <v>549</v>
      </c>
      <c r="F3831" s="23" t="s">
        <v>506</v>
      </c>
      <c r="G3831" s="23">
        <v>2</v>
      </c>
      <c r="H3831" s="23" t="s">
        <v>30</v>
      </c>
      <c r="I3831" s="24">
        <v>87989.84</v>
      </c>
      <c r="J3831" s="24">
        <v>153982.21</v>
      </c>
      <c r="K3831" s="24">
        <v>115090.07</v>
      </c>
      <c r="L3831" s="24">
        <v>201407.62</v>
      </c>
      <c r="M3831" s="24">
        <v>139242.60999999999</v>
      </c>
      <c r="N3831" s="24">
        <v>243674.57</v>
      </c>
      <c r="O3831" s="24">
        <v>170037.4</v>
      </c>
      <c r="P3831" s="24">
        <v>297565.45</v>
      </c>
      <c r="Q3831" s="24">
        <v>201550.03</v>
      </c>
      <c r="R3831" s="24">
        <v>352712.55</v>
      </c>
      <c r="S3831" s="24">
        <v>222000.59</v>
      </c>
      <c r="T3831" s="24">
        <v>388501.03</v>
      </c>
      <c r="U3831" s="24">
        <v>241082.78</v>
      </c>
      <c r="V3831" s="24">
        <v>421894.86</v>
      </c>
    </row>
    <row r="3832" spans="1:22" hidden="1" x14ac:dyDescent="0.3">
      <c r="A3832" s="23">
        <v>3</v>
      </c>
      <c r="B3832" s="23">
        <v>2022</v>
      </c>
      <c r="C3832" s="23" t="s">
        <v>544</v>
      </c>
      <c r="D3832" t="s">
        <v>179</v>
      </c>
      <c r="E3832" s="23" t="s">
        <v>549</v>
      </c>
      <c r="F3832" s="23" t="s">
        <v>506</v>
      </c>
      <c r="G3832" s="23">
        <v>3</v>
      </c>
      <c r="H3832" s="23" t="s">
        <v>31</v>
      </c>
      <c r="I3832" s="24">
        <v>84590.19</v>
      </c>
      <c r="J3832" s="24">
        <v>148032.82999999999</v>
      </c>
      <c r="K3832" s="24">
        <v>115474.68</v>
      </c>
      <c r="L3832" s="24">
        <v>202080.69</v>
      </c>
      <c r="M3832" s="24">
        <v>146316.10999999999</v>
      </c>
      <c r="N3832" s="24">
        <v>256053.2</v>
      </c>
      <c r="O3832" s="24">
        <v>192950.18</v>
      </c>
      <c r="P3832" s="24">
        <v>337662.82</v>
      </c>
      <c r="Q3832" s="24">
        <v>239183.38</v>
      </c>
      <c r="R3832" s="24">
        <v>418570.92</v>
      </c>
      <c r="S3832" s="24">
        <v>269560.11</v>
      </c>
      <c r="T3832" s="24">
        <v>471730.19</v>
      </c>
      <c r="U3832" s="24">
        <v>299580.5</v>
      </c>
      <c r="V3832" s="24">
        <v>524265.88</v>
      </c>
    </row>
    <row r="3833" spans="1:22" hidden="1" x14ac:dyDescent="0.3">
      <c r="A3833" s="23">
        <v>3</v>
      </c>
      <c r="B3833" s="23">
        <v>2022</v>
      </c>
      <c r="C3833" s="23" t="s">
        <v>544</v>
      </c>
      <c r="D3833" t="s">
        <v>179</v>
      </c>
      <c r="E3833" s="23" t="s">
        <v>549</v>
      </c>
      <c r="F3833" s="23" t="s">
        <v>506</v>
      </c>
      <c r="G3833" s="23">
        <v>4</v>
      </c>
      <c r="H3833" s="23" t="s">
        <v>29</v>
      </c>
      <c r="I3833" s="24">
        <v>89918.25</v>
      </c>
      <c r="J3833" s="24">
        <v>143869.20000000001</v>
      </c>
      <c r="K3833" s="24">
        <v>125885.54</v>
      </c>
      <c r="L3833" s="24">
        <v>201416.87</v>
      </c>
      <c r="M3833" s="24">
        <v>161852.84</v>
      </c>
      <c r="N3833" s="24">
        <v>258964.55</v>
      </c>
      <c r="O3833" s="24">
        <v>215803.79</v>
      </c>
      <c r="P3833" s="24">
        <v>345286.07</v>
      </c>
      <c r="Q3833" s="24">
        <v>269754.74</v>
      </c>
      <c r="R3833" s="24">
        <v>431607.59</v>
      </c>
      <c r="S3833" s="24">
        <v>305722.03999999998</v>
      </c>
      <c r="T3833" s="24">
        <v>489155.26</v>
      </c>
      <c r="U3833" s="24">
        <v>341689.33</v>
      </c>
      <c r="V3833" s="24">
        <v>546702.93999999994</v>
      </c>
    </row>
    <row r="3834" spans="1:22" hidden="1" x14ac:dyDescent="0.3">
      <c r="A3834" s="23">
        <v>3</v>
      </c>
      <c r="B3834" s="23">
        <v>2022</v>
      </c>
      <c r="C3834" s="23" t="s">
        <v>544</v>
      </c>
      <c r="D3834" t="s">
        <v>181</v>
      </c>
      <c r="E3834" s="23" t="s">
        <v>550</v>
      </c>
      <c r="F3834" s="23" t="s">
        <v>227</v>
      </c>
      <c r="G3834" s="23">
        <v>1</v>
      </c>
      <c r="H3834" s="23" t="s">
        <v>14</v>
      </c>
      <c r="I3834" s="24">
        <v>109909.61</v>
      </c>
      <c r="J3834" s="24">
        <v>192341.81</v>
      </c>
      <c r="K3834" s="24">
        <v>142685.18</v>
      </c>
      <c r="L3834" s="24">
        <v>249699.06</v>
      </c>
      <c r="M3834" s="24">
        <v>170607.45</v>
      </c>
      <c r="N3834" s="24">
        <v>298563.03999999998</v>
      </c>
      <c r="O3834" s="24">
        <v>203478.88</v>
      </c>
      <c r="P3834" s="24">
        <v>356088.04</v>
      </c>
      <c r="Q3834" s="24">
        <v>239569.29</v>
      </c>
      <c r="R3834" s="24">
        <v>419246.27</v>
      </c>
      <c r="S3834" s="24">
        <v>262731.32</v>
      </c>
      <c r="T3834" s="24">
        <v>459779.81</v>
      </c>
      <c r="U3834" s="24">
        <v>285175.67999999999</v>
      </c>
      <c r="V3834" s="24">
        <v>499057.44</v>
      </c>
    </row>
    <row r="3835" spans="1:22" hidden="1" x14ac:dyDescent="0.3">
      <c r="A3835" s="23">
        <v>3</v>
      </c>
      <c r="B3835" s="23">
        <v>2022</v>
      </c>
      <c r="C3835" s="23" t="s">
        <v>544</v>
      </c>
      <c r="D3835" t="s">
        <v>181</v>
      </c>
      <c r="E3835" s="23" t="s">
        <v>550</v>
      </c>
      <c r="F3835" s="23" t="s">
        <v>227</v>
      </c>
      <c r="G3835" s="23">
        <v>2</v>
      </c>
      <c r="H3835" s="23" t="s">
        <v>30</v>
      </c>
      <c r="I3835" s="24">
        <v>85580.11</v>
      </c>
      <c r="J3835" s="24">
        <v>149765.19</v>
      </c>
      <c r="K3835" s="24">
        <v>112243.94</v>
      </c>
      <c r="L3835" s="24">
        <v>196426.9</v>
      </c>
      <c r="M3835" s="24">
        <v>136123.07999999999</v>
      </c>
      <c r="N3835" s="24">
        <v>238215.39</v>
      </c>
      <c r="O3835" s="24">
        <v>166805.32</v>
      </c>
      <c r="P3835" s="24">
        <v>291909.31</v>
      </c>
      <c r="Q3835" s="24">
        <v>197995.79</v>
      </c>
      <c r="R3835" s="24">
        <v>346492.64</v>
      </c>
      <c r="S3835" s="24">
        <v>218256.57</v>
      </c>
      <c r="T3835" s="24">
        <v>381949.01</v>
      </c>
      <c r="U3835" s="24">
        <v>237216.53</v>
      </c>
      <c r="V3835" s="24">
        <v>415128.93</v>
      </c>
    </row>
    <row r="3836" spans="1:22" hidden="1" x14ac:dyDescent="0.3">
      <c r="A3836" s="23">
        <v>3</v>
      </c>
      <c r="B3836" s="23">
        <v>2022</v>
      </c>
      <c r="C3836" s="23" t="s">
        <v>544</v>
      </c>
      <c r="D3836" t="s">
        <v>181</v>
      </c>
      <c r="E3836" s="23" t="s">
        <v>550</v>
      </c>
      <c r="F3836" s="23" t="s">
        <v>227</v>
      </c>
      <c r="G3836" s="23">
        <v>3</v>
      </c>
      <c r="H3836" s="23" t="s">
        <v>31</v>
      </c>
      <c r="I3836" s="24">
        <v>81197.42</v>
      </c>
      <c r="J3836" s="24">
        <v>142095.49</v>
      </c>
      <c r="K3836" s="24">
        <v>110576.6</v>
      </c>
      <c r="L3836" s="24">
        <v>193509.05</v>
      </c>
      <c r="M3836" s="24">
        <v>139910.56</v>
      </c>
      <c r="N3836" s="24">
        <v>244843.49</v>
      </c>
      <c r="O3836" s="24">
        <v>184302.1</v>
      </c>
      <c r="P3836" s="24">
        <v>322528.67</v>
      </c>
      <c r="Q3836" s="24">
        <v>228272.64000000001</v>
      </c>
      <c r="R3836" s="24">
        <v>399477.11</v>
      </c>
      <c r="S3836" s="24">
        <v>257118.55</v>
      </c>
      <c r="T3836" s="24">
        <v>449957.47</v>
      </c>
      <c r="U3836" s="24">
        <v>285590.25</v>
      </c>
      <c r="V3836" s="24">
        <v>499782.94</v>
      </c>
    </row>
    <row r="3837" spans="1:22" hidden="1" x14ac:dyDescent="0.3">
      <c r="A3837" s="23">
        <v>3</v>
      </c>
      <c r="B3837" s="23">
        <v>2022</v>
      </c>
      <c r="C3837" s="23" t="s">
        <v>544</v>
      </c>
      <c r="D3837" t="s">
        <v>181</v>
      </c>
      <c r="E3837" s="23" t="s">
        <v>550</v>
      </c>
      <c r="F3837" s="23" t="s">
        <v>227</v>
      </c>
      <c r="G3837" s="23">
        <v>4</v>
      </c>
      <c r="H3837" s="23" t="s">
        <v>29</v>
      </c>
      <c r="I3837" s="24">
        <v>88163.69</v>
      </c>
      <c r="J3837" s="24">
        <v>141061.91</v>
      </c>
      <c r="K3837" s="24">
        <v>123429.17</v>
      </c>
      <c r="L3837" s="24">
        <v>197486.68</v>
      </c>
      <c r="M3837" s="24">
        <v>158694.65</v>
      </c>
      <c r="N3837" s="24">
        <v>253911.44</v>
      </c>
      <c r="O3837" s="24">
        <v>211592.87</v>
      </c>
      <c r="P3837" s="24">
        <v>338548.59</v>
      </c>
      <c r="Q3837" s="24">
        <v>264491.08</v>
      </c>
      <c r="R3837" s="24">
        <v>423185.74</v>
      </c>
      <c r="S3837" s="24">
        <v>299756.56</v>
      </c>
      <c r="T3837" s="24">
        <v>479610.51</v>
      </c>
      <c r="U3837" s="24">
        <v>335022.03999999998</v>
      </c>
      <c r="V3837" s="24">
        <v>536035.27</v>
      </c>
    </row>
    <row r="3838" spans="1:22" hidden="1" x14ac:dyDescent="0.3">
      <c r="A3838" s="23">
        <v>3</v>
      </c>
      <c r="B3838" s="23">
        <v>2022</v>
      </c>
      <c r="C3838" s="23" t="s">
        <v>544</v>
      </c>
      <c r="D3838" t="s">
        <v>181</v>
      </c>
      <c r="E3838" s="23" t="s">
        <v>550</v>
      </c>
      <c r="F3838" s="23" t="s">
        <v>269</v>
      </c>
      <c r="G3838" s="23">
        <v>1</v>
      </c>
      <c r="H3838" s="23" t="s">
        <v>14</v>
      </c>
      <c r="I3838" s="24">
        <v>111103.8</v>
      </c>
      <c r="J3838" s="24">
        <v>194431.65</v>
      </c>
      <c r="K3838" s="24">
        <v>144266.96</v>
      </c>
      <c r="L3838" s="24">
        <v>252467.18</v>
      </c>
      <c r="M3838" s="24">
        <v>172525.34</v>
      </c>
      <c r="N3838" s="24">
        <v>301919.34999999998</v>
      </c>
      <c r="O3838" s="24">
        <v>205804.4</v>
      </c>
      <c r="P3838" s="24">
        <v>360157.7</v>
      </c>
      <c r="Q3838" s="24">
        <v>242331.41</v>
      </c>
      <c r="R3838" s="24">
        <v>424079.96</v>
      </c>
      <c r="S3838" s="24">
        <v>265774.37</v>
      </c>
      <c r="T3838" s="24">
        <v>465105.14</v>
      </c>
      <c r="U3838" s="24">
        <v>288503.94</v>
      </c>
      <c r="V3838" s="24">
        <v>504881.89</v>
      </c>
    </row>
    <row r="3839" spans="1:22" hidden="1" x14ac:dyDescent="0.3">
      <c r="A3839" s="23">
        <v>3</v>
      </c>
      <c r="B3839" s="23">
        <v>2022</v>
      </c>
      <c r="C3839" s="23" t="s">
        <v>544</v>
      </c>
      <c r="D3839" t="s">
        <v>181</v>
      </c>
      <c r="E3839" s="23" t="s">
        <v>550</v>
      </c>
      <c r="F3839" s="23" t="s">
        <v>269</v>
      </c>
      <c r="G3839" s="23">
        <v>2</v>
      </c>
      <c r="H3839" s="23" t="s">
        <v>30</v>
      </c>
      <c r="I3839" s="24">
        <v>86310.88</v>
      </c>
      <c r="J3839" s="24">
        <v>151044.04999999999</v>
      </c>
      <c r="K3839" s="24">
        <v>113245.89</v>
      </c>
      <c r="L3839" s="24">
        <v>198180.3</v>
      </c>
      <c r="M3839" s="24">
        <v>137384.12</v>
      </c>
      <c r="N3839" s="24">
        <v>240422.21</v>
      </c>
      <c r="O3839" s="24">
        <v>168432.29</v>
      </c>
      <c r="P3839" s="24">
        <v>294756.52</v>
      </c>
      <c r="Q3839" s="24">
        <v>199966.03</v>
      </c>
      <c r="R3839" s="24">
        <v>349940.55</v>
      </c>
      <c r="S3839" s="24">
        <v>220452.48000000001</v>
      </c>
      <c r="T3839" s="24">
        <v>385791.84</v>
      </c>
      <c r="U3839" s="24">
        <v>239631.28</v>
      </c>
      <c r="V3839" s="24">
        <v>419354.73</v>
      </c>
    </row>
    <row r="3840" spans="1:22" hidden="1" x14ac:dyDescent="0.3">
      <c r="A3840" s="23">
        <v>3</v>
      </c>
      <c r="B3840" s="23">
        <v>2022</v>
      </c>
      <c r="C3840" s="23" t="s">
        <v>544</v>
      </c>
      <c r="D3840" t="s">
        <v>181</v>
      </c>
      <c r="E3840" s="23" t="s">
        <v>550</v>
      </c>
      <c r="F3840" s="23" t="s">
        <v>269</v>
      </c>
      <c r="G3840" s="23">
        <v>3</v>
      </c>
      <c r="H3840" s="23" t="s">
        <v>31</v>
      </c>
      <c r="I3840" s="24">
        <v>81737.72</v>
      </c>
      <c r="J3840" s="24">
        <v>143041.01</v>
      </c>
      <c r="K3840" s="24">
        <v>111273.97</v>
      </c>
      <c r="L3840" s="24">
        <v>194729.45</v>
      </c>
      <c r="M3840" s="24">
        <v>140764.15</v>
      </c>
      <c r="N3840" s="24">
        <v>246337.26</v>
      </c>
      <c r="O3840" s="24">
        <v>185397.44</v>
      </c>
      <c r="P3840" s="24">
        <v>324445.52</v>
      </c>
      <c r="Q3840" s="24">
        <v>229601.72</v>
      </c>
      <c r="R3840" s="24">
        <v>401803.01</v>
      </c>
      <c r="S3840" s="24">
        <v>258594.55</v>
      </c>
      <c r="T3840" s="24">
        <v>452540.46</v>
      </c>
      <c r="U3840" s="24">
        <v>287206.03999999998</v>
      </c>
      <c r="V3840" s="24">
        <v>502610.56</v>
      </c>
    </row>
    <row r="3841" spans="1:22" hidden="1" x14ac:dyDescent="0.3">
      <c r="A3841" s="23">
        <v>3</v>
      </c>
      <c r="B3841" s="23">
        <v>2022</v>
      </c>
      <c r="C3841" s="23" t="s">
        <v>544</v>
      </c>
      <c r="D3841" t="s">
        <v>181</v>
      </c>
      <c r="E3841" s="23" t="s">
        <v>550</v>
      </c>
      <c r="F3841" s="23" t="s">
        <v>269</v>
      </c>
      <c r="G3841" s="23">
        <v>4</v>
      </c>
      <c r="H3841" s="23" t="s">
        <v>29</v>
      </c>
      <c r="I3841" s="24">
        <v>89017.22</v>
      </c>
      <c r="J3841" s="24">
        <v>142427.56</v>
      </c>
      <c r="K3841" s="24">
        <v>124624.11</v>
      </c>
      <c r="L3841" s="24">
        <v>199398.58</v>
      </c>
      <c r="M3841" s="24">
        <v>160231</v>
      </c>
      <c r="N3841" s="24">
        <v>256369.6</v>
      </c>
      <c r="O3841" s="24">
        <v>213641.33</v>
      </c>
      <c r="P3841" s="24">
        <v>341826.13</v>
      </c>
      <c r="Q3841" s="24">
        <v>267051.65999999997</v>
      </c>
      <c r="R3841" s="24">
        <v>427282.67</v>
      </c>
      <c r="S3841" s="24">
        <v>302658.55</v>
      </c>
      <c r="T3841" s="24">
        <v>484253.69</v>
      </c>
      <c r="U3841" s="24">
        <v>338265.44</v>
      </c>
      <c r="V3841" s="24">
        <v>541224.71</v>
      </c>
    </row>
    <row r="3842" spans="1:22" hidden="1" x14ac:dyDescent="0.3">
      <c r="A3842" s="23">
        <v>3</v>
      </c>
      <c r="B3842" s="23">
        <v>2022</v>
      </c>
      <c r="C3842" s="23" t="s">
        <v>544</v>
      </c>
      <c r="D3842" t="s">
        <v>181</v>
      </c>
      <c r="E3842" s="23" t="s">
        <v>550</v>
      </c>
      <c r="F3842" s="23" t="s">
        <v>220</v>
      </c>
      <c r="G3842" s="23">
        <v>1</v>
      </c>
      <c r="H3842" s="23" t="s">
        <v>14</v>
      </c>
      <c r="I3842" s="24">
        <v>114220.22</v>
      </c>
      <c r="J3842" s="24">
        <v>199885.39</v>
      </c>
      <c r="K3842" s="24">
        <v>148167.01999999999</v>
      </c>
      <c r="L3842" s="24">
        <v>259292.28</v>
      </c>
      <c r="M3842" s="24">
        <v>177065.63</v>
      </c>
      <c r="N3842" s="24">
        <v>309864.84999999998</v>
      </c>
      <c r="O3842" s="24">
        <v>211043.06</v>
      </c>
      <c r="P3842" s="24">
        <v>369325.36</v>
      </c>
      <c r="Q3842" s="24">
        <v>248387.57</v>
      </c>
      <c r="R3842" s="24">
        <v>434678.25</v>
      </c>
      <c r="S3842" s="24">
        <v>272351.77</v>
      </c>
      <c r="T3842" s="24">
        <v>476615.59</v>
      </c>
      <c r="U3842" s="24">
        <v>295526.33</v>
      </c>
      <c r="V3842" s="24">
        <v>517171.07</v>
      </c>
    </row>
    <row r="3843" spans="1:22" hidden="1" x14ac:dyDescent="0.3">
      <c r="A3843" s="23">
        <v>3</v>
      </c>
      <c r="B3843" s="23">
        <v>2022</v>
      </c>
      <c r="C3843" s="23" t="s">
        <v>544</v>
      </c>
      <c r="D3843" t="s">
        <v>181</v>
      </c>
      <c r="E3843" s="23" t="s">
        <v>550</v>
      </c>
      <c r="F3843" s="23" t="s">
        <v>220</v>
      </c>
      <c r="G3843" s="23">
        <v>2</v>
      </c>
      <c r="H3843" s="23" t="s">
        <v>30</v>
      </c>
      <c r="I3843" s="24">
        <v>89659.02</v>
      </c>
      <c r="J3843" s="24">
        <v>156903.28</v>
      </c>
      <c r="K3843" s="24">
        <v>117435.86</v>
      </c>
      <c r="L3843" s="24">
        <v>205512.76</v>
      </c>
      <c r="M3843" s="24">
        <v>142252.84</v>
      </c>
      <c r="N3843" s="24">
        <v>248942.46</v>
      </c>
      <c r="O3843" s="24">
        <v>174020.23</v>
      </c>
      <c r="P3843" s="24">
        <v>304535.40999999997</v>
      </c>
      <c r="Q3843" s="24">
        <v>206418.13</v>
      </c>
      <c r="R3843" s="24">
        <v>361231.73</v>
      </c>
      <c r="S3843" s="24">
        <v>227453.45</v>
      </c>
      <c r="T3843" s="24">
        <v>398043.54</v>
      </c>
      <c r="U3843" s="24">
        <v>247110.42</v>
      </c>
      <c r="V3843" s="24">
        <v>432443.24</v>
      </c>
    </row>
    <row r="3844" spans="1:22" hidden="1" x14ac:dyDescent="0.3">
      <c r="A3844" s="23">
        <v>3</v>
      </c>
      <c r="B3844" s="23">
        <v>2022</v>
      </c>
      <c r="C3844" s="23" t="s">
        <v>544</v>
      </c>
      <c r="D3844" t="s">
        <v>181</v>
      </c>
      <c r="E3844" s="23" t="s">
        <v>550</v>
      </c>
      <c r="F3844" s="23" t="s">
        <v>220</v>
      </c>
      <c r="G3844" s="23">
        <v>3</v>
      </c>
      <c r="H3844" s="23" t="s">
        <v>31</v>
      </c>
      <c r="I3844" s="24">
        <v>85622.9</v>
      </c>
      <c r="J3844" s="24">
        <v>149840.07</v>
      </c>
      <c r="K3844" s="24">
        <v>116742.75</v>
      </c>
      <c r="L3844" s="24">
        <v>204299.81</v>
      </c>
      <c r="M3844" s="24">
        <v>147816.95000000001</v>
      </c>
      <c r="N3844" s="24">
        <v>258679.66</v>
      </c>
      <c r="O3844" s="24">
        <v>194822.56</v>
      </c>
      <c r="P3844" s="24">
        <v>340939.48</v>
      </c>
      <c r="Q3844" s="24">
        <v>241403.16</v>
      </c>
      <c r="R3844" s="24">
        <v>422455.54</v>
      </c>
      <c r="S3844" s="24">
        <v>271984.67</v>
      </c>
      <c r="T3844" s="24">
        <v>475973.18</v>
      </c>
      <c r="U3844" s="24">
        <v>302188.39</v>
      </c>
      <c r="V3844" s="24">
        <v>528829.68999999994</v>
      </c>
    </row>
    <row r="3845" spans="1:22" hidden="1" x14ac:dyDescent="0.3">
      <c r="A3845" s="23">
        <v>3</v>
      </c>
      <c r="B3845" s="23">
        <v>2022</v>
      </c>
      <c r="C3845" s="23" t="s">
        <v>544</v>
      </c>
      <c r="D3845" t="s">
        <v>181</v>
      </c>
      <c r="E3845" s="23" t="s">
        <v>550</v>
      </c>
      <c r="F3845" s="23" t="s">
        <v>220</v>
      </c>
      <c r="G3845" s="23">
        <v>4</v>
      </c>
      <c r="H3845" s="23" t="s">
        <v>29</v>
      </c>
      <c r="I3845" s="24">
        <v>92000.31</v>
      </c>
      <c r="J3845" s="24">
        <v>147200.49</v>
      </c>
      <c r="K3845" s="24">
        <v>128800.43</v>
      </c>
      <c r="L3845" s="24">
        <v>206080.69</v>
      </c>
      <c r="M3845" s="24">
        <v>165600.54999999999</v>
      </c>
      <c r="N3845" s="24">
        <v>264960.88</v>
      </c>
      <c r="O3845" s="24">
        <v>220800.73</v>
      </c>
      <c r="P3845" s="24">
        <v>353281.18</v>
      </c>
      <c r="Q3845" s="24">
        <v>276000.92</v>
      </c>
      <c r="R3845" s="24">
        <v>441601.47</v>
      </c>
      <c r="S3845" s="24">
        <v>312801.03999999998</v>
      </c>
      <c r="T3845" s="24">
        <v>500481.67</v>
      </c>
      <c r="U3845" s="24">
        <v>349601.16</v>
      </c>
      <c r="V3845" s="24">
        <v>559361.87</v>
      </c>
    </row>
    <row r="3846" spans="1:22" hidden="1" x14ac:dyDescent="0.3">
      <c r="A3846" s="23">
        <v>3</v>
      </c>
      <c r="B3846" s="23">
        <v>2022</v>
      </c>
      <c r="C3846" s="23" t="s">
        <v>544</v>
      </c>
      <c r="D3846" t="s">
        <v>181</v>
      </c>
      <c r="E3846" s="23" t="s">
        <v>550</v>
      </c>
      <c r="F3846" s="23" t="s">
        <v>349</v>
      </c>
      <c r="G3846" s="23">
        <v>1</v>
      </c>
      <c r="H3846" s="23" t="s">
        <v>14</v>
      </c>
      <c r="I3846" s="24">
        <v>109312.51</v>
      </c>
      <c r="J3846" s="24">
        <v>191296.9</v>
      </c>
      <c r="K3846" s="24">
        <v>141894.29</v>
      </c>
      <c r="L3846" s="24">
        <v>248315.01</v>
      </c>
      <c r="M3846" s="24">
        <v>169648.52</v>
      </c>
      <c r="N3846" s="24">
        <v>296884.90000000002</v>
      </c>
      <c r="O3846" s="24">
        <v>202316.13</v>
      </c>
      <c r="P3846" s="24">
        <v>354053.22</v>
      </c>
      <c r="Q3846" s="24">
        <v>238188.25</v>
      </c>
      <c r="R3846" s="24">
        <v>416829.43</v>
      </c>
      <c r="S3846" s="24">
        <v>261209.81</v>
      </c>
      <c r="T3846" s="24">
        <v>457117.16</v>
      </c>
      <c r="U3846" s="24">
        <v>283511.56</v>
      </c>
      <c r="V3846" s="24">
        <v>496145.23</v>
      </c>
    </row>
    <row r="3847" spans="1:22" hidden="1" x14ac:dyDescent="0.3">
      <c r="A3847" s="23">
        <v>3</v>
      </c>
      <c r="B3847" s="23">
        <v>2022</v>
      </c>
      <c r="C3847" s="23" t="s">
        <v>544</v>
      </c>
      <c r="D3847" t="s">
        <v>181</v>
      </c>
      <c r="E3847" s="23" t="s">
        <v>550</v>
      </c>
      <c r="F3847" s="23" t="s">
        <v>349</v>
      </c>
      <c r="G3847" s="23">
        <v>2</v>
      </c>
      <c r="H3847" s="23" t="s">
        <v>30</v>
      </c>
      <c r="I3847" s="24">
        <v>85214.73</v>
      </c>
      <c r="J3847" s="24">
        <v>149125.76999999999</v>
      </c>
      <c r="K3847" s="24">
        <v>111742.97</v>
      </c>
      <c r="L3847" s="24">
        <v>195550.2</v>
      </c>
      <c r="M3847" s="24">
        <v>135492.57</v>
      </c>
      <c r="N3847" s="24">
        <v>237111.99</v>
      </c>
      <c r="O3847" s="24">
        <v>165991.84</v>
      </c>
      <c r="P3847" s="24">
        <v>290485.71999999997</v>
      </c>
      <c r="Q3847" s="24">
        <v>197010.68</v>
      </c>
      <c r="R3847" s="24">
        <v>344768.69</v>
      </c>
      <c r="S3847" s="24">
        <v>217158.63</v>
      </c>
      <c r="T3847" s="24">
        <v>380027.6</v>
      </c>
      <c r="U3847" s="24">
        <v>236009.16</v>
      </c>
      <c r="V3847" s="24">
        <v>413016.04</v>
      </c>
    </row>
    <row r="3848" spans="1:22" hidden="1" x14ac:dyDescent="0.3">
      <c r="A3848" s="23">
        <v>3</v>
      </c>
      <c r="B3848" s="23">
        <v>2022</v>
      </c>
      <c r="C3848" s="23" t="s">
        <v>544</v>
      </c>
      <c r="D3848" t="s">
        <v>181</v>
      </c>
      <c r="E3848" s="23" t="s">
        <v>550</v>
      </c>
      <c r="F3848" s="23" t="s">
        <v>349</v>
      </c>
      <c r="G3848" s="23">
        <v>3</v>
      </c>
      <c r="H3848" s="23" t="s">
        <v>31</v>
      </c>
      <c r="I3848" s="24">
        <v>80927.28</v>
      </c>
      <c r="J3848" s="24">
        <v>141622.73000000001</v>
      </c>
      <c r="K3848" s="24">
        <v>110227.92</v>
      </c>
      <c r="L3848" s="24">
        <v>192898.86</v>
      </c>
      <c r="M3848" s="24">
        <v>139483.78</v>
      </c>
      <c r="N3848" s="24">
        <v>244096.61</v>
      </c>
      <c r="O3848" s="24">
        <v>183754.43</v>
      </c>
      <c r="P3848" s="24">
        <v>321570.25</v>
      </c>
      <c r="Q3848" s="24">
        <v>227608.1</v>
      </c>
      <c r="R3848" s="24">
        <v>398314.17</v>
      </c>
      <c r="S3848" s="24">
        <v>256380.56</v>
      </c>
      <c r="T3848" s="24">
        <v>448665.98</v>
      </c>
      <c r="U3848" s="24">
        <v>284782.36</v>
      </c>
      <c r="V3848" s="24">
        <v>498369.13</v>
      </c>
    </row>
    <row r="3849" spans="1:22" hidden="1" x14ac:dyDescent="0.3">
      <c r="A3849" s="23">
        <v>3</v>
      </c>
      <c r="B3849" s="23">
        <v>2022</v>
      </c>
      <c r="C3849" s="23" t="s">
        <v>544</v>
      </c>
      <c r="D3849" t="s">
        <v>181</v>
      </c>
      <c r="E3849" s="23" t="s">
        <v>550</v>
      </c>
      <c r="F3849" s="23" t="s">
        <v>349</v>
      </c>
      <c r="G3849" s="23">
        <v>4</v>
      </c>
      <c r="H3849" s="23" t="s">
        <v>29</v>
      </c>
      <c r="I3849" s="24">
        <v>87736.93</v>
      </c>
      <c r="J3849" s="24">
        <v>140379.1</v>
      </c>
      <c r="K3849" s="24">
        <v>122831.71</v>
      </c>
      <c r="L3849" s="24">
        <v>196530.74</v>
      </c>
      <c r="M3849" s="24">
        <v>157926.48000000001</v>
      </c>
      <c r="N3849" s="24">
        <v>252682.37</v>
      </c>
      <c r="O3849" s="24">
        <v>210568.64</v>
      </c>
      <c r="P3849" s="24">
        <v>336909.83</v>
      </c>
      <c r="Q3849" s="24">
        <v>263210.8</v>
      </c>
      <c r="R3849" s="24">
        <v>421137.29</v>
      </c>
      <c r="S3849" s="24">
        <v>298305.58</v>
      </c>
      <c r="T3849" s="24">
        <v>477288.93</v>
      </c>
      <c r="U3849" s="24">
        <v>333400.34999999998</v>
      </c>
      <c r="V3849" s="24">
        <v>533440.56999999995</v>
      </c>
    </row>
    <row r="3850" spans="1:22" hidden="1" x14ac:dyDescent="0.3">
      <c r="A3850" s="23">
        <v>3</v>
      </c>
      <c r="B3850" s="23">
        <v>2022</v>
      </c>
      <c r="C3850" s="23" t="s">
        <v>544</v>
      </c>
      <c r="D3850" t="s">
        <v>181</v>
      </c>
      <c r="E3850" s="23" t="s">
        <v>550</v>
      </c>
      <c r="F3850" s="23" t="s">
        <v>386</v>
      </c>
      <c r="G3850" s="23">
        <v>1</v>
      </c>
      <c r="H3850" s="23" t="s">
        <v>14</v>
      </c>
      <c r="I3850" s="24">
        <v>111831.85</v>
      </c>
      <c r="J3850" s="24">
        <v>195705.74</v>
      </c>
      <c r="K3850" s="24">
        <v>145003.48000000001</v>
      </c>
      <c r="L3850" s="24">
        <v>253756.08</v>
      </c>
      <c r="M3850" s="24">
        <v>173229.88</v>
      </c>
      <c r="N3850" s="24">
        <v>303152.28999999998</v>
      </c>
      <c r="O3850" s="24">
        <v>206392.05</v>
      </c>
      <c r="P3850" s="24">
        <v>361186.08</v>
      </c>
      <c r="Q3850" s="24">
        <v>242863.38</v>
      </c>
      <c r="R3850" s="24">
        <v>425010.91</v>
      </c>
      <c r="S3850" s="24">
        <v>266265.71000000002</v>
      </c>
      <c r="T3850" s="24">
        <v>465964.99</v>
      </c>
      <c r="U3850" s="24">
        <v>288869.84999999998</v>
      </c>
      <c r="V3850" s="24">
        <v>505522.24</v>
      </c>
    </row>
    <row r="3851" spans="1:22" hidden="1" x14ac:dyDescent="0.3">
      <c r="A3851" s="23">
        <v>3</v>
      </c>
      <c r="B3851" s="23">
        <v>2022</v>
      </c>
      <c r="C3851" s="23" t="s">
        <v>544</v>
      </c>
      <c r="D3851" t="s">
        <v>181</v>
      </c>
      <c r="E3851" s="23" t="s">
        <v>550</v>
      </c>
      <c r="F3851" s="23" t="s">
        <v>386</v>
      </c>
      <c r="G3851" s="23">
        <v>2</v>
      </c>
      <c r="H3851" s="23" t="s">
        <v>30</v>
      </c>
      <c r="I3851" s="24">
        <v>88197.48</v>
      </c>
      <c r="J3851" s="24">
        <v>154345.59</v>
      </c>
      <c r="K3851" s="24">
        <v>115431.99</v>
      </c>
      <c r="L3851" s="24">
        <v>202005.98</v>
      </c>
      <c r="M3851" s="24">
        <v>139730.76999999999</v>
      </c>
      <c r="N3851" s="24">
        <v>244528.85</v>
      </c>
      <c r="O3851" s="24">
        <v>170766.3</v>
      </c>
      <c r="P3851" s="24">
        <v>298841.03000000003</v>
      </c>
      <c r="Q3851" s="24">
        <v>202477.69</v>
      </c>
      <c r="R3851" s="24">
        <v>354335.95</v>
      </c>
      <c r="S3851" s="24">
        <v>223061.67</v>
      </c>
      <c r="T3851" s="24">
        <v>390357.92</v>
      </c>
      <c r="U3851" s="24">
        <v>242280.95999999999</v>
      </c>
      <c r="V3851" s="24">
        <v>423991.68</v>
      </c>
    </row>
    <row r="3852" spans="1:22" hidden="1" x14ac:dyDescent="0.3">
      <c r="A3852" s="23">
        <v>3</v>
      </c>
      <c r="B3852" s="23">
        <v>2022</v>
      </c>
      <c r="C3852" s="23" t="s">
        <v>544</v>
      </c>
      <c r="D3852" t="s">
        <v>181</v>
      </c>
      <c r="E3852" s="23" t="s">
        <v>550</v>
      </c>
      <c r="F3852" s="23" t="s">
        <v>386</v>
      </c>
      <c r="G3852" s="23">
        <v>3</v>
      </c>
      <c r="H3852" s="23" t="s">
        <v>31</v>
      </c>
      <c r="I3852" s="24">
        <v>84542.31</v>
      </c>
      <c r="J3852" s="24">
        <v>147949.04999999999</v>
      </c>
      <c r="K3852" s="24">
        <v>115348.02</v>
      </c>
      <c r="L3852" s="24">
        <v>201859.03</v>
      </c>
      <c r="M3852" s="24">
        <v>146109.79</v>
      </c>
      <c r="N3852" s="24">
        <v>255692.14</v>
      </c>
      <c r="O3852" s="24">
        <v>192631.89</v>
      </c>
      <c r="P3852" s="24">
        <v>337105.81</v>
      </c>
      <c r="Q3852" s="24">
        <v>238745.02</v>
      </c>
      <c r="R3852" s="24">
        <v>417803.78</v>
      </c>
      <c r="S3852" s="24">
        <v>269032.69</v>
      </c>
      <c r="T3852" s="24">
        <v>470807.21</v>
      </c>
      <c r="U3852" s="24">
        <v>298956.84000000003</v>
      </c>
      <c r="V3852" s="24">
        <v>523174.47</v>
      </c>
    </row>
    <row r="3853" spans="1:22" hidden="1" x14ac:dyDescent="0.3">
      <c r="A3853" s="23">
        <v>3</v>
      </c>
      <c r="B3853" s="23">
        <v>2022</v>
      </c>
      <c r="C3853" s="23" t="s">
        <v>544</v>
      </c>
      <c r="D3853" t="s">
        <v>181</v>
      </c>
      <c r="E3853" s="23" t="s">
        <v>550</v>
      </c>
      <c r="F3853" s="23" t="s">
        <v>386</v>
      </c>
      <c r="G3853" s="23">
        <v>4</v>
      </c>
      <c r="H3853" s="23" t="s">
        <v>29</v>
      </c>
      <c r="I3853" s="24">
        <v>90293.26</v>
      </c>
      <c r="J3853" s="24">
        <v>144469.22</v>
      </c>
      <c r="K3853" s="24">
        <v>126410.57</v>
      </c>
      <c r="L3853" s="24">
        <v>202256.91</v>
      </c>
      <c r="M3853" s="24">
        <v>162527.87</v>
      </c>
      <c r="N3853" s="24">
        <v>260044.6</v>
      </c>
      <c r="O3853" s="24">
        <v>216703.83</v>
      </c>
      <c r="P3853" s="24">
        <v>346726.14</v>
      </c>
      <c r="Q3853" s="24">
        <v>270879.78999999998</v>
      </c>
      <c r="R3853" s="24">
        <v>433407.67</v>
      </c>
      <c r="S3853" s="24">
        <v>306997.09999999998</v>
      </c>
      <c r="T3853" s="24">
        <v>491195.36</v>
      </c>
      <c r="U3853" s="24">
        <v>343114.4</v>
      </c>
      <c r="V3853" s="24">
        <v>548983.05000000005</v>
      </c>
    </row>
    <row r="3854" spans="1:22" hidden="1" x14ac:dyDescent="0.3">
      <c r="A3854" s="23">
        <v>3</v>
      </c>
      <c r="B3854" s="23">
        <v>2022</v>
      </c>
      <c r="C3854" s="23" t="s">
        <v>544</v>
      </c>
      <c r="D3854" t="s">
        <v>181</v>
      </c>
      <c r="E3854" s="23" t="s">
        <v>550</v>
      </c>
      <c r="F3854" s="23" t="s">
        <v>419</v>
      </c>
      <c r="G3854" s="23">
        <v>1</v>
      </c>
      <c r="H3854" s="23" t="s">
        <v>14</v>
      </c>
      <c r="I3854" s="24">
        <v>109312.51</v>
      </c>
      <c r="J3854" s="24">
        <v>191296.9</v>
      </c>
      <c r="K3854" s="24">
        <v>141894.29</v>
      </c>
      <c r="L3854" s="24">
        <v>248315.01</v>
      </c>
      <c r="M3854" s="24">
        <v>169648.52</v>
      </c>
      <c r="N3854" s="24">
        <v>296884.90000000002</v>
      </c>
      <c r="O3854" s="24">
        <v>202316.13</v>
      </c>
      <c r="P3854" s="24">
        <v>354053.22</v>
      </c>
      <c r="Q3854" s="24">
        <v>238188.25</v>
      </c>
      <c r="R3854" s="24">
        <v>416829.43</v>
      </c>
      <c r="S3854" s="24">
        <v>261209.81</v>
      </c>
      <c r="T3854" s="24">
        <v>457117.16</v>
      </c>
      <c r="U3854" s="24">
        <v>283511.56</v>
      </c>
      <c r="V3854" s="24">
        <v>496145.23</v>
      </c>
    </row>
    <row r="3855" spans="1:22" hidden="1" x14ac:dyDescent="0.3">
      <c r="A3855" s="23">
        <v>3</v>
      </c>
      <c r="B3855" s="23">
        <v>2022</v>
      </c>
      <c r="C3855" s="23" t="s">
        <v>544</v>
      </c>
      <c r="D3855" t="s">
        <v>181</v>
      </c>
      <c r="E3855" s="23" t="s">
        <v>550</v>
      </c>
      <c r="F3855" s="23" t="s">
        <v>419</v>
      </c>
      <c r="G3855" s="23">
        <v>2</v>
      </c>
      <c r="H3855" s="23" t="s">
        <v>30</v>
      </c>
      <c r="I3855" s="24">
        <v>85214.73</v>
      </c>
      <c r="J3855" s="24">
        <v>149125.76999999999</v>
      </c>
      <c r="K3855" s="24">
        <v>111742.97</v>
      </c>
      <c r="L3855" s="24">
        <v>195550.2</v>
      </c>
      <c r="M3855" s="24">
        <v>135492.57</v>
      </c>
      <c r="N3855" s="24">
        <v>237111.99</v>
      </c>
      <c r="O3855" s="24">
        <v>165991.84</v>
      </c>
      <c r="P3855" s="24">
        <v>290485.71999999997</v>
      </c>
      <c r="Q3855" s="24">
        <v>197010.68</v>
      </c>
      <c r="R3855" s="24">
        <v>344768.69</v>
      </c>
      <c r="S3855" s="24">
        <v>217158.63</v>
      </c>
      <c r="T3855" s="24">
        <v>380027.6</v>
      </c>
      <c r="U3855" s="24">
        <v>236009.16</v>
      </c>
      <c r="V3855" s="24">
        <v>413016.04</v>
      </c>
    </row>
    <row r="3856" spans="1:22" hidden="1" x14ac:dyDescent="0.3">
      <c r="A3856" s="23">
        <v>3</v>
      </c>
      <c r="B3856" s="23">
        <v>2022</v>
      </c>
      <c r="C3856" s="23" t="s">
        <v>544</v>
      </c>
      <c r="D3856" t="s">
        <v>181</v>
      </c>
      <c r="E3856" s="23" t="s">
        <v>550</v>
      </c>
      <c r="F3856" s="23" t="s">
        <v>419</v>
      </c>
      <c r="G3856" s="23">
        <v>3</v>
      </c>
      <c r="H3856" s="23" t="s">
        <v>31</v>
      </c>
      <c r="I3856" s="24">
        <v>80927.28</v>
      </c>
      <c r="J3856" s="24">
        <v>141622.73000000001</v>
      </c>
      <c r="K3856" s="24">
        <v>110227.92</v>
      </c>
      <c r="L3856" s="24">
        <v>192898.86</v>
      </c>
      <c r="M3856" s="24">
        <v>139483.78</v>
      </c>
      <c r="N3856" s="24">
        <v>244096.61</v>
      </c>
      <c r="O3856" s="24">
        <v>183754.43</v>
      </c>
      <c r="P3856" s="24">
        <v>321570.25</v>
      </c>
      <c r="Q3856" s="24">
        <v>227608.1</v>
      </c>
      <c r="R3856" s="24">
        <v>398314.17</v>
      </c>
      <c r="S3856" s="24">
        <v>256380.56</v>
      </c>
      <c r="T3856" s="24">
        <v>448665.98</v>
      </c>
      <c r="U3856" s="24">
        <v>284782.36</v>
      </c>
      <c r="V3856" s="24">
        <v>498369.13</v>
      </c>
    </row>
    <row r="3857" spans="1:22" hidden="1" x14ac:dyDescent="0.3">
      <c r="A3857" s="23">
        <v>3</v>
      </c>
      <c r="B3857" s="23">
        <v>2022</v>
      </c>
      <c r="C3857" s="23" t="s">
        <v>544</v>
      </c>
      <c r="D3857" t="s">
        <v>181</v>
      </c>
      <c r="E3857" s="23" t="s">
        <v>550</v>
      </c>
      <c r="F3857" s="23" t="s">
        <v>419</v>
      </c>
      <c r="G3857" s="23">
        <v>4</v>
      </c>
      <c r="H3857" s="23" t="s">
        <v>29</v>
      </c>
      <c r="I3857" s="24">
        <v>87736.93</v>
      </c>
      <c r="J3857" s="24">
        <v>140379.1</v>
      </c>
      <c r="K3857" s="24">
        <v>122831.71</v>
      </c>
      <c r="L3857" s="24">
        <v>196530.74</v>
      </c>
      <c r="M3857" s="24">
        <v>157926.48000000001</v>
      </c>
      <c r="N3857" s="24">
        <v>252682.37</v>
      </c>
      <c r="O3857" s="24">
        <v>210568.64</v>
      </c>
      <c r="P3857" s="24">
        <v>336909.83</v>
      </c>
      <c r="Q3857" s="24">
        <v>263210.8</v>
      </c>
      <c r="R3857" s="24">
        <v>421137.29</v>
      </c>
      <c r="S3857" s="24">
        <v>298305.58</v>
      </c>
      <c r="T3857" s="24">
        <v>477288.93</v>
      </c>
      <c r="U3857" s="24">
        <v>333400.34999999998</v>
      </c>
      <c r="V3857" s="24">
        <v>533440.56999999995</v>
      </c>
    </row>
    <row r="3858" spans="1:22" hidden="1" x14ac:dyDescent="0.3">
      <c r="A3858" s="23">
        <v>3</v>
      </c>
      <c r="B3858" s="23">
        <v>2022</v>
      </c>
      <c r="C3858" s="23" t="s">
        <v>544</v>
      </c>
      <c r="D3858" t="s">
        <v>181</v>
      </c>
      <c r="E3858" s="23" t="s">
        <v>550</v>
      </c>
      <c r="F3858" s="23" t="s">
        <v>444</v>
      </c>
      <c r="G3858" s="23">
        <v>1</v>
      </c>
      <c r="H3858" s="23" t="s">
        <v>14</v>
      </c>
      <c r="I3858" s="24">
        <v>109179.34</v>
      </c>
      <c r="J3858" s="24">
        <v>191063.84</v>
      </c>
      <c r="K3858" s="24">
        <v>141652.79999999999</v>
      </c>
      <c r="L3858" s="24">
        <v>247892.4</v>
      </c>
      <c r="M3858" s="24">
        <v>169301.85</v>
      </c>
      <c r="N3858" s="24">
        <v>296278.24</v>
      </c>
      <c r="O3858" s="24">
        <v>201819.6</v>
      </c>
      <c r="P3858" s="24">
        <v>353184.3</v>
      </c>
      <c r="Q3858" s="24">
        <v>237551.08</v>
      </c>
      <c r="R3858" s="24">
        <v>415714.38</v>
      </c>
      <c r="S3858" s="24">
        <v>260480.76</v>
      </c>
      <c r="T3858" s="24">
        <v>455841.33</v>
      </c>
      <c r="U3858" s="24">
        <v>282665.19</v>
      </c>
      <c r="V3858" s="24">
        <v>494664.09</v>
      </c>
    </row>
    <row r="3859" spans="1:22" hidden="1" x14ac:dyDescent="0.3">
      <c r="A3859" s="23">
        <v>3</v>
      </c>
      <c r="B3859" s="23">
        <v>2022</v>
      </c>
      <c r="C3859" s="23" t="s">
        <v>544</v>
      </c>
      <c r="D3859" t="s">
        <v>181</v>
      </c>
      <c r="E3859" s="23" t="s">
        <v>550</v>
      </c>
      <c r="F3859" s="23" t="s">
        <v>444</v>
      </c>
      <c r="G3859" s="23">
        <v>2</v>
      </c>
      <c r="H3859" s="23" t="s">
        <v>30</v>
      </c>
      <c r="I3859" s="24">
        <v>85544.97</v>
      </c>
      <c r="J3859" s="24">
        <v>149703.69</v>
      </c>
      <c r="K3859" s="24">
        <v>112081.31</v>
      </c>
      <c r="L3859" s="24">
        <v>196142.29</v>
      </c>
      <c r="M3859" s="24">
        <v>135802.75</v>
      </c>
      <c r="N3859" s="24">
        <v>237654.81</v>
      </c>
      <c r="O3859" s="24">
        <v>166193.85999999999</v>
      </c>
      <c r="P3859" s="24">
        <v>290839.25</v>
      </c>
      <c r="Q3859" s="24">
        <v>197165.39</v>
      </c>
      <c r="R3859" s="24">
        <v>345039.43</v>
      </c>
      <c r="S3859" s="24">
        <v>217276.72</v>
      </c>
      <c r="T3859" s="24">
        <v>380234.26</v>
      </c>
      <c r="U3859" s="24">
        <v>236076.3</v>
      </c>
      <c r="V3859" s="24">
        <v>413133.53</v>
      </c>
    </row>
    <row r="3860" spans="1:22" hidden="1" x14ac:dyDescent="0.3">
      <c r="A3860" s="23">
        <v>3</v>
      </c>
      <c r="B3860" s="23">
        <v>2022</v>
      </c>
      <c r="C3860" s="23" t="s">
        <v>544</v>
      </c>
      <c r="D3860" t="s">
        <v>181</v>
      </c>
      <c r="E3860" s="23" t="s">
        <v>550</v>
      </c>
      <c r="F3860" s="23" t="s">
        <v>444</v>
      </c>
      <c r="G3860" s="23">
        <v>3</v>
      </c>
      <c r="H3860" s="23" t="s">
        <v>31</v>
      </c>
      <c r="I3860" s="24">
        <v>81574.22</v>
      </c>
      <c r="J3860" s="24">
        <v>142754.89000000001</v>
      </c>
      <c r="K3860" s="24">
        <v>111192.69</v>
      </c>
      <c r="L3860" s="24">
        <v>194587.21</v>
      </c>
      <c r="M3860" s="24">
        <v>140767.23000000001</v>
      </c>
      <c r="N3860" s="24">
        <v>246342.65</v>
      </c>
      <c r="O3860" s="24">
        <v>185508.47</v>
      </c>
      <c r="P3860" s="24">
        <v>324639.83</v>
      </c>
      <c r="Q3860" s="24">
        <v>229840.74</v>
      </c>
      <c r="R3860" s="24">
        <v>402221.3</v>
      </c>
      <c r="S3860" s="24">
        <v>258941.18</v>
      </c>
      <c r="T3860" s="24">
        <v>453147.07</v>
      </c>
      <c r="U3860" s="24">
        <v>287678.09000000003</v>
      </c>
      <c r="V3860" s="24">
        <v>503436.66</v>
      </c>
    </row>
    <row r="3861" spans="1:22" hidden="1" x14ac:dyDescent="0.3">
      <c r="A3861" s="23">
        <v>3</v>
      </c>
      <c r="B3861" s="23">
        <v>2022</v>
      </c>
      <c r="C3861" s="23" t="s">
        <v>544</v>
      </c>
      <c r="D3861" t="s">
        <v>181</v>
      </c>
      <c r="E3861" s="23" t="s">
        <v>550</v>
      </c>
      <c r="F3861" s="23" t="s">
        <v>444</v>
      </c>
      <c r="G3861" s="23">
        <v>4</v>
      </c>
      <c r="H3861" s="23" t="s">
        <v>29</v>
      </c>
      <c r="I3861" s="24">
        <v>87857.66</v>
      </c>
      <c r="J3861" s="24">
        <v>140572.26</v>
      </c>
      <c r="K3861" s="24">
        <v>123000.72</v>
      </c>
      <c r="L3861" s="24">
        <v>196801.16</v>
      </c>
      <c r="M3861" s="24">
        <v>158143.79</v>
      </c>
      <c r="N3861" s="24">
        <v>253030.06</v>
      </c>
      <c r="O3861" s="24">
        <v>210858.38</v>
      </c>
      <c r="P3861" s="24">
        <v>337373.41</v>
      </c>
      <c r="Q3861" s="24">
        <v>263572.98</v>
      </c>
      <c r="R3861" s="24">
        <v>421716.77</v>
      </c>
      <c r="S3861" s="24">
        <v>298716.03999999998</v>
      </c>
      <c r="T3861" s="24">
        <v>477945.67</v>
      </c>
      <c r="U3861" s="24">
        <v>333859.09999999998</v>
      </c>
      <c r="V3861" s="24">
        <v>534174.56999999995</v>
      </c>
    </row>
    <row r="3862" spans="1:22" hidden="1" x14ac:dyDescent="0.3">
      <c r="A3862" s="23">
        <v>3</v>
      </c>
      <c r="B3862" s="23">
        <v>2022</v>
      </c>
      <c r="C3862" s="23" t="s">
        <v>544</v>
      </c>
      <c r="D3862" t="s">
        <v>181</v>
      </c>
      <c r="E3862" s="23" t="s">
        <v>550</v>
      </c>
      <c r="F3862" s="23" t="s">
        <v>464</v>
      </c>
      <c r="G3862" s="23">
        <v>1</v>
      </c>
      <c r="H3862" s="23" t="s">
        <v>14</v>
      </c>
      <c r="I3862" s="24">
        <v>109843.02</v>
      </c>
      <c r="J3862" s="24">
        <v>192225.28</v>
      </c>
      <c r="K3862" s="24">
        <v>142564.43</v>
      </c>
      <c r="L3862" s="24">
        <v>249487.75</v>
      </c>
      <c r="M3862" s="24">
        <v>170434.12</v>
      </c>
      <c r="N3862" s="24">
        <v>298259.71000000002</v>
      </c>
      <c r="O3862" s="24">
        <v>203230.61</v>
      </c>
      <c r="P3862" s="24">
        <v>355653.58</v>
      </c>
      <c r="Q3862" s="24">
        <v>239250.71</v>
      </c>
      <c r="R3862" s="24">
        <v>418688.74</v>
      </c>
      <c r="S3862" s="24">
        <v>262366.78999999998</v>
      </c>
      <c r="T3862" s="24">
        <v>459141.89</v>
      </c>
      <c r="U3862" s="24">
        <v>284752.49</v>
      </c>
      <c r="V3862" s="24">
        <v>498316.86</v>
      </c>
    </row>
    <row r="3863" spans="1:22" hidden="1" x14ac:dyDescent="0.3">
      <c r="A3863" s="23">
        <v>3</v>
      </c>
      <c r="B3863" s="23">
        <v>2022</v>
      </c>
      <c r="C3863" s="23" t="s">
        <v>544</v>
      </c>
      <c r="D3863" t="s">
        <v>181</v>
      </c>
      <c r="E3863" s="23" t="s">
        <v>550</v>
      </c>
      <c r="F3863" s="23" t="s">
        <v>464</v>
      </c>
      <c r="G3863" s="23">
        <v>2</v>
      </c>
      <c r="H3863" s="23" t="s">
        <v>30</v>
      </c>
      <c r="I3863" s="24">
        <v>85745.23</v>
      </c>
      <c r="J3863" s="24">
        <v>150054.15</v>
      </c>
      <c r="K3863" s="24">
        <v>112413.11</v>
      </c>
      <c r="L3863" s="24">
        <v>196722.94</v>
      </c>
      <c r="M3863" s="24">
        <v>136278.17000000001</v>
      </c>
      <c r="N3863" s="24">
        <v>238486.8</v>
      </c>
      <c r="O3863" s="24">
        <v>166906.32999999999</v>
      </c>
      <c r="P3863" s="24">
        <v>292086.07</v>
      </c>
      <c r="Q3863" s="24">
        <v>198073.14</v>
      </c>
      <c r="R3863" s="24">
        <v>346628</v>
      </c>
      <c r="S3863" s="24">
        <v>218315.62</v>
      </c>
      <c r="T3863" s="24">
        <v>382052.33</v>
      </c>
      <c r="U3863" s="24">
        <v>237250.1</v>
      </c>
      <c r="V3863" s="24">
        <v>415187.67</v>
      </c>
    </row>
    <row r="3864" spans="1:22" hidden="1" x14ac:dyDescent="0.3">
      <c r="A3864" s="23">
        <v>3</v>
      </c>
      <c r="B3864" s="23">
        <v>2022</v>
      </c>
      <c r="C3864" s="23" t="s">
        <v>544</v>
      </c>
      <c r="D3864" t="s">
        <v>181</v>
      </c>
      <c r="E3864" s="23" t="s">
        <v>550</v>
      </c>
      <c r="F3864" s="23" t="s">
        <v>464</v>
      </c>
      <c r="G3864" s="23">
        <v>3</v>
      </c>
      <c r="H3864" s="23" t="s">
        <v>31</v>
      </c>
      <c r="I3864" s="24">
        <v>81520.89</v>
      </c>
      <c r="J3864" s="24">
        <v>142661.57</v>
      </c>
      <c r="K3864" s="24">
        <v>111058.98</v>
      </c>
      <c r="L3864" s="24">
        <v>194353.22</v>
      </c>
      <c r="M3864" s="24">
        <v>140552.29</v>
      </c>
      <c r="N3864" s="24">
        <v>245966.5</v>
      </c>
      <c r="O3864" s="24">
        <v>185179.11</v>
      </c>
      <c r="P3864" s="24">
        <v>324063.45</v>
      </c>
      <c r="Q3864" s="24">
        <v>229388.95</v>
      </c>
      <c r="R3864" s="24">
        <v>401430.67</v>
      </c>
      <c r="S3864" s="24">
        <v>258398.86</v>
      </c>
      <c r="T3864" s="24">
        <v>452198</v>
      </c>
      <c r="U3864" s="24">
        <v>287038.11</v>
      </c>
      <c r="V3864" s="24">
        <v>502316.69</v>
      </c>
    </row>
    <row r="3865" spans="1:22" hidden="1" x14ac:dyDescent="0.3">
      <c r="A3865" s="23">
        <v>3</v>
      </c>
      <c r="B3865" s="23">
        <v>2022</v>
      </c>
      <c r="C3865" s="23" t="s">
        <v>544</v>
      </c>
      <c r="D3865" t="s">
        <v>181</v>
      </c>
      <c r="E3865" s="23" t="s">
        <v>550</v>
      </c>
      <c r="F3865" s="23" t="s">
        <v>464</v>
      </c>
      <c r="G3865" s="23">
        <v>4</v>
      </c>
      <c r="H3865" s="23" t="s">
        <v>29</v>
      </c>
      <c r="I3865" s="24">
        <v>88224.06</v>
      </c>
      <c r="J3865" s="24">
        <v>141158.49</v>
      </c>
      <c r="K3865" s="24">
        <v>123513.68</v>
      </c>
      <c r="L3865" s="24">
        <v>197621.89</v>
      </c>
      <c r="M3865" s="24">
        <v>158803.29999999999</v>
      </c>
      <c r="N3865" s="24">
        <v>254085.28</v>
      </c>
      <c r="O3865" s="24">
        <v>211737.73</v>
      </c>
      <c r="P3865" s="24">
        <v>338780.38</v>
      </c>
      <c r="Q3865" s="24">
        <v>264672.17</v>
      </c>
      <c r="R3865" s="24">
        <v>423475.47</v>
      </c>
      <c r="S3865" s="24">
        <v>299961.78999999998</v>
      </c>
      <c r="T3865" s="24">
        <v>479938.87</v>
      </c>
      <c r="U3865" s="24">
        <v>335251.40999999997</v>
      </c>
      <c r="V3865" s="24">
        <v>536402.27</v>
      </c>
    </row>
    <row r="3866" spans="1:22" hidden="1" x14ac:dyDescent="0.3">
      <c r="A3866" s="23">
        <v>4</v>
      </c>
      <c r="B3866" s="23">
        <v>2022</v>
      </c>
      <c r="C3866" s="23" t="s">
        <v>551</v>
      </c>
      <c r="D3866" t="s">
        <v>141</v>
      </c>
      <c r="E3866" s="23" t="s">
        <v>552</v>
      </c>
      <c r="F3866" s="23" t="s">
        <v>187</v>
      </c>
      <c r="G3866" s="23">
        <v>1</v>
      </c>
      <c r="H3866" s="23" t="s">
        <v>14</v>
      </c>
      <c r="I3866" s="24">
        <v>87994.27</v>
      </c>
      <c r="J3866" s="24">
        <v>153989.98000000001</v>
      </c>
      <c r="K3866" s="24">
        <v>113949.93</v>
      </c>
      <c r="L3866" s="24">
        <v>199412.38</v>
      </c>
      <c r="M3866" s="24">
        <v>136008.69</v>
      </c>
      <c r="N3866" s="24">
        <v>238015.2</v>
      </c>
      <c r="O3866" s="24">
        <v>161869.19</v>
      </c>
      <c r="P3866" s="24">
        <v>283271.08</v>
      </c>
      <c r="Q3866" s="24">
        <v>190361.25</v>
      </c>
      <c r="R3866" s="24">
        <v>333132.19</v>
      </c>
      <c r="S3866" s="24">
        <v>208640.15</v>
      </c>
      <c r="T3866" s="24">
        <v>365120.26</v>
      </c>
      <c r="U3866" s="24">
        <v>226235.27</v>
      </c>
      <c r="V3866" s="24">
        <v>395911.71</v>
      </c>
    </row>
    <row r="3867" spans="1:22" hidden="1" x14ac:dyDescent="0.3">
      <c r="A3867" s="23">
        <v>4</v>
      </c>
      <c r="B3867" s="23">
        <v>2022</v>
      </c>
      <c r="C3867" s="23" t="s">
        <v>551</v>
      </c>
      <c r="D3867" t="s">
        <v>141</v>
      </c>
      <c r="E3867" s="23" t="s">
        <v>552</v>
      </c>
      <c r="F3867" s="23" t="s">
        <v>187</v>
      </c>
      <c r="G3867" s="23">
        <v>2</v>
      </c>
      <c r="H3867" s="23" t="s">
        <v>30</v>
      </c>
      <c r="I3867" s="24">
        <v>70316.479999999996</v>
      </c>
      <c r="J3867" s="24">
        <v>123053.83</v>
      </c>
      <c r="K3867" s="24">
        <v>91831.35</v>
      </c>
      <c r="L3867" s="24">
        <v>160704.85999999999</v>
      </c>
      <c r="M3867" s="24">
        <v>110952.37</v>
      </c>
      <c r="N3867" s="24">
        <v>194166.64</v>
      </c>
      <c r="O3867" s="24">
        <v>135222.20000000001</v>
      </c>
      <c r="P3867" s="24">
        <v>236638.85</v>
      </c>
      <c r="Q3867" s="24">
        <v>160153.97</v>
      </c>
      <c r="R3867" s="24">
        <v>280269.45</v>
      </c>
      <c r="S3867" s="24">
        <v>176324.82</v>
      </c>
      <c r="T3867" s="24">
        <v>308568.44</v>
      </c>
      <c r="U3867" s="24">
        <v>191388.18</v>
      </c>
      <c r="V3867" s="24">
        <v>334929.31</v>
      </c>
    </row>
    <row r="3868" spans="1:22" hidden="1" x14ac:dyDescent="0.3">
      <c r="A3868" s="23">
        <v>4</v>
      </c>
      <c r="B3868" s="23">
        <v>2022</v>
      </c>
      <c r="C3868" s="23" t="s">
        <v>551</v>
      </c>
      <c r="D3868" t="s">
        <v>141</v>
      </c>
      <c r="E3868" s="23" t="s">
        <v>552</v>
      </c>
      <c r="F3868" s="23" t="s">
        <v>187</v>
      </c>
      <c r="G3868" s="23">
        <v>3</v>
      </c>
      <c r="H3868" s="23" t="s">
        <v>31</v>
      </c>
      <c r="I3868" s="24">
        <v>68099.75</v>
      </c>
      <c r="J3868" s="24">
        <v>119174.56</v>
      </c>
      <c r="K3868" s="24">
        <v>93087.34</v>
      </c>
      <c r="L3868" s="24">
        <v>162902.85</v>
      </c>
      <c r="M3868" s="24">
        <v>118042.08</v>
      </c>
      <c r="N3868" s="24">
        <v>206573.65</v>
      </c>
      <c r="O3868" s="24">
        <v>155758</v>
      </c>
      <c r="P3868" s="24">
        <v>272576.49</v>
      </c>
      <c r="Q3868" s="24">
        <v>193168.01</v>
      </c>
      <c r="R3868" s="24">
        <v>338044.02</v>
      </c>
      <c r="S3868" s="24">
        <v>217768.14</v>
      </c>
      <c r="T3868" s="24">
        <v>381094.24</v>
      </c>
      <c r="U3868" s="24">
        <v>242096.36</v>
      </c>
      <c r="V3868" s="24">
        <v>423668.62</v>
      </c>
    </row>
    <row r="3869" spans="1:22" hidden="1" x14ac:dyDescent="0.3">
      <c r="A3869" s="23">
        <v>4</v>
      </c>
      <c r="B3869" s="23">
        <v>2022</v>
      </c>
      <c r="C3869" s="23" t="s">
        <v>551</v>
      </c>
      <c r="D3869" t="s">
        <v>141</v>
      </c>
      <c r="E3869" s="23" t="s">
        <v>552</v>
      </c>
      <c r="F3869" s="23" t="s">
        <v>187</v>
      </c>
      <c r="G3869" s="23">
        <v>4</v>
      </c>
      <c r="H3869" s="23" t="s">
        <v>29</v>
      </c>
      <c r="I3869" s="24">
        <v>71528.55</v>
      </c>
      <c r="J3869" s="24">
        <v>114445.69</v>
      </c>
      <c r="K3869" s="24">
        <v>100139.97</v>
      </c>
      <c r="L3869" s="24">
        <v>160223.96</v>
      </c>
      <c r="M3869" s="24">
        <v>128751.39</v>
      </c>
      <c r="N3869" s="24">
        <v>206002.23</v>
      </c>
      <c r="O3869" s="24">
        <v>171668.53</v>
      </c>
      <c r="P3869" s="24">
        <v>274669.64</v>
      </c>
      <c r="Q3869" s="24">
        <v>214585.66</v>
      </c>
      <c r="R3869" s="24">
        <v>343337.06</v>
      </c>
      <c r="S3869" s="24">
        <v>243197.08</v>
      </c>
      <c r="T3869" s="24">
        <v>389115.33</v>
      </c>
      <c r="U3869" s="24">
        <v>271808.5</v>
      </c>
      <c r="V3869" s="24">
        <v>434893.6</v>
      </c>
    </row>
    <row r="3870" spans="1:22" hidden="1" x14ac:dyDescent="0.3">
      <c r="A3870" s="23">
        <v>4</v>
      </c>
      <c r="B3870" s="23">
        <v>2022</v>
      </c>
      <c r="C3870" s="23" t="s">
        <v>551</v>
      </c>
      <c r="D3870" t="s">
        <v>141</v>
      </c>
      <c r="E3870" s="23" t="s">
        <v>552</v>
      </c>
      <c r="F3870" s="23" t="s">
        <v>230</v>
      </c>
      <c r="G3870" s="23">
        <v>1</v>
      </c>
      <c r="H3870" s="23" t="s">
        <v>14</v>
      </c>
      <c r="I3870" s="24">
        <v>95549.7</v>
      </c>
      <c r="J3870" s="24">
        <v>167211.97</v>
      </c>
      <c r="K3870" s="24">
        <v>123729.72</v>
      </c>
      <c r="L3870" s="24">
        <v>216527</v>
      </c>
      <c r="M3870" s="24">
        <v>147678.07</v>
      </c>
      <c r="N3870" s="24">
        <v>258436.62</v>
      </c>
      <c r="O3870" s="24">
        <v>175752.18</v>
      </c>
      <c r="P3870" s="24">
        <v>307566.32</v>
      </c>
      <c r="Q3870" s="24">
        <v>206684.63</v>
      </c>
      <c r="R3870" s="24">
        <v>361698.1</v>
      </c>
      <c r="S3870" s="24">
        <v>226529.03</v>
      </c>
      <c r="T3870" s="24">
        <v>396425.81</v>
      </c>
      <c r="U3870" s="24">
        <v>245629.32</v>
      </c>
      <c r="V3870" s="24">
        <v>429851.3</v>
      </c>
    </row>
    <row r="3871" spans="1:22" hidden="1" x14ac:dyDescent="0.3">
      <c r="A3871" s="23">
        <v>4</v>
      </c>
      <c r="B3871" s="23">
        <v>2022</v>
      </c>
      <c r="C3871" s="23" t="s">
        <v>551</v>
      </c>
      <c r="D3871" t="s">
        <v>141</v>
      </c>
      <c r="E3871" s="23" t="s">
        <v>552</v>
      </c>
      <c r="F3871" s="23" t="s">
        <v>230</v>
      </c>
      <c r="G3871" s="23">
        <v>2</v>
      </c>
      <c r="H3871" s="23" t="s">
        <v>30</v>
      </c>
      <c r="I3871" s="24">
        <v>76381</v>
      </c>
      <c r="J3871" s="24">
        <v>133666.76</v>
      </c>
      <c r="K3871" s="24">
        <v>99745.71</v>
      </c>
      <c r="L3871" s="24">
        <v>174554.99</v>
      </c>
      <c r="M3871" s="24">
        <v>120508.56</v>
      </c>
      <c r="N3871" s="24">
        <v>210889.98</v>
      </c>
      <c r="O3871" s="24">
        <v>146857.85999999999</v>
      </c>
      <c r="P3871" s="24">
        <v>257001.26</v>
      </c>
      <c r="Q3871" s="24">
        <v>173929.75</v>
      </c>
      <c r="R3871" s="24">
        <v>304377.06</v>
      </c>
      <c r="S3871" s="24">
        <v>191488.32</v>
      </c>
      <c r="T3871" s="24">
        <v>335104.57</v>
      </c>
      <c r="U3871" s="24">
        <v>207843.32</v>
      </c>
      <c r="V3871" s="24">
        <v>363725.81</v>
      </c>
    </row>
    <row r="3872" spans="1:22" hidden="1" x14ac:dyDescent="0.3">
      <c r="A3872" s="23">
        <v>4</v>
      </c>
      <c r="B3872" s="23">
        <v>2022</v>
      </c>
      <c r="C3872" s="23" t="s">
        <v>551</v>
      </c>
      <c r="D3872" t="s">
        <v>141</v>
      </c>
      <c r="E3872" s="23" t="s">
        <v>552</v>
      </c>
      <c r="F3872" s="23" t="s">
        <v>230</v>
      </c>
      <c r="G3872" s="23">
        <v>3</v>
      </c>
      <c r="H3872" s="23" t="s">
        <v>31</v>
      </c>
      <c r="I3872" s="24">
        <v>73993.289999999994</v>
      </c>
      <c r="J3872" s="24">
        <v>129488.26</v>
      </c>
      <c r="K3872" s="24">
        <v>101148.35</v>
      </c>
      <c r="L3872" s="24">
        <v>177009.62</v>
      </c>
      <c r="M3872" s="24">
        <v>128267.79</v>
      </c>
      <c r="N3872" s="24">
        <v>224468.62</v>
      </c>
      <c r="O3872" s="24">
        <v>169254.67</v>
      </c>
      <c r="P3872" s="24">
        <v>296195.68</v>
      </c>
      <c r="Q3872" s="24">
        <v>209909.87</v>
      </c>
      <c r="R3872" s="24">
        <v>367342.27</v>
      </c>
      <c r="S3872" s="24">
        <v>236644.78</v>
      </c>
      <c r="T3872" s="24">
        <v>414128.36</v>
      </c>
      <c r="U3872" s="24">
        <v>263084.84999999998</v>
      </c>
      <c r="V3872" s="24">
        <v>460398.49</v>
      </c>
    </row>
    <row r="3873" spans="1:22" hidden="1" x14ac:dyDescent="0.3">
      <c r="A3873" s="23">
        <v>4</v>
      </c>
      <c r="B3873" s="23">
        <v>2022</v>
      </c>
      <c r="C3873" s="23" t="s">
        <v>551</v>
      </c>
      <c r="D3873" t="s">
        <v>141</v>
      </c>
      <c r="E3873" s="23" t="s">
        <v>552</v>
      </c>
      <c r="F3873" s="23" t="s">
        <v>230</v>
      </c>
      <c r="G3873" s="23">
        <v>4</v>
      </c>
      <c r="H3873" s="23" t="s">
        <v>29</v>
      </c>
      <c r="I3873" s="24">
        <v>77684.33</v>
      </c>
      <c r="J3873" s="24">
        <v>124294.93</v>
      </c>
      <c r="K3873" s="24">
        <v>108758.06</v>
      </c>
      <c r="L3873" s="24">
        <v>174012.9</v>
      </c>
      <c r="M3873" s="24">
        <v>139831.79</v>
      </c>
      <c r="N3873" s="24">
        <v>223730.87</v>
      </c>
      <c r="O3873" s="24">
        <v>186442.39</v>
      </c>
      <c r="P3873" s="24">
        <v>298307.82</v>
      </c>
      <c r="Q3873" s="24">
        <v>233052.98</v>
      </c>
      <c r="R3873" s="24">
        <v>372884.78</v>
      </c>
      <c r="S3873" s="24">
        <v>264126.71000000002</v>
      </c>
      <c r="T3873" s="24">
        <v>422602.75</v>
      </c>
      <c r="U3873" s="24">
        <v>295200.45</v>
      </c>
      <c r="V3873" s="24">
        <v>472320.72</v>
      </c>
    </row>
    <row r="3874" spans="1:22" hidden="1" x14ac:dyDescent="0.3">
      <c r="A3874" s="23">
        <v>4</v>
      </c>
      <c r="B3874" s="23">
        <v>2022</v>
      </c>
      <c r="C3874" s="23" t="s">
        <v>551</v>
      </c>
      <c r="D3874" t="s">
        <v>141</v>
      </c>
      <c r="E3874" s="23" t="s">
        <v>552</v>
      </c>
      <c r="F3874" s="23" t="s">
        <v>272</v>
      </c>
      <c r="G3874" s="23">
        <v>1</v>
      </c>
      <c r="H3874" s="23" t="s">
        <v>14</v>
      </c>
      <c r="I3874" s="24">
        <v>95019.199999999997</v>
      </c>
      <c r="J3874" s="24">
        <v>166283.59</v>
      </c>
      <c r="K3874" s="24">
        <v>123059.58</v>
      </c>
      <c r="L3874" s="24">
        <v>215354.27</v>
      </c>
      <c r="M3874" s="24">
        <v>146892.46</v>
      </c>
      <c r="N3874" s="24">
        <v>257061.81</v>
      </c>
      <c r="O3874" s="24">
        <v>174837.69</v>
      </c>
      <c r="P3874" s="24">
        <v>305965.96000000002</v>
      </c>
      <c r="Q3874" s="24">
        <v>205622.17</v>
      </c>
      <c r="R3874" s="24">
        <v>359838.8</v>
      </c>
      <c r="S3874" s="24">
        <v>225372.04</v>
      </c>
      <c r="T3874" s="24">
        <v>394401.08</v>
      </c>
      <c r="U3874" s="24">
        <v>244388.39</v>
      </c>
      <c r="V3874" s="24">
        <v>427679.67</v>
      </c>
    </row>
    <row r="3875" spans="1:22" hidden="1" x14ac:dyDescent="0.3">
      <c r="A3875" s="23">
        <v>4</v>
      </c>
      <c r="B3875" s="23">
        <v>2022</v>
      </c>
      <c r="C3875" s="23" t="s">
        <v>551</v>
      </c>
      <c r="D3875" t="s">
        <v>141</v>
      </c>
      <c r="E3875" s="23" t="s">
        <v>552</v>
      </c>
      <c r="F3875" s="23" t="s">
        <v>272</v>
      </c>
      <c r="G3875" s="23">
        <v>2</v>
      </c>
      <c r="H3875" s="23" t="s">
        <v>30</v>
      </c>
      <c r="I3875" s="24">
        <v>75850.5</v>
      </c>
      <c r="J3875" s="24">
        <v>132738.38</v>
      </c>
      <c r="K3875" s="24">
        <v>99075.58</v>
      </c>
      <c r="L3875" s="24">
        <v>173382.26</v>
      </c>
      <c r="M3875" s="24">
        <v>119722.96</v>
      </c>
      <c r="N3875" s="24">
        <v>209515.17</v>
      </c>
      <c r="O3875" s="24">
        <v>145943.37</v>
      </c>
      <c r="P3875" s="24">
        <v>255400.9</v>
      </c>
      <c r="Q3875" s="24">
        <v>172867.29</v>
      </c>
      <c r="R3875" s="24">
        <v>302517.75</v>
      </c>
      <c r="S3875" s="24">
        <v>190331.33</v>
      </c>
      <c r="T3875" s="24">
        <v>333079.84000000003</v>
      </c>
      <c r="U3875" s="24">
        <v>206602.39</v>
      </c>
      <c r="V3875" s="24">
        <v>361554.18</v>
      </c>
    </row>
    <row r="3876" spans="1:22" hidden="1" x14ac:dyDescent="0.3">
      <c r="A3876" s="23">
        <v>4</v>
      </c>
      <c r="B3876" s="23">
        <v>2022</v>
      </c>
      <c r="C3876" s="23" t="s">
        <v>551</v>
      </c>
      <c r="D3876" t="s">
        <v>141</v>
      </c>
      <c r="E3876" s="23" t="s">
        <v>552</v>
      </c>
      <c r="F3876" s="23" t="s">
        <v>272</v>
      </c>
      <c r="G3876" s="23">
        <v>3</v>
      </c>
      <c r="H3876" s="23" t="s">
        <v>31</v>
      </c>
      <c r="I3876" s="24">
        <v>73399.67</v>
      </c>
      <c r="J3876" s="24">
        <v>128449.43</v>
      </c>
      <c r="K3876" s="24">
        <v>100317.29</v>
      </c>
      <c r="L3876" s="24">
        <v>175555.25</v>
      </c>
      <c r="M3876" s="24">
        <v>127199.27</v>
      </c>
      <c r="N3876" s="24">
        <v>222598.73</v>
      </c>
      <c r="O3876" s="24">
        <v>167829.99</v>
      </c>
      <c r="P3876" s="24">
        <v>293702.48</v>
      </c>
      <c r="Q3876" s="24">
        <v>208129.01</v>
      </c>
      <c r="R3876" s="24">
        <v>364225.77</v>
      </c>
      <c r="S3876" s="24">
        <v>234626.48</v>
      </c>
      <c r="T3876" s="24">
        <v>410596.34</v>
      </c>
      <c r="U3876" s="24">
        <v>260829.1</v>
      </c>
      <c r="V3876" s="24">
        <v>456450.93</v>
      </c>
    </row>
    <row r="3877" spans="1:22" hidden="1" x14ac:dyDescent="0.3">
      <c r="A3877" s="23">
        <v>4</v>
      </c>
      <c r="B3877" s="23">
        <v>2022</v>
      </c>
      <c r="C3877" s="23" t="s">
        <v>551</v>
      </c>
      <c r="D3877" t="s">
        <v>141</v>
      </c>
      <c r="E3877" s="23" t="s">
        <v>552</v>
      </c>
      <c r="F3877" s="23" t="s">
        <v>272</v>
      </c>
      <c r="G3877" s="23">
        <v>4</v>
      </c>
      <c r="H3877" s="23" t="s">
        <v>29</v>
      </c>
      <c r="I3877" s="24">
        <v>77197.210000000006</v>
      </c>
      <c r="J3877" s="24">
        <v>123515.53</v>
      </c>
      <c r="K3877" s="24">
        <v>108076.09</v>
      </c>
      <c r="L3877" s="24">
        <v>172921.75</v>
      </c>
      <c r="M3877" s="24">
        <v>138954.97</v>
      </c>
      <c r="N3877" s="24">
        <v>222327.96</v>
      </c>
      <c r="O3877" s="24">
        <v>185273.3</v>
      </c>
      <c r="P3877" s="24">
        <v>296437.28000000003</v>
      </c>
      <c r="Q3877" s="24">
        <v>231591.62</v>
      </c>
      <c r="R3877" s="24">
        <v>370546.6</v>
      </c>
      <c r="S3877" s="24">
        <v>262470.5</v>
      </c>
      <c r="T3877" s="24">
        <v>419952.81</v>
      </c>
      <c r="U3877" s="24">
        <v>293349.39</v>
      </c>
      <c r="V3877" s="24">
        <v>469359.02</v>
      </c>
    </row>
    <row r="3878" spans="1:22" hidden="1" x14ac:dyDescent="0.3">
      <c r="A3878" s="23">
        <v>4</v>
      </c>
      <c r="B3878" s="23">
        <v>2022</v>
      </c>
      <c r="C3878" s="23" t="s">
        <v>551</v>
      </c>
      <c r="D3878" t="s">
        <v>141</v>
      </c>
      <c r="E3878" s="23" t="s">
        <v>552</v>
      </c>
      <c r="F3878" s="23" t="s">
        <v>313</v>
      </c>
      <c r="G3878" s="23">
        <v>1</v>
      </c>
      <c r="H3878" s="23" t="s">
        <v>14</v>
      </c>
      <c r="I3878" s="24">
        <v>89073.62</v>
      </c>
      <c r="J3878" s="24">
        <v>155878.82999999999</v>
      </c>
      <c r="K3878" s="24">
        <v>115347.04</v>
      </c>
      <c r="L3878" s="24">
        <v>201857.32</v>
      </c>
      <c r="M3878" s="24">
        <v>137675.74</v>
      </c>
      <c r="N3878" s="24">
        <v>240932.55</v>
      </c>
      <c r="O3878" s="24">
        <v>163852.47</v>
      </c>
      <c r="P3878" s="24">
        <v>286741.82</v>
      </c>
      <c r="Q3878" s="24">
        <v>192693.16</v>
      </c>
      <c r="R3878" s="24">
        <v>337213.03</v>
      </c>
      <c r="S3878" s="24">
        <v>211195.7</v>
      </c>
      <c r="T3878" s="24">
        <v>369592.47</v>
      </c>
      <c r="U3878" s="24">
        <v>229005.84</v>
      </c>
      <c r="V3878" s="24">
        <v>400760.22</v>
      </c>
    </row>
    <row r="3879" spans="1:22" hidden="1" x14ac:dyDescent="0.3">
      <c r="A3879" s="23">
        <v>4</v>
      </c>
      <c r="B3879" s="23">
        <v>2022</v>
      </c>
      <c r="C3879" s="23" t="s">
        <v>551</v>
      </c>
      <c r="D3879" t="s">
        <v>141</v>
      </c>
      <c r="E3879" s="23" t="s">
        <v>552</v>
      </c>
      <c r="F3879" s="23" t="s">
        <v>313</v>
      </c>
      <c r="G3879" s="23">
        <v>2</v>
      </c>
      <c r="H3879" s="23" t="s">
        <v>30</v>
      </c>
      <c r="I3879" s="24">
        <v>71182.84</v>
      </c>
      <c r="J3879" s="24">
        <v>124569.96</v>
      </c>
      <c r="K3879" s="24">
        <v>92961.97</v>
      </c>
      <c r="L3879" s="24">
        <v>162683.45000000001</v>
      </c>
      <c r="M3879" s="24">
        <v>112317.53</v>
      </c>
      <c r="N3879" s="24">
        <v>196555.69</v>
      </c>
      <c r="O3879" s="24">
        <v>136884.44</v>
      </c>
      <c r="P3879" s="24">
        <v>239547.77</v>
      </c>
      <c r="Q3879" s="24">
        <v>162121.94</v>
      </c>
      <c r="R3879" s="24">
        <v>283713.39</v>
      </c>
      <c r="S3879" s="24">
        <v>178491.04</v>
      </c>
      <c r="T3879" s="24">
        <v>312359.31</v>
      </c>
      <c r="U3879" s="24">
        <v>193738.91</v>
      </c>
      <c r="V3879" s="24">
        <v>339043.09</v>
      </c>
    </row>
    <row r="3880" spans="1:22" hidden="1" x14ac:dyDescent="0.3">
      <c r="A3880" s="23">
        <v>4</v>
      </c>
      <c r="B3880" s="23">
        <v>2022</v>
      </c>
      <c r="C3880" s="23" t="s">
        <v>551</v>
      </c>
      <c r="D3880" t="s">
        <v>141</v>
      </c>
      <c r="E3880" s="23" t="s">
        <v>552</v>
      </c>
      <c r="F3880" s="23" t="s">
        <v>313</v>
      </c>
      <c r="G3880" s="23">
        <v>3</v>
      </c>
      <c r="H3880" s="23" t="s">
        <v>31</v>
      </c>
      <c r="I3880" s="24">
        <v>68941.679999999993</v>
      </c>
      <c r="J3880" s="24">
        <v>120647.95</v>
      </c>
      <c r="K3880" s="24">
        <v>94238.92</v>
      </c>
      <c r="L3880" s="24">
        <v>164918.1</v>
      </c>
      <c r="M3880" s="24">
        <v>119502.9</v>
      </c>
      <c r="N3880" s="24">
        <v>209130.07</v>
      </c>
      <c r="O3880" s="24">
        <v>157686.09</v>
      </c>
      <c r="P3880" s="24">
        <v>275950.65999999997</v>
      </c>
      <c r="Q3880" s="24">
        <v>195559.7</v>
      </c>
      <c r="R3880" s="24">
        <v>342229.48</v>
      </c>
      <c r="S3880" s="24">
        <v>220464.8</v>
      </c>
      <c r="T3880" s="24">
        <v>385813.4</v>
      </c>
      <c r="U3880" s="24">
        <v>245094.71</v>
      </c>
      <c r="V3880" s="24">
        <v>428915.74</v>
      </c>
    </row>
    <row r="3881" spans="1:22" hidden="1" x14ac:dyDescent="0.3">
      <c r="A3881" s="23">
        <v>4</v>
      </c>
      <c r="B3881" s="23">
        <v>2022</v>
      </c>
      <c r="C3881" s="23" t="s">
        <v>551</v>
      </c>
      <c r="D3881" t="s">
        <v>141</v>
      </c>
      <c r="E3881" s="23" t="s">
        <v>552</v>
      </c>
      <c r="F3881" s="23" t="s">
        <v>313</v>
      </c>
      <c r="G3881" s="23">
        <v>4</v>
      </c>
      <c r="H3881" s="23" t="s">
        <v>29</v>
      </c>
      <c r="I3881" s="24">
        <v>72407.95</v>
      </c>
      <c r="J3881" s="24">
        <v>115852.72</v>
      </c>
      <c r="K3881" s="24">
        <v>101371.13</v>
      </c>
      <c r="L3881" s="24">
        <v>162193.81</v>
      </c>
      <c r="M3881" s="24">
        <v>130334.31</v>
      </c>
      <c r="N3881" s="24">
        <v>208534.89</v>
      </c>
      <c r="O3881" s="24">
        <v>173779.08</v>
      </c>
      <c r="P3881" s="24">
        <v>278046.52</v>
      </c>
      <c r="Q3881" s="24">
        <v>217223.84</v>
      </c>
      <c r="R3881" s="24">
        <v>347558.16</v>
      </c>
      <c r="S3881" s="24">
        <v>246187.02</v>
      </c>
      <c r="T3881" s="24">
        <v>393899.24</v>
      </c>
      <c r="U3881" s="24">
        <v>275150.2</v>
      </c>
      <c r="V3881" s="24">
        <v>440240.33</v>
      </c>
    </row>
    <row r="3882" spans="1:22" hidden="1" x14ac:dyDescent="0.3">
      <c r="A3882" s="23">
        <v>4</v>
      </c>
      <c r="B3882" s="23">
        <v>2022</v>
      </c>
      <c r="C3882" s="23" t="s">
        <v>551</v>
      </c>
      <c r="D3882" t="s">
        <v>141</v>
      </c>
      <c r="E3882" s="23" t="s">
        <v>552</v>
      </c>
      <c r="F3882" s="23" t="s">
        <v>352</v>
      </c>
      <c r="G3882" s="23">
        <v>1</v>
      </c>
      <c r="H3882" s="23" t="s">
        <v>14</v>
      </c>
      <c r="I3882" s="24">
        <v>96665.73</v>
      </c>
      <c r="J3882" s="24">
        <v>169165.03</v>
      </c>
      <c r="K3882" s="24">
        <v>125240.51</v>
      </c>
      <c r="L3882" s="24">
        <v>219170.9</v>
      </c>
      <c r="M3882" s="24">
        <v>149536.81</v>
      </c>
      <c r="N3882" s="24">
        <v>261689.42</v>
      </c>
      <c r="O3882" s="24">
        <v>178044.08</v>
      </c>
      <c r="P3882" s="24">
        <v>311577.14</v>
      </c>
      <c r="Q3882" s="24">
        <v>209430.52</v>
      </c>
      <c r="R3882" s="24">
        <v>366503.42</v>
      </c>
      <c r="S3882" s="24">
        <v>229567.75</v>
      </c>
      <c r="T3882" s="24">
        <v>401743.55</v>
      </c>
      <c r="U3882" s="24">
        <v>248977.33</v>
      </c>
      <c r="V3882" s="24">
        <v>435710.33</v>
      </c>
    </row>
    <row r="3883" spans="1:22" hidden="1" x14ac:dyDescent="0.3">
      <c r="A3883" s="23">
        <v>4</v>
      </c>
      <c r="B3883" s="23">
        <v>2022</v>
      </c>
      <c r="C3883" s="23" t="s">
        <v>551</v>
      </c>
      <c r="D3883" t="s">
        <v>141</v>
      </c>
      <c r="E3883" s="23" t="s">
        <v>552</v>
      </c>
      <c r="F3883" s="23" t="s">
        <v>352</v>
      </c>
      <c r="G3883" s="23">
        <v>2</v>
      </c>
      <c r="H3883" s="23" t="s">
        <v>30</v>
      </c>
      <c r="I3883" s="24">
        <v>76858.080000000002</v>
      </c>
      <c r="J3883" s="24">
        <v>134501.63</v>
      </c>
      <c r="K3883" s="24">
        <v>100457.04</v>
      </c>
      <c r="L3883" s="24">
        <v>175799.82</v>
      </c>
      <c r="M3883" s="24">
        <v>121461.65</v>
      </c>
      <c r="N3883" s="24">
        <v>212557.89</v>
      </c>
      <c r="O3883" s="24">
        <v>148186.60999999999</v>
      </c>
      <c r="P3883" s="24">
        <v>259326.58</v>
      </c>
      <c r="Q3883" s="24">
        <v>175583.81</v>
      </c>
      <c r="R3883" s="24">
        <v>307271.67</v>
      </c>
      <c r="S3883" s="24">
        <v>193359.01</v>
      </c>
      <c r="T3883" s="24">
        <v>338378.27</v>
      </c>
      <c r="U3883" s="24">
        <v>209931.8</v>
      </c>
      <c r="V3883" s="24">
        <v>367380.64</v>
      </c>
    </row>
    <row r="3884" spans="1:22" hidden="1" x14ac:dyDescent="0.3">
      <c r="A3884" s="23">
        <v>4</v>
      </c>
      <c r="B3884" s="23">
        <v>2022</v>
      </c>
      <c r="C3884" s="23" t="s">
        <v>551</v>
      </c>
      <c r="D3884" t="s">
        <v>141</v>
      </c>
      <c r="E3884" s="23" t="s">
        <v>552</v>
      </c>
      <c r="F3884" s="23" t="s">
        <v>352</v>
      </c>
      <c r="G3884" s="23">
        <v>3</v>
      </c>
      <c r="H3884" s="23" t="s">
        <v>31</v>
      </c>
      <c r="I3884" s="24">
        <v>74144.62</v>
      </c>
      <c r="J3884" s="24">
        <v>129753.09</v>
      </c>
      <c r="K3884" s="24">
        <v>101278.81</v>
      </c>
      <c r="L3884" s="24">
        <v>177237.91</v>
      </c>
      <c r="M3884" s="24">
        <v>128376.18</v>
      </c>
      <c r="N3884" s="24">
        <v>224658.31</v>
      </c>
      <c r="O3884" s="24">
        <v>169340.23</v>
      </c>
      <c r="P3884" s="24">
        <v>296345.40000000002</v>
      </c>
      <c r="Q3884" s="24">
        <v>209961.53</v>
      </c>
      <c r="R3884" s="24">
        <v>367432.67</v>
      </c>
      <c r="S3884" s="24">
        <v>236661.56</v>
      </c>
      <c r="T3884" s="24">
        <v>414157.73</v>
      </c>
      <c r="U3884" s="24">
        <v>263056.92</v>
      </c>
      <c r="V3884" s="24">
        <v>460349.61</v>
      </c>
    </row>
    <row r="3885" spans="1:22" hidden="1" x14ac:dyDescent="0.3">
      <c r="A3885" s="23">
        <v>4</v>
      </c>
      <c r="B3885" s="23">
        <v>2022</v>
      </c>
      <c r="C3885" s="23" t="s">
        <v>551</v>
      </c>
      <c r="D3885" t="s">
        <v>141</v>
      </c>
      <c r="E3885" s="23" t="s">
        <v>552</v>
      </c>
      <c r="F3885" s="23" t="s">
        <v>352</v>
      </c>
      <c r="G3885" s="23">
        <v>4</v>
      </c>
      <c r="H3885" s="23" t="s">
        <v>29</v>
      </c>
      <c r="I3885" s="24">
        <v>78374.03</v>
      </c>
      <c r="J3885" s="24">
        <v>125398.46</v>
      </c>
      <c r="K3885" s="24">
        <v>109723.65</v>
      </c>
      <c r="L3885" s="24">
        <v>175557.84</v>
      </c>
      <c r="M3885" s="24">
        <v>141073.26</v>
      </c>
      <c r="N3885" s="24">
        <v>225717.22</v>
      </c>
      <c r="O3885" s="24">
        <v>188097.68</v>
      </c>
      <c r="P3885" s="24">
        <v>300956.28999999998</v>
      </c>
      <c r="Q3885" s="24">
        <v>235122.1</v>
      </c>
      <c r="R3885" s="24">
        <v>376195.37</v>
      </c>
      <c r="S3885" s="24">
        <v>266471.71000000002</v>
      </c>
      <c r="T3885" s="24">
        <v>426354.75</v>
      </c>
      <c r="U3885" s="24">
        <v>297821.33</v>
      </c>
      <c r="V3885" s="24">
        <v>476514.13</v>
      </c>
    </row>
    <row r="3886" spans="1:22" hidden="1" x14ac:dyDescent="0.3">
      <c r="A3886" s="23">
        <v>4</v>
      </c>
      <c r="B3886" s="23">
        <v>2022</v>
      </c>
      <c r="C3886" s="23" t="s">
        <v>551</v>
      </c>
      <c r="D3886" t="s">
        <v>141</v>
      </c>
      <c r="E3886" s="23" t="s">
        <v>552</v>
      </c>
      <c r="F3886" s="23" t="s">
        <v>388</v>
      </c>
      <c r="G3886" s="23">
        <v>1</v>
      </c>
      <c r="H3886" s="23" t="s">
        <v>14</v>
      </c>
      <c r="I3886" s="24">
        <v>94525.38</v>
      </c>
      <c r="J3886" s="24">
        <v>165419.41</v>
      </c>
      <c r="K3886" s="24">
        <v>122503.13</v>
      </c>
      <c r="L3886" s="24">
        <v>214380.47</v>
      </c>
      <c r="M3886" s="24">
        <v>146298.54</v>
      </c>
      <c r="N3886" s="24">
        <v>256022.45</v>
      </c>
      <c r="O3886" s="24">
        <v>174231.81</v>
      </c>
      <c r="P3886" s="24">
        <v>304905.67</v>
      </c>
      <c r="Q3886" s="24">
        <v>204973.69</v>
      </c>
      <c r="R3886" s="24">
        <v>358703.95</v>
      </c>
      <c r="S3886" s="24">
        <v>224698.21</v>
      </c>
      <c r="T3886" s="24">
        <v>393221.86</v>
      </c>
      <c r="U3886" s="24">
        <v>243724.88</v>
      </c>
      <c r="V3886" s="24">
        <v>426518.54</v>
      </c>
    </row>
    <row r="3887" spans="1:22" hidden="1" x14ac:dyDescent="0.3">
      <c r="A3887" s="23">
        <v>4</v>
      </c>
      <c r="B3887" s="23">
        <v>2022</v>
      </c>
      <c r="C3887" s="23" t="s">
        <v>551</v>
      </c>
      <c r="D3887" t="s">
        <v>141</v>
      </c>
      <c r="E3887" s="23" t="s">
        <v>552</v>
      </c>
      <c r="F3887" s="23" t="s">
        <v>388</v>
      </c>
      <c r="G3887" s="23">
        <v>2</v>
      </c>
      <c r="H3887" s="23" t="s">
        <v>30</v>
      </c>
      <c r="I3887" s="24">
        <v>74930.710000000006</v>
      </c>
      <c r="J3887" s="24">
        <v>131128.74</v>
      </c>
      <c r="K3887" s="24">
        <v>97986.14</v>
      </c>
      <c r="L3887" s="24">
        <v>171475.75</v>
      </c>
      <c r="M3887" s="24">
        <v>118525.27</v>
      </c>
      <c r="N3887" s="24">
        <v>207419.22</v>
      </c>
      <c r="O3887" s="24">
        <v>144695.4</v>
      </c>
      <c r="P3887" s="24">
        <v>253216.94</v>
      </c>
      <c r="Q3887" s="24">
        <v>171490.92</v>
      </c>
      <c r="R3887" s="24">
        <v>300109.11</v>
      </c>
      <c r="S3887" s="24">
        <v>188878.81</v>
      </c>
      <c r="T3887" s="24">
        <v>330537.92</v>
      </c>
      <c r="U3887" s="24">
        <v>205099.19</v>
      </c>
      <c r="V3887" s="24">
        <v>358923.59</v>
      </c>
    </row>
    <row r="3888" spans="1:22" hidden="1" x14ac:dyDescent="0.3">
      <c r="A3888" s="23">
        <v>4</v>
      </c>
      <c r="B3888" s="23">
        <v>2022</v>
      </c>
      <c r="C3888" s="23" t="s">
        <v>551</v>
      </c>
      <c r="D3888" t="s">
        <v>141</v>
      </c>
      <c r="E3888" s="23" t="s">
        <v>552</v>
      </c>
      <c r="F3888" s="23" t="s">
        <v>388</v>
      </c>
      <c r="G3888" s="23">
        <v>3</v>
      </c>
      <c r="H3888" s="23" t="s">
        <v>31</v>
      </c>
      <c r="I3888" s="24">
        <v>72115.45</v>
      </c>
      <c r="J3888" s="24">
        <v>126202.04</v>
      </c>
      <c r="K3888" s="24">
        <v>98465.1</v>
      </c>
      <c r="L3888" s="24">
        <v>172313.93</v>
      </c>
      <c r="M3888" s="24">
        <v>124778.33</v>
      </c>
      <c r="N3888" s="24">
        <v>218362.08</v>
      </c>
      <c r="O3888" s="24">
        <v>164562.76</v>
      </c>
      <c r="P3888" s="24">
        <v>287984.82</v>
      </c>
      <c r="Q3888" s="24">
        <v>204008.12</v>
      </c>
      <c r="R3888" s="24">
        <v>357014.2</v>
      </c>
      <c r="S3888" s="24">
        <v>229928.28</v>
      </c>
      <c r="T3888" s="24">
        <v>402374.49</v>
      </c>
      <c r="U3888" s="24">
        <v>255547.06</v>
      </c>
      <c r="V3888" s="24">
        <v>447207.35</v>
      </c>
    </row>
    <row r="3889" spans="1:22" hidden="1" x14ac:dyDescent="0.3">
      <c r="A3889" s="23">
        <v>4</v>
      </c>
      <c r="B3889" s="23">
        <v>2022</v>
      </c>
      <c r="C3889" s="23" t="s">
        <v>551</v>
      </c>
      <c r="D3889" t="s">
        <v>141</v>
      </c>
      <c r="E3889" s="23" t="s">
        <v>552</v>
      </c>
      <c r="F3889" s="23" t="s">
        <v>388</v>
      </c>
      <c r="G3889" s="23">
        <v>4</v>
      </c>
      <c r="H3889" s="23" t="s">
        <v>29</v>
      </c>
      <c r="I3889" s="24">
        <v>76520.39</v>
      </c>
      <c r="J3889" s="24">
        <v>122432.63</v>
      </c>
      <c r="K3889" s="24">
        <v>107128.55</v>
      </c>
      <c r="L3889" s="24">
        <v>171405.68</v>
      </c>
      <c r="M3889" s="24">
        <v>137736.71</v>
      </c>
      <c r="N3889" s="24">
        <v>220378.73</v>
      </c>
      <c r="O3889" s="24">
        <v>183648.94</v>
      </c>
      <c r="P3889" s="24">
        <v>293838.31</v>
      </c>
      <c r="Q3889" s="24">
        <v>229561.18</v>
      </c>
      <c r="R3889" s="24">
        <v>367297.89</v>
      </c>
      <c r="S3889" s="24">
        <v>260169.33</v>
      </c>
      <c r="T3889" s="24">
        <v>416270.94</v>
      </c>
      <c r="U3889" s="24">
        <v>290777.49</v>
      </c>
      <c r="V3889" s="24">
        <v>465243.99</v>
      </c>
    </row>
    <row r="3890" spans="1:22" hidden="1" x14ac:dyDescent="0.3">
      <c r="A3890" s="23">
        <v>4</v>
      </c>
      <c r="B3890" s="23">
        <v>2022</v>
      </c>
      <c r="C3890" s="23" t="s">
        <v>551</v>
      </c>
      <c r="D3890" t="s">
        <v>141</v>
      </c>
      <c r="E3890" s="23" t="s">
        <v>552</v>
      </c>
      <c r="F3890" s="23" t="s">
        <v>421</v>
      </c>
      <c r="G3890" s="23">
        <v>1</v>
      </c>
      <c r="H3890" s="23" t="s">
        <v>14</v>
      </c>
      <c r="I3890" s="24">
        <v>94488.69</v>
      </c>
      <c r="J3890" s="24">
        <v>165355.21</v>
      </c>
      <c r="K3890" s="24">
        <v>122389.45</v>
      </c>
      <c r="L3890" s="24">
        <v>214181.53</v>
      </c>
      <c r="M3890" s="24">
        <v>146106.85999999999</v>
      </c>
      <c r="N3890" s="24">
        <v>255687</v>
      </c>
      <c r="O3890" s="24">
        <v>173923.20000000001</v>
      </c>
      <c r="P3890" s="24">
        <v>304365.59999999998</v>
      </c>
      <c r="Q3890" s="24">
        <v>204559.71</v>
      </c>
      <c r="R3890" s="24">
        <v>357979.49</v>
      </c>
      <c r="S3890" s="24">
        <v>224215.06</v>
      </c>
      <c r="T3890" s="24">
        <v>392376.35</v>
      </c>
      <c r="U3890" s="24">
        <v>243147.45</v>
      </c>
      <c r="V3890" s="24">
        <v>425508.04</v>
      </c>
    </row>
    <row r="3891" spans="1:22" hidden="1" x14ac:dyDescent="0.3">
      <c r="A3891" s="23">
        <v>4</v>
      </c>
      <c r="B3891" s="23">
        <v>2022</v>
      </c>
      <c r="C3891" s="23" t="s">
        <v>551</v>
      </c>
      <c r="D3891" t="s">
        <v>141</v>
      </c>
      <c r="E3891" s="23" t="s">
        <v>552</v>
      </c>
      <c r="F3891" s="23" t="s">
        <v>421</v>
      </c>
      <c r="G3891" s="23">
        <v>2</v>
      </c>
      <c r="H3891" s="23" t="s">
        <v>30</v>
      </c>
      <c r="I3891" s="24">
        <v>75320</v>
      </c>
      <c r="J3891" s="24">
        <v>131810</v>
      </c>
      <c r="K3891" s="24">
        <v>98405.440000000002</v>
      </c>
      <c r="L3891" s="24">
        <v>172209.52</v>
      </c>
      <c r="M3891" s="24">
        <v>118937.35</v>
      </c>
      <c r="N3891" s="24">
        <v>208140.36</v>
      </c>
      <c r="O3891" s="24">
        <v>145028.88</v>
      </c>
      <c r="P3891" s="24">
        <v>253800.54</v>
      </c>
      <c r="Q3891" s="24">
        <v>171804.83</v>
      </c>
      <c r="R3891" s="24">
        <v>300658.45</v>
      </c>
      <c r="S3891" s="24">
        <v>189174.35</v>
      </c>
      <c r="T3891" s="24">
        <v>331055.09999999998</v>
      </c>
      <c r="U3891" s="24">
        <v>205361.46</v>
      </c>
      <c r="V3891" s="24">
        <v>359382.55</v>
      </c>
    </row>
    <row r="3892" spans="1:22" hidden="1" x14ac:dyDescent="0.3">
      <c r="A3892" s="23">
        <v>4</v>
      </c>
      <c r="B3892" s="23">
        <v>2022</v>
      </c>
      <c r="C3892" s="23" t="s">
        <v>551</v>
      </c>
      <c r="D3892" t="s">
        <v>141</v>
      </c>
      <c r="E3892" s="23" t="s">
        <v>552</v>
      </c>
      <c r="F3892" s="23" t="s">
        <v>421</v>
      </c>
      <c r="G3892" s="23">
        <v>3</v>
      </c>
      <c r="H3892" s="23" t="s">
        <v>31</v>
      </c>
      <c r="I3892" s="24">
        <v>72806.06</v>
      </c>
      <c r="J3892" s="24">
        <v>127410.6</v>
      </c>
      <c r="K3892" s="24">
        <v>99486.22</v>
      </c>
      <c r="L3892" s="24">
        <v>174100.89</v>
      </c>
      <c r="M3892" s="24">
        <v>126130.76</v>
      </c>
      <c r="N3892" s="24">
        <v>220728.83</v>
      </c>
      <c r="O3892" s="24">
        <v>166405.31</v>
      </c>
      <c r="P3892" s="24">
        <v>291209.28999999998</v>
      </c>
      <c r="Q3892" s="24">
        <v>206348.16</v>
      </c>
      <c r="R3892" s="24">
        <v>361109.28</v>
      </c>
      <c r="S3892" s="24">
        <v>232608.18</v>
      </c>
      <c r="T3892" s="24">
        <v>407064.31</v>
      </c>
      <c r="U3892" s="24">
        <v>258573.35</v>
      </c>
      <c r="V3892" s="24">
        <v>452503.37</v>
      </c>
    </row>
    <row r="3893" spans="1:22" hidden="1" x14ac:dyDescent="0.3">
      <c r="A3893" s="23">
        <v>4</v>
      </c>
      <c r="B3893" s="23">
        <v>2022</v>
      </c>
      <c r="C3893" s="23" t="s">
        <v>551</v>
      </c>
      <c r="D3893" t="s">
        <v>141</v>
      </c>
      <c r="E3893" s="23" t="s">
        <v>552</v>
      </c>
      <c r="F3893" s="23" t="s">
        <v>421</v>
      </c>
      <c r="G3893" s="23">
        <v>4</v>
      </c>
      <c r="H3893" s="23" t="s">
        <v>29</v>
      </c>
      <c r="I3893" s="24">
        <v>76710.09</v>
      </c>
      <c r="J3893" s="24">
        <v>122736.14</v>
      </c>
      <c r="K3893" s="24">
        <v>107394.12</v>
      </c>
      <c r="L3893" s="24">
        <v>171830.59</v>
      </c>
      <c r="M3893" s="24">
        <v>138078.15</v>
      </c>
      <c r="N3893" s="24">
        <v>220925.05</v>
      </c>
      <c r="O3893" s="24">
        <v>184104.21</v>
      </c>
      <c r="P3893" s="24">
        <v>294566.73</v>
      </c>
      <c r="Q3893" s="24">
        <v>230130.26</v>
      </c>
      <c r="R3893" s="24">
        <v>368208.42</v>
      </c>
      <c r="S3893" s="24">
        <v>260814.29</v>
      </c>
      <c r="T3893" s="24">
        <v>417302.87</v>
      </c>
      <c r="U3893" s="24">
        <v>291498.33</v>
      </c>
      <c r="V3893" s="24">
        <v>466397.33</v>
      </c>
    </row>
    <row r="3894" spans="1:22" hidden="1" x14ac:dyDescent="0.3">
      <c r="A3894" s="23">
        <v>4</v>
      </c>
      <c r="B3894" s="23">
        <v>2022</v>
      </c>
      <c r="C3894" s="23" t="s">
        <v>551</v>
      </c>
      <c r="D3894" t="s">
        <v>141</v>
      </c>
      <c r="E3894" s="23" t="s">
        <v>552</v>
      </c>
      <c r="F3894" s="23" t="s">
        <v>446</v>
      </c>
      <c r="G3894" s="23">
        <v>1</v>
      </c>
      <c r="H3894" s="23" t="s">
        <v>14</v>
      </c>
      <c r="I3894" s="24">
        <v>88506.43</v>
      </c>
      <c r="J3894" s="24">
        <v>154886.26</v>
      </c>
      <c r="K3894" s="24">
        <v>114563.23</v>
      </c>
      <c r="L3894" s="24">
        <v>200485.64</v>
      </c>
      <c r="M3894" s="24">
        <v>136698.45000000001</v>
      </c>
      <c r="N3894" s="24">
        <v>239222.29</v>
      </c>
      <c r="O3894" s="24">
        <v>162629.37</v>
      </c>
      <c r="P3894" s="24">
        <v>284601.40000000002</v>
      </c>
      <c r="Q3894" s="24">
        <v>191216.72</v>
      </c>
      <c r="R3894" s="24">
        <v>334629.27</v>
      </c>
      <c r="S3894" s="24">
        <v>209555.56</v>
      </c>
      <c r="T3894" s="24">
        <v>366722.23</v>
      </c>
      <c r="U3894" s="24">
        <v>227187.48</v>
      </c>
      <c r="V3894" s="24">
        <v>397578.1</v>
      </c>
    </row>
    <row r="3895" spans="1:22" hidden="1" x14ac:dyDescent="0.3">
      <c r="A3895" s="23">
        <v>4</v>
      </c>
      <c r="B3895" s="23">
        <v>2022</v>
      </c>
      <c r="C3895" s="23" t="s">
        <v>551</v>
      </c>
      <c r="D3895" t="s">
        <v>141</v>
      </c>
      <c r="E3895" s="23" t="s">
        <v>552</v>
      </c>
      <c r="F3895" s="23" t="s">
        <v>446</v>
      </c>
      <c r="G3895" s="23">
        <v>2</v>
      </c>
      <c r="H3895" s="23" t="s">
        <v>30</v>
      </c>
      <c r="I3895" s="24">
        <v>71041.62</v>
      </c>
      <c r="J3895" s="24">
        <v>124322.84</v>
      </c>
      <c r="K3895" s="24">
        <v>92711.13</v>
      </c>
      <c r="L3895" s="24">
        <v>162244.48000000001</v>
      </c>
      <c r="M3895" s="24">
        <v>111944.01</v>
      </c>
      <c r="N3895" s="24">
        <v>195902.02</v>
      </c>
      <c r="O3895" s="24">
        <v>136303.43</v>
      </c>
      <c r="P3895" s="24">
        <v>238531.01</v>
      </c>
      <c r="Q3895" s="24">
        <v>161373.39000000001</v>
      </c>
      <c r="R3895" s="24">
        <v>282403.43</v>
      </c>
      <c r="S3895" s="24">
        <v>177629.58</v>
      </c>
      <c r="T3895" s="24">
        <v>310851.76</v>
      </c>
      <c r="U3895" s="24">
        <v>192760.24</v>
      </c>
      <c r="V3895" s="24">
        <v>337330.42</v>
      </c>
    </row>
    <row r="3896" spans="1:22" hidden="1" x14ac:dyDescent="0.3">
      <c r="A3896" s="23">
        <v>4</v>
      </c>
      <c r="B3896" s="23">
        <v>2022</v>
      </c>
      <c r="C3896" s="23" t="s">
        <v>551</v>
      </c>
      <c r="D3896" t="s">
        <v>141</v>
      </c>
      <c r="E3896" s="23" t="s">
        <v>552</v>
      </c>
      <c r="F3896" s="23" t="s">
        <v>446</v>
      </c>
      <c r="G3896" s="23">
        <v>3</v>
      </c>
      <c r="H3896" s="23" t="s">
        <v>31</v>
      </c>
      <c r="I3896" s="24">
        <v>69038.67</v>
      </c>
      <c r="J3896" s="24">
        <v>120817.67</v>
      </c>
      <c r="K3896" s="24">
        <v>94428.97</v>
      </c>
      <c r="L3896" s="24">
        <v>165250.69</v>
      </c>
      <c r="M3896" s="24">
        <v>119786.81</v>
      </c>
      <c r="N3896" s="24">
        <v>209626.91</v>
      </c>
      <c r="O3896" s="24">
        <v>158103.95000000001</v>
      </c>
      <c r="P3896" s="24">
        <v>276681.92</v>
      </c>
      <c r="Q3896" s="24">
        <v>196118.88</v>
      </c>
      <c r="R3896" s="24">
        <v>343208.05</v>
      </c>
      <c r="S3896" s="24">
        <v>221126.38</v>
      </c>
      <c r="T3896" s="24">
        <v>386971.17</v>
      </c>
      <c r="U3896" s="24">
        <v>245865.25</v>
      </c>
      <c r="V3896" s="24">
        <v>430264.19</v>
      </c>
    </row>
    <row r="3897" spans="1:22" hidden="1" x14ac:dyDescent="0.3">
      <c r="A3897" s="23">
        <v>4</v>
      </c>
      <c r="B3897" s="23">
        <v>2022</v>
      </c>
      <c r="C3897" s="23" t="s">
        <v>551</v>
      </c>
      <c r="D3897" t="s">
        <v>141</v>
      </c>
      <c r="E3897" s="23" t="s">
        <v>552</v>
      </c>
      <c r="F3897" s="23" t="s">
        <v>446</v>
      </c>
      <c r="G3897" s="23">
        <v>4</v>
      </c>
      <c r="H3897" s="23" t="s">
        <v>29</v>
      </c>
      <c r="I3897" s="24">
        <v>72110.52</v>
      </c>
      <c r="J3897" s="24">
        <v>115376.83</v>
      </c>
      <c r="K3897" s="24">
        <v>100954.73</v>
      </c>
      <c r="L3897" s="24">
        <v>161527.57</v>
      </c>
      <c r="M3897" s="24">
        <v>129798.94</v>
      </c>
      <c r="N3897" s="24">
        <v>207678.3</v>
      </c>
      <c r="O3897" s="24">
        <v>173065.25</v>
      </c>
      <c r="P3897" s="24">
        <v>276904.40000000002</v>
      </c>
      <c r="Q3897" s="24">
        <v>216331.56</v>
      </c>
      <c r="R3897" s="24">
        <v>346130.5</v>
      </c>
      <c r="S3897" s="24">
        <v>245175.77</v>
      </c>
      <c r="T3897" s="24">
        <v>392281.23</v>
      </c>
      <c r="U3897" s="24">
        <v>274019.96999999997</v>
      </c>
      <c r="V3897" s="24">
        <v>438431.97</v>
      </c>
    </row>
    <row r="3898" spans="1:22" hidden="1" x14ac:dyDescent="0.3">
      <c r="A3898" s="23">
        <v>4</v>
      </c>
      <c r="B3898" s="23">
        <v>2022</v>
      </c>
      <c r="C3898" s="23" t="s">
        <v>551</v>
      </c>
      <c r="D3898" t="s">
        <v>141</v>
      </c>
      <c r="E3898" s="23" t="s">
        <v>552</v>
      </c>
      <c r="F3898" s="23" t="s">
        <v>466</v>
      </c>
      <c r="G3898" s="23">
        <v>1</v>
      </c>
      <c r="H3898" s="23" t="s">
        <v>14</v>
      </c>
      <c r="I3898" s="24">
        <v>91177.29</v>
      </c>
      <c r="J3898" s="24">
        <v>159560.26</v>
      </c>
      <c r="K3898" s="24">
        <v>117970.75</v>
      </c>
      <c r="L3898" s="24">
        <v>206448.81</v>
      </c>
      <c r="M3898" s="24">
        <v>140722.32</v>
      </c>
      <c r="N3898" s="24">
        <v>246264.06</v>
      </c>
      <c r="O3898" s="24">
        <v>167356.13</v>
      </c>
      <c r="P3898" s="24">
        <v>292873.21999999997</v>
      </c>
      <c r="Q3898" s="24">
        <v>196736.02</v>
      </c>
      <c r="R3898" s="24">
        <v>344288.03</v>
      </c>
      <c r="S3898" s="24">
        <v>215582.09</v>
      </c>
      <c r="T3898" s="24">
        <v>377268.65</v>
      </c>
      <c r="U3898" s="24">
        <v>233680.86</v>
      </c>
      <c r="V3898" s="24">
        <v>408941.51</v>
      </c>
    </row>
    <row r="3899" spans="1:22" hidden="1" x14ac:dyDescent="0.3">
      <c r="A3899" s="23">
        <v>4</v>
      </c>
      <c r="B3899" s="23">
        <v>2022</v>
      </c>
      <c r="C3899" s="23" t="s">
        <v>551</v>
      </c>
      <c r="D3899" t="s">
        <v>141</v>
      </c>
      <c r="E3899" s="23" t="s">
        <v>552</v>
      </c>
      <c r="F3899" s="23" t="s">
        <v>466</v>
      </c>
      <c r="G3899" s="23">
        <v>2</v>
      </c>
      <c r="H3899" s="23" t="s">
        <v>30</v>
      </c>
      <c r="I3899" s="24">
        <v>73499.490000000005</v>
      </c>
      <c r="J3899" s="24">
        <v>128624.11</v>
      </c>
      <c r="K3899" s="24">
        <v>95852.160000000003</v>
      </c>
      <c r="L3899" s="24">
        <v>167741.29</v>
      </c>
      <c r="M3899" s="24">
        <v>115666</v>
      </c>
      <c r="N3899" s="24">
        <v>202415.5</v>
      </c>
      <c r="O3899" s="24">
        <v>140709.14000000001</v>
      </c>
      <c r="P3899" s="24">
        <v>246241</v>
      </c>
      <c r="Q3899" s="24">
        <v>166528.74</v>
      </c>
      <c r="R3899" s="24">
        <v>291425.3</v>
      </c>
      <c r="S3899" s="24">
        <v>183266.77</v>
      </c>
      <c r="T3899" s="24">
        <v>320716.84000000003</v>
      </c>
      <c r="U3899" s="24">
        <v>198833.77</v>
      </c>
      <c r="V3899" s="24">
        <v>347959.11</v>
      </c>
    </row>
    <row r="3900" spans="1:22" hidden="1" x14ac:dyDescent="0.3">
      <c r="A3900" s="23">
        <v>4</v>
      </c>
      <c r="B3900" s="23">
        <v>2022</v>
      </c>
      <c r="C3900" s="23" t="s">
        <v>551</v>
      </c>
      <c r="D3900" t="s">
        <v>141</v>
      </c>
      <c r="E3900" s="23" t="s">
        <v>552</v>
      </c>
      <c r="F3900" s="23" t="s">
        <v>466</v>
      </c>
      <c r="G3900" s="23">
        <v>3</v>
      </c>
      <c r="H3900" s="23" t="s">
        <v>31</v>
      </c>
      <c r="I3900" s="24">
        <v>71661.460000000006</v>
      </c>
      <c r="J3900" s="24">
        <v>125407.56</v>
      </c>
      <c r="K3900" s="24">
        <v>98073.74</v>
      </c>
      <c r="L3900" s="24">
        <v>171629.05</v>
      </c>
      <c r="M3900" s="24">
        <v>124453.17</v>
      </c>
      <c r="N3900" s="24">
        <v>217793.04</v>
      </c>
      <c r="O3900" s="24">
        <v>164306.10999999999</v>
      </c>
      <c r="P3900" s="24">
        <v>287535.69</v>
      </c>
      <c r="Q3900" s="24">
        <v>203853.15</v>
      </c>
      <c r="R3900" s="24">
        <v>356743.01</v>
      </c>
      <c r="S3900" s="24">
        <v>229877.96</v>
      </c>
      <c r="T3900" s="24">
        <v>402286.43</v>
      </c>
      <c r="U3900" s="24">
        <v>255630.86</v>
      </c>
      <c r="V3900" s="24">
        <v>447354.01</v>
      </c>
    </row>
    <row r="3901" spans="1:22" hidden="1" x14ac:dyDescent="0.3">
      <c r="A3901" s="23">
        <v>4</v>
      </c>
      <c r="B3901" s="23">
        <v>2022</v>
      </c>
      <c r="C3901" s="23" t="s">
        <v>551</v>
      </c>
      <c r="D3901" t="s">
        <v>141</v>
      </c>
      <c r="E3901" s="23" t="s">
        <v>552</v>
      </c>
      <c r="F3901" s="23" t="s">
        <v>466</v>
      </c>
      <c r="G3901" s="23">
        <v>4</v>
      </c>
      <c r="H3901" s="23" t="s">
        <v>29</v>
      </c>
      <c r="I3901" s="24">
        <v>74451.28</v>
      </c>
      <c r="J3901" s="24">
        <v>119122.05</v>
      </c>
      <c r="K3901" s="24">
        <v>104231.79</v>
      </c>
      <c r="L3901" s="24">
        <v>166770.87</v>
      </c>
      <c r="M3901" s="24">
        <v>134012.31</v>
      </c>
      <c r="N3901" s="24">
        <v>214419.69</v>
      </c>
      <c r="O3901" s="24">
        <v>178683.08</v>
      </c>
      <c r="P3901" s="24">
        <v>285892.93</v>
      </c>
      <c r="Q3901" s="24">
        <v>223353.84</v>
      </c>
      <c r="R3901" s="24">
        <v>357366.16</v>
      </c>
      <c r="S3901" s="24">
        <v>253134.36</v>
      </c>
      <c r="T3901" s="24">
        <v>405014.98</v>
      </c>
      <c r="U3901" s="24">
        <v>282914.87</v>
      </c>
      <c r="V3901" s="24">
        <v>452663.8</v>
      </c>
    </row>
    <row r="3902" spans="1:22" hidden="1" x14ac:dyDescent="0.3">
      <c r="A3902" s="23">
        <v>4</v>
      </c>
      <c r="B3902" s="23">
        <v>2022</v>
      </c>
      <c r="C3902" s="23" t="s">
        <v>551</v>
      </c>
      <c r="D3902" t="s">
        <v>147</v>
      </c>
      <c r="E3902" s="23" t="s">
        <v>553</v>
      </c>
      <c r="F3902" s="23" t="s">
        <v>193</v>
      </c>
      <c r="G3902" s="23">
        <v>1</v>
      </c>
      <c r="H3902" s="23" t="s">
        <v>14</v>
      </c>
      <c r="I3902" s="24">
        <v>97818.44</v>
      </c>
      <c r="J3902" s="24">
        <v>171182.27</v>
      </c>
      <c r="K3902" s="24">
        <v>126864.98</v>
      </c>
      <c r="L3902" s="24">
        <v>222013.72</v>
      </c>
      <c r="M3902" s="24">
        <v>151587.24</v>
      </c>
      <c r="N3902" s="24">
        <v>265277.65999999997</v>
      </c>
      <c r="O3902" s="24">
        <v>180644.58</v>
      </c>
      <c r="P3902" s="24">
        <v>316128.02</v>
      </c>
      <c r="Q3902" s="24">
        <v>212590.39</v>
      </c>
      <c r="R3902" s="24">
        <v>372033.18</v>
      </c>
      <c r="S3902" s="24">
        <v>233089.6</v>
      </c>
      <c r="T3902" s="24">
        <v>407906.8</v>
      </c>
      <c r="U3902" s="24">
        <v>252902.76</v>
      </c>
      <c r="V3902" s="24">
        <v>442579.83</v>
      </c>
    </row>
    <row r="3903" spans="1:22" hidden="1" x14ac:dyDescent="0.3">
      <c r="A3903" s="23">
        <v>4</v>
      </c>
      <c r="B3903" s="23">
        <v>2022</v>
      </c>
      <c r="C3903" s="23" t="s">
        <v>551</v>
      </c>
      <c r="D3903" t="s">
        <v>147</v>
      </c>
      <c r="E3903" s="23" t="s">
        <v>553</v>
      </c>
      <c r="F3903" s="23" t="s">
        <v>193</v>
      </c>
      <c r="G3903" s="23">
        <v>2</v>
      </c>
      <c r="H3903" s="23" t="s">
        <v>30</v>
      </c>
      <c r="I3903" s="24">
        <v>76945.86</v>
      </c>
      <c r="J3903" s="24">
        <v>134655.25</v>
      </c>
      <c r="K3903" s="24">
        <v>100749.07</v>
      </c>
      <c r="L3903" s="24">
        <v>176310.86</v>
      </c>
      <c r="M3903" s="24">
        <v>122002.66</v>
      </c>
      <c r="N3903" s="24">
        <v>213504.66</v>
      </c>
      <c r="O3903" s="24">
        <v>149181.88</v>
      </c>
      <c r="P3903" s="24">
        <v>261068.29</v>
      </c>
      <c r="Q3903" s="24">
        <v>176923.96</v>
      </c>
      <c r="R3903" s="24">
        <v>309616.93</v>
      </c>
      <c r="S3903" s="24">
        <v>194934.16</v>
      </c>
      <c r="T3903" s="24">
        <v>341134.78</v>
      </c>
      <c r="U3903" s="24">
        <v>211758.01</v>
      </c>
      <c r="V3903" s="24">
        <v>370576.51</v>
      </c>
    </row>
    <row r="3904" spans="1:22" hidden="1" x14ac:dyDescent="0.3">
      <c r="A3904" s="23">
        <v>4</v>
      </c>
      <c r="B3904" s="23">
        <v>2022</v>
      </c>
      <c r="C3904" s="23" t="s">
        <v>551</v>
      </c>
      <c r="D3904" t="s">
        <v>147</v>
      </c>
      <c r="E3904" s="23" t="s">
        <v>553</v>
      </c>
      <c r="F3904" s="23" t="s">
        <v>193</v>
      </c>
      <c r="G3904" s="23">
        <v>3</v>
      </c>
      <c r="H3904" s="23" t="s">
        <v>31</v>
      </c>
      <c r="I3904" s="24">
        <v>73605.350000000006</v>
      </c>
      <c r="J3904" s="24">
        <v>128809.36</v>
      </c>
      <c r="K3904" s="24">
        <v>100388.14</v>
      </c>
      <c r="L3904" s="24">
        <v>175679.24</v>
      </c>
      <c r="M3904" s="24">
        <v>127132.14</v>
      </c>
      <c r="N3904" s="24">
        <v>222481.24</v>
      </c>
      <c r="O3904" s="24">
        <v>167583.23000000001</v>
      </c>
      <c r="P3904" s="24">
        <v>293270.65000000002</v>
      </c>
      <c r="Q3904" s="24">
        <v>207673.14</v>
      </c>
      <c r="R3904" s="24">
        <v>363428</v>
      </c>
      <c r="S3904" s="24">
        <v>233998.44</v>
      </c>
      <c r="T3904" s="24">
        <v>409497.27</v>
      </c>
      <c r="U3904" s="24">
        <v>260002.69</v>
      </c>
      <c r="V3904" s="24">
        <v>455004.71</v>
      </c>
    </row>
    <row r="3905" spans="1:22" hidden="1" x14ac:dyDescent="0.3">
      <c r="A3905" s="23">
        <v>4</v>
      </c>
      <c r="B3905" s="23">
        <v>2022</v>
      </c>
      <c r="C3905" s="23" t="s">
        <v>551</v>
      </c>
      <c r="D3905" t="s">
        <v>147</v>
      </c>
      <c r="E3905" s="23" t="s">
        <v>553</v>
      </c>
      <c r="F3905" s="23" t="s">
        <v>193</v>
      </c>
      <c r="G3905" s="23">
        <v>4</v>
      </c>
      <c r="H3905" s="23" t="s">
        <v>29</v>
      </c>
      <c r="I3905" s="24">
        <v>78874.039999999994</v>
      </c>
      <c r="J3905" s="24">
        <v>126198.47</v>
      </c>
      <c r="K3905" s="24">
        <v>110423.66</v>
      </c>
      <c r="L3905" s="24">
        <v>176677.86</v>
      </c>
      <c r="M3905" s="24">
        <v>141973.28</v>
      </c>
      <c r="N3905" s="24">
        <v>227157.25</v>
      </c>
      <c r="O3905" s="24">
        <v>189297.7</v>
      </c>
      <c r="P3905" s="24">
        <v>302876.33</v>
      </c>
      <c r="Q3905" s="24">
        <v>236622.13</v>
      </c>
      <c r="R3905" s="24">
        <v>378595.41</v>
      </c>
      <c r="S3905" s="24">
        <v>268171.75</v>
      </c>
      <c r="T3905" s="24">
        <v>429074.8</v>
      </c>
      <c r="U3905" s="24">
        <v>299721.36</v>
      </c>
      <c r="V3905" s="24">
        <v>479554.19</v>
      </c>
    </row>
    <row r="3906" spans="1:22" hidden="1" x14ac:dyDescent="0.3">
      <c r="A3906" s="23">
        <v>4</v>
      </c>
      <c r="B3906" s="23">
        <v>2022</v>
      </c>
      <c r="C3906" s="23" t="s">
        <v>551</v>
      </c>
      <c r="D3906" t="s">
        <v>147</v>
      </c>
      <c r="E3906" s="23" t="s">
        <v>553</v>
      </c>
      <c r="F3906" s="23" t="s">
        <v>236</v>
      </c>
      <c r="G3906" s="23">
        <v>1</v>
      </c>
      <c r="H3906" s="23" t="s">
        <v>14</v>
      </c>
      <c r="I3906" s="24">
        <v>96878.55</v>
      </c>
      <c r="J3906" s="24">
        <v>169537.47</v>
      </c>
      <c r="K3906" s="24">
        <v>125750.23</v>
      </c>
      <c r="L3906" s="24">
        <v>220062.91</v>
      </c>
      <c r="M3906" s="24">
        <v>150343.32</v>
      </c>
      <c r="N3906" s="24">
        <v>263100.81</v>
      </c>
      <c r="O3906" s="24">
        <v>179288.64</v>
      </c>
      <c r="P3906" s="24">
        <v>313755.13</v>
      </c>
      <c r="Q3906" s="24">
        <v>211074.74</v>
      </c>
      <c r="R3906" s="24">
        <v>369380.8</v>
      </c>
      <c r="S3906" s="24">
        <v>231473.93</v>
      </c>
      <c r="T3906" s="24">
        <v>405079.39</v>
      </c>
      <c r="U3906" s="24">
        <v>251233.65</v>
      </c>
      <c r="V3906" s="24">
        <v>439658.89</v>
      </c>
    </row>
    <row r="3907" spans="1:22" hidden="1" x14ac:dyDescent="0.3">
      <c r="A3907" s="23">
        <v>4</v>
      </c>
      <c r="B3907" s="23">
        <v>2022</v>
      </c>
      <c r="C3907" s="23" t="s">
        <v>551</v>
      </c>
      <c r="D3907" t="s">
        <v>147</v>
      </c>
      <c r="E3907" s="23" t="s">
        <v>553</v>
      </c>
      <c r="F3907" s="23" t="s">
        <v>236</v>
      </c>
      <c r="G3907" s="23">
        <v>2</v>
      </c>
      <c r="H3907" s="23" t="s">
        <v>30</v>
      </c>
      <c r="I3907" s="24">
        <v>75547.23</v>
      </c>
      <c r="J3907" s="24">
        <v>132207.66</v>
      </c>
      <c r="K3907" s="24">
        <v>99060.34</v>
      </c>
      <c r="L3907" s="24">
        <v>173355.6</v>
      </c>
      <c r="M3907" s="24">
        <v>120108.54</v>
      </c>
      <c r="N3907" s="24">
        <v>210189.94</v>
      </c>
      <c r="O3907" s="24">
        <v>147134.45000000001</v>
      </c>
      <c r="P3907" s="24">
        <v>257485.29</v>
      </c>
      <c r="Q3907" s="24">
        <v>174624.44</v>
      </c>
      <c r="R3907" s="24">
        <v>305592.77</v>
      </c>
      <c r="S3907" s="24">
        <v>192479.91</v>
      </c>
      <c r="T3907" s="24">
        <v>336839.85</v>
      </c>
      <c r="U3907" s="24">
        <v>209184.62</v>
      </c>
      <c r="V3907" s="24">
        <v>366073.08</v>
      </c>
    </row>
    <row r="3908" spans="1:22" hidden="1" x14ac:dyDescent="0.3">
      <c r="A3908" s="23">
        <v>4</v>
      </c>
      <c r="B3908" s="23">
        <v>2022</v>
      </c>
      <c r="C3908" s="23" t="s">
        <v>551</v>
      </c>
      <c r="D3908" t="s">
        <v>147</v>
      </c>
      <c r="E3908" s="23" t="s">
        <v>553</v>
      </c>
      <c r="F3908" s="23" t="s">
        <v>236</v>
      </c>
      <c r="G3908" s="23">
        <v>3</v>
      </c>
      <c r="H3908" s="23" t="s">
        <v>31</v>
      </c>
      <c r="I3908" s="24">
        <v>71765.710000000006</v>
      </c>
      <c r="J3908" s="24">
        <v>125589.99</v>
      </c>
      <c r="K3908" s="24">
        <v>97754.2</v>
      </c>
      <c r="L3908" s="24">
        <v>171069.85</v>
      </c>
      <c r="M3908" s="24">
        <v>123703.03999999999</v>
      </c>
      <c r="N3908" s="24">
        <v>216480.32</v>
      </c>
      <c r="O3908" s="24">
        <v>162968.76999999999</v>
      </c>
      <c r="P3908" s="24">
        <v>285195.34000000003</v>
      </c>
      <c r="Q3908" s="24">
        <v>201865.37</v>
      </c>
      <c r="R3908" s="24">
        <v>353264.4</v>
      </c>
      <c r="S3908" s="24">
        <v>227386.31</v>
      </c>
      <c r="T3908" s="24">
        <v>397926.05</v>
      </c>
      <c r="U3908" s="24">
        <v>252579.15</v>
      </c>
      <c r="V3908" s="24">
        <v>442013.51</v>
      </c>
    </row>
    <row r="3909" spans="1:22" hidden="1" x14ac:dyDescent="0.3">
      <c r="A3909" s="23">
        <v>4</v>
      </c>
      <c r="B3909" s="23">
        <v>2022</v>
      </c>
      <c r="C3909" s="23" t="s">
        <v>551</v>
      </c>
      <c r="D3909" t="s">
        <v>147</v>
      </c>
      <c r="E3909" s="23" t="s">
        <v>553</v>
      </c>
      <c r="F3909" s="23" t="s">
        <v>236</v>
      </c>
      <c r="G3909" s="23">
        <v>4</v>
      </c>
      <c r="H3909" s="23" t="s">
        <v>29</v>
      </c>
      <c r="I3909" s="24">
        <v>77770.460000000006</v>
      </c>
      <c r="J3909" s="24">
        <v>124432.73</v>
      </c>
      <c r="K3909" s="24">
        <v>108878.64</v>
      </c>
      <c r="L3909" s="24">
        <v>174205.83</v>
      </c>
      <c r="M3909" s="24">
        <v>139986.82</v>
      </c>
      <c r="N3909" s="24">
        <v>223978.92</v>
      </c>
      <c r="O3909" s="24">
        <v>186649.1</v>
      </c>
      <c r="P3909" s="24">
        <v>298638.56</v>
      </c>
      <c r="Q3909" s="24">
        <v>233311.37</v>
      </c>
      <c r="R3909" s="24">
        <v>373298.2</v>
      </c>
      <c r="S3909" s="24">
        <v>264419.56</v>
      </c>
      <c r="T3909" s="24">
        <v>423071.3</v>
      </c>
      <c r="U3909" s="24">
        <v>295527.74</v>
      </c>
      <c r="V3909" s="24">
        <v>472844.39</v>
      </c>
    </row>
    <row r="3910" spans="1:22" hidden="1" x14ac:dyDescent="0.3">
      <c r="A3910" s="23">
        <v>4</v>
      </c>
      <c r="B3910" s="23">
        <v>2022</v>
      </c>
      <c r="C3910" s="23" t="s">
        <v>551</v>
      </c>
      <c r="D3910" t="s">
        <v>147</v>
      </c>
      <c r="E3910" s="23" t="s">
        <v>553</v>
      </c>
      <c r="F3910" s="23" t="s">
        <v>277</v>
      </c>
      <c r="G3910" s="23">
        <v>1</v>
      </c>
      <c r="H3910" s="23" t="s">
        <v>14</v>
      </c>
      <c r="I3910" s="24">
        <v>95696.43</v>
      </c>
      <c r="J3910" s="24">
        <v>167468.75</v>
      </c>
      <c r="K3910" s="24">
        <v>124184.44</v>
      </c>
      <c r="L3910" s="24">
        <v>217322.77</v>
      </c>
      <c r="M3910" s="24">
        <v>148444.82</v>
      </c>
      <c r="N3910" s="24">
        <v>259778.43</v>
      </c>
      <c r="O3910" s="24">
        <v>176986.63</v>
      </c>
      <c r="P3910" s="24">
        <v>309726.59999999998</v>
      </c>
      <c r="Q3910" s="24">
        <v>208340.55</v>
      </c>
      <c r="R3910" s="24">
        <v>364595.96</v>
      </c>
      <c r="S3910" s="24">
        <v>228461.64</v>
      </c>
      <c r="T3910" s="24">
        <v>399807.88</v>
      </c>
      <c r="U3910" s="24">
        <v>247939.03</v>
      </c>
      <c r="V3910" s="24">
        <v>433893.31</v>
      </c>
    </row>
    <row r="3911" spans="1:22" hidden="1" x14ac:dyDescent="0.3">
      <c r="A3911" s="23">
        <v>4</v>
      </c>
      <c r="B3911" s="23">
        <v>2022</v>
      </c>
      <c r="C3911" s="23" t="s">
        <v>551</v>
      </c>
      <c r="D3911" t="s">
        <v>147</v>
      </c>
      <c r="E3911" s="23" t="s">
        <v>553</v>
      </c>
      <c r="F3911" s="23" t="s">
        <v>277</v>
      </c>
      <c r="G3911" s="23">
        <v>2</v>
      </c>
      <c r="H3911" s="23" t="s">
        <v>30</v>
      </c>
      <c r="I3911" s="24">
        <v>74823.850000000006</v>
      </c>
      <c r="J3911" s="24">
        <v>130941.73</v>
      </c>
      <c r="K3911" s="24">
        <v>98068.52</v>
      </c>
      <c r="L3911" s="24">
        <v>171619.91</v>
      </c>
      <c r="M3911" s="24">
        <v>118860.24</v>
      </c>
      <c r="N3911" s="24">
        <v>208005.43</v>
      </c>
      <c r="O3911" s="24">
        <v>145523.92000000001</v>
      </c>
      <c r="P3911" s="24">
        <v>254666.86</v>
      </c>
      <c r="Q3911" s="24">
        <v>172674.12</v>
      </c>
      <c r="R3911" s="24">
        <v>302179.71000000002</v>
      </c>
      <c r="S3911" s="24">
        <v>190306.2</v>
      </c>
      <c r="T3911" s="24">
        <v>333035.84999999998</v>
      </c>
      <c r="U3911" s="24">
        <v>206794.28</v>
      </c>
      <c r="V3911" s="24">
        <v>361889.99</v>
      </c>
    </row>
    <row r="3912" spans="1:22" hidden="1" x14ac:dyDescent="0.3">
      <c r="A3912" s="23">
        <v>4</v>
      </c>
      <c r="B3912" s="23">
        <v>2022</v>
      </c>
      <c r="C3912" s="23" t="s">
        <v>551</v>
      </c>
      <c r="D3912" t="s">
        <v>147</v>
      </c>
      <c r="E3912" s="23" t="s">
        <v>553</v>
      </c>
      <c r="F3912" s="23" t="s">
        <v>277</v>
      </c>
      <c r="G3912" s="23">
        <v>3</v>
      </c>
      <c r="H3912" s="23" t="s">
        <v>31</v>
      </c>
      <c r="I3912" s="24">
        <v>71230.880000000005</v>
      </c>
      <c r="J3912" s="24">
        <v>124654.03</v>
      </c>
      <c r="K3912" s="24">
        <v>97063.88</v>
      </c>
      <c r="L3912" s="24">
        <v>169861.79</v>
      </c>
      <c r="M3912" s="24">
        <v>122858.09</v>
      </c>
      <c r="N3912" s="24">
        <v>215001.65</v>
      </c>
      <c r="O3912" s="24">
        <v>161884.49</v>
      </c>
      <c r="P3912" s="24">
        <v>283297.87</v>
      </c>
      <c r="Q3912" s="24">
        <v>200549.72</v>
      </c>
      <c r="R3912" s="24">
        <v>350962.01</v>
      </c>
      <c r="S3912" s="24">
        <v>225925.23</v>
      </c>
      <c r="T3912" s="24">
        <v>395369.16</v>
      </c>
      <c r="U3912" s="24">
        <v>250979.69</v>
      </c>
      <c r="V3912" s="24">
        <v>439214.46</v>
      </c>
    </row>
    <row r="3913" spans="1:22" hidden="1" x14ac:dyDescent="0.3">
      <c r="A3913" s="23">
        <v>4</v>
      </c>
      <c r="B3913" s="23">
        <v>2022</v>
      </c>
      <c r="C3913" s="23" t="s">
        <v>551</v>
      </c>
      <c r="D3913" t="s">
        <v>147</v>
      </c>
      <c r="E3913" s="23" t="s">
        <v>553</v>
      </c>
      <c r="F3913" s="23" t="s">
        <v>277</v>
      </c>
      <c r="G3913" s="23">
        <v>4</v>
      </c>
      <c r="H3913" s="23" t="s">
        <v>29</v>
      </c>
      <c r="I3913" s="24">
        <v>76925.56</v>
      </c>
      <c r="J3913" s="24">
        <v>123080.9</v>
      </c>
      <c r="K3913" s="24">
        <v>107695.78</v>
      </c>
      <c r="L3913" s="24">
        <v>172313.25</v>
      </c>
      <c r="M3913" s="24">
        <v>138466.01</v>
      </c>
      <c r="N3913" s="24">
        <v>221545.61</v>
      </c>
      <c r="O3913" s="24">
        <v>184621.34</v>
      </c>
      <c r="P3913" s="24">
        <v>295394.15000000002</v>
      </c>
      <c r="Q3913" s="24">
        <v>230776.68</v>
      </c>
      <c r="R3913" s="24">
        <v>369242.69</v>
      </c>
      <c r="S3913" s="24">
        <v>261546.9</v>
      </c>
      <c r="T3913" s="24">
        <v>418475.05</v>
      </c>
      <c r="U3913" s="24">
        <v>292317.12</v>
      </c>
      <c r="V3913" s="24">
        <v>467707.4</v>
      </c>
    </row>
    <row r="3914" spans="1:22" hidden="1" x14ac:dyDescent="0.3">
      <c r="A3914" s="23">
        <v>4</v>
      </c>
      <c r="B3914" s="23">
        <v>2022</v>
      </c>
      <c r="C3914" s="23" t="s">
        <v>551</v>
      </c>
      <c r="D3914" t="s">
        <v>147</v>
      </c>
      <c r="E3914" s="23" t="s">
        <v>553</v>
      </c>
      <c r="F3914" s="23" t="s">
        <v>319</v>
      </c>
      <c r="G3914" s="23">
        <v>1</v>
      </c>
      <c r="H3914" s="23" t="s">
        <v>14</v>
      </c>
      <c r="I3914" s="24">
        <v>100182.69</v>
      </c>
      <c r="J3914" s="24">
        <v>175319.7</v>
      </c>
      <c r="K3914" s="24">
        <v>129996.57</v>
      </c>
      <c r="L3914" s="24">
        <v>227494</v>
      </c>
      <c r="M3914" s="24">
        <v>155384.24</v>
      </c>
      <c r="N3914" s="24">
        <v>271922.43</v>
      </c>
      <c r="O3914" s="24">
        <v>185248.62</v>
      </c>
      <c r="P3914" s="24">
        <v>324185.08</v>
      </c>
      <c r="Q3914" s="24">
        <v>218058.78</v>
      </c>
      <c r="R3914" s="24">
        <v>381602.87</v>
      </c>
      <c r="S3914" s="24">
        <v>239114.18</v>
      </c>
      <c r="T3914" s="24">
        <v>418449.82</v>
      </c>
      <c r="U3914" s="24">
        <v>259492</v>
      </c>
      <c r="V3914" s="24">
        <v>454111</v>
      </c>
    </row>
    <row r="3915" spans="1:22" hidden="1" x14ac:dyDescent="0.3">
      <c r="A3915" s="23">
        <v>4</v>
      </c>
      <c r="B3915" s="23">
        <v>2022</v>
      </c>
      <c r="C3915" s="23" t="s">
        <v>551</v>
      </c>
      <c r="D3915" t="s">
        <v>147</v>
      </c>
      <c r="E3915" s="23" t="s">
        <v>553</v>
      </c>
      <c r="F3915" s="23" t="s">
        <v>319</v>
      </c>
      <c r="G3915" s="23">
        <v>2</v>
      </c>
      <c r="H3915" s="23" t="s">
        <v>30</v>
      </c>
      <c r="I3915" s="24">
        <v>78392.63</v>
      </c>
      <c r="J3915" s="24">
        <v>137187.1</v>
      </c>
      <c r="K3915" s="24">
        <v>102732.7</v>
      </c>
      <c r="L3915" s="24">
        <v>179782.23</v>
      </c>
      <c r="M3915" s="24">
        <v>124499.25</v>
      </c>
      <c r="N3915" s="24">
        <v>217873.69</v>
      </c>
      <c r="O3915" s="24">
        <v>152402.94</v>
      </c>
      <c r="P3915" s="24">
        <v>266705.14</v>
      </c>
      <c r="Q3915" s="24">
        <v>180824.6</v>
      </c>
      <c r="R3915" s="24">
        <v>316443.05</v>
      </c>
      <c r="S3915" s="24">
        <v>199281.58</v>
      </c>
      <c r="T3915" s="24">
        <v>348742.77</v>
      </c>
      <c r="U3915" s="24">
        <v>216538.69</v>
      </c>
      <c r="V3915" s="24">
        <v>378942.7</v>
      </c>
    </row>
    <row r="3916" spans="1:22" hidden="1" x14ac:dyDescent="0.3">
      <c r="A3916" s="23">
        <v>4</v>
      </c>
      <c r="B3916" s="23">
        <v>2022</v>
      </c>
      <c r="C3916" s="23" t="s">
        <v>551</v>
      </c>
      <c r="D3916" t="s">
        <v>147</v>
      </c>
      <c r="E3916" s="23" t="s">
        <v>553</v>
      </c>
      <c r="F3916" s="23" t="s">
        <v>319</v>
      </c>
      <c r="G3916" s="23">
        <v>3</v>
      </c>
      <c r="H3916" s="23" t="s">
        <v>31</v>
      </c>
      <c r="I3916" s="24">
        <v>74675.02</v>
      </c>
      <c r="J3916" s="24">
        <v>130681.28</v>
      </c>
      <c r="K3916" s="24">
        <v>101768.78</v>
      </c>
      <c r="L3916" s="24">
        <v>178095.37</v>
      </c>
      <c r="M3916" s="24">
        <v>128822.05</v>
      </c>
      <c r="N3916" s="24">
        <v>225438.58</v>
      </c>
      <c r="O3916" s="24">
        <v>169751.77</v>
      </c>
      <c r="P3916" s="24">
        <v>297065.59999999998</v>
      </c>
      <c r="Q3916" s="24">
        <v>210304.44</v>
      </c>
      <c r="R3916" s="24">
        <v>368032.77</v>
      </c>
      <c r="S3916" s="24">
        <v>236920.6</v>
      </c>
      <c r="T3916" s="24">
        <v>414611.05</v>
      </c>
      <c r="U3916" s="24">
        <v>263201.59999999998</v>
      </c>
      <c r="V3916" s="24">
        <v>460602.8</v>
      </c>
    </row>
    <row r="3917" spans="1:22" hidden="1" x14ac:dyDescent="0.3">
      <c r="A3917" s="23">
        <v>4</v>
      </c>
      <c r="B3917" s="23">
        <v>2022</v>
      </c>
      <c r="C3917" s="23" t="s">
        <v>551</v>
      </c>
      <c r="D3917" t="s">
        <v>147</v>
      </c>
      <c r="E3917" s="23" t="s">
        <v>553</v>
      </c>
      <c r="F3917" s="23" t="s">
        <v>319</v>
      </c>
      <c r="G3917" s="23">
        <v>4</v>
      </c>
      <c r="H3917" s="23" t="s">
        <v>29</v>
      </c>
      <c r="I3917" s="24">
        <v>80563.839999999997</v>
      </c>
      <c r="J3917" s="24">
        <v>128902.15</v>
      </c>
      <c r="K3917" s="24">
        <v>112789.38</v>
      </c>
      <c r="L3917" s="24">
        <v>180463.01</v>
      </c>
      <c r="M3917" s="24">
        <v>145014.92000000001</v>
      </c>
      <c r="N3917" s="24">
        <v>232023.87</v>
      </c>
      <c r="O3917" s="24">
        <v>193353.22</v>
      </c>
      <c r="P3917" s="24">
        <v>309365.15999999997</v>
      </c>
      <c r="Q3917" s="24">
        <v>241691.53</v>
      </c>
      <c r="R3917" s="24">
        <v>386706.45</v>
      </c>
      <c r="S3917" s="24">
        <v>273917.06</v>
      </c>
      <c r="T3917" s="24">
        <v>438267.31</v>
      </c>
      <c r="U3917" s="24">
        <v>306142.59999999998</v>
      </c>
      <c r="V3917" s="24">
        <v>489828.16</v>
      </c>
    </row>
    <row r="3918" spans="1:22" hidden="1" x14ac:dyDescent="0.3">
      <c r="A3918" s="23">
        <v>4</v>
      </c>
      <c r="B3918" s="23">
        <v>2022</v>
      </c>
      <c r="C3918" s="23" t="s">
        <v>551</v>
      </c>
      <c r="D3918" t="s">
        <v>147</v>
      </c>
      <c r="E3918" s="23" t="s">
        <v>553</v>
      </c>
      <c r="F3918" s="23" t="s">
        <v>358</v>
      </c>
      <c r="G3918" s="23">
        <v>1</v>
      </c>
      <c r="H3918" s="23" t="s">
        <v>14</v>
      </c>
      <c r="I3918" s="24">
        <v>97530.17</v>
      </c>
      <c r="J3918" s="24">
        <v>170677.8</v>
      </c>
      <c r="K3918" s="24">
        <v>126645.89</v>
      </c>
      <c r="L3918" s="24">
        <v>221630.3</v>
      </c>
      <c r="M3918" s="24">
        <v>151456.21</v>
      </c>
      <c r="N3918" s="24">
        <v>265048.38</v>
      </c>
      <c r="O3918" s="24">
        <v>180676.17</v>
      </c>
      <c r="P3918" s="24">
        <v>316183.28999999998</v>
      </c>
      <c r="Q3918" s="24">
        <v>212746.48</v>
      </c>
      <c r="R3918" s="24">
        <v>372306.33</v>
      </c>
      <c r="S3918" s="24">
        <v>233329.23</v>
      </c>
      <c r="T3918" s="24">
        <v>408326.15</v>
      </c>
      <c r="U3918" s="24">
        <v>253287.33</v>
      </c>
      <c r="V3918" s="24">
        <v>443252.84</v>
      </c>
    </row>
    <row r="3919" spans="1:22" hidden="1" x14ac:dyDescent="0.3">
      <c r="A3919" s="23">
        <v>4</v>
      </c>
      <c r="B3919" s="23">
        <v>2022</v>
      </c>
      <c r="C3919" s="23" t="s">
        <v>551</v>
      </c>
      <c r="D3919" t="s">
        <v>147</v>
      </c>
      <c r="E3919" s="23" t="s">
        <v>553</v>
      </c>
      <c r="F3919" s="23" t="s">
        <v>358</v>
      </c>
      <c r="G3919" s="23">
        <v>2</v>
      </c>
      <c r="H3919" s="23" t="s">
        <v>30</v>
      </c>
      <c r="I3919" s="24">
        <v>75740.12</v>
      </c>
      <c r="J3919" s="24">
        <v>132545.20000000001</v>
      </c>
      <c r="K3919" s="24">
        <v>99382.02</v>
      </c>
      <c r="L3919" s="24">
        <v>173918.53</v>
      </c>
      <c r="M3919" s="24">
        <v>120571.22</v>
      </c>
      <c r="N3919" s="24">
        <v>210999.64</v>
      </c>
      <c r="O3919" s="24">
        <v>147830.49</v>
      </c>
      <c r="P3919" s="24">
        <v>258703.35</v>
      </c>
      <c r="Q3919" s="24">
        <v>175512.29</v>
      </c>
      <c r="R3919" s="24">
        <v>307146.51</v>
      </c>
      <c r="S3919" s="24">
        <v>193496.63</v>
      </c>
      <c r="T3919" s="24">
        <v>338619.1</v>
      </c>
      <c r="U3919" s="24">
        <v>210334.02</v>
      </c>
      <c r="V3919" s="24">
        <v>368084.54</v>
      </c>
    </row>
    <row r="3920" spans="1:22" hidden="1" x14ac:dyDescent="0.3">
      <c r="A3920" s="23">
        <v>4</v>
      </c>
      <c r="B3920" s="23">
        <v>2022</v>
      </c>
      <c r="C3920" s="23" t="s">
        <v>551</v>
      </c>
      <c r="D3920" t="s">
        <v>147</v>
      </c>
      <c r="E3920" s="23" t="s">
        <v>553</v>
      </c>
      <c r="F3920" s="23" t="s">
        <v>358</v>
      </c>
      <c r="G3920" s="23">
        <v>3</v>
      </c>
      <c r="H3920" s="23" t="s">
        <v>31</v>
      </c>
      <c r="I3920" s="24">
        <v>71706.92</v>
      </c>
      <c r="J3920" s="24">
        <v>125487.11</v>
      </c>
      <c r="K3920" s="24">
        <v>97613.45</v>
      </c>
      <c r="L3920" s="24">
        <v>170823.54</v>
      </c>
      <c r="M3920" s="24">
        <v>123479.48</v>
      </c>
      <c r="N3920" s="24">
        <v>216089.09</v>
      </c>
      <c r="O3920" s="24">
        <v>162628.34</v>
      </c>
      <c r="P3920" s="24">
        <v>284599.59999999998</v>
      </c>
      <c r="Q3920" s="24">
        <v>201400.16</v>
      </c>
      <c r="R3920" s="24">
        <v>352450.27</v>
      </c>
      <c r="S3920" s="24">
        <v>226829.08</v>
      </c>
      <c r="T3920" s="24">
        <v>396950.89</v>
      </c>
      <c r="U3920" s="24">
        <v>251922.84</v>
      </c>
      <c r="V3920" s="24">
        <v>440864.98</v>
      </c>
    </row>
    <row r="3921" spans="1:22" hidden="1" x14ac:dyDescent="0.3">
      <c r="A3921" s="23">
        <v>4</v>
      </c>
      <c r="B3921" s="23">
        <v>2022</v>
      </c>
      <c r="C3921" s="23" t="s">
        <v>551</v>
      </c>
      <c r="D3921" t="s">
        <v>147</v>
      </c>
      <c r="E3921" s="23" t="s">
        <v>553</v>
      </c>
      <c r="F3921" s="23" t="s">
        <v>358</v>
      </c>
      <c r="G3921" s="23">
        <v>4</v>
      </c>
      <c r="H3921" s="23" t="s">
        <v>29</v>
      </c>
      <c r="I3921" s="24">
        <v>78128.23</v>
      </c>
      <c r="J3921" s="24">
        <v>125005.18</v>
      </c>
      <c r="K3921" s="24">
        <v>109379.53</v>
      </c>
      <c r="L3921" s="24">
        <v>175007.25</v>
      </c>
      <c r="M3921" s="24">
        <v>140630.82</v>
      </c>
      <c r="N3921" s="24">
        <v>225009.32</v>
      </c>
      <c r="O3921" s="24">
        <v>187507.76</v>
      </c>
      <c r="P3921" s="24">
        <v>300012.42</v>
      </c>
      <c r="Q3921" s="24">
        <v>234384.7</v>
      </c>
      <c r="R3921" s="24">
        <v>375015.53</v>
      </c>
      <c r="S3921" s="24">
        <v>265635.99</v>
      </c>
      <c r="T3921" s="24">
        <v>425017.59999999998</v>
      </c>
      <c r="U3921" s="24">
        <v>296887.28999999998</v>
      </c>
      <c r="V3921" s="24">
        <v>475019.67</v>
      </c>
    </row>
    <row r="3922" spans="1:22" hidden="1" x14ac:dyDescent="0.3">
      <c r="A3922" s="23">
        <v>4</v>
      </c>
      <c r="B3922" s="23">
        <v>2022</v>
      </c>
      <c r="C3922" s="23" t="s">
        <v>551</v>
      </c>
      <c r="D3922" t="s">
        <v>147</v>
      </c>
      <c r="E3922" s="23" t="s">
        <v>553</v>
      </c>
      <c r="F3922" s="23" t="s">
        <v>392</v>
      </c>
      <c r="G3922" s="23">
        <v>1</v>
      </c>
      <c r="H3922" s="23" t="s">
        <v>14</v>
      </c>
      <c r="I3922" s="24">
        <v>101834.76</v>
      </c>
      <c r="J3922" s="24">
        <v>178210.82</v>
      </c>
      <c r="K3922" s="24">
        <v>132119.74</v>
      </c>
      <c r="L3922" s="24">
        <v>231209.55</v>
      </c>
      <c r="M3922" s="24">
        <v>157904.71</v>
      </c>
      <c r="N3922" s="24">
        <v>276333.24</v>
      </c>
      <c r="O3922" s="24">
        <v>188228.61</v>
      </c>
      <c r="P3922" s="24">
        <v>329400.07</v>
      </c>
      <c r="Q3922" s="24">
        <v>221550.81</v>
      </c>
      <c r="R3922" s="24">
        <v>387713.91</v>
      </c>
      <c r="S3922" s="24">
        <v>242934.31</v>
      </c>
      <c r="T3922" s="24">
        <v>425135.05</v>
      </c>
      <c r="U3922" s="24">
        <v>263621.18</v>
      </c>
      <c r="V3922" s="24">
        <v>461337.07</v>
      </c>
    </row>
    <row r="3923" spans="1:22" hidden="1" x14ac:dyDescent="0.3">
      <c r="A3923" s="23">
        <v>4</v>
      </c>
      <c r="B3923" s="23">
        <v>2022</v>
      </c>
      <c r="C3923" s="23" t="s">
        <v>551</v>
      </c>
      <c r="D3923" t="s">
        <v>147</v>
      </c>
      <c r="E3923" s="23" t="s">
        <v>553</v>
      </c>
      <c r="F3923" s="23" t="s">
        <v>392</v>
      </c>
      <c r="G3923" s="23">
        <v>2</v>
      </c>
      <c r="H3923" s="23" t="s">
        <v>30</v>
      </c>
      <c r="I3923" s="24">
        <v>79815.33</v>
      </c>
      <c r="J3923" s="24">
        <v>139676.82999999999</v>
      </c>
      <c r="K3923" s="24">
        <v>104568.89</v>
      </c>
      <c r="L3923" s="24">
        <v>182995.55</v>
      </c>
      <c r="M3923" s="24">
        <v>126694.61</v>
      </c>
      <c r="N3923" s="24">
        <v>221715.57</v>
      </c>
      <c r="O3923" s="24">
        <v>155037.19</v>
      </c>
      <c r="P3923" s="24">
        <v>271315.08</v>
      </c>
      <c r="Q3923" s="24">
        <v>183924.69</v>
      </c>
      <c r="R3923" s="24">
        <v>321868.2</v>
      </c>
      <c r="S3923" s="24">
        <v>202682.42</v>
      </c>
      <c r="T3923" s="24">
        <v>354694.24</v>
      </c>
      <c r="U3923" s="24">
        <v>220215.73</v>
      </c>
      <c r="V3923" s="24">
        <v>385377.52</v>
      </c>
    </row>
    <row r="3924" spans="1:22" hidden="1" x14ac:dyDescent="0.3">
      <c r="A3924" s="23">
        <v>4</v>
      </c>
      <c r="B3924" s="23">
        <v>2022</v>
      </c>
      <c r="C3924" s="23" t="s">
        <v>551</v>
      </c>
      <c r="D3924" t="s">
        <v>147</v>
      </c>
      <c r="E3924" s="23" t="s">
        <v>553</v>
      </c>
      <c r="F3924" s="23" t="s">
        <v>392</v>
      </c>
      <c r="G3924" s="23">
        <v>3</v>
      </c>
      <c r="H3924" s="23" t="s">
        <v>31</v>
      </c>
      <c r="I3924" s="24">
        <v>76129.67</v>
      </c>
      <c r="J3924" s="24">
        <v>133226.93</v>
      </c>
      <c r="K3924" s="24">
        <v>103776.08</v>
      </c>
      <c r="L3924" s="24">
        <v>181608.14</v>
      </c>
      <c r="M3924" s="24">
        <v>131381.56</v>
      </c>
      <c r="N3924" s="24">
        <v>229917.73</v>
      </c>
      <c r="O3924" s="24">
        <v>173143.28</v>
      </c>
      <c r="P3924" s="24">
        <v>303000.74</v>
      </c>
      <c r="Q3924" s="24">
        <v>214523.98</v>
      </c>
      <c r="R3924" s="24">
        <v>375416.97</v>
      </c>
      <c r="S3924" s="24">
        <v>241687.76</v>
      </c>
      <c r="T3924" s="24">
        <v>422953.57</v>
      </c>
      <c r="U3924" s="24">
        <v>268512.84000000003</v>
      </c>
      <c r="V3924" s="24">
        <v>469897.47</v>
      </c>
    </row>
    <row r="3925" spans="1:22" hidden="1" x14ac:dyDescent="0.3">
      <c r="A3925" s="23">
        <v>4</v>
      </c>
      <c r="B3925" s="23">
        <v>2022</v>
      </c>
      <c r="C3925" s="23" t="s">
        <v>551</v>
      </c>
      <c r="D3925" t="s">
        <v>147</v>
      </c>
      <c r="E3925" s="23" t="s">
        <v>553</v>
      </c>
      <c r="F3925" s="23" t="s">
        <v>392</v>
      </c>
      <c r="G3925" s="23">
        <v>4</v>
      </c>
      <c r="H3925" s="23" t="s">
        <v>29</v>
      </c>
      <c r="I3925" s="24">
        <v>81960.539999999994</v>
      </c>
      <c r="J3925" s="24">
        <v>131136.85999999999</v>
      </c>
      <c r="K3925" s="24">
        <v>114744.75</v>
      </c>
      <c r="L3925" s="24">
        <v>183591.6</v>
      </c>
      <c r="M3925" s="24">
        <v>147528.97</v>
      </c>
      <c r="N3925" s="24">
        <v>236046.35</v>
      </c>
      <c r="O3925" s="24">
        <v>196705.29</v>
      </c>
      <c r="P3925" s="24">
        <v>314728.46000000002</v>
      </c>
      <c r="Q3925" s="24">
        <v>245881.61</v>
      </c>
      <c r="R3925" s="24">
        <v>393410.58</v>
      </c>
      <c r="S3925" s="24">
        <v>278665.82</v>
      </c>
      <c r="T3925" s="24">
        <v>445865.32</v>
      </c>
      <c r="U3925" s="24">
        <v>311450.03999999998</v>
      </c>
      <c r="V3925" s="24">
        <v>498320.07</v>
      </c>
    </row>
    <row r="3926" spans="1:22" hidden="1" x14ac:dyDescent="0.3">
      <c r="A3926" s="23">
        <v>4</v>
      </c>
      <c r="B3926" s="23">
        <v>2022</v>
      </c>
      <c r="C3926" s="23" t="s">
        <v>551</v>
      </c>
      <c r="D3926" t="s">
        <v>147</v>
      </c>
      <c r="E3926" s="23" t="s">
        <v>553</v>
      </c>
      <c r="F3926" s="23" t="s">
        <v>425</v>
      </c>
      <c r="G3926" s="23">
        <v>1</v>
      </c>
      <c r="H3926" s="23" t="s">
        <v>14</v>
      </c>
      <c r="I3926" s="24">
        <v>101304.25</v>
      </c>
      <c r="J3926" s="24">
        <v>177282.44</v>
      </c>
      <c r="K3926" s="24">
        <v>131449.60000000001</v>
      </c>
      <c r="L3926" s="24">
        <v>230036.81</v>
      </c>
      <c r="M3926" s="24">
        <v>157119.1</v>
      </c>
      <c r="N3926" s="24">
        <v>274958.42</v>
      </c>
      <c r="O3926" s="24">
        <v>187314.12</v>
      </c>
      <c r="P3926" s="24">
        <v>327799.7</v>
      </c>
      <c r="Q3926" s="24">
        <v>220488.34</v>
      </c>
      <c r="R3926" s="24">
        <v>385854.6</v>
      </c>
      <c r="S3926" s="24">
        <v>241777.32</v>
      </c>
      <c r="T3926" s="24">
        <v>423110.31</v>
      </c>
      <c r="U3926" s="24">
        <v>262380.24</v>
      </c>
      <c r="V3926" s="24">
        <v>459165.42</v>
      </c>
    </row>
    <row r="3927" spans="1:22" hidden="1" x14ac:dyDescent="0.3">
      <c r="A3927" s="23">
        <v>4</v>
      </c>
      <c r="B3927" s="23">
        <v>2022</v>
      </c>
      <c r="C3927" s="23" t="s">
        <v>551</v>
      </c>
      <c r="D3927" t="s">
        <v>147</v>
      </c>
      <c r="E3927" s="23" t="s">
        <v>553</v>
      </c>
      <c r="F3927" s="23" t="s">
        <v>425</v>
      </c>
      <c r="G3927" s="23">
        <v>2</v>
      </c>
      <c r="H3927" s="23" t="s">
        <v>30</v>
      </c>
      <c r="I3927" s="24">
        <v>79284.83</v>
      </c>
      <c r="J3927" s="24">
        <v>138748.45000000001</v>
      </c>
      <c r="K3927" s="24">
        <v>103898.75</v>
      </c>
      <c r="L3927" s="24">
        <v>181822.8</v>
      </c>
      <c r="M3927" s="24">
        <v>125909</v>
      </c>
      <c r="N3927" s="24">
        <v>220340.75</v>
      </c>
      <c r="O3927" s="24">
        <v>154122.69</v>
      </c>
      <c r="P3927" s="24">
        <v>269714.71000000002</v>
      </c>
      <c r="Q3927" s="24">
        <v>182862.22</v>
      </c>
      <c r="R3927" s="24">
        <v>320008.89</v>
      </c>
      <c r="S3927" s="24">
        <v>201525.43</v>
      </c>
      <c r="T3927" s="24">
        <v>352669.49</v>
      </c>
      <c r="U3927" s="24">
        <v>218974.79</v>
      </c>
      <c r="V3927" s="24">
        <v>383205.88</v>
      </c>
    </row>
    <row r="3928" spans="1:22" hidden="1" x14ac:dyDescent="0.3">
      <c r="A3928" s="23">
        <v>4</v>
      </c>
      <c r="B3928" s="23">
        <v>2022</v>
      </c>
      <c r="C3928" s="23" t="s">
        <v>551</v>
      </c>
      <c r="D3928" t="s">
        <v>147</v>
      </c>
      <c r="E3928" s="23" t="s">
        <v>553</v>
      </c>
      <c r="F3928" s="23" t="s">
        <v>425</v>
      </c>
      <c r="G3928" s="23">
        <v>3</v>
      </c>
      <c r="H3928" s="23" t="s">
        <v>31</v>
      </c>
      <c r="I3928" s="24">
        <v>75536.05</v>
      </c>
      <c r="J3928" s="24">
        <v>132188.09</v>
      </c>
      <c r="K3928" s="24">
        <v>102945.01</v>
      </c>
      <c r="L3928" s="24">
        <v>180153.76</v>
      </c>
      <c r="M3928" s="24">
        <v>130313.04</v>
      </c>
      <c r="N3928" s="24">
        <v>228047.82</v>
      </c>
      <c r="O3928" s="24">
        <v>171718.59</v>
      </c>
      <c r="P3928" s="24">
        <v>300507.53000000003</v>
      </c>
      <c r="Q3928" s="24">
        <v>212743.12</v>
      </c>
      <c r="R3928" s="24">
        <v>372300.46</v>
      </c>
      <c r="S3928" s="24">
        <v>239669.44</v>
      </c>
      <c r="T3928" s="24">
        <v>419421.52</v>
      </c>
      <c r="U3928" s="24">
        <v>266257.08</v>
      </c>
      <c r="V3928" s="24">
        <v>465949.89</v>
      </c>
    </row>
    <row r="3929" spans="1:22" hidden="1" x14ac:dyDescent="0.3">
      <c r="A3929" s="23">
        <v>4</v>
      </c>
      <c r="B3929" s="23">
        <v>2022</v>
      </c>
      <c r="C3929" s="23" t="s">
        <v>551</v>
      </c>
      <c r="D3929" t="s">
        <v>147</v>
      </c>
      <c r="E3929" s="23" t="s">
        <v>553</v>
      </c>
      <c r="F3929" s="23" t="s">
        <v>425</v>
      </c>
      <c r="G3929" s="23">
        <v>4</v>
      </c>
      <c r="H3929" s="23" t="s">
        <v>29</v>
      </c>
      <c r="I3929" s="24">
        <v>81473.41</v>
      </c>
      <c r="J3929" s="24">
        <v>130357.46</v>
      </c>
      <c r="K3929" s="24">
        <v>114062.78</v>
      </c>
      <c r="L3929" s="24">
        <v>182500.45</v>
      </c>
      <c r="M3929" s="24">
        <v>146652.14000000001</v>
      </c>
      <c r="N3929" s="24">
        <v>234643.43</v>
      </c>
      <c r="O3929" s="24">
        <v>195536.19</v>
      </c>
      <c r="P3929" s="24">
        <v>312857.90999999997</v>
      </c>
      <c r="Q3929" s="24">
        <v>244420.24</v>
      </c>
      <c r="R3929" s="24">
        <v>391072.39</v>
      </c>
      <c r="S3929" s="24">
        <v>277009.59999999998</v>
      </c>
      <c r="T3929" s="24">
        <v>443215.37</v>
      </c>
      <c r="U3929" s="24">
        <v>309598.96999999997</v>
      </c>
      <c r="V3929" s="24">
        <v>495358.36</v>
      </c>
    </row>
    <row r="3930" spans="1:22" hidden="1" x14ac:dyDescent="0.3">
      <c r="A3930" s="23">
        <v>4</v>
      </c>
      <c r="B3930" s="23">
        <v>2022</v>
      </c>
      <c r="C3930" s="23" t="s">
        <v>551</v>
      </c>
      <c r="D3930" t="s">
        <v>147</v>
      </c>
      <c r="E3930" s="23" t="s">
        <v>553</v>
      </c>
      <c r="F3930" s="23" t="s">
        <v>449</v>
      </c>
      <c r="G3930" s="23">
        <v>1</v>
      </c>
      <c r="H3930" s="23" t="s">
        <v>14</v>
      </c>
      <c r="I3930" s="24">
        <v>92498.87</v>
      </c>
      <c r="J3930" s="24">
        <v>161873.03</v>
      </c>
      <c r="K3930" s="24">
        <v>119818.9</v>
      </c>
      <c r="L3930" s="24">
        <v>209683.08</v>
      </c>
      <c r="M3930" s="24">
        <v>143043.96</v>
      </c>
      <c r="N3930" s="24">
        <v>250326.93</v>
      </c>
      <c r="O3930" s="24">
        <v>170285.49</v>
      </c>
      <c r="P3930" s="24">
        <v>297999.61</v>
      </c>
      <c r="Q3930" s="24">
        <v>200286.48</v>
      </c>
      <c r="R3930" s="24">
        <v>350501.35</v>
      </c>
      <c r="S3930" s="24">
        <v>219534.27</v>
      </c>
      <c r="T3930" s="24">
        <v>384184.97</v>
      </c>
      <c r="U3930" s="24">
        <v>238076.95</v>
      </c>
      <c r="V3930" s="24">
        <v>416634.67</v>
      </c>
    </row>
    <row r="3931" spans="1:22" hidden="1" x14ac:dyDescent="0.3">
      <c r="A3931" s="23">
        <v>4</v>
      </c>
      <c r="B3931" s="23">
        <v>2022</v>
      </c>
      <c r="C3931" s="23" t="s">
        <v>551</v>
      </c>
      <c r="D3931" t="s">
        <v>147</v>
      </c>
      <c r="E3931" s="23" t="s">
        <v>553</v>
      </c>
      <c r="F3931" s="23" t="s">
        <v>449</v>
      </c>
      <c r="G3931" s="23">
        <v>2</v>
      </c>
      <c r="H3931" s="23" t="s">
        <v>30</v>
      </c>
      <c r="I3931" s="24">
        <v>73690.62</v>
      </c>
      <c r="J3931" s="24">
        <v>128958.58</v>
      </c>
      <c r="K3931" s="24">
        <v>96285.88</v>
      </c>
      <c r="L3931" s="24">
        <v>168500.29</v>
      </c>
      <c r="M3931" s="24">
        <v>116385.33</v>
      </c>
      <c r="N3931" s="24">
        <v>203674.33</v>
      </c>
      <c r="O3931" s="24">
        <v>141934.48000000001</v>
      </c>
      <c r="P3931" s="24">
        <v>248385.34</v>
      </c>
      <c r="Q3931" s="24">
        <v>168147.51</v>
      </c>
      <c r="R3931" s="24">
        <v>294258.13</v>
      </c>
      <c r="S3931" s="24">
        <v>185152.44</v>
      </c>
      <c r="T3931" s="24">
        <v>324016.78000000003</v>
      </c>
      <c r="U3931" s="24">
        <v>201001.46</v>
      </c>
      <c r="V3931" s="24">
        <v>351752.55</v>
      </c>
    </row>
    <row r="3932" spans="1:22" hidden="1" x14ac:dyDescent="0.3">
      <c r="A3932" s="23">
        <v>4</v>
      </c>
      <c r="B3932" s="23">
        <v>2022</v>
      </c>
      <c r="C3932" s="23" t="s">
        <v>551</v>
      </c>
      <c r="D3932" t="s">
        <v>147</v>
      </c>
      <c r="E3932" s="23" t="s">
        <v>553</v>
      </c>
      <c r="F3932" s="23" t="s">
        <v>449</v>
      </c>
      <c r="G3932" s="23">
        <v>3</v>
      </c>
      <c r="H3932" s="23" t="s">
        <v>31</v>
      </c>
      <c r="I3932" s="24">
        <v>71198.59</v>
      </c>
      <c r="J3932" s="24">
        <v>124597.53</v>
      </c>
      <c r="K3932" s="24">
        <v>97281.69</v>
      </c>
      <c r="L3932" s="24">
        <v>170242.96</v>
      </c>
      <c r="M3932" s="24">
        <v>123329.83</v>
      </c>
      <c r="N3932" s="24">
        <v>215827.21</v>
      </c>
      <c r="O3932" s="24">
        <v>162704</v>
      </c>
      <c r="P3932" s="24">
        <v>284732</v>
      </c>
      <c r="Q3932" s="24">
        <v>201752.71</v>
      </c>
      <c r="R3932" s="24">
        <v>353067.25</v>
      </c>
      <c r="S3932" s="24">
        <v>227423.57</v>
      </c>
      <c r="T3932" s="24">
        <v>397991.24</v>
      </c>
      <c r="U3932" s="24">
        <v>252805.13</v>
      </c>
      <c r="V3932" s="24">
        <v>442408.97</v>
      </c>
    </row>
    <row r="3933" spans="1:22" hidden="1" x14ac:dyDescent="0.3">
      <c r="A3933" s="23">
        <v>4</v>
      </c>
      <c r="B3933" s="23">
        <v>2022</v>
      </c>
      <c r="C3933" s="23" t="s">
        <v>551</v>
      </c>
      <c r="D3933" t="s">
        <v>147</v>
      </c>
      <c r="E3933" s="23" t="s">
        <v>553</v>
      </c>
      <c r="F3933" s="23" t="s">
        <v>449</v>
      </c>
      <c r="G3933" s="23">
        <v>4</v>
      </c>
      <c r="H3933" s="23" t="s">
        <v>29</v>
      </c>
      <c r="I3933" s="24">
        <v>75071.990000000005</v>
      </c>
      <c r="J3933" s="24">
        <v>120115.19</v>
      </c>
      <c r="K3933" s="24">
        <v>105100.79</v>
      </c>
      <c r="L3933" s="24">
        <v>168161.26</v>
      </c>
      <c r="M3933" s="24">
        <v>135129.57999999999</v>
      </c>
      <c r="N3933" s="24">
        <v>216207.34</v>
      </c>
      <c r="O3933" s="24">
        <v>180172.78</v>
      </c>
      <c r="P3933" s="24">
        <v>288276.45</v>
      </c>
      <c r="Q3933" s="24">
        <v>225215.97</v>
      </c>
      <c r="R3933" s="24">
        <v>360345.56</v>
      </c>
      <c r="S3933" s="24">
        <v>255244.77</v>
      </c>
      <c r="T3933" s="24">
        <v>408391.64</v>
      </c>
      <c r="U3933" s="24">
        <v>285273.57</v>
      </c>
      <c r="V3933" s="24">
        <v>456437.71</v>
      </c>
    </row>
    <row r="3934" spans="1:22" hidden="1" x14ac:dyDescent="0.3">
      <c r="A3934" s="23">
        <v>4</v>
      </c>
      <c r="B3934" s="23">
        <v>2022</v>
      </c>
      <c r="C3934" s="23" t="s">
        <v>551</v>
      </c>
      <c r="D3934" t="s">
        <v>147</v>
      </c>
      <c r="E3934" s="23" t="s">
        <v>553</v>
      </c>
      <c r="F3934" s="23" t="s">
        <v>469</v>
      </c>
      <c r="G3934" s="23">
        <v>1</v>
      </c>
      <c r="H3934" s="23" t="s">
        <v>14</v>
      </c>
      <c r="I3934" s="24">
        <v>94272.06</v>
      </c>
      <c r="J3934" s="24">
        <v>164976.10999999999</v>
      </c>
      <c r="K3934" s="24">
        <v>122167.6</v>
      </c>
      <c r="L3934" s="24">
        <v>213793.3</v>
      </c>
      <c r="M3934" s="24">
        <v>145891.72</v>
      </c>
      <c r="N3934" s="24">
        <v>255310.51</v>
      </c>
      <c r="O3934" s="24">
        <v>173738.52</v>
      </c>
      <c r="P3934" s="24">
        <v>304042.42</v>
      </c>
      <c r="Q3934" s="24">
        <v>204387.79</v>
      </c>
      <c r="R3934" s="24">
        <v>357678.63</v>
      </c>
      <c r="S3934" s="24">
        <v>224052.72</v>
      </c>
      <c r="T3934" s="24">
        <v>392092.25</v>
      </c>
      <c r="U3934" s="24">
        <v>243018.89</v>
      </c>
      <c r="V3934" s="24">
        <v>425283.06</v>
      </c>
    </row>
    <row r="3935" spans="1:22" hidden="1" x14ac:dyDescent="0.3">
      <c r="A3935" s="23">
        <v>4</v>
      </c>
      <c r="B3935" s="23">
        <v>2022</v>
      </c>
      <c r="C3935" s="23" t="s">
        <v>551</v>
      </c>
      <c r="D3935" t="s">
        <v>147</v>
      </c>
      <c r="E3935" s="23" t="s">
        <v>553</v>
      </c>
      <c r="F3935" s="23" t="s">
        <v>469</v>
      </c>
      <c r="G3935" s="23">
        <v>2</v>
      </c>
      <c r="H3935" s="23" t="s">
        <v>30</v>
      </c>
      <c r="I3935" s="24">
        <v>74775.7</v>
      </c>
      <c r="J3935" s="24">
        <v>130857.47</v>
      </c>
      <c r="K3935" s="24">
        <v>97773.61</v>
      </c>
      <c r="L3935" s="24">
        <v>171103.81</v>
      </c>
      <c r="M3935" s="24">
        <v>118257.78</v>
      </c>
      <c r="N3935" s="24">
        <v>206951.11</v>
      </c>
      <c r="O3935" s="24">
        <v>144350.28</v>
      </c>
      <c r="P3935" s="24">
        <v>252612.99</v>
      </c>
      <c r="Q3935" s="24">
        <v>171072.99</v>
      </c>
      <c r="R3935" s="24">
        <v>299377.74</v>
      </c>
      <c r="S3935" s="24">
        <v>188413.02</v>
      </c>
      <c r="T3935" s="24">
        <v>329722.78000000003</v>
      </c>
      <c r="U3935" s="24">
        <v>204586.98</v>
      </c>
      <c r="V3935" s="24">
        <v>358027.21</v>
      </c>
    </row>
    <row r="3936" spans="1:22" hidden="1" x14ac:dyDescent="0.3">
      <c r="A3936" s="23">
        <v>4</v>
      </c>
      <c r="B3936" s="23">
        <v>2022</v>
      </c>
      <c r="C3936" s="23" t="s">
        <v>551</v>
      </c>
      <c r="D3936" t="s">
        <v>147</v>
      </c>
      <c r="E3936" s="23" t="s">
        <v>553</v>
      </c>
      <c r="F3936" s="23" t="s">
        <v>469</v>
      </c>
      <c r="G3936" s="23">
        <v>3</v>
      </c>
      <c r="H3936" s="23" t="s">
        <v>31</v>
      </c>
      <c r="I3936" s="24">
        <v>72000.84</v>
      </c>
      <c r="J3936" s="24">
        <v>126001.48</v>
      </c>
      <c r="K3936" s="24">
        <v>98317.17</v>
      </c>
      <c r="L3936" s="24">
        <v>172055.05</v>
      </c>
      <c r="M3936" s="24">
        <v>124597.27</v>
      </c>
      <c r="N3936" s="24">
        <v>218045.22</v>
      </c>
      <c r="O3936" s="24">
        <v>164330.41</v>
      </c>
      <c r="P3936" s="24">
        <v>287578.21999999997</v>
      </c>
      <c r="Q3936" s="24">
        <v>203726.19</v>
      </c>
      <c r="R3936" s="24">
        <v>356520.83</v>
      </c>
      <c r="S3936" s="24">
        <v>229615.19</v>
      </c>
      <c r="T3936" s="24">
        <v>401826.59</v>
      </c>
      <c r="U3936" s="24">
        <v>255204.31</v>
      </c>
      <c r="V3936" s="24">
        <v>446607.55</v>
      </c>
    </row>
    <row r="3937" spans="1:22" hidden="1" x14ac:dyDescent="0.3">
      <c r="A3937" s="23">
        <v>4</v>
      </c>
      <c r="B3937" s="23">
        <v>2022</v>
      </c>
      <c r="C3937" s="23" t="s">
        <v>551</v>
      </c>
      <c r="D3937" t="s">
        <v>147</v>
      </c>
      <c r="E3937" s="23" t="s">
        <v>553</v>
      </c>
      <c r="F3937" s="23" t="s">
        <v>469</v>
      </c>
      <c r="G3937" s="23">
        <v>4</v>
      </c>
      <c r="H3937" s="23" t="s">
        <v>29</v>
      </c>
      <c r="I3937" s="24">
        <v>76339.34</v>
      </c>
      <c r="J3937" s="24">
        <v>122142.95</v>
      </c>
      <c r="K3937" s="24">
        <v>106875.08</v>
      </c>
      <c r="L3937" s="24">
        <v>171000.13</v>
      </c>
      <c r="M3937" s="24">
        <v>137410.82</v>
      </c>
      <c r="N3937" s="24">
        <v>219857.31</v>
      </c>
      <c r="O3937" s="24">
        <v>183214.42</v>
      </c>
      <c r="P3937" s="24">
        <v>293143.08</v>
      </c>
      <c r="Q3937" s="24">
        <v>229018.03</v>
      </c>
      <c r="R3937" s="24">
        <v>366428.85</v>
      </c>
      <c r="S3937" s="24">
        <v>259553.76</v>
      </c>
      <c r="T3937" s="24">
        <v>415286.03</v>
      </c>
      <c r="U3937" s="24">
        <v>290089.5</v>
      </c>
      <c r="V3937" s="24">
        <v>464143.21</v>
      </c>
    </row>
    <row r="3938" spans="1:22" hidden="1" x14ac:dyDescent="0.3">
      <c r="A3938" s="23">
        <v>4</v>
      </c>
      <c r="B3938" s="23">
        <v>2022</v>
      </c>
      <c r="C3938" s="23" t="s">
        <v>551</v>
      </c>
      <c r="D3938" t="s">
        <v>147</v>
      </c>
      <c r="E3938" s="23" t="s">
        <v>553</v>
      </c>
      <c r="F3938" s="23" t="s">
        <v>479</v>
      </c>
      <c r="G3938" s="23">
        <v>1</v>
      </c>
      <c r="H3938" s="23" t="s">
        <v>14</v>
      </c>
      <c r="I3938" s="24">
        <v>102486.38</v>
      </c>
      <c r="J3938" s="24">
        <v>179351.16</v>
      </c>
      <c r="K3938" s="24">
        <v>133015.4</v>
      </c>
      <c r="L3938" s="24">
        <v>232776.95</v>
      </c>
      <c r="M3938" s="24">
        <v>159017.60999999999</v>
      </c>
      <c r="N3938" s="24">
        <v>278280.81</v>
      </c>
      <c r="O3938" s="24">
        <v>189616.14</v>
      </c>
      <c r="P3938" s="24">
        <v>331828.25</v>
      </c>
      <c r="Q3938" s="24">
        <v>223222.55</v>
      </c>
      <c r="R3938" s="24">
        <v>390639.46</v>
      </c>
      <c r="S3938" s="24">
        <v>244789.62</v>
      </c>
      <c r="T3938" s="24">
        <v>428381.83</v>
      </c>
      <c r="U3938" s="24">
        <v>265674.87</v>
      </c>
      <c r="V3938" s="24">
        <v>464931.02</v>
      </c>
    </row>
    <row r="3939" spans="1:22" hidden="1" x14ac:dyDescent="0.3">
      <c r="A3939" s="23">
        <v>4</v>
      </c>
      <c r="B3939" s="23">
        <v>2022</v>
      </c>
      <c r="C3939" s="23" t="s">
        <v>551</v>
      </c>
      <c r="D3939" t="s">
        <v>147</v>
      </c>
      <c r="E3939" s="23" t="s">
        <v>553</v>
      </c>
      <c r="F3939" s="23" t="s">
        <v>479</v>
      </c>
      <c r="G3939" s="23">
        <v>2</v>
      </c>
      <c r="H3939" s="23" t="s">
        <v>30</v>
      </c>
      <c r="I3939" s="24">
        <v>80008.210000000006</v>
      </c>
      <c r="J3939" s="24">
        <v>140014.38</v>
      </c>
      <c r="K3939" s="24">
        <v>104890.57</v>
      </c>
      <c r="L3939" s="24">
        <v>183558.49</v>
      </c>
      <c r="M3939" s="24">
        <v>127157.3</v>
      </c>
      <c r="N3939" s="24">
        <v>222525.27</v>
      </c>
      <c r="O3939" s="24">
        <v>155733.23000000001</v>
      </c>
      <c r="P3939" s="24">
        <v>272533.15000000002</v>
      </c>
      <c r="Q3939" s="24">
        <v>184812.55</v>
      </c>
      <c r="R3939" s="24">
        <v>323421.96000000002</v>
      </c>
      <c r="S3939" s="24">
        <v>203699.14</v>
      </c>
      <c r="T3939" s="24">
        <v>356473.5</v>
      </c>
      <c r="U3939" s="24">
        <v>221365.13</v>
      </c>
      <c r="V3939" s="24">
        <v>387388.99</v>
      </c>
    </row>
    <row r="3940" spans="1:22" hidden="1" x14ac:dyDescent="0.3">
      <c r="A3940" s="23">
        <v>4</v>
      </c>
      <c r="B3940" s="23">
        <v>2022</v>
      </c>
      <c r="C3940" s="23" t="s">
        <v>551</v>
      </c>
      <c r="D3940" t="s">
        <v>147</v>
      </c>
      <c r="E3940" s="23" t="s">
        <v>553</v>
      </c>
      <c r="F3940" s="23" t="s">
        <v>479</v>
      </c>
      <c r="G3940" s="23">
        <v>3</v>
      </c>
      <c r="H3940" s="23" t="s">
        <v>31</v>
      </c>
      <c r="I3940" s="24">
        <v>76070.89</v>
      </c>
      <c r="J3940" s="24">
        <v>133124.04999999999</v>
      </c>
      <c r="K3940" s="24">
        <v>103635.33</v>
      </c>
      <c r="L3940" s="24">
        <v>181361.83</v>
      </c>
      <c r="M3940" s="24">
        <v>131158</v>
      </c>
      <c r="N3940" s="24">
        <v>229526.49</v>
      </c>
      <c r="O3940" s="24">
        <v>172802.86</v>
      </c>
      <c r="P3940" s="24">
        <v>302405.01</v>
      </c>
      <c r="Q3940" s="24">
        <v>214058.77</v>
      </c>
      <c r="R3940" s="24">
        <v>374602.85</v>
      </c>
      <c r="S3940" s="24">
        <v>241130.53</v>
      </c>
      <c r="T3940" s="24">
        <v>421978.42</v>
      </c>
      <c r="U3940" s="24">
        <v>267856.53999999998</v>
      </c>
      <c r="V3940" s="24">
        <v>468748.95</v>
      </c>
    </row>
    <row r="3941" spans="1:22" hidden="1" x14ac:dyDescent="0.3">
      <c r="A3941" s="23">
        <v>4</v>
      </c>
      <c r="B3941" s="23">
        <v>2022</v>
      </c>
      <c r="C3941" s="23" t="s">
        <v>551</v>
      </c>
      <c r="D3941" t="s">
        <v>147</v>
      </c>
      <c r="E3941" s="23" t="s">
        <v>553</v>
      </c>
      <c r="F3941" s="23" t="s">
        <v>479</v>
      </c>
      <c r="G3941" s="23">
        <v>4</v>
      </c>
      <c r="H3941" s="23" t="s">
        <v>29</v>
      </c>
      <c r="I3941" s="24">
        <v>82318.31</v>
      </c>
      <c r="J3941" s="24">
        <v>131709.29999999999</v>
      </c>
      <c r="K3941" s="24">
        <v>115245.64</v>
      </c>
      <c r="L3941" s="24">
        <v>184393.03</v>
      </c>
      <c r="M3941" s="24">
        <v>148172.97</v>
      </c>
      <c r="N3941" s="24">
        <v>237076.75</v>
      </c>
      <c r="O3941" s="24">
        <v>197563.95</v>
      </c>
      <c r="P3941" s="24">
        <v>316102.33</v>
      </c>
      <c r="Q3941" s="24">
        <v>246954.94</v>
      </c>
      <c r="R3941" s="24">
        <v>395127.91</v>
      </c>
      <c r="S3941" s="24">
        <v>279882.27</v>
      </c>
      <c r="T3941" s="24">
        <v>447811.64</v>
      </c>
      <c r="U3941" s="24">
        <v>312809.59000000003</v>
      </c>
      <c r="V3941" s="24">
        <v>500495.35999999999</v>
      </c>
    </row>
    <row r="3942" spans="1:22" hidden="1" x14ac:dyDescent="0.3">
      <c r="A3942" s="23">
        <v>4</v>
      </c>
      <c r="B3942" s="23">
        <v>2022</v>
      </c>
      <c r="C3942" s="23" t="s">
        <v>551</v>
      </c>
      <c r="D3942" t="s">
        <v>147</v>
      </c>
      <c r="E3942" s="23" t="s">
        <v>553</v>
      </c>
      <c r="F3942" s="23" t="s">
        <v>489</v>
      </c>
      <c r="G3942" s="23">
        <v>1</v>
      </c>
      <c r="H3942" s="23" t="s">
        <v>14</v>
      </c>
      <c r="I3942" s="24">
        <v>100122.13</v>
      </c>
      <c r="J3942" s="24">
        <v>175213.72</v>
      </c>
      <c r="K3942" s="24">
        <v>129883.81</v>
      </c>
      <c r="L3942" s="24">
        <v>227296.67</v>
      </c>
      <c r="M3942" s="24">
        <v>155220.6</v>
      </c>
      <c r="N3942" s="24">
        <v>271636.03999999998</v>
      </c>
      <c r="O3942" s="24">
        <v>185012.1</v>
      </c>
      <c r="P3942" s="24">
        <v>323771.17</v>
      </c>
      <c r="Q3942" s="24">
        <v>217754.14</v>
      </c>
      <c r="R3942" s="24">
        <v>381069.75</v>
      </c>
      <c r="S3942" s="24">
        <v>238765.03</v>
      </c>
      <c r="T3942" s="24">
        <v>417838.8</v>
      </c>
      <c r="U3942" s="24">
        <v>259085.62</v>
      </c>
      <c r="V3942" s="24">
        <v>453399.84</v>
      </c>
    </row>
    <row r="3943" spans="1:22" hidden="1" x14ac:dyDescent="0.3">
      <c r="A3943" s="23">
        <v>4</v>
      </c>
      <c r="B3943" s="23">
        <v>2022</v>
      </c>
      <c r="C3943" s="23" t="s">
        <v>551</v>
      </c>
      <c r="D3943" t="s">
        <v>147</v>
      </c>
      <c r="E3943" s="23" t="s">
        <v>553</v>
      </c>
      <c r="F3943" s="23" t="s">
        <v>489</v>
      </c>
      <c r="G3943" s="23">
        <v>2</v>
      </c>
      <c r="H3943" s="23" t="s">
        <v>30</v>
      </c>
      <c r="I3943" s="24">
        <v>78561.440000000002</v>
      </c>
      <c r="J3943" s="24">
        <v>137482.51999999999</v>
      </c>
      <c r="K3943" s="24">
        <v>102906.93</v>
      </c>
      <c r="L3943" s="24">
        <v>180087.12</v>
      </c>
      <c r="M3943" s="24">
        <v>124660.71</v>
      </c>
      <c r="N3943" s="24">
        <v>218156.24</v>
      </c>
      <c r="O3943" s="24">
        <v>152512.16</v>
      </c>
      <c r="P3943" s="24">
        <v>266896.28000000003</v>
      </c>
      <c r="Q3943" s="24">
        <v>180911.9</v>
      </c>
      <c r="R3943" s="24">
        <v>316595.83</v>
      </c>
      <c r="S3943" s="24">
        <v>199351.71</v>
      </c>
      <c r="T3943" s="24">
        <v>348865.5</v>
      </c>
      <c r="U3943" s="24">
        <v>216584.45</v>
      </c>
      <c r="V3943" s="24">
        <v>379022.78</v>
      </c>
    </row>
    <row r="3944" spans="1:22" hidden="1" x14ac:dyDescent="0.3">
      <c r="A3944" s="23">
        <v>4</v>
      </c>
      <c r="B3944" s="23">
        <v>2022</v>
      </c>
      <c r="C3944" s="23" t="s">
        <v>551</v>
      </c>
      <c r="D3944" t="s">
        <v>147</v>
      </c>
      <c r="E3944" s="23" t="s">
        <v>553</v>
      </c>
      <c r="F3944" s="23" t="s">
        <v>489</v>
      </c>
      <c r="G3944" s="23">
        <v>3</v>
      </c>
      <c r="H3944" s="23" t="s">
        <v>31</v>
      </c>
      <c r="I3944" s="24">
        <v>75001.22</v>
      </c>
      <c r="J3944" s="24">
        <v>131252.13</v>
      </c>
      <c r="K3944" s="24">
        <v>102254.69</v>
      </c>
      <c r="L3944" s="24">
        <v>178945.7</v>
      </c>
      <c r="M3944" s="24">
        <v>129468.08</v>
      </c>
      <c r="N3944" s="24">
        <v>226569.15</v>
      </c>
      <c r="O3944" s="24">
        <v>170634.32</v>
      </c>
      <c r="P3944" s="24">
        <v>298610.06</v>
      </c>
      <c r="Q3944" s="24">
        <v>211427.47</v>
      </c>
      <c r="R3944" s="24">
        <v>369998.07</v>
      </c>
      <c r="S3944" s="24">
        <v>238208.36</v>
      </c>
      <c r="T3944" s="24">
        <v>416864.63</v>
      </c>
      <c r="U3944" s="24">
        <v>264657.62</v>
      </c>
      <c r="V3944" s="24">
        <v>463150.84</v>
      </c>
    </row>
    <row r="3945" spans="1:22" hidden="1" x14ac:dyDescent="0.3">
      <c r="A3945" s="23">
        <v>4</v>
      </c>
      <c r="B3945" s="23">
        <v>2022</v>
      </c>
      <c r="C3945" s="23" t="s">
        <v>551</v>
      </c>
      <c r="D3945" t="s">
        <v>147</v>
      </c>
      <c r="E3945" s="23" t="s">
        <v>553</v>
      </c>
      <c r="F3945" s="23" t="s">
        <v>489</v>
      </c>
      <c r="G3945" s="23">
        <v>4</v>
      </c>
      <c r="H3945" s="23" t="s">
        <v>29</v>
      </c>
      <c r="I3945" s="24">
        <v>80628.509999999995</v>
      </c>
      <c r="J3945" s="24">
        <v>129005.62</v>
      </c>
      <c r="K3945" s="24">
        <v>112879.92</v>
      </c>
      <c r="L3945" s="24">
        <v>180607.87</v>
      </c>
      <c r="M3945" s="24">
        <v>145131.32</v>
      </c>
      <c r="N3945" s="24">
        <v>232210.12</v>
      </c>
      <c r="O3945" s="24">
        <v>193508.43</v>
      </c>
      <c r="P3945" s="24">
        <v>309613.49</v>
      </c>
      <c r="Q3945" s="24">
        <v>241885.54</v>
      </c>
      <c r="R3945" s="24">
        <v>387016.87</v>
      </c>
      <c r="S3945" s="24">
        <v>274136.94</v>
      </c>
      <c r="T3945" s="24">
        <v>438619.12</v>
      </c>
      <c r="U3945" s="24">
        <v>306388.34999999998</v>
      </c>
      <c r="V3945" s="24">
        <v>490221.37</v>
      </c>
    </row>
    <row r="3946" spans="1:22" hidden="1" x14ac:dyDescent="0.3">
      <c r="A3946" s="23">
        <v>4</v>
      </c>
      <c r="B3946" s="23">
        <v>2022</v>
      </c>
      <c r="C3946" s="23" t="s">
        <v>551</v>
      </c>
      <c r="D3946" t="s">
        <v>147</v>
      </c>
      <c r="E3946" s="23" t="s">
        <v>553</v>
      </c>
      <c r="F3946" s="23" t="s">
        <v>500</v>
      </c>
      <c r="G3946" s="23">
        <v>1</v>
      </c>
      <c r="H3946" s="23" t="s">
        <v>14</v>
      </c>
      <c r="I3946" s="24">
        <v>101364.81</v>
      </c>
      <c r="J3946" s="24">
        <v>177388.42</v>
      </c>
      <c r="K3946" s="24">
        <v>131562.37</v>
      </c>
      <c r="L3946" s="24">
        <v>230234.15</v>
      </c>
      <c r="M3946" s="24">
        <v>157282.75</v>
      </c>
      <c r="N3946" s="24">
        <v>275244.82</v>
      </c>
      <c r="O3946" s="24">
        <v>187550.64</v>
      </c>
      <c r="P3946" s="24">
        <v>328213.63</v>
      </c>
      <c r="Q3946" s="24">
        <v>220792.99</v>
      </c>
      <c r="R3946" s="24">
        <v>386387.73</v>
      </c>
      <c r="S3946" s="24">
        <v>242126.48</v>
      </c>
      <c r="T3946" s="24">
        <v>423721.35</v>
      </c>
      <c r="U3946" s="24">
        <v>262786.63</v>
      </c>
      <c r="V3946" s="24">
        <v>459876.6</v>
      </c>
    </row>
    <row r="3947" spans="1:22" hidden="1" x14ac:dyDescent="0.3">
      <c r="A3947" s="23">
        <v>4</v>
      </c>
      <c r="B3947" s="23">
        <v>2022</v>
      </c>
      <c r="C3947" s="23" t="s">
        <v>551</v>
      </c>
      <c r="D3947" t="s">
        <v>147</v>
      </c>
      <c r="E3947" s="23" t="s">
        <v>553</v>
      </c>
      <c r="F3947" s="23" t="s">
        <v>500</v>
      </c>
      <c r="G3947" s="23">
        <v>2</v>
      </c>
      <c r="H3947" s="23" t="s">
        <v>30</v>
      </c>
      <c r="I3947" s="24">
        <v>79116.02</v>
      </c>
      <c r="J3947" s="24">
        <v>138453.03</v>
      </c>
      <c r="K3947" s="24">
        <v>103724.52</v>
      </c>
      <c r="L3947" s="24">
        <v>181517.91</v>
      </c>
      <c r="M3947" s="24">
        <v>125747.55</v>
      </c>
      <c r="N3947" s="24">
        <v>220058.21</v>
      </c>
      <c r="O3947" s="24">
        <v>154013.47</v>
      </c>
      <c r="P3947" s="24">
        <v>269523.58</v>
      </c>
      <c r="Q3947" s="24">
        <v>182774.93</v>
      </c>
      <c r="R3947" s="24">
        <v>319856.12</v>
      </c>
      <c r="S3947" s="24">
        <v>201455.3</v>
      </c>
      <c r="T3947" s="24">
        <v>352546.77</v>
      </c>
      <c r="U3947" s="24">
        <v>218929.03</v>
      </c>
      <c r="V3947" s="24">
        <v>383125.81</v>
      </c>
    </row>
    <row r="3948" spans="1:22" hidden="1" x14ac:dyDescent="0.3">
      <c r="A3948" s="23">
        <v>4</v>
      </c>
      <c r="B3948" s="23">
        <v>2022</v>
      </c>
      <c r="C3948" s="23" t="s">
        <v>551</v>
      </c>
      <c r="D3948" t="s">
        <v>147</v>
      </c>
      <c r="E3948" s="23" t="s">
        <v>553</v>
      </c>
      <c r="F3948" s="23" t="s">
        <v>500</v>
      </c>
      <c r="G3948" s="23">
        <v>3</v>
      </c>
      <c r="H3948" s="23" t="s">
        <v>31</v>
      </c>
      <c r="I3948" s="24">
        <v>75209.850000000006</v>
      </c>
      <c r="J3948" s="24">
        <v>131617.24</v>
      </c>
      <c r="K3948" s="24">
        <v>102459.11</v>
      </c>
      <c r="L3948" s="24">
        <v>179303.43</v>
      </c>
      <c r="M3948" s="24">
        <v>129667.01</v>
      </c>
      <c r="N3948" s="24">
        <v>226917.26</v>
      </c>
      <c r="O3948" s="24">
        <v>170836.04</v>
      </c>
      <c r="P3948" s="24">
        <v>298963.08</v>
      </c>
      <c r="Q3948" s="24">
        <v>211620.09</v>
      </c>
      <c r="R3948" s="24">
        <v>370335.16</v>
      </c>
      <c r="S3948" s="24">
        <v>238381.69</v>
      </c>
      <c r="T3948" s="24">
        <v>417167.95</v>
      </c>
      <c r="U3948" s="24">
        <v>264801.06</v>
      </c>
      <c r="V3948" s="24">
        <v>463401.86</v>
      </c>
    </row>
    <row r="3949" spans="1:22" hidden="1" x14ac:dyDescent="0.3">
      <c r="A3949" s="23">
        <v>4</v>
      </c>
      <c r="B3949" s="23">
        <v>2022</v>
      </c>
      <c r="C3949" s="23" t="s">
        <v>551</v>
      </c>
      <c r="D3949" t="s">
        <v>147</v>
      </c>
      <c r="E3949" s="23" t="s">
        <v>553</v>
      </c>
      <c r="F3949" s="23" t="s">
        <v>500</v>
      </c>
      <c r="G3949" s="23">
        <v>4</v>
      </c>
      <c r="H3949" s="23" t="s">
        <v>29</v>
      </c>
      <c r="I3949" s="24">
        <v>81408.740000000005</v>
      </c>
      <c r="J3949" s="24">
        <v>130253.99</v>
      </c>
      <c r="K3949" s="24">
        <v>113972.24</v>
      </c>
      <c r="L3949" s="24">
        <v>182355.59</v>
      </c>
      <c r="M3949" s="24">
        <v>146535.74</v>
      </c>
      <c r="N3949" s="24">
        <v>234457.18</v>
      </c>
      <c r="O3949" s="24">
        <v>195380.98</v>
      </c>
      <c r="P3949" s="24">
        <v>312609.58</v>
      </c>
      <c r="Q3949" s="24">
        <v>244226.23</v>
      </c>
      <c r="R3949" s="24">
        <v>390761.98</v>
      </c>
      <c r="S3949" s="24">
        <v>276789.73</v>
      </c>
      <c r="T3949" s="24">
        <v>442863.57</v>
      </c>
      <c r="U3949" s="24">
        <v>309353.23</v>
      </c>
      <c r="V3949" s="24">
        <v>494965.17</v>
      </c>
    </row>
    <row r="3950" spans="1:22" hidden="1" x14ac:dyDescent="0.3">
      <c r="A3950" s="23">
        <v>4</v>
      </c>
      <c r="B3950" s="23">
        <v>2022</v>
      </c>
      <c r="C3950" s="23" t="s">
        <v>551</v>
      </c>
      <c r="D3950" t="s">
        <v>148</v>
      </c>
      <c r="E3950" s="23" t="s">
        <v>554</v>
      </c>
      <c r="F3950" s="23" t="s">
        <v>194</v>
      </c>
      <c r="G3950" s="23">
        <v>1</v>
      </c>
      <c r="H3950" s="23" t="s">
        <v>14</v>
      </c>
      <c r="I3950" s="24">
        <v>93620.44</v>
      </c>
      <c r="J3950" s="24">
        <v>163835.76999999999</v>
      </c>
      <c r="K3950" s="24">
        <v>121271.94</v>
      </c>
      <c r="L3950" s="24">
        <v>212225.89</v>
      </c>
      <c r="M3950" s="24">
        <v>144778.82</v>
      </c>
      <c r="N3950" s="24">
        <v>253362.93</v>
      </c>
      <c r="O3950" s="24">
        <v>172350.99</v>
      </c>
      <c r="P3950" s="24">
        <v>301614.23</v>
      </c>
      <c r="Q3950" s="24">
        <v>202716.04</v>
      </c>
      <c r="R3950" s="24">
        <v>354753.07</v>
      </c>
      <c r="S3950" s="24">
        <v>222197.4</v>
      </c>
      <c r="T3950" s="24">
        <v>388845.46</v>
      </c>
      <c r="U3950" s="24">
        <v>240965.19</v>
      </c>
      <c r="V3950" s="24">
        <v>421689.09</v>
      </c>
    </row>
    <row r="3951" spans="1:22" hidden="1" x14ac:dyDescent="0.3">
      <c r="A3951" s="23">
        <v>4</v>
      </c>
      <c r="B3951" s="23">
        <v>2022</v>
      </c>
      <c r="C3951" s="23" t="s">
        <v>551</v>
      </c>
      <c r="D3951" t="s">
        <v>148</v>
      </c>
      <c r="E3951" s="23" t="s">
        <v>554</v>
      </c>
      <c r="F3951" s="23" t="s">
        <v>194</v>
      </c>
      <c r="G3951" s="23">
        <v>2</v>
      </c>
      <c r="H3951" s="23" t="s">
        <v>30</v>
      </c>
      <c r="I3951" s="24">
        <v>74582.81</v>
      </c>
      <c r="J3951" s="24">
        <v>130519.92</v>
      </c>
      <c r="K3951" s="24">
        <v>97451.92</v>
      </c>
      <c r="L3951" s="24">
        <v>170540.87</v>
      </c>
      <c r="M3951" s="24">
        <v>117795.09</v>
      </c>
      <c r="N3951" s="24">
        <v>206141.4</v>
      </c>
      <c r="O3951" s="24">
        <v>143654.24</v>
      </c>
      <c r="P3951" s="24">
        <v>251394.91</v>
      </c>
      <c r="Q3951" s="24">
        <v>170185.13</v>
      </c>
      <c r="R3951" s="24">
        <v>297823.96999999997</v>
      </c>
      <c r="S3951" s="24">
        <v>187396.29</v>
      </c>
      <c r="T3951" s="24">
        <v>327943.5</v>
      </c>
      <c r="U3951" s="24">
        <v>203437.56</v>
      </c>
      <c r="V3951" s="24">
        <v>356015.73</v>
      </c>
    </row>
    <row r="3952" spans="1:22" hidden="1" x14ac:dyDescent="0.3">
      <c r="A3952" s="23">
        <v>4</v>
      </c>
      <c r="B3952" s="23">
        <v>2022</v>
      </c>
      <c r="C3952" s="23" t="s">
        <v>551</v>
      </c>
      <c r="D3952" t="s">
        <v>148</v>
      </c>
      <c r="E3952" s="23" t="s">
        <v>554</v>
      </c>
      <c r="F3952" s="23" t="s">
        <v>194</v>
      </c>
      <c r="G3952" s="23">
        <v>3</v>
      </c>
      <c r="H3952" s="23" t="s">
        <v>31</v>
      </c>
      <c r="I3952" s="24">
        <v>72059.63</v>
      </c>
      <c r="J3952" s="24">
        <v>126104.34</v>
      </c>
      <c r="K3952" s="24">
        <v>98457.919999999998</v>
      </c>
      <c r="L3952" s="24">
        <v>172301.35</v>
      </c>
      <c r="M3952" s="24">
        <v>124820.82</v>
      </c>
      <c r="N3952" s="24">
        <v>218436.44</v>
      </c>
      <c r="O3952" s="24">
        <v>164670.82</v>
      </c>
      <c r="P3952" s="24">
        <v>288173.94</v>
      </c>
      <c r="Q3952" s="24">
        <v>204191.39</v>
      </c>
      <c r="R3952" s="24">
        <v>357334.94</v>
      </c>
      <c r="S3952" s="24">
        <v>230172.41</v>
      </c>
      <c r="T3952" s="24">
        <v>402801.72</v>
      </c>
      <c r="U3952" s="24">
        <v>255860.6</v>
      </c>
      <c r="V3952" s="24">
        <v>447756.05</v>
      </c>
    </row>
    <row r="3953" spans="1:22" hidden="1" x14ac:dyDescent="0.3">
      <c r="A3953" s="23">
        <v>4</v>
      </c>
      <c r="B3953" s="23">
        <v>2022</v>
      </c>
      <c r="C3953" s="23" t="s">
        <v>551</v>
      </c>
      <c r="D3953" t="s">
        <v>148</v>
      </c>
      <c r="E3953" s="23" t="s">
        <v>554</v>
      </c>
      <c r="F3953" s="23" t="s">
        <v>194</v>
      </c>
      <c r="G3953" s="23">
        <v>4</v>
      </c>
      <c r="H3953" s="23" t="s">
        <v>29</v>
      </c>
      <c r="I3953" s="24">
        <v>75981.56</v>
      </c>
      <c r="J3953" s="24">
        <v>121570.5</v>
      </c>
      <c r="K3953" s="24">
        <v>106374.19</v>
      </c>
      <c r="L3953" s="24">
        <v>170198.7</v>
      </c>
      <c r="M3953" s="24">
        <v>136766.81</v>
      </c>
      <c r="N3953" s="24">
        <v>218826.9</v>
      </c>
      <c r="O3953" s="24">
        <v>182355.75</v>
      </c>
      <c r="P3953" s="24">
        <v>291769.2</v>
      </c>
      <c r="Q3953" s="24">
        <v>227944.68</v>
      </c>
      <c r="R3953" s="24">
        <v>364711.5</v>
      </c>
      <c r="S3953" s="24">
        <v>258337.31</v>
      </c>
      <c r="T3953" s="24">
        <v>413339.7</v>
      </c>
      <c r="U3953" s="24">
        <v>288729.93</v>
      </c>
      <c r="V3953" s="24">
        <v>461967.9</v>
      </c>
    </row>
    <row r="3954" spans="1:22" hidden="1" x14ac:dyDescent="0.3">
      <c r="A3954" s="23">
        <v>4</v>
      </c>
      <c r="B3954" s="23">
        <v>2022</v>
      </c>
      <c r="C3954" s="23" t="s">
        <v>551</v>
      </c>
      <c r="D3954" t="s">
        <v>148</v>
      </c>
      <c r="E3954" s="23" t="s">
        <v>554</v>
      </c>
      <c r="F3954" s="23" t="s">
        <v>237</v>
      </c>
      <c r="G3954" s="23">
        <v>1</v>
      </c>
      <c r="H3954" s="23" t="s">
        <v>14</v>
      </c>
      <c r="I3954" s="24">
        <v>94453.74</v>
      </c>
      <c r="J3954" s="24">
        <v>165294.04999999999</v>
      </c>
      <c r="K3954" s="24">
        <v>122505.88</v>
      </c>
      <c r="L3954" s="24">
        <v>214385.29</v>
      </c>
      <c r="M3954" s="24">
        <v>146382.66</v>
      </c>
      <c r="N3954" s="24">
        <v>256169.66</v>
      </c>
      <c r="O3954" s="24">
        <v>174448.08</v>
      </c>
      <c r="P3954" s="24">
        <v>305284.14</v>
      </c>
      <c r="Q3954" s="24">
        <v>205301.7</v>
      </c>
      <c r="R3954" s="24">
        <v>359277.98</v>
      </c>
      <c r="S3954" s="24">
        <v>225100.19</v>
      </c>
      <c r="T3954" s="24">
        <v>393925.32</v>
      </c>
      <c r="U3954" s="24">
        <v>244238.03</v>
      </c>
      <c r="V3954" s="24">
        <v>427416.55</v>
      </c>
    </row>
    <row r="3955" spans="1:22" hidden="1" x14ac:dyDescent="0.3">
      <c r="A3955" s="23">
        <v>4</v>
      </c>
      <c r="B3955" s="23">
        <v>2022</v>
      </c>
      <c r="C3955" s="23" t="s">
        <v>551</v>
      </c>
      <c r="D3955" t="s">
        <v>148</v>
      </c>
      <c r="E3955" s="23" t="s">
        <v>554</v>
      </c>
      <c r="F3955" s="23" t="s">
        <v>237</v>
      </c>
      <c r="G3955" s="23">
        <v>2</v>
      </c>
      <c r="H3955" s="23" t="s">
        <v>30</v>
      </c>
      <c r="I3955" s="24">
        <v>74269.27</v>
      </c>
      <c r="J3955" s="24">
        <v>129971.22</v>
      </c>
      <c r="K3955" s="24">
        <v>97250.93</v>
      </c>
      <c r="L3955" s="24">
        <v>170189.12</v>
      </c>
      <c r="M3955" s="24">
        <v>117773.4</v>
      </c>
      <c r="N3955" s="24">
        <v>206103.46</v>
      </c>
      <c r="O3955" s="24">
        <v>144022.60999999999</v>
      </c>
      <c r="P3955" s="24">
        <v>252039.57</v>
      </c>
      <c r="Q3955" s="24">
        <v>170811.09</v>
      </c>
      <c r="R3955" s="24">
        <v>298919.40999999997</v>
      </c>
      <c r="S3955" s="24">
        <v>188202.62</v>
      </c>
      <c r="T3955" s="24">
        <v>329354.58</v>
      </c>
      <c r="U3955" s="24">
        <v>204449.69</v>
      </c>
      <c r="V3955" s="24">
        <v>357786.96</v>
      </c>
    </row>
    <row r="3956" spans="1:22" hidden="1" x14ac:dyDescent="0.3">
      <c r="A3956" s="23">
        <v>4</v>
      </c>
      <c r="B3956" s="23">
        <v>2022</v>
      </c>
      <c r="C3956" s="23" t="s">
        <v>551</v>
      </c>
      <c r="D3956" t="s">
        <v>148</v>
      </c>
      <c r="E3956" s="23" t="s">
        <v>554</v>
      </c>
      <c r="F3956" s="23" t="s">
        <v>237</v>
      </c>
      <c r="G3956" s="23">
        <v>3</v>
      </c>
      <c r="H3956" s="23" t="s">
        <v>31</v>
      </c>
      <c r="I3956" s="24">
        <v>71022.240000000005</v>
      </c>
      <c r="J3956" s="24">
        <v>124288.92</v>
      </c>
      <c r="K3956" s="24">
        <v>96859.46</v>
      </c>
      <c r="L3956" s="24">
        <v>169504.05</v>
      </c>
      <c r="M3956" s="24">
        <v>122659.16</v>
      </c>
      <c r="N3956" s="24">
        <v>214653.54</v>
      </c>
      <c r="O3956" s="24">
        <v>161682.76999999999</v>
      </c>
      <c r="P3956" s="24">
        <v>282944.84000000003</v>
      </c>
      <c r="Q3956" s="24">
        <v>200357.1</v>
      </c>
      <c r="R3956" s="24">
        <v>350624.93</v>
      </c>
      <c r="S3956" s="24">
        <v>225751.91</v>
      </c>
      <c r="T3956" s="24">
        <v>395065.84</v>
      </c>
      <c r="U3956" s="24">
        <v>250836.25</v>
      </c>
      <c r="V3956" s="24">
        <v>438963.44</v>
      </c>
    </row>
    <row r="3957" spans="1:22" hidden="1" x14ac:dyDescent="0.3">
      <c r="A3957" s="23">
        <v>4</v>
      </c>
      <c r="B3957" s="23">
        <v>2022</v>
      </c>
      <c r="C3957" s="23" t="s">
        <v>551</v>
      </c>
      <c r="D3957" t="s">
        <v>148</v>
      </c>
      <c r="E3957" s="23" t="s">
        <v>554</v>
      </c>
      <c r="F3957" s="23" t="s">
        <v>237</v>
      </c>
      <c r="G3957" s="23">
        <v>4</v>
      </c>
      <c r="H3957" s="23" t="s">
        <v>29</v>
      </c>
      <c r="I3957" s="24">
        <v>76145.33</v>
      </c>
      <c r="J3957" s="24">
        <v>121832.53</v>
      </c>
      <c r="K3957" s="24">
        <v>106603.46</v>
      </c>
      <c r="L3957" s="24">
        <v>170565.54</v>
      </c>
      <c r="M3957" s="24">
        <v>137061.59</v>
      </c>
      <c r="N3957" s="24">
        <v>219298.55</v>
      </c>
      <c r="O3957" s="24">
        <v>182748.79</v>
      </c>
      <c r="P3957" s="24">
        <v>292398.07</v>
      </c>
      <c r="Q3957" s="24">
        <v>228435.99</v>
      </c>
      <c r="R3957" s="24">
        <v>365497.58</v>
      </c>
      <c r="S3957" s="24">
        <v>258894.12</v>
      </c>
      <c r="T3957" s="24">
        <v>414230.59</v>
      </c>
      <c r="U3957" s="24">
        <v>289352.25</v>
      </c>
      <c r="V3957" s="24">
        <v>462963.6</v>
      </c>
    </row>
    <row r="3958" spans="1:22" hidden="1" x14ac:dyDescent="0.3">
      <c r="A3958" s="23">
        <v>4</v>
      </c>
      <c r="B3958" s="23">
        <v>2022</v>
      </c>
      <c r="C3958" s="23" t="s">
        <v>551</v>
      </c>
      <c r="D3958" t="s">
        <v>148</v>
      </c>
      <c r="E3958" s="23" t="s">
        <v>554</v>
      </c>
      <c r="F3958" s="23" t="s">
        <v>278</v>
      </c>
      <c r="G3958" s="23">
        <v>1</v>
      </c>
      <c r="H3958" s="23" t="s">
        <v>14</v>
      </c>
      <c r="I3958" s="24">
        <v>104957.21</v>
      </c>
      <c r="J3958" s="24">
        <v>183675.13</v>
      </c>
      <c r="K3958" s="24">
        <v>136027.79999999999</v>
      </c>
      <c r="L3958" s="24">
        <v>238048.65</v>
      </c>
      <c r="M3958" s="24">
        <v>162454.70000000001</v>
      </c>
      <c r="N3958" s="24">
        <v>284295.71999999997</v>
      </c>
      <c r="O3958" s="24">
        <v>193479.03</v>
      </c>
      <c r="P3958" s="24">
        <v>338588.31</v>
      </c>
      <c r="Q3958" s="24">
        <v>227620.94</v>
      </c>
      <c r="R3958" s="24">
        <v>398336.64</v>
      </c>
      <c r="S3958" s="24">
        <v>249527.1</v>
      </c>
      <c r="T3958" s="24">
        <v>436672.42</v>
      </c>
      <c r="U3958" s="24">
        <v>270660.40000000002</v>
      </c>
      <c r="V3958" s="24">
        <v>473655.7</v>
      </c>
    </row>
    <row r="3959" spans="1:22" hidden="1" x14ac:dyDescent="0.3">
      <c r="A3959" s="23">
        <v>4</v>
      </c>
      <c r="B3959" s="23">
        <v>2022</v>
      </c>
      <c r="C3959" s="23" t="s">
        <v>551</v>
      </c>
      <c r="D3959" t="s">
        <v>148</v>
      </c>
      <c r="E3959" s="23" t="s">
        <v>554</v>
      </c>
      <c r="F3959" s="23" t="s">
        <v>278</v>
      </c>
      <c r="G3959" s="23">
        <v>2</v>
      </c>
      <c r="H3959" s="23" t="s">
        <v>30</v>
      </c>
      <c r="I3959" s="24">
        <v>83167.16</v>
      </c>
      <c r="J3959" s="24">
        <v>145542.53</v>
      </c>
      <c r="K3959" s="24">
        <v>108763.93</v>
      </c>
      <c r="L3959" s="24">
        <v>190336.88</v>
      </c>
      <c r="M3959" s="24">
        <v>131569.70000000001</v>
      </c>
      <c r="N3959" s="24">
        <v>230246.98</v>
      </c>
      <c r="O3959" s="24">
        <v>160633.35</v>
      </c>
      <c r="P3959" s="24">
        <v>281108.37</v>
      </c>
      <c r="Q3959" s="24">
        <v>190386.76</v>
      </c>
      <c r="R3959" s="24">
        <v>333176.82</v>
      </c>
      <c r="S3959" s="24">
        <v>209694.5</v>
      </c>
      <c r="T3959" s="24">
        <v>366965.37</v>
      </c>
      <c r="U3959" s="24">
        <v>227707.08</v>
      </c>
      <c r="V3959" s="24">
        <v>398487.4</v>
      </c>
    </row>
    <row r="3960" spans="1:22" hidden="1" x14ac:dyDescent="0.3">
      <c r="A3960" s="23">
        <v>4</v>
      </c>
      <c r="B3960" s="23">
        <v>2022</v>
      </c>
      <c r="C3960" s="23" t="s">
        <v>551</v>
      </c>
      <c r="D3960" t="s">
        <v>148</v>
      </c>
      <c r="E3960" s="23" t="s">
        <v>554</v>
      </c>
      <c r="F3960" s="23" t="s">
        <v>278</v>
      </c>
      <c r="G3960" s="23">
        <v>3</v>
      </c>
      <c r="H3960" s="23" t="s">
        <v>31</v>
      </c>
      <c r="I3960" s="24">
        <v>80017.59</v>
      </c>
      <c r="J3960" s="24">
        <v>140030.78</v>
      </c>
      <c r="K3960" s="24">
        <v>109248.38</v>
      </c>
      <c r="L3960" s="24">
        <v>191184.67</v>
      </c>
      <c r="M3960" s="24">
        <v>138438.68</v>
      </c>
      <c r="N3960" s="24">
        <v>242267.68</v>
      </c>
      <c r="O3960" s="24">
        <v>182573.94</v>
      </c>
      <c r="P3960" s="24">
        <v>319504.40000000002</v>
      </c>
      <c r="Q3960" s="24">
        <v>226332.15</v>
      </c>
      <c r="R3960" s="24">
        <v>396081.26</v>
      </c>
      <c r="S3960" s="24">
        <v>255085.34</v>
      </c>
      <c r="T3960" s="24">
        <v>446399.35</v>
      </c>
      <c r="U3960" s="24">
        <v>283503.37</v>
      </c>
      <c r="V3960" s="24">
        <v>496130.9</v>
      </c>
    </row>
    <row r="3961" spans="1:22" hidden="1" x14ac:dyDescent="0.3">
      <c r="A3961" s="23">
        <v>4</v>
      </c>
      <c r="B3961" s="23">
        <v>2022</v>
      </c>
      <c r="C3961" s="23" t="s">
        <v>551</v>
      </c>
      <c r="D3961" t="s">
        <v>148</v>
      </c>
      <c r="E3961" s="23" t="s">
        <v>554</v>
      </c>
      <c r="F3961" s="23" t="s">
        <v>278</v>
      </c>
      <c r="G3961" s="23">
        <v>4</v>
      </c>
      <c r="H3961" s="23" t="s">
        <v>29</v>
      </c>
      <c r="I3961" s="24">
        <v>84947.94</v>
      </c>
      <c r="J3961" s="24">
        <v>135916.70000000001</v>
      </c>
      <c r="K3961" s="24">
        <v>118927.11</v>
      </c>
      <c r="L3961" s="24">
        <v>190283.38</v>
      </c>
      <c r="M3961" s="24">
        <v>152906.29</v>
      </c>
      <c r="N3961" s="24">
        <v>244650.06</v>
      </c>
      <c r="O3961" s="24">
        <v>203875.05</v>
      </c>
      <c r="P3961" s="24">
        <v>326200.08</v>
      </c>
      <c r="Q3961" s="24">
        <v>254843.81</v>
      </c>
      <c r="R3961" s="24">
        <v>407750.1</v>
      </c>
      <c r="S3961" s="24">
        <v>288822.99</v>
      </c>
      <c r="T3961" s="24">
        <v>462116.78</v>
      </c>
      <c r="U3961" s="24">
        <v>322802.15999999997</v>
      </c>
      <c r="V3961" s="24">
        <v>516483.46</v>
      </c>
    </row>
    <row r="3962" spans="1:22" hidden="1" x14ac:dyDescent="0.3">
      <c r="A3962" s="23">
        <v>4</v>
      </c>
      <c r="B3962" s="23">
        <v>2022</v>
      </c>
      <c r="C3962" s="23" t="s">
        <v>551</v>
      </c>
      <c r="D3962" t="s">
        <v>148</v>
      </c>
      <c r="E3962" s="23" t="s">
        <v>554</v>
      </c>
      <c r="F3962" s="23" t="s">
        <v>202</v>
      </c>
      <c r="G3962" s="23">
        <v>1</v>
      </c>
      <c r="H3962" s="23" t="s">
        <v>14</v>
      </c>
      <c r="I3962" s="24">
        <v>95742.45</v>
      </c>
      <c r="J3962" s="24">
        <v>167549.29</v>
      </c>
      <c r="K3962" s="24">
        <v>123952.48</v>
      </c>
      <c r="L3962" s="24">
        <v>216916.84</v>
      </c>
      <c r="M3962" s="24">
        <v>147921.24</v>
      </c>
      <c r="N3962" s="24">
        <v>258862.17</v>
      </c>
      <c r="O3962" s="24">
        <v>176008.95</v>
      </c>
      <c r="P3962" s="24">
        <v>308015.65999999997</v>
      </c>
      <c r="Q3962" s="24">
        <v>206965.89</v>
      </c>
      <c r="R3962" s="24">
        <v>362190.31</v>
      </c>
      <c r="S3962" s="24">
        <v>226825.37</v>
      </c>
      <c r="T3962" s="24">
        <v>396944.39</v>
      </c>
      <c r="U3962" s="24">
        <v>245928.93</v>
      </c>
      <c r="V3962" s="24">
        <v>430375.62</v>
      </c>
    </row>
    <row r="3963" spans="1:22" hidden="1" x14ac:dyDescent="0.3">
      <c r="A3963" s="23">
        <v>4</v>
      </c>
      <c r="B3963" s="23">
        <v>2022</v>
      </c>
      <c r="C3963" s="23" t="s">
        <v>551</v>
      </c>
      <c r="D3963" t="s">
        <v>148</v>
      </c>
      <c r="E3963" s="23" t="s">
        <v>554</v>
      </c>
      <c r="F3963" s="23" t="s">
        <v>202</v>
      </c>
      <c r="G3963" s="23">
        <v>2</v>
      </c>
      <c r="H3963" s="23" t="s">
        <v>30</v>
      </c>
      <c r="I3963" s="24">
        <v>76704.820000000007</v>
      </c>
      <c r="J3963" s="24">
        <v>134233.44</v>
      </c>
      <c r="K3963" s="24">
        <v>100132.47</v>
      </c>
      <c r="L3963" s="24">
        <v>175231.82</v>
      </c>
      <c r="M3963" s="24">
        <v>120937.51</v>
      </c>
      <c r="N3963" s="24">
        <v>211640.64</v>
      </c>
      <c r="O3963" s="24">
        <v>147312.20000000001</v>
      </c>
      <c r="P3963" s="24">
        <v>257796.35</v>
      </c>
      <c r="Q3963" s="24">
        <v>174434.97</v>
      </c>
      <c r="R3963" s="24">
        <v>305261.2</v>
      </c>
      <c r="S3963" s="24">
        <v>192024.25</v>
      </c>
      <c r="T3963" s="24">
        <v>336042.44</v>
      </c>
      <c r="U3963" s="24">
        <v>208401.29</v>
      </c>
      <c r="V3963" s="24">
        <v>364702.27</v>
      </c>
    </row>
    <row r="3964" spans="1:22" hidden="1" x14ac:dyDescent="0.3">
      <c r="A3964" s="23">
        <v>4</v>
      </c>
      <c r="B3964" s="23">
        <v>2022</v>
      </c>
      <c r="C3964" s="23" t="s">
        <v>551</v>
      </c>
      <c r="D3964" t="s">
        <v>148</v>
      </c>
      <c r="E3964" s="23" t="s">
        <v>554</v>
      </c>
      <c r="F3964" s="23" t="s">
        <v>202</v>
      </c>
      <c r="G3964" s="23">
        <v>3</v>
      </c>
      <c r="H3964" s="23" t="s">
        <v>31</v>
      </c>
      <c r="I3964" s="24">
        <v>74434.100000000006</v>
      </c>
      <c r="J3964" s="24">
        <v>130259.68</v>
      </c>
      <c r="K3964" s="24">
        <v>101782.18</v>
      </c>
      <c r="L3964" s="24">
        <v>178118.82</v>
      </c>
      <c r="M3964" s="24">
        <v>129094.88</v>
      </c>
      <c r="N3964" s="24">
        <v>225916.04</v>
      </c>
      <c r="O3964" s="24">
        <v>170369.56</v>
      </c>
      <c r="P3964" s="24">
        <v>298146.74</v>
      </c>
      <c r="Q3964" s="24">
        <v>211314.82</v>
      </c>
      <c r="R3964" s="24">
        <v>369800.94</v>
      </c>
      <c r="S3964" s="24">
        <v>238245.63</v>
      </c>
      <c r="T3964" s="24">
        <v>416929.85</v>
      </c>
      <c r="U3964" s="24">
        <v>264883.61</v>
      </c>
      <c r="V3964" s="24">
        <v>463546.32</v>
      </c>
    </row>
    <row r="3965" spans="1:22" hidden="1" x14ac:dyDescent="0.3">
      <c r="A3965" s="23">
        <v>4</v>
      </c>
      <c r="B3965" s="23">
        <v>2022</v>
      </c>
      <c r="C3965" s="23" t="s">
        <v>551</v>
      </c>
      <c r="D3965" t="s">
        <v>148</v>
      </c>
      <c r="E3965" s="23" t="s">
        <v>554</v>
      </c>
      <c r="F3965" s="23" t="s">
        <v>202</v>
      </c>
      <c r="G3965" s="23">
        <v>4</v>
      </c>
      <c r="H3965" s="23" t="s">
        <v>29</v>
      </c>
      <c r="I3965" s="24">
        <v>77930.05</v>
      </c>
      <c r="J3965" s="24">
        <v>124688.08</v>
      </c>
      <c r="K3965" s="24">
        <v>109102.07</v>
      </c>
      <c r="L3965" s="24">
        <v>174563.31</v>
      </c>
      <c r="M3965" s="24">
        <v>140274.09</v>
      </c>
      <c r="N3965" s="24">
        <v>224438.54</v>
      </c>
      <c r="O3965" s="24">
        <v>187032.12</v>
      </c>
      <c r="P3965" s="24">
        <v>299251.39</v>
      </c>
      <c r="Q3965" s="24">
        <v>233790.15</v>
      </c>
      <c r="R3965" s="24">
        <v>374064.24</v>
      </c>
      <c r="S3965" s="24">
        <v>264962.17</v>
      </c>
      <c r="T3965" s="24">
        <v>423939.47</v>
      </c>
      <c r="U3965" s="24">
        <v>296134.19</v>
      </c>
      <c r="V3965" s="24">
        <v>473814.7</v>
      </c>
    </row>
    <row r="3966" spans="1:22" hidden="1" x14ac:dyDescent="0.3">
      <c r="A3966" s="23">
        <v>4</v>
      </c>
      <c r="B3966" s="23">
        <v>2022</v>
      </c>
      <c r="C3966" s="23" t="s">
        <v>551</v>
      </c>
      <c r="D3966" t="s">
        <v>148</v>
      </c>
      <c r="E3966" s="23" t="s">
        <v>554</v>
      </c>
      <c r="F3966" s="23" t="s">
        <v>249</v>
      </c>
      <c r="G3966" s="23">
        <v>1</v>
      </c>
      <c r="H3966" s="23" t="s">
        <v>14</v>
      </c>
      <c r="I3966" s="24">
        <v>93620.44</v>
      </c>
      <c r="J3966" s="24">
        <v>163835.76999999999</v>
      </c>
      <c r="K3966" s="24">
        <v>121271.94</v>
      </c>
      <c r="L3966" s="24">
        <v>212225.89</v>
      </c>
      <c r="M3966" s="24">
        <v>144778.82</v>
      </c>
      <c r="N3966" s="24">
        <v>253362.93</v>
      </c>
      <c r="O3966" s="24">
        <v>172350.99</v>
      </c>
      <c r="P3966" s="24">
        <v>301614.23</v>
      </c>
      <c r="Q3966" s="24">
        <v>202716.04</v>
      </c>
      <c r="R3966" s="24">
        <v>354753.07</v>
      </c>
      <c r="S3966" s="24">
        <v>222197.4</v>
      </c>
      <c r="T3966" s="24">
        <v>388845.46</v>
      </c>
      <c r="U3966" s="24">
        <v>240965.19</v>
      </c>
      <c r="V3966" s="24">
        <v>421689.09</v>
      </c>
    </row>
    <row r="3967" spans="1:22" hidden="1" x14ac:dyDescent="0.3">
      <c r="A3967" s="23">
        <v>4</v>
      </c>
      <c r="B3967" s="23">
        <v>2022</v>
      </c>
      <c r="C3967" s="23" t="s">
        <v>551</v>
      </c>
      <c r="D3967" t="s">
        <v>148</v>
      </c>
      <c r="E3967" s="23" t="s">
        <v>554</v>
      </c>
      <c r="F3967" s="23" t="s">
        <v>249</v>
      </c>
      <c r="G3967" s="23">
        <v>2</v>
      </c>
      <c r="H3967" s="23" t="s">
        <v>30</v>
      </c>
      <c r="I3967" s="24">
        <v>74582.81</v>
      </c>
      <c r="J3967" s="24">
        <v>130519.92</v>
      </c>
      <c r="K3967" s="24">
        <v>97451.92</v>
      </c>
      <c r="L3967" s="24">
        <v>170540.87</v>
      </c>
      <c r="M3967" s="24">
        <v>117795.09</v>
      </c>
      <c r="N3967" s="24">
        <v>206141.4</v>
      </c>
      <c r="O3967" s="24">
        <v>143654.24</v>
      </c>
      <c r="P3967" s="24">
        <v>251394.91</v>
      </c>
      <c r="Q3967" s="24">
        <v>170185.13</v>
      </c>
      <c r="R3967" s="24">
        <v>297823.96999999997</v>
      </c>
      <c r="S3967" s="24">
        <v>187396.29</v>
      </c>
      <c r="T3967" s="24">
        <v>327943.5</v>
      </c>
      <c r="U3967" s="24">
        <v>203437.56</v>
      </c>
      <c r="V3967" s="24">
        <v>356015.73</v>
      </c>
    </row>
    <row r="3968" spans="1:22" hidden="1" x14ac:dyDescent="0.3">
      <c r="A3968" s="23">
        <v>4</v>
      </c>
      <c r="B3968" s="23">
        <v>2022</v>
      </c>
      <c r="C3968" s="23" t="s">
        <v>551</v>
      </c>
      <c r="D3968" t="s">
        <v>148</v>
      </c>
      <c r="E3968" s="23" t="s">
        <v>554</v>
      </c>
      <c r="F3968" s="23" t="s">
        <v>249</v>
      </c>
      <c r="G3968" s="23">
        <v>3</v>
      </c>
      <c r="H3968" s="23" t="s">
        <v>31</v>
      </c>
      <c r="I3968" s="24">
        <v>72059.63</v>
      </c>
      <c r="J3968" s="24">
        <v>126104.34</v>
      </c>
      <c r="K3968" s="24">
        <v>98457.919999999998</v>
      </c>
      <c r="L3968" s="24">
        <v>172301.35</v>
      </c>
      <c r="M3968" s="24">
        <v>124820.82</v>
      </c>
      <c r="N3968" s="24">
        <v>218436.44</v>
      </c>
      <c r="O3968" s="24">
        <v>164670.82</v>
      </c>
      <c r="P3968" s="24">
        <v>288173.94</v>
      </c>
      <c r="Q3968" s="24">
        <v>204191.39</v>
      </c>
      <c r="R3968" s="24">
        <v>357334.94</v>
      </c>
      <c r="S3968" s="24">
        <v>230172.41</v>
      </c>
      <c r="T3968" s="24">
        <v>402801.72</v>
      </c>
      <c r="U3968" s="24">
        <v>255860.6</v>
      </c>
      <c r="V3968" s="24">
        <v>447756.05</v>
      </c>
    </row>
    <row r="3969" spans="1:22" hidden="1" x14ac:dyDescent="0.3">
      <c r="A3969" s="23">
        <v>4</v>
      </c>
      <c r="B3969" s="23">
        <v>2022</v>
      </c>
      <c r="C3969" s="23" t="s">
        <v>551</v>
      </c>
      <c r="D3969" t="s">
        <v>148</v>
      </c>
      <c r="E3969" s="23" t="s">
        <v>554</v>
      </c>
      <c r="F3969" s="23" t="s">
        <v>249</v>
      </c>
      <c r="G3969" s="23">
        <v>4</v>
      </c>
      <c r="H3969" s="23" t="s">
        <v>29</v>
      </c>
      <c r="I3969" s="24">
        <v>75981.56</v>
      </c>
      <c r="J3969" s="24">
        <v>121570.5</v>
      </c>
      <c r="K3969" s="24">
        <v>106374.19</v>
      </c>
      <c r="L3969" s="24">
        <v>170198.7</v>
      </c>
      <c r="M3969" s="24">
        <v>136766.81</v>
      </c>
      <c r="N3969" s="24">
        <v>218826.9</v>
      </c>
      <c r="O3969" s="24">
        <v>182355.75</v>
      </c>
      <c r="P3969" s="24">
        <v>291769.2</v>
      </c>
      <c r="Q3969" s="24">
        <v>227944.68</v>
      </c>
      <c r="R3969" s="24">
        <v>364711.5</v>
      </c>
      <c r="S3969" s="24">
        <v>258337.31</v>
      </c>
      <c r="T3969" s="24">
        <v>413339.7</v>
      </c>
      <c r="U3969" s="24">
        <v>288729.93</v>
      </c>
      <c r="V3969" s="24">
        <v>461967.9</v>
      </c>
    </row>
    <row r="3970" spans="1:22" hidden="1" x14ac:dyDescent="0.3">
      <c r="A3970" s="23">
        <v>4</v>
      </c>
      <c r="B3970" s="23">
        <v>2022</v>
      </c>
      <c r="C3970" s="23" t="s">
        <v>551</v>
      </c>
      <c r="D3970" t="s">
        <v>148</v>
      </c>
      <c r="E3970" s="23" t="s">
        <v>554</v>
      </c>
      <c r="F3970" s="23" t="s">
        <v>393</v>
      </c>
      <c r="G3970" s="23">
        <v>1</v>
      </c>
      <c r="H3970" s="23" t="s">
        <v>14</v>
      </c>
      <c r="I3970" s="24">
        <v>94863.12</v>
      </c>
      <c r="J3970" s="24">
        <v>166010.47</v>
      </c>
      <c r="K3970" s="24">
        <v>122950.49</v>
      </c>
      <c r="L3970" s="24">
        <v>215163.37</v>
      </c>
      <c r="M3970" s="24">
        <v>146840.97</v>
      </c>
      <c r="N3970" s="24">
        <v>256971.7</v>
      </c>
      <c r="O3970" s="24">
        <v>174889.53</v>
      </c>
      <c r="P3970" s="24">
        <v>306056.68</v>
      </c>
      <c r="Q3970" s="24">
        <v>205754.89</v>
      </c>
      <c r="R3970" s="24">
        <v>360071.05</v>
      </c>
      <c r="S3970" s="24">
        <v>225558.86</v>
      </c>
      <c r="T3970" s="24">
        <v>394728.01</v>
      </c>
      <c r="U3970" s="24">
        <v>244666.2</v>
      </c>
      <c r="V3970" s="24">
        <v>428165.85</v>
      </c>
    </row>
    <row r="3971" spans="1:22" hidden="1" x14ac:dyDescent="0.3">
      <c r="A3971" s="23">
        <v>4</v>
      </c>
      <c r="B3971" s="23">
        <v>2022</v>
      </c>
      <c r="C3971" s="23" t="s">
        <v>551</v>
      </c>
      <c r="D3971" t="s">
        <v>148</v>
      </c>
      <c r="E3971" s="23" t="s">
        <v>554</v>
      </c>
      <c r="F3971" s="23" t="s">
        <v>393</v>
      </c>
      <c r="G3971" s="23">
        <v>2</v>
      </c>
      <c r="H3971" s="23" t="s">
        <v>30</v>
      </c>
      <c r="I3971" s="24">
        <v>75137.39</v>
      </c>
      <c r="J3971" s="24">
        <v>131490.43</v>
      </c>
      <c r="K3971" s="24">
        <v>98269.52</v>
      </c>
      <c r="L3971" s="24">
        <v>171971.66</v>
      </c>
      <c r="M3971" s="24">
        <v>118881.92</v>
      </c>
      <c r="N3971" s="24">
        <v>208043.37</v>
      </c>
      <c r="O3971" s="24">
        <v>145155.54999999999</v>
      </c>
      <c r="P3971" s="24">
        <v>254022.21</v>
      </c>
      <c r="Q3971" s="24">
        <v>172048.15</v>
      </c>
      <c r="R3971" s="24">
        <v>301084.27</v>
      </c>
      <c r="S3971" s="24">
        <v>189499.87</v>
      </c>
      <c r="T3971" s="24">
        <v>331624.78000000003</v>
      </c>
      <c r="U3971" s="24">
        <v>205782.15</v>
      </c>
      <c r="V3971" s="24">
        <v>360118.76</v>
      </c>
    </row>
    <row r="3972" spans="1:22" hidden="1" x14ac:dyDescent="0.3">
      <c r="A3972" s="23">
        <v>4</v>
      </c>
      <c r="B3972" s="23">
        <v>2022</v>
      </c>
      <c r="C3972" s="23" t="s">
        <v>551</v>
      </c>
      <c r="D3972" t="s">
        <v>148</v>
      </c>
      <c r="E3972" s="23" t="s">
        <v>554</v>
      </c>
      <c r="F3972" s="23" t="s">
        <v>393</v>
      </c>
      <c r="G3972" s="23">
        <v>3</v>
      </c>
      <c r="H3972" s="23" t="s">
        <v>31</v>
      </c>
      <c r="I3972" s="24">
        <v>72268.259999999995</v>
      </c>
      <c r="J3972" s="24">
        <v>126469.46</v>
      </c>
      <c r="K3972" s="24">
        <v>98662.33</v>
      </c>
      <c r="L3972" s="24">
        <v>172659.09</v>
      </c>
      <c r="M3972" s="24">
        <v>125019.75</v>
      </c>
      <c r="N3972" s="24">
        <v>218784.56</v>
      </c>
      <c r="O3972" s="24">
        <v>164872.54999999999</v>
      </c>
      <c r="P3972" s="24">
        <v>288526.96000000002</v>
      </c>
      <c r="Q3972" s="24">
        <v>204384.02</v>
      </c>
      <c r="R3972" s="24">
        <v>357672.03</v>
      </c>
      <c r="S3972" s="24">
        <v>230345.73</v>
      </c>
      <c r="T3972" s="24">
        <v>403105.03</v>
      </c>
      <c r="U3972" s="24">
        <v>256004.04</v>
      </c>
      <c r="V3972" s="24">
        <v>448007.08</v>
      </c>
    </row>
    <row r="3973" spans="1:22" hidden="1" x14ac:dyDescent="0.3">
      <c r="A3973" s="23">
        <v>4</v>
      </c>
      <c r="B3973" s="23">
        <v>2022</v>
      </c>
      <c r="C3973" s="23" t="s">
        <v>551</v>
      </c>
      <c r="D3973" t="s">
        <v>148</v>
      </c>
      <c r="E3973" s="23" t="s">
        <v>554</v>
      </c>
      <c r="F3973" s="23" t="s">
        <v>393</v>
      </c>
      <c r="G3973" s="23">
        <v>4</v>
      </c>
      <c r="H3973" s="23" t="s">
        <v>29</v>
      </c>
      <c r="I3973" s="24">
        <v>76761.789999999994</v>
      </c>
      <c r="J3973" s="24">
        <v>122818.87</v>
      </c>
      <c r="K3973" s="24">
        <v>107466.51</v>
      </c>
      <c r="L3973" s="24">
        <v>171946.42</v>
      </c>
      <c r="M3973" s="24">
        <v>138171.23000000001</v>
      </c>
      <c r="N3973" s="24">
        <v>221073.96</v>
      </c>
      <c r="O3973" s="24">
        <v>184228.3</v>
      </c>
      <c r="P3973" s="24">
        <v>294765.28999999998</v>
      </c>
      <c r="Q3973" s="24">
        <v>230285.38</v>
      </c>
      <c r="R3973" s="24">
        <v>368456.61</v>
      </c>
      <c r="S3973" s="24">
        <v>260990.09</v>
      </c>
      <c r="T3973" s="24">
        <v>417584.16</v>
      </c>
      <c r="U3973" s="24">
        <v>291694.81</v>
      </c>
      <c r="V3973" s="24">
        <v>466711.7</v>
      </c>
    </row>
    <row r="3974" spans="1:22" hidden="1" x14ac:dyDescent="0.3">
      <c r="A3974" s="23">
        <v>4</v>
      </c>
      <c r="B3974" s="23">
        <v>2022</v>
      </c>
      <c r="C3974" s="23" t="s">
        <v>551</v>
      </c>
      <c r="D3974" t="s">
        <v>148</v>
      </c>
      <c r="E3974" s="23" t="s">
        <v>554</v>
      </c>
      <c r="F3974" s="23" t="s">
        <v>426</v>
      </c>
      <c r="G3974" s="23">
        <v>1</v>
      </c>
      <c r="H3974" s="23" t="s">
        <v>14</v>
      </c>
      <c r="I3974" s="24">
        <v>98758.32</v>
      </c>
      <c r="J3974" s="24">
        <v>172827.07</v>
      </c>
      <c r="K3974" s="24">
        <v>127979.73</v>
      </c>
      <c r="L3974" s="24">
        <v>223964.53</v>
      </c>
      <c r="M3974" s="24">
        <v>152831.15</v>
      </c>
      <c r="N3974" s="24">
        <v>267454.52</v>
      </c>
      <c r="O3974" s="24">
        <v>182000.52</v>
      </c>
      <c r="P3974" s="24">
        <v>318500.90999999997</v>
      </c>
      <c r="Q3974" s="24">
        <v>214106.03</v>
      </c>
      <c r="R3974" s="24">
        <v>374685.55</v>
      </c>
      <c r="S3974" s="24">
        <v>234705.26</v>
      </c>
      <c r="T3974" s="24">
        <v>410734.21</v>
      </c>
      <c r="U3974" s="24">
        <v>254571.86</v>
      </c>
      <c r="V3974" s="24">
        <v>445500.76</v>
      </c>
    </row>
    <row r="3975" spans="1:22" hidden="1" x14ac:dyDescent="0.3">
      <c r="A3975" s="23">
        <v>4</v>
      </c>
      <c r="B3975" s="23">
        <v>2022</v>
      </c>
      <c r="C3975" s="23" t="s">
        <v>551</v>
      </c>
      <c r="D3975" t="s">
        <v>148</v>
      </c>
      <c r="E3975" s="23" t="s">
        <v>554</v>
      </c>
      <c r="F3975" s="23" t="s">
        <v>426</v>
      </c>
      <c r="G3975" s="23">
        <v>2</v>
      </c>
      <c r="H3975" s="23" t="s">
        <v>30</v>
      </c>
      <c r="I3975" s="24">
        <v>78344.479999999996</v>
      </c>
      <c r="J3975" s="24">
        <v>137102.84</v>
      </c>
      <c r="K3975" s="24">
        <v>102437.79</v>
      </c>
      <c r="L3975" s="24">
        <v>179266.13</v>
      </c>
      <c r="M3975" s="24">
        <v>123896.79</v>
      </c>
      <c r="N3975" s="24">
        <v>216819.38</v>
      </c>
      <c r="O3975" s="24">
        <v>151229.29999999999</v>
      </c>
      <c r="P3975" s="24">
        <v>264651.28000000003</v>
      </c>
      <c r="Q3975" s="24">
        <v>179223.48</v>
      </c>
      <c r="R3975" s="24">
        <v>313641.09000000003</v>
      </c>
      <c r="S3975" s="24">
        <v>197388.4</v>
      </c>
      <c r="T3975" s="24">
        <v>345429.71</v>
      </c>
      <c r="U3975" s="24">
        <v>214331.39</v>
      </c>
      <c r="V3975" s="24">
        <v>375079.93</v>
      </c>
    </row>
    <row r="3976" spans="1:22" hidden="1" x14ac:dyDescent="0.3">
      <c r="A3976" s="23">
        <v>4</v>
      </c>
      <c r="B3976" s="23">
        <v>2022</v>
      </c>
      <c r="C3976" s="23" t="s">
        <v>551</v>
      </c>
      <c r="D3976" t="s">
        <v>148</v>
      </c>
      <c r="E3976" s="23" t="s">
        <v>554</v>
      </c>
      <c r="F3976" s="23" t="s">
        <v>426</v>
      </c>
      <c r="G3976" s="23">
        <v>3</v>
      </c>
      <c r="H3976" s="23" t="s">
        <v>31</v>
      </c>
      <c r="I3976" s="24">
        <v>75444.990000000005</v>
      </c>
      <c r="J3976" s="24">
        <v>132028.73000000001</v>
      </c>
      <c r="K3976" s="24">
        <v>103022.08</v>
      </c>
      <c r="L3976" s="24">
        <v>180288.65</v>
      </c>
      <c r="M3976" s="24">
        <v>130561.24</v>
      </c>
      <c r="N3976" s="24">
        <v>228482.16</v>
      </c>
      <c r="O3976" s="24">
        <v>172197.7</v>
      </c>
      <c r="P3976" s="24">
        <v>301345.96999999997</v>
      </c>
      <c r="Q3976" s="24">
        <v>213480.92</v>
      </c>
      <c r="R3976" s="24">
        <v>373591.6</v>
      </c>
      <c r="S3976" s="24">
        <v>240610.57</v>
      </c>
      <c r="T3976" s="24">
        <v>421068.5</v>
      </c>
      <c r="U3976" s="24">
        <v>267426.24</v>
      </c>
      <c r="V3976" s="24">
        <v>467995.92</v>
      </c>
    </row>
    <row r="3977" spans="1:22" hidden="1" x14ac:dyDescent="0.3">
      <c r="A3977" s="23">
        <v>4</v>
      </c>
      <c r="B3977" s="23">
        <v>2022</v>
      </c>
      <c r="C3977" s="23" t="s">
        <v>551</v>
      </c>
      <c r="D3977" t="s">
        <v>148</v>
      </c>
      <c r="E3977" s="23" t="s">
        <v>554</v>
      </c>
      <c r="F3977" s="23" t="s">
        <v>426</v>
      </c>
      <c r="G3977" s="23">
        <v>4</v>
      </c>
      <c r="H3977" s="23" t="s">
        <v>29</v>
      </c>
      <c r="I3977" s="24">
        <v>79977.63</v>
      </c>
      <c r="J3977" s="24">
        <v>127964.21</v>
      </c>
      <c r="K3977" s="24">
        <v>111968.68</v>
      </c>
      <c r="L3977" s="24">
        <v>179149.89</v>
      </c>
      <c r="M3977" s="24">
        <v>143959.73000000001</v>
      </c>
      <c r="N3977" s="24">
        <v>230335.57</v>
      </c>
      <c r="O3977" s="24">
        <v>191946.31</v>
      </c>
      <c r="P3977" s="24">
        <v>307114.09999999998</v>
      </c>
      <c r="Q3977" s="24">
        <v>239932.88</v>
      </c>
      <c r="R3977" s="24">
        <v>383892.62</v>
      </c>
      <c r="S3977" s="24">
        <v>271923.94</v>
      </c>
      <c r="T3977" s="24">
        <v>435078.3</v>
      </c>
      <c r="U3977" s="24">
        <v>303914.99</v>
      </c>
      <c r="V3977" s="24">
        <v>486263.99</v>
      </c>
    </row>
    <row r="3978" spans="1:22" hidden="1" x14ac:dyDescent="0.3">
      <c r="A3978" s="23">
        <v>4</v>
      </c>
      <c r="B3978" s="23">
        <v>2022</v>
      </c>
      <c r="C3978" s="23" t="s">
        <v>551</v>
      </c>
      <c r="D3978" t="s">
        <v>148</v>
      </c>
      <c r="E3978" s="23" t="s">
        <v>554</v>
      </c>
      <c r="F3978" s="23" t="s">
        <v>450</v>
      </c>
      <c r="G3978" s="23">
        <v>1</v>
      </c>
      <c r="H3978" s="23" t="s">
        <v>14</v>
      </c>
      <c r="I3978" s="24">
        <v>91498.43</v>
      </c>
      <c r="J3978" s="24">
        <v>160122.25</v>
      </c>
      <c r="K3978" s="24">
        <v>118591.39</v>
      </c>
      <c r="L3978" s="24">
        <v>207534.94</v>
      </c>
      <c r="M3978" s="24">
        <v>141636.4</v>
      </c>
      <c r="N3978" s="24">
        <v>247863.7</v>
      </c>
      <c r="O3978" s="24">
        <v>168693.03</v>
      </c>
      <c r="P3978" s="24">
        <v>295212.79999999999</v>
      </c>
      <c r="Q3978" s="24">
        <v>198466.2</v>
      </c>
      <c r="R3978" s="24">
        <v>347315.85</v>
      </c>
      <c r="S3978" s="24">
        <v>217569.45</v>
      </c>
      <c r="T3978" s="24">
        <v>380746.53</v>
      </c>
      <c r="U3978" s="24">
        <v>236001.47</v>
      </c>
      <c r="V3978" s="24">
        <v>413002.57</v>
      </c>
    </row>
    <row r="3979" spans="1:22" hidden="1" x14ac:dyDescent="0.3">
      <c r="A3979" s="23">
        <v>4</v>
      </c>
      <c r="B3979" s="23">
        <v>2022</v>
      </c>
      <c r="C3979" s="23" t="s">
        <v>551</v>
      </c>
      <c r="D3979" t="s">
        <v>148</v>
      </c>
      <c r="E3979" s="23" t="s">
        <v>554</v>
      </c>
      <c r="F3979" s="23" t="s">
        <v>450</v>
      </c>
      <c r="G3979" s="23">
        <v>2</v>
      </c>
      <c r="H3979" s="23" t="s">
        <v>30</v>
      </c>
      <c r="I3979" s="24">
        <v>72460.800000000003</v>
      </c>
      <c r="J3979" s="24">
        <v>126806.39999999999</v>
      </c>
      <c r="K3979" s="24">
        <v>94771.38</v>
      </c>
      <c r="L3979" s="24">
        <v>165849.92000000001</v>
      </c>
      <c r="M3979" s="24">
        <v>114652.67</v>
      </c>
      <c r="N3979" s="24">
        <v>200642.17</v>
      </c>
      <c r="O3979" s="24">
        <v>139996.28</v>
      </c>
      <c r="P3979" s="24">
        <v>244993.49</v>
      </c>
      <c r="Q3979" s="24">
        <v>165935.28</v>
      </c>
      <c r="R3979" s="24">
        <v>290386.75</v>
      </c>
      <c r="S3979" s="24">
        <v>182768.33</v>
      </c>
      <c r="T3979" s="24">
        <v>319844.58</v>
      </c>
      <c r="U3979" s="24">
        <v>198473.83</v>
      </c>
      <c r="V3979" s="24">
        <v>347329.21</v>
      </c>
    </row>
    <row r="3980" spans="1:22" hidden="1" x14ac:dyDescent="0.3">
      <c r="A3980" s="23">
        <v>4</v>
      </c>
      <c r="B3980" s="23">
        <v>2022</v>
      </c>
      <c r="C3980" s="23" t="s">
        <v>551</v>
      </c>
      <c r="D3980" t="s">
        <v>148</v>
      </c>
      <c r="E3980" s="23" t="s">
        <v>554</v>
      </c>
      <c r="F3980" s="23" t="s">
        <v>450</v>
      </c>
      <c r="G3980" s="23">
        <v>3</v>
      </c>
      <c r="H3980" s="23" t="s">
        <v>31</v>
      </c>
      <c r="I3980" s="24">
        <v>69685.149999999994</v>
      </c>
      <c r="J3980" s="24">
        <v>121949.02</v>
      </c>
      <c r="K3980" s="24">
        <v>95133.65</v>
      </c>
      <c r="L3980" s="24">
        <v>166483.9</v>
      </c>
      <c r="M3980" s="24">
        <v>120546.77</v>
      </c>
      <c r="N3980" s="24">
        <v>210956.85</v>
      </c>
      <c r="O3980" s="24">
        <v>158972.09</v>
      </c>
      <c r="P3980" s="24">
        <v>278201.15000000002</v>
      </c>
      <c r="Q3980" s="24">
        <v>197067.97</v>
      </c>
      <c r="R3980" s="24">
        <v>344868.96</v>
      </c>
      <c r="S3980" s="24">
        <v>222099.20000000001</v>
      </c>
      <c r="T3980" s="24">
        <v>388673.6</v>
      </c>
      <c r="U3980" s="24">
        <v>246837.61</v>
      </c>
      <c r="V3980" s="24">
        <v>431965.81</v>
      </c>
    </row>
    <row r="3981" spans="1:22" hidden="1" x14ac:dyDescent="0.3">
      <c r="A3981" s="23">
        <v>4</v>
      </c>
      <c r="B3981" s="23">
        <v>2022</v>
      </c>
      <c r="C3981" s="23" t="s">
        <v>551</v>
      </c>
      <c r="D3981" t="s">
        <v>148</v>
      </c>
      <c r="E3981" s="23" t="s">
        <v>554</v>
      </c>
      <c r="F3981" s="23" t="s">
        <v>450</v>
      </c>
      <c r="G3981" s="23">
        <v>4</v>
      </c>
      <c r="H3981" s="23" t="s">
        <v>29</v>
      </c>
      <c r="I3981" s="24">
        <v>74033.08</v>
      </c>
      <c r="J3981" s="24">
        <v>118452.93</v>
      </c>
      <c r="K3981" s="24">
        <v>103646.31</v>
      </c>
      <c r="L3981" s="24">
        <v>165834.1</v>
      </c>
      <c r="M3981" s="24">
        <v>133259.54</v>
      </c>
      <c r="N3981" s="24">
        <v>213215.27</v>
      </c>
      <c r="O3981" s="24">
        <v>177679.39</v>
      </c>
      <c r="P3981" s="24">
        <v>284287.02</v>
      </c>
      <c r="Q3981" s="24">
        <v>222099.23</v>
      </c>
      <c r="R3981" s="24">
        <v>355358.78</v>
      </c>
      <c r="S3981" s="24">
        <v>251712.46</v>
      </c>
      <c r="T3981" s="24">
        <v>402739.95</v>
      </c>
      <c r="U3981" s="24">
        <v>281325.69</v>
      </c>
      <c r="V3981" s="24">
        <v>450121.12</v>
      </c>
    </row>
    <row r="3982" spans="1:22" hidden="1" x14ac:dyDescent="0.3">
      <c r="A3982" s="23">
        <v>4</v>
      </c>
      <c r="B3982" s="23">
        <v>2022</v>
      </c>
      <c r="C3982" s="23" t="s">
        <v>551</v>
      </c>
      <c r="D3982" t="s">
        <v>154</v>
      </c>
      <c r="E3982" s="23" t="s">
        <v>555</v>
      </c>
      <c r="F3982" s="23" t="s">
        <v>200</v>
      </c>
      <c r="G3982" s="23">
        <v>1</v>
      </c>
      <c r="H3982" s="23" t="s">
        <v>14</v>
      </c>
      <c r="I3982" s="24">
        <v>104911.19</v>
      </c>
      <c r="J3982" s="24">
        <v>183594.57</v>
      </c>
      <c r="K3982" s="24">
        <v>136259.75</v>
      </c>
      <c r="L3982" s="24">
        <v>238454.56</v>
      </c>
      <c r="M3982" s="24">
        <v>162978.26</v>
      </c>
      <c r="N3982" s="24">
        <v>285211.96000000002</v>
      </c>
      <c r="O3982" s="24">
        <v>194456.7</v>
      </c>
      <c r="P3982" s="24">
        <v>340299.22</v>
      </c>
      <c r="Q3982" s="24">
        <v>228995.58</v>
      </c>
      <c r="R3982" s="24">
        <v>400742.27</v>
      </c>
      <c r="S3982" s="24">
        <v>251163.36</v>
      </c>
      <c r="T3982" s="24">
        <v>439535.88</v>
      </c>
      <c r="U3982" s="24">
        <v>272670.49</v>
      </c>
      <c r="V3982" s="24">
        <v>477173.36</v>
      </c>
    </row>
    <row r="3983" spans="1:22" hidden="1" x14ac:dyDescent="0.3">
      <c r="A3983" s="23">
        <v>4</v>
      </c>
      <c r="B3983" s="23">
        <v>2022</v>
      </c>
      <c r="C3983" s="23" t="s">
        <v>551</v>
      </c>
      <c r="D3983" t="s">
        <v>154</v>
      </c>
      <c r="E3983" s="23" t="s">
        <v>555</v>
      </c>
      <c r="F3983" s="23" t="s">
        <v>200</v>
      </c>
      <c r="G3983" s="23">
        <v>2</v>
      </c>
      <c r="H3983" s="23" t="s">
        <v>30</v>
      </c>
      <c r="I3983" s="24">
        <v>81286.179999999993</v>
      </c>
      <c r="J3983" s="24">
        <v>142250.81</v>
      </c>
      <c r="K3983" s="24">
        <v>106699.98</v>
      </c>
      <c r="L3983" s="24">
        <v>186724.96</v>
      </c>
      <c r="M3983" s="24">
        <v>129492.43</v>
      </c>
      <c r="N3983" s="24">
        <v>226611.75</v>
      </c>
      <c r="O3983" s="24">
        <v>158845.07</v>
      </c>
      <c r="P3983" s="24">
        <v>277978.86</v>
      </c>
      <c r="Q3983" s="24">
        <v>188625.89</v>
      </c>
      <c r="R3983" s="24">
        <v>330095.31</v>
      </c>
      <c r="S3983" s="24">
        <v>207976.43</v>
      </c>
      <c r="T3983" s="24">
        <v>363958.76</v>
      </c>
      <c r="U3983" s="24">
        <v>226100.05</v>
      </c>
      <c r="V3983" s="24">
        <v>395675.09</v>
      </c>
    </row>
    <row r="3984" spans="1:22" hidden="1" x14ac:dyDescent="0.3">
      <c r="A3984" s="23">
        <v>4</v>
      </c>
      <c r="B3984" s="23">
        <v>2022</v>
      </c>
      <c r="C3984" s="23" t="s">
        <v>551</v>
      </c>
      <c r="D3984" t="s">
        <v>154</v>
      </c>
      <c r="E3984" s="23" t="s">
        <v>555</v>
      </c>
      <c r="F3984" s="23" t="s">
        <v>200</v>
      </c>
      <c r="G3984" s="23">
        <v>3</v>
      </c>
      <c r="H3984" s="23" t="s">
        <v>31</v>
      </c>
      <c r="I3984" s="24">
        <v>76814.36</v>
      </c>
      <c r="J3984" s="24">
        <v>134425.12</v>
      </c>
      <c r="K3984" s="24">
        <v>104530.07</v>
      </c>
      <c r="L3984" s="24">
        <v>182927.62</v>
      </c>
      <c r="M3984" s="24">
        <v>132201.87</v>
      </c>
      <c r="N3984" s="24">
        <v>231353.27</v>
      </c>
      <c r="O3984" s="24">
        <v>174088.86</v>
      </c>
      <c r="P3984" s="24">
        <v>304655.5</v>
      </c>
      <c r="Q3984" s="24">
        <v>215567.04</v>
      </c>
      <c r="R3984" s="24">
        <v>377242.32</v>
      </c>
      <c r="S3984" s="24">
        <v>242764.93</v>
      </c>
      <c r="T3984" s="24">
        <v>424838.62</v>
      </c>
      <c r="U3984" s="24">
        <v>269599.43</v>
      </c>
      <c r="V3984" s="24">
        <v>471799.01</v>
      </c>
    </row>
    <row r="3985" spans="1:22" hidden="1" x14ac:dyDescent="0.3">
      <c r="A3985" s="23">
        <v>4</v>
      </c>
      <c r="B3985" s="23">
        <v>2022</v>
      </c>
      <c r="C3985" s="23" t="s">
        <v>551</v>
      </c>
      <c r="D3985" t="s">
        <v>154</v>
      </c>
      <c r="E3985" s="23" t="s">
        <v>555</v>
      </c>
      <c r="F3985" s="23" t="s">
        <v>200</v>
      </c>
      <c r="G3985" s="23">
        <v>4</v>
      </c>
      <c r="H3985" s="23" t="s">
        <v>29</v>
      </c>
      <c r="I3985" s="24">
        <v>83943.44</v>
      </c>
      <c r="J3985" s="24">
        <v>134309.51</v>
      </c>
      <c r="K3985" s="24">
        <v>117520.82</v>
      </c>
      <c r="L3985" s="24">
        <v>188033.31</v>
      </c>
      <c r="M3985" s="24">
        <v>151098.20000000001</v>
      </c>
      <c r="N3985" s="24">
        <v>241757.12</v>
      </c>
      <c r="O3985" s="24">
        <v>201464.26</v>
      </c>
      <c r="P3985" s="24">
        <v>322342.82</v>
      </c>
      <c r="Q3985" s="24">
        <v>251830.32</v>
      </c>
      <c r="R3985" s="24">
        <v>402928.53</v>
      </c>
      <c r="S3985" s="24">
        <v>285407.7</v>
      </c>
      <c r="T3985" s="24">
        <v>456652.33</v>
      </c>
      <c r="U3985" s="24">
        <v>318985.08</v>
      </c>
      <c r="V3985" s="24">
        <v>510376.13</v>
      </c>
    </row>
    <row r="3986" spans="1:22" hidden="1" x14ac:dyDescent="0.3">
      <c r="A3986" s="23">
        <v>4</v>
      </c>
      <c r="B3986" s="23">
        <v>2022</v>
      </c>
      <c r="C3986" s="23" t="s">
        <v>551</v>
      </c>
      <c r="D3986" t="s">
        <v>154</v>
      </c>
      <c r="E3986" s="23" t="s">
        <v>555</v>
      </c>
      <c r="F3986" s="23" t="s">
        <v>242</v>
      </c>
      <c r="G3986" s="23">
        <v>1</v>
      </c>
      <c r="H3986" s="23" t="s">
        <v>14</v>
      </c>
      <c r="I3986" s="24">
        <v>103016.88</v>
      </c>
      <c r="J3986" s="24">
        <v>180279.55</v>
      </c>
      <c r="K3986" s="24">
        <v>133685.54</v>
      </c>
      <c r="L3986" s="24">
        <v>233949.7</v>
      </c>
      <c r="M3986" s="24">
        <v>159803.22</v>
      </c>
      <c r="N3986" s="24">
        <v>279655.63</v>
      </c>
      <c r="O3986" s="24">
        <v>190530.64</v>
      </c>
      <c r="P3986" s="24">
        <v>333428.61</v>
      </c>
      <c r="Q3986" s="24">
        <v>224285.01</v>
      </c>
      <c r="R3986" s="24">
        <v>392498.77</v>
      </c>
      <c r="S3986" s="24">
        <v>245946.61</v>
      </c>
      <c r="T3986" s="24">
        <v>430406.58</v>
      </c>
      <c r="U3986" s="24">
        <v>266915.81</v>
      </c>
      <c r="V3986" s="24">
        <v>467102.67</v>
      </c>
    </row>
    <row r="3987" spans="1:22" hidden="1" x14ac:dyDescent="0.3">
      <c r="A3987" s="23">
        <v>4</v>
      </c>
      <c r="B3987" s="23">
        <v>2022</v>
      </c>
      <c r="C3987" s="23" t="s">
        <v>551</v>
      </c>
      <c r="D3987" t="s">
        <v>154</v>
      </c>
      <c r="E3987" s="23" t="s">
        <v>555</v>
      </c>
      <c r="F3987" s="23" t="s">
        <v>242</v>
      </c>
      <c r="G3987" s="23">
        <v>2</v>
      </c>
      <c r="H3987" s="23" t="s">
        <v>30</v>
      </c>
      <c r="I3987" s="24">
        <v>80538.720000000001</v>
      </c>
      <c r="J3987" s="24">
        <v>140942.76</v>
      </c>
      <c r="K3987" s="24">
        <v>105560.71</v>
      </c>
      <c r="L3987" s="24">
        <v>184731.24</v>
      </c>
      <c r="M3987" s="24">
        <v>127942.91</v>
      </c>
      <c r="N3987" s="24">
        <v>223900.09</v>
      </c>
      <c r="O3987" s="24">
        <v>156647.72</v>
      </c>
      <c r="P3987" s="24">
        <v>274133.52</v>
      </c>
      <c r="Q3987" s="24">
        <v>185875.01</v>
      </c>
      <c r="R3987" s="24">
        <v>325281.28000000003</v>
      </c>
      <c r="S3987" s="24">
        <v>204856.14</v>
      </c>
      <c r="T3987" s="24">
        <v>358498.24</v>
      </c>
      <c r="U3987" s="24">
        <v>222606.07</v>
      </c>
      <c r="V3987" s="24">
        <v>389560.63</v>
      </c>
    </row>
    <row r="3988" spans="1:22" hidden="1" x14ac:dyDescent="0.3">
      <c r="A3988" s="23">
        <v>4</v>
      </c>
      <c r="B3988" s="23">
        <v>2022</v>
      </c>
      <c r="C3988" s="23" t="s">
        <v>551</v>
      </c>
      <c r="D3988" t="s">
        <v>154</v>
      </c>
      <c r="E3988" s="23" t="s">
        <v>555</v>
      </c>
      <c r="F3988" s="23" t="s">
        <v>242</v>
      </c>
      <c r="G3988" s="23">
        <v>3</v>
      </c>
      <c r="H3988" s="23" t="s">
        <v>31</v>
      </c>
      <c r="I3988" s="24">
        <v>76664.509999999995</v>
      </c>
      <c r="J3988" s="24">
        <v>134162.89000000001</v>
      </c>
      <c r="K3988" s="24">
        <v>104466.4</v>
      </c>
      <c r="L3988" s="24">
        <v>182816.2</v>
      </c>
      <c r="M3988" s="24">
        <v>132226.51999999999</v>
      </c>
      <c r="N3988" s="24">
        <v>231396.4</v>
      </c>
      <c r="O3988" s="24">
        <v>174227.56</v>
      </c>
      <c r="P3988" s="24">
        <v>304898.21999999997</v>
      </c>
      <c r="Q3988" s="24">
        <v>215839.64</v>
      </c>
      <c r="R3988" s="24">
        <v>377719.36</v>
      </c>
      <c r="S3988" s="24">
        <v>243148.84</v>
      </c>
      <c r="T3988" s="24">
        <v>425510.47</v>
      </c>
      <c r="U3988" s="24">
        <v>270112.3</v>
      </c>
      <c r="V3988" s="24">
        <v>472696.53</v>
      </c>
    </row>
    <row r="3989" spans="1:22" hidden="1" x14ac:dyDescent="0.3">
      <c r="A3989" s="23">
        <v>4</v>
      </c>
      <c r="B3989" s="23">
        <v>2022</v>
      </c>
      <c r="C3989" s="23" t="s">
        <v>551</v>
      </c>
      <c r="D3989" t="s">
        <v>154</v>
      </c>
      <c r="E3989" s="23" t="s">
        <v>555</v>
      </c>
      <c r="F3989" s="23" t="s">
        <v>242</v>
      </c>
      <c r="G3989" s="23">
        <v>4</v>
      </c>
      <c r="H3989" s="23" t="s">
        <v>29</v>
      </c>
      <c r="I3989" s="24">
        <v>82805.440000000002</v>
      </c>
      <c r="J3989" s="24">
        <v>132488.70000000001</v>
      </c>
      <c r="K3989" s="24">
        <v>115927.61</v>
      </c>
      <c r="L3989" s="24">
        <v>185484.18</v>
      </c>
      <c r="M3989" s="24">
        <v>149049.79</v>
      </c>
      <c r="N3989" s="24">
        <v>238479.67</v>
      </c>
      <c r="O3989" s="24">
        <v>198733.05</v>
      </c>
      <c r="P3989" s="24">
        <v>317972.89</v>
      </c>
      <c r="Q3989" s="24">
        <v>248416.31</v>
      </c>
      <c r="R3989" s="24">
        <v>397466.11</v>
      </c>
      <c r="S3989" s="24">
        <v>281538.49</v>
      </c>
      <c r="T3989" s="24">
        <v>450461.59</v>
      </c>
      <c r="U3989" s="24">
        <v>314660.67</v>
      </c>
      <c r="V3989" s="24">
        <v>503457.07</v>
      </c>
    </row>
    <row r="3990" spans="1:22" hidden="1" x14ac:dyDescent="0.3">
      <c r="A3990" s="23">
        <v>4</v>
      </c>
      <c r="B3990" s="23">
        <v>2022</v>
      </c>
      <c r="C3990" s="23" t="s">
        <v>551</v>
      </c>
      <c r="D3990" t="s">
        <v>154</v>
      </c>
      <c r="E3990" s="23" t="s">
        <v>555</v>
      </c>
      <c r="F3990" s="23" t="s">
        <v>283</v>
      </c>
      <c r="G3990" s="23">
        <v>1</v>
      </c>
      <c r="H3990" s="23" t="s">
        <v>14</v>
      </c>
      <c r="I3990" s="24">
        <v>101485.93</v>
      </c>
      <c r="J3990" s="24">
        <v>177600.38</v>
      </c>
      <c r="K3990" s="24">
        <v>131787.89000000001</v>
      </c>
      <c r="L3990" s="24">
        <v>230628.81</v>
      </c>
      <c r="M3990" s="24">
        <v>157610.04999999999</v>
      </c>
      <c r="N3990" s="24">
        <v>275817.58</v>
      </c>
      <c r="O3990" s="24">
        <v>188023.67999999999</v>
      </c>
      <c r="P3990" s="24">
        <v>329041.45</v>
      </c>
      <c r="Q3990" s="24">
        <v>221402.27</v>
      </c>
      <c r="R3990" s="24">
        <v>387453.96</v>
      </c>
      <c r="S3990" s="24">
        <v>242824.8</v>
      </c>
      <c r="T3990" s="24">
        <v>424943.4</v>
      </c>
      <c r="U3990" s="24">
        <v>263599.39</v>
      </c>
      <c r="V3990" s="24">
        <v>461298.93</v>
      </c>
    </row>
    <row r="3991" spans="1:22" hidden="1" x14ac:dyDescent="0.3">
      <c r="A3991" s="23">
        <v>4</v>
      </c>
      <c r="B3991" s="23">
        <v>2022</v>
      </c>
      <c r="C3991" s="23" t="s">
        <v>551</v>
      </c>
      <c r="D3991" t="s">
        <v>154</v>
      </c>
      <c r="E3991" s="23" t="s">
        <v>555</v>
      </c>
      <c r="F3991" s="23" t="s">
        <v>283</v>
      </c>
      <c r="G3991" s="23">
        <v>2</v>
      </c>
      <c r="H3991" s="23" t="s">
        <v>30</v>
      </c>
      <c r="I3991" s="24">
        <v>78778.399999999994</v>
      </c>
      <c r="J3991" s="24">
        <v>137862.20000000001</v>
      </c>
      <c r="K3991" s="24">
        <v>103376.07</v>
      </c>
      <c r="L3991" s="24">
        <v>180908.12</v>
      </c>
      <c r="M3991" s="24">
        <v>125424.63</v>
      </c>
      <c r="N3991" s="24">
        <v>219493.1</v>
      </c>
      <c r="O3991" s="24">
        <v>153795.03</v>
      </c>
      <c r="P3991" s="24">
        <v>269141.3</v>
      </c>
      <c r="Q3991" s="24">
        <v>182600.33</v>
      </c>
      <c r="R3991" s="24">
        <v>319550.57</v>
      </c>
      <c r="S3991" s="24">
        <v>201315.03</v>
      </c>
      <c r="T3991" s="24">
        <v>352301.31</v>
      </c>
      <c r="U3991" s="24">
        <v>218837.51</v>
      </c>
      <c r="V3991" s="24">
        <v>382965.64</v>
      </c>
    </row>
    <row r="3992" spans="1:22" hidden="1" x14ac:dyDescent="0.3">
      <c r="A3992" s="23">
        <v>4</v>
      </c>
      <c r="B3992" s="23">
        <v>2022</v>
      </c>
      <c r="C3992" s="23" t="s">
        <v>551</v>
      </c>
      <c r="D3992" t="s">
        <v>154</v>
      </c>
      <c r="E3992" s="23" t="s">
        <v>555</v>
      </c>
      <c r="F3992" s="23" t="s">
        <v>283</v>
      </c>
      <c r="G3992" s="23">
        <v>3</v>
      </c>
      <c r="H3992" s="23" t="s">
        <v>31</v>
      </c>
      <c r="I3992" s="24">
        <v>74557.45</v>
      </c>
      <c r="J3992" s="24">
        <v>130475.54</v>
      </c>
      <c r="K3992" s="24">
        <v>101487.3</v>
      </c>
      <c r="L3992" s="24">
        <v>177602.77</v>
      </c>
      <c r="M3992" s="24">
        <v>128374.94</v>
      </c>
      <c r="N3992" s="24">
        <v>224656.14</v>
      </c>
      <c r="O3992" s="24">
        <v>169070.95</v>
      </c>
      <c r="P3992" s="24">
        <v>295874.15999999997</v>
      </c>
      <c r="Q3992" s="24">
        <v>209374.03</v>
      </c>
      <c r="R3992" s="24">
        <v>366404.55</v>
      </c>
      <c r="S3992" s="24">
        <v>235806.16</v>
      </c>
      <c r="T3992" s="24">
        <v>412660.78</v>
      </c>
      <c r="U3992" s="24">
        <v>261889.02</v>
      </c>
      <c r="V3992" s="24">
        <v>458305.79</v>
      </c>
    </row>
    <row r="3993" spans="1:22" hidden="1" x14ac:dyDescent="0.3">
      <c r="A3993" s="23">
        <v>4</v>
      </c>
      <c r="B3993" s="23">
        <v>2022</v>
      </c>
      <c r="C3993" s="23" t="s">
        <v>551</v>
      </c>
      <c r="D3993" t="s">
        <v>154</v>
      </c>
      <c r="E3993" s="23" t="s">
        <v>555</v>
      </c>
      <c r="F3993" s="23" t="s">
        <v>283</v>
      </c>
      <c r="G3993" s="23">
        <v>4</v>
      </c>
      <c r="H3993" s="23" t="s">
        <v>29</v>
      </c>
      <c r="I3993" s="24">
        <v>81279.399999999994</v>
      </c>
      <c r="J3993" s="24">
        <v>130047.03999999999</v>
      </c>
      <c r="K3993" s="24">
        <v>113791.16</v>
      </c>
      <c r="L3993" s="24">
        <v>182065.86</v>
      </c>
      <c r="M3993" s="24">
        <v>146302.92000000001</v>
      </c>
      <c r="N3993" s="24">
        <v>234084.68</v>
      </c>
      <c r="O3993" s="24">
        <v>195070.56</v>
      </c>
      <c r="P3993" s="24">
        <v>312112.90000000002</v>
      </c>
      <c r="Q3993" s="24">
        <v>243838.2</v>
      </c>
      <c r="R3993" s="24">
        <v>390141.13</v>
      </c>
      <c r="S3993" s="24">
        <v>276349.96000000002</v>
      </c>
      <c r="T3993" s="24">
        <v>442159.95</v>
      </c>
      <c r="U3993" s="24">
        <v>308861.71999999997</v>
      </c>
      <c r="V3993" s="24">
        <v>494178.76</v>
      </c>
    </row>
    <row r="3994" spans="1:22" hidden="1" x14ac:dyDescent="0.3">
      <c r="A3994" s="23">
        <v>4</v>
      </c>
      <c r="B3994" s="23">
        <v>2022</v>
      </c>
      <c r="C3994" s="23" t="s">
        <v>551</v>
      </c>
      <c r="D3994" t="s">
        <v>154</v>
      </c>
      <c r="E3994" s="23" t="s">
        <v>555</v>
      </c>
      <c r="F3994" s="23" t="s">
        <v>324</v>
      </c>
      <c r="G3994" s="23">
        <v>1</v>
      </c>
      <c r="H3994" s="23" t="s">
        <v>14</v>
      </c>
      <c r="I3994" s="24">
        <v>104547.83</v>
      </c>
      <c r="J3994" s="24">
        <v>182958.71</v>
      </c>
      <c r="K3994" s="24">
        <v>135583.19</v>
      </c>
      <c r="L3994" s="24">
        <v>237270.58</v>
      </c>
      <c r="M3994" s="24">
        <v>161996.39000000001</v>
      </c>
      <c r="N3994" s="24">
        <v>283493.67</v>
      </c>
      <c r="O3994" s="24">
        <v>193037.58</v>
      </c>
      <c r="P3994" s="24">
        <v>337815.77</v>
      </c>
      <c r="Q3994" s="24">
        <v>227167.76</v>
      </c>
      <c r="R3994" s="24">
        <v>397543.57</v>
      </c>
      <c r="S3994" s="24">
        <v>249068.43</v>
      </c>
      <c r="T3994" s="24">
        <v>435869.74</v>
      </c>
      <c r="U3994" s="24">
        <v>270232.23</v>
      </c>
      <c r="V3994" s="24">
        <v>472906.4</v>
      </c>
    </row>
    <row r="3995" spans="1:22" hidden="1" x14ac:dyDescent="0.3">
      <c r="A3995" s="23">
        <v>4</v>
      </c>
      <c r="B3995" s="23">
        <v>2022</v>
      </c>
      <c r="C3995" s="23" t="s">
        <v>551</v>
      </c>
      <c r="D3995" t="s">
        <v>154</v>
      </c>
      <c r="E3995" s="23" t="s">
        <v>555</v>
      </c>
      <c r="F3995" s="23" t="s">
        <v>324</v>
      </c>
      <c r="G3995" s="23">
        <v>2</v>
      </c>
      <c r="H3995" s="23" t="s">
        <v>30</v>
      </c>
      <c r="I3995" s="24">
        <v>82299.039999999994</v>
      </c>
      <c r="J3995" s="24">
        <v>144023.32</v>
      </c>
      <c r="K3995" s="24">
        <v>107745.34</v>
      </c>
      <c r="L3995" s="24">
        <v>188554.34</v>
      </c>
      <c r="M3995" s="24">
        <v>130461.18</v>
      </c>
      <c r="N3995" s="24">
        <v>228307.06</v>
      </c>
      <c r="O3995" s="24">
        <v>159500.41</v>
      </c>
      <c r="P3995" s="24">
        <v>279125.73</v>
      </c>
      <c r="Q3995" s="24">
        <v>189149.7</v>
      </c>
      <c r="R3995" s="24">
        <v>331011.96999999997</v>
      </c>
      <c r="S3995" s="24">
        <v>208397.24</v>
      </c>
      <c r="T3995" s="24">
        <v>364695.17</v>
      </c>
      <c r="U3995" s="24">
        <v>226374.63</v>
      </c>
      <c r="V3995" s="24">
        <v>396155.6</v>
      </c>
    </row>
    <row r="3996" spans="1:22" hidden="1" x14ac:dyDescent="0.3">
      <c r="A3996" s="23">
        <v>4</v>
      </c>
      <c r="B3996" s="23">
        <v>2022</v>
      </c>
      <c r="C3996" s="23" t="s">
        <v>551</v>
      </c>
      <c r="D3996" t="s">
        <v>154</v>
      </c>
      <c r="E3996" s="23" t="s">
        <v>555</v>
      </c>
      <c r="F3996" s="23" t="s">
        <v>324</v>
      </c>
      <c r="G3996" s="23">
        <v>3</v>
      </c>
      <c r="H3996" s="23" t="s">
        <v>31</v>
      </c>
      <c r="I3996" s="24">
        <v>78771.570000000007</v>
      </c>
      <c r="J3996" s="24">
        <v>137850.23999999999</v>
      </c>
      <c r="K3996" s="24">
        <v>107445.5</v>
      </c>
      <c r="L3996" s="24">
        <v>188029.63</v>
      </c>
      <c r="M3996" s="24">
        <v>136078.09</v>
      </c>
      <c r="N3996" s="24">
        <v>238136.65</v>
      </c>
      <c r="O3996" s="24">
        <v>179384.16</v>
      </c>
      <c r="P3996" s="24">
        <v>313922.27</v>
      </c>
      <c r="Q3996" s="24">
        <v>222305.23</v>
      </c>
      <c r="R3996" s="24">
        <v>389034.15</v>
      </c>
      <c r="S3996" s="24">
        <v>250491.51</v>
      </c>
      <c r="T3996" s="24">
        <v>438360.14</v>
      </c>
      <c r="U3996" s="24">
        <v>278335.57</v>
      </c>
      <c r="V3996" s="24">
        <v>487087.25</v>
      </c>
    </row>
    <row r="3997" spans="1:22" hidden="1" x14ac:dyDescent="0.3">
      <c r="A3997" s="23">
        <v>4</v>
      </c>
      <c r="B3997" s="23">
        <v>2022</v>
      </c>
      <c r="C3997" s="23" t="s">
        <v>551</v>
      </c>
      <c r="D3997" t="s">
        <v>154</v>
      </c>
      <c r="E3997" s="23" t="s">
        <v>555</v>
      </c>
      <c r="F3997" s="23" t="s">
        <v>324</v>
      </c>
      <c r="G3997" s="23">
        <v>4</v>
      </c>
      <c r="H3997" s="23" t="s">
        <v>29</v>
      </c>
      <c r="I3997" s="24">
        <v>84331.47</v>
      </c>
      <c r="J3997" s="24">
        <v>134930.35999999999</v>
      </c>
      <c r="K3997" s="24">
        <v>118064.06</v>
      </c>
      <c r="L3997" s="24">
        <v>188902.5</v>
      </c>
      <c r="M3997" s="24">
        <v>151796.65</v>
      </c>
      <c r="N3997" s="24">
        <v>242874.65</v>
      </c>
      <c r="O3997" s="24">
        <v>202395.53</v>
      </c>
      <c r="P3997" s="24">
        <v>323832.86</v>
      </c>
      <c r="Q3997" s="24">
        <v>252994.42</v>
      </c>
      <c r="R3997" s="24">
        <v>404791.08</v>
      </c>
      <c r="S3997" s="24">
        <v>286727.01</v>
      </c>
      <c r="T3997" s="24">
        <v>458763.22</v>
      </c>
      <c r="U3997" s="24">
        <v>320459.59999999998</v>
      </c>
      <c r="V3997" s="24">
        <v>512735.36</v>
      </c>
    </row>
    <row r="3998" spans="1:22" hidden="1" x14ac:dyDescent="0.3">
      <c r="A3998" s="23">
        <v>4</v>
      </c>
      <c r="B3998" s="23">
        <v>2022</v>
      </c>
      <c r="C3998" s="23" t="s">
        <v>551</v>
      </c>
      <c r="D3998" t="s">
        <v>154</v>
      </c>
      <c r="E3998" s="23" t="s">
        <v>555</v>
      </c>
      <c r="F3998" s="23" t="s">
        <v>363</v>
      </c>
      <c r="G3998" s="23">
        <v>1</v>
      </c>
      <c r="H3998" s="23" t="s">
        <v>14</v>
      </c>
      <c r="I3998" s="24">
        <v>104017.33</v>
      </c>
      <c r="J3998" s="24">
        <v>182030.33</v>
      </c>
      <c r="K3998" s="24">
        <v>134913.04999999999</v>
      </c>
      <c r="L3998" s="24">
        <v>236097.84</v>
      </c>
      <c r="M3998" s="24">
        <v>161210.78</v>
      </c>
      <c r="N3998" s="24">
        <v>282118.87</v>
      </c>
      <c r="O3998" s="24">
        <v>192123.09</v>
      </c>
      <c r="P3998" s="24">
        <v>336215.42</v>
      </c>
      <c r="Q3998" s="24">
        <v>226105.3</v>
      </c>
      <c r="R3998" s="24">
        <v>395684.27</v>
      </c>
      <c r="S3998" s="24">
        <v>247911.44</v>
      </c>
      <c r="T3998" s="24">
        <v>433845.01</v>
      </c>
      <c r="U3998" s="24">
        <v>268991.28999999998</v>
      </c>
      <c r="V3998" s="24">
        <v>470734.77</v>
      </c>
    </row>
    <row r="3999" spans="1:22" hidden="1" x14ac:dyDescent="0.3">
      <c r="A3999" s="23">
        <v>4</v>
      </c>
      <c r="B3999" s="23">
        <v>2022</v>
      </c>
      <c r="C3999" s="23" t="s">
        <v>551</v>
      </c>
      <c r="D3999" t="s">
        <v>154</v>
      </c>
      <c r="E3999" s="23" t="s">
        <v>555</v>
      </c>
      <c r="F3999" s="23" t="s">
        <v>363</v>
      </c>
      <c r="G3999" s="23">
        <v>2</v>
      </c>
      <c r="H3999" s="23" t="s">
        <v>30</v>
      </c>
      <c r="I3999" s="24">
        <v>81768.53</v>
      </c>
      <c r="J3999" s="24">
        <v>143094.94</v>
      </c>
      <c r="K3999" s="24">
        <v>107075.2</v>
      </c>
      <c r="L3999" s="24">
        <v>187381.61</v>
      </c>
      <c r="M3999" s="24">
        <v>129675.57</v>
      </c>
      <c r="N3999" s="24">
        <v>226932.26</v>
      </c>
      <c r="O3999" s="24">
        <v>158585.93</v>
      </c>
      <c r="P3999" s="24">
        <v>277525.37</v>
      </c>
      <c r="Q3999" s="24">
        <v>188087.24</v>
      </c>
      <c r="R3999" s="24">
        <v>329152.65999999997</v>
      </c>
      <c r="S3999" s="24">
        <v>207240.25</v>
      </c>
      <c r="T3999" s="24">
        <v>362670.44</v>
      </c>
      <c r="U3999" s="24">
        <v>225133.7</v>
      </c>
      <c r="V3999" s="24">
        <v>393983.97</v>
      </c>
    </row>
    <row r="4000" spans="1:22" hidden="1" x14ac:dyDescent="0.3">
      <c r="A4000" s="23">
        <v>4</v>
      </c>
      <c r="B4000" s="23">
        <v>2022</v>
      </c>
      <c r="C4000" s="23" t="s">
        <v>551</v>
      </c>
      <c r="D4000" t="s">
        <v>154</v>
      </c>
      <c r="E4000" s="23" t="s">
        <v>555</v>
      </c>
      <c r="F4000" s="23" t="s">
        <v>363</v>
      </c>
      <c r="G4000" s="23">
        <v>3</v>
      </c>
      <c r="H4000" s="23" t="s">
        <v>31</v>
      </c>
      <c r="I4000" s="24">
        <v>78177.95</v>
      </c>
      <c r="J4000" s="24">
        <v>136811.41</v>
      </c>
      <c r="K4000" s="24">
        <v>106614.44</v>
      </c>
      <c r="L4000" s="24">
        <v>186575.27</v>
      </c>
      <c r="M4000" s="24">
        <v>135009.57999999999</v>
      </c>
      <c r="N4000" s="24">
        <v>236266.76</v>
      </c>
      <c r="O4000" s="24">
        <v>177959.47</v>
      </c>
      <c r="P4000" s="24">
        <v>311429.08</v>
      </c>
      <c r="Q4000" s="24">
        <v>220524.37</v>
      </c>
      <c r="R4000" s="24">
        <v>385917.65</v>
      </c>
      <c r="S4000" s="24">
        <v>248473.21</v>
      </c>
      <c r="T4000" s="24">
        <v>434828.11</v>
      </c>
      <c r="U4000" s="24">
        <v>276079.82</v>
      </c>
      <c r="V4000" s="24">
        <v>483139.69</v>
      </c>
    </row>
    <row r="4001" spans="1:22" hidden="1" x14ac:dyDescent="0.3">
      <c r="A4001" s="23">
        <v>4</v>
      </c>
      <c r="B4001" s="23">
        <v>2022</v>
      </c>
      <c r="C4001" s="23" t="s">
        <v>551</v>
      </c>
      <c r="D4001" t="s">
        <v>154</v>
      </c>
      <c r="E4001" s="23" t="s">
        <v>555</v>
      </c>
      <c r="F4001" s="23" t="s">
        <v>363</v>
      </c>
      <c r="G4001" s="23">
        <v>4</v>
      </c>
      <c r="H4001" s="23" t="s">
        <v>29</v>
      </c>
      <c r="I4001" s="24">
        <v>83844.350000000006</v>
      </c>
      <c r="J4001" s="24">
        <v>134150.96</v>
      </c>
      <c r="K4001" s="24">
        <v>117382.09</v>
      </c>
      <c r="L4001" s="24">
        <v>187811.35</v>
      </c>
      <c r="M4001" s="24">
        <v>150919.82999999999</v>
      </c>
      <c r="N4001" s="24">
        <v>241471.74</v>
      </c>
      <c r="O4001" s="24">
        <v>201226.44</v>
      </c>
      <c r="P4001" s="24">
        <v>321962.32</v>
      </c>
      <c r="Q4001" s="24">
        <v>251533.06</v>
      </c>
      <c r="R4001" s="24">
        <v>402452.89</v>
      </c>
      <c r="S4001" s="24">
        <v>285070.8</v>
      </c>
      <c r="T4001" s="24">
        <v>456113.28</v>
      </c>
      <c r="U4001" s="24">
        <v>318608.53999999998</v>
      </c>
      <c r="V4001" s="24">
        <v>509773.67</v>
      </c>
    </row>
    <row r="4002" spans="1:22" hidden="1" x14ac:dyDescent="0.3">
      <c r="A4002" s="23">
        <v>4</v>
      </c>
      <c r="B4002" s="23">
        <v>2022</v>
      </c>
      <c r="C4002" s="23" t="s">
        <v>551</v>
      </c>
      <c r="D4002" t="s">
        <v>154</v>
      </c>
      <c r="E4002" s="23" t="s">
        <v>555</v>
      </c>
      <c r="F4002" s="23" t="s">
        <v>399</v>
      </c>
      <c r="G4002" s="23">
        <v>1</v>
      </c>
      <c r="H4002" s="23" t="s">
        <v>14</v>
      </c>
      <c r="I4002" s="24">
        <v>103365.7</v>
      </c>
      <c r="J4002" s="24">
        <v>180889.98</v>
      </c>
      <c r="K4002" s="24">
        <v>134017.39000000001</v>
      </c>
      <c r="L4002" s="24">
        <v>234530.43</v>
      </c>
      <c r="M4002" s="24">
        <v>160097.88</v>
      </c>
      <c r="N4002" s="24">
        <v>280171.28000000003</v>
      </c>
      <c r="O4002" s="24">
        <v>190735.56</v>
      </c>
      <c r="P4002" s="24">
        <v>333787.23</v>
      </c>
      <c r="Q4002" s="24">
        <v>224433.55</v>
      </c>
      <c r="R4002" s="24">
        <v>392758.71</v>
      </c>
      <c r="S4002" s="24">
        <v>246056.12</v>
      </c>
      <c r="T4002" s="24">
        <v>430598.22</v>
      </c>
      <c r="U4002" s="24">
        <v>266937.59999999998</v>
      </c>
      <c r="V4002" s="24">
        <v>467140.79</v>
      </c>
    </row>
    <row r="4003" spans="1:22" hidden="1" x14ac:dyDescent="0.3">
      <c r="A4003" s="23">
        <v>4</v>
      </c>
      <c r="B4003" s="23">
        <v>2022</v>
      </c>
      <c r="C4003" s="23" t="s">
        <v>551</v>
      </c>
      <c r="D4003" t="s">
        <v>154</v>
      </c>
      <c r="E4003" s="23" t="s">
        <v>555</v>
      </c>
      <c r="F4003" s="23" t="s">
        <v>399</v>
      </c>
      <c r="G4003" s="23">
        <v>2</v>
      </c>
      <c r="H4003" s="23" t="s">
        <v>30</v>
      </c>
      <c r="I4003" s="24">
        <v>81575.649999999994</v>
      </c>
      <c r="J4003" s="24">
        <v>142757.39000000001</v>
      </c>
      <c r="K4003" s="24">
        <v>106753.52</v>
      </c>
      <c r="L4003" s="24">
        <v>186818.66</v>
      </c>
      <c r="M4003" s="24">
        <v>129212.88</v>
      </c>
      <c r="N4003" s="24">
        <v>226122.54</v>
      </c>
      <c r="O4003" s="24">
        <v>157889.88</v>
      </c>
      <c r="P4003" s="24">
        <v>276307.28999999998</v>
      </c>
      <c r="Q4003" s="24">
        <v>187199.37</v>
      </c>
      <c r="R4003" s="24">
        <v>327598.90000000002</v>
      </c>
      <c r="S4003" s="24">
        <v>206223.52</v>
      </c>
      <c r="T4003" s="24">
        <v>360891.16</v>
      </c>
      <c r="U4003" s="24">
        <v>223984.28</v>
      </c>
      <c r="V4003" s="24">
        <v>391972.49</v>
      </c>
    </row>
    <row r="4004" spans="1:22" hidden="1" x14ac:dyDescent="0.3">
      <c r="A4004" s="23">
        <v>4</v>
      </c>
      <c r="B4004" s="23">
        <v>2022</v>
      </c>
      <c r="C4004" s="23" t="s">
        <v>551</v>
      </c>
      <c r="D4004" t="s">
        <v>154</v>
      </c>
      <c r="E4004" s="23" t="s">
        <v>555</v>
      </c>
      <c r="F4004" s="23" t="s">
        <v>399</v>
      </c>
      <c r="G4004" s="23">
        <v>3</v>
      </c>
      <c r="H4004" s="23" t="s">
        <v>31</v>
      </c>
      <c r="I4004" s="24">
        <v>78236.73</v>
      </c>
      <c r="J4004" s="24">
        <v>136914.28</v>
      </c>
      <c r="K4004" s="24">
        <v>106755.18</v>
      </c>
      <c r="L4004" s="24">
        <v>186821.56</v>
      </c>
      <c r="M4004" s="24">
        <v>135233.13</v>
      </c>
      <c r="N4004" s="24">
        <v>236657.98</v>
      </c>
      <c r="O4004" s="24">
        <v>178299.88</v>
      </c>
      <c r="P4004" s="24">
        <v>312024.78999999998</v>
      </c>
      <c r="Q4004" s="24">
        <v>220989.58</v>
      </c>
      <c r="R4004" s="24">
        <v>386731.76</v>
      </c>
      <c r="S4004" s="24">
        <v>249030.42</v>
      </c>
      <c r="T4004" s="24">
        <v>435803.24</v>
      </c>
      <c r="U4004" s="24">
        <v>276736.11</v>
      </c>
      <c r="V4004" s="24">
        <v>484288.19</v>
      </c>
    </row>
    <row r="4005" spans="1:22" hidden="1" x14ac:dyDescent="0.3">
      <c r="A4005" s="23">
        <v>4</v>
      </c>
      <c r="B4005" s="23">
        <v>2022</v>
      </c>
      <c r="C4005" s="23" t="s">
        <v>551</v>
      </c>
      <c r="D4005" t="s">
        <v>154</v>
      </c>
      <c r="E4005" s="23" t="s">
        <v>555</v>
      </c>
      <c r="F4005" s="23" t="s">
        <v>399</v>
      </c>
      <c r="G4005" s="23">
        <v>4</v>
      </c>
      <c r="H4005" s="23" t="s">
        <v>29</v>
      </c>
      <c r="I4005" s="24">
        <v>83486.570000000007</v>
      </c>
      <c r="J4005" s="24">
        <v>133578.51999999999</v>
      </c>
      <c r="K4005" s="24">
        <v>116881.2</v>
      </c>
      <c r="L4005" s="24">
        <v>187009.92000000001</v>
      </c>
      <c r="M4005" s="24">
        <v>150275.82999999999</v>
      </c>
      <c r="N4005" s="24">
        <v>240441.33</v>
      </c>
      <c r="O4005" s="24">
        <v>200367.77</v>
      </c>
      <c r="P4005" s="24">
        <v>320588.44</v>
      </c>
      <c r="Q4005" s="24">
        <v>250459.71</v>
      </c>
      <c r="R4005" s="24">
        <v>400735.55</v>
      </c>
      <c r="S4005" s="24">
        <v>283854.34000000003</v>
      </c>
      <c r="T4005" s="24">
        <v>454166.95</v>
      </c>
      <c r="U4005" s="24">
        <v>317248.96999999997</v>
      </c>
      <c r="V4005" s="24">
        <v>507598.36</v>
      </c>
    </row>
    <row r="4006" spans="1:22" hidden="1" x14ac:dyDescent="0.3">
      <c r="A4006" s="23">
        <v>4</v>
      </c>
      <c r="B4006" s="23">
        <v>2022</v>
      </c>
      <c r="C4006" s="23" t="s">
        <v>551</v>
      </c>
      <c r="D4006" t="s">
        <v>154</v>
      </c>
      <c r="E4006" s="23" t="s">
        <v>555</v>
      </c>
      <c r="F4006" s="23" t="s">
        <v>431</v>
      </c>
      <c r="G4006" s="23">
        <v>1</v>
      </c>
      <c r="H4006" s="23" t="s">
        <v>14</v>
      </c>
      <c r="I4006" s="24">
        <v>102365.26</v>
      </c>
      <c r="J4006" s="24">
        <v>179139.20000000001</v>
      </c>
      <c r="K4006" s="24">
        <v>132789.88</v>
      </c>
      <c r="L4006" s="24">
        <v>232382.29</v>
      </c>
      <c r="M4006" s="24">
        <v>158690.31</v>
      </c>
      <c r="N4006" s="24">
        <v>277708.05</v>
      </c>
      <c r="O4006" s="24">
        <v>189143.1</v>
      </c>
      <c r="P4006" s="24">
        <v>331000.43</v>
      </c>
      <c r="Q4006" s="24">
        <v>222613.27</v>
      </c>
      <c r="R4006" s="24">
        <v>389573.22</v>
      </c>
      <c r="S4006" s="24">
        <v>244091.3</v>
      </c>
      <c r="T4006" s="24">
        <v>427159.78</v>
      </c>
      <c r="U4006" s="24">
        <v>264862.11</v>
      </c>
      <c r="V4006" s="24">
        <v>463508.7</v>
      </c>
    </row>
    <row r="4007" spans="1:22" hidden="1" x14ac:dyDescent="0.3">
      <c r="A4007" s="23">
        <v>4</v>
      </c>
      <c r="B4007" s="23">
        <v>2022</v>
      </c>
      <c r="C4007" s="23" t="s">
        <v>551</v>
      </c>
      <c r="D4007" t="s">
        <v>154</v>
      </c>
      <c r="E4007" s="23" t="s">
        <v>555</v>
      </c>
      <c r="F4007" s="23" t="s">
        <v>431</v>
      </c>
      <c r="G4007" s="23">
        <v>2</v>
      </c>
      <c r="H4007" s="23" t="s">
        <v>30</v>
      </c>
      <c r="I4007" s="24">
        <v>80345.83</v>
      </c>
      <c r="J4007" s="24">
        <v>140605.21</v>
      </c>
      <c r="K4007" s="24">
        <v>105239.02</v>
      </c>
      <c r="L4007" s="24">
        <v>184168.29</v>
      </c>
      <c r="M4007" s="24">
        <v>127480.21</v>
      </c>
      <c r="N4007" s="24">
        <v>223090.38</v>
      </c>
      <c r="O4007" s="24">
        <v>155951.67999999999</v>
      </c>
      <c r="P4007" s="24">
        <v>272915.43</v>
      </c>
      <c r="Q4007" s="24">
        <v>184987.15</v>
      </c>
      <c r="R4007" s="24">
        <v>323727.51</v>
      </c>
      <c r="S4007" s="24">
        <v>203839.41</v>
      </c>
      <c r="T4007" s="24">
        <v>356718.97</v>
      </c>
      <c r="U4007" s="24">
        <v>221456.66</v>
      </c>
      <c r="V4007" s="24">
        <v>387549.15</v>
      </c>
    </row>
    <row r="4008" spans="1:22" hidden="1" x14ac:dyDescent="0.3">
      <c r="A4008" s="23">
        <v>4</v>
      </c>
      <c r="B4008" s="23">
        <v>2022</v>
      </c>
      <c r="C4008" s="23" t="s">
        <v>551</v>
      </c>
      <c r="D4008" t="s">
        <v>154</v>
      </c>
      <c r="E4008" s="23" t="s">
        <v>555</v>
      </c>
      <c r="F4008" s="23" t="s">
        <v>431</v>
      </c>
      <c r="G4008" s="23">
        <v>3</v>
      </c>
      <c r="H4008" s="23" t="s">
        <v>31</v>
      </c>
      <c r="I4008" s="24">
        <v>76723.289999999994</v>
      </c>
      <c r="J4008" s="24">
        <v>134265.76</v>
      </c>
      <c r="K4008" s="24">
        <v>104607.14</v>
      </c>
      <c r="L4008" s="24">
        <v>183062.5</v>
      </c>
      <c r="M4008" s="24">
        <v>132450.07</v>
      </c>
      <c r="N4008" s="24">
        <v>231787.62</v>
      </c>
      <c r="O4008" s="24">
        <v>174567.97</v>
      </c>
      <c r="P4008" s="24">
        <v>305493.94</v>
      </c>
      <c r="Q4008" s="24">
        <v>216304.84</v>
      </c>
      <c r="R4008" s="24">
        <v>378533.46</v>
      </c>
      <c r="S4008" s="24">
        <v>243706.06</v>
      </c>
      <c r="T4008" s="24">
        <v>426485.6</v>
      </c>
      <c r="U4008" s="24">
        <v>270768.59000000003</v>
      </c>
      <c r="V4008" s="24">
        <v>473845.03</v>
      </c>
    </row>
    <row r="4009" spans="1:22" hidden="1" x14ac:dyDescent="0.3">
      <c r="A4009" s="23">
        <v>4</v>
      </c>
      <c r="B4009" s="23">
        <v>2022</v>
      </c>
      <c r="C4009" s="23" t="s">
        <v>551</v>
      </c>
      <c r="D4009" t="s">
        <v>154</v>
      </c>
      <c r="E4009" s="23" t="s">
        <v>555</v>
      </c>
      <c r="F4009" s="23" t="s">
        <v>431</v>
      </c>
      <c r="G4009" s="23">
        <v>4</v>
      </c>
      <c r="H4009" s="23" t="s">
        <v>29</v>
      </c>
      <c r="I4009" s="24">
        <v>82447.66</v>
      </c>
      <c r="J4009" s="24">
        <v>131916.25</v>
      </c>
      <c r="K4009" s="24">
        <v>115426.72</v>
      </c>
      <c r="L4009" s="24">
        <v>184682.76</v>
      </c>
      <c r="M4009" s="24">
        <v>148405.78</v>
      </c>
      <c r="N4009" s="24">
        <v>237449.26</v>
      </c>
      <c r="O4009" s="24">
        <v>197874.38</v>
      </c>
      <c r="P4009" s="24">
        <v>316599.01</v>
      </c>
      <c r="Q4009" s="24">
        <v>247342.97</v>
      </c>
      <c r="R4009" s="24">
        <v>395748.76</v>
      </c>
      <c r="S4009" s="24">
        <v>280322.03999999998</v>
      </c>
      <c r="T4009" s="24">
        <v>448515.26</v>
      </c>
      <c r="U4009" s="24">
        <v>313301.09999999998</v>
      </c>
      <c r="V4009" s="24">
        <v>501281.76</v>
      </c>
    </row>
    <row r="4010" spans="1:22" hidden="1" x14ac:dyDescent="0.3">
      <c r="A4010" s="23">
        <v>4</v>
      </c>
      <c r="B4010" s="23">
        <v>2022</v>
      </c>
      <c r="C4010" s="23" t="s">
        <v>551</v>
      </c>
      <c r="D4010" t="s">
        <v>154</v>
      </c>
      <c r="E4010" s="23" t="s">
        <v>555</v>
      </c>
      <c r="F4010" s="23" t="s">
        <v>455</v>
      </c>
      <c r="G4010" s="23">
        <v>1</v>
      </c>
      <c r="H4010" s="23" t="s">
        <v>14</v>
      </c>
      <c r="I4010" s="24">
        <v>101834.76</v>
      </c>
      <c r="J4010" s="24">
        <v>178210.82</v>
      </c>
      <c r="K4010" s="24">
        <v>132119.74</v>
      </c>
      <c r="L4010" s="24">
        <v>231209.55</v>
      </c>
      <c r="M4010" s="24">
        <v>157904.71</v>
      </c>
      <c r="N4010" s="24">
        <v>276333.24</v>
      </c>
      <c r="O4010" s="24">
        <v>188228.61</v>
      </c>
      <c r="P4010" s="24">
        <v>329400.07</v>
      </c>
      <c r="Q4010" s="24">
        <v>221550.81</v>
      </c>
      <c r="R4010" s="24">
        <v>387713.91</v>
      </c>
      <c r="S4010" s="24">
        <v>242934.31</v>
      </c>
      <c r="T4010" s="24">
        <v>425135.05</v>
      </c>
      <c r="U4010" s="24">
        <v>263621.18</v>
      </c>
      <c r="V4010" s="24">
        <v>461337.07</v>
      </c>
    </row>
    <row r="4011" spans="1:22" hidden="1" x14ac:dyDescent="0.3">
      <c r="A4011" s="23">
        <v>4</v>
      </c>
      <c r="B4011" s="23">
        <v>2022</v>
      </c>
      <c r="C4011" s="23" t="s">
        <v>551</v>
      </c>
      <c r="D4011" t="s">
        <v>154</v>
      </c>
      <c r="E4011" s="23" t="s">
        <v>555</v>
      </c>
      <c r="F4011" s="23" t="s">
        <v>455</v>
      </c>
      <c r="G4011" s="23">
        <v>2</v>
      </c>
      <c r="H4011" s="23" t="s">
        <v>30</v>
      </c>
      <c r="I4011" s="24">
        <v>79815.33</v>
      </c>
      <c r="J4011" s="24">
        <v>139676.82999999999</v>
      </c>
      <c r="K4011" s="24">
        <v>104568.89</v>
      </c>
      <c r="L4011" s="24">
        <v>182995.55</v>
      </c>
      <c r="M4011" s="24">
        <v>126694.61</v>
      </c>
      <c r="N4011" s="24">
        <v>221715.57</v>
      </c>
      <c r="O4011" s="24">
        <v>155037.19</v>
      </c>
      <c r="P4011" s="24">
        <v>271315.08</v>
      </c>
      <c r="Q4011" s="24">
        <v>183924.69</v>
      </c>
      <c r="R4011" s="24">
        <v>321868.2</v>
      </c>
      <c r="S4011" s="24">
        <v>202682.42</v>
      </c>
      <c r="T4011" s="24">
        <v>354694.24</v>
      </c>
      <c r="U4011" s="24">
        <v>220215.73</v>
      </c>
      <c r="V4011" s="24">
        <v>385377.52</v>
      </c>
    </row>
    <row r="4012" spans="1:22" hidden="1" x14ac:dyDescent="0.3">
      <c r="A4012" s="23">
        <v>4</v>
      </c>
      <c r="B4012" s="23">
        <v>2022</v>
      </c>
      <c r="C4012" s="23" t="s">
        <v>551</v>
      </c>
      <c r="D4012" t="s">
        <v>154</v>
      </c>
      <c r="E4012" s="23" t="s">
        <v>555</v>
      </c>
      <c r="F4012" s="23" t="s">
        <v>455</v>
      </c>
      <c r="G4012" s="23">
        <v>3</v>
      </c>
      <c r="H4012" s="23" t="s">
        <v>31</v>
      </c>
      <c r="I4012" s="24">
        <v>76129.67</v>
      </c>
      <c r="J4012" s="24">
        <v>133226.93</v>
      </c>
      <c r="K4012" s="24">
        <v>103776.08</v>
      </c>
      <c r="L4012" s="24">
        <v>181608.14</v>
      </c>
      <c r="M4012" s="24">
        <v>131381.56</v>
      </c>
      <c r="N4012" s="24">
        <v>229917.73</v>
      </c>
      <c r="O4012" s="24">
        <v>173143.28</v>
      </c>
      <c r="P4012" s="24">
        <v>303000.74</v>
      </c>
      <c r="Q4012" s="24">
        <v>214523.98</v>
      </c>
      <c r="R4012" s="24">
        <v>375416.97</v>
      </c>
      <c r="S4012" s="24">
        <v>241687.76</v>
      </c>
      <c r="T4012" s="24">
        <v>422953.57</v>
      </c>
      <c r="U4012" s="24">
        <v>268512.84000000003</v>
      </c>
      <c r="V4012" s="24">
        <v>469897.47</v>
      </c>
    </row>
    <row r="4013" spans="1:22" hidden="1" x14ac:dyDescent="0.3">
      <c r="A4013" s="23">
        <v>4</v>
      </c>
      <c r="B4013" s="23">
        <v>2022</v>
      </c>
      <c r="C4013" s="23" t="s">
        <v>551</v>
      </c>
      <c r="D4013" t="s">
        <v>154</v>
      </c>
      <c r="E4013" s="23" t="s">
        <v>555</v>
      </c>
      <c r="F4013" s="23" t="s">
        <v>455</v>
      </c>
      <c r="G4013" s="23">
        <v>4</v>
      </c>
      <c r="H4013" s="23" t="s">
        <v>29</v>
      </c>
      <c r="I4013" s="24">
        <v>81960.539999999994</v>
      </c>
      <c r="J4013" s="24">
        <v>131136.85999999999</v>
      </c>
      <c r="K4013" s="24">
        <v>114744.75</v>
      </c>
      <c r="L4013" s="24">
        <v>183591.6</v>
      </c>
      <c r="M4013" s="24">
        <v>147528.97</v>
      </c>
      <c r="N4013" s="24">
        <v>236046.35</v>
      </c>
      <c r="O4013" s="24">
        <v>196705.29</v>
      </c>
      <c r="P4013" s="24">
        <v>314728.46000000002</v>
      </c>
      <c r="Q4013" s="24">
        <v>245881.61</v>
      </c>
      <c r="R4013" s="24">
        <v>393410.58</v>
      </c>
      <c r="S4013" s="24">
        <v>278665.82</v>
      </c>
      <c r="T4013" s="24">
        <v>445865.32</v>
      </c>
      <c r="U4013" s="24">
        <v>311450.03999999998</v>
      </c>
      <c r="V4013" s="24">
        <v>498320.07</v>
      </c>
    </row>
    <row r="4014" spans="1:22" hidden="1" x14ac:dyDescent="0.3">
      <c r="A4014" s="23">
        <v>4</v>
      </c>
      <c r="B4014" s="23">
        <v>2022</v>
      </c>
      <c r="C4014" s="23" t="s">
        <v>551</v>
      </c>
      <c r="D4014" t="s">
        <v>160</v>
      </c>
      <c r="E4014" s="23" t="s">
        <v>556</v>
      </c>
      <c r="F4014" s="23" t="s">
        <v>206</v>
      </c>
      <c r="G4014" s="23">
        <v>1</v>
      </c>
      <c r="H4014" s="23" t="s">
        <v>14</v>
      </c>
      <c r="I4014" s="24">
        <v>98818.880000000005</v>
      </c>
      <c r="J4014" s="24">
        <v>172933.05</v>
      </c>
      <c r="K4014" s="24">
        <v>128092.49</v>
      </c>
      <c r="L4014" s="24">
        <v>224161.86</v>
      </c>
      <c r="M4014" s="24">
        <v>152994.79999999999</v>
      </c>
      <c r="N4014" s="24">
        <v>267740.90000000002</v>
      </c>
      <c r="O4014" s="24">
        <v>182237.04</v>
      </c>
      <c r="P4014" s="24">
        <v>318914.82</v>
      </c>
      <c r="Q4014" s="24">
        <v>214410.67</v>
      </c>
      <c r="R4014" s="24">
        <v>375218.67</v>
      </c>
      <c r="S4014" s="24">
        <v>235054.42</v>
      </c>
      <c r="T4014" s="24">
        <v>411345.23</v>
      </c>
      <c r="U4014" s="24">
        <v>254978.24</v>
      </c>
      <c r="V4014" s="24">
        <v>446211.93</v>
      </c>
    </row>
    <row r="4015" spans="1:22" hidden="1" x14ac:dyDescent="0.3">
      <c r="A4015" s="23">
        <v>4</v>
      </c>
      <c r="B4015" s="23">
        <v>2022</v>
      </c>
      <c r="C4015" s="23" t="s">
        <v>551</v>
      </c>
      <c r="D4015" t="s">
        <v>160</v>
      </c>
      <c r="E4015" s="23" t="s">
        <v>556</v>
      </c>
      <c r="F4015" s="23" t="s">
        <v>206</v>
      </c>
      <c r="G4015" s="23">
        <v>2</v>
      </c>
      <c r="H4015" s="23" t="s">
        <v>30</v>
      </c>
      <c r="I4015" s="24">
        <v>78175.67</v>
      </c>
      <c r="J4015" s="24">
        <v>136807.43</v>
      </c>
      <c r="K4015" s="24">
        <v>102263.56</v>
      </c>
      <c r="L4015" s="24">
        <v>178961.24</v>
      </c>
      <c r="M4015" s="24">
        <v>123735.33</v>
      </c>
      <c r="N4015" s="24">
        <v>216536.83</v>
      </c>
      <c r="O4015" s="24">
        <v>151120.07999999999</v>
      </c>
      <c r="P4015" s="24">
        <v>264460.14</v>
      </c>
      <c r="Q4015" s="24">
        <v>179136.18</v>
      </c>
      <c r="R4015" s="24">
        <v>313488.32</v>
      </c>
      <c r="S4015" s="24">
        <v>197318.27</v>
      </c>
      <c r="T4015" s="24">
        <v>345306.97</v>
      </c>
      <c r="U4015" s="24">
        <v>214285.63</v>
      </c>
      <c r="V4015" s="24">
        <v>374999.85</v>
      </c>
    </row>
    <row r="4016" spans="1:22" hidden="1" x14ac:dyDescent="0.3">
      <c r="A4016" s="23">
        <v>4</v>
      </c>
      <c r="B4016" s="23">
        <v>2022</v>
      </c>
      <c r="C4016" s="23" t="s">
        <v>551</v>
      </c>
      <c r="D4016" t="s">
        <v>160</v>
      </c>
      <c r="E4016" s="23" t="s">
        <v>556</v>
      </c>
      <c r="F4016" s="23" t="s">
        <v>206</v>
      </c>
      <c r="G4016" s="23">
        <v>3</v>
      </c>
      <c r="H4016" s="23" t="s">
        <v>31</v>
      </c>
      <c r="I4016" s="24">
        <v>75118.789999999994</v>
      </c>
      <c r="J4016" s="24">
        <v>131457.88</v>
      </c>
      <c r="K4016" s="24">
        <v>102536.18</v>
      </c>
      <c r="L4016" s="24">
        <v>179438.31</v>
      </c>
      <c r="M4016" s="24">
        <v>129915.2</v>
      </c>
      <c r="N4016" s="24">
        <v>227351.6</v>
      </c>
      <c r="O4016" s="24">
        <v>171315.15</v>
      </c>
      <c r="P4016" s="24">
        <v>299801.51</v>
      </c>
      <c r="Q4016" s="24">
        <v>212357.89</v>
      </c>
      <c r="R4016" s="24">
        <v>371626.3</v>
      </c>
      <c r="S4016" s="24">
        <v>239322.81</v>
      </c>
      <c r="T4016" s="24">
        <v>418814.92</v>
      </c>
      <c r="U4016" s="24">
        <v>265970.21999999997</v>
      </c>
      <c r="V4016" s="24">
        <v>465447.88</v>
      </c>
    </row>
    <row r="4017" spans="1:22" hidden="1" x14ac:dyDescent="0.3">
      <c r="A4017" s="23">
        <v>4</v>
      </c>
      <c r="B4017" s="23">
        <v>2022</v>
      </c>
      <c r="C4017" s="23" t="s">
        <v>551</v>
      </c>
      <c r="D4017" t="s">
        <v>160</v>
      </c>
      <c r="E4017" s="23" t="s">
        <v>556</v>
      </c>
      <c r="F4017" s="23" t="s">
        <v>206</v>
      </c>
      <c r="G4017" s="23">
        <v>4</v>
      </c>
      <c r="H4017" s="23" t="s">
        <v>29</v>
      </c>
      <c r="I4017" s="24">
        <v>79912.960000000006</v>
      </c>
      <c r="J4017" s="24">
        <v>127860.73</v>
      </c>
      <c r="K4017" s="24">
        <v>111878.14</v>
      </c>
      <c r="L4017" s="24">
        <v>179005.03</v>
      </c>
      <c r="M4017" s="24">
        <v>143843.32</v>
      </c>
      <c r="N4017" s="24">
        <v>230149.32</v>
      </c>
      <c r="O4017" s="24">
        <v>191791.1</v>
      </c>
      <c r="P4017" s="24">
        <v>306865.76</v>
      </c>
      <c r="Q4017" s="24">
        <v>239738.87</v>
      </c>
      <c r="R4017" s="24">
        <v>383582.2</v>
      </c>
      <c r="S4017" s="24">
        <v>271704.05</v>
      </c>
      <c r="T4017" s="24">
        <v>434726.49</v>
      </c>
      <c r="U4017" s="24">
        <v>303669.24</v>
      </c>
      <c r="V4017" s="24">
        <v>485870.78</v>
      </c>
    </row>
    <row r="4018" spans="1:22" hidden="1" x14ac:dyDescent="0.3">
      <c r="A4018" s="23">
        <v>4</v>
      </c>
      <c r="B4018" s="23">
        <v>2022</v>
      </c>
      <c r="C4018" s="23" t="s">
        <v>551</v>
      </c>
      <c r="D4018" t="s">
        <v>160</v>
      </c>
      <c r="E4018" s="23" t="s">
        <v>556</v>
      </c>
      <c r="F4018" s="23" t="s">
        <v>249</v>
      </c>
      <c r="G4018" s="23">
        <v>1</v>
      </c>
      <c r="H4018" s="23" t="s">
        <v>14</v>
      </c>
      <c r="I4018" s="24">
        <v>91861.79</v>
      </c>
      <c r="J4018" s="24">
        <v>160758.12</v>
      </c>
      <c r="K4018" s="24">
        <v>119267.96</v>
      </c>
      <c r="L4018" s="24">
        <v>208718.93</v>
      </c>
      <c r="M4018" s="24">
        <v>142618.28</v>
      </c>
      <c r="N4018" s="24">
        <v>249581.99</v>
      </c>
      <c r="O4018" s="24">
        <v>170112.15</v>
      </c>
      <c r="P4018" s="24">
        <v>297696.26</v>
      </c>
      <c r="Q4018" s="24">
        <v>200294.03</v>
      </c>
      <c r="R4018" s="24">
        <v>350514.56</v>
      </c>
      <c r="S4018" s="24">
        <v>219664.39</v>
      </c>
      <c r="T4018" s="24">
        <v>384412.68</v>
      </c>
      <c r="U4018" s="24">
        <v>238439.74</v>
      </c>
      <c r="V4018" s="24">
        <v>417269.54</v>
      </c>
    </row>
    <row r="4019" spans="1:22" hidden="1" x14ac:dyDescent="0.3">
      <c r="A4019" s="23">
        <v>4</v>
      </c>
      <c r="B4019" s="23">
        <v>2022</v>
      </c>
      <c r="C4019" s="23" t="s">
        <v>551</v>
      </c>
      <c r="D4019" t="s">
        <v>160</v>
      </c>
      <c r="E4019" s="23" t="s">
        <v>556</v>
      </c>
      <c r="F4019" s="23" t="s">
        <v>249</v>
      </c>
      <c r="G4019" s="23">
        <v>2</v>
      </c>
      <c r="H4019" s="23" t="s">
        <v>30</v>
      </c>
      <c r="I4019" s="24">
        <v>71447.94</v>
      </c>
      <c r="J4019" s="24">
        <v>125033.9</v>
      </c>
      <c r="K4019" s="24">
        <v>93726.02</v>
      </c>
      <c r="L4019" s="24">
        <v>164020.53</v>
      </c>
      <c r="M4019" s="24">
        <v>113683.92</v>
      </c>
      <c r="N4019" s="24">
        <v>198946.86</v>
      </c>
      <c r="O4019" s="24">
        <v>139340.93</v>
      </c>
      <c r="P4019" s="24">
        <v>243846.64</v>
      </c>
      <c r="Q4019" s="24">
        <v>165411.48000000001</v>
      </c>
      <c r="R4019" s="24">
        <v>289470.09999999998</v>
      </c>
      <c r="S4019" s="24">
        <v>182347.53</v>
      </c>
      <c r="T4019" s="24">
        <v>319108.18</v>
      </c>
      <c r="U4019" s="24">
        <v>198199.27</v>
      </c>
      <c r="V4019" s="24">
        <v>346848.72</v>
      </c>
    </row>
    <row r="4020" spans="1:22" hidden="1" x14ac:dyDescent="0.3">
      <c r="A4020" s="23">
        <v>4</v>
      </c>
      <c r="B4020" s="23">
        <v>2022</v>
      </c>
      <c r="C4020" s="23" t="s">
        <v>551</v>
      </c>
      <c r="D4020" t="s">
        <v>160</v>
      </c>
      <c r="E4020" s="23" t="s">
        <v>556</v>
      </c>
      <c r="F4020" s="23" t="s">
        <v>249</v>
      </c>
      <c r="G4020" s="23">
        <v>3</v>
      </c>
      <c r="H4020" s="23" t="s">
        <v>31</v>
      </c>
      <c r="I4020" s="24">
        <v>67727.94</v>
      </c>
      <c r="J4020" s="24">
        <v>118523.9</v>
      </c>
      <c r="K4020" s="24">
        <v>92218.22</v>
      </c>
      <c r="L4020" s="24">
        <v>161381.89000000001</v>
      </c>
      <c r="M4020" s="24">
        <v>116670.56</v>
      </c>
      <c r="N4020" s="24">
        <v>204173.48</v>
      </c>
      <c r="O4020" s="24">
        <v>153676.79</v>
      </c>
      <c r="P4020" s="24">
        <v>268934.39</v>
      </c>
      <c r="Q4020" s="24">
        <v>190329.79</v>
      </c>
      <c r="R4020" s="24">
        <v>333077.13</v>
      </c>
      <c r="S4020" s="24">
        <v>214372.63</v>
      </c>
      <c r="T4020" s="24">
        <v>375152.1</v>
      </c>
      <c r="U4020" s="24">
        <v>238101.47</v>
      </c>
      <c r="V4020" s="24">
        <v>416677.58</v>
      </c>
    </row>
    <row r="4021" spans="1:22" hidden="1" x14ac:dyDescent="0.3">
      <c r="A4021" s="23">
        <v>4</v>
      </c>
      <c r="B4021" s="23">
        <v>2022</v>
      </c>
      <c r="C4021" s="23" t="s">
        <v>551</v>
      </c>
      <c r="D4021" t="s">
        <v>160</v>
      </c>
      <c r="E4021" s="23" t="s">
        <v>556</v>
      </c>
      <c r="F4021" s="23" t="s">
        <v>249</v>
      </c>
      <c r="G4021" s="23">
        <v>4</v>
      </c>
      <c r="H4021" s="23" t="s">
        <v>29</v>
      </c>
      <c r="I4021" s="24">
        <v>73645.05</v>
      </c>
      <c r="J4021" s="24">
        <v>117832.08</v>
      </c>
      <c r="K4021" s="24">
        <v>103103.07</v>
      </c>
      <c r="L4021" s="24">
        <v>164964.91</v>
      </c>
      <c r="M4021" s="24">
        <v>132561.09</v>
      </c>
      <c r="N4021" s="24">
        <v>212097.74</v>
      </c>
      <c r="O4021" s="24">
        <v>176748.12</v>
      </c>
      <c r="P4021" s="24">
        <v>282796.99</v>
      </c>
      <c r="Q4021" s="24">
        <v>220935.15</v>
      </c>
      <c r="R4021" s="24">
        <v>353496.24</v>
      </c>
      <c r="S4021" s="24">
        <v>250393.17</v>
      </c>
      <c r="T4021" s="24">
        <v>400629.07</v>
      </c>
      <c r="U4021" s="24">
        <v>279851.19</v>
      </c>
      <c r="V4021" s="24">
        <v>447761.9</v>
      </c>
    </row>
    <row r="4022" spans="1:22" hidden="1" x14ac:dyDescent="0.3">
      <c r="A4022" s="23">
        <v>4</v>
      </c>
      <c r="B4022" s="23">
        <v>2022</v>
      </c>
      <c r="C4022" s="23" t="s">
        <v>551</v>
      </c>
      <c r="D4022" t="s">
        <v>160</v>
      </c>
      <c r="E4022" s="23" t="s">
        <v>556</v>
      </c>
      <c r="F4022" s="23" t="s">
        <v>290</v>
      </c>
      <c r="G4022" s="23">
        <v>1</v>
      </c>
      <c r="H4022" s="23" t="s">
        <v>14</v>
      </c>
      <c r="I4022" s="24">
        <v>96287.49</v>
      </c>
      <c r="J4022" s="24">
        <v>168503.11</v>
      </c>
      <c r="K4022" s="24">
        <v>124967.34</v>
      </c>
      <c r="L4022" s="24">
        <v>218692.84</v>
      </c>
      <c r="M4022" s="24">
        <v>149394.07</v>
      </c>
      <c r="N4022" s="24">
        <v>261439.62</v>
      </c>
      <c r="O4022" s="24">
        <v>178137.64</v>
      </c>
      <c r="P4022" s="24">
        <v>311740.86</v>
      </c>
      <c r="Q4022" s="24">
        <v>209707.65</v>
      </c>
      <c r="R4022" s="24">
        <v>366988.38</v>
      </c>
      <c r="S4022" s="24">
        <v>229967.79</v>
      </c>
      <c r="T4022" s="24">
        <v>402443.63</v>
      </c>
      <c r="U4022" s="24">
        <v>249586.34</v>
      </c>
      <c r="V4022" s="24">
        <v>436776.1</v>
      </c>
    </row>
    <row r="4023" spans="1:22" hidden="1" x14ac:dyDescent="0.3">
      <c r="A4023" s="23">
        <v>4</v>
      </c>
      <c r="B4023" s="23">
        <v>2022</v>
      </c>
      <c r="C4023" s="23" t="s">
        <v>551</v>
      </c>
      <c r="D4023" t="s">
        <v>160</v>
      </c>
      <c r="E4023" s="23" t="s">
        <v>556</v>
      </c>
      <c r="F4023" s="23" t="s">
        <v>290</v>
      </c>
      <c r="G4023" s="23">
        <v>2</v>
      </c>
      <c r="H4023" s="23" t="s">
        <v>30</v>
      </c>
      <c r="I4023" s="24">
        <v>75185.539999999994</v>
      </c>
      <c r="J4023" s="24">
        <v>131574.70000000001</v>
      </c>
      <c r="K4023" s="24">
        <v>98564.43</v>
      </c>
      <c r="L4023" s="24">
        <v>172487.76</v>
      </c>
      <c r="M4023" s="24">
        <v>119484.39</v>
      </c>
      <c r="N4023" s="24">
        <v>209097.68</v>
      </c>
      <c r="O4023" s="24">
        <v>146329.19</v>
      </c>
      <c r="P4023" s="24">
        <v>256076.08</v>
      </c>
      <c r="Q4023" s="24">
        <v>173649.28</v>
      </c>
      <c r="R4023" s="24">
        <v>303886.24</v>
      </c>
      <c r="S4023" s="24">
        <v>191393.06</v>
      </c>
      <c r="T4023" s="24">
        <v>334937.84999999998</v>
      </c>
      <c r="U4023" s="24">
        <v>207989.45</v>
      </c>
      <c r="V4023" s="24">
        <v>363981.54</v>
      </c>
    </row>
    <row r="4024" spans="1:22" hidden="1" x14ac:dyDescent="0.3">
      <c r="A4024" s="23">
        <v>4</v>
      </c>
      <c r="B4024" s="23">
        <v>2022</v>
      </c>
      <c r="C4024" s="23" t="s">
        <v>551</v>
      </c>
      <c r="D4024" t="s">
        <v>160</v>
      </c>
      <c r="E4024" s="23" t="s">
        <v>556</v>
      </c>
      <c r="F4024" s="23" t="s">
        <v>290</v>
      </c>
      <c r="G4024" s="23">
        <v>3</v>
      </c>
      <c r="H4024" s="23" t="s">
        <v>31</v>
      </c>
      <c r="I4024" s="24">
        <v>71498.289999999994</v>
      </c>
      <c r="J4024" s="24">
        <v>125122.01</v>
      </c>
      <c r="K4024" s="24">
        <v>97409.04</v>
      </c>
      <c r="L4024" s="24">
        <v>170465.82</v>
      </c>
      <c r="M4024" s="24">
        <v>123280.56</v>
      </c>
      <c r="N4024" s="24">
        <v>215740.99</v>
      </c>
      <c r="O4024" s="24">
        <v>162426.63</v>
      </c>
      <c r="P4024" s="24">
        <v>284246.59999999998</v>
      </c>
      <c r="Q4024" s="24">
        <v>201207.55</v>
      </c>
      <c r="R4024" s="24">
        <v>352113.21</v>
      </c>
      <c r="S4024" s="24">
        <v>226655.77</v>
      </c>
      <c r="T4024" s="24">
        <v>396647.6</v>
      </c>
      <c r="U4024" s="24">
        <v>251779.42</v>
      </c>
      <c r="V4024" s="24">
        <v>440613.99</v>
      </c>
    </row>
    <row r="4025" spans="1:22" hidden="1" x14ac:dyDescent="0.3">
      <c r="A4025" s="23">
        <v>4</v>
      </c>
      <c r="B4025" s="23">
        <v>2022</v>
      </c>
      <c r="C4025" s="23" t="s">
        <v>551</v>
      </c>
      <c r="D4025" t="s">
        <v>160</v>
      </c>
      <c r="E4025" s="23" t="s">
        <v>556</v>
      </c>
      <c r="F4025" s="23" t="s">
        <v>290</v>
      </c>
      <c r="G4025" s="23">
        <v>4</v>
      </c>
      <c r="H4025" s="23" t="s">
        <v>29</v>
      </c>
      <c r="I4025" s="24">
        <v>77348.009999999995</v>
      </c>
      <c r="J4025" s="24">
        <v>123756.82</v>
      </c>
      <c r="K4025" s="24">
        <v>108287.21</v>
      </c>
      <c r="L4025" s="24">
        <v>173259.54</v>
      </c>
      <c r="M4025" s="24">
        <v>139226.42000000001</v>
      </c>
      <c r="N4025" s="24">
        <v>222762.27</v>
      </c>
      <c r="O4025" s="24">
        <v>185635.22</v>
      </c>
      <c r="P4025" s="24">
        <v>297016.36</v>
      </c>
      <c r="Q4025" s="24">
        <v>232044.03</v>
      </c>
      <c r="R4025" s="24">
        <v>371270.45</v>
      </c>
      <c r="S4025" s="24">
        <v>262983.23</v>
      </c>
      <c r="T4025" s="24">
        <v>420773.17</v>
      </c>
      <c r="U4025" s="24">
        <v>293922.43</v>
      </c>
      <c r="V4025" s="24">
        <v>470275.9</v>
      </c>
    </row>
    <row r="4026" spans="1:22" hidden="1" x14ac:dyDescent="0.3">
      <c r="A4026" s="23">
        <v>4</v>
      </c>
      <c r="B4026" s="23">
        <v>2022</v>
      </c>
      <c r="C4026" s="23" t="s">
        <v>551</v>
      </c>
      <c r="D4026" t="s">
        <v>160</v>
      </c>
      <c r="E4026" s="23" t="s">
        <v>556</v>
      </c>
      <c r="F4026" s="23" t="s">
        <v>305</v>
      </c>
      <c r="G4026" s="23">
        <v>1</v>
      </c>
      <c r="H4026" s="23" t="s">
        <v>14</v>
      </c>
      <c r="I4026" s="24">
        <v>98227.82</v>
      </c>
      <c r="J4026" s="24">
        <v>171898.69</v>
      </c>
      <c r="K4026" s="24">
        <v>127309.6</v>
      </c>
      <c r="L4026" s="24">
        <v>222791.79</v>
      </c>
      <c r="M4026" s="24">
        <v>152045.54999999999</v>
      </c>
      <c r="N4026" s="24">
        <v>266079.71000000002</v>
      </c>
      <c r="O4026" s="24">
        <v>181086.03</v>
      </c>
      <c r="P4026" s="24">
        <v>316900.56</v>
      </c>
      <c r="Q4026" s="24">
        <v>213043.57</v>
      </c>
      <c r="R4026" s="24">
        <v>372826.25</v>
      </c>
      <c r="S4026" s="24">
        <v>233548.27</v>
      </c>
      <c r="T4026" s="24">
        <v>408709.48</v>
      </c>
      <c r="U4026" s="24">
        <v>253330.93</v>
      </c>
      <c r="V4026" s="24">
        <v>443329.13</v>
      </c>
    </row>
    <row r="4027" spans="1:22" hidden="1" x14ac:dyDescent="0.3">
      <c r="A4027" s="23">
        <v>4</v>
      </c>
      <c r="B4027" s="23">
        <v>2022</v>
      </c>
      <c r="C4027" s="23" t="s">
        <v>551</v>
      </c>
      <c r="D4027" t="s">
        <v>160</v>
      </c>
      <c r="E4027" s="23" t="s">
        <v>556</v>
      </c>
      <c r="F4027" s="23" t="s">
        <v>305</v>
      </c>
      <c r="G4027" s="23">
        <v>2</v>
      </c>
      <c r="H4027" s="23" t="s">
        <v>30</v>
      </c>
      <c r="I4027" s="24">
        <v>77813.98</v>
      </c>
      <c r="J4027" s="24">
        <v>136174.47</v>
      </c>
      <c r="K4027" s="24">
        <v>101767.66</v>
      </c>
      <c r="L4027" s="24">
        <v>178093.4</v>
      </c>
      <c r="M4027" s="24">
        <v>123111.18</v>
      </c>
      <c r="N4027" s="24">
        <v>215444.57</v>
      </c>
      <c r="O4027" s="24">
        <v>150314.82</v>
      </c>
      <c r="P4027" s="24">
        <v>263050.93</v>
      </c>
      <c r="Q4027" s="24">
        <v>178161.02</v>
      </c>
      <c r="R4027" s="24">
        <v>311781.78999999998</v>
      </c>
      <c r="S4027" s="24">
        <v>196231.41</v>
      </c>
      <c r="T4027" s="24">
        <v>343404.97</v>
      </c>
      <c r="U4027" s="24">
        <v>213090.46</v>
      </c>
      <c r="V4027" s="24">
        <v>372908.3</v>
      </c>
    </row>
    <row r="4028" spans="1:22" hidden="1" x14ac:dyDescent="0.3">
      <c r="A4028" s="23">
        <v>4</v>
      </c>
      <c r="B4028" s="23">
        <v>2022</v>
      </c>
      <c r="C4028" s="23" t="s">
        <v>551</v>
      </c>
      <c r="D4028" t="s">
        <v>160</v>
      </c>
      <c r="E4028" s="23" t="s">
        <v>556</v>
      </c>
      <c r="F4028" s="23" t="s">
        <v>305</v>
      </c>
      <c r="G4028" s="23">
        <v>3</v>
      </c>
      <c r="H4028" s="23" t="s">
        <v>31</v>
      </c>
      <c r="I4028" s="24">
        <v>74851.37</v>
      </c>
      <c r="J4028" s="24">
        <v>130989.9</v>
      </c>
      <c r="K4028" s="24">
        <v>102191.02</v>
      </c>
      <c r="L4028" s="24">
        <v>178834.28</v>
      </c>
      <c r="M4028" s="24">
        <v>129492.72</v>
      </c>
      <c r="N4028" s="24">
        <v>226612.27</v>
      </c>
      <c r="O4028" s="24">
        <v>170773.01</v>
      </c>
      <c r="P4028" s="24">
        <v>298852.77</v>
      </c>
      <c r="Q4028" s="24">
        <v>211700.06</v>
      </c>
      <c r="R4028" s="24">
        <v>370475.11</v>
      </c>
      <c r="S4028" s="24">
        <v>238592.27</v>
      </c>
      <c r="T4028" s="24">
        <v>417536.47</v>
      </c>
      <c r="U4028" s="24">
        <v>265170.49</v>
      </c>
      <c r="V4028" s="24">
        <v>464048.35</v>
      </c>
    </row>
    <row r="4029" spans="1:22" hidden="1" x14ac:dyDescent="0.3">
      <c r="A4029" s="23">
        <v>4</v>
      </c>
      <c r="B4029" s="23">
        <v>2022</v>
      </c>
      <c r="C4029" s="23" t="s">
        <v>551</v>
      </c>
      <c r="D4029" t="s">
        <v>160</v>
      </c>
      <c r="E4029" s="23" t="s">
        <v>556</v>
      </c>
      <c r="F4029" s="23" t="s">
        <v>305</v>
      </c>
      <c r="G4029" s="23">
        <v>4</v>
      </c>
      <c r="H4029" s="23" t="s">
        <v>29</v>
      </c>
      <c r="I4029" s="24">
        <v>79490.509999999995</v>
      </c>
      <c r="J4029" s="24">
        <v>127184.81</v>
      </c>
      <c r="K4029" s="24">
        <v>111286.71</v>
      </c>
      <c r="L4029" s="24">
        <v>178058.74</v>
      </c>
      <c r="M4029" s="24">
        <v>143082.91</v>
      </c>
      <c r="N4029" s="24">
        <v>228932.66</v>
      </c>
      <c r="O4029" s="24">
        <v>190777.22</v>
      </c>
      <c r="P4029" s="24">
        <v>305243.55</v>
      </c>
      <c r="Q4029" s="24">
        <v>238471.52</v>
      </c>
      <c r="R4029" s="24">
        <v>381554.44</v>
      </c>
      <c r="S4029" s="24">
        <v>270267.71999999997</v>
      </c>
      <c r="T4029" s="24">
        <v>432428.37</v>
      </c>
      <c r="U4029" s="24">
        <v>302063.93</v>
      </c>
      <c r="V4029" s="24">
        <v>483302.29</v>
      </c>
    </row>
    <row r="4030" spans="1:22" hidden="1" x14ac:dyDescent="0.3">
      <c r="A4030" s="23">
        <v>4</v>
      </c>
      <c r="B4030" s="23">
        <v>2022</v>
      </c>
      <c r="C4030" s="23" t="s">
        <v>551</v>
      </c>
      <c r="D4030" t="s">
        <v>160</v>
      </c>
      <c r="E4030" s="23" t="s">
        <v>556</v>
      </c>
      <c r="F4030" s="23" t="s">
        <v>369</v>
      </c>
      <c r="G4030" s="23">
        <v>1</v>
      </c>
      <c r="H4030" s="23" t="s">
        <v>14</v>
      </c>
      <c r="I4030" s="24">
        <v>93453.29</v>
      </c>
      <c r="J4030" s="24">
        <v>163543.26</v>
      </c>
      <c r="K4030" s="24">
        <v>121278.37</v>
      </c>
      <c r="L4030" s="24">
        <v>212237.14</v>
      </c>
      <c r="M4030" s="24">
        <v>144975.09</v>
      </c>
      <c r="N4030" s="24">
        <v>253706.42</v>
      </c>
      <c r="O4030" s="24">
        <v>172855.62</v>
      </c>
      <c r="P4030" s="24">
        <v>302497.33</v>
      </c>
      <c r="Q4030" s="24">
        <v>203481.41</v>
      </c>
      <c r="R4030" s="24">
        <v>356092.48</v>
      </c>
      <c r="S4030" s="24">
        <v>223135.35999999999</v>
      </c>
      <c r="T4030" s="24">
        <v>390486.87</v>
      </c>
      <c r="U4030" s="24">
        <v>242162.53</v>
      </c>
      <c r="V4030" s="24">
        <v>423784.44</v>
      </c>
    </row>
    <row r="4031" spans="1:22" hidden="1" x14ac:dyDescent="0.3">
      <c r="A4031" s="23">
        <v>4</v>
      </c>
      <c r="B4031" s="23">
        <v>2022</v>
      </c>
      <c r="C4031" s="23" t="s">
        <v>551</v>
      </c>
      <c r="D4031" t="s">
        <v>160</v>
      </c>
      <c r="E4031" s="23" t="s">
        <v>556</v>
      </c>
      <c r="F4031" s="23" t="s">
        <v>369</v>
      </c>
      <c r="G4031" s="23">
        <v>2</v>
      </c>
      <c r="H4031" s="23" t="s">
        <v>30</v>
      </c>
      <c r="I4031" s="24">
        <v>73039.45</v>
      </c>
      <c r="J4031" s="24">
        <v>127819.04</v>
      </c>
      <c r="K4031" s="24">
        <v>95736.43</v>
      </c>
      <c r="L4031" s="24">
        <v>167538.75</v>
      </c>
      <c r="M4031" s="24">
        <v>116040.73</v>
      </c>
      <c r="N4031" s="24">
        <v>203071.28</v>
      </c>
      <c r="O4031" s="24">
        <v>142084.4</v>
      </c>
      <c r="P4031" s="24">
        <v>248647.7</v>
      </c>
      <c r="Q4031" s="24">
        <v>168598.87</v>
      </c>
      <c r="R4031" s="24">
        <v>295048.01</v>
      </c>
      <c r="S4031" s="24">
        <v>185818.5</v>
      </c>
      <c r="T4031" s="24">
        <v>325182.37</v>
      </c>
      <c r="U4031" s="24">
        <v>201922.06</v>
      </c>
      <c r="V4031" s="24">
        <v>353363.61</v>
      </c>
    </row>
    <row r="4032" spans="1:22" hidden="1" x14ac:dyDescent="0.3">
      <c r="A4032" s="23">
        <v>4</v>
      </c>
      <c r="B4032" s="23">
        <v>2022</v>
      </c>
      <c r="C4032" s="23" t="s">
        <v>551</v>
      </c>
      <c r="D4032" t="s">
        <v>160</v>
      </c>
      <c r="E4032" s="23" t="s">
        <v>556</v>
      </c>
      <c r="F4032" s="23" t="s">
        <v>369</v>
      </c>
      <c r="G4032" s="23">
        <v>3</v>
      </c>
      <c r="H4032" s="23" t="s">
        <v>31</v>
      </c>
      <c r="I4032" s="24">
        <v>69508.800000000003</v>
      </c>
      <c r="J4032" s="24">
        <v>121640.4</v>
      </c>
      <c r="K4032" s="24">
        <v>94711.42</v>
      </c>
      <c r="L4032" s="24">
        <v>165744.98000000001</v>
      </c>
      <c r="M4032" s="24">
        <v>119876.1</v>
      </c>
      <c r="N4032" s="24">
        <v>209783.17</v>
      </c>
      <c r="O4032" s="24">
        <v>157950.84</v>
      </c>
      <c r="P4032" s="24">
        <v>276413.98</v>
      </c>
      <c r="Q4032" s="24">
        <v>195672.35</v>
      </c>
      <c r="R4032" s="24">
        <v>342426.61</v>
      </c>
      <c r="S4032" s="24">
        <v>220427.53</v>
      </c>
      <c r="T4032" s="24">
        <v>385748.18</v>
      </c>
      <c r="U4032" s="24">
        <v>244868.72</v>
      </c>
      <c r="V4032" s="24">
        <v>428520.26</v>
      </c>
    </row>
    <row r="4033" spans="1:22" hidden="1" x14ac:dyDescent="0.3">
      <c r="A4033" s="23">
        <v>4</v>
      </c>
      <c r="B4033" s="23">
        <v>2022</v>
      </c>
      <c r="C4033" s="23" t="s">
        <v>551</v>
      </c>
      <c r="D4033" t="s">
        <v>160</v>
      </c>
      <c r="E4033" s="23" t="s">
        <v>556</v>
      </c>
      <c r="F4033" s="23" t="s">
        <v>369</v>
      </c>
      <c r="G4033" s="23">
        <v>4</v>
      </c>
      <c r="H4033" s="23" t="s">
        <v>29</v>
      </c>
      <c r="I4033" s="24">
        <v>75106.41</v>
      </c>
      <c r="J4033" s="24">
        <v>120170.26</v>
      </c>
      <c r="K4033" s="24">
        <v>105148.98</v>
      </c>
      <c r="L4033" s="24">
        <v>168238.37</v>
      </c>
      <c r="M4033" s="24">
        <v>135191.54</v>
      </c>
      <c r="N4033" s="24">
        <v>216306.47</v>
      </c>
      <c r="O4033" s="24">
        <v>180255.39</v>
      </c>
      <c r="P4033" s="24">
        <v>288408.63</v>
      </c>
      <c r="Q4033" s="24">
        <v>225319.24</v>
      </c>
      <c r="R4033" s="24">
        <v>360510.78</v>
      </c>
      <c r="S4033" s="24">
        <v>255361.8</v>
      </c>
      <c r="T4033" s="24">
        <v>408578.89</v>
      </c>
      <c r="U4033" s="24">
        <v>285404.37</v>
      </c>
      <c r="V4033" s="24">
        <v>456646.99</v>
      </c>
    </row>
    <row r="4034" spans="1:22" hidden="1" x14ac:dyDescent="0.3">
      <c r="A4034" s="23">
        <v>4</v>
      </c>
      <c r="B4034" s="23">
        <v>2022</v>
      </c>
      <c r="C4034" s="23" t="s">
        <v>551</v>
      </c>
      <c r="D4034" t="s">
        <v>160</v>
      </c>
      <c r="E4034" s="23" t="s">
        <v>556</v>
      </c>
      <c r="F4034" s="23" t="s">
        <v>404</v>
      </c>
      <c r="G4034" s="23">
        <v>1</v>
      </c>
      <c r="H4034" s="23" t="s">
        <v>14</v>
      </c>
      <c r="I4034" s="24">
        <v>95696.43</v>
      </c>
      <c r="J4034" s="24">
        <v>167468.75</v>
      </c>
      <c r="K4034" s="24">
        <v>124184.44</v>
      </c>
      <c r="L4034" s="24">
        <v>217322.77</v>
      </c>
      <c r="M4034" s="24">
        <v>148444.82</v>
      </c>
      <c r="N4034" s="24">
        <v>259778.43</v>
      </c>
      <c r="O4034" s="24">
        <v>176986.63</v>
      </c>
      <c r="P4034" s="24">
        <v>309726.59999999998</v>
      </c>
      <c r="Q4034" s="24">
        <v>208340.55</v>
      </c>
      <c r="R4034" s="24">
        <v>364595.96</v>
      </c>
      <c r="S4034" s="24">
        <v>228461.64</v>
      </c>
      <c r="T4034" s="24">
        <v>399807.88</v>
      </c>
      <c r="U4034" s="24">
        <v>247939.03</v>
      </c>
      <c r="V4034" s="24">
        <v>433893.31</v>
      </c>
    </row>
    <row r="4035" spans="1:22" hidden="1" x14ac:dyDescent="0.3">
      <c r="A4035" s="23">
        <v>4</v>
      </c>
      <c r="B4035" s="23">
        <v>2022</v>
      </c>
      <c r="C4035" s="23" t="s">
        <v>551</v>
      </c>
      <c r="D4035" t="s">
        <v>160</v>
      </c>
      <c r="E4035" s="23" t="s">
        <v>556</v>
      </c>
      <c r="F4035" s="23" t="s">
        <v>404</v>
      </c>
      <c r="G4035" s="23">
        <v>2</v>
      </c>
      <c r="H4035" s="23" t="s">
        <v>30</v>
      </c>
      <c r="I4035" s="24">
        <v>74823.850000000006</v>
      </c>
      <c r="J4035" s="24">
        <v>130941.73</v>
      </c>
      <c r="K4035" s="24">
        <v>98068.52</v>
      </c>
      <c r="L4035" s="24">
        <v>171619.91</v>
      </c>
      <c r="M4035" s="24">
        <v>118860.24</v>
      </c>
      <c r="N4035" s="24">
        <v>208005.43</v>
      </c>
      <c r="O4035" s="24">
        <v>145523.92000000001</v>
      </c>
      <c r="P4035" s="24">
        <v>254666.86</v>
      </c>
      <c r="Q4035" s="24">
        <v>172674.12</v>
      </c>
      <c r="R4035" s="24">
        <v>302179.71000000002</v>
      </c>
      <c r="S4035" s="24">
        <v>190306.2</v>
      </c>
      <c r="T4035" s="24">
        <v>333035.84999999998</v>
      </c>
      <c r="U4035" s="24">
        <v>206794.28</v>
      </c>
      <c r="V4035" s="24">
        <v>361889.99</v>
      </c>
    </row>
    <row r="4036" spans="1:22" hidden="1" x14ac:dyDescent="0.3">
      <c r="A4036" s="23">
        <v>4</v>
      </c>
      <c r="B4036" s="23">
        <v>2022</v>
      </c>
      <c r="C4036" s="23" t="s">
        <v>551</v>
      </c>
      <c r="D4036" t="s">
        <v>160</v>
      </c>
      <c r="E4036" s="23" t="s">
        <v>556</v>
      </c>
      <c r="F4036" s="23" t="s">
        <v>404</v>
      </c>
      <c r="G4036" s="23">
        <v>3</v>
      </c>
      <c r="H4036" s="23" t="s">
        <v>31</v>
      </c>
      <c r="I4036" s="24">
        <v>71230.880000000005</v>
      </c>
      <c r="J4036" s="24">
        <v>124654.03</v>
      </c>
      <c r="K4036" s="24">
        <v>97063.88</v>
      </c>
      <c r="L4036" s="24">
        <v>169861.79</v>
      </c>
      <c r="M4036" s="24">
        <v>122858.09</v>
      </c>
      <c r="N4036" s="24">
        <v>215001.65</v>
      </c>
      <c r="O4036" s="24">
        <v>161884.49</v>
      </c>
      <c r="P4036" s="24">
        <v>283297.87</v>
      </c>
      <c r="Q4036" s="24">
        <v>200549.72</v>
      </c>
      <c r="R4036" s="24">
        <v>350962.01</v>
      </c>
      <c r="S4036" s="24">
        <v>225925.23</v>
      </c>
      <c r="T4036" s="24">
        <v>395369.16</v>
      </c>
      <c r="U4036" s="24">
        <v>250979.69</v>
      </c>
      <c r="V4036" s="24">
        <v>439214.46</v>
      </c>
    </row>
    <row r="4037" spans="1:22" hidden="1" x14ac:dyDescent="0.3">
      <c r="A4037" s="23">
        <v>4</v>
      </c>
      <c r="B4037" s="23">
        <v>2022</v>
      </c>
      <c r="C4037" s="23" t="s">
        <v>551</v>
      </c>
      <c r="D4037" t="s">
        <v>160</v>
      </c>
      <c r="E4037" s="23" t="s">
        <v>556</v>
      </c>
      <c r="F4037" s="23" t="s">
        <v>404</v>
      </c>
      <c r="G4037" s="23">
        <v>4</v>
      </c>
      <c r="H4037" s="23" t="s">
        <v>29</v>
      </c>
      <c r="I4037" s="24">
        <v>76925.56</v>
      </c>
      <c r="J4037" s="24">
        <v>123080.9</v>
      </c>
      <c r="K4037" s="24">
        <v>107695.78</v>
      </c>
      <c r="L4037" s="24">
        <v>172313.25</v>
      </c>
      <c r="M4037" s="24">
        <v>138466.01</v>
      </c>
      <c r="N4037" s="24">
        <v>221545.61</v>
      </c>
      <c r="O4037" s="24">
        <v>184621.34</v>
      </c>
      <c r="P4037" s="24">
        <v>295394.15000000002</v>
      </c>
      <c r="Q4037" s="24">
        <v>230776.68</v>
      </c>
      <c r="R4037" s="24">
        <v>369242.69</v>
      </c>
      <c r="S4037" s="24">
        <v>261546.9</v>
      </c>
      <c r="T4037" s="24">
        <v>418475.05</v>
      </c>
      <c r="U4037" s="24">
        <v>292317.12</v>
      </c>
      <c r="V4037" s="24">
        <v>467707.4</v>
      </c>
    </row>
    <row r="4038" spans="1:22" hidden="1" x14ac:dyDescent="0.3">
      <c r="A4038" s="23">
        <v>4</v>
      </c>
      <c r="B4038" s="23">
        <v>2022</v>
      </c>
      <c r="C4038" s="23" t="s">
        <v>551</v>
      </c>
      <c r="D4038" t="s">
        <v>160</v>
      </c>
      <c r="E4038" s="23" t="s">
        <v>556</v>
      </c>
      <c r="F4038" s="23" t="s">
        <v>435</v>
      </c>
      <c r="G4038" s="23">
        <v>1</v>
      </c>
      <c r="H4038" s="23" t="s">
        <v>14</v>
      </c>
      <c r="I4038" s="24">
        <v>90740.22</v>
      </c>
      <c r="J4038" s="24">
        <v>158795.39000000001</v>
      </c>
      <c r="K4038" s="24">
        <v>117814.93</v>
      </c>
      <c r="L4038" s="24">
        <v>206176.12</v>
      </c>
      <c r="M4038" s="24">
        <v>140883.42000000001</v>
      </c>
      <c r="N4038" s="24">
        <v>246545.99</v>
      </c>
      <c r="O4038" s="24">
        <v>168046.65</v>
      </c>
      <c r="P4038" s="24">
        <v>294081.64</v>
      </c>
      <c r="Q4038" s="24">
        <v>197864.47</v>
      </c>
      <c r="R4038" s="24">
        <v>346262.83</v>
      </c>
      <c r="S4038" s="24">
        <v>217001.25</v>
      </c>
      <c r="T4038" s="24">
        <v>379752.2</v>
      </c>
      <c r="U4038" s="24">
        <v>235551.5</v>
      </c>
      <c r="V4038" s="24">
        <v>412215.12</v>
      </c>
    </row>
    <row r="4039" spans="1:22" hidden="1" x14ac:dyDescent="0.3">
      <c r="A4039" s="23">
        <v>4</v>
      </c>
      <c r="B4039" s="23">
        <v>2022</v>
      </c>
      <c r="C4039" s="23" t="s">
        <v>551</v>
      </c>
      <c r="D4039" t="s">
        <v>160</v>
      </c>
      <c r="E4039" s="23" t="s">
        <v>556</v>
      </c>
      <c r="F4039" s="23" t="s">
        <v>435</v>
      </c>
      <c r="G4039" s="23">
        <v>2</v>
      </c>
      <c r="H4039" s="23" t="s">
        <v>30</v>
      </c>
      <c r="I4039" s="24">
        <v>70555.75</v>
      </c>
      <c r="J4039" s="24">
        <v>123472.56</v>
      </c>
      <c r="K4039" s="24">
        <v>92559.98</v>
      </c>
      <c r="L4039" s="24">
        <v>161979.96</v>
      </c>
      <c r="M4039" s="24">
        <v>112274.17</v>
      </c>
      <c r="N4039" s="24">
        <v>196479.79</v>
      </c>
      <c r="O4039" s="24">
        <v>137621.18</v>
      </c>
      <c r="P4039" s="24">
        <v>240837.07</v>
      </c>
      <c r="Q4039" s="24">
        <v>163373.85999999999</v>
      </c>
      <c r="R4039" s="24">
        <v>285904.26</v>
      </c>
      <c r="S4039" s="24">
        <v>180103.69</v>
      </c>
      <c r="T4039" s="24">
        <v>315181.45</v>
      </c>
      <c r="U4039" s="24">
        <v>195763.16</v>
      </c>
      <c r="V4039" s="24">
        <v>342585.54</v>
      </c>
    </row>
    <row r="4040" spans="1:22" hidden="1" x14ac:dyDescent="0.3">
      <c r="A4040" s="23">
        <v>4</v>
      </c>
      <c r="B4040" s="23">
        <v>2022</v>
      </c>
      <c r="C4040" s="23" t="s">
        <v>551</v>
      </c>
      <c r="D4040" t="s">
        <v>160</v>
      </c>
      <c r="E4040" s="23" t="s">
        <v>556</v>
      </c>
      <c r="F4040" s="23" t="s">
        <v>435</v>
      </c>
      <c r="G4040" s="23">
        <v>3</v>
      </c>
      <c r="H4040" s="23" t="s">
        <v>31</v>
      </c>
      <c r="I4040" s="24">
        <v>66866.91</v>
      </c>
      <c r="J4040" s="24">
        <v>117017.09</v>
      </c>
      <c r="K4040" s="24">
        <v>91042</v>
      </c>
      <c r="L4040" s="24">
        <v>159323.49</v>
      </c>
      <c r="M4040" s="24">
        <v>115179.57</v>
      </c>
      <c r="N4040" s="24">
        <v>201564.25</v>
      </c>
      <c r="O4040" s="24">
        <v>151709.97</v>
      </c>
      <c r="P4040" s="24">
        <v>265492.46000000002</v>
      </c>
      <c r="Q4040" s="24">
        <v>187891.11</v>
      </c>
      <c r="R4040" s="24">
        <v>328809.44</v>
      </c>
      <c r="S4040" s="24">
        <v>211623.78</v>
      </c>
      <c r="T4040" s="24">
        <v>370341.62</v>
      </c>
      <c r="U4040" s="24">
        <v>235046</v>
      </c>
      <c r="V4040" s="24">
        <v>411330.49</v>
      </c>
    </row>
    <row r="4041" spans="1:22" hidden="1" x14ac:dyDescent="0.3">
      <c r="A4041" s="23">
        <v>4</v>
      </c>
      <c r="B4041" s="23">
        <v>2022</v>
      </c>
      <c r="C4041" s="23" t="s">
        <v>551</v>
      </c>
      <c r="D4041" t="s">
        <v>160</v>
      </c>
      <c r="E4041" s="23" t="s">
        <v>556</v>
      </c>
      <c r="F4041" s="23" t="s">
        <v>435</v>
      </c>
      <c r="G4041" s="23">
        <v>4</v>
      </c>
      <c r="H4041" s="23" t="s">
        <v>29</v>
      </c>
      <c r="I4041" s="24">
        <v>72735.48</v>
      </c>
      <c r="J4041" s="24">
        <v>116376.77</v>
      </c>
      <c r="K4041" s="24">
        <v>101829.67</v>
      </c>
      <c r="L4041" s="24">
        <v>162927.47</v>
      </c>
      <c r="M4041" s="24">
        <v>130923.86</v>
      </c>
      <c r="N4041" s="24">
        <v>209478.18</v>
      </c>
      <c r="O4041" s="24">
        <v>174565.15</v>
      </c>
      <c r="P4041" s="24">
        <v>279304.24</v>
      </c>
      <c r="Q4041" s="24">
        <v>218206.43</v>
      </c>
      <c r="R4041" s="24">
        <v>349130.3</v>
      </c>
      <c r="S4041" s="24">
        <v>247300.63</v>
      </c>
      <c r="T4041" s="24">
        <v>395681.01</v>
      </c>
      <c r="U4041" s="24">
        <v>276394.82</v>
      </c>
      <c r="V4041" s="24">
        <v>442231.71</v>
      </c>
    </row>
    <row r="4042" spans="1:22" hidden="1" x14ac:dyDescent="0.3">
      <c r="A4042" s="23">
        <v>4</v>
      </c>
      <c r="B4042" s="23">
        <v>2022</v>
      </c>
      <c r="C4042" s="23" t="s">
        <v>551</v>
      </c>
      <c r="D4042" t="s">
        <v>167</v>
      </c>
      <c r="E4042" s="23" t="s">
        <v>557</v>
      </c>
      <c r="F4042" s="23" t="s">
        <v>213</v>
      </c>
      <c r="G4042" s="23">
        <v>1</v>
      </c>
      <c r="H4042" s="23" t="s">
        <v>14</v>
      </c>
      <c r="I4042" s="24">
        <v>107079.22</v>
      </c>
      <c r="J4042" s="24">
        <v>187388.64</v>
      </c>
      <c r="K4042" s="24">
        <v>138708.34</v>
      </c>
      <c r="L4042" s="24">
        <v>242739.6</v>
      </c>
      <c r="M4042" s="24">
        <v>165597.10999999999</v>
      </c>
      <c r="N4042" s="24">
        <v>289794.95</v>
      </c>
      <c r="O4042" s="24">
        <v>197136.99</v>
      </c>
      <c r="P4042" s="24">
        <v>344989.73</v>
      </c>
      <c r="Q4042" s="24">
        <v>231870.78</v>
      </c>
      <c r="R4042" s="24">
        <v>405773.86</v>
      </c>
      <c r="S4042" s="24">
        <v>254155.06</v>
      </c>
      <c r="T4042" s="24">
        <v>444771.35</v>
      </c>
      <c r="U4042" s="24">
        <v>275624.13</v>
      </c>
      <c r="V4042" s="24">
        <v>482342.22</v>
      </c>
    </row>
    <row r="4043" spans="1:22" hidden="1" x14ac:dyDescent="0.3">
      <c r="A4043" s="23">
        <v>4</v>
      </c>
      <c r="B4043" s="23">
        <v>2022</v>
      </c>
      <c r="C4043" s="23" t="s">
        <v>551</v>
      </c>
      <c r="D4043" t="s">
        <v>167</v>
      </c>
      <c r="E4043" s="23" t="s">
        <v>557</v>
      </c>
      <c r="F4043" s="23" t="s">
        <v>213</v>
      </c>
      <c r="G4043" s="23">
        <v>2</v>
      </c>
      <c r="H4043" s="23" t="s">
        <v>30</v>
      </c>
      <c r="I4043" s="24">
        <v>85289.17</v>
      </c>
      <c r="J4043" s="24">
        <v>149256.04999999999</v>
      </c>
      <c r="K4043" s="24">
        <v>111444.47</v>
      </c>
      <c r="L4043" s="24">
        <v>195027.83</v>
      </c>
      <c r="M4043" s="24">
        <v>134712.12</v>
      </c>
      <c r="N4043" s="24">
        <v>235746.21</v>
      </c>
      <c r="O4043" s="24">
        <v>164291.31</v>
      </c>
      <c r="P4043" s="24">
        <v>287509.78999999998</v>
      </c>
      <c r="Q4043" s="24">
        <v>194636.6</v>
      </c>
      <c r="R4043" s="24">
        <v>340614.04</v>
      </c>
      <c r="S4043" s="24">
        <v>214322.45</v>
      </c>
      <c r="T4043" s="24">
        <v>375064.29</v>
      </c>
      <c r="U4043" s="24">
        <v>232670.81</v>
      </c>
      <c r="V4043" s="24">
        <v>407173.92</v>
      </c>
    </row>
    <row r="4044" spans="1:22" hidden="1" x14ac:dyDescent="0.3">
      <c r="A4044" s="23">
        <v>4</v>
      </c>
      <c r="B4044" s="23">
        <v>2022</v>
      </c>
      <c r="C4044" s="23" t="s">
        <v>551</v>
      </c>
      <c r="D4044" t="s">
        <v>167</v>
      </c>
      <c r="E4044" s="23" t="s">
        <v>557</v>
      </c>
      <c r="F4044" s="23" t="s">
        <v>213</v>
      </c>
      <c r="G4044" s="23">
        <v>3</v>
      </c>
      <c r="H4044" s="23" t="s">
        <v>31</v>
      </c>
      <c r="I4044" s="24">
        <v>82392.06</v>
      </c>
      <c r="J4044" s="24">
        <v>144186.10999999999</v>
      </c>
      <c r="K4044" s="24">
        <v>112572.64</v>
      </c>
      <c r="L4044" s="24">
        <v>197002.12</v>
      </c>
      <c r="M4044" s="24">
        <v>142712.73000000001</v>
      </c>
      <c r="N4044" s="24">
        <v>249747.27</v>
      </c>
      <c r="O4044" s="24">
        <v>188272.67</v>
      </c>
      <c r="P4044" s="24">
        <v>329477.18</v>
      </c>
      <c r="Q4044" s="24">
        <v>233455.57</v>
      </c>
      <c r="R4044" s="24">
        <v>408547.24</v>
      </c>
      <c r="S4044" s="24">
        <v>263158.55</v>
      </c>
      <c r="T4044" s="24">
        <v>460527.46</v>
      </c>
      <c r="U4044" s="24">
        <v>292526.37</v>
      </c>
      <c r="V4044" s="24">
        <v>511921.14</v>
      </c>
    </row>
    <row r="4045" spans="1:22" hidden="1" x14ac:dyDescent="0.3">
      <c r="A4045" s="23">
        <v>4</v>
      </c>
      <c r="B4045" s="23">
        <v>2022</v>
      </c>
      <c r="C4045" s="23" t="s">
        <v>551</v>
      </c>
      <c r="D4045" t="s">
        <v>167</v>
      </c>
      <c r="E4045" s="23" t="s">
        <v>557</v>
      </c>
      <c r="F4045" s="23" t="s">
        <v>213</v>
      </c>
      <c r="G4045" s="23">
        <v>4</v>
      </c>
      <c r="H4045" s="23" t="s">
        <v>29</v>
      </c>
      <c r="I4045" s="24">
        <v>86896.42</v>
      </c>
      <c r="J4045" s="24">
        <v>139034.28</v>
      </c>
      <c r="K4045" s="24">
        <v>121654.99</v>
      </c>
      <c r="L4045" s="24">
        <v>194647.99</v>
      </c>
      <c r="M4045" s="24">
        <v>156413.56</v>
      </c>
      <c r="N4045" s="24">
        <v>250261.7</v>
      </c>
      <c r="O4045" s="24">
        <v>208551.41</v>
      </c>
      <c r="P4045" s="24">
        <v>333682.26</v>
      </c>
      <c r="Q4045" s="24">
        <v>260689.26</v>
      </c>
      <c r="R4045" s="24">
        <v>417102.83</v>
      </c>
      <c r="S4045" s="24">
        <v>295447.83</v>
      </c>
      <c r="T4045" s="24">
        <v>472716.54</v>
      </c>
      <c r="U4045" s="24">
        <v>330206.40000000002</v>
      </c>
      <c r="V4045" s="24">
        <v>528330.25</v>
      </c>
    </row>
    <row r="4046" spans="1:22" hidden="1" x14ac:dyDescent="0.3">
      <c r="A4046" s="23">
        <v>4</v>
      </c>
      <c r="B4046" s="23">
        <v>2022</v>
      </c>
      <c r="C4046" s="23" t="s">
        <v>551</v>
      </c>
      <c r="D4046" t="s">
        <v>167</v>
      </c>
      <c r="E4046" s="23" t="s">
        <v>557</v>
      </c>
      <c r="F4046" s="23" t="s">
        <v>257</v>
      </c>
      <c r="G4046" s="23">
        <v>1</v>
      </c>
      <c r="H4046" s="23" t="s">
        <v>14</v>
      </c>
      <c r="I4046" s="24">
        <v>107428.05</v>
      </c>
      <c r="J4046" s="24">
        <v>187999.09</v>
      </c>
      <c r="K4046" s="24">
        <v>139040.20000000001</v>
      </c>
      <c r="L4046" s="24">
        <v>243320.35</v>
      </c>
      <c r="M4046" s="24">
        <v>165891.78</v>
      </c>
      <c r="N4046" s="24">
        <v>290310.62</v>
      </c>
      <c r="O4046" s="24">
        <v>197341.92</v>
      </c>
      <c r="P4046" s="24">
        <v>345348.37</v>
      </c>
      <c r="Q4046" s="24">
        <v>232019.33</v>
      </c>
      <c r="R4046" s="24">
        <v>406033.83</v>
      </c>
      <c r="S4046" s="24">
        <v>254264.58</v>
      </c>
      <c r="T4046" s="24">
        <v>444963.02</v>
      </c>
      <c r="U4046" s="24">
        <v>275645.93</v>
      </c>
      <c r="V4046" s="24">
        <v>482380.38</v>
      </c>
    </row>
    <row r="4047" spans="1:22" hidden="1" x14ac:dyDescent="0.3">
      <c r="A4047" s="23">
        <v>4</v>
      </c>
      <c r="B4047" s="23">
        <v>2022</v>
      </c>
      <c r="C4047" s="23" t="s">
        <v>551</v>
      </c>
      <c r="D4047" t="s">
        <v>167</v>
      </c>
      <c r="E4047" s="23" t="s">
        <v>557</v>
      </c>
      <c r="F4047" s="23" t="s">
        <v>257</v>
      </c>
      <c r="G4047" s="23">
        <v>2</v>
      </c>
      <c r="H4047" s="23" t="s">
        <v>30</v>
      </c>
      <c r="I4047" s="24">
        <v>86326.1</v>
      </c>
      <c r="J4047" s="24">
        <v>151070.68</v>
      </c>
      <c r="K4047" s="24">
        <v>112637.29</v>
      </c>
      <c r="L4047" s="24">
        <v>197115.26</v>
      </c>
      <c r="M4047" s="24">
        <v>135982.1</v>
      </c>
      <c r="N4047" s="24">
        <v>237968.68</v>
      </c>
      <c r="O4047" s="24">
        <v>165533.47</v>
      </c>
      <c r="P4047" s="24">
        <v>289683.58</v>
      </c>
      <c r="Q4047" s="24">
        <v>195960.95999999999</v>
      </c>
      <c r="R4047" s="24">
        <v>342931.69</v>
      </c>
      <c r="S4047" s="24">
        <v>215689.85</v>
      </c>
      <c r="T4047" s="24">
        <v>377457.24</v>
      </c>
      <c r="U4047" s="24">
        <v>234049.03</v>
      </c>
      <c r="V4047" s="24">
        <v>409585.81</v>
      </c>
    </row>
    <row r="4048" spans="1:22" hidden="1" x14ac:dyDescent="0.3">
      <c r="A4048" s="23">
        <v>4</v>
      </c>
      <c r="B4048" s="23">
        <v>2022</v>
      </c>
      <c r="C4048" s="23" t="s">
        <v>551</v>
      </c>
      <c r="D4048" t="s">
        <v>167</v>
      </c>
      <c r="E4048" s="23" t="s">
        <v>557</v>
      </c>
      <c r="F4048" s="23" t="s">
        <v>257</v>
      </c>
      <c r="G4048" s="23">
        <v>3</v>
      </c>
      <c r="H4048" s="23" t="s">
        <v>31</v>
      </c>
      <c r="I4048" s="24">
        <v>83964.28</v>
      </c>
      <c r="J4048" s="24">
        <v>146937.5</v>
      </c>
      <c r="K4048" s="24">
        <v>114861.43</v>
      </c>
      <c r="L4048" s="24">
        <v>201007.5</v>
      </c>
      <c r="M4048" s="24">
        <v>145719.35</v>
      </c>
      <c r="N4048" s="24">
        <v>255008.86</v>
      </c>
      <c r="O4048" s="24">
        <v>192345.01</v>
      </c>
      <c r="P4048" s="24">
        <v>336603.77</v>
      </c>
      <c r="Q4048" s="24">
        <v>238605.52</v>
      </c>
      <c r="R4048" s="24">
        <v>417559.67</v>
      </c>
      <c r="S4048" s="24">
        <v>269040.15000000002</v>
      </c>
      <c r="T4048" s="24">
        <v>470820.25</v>
      </c>
      <c r="U4048" s="24">
        <v>299150.19</v>
      </c>
      <c r="V4048" s="24">
        <v>523512.84</v>
      </c>
    </row>
    <row r="4049" spans="1:22" hidden="1" x14ac:dyDescent="0.3">
      <c r="A4049" s="23">
        <v>4</v>
      </c>
      <c r="B4049" s="23">
        <v>2022</v>
      </c>
      <c r="C4049" s="23" t="s">
        <v>551</v>
      </c>
      <c r="D4049" t="s">
        <v>167</v>
      </c>
      <c r="E4049" s="23" t="s">
        <v>557</v>
      </c>
      <c r="F4049" s="23" t="s">
        <v>257</v>
      </c>
      <c r="G4049" s="23">
        <v>4</v>
      </c>
      <c r="H4049" s="23" t="s">
        <v>29</v>
      </c>
      <c r="I4049" s="24">
        <v>87577.56</v>
      </c>
      <c r="J4049" s="24">
        <v>140124.1</v>
      </c>
      <c r="K4049" s="24">
        <v>122608.58</v>
      </c>
      <c r="L4049" s="24">
        <v>196173.74</v>
      </c>
      <c r="M4049" s="24">
        <v>157639.60999999999</v>
      </c>
      <c r="N4049" s="24">
        <v>252223.37</v>
      </c>
      <c r="O4049" s="24">
        <v>210186.14</v>
      </c>
      <c r="P4049" s="24">
        <v>336297.83</v>
      </c>
      <c r="Q4049" s="24">
        <v>262732.68</v>
      </c>
      <c r="R4049" s="24">
        <v>420372.29</v>
      </c>
      <c r="S4049" s="24">
        <v>297763.7</v>
      </c>
      <c r="T4049" s="24">
        <v>476421.93</v>
      </c>
      <c r="U4049" s="24">
        <v>332794.73</v>
      </c>
      <c r="V4049" s="24">
        <v>532471.56999999995</v>
      </c>
    </row>
    <row r="4050" spans="1:22" hidden="1" x14ac:dyDescent="0.3">
      <c r="A4050" s="23">
        <v>4</v>
      </c>
      <c r="B4050" s="23">
        <v>2022</v>
      </c>
      <c r="C4050" s="23" t="s">
        <v>551</v>
      </c>
      <c r="D4050" t="s">
        <v>167</v>
      </c>
      <c r="E4050" s="23" t="s">
        <v>557</v>
      </c>
      <c r="F4050" s="23" t="s">
        <v>297</v>
      </c>
      <c r="G4050" s="23">
        <v>1</v>
      </c>
      <c r="H4050" s="23" t="s">
        <v>14</v>
      </c>
      <c r="I4050" s="24">
        <v>108079.67</v>
      </c>
      <c r="J4050" s="24">
        <v>189139.43</v>
      </c>
      <c r="K4050" s="24">
        <v>139935.85999999999</v>
      </c>
      <c r="L4050" s="24">
        <v>244887.75</v>
      </c>
      <c r="M4050" s="24">
        <v>167004.68</v>
      </c>
      <c r="N4050" s="24">
        <v>292258.19</v>
      </c>
      <c r="O4050" s="24">
        <v>198729.45</v>
      </c>
      <c r="P4050" s="24">
        <v>347776.54</v>
      </c>
      <c r="Q4050" s="24">
        <v>233691.07</v>
      </c>
      <c r="R4050" s="24">
        <v>408959.37</v>
      </c>
      <c r="S4050" s="24">
        <v>256119.88</v>
      </c>
      <c r="T4050" s="24">
        <v>448209.8</v>
      </c>
      <c r="U4050" s="24">
        <v>277699.62</v>
      </c>
      <c r="V4050" s="24">
        <v>485974.33</v>
      </c>
    </row>
    <row r="4051" spans="1:22" hidden="1" x14ac:dyDescent="0.3">
      <c r="A4051" s="23">
        <v>4</v>
      </c>
      <c r="B4051" s="23">
        <v>2022</v>
      </c>
      <c r="C4051" s="23" t="s">
        <v>551</v>
      </c>
      <c r="D4051" t="s">
        <v>167</v>
      </c>
      <c r="E4051" s="23" t="s">
        <v>557</v>
      </c>
      <c r="F4051" s="23" t="s">
        <v>297</v>
      </c>
      <c r="G4051" s="23">
        <v>2</v>
      </c>
      <c r="H4051" s="23" t="s">
        <v>30</v>
      </c>
      <c r="I4051" s="24">
        <v>86518.99</v>
      </c>
      <c r="J4051" s="24">
        <v>151408.23000000001</v>
      </c>
      <c r="K4051" s="24">
        <v>112958.97</v>
      </c>
      <c r="L4051" s="24">
        <v>197678.2</v>
      </c>
      <c r="M4051" s="24">
        <v>136444.79</v>
      </c>
      <c r="N4051" s="24">
        <v>238778.39</v>
      </c>
      <c r="O4051" s="24">
        <v>166229.51999999999</v>
      </c>
      <c r="P4051" s="24">
        <v>290901.65000000002</v>
      </c>
      <c r="Q4051" s="24">
        <v>196848.82</v>
      </c>
      <c r="R4051" s="24">
        <v>344485.44</v>
      </c>
      <c r="S4051" s="24">
        <v>216706.57</v>
      </c>
      <c r="T4051" s="24">
        <v>379236.5</v>
      </c>
      <c r="U4051" s="24">
        <v>235198.44</v>
      </c>
      <c r="V4051" s="24">
        <v>411597.27</v>
      </c>
    </row>
    <row r="4052" spans="1:22" hidden="1" x14ac:dyDescent="0.3">
      <c r="A4052" s="23">
        <v>4</v>
      </c>
      <c r="B4052" s="23">
        <v>2022</v>
      </c>
      <c r="C4052" s="23" t="s">
        <v>551</v>
      </c>
      <c r="D4052" t="s">
        <v>167</v>
      </c>
      <c r="E4052" s="23" t="s">
        <v>557</v>
      </c>
      <c r="F4052" s="23" t="s">
        <v>297</v>
      </c>
      <c r="G4052" s="23">
        <v>3</v>
      </c>
      <c r="H4052" s="23" t="s">
        <v>31</v>
      </c>
      <c r="I4052" s="24">
        <v>83905.5</v>
      </c>
      <c r="J4052" s="24">
        <v>146834.63</v>
      </c>
      <c r="K4052" s="24">
        <v>114720.68</v>
      </c>
      <c r="L4052" s="24">
        <v>200761.2</v>
      </c>
      <c r="M4052" s="24">
        <v>145495.79</v>
      </c>
      <c r="N4052" s="24">
        <v>254617.64</v>
      </c>
      <c r="O4052" s="24">
        <v>192004.6</v>
      </c>
      <c r="P4052" s="24">
        <v>336008.05</v>
      </c>
      <c r="Q4052" s="24">
        <v>238140.32</v>
      </c>
      <c r="R4052" s="24">
        <v>416745.56</v>
      </c>
      <c r="S4052" s="24">
        <v>268482.92</v>
      </c>
      <c r="T4052" s="24">
        <v>469845.12</v>
      </c>
      <c r="U4052" s="24">
        <v>298493.90000000002</v>
      </c>
      <c r="V4052" s="24">
        <v>522364.32</v>
      </c>
    </row>
    <row r="4053" spans="1:22" hidden="1" x14ac:dyDescent="0.3">
      <c r="A4053" s="23">
        <v>4</v>
      </c>
      <c r="B4053" s="23">
        <v>2022</v>
      </c>
      <c r="C4053" s="23" t="s">
        <v>551</v>
      </c>
      <c r="D4053" t="s">
        <v>167</v>
      </c>
      <c r="E4053" s="23" t="s">
        <v>557</v>
      </c>
      <c r="F4053" s="23" t="s">
        <v>297</v>
      </c>
      <c r="G4053" s="23">
        <v>4</v>
      </c>
      <c r="H4053" s="23" t="s">
        <v>29</v>
      </c>
      <c r="I4053" s="24">
        <v>87935.34</v>
      </c>
      <c r="J4053" s="24">
        <v>140696.54</v>
      </c>
      <c r="K4053" s="24">
        <v>123109.47</v>
      </c>
      <c r="L4053" s="24">
        <v>196975.16</v>
      </c>
      <c r="M4053" s="24">
        <v>158283.60999999999</v>
      </c>
      <c r="N4053" s="24">
        <v>253253.78</v>
      </c>
      <c r="O4053" s="24">
        <v>211044.81</v>
      </c>
      <c r="P4053" s="24">
        <v>337671.7</v>
      </c>
      <c r="Q4053" s="24">
        <v>263806.01</v>
      </c>
      <c r="R4053" s="24">
        <v>422089.63</v>
      </c>
      <c r="S4053" s="24">
        <v>298980.15000000002</v>
      </c>
      <c r="T4053" s="24">
        <v>478368.24</v>
      </c>
      <c r="U4053" s="24">
        <v>334154.28000000003</v>
      </c>
      <c r="V4053" s="24">
        <v>534646.86</v>
      </c>
    </row>
    <row r="4054" spans="1:22" hidden="1" x14ac:dyDescent="0.3">
      <c r="A4054" s="23">
        <v>4</v>
      </c>
      <c r="B4054" s="23">
        <v>2022</v>
      </c>
      <c r="C4054" s="23" t="s">
        <v>551</v>
      </c>
      <c r="D4054" t="s">
        <v>167</v>
      </c>
      <c r="E4054" s="23" t="s">
        <v>557</v>
      </c>
      <c r="F4054" s="23" t="s">
        <v>189</v>
      </c>
      <c r="G4054" s="23">
        <v>1</v>
      </c>
      <c r="H4054" s="23" t="s">
        <v>14</v>
      </c>
      <c r="I4054" s="24">
        <v>104184.47</v>
      </c>
      <c r="J4054" s="24">
        <v>182322.83</v>
      </c>
      <c r="K4054" s="24">
        <v>134906.62</v>
      </c>
      <c r="L4054" s="24">
        <v>236086.58</v>
      </c>
      <c r="M4054" s="24">
        <v>161014.5</v>
      </c>
      <c r="N4054" s="24">
        <v>281775.38</v>
      </c>
      <c r="O4054" s="24">
        <v>191618.46</v>
      </c>
      <c r="P4054" s="24">
        <v>335332.31</v>
      </c>
      <c r="Q4054" s="24">
        <v>225339.92</v>
      </c>
      <c r="R4054" s="24">
        <v>394344.87</v>
      </c>
      <c r="S4054" s="24">
        <v>246973.48</v>
      </c>
      <c r="T4054" s="24">
        <v>432203.6</v>
      </c>
      <c r="U4054" s="24">
        <v>267793.95</v>
      </c>
      <c r="V4054" s="24">
        <v>468639.42</v>
      </c>
    </row>
    <row r="4055" spans="1:22" hidden="1" x14ac:dyDescent="0.3">
      <c r="A4055" s="23">
        <v>4</v>
      </c>
      <c r="B4055" s="23">
        <v>2022</v>
      </c>
      <c r="C4055" s="23" t="s">
        <v>551</v>
      </c>
      <c r="D4055" t="s">
        <v>167</v>
      </c>
      <c r="E4055" s="23" t="s">
        <v>557</v>
      </c>
      <c r="F4055" s="23" t="s">
        <v>189</v>
      </c>
      <c r="G4055" s="23">
        <v>2</v>
      </c>
      <c r="H4055" s="23" t="s">
        <v>30</v>
      </c>
      <c r="I4055" s="24">
        <v>83311.89</v>
      </c>
      <c r="J4055" s="24">
        <v>145795.82</v>
      </c>
      <c r="K4055" s="24">
        <v>108790.7</v>
      </c>
      <c r="L4055" s="24">
        <v>190383.73</v>
      </c>
      <c r="M4055" s="24">
        <v>131429.93</v>
      </c>
      <c r="N4055" s="24">
        <v>230002.37</v>
      </c>
      <c r="O4055" s="24">
        <v>160155.76</v>
      </c>
      <c r="P4055" s="24">
        <v>280272.58</v>
      </c>
      <c r="Q4055" s="24">
        <v>189673.5</v>
      </c>
      <c r="R4055" s="24">
        <v>331928.62</v>
      </c>
      <c r="S4055" s="24">
        <v>208818.04</v>
      </c>
      <c r="T4055" s="24">
        <v>365431.57</v>
      </c>
      <c r="U4055" s="24">
        <v>226649.2</v>
      </c>
      <c r="V4055" s="24">
        <v>396636.1</v>
      </c>
    </row>
    <row r="4056" spans="1:22" hidden="1" x14ac:dyDescent="0.3">
      <c r="A4056" s="23">
        <v>4</v>
      </c>
      <c r="B4056" s="23">
        <v>2022</v>
      </c>
      <c r="C4056" s="23" t="s">
        <v>551</v>
      </c>
      <c r="D4056" t="s">
        <v>167</v>
      </c>
      <c r="E4056" s="23" t="s">
        <v>557</v>
      </c>
      <c r="F4056" s="23" t="s">
        <v>189</v>
      </c>
      <c r="G4056" s="23">
        <v>3</v>
      </c>
      <c r="H4056" s="23" t="s">
        <v>31</v>
      </c>
      <c r="I4056" s="24">
        <v>80728.77</v>
      </c>
      <c r="J4056" s="24">
        <v>141275.35</v>
      </c>
      <c r="K4056" s="24">
        <v>110360.93</v>
      </c>
      <c r="L4056" s="24">
        <v>193131.64</v>
      </c>
      <c r="M4056" s="24">
        <v>139954.29999999999</v>
      </c>
      <c r="N4056" s="24">
        <v>244920.03</v>
      </c>
      <c r="O4056" s="24">
        <v>184679.45</v>
      </c>
      <c r="P4056" s="24">
        <v>323189.03999999998</v>
      </c>
      <c r="Q4056" s="24">
        <v>229043.42</v>
      </c>
      <c r="R4056" s="24">
        <v>400825.98</v>
      </c>
      <c r="S4056" s="24">
        <v>258218.08</v>
      </c>
      <c r="T4056" s="24">
        <v>451881.65</v>
      </c>
      <c r="U4056" s="24">
        <v>287071.7</v>
      </c>
      <c r="V4056" s="24">
        <v>502375.48</v>
      </c>
    </row>
    <row r="4057" spans="1:22" hidden="1" x14ac:dyDescent="0.3">
      <c r="A4057" s="23">
        <v>4</v>
      </c>
      <c r="B4057" s="23">
        <v>2022</v>
      </c>
      <c r="C4057" s="23" t="s">
        <v>551</v>
      </c>
      <c r="D4057" t="s">
        <v>167</v>
      </c>
      <c r="E4057" s="23" t="s">
        <v>557</v>
      </c>
      <c r="F4057" s="23" t="s">
        <v>189</v>
      </c>
      <c r="G4057" s="23">
        <v>4</v>
      </c>
      <c r="H4057" s="23" t="s">
        <v>29</v>
      </c>
      <c r="I4057" s="24">
        <v>84719.5</v>
      </c>
      <c r="J4057" s="24">
        <v>135551.20000000001</v>
      </c>
      <c r="K4057" s="24">
        <v>118607.3</v>
      </c>
      <c r="L4057" s="24">
        <v>189771.69</v>
      </c>
      <c r="M4057" s="24">
        <v>152495.1</v>
      </c>
      <c r="N4057" s="24">
        <v>243992.17</v>
      </c>
      <c r="O4057" s="24">
        <v>203326.8</v>
      </c>
      <c r="P4057" s="24">
        <v>325322.89</v>
      </c>
      <c r="Q4057" s="24">
        <v>254158.5</v>
      </c>
      <c r="R4057" s="24">
        <v>406653.61</v>
      </c>
      <c r="S4057" s="24">
        <v>288046.3</v>
      </c>
      <c r="T4057" s="24">
        <v>460874.09</v>
      </c>
      <c r="U4057" s="24">
        <v>321934.11</v>
      </c>
      <c r="V4057" s="24">
        <v>515094.58</v>
      </c>
    </row>
    <row r="4058" spans="1:22" hidden="1" x14ac:dyDescent="0.3">
      <c r="A4058" s="23">
        <v>4</v>
      </c>
      <c r="B4058" s="23">
        <v>2022</v>
      </c>
      <c r="C4058" s="23" t="s">
        <v>551</v>
      </c>
      <c r="D4058" t="s">
        <v>167</v>
      </c>
      <c r="E4058" s="23" t="s">
        <v>557</v>
      </c>
      <c r="F4058" s="23" t="s">
        <v>375</v>
      </c>
      <c r="G4058" s="23">
        <v>1</v>
      </c>
      <c r="H4058" s="23" t="s">
        <v>14</v>
      </c>
      <c r="I4058" s="24">
        <v>108019.11</v>
      </c>
      <c r="J4058" s="24">
        <v>189033.45</v>
      </c>
      <c r="K4058" s="24">
        <v>139823.09</v>
      </c>
      <c r="L4058" s="24">
        <v>244690.42</v>
      </c>
      <c r="M4058" s="24">
        <v>166841.03</v>
      </c>
      <c r="N4058" s="24">
        <v>291971.81</v>
      </c>
      <c r="O4058" s="24">
        <v>198492.93</v>
      </c>
      <c r="P4058" s="24">
        <v>347362.63</v>
      </c>
      <c r="Q4058" s="24">
        <v>233386.43</v>
      </c>
      <c r="R4058" s="24">
        <v>408426.25</v>
      </c>
      <c r="S4058" s="24">
        <v>255770.73</v>
      </c>
      <c r="T4058" s="24">
        <v>447598.77</v>
      </c>
      <c r="U4058" s="24">
        <v>277293.24</v>
      </c>
      <c r="V4058" s="24">
        <v>485263.17</v>
      </c>
    </row>
    <row r="4059" spans="1:22" hidden="1" x14ac:dyDescent="0.3">
      <c r="A4059" s="23">
        <v>4</v>
      </c>
      <c r="B4059" s="23">
        <v>2022</v>
      </c>
      <c r="C4059" s="23" t="s">
        <v>551</v>
      </c>
      <c r="D4059" t="s">
        <v>167</v>
      </c>
      <c r="E4059" s="23" t="s">
        <v>557</v>
      </c>
      <c r="F4059" s="23" t="s">
        <v>375</v>
      </c>
      <c r="G4059" s="23">
        <v>2</v>
      </c>
      <c r="H4059" s="23" t="s">
        <v>30</v>
      </c>
      <c r="I4059" s="24">
        <v>86687.8</v>
      </c>
      <c r="J4059" s="24">
        <v>151703.64000000001</v>
      </c>
      <c r="K4059" s="24">
        <v>113133.2</v>
      </c>
      <c r="L4059" s="24">
        <v>197983.1</v>
      </c>
      <c r="M4059" s="24">
        <v>136606.25</v>
      </c>
      <c r="N4059" s="24">
        <v>239060.94</v>
      </c>
      <c r="O4059" s="24">
        <v>166338.74</v>
      </c>
      <c r="P4059" s="24">
        <v>291092.78999999998</v>
      </c>
      <c r="Q4059" s="24">
        <v>196936.12</v>
      </c>
      <c r="R4059" s="24">
        <v>344638.22</v>
      </c>
      <c r="S4059" s="24">
        <v>216776.71</v>
      </c>
      <c r="T4059" s="24">
        <v>379359.23</v>
      </c>
      <c r="U4059" s="24">
        <v>235244.2</v>
      </c>
      <c r="V4059" s="24">
        <v>411677.36</v>
      </c>
    </row>
    <row r="4060" spans="1:22" hidden="1" x14ac:dyDescent="0.3">
      <c r="A4060" s="23">
        <v>4</v>
      </c>
      <c r="B4060" s="23">
        <v>2022</v>
      </c>
      <c r="C4060" s="23" t="s">
        <v>551</v>
      </c>
      <c r="D4060" t="s">
        <v>167</v>
      </c>
      <c r="E4060" s="23" t="s">
        <v>557</v>
      </c>
      <c r="F4060" s="23" t="s">
        <v>375</v>
      </c>
      <c r="G4060" s="23">
        <v>3</v>
      </c>
      <c r="H4060" s="23" t="s">
        <v>31</v>
      </c>
      <c r="I4060" s="24">
        <v>84231.7</v>
      </c>
      <c r="J4060" s="24">
        <v>147405.48000000001</v>
      </c>
      <c r="K4060" s="24">
        <v>115206.59</v>
      </c>
      <c r="L4060" s="24">
        <v>201611.53</v>
      </c>
      <c r="M4060" s="24">
        <v>146141.82999999999</v>
      </c>
      <c r="N4060" s="24">
        <v>255748.2</v>
      </c>
      <c r="O4060" s="24">
        <v>192887.15</v>
      </c>
      <c r="P4060" s="24">
        <v>337552.51</v>
      </c>
      <c r="Q4060" s="24">
        <v>239263.35</v>
      </c>
      <c r="R4060" s="24">
        <v>418710.86</v>
      </c>
      <c r="S4060" s="24">
        <v>269770.69</v>
      </c>
      <c r="T4060" s="24">
        <v>472098.7</v>
      </c>
      <c r="U4060" s="24">
        <v>299949.92</v>
      </c>
      <c r="V4060" s="24">
        <v>524912.36</v>
      </c>
    </row>
    <row r="4061" spans="1:22" hidden="1" x14ac:dyDescent="0.3">
      <c r="A4061" s="23">
        <v>4</v>
      </c>
      <c r="B4061" s="23">
        <v>2022</v>
      </c>
      <c r="C4061" s="23" t="s">
        <v>551</v>
      </c>
      <c r="D4061" t="s">
        <v>167</v>
      </c>
      <c r="E4061" s="23" t="s">
        <v>557</v>
      </c>
      <c r="F4061" s="23" t="s">
        <v>375</v>
      </c>
      <c r="G4061" s="23">
        <v>4</v>
      </c>
      <c r="H4061" s="23" t="s">
        <v>29</v>
      </c>
      <c r="I4061" s="24">
        <v>88000.01</v>
      </c>
      <c r="J4061" s="24">
        <v>140800.01999999999</v>
      </c>
      <c r="K4061" s="24">
        <v>123200.01</v>
      </c>
      <c r="L4061" s="24">
        <v>197120.02</v>
      </c>
      <c r="M4061" s="24">
        <v>158400.01999999999</v>
      </c>
      <c r="N4061" s="24">
        <v>253440.03</v>
      </c>
      <c r="O4061" s="24">
        <v>211200.02</v>
      </c>
      <c r="P4061" s="24">
        <v>337920.04</v>
      </c>
      <c r="Q4061" s="24">
        <v>264000.03000000003</v>
      </c>
      <c r="R4061" s="24">
        <v>422400.05</v>
      </c>
      <c r="S4061" s="24">
        <v>299200.03000000003</v>
      </c>
      <c r="T4061" s="24">
        <v>478720.06</v>
      </c>
      <c r="U4061" s="24">
        <v>334400.03000000003</v>
      </c>
      <c r="V4061" s="24">
        <v>535040.06000000006</v>
      </c>
    </row>
    <row r="4062" spans="1:22" hidden="1" x14ac:dyDescent="0.3">
      <c r="A4062" s="23">
        <v>4</v>
      </c>
      <c r="B4062" s="23">
        <v>2022</v>
      </c>
      <c r="C4062" s="23" t="s">
        <v>551</v>
      </c>
      <c r="D4062" t="s">
        <v>167</v>
      </c>
      <c r="E4062" s="23" t="s">
        <v>557</v>
      </c>
      <c r="F4062" s="23" t="s">
        <v>409</v>
      </c>
      <c r="G4062" s="23">
        <v>1</v>
      </c>
      <c r="H4062" s="23" t="s">
        <v>14</v>
      </c>
      <c r="I4062" s="24">
        <v>107488.61</v>
      </c>
      <c r="J4062" s="24">
        <v>188105.07</v>
      </c>
      <c r="K4062" s="24">
        <v>139152.95999999999</v>
      </c>
      <c r="L4062" s="24">
        <v>243517.68</v>
      </c>
      <c r="M4062" s="24">
        <v>166055.43</v>
      </c>
      <c r="N4062" s="24">
        <v>290597</v>
      </c>
      <c r="O4062" s="24">
        <v>197578.44</v>
      </c>
      <c r="P4062" s="24">
        <v>345762.28</v>
      </c>
      <c r="Q4062" s="24">
        <v>232323.97</v>
      </c>
      <c r="R4062" s="24">
        <v>406566.94</v>
      </c>
      <c r="S4062" s="24">
        <v>254613.74</v>
      </c>
      <c r="T4062" s="24">
        <v>445574.04</v>
      </c>
      <c r="U4062" s="24">
        <v>276052.31</v>
      </c>
      <c r="V4062" s="24">
        <v>483091.54</v>
      </c>
    </row>
    <row r="4063" spans="1:22" hidden="1" x14ac:dyDescent="0.3">
      <c r="A4063" s="23">
        <v>4</v>
      </c>
      <c r="B4063" s="23">
        <v>2022</v>
      </c>
      <c r="C4063" s="23" t="s">
        <v>551</v>
      </c>
      <c r="D4063" t="s">
        <v>167</v>
      </c>
      <c r="E4063" s="23" t="s">
        <v>557</v>
      </c>
      <c r="F4063" s="23" t="s">
        <v>409</v>
      </c>
      <c r="G4063" s="23">
        <v>2</v>
      </c>
      <c r="H4063" s="23" t="s">
        <v>30</v>
      </c>
      <c r="I4063" s="24">
        <v>86157.29</v>
      </c>
      <c r="J4063" s="24">
        <v>150775.26</v>
      </c>
      <c r="K4063" s="24">
        <v>112463.06</v>
      </c>
      <c r="L4063" s="24">
        <v>196810.36</v>
      </c>
      <c r="M4063" s="24">
        <v>135820.65</v>
      </c>
      <c r="N4063" s="24">
        <v>237686.13</v>
      </c>
      <c r="O4063" s="24">
        <v>165424.25</v>
      </c>
      <c r="P4063" s="24">
        <v>289492.44</v>
      </c>
      <c r="Q4063" s="24">
        <v>195873.66</v>
      </c>
      <c r="R4063" s="24">
        <v>342778.91</v>
      </c>
      <c r="S4063" s="24">
        <v>215619.72</v>
      </c>
      <c r="T4063" s="24">
        <v>377334.5</v>
      </c>
      <c r="U4063" s="24">
        <v>234003.27</v>
      </c>
      <c r="V4063" s="24">
        <v>409505.73</v>
      </c>
    </row>
    <row r="4064" spans="1:22" hidden="1" x14ac:dyDescent="0.3">
      <c r="A4064" s="23">
        <v>4</v>
      </c>
      <c r="B4064" s="23">
        <v>2022</v>
      </c>
      <c r="C4064" s="23" t="s">
        <v>551</v>
      </c>
      <c r="D4064" t="s">
        <v>167</v>
      </c>
      <c r="E4064" s="23" t="s">
        <v>557</v>
      </c>
      <c r="F4064" s="23" t="s">
        <v>409</v>
      </c>
      <c r="G4064" s="23">
        <v>3</v>
      </c>
      <c r="H4064" s="23" t="s">
        <v>31</v>
      </c>
      <c r="I4064" s="24">
        <v>83638.080000000002</v>
      </c>
      <c r="J4064" s="24">
        <v>146366.65</v>
      </c>
      <c r="K4064" s="24">
        <v>114375.52</v>
      </c>
      <c r="L4064" s="24">
        <v>200157.16</v>
      </c>
      <c r="M4064" s="24">
        <v>145073.32</v>
      </c>
      <c r="N4064" s="24">
        <v>253878.3</v>
      </c>
      <c r="O4064" s="24">
        <v>191462.46</v>
      </c>
      <c r="P4064" s="24">
        <v>335059.31</v>
      </c>
      <c r="Q4064" s="24">
        <v>237482.49</v>
      </c>
      <c r="R4064" s="24">
        <v>415594.36</v>
      </c>
      <c r="S4064" s="24">
        <v>267752.38</v>
      </c>
      <c r="T4064" s="24">
        <v>468566.67</v>
      </c>
      <c r="U4064" s="24">
        <v>297694.17</v>
      </c>
      <c r="V4064" s="24">
        <v>520964.8</v>
      </c>
    </row>
    <row r="4065" spans="1:22" hidden="1" x14ac:dyDescent="0.3">
      <c r="A4065" s="23">
        <v>4</v>
      </c>
      <c r="B4065" s="23">
        <v>2022</v>
      </c>
      <c r="C4065" s="23" t="s">
        <v>551</v>
      </c>
      <c r="D4065" t="s">
        <v>167</v>
      </c>
      <c r="E4065" s="23" t="s">
        <v>557</v>
      </c>
      <c r="F4065" s="23" t="s">
        <v>409</v>
      </c>
      <c r="G4065" s="23">
        <v>4</v>
      </c>
      <c r="H4065" s="23" t="s">
        <v>29</v>
      </c>
      <c r="I4065" s="24">
        <v>87512.89</v>
      </c>
      <c r="J4065" s="24">
        <v>140020.62</v>
      </c>
      <c r="K4065" s="24">
        <v>122518.04</v>
      </c>
      <c r="L4065" s="24">
        <v>196028.87</v>
      </c>
      <c r="M4065" s="24">
        <v>157523.20000000001</v>
      </c>
      <c r="N4065" s="24">
        <v>252037.12</v>
      </c>
      <c r="O4065" s="24">
        <v>210030.93</v>
      </c>
      <c r="P4065" s="24">
        <v>336049.49</v>
      </c>
      <c r="Q4065" s="24">
        <v>262538.65999999997</v>
      </c>
      <c r="R4065" s="24">
        <v>420061.87</v>
      </c>
      <c r="S4065" s="24">
        <v>297543.82</v>
      </c>
      <c r="T4065" s="24">
        <v>476070.12</v>
      </c>
      <c r="U4065" s="24">
        <v>332548.96999999997</v>
      </c>
      <c r="V4065" s="24">
        <v>532078.37</v>
      </c>
    </row>
    <row r="4066" spans="1:22" hidden="1" x14ac:dyDescent="0.3">
      <c r="A4066" s="23">
        <v>4</v>
      </c>
      <c r="B4066" s="23">
        <v>2022</v>
      </c>
      <c r="C4066" s="23" t="s">
        <v>551</v>
      </c>
      <c r="D4066" t="s">
        <v>167</v>
      </c>
      <c r="E4066" s="23" t="s">
        <v>557</v>
      </c>
      <c r="F4066" s="23" t="s">
        <v>437</v>
      </c>
      <c r="G4066" s="23">
        <v>1</v>
      </c>
      <c r="H4066" s="23" t="s">
        <v>14</v>
      </c>
      <c r="I4066" s="24">
        <v>103593.41</v>
      </c>
      <c r="J4066" s="24">
        <v>181288.47</v>
      </c>
      <c r="K4066" s="24">
        <v>134123.72</v>
      </c>
      <c r="L4066" s="24">
        <v>234716.51</v>
      </c>
      <c r="M4066" s="24">
        <v>160065.25</v>
      </c>
      <c r="N4066" s="24">
        <v>280114.18</v>
      </c>
      <c r="O4066" s="24">
        <v>190467.45</v>
      </c>
      <c r="P4066" s="24">
        <v>333318.03000000003</v>
      </c>
      <c r="Q4066" s="24">
        <v>223972.82</v>
      </c>
      <c r="R4066" s="24">
        <v>391952.43</v>
      </c>
      <c r="S4066" s="24">
        <v>245467.33</v>
      </c>
      <c r="T4066" s="24">
        <v>429567.82</v>
      </c>
      <c r="U4066" s="24">
        <v>266146.63</v>
      </c>
      <c r="V4066" s="24">
        <v>465756.61</v>
      </c>
    </row>
    <row r="4067" spans="1:22" hidden="1" x14ac:dyDescent="0.3">
      <c r="A4067" s="23">
        <v>4</v>
      </c>
      <c r="B4067" s="23">
        <v>2022</v>
      </c>
      <c r="C4067" s="23" t="s">
        <v>551</v>
      </c>
      <c r="D4067" t="s">
        <v>167</v>
      </c>
      <c r="E4067" s="23" t="s">
        <v>557</v>
      </c>
      <c r="F4067" s="23" t="s">
        <v>437</v>
      </c>
      <c r="G4067" s="23">
        <v>2</v>
      </c>
      <c r="H4067" s="23" t="s">
        <v>30</v>
      </c>
      <c r="I4067" s="24">
        <v>82950.2</v>
      </c>
      <c r="J4067" s="24">
        <v>145162.85</v>
      </c>
      <c r="K4067" s="24">
        <v>108294.79</v>
      </c>
      <c r="L4067" s="24">
        <v>189515.88</v>
      </c>
      <c r="M4067" s="24">
        <v>130805.78</v>
      </c>
      <c r="N4067" s="24">
        <v>228910.11</v>
      </c>
      <c r="O4067" s="24">
        <v>159350.49</v>
      </c>
      <c r="P4067" s="24">
        <v>278863.34999999998</v>
      </c>
      <c r="Q4067" s="24">
        <v>188698.33</v>
      </c>
      <c r="R4067" s="24">
        <v>330222.08000000002</v>
      </c>
      <c r="S4067" s="24">
        <v>207731.18</v>
      </c>
      <c r="T4067" s="24">
        <v>363529.56</v>
      </c>
      <c r="U4067" s="24">
        <v>225454.02</v>
      </c>
      <c r="V4067" s="24">
        <v>394544.54</v>
      </c>
    </row>
    <row r="4068" spans="1:22" hidden="1" x14ac:dyDescent="0.3">
      <c r="A4068" s="23">
        <v>4</v>
      </c>
      <c r="B4068" s="23">
        <v>2022</v>
      </c>
      <c r="C4068" s="23" t="s">
        <v>551</v>
      </c>
      <c r="D4068" t="s">
        <v>167</v>
      </c>
      <c r="E4068" s="23" t="s">
        <v>557</v>
      </c>
      <c r="F4068" s="23" t="s">
        <v>437</v>
      </c>
      <c r="G4068" s="23">
        <v>3</v>
      </c>
      <c r="H4068" s="23" t="s">
        <v>31</v>
      </c>
      <c r="I4068" s="24">
        <v>80461.350000000006</v>
      </c>
      <c r="J4068" s="24">
        <v>140807.37</v>
      </c>
      <c r="K4068" s="24">
        <v>110015.77</v>
      </c>
      <c r="L4068" s="24">
        <v>192527.6</v>
      </c>
      <c r="M4068" s="24">
        <v>139531.82</v>
      </c>
      <c r="N4068" s="24">
        <v>244180.69</v>
      </c>
      <c r="O4068" s="24">
        <v>184137.31</v>
      </c>
      <c r="P4068" s="24">
        <v>322240.28999999998</v>
      </c>
      <c r="Q4068" s="24">
        <v>228385.59</v>
      </c>
      <c r="R4068" s="24">
        <v>399674.78</v>
      </c>
      <c r="S4068" s="24">
        <v>257487.54</v>
      </c>
      <c r="T4068" s="24">
        <v>450603.19</v>
      </c>
      <c r="U4068" s="24">
        <v>286271.96999999997</v>
      </c>
      <c r="V4068" s="24">
        <v>500975.95</v>
      </c>
    </row>
    <row r="4069" spans="1:22" hidden="1" x14ac:dyDescent="0.3">
      <c r="A4069" s="23">
        <v>4</v>
      </c>
      <c r="B4069" s="23">
        <v>2022</v>
      </c>
      <c r="C4069" s="23" t="s">
        <v>551</v>
      </c>
      <c r="D4069" t="s">
        <v>167</v>
      </c>
      <c r="E4069" s="23" t="s">
        <v>557</v>
      </c>
      <c r="F4069" s="23" t="s">
        <v>437</v>
      </c>
      <c r="G4069" s="23">
        <v>4</v>
      </c>
      <c r="H4069" s="23" t="s">
        <v>29</v>
      </c>
      <c r="I4069" s="24">
        <v>84297.05</v>
      </c>
      <c r="J4069" s="24">
        <v>134875.28</v>
      </c>
      <c r="K4069" s="24">
        <v>118015.87</v>
      </c>
      <c r="L4069" s="24">
        <v>188825.39</v>
      </c>
      <c r="M4069" s="24">
        <v>151734.69</v>
      </c>
      <c r="N4069" s="24">
        <v>242775.51</v>
      </c>
      <c r="O4069" s="24">
        <v>202312.92</v>
      </c>
      <c r="P4069" s="24">
        <v>323700.67</v>
      </c>
      <c r="Q4069" s="24">
        <v>252891.15</v>
      </c>
      <c r="R4069" s="24">
        <v>404625.84</v>
      </c>
      <c r="S4069" s="24">
        <v>286609.96999999997</v>
      </c>
      <c r="T4069" s="24">
        <v>458575.95</v>
      </c>
      <c r="U4069" s="24">
        <v>320328.78999999998</v>
      </c>
      <c r="V4069" s="24">
        <v>512526.07</v>
      </c>
    </row>
    <row r="4070" spans="1:22" hidden="1" x14ac:dyDescent="0.3">
      <c r="A4070" s="23">
        <v>4</v>
      </c>
      <c r="B4070" s="23">
        <v>2022</v>
      </c>
      <c r="C4070" s="23" t="s">
        <v>551</v>
      </c>
      <c r="D4070" t="s">
        <v>167</v>
      </c>
      <c r="E4070" s="23" t="s">
        <v>557</v>
      </c>
      <c r="F4070" s="23" t="s">
        <v>459</v>
      </c>
      <c r="G4070" s="23">
        <v>1</v>
      </c>
      <c r="H4070" s="23" t="s">
        <v>14</v>
      </c>
      <c r="I4070" s="24">
        <v>107549.17</v>
      </c>
      <c r="J4070" s="24">
        <v>188211.05</v>
      </c>
      <c r="K4070" s="24">
        <v>139265.72</v>
      </c>
      <c r="L4070" s="24">
        <v>243715.01</v>
      </c>
      <c r="M4070" s="24">
        <v>166219.07999999999</v>
      </c>
      <c r="N4070" s="24">
        <v>290883.38</v>
      </c>
      <c r="O4070" s="24">
        <v>197814.96</v>
      </c>
      <c r="P4070" s="24">
        <v>346176.19</v>
      </c>
      <c r="Q4070" s="24">
        <v>232628.61</v>
      </c>
      <c r="R4070" s="24">
        <v>407100.06</v>
      </c>
      <c r="S4070" s="24">
        <v>254962.9</v>
      </c>
      <c r="T4070" s="24">
        <v>446185.07</v>
      </c>
      <c r="U4070" s="24">
        <v>276458.69</v>
      </c>
      <c r="V4070" s="24">
        <v>483802.7</v>
      </c>
    </row>
    <row r="4071" spans="1:22" hidden="1" x14ac:dyDescent="0.3">
      <c r="A4071" s="23">
        <v>4</v>
      </c>
      <c r="B4071" s="23">
        <v>2022</v>
      </c>
      <c r="C4071" s="23" t="s">
        <v>551</v>
      </c>
      <c r="D4071" t="s">
        <v>167</v>
      </c>
      <c r="E4071" s="23" t="s">
        <v>557</v>
      </c>
      <c r="F4071" s="23" t="s">
        <v>459</v>
      </c>
      <c r="G4071" s="23">
        <v>2</v>
      </c>
      <c r="H4071" s="23" t="s">
        <v>30</v>
      </c>
      <c r="I4071" s="24">
        <v>85988.479999999996</v>
      </c>
      <c r="J4071" s="24">
        <v>150479.85</v>
      </c>
      <c r="K4071" s="24">
        <v>112288.84</v>
      </c>
      <c r="L4071" s="24">
        <v>196505.47</v>
      </c>
      <c r="M4071" s="24">
        <v>135659.19</v>
      </c>
      <c r="N4071" s="24">
        <v>237403.58</v>
      </c>
      <c r="O4071" s="24">
        <v>165315.03</v>
      </c>
      <c r="P4071" s="24">
        <v>289301.3</v>
      </c>
      <c r="Q4071" s="24">
        <v>195786.36</v>
      </c>
      <c r="R4071" s="24">
        <v>342626.14</v>
      </c>
      <c r="S4071" s="24">
        <v>215549.58</v>
      </c>
      <c r="T4071" s="24">
        <v>377211.77</v>
      </c>
      <c r="U4071" s="24">
        <v>233957.51</v>
      </c>
      <c r="V4071" s="24">
        <v>409425.64</v>
      </c>
    </row>
    <row r="4072" spans="1:22" hidden="1" x14ac:dyDescent="0.3">
      <c r="A4072" s="23">
        <v>4</v>
      </c>
      <c r="B4072" s="23">
        <v>2022</v>
      </c>
      <c r="C4072" s="23" t="s">
        <v>551</v>
      </c>
      <c r="D4072" t="s">
        <v>167</v>
      </c>
      <c r="E4072" s="23" t="s">
        <v>557</v>
      </c>
      <c r="F4072" s="23" t="s">
        <v>459</v>
      </c>
      <c r="G4072" s="23">
        <v>3</v>
      </c>
      <c r="H4072" s="23" t="s">
        <v>31</v>
      </c>
      <c r="I4072" s="24">
        <v>83311.88</v>
      </c>
      <c r="J4072" s="24">
        <v>145795.79999999999</v>
      </c>
      <c r="K4072" s="24">
        <v>113889.62</v>
      </c>
      <c r="L4072" s="24">
        <v>199306.83</v>
      </c>
      <c r="M4072" s="24">
        <v>144427.28</v>
      </c>
      <c r="N4072" s="24">
        <v>252747.74</v>
      </c>
      <c r="O4072" s="24">
        <v>190579.91</v>
      </c>
      <c r="P4072" s="24">
        <v>333514.84999999998</v>
      </c>
      <c r="Q4072" s="24">
        <v>236359.46</v>
      </c>
      <c r="R4072" s="24">
        <v>413629.06</v>
      </c>
      <c r="S4072" s="24">
        <v>266464.62</v>
      </c>
      <c r="T4072" s="24">
        <v>466313.09</v>
      </c>
      <c r="U4072" s="24">
        <v>296238.15000000002</v>
      </c>
      <c r="V4072" s="24">
        <v>518416.76</v>
      </c>
    </row>
    <row r="4073" spans="1:22" hidden="1" x14ac:dyDescent="0.3">
      <c r="A4073" s="23">
        <v>4</v>
      </c>
      <c r="B4073" s="23">
        <v>2022</v>
      </c>
      <c r="C4073" s="23" t="s">
        <v>551</v>
      </c>
      <c r="D4073" t="s">
        <v>167</v>
      </c>
      <c r="E4073" s="23" t="s">
        <v>557</v>
      </c>
      <c r="F4073" s="23" t="s">
        <v>459</v>
      </c>
      <c r="G4073" s="23">
        <v>4</v>
      </c>
      <c r="H4073" s="23" t="s">
        <v>29</v>
      </c>
      <c r="I4073" s="24">
        <v>87448.22</v>
      </c>
      <c r="J4073" s="24">
        <v>139917.15</v>
      </c>
      <c r="K4073" s="24">
        <v>122427.5</v>
      </c>
      <c r="L4073" s="24">
        <v>195884.01</v>
      </c>
      <c r="M4073" s="24">
        <v>157406.79</v>
      </c>
      <c r="N4073" s="24">
        <v>251850.87</v>
      </c>
      <c r="O4073" s="24">
        <v>209875.72</v>
      </c>
      <c r="P4073" s="24">
        <v>335801.16</v>
      </c>
      <c r="Q4073" s="24">
        <v>262344.65000000002</v>
      </c>
      <c r="R4073" s="24">
        <v>419751.45</v>
      </c>
      <c r="S4073" s="24">
        <v>297323.94</v>
      </c>
      <c r="T4073" s="24">
        <v>475718.3</v>
      </c>
      <c r="U4073" s="24">
        <v>332303.21999999997</v>
      </c>
      <c r="V4073" s="24">
        <v>531685.16</v>
      </c>
    </row>
    <row r="4074" spans="1:22" hidden="1" x14ac:dyDescent="0.3">
      <c r="A4074" s="23">
        <v>4</v>
      </c>
      <c r="B4074" s="23">
        <v>2022</v>
      </c>
      <c r="C4074" s="23" t="s">
        <v>551</v>
      </c>
      <c r="D4074" t="s">
        <v>167</v>
      </c>
      <c r="E4074" s="23" t="s">
        <v>557</v>
      </c>
      <c r="F4074" s="23" t="s">
        <v>474</v>
      </c>
      <c r="G4074" s="23">
        <v>1</v>
      </c>
      <c r="H4074" s="23" t="s">
        <v>14</v>
      </c>
      <c r="I4074" s="24">
        <v>103653.97</v>
      </c>
      <c r="J4074" s="24">
        <v>181394.45</v>
      </c>
      <c r="K4074" s="24">
        <v>134236.48000000001</v>
      </c>
      <c r="L4074" s="24">
        <v>234913.85</v>
      </c>
      <c r="M4074" s="24">
        <v>160228.9</v>
      </c>
      <c r="N4074" s="24">
        <v>280400.57</v>
      </c>
      <c r="O4074" s="24">
        <v>190703.97</v>
      </c>
      <c r="P4074" s="24">
        <v>333731.96000000002</v>
      </c>
      <c r="Q4074" s="24">
        <v>224277.46</v>
      </c>
      <c r="R4074" s="24">
        <v>392485.56</v>
      </c>
      <c r="S4074" s="24">
        <v>245816.49</v>
      </c>
      <c r="T4074" s="24">
        <v>430178.86</v>
      </c>
      <c r="U4074" s="24">
        <v>266553.02</v>
      </c>
      <c r="V4074" s="24">
        <v>466467.79</v>
      </c>
    </row>
    <row r="4075" spans="1:22" hidden="1" x14ac:dyDescent="0.3">
      <c r="A4075" s="23">
        <v>4</v>
      </c>
      <c r="B4075" s="23">
        <v>2022</v>
      </c>
      <c r="C4075" s="23" t="s">
        <v>551</v>
      </c>
      <c r="D4075" t="s">
        <v>167</v>
      </c>
      <c r="E4075" s="23" t="s">
        <v>557</v>
      </c>
      <c r="F4075" s="23" t="s">
        <v>474</v>
      </c>
      <c r="G4075" s="23">
        <v>2</v>
      </c>
      <c r="H4075" s="23" t="s">
        <v>30</v>
      </c>
      <c r="I4075" s="24">
        <v>82781.39</v>
      </c>
      <c r="J4075" s="24">
        <v>144867.44</v>
      </c>
      <c r="K4075" s="24">
        <v>108120.56</v>
      </c>
      <c r="L4075" s="24">
        <v>189210.99</v>
      </c>
      <c r="M4075" s="24">
        <v>130644.32</v>
      </c>
      <c r="N4075" s="24">
        <v>228627.57</v>
      </c>
      <c r="O4075" s="24">
        <v>159241.26999999999</v>
      </c>
      <c r="P4075" s="24">
        <v>278672.21999999997</v>
      </c>
      <c r="Q4075" s="24">
        <v>188611.04</v>
      </c>
      <c r="R4075" s="24">
        <v>330069.31</v>
      </c>
      <c r="S4075" s="24">
        <v>207661.05</v>
      </c>
      <c r="T4075" s="24">
        <v>363406.84</v>
      </c>
      <c r="U4075" s="24">
        <v>225408.27</v>
      </c>
      <c r="V4075" s="24">
        <v>394464.47</v>
      </c>
    </row>
    <row r="4076" spans="1:22" hidden="1" x14ac:dyDescent="0.3">
      <c r="A4076" s="23">
        <v>4</v>
      </c>
      <c r="B4076" s="23">
        <v>2022</v>
      </c>
      <c r="C4076" s="23" t="s">
        <v>551</v>
      </c>
      <c r="D4076" t="s">
        <v>167</v>
      </c>
      <c r="E4076" s="23" t="s">
        <v>557</v>
      </c>
      <c r="F4076" s="23" t="s">
        <v>474</v>
      </c>
      <c r="G4076" s="23">
        <v>3</v>
      </c>
      <c r="H4076" s="23" t="s">
        <v>31</v>
      </c>
      <c r="I4076" s="24">
        <v>80135.149999999994</v>
      </c>
      <c r="J4076" s="24">
        <v>140236.51999999999</v>
      </c>
      <c r="K4076" s="24">
        <v>109529.87</v>
      </c>
      <c r="L4076" s="24">
        <v>191677.27</v>
      </c>
      <c r="M4076" s="24">
        <v>138885.79</v>
      </c>
      <c r="N4076" s="24">
        <v>243050.13</v>
      </c>
      <c r="O4076" s="24">
        <v>183254.77</v>
      </c>
      <c r="P4076" s="24">
        <v>320695.84000000003</v>
      </c>
      <c r="Q4076" s="24">
        <v>227262.56</v>
      </c>
      <c r="R4076" s="24">
        <v>397709.48</v>
      </c>
      <c r="S4076" s="24">
        <v>256199.78</v>
      </c>
      <c r="T4076" s="24">
        <v>448349.62</v>
      </c>
      <c r="U4076" s="24">
        <v>284815.96000000002</v>
      </c>
      <c r="V4076" s="24">
        <v>498427.92</v>
      </c>
    </row>
    <row r="4077" spans="1:22" hidden="1" x14ac:dyDescent="0.3">
      <c r="A4077" s="23">
        <v>4</v>
      </c>
      <c r="B4077" s="23">
        <v>2022</v>
      </c>
      <c r="C4077" s="23" t="s">
        <v>551</v>
      </c>
      <c r="D4077" t="s">
        <v>167</v>
      </c>
      <c r="E4077" s="23" t="s">
        <v>557</v>
      </c>
      <c r="F4077" s="23" t="s">
        <v>474</v>
      </c>
      <c r="G4077" s="23">
        <v>4</v>
      </c>
      <c r="H4077" s="23" t="s">
        <v>29</v>
      </c>
      <c r="I4077" s="24">
        <v>84232.38</v>
      </c>
      <c r="J4077" s="24">
        <v>134771.81</v>
      </c>
      <c r="K4077" s="24">
        <v>117925.33</v>
      </c>
      <c r="L4077" s="24">
        <v>188680.53</v>
      </c>
      <c r="M4077" s="24">
        <v>151618.28</v>
      </c>
      <c r="N4077" s="24">
        <v>242589.26</v>
      </c>
      <c r="O4077" s="24">
        <v>202157.71</v>
      </c>
      <c r="P4077" s="24">
        <v>323452.34999999998</v>
      </c>
      <c r="Q4077" s="24">
        <v>252697.14</v>
      </c>
      <c r="R4077" s="24">
        <v>404315.43</v>
      </c>
      <c r="S4077" s="24">
        <v>286390.09000000003</v>
      </c>
      <c r="T4077" s="24">
        <v>458224.16</v>
      </c>
      <c r="U4077" s="24">
        <v>320083.05</v>
      </c>
      <c r="V4077" s="24">
        <v>512132.88</v>
      </c>
    </row>
    <row r="4078" spans="1:22" hidden="1" x14ac:dyDescent="0.3">
      <c r="A4078" s="23">
        <v>4</v>
      </c>
      <c r="B4078" s="23">
        <v>2022</v>
      </c>
      <c r="C4078" s="23" t="s">
        <v>551</v>
      </c>
      <c r="D4078" t="s">
        <v>167</v>
      </c>
      <c r="E4078" s="23" t="s">
        <v>557</v>
      </c>
      <c r="F4078" s="23" t="s">
        <v>235</v>
      </c>
      <c r="G4078" s="23">
        <v>1</v>
      </c>
      <c r="H4078" s="23" t="s">
        <v>14</v>
      </c>
      <c r="I4078" s="24">
        <v>104775.54</v>
      </c>
      <c r="J4078" s="24">
        <v>183357.19</v>
      </c>
      <c r="K4078" s="24">
        <v>135689.51999999999</v>
      </c>
      <c r="L4078" s="24">
        <v>237456.65</v>
      </c>
      <c r="M4078" s="24">
        <v>161963.75</v>
      </c>
      <c r="N4078" s="24">
        <v>283436.57</v>
      </c>
      <c r="O4078" s="24">
        <v>192769.47</v>
      </c>
      <c r="P4078" s="24">
        <v>337346.58</v>
      </c>
      <c r="Q4078" s="24">
        <v>226707.02</v>
      </c>
      <c r="R4078" s="24">
        <v>396737.29</v>
      </c>
      <c r="S4078" s="24">
        <v>248479.63</v>
      </c>
      <c r="T4078" s="24">
        <v>434839.35</v>
      </c>
      <c r="U4078" s="24">
        <v>269441.26</v>
      </c>
      <c r="V4078" s="24">
        <v>471522.21</v>
      </c>
    </row>
    <row r="4079" spans="1:22" hidden="1" x14ac:dyDescent="0.3">
      <c r="A4079" s="23">
        <v>4</v>
      </c>
      <c r="B4079" s="23">
        <v>2022</v>
      </c>
      <c r="C4079" s="23" t="s">
        <v>551</v>
      </c>
      <c r="D4079" t="s">
        <v>167</v>
      </c>
      <c r="E4079" s="23" t="s">
        <v>557</v>
      </c>
      <c r="F4079" s="23" t="s">
        <v>235</v>
      </c>
      <c r="G4079" s="23">
        <v>2</v>
      </c>
      <c r="H4079" s="23" t="s">
        <v>30</v>
      </c>
      <c r="I4079" s="24">
        <v>83673.59</v>
      </c>
      <c r="J4079" s="24">
        <v>146428.78</v>
      </c>
      <c r="K4079" s="24">
        <v>109286.61</v>
      </c>
      <c r="L4079" s="24">
        <v>191251.57</v>
      </c>
      <c r="M4079" s="24">
        <v>132054.07999999999</v>
      </c>
      <c r="N4079" s="24">
        <v>231094.63</v>
      </c>
      <c r="O4079" s="24">
        <v>160961.01999999999</v>
      </c>
      <c r="P4079" s="24">
        <v>281681.78999999998</v>
      </c>
      <c r="Q4079" s="24">
        <v>190648.66</v>
      </c>
      <c r="R4079" s="24">
        <v>333635.15000000002</v>
      </c>
      <c r="S4079" s="24">
        <v>209904.9</v>
      </c>
      <c r="T4079" s="24">
        <v>367333.57</v>
      </c>
      <c r="U4079" s="24">
        <v>227844.37</v>
      </c>
      <c r="V4079" s="24">
        <v>398727.65</v>
      </c>
    </row>
    <row r="4080" spans="1:22" hidden="1" x14ac:dyDescent="0.3">
      <c r="A4080" s="23">
        <v>4</v>
      </c>
      <c r="B4080" s="23">
        <v>2022</v>
      </c>
      <c r="C4080" s="23" t="s">
        <v>551</v>
      </c>
      <c r="D4080" t="s">
        <v>167</v>
      </c>
      <c r="E4080" s="23" t="s">
        <v>557</v>
      </c>
      <c r="F4080" s="23" t="s">
        <v>235</v>
      </c>
      <c r="G4080" s="23">
        <v>3</v>
      </c>
      <c r="H4080" s="23" t="s">
        <v>31</v>
      </c>
      <c r="I4080" s="24">
        <v>80996.19</v>
      </c>
      <c r="J4080" s="24">
        <v>141743.32999999999</v>
      </c>
      <c r="K4080" s="24">
        <v>110706.1</v>
      </c>
      <c r="L4080" s="24">
        <v>193735.67</v>
      </c>
      <c r="M4080" s="24">
        <v>140376.78</v>
      </c>
      <c r="N4080" s="24">
        <v>245659.37</v>
      </c>
      <c r="O4080" s="24">
        <v>185221.58</v>
      </c>
      <c r="P4080" s="24">
        <v>324137.77</v>
      </c>
      <c r="Q4080" s="24">
        <v>229701.24</v>
      </c>
      <c r="R4080" s="24">
        <v>401977.17</v>
      </c>
      <c r="S4080" s="24">
        <v>258948.62</v>
      </c>
      <c r="T4080" s="24">
        <v>453160.09</v>
      </c>
      <c r="U4080" s="24">
        <v>287871.43</v>
      </c>
      <c r="V4080" s="24">
        <v>503775.01</v>
      </c>
    </row>
    <row r="4081" spans="1:22" hidden="1" x14ac:dyDescent="0.3">
      <c r="A4081" s="23">
        <v>4</v>
      </c>
      <c r="B4081" s="23">
        <v>2022</v>
      </c>
      <c r="C4081" s="23" t="s">
        <v>551</v>
      </c>
      <c r="D4081" t="s">
        <v>167</v>
      </c>
      <c r="E4081" s="23" t="s">
        <v>557</v>
      </c>
      <c r="F4081" s="23" t="s">
        <v>235</v>
      </c>
      <c r="G4081" s="23">
        <v>4</v>
      </c>
      <c r="H4081" s="23" t="s">
        <v>29</v>
      </c>
      <c r="I4081" s="24">
        <v>85141.95</v>
      </c>
      <c r="J4081" s="24">
        <v>136227.12</v>
      </c>
      <c r="K4081" s="24">
        <v>119198.73</v>
      </c>
      <c r="L4081" s="24">
        <v>190717.97</v>
      </c>
      <c r="M4081" s="24">
        <v>153255.51</v>
      </c>
      <c r="N4081" s="24">
        <v>245208.82</v>
      </c>
      <c r="O4081" s="24">
        <v>204340.68</v>
      </c>
      <c r="P4081" s="24">
        <v>326945.09999999998</v>
      </c>
      <c r="Q4081" s="24">
        <v>255425.85</v>
      </c>
      <c r="R4081" s="24">
        <v>408681.37</v>
      </c>
      <c r="S4081" s="24">
        <v>289482.63</v>
      </c>
      <c r="T4081" s="24">
        <v>463172.22</v>
      </c>
      <c r="U4081" s="24">
        <v>323539.40999999997</v>
      </c>
      <c r="V4081" s="24">
        <v>517663.07</v>
      </c>
    </row>
    <row r="4082" spans="1:22" hidden="1" x14ac:dyDescent="0.3">
      <c r="A4082" s="23">
        <v>4</v>
      </c>
      <c r="B4082" s="23">
        <v>2022</v>
      </c>
      <c r="C4082" s="23" t="s">
        <v>551</v>
      </c>
      <c r="D4082" t="s">
        <v>167</v>
      </c>
      <c r="E4082" s="23" t="s">
        <v>557</v>
      </c>
      <c r="F4082" s="23" t="s">
        <v>493</v>
      </c>
      <c r="G4082" s="23">
        <v>1</v>
      </c>
      <c r="H4082" s="23" t="s">
        <v>14</v>
      </c>
      <c r="I4082" s="24">
        <v>105124.36</v>
      </c>
      <c r="J4082" s="24">
        <v>183967.63</v>
      </c>
      <c r="K4082" s="24">
        <v>136021.37</v>
      </c>
      <c r="L4082" s="24">
        <v>238037.39</v>
      </c>
      <c r="M4082" s="24">
        <v>162258.42000000001</v>
      </c>
      <c r="N4082" s="24">
        <v>283952.23</v>
      </c>
      <c r="O4082" s="24">
        <v>192974.4</v>
      </c>
      <c r="P4082" s="24">
        <v>337705.2</v>
      </c>
      <c r="Q4082" s="24">
        <v>226855.56</v>
      </c>
      <c r="R4082" s="24">
        <v>396997.24</v>
      </c>
      <c r="S4082" s="24">
        <v>248589.15</v>
      </c>
      <c r="T4082" s="24">
        <v>435031.01</v>
      </c>
      <c r="U4082" s="24">
        <v>269463.06</v>
      </c>
      <c r="V4082" s="24">
        <v>471560.35</v>
      </c>
    </row>
    <row r="4083" spans="1:22" hidden="1" x14ac:dyDescent="0.3">
      <c r="A4083" s="23">
        <v>4</v>
      </c>
      <c r="B4083" s="23">
        <v>2022</v>
      </c>
      <c r="C4083" s="23" t="s">
        <v>551</v>
      </c>
      <c r="D4083" t="s">
        <v>167</v>
      </c>
      <c r="E4083" s="23" t="s">
        <v>557</v>
      </c>
      <c r="F4083" s="23" t="s">
        <v>493</v>
      </c>
      <c r="G4083" s="23">
        <v>2</v>
      </c>
      <c r="H4083" s="23" t="s">
        <v>30</v>
      </c>
      <c r="I4083" s="24">
        <v>84710.52</v>
      </c>
      <c r="J4083" s="24">
        <v>148243.41</v>
      </c>
      <c r="K4083" s="24">
        <v>110479.43</v>
      </c>
      <c r="L4083" s="24">
        <v>193339</v>
      </c>
      <c r="M4083" s="24">
        <v>133324.04999999999</v>
      </c>
      <c r="N4083" s="24">
        <v>233317.1</v>
      </c>
      <c r="O4083" s="24">
        <v>162203.18</v>
      </c>
      <c r="P4083" s="24">
        <v>283855.57</v>
      </c>
      <c r="Q4083" s="24">
        <v>191973.02</v>
      </c>
      <c r="R4083" s="24">
        <v>335952.78</v>
      </c>
      <c r="S4083" s="24">
        <v>211272.29</v>
      </c>
      <c r="T4083" s="24">
        <v>369726.5</v>
      </c>
      <c r="U4083" s="24">
        <v>229222.58</v>
      </c>
      <c r="V4083" s="24">
        <v>401139.52</v>
      </c>
    </row>
    <row r="4084" spans="1:22" hidden="1" x14ac:dyDescent="0.3">
      <c r="A4084" s="23">
        <v>4</v>
      </c>
      <c r="B4084" s="23">
        <v>2022</v>
      </c>
      <c r="C4084" s="23" t="s">
        <v>551</v>
      </c>
      <c r="D4084" t="s">
        <v>167</v>
      </c>
      <c r="E4084" s="23" t="s">
        <v>557</v>
      </c>
      <c r="F4084" s="23" t="s">
        <v>493</v>
      </c>
      <c r="G4084" s="23">
        <v>3</v>
      </c>
      <c r="H4084" s="23" t="s">
        <v>31</v>
      </c>
      <c r="I4084" s="24">
        <v>82568.41</v>
      </c>
      <c r="J4084" s="24">
        <v>144494.72</v>
      </c>
      <c r="K4084" s="24">
        <v>112994.88</v>
      </c>
      <c r="L4084" s="24">
        <v>197741.04</v>
      </c>
      <c r="M4084" s="24">
        <v>143383.4</v>
      </c>
      <c r="N4084" s="24">
        <v>250920.95</v>
      </c>
      <c r="O4084" s="24">
        <v>189293.92</v>
      </c>
      <c r="P4084" s="24">
        <v>331264.36</v>
      </c>
      <c r="Q4084" s="24">
        <v>234851.19</v>
      </c>
      <c r="R4084" s="24">
        <v>410989.59</v>
      </c>
      <c r="S4084" s="24">
        <v>264830.21999999997</v>
      </c>
      <c r="T4084" s="24">
        <v>463452.88</v>
      </c>
      <c r="U4084" s="24">
        <v>294495.25</v>
      </c>
      <c r="V4084" s="24">
        <v>515366.69</v>
      </c>
    </row>
    <row r="4085" spans="1:22" hidden="1" x14ac:dyDescent="0.3">
      <c r="A4085" s="23">
        <v>4</v>
      </c>
      <c r="B4085" s="23">
        <v>2022</v>
      </c>
      <c r="C4085" s="23" t="s">
        <v>551</v>
      </c>
      <c r="D4085" t="s">
        <v>167</v>
      </c>
      <c r="E4085" s="23" t="s">
        <v>557</v>
      </c>
      <c r="F4085" s="23" t="s">
        <v>493</v>
      </c>
      <c r="G4085" s="23">
        <v>4</v>
      </c>
      <c r="H4085" s="23" t="s">
        <v>29</v>
      </c>
      <c r="I4085" s="24">
        <v>85823.09</v>
      </c>
      <c r="J4085" s="24">
        <v>137316.94</v>
      </c>
      <c r="K4085" s="24">
        <v>120152.32000000001</v>
      </c>
      <c r="L4085" s="24">
        <v>192243.72</v>
      </c>
      <c r="M4085" s="24">
        <v>154481.56</v>
      </c>
      <c r="N4085" s="24">
        <v>247170.49</v>
      </c>
      <c r="O4085" s="24">
        <v>205975.41</v>
      </c>
      <c r="P4085" s="24">
        <v>329560.65999999997</v>
      </c>
      <c r="Q4085" s="24">
        <v>257469.26</v>
      </c>
      <c r="R4085" s="24">
        <v>411950.82</v>
      </c>
      <c r="S4085" s="24">
        <v>291798.49</v>
      </c>
      <c r="T4085" s="24">
        <v>466877.6</v>
      </c>
      <c r="U4085" s="24">
        <v>326127.73</v>
      </c>
      <c r="V4085" s="24">
        <v>521804.37</v>
      </c>
    </row>
    <row r="4086" spans="1:22" hidden="1" x14ac:dyDescent="0.3">
      <c r="A4086" s="23">
        <v>4</v>
      </c>
      <c r="B4086" s="23">
        <v>2022</v>
      </c>
      <c r="C4086" s="23" t="s">
        <v>551</v>
      </c>
      <c r="D4086" t="s">
        <v>173</v>
      </c>
      <c r="E4086" s="23" t="s">
        <v>558</v>
      </c>
      <c r="F4086" s="23" t="s">
        <v>220</v>
      </c>
      <c r="G4086" s="23">
        <v>1</v>
      </c>
      <c r="H4086" s="23" t="s">
        <v>14</v>
      </c>
      <c r="I4086" s="24">
        <v>106958.11</v>
      </c>
      <c r="J4086" s="24">
        <v>187176.69</v>
      </c>
      <c r="K4086" s="24">
        <v>138482.82</v>
      </c>
      <c r="L4086" s="24">
        <v>242344.94</v>
      </c>
      <c r="M4086" s="24">
        <v>165269.82999999999</v>
      </c>
      <c r="N4086" s="24">
        <v>289222.19</v>
      </c>
      <c r="O4086" s="24">
        <v>196663.95</v>
      </c>
      <c r="P4086" s="24">
        <v>344161.92</v>
      </c>
      <c r="Q4086" s="24">
        <v>231261.51</v>
      </c>
      <c r="R4086" s="24">
        <v>404707.64</v>
      </c>
      <c r="S4086" s="24">
        <v>253456.75</v>
      </c>
      <c r="T4086" s="24">
        <v>443549.31</v>
      </c>
      <c r="U4086" s="24">
        <v>274811.38</v>
      </c>
      <c r="V4086" s="24">
        <v>480919.91</v>
      </c>
    </row>
    <row r="4087" spans="1:22" hidden="1" x14ac:dyDescent="0.3">
      <c r="A4087" s="23">
        <v>4</v>
      </c>
      <c r="B4087" s="23">
        <v>2022</v>
      </c>
      <c r="C4087" s="23" t="s">
        <v>551</v>
      </c>
      <c r="D4087" t="s">
        <v>173</v>
      </c>
      <c r="E4087" s="23" t="s">
        <v>558</v>
      </c>
      <c r="F4087" s="23" t="s">
        <v>220</v>
      </c>
      <c r="G4087" s="23">
        <v>2</v>
      </c>
      <c r="H4087" s="23" t="s">
        <v>30</v>
      </c>
      <c r="I4087" s="24">
        <v>85626.79</v>
      </c>
      <c r="J4087" s="24">
        <v>149846.88</v>
      </c>
      <c r="K4087" s="24">
        <v>111792.93</v>
      </c>
      <c r="L4087" s="24">
        <v>195637.63</v>
      </c>
      <c r="M4087" s="24">
        <v>135035.04</v>
      </c>
      <c r="N4087" s="24">
        <v>236311.32</v>
      </c>
      <c r="O4087" s="24">
        <v>164509.76000000001</v>
      </c>
      <c r="P4087" s="24">
        <v>287892.08</v>
      </c>
      <c r="Q4087" s="24">
        <v>194811.2</v>
      </c>
      <c r="R4087" s="24">
        <v>340919.61</v>
      </c>
      <c r="S4087" s="24">
        <v>214462.73</v>
      </c>
      <c r="T4087" s="24">
        <v>375309.77</v>
      </c>
      <c r="U4087" s="24">
        <v>232762.34</v>
      </c>
      <c r="V4087" s="24">
        <v>407334.1</v>
      </c>
    </row>
    <row r="4088" spans="1:22" hidden="1" x14ac:dyDescent="0.3">
      <c r="A4088" s="23">
        <v>4</v>
      </c>
      <c r="B4088" s="23">
        <v>2022</v>
      </c>
      <c r="C4088" s="23" t="s">
        <v>551</v>
      </c>
      <c r="D4088" t="s">
        <v>173</v>
      </c>
      <c r="E4088" s="23" t="s">
        <v>558</v>
      </c>
      <c r="F4088" s="23" t="s">
        <v>220</v>
      </c>
      <c r="G4088" s="23">
        <v>3</v>
      </c>
      <c r="H4088" s="23" t="s">
        <v>31</v>
      </c>
      <c r="I4088" s="24">
        <v>83044.47</v>
      </c>
      <c r="J4088" s="24">
        <v>145327.81</v>
      </c>
      <c r="K4088" s="24">
        <v>113544.46</v>
      </c>
      <c r="L4088" s="24">
        <v>198702.8</v>
      </c>
      <c r="M4088" s="24">
        <v>144004.79999999999</v>
      </c>
      <c r="N4088" s="24">
        <v>252008.4</v>
      </c>
      <c r="O4088" s="24">
        <v>190037.78</v>
      </c>
      <c r="P4088" s="24">
        <v>332566.11</v>
      </c>
      <c r="Q4088" s="24">
        <v>235701.64</v>
      </c>
      <c r="R4088" s="24">
        <v>412477.87</v>
      </c>
      <c r="S4088" s="24">
        <v>265734.08</v>
      </c>
      <c r="T4088" s="24">
        <v>465034.64</v>
      </c>
      <c r="U4088" s="24">
        <v>295438.42</v>
      </c>
      <c r="V4088" s="24">
        <v>517017.24</v>
      </c>
    </row>
    <row r="4089" spans="1:22" hidden="1" x14ac:dyDescent="0.3">
      <c r="A4089" s="23">
        <v>4</v>
      </c>
      <c r="B4089" s="23">
        <v>2022</v>
      </c>
      <c r="C4089" s="23" t="s">
        <v>551</v>
      </c>
      <c r="D4089" t="s">
        <v>173</v>
      </c>
      <c r="E4089" s="23" t="s">
        <v>558</v>
      </c>
      <c r="F4089" s="23" t="s">
        <v>220</v>
      </c>
      <c r="G4089" s="23">
        <v>4</v>
      </c>
      <c r="H4089" s="23" t="s">
        <v>29</v>
      </c>
      <c r="I4089" s="24">
        <v>87025.77</v>
      </c>
      <c r="J4089" s="24">
        <v>139241.23000000001</v>
      </c>
      <c r="K4089" s="24">
        <v>121836.07</v>
      </c>
      <c r="L4089" s="24">
        <v>194937.72</v>
      </c>
      <c r="M4089" s="24">
        <v>156646.38</v>
      </c>
      <c r="N4089" s="24">
        <v>250634.21</v>
      </c>
      <c r="O4089" s="24">
        <v>208861.84</v>
      </c>
      <c r="P4089" s="24">
        <v>334178.95</v>
      </c>
      <c r="Q4089" s="24">
        <v>261077.3</v>
      </c>
      <c r="R4089" s="24">
        <v>417723.69</v>
      </c>
      <c r="S4089" s="24">
        <v>295887.61</v>
      </c>
      <c r="T4089" s="24">
        <v>473420.18</v>
      </c>
      <c r="U4089" s="24">
        <v>330697.90999999997</v>
      </c>
      <c r="V4089" s="24">
        <v>529116.67000000004</v>
      </c>
    </row>
    <row r="4090" spans="1:22" hidden="1" x14ac:dyDescent="0.3">
      <c r="A4090" s="23">
        <v>4</v>
      </c>
      <c r="B4090" s="23">
        <v>2022</v>
      </c>
      <c r="C4090" s="23" t="s">
        <v>551</v>
      </c>
      <c r="D4090" t="s">
        <v>173</v>
      </c>
      <c r="E4090" s="23" t="s">
        <v>558</v>
      </c>
      <c r="F4090" s="23" t="s">
        <v>250</v>
      </c>
      <c r="G4090" s="23">
        <v>1</v>
      </c>
      <c r="H4090" s="23" t="s">
        <v>14</v>
      </c>
      <c r="I4090" s="24">
        <v>104593.86</v>
      </c>
      <c r="J4090" s="24">
        <v>183039.25</v>
      </c>
      <c r="K4090" s="24">
        <v>135351.23000000001</v>
      </c>
      <c r="L4090" s="24">
        <v>236864.65</v>
      </c>
      <c r="M4090" s="24">
        <v>161472.81</v>
      </c>
      <c r="N4090" s="24">
        <v>282577.42</v>
      </c>
      <c r="O4090" s="24">
        <v>192059.91</v>
      </c>
      <c r="P4090" s="24">
        <v>336104.85</v>
      </c>
      <c r="Q4090" s="24">
        <v>225793.1</v>
      </c>
      <c r="R4090" s="24">
        <v>395137.93</v>
      </c>
      <c r="S4090" s="24">
        <v>247432.16</v>
      </c>
      <c r="T4090" s="24">
        <v>433006.27</v>
      </c>
      <c r="U4090" s="24">
        <v>268222.13</v>
      </c>
      <c r="V4090" s="24">
        <v>469388.72</v>
      </c>
    </row>
    <row r="4091" spans="1:22" hidden="1" x14ac:dyDescent="0.3">
      <c r="A4091" s="23">
        <v>4</v>
      </c>
      <c r="B4091" s="23">
        <v>2022</v>
      </c>
      <c r="C4091" s="23" t="s">
        <v>551</v>
      </c>
      <c r="D4091" t="s">
        <v>173</v>
      </c>
      <c r="E4091" s="23" t="s">
        <v>558</v>
      </c>
      <c r="F4091" s="23" t="s">
        <v>250</v>
      </c>
      <c r="G4091" s="23">
        <v>2</v>
      </c>
      <c r="H4091" s="23" t="s">
        <v>30</v>
      </c>
      <c r="I4091" s="24">
        <v>84180.02</v>
      </c>
      <c r="J4091" s="24">
        <v>147315.03</v>
      </c>
      <c r="K4091" s="24">
        <v>109809.29</v>
      </c>
      <c r="L4091" s="24">
        <v>192166.26</v>
      </c>
      <c r="M4091" s="24">
        <v>132538.45000000001</v>
      </c>
      <c r="N4091" s="24">
        <v>231942.29</v>
      </c>
      <c r="O4091" s="24">
        <v>161288.70000000001</v>
      </c>
      <c r="P4091" s="24">
        <v>282255.21999999997</v>
      </c>
      <c r="Q4091" s="24">
        <v>190910.56</v>
      </c>
      <c r="R4091" s="24">
        <v>334093.46999999997</v>
      </c>
      <c r="S4091" s="24">
        <v>210115.3</v>
      </c>
      <c r="T4091" s="24">
        <v>367701.77</v>
      </c>
      <c r="U4091" s="24">
        <v>227981.65</v>
      </c>
      <c r="V4091" s="24">
        <v>398967.89</v>
      </c>
    </row>
    <row r="4092" spans="1:22" hidden="1" x14ac:dyDescent="0.3">
      <c r="A4092" s="23">
        <v>4</v>
      </c>
      <c r="B4092" s="23">
        <v>2022</v>
      </c>
      <c r="C4092" s="23" t="s">
        <v>551</v>
      </c>
      <c r="D4092" t="s">
        <v>173</v>
      </c>
      <c r="E4092" s="23" t="s">
        <v>558</v>
      </c>
      <c r="F4092" s="23" t="s">
        <v>250</v>
      </c>
      <c r="G4092" s="23">
        <v>3</v>
      </c>
      <c r="H4092" s="23" t="s">
        <v>31</v>
      </c>
      <c r="I4092" s="24">
        <v>81974.8</v>
      </c>
      <c r="J4092" s="24">
        <v>143455.89000000001</v>
      </c>
      <c r="K4092" s="24">
        <v>112163.81</v>
      </c>
      <c r="L4092" s="24">
        <v>196286.67</v>
      </c>
      <c r="M4092" s="24">
        <v>142314.89000000001</v>
      </c>
      <c r="N4092" s="24">
        <v>249051.06</v>
      </c>
      <c r="O4092" s="24">
        <v>187869.23</v>
      </c>
      <c r="P4092" s="24">
        <v>328771.15999999997</v>
      </c>
      <c r="Q4092" s="24">
        <v>233070.34</v>
      </c>
      <c r="R4092" s="24">
        <v>407873.09</v>
      </c>
      <c r="S4092" s="24">
        <v>262811.92</v>
      </c>
      <c r="T4092" s="24">
        <v>459920.85</v>
      </c>
      <c r="U4092" s="24">
        <v>292239.5</v>
      </c>
      <c r="V4092" s="24">
        <v>511419.13</v>
      </c>
    </row>
    <row r="4093" spans="1:22" hidden="1" x14ac:dyDescent="0.3">
      <c r="A4093" s="23">
        <v>4</v>
      </c>
      <c r="B4093" s="23">
        <v>2022</v>
      </c>
      <c r="C4093" s="23" t="s">
        <v>551</v>
      </c>
      <c r="D4093" t="s">
        <v>173</v>
      </c>
      <c r="E4093" s="23" t="s">
        <v>558</v>
      </c>
      <c r="F4093" s="23" t="s">
        <v>250</v>
      </c>
      <c r="G4093" s="23">
        <v>4</v>
      </c>
      <c r="H4093" s="23" t="s">
        <v>29</v>
      </c>
      <c r="I4093" s="24">
        <v>85335.97</v>
      </c>
      <c r="J4093" s="24">
        <v>136537.54999999999</v>
      </c>
      <c r="K4093" s="24">
        <v>119470.35</v>
      </c>
      <c r="L4093" s="24">
        <v>191152.57</v>
      </c>
      <c r="M4093" s="24">
        <v>153604.74</v>
      </c>
      <c r="N4093" s="24">
        <v>245767.58</v>
      </c>
      <c r="O4093" s="24">
        <v>204806.32</v>
      </c>
      <c r="P4093" s="24">
        <v>327690.11</v>
      </c>
      <c r="Q4093" s="24">
        <v>256007.9</v>
      </c>
      <c r="R4093" s="24">
        <v>409612.64</v>
      </c>
      <c r="S4093" s="24">
        <v>290142.28000000003</v>
      </c>
      <c r="T4093" s="24">
        <v>464227.66</v>
      </c>
      <c r="U4093" s="24">
        <v>324276.67</v>
      </c>
      <c r="V4093" s="24">
        <v>518842.68</v>
      </c>
    </row>
    <row r="4094" spans="1:22" hidden="1" x14ac:dyDescent="0.3">
      <c r="A4094" s="23">
        <v>4</v>
      </c>
      <c r="B4094" s="23">
        <v>2022</v>
      </c>
      <c r="C4094" s="23" t="s">
        <v>551</v>
      </c>
      <c r="D4094" t="s">
        <v>173</v>
      </c>
      <c r="E4094" s="23" t="s">
        <v>558</v>
      </c>
      <c r="F4094" s="23" t="s">
        <v>303</v>
      </c>
      <c r="G4094" s="23">
        <v>1</v>
      </c>
      <c r="H4094" s="23" t="s">
        <v>14</v>
      </c>
      <c r="I4094" s="24">
        <v>99819.33</v>
      </c>
      <c r="J4094" s="24">
        <v>174683.83</v>
      </c>
      <c r="K4094" s="24">
        <v>129320</v>
      </c>
      <c r="L4094" s="24">
        <v>226310.01</v>
      </c>
      <c r="M4094" s="24">
        <v>154402.35999999999</v>
      </c>
      <c r="N4094" s="24">
        <v>270204.13</v>
      </c>
      <c r="O4094" s="24">
        <v>183829.5</v>
      </c>
      <c r="P4094" s="24">
        <v>321701.62</v>
      </c>
      <c r="Q4094" s="24">
        <v>216230.95</v>
      </c>
      <c r="R4094" s="24">
        <v>378404.16</v>
      </c>
      <c r="S4094" s="24">
        <v>237019.24</v>
      </c>
      <c r="T4094" s="24">
        <v>414783.67</v>
      </c>
      <c r="U4094" s="24">
        <v>257053.73</v>
      </c>
      <c r="V4094" s="24">
        <v>449844.02</v>
      </c>
    </row>
    <row r="4095" spans="1:22" hidden="1" x14ac:dyDescent="0.3">
      <c r="A4095" s="23">
        <v>4</v>
      </c>
      <c r="B4095" s="23">
        <v>2022</v>
      </c>
      <c r="C4095" s="23" t="s">
        <v>551</v>
      </c>
      <c r="D4095" t="s">
        <v>173</v>
      </c>
      <c r="E4095" s="23" t="s">
        <v>558</v>
      </c>
      <c r="F4095" s="23" t="s">
        <v>303</v>
      </c>
      <c r="G4095" s="23">
        <v>2</v>
      </c>
      <c r="H4095" s="23" t="s">
        <v>30</v>
      </c>
      <c r="I4095" s="24">
        <v>79405.490000000005</v>
      </c>
      <c r="J4095" s="24">
        <v>138959.6</v>
      </c>
      <c r="K4095" s="24">
        <v>103778.06</v>
      </c>
      <c r="L4095" s="24">
        <v>181611.61</v>
      </c>
      <c r="M4095" s="24">
        <v>125468</v>
      </c>
      <c r="N4095" s="24">
        <v>219569</v>
      </c>
      <c r="O4095" s="24">
        <v>153058.28</v>
      </c>
      <c r="P4095" s="24">
        <v>267851.99</v>
      </c>
      <c r="Q4095" s="24">
        <v>181348.4</v>
      </c>
      <c r="R4095" s="24">
        <v>317359.7</v>
      </c>
      <c r="S4095" s="24">
        <v>199702.38</v>
      </c>
      <c r="T4095" s="24">
        <v>349479.17</v>
      </c>
      <c r="U4095" s="24">
        <v>216813.25</v>
      </c>
      <c r="V4095" s="24">
        <v>379423.2</v>
      </c>
    </row>
    <row r="4096" spans="1:22" hidden="1" x14ac:dyDescent="0.3">
      <c r="A4096" s="23">
        <v>4</v>
      </c>
      <c r="B4096" s="23">
        <v>2022</v>
      </c>
      <c r="C4096" s="23" t="s">
        <v>551</v>
      </c>
      <c r="D4096" t="s">
        <v>173</v>
      </c>
      <c r="E4096" s="23" t="s">
        <v>558</v>
      </c>
      <c r="F4096" s="23" t="s">
        <v>303</v>
      </c>
      <c r="G4096" s="23">
        <v>3</v>
      </c>
      <c r="H4096" s="23" t="s">
        <v>31</v>
      </c>
      <c r="I4096" s="24">
        <v>76632.22</v>
      </c>
      <c r="J4096" s="24">
        <v>134106.39000000001</v>
      </c>
      <c r="K4096" s="24">
        <v>104684.21</v>
      </c>
      <c r="L4096" s="24">
        <v>183197.37</v>
      </c>
      <c r="M4096" s="24">
        <v>132698.26</v>
      </c>
      <c r="N4096" s="24">
        <v>232221.96</v>
      </c>
      <c r="O4096" s="24">
        <v>175047.06</v>
      </c>
      <c r="P4096" s="24">
        <v>306332.36</v>
      </c>
      <c r="Q4096" s="24">
        <v>217042.63</v>
      </c>
      <c r="R4096" s="24">
        <v>379824.6</v>
      </c>
      <c r="S4096" s="24">
        <v>244647.18</v>
      </c>
      <c r="T4096" s="24">
        <v>428132.56</v>
      </c>
      <c r="U4096" s="24">
        <v>271937.74</v>
      </c>
      <c r="V4096" s="24">
        <v>475891.04</v>
      </c>
    </row>
    <row r="4097" spans="1:22" hidden="1" x14ac:dyDescent="0.3">
      <c r="A4097" s="23">
        <v>4</v>
      </c>
      <c r="B4097" s="23">
        <v>2022</v>
      </c>
      <c r="C4097" s="23" t="s">
        <v>551</v>
      </c>
      <c r="D4097" t="s">
        <v>173</v>
      </c>
      <c r="E4097" s="23" t="s">
        <v>558</v>
      </c>
      <c r="F4097" s="23" t="s">
        <v>303</v>
      </c>
      <c r="G4097" s="23">
        <v>4</v>
      </c>
      <c r="H4097" s="23" t="s">
        <v>29</v>
      </c>
      <c r="I4097" s="24">
        <v>80951.87</v>
      </c>
      <c r="J4097" s="24">
        <v>129522.99</v>
      </c>
      <c r="K4097" s="24">
        <v>113332.62</v>
      </c>
      <c r="L4097" s="24">
        <v>181332.19</v>
      </c>
      <c r="M4097" s="24">
        <v>145713.37</v>
      </c>
      <c r="N4097" s="24">
        <v>233141.39</v>
      </c>
      <c r="O4097" s="24">
        <v>194284.49</v>
      </c>
      <c r="P4097" s="24">
        <v>310855.19</v>
      </c>
      <c r="Q4097" s="24">
        <v>242855.61</v>
      </c>
      <c r="R4097" s="24">
        <v>388568.98</v>
      </c>
      <c r="S4097" s="24">
        <v>275236.36</v>
      </c>
      <c r="T4097" s="24">
        <v>440378.18</v>
      </c>
      <c r="U4097" s="24">
        <v>307617.11</v>
      </c>
      <c r="V4097" s="24">
        <v>492187.38</v>
      </c>
    </row>
    <row r="4098" spans="1:22" hidden="1" x14ac:dyDescent="0.3">
      <c r="A4098" s="23">
        <v>4</v>
      </c>
      <c r="B4098" s="23">
        <v>2022</v>
      </c>
      <c r="C4098" s="23" t="s">
        <v>551</v>
      </c>
      <c r="D4098" t="s">
        <v>173</v>
      </c>
      <c r="E4098" s="23" t="s">
        <v>558</v>
      </c>
      <c r="F4098" s="23" t="s">
        <v>290</v>
      </c>
      <c r="G4098" s="23">
        <v>1</v>
      </c>
      <c r="H4098" s="23" t="s">
        <v>14</v>
      </c>
      <c r="I4098" s="24">
        <v>105366.6</v>
      </c>
      <c r="J4098" s="24">
        <v>184391.55</v>
      </c>
      <c r="K4098" s="24">
        <v>136472.41</v>
      </c>
      <c r="L4098" s="24">
        <v>238826.72</v>
      </c>
      <c r="M4098" s="24">
        <v>162913.01</v>
      </c>
      <c r="N4098" s="24">
        <v>285097.76</v>
      </c>
      <c r="O4098" s="24">
        <v>193920.48</v>
      </c>
      <c r="P4098" s="24">
        <v>339360.84</v>
      </c>
      <c r="Q4098" s="24">
        <v>228074.12</v>
      </c>
      <c r="R4098" s="24">
        <v>399129.71</v>
      </c>
      <c r="S4098" s="24">
        <v>249985.77</v>
      </c>
      <c r="T4098" s="24">
        <v>437475.11</v>
      </c>
      <c r="U4098" s="24">
        <v>271088.57</v>
      </c>
      <c r="V4098" s="24">
        <v>474405</v>
      </c>
    </row>
    <row r="4099" spans="1:22" hidden="1" x14ac:dyDescent="0.3">
      <c r="A4099" s="23">
        <v>4</v>
      </c>
      <c r="B4099" s="23">
        <v>2022</v>
      </c>
      <c r="C4099" s="23" t="s">
        <v>551</v>
      </c>
      <c r="D4099" t="s">
        <v>173</v>
      </c>
      <c r="E4099" s="23" t="s">
        <v>558</v>
      </c>
      <c r="F4099" s="23" t="s">
        <v>290</v>
      </c>
      <c r="G4099" s="23">
        <v>2</v>
      </c>
      <c r="H4099" s="23" t="s">
        <v>30</v>
      </c>
      <c r="I4099" s="24">
        <v>84035.28</v>
      </c>
      <c r="J4099" s="24">
        <v>147061.74</v>
      </c>
      <c r="K4099" s="24">
        <v>109782.52</v>
      </c>
      <c r="L4099" s="24">
        <v>192119.41</v>
      </c>
      <c r="M4099" s="24">
        <v>132678.22</v>
      </c>
      <c r="N4099" s="24">
        <v>232186.89</v>
      </c>
      <c r="O4099" s="24">
        <v>161766.29</v>
      </c>
      <c r="P4099" s="24">
        <v>283091.01</v>
      </c>
      <c r="Q4099" s="24">
        <v>191623.82</v>
      </c>
      <c r="R4099" s="24">
        <v>335341.68</v>
      </c>
      <c r="S4099" s="24">
        <v>210991.75</v>
      </c>
      <c r="T4099" s="24">
        <v>369235.57</v>
      </c>
      <c r="U4099" s="24">
        <v>229039.54</v>
      </c>
      <c r="V4099" s="24">
        <v>400819.19</v>
      </c>
    </row>
    <row r="4100" spans="1:22" hidden="1" x14ac:dyDescent="0.3">
      <c r="A4100" s="23">
        <v>4</v>
      </c>
      <c r="B4100" s="23">
        <v>2022</v>
      </c>
      <c r="C4100" s="23" t="s">
        <v>551</v>
      </c>
      <c r="D4100" t="s">
        <v>173</v>
      </c>
      <c r="E4100" s="23" t="s">
        <v>558</v>
      </c>
      <c r="F4100" s="23" t="s">
        <v>290</v>
      </c>
      <c r="G4100" s="23">
        <v>3</v>
      </c>
      <c r="H4100" s="23" t="s">
        <v>31</v>
      </c>
      <c r="I4100" s="24">
        <v>81263.61</v>
      </c>
      <c r="J4100" s="24">
        <v>142211.31</v>
      </c>
      <c r="K4100" s="24">
        <v>111051.26</v>
      </c>
      <c r="L4100" s="24">
        <v>194339.7</v>
      </c>
      <c r="M4100" s="24">
        <v>140799.26</v>
      </c>
      <c r="N4100" s="24">
        <v>246398.7</v>
      </c>
      <c r="O4100" s="24">
        <v>185763.72</v>
      </c>
      <c r="P4100" s="24">
        <v>325086.51</v>
      </c>
      <c r="Q4100" s="24">
        <v>230359.07</v>
      </c>
      <c r="R4100" s="24">
        <v>403128.36</v>
      </c>
      <c r="S4100" s="24">
        <v>259679.17</v>
      </c>
      <c r="T4100" s="24">
        <v>454438.54</v>
      </c>
      <c r="U4100" s="24">
        <v>288671.15999999997</v>
      </c>
      <c r="V4100" s="24">
        <v>505174.53</v>
      </c>
    </row>
    <row r="4101" spans="1:22" hidden="1" x14ac:dyDescent="0.3">
      <c r="A4101" s="23">
        <v>4</v>
      </c>
      <c r="B4101" s="23">
        <v>2022</v>
      </c>
      <c r="C4101" s="23" t="s">
        <v>551</v>
      </c>
      <c r="D4101" t="s">
        <v>173</v>
      </c>
      <c r="E4101" s="23" t="s">
        <v>558</v>
      </c>
      <c r="F4101" s="23" t="s">
        <v>290</v>
      </c>
      <c r="G4101" s="23">
        <v>4</v>
      </c>
      <c r="H4101" s="23" t="s">
        <v>29</v>
      </c>
      <c r="I4101" s="24">
        <v>85564.4</v>
      </c>
      <c r="J4101" s="24">
        <v>136903.04000000001</v>
      </c>
      <c r="K4101" s="24">
        <v>119790.16</v>
      </c>
      <c r="L4101" s="24">
        <v>191664.26</v>
      </c>
      <c r="M4101" s="24">
        <v>154015.92000000001</v>
      </c>
      <c r="N4101" s="24">
        <v>246425.48</v>
      </c>
      <c r="O4101" s="24">
        <v>205354.56</v>
      </c>
      <c r="P4101" s="24">
        <v>328567.3</v>
      </c>
      <c r="Q4101" s="24">
        <v>256693.2</v>
      </c>
      <c r="R4101" s="24">
        <v>410709.13</v>
      </c>
      <c r="S4101" s="24">
        <v>290918.96000000002</v>
      </c>
      <c r="T4101" s="24">
        <v>465470.35</v>
      </c>
      <c r="U4101" s="24">
        <v>325144.71999999997</v>
      </c>
      <c r="V4101" s="24">
        <v>520231.56</v>
      </c>
    </row>
    <row r="4102" spans="1:22" hidden="1" x14ac:dyDescent="0.3">
      <c r="A4102" s="23">
        <v>4</v>
      </c>
      <c r="B4102" s="23">
        <v>2022</v>
      </c>
      <c r="C4102" s="23" t="s">
        <v>551</v>
      </c>
      <c r="D4102" t="s">
        <v>173</v>
      </c>
      <c r="E4102" s="23" t="s">
        <v>558</v>
      </c>
      <c r="F4102" s="23" t="s">
        <v>380</v>
      </c>
      <c r="G4102" s="23">
        <v>1</v>
      </c>
      <c r="H4102" s="23" t="s">
        <v>14</v>
      </c>
      <c r="I4102" s="24">
        <v>103653.97</v>
      </c>
      <c r="J4102" s="24">
        <v>181394.45</v>
      </c>
      <c r="K4102" s="24">
        <v>134236.48000000001</v>
      </c>
      <c r="L4102" s="24">
        <v>234913.85</v>
      </c>
      <c r="M4102" s="24">
        <v>160228.9</v>
      </c>
      <c r="N4102" s="24">
        <v>280400.57</v>
      </c>
      <c r="O4102" s="24">
        <v>190703.97</v>
      </c>
      <c r="P4102" s="24">
        <v>333731.96000000002</v>
      </c>
      <c r="Q4102" s="24">
        <v>224277.46</v>
      </c>
      <c r="R4102" s="24">
        <v>392485.56</v>
      </c>
      <c r="S4102" s="24">
        <v>245816.49</v>
      </c>
      <c r="T4102" s="24">
        <v>430178.86</v>
      </c>
      <c r="U4102" s="24">
        <v>266553.02</v>
      </c>
      <c r="V4102" s="24">
        <v>466467.79</v>
      </c>
    </row>
    <row r="4103" spans="1:22" hidden="1" x14ac:dyDescent="0.3">
      <c r="A4103" s="23">
        <v>4</v>
      </c>
      <c r="B4103" s="23">
        <v>2022</v>
      </c>
      <c r="C4103" s="23" t="s">
        <v>551</v>
      </c>
      <c r="D4103" t="s">
        <v>173</v>
      </c>
      <c r="E4103" s="23" t="s">
        <v>558</v>
      </c>
      <c r="F4103" s="23" t="s">
        <v>380</v>
      </c>
      <c r="G4103" s="23">
        <v>2</v>
      </c>
      <c r="H4103" s="23" t="s">
        <v>30</v>
      </c>
      <c r="I4103" s="24">
        <v>82781.39</v>
      </c>
      <c r="J4103" s="24">
        <v>144867.44</v>
      </c>
      <c r="K4103" s="24">
        <v>108120.56</v>
      </c>
      <c r="L4103" s="24">
        <v>189210.99</v>
      </c>
      <c r="M4103" s="24">
        <v>130644.32</v>
      </c>
      <c r="N4103" s="24">
        <v>228627.57</v>
      </c>
      <c r="O4103" s="24">
        <v>159241.26999999999</v>
      </c>
      <c r="P4103" s="24">
        <v>278672.21999999997</v>
      </c>
      <c r="Q4103" s="24">
        <v>188611.04</v>
      </c>
      <c r="R4103" s="24">
        <v>330069.31</v>
      </c>
      <c r="S4103" s="24">
        <v>207661.05</v>
      </c>
      <c r="T4103" s="24">
        <v>363406.84</v>
      </c>
      <c r="U4103" s="24">
        <v>225408.27</v>
      </c>
      <c r="V4103" s="24">
        <v>394464.47</v>
      </c>
    </row>
    <row r="4104" spans="1:22" hidden="1" x14ac:dyDescent="0.3">
      <c r="A4104" s="23">
        <v>4</v>
      </c>
      <c r="B4104" s="23">
        <v>2022</v>
      </c>
      <c r="C4104" s="23" t="s">
        <v>551</v>
      </c>
      <c r="D4104" t="s">
        <v>173</v>
      </c>
      <c r="E4104" s="23" t="s">
        <v>558</v>
      </c>
      <c r="F4104" s="23" t="s">
        <v>380</v>
      </c>
      <c r="G4104" s="23">
        <v>3</v>
      </c>
      <c r="H4104" s="23" t="s">
        <v>31</v>
      </c>
      <c r="I4104" s="24">
        <v>80135.149999999994</v>
      </c>
      <c r="J4104" s="24">
        <v>140236.51999999999</v>
      </c>
      <c r="K4104" s="24">
        <v>109529.87</v>
      </c>
      <c r="L4104" s="24">
        <v>191677.27</v>
      </c>
      <c r="M4104" s="24">
        <v>138885.79</v>
      </c>
      <c r="N4104" s="24">
        <v>243050.13</v>
      </c>
      <c r="O4104" s="24">
        <v>183254.77</v>
      </c>
      <c r="P4104" s="24">
        <v>320695.84000000003</v>
      </c>
      <c r="Q4104" s="24">
        <v>227262.56</v>
      </c>
      <c r="R4104" s="24">
        <v>397709.48</v>
      </c>
      <c r="S4104" s="24">
        <v>256199.78</v>
      </c>
      <c r="T4104" s="24">
        <v>448349.62</v>
      </c>
      <c r="U4104" s="24">
        <v>284815.96000000002</v>
      </c>
      <c r="V4104" s="24">
        <v>498427.92</v>
      </c>
    </row>
    <row r="4105" spans="1:22" hidden="1" x14ac:dyDescent="0.3">
      <c r="A4105" s="23">
        <v>4</v>
      </c>
      <c r="B4105" s="23">
        <v>2022</v>
      </c>
      <c r="C4105" s="23" t="s">
        <v>551</v>
      </c>
      <c r="D4105" t="s">
        <v>173</v>
      </c>
      <c r="E4105" s="23" t="s">
        <v>558</v>
      </c>
      <c r="F4105" s="23" t="s">
        <v>380</v>
      </c>
      <c r="G4105" s="23">
        <v>4</v>
      </c>
      <c r="H4105" s="23" t="s">
        <v>29</v>
      </c>
      <c r="I4105" s="24">
        <v>84232.38</v>
      </c>
      <c r="J4105" s="24">
        <v>134771.81</v>
      </c>
      <c r="K4105" s="24">
        <v>117925.33</v>
      </c>
      <c r="L4105" s="24">
        <v>188680.53</v>
      </c>
      <c r="M4105" s="24">
        <v>151618.28</v>
      </c>
      <c r="N4105" s="24">
        <v>242589.26</v>
      </c>
      <c r="O4105" s="24">
        <v>202157.71</v>
      </c>
      <c r="P4105" s="24">
        <v>323452.34999999998</v>
      </c>
      <c r="Q4105" s="24">
        <v>252697.14</v>
      </c>
      <c r="R4105" s="24">
        <v>404315.43</v>
      </c>
      <c r="S4105" s="24">
        <v>286390.09000000003</v>
      </c>
      <c r="T4105" s="24">
        <v>458224.16</v>
      </c>
      <c r="U4105" s="24">
        <v>320083.05</v>
      </c>
      <c r="V4105" s="24">
        <v>512132.88</v>
      </c>
    </row>
    <row r="4106" spans="1:22" hidden="1" x14ac:dyDescent="0.3">
      <c r="A4106" s="23">
        <v>4</v>
      </c>
      <c r="B4106" s="23">
        <v>2022</v>
      </c>
      <c r="C4106" s="23" t="s">
        <v>551</v>
      </c>
      <c r="D4106" t="s">
        <v>173</v>
      </c>
      <c r="E4106" s="23" t="s">
        <v>558</v>
      </c>
      <c r="F4106" s="23" t="s">
        <v>413</v>
      </c>
      <c r="G4106" s="23">
        <v>1</v>
      </c>
      <c r="H4106" s="23" t="s">
        <v>14</v>
      </c>
      <c r="I4106" s="24">
        <v>104714.98</v>
      </c>
      <c r="J4106" s="24">
        <v>183251.21</v>
      </c>
      <c r="K4106" s="24">
        <v>135576.75</v>
      </c>
      <c r="L4106" s="24">
        <v>237259.32</v>
      </c>
      <c r="M4106" s="24">
        <v>161800.10999999999</v>
      </c>
      <c r="N4106" s="24">
        <v>283150.19</v>
      </c>
      <c r="O4106" s="24">
        <v>192532.95</v>
      </c>
      <c r="P4106" s="24">
        <v>336932.67</v>
      </c>
      <c r="Q4106" s="24">
        <v>226402.38</v>
      </c>
      <c r="R4106" s="24">
        <v>396204.17</v>
      </c>
      <c r="S4106" s="24">
        <v>248130.47</v>
      </c>
      <c r="T4106" s="24">
        <v>434228.33</v>
      </c>
      <c r="U4106" s="24">
        <v>269034.89</v>
      </c>
      <c r="V4106" s="24">
        <v>470811.05</v>
      </c>
    </row>
    <row r="4107" spans="1:22" hidden="1" x14ac:dyDescent="0.3">
      <c r="A4107" s="23">
        <v>4</v>
      </c>
      <c r="B4107" s="23">
        <v>2022</v>
      </c>
      <c r="C4107" s="23" t="s">
        <v>551</v>
      </c>
      <c r="D4107" t="s">
        <v>173</v>
      </c>
      <c r="E4107" s="23" t="s">
        <v>558</v>
      </c>
      <c r="F4107" s="23" t="s">
        <v>413</v>
      </c>
      <c r="G4107" s="23">
        <v>2</v>
      </c>
      <c r="H4107" s="23" t="s">
        <v>30</v>
      </c>
      <c r="I4107" s="24">
        <v>83842.399999999994</v>
      </c>
      <c r="J4107" s="24">
        <v>146724.19</v>
      </c>
      <c r="K4107" s="24">
        <v>109460.84</v>
      </c>
      <c r="L4107" s="24">
        <v>191556.46</v>
      </c>
      <c r="M4107" s="24">
        <v>132215.53</v>
      </c>
      <c r="N4107" s="24">
        <v>231377.18</v>
      </c>
      <c r="O4107" s="24">
        <v>161070.25</v>
      </c>
      <c r="P4107" s="24">
        <v>281872.93</v>
      </c>
      <c r="Q4107" s="24">
        <v>190735.96</v>
      </c>
      <c r="R4107" s="24">
        <v>333787.92</v>
      </c>
      <c r="S4107" s="24">
        <v>209975.03</v>
      </c>
      <c r="T4107" s="24">
        <v>367456.3</v>
      </c>
      <c r="U4107" s="24">
        <v>227890.13</v>
      </c>
      <c r="V4107" s="24">
        <v>398807.73</v>
      </c>
    </row>
    <row r="4108" spans="1:22" hidden="1" x14ac:dyDescent="0.3">
      <c r="A4108" s="23">
        <v>4</v>
      </c>
      <c r="B4108" s="23">
        <v>2022</v>
      </c>
      <c r="C4108" s="23" t="s">
        <v>551</v>
      </c>
      <c r="D4108" t="s">
        <v>173</v>
      </c>
      <c r="E4108" s="23" t="s">
        <v>558</v>
      </c>
      <c r="F4108" s="23" t="s">
        <v>413</v>
      </c>
      <c r="G4108" s="23">
        <v>3</v>
      </c>
      <c r="H4108" s="23" t="s">
        <v>31</v>
      </c>
      <c r="I4108" s="24">
        <v>81322.39</v>
      </c>
      <c r="J4108" s="24">
        <v>142314.18</v>
      </c>
      <c r="K4108" s="24">
        <v>111192</v>
      </c>
      <c r="L4108" s="24">
        <v>194586</v>
      </c>
      <c r="M4108" s="24">
        <v>141022.82</v>
      </c>
      <c r="N4108" s="24">
        <v>246789.93</v>
      </c>
      <c r="O4108" s="24">
        <v>186104.13</v>
      </c>
      <c r="P4108" s="24">
        <v>325682.23</v>
      </c>
      <c r="Q4108" s="24">
        <v>230824.27</v>
      </c>
      <c r="R4108" s="24">
        <v>403942.47</v>
      </c>
      <c r="S4108" s="24">
        <v>260236.39</v>
      </c>
      <c r="T4108" s="24">
        <v>455413.68</v>
      </c>
      <c r="U4108" s="24">
        <v>289327.45</v>
      </c>
      <c r="V4108" s="24">
        <v>506323.04</v>
      </c>
    </row>
    <row r="4109" spans="1:22" hidden="1" x14ac:dyDescent="0.3">
      <c r="A4109" s="23">
        <v>4</v>
      </c>
      <c r="B4109" s="23">
        <v>2022</v>
      </c>
      <c r="C4109" s="23" t="s">
        <v>551</v>
      </c>
      <c r="D4109" t="s">
        <v>173</v>
      </c>
      <c r="E4109" s="23" t="s">
        <v>558</v>
      </c>
      <c r="F4109" s="23" t="s">
        <v>413</v>
      </c>
      <c r="G4109" s="23">
        <v>4</v>
      </c>
      <c r="H4109" s="23" t="s">
        <v>29</v>
      </c>
      <c r="I4109" s="24">
        <v>85206.62</v>
      </c>
      <c r="J4109" s="24">
        <v>136330.6</v>
      </c>
      <c r="K4109" s="24">
        <v>119289.27</v>
      </c>
      <c r="L4109" s="24">
        <v>190862.84</v>
      </c>
      <c r="M4109" s="24">
        <v>153371.92000000001</v>
      </c>
      <c r="N4109" s="24">
        <v>245395.08</v>
      </c>
      <c r="O4109" s="24">
        <v>204495.89</v>
      </c>
      <c r="P4109" s="24">
        <v>327193.44</v>
      </c>
      <c r="Q4109" s="24">
        <v>255619.87</v>
      </c>
      <c r="R4109" s="24">
        <v>408991.79</v>
      </c>
      <c r="S4109" s="24">
        <v>289702.52</v>
      </c>
      <c r="T4109" s="24">
        <v>463524.03</v>
      </c>
      <c r="U4109" s="24">
        <v>323785.17</v>
      </c>
      <c r="V4109" s="24">
        <v>518056.27</v>
      </c>
    </row>
    <row r="4110" spans="1:22" hidden="1" x14ac:dyDescent="0.3">
      <c r="A4110" s="23">
        <v>4</v>
      </c>
      <c r="B4110" s="23">
        <v>2022</v>
      </c>
      <c r="C4110" s="23" t="s">
        <v>551</v>
      </c>
      <c r="D4110" t="s">
        <v>175</v>
      </c>
      <c r="E4110" s="23" t="s">
        <v>559</v>
      </c>
      <c r="F4110" s="23" t="s">
        <v>222</v>
      </c>
      <c r="G4110" s="23">
        <v>1</v>
      </c>
      <c r="H4110" s="23" t="s">
        <v>14</v>
      </c>
      <c r="I4110" s="24">
        <v>100001.01</v>
      </c>
      <c r="J4110" s="24">
        <v>175001.77</v>
      </c>
      <c r="K4110" s="24">
        <v>129658.29</v>
      </c>
      <c r="L4110" s="24">
        <v>226902.01</v>
      </c>
      <c r="M4110" s="24">
        <v>154893.31</v>
      </c>
      <c r="N4110" s="24">
        <v>271063.28999999998</v>
      </c>
      <c r="O4110" s="24">
        <v>184539.07</v>
      </c>
      <c r="P4110" s="24">
        <v>322943.35999999999</v>
      </c>
      <c r="Q4110" s="24">
        <v>217144.87</v>
      </c>
      <c r="R4110" s="24">
        <v>380003.53</v>
      </c>
      <c r="S4110" s="24">
        <v>238066.72</v>
      </c>
      <c r="T4110" s="24">
        <v>416616.76</v>
      </c>
      <c r="U4110" s="24">
        <v>258272.87</v>
      </c>
      <c r="V4110" s="24">
        <v>451977.53</v>
      </c>
    </row>
    <row r="4111" spans="1:22" hidden="1" x14ac:dyDescent="0.3">
      <c r="A4111" s="23">
        <v>4</v>
      </c>
      <c r="B4111" s="23">
        <v>2022</v>
      </c>
      <c r="C4111" s="23" t="s">
        <v>551</v>
      </c>
      <c r="D4111" t="s">
        <v>175</v>
      </c>
      <c r="E4111" s="23" t="s">
        <v>559</v>
      </c>
      <c r="F4111" s="23" t="s">
        <v>222</v>
      </c>
      <c r="G4111" s="23">
        <v>2</v>
      </c>
      <c r="H4111" s="23" t="s">
        <v>30</v>
      </c>
      <c r="I4111" s="24">
        <v>78899.06</v>
      </c>
      <c r="J4111" s="24">
        <v>138073.35999999999</v>
      </c>
      <c r="K4111" s="24">
        <v>103255.38</v>
      </c>
      <c r="L4111" s="24">
        <v>180696.92</v>
      </c>
      <c r="M4111" s="24">
        <v>124983.63</v>
      </c>
      <c r="N4111" s="24">
        <v>218721.35</v>
      </c>
      <c r="O4111" s="24">
        <v>152730.62</v>
      </c>
      <c r="P4111" s="24">
        <v>267278.58</v>
      </c>
      <c r="Q4111" s="24">
        <v>181086.51</v>
      </c>
      <c r="R4111" s="24">
        <v>316901.39</v>
      </c>
      <c r="S4111" s="24">
        <v>199491.99</v>
      </c>
      <c r="T4111" s="24">
        <v>349110.98</v>
      </c>
      <c r="U4111" s="24">
        <v>216675.98</v>
      </c>
      <c r="V4111" s="24">
        <v>379182.96</v>
      </c>
    </row>
    <row r="4112" spans="1:22" hidden="1" x14ac:dyDescent="0.3">
      <c r="A4112" s="23">
        <v>4</v>
      </c>
      <c r="B4112" s="23">
        <v>2022</v>
      </c>
      <c r="C4112" s="23" t="s">
        <v>551</v>
      </c>
      <c r="D4112" t="s">
        <v>175</v>
      </c>
      <c r="E4112" s="23" t="s">
        <v>559</v>
      </c>
      <c r="F4112" s="23" t="s">
        <v>222</v>
      </c>
      <c r="G4112" s="23">
        <v>3</v>
      </c>
      <c r="H4112" s="23" t="s">
        <v>31</v>
      </c>
      <c r="I4112" s="24">
        <v>75653.62</v>
      </c>
      <c r="J4112" s="24">
        <v>132393.84</v>
      </c>
      <c r="K4112" s="24">
        <v>103226.5</v>
      </c>
      <c r="L4112" s="24">
        <v>180646.38</v>
      </c>
      <c r="M4112" s="24">
        <v>130760.16</v>
      </c>
      <c r="N4112" s="24">
        <v>228830.28</v>
      </c>
      <c r="O4112" s="24">
        <v>172399.42</v>
      </c>
      <c r="P4112" s="24">
        <v>301698.99</v>
      </c>
      <c r="Q4112" s="24">
        <v>213673.54</v>
      </c>
      <c r="R4112" s="24">
        <v>373928.69</v>
      </c>
      <c r="S4112" s="24">
        <v>240783.9</v>
      </c>
      <c r="T4112" s="24">
        <v>421371.82</v>
      </c>
      <c r="U4112" s="24">
        <v>267569.68</v>
      </c>
      <c r="V4112" s="24">
        <v>468246.94</v>
      </c>
    </row>
    <row r="4113" spans="1:22" hidden="1" x14ac:dyDescent="0.3">
      <c r="A4113" s="23">
        <v>4</v>
      </c>
      <c r="B4113" s="23">
        <v>2022</v>
      </c>
      <c r="C4113" s="23" t="s">
        <v>551</v>
      </c>
      <c r="D4113" t="s">
        <v>175</v>
      </c>
      <c r="E4113" s="23" t="s">
        <v>559</v>
      </c>
      <c r="F4113" s="23" t="s">
        <v>222</v>
      </c>
      <c r="G4113" s="23">
        <v>4</v>
      </c>
      <c r="H4113" s="23" t="s">
        <v>29</v>
      </c>
      <c r="I4113" s="24">
        <v>80757.86</v>
      </c>
      <c r="J4113" s="24">
        <v>129212.58</v>
      </c>
      <c r="K4113" s="24">
        <v>113061</v>
      </c>
      <c r="L4113" s="24">
        <v>180897.61</v>
      </c>
      <c r="M4113" s="24">
        <v>145364.15</v>
      </c>
      <c r="N4113" s="24">
        <v>232582.64</v>
      </c>
      <c r="O4113" s="24">
        <v>193818.86</v>
      </c>
      <c r="P4113" s="24">
        <v>310110.18</v>
      </c>
      <c r="Q4113" s="24">
        <v>242273.58</v>
      </c>
      <c r="R4113" s="24">
        <v>387637.73</v>
      </c>
      <c r="S4113" s="24">
        <v>274576.71999999997</v>
      </c>
      <c r="T4113" s="24">
        <v>439322.76</v>
      </c>
      <c r="U4113" s="24">
        <v>306879.86</v>
      </c>
      <c r="V4113" s="24">
        <v>491007.79</v>
      </c>
    </row>
    <row r="4114" spans="1:22" hidden="1" x14ac:dyDescent="0.3">
      <c r="A4114" s="23">
        <v>4</v>
      </c>
      <c r="B4114" s="23">
        <v>2022</v>
      </c>
      <c r="C4114" s="23" t="s">
        <v>551</v>
      </c>
      <c r="D4114" t="s">
        <v>175</v>
      </c>
      <c r="E4114" s="23" t="s">
        <v>559</v>
      </c>
      <c r="F4114" s="23" t="s">
        <v>250</v>
      </c>
      <c r="G4114" s="23">
        <v>1</v>
      </c>
      <c r="H4114" s="23" t="s">
        <v>14</v>
      </c>
      <c r="I4114" s="24">
        <v>91801.23</v>
      </c>
      <c r="J4114" s="24">
        <v>160652.14000000001</v>
      </c>
      <c r="K4114" s="24">
        <v>119155.2</v>
      </c>
      <c r="L4114" s="24">
        <v>208521.60000000001</v>
      </c>
      <c r="M4114" s="24">
        <v>142454.63</v>
      </c>
      <c r="N4114" s="24">
        <v>249295.61</v>
      </c>
      <c r="O4114" s="24">
        <v>169875.63</v>
      </c>
      <c r="P4114" s="24">
        <v>297282.34999999998</v>
      </c>
      <c r="Q4114" s="24">
        <v>199989.4</v>
      </c>
      <c r="R4114" s="24">
        <v>349981.44</v>
      </c>
      <c r="S4114" s="24">
        <v>219315.23</v>
      </c>
      <c r="T4114" s="24">
        <v>383801.66</v>
      </c>
      <c r="U4114" s="24">
        <v>238033.36</v>
      </c>
      <c r="V4114" s="24">
        <v>416558.38</v>
      </c>
    </row>
    <row r="4115" spans="1:22" hidden="1" x14ac:dyDescent="0.3">
      <c r="A4115" s="23">
        <v>4</v>
      </c>
      <c r="B4115" s="23">
        <v>2022</v>
      </c>
      <c r="C4115" s="23" t="s">
        <v>551</v>
      </c>
      <c r="D4115" t="s">
        <v>175</v>
      </c>
      <c r="E4115" s="23" t="s">
        <v>559</v>
      </c>
      <c r="F4115" s="23" t="s">
        <v>250</v>
      </c>
      <c r="G4115" s="23">
        <v>2</v>
      </c>
      <c r="H4115" s="23" t="s">
        <v>30</v>
      </c>
      <c r="I4115" s="24">
        <v>71616.75</v>
      </c>
      <c r="J4115" s="24">
        <v>125329.32</v>
      </c>
      <c r="K4115" s="24">
        <v>93900.25</v>
      </c>
      <c r="L4115" s="24">
        <v>164325.43</v>
      </c>
      <c r="M4115" s="24">
        <v>113845.38</v>
      </c>
      <c r="N4115" s="24">
        <v>199229.41</v>
      </c>
      <c r="O4115" s="24">
        <v>139450.16</v>
      </c>
      <c r="P4115" s="24">
        <v>244037.78</v>
      </c>
      <c r="Q4115" s="24">
        <v>165498.78</v>
      </c>
      <c r="R4115" s="24">
        <v>289622.87</v>
      </c>
      <c r="S4115" s="24">
        <v>182417.66</v>
      </c>
      <c r="T4115" s="24">
        <v>319230.90999999997</v>
      </c>
      <c r="U4115" s="24">
        <v>198245.03</v>
      </c>
      <c r="V4115" s="24">
        <v>346928.8</v>
      </c>
    </row>
    <row r="4116" spans="1:22" hidden="1" x14ac:dyDescent="0.3">
      <c r="A4116" s="23">
        <v>4</v>
      </c>
      <c r="B4116" s="23">
        <v>2022</v>
      </c>
      <c r="C4116" s="23" t="s">
        <v>551</v>
      </c>
      <c r="D4116" t="s">
        <v>175</v>
      </c>
      <c r="E4116" s="23" t="s">
        <v>559</v>
      </c>
      <c r="F4116" s="23" t="s">
        <v>250</v>
      </c>
      <c r="G4116" s="23">
        <v>3</v>
      </c>
      <c r="H4116" s="23" t="s">
        <v>31</v>
      </c>
      <c r="I4116" s="24">
        <v>68054.149999999994</v>
      </c>
      <c r="J4116" s="24">
        <v>119094.76</v>
      </c>
      <c r="K4116" s="24">
        <v>92704.13</v>
      </c>
      <c r="L4116" s="24">
        <v>162232.22</v>
      </c>
      <c r="M4116" s="24">
        <v>117316.59</v>
      </c>
      <c r="N4116" s="24">
        <v>205304.04</v>
      </c>
      <c r="O4116" s="24">
        <v>154559.34</v>
      </c>
      <c r="P4116" s="24">
        <v>270478.84999999998</v>
      </c>
      <c r="Q4116" s="24">
        <v>191452.82</v>
      </c>
      <c r="R4116" s="24">
        <v>335042.43</v>
      </c>
      <c r="S4116" s="24">
        <v>215660.39</v>
      </c>
      <c r="T4116" s="24">
        <v>377405.68</v>
      </c>
      <c r="U4116" s="24">
        <v>239557.49</v>
      </c>
      <c r="V4116" s="24">
        <v>419225.61</v>
      </c>
    </row>
    <row r="4117" spans="1:22" hidden="1" x14ac:dyDescent="0.3">
      <c r="A4117" s="23">
        <v>4</v>
      </c>
      <c r="B4117" s="23">
        <v>2022</v>
      </c>
      <c r="C4117" s="23" t="s">
        <v>551</v>
      </c>
      <c r="D4117" t="s">
        <v>175</v>
      </c>
      <c r="E4117" s="23" t="s">
        <v>559</v>
      </c>
      <c r="F4117" s="23" t="s">
        <v>250</v>
      </c>
      <c r="G4117" s="23">
        <v>4</v>
      </c>
      <c r="H4117" s="23" t="s">
        <v>29</v>
      </c>
      <c r="I4117" s="24">
        <v>73709.72</v>
      </c>
      <c r="J4117" s="24">
        <v>117935.55</v>
      </c>
      <c r="K4117" s="24">
        <v>103193.61</v>
      </c>
      <c r="L4117" s="24">
        <v>165109.78</v>
      </c>
      <c r="M4117" s="24">
        <v>132677.5</v>
      </c>
      <c r="N4117" s="24">
        <v>212284</v>
      </c>
      <c r="O4117" s="24">
        <v>176903.33</v>
      </c>
      <c r="P4117" s="24">
        <v>283045.33</v>
      </c>
      <c r="Q4117" s="24">
        <v>221129.16</v>
      </c>
      <c r="R4117" s="24">
        <v>353806.66</v>
      </c>
      <c r="S4117" s="24">
        <v>250613.05</v>
      </c>
      <c r="T4117" s="24">
        <v>400980.88</v>
      </c>
      <c r="U4117" s="24">
        <v>280096.94</v>
      </c>
      <c r="V4117" s="24">
        <v>448155.11</v>
      </c>
    </row>
    <row r="4118" spans="1:22" hidden="1" x14ac:dyDescent="0.3">
      <c r="A4118" s="23">
        <v>4</v>
      </c>
      <c r="B4118" s="23">
        <v>2022</v>
      </c>
      <c r="C4118" s="23" t="s">
        <v>551</v>
      </c>
      <c r="D4118" t="s">
        <v>175</v>
      </c>
      <c r="E4118" s="23" t="s">
        <v>559</v>
      </c>
      <c r="F4118" s="23" t="s">
        <v>305</v>
      </c>
      <c r="G4118" s="23">
        <v>1</v>
      </c>
      <c r="H4118" s="23" t="s">
        <v>14</v>
      </c>
      <c r="I4118" s="24">
        <v>97227.37</v>
      </c>
      <c r="J4118" s="24">
        <v>170147.9</v>
      </c>
      <c r="K4118" s="24">
        <v>126082.08</v>
      </c>
      <c r="L4118" s="24">
        <v>220643.64</v>
      </c>
      <c r="M4118" s="24">
        <v>150637.98000000001</v>
      </c>
      <c r="N4118" s="24">
        <v>263616.46000000002</v>
      </c>
      <c r="O4118" s="24">
        <v>179493.57</v>
      </c>
      <c r="P4118" s="24">
        <v>314113.74</v>
      </c>
      <c r="Q4118" s="24">
        <v>211223.28</v>
      </c>
      <c r="R4118" s="24">
        <v>369640.74</v>
      </c>
      <c r="S4118" s="24">
        <v>231583.44</v>
      </c>
      <c r="T4118" s="24">
        <v>405271.03</v>
      </c>
      <c r="U4118" s="24">
        <v>251255.44</v>
      </c>
      <c r="V4118" s="24">
        <v>439697.02</v>
      </c>
    </row>
    <row r="4119" spans="1:22" hidden="1" x14ac:dyDescent="0.3">
      <c r="A4119" s="23">
        <v>4</v>
      </c>
      <c r="B4119" s="23">
        <v>2022</v>
      </c>
      <c r="C4119" s="23" t="s">
        <v>551</v>
      </c>
      <c r="D4119" t="s">
        <v>175</v>
      </c>
      <c r="E4119" s="23" t="s">
        <v>559</v>
      </c>
      <c r="F4119" s="23" t="s">
        <v>305</v>
      </c>
      <c r="G4119" s="23">
        <v>2</v>
      </c>
      <c r="H4119" s="23" t="s">
        <v>30</v>
      </c>
      <c r="I4119" s="24">
        <v>76584.160000000003</v>
      </c>
      <c r="J4119" s="24">
        <v>134022.29</v>
      </c>
      <c r="K4119" s="24">
        <v>100253.15</v>
      </c>
      <c r="L4119" s="24">
        <v>175443.02</v>
      </c>
      <c r="M4119" s="24">
        <v>121378.51</v>
      </c>
      <c r="N4119" s="24">
        <v>212412.4</v>
      </c>
      <c r="O4119" s="24">
        <v>148376.60999999999</v>
      </c>
      <c r="P4119" s="24">
        <v>259659.06</v>
      </c>
      <c r="Q4119" s="24">
        <v>175948.79</v>
      </c>
      <c r="R4119" s="24">
        <v>307910.39</v>
      </c>
      <c r="S4119" s="24">
        <v>193847.3</v>
      </c>
      <c r="T4119" s="24">
        <v>339232.77</v>
      </c>
      <c r="U4119" s="24">
        <v>210562.83</v>
      </c>
      <c r="V4119" s="24">
        <v>368484.95</v>
      </c>
    </row>
    <row r="4120" spans="1:22" hidden="1" x14ac:dyDescent="0.3">
      <c r="A4120" s="23">
        <v>4</v>
      </c>
      <c r="B4120" s="23">
        <v>2022</v>
      </c>
      <c r="C4120" s="23" t="s">
        <v>551</v>
      </c>
      <c r="D4120" t="s">
        <v>175</v>
      </c>
      <c r="E4120" s="23" t="s">
        <v>559</v>
      </c>
      <c r="F4120" s="23" t="s">
        <v>305</v>
      </c>
      <c r="G4120" s="23">
        <v>3</v>
      </c>
      <c r="H4120" s="23" t="s">
        <v>31</v>
      </c>
      <c r="I4120" s="24">
        <v>73337.929999999993</v>
      </c>
      <c r="J4120" s="24">
        <v>128341.38</v>
      </c>
      <c r="K4120" s="24">
        <v>100042.98</v>
      </c>
      <c r="L4120" s="24">
        <v>175075.21</v>
      </c>
      <c r="M4120" s="24">
        <v>126709.66</v>
      </c>
      <c r="N4120" s="24">
        <v>221741.9</v>
      </c>
      <c r="O4120" s="24">
        <v>167041.09</v>
      </c>
      <c r="P4120" s="24">
        <v>292321.90999999997</v>
      </c>
      <c r="Q4120" s="24">
        <v>207015.31</v>
      </c>
      <c r="R4120" s="24">
        <v>362276.8</v>
      </c>
      <c r="S4120" s="24">
        <v>233267.89</v>
      </c>
      <c r="T4120" s="24">
        <v>408218.81</v>
      </c>
      <c r="U4120" s="24">
        <v>259202.96</v>
      </c>
      <c r="V4120" s="24">
        <v>453605.17</v>
      </c>
    </row>
    <row r="4121" spans="1:22" hidden="1" x14ac:dyDescent="0.3">
      <c r="A4121" s="23">
        <v>4</v>
      </c>
      <c r="B4121" s="23">
        <v>2022</v>
      </c>
      <c r="C4121" s="23" t="s">
        <v>551</v>
      </c>
      <c r="D4121" t="s">
        <v>175</v>
      </c>
      <c r="E4121" s="23" t="s">
        <v>559</v>
      </c>
      <c r="F4121" s="23" t="s">
        <v>305</v>
      </c>
      <c r="G4121" s="23">
        <v>4</v>
      </c>
      <c r="H4121" s="23" t="s">
        <v>29</v>
      </c>
      <c r="I4121" s="24">
        <v>78451.59</v>
      </c>
      <c r="J4121" s="24">
        <v>125522.55</v>
      </c>
      <c r="K4121" s="24">
        <v>109832.23</v>
      </c>
      <c r="L4121" s="24">
        <v>175731.57</v>
      </c>
      <c r="M4121" s="24">
        <v>141212.85999999999</v>
      </c>
      <c r="N4121" s="24">
        <v>225940.58</v>
      </c>
      <c r="O4121" s="24">
        <v>188283.82</v>
      </c>
      <c r="P4121" s="24">
        <v>301254.11</v>
      </c>
      <c r="Q4121" s="24">
        <v>235354.77</v>
      </c>
      <c r="R4121" s="24">
        <v>376567.64</v>
      </c>
      <c r="S4121" s="24">
        <v>266735.40999999997</v>
      </c>
      <c r="T4121" s="24">
        <v>426776.66</v>
      </c>
      <c r="U4121" s="24">
        <v>298116.05</v>
      </c>
      <c r="V4121" s="24">
        <v>476985.68</v>
      </c>
    </row>
    <row r="4122" spans="1:22" hidden="1" x14ac:dyDescent="0.3">
      <c r="A4122" s="23">
        <v>4</v>
      </c>
      <c r="B4122" s="23">
        <v>2022</v>
      </c>
      <c r="C4122" s="23" t="s">
        <v>551</v>
      </c>
      <c r="D4122" t="s">
        <v>175</v>
      </c>
      <c r="E4122" s="23" t="s">
        <v>559</v>
      </c>
      <c r="F4122" s="23" t="s">
        <v>343</v>
      </c>
      <c r="G4122" s="23">
        <v>1</v>
      </c>
      <c r="H4122" s="23" t="s">
        <v>14</v>
      </c>
      <c r="I4122" s="24">
        <v>91801.23</v>
      </c>
      <c r="J4122" s="24">
        <v>160652.14000000001</v>
      </c>
      <c r="K4122" s="24">
        <v>119155.2</v>
      </c>
      <c r="L4122" s="24">
        <v>208521.60000000001</v>
      </c>
      <c r="M4122" s="24">
        <v>142454.63</v>
      </c>
      <c r="N4122" s="24">
        <v>249295.61</v>
      </c>
      <c r="O4122" s="24">
        <v>169875.63</v>
      </c>
      <c r="P4122" s="24">
        <v>297282.34999999998</v>
      </c>
      <c r="Q4122" s="24">
        <v>199989.4</v>
      </c>
      <c r="R4122" s="24">
        <v>349981.44</v>
      </c>
      <c r="S4122" s="24">
        <v>219315.23</v>
      </c>
      <c r="T4122" s="24">
        <v>383801.66</v>
      </c>
      <c r="U4122" s="24">
        <v>238033.36</v>
      </c>
      <c r="V4122" s="24">
        <v>416558.38</v>
      </c>
    </row>
    <row r="4123" spans="1:22" hidden="1" x14ac:dyDescent="0.3">
      <c r="A4123" s="23">
        <v>4</v>
      </c>
      <c r="B4123" s="23">
        <v>2022</v>
      </c>
      <c r="C4123" s="23" t="s">
        <v>551</v>
      </c>
      <c r="D4123" t="s">
        <v>175</v>
      </c>
      <c r="E4123" s="23" t="s">
        <v>559</v>
      </c>
      <c r="F4123" s="23" t="s">
        <v>343</v>
      </c>
      <c r="G4123" s="23">
        <v>2</v>
      </c>
      <c r="H4123" s="23" t="s">
        <v>30</v>
      </c>
      <c r="I4123" s="24">
        <v>71616.75</v>
      </c>
      <c r="J4123" s="24">
        <v>125329.32</v>
      </c>
      <c r="K4123" s="24">
        <v>93900.25</v>
      </c>
      <c r="L4123" s="24">
        <v>164325.43</v>
      </c>
      <c r="M4123" s="24">
        <v>113845.38</v>
      </c>
      <c r="N4123" s="24">
        <v>199229.41</v>
      </c>
      <c r="O4123" s="24">
        <v>139450.16</v>
      </c>
      <c r="P4123" s="24">
        <v>244037.78</v>
      </c>
      <c r="Q4123" s="24">
        <v>165498.78</v>
      </c>
      <c r="R4123" s="24">
        <v>289622.87</v>
      </c>
      <c r="S4123" s="24">
        <v>182417.66</v>
      </c>
      <c r="T4123" s="24">
        <v>319230.90999999997</v>
      </c>
      <c r="U4123" s="24">
        <v>198245.03</v>
      </c>
      <c r="V4123" s="24">
        <v>346928.8</v>
      </c>
    </row>
    <row r="4124" spans="1:22" hidden="1" x14ac:dyDescent="0.3">
      <c r="A4124" s="23">
        <v>4</v>
      </c>
      <c r="B4124" s="23">
        <v>2022</v>
      </c>
      <c r="C4124" s="23" t="s">
        <v>551</v>
      </c>
      <c r="D4124" t="s">
        <v>175</v>
      </c>
      <c r="E4124" s="23" t="s">
        <v>559</v>
      </c>
      <c r="F4124" s="23" t="s">
        <v>343</v>
      </c>
      <c r="G4124" s="23">
        <v>3</v>
      </c>
      <c r="H4124" s="23" t="s">
        <v>31</v>
      </c>
      <c r="I4124" s="24">
        <v>68054.149999999994</v>
      </c>
      <c r="J4124" s="24">
        <v>119094.76</v>
      </c>
      <c r="K4124" s="24">
        <v>92704.13</v>
      </c>
      <c r="L4124" s="24">
        <v>162232.22</v>
      </c>
      <c r="M4124" s="24">
        <v>117316.59</v>
      </c>
      <c r="N4124" s="24">
        <v>205304.04</v>
      </c>
      <c r="O4124" s="24">
        <v>154559.34</v>
      </c>
      <c r="P4124" s="24">
        <v>270478.84999999998</v>
      </c>
      <c r="Q4124" s="24">
        <v>191452.82</v>
      </c>
      <c r="R4124" s="24">
        <v>335042.43</v>
      </c>
      <c r="S4124" s="24">
        <v>215660.39</v>
      </c>
      <c r="T4124" s="24">
        <v>377405.68</v>
      </c>
      <c r="U4124" s="24">
        <v>239557.49</v>
      </c>
      <c r="V4124" s="24">
        <v>419225.61</v>
      </c>
    </row>
    <row r="4125" spans="1:22" hidden="1" x14ac:dyDescent="0.3">
      <c r="A4125" s="23">
        <v>4</v>
      </c>
      <c r="B4125" s="23">
        <v>2022</v>
      </c>
      <c r="C4125" s="23" t="s">
        <v>551</v>
      </c>
      <c r="D4125" t="s">
        <v>175</v>
      </c>
      <c r="E4125" s="23" t="s">
        <v>559</v>
      </c>
      <c r="F4125" s="23" t="s">
        <v>343</v>
      </c>
      <c r="G4125" s="23">
        <v>4</v>
      </c>
      <c r="H4125" s="23" t="s">
        <v>29</v>
      </c>
      <c r="I4125" s="24">
        <v>73709.72</v>
      </c>
      <c r="J4125" s="24">
        <v>117935.55</v>
      </c>
      <c r="K4125" s="24">
        <v>103193.61</v>
      </c>
      <c r="L4125" s="24">
        <v>165109.78</v>
      </c>
      <c r="M4125" s="24">
        <v>132677.5</v>
      </c>
      <c r="N4125" s="24">
        <v>212284</v>
      </c>
      <c r="O4125" s="24">
        <v>176903.33</v>
      </c>
      <c r="P4125" s="24">
        <v>283045.33</v>
      </c>
      <c r="Q4125" s="24">
        <v>221129.16</v>
      </c>
      <c r="R4125" s="24">
        <v>353806.66</v>
      </c>
      <c r="S4125" s="24">
        <v>250613.05</v>
      </c>
      <c r="T4125" s="24">
        <v>400980.88</v>
      </c>
      <c r="U4125" s="24">
        <v>280096.94</v>
      </c>
      <c r="V4125" s="24">
        <v>448155.11</v>
      </c>
    </row>
    <row r="4126" spans="1:22" hidden="1" x14ac:dyDescent="0.3">
      <c r="A4126" s="23">
        <v>4</v>
      </c>
      <c r="B4126" s="23">
        <v>2022</v>
      </c>
      <c r="C4126" s="23" t="s">
        <v>551</v>
      </c>
      <c r="D4126" t="s">
        <v>175</v>
      </c>
      <c r="E4126" s="23" t="s">
        <v>559</v>
      </c>
      <c r="F4126" s="23" t="s">
        <v>382</v>
      </c>
      <c r="G4126" s="23">
        <v>1</v>
      </c>
      <c r="H4126" s="23" t="s">
        <v>14</v>
      </c>
      <c r="I4126" s="24">
        <v>97818.44</v>
      </c>
      <c r="J4126" s="24">
        <v>171182.27</v>
      </c>
      <c r="K4126" s="24">
        <v>126864.98</v>
      </c>
      <c r="L4126" s="24">
        <v>222013.72</v>
      </c>
      <c r="M4126" s="24">
        <v>151587.24</v>
      </c>
      <c r="N4126" s="24">
        <v>265277.65999999997</v>
      </c>
      <c r="O4126" s="24">
        <v>180644.58</v>
      </c>
      <c r="P4126" s="24">
        <v>316128.02</v>
      </c>
      <c r="Q4126" s="24">
        <v>212590.39</v>
      </c>
      <c r="R4126" s="24">
        <v>372033.18</v>
      </c>
      <c r="S4126" s="24">
        <v>233089.6</v>
      </c>
      <c r="T4126" s="24">
        <v>407906.8</v>
      </c>
      <c r="U4126" s="24">
        <v>252902.76</v>
      </c>
      <c r="V4126" s="24">
        <v>442579.83</v>
      </c>
    </row>
    <row r="4127" spans="1:22" hidden="1" x14ac:dyDescent="0.3">
      <c r="A4127" s="23">
        <v>4</v>
      </c>
      <c r="B4127" s="23">
        <v>2022</v>
      </c>
      <c r="C4127" s="23" t="s">
        <v>551</v>
      </c>
      <c r="D4127" t="s">
        <v>175</v>
      </c>
      <c r="E4127" s="23" t="s">
        <v>559</v>
      </c>
      <c r="F4127" s="23" t="s">
        <v>382</v>
      </c>
      <c r="G4127" s="23">
        <v>2</v>
      </c>
      <c r="H4127" s="23" t="s">
        <v>30</v>
      </c>
      <c r="I4127" s="24">
        <v>76945.86</v>
      </c>
      <c r="J4127" s="24">
        <v>134655.25</v>
      </c>
      <c r="K4127" s="24">
        <v>100749.07</v>
      </c>
      <c r="L4127" s="24">
        <v>176310.86</v>
      </c>
      <c r="M4127" s="24">
        <v>122002.66</v>
      </c>
      <c r="N4127" s="24">
        <v>213504.66</v>
      </c>
      <c r="O4127" s="24">
        <v>149181.88</v>
      </c>
      <c r="P4127" s="24">
        <v>261068.29</v>
      </c>
      <c r="Q4127" s="24">
        <v>176923.96</v>
      </c>
      <c r="R4127" s="24">
        <v>309616.93</v>
      </c>
      <c r="S4127" s="24">
        <v>194934.16</v>
      </c>
      <c r="T4127" s="24">
        <v>341134.78</v>
      </c>
      <c r="U4127" s="24">
        <v>211758.01</v>
      </c>
      <c r="V4127" s="24">
        <v>370576.51</v>
      </c>
    </row>
    <row r="4128" spans="1:22" hidden="1" x14ac:dyDescent="0.3">
      <c r="A4128" s="23">
        <v>4</v>
      </c>
      <c r="B4128" s="23">
        <v>2022</v>
      </c>
      <c r="C4128" s="23" t="s">
        <v>551</v>
      </c>
      <c r="D4128" t="s">
        <v>175</v>
      </c>
      <c r="E4128" s="23" t="s">
        <v>559</v>
      </c>
      <c r="F4128" s="23" t="s">
        <v>382</v>
      </c>
      <c r="G4128" s="23">
        <v>3</v>
      </c>
      <c r="H4128" s="23" t="s">
        <v>31</v>
      </c>
      <c r="I4128" s="24">
        <v>73605.350000000006</v>
      </c>
      <c r="J4128" s="24">
        <v>128809.36</v>
      </c>
      <c r="K4128" s="24">
        <v>100388.14</v>
      </c>
      <c r="L4128" s="24">
        <v>175679.24</v>
      </c>
      <c r="M4128" s="24">
        <v>127132.14</v>
      </c>
      <c r="N4128" s="24">
        <v>222481.24</v>
      </c>
      <c r="O4128" s="24">
        <v>167583.23000000001</v>
      </c>
      <c r="P4128" s="24">
        <v>293270.65000000002</v>
      </c>
      <c r="Q4128" s="24">
        <v>207673.14</v>
      </c>
      <c r="R4128" s="24">
        <v>363428</v>
      </c>
      <c r="S4128" s="24">
        <v>233998.44</v>
      </c>
      <c r="T4128" s="24">
        <v>409497.27</v>
      </c>
      <c r="U4128" s="24">
        <v>260002.69</v>
      </c>
      <c r="V4128" s="24">
        <v>455004.71</v>
      </c>
    </row>
    <row r="4129" spans="1:22" hidden="1" x14ac:dyDescent="0.3">
      <c r="A4129" s="23">
        <v>4</v>
      </c>
      <c r="B4129" s="23">
        <v>2022</v>
      </c>
      <c r="C4129" s="23" t="s">
        <v>551</v>
      </c>
      <c r="D4129" t="s">
        <v>175</v>
      </c>
      <c r="E4129" s="23" t="s">
        <v>559</v>
      </c>
      <c r="F4129" s="23" t="s">
        <v>382</v>
      </c>
      <c r="G4129" s="23">
        <v>4</v>
      </c>
      <c r="H4129" s="23" t="s">
        <v>29</v>
      </c>
      <c r="I4129" s="24">
        <v>78874.039999999994</v>
      </c>
      <c r="J4129" s="24">
        <v>126198.47</v>
      </c>
      <c r="K4129" s="24">
        <v>110423.66</v>
      </c>
      <c r="L4129" s="24">
        <v>176677.86</v>
      </c>
      <c r="M4129" s="24">
        <v>141973.28</v>
      </c>
      <c r="N4129" s="24">
        <v>227157.25</v>
      </c>
      <c r="O4129" s="24">
        <v>189297.7</v>
      </c>
      <c r="P4129" s="24">
        <v>302876.33</v>
      </c>
      <c r="Q4129" s="24">
        <v>236622.13</v>
      </c>
      <c r="R4129" s="24">
        <v>378595.41</v>
      </c>
      <c r="S4129" s="24">
        <v>268171.75</v>
      </c>
      <c r="T4129" s="24">
        <v>429074.8</v>
      </c>
      <c r="U4129" s="24">
        <v>299721.36</v>
      </c>
      <c r="V4129" s="24">
        <v>479554.19</v>
      </c>
    </row>
    <row r="4130" spans="1:22" hidden="1" x14ac:dyDescent="0.3">
      <c r="A4130" s="23">
        <v>4</v>
      </c>
      <c r="B4130" s="23">
        <v>2022</v>
      </c>
      <c r="C4130" s="23" t="s">
        <v>551</v>
      </c>
      <c r="D4130" t="s">
        <v>175</v>
      </c>
      <c r="E4130" s="23" t="s">
        <v>559</v>
      </c>
      <c r="F4130" s="23" t="s">
        <v>415</v>
      </c>
      <c r="G4130" s="23">
        <v>1</v>
      </c>
      <c r="H4130" s="23" t="s">
        <v>14</v>
      </c>
      <c r="I4130" s="24">
        <v>101713.64</v>
      </c>
      <c r="J4130" s="24">
        <v>177998.86</v>
      </c>
      <c r="K4130" s="24">
        <v>131894.22</v>
      </c>
      <c r="L4130" s="24">
        <v>230814.89</v>
      </c>
      <c r="M4130" s="24">
        <v>157577.42000000001</v>
      </c>
      <c r="N4130" s="24">
        <v>275760.48</v>
      </c>
      <c r="O4130" s="24">
        <v>187755.57</v>
      </c>
      <c r="P4130" s="24">
        <v>328572.25</v>
      </c>
      <c r="Q4130" s="24">
        <v>220941.53</v>
      </c>
      <c r="R4130" s="24">
        <v>386647.68</v>
      </c>
      <c r="S4130" s="24">
        <v>242236</v>
      </c>
      <c r="T4130" s="24">
        <v>423913</v>
      </c>
      <c r="U4130" s="24">
        <v>262808.42</v>
      </c>
      <c r="V4130" s="24">
        <v>459914.74</v>
      </c>
    </row>
    <row r="4131" spans="1:22" hidden="1" x14ac:dyDescent="0.3">
      <c r="A4131" s="23">
        <v>4</v>
      </c>
      <c r="B4131" s="23">
        <v>2022</v>
      </c>
      <c r="C4131" s="23" t="s">
        <v>551</v>
      </c>
      <c r="D4131" t="s">
        <v>175</v>
      </c>
      <c r="E4131" s="23" t="s">
        <v>559</v>
      </c>
      <c r="F4131" s="23" t="s">
        <v>415</v>
      </c>
      <c r="G4131" s="23">
        <v>2</v>
      </c>
      <c r="H4131" s="23" t="s">
        <v>30</v>
      </c>
      <c r="I4131" s="24">
        <v>80152.95</v>
      </c>
      <c r="J4131" s="24">
        <v>140267.66</v>
      </c>
      <c r="K4131" s="24">
        <v>104917.34</v>
      </c>
      <c r="L4131" s="24">
        <v>183605.34</v>
      </c>
      <c r="M4131" s="24">
        <v>127017.53</v>
      </c>
      <c r="N4131" s="24">
        <v>222280.67</v>
      </c>
      <c r="O4131" s="24">
        <v>155255.64000000001</v>
      </c>
      <c r="P4131" s="24">
        <v>271697.36</v>
      </c>
      <c r="Q4131" s="24">
        <v>184099.29</v>
      </c>
      <c r="R4131" s="24">
        <v>322173.75</v>
      </c>
      <c r="S4131" s="24">
        <v>202822.69</v>
      </c>
      <c r="T4131" s="24">
        <v>354939.7</v>
      </c>
      <c r="U4131" s="24">
        <v>220307.25</v>
      </c>
      <c r="V4131" s="24">
        <v>385537.69</v>
      </c>
    </row>
    <row r="4132" spans="1:22" hidden="1" x14ac:dyDescent="0.3">
      <c r="A4132" s="23">
        <v>4</v>
      </c>
      <c r="B4132" s="23">
        <v>2022</v>
      </c>
      <c r="C4132" s="23" t="s">
        <v>551</v>
      </c>
      <c r="D4132" t="s">
        <v>175</v>
      </c>
      <c r="E4132" s="23" t="s">
        <v>559</v>
      </c>
      <c r="F4132" s="23" t="s">
        <v>415</v>
      </c>
      <c r="G4132" s="23">
        <v>3</v>
      </c>
      <c r="H4132" s="23" t="s">
        <v>31</v>
      </c>
      <c r="I4132" s="24">
        <v>76782.080000000002</v>
      </c>
      <c r="J4132" s="24">
        <v>134368.63</v>
      </c>
      <c r="K4132" s="24">
        <v>104747.89</v>
      </c>
      <c r="L4132" s="24">
        <v>183308.79999999999</v>
      </c>
      <c r="M4132" s="24">
        <v>132673.63</v>
      </c>
      <c r="N4132" s="24">
        <v>232178.85</v>
      </c>
      <c r="O4132" s="24">
        <v>174908.38</v>
      </c>
      <c r="P4132" s="24">
        <v>306089.65999999997</v>
      </c>
      <c r="Q4132" s="24">
        <v>216770.04</v>
      </c>
      <c r="R4132" s="24">
        <v>379347.57</v>
      </c>
      <c r="S4132" s="24">
        <v>244263.28</v>
      </c>
      <c r="T4132" s="24">
        <v>427460.74</v>
      </c>
      <c r="U4132" s="24">
        <v>271424.88</v>
      </c>
      <c r="V4132" s="24">
        <v>474993.55</v>
      </c>
    </row>
    <row r="4133" spans="1:22" hidden="1" x14ac:dyDescent="0.3">
      <c r="A4133" s="23">
        <v>4</v>
      </c>
      <c r="B4133" s="23">
        <v>2022</v>
      </c>
      <c r="C4133" s="23" t="s">
        <v>551</v>
      </c>
      <c r="D4133" t="s">
        <v>175</v>
      </c>
      <c r="E4133" s="23" t="s">
        <v>559</v>
      </c>
      <c r="F4133" s="23" t="s">
        <v>415</v>
      </c>
      <c r="G4133" s="23">
        <v>4</v>
      </c>
      <c r="H4133" s="23" t="s">
        <v>29</v>
      </c>
      <c r="I4133" s="24">
        <v>82089.88</v>
      </c>
      <c r="J4133" s="24">
        <v>131343.81</v>
      </c>
      <c r="K4133" s="24">
        <v>114925.83</v>
      </c>
      <c r="L4133" s="24">
        <v>183881.33</v>
      </c>
      <c r="M4133" s="24">
        <v>147761.78</v>
      </c>
      <c r="N4133" s="24">
        <v>236418.86</v>
      </c>
      <c r="O4133" s="24">
        <v>197015.71</v>
      </c>
      <c r="P4133" s="24">
        <v>315225.14</v>
      </c>
      <c r="Q4133" s="24">
        <v>246269.64</v>
      </c>
      <c r="R4133" s="24">
        <v>394031.43</v>
      </c>
      <c r="S4133" s="24">
        <v>279105.59000000003</v>
      </c>
      <c r="T4133" s="24">
        <v>446568.95</v>
      </c>
      <c r="U4133" s="24">
        <v>311941.53999999998</v>
      </c>
      <c r="V4133" s="24">
        <v>499106.47</v>
      </c>
    </row>
    <row r="4134" spans="1:22" hidden="1" x14ac:dyDescent="0.3">
      <c r="A4134" s="23">
        <v>4</v>
      </c>
      <c r="B4134" s="23">
        <v>2022</v>
      </c>
      <c r="C4134" s="23" t="s">
        <v>551</v>
      </c>
      <c r="D4134" t="s">
        <v>175</v>
      </c>
      <c r="E4134" s="23" t="s">
        <v>559</v>
      </c>
      <c r="F4134" s="23" t="s">
        <v>441</v>
      </c>
      <c r="G4134" s="23">
        <v>1</v>
      </c>
      <c r="H4134" s="23" t="s">
        <v>14</v>
      </c>
      <c r="I4134" s="24">
        <v>102123.02</v>
      </c>
      <c r="J4134" s="24">
        <v>178715.29</v>
      </c>
      <c r="K4134" s="24">
        <v>132338.82999999999</v>
      </c>
      <c r="L4134" s="24">
        <v>231592.95999999999</v>
      </c>
      <c r="M4134" s="24">
        <v>158035.73000000001</v>
      </c>
      <c r="N4134" s="24">
        <v>276562.52</v>
      </c>
      <c r="O4134" s="24">
        <v>188197.02</v>
      </c>
      <c r="P4134" s="24">
        <v>329344.78999999998</v>
      </c>
      <c r="Q4134" s="24">
        <v>221394.71</v>
      </c>
      <c r="R4134" s="24">
        <v>387440.75</v>
      </c>
      <c r="S4134" s="24">
        <v>242694.68</v>
      </c>
      <c r="T4134" s="24">
        <v>424715.68</v>
      </c>
      <c r="U4134" s="24">
        <v>263236.59999999998</v>
      </c>
      <c r="V4134" s="24">
        <v>460664.05</v>
      </c>
    </row>
    <row r="4135" spans="1:22" hidden="1" x14ac:dyDescent="0.3">
      <c r="A4135" s="23">
        <v>4</v>
      </c>
      <c r="B4135" s="23">
        <v>2022</v>
      </c>
      <c r="C4135" s="23" t="s">
        <v>551</v>
      </c>
      <c r="D4135" t="s">
        <v>175</v>
      </c>
      <c r="E4135" s="23" t="s">
        <v>559</v>
      </c>
      <c r="F4135" s="23" t="s">
        <v>441</v>
      </c>
      <c r="G4135" s="23">
        <v>2</v>
      </c>
      <c r="H4135" s="23" t="s">
        <v>30</v>
      </c>
      <c r="I4135" s="24">
        <v>81021.070000000007</v>
      </c>
      <c r="J4135" s="24">
        <v>141786.88</v>
      </c>
      <c r="K4135" s="24">
        <v>105935.93</v>
      </c>
      <c r="L4135" s="24">
        <v>185387.87</v>
      </c>
      <c r="M4135" s="24">
        <v>128126.05</v>
      </c>
      <c r="N4135" s="24">
        <v>224220.58</v>
      </c>
      <c r="O4135" s="24">
        <v>156388.57</v>
      </c>
      <c r="P4135" s="24">
        <v>273680</v>
      </c>
      <c r="Q4135" s="24">
        <v>185336.35</v>
      </c>
      <c r="R4135" s="24">
        <v>324338.61</v>
      </c>
      <c r="S4135" s="24">
        <v>204119.94</v>
      </c>
      <c r="T4135" s="24">
        <v>357209.9</v>
      </c>
      <c r="U4135" s="24">
        <v>221639.7</v>
      </c>
      <c r="V4135" s="24">
        <v>387869.48</v>
      </c>
    </row>
    <row r="4136" spans="1:22" hidden="1" x14ac:dyDescent="0.3">
      <c r="A4136" s="23">
        <v>4</v>
      </c>
      <c r="B4136" s="23">
        <v>2022</v>
      </c>
      <c r="C4136" s="23" t="s">
        <v>551</v>
      </c>
      <c r="D4136" t="s">
        <v>175</v>
      </c>
      <c r="E4136" s="23" t="s">
        <v>559</v>
      </c>
      <c r="F4136" s="23" t="s">
        <v>441</v>
      </c>
      <c r="G4136" s="23">
        <v>3</v>
      </c>
      <c r="H4136" s="23" t="s">
        <v>31</v>
      </c>
      <c r="I4136" s="24">
        <v>78028.100000000006</v>
      </c>
      <c r="J4136" s="24">
        <v>136549.17000000001</v>
      </c>
      <c r="K4136" s="24">
        <v>106550.76</v>
      </c>
      <c r="L4136" s="24">
        <v>186463.84</v>
      </c>
      <c r="M4136" s="24">
        <v>135034.21</v>
      </c>
      <c r="N4136" s="24">
        <v>236309.87</v>
      </c>
      <c r="O4136" s="24">
        <v>178098.16</v>
      </c>
      <c r="P4136" s="24">
        <v>311671.78000000003</v>
      </c>
      <c r="Q4136" s="24">
        <v>220796.96</v>
      </c>
      <c r="R4136" s="24">
        <v>386394.68</v>
      </c>
      <c r="S4136" s="24">
        <v>248857.1</v>
      </c>
      <c r="T4136" s="24">
        <v>435499.93</v>
      </c>
      <c r="U4136" s="24">
        <v>276592.67</v>
      </c>
      <c r="V4136" s="24">
        <v>484037.18</v>
      </c>
    </row>
    <row r="4137" spans="1:22" hidden="1" x14ac:dyDescent="0.3">
      <c r="A4137" s="23">
        <v>4</v>
      </c>
      <c r="B4137" s="23">
        <v>2022</v>
      </c>
      <c r="C4137" s="23" t="s">
        <v>551</v>
      </c>
      <c r="D4137" t="s">
        <v>175</v>
      </c>
      <c r="E4137" s="23" t="s">
        <v>559</v>
      </c>
      <c r="F4137" s="23" t="s">
        <v>441</v>
      </c>
      <c r="G4137" s="23">
        <v>4</v>
      </c>
      <c r="H4137" s="23" t="s">
        <v>29</v>
      </c>
      <c r="I4137" s="24">
        <v>82706.34</v>
      </c>
      <c r="J4137" s="24">
        <v>132330.15</v>
      </c>
      <c r="K4137" s="24">
        <v>115788.88</v>
      </c>
      <c r="L4137" s="24">
        <v>185262.21</v>
      </c>
      <c r="M4137" s="24">
        <v>148871.42000000001</v>
      </c>
      <c r="N4137" s="24">
        <v>238194.27</v>
      </c>
      <c r="O4137" s="24">
        <v>198495.22</v>
      </c>
      <c r="P4137" s="24">
        <v>317592.36</v>
      </c>
      <c r="Q4137" s="24">
        <v>248119.03</v>
      </c>
      <c r="R4137" s="24">
        <v>396990.45</v>
      </c>
      <c r="S4137" s="24">
        <v>281201.57</v>
      </c>
      <c r="T4137" s="24">
        <v>449922.51</v>
      </c>
      <c r="U4137" s="24">
        <v>314284.09999999998</v>
      </c>
      <c r="V4137" s="24">
        <v>502854.57</v>
      </c>
    </row>
    <row r="4138" spans="1:22" hidden="1" x14ac:dyDescent="0.3">
      <c r="A4138" s="23">
        <v>5</v>
      </c>
      <c r="B4138" s="23">
        <v>2022</v>
      </c>
      <c r="C4138" s="23" t="s">
        <v>560</v>
      </c>
      <c r="D4138" t="s">
        <v>88</v>
      </c>
      <c r="E4138" s="23" t="s">
        <v>561</v>
      </c>
      <c r="F4138" s="23" t="s">
        <v>196</v>
      </c>
      <c r="G4138" s="23">
        <v>1</v>
      </c>
      <c r="H4138" s="23" t="s">
        <v>14</v>
      </c>
      <c r="I4138" s="24">
        <v>117272.29</v>
      </c>
      <c r="J4138" s="24">
        <v>205226.5</v>
      </c>
      <c r="K4138" s="24">
        <v>152242.20000000001</v>
      </c>
      <c r="L4138" s="24">
        <v>266423.86</v>
      </c>
      <c r="M4138" s="24">
        <v>182033.66</v>
      </c>
      <c r="N4138" s="24">
        <v>318558.90999999997</v>
      </c>
      <c r="O4138" s="24">
        <v>217105.11</v>
      </c>
      <c r="P4138" s="24">
        <v>379933.94</v>
      </c>
      <c r="Q4138" s="24">
        <v>255611.42</v>
      </c>
      <c r="R4138" s="24">
        <v>447319.98</v>
      </c>
      <c r="S4138" s="24">
        <v>280323.88</v>
      </c>
      <c r="T4138" s="24">
        <v>490566.8</v>
      </c>
      <c r="U4138" s="24">
        <v>304270.13</v>
      </c>
      <c r="V4138" s="24">
        <v>532472.73</v>
      </c>
    </row>
    <row r="4139" spans="1:22" hidden="1" x14ac:dyDescent="0.3">
      <c r="A4139" s="23">
        <v>5</v>
      </c>
      <c r="B4139" s="23">
        <v>2022</v>
      </c>
      <c r="C4139" s="23" t="s">
        <v>560</v>
      </c>
      <c r="D4139" t="s">
        <v>88</v>
      </c>
      <c r="E4139" s="23" t="s">
        <v>561</v>
      </c>
      <c r="F4139" s="23" t="s">
        <v>196</v>
      </c>
      <c r="G4139" s="23">
        <v>2</v>
      </c>
      <c r="H4139" s="23" t="s">
        <v>30</v>
      </c>
      <c r="I4139" s="24">
        <v>91320.82</v>
      </c>
      <c r="J4139" s="24">
        <v>159811.44</v>
      </c>
      <c r="K4139" s="24">
        <v>119771.55</v>
      </c>
      <c r="L4139" s="24">
        <v>209600.21</v>
      </c>
      <c r="M4139" s="24">
        <v>145250.32999999999</v>
      </c>
      <c r="N4139" s="24">
        <v>254188.08</v>
      </c>
      <c r="O4139" s="24">
        <v>177986.65</v>
      </c>
      <c r="P4139" s="24">
        <v>311476.63</v>
      </c>
      <c r="Q4139" s="24">
        <v>211266.35</v>
      </c>
      <c r="R4139" s="24">
        <v>369716.11</v>
      </c>
      <c r="S4139" s="24">
        <v>232884.15</v>
      </c>
      <c r="T4139" s="24">
        <v>407547.27</v>
      </c>
      <c r="U4139" s="24">
        <v>253113.7</v>
      </c>
      <c r="V4139" s="24">
        <v>442948.98</v>
      </c>
    </row>
    <row r="4140" spans="1:22" hidden="1" x14ac:dyDescent="0.3">
      <c r="A4140" s="23">
        <v>5</v>
      </c>
      <c r="B4140" s="23">
        <v>2022</v>
      </c>
      <c r="C4140" s="23" t="s">
        <v>560</v>
      </c>
      <c r="D4140" t="s">
        <v>88</v>
      </c>
      <c r="E4140" s="23" t="s">
        <v>561</v>
      </c>
      <c r="F4140" s="23" t="s">
        <v>196</v>
      </c>
      <c r="G4140" s="23">
        <v>3</v>
      </c>
      <c r="H4140" s="23" t="s">
        <v>31</v>
      </c>
      <c r="I4140" s="24">
        <v>86650.16</v>
      </c>
      <c r="J4140" s="24">
        <v>151637.78</v>
      </c>
      <c r="K4140" s="24">
        <v>118003.78</v>
      </c>
      <c r="L4140" s="24">
        <v>206506.62</v>
      </c>
      <c r="M4140" s="24">
        <v>149309.17000000001</v>
      </c>
      <c r="N4140" s="24">
        <v>261291.05</v>
      </c>
      <c r="O4140" s="24">
        <v>196683.89</v>
      </c>
      <c r="P4140" s="24">
        <v>344196.8</v>
      </c>
      <c r="Q4140" s="24">
        <v>243609.54</v>
      </c>
      <c r="R4140" s="24">
        <v>426316.69</v>
      </c>
      <c r="S4140" s="24">
        <v>274394.34999999998</v>
      </c>
      <c r="T4140" s="24">
        <v>480190.11</v>
      </c>
      <c r="U4140" s="24">
        <v>304779.99</v>
      </c>
      <c r="V4140" s="24">
        <v>533364.98</v>
      </c>
    </row>
    <row r="4141" spans="1:22" hidden="1" x14ac:dyDescent="0.3">
      <c r="A4141" s="23">
        <v>5</v>
      </c>
      <c r="B4141" s="23">
        <v>2022</v>
      </c>
      <c r="C4141" s="23" t="s">
        <v>560</v>
      </c>
      <c r="D4141" t="s">
        <v>88</v>
      </c>
      <c r="E4141" s="23" t="s">
        <v>561</v>
      </c>
      <c r="F4141" s="23" t="s">
        <v>196</v>
      </c>
      <c r="G4141" s="23">
        <v>4</v>
      </c>
      <c r="H4141" s="23" t="s">
        <v>29</v>
      </c>
      <c r="I4141" s="24">
        <v>94073.75</v>
      </c>
      <c r="J4141" s="24">
        <v>150518.01</v>
      </c>
      <c r="K4141" s="24">
        <v>131703.25</v>
      </c>
      <c r="L4141" s="24">
        <v>210725.21</v>
      </c>
      <c r="M4141" s="24">
        <v>169332.75</v>
      </c>
      <c r="N4141" s="24">
        <v>270932.40999999997</v>
      </c>
      <c r="O4141" s="24">
        <v>225777</v>
      </c>
      <c r="P4141" s="24">
        <v>361243.21</v>
      </c>
      <c r="Q4141" s="24">
        <v>282221.26</v>
      </c>
      <c r="R4141" s="24">
        <v>451554.02</v>
      </c>
      <c r="S4141" s="24">
        <v>319850.76</v>
      </c>
      <c r="T4141" s="24">
        <v>511761.22</v>
      </c>
      <c r="U4141" s="24">
        <v>357480.26</v>
      </c>
      <c r="V4141" s="24">
        <v>571968.42000000004</v>
      </c>
    </row>
    <row r="4142" spans="1:22" hidden="1" x14ac:dyDescent="0.3">
      <c r="A4142" s="23">
        <v>5</v>
      </c>
      <c r="B4142" s="23">
        <v>2022</v>
      </c>
      <c r="C4142" s="23" t="s">
        <v>560</v>
      </c>
      <c r="D4142" t="s">
        <v>88</v>
      </c>
      <c r="E4142" s="23" t="s">
        <v>561</v>
      </c>
      <c r="F4142" s="23" t="s">
        <v>239</v>
      </c>
      <c r="G4142" s="23">
        <v>1</v>
      </c>
      <c r="H4142" s="23" t="s">
        <v>14</v>
      </c>
      <c r="I4142" s="24">
        <v>114220.22</v>
      </c>
      <c r="J4142" s="24">
        <v>199885.39</v>
      </c>
      <c r="K4142" s="24">
        <v>148167.01999999999</v>
      </c>
      <c r="L4142" s="24">
        <v>259292.28</v>
      </c>
      <c r="M4142" s="24">
        <v>177065.63</v>
      </c>
      <c r="N4142" s="24">
        <v>309864.84999999998</v>
      </c>
      <c r="O4142" s="24">
        <v>211043.06</v>
      </c>
      <c r="P4142" s="24">
        <v>369325.36</v>
      </c>
      <c r="Q4142" s="24">
        <v>248387.57</v>
      </c>
      <c r="R4142" s="24">
        <v>434678.25</v>
      </c>
      <c r="S4142" s="24">
        <v>272351.77</v>
      </c>
      <c r="T4142" s="24">
        <v>476615.59</v>
      </c>
      <c r="U4142" s="24">
        <v>295526.33</v>
      </c>
      <c r="V4142" s="24">
        <v>517171.07</v>
      </c>
    </row>
    <row r="4143" spans="1:22" hidden="1" x14ac:dyDescent="0.3">
      <c r="A4143" s="23">
        <v>5</v>
      </c>
      <c r="B4143" s="23">
        <v>2022</v>
      </c>
      <c r="C4143" s="23" t="s">
        <v>560</v>
      </c>
      <c r="D4143" t="s">
        <v>88</v>
      </c>
      <c r="E4143" s="23" t="s">
        <v>561</v>
      </c>
      <c r="F4143" s="23" t="s">
        <v>239</v>
      </c>
      <c r="G4143" s="23">
        <v>2</v>
      </c>
      <c r="H4143" s="23" t="s">
        <v>30</v>
      </c>
      <c r="I4143" s="24">
        <v>89659.02</v>
      </c>
      <c r="J4143" s="24">
        <v>156903.28</v>
      </c>
      <c r="K4143" s="24">
        <v>117435.86</v>
      </c>
      <c r="L4143" s="24">
        <v>205512.76</v>
      </c>
      <c r="M4143" s="24">
        <v>142252.84</v>
      </c>
      <c r="N4143" s="24">
        <v>248942.46</v>
      </c>
      <c r="O4143" s="24">
        <v>174020.23</v>
      </c>
      <c r="P4143" s="24">
        <v>304535.40999999997</v>
      </c>
      <c r="Q4143" s="24">
        <v>206418.13</v>
      </c>
      <c r="R4143" s="24">
        <v>361231.73</v>
      </c>
      <c r="S4143" s="24">
        <v>227453.45</v>
      </c>
      <c r="T4143" s="24">
        <v>398043.54</v>
      </c>
      <c r="U4143" s="24">
        <v>247110.42</v>
      </c>
      <c r="V4143" s="24">
        <v>432443.24</v>
      </c>
    </row>
    <row r="4144" spans="1:22" hidden="1" x14ac:dyDescent="0.3">
      <c r="A4144" s="23">
        <v>5</v>
      </c>
      <c r="B4144" s="23">
        <v>2022</v>
      </c>
      <c r="C4144" s="23" t="s">
        <v>560</v>
      </c>
      <c r="D4144" t="s">
        <v>88</v>
      </c>
      <c r="E4144" s="23" t="s">
        <v>561</v>
      </c>
      <c r="F4144" s="23" t="s">
        <v>239</v>
      </c>
      <c r="G4144" s="23">
        <v>3</v>
      </c>
      <c r="H4144" s="23" t="s">
        <v>31</v>
      </c>
      <c r="I4144" s="24">
        <v>85622.9</v>
      </c>
      <c r="J4144" s="24">
        <v>149840.07</v>
      </c>
      <c r="K4144" s="24">
        <v>116742.75</v>
      </c>
      <c r="L4144" s="24">
        <v>204299.81</v>
      </c>
      <c r="M4144" s="24">
        <v>147816.95000000001</v>
      </c>
      <c r="N4144" s="24">
        <v>258679.66</v>
      </c>
      <c r="O4144" s="24">
        <v>194822.56</v>
      </c>
      <c r="P4144" s="24">
        <v>340939.48</v>
      </c>
      <c r="Q4144" s="24">
        <v>241403.16</v>
      </c>
      <c r="R4144" s="24">
        <v>422455.54</v>
      </c>
      <c r="S4144" s="24">
        <v>271984.67</v>
      </c>
      <c r="T4144" s="24">
        <v>475973.18</v>
      </c>
      <c r="U4144" s="24">
        <v>302188.39</v>
      </c>
      <c r="V4144" s="24">
        <v>528829.68999999994</v>
      </c>
    </row>
    <row r="4145" spans="1:22" hidden="1" x14ac:dyDescent="0.3">
      <c r="A4145" s="23">
        <v>5</v>
      </c>
      <c r="B4145" s="23">
        <v>2022</v>
      </c>
      <c r="C4145" s="23" t="s">
        <v>560</v>
      </c>
      <c r="D4145" t="s">
        <v>88</v>
      </c>
      <c r="E4145" s="23" t="s">
        <v>561</v>
      </c>
      <c r="F4145" s="23" t="s">
        <v>239</v>
      </c>
      <c r="G4145" s="23">
        <v>4</v>
      </c>
      <c r="H4145" s="23" t="s">
        <v>29</v>
      </c>
      <c r="I4145" s="24">
        <v>92000.31</v>
      </c>
      <c r="J4145" s="24">
        <v>147200.49</v>
      </c>
      <c r="K4145" s="24">
        <v>128800.43</v>
      </c>
      <c r="L4145" s="24">
        <v>206080.69</v>
      </c>
      <c r="M4145" s="24">
        <v>165600.54999999999</v>
      </c>
      <c r="N4145" s="24">
        <v>264960.88</v>
      </c>
      <c r="O4145" s="24">
        <v>220800.73</v>
      </c>
      <c r="P4145" s="24">
        <v>353281.18</v>
      </c>
      <c r="Q4145" s="24">
        <v>276000.92</v>
      </c>
      <c r="R4145" s="24">
        <v>441601.47</v>
      </c>
      <c r="S4145" s="24">
        <v>312801.03999999998</v>
      </c>
      <c r="T4145" s="24">
        <v>500481.67</v>
      </c>
      <c r="U4145" s="24">
        <v>349601.16</v>
      </c>
      <c r="V4145" s="24">
        <v>559361.87</v>
      </c>
    </row>
    <row r="4146" spans="1:22" hidden="1" x14ac:dyDescent="0.3">
      <c r="A4146" s="23">
        <v>5</v>
      </c>
      <c r="B4146" s="23">
        <v>2022</v>
      </c>
      <c r="C4146" s="23" t="s">
        <v>560</v>
      </c>
      <c r="D4146" t="s">
        <v>88</v>
      </c>
      <c r="E4146" s="23" t="s">
        <v>561</v>
      </c>
      <c r="F4146" s="23" t="s">
        <v>280</v>
      </c>
      <c r="G4146" s="23">
        <v>1</v>
      </c>
      <c r="H4146" s="23" t="s">
        <v>14</v>
      </c>
      <c r="I4146" s="24">
        <v>115811.73</v>
      </c>
      <c r="J4146" s="24">
        <v>202670.53</v>
      </c>
      <c r="K4146" s="24">
        <v>150177.43</v>
      </c>
      <c r="L4146" s="24">
        <v>262810.5</v>
      </c>
      <c r="M4146" s="24">
        <v>179422.45</v>
      </c>
      <c r="N4146" s="24">
        <v>313989.28000000003</v>
      </c>
      <c r="O4146" s="24">
        <v>213786.54</v>
      </c>
      <c r="P4146" s="24">
        <v>374126.44</v>
      </c>
      <c r="Q4146" s="24">
        <v>251574.96</v>
      </c>
      <c r="R4146" s="24">
        <v>440256.18</v>
      </c>
      <c r="S4146" s="24">
        <v>275822.74</v>
      </c>
      <c r="T4146" s="24">
        <v>482689.8</v>
      </c>
      <c r="U4146" s="24">
        <v>299249.13</v>
      </c>
      <c r="V4146" s="24">
        <v>523685.98</v>
      </c>
    </row>
    <row r="4147" spans="1:22" hidden="1" x14ac:dyDescent="0.3">
      <c r="A4147" s="23">
        <v>5</v>
      </c>
      <c r="B4147" s="23">
        <v>2022</v>
      </c>
      <c r="C4147" s="23" t="s">
        <v>560</v>
      </c>
      <c r="D4147" t="s">
        <v>88</v>
      </c>
      <c r="E4147" s="23" t="s">
        <v>561</v>
      </c>
      <c r="F4147" s="23" t="s">
        <v>280</v>
      </c>
      <c r="G4147" s="23">
        <v>2</v>
      </c>
      <c r="H4147" s="23" t="s">
        <v>30</v>
      </c>
      <c r="I4147" s="24">
        <v>91250.53</v>
      </c>
      <c r="J4147" s="24">
        <v>159688.42000000001</v>
      </c>
      <c r="K4147" s="24">
        <v>119446.28</v>
      </c>
      <c r="L4147" s="24">
        <v>209030.98</v>
      </c>
      <c r="M4147" s="24">
        <v>144609.65</v>
      </c>
      <c r="N4147" s="24">
        <v>253066.89</v>
      </c>
      <c r="O4147" s="24">
        <v>176763.7</v>
      </c>
      <c r="P4147" s="24">
        <v>309336.48</v>
      </c>
      <c r="Q4147" s="24">
        <v>209605.52</v>
      </c>
      <c r="R4147" s="24">
        <v>366809.66</v>
      </c>
      <c r="S4147" s="24">
        <v>230924.43</v>
      </c>
      <c r="T4147" s="24">
        <v>404117.74</v>
      </c>
      <c r="U4147" s="24">
        <v>250833.23</v>
      </c>
      <c r="V4147" s="24">
        <v>438958.15</v>
      </c>
    </row>
    <row r="4148" spans="1:22" hidden="1" x14ac:dyDescent="0.3">
      <c r="A4148" s="23">
        <v>5</v>
      </c>
      <c r="B4148" s="23">
        <v>2022</v>
      </c>
      <c r="C4148" s="23" t="s">
        <v>560</v>
      </c>
      <c r="D4148" t="s">
        <v>88</v>
      </c>
      <c r="E4148" s="23" t="s">
        <v>561</v>
      </c>
      <c r="F4148" s="23" t="s">
        <v>280</v>
      </c>
      <c r="G4148" s="23">
        <v>3</v>
      </c>
      <c r="H4148" s="23" t="s">
        <v>31</v>
      </c>
      <c r="I4148" s="24">
        <v>87403.76</v>
      </c>
      <c r="J4148" s="24">
        <v>152956.57</v>
      </c>
      <c r="K4148" s="24">
        <v>119235.95</v>
      </c>
      <c r="L4148" s="24">
        <v>208662.91</v>
      </c>
      <c r="M4148" s="24">
        <v>151022.49</v>
      </c>
      <c r="N4148" s="24">
        <v>264289.36</v>
      </c>
      <c r="O4148" s="24">
        <v>199096.62</v>
      </c>
      <c r="P4148" s="24">
        <v>348419.08</v>
      </c>
      <c r="Q4148" s="24">
        <v>246745.74</v>
      </c>
      <c r="R4148" s="24">
        <v>431805.04</v>
      </c>
      <c r="S4148" s="24">
        <v>278039.59000000003</v>
      </c>
      <c r="T4148" s="24">
        <v>486569.28</v>
      </c>
      <c r="U4148" s="24">
        <v>308955.65000000002</v>
      </c>
      <c r="V4148" s="24">
        <v>540672.4</v>
      </c>
    </row>
    <row r="4149" spans="1:22" hidden="1" x14ac:dyDescent="0.3">
      <c r="A4149" s="23">
        <v>5</v>
      </c>
      <c r="B4149" s="23">
        <v>2022</v>
      </c>
      <c r="C4149" s="23" t="s">
        <v>560</v>
      </c>
      <c r="D4149" t="s">
        <v>88</v>
      </c>
      <c r="E4149" s="23" t="s">
        <v>561</v>
      </c>
      <c r="F4149" s="23" t="s">
        <v>280</v>
      </c>
      <c r="G4149" s="23">
        <v>4</v>
      </c>
      <c r="H4149" s="23" t="s">
        <v>29</v>
      </c>
      <c r="I4149" s="24">
        <v>93461.67</v>
      </c>
      <c r="J4149" s="24">
        <v>149538.68</v>
      </c>
      <c r="K4149" s="24">
        <v>130846.34</v>
      </c>
      <c r="L4149" s="24">
        <v>209354.15</v>
      </c>
      <c r="M4149" s="24">
        <v>168231.01</v>
      </c>
      <c r="N4149" s="24">
        <v>269169.62</v>
      </c>
      <c r="O4149" s="24">
        <v>224308.01</v>
      </c>
      <c r="P4149" s="24">
        <v>358892.82</v>
      </c>
      <c r="Q4149" s="24">
        <v>280385.01</v>
      </c>
      <c r="R4149" s="24">
        <v>448616.03</v>
      </c>
      <c r="S4149" s="24">
        <v>317769.68</v>
      </c>
      <c r="T4149" s="24">
        <v>508431.5</v>
      </c>
      <c r="U4149" s="24">
        <v>355154.35</v>
      </c>
      <c r="V4149" s="24">
        <v>568246.97</v>
      </c>
    </row>
    <row r="4150" spans="1:22" hidden="1" x14ac:dyDescent="0.3">
      <c r="A4150" s="23">
        <v>5</v>
      </c>
      <c r="B4150" s="23">
        <v>2022</v>
      </c>
      <c r="C4150" s="23" t="s">
        <v>560</v>
      </c>
      <c r="D4150" t="s">
        <v>88</v>
      </c>
      <c r="E4150" s="23" t="s">
        <v>561</v>
      </c>
      <c r="F4150" s="23" t="s">
        <v>320</v>
      </c>
      <c r="G4150" s="23">
        <v>1</v>
      </c>
      <c r="H4150" s="23" t="s">
        <v>14</v>
      </c>
      <c r="I4150" s="24">
        <v>116475.42</v>
      </c>
      <c r="J4150" s="24">
        <v>203831.99</v>
      </c>
      <c r="K4150" s="24">
        <v>151089.07</v>
      </c>
      <c r="L4150" s="24">
        <v>264405.88</v>
      </c>
      <c r="M4150" s="24">
        <v>180554.73</v>
      </c>
      <c r="N4150" s="24">
        <v>315970.78000000003</v>
      </c>
      <c r="O4150" s="24">
        <v>215197.57</v>
      </c>
      <c r="P4150" s="24">
        <v>376595.74</v>
      </c>
      <c r="Q4150" s="24">
        <v>253274.61</v>
      </c>
      <c r="R4150" s="24">
        <v>443230.57</v>
      </c>
      <c r="S4150" s="24">
        <v>277708.79999999999</v>
      </c>
      <c r="T4150" s="24">
        <v>485990.40000000002</v>
      </c>
      <c r="U4150" s="24">
        <v>301336.46000000002</v>
      </c>
      <c r="V4150" s="24">
        <v>527338.80000000005</v>
      </c>
    </row>
    <row r="4151" spans="1:22" hidden="1" x14ac:dyDescent="0.3">
      <c r="A4151" s="23">
        <v>5</v>
      </c>
      <c r="B4151" s="23">
        <v>2022</v>
      </c>
      <c r="C4151" s="23" t="s">
        <v>560</v>
      </c>
      <c r="D4151" t="s">
        <v>88</v>
      </c>
      <c r="E4151" s="23" t="s">
        <v>561</v>
      </c>
      <c r="F4151" s="23" t="s">
        <v>320</v>
      </c>
      <c r="G4151" s="23">
        <v>2</v>
      </c>
      <c r="H4151" s="23" t="s">
        <v>30</v>
      </c>
      <c r="I4151" s="24">
        <v>91450.8</v>
      </c>
      <c r="J4151" s="24">
        <v>160038.89000000001</v>
      </c>
      <c r="K4151" s="24">
        <v>119778.08</v>
      </c>
      <c r="L4151" s="24">
        <v>209611.65</v>
      </c>
      <c r="M4151" s="24">
        <v>145085.09</v>
      </c>
      <c r="N4151" s="24">
        <v>253898.9</v>
      </c>
      <c r="O4151" s="24">
        <v>177476.19</v>
      </c>
      <c r="P4151" s="24">
        <v>310583.33</v>
      </c>
      <c r="Q4151" s="24">
        <v>210513.29</v>
      </c>
      <c r="R4151" s="24">
        <v>368398.26</v>
      </c>
      <c r="S4151" s="24">
        <v>231963.34</v>
      </c>
      <c r="T4151" s="24">
        <v>405935.85</v>
      </c>
      <c r="U4151" s="24">
        <v>252007.04000000001</v>
      </c>
      <c r="V4151" s="24">
        <v>441012.32</v>
      </c>
    </row>
    <row r="4152" spans="1:22" hidden="1" x14ac:dyDescent="0.3">
      <c r="A4152" s="23">
        <v>5</v>
      </c>
      <c r="B4152" s="23">
        <v>2022</v>
      </c>
      <c r="C4152" s="23" t="s">
        <v>560</v>
      </c>
      <c r="D4152" t="s">
        <v>88</v>
      </c>
      <c r="E4152" s="23" t="s">
        <v>561</v>
      </c>
      <c r="F4152" s="23" t="s">
        <v>320</v>
      </c>
      <c r="G4152" s="23">
        <v>3</v>
      </c>
      <c r="H4152" s="23" t="s">
        <v>31</v>
      </c>
      <c r="I4152" s="24">
        <v>87350.43</v>
      </c>
      <c r="J4152" s="24">
        <v>152863.26</v>
      </c>
      <c r="K4152" s="24">
        <v>119102.25</v>
      </c>
      <c r="L4152" s="24">
        <v>208428.94</v>
      </c>
      <c r="M4152" s="24">
        <v>150807.56</v>
      </c>
      <c r="N4152" s="24">
        <v>263913.23</v>
      </c>
      <c r="O4152" s="24">
        <v>198767.28</v>
      </c>
      <c r="P4152" s="24">
        <v>347842.73</v>
      </c>
      <c r="Q4152" s="24">
        <v>246293.97</v>
      </c>
      <c r="R4152" s="24">
        <v>431014.44</v>
      </c>
      <c r="S4152" s="24">
        <v>277497.28999999998</v>
      </c>
      <c r="T4152" s="24">
        <v>485620.25</v>
      </c>
      <c r="U4152" s="24">
        <v>308315.69</v>
      </c>
      <c r="V4152" s="24">
        <v>539552.46</v>
      </c>
    </row>
    <row r="4153" spans="1:22" hidden="1" x14ac:dyDescent="0.3">
      <c r="A4153" s="23">
        <v>5</v>
      </c>
      <c r="B4153" s="23">
        <v>2022</v>
      </c>
      <c r="C4153" s="23" t="s">
        <v>560</v>
      </c>
      <c r="D4153" t="s">
        <v>88</v>
      </c>
      <c r="E4153" s="23" t="s">
        <v>561</v>
      </c>
      <c r="F4153" s="23" t="s">
        <v>320</v>
      </c>
      <c r="G4153" s="23">
        <v>4</v>
      </c>
      <c r="H4153" s="23" t="s">
        <v>29</v>
      </c>
      <c r="I4153" s="24">
        <v>93828.08</v>
      </c>
      <c r="J4153" s="24">
        <v>150124.92000000001</v>
      </c>
      <c r="K4153" s="24">
        <v>131359.31</v>
      </c>
      <c r="L4153" s="24">
        <v>210174.89</v>
      </c>
      <c r="M4153" s="24">
        <v>168890.54</v>
      </c>
      <c r="N4153" s="24">
        <v>270224.86</v>
      </c>
      <c r="O4153" s="24">
        <v>225187.38</v>
      </c>
      <c r="P4153" s="24">
        <v>360299.82</v>
      </c>
      <c r="Q4153" s="24">
        <v>281484.23</v>
      </c>
      <c r="R4153" s="24">
        <v>450374.77</v>
      </c>
      <c r="S4153" s="24">
        <v>319015.46000000002</v>
      </c>
      <c r="T4153" s="24">
        <v>510424.74</v>
      </c>
      <c r="U4153" s="24">
        <v>356546.69</v>
      </c>
      <c r="V4153" s="24">
        <v>570474.71</v>
      </c>
    </row>
    <row r="4154" spans="1:22" hidden="1" x14ac:dyDescent="0.3">
      <c r="A4154" s="23">
        <v>5</v>
      </c>
      <c r="B4154" s="23">
        <v>2022</v>
      </c>
      <c r="C4154" s="23" t="s">
        <v>560</v>
      </c>
      <c r="D4154" t="s">
        <v>88</v>
      </c>
      <c r="E4154" s="23" t="s">
        <v>561</v>
      </c>
      <c r="F4154" s="23" t="s">
        <v>87</v>
      </c>
      <c r="G4154" s="23">
        <v>1</v>
      </c>
      <c r="H4154" s="23" t="s">
        <v>14</v>
      </c>
      <c r="I4154" s="24">
        <v>137633.4</v>
      </c>
      <c r="J4154" s="24">
        <v>240858.45</v>
      </c>
      <c r="K4154" s="24">
        <v>178365.5</v>
      </c>
      <c r="L4154" s="24">
        <v>312139.62</v>
      </c>
      <c r="M4154" s="24">
        <v>213007.74</v>
      </c>
      <c r="N4154" s="24">
        <v>372763.54</v>
      </c>
      <c r="O4154" s="24">
        <v>253672.16</v>
      </c>
      <c r="P4154" s="24">
        <v>443926.28</v>
      </c>
      <c r="Q4154" s="24">
        <v>298426.96999999997</v>
      </c>
      <c r="R4154" s="24">
        <v>522247.2</v>
      </c>
      <c r="S4154" s="24">
        <v>327142.32</v>
      </c>
      <c r="T4154" s="24">
        <v>572499.05000000005</v>
      </c>
      <c r="U4154" s="24">
        <v>354839.72</v>
      </c>
      <c r="V4154" s="24">
        <v>620969.51</v>
      </c>
    </row>
    <row r="4155" spans="1:22" hidden="1" x14ac:dyDescent="0.3">
      <c r="A4155" s="23">
        <v>5</v>
      </c>
      <c r="B4155" s="23">
        <v>2022</v>
      </c>
      <c r="C4155" s="23" t="s">
        <v>560</v>
      </c>
      <c r="D4155" t="s">
        <v>88</v>
      </c>
      <c r="E4155" s="23" t="s">
        <v>561</v>
      </c>
      <c r="F4155" s="23" t="s">
        <v>87</v>
      </c>
      <c r="G4155" s="23">
        <v>2</v>
      </c>
      <c r="H4155" s="23" t="s">
        <v>30</v>
      </c>
      <c r="I4155" s="24">
        <v>109133.13</v>
      </c>
      <c r="J4155" s="24">
        <v>190982.98</v>
      </c>
      <c r="K4155" s="24">
        <v>142705.76</v>
      </c>
      <c r="L4155" s="24">
        <v>249735.09</v>
      </c>
      <c r="M4155" s="24">
        <v>172611.76</v>
      </c>
      <c r="N4155" s="24">
        <v>302070.57</v>
      </c>
      <c r="O4155" s="24">
        <v>210711.7</v>
      </c>
      <c r="P4155" s="24">
        <v>368745.48</v>
      </c>
      <c r="Q4155" s="24">
        <v>249726.58</v>
      </c>
      <c r="R4155" s="24">
        <v>437021.51</v>
      </c>
      <c r="S4155" s="24">
        <v>275043.32</v>
      </c>
      <c r="T4155" s="24">
        <v>481325.82</v>
      </c>
      <c r="U4155" s="24">
        <v>298659</v>
      </c>
      <c r="V4155" s="24">
        <v>522653.24</v>
      </c>
    </row>
    <row r="4156" spans="1:22" hidden="1" x14ac:dyDescent="0.3">
      <c r="A4156" s="23">
        <v>5</v>
      </c>
      <c r="B4156" s="23">
        <v>2022</v>
      </c>
      <c r="C4156" s="23" t="s">
        <v>560</v>
      </c>
      <c r="D4156" t="s">
        <v>88</v>
      </c>
      <c r="E4156" s="23" t="s">
        <v>561</v>
      </c>
      <c r="F4156" s="23" t="s">
        <v>87</v>
      </c>
      <c r="G4156" s="23">
        <v>3</v>
      </c>
      <c r="H4156" s="23" t="s">
        <v>31</v>
      </c>
      <c r="I4156" s="24">
        <v>105055.86</v>
      </c>
      <c r="J4156" s="24">
        <v>183847.75</v>
      </c>
      <c r="K4156" s="24">
        <v>143447.01999999999</v>
      </c>
      <c r="L4156" s="24">
        <v>251032.29</v>
      </c>
      <c r="M4156" s="24">
        <v>181785.21</v>
      </c>
      <c r="N4156" s="24">
        <v>318124.12</v>
      </c>
      <c r="O4156" s="24">
        <v>239750.05</v>
      </c>
      <c r="P4156" s="24">
        <v>419562.59</v>
      </c>
      <c r="Q4156" s="24">
        <v>297221.71999999997</v>
      </c>
      <c r="R4156" s="24">
        <v>520138.02</v>
      </c>
      <c r="S4156" s="24">
        <v>334988.21000000002</v>
      </c>
      <c r="T4156" s="24">
        <v>586229.36</v>
      </c>
      <c r="U4156" s="24">
        <v>372316.32</v>
      </c>
      <c r="V4156" s="24">
        <v>651553.55000000005</v>
      </c>
    </row>
    <row r="4157" spans="1:22" hidden="1" x14ac:dyDescent="0.3">
      <c r="A4157" s="23">
        <v>5</v>
      </c>
      <c r="B4157" s="23">
        <v>2022</v>
      </c>
      <c r="C4157" s="23" t="s">
        <v>560</v>
      </c>
      <c r="D4157" t="s">
        <v>88</v>
      </c>
      <c r="E4157" s="23" t="s">
        <v>561</v>
      </c>
      <c r="F4157" s="23" t="s">
        <v>87</v>
      </c>
      <c r="G4157" s="23">
        <v>4</v>
      </c>
      <c r="H4157" s="23" t="s">
        <v>29</v>
      </c>
      <c r="I4157" s="24">
        <v>111433.28</v>
      </c>
      <c r="J4157" s="24">
        <v>178293.26</v>
      </c>
      <c r="K4157" s="24">
        <v>156006.6</v>
      </c>
      <c r="L4157" s="24">
        <v>249610.56</v>
      </c>
      <c r="M4157" s="24">
        <v>200579.91</v>
      </c>
      <c r="N4157" s="24">
        <v>320927.86</v>
      </c>
      <c r="O4157" s="24">
        <v>267439.88</v>
      </c>
      <c r="P4157" s="24">
        <v>427903.81</v>
      </c>
      <c r="Q4157" s="24">
        <v>334299.84999999998</v>
      </c>
      <c r="R4157" s="24">
        <v>534879.77</v>
      </c>
      <c r="S4157" s="24">
        <v>378873.16</v>
      </c>
      <c r="T4157" s="24">
        <v>606197.06999999995</v>
      </c>
      <c r="U4157" s="24">
        <v>423446.47</v>
      </c>
      <c r="V4157" s="24">
        <v>677514.37</v>
      </c>
    </row>
    <row r="4158" spans="1:22" hidden="1" x14ac:dyDescent="0.3">
      <c r="A4158" s="23">
        <v>5</v>
      </c>
      <c r="B4158" s="23">
        <v>2022</v>
      </c>
      <c r="C4158" s="23" t="s">
        <v>560</v>
      </c>
      <c r="D4158" t="s">
        <v>88</v>
      </c>
      <c r="E4158" s="23" t="s">
        <v>561</v>
      </c>
      <c r="F4158" s="23" t="s">
        <v>395</v>
      </c>
      <c r="G4158" s="23">
        <v>1</v>
      </c>
      <c r="H4158" s="23" t="s">
        <v>14</v>
      </c>
      <c r="I4158" s="24">
        <v>118000.34</v>
      </c>
      <c r="J4158" s="24">
        <v>206500.59</v>
      </c>
      <c r="K4158" s="24">
        <v>152978.73000000001</v>
      </c>
      <c r="L4158" s="24">
        <v>267712.78000000003</v>
      </c>
      <c r="M4158" s="24">
        <v>182738.21</v>
      </c>
      <c r="N4158" s="24">
        <v>319791.87</v>
      </c>
      <c r="O4158" s="24">
        <v>217692.77</v>
      </c>
      <c r="P4158" s="24">
        <v>380962.35</v>
      </c>
      <c r="Q4158" s="24">
        <v>256143.4</v>
      </c>
      <c r="R4158" s="24">
        <v>448250.96</v>
      </c>
      <c r="S4158" s="24">
        <v>280815.24</v>
      </c>
      <c r="T4158" s="24">
        <v>491426.67</v>
      </c>
      <c r="U4158" s="24">
        <v>304636.06</v>
      </c>
      <c r="V4158" s="24">
        <v>533113.11</v>
      </c>
    </row>
    <row r="4159" spans="1:22" hidden="1" x14ac:dyDescent="0.3">
      <c r="A4159" s="23">
        <v>5</v>
      </c>
      <c r="B4159" s="23">
        <v>2022</v>
      </c>
      <c r="C4159" s="23" t="s">
        <v>560</v>
      </c>
      <c r="D4159" t="s">
        <v>88</v>
      </c>
      <c r="E4159" s="23" t="s">
        <v>561</v>
      </c>
      <c r="F4159" s="23" t="s">
        <v>395</v>
      </c>
      <c r="G4159" s="23">
        <v>2</v>
      </c>
      <c r="H4159" s="23" t="s">
        <v>30</v>
      </c>
      <c r="I4159" s="24">
        <v>93207.42</v>
      </c>
      <c r="J4159" s="24">
        <v>163112.99</v>
      </c>
      <c r="K4159" s="24">
        <v>121957.66</v>
      </c>
      <c r="L4159" s="24">
        <v>213425.9</v>
      </c>
      <c r="M4159" s="24">
        <v>147596.99</v>
      </c>
      <c r="N4159" s="24">
        <v>258294.73</v>
      </c>
      <c r="O4159" s="24">
        <v>180320.66</v>
      </c>
      <c r="P4159" s="24">
        <v>315561.15999999997</v>
      </c>
      <c r="Q4159" s="24">
        <v>213778.02</v>
      </c>
      <c r="R4159" s="24">
        <v>374111.54</v>
      </c>
      <c r="S4159" s="24">
        <v>235493.35</v>
      </c>
      <c r="T4159" s="24">
        <v>412113.37</v>
      </c>
      <c r="U4159" s="24">
        <v>255763.4</v>
      </c>
      <c r="V4159" s="24">
        <v>447585.95</v>
      </c>
    </row>
    <row r="4160" spans="1:22" hidden="1" x14ac:dyDescent="0.3">
      <c r="A4160" s="23">
        <v>5</v>
      </c>
      <c r="B4160" s="23">
        <v>2022</v>
      </c>
      <c r="C4160" s="23" t="s">
        <v>560</v>
      </c>
      <c r="D4160" t="s">
        <v>88</v>
      </c>
      <c r="E4160" s="23" t="s">
        <v>561</v>
      </c>
      <c r="F4160" s="23" t="s">
        <v>395</v>
      </c>
      <c r="G4160" s="23">
        <v>3</v>
      </c>
      <c r="H4160" s="23" t="s">
        <v>31</v>
      </c>
      <c r="I4160" s="24">
        <v>89454.76</v>
      </c>
      <c r="J4160" s="24">
        <v>156545.82999999999</v>
      </c>
      <c r="K4160" s="24">
        <v>122077.83</v>
      </c>
      <c r="L4160" s="24">
        <v>213636.21</v>
      </c>
      <c r="M4160" s="24">
        <v>154654.82</v>
      </c>
      <c r="N4160" s="24">
        <v>270645.94</v>
      </c>
      <c r="O4160" s="24">
        <v>203918.34</v>
      </c>
      <c r="P4160" s="24">
        <v>356857.1</v>
      </c>
      <c r="Q4160" s="24">
        <v>252752.85</v>
      </c>
      <c r="R4160" s="24">
        <v>442317.48</v>
      </c>
      <c r="S4160" s="24">
        <v>284832.5</v>
      </c>
      <c r="T4160" s="24">
        <v>498456.87</v>
      </c>
      <c r="U4160" s="24">
        <v>316530.8</v>
      </c>
      <c r="V4160" s="24">
        <v>553928.9</v>
      </c>
    </row>
    <row r="4161" spans="1:22" hidden="1" x14ac:dyDescent="0.3">
      <c r="A4161" s="23">
        <v>5</v>
      </c>
      <c r="B4161" s="23">
        <v>2022</v>
      </c>
      <c r="C4161" s="23" t="s">
        <v>560</v>
      </c>
      <c r="D4161" t="s">
        <v>88</v>
      </c>
      <c r="E4161" s="23" t="s">
        <v>561</v>
      </c>
      <c r="F4161" s="23" t="s">
        <v>395</v>
      </c>
      <c r="G4161" s="23">
        <v>4</v>
      </c>
      <c r="H4161" s="23" t="s">
        <v>29</v>
      </c>
      <c r="I4161" s="24">
        <v>95349.8</v>
      </c>
      <c r="J4161" s="24">
        <v>152559.67999999999</v>
      </c>
      <c r="K4161" s="24">
        <v>133489.72</v>
      </c>
      <c r="L4161" s="24">
        <v>213583.56</v>
      </c>
      <c r="M4161" s="24">
        <v>171629.64</v>
      </c>
      <c r="N4161" s="24">
        <v>274607.43</v>
      </c>
      <c r="O4161" s="24">
        <v>228839.52</v>
      </c>
      <c r="P4161" s="24">
        <v>366143.24</v>
      </c>
      <c r="Q4161" s="24">
        <v>286049.40000000002</v>
      </c>
      <c r="R4161" s="24">
        <v>457679.05</v>
      </c>
      <c r="S4161" s="24">
        <v>324189.32</v>
      </c>
      <c r="T4161" s="24">
        <v>518702.92</v>
      </c>
      <c r="U4161" s="24">
        <v>362329.24</v>
      </c>
      <c r="V4161" s="24">
        <v>579726.79</v>
      </c>
    </row>
    <row r="4162" spans="1:22" hidden="1" x14ac:dyDescent="0.3">
      <c r="A4162" s="23">
        <v>5</v>
      </c>
      <c r="B4162" s="23">
        <v>2022</v>
      </c>
      <c r="C4162" s="23" t="s">
        <v>560</v>
      </c>
      <c r="D4162" t="s">
        <v>88</v>
      </c>
      <c r="E4162" s="23" t="s">
        <v>561</v>
      </c>
      <c r="F4162" s="23" t="s">
        <v>427</v>
      </c>
      <c r="G4162" s="23">
        <v>1</v>
      </c>
      <c r="H4162" s="23" t="s">
        <v>14</v>
      </c>
      <c r="I4162" s="24">
        <v>117603.02</v>
      </c>
      <c r="J4162" s="24">
        <v>205805.28</v>
      </c>
      <c r="K4162" s="24">
        <v>152550.09</v>
      </c>
      <c r="L4162" s="24">
        <v>266962.65999999997</v>
      </c>
      <c r="M4162" s="24">
        <v>182299.27</v>
      </c>
      <c r="N4162" s="24">
        <v>319023.73</v>
      </c>
      <c r="O4162" s="24">
        <v>217274.81</v>
      </c>
      <c r="P4162" s="24">
        <v>380230.92</v>
      </c>
      <c r="Q4162" s="24">
        <v>255718.12</v>
      </c>
      <c r="R4162" s="24">
        <v>447506.71</v>
      </c>
      <c r="S4162" s="24">
        <v>280387.3</v>
      </c>
      <c r="T4162" s="24">
        <v>490677.78</v>
      </c>
      <c r="U4162" s="24">
        <v>304241.51</v>
      </c>
      <c r="V4162" s="24">
        <v>532422.64</v>
      </c>
    </row>
    <row r="4163" spans="1:22" hidden="1" x14ac:dyDescent="0.3">
      <c r="A4163" s="23">
        <v>5</v>
      </c>
      <c r="B4163" s="23">
        <v>2022</v>
      </c>
      <c r="C4163" s="23" t="s">
        <v>560</v>
      </c>
      <c r="D4163" t="s">
        <v>88</v>
      </c>
      <c r="E4163" s="23" t="s">
        <v>561</v>
      </c>
      <c r="F4163" s="23" t="s">
        <v>427</v>
      </c>
      <c r="G4163" s="23">
        <v>2</v>
      </c>
      <c r="H4163" s="23" t="s">
        <v>30</v>
      </c>
      <c r="I4163" s="24">
        <v>92346.68</v>
      </c>
      <c r="J4163" s="24">
        <v>161606.69</v>
      </c>
      <c r="K4163" s="24">
        <v>120949.19</v>
      </c>
      <c r="L4163" s="24">
        <v>211661.08</v>
      </c>
      <c r="M4163" s="24">
        <v>146501.21</v>
      </c>
      <c r="N4163" s="24">
        <v>256377.11</v>
      </c>
      <c r="O4163" s="24">
        <v>179204.16</v>
      </c>
      <c r="P4163" s="24">
        <v>313607.28000000003</v>
      </c>
      <c r="Q4163" s="24">
        <v>212560.86</v>
      </c>
      <c r="R4163" s="24">
        <v>371981.51</v>
      </c>
      <c r="S4163" s="24">
        <v>234218.28</v>
      </c>
      <c r="T4163" s="24">
        <v>409881.98</v>
      </c>
      <c r="U4163" s="24">
        <v>254455.34</v>
      </c>
      <c r="V4163" s="24">
        <v>445296.84</v>
      </c>
    </row>
    <row r="4164" spans="1:22" hidden="1" x14ac:dyDescent="0.3">
      <c r="A4164" s="23">
        <v>5</v>
      </c>
      <c r="B4164" s="23">
        <v>2022</v>
      </c>
      <c r="C4164" s="23" t="s">
        <v>560</v>
      </c>
      <c r="D4164" t="s">
        <v>88</v>
      </c>
      <c r="E4164" s="23" t="s">
        <v>561</v>
      </c>
      <c r="F4164" s="23" t="s">
        <v>427</v>
      </c>
      <c r="G4164" s="23">
        <v>3</v>
      </c>
      <c r="H4164" s="23" t="s">
        <v>31</v>
      </c>
      <c r="I4164" s="24">
        <v>88214.2</v>
      </c>
      <c r="J4164" s="24">
        <v>154374.85</v>
      </c>
      <c r="K4164" s="24">
        <v>120282</v>
      </c>
      <c r="L4164" s="24">
        <v>210493.5</v>
      </c>
      <c r="M4164" s="24">
        <v>152302.85999999999</v>
      </c>
      <c r="N4164" s="24">
        <v>266530.01</v>
      </c>
      <c r="O4164" s="24">
        <v>200739.63</v>
      </c>
      <c r="P4164" s="24">
        <v>351294.35</v>
      </c>
      <c r="Q4164" s="24">
        <v>248739.36</v>
      </c>
      <c r="R4164" s="24">
        <v>435293.88</v>
      </c>
      <c r="S4164" s="24">
        <v>280253.58</v>
      </c>
      <c r="T4164" s="24">
        <v>490443.77</v>
      </c>
      <c r="U4164" s="24">
        <v>311379.33</v>
      </c>
      <c r="V4164" s="24">
        <v>544913.82999999996</v>
      </c>
    </row>
    <row r="4165" spans="1:22" hidden="1" x14ac:dyDescent="0.3">
      <c r="A4165" s="23">
        <v>5</v>
      </c>
      <c r="B4165" s="23">
        <v>2022</v>
      </c>
      <c r="C4165" s="23" t="s">
        <v>560</v>
      </c>
      <c r="D4165" t="s">
        <v>88</v>
      </c>
      <c r="E4165" s="23" t="s">
        <v>561</v>
      </c>
      <c r="F4165" s="23" t="s">
        <v>427</v>
      </c>
      <c r="G4165" s="23">
        <v>4</v>
      </c>
      <c r="H4165" s="23" t="s">
        <v>29</v>
      </c>
      <c r="I4165" s="24">
        <v>94741.96</v>
      </c>
      <c r="J4165" s="24">
        <v>151587.13</v>
      </c>
      <c r="K4165" s="24">
        <v>132638.74</v>
      </c>
      <c r="L4165" s="24">
        <v>212221.99</v>
      </c>
      <c r="M4165" s="24">
        <v>170535.52</v>
      </c>
      <c r="N4165" s="24">
        <v>272856.84000000003</v>
      </c>
      <c r="O4165" s="24">
        <v>227380.7</v>
      </c>
      <c r="P4165" s="24">
        <v>363809.12</v>
      </c>
      <c r="Q4165" s="24">
        <v>284225.87</v>
      </c>
      <c r="R4165" s="24">
        <v>454761.4</v>
      </c>
      <c r="S4165" s="24">
        <v>322122.65999999997</v>
      </c>
      <c r="T4165" s="24">
        <v>515396.26</v>
      </c>
      <c r="U4165" s="24">
        <v>360019.44</v>
      </c>
      <c r="V4165" s="24">
        <v>576031.11</v>
      </c>
    </row>
    <row r="4166" spans="1:22" hidden="1" x14ac:dyDescent="0.3">
      <c r="A4166" s="23">
        <v>5</v>
      </c>
      <c r="B4166" s="23">
        <v>2022</v>
      </c>
      <c r="C4166" s="23" t="s">
        <v>560</v>
      </c>
      <c r="D4166" t="s">
        <v>88</v>
      </c>
      <c r="E4166" s="23" t="s">
        <v>561</v>
      </c>
      <c r="F4166" s="23" t="s">
        <v>451</v>
      </c>
      <c r="G4166" s="23">
        <v>1</v>
      </c>
      <c r="H4166" s="23" t="s">
        <v>14</v>
      </c>
      <c r="I4166" s="24">
        <v>115944.92</v>
      </c>
      <c r="J4166" s="24">
        <v>202903.61</v>
      </c>
      <c r="K4166" s="24">
        <v>150418.94</v>
      </c>
      <c r="L4166" s="24">
        <v>263233.14</v>
      </c>
      <c r="M4166" s="24">
        <v>179769.13</v>
      </c>
      <c r="N4166" s="24">
        <v>314595.96999999997</v>
      </c>
      <c r="O4166" s="24">
        <v>214283.08</v>
      </c>
      <c r="P4166" s="24">
        <v>374995.39</v>
      </c>
      <c r="Q4166" s="24">
        <v>252212.15</v>
      </c>
      <c r="R4166" s="24">
        <v>441371.26</v>
      </c>
      <c r="S4166" s="24">
        <v>276551.81</v>
      </c>
      <c r="T4166" s="24">
        <v>483965.67</v>
      </c>
      <c r="U4166" s="24">
        <v>300095.52</v>
      </c>
      <c r="V4166" s="24">
        <v>525167.17000000004</v>
      </c>
    </row>
    <row r="4167" spans="1:22" hidden="1" x14ac:dyDescent="0.3">
      <c r="A4167" s="23">
        <v>5</v>
      </c>
      <c r="B4167" s="23">
        <v>2022</v>
      </c>
      <c r="C4167" s="23" t="s">
        <v>560</v>
      </c>
      <c r="D4167" t="s">
        <v>88</v>
      </c>
      <c r="E4167" s="23" t="s">
        <v>561</v>
      </c>
      <c r="F4167" s="23" t="s">
        <v>451</v>
      </c>
      <c r="G4167" s="23">
        <v>2</v>
      </c>
      <c r="H4167" s="23" t="s">
        <v>30</v>
      </c>
      <c r="I4167" s="24">
        <v>90920.29</v>
      </c>
      <c r="J4167" s="24">
        <v>159110.51</v>
      </c>
      <c r="K4167" s="24">
        <v>119107.95</v>
      </c>
      <c r="L4167" s="24">
        <v>208438.91</v>
      </c>
      <c r="M4167" s="24">
        <v>144299.48000000001</v>
      </c>
      <c r="N4167" s="24">
        <v>252524.1</v>
      </c>
      <c r="O4167" s="24">
        <v>176561.7</v>
      </c>
      <c r="P4167" s="24">
        <v>308982.98</v>
      </c>
      <c r="Q4167" s="24">
        <v>209450.83</v>
      </c>
      <c r="R4167" s="24">
        <v>366538.96</v>
      </c>
      <c r="S4167" s="24">
        <v>230806.35</v>
      </c>
      <c r="T4167" s="24">
        <v>403911.12</v>
      </c>
      <c r="U4167" s="24">
        <v>250766.11</v>
      </c>
      <c r="V4167" s="24">
        <v>438840.69</v>
      </c>
    </row>
    <row r="4168" spans="1:22" hidden="1" x14ac:dyDescent="0.3">
      <c r="A4168" s="23">
        <v>5</v>
      </c>
      <c r="B4168" s="23">
        <v>2022</v>
      </c>
      <c r="C4168" s="23" t="s">
        <v>560</v>
      </c>
      <c r="D4168" t="s">
        <v>88</v>
      </c>
      <c r="E4168" s="23" t="s">
        <v>561</v>
      </c>
      <c r="F4168" s="23" t="s">
        <v>451</v>
      </c>
      <c r="G4168" s="23">
        <v>3</v>
      </c>
      <c r="H4168" s="23" t="s">
        <v>31</v>
      </c>
      <c r="I4168" s="24">
        <v>86756.82</v>
      </c>
      <c r="J4168" s="24">
        <v>151824.43</v>
      </c>
      <c r="K4168" s="24">
        <v>118271.19</v>
      </c>
      <c r="L4168" s="24">
        <v>206974.58</v>
      </c>
      <c r="M4168" s="24">
        <v>149739.04999999999</v>
      </c>
      <c r="N4168" s="24">
        <v>262043.34</v>
      </c>
      <c r="O4168" s="24">
        <v>197342.59</v>
      </c>
      <c r="P4168" s="24">
        <v>345349.54</v>
      </c>
      <c r="Q4168" s="24">
        <v>244513.11</v>
      </c>
      <c r="R4168" s="24">
        <v>427897.95</v>
      </c>
      <c r="S4168" s="24">
        <v>275478.98</v>
      </c>
      <c r="T4168" s="24">
        <v>482088.22</v>
      </c>
      <c r="U4168" s="24">
        <v>306059.94</v>
      </c>
      <c r="V4168" s="24">
        <v>535604.9</v>
      </c>
    </row>
    <row r="4169" spans="1:22" hidden="1" x14ac:dyDescent="0.3">
      <c r="A4169" s="23">
        <v>5</v>
      </c>
      <c r="B4169" s="23">
        <v>2022</v>
      </c>
      <c r="C4169" s="23" t="s">
        <v>560</v>
      </c>
      <c r="D4169" t="s">
        <v>88</v>
      </c>
      <c r="E4169" s="23" t="s">
        <v>561</v>
      </c>
      <c r="F4169" s="23" t="s">
        <v>451</v>
      </c>
      <c r="G4169" s="23">
        <v>4</v>
      </c>
      <c r="H4169" s="23" t="s">
        <v>29</v>
      </c>
      <c r="I4169" s="24">
        <v>93340.96</v>
      </c>
      <c r="J4169" s="24">
        <v>149345.53</v>
      </c>
      <c r="K4169" s="24">
        <v>130677.34</v>
      </c>
      <c r="L4169" s="24">
        <v>209083.74</v>
      </c>
      <c r="M4169" s="24">
        <v>168013.72</v>
      </c>
      <c r="N4169" s="24">
        <v>268821.96000000002</v>
      </c>
      <c r="O4169" s="24">
        <v>224018.29</v>
      </c>
      <c r="P4169" s="24">
        <v>358429.27</v>
      </c>
      <c r="Q4169" s="24">
        <v>280022.87</v>
      </c>
      <c r="R4169" s="24">
        <v>448036.59</v>
      </c>
      <c r="S4169" s="24">
        <v>317359.25</v>
      </c>
      <c r="T4169" s="24">
        <v>507774.8</v>
      </c>
      <c r="U4169" s="24">
        <v>354695.63</v>
      </c>
      <c r="V4169" s="24">
        <v>567513.02</v>
      </c>
    </row>
    <row r="4170" spans="1:22" hidden="1" x14ac:dyDescent="0.3">
      <c r="A4170" s="23">
        <v>5</v>
      </c>
      <c r="B4170" s="23">
        <v>2022</v>
      </c>
      <c r="C4170" s="23" t="s">
        <v>560</v>
      </c>
      <c r="D4170" t="s">
        <v>88</v>
      </c>
      <c r="E4170" s="23" t="s">
        <v>561</v>
      </c>
      <c r="F4170" s="23" t="s">
        <v>89</v>
      </c>
      <c r="G4170" s="23">
        <v>1</v>
      </c>
      <c r="H4170" s="23" t="s">
        <v>14</v>
      </c>
      <c r="I4170" s="24">
        <v>134847.70000000001</v>
      </c>
      <c r="J4170" s="24">
        <v>235983.47</v>
      </c>
      <c r="K4170" s="24">
        <v>174773.31</v>
      </c>
      <c r="L4170" s="24">
        <v>305853.3</v>
      </c>
      <c r="M4170" s="24">
        <v>208733.04</v>
      </c>
      <c r="N4170" s="24">
        <v>365282.82</v>
      </c>
      <c r="O4170" s="24">
        <v>248603.18</v>
      </c>
      <c r="P4170" s="24">
        <v>435055.56</v>
      </c>
      <c r="Q4170" s="24">
        <v>292477.48</v>
      </c>
      <c r="R4170" s="24">
        <v>511835.59</v>
      </c>
      <c r="S4170" s="24">
        <v>320628.3</v>
      </c>
      <c r="T4170" s="24">
        <v>561099.53</v>
      </c>
      <c r="U4170" s="24">
        <v>347788.67</v>
      </c>
      <c r="V4170" s="24">
        <v>608630.17000000004</v>
      </c>
    </row>
    <row r="4171" spans="1:22" hidden="1" x14ac:dyDescent="0.3">
      <c r="A4171" s="23">
        <v>5</v>
      </c>
      <c r="B4171" s="23">
        <v>2022</v>
      </c>
      <c r="C4171" s="23" t="s">
        <v>560</v>
      </c>
      <c r="D4171" t="s">
        <v>88</v>
      </c>
      <c r="E4171" s="23" t="s">
        <v>561</v>
      </c>
      <c r="F4171" s="23" t="s">
        <v>89</v>
      </c>
      <c r="G4171" s="23">
        <v>2</v>
      </c>
      <c r="H4171" s="23" t="s">
        <v>30</v>
      </c>
      <c r="I4171" s="24">
        <v>106810.85</v>
      </c>
      <c r="J4171" s="24">
        <v>186918.98</v>
      </c>
      <c r="K4171" s="24">
        <v>139693.41</v>
      </c>
      <c r="L4171" s="24">
        <v>244463.47</v>
      </c>
      <c r="M4171" s="24">
        <v>168993.9</v>
      </c>
      <c r="N4171" s="24">
        <v>295739.33</v>
      </c>
      <c r="O4171" s="24">
        <v>206341.26</v>
      </c>
      <c r="P4171" s="24">
        <v>361097.21</v>
      </c>
      <c r="Q4171" s="24">
        <v>244568.95999999999</v>
      </c>
      <c r="R4171" s="24">
        <v>427995.69</v>
      </c>
      <c r="S4171" s="24">
        <v>269376.45</v>
      </c>
      <c r="T4171" s="24">
        <v>471408.79</v>
      </c>
      <c r="U4171" s="24">
        <v>292521.46000000002</v>
      </c>
      <c r="V4171" s="24">
        <v>511912.55</v>
      </c>
    </row>
    <row r="4172" spans="1:22" hidden="1" x14ac:dyDescent="0.3">
      <c r="A4172" s="23">
        <v>5</v>
      </c>
      <c r="B4172" s="23">
        <v>2022</v>
      </c>
      <c r="C4172" s="23" t="s">
        <v>560</v>
      </c>
      <c r="D4172" t="s">
        <v>88</v>
      </c>
      <c r="E4172" s="23" t="s">
        <v>561</v>
      </c>
      <c r="F4172" s="23" t="s">
        <v>89</v>
      </c>
      <c r="G4172" s="23">
        <v>3</v>
      </c>
      <c r="H4172" s="23" t="s">
        <v>31</v>
      </c>
      <c r="I4172" s="24">
        <v>102734.71</v>
      </c>
      <c r="J4172" s="24">
        <v>179785.73</v>
      </c>
      <c r="K4172" s="24">
        <v>140256.45000000001</v>
      </c>
      <c r="L4172" s="24">
        <v>245448.79</v>
      </c>
      <c r="M4172" s="24">
        <v>177726.09</v>
      </c>
      <c r="N4172" s="24">
        <v>311020.65000000002</v>
      </c>
      <c r="O4172" s="24">
        <v>234380.65</v>
      </c>
      <c r="P4172" s="24">
        <v>410166.14</v>
      </c>
      <c r="Q4172" s="24">
        <v>290550.06</v>
      </c>
      <c r="R4172" s="24">
        <v>508462.61</v>
      </c>
      <c r="S4172" s="24">
        <v>327457.28999999998</v>
      </c>
      <c r="T4172" s="24">
        <v>573050.25</v>
      </c>
      <c r="U4172" s="24">
        <v>363933.26</v>
      </c>
      <c r="V4172" s="24">
        <v>636883.21</v>
      </c>
    </row>
    <row r="4173" spans="1:22" hidden="1" x14ac:dyDescent="0.3">
      <c r="A4173" s="23">
        <v>5</v>
      </c>
      <c r="B4173" s="23">
        <v>2022</v>
      </c>
      <c r="C4173" s="23" t="s">
        <v>560</v>
      </c>
      <c r="D4173" t="s">
        <v>88</v>
      </c>
      <c r="E4173" s="23" t="s">
        <v>561</v>
      </c>
      <c r="F4173" s="23" t="s">
        <v>89</v>
      </c>
      <c r="G4173" s="23">
        <v>4</v>
      </c>
      <c r="H4173" s="23" t="s">
        <v>29</v>
      </c>
      <c r="I4173" s="24">
        <v>109118.39</v>
      </c>
      <c r="J4173" s="24">
        <v>174589.43</v>
      </c>
      <c r="K4173" s="24">
        <v>152765.75</v>
      </c>
      <c r="L4173" s="24">
        <v>244425.2</v>
      </c>
      <c r="M4173" s="24">
        <v>196413.11</v>
      </c>
      <c r="N4173" s="24">
        <v>314260.98</v>
      </c>
      <c r="O4173" s="24">
        <v>261884.14</v>
      </c>
      <c r="P4173" s="24">
        <v>419014.64</v>
      </c>
      <c r="Q4173" s="24">
        <v>327355.18</v>
      </c>
      <c r="R4173" s="24">
        <v>523768.29</v>
      </c>
      <c r="S4173" s="24">
        <v>371002.54</v>
      </c>
      <c r="T4173" s="24">
        <v>593604.06999999995</v>
      </c>
      <c r="U4173" s="24">
        <v>414649.89</v>
      </c>
      <c r="V4173" s="24">
        <v>663439.84</v>
      </c>
    </row>
    <row r="4174" spans="1:22" hidden="1" x14ac:dyDescent="0.3">
      <c r="A4174" s="23">
        <v>5</v>
      </c>
      <c r="B4174" s="23">
        <v>2022</v>
      </c>
      <c r="C4174" s="23" t="s">
        <v>560</v>
      </c>
      <c r="D4174" t="s">
        <v>88</v>
      </c>
      <c r="E4174" s="23" t="s">
        <v>561</v>
      </c>
      <c r="F4174" s="23" t="s">
        <v>100</v>
      </c>
      <c r="G4174" s="23">
        <v>1</v>
      </c>
      <c r="H4174" s="23" t="s">
        <v>14</v>
      </c>
      <c r="I4174" s="24">
        <v>131467.13</v>
      </c>
      <c r="J4174" s="24">
        <v>230067.47</v>
      </c>
      <c r="K4174" s="24">
        <v>170686.11</v>
      </c>
      <c r="L4174" s="24">
        <v>298700.69</v>
      </c>
      <c r="M4174" s="24">
        <v>204100.46</v>
      </c>
      <c r="N4174" s="24">
        <v>357175.81</v>
      </c>
      <c r="O4174" s="24">
        <v>243443.06</v>
      </c>
      <c r="P4174" s="24">
        <v>426025.36</v>
      </c>
      <c r="Q4174" s="24">
        <v>286633.19</v>
      </c>
      <c r="R4174" s="24">
        <v>501608.08</v>
      </c>
      <c r="S4174" s="24">
        <v>314351.99</v>
      </c>
      <c r="T4174" s="24">
        <v>550115.99</v>
      </c>
      <c r="U4174" s="24">
        <v>341218.07</v>
      </c>
      <c r="V4174" s="24">
        <v>597131.63</v>
      </c>
    </row>
    <row r="4175" spans="1:22" hidden="1" x14ac:dyDescent="0.3">
      <c r="A4175" s="23">
        <v>5</v>
      </c>
      <c r="B4175" s="23">
        <v>2022</v>
      </c>
      <c r="C4175" s="23" t="s">
        <v>560</v>
      </c>
      <c r="D4175" t="s">
        <v>88</v>
      </c>
      <c r="E4175" s="23" t="s">
        <v>561</v>
      </c>
      <c r="F4175" s="23" t="s">
        <v>100</v>
      </c>
      <c r="G4175" s="23">
        <v>2</v>
      </c>
      <c r="H4175" s="23" t="s">
        <v>30</v>
      </c>
      <c r="I4175" s="24">
        <v>102271.73</v>
      </c>
      <c r="J4175" s="24">
        <v>178975.53</v>
      </c>
      <c r="K4175" s="24">
        <v>134156.62</v>
      </c>
      <c r="L4175" s="24">
        <v>234774.09</v>
      </c>
      <c r="M4175" s="24">
        <v>162719.21</v>
      </c>
      <c r="N4175" s="24">
        <v>284758.62</v>
      </c>
      <c r="O4175" s="24">
        <v>199434.79</v>
      </c>
      <c r="P4175" s="24">
        <v>349010.89</v>
      </c>
      <c r="Q4175" s="24">
        <v>236744.98</v>
      </c>
      <c r="R4175" s="24">
        <v>414303.72</v>
      </c>
      <c r="S4175" s="24">
        <v>260982.3</v>
      </c>
      <c r="T4175" s="24">
        <v>456719.02</v>
      </c>
      <c r="U4175" s="24">
        <v>283667.09000000003</v>
      </c>
      <c r="V4175" s="24">
        <v>496417.41</v>
      </c>
    </row>
    <row r="4176" spans="1:22" hidden="1" x14ac:dyDescent="0.3">
      <c r="A4176" s="23">
        <v>5</v>
      </c>
      <c r="B4176" s="23">
        <v>2022</v>
      </c>
      <c r="C4176" s="23" t="s">
        <v>560</v>
      </c>
      <c r="D4176" t="s">
        <v>88</v>
      </c>
      <c r="E4176" s="23" t="s">
        <v>561</v>
      </c>
      <c r="F4176" s="23" t="s">
        <v>100</v>
      </c>
      <c r="G4176" s="23">
        <v>3</v>
      </c>
      <c r="H4176" s="23" t="s">
        <v>31</v>
      </c>
      <c r="I4176" s="24">
        <v>96962.01</v>
      </c>
      <c r="J4176" s="24">
        <v>169683.52</v>
      </c>
      <c r="K4176" s="24">
        <v>132027.07</v>
      </c>
      <c r="L4176" s="24">
        <v>231047.37</v>
      </c>
      <c r="M4176" s="24">
        <v>167037.85999999999</v>
      </c>
      <c r="N4176" s="24">
        <v>292316.26</v>
      </c>
      <c r="O4176" s="24">
        <v>220022.77</v>
      </c>
      <c r="P4176" s="24">
        <v>385039.84</v>
      </c>
      <c r="Q4176" s="24">
        <v>272502.46999999997</v>
      </c>
      <c r="R4176" s="24">
        <v>476879.33</v>
      </c>
      <c r="S4176" s="24">
        <v>306927.62</v>
      </c>
      <c r="T4176" s="24">
        <v>537123.32999999996</v>
      </c>
      <c r="U4176" s="24">
        <v>340903.69</v>
      </c>
      <c r="V4176" s="24">
        <v>596581.46</v>
      </c>
    </row>
    <row r="4177" spans="1:22" hidden="1" x14ac:dyDescent="0.3">
      <c r="A4177" s="23">
        <v>5</v>
      </c>
      <c r="B4177" s="23">
        <v>2022</v>
      </c>
      <c r="C4177" s="23" t="s">
        <v>560</v>
      </c>
      <c r="D4177" t="s">
        <v>88</v>
      </c>
      <c r="E4177" s="23" t="s">
        <v>561</v>
      </c>
      <c r="F4177" s="23" t="s">
        <v>100</v>
      </c>
      <c r="G4177" s="23">
        <v>4</v>
      </c>
      <c r="H4177" s="23" t="s">
        <v>29</v>
      </c>
      <c r="I4177" s="24">
        <v>105406.74</v>
      </c>
      <c r="J4177" s="24">
        <v>168650.78</v>
      </c>
      <c r="K4177" s="24">
        <v>147569.43</v>
      </c>
      <c r="L4177" s="24">
        <v>236111.09</v>
      </c>
      <c r="M4177" s="24">
        <v>189732.13</v>
      </c>
      <c r="N4177" s="24">
        <v>303571.40999999997</v>
      </c>
      <c r="O4177" s="24">
        <v>252976.17</v>
      </c>
      <c r="P4177" s="24">
        <v>404761.87</v>
      </c>
      <c r="Q4177" s="24">
        <v>316220.21000000002</v>
      </c>
      <c r="R4177" s="24">
        <v>505952.34</v>
      </c>
      <c r="S4177" s="24">
        <v>358382.9</v>
      </c>
      <c r="T4177" s="24">
        <v>573412.66</v>
      </c>
      <c r="U4177" s="24">
        <v>400545.6</v>
      </c>
      <c r="V4177" s="24">
        <v>640872.97</v>
      </c>
    </row>
    <row r="4178" spans="1:22" hidden="1" x14ac:dyDescent="0.3">
      <c r="A4178" s="23">
        <v>5</v>
      </c>
      <c r="B4178" s="23">
        <v>2022</v>
      </c>
      <c r="C4178" s="23" t="s">
        <v>560</v>
      </c>
      <c r="D4178" t="s">
        <v>88</v>
      </c>
      <c r="E4178" s="23" t="s">
        <v>561</v>
      </c>
      <c r="F4178" s="23" t="s">
        <v>490</v>
      </c>
      <c r="G4178" s="23">
        <v>1</v>
      </c>
      <c r="H4178" s="23" t="s">
        <v>14</v>
      </c>
      <c r="I4178" s="24">
        <v>119658.44</v>
      </c>
      <c r="J4178" s="24">
        <v>209402.27</v>
      </c>
      <c r="K4178" s="24">
        <v>155109.89000000001</v>
      </c>
      <c r="L4178" s="24">
        <v>271442.3</v>
      </c>
      <c r="M4178" s="24">
        <v>185268.36</v>
      </c>
      <c r="N4178" s="24">
        <v>324219.63</v>
      </c>
      <c r="O4178" s="24">
        <v>220684.5</v>
      </c>
      <c r="P4178" s="24">
        <v>386197.88</v>
      </c>
      <c r="Q4178" s="24">
        <v>259649.37</v>
      </c>
      <c r="R4178" s="24">
        <v>454386.4</v>
      </c>
      <c r="S4178" s="24">
        <v>284650.73</v>
      </c>
      <c r="T4178" s="24">
        <v>498138.78</v>
      </c>
      <c r="U4178" s="24">
        <v>308782.05</v>
      </c>
      <c r="V4178" s="24">
        <v>540368.57999999996</v>
      </c>
    </row>
    <row r="4179" spans="1:22" hidden="1" x14ac:dyDescent="0.3">
      <c r="A4179" s="23">
        <v>5</v>
      </c>
      <c r="B4179" s="23">
        <v>2022</v>
      </c>
      <c r="C4179" s="23" t="s">
        <v>560</v>
      </c>
      <c r="D4179" t="s">
        <v>88</v>
      </c>
      <c r="E4179" s="23" t="s">
        <v>561</v>
      </c>
      <c r="F4179" s="23" t="s">
        <v>490</v>
      </c>
      <c r="G4179" s="23">
        <v>2</v>
      </c>
      <c r="H4179" s="23" t="s">
        <v>30</v>
      </c>
      <c r="I4179" s="24">
        <v>94633.81</v>
      </c>
      <c r="J4179" s="24">
        <v>165609.17000000001</v>
      </c>
      <c r="K4179" s="24">
        <v>123798.9</v>
      </c>
      <c r="L4179" s="24">
        <v>216648.07</v>
      </c>
      <c r="M4179" s="24">
        <v>149798.72</v>
      </c>
      <c r="N4179" s="24">
        <v>262147.75</v>
      </c>
      <c r="O4179" s="24">
        <v>182963.12</v>
      </c>
      <c r="P4179" s="24">
        <v>320185.46999999997</v>
      </c>
      <c r="Q4179" s="24">
        <v>216888.05</v>
      </c>
      <c r="R4179" s="24">
        <v>379554.09</v>
      </c>
      <c r="S4179" s="24">
        <v>238905.28</v>
      </c>
      <c r="T4179" s="24">
        <v>418084.23</v>
      </c>
      <c r="U4179" s="24">
        <v>259452.63</v>
      </c>
      <c r="V4179" s="24">
        <v>454042.1</v>
      </c>
    </row>
    <row r="4180" spans="1:22" hidden="1" x14ac:dyDescent="0.3">
      <c r="A4180" s="23">
        <v>5</v>
      </c>
      <c r="B4180" s="23">
        <v>2022</v>
      </c>
      <c r="C4180" s="23" t="s">
        <v>560</v>
      </c>
      <c r="D4180" t="s">
        <v>88</v>
      </c>
      <c r="E4180" s="23" t="s">
        <v>561</v>
      </c>
      <c r="F4180" s="23" t="s">
        <v>490</v>
      </c>
      <c r="G4180" s="23">
        <v>3</v>
      </c>
      <c r="H4180" s="23" t="s">
        <v>31</v>
      </c>
      <c r="I4180" s="24">
        <v>90912.14</v>
      </c>
      <c r="J4180" s="24">
        <v>159096.25</v>
      </c>
      <c r="K4180" s="24">
        <v>124088.65</v>
      </c>
      <c r="L4180" s="24">
        <v>217155.13</v>
      </c>
      <c r="M4180" s="24">
        <v>157218.64000000001</v>
      </c>
      <c r="N4180" s="24">
        <v>275132.62</v>
      </c>
      <c r="O4180" s="24">
        <v>207315.38</v>
      </c>
      <c r="P4180" s="24">
        <v>362801.91</v>
      </c>
      <c r="Q4180" s="24">
        <v>256979.09</v>
      </c>
      <c r="R4180" s="24">
        <v>449713.41</v>
      </c>
      <c r="S4180" s="24">
        <v>289607.09999999998</v>
      </c>
      <c r="T4180" s="24">
        <v>506812.42</v>
      </c>
      <c r="U4180" s="24">
        <v>321850.19</v>
      </c>
      <c r="V4180" s="24">
        <v>563237.82999999996</v>
      </c>
    </row>
    <row r="4181" spans="1:22" hidden="1" x14ac:dyDescent="0.3">
      <c r="A4181" s="23">
        <v>5</v>
      </c>
      <c r="B4181" s="23">
        <v>2022</v>
      </c>
      <c r="C4181" s="23" t="s">
        <v>560</v>
      </c>
      <c r="D4181" t="s">
        <v>88</v>
      </c>
      <c r="E4181" s="23" t="s">
        <v>561</v>
      </c>
      <c r="F4181" s="23" t="s">
        <v>490</v>
      </c>
      <c r="G4181" s="23">
        <v>4</v>
      </c>
      <c r="H4181" s="23" t="s">
        <v>29</v>
      </c>
      <c r="I4181" s="24">
        <v>96750.8</v>
      </c>
      <c r="J4181" s="24">
        <v>154801.29</v>
      </c>
      <c r="K4181" s="24">
        <v>135451.12</v>
      </c>
      <c r="L4181" s="24">
        <v>216721.8</v>
      </c>
      <c r="M4181" s="24">
        <v>174151.44</v>
      </c>
      <c r="N4181" s="24">
        <v>278642.32</v>
      </c>
      <c r="O4181" s="24">
        <v>232201.93</v>
      </c>
      <c r="P4181" s="24">
        <v>371523.09</v>
      </c>
      <c r="Q4181" s="24">
        <v>290252.40999999997</v>
      </c>
      <c r="R4181" s="24">
        <v>464403.86</v>
      </c>
      <c r="S4181" s="24">
        <v>328952.73</v>
      </c>
      <c r="T4181" s="24">
        <v>526324.37</v>
      </c>
      <c r="U4181" s="24">
        <v>367653.05</v>
      </c>
      <c r="V4181" s="24">
        <v>588244.89</v>
      </c>
    </row>
    <row r="4182" spans="1:22" hidden="1" x14ac:dyDescent="0.3">
      <c r="A4182" s="23">
        <v>5</v>
      </c>
      <c r="B4182" s="23">
        <v>2022</v>
      </c>
      <c r="C4182" s="23" t="s">
        <v>560</v>
      </c>
      <c r="D4182" t="s">
        <v>88</v>
      </c>
      <c r="E4182" s="23" t="s">
        <v>561</v>
      </c>
      <c r="F4182" s="23" t="s">
        <v>501</v>
      </c>
      <c r="G4182" s="23">
        <v>1</v>
      </c>
      <c r="H4182" s="23" t="s">
        <v>14</v>
      </c>
      <c r="I4182" s="24">
        <v>119327.71</v>
      </c>
      <c r="J4182" s="24">
        <v>208823.49</v>
      </c>
      <c r="K4182" s="24">
        <v>154802</v>
      </c>
      <c r="L4182" s="24">
        <v>270903.5</v>
      </c>
      <c r="M4182" s="24">
        <v>185002.75</v>
      </c>
      <c r="N4182" s="24">
        <v>323754.82</v>
      </c>
      <c r="O4182" s="24">
        <v>220514.81</v>
      </c>
      <c r="P4182" s="24">
        <v>385900.91</v>
      </c>
      <c r="Q4182" s="24">
        <v>259542.68</v>
      </c>
      <c r="R4182" s="24">
        <v>454199.69</v>
      </c>
      <c r="S4182" s="24">
        <v>284587.32</v>
      </c>
      <c r="T4182" s="24">
        <v>498027.81</v>
      </c>
      <c r="U4182" s="24">
        <v>308810.68</v>
      </c>
      <c r="V4182" s="24">
        <v>540418.68000000005</v>
      </c>
    </row>
    <row r="4183" spans="1:22" hidden="1" x14ac:dyDescent="0.3">
      <c r="A4183" s="23">
        <v>5</v>
      </c>
      <c r="B4183" s="23">
        <v>2022</v>
      </c>
      <c r="C4183" s="23" t="s">
        <v>560</v>
      </c>
      <c r="D4183" t="s">
        <v>88</v>
      </c>
      <c r="E4183" s="23" t="s">
        <v>561</v>
      </c>
      <c r="F4183" s="23" t="s">
        <v>501</v>
      </c>
      <c r="G4183" s="23">
        <v>2</v>
      </c>
      <c r="H4183" s="23" t="s">
        <v>30</v>
      </c>
      <c r="I4183" s="24">
        <v>93607.95</v>
      </c>
      <c r="J4183" s="24">
        <v>163813.92000000001</v>
      </c>
      <c r="K4183" s="24">
        <v>122621.26</v>
      </c>
      <c r="L4183" s="24">
        <v>214587.21</v>
      </c>
      <c r="M4183" s="24">
        <v>148547.84</v>
      </c>
      <c r="N4183" s="24">
        <v>259958.73</v>
      </c>
      <c r="O4183" s="24">
        <v>181745.61</v>
      </c>
      <c r="P4183" s="24">
        <v>318054.83</v>
      </c>
      <c r="Q4183" s="24">
        <v>215593.55</v>
      </c>
      <c r="R4183" s="24">
        <v>377288.7</v>
      </c>
      <c r="S4183" s="24">
        <v>237571.16</v>
      </c>
      <c r="T4183" s="24">
        <v>415749.53</v>
      </c>
      <c r="U4183" s="24">
        <v>258111</v>
      </c>
      <c r="V4183" s="24">
        <v>451694.25</v>
      </c>
    </row>
    <row r="4184" spans="1:22" hidden="1" x14ac:dyDescent="0.3">
      <c r="A4184" s="23">
        <v>5</v>
      </c>
      <c r="B4184" s="23">
        <v>2022</v>
      </c>
      <c r="C4184" s="23" t="s">
        <v>560</v>
      </c>
      <c r="D4184" t="s">
        <v>88</v>
      </c>
      <c r="E4184" s="23" t="s">
        <v>561</v>
      </c>
      <c r="F4184" s="23" t="s">
        <v>501</v>
      </c>
      <c r="G4184" s="23">
        <v>3</v>
      </c>
      <c r="H4184" s="23" t="s">
        <v>31</v>
      </c>
      <c r="I4184" s="24">
        <v>89348.11</v>
      </c>
      <c r="J4184" s="24">
        <v>156359.19</v>
      </c>
      <c r="K4184" s="24">
        <v>121810.43</v>
      </c>
      <c r="L4184" s="24">
        <v>213168.26</v>
      </c>
      <c r="M4184" s="24">
        <v>154224.95000000001</v>
      </c>
      <c r="N4184" s="24">
        <v>269893.67</v>
      </c>
      <c r="O4184" s="24">
        <v>203259.65</v>
      </c>
      <c r="P4184" s="24">
        <v>355704.38</v>
      </c>
      <c r="Q4184" s="24">
        <v>251849.29</v>
      </c>
      <c r="R4184" s="24">
        <v>440736.25</v>
      </c>
      <c r="S4184" s="24">
        <v>283747.87</v>
      </c>
      <c r="T4184" s="24">
        <v>496558.78</v>
      </c>
      <c r="U4184" s="24">
        <v>315250.86</v>
      </c>
      <c r="V4184" s="24">
        <v>551689</v>
      </c>
    </row>
    <row r="4185" spans="1:22" hidden="1" x14ac:dyDescent="0.3">
      <c r="A4185" s="23">
        <v>5</v>
      </c>
      <c r="B4185" s="23">
        <v>2022</v>
      </c>
      <c r="C4185" s="23" t="s">
        <v>560</v>
      </c>
      <c r="D4185" t="s">
        <v>88</v>
      </c>
      <c r="E4185" s="23" t="s">
        <v>561</v>
      </c>
      <c r="F4185" s="23" t="s">
        <v>501</v>
      </c>
      <c r="G4185" s="23">
        <v>4</v>
      </c>
      <c r="H4185" s="23" t="s">
        <v>29</v>
      </c>
      <c r="I4185" s="24">
        <v>96082.6</v>
      </c>
      <c r="J4185" s="24">
        <v>153732.16</v>
      </c>
      <c r="K4185" s="24">
        <v>134515.64000000001</v>
      </c>
      <c r="L4185" s="24">
        <v>215225.03</v>
      </c>
      <c r="M4185" s="24">
        <v>172948.68</v>
      </c>
      <c r="N4185" s="24">
        <v>276717.89</v>
      </c>
      <c r="O4185" s="24">
        <v>230598.24</v>
      </c>
      <c r="P4185" s="24">
        <v>368957.19</v>
      </c>
      <c r="Q4185" s="24">
        <v>288247.8</v>
      </c>
      <c r="R4185" s="24">
        <v>461196.48</v>
      </c>
      <c r="S4185" s="24">
        <v>326680.84000000003</v>
      </c>
      <c r="T4185" s="24">
        <v>522689.35</v>
      </c>
      <c r="U4185" s="24">
        <v>365113.88</v>
      </c>
      <c r="V4185" s="24">
        <v>584182.21</v>
      </c>
    </row>
    <row r="4186" spans="1:22" hidden="1" x14ac:dyDescent="0.3">
      <c r="A4186" s="23">
        <v>5</v>
      </c>
      <c r="B4186" s="23">
        <v>2022</v>
      </c>
      <c r="C4186" s="23" t="s">
        <v>560</v>
      </c>
      <c r="D4186" t="s">
        <v>88</v>
      </c>
      <c r="E4186" s="23" t="s">
        <v>561</v>
      </c>
      <c r="F4186" s="23" t="s">
        <v>508</v>
      </c>
      <c r="G4186" s="23">
        <v>1</v>
      </c>
      <c r="H4186" s="23" t="s">
        <v>14</v>
      </c>
      <c r="I4186" s="24">
        <v>113359</v>
      </c>
      <c r="J4186" s="24">
        <v>198378.23999999999</v>
      </c>
      <c r="K4186" s="24">
        <v>147189.01</v>
      </c>
      <c r="L4186" s="24">
        <v>257580.76</v>
      </c>
      <c r="M4186" s="24">
        <v>176014.43</v>
      </c>
      <c r="N4186" s="24">
        <v>308025.25</v>
      </c>
      <c r="O4186" s="24">
        <v>209958.89</v>
      </c>
      <c r="P4186" s="24">
        <v>367428.06</v>
      </c>
      <c r="Q4186" s="24">
        <v>247218.43</v>
      </c>
      <c r="R4186" s="24">
        <v>432632.26</v>
      </c>
      <c r="S4186" s="24">
        <v>271131.38</v>
      </c>
      <c r="T4186" s="24">
        <v>474479.92</v>
      </c>
      <c r="U4186" s="24">
        <v>294314.05</v>
      </c>
      <c r="V4186" s="24">
        <v>515049.58</v>
      </c>
    </row>
    <row r="4187" spans="1:22" hidden="1" x14ac:dyDescent="0.3">
      <c r="A4187" s="23">
        <v>5</v>
      </c>
      <c r="B4187" s="23">
        <v>2022</v>
      </c>
      <c r="C4187" s="23" t="s">
        <v>560</v>
      </c>
      <c r="D4187" t="s">
        <v>88</v>
      </c>
      <c r="E4187" s="23" t="s">
        <v>561</v>
      </c>
      <c r="F4187" s="23" t="s">
        <v>508</v>
      </c>
      <c r="G4187" s="23">
        <v>2</v>
      </c>
      <c r="H4187" s="23" t="s">
        <v>30</v>
      </c>
      <c r="I4187" s="24">
        <v>88102.66</v>
      </c>
      <c r="J4187" s="24">
        <v>154179.65</v>
      </c>
      <c r="K4187" s="24">
        <v>115588.1</v>
      </c>
      <c r="L4187" s="24">
        <v>202279.17</v>
      </c>
      <c r="M4187" s="24">
        <v>140216.37</v>
      </c>
      <c r="N4187" s="24">
        <v>245378.64</v>
      </c>
      <c r="O4187" s="24">
        <v>171888.24</v>
      </c>
      <c r="P4187" s="24">
        <v>300804.42</v>
      </c>
      <c r="Q4187" s="24">
        <v>204061.18</v>
      </c>
      <c r="R4187" s="24">
        <v>357107.06</v>
      </c>
      <c r="S4187" s="24">
        <v>224962.36</v>
      </c>
      <c r="T4187" s="24">
        <v>393684.12</v>
      </c>
      <c r="U4187" s="24">
        <v>244527.88</v>
      </c>
      <c r="V4187" s="24">
        <v>427923.79</v>
      </c>
    </row>
    <row r="4188" spans="1:22" hidden="1" x14ac:dyDescent="0.3">
      <c r="A4188" s="23">
        <v>5</v>
      </c>
      <c r="B4188" s="23">
        <v>2022</v>
      </c>
      <c r="C4188" s="23" t="s">
        <v>560</v>
      </c>
      <c r="D4188" t="s">
        <v>88</v>
      </c>
      <c r="E4188" s="23" t="s">
        <v>561</v>
      </c>
      <c r="F4188" s="23" t="s">
        <v>508</v>
      </c>
      <c r="G4188" s="23">
        <v>3</v>
      </c>
      <c r="H4188" s="23" t="s">
        <v>31</v>
      </c>
      <c r="I4188" s="24">
        <v>83465.25</v>
      </c>
      <c r="J4188" s="24">
        <v>146064.19</v>
      </c>
      <c r="K4188" s="24">
        <v>113633.47</v>
      </c>
      <c r="L4188" s="24">
        <v>198858.58</v>
      </c>
      <c r="M4188" s="24">
        <v>143754.76</v>
      </c>
      <c r="N4188" s="24">
        <v>251570.82</v>
      </c>
      <c r="O4188" s="24">
        <v>189342.15</v>
      </c>
      <c r="P4188" s="24">
        <v>331348.76</v>
      </c>
      <c r="Q4188" s="24">
        <v>234492.51</v>
      </c>
      <c r="R4188" s="24">
        <v>410361.89</v>
      </c>
      <c r="S4188" s="24">
        <v>264107.15999999997</v>
      </c>
      <c r="T4188" s="24">
        <v>462187.52000000002</v>
      </c>
      <c r="U4188" s="24">
        <v>293333.32</v>
      </c>
      <c r="V4188" s="24">
        <v>513333.32</v>
      </c>
    </row>
    <row r="4189" spans="1:22" hidden="1" x14ac:dyDescent="0.3">
      <c r="A4189" s="23">
        <v>5</v>
      </c>
      <c r="B4189" s="23">
        <v>2022</v>
      </c>
      <c r="C4189" s="23" t="s">
        <v>560</v>
      </c>
      <c r="D4189" t="s">
        <v>88</v>
      </c>
      <c r="E4189" s="23" t="s">
        <v>561</v>
      </c>
      <c r="F4189" s="23" t="s">
        <v>508</v>
      </c>
      <c r="G4189" s="23">
        <v>4</v>
      </c>
      <c r="H4189" s="23" t="s">
        <v>29</v>
      </c>
      <c r="I4189" s="24">
        <v>90844.99</v>
      </c>
      <c r="J4189" s="24">
        <v>145351.98000000001</v>
      </c>
      <c r="K4189" s="24">
        <v>127182.98</v>
      </c>
      <c r="L4189" s="24">
        <v>203492.77</v>
      </c>
      <c r="M4189" s="24">
        <v>163520.98000000001</v>
      </c>
      <c r="N4189" s="24">
        <v>261633.56</v>
      </c>
      <c r="O4189" s="24">
        <v>218027.97</v>
      </c>
      <c r="P4189" s="24">
        <v>348844.75</v>
      </c>
      <c r="Q4189" s="24">
        <v>272534.96000000002</v>
      </c>
      <c r="R4189" s="24">
        <v>436055.94</v>
      </c>
      <c r="S4189" s="24">
        <v>308872.95</v>
      </c>
      <c r="T4189" s="24">
        <v>494196.73</v>
      </c>
      <c r="U4189" s="24">
        <v>345210.95</v>
      </c>
      <c r="V4189" s="24">
        <v>552337.53</v>
      </c>
    </row>
    <row r="4190" spans="1:22" hidden="1" x14ac:dyDescent="0.3">
      <c r="A4190" s="23">
        <v>5</v>
      </c>
      <c r="B4190" s="23">
        <v>2022</v>
      </c>
      <c r="C4190" s="23" t="s">
        <v>560</v>
      </c>
      <c r="D4190" t="s">
        <v>88</v>
      </c>
      <c r="E4190" s="23" t="s">
        <v>561</v>
      </c>
      <c r="F4190" s="23" t="s">
        <v>512</v>
      </c>
      <c r="G4190" s="23">
        <v>1</v>
      </c>
      <c r="H4190" s="23" t="s">
        <v>14</v>
      </c>
      <c r="I4190" s="24">
        <v>127021.11</v>
      </c>
      <c r="J4190" s="24">
        <v>222286.95</v>
      </c>
      <c r="K4190" s="24">
        <v>164666.91</v>
      </c>
      <c r="L4190" s="24">
        <v>288167.09000000003</v>
      </c>
      <c r="M4190" s="24">
        <v>196694.56</v>
      </c>
      <c r="N4190" s="24">
        <v>344215.48</v>
      </c>
      <c r="O4190" s="24">
        <v>234310.73</v>
      </c>
      <c r="P4190" s="24">
        <v>410043.77</v>
      </c>
      <c r="Q4190" s="24">
        <v>275691.49</v>
      </c>
      <c r="R4190" s="24">
        <v>482460.1</v>
      </c>
      <c r="S4190" s="24">
        <v>302243.28999999998</v>
      </c>
      <c r="T4190" s="24">
        <v>528925.75</v>
      </c>
      <c r="U4190" s="24">
        <v>327876.47999999998</v>
      </c>
      <c r="V4190" s="24">
        <v>573783.85</v>
      </c>
    </row>
    <row r="4191" spans="1:22" hidden="1" x14ac:dyDescent="0.3">
      <c r="A4191" s="23">
        <v>5</v>
      </c>
      <c r="B4191" s="23">
        <v>2022</v>
      </c>
      <c r="C4191" s="23" t="s">
        <v>560</v>
      </c>
      <c r="D4191" t="s">
        <v>88</v>
      </c>
      <c r="E4191" s="23" t="s">
        <v>561</v>
      </c>
      <c r="F4191" s="23" t="s">
        <v>512</v>
      </c>
      <c r="G4191" s="23">
        <v>2</v>
      </c>
      <c r="H4191" s="23" t="s">
        <v>30</v>
      </c>
      <c r="I4191" s="24">
        <v>100374.52</v>
      </c>
      <c r="J4191" s="24">
        <v>175655.41</v>
      </c>
      <c r="K4191" s="24">
        <v>131326.5</v>
      </c>
      <c r="L4191" s="24">
        <v>229821.38</v>
      </c>
      <c r="M4191" s="24">
        <v>158925.96</v>
      </c>
      <c r="N4191" s="24">
        <v>278120.44</v>
      </c>
      <c r="O4191" s="24">
        <v>194144.45</v>
      </c>
      <c r="P4191" s="24">
        <v>339752.78</v>
      </c>
      <c r="Q4191" s="24">
        <v>230158.6</v>
      </c>
      <c r="R4191" s="24">
        <v>402777.56</v>
      </c>
      <c r="S4191" s="24">
        <v>253532.85</v>
      </c>
      <c r="T4191" s="24">
        <v>443682.48</v>
      </c>
      <c r="U4191" s="24">
        <v>275349.78999999998</v>
      </c>
      <c r="V4191" s="24">
        <v>481862.14</v>
      </c>
    </row>
    <row r="4192" spans="1:22" hidden="1" x14ac:dyDescent="0.3">
      <c r="A4192" s="23">
        <v>5</v>
      </c>
      <c r="B4192" s="23">
        <v>2022</v>
      </c>
      <c r="C4192" s="23" t="s">
        <v>560</v>
      </c>
      <c r="D4192" t="s">
        <v>88</v>
      </c>
      <c r="E4192" s="23" t="s">
        <v>561</v>
      </c>
      <c r="F4192" s="23" t="s">
        <v>512</v>
      </c>
      <c r="G4192" s="23">
        <v>3</v>
      </c>
      <c r="H4192" s="23" t="s">
        <v>31</v>
      </c>
      <c r="I4192" s="24">
        <v>96364.88</v>
      </c>
      <c r="J4192" s="24">
        <v>168638.54</v>
      </c>
      <c r="K4192" s="24">
        <v>131515.82999999999</v>
      </c>
      <c r="L4192" s="24">
        <v>230152.7</v>
      </c>
      <c r="M4192" s="24">
        <v>166617.25</v>
      </c>
      <c r="N4192" s="24">
        <v>291580.18</v>
      </c>
      <c r="O4192" s="24">
        <v>219697.17</v>
      </c>
      <c r="P4192" s="24">
        <v>384470.05</v>
      </c>
      <c r="Q4192" s="24">
        <v>272316</v>
      </c>
      <c r="R4192" s="24">
        <v>476553</v>
      </c>
      <c r="S4192" s="24">
        <v>306882.89</v>
      </c>
      <c r="T4192" s="24">
        <v>537045.06999999995</v>
      </c>
      <c r="U4192" s="24">
        <v>341039.93</v>
      </c>
      <c r="V4192" s="24">
        <v>596819.88</v>
      </c>
    </row>
    <row r="4193" spans="1:22" hidden="1" x14ac:dyDescent="0.3">
      <c r="A4193" s="23">
        <v>5</v>
      </c>
      <c r="B4193" s="23">
        <v>2022</v>
      </c>
      <c r="C4193" s="23" t="s">
        <v>560</v>
      </c>
      <c r="D4193" t="s">
        <v>88</v>
      </c>
      <c r="E4193" s="23" t="s">
        <v>561</v>
      </c>
      <c r="F4193" s="23" t="s">
        <v>512</v>
      </c>
      <c r="G4193" s="23">
        <v>4</v>
      </c>
      <c r="H4193" s="23" t="s">
        <v>29</v>
      </c>
      <c r="I4193" s="24">
        <v>102660.86</v>
      </c>
      <c r="J4193" s="24">
        <v>164257.37</v>
      </c>
      <c r="K4193" s="24">
        <v>143725.20000000001</v>
      </c>
      <c r="L4193" s="24">
        <v>229960.32000000001</v>
      </c>
      <c r="M4193" s="24">
        <v>184789.54</v>
      </c>
      <c r="N4193" s="24">
        <v>295663.27</v>
      </c>
      <c r="O4193" s="24">
        <v>246386.06</v>
      </c>
      <c r="P4193" s="24">
        <v>394217.7</v>
      </c>
      <c r="Q4193" s="24">
        <v>307982.57</v>
      </c>
      <c r="R4193" s="24">
        <v>492772.12</v>
      </c>
      <c r="S4193" s="24">
        <v>349046.92</v>
      </c>
      <c r="T4193" s="24">
        <v>558475.06999999995</v>
      </c>
      <c r="U4193" s="24">
        <v>390111.26</v>
      </c>
      <c r="V4193" s="24">
        <v>624178.02</v>
      </c>
    </row>
    <row r="4194" spans="1:22" hidden="1" x14ac:dyDescent="0.3">
      <c r="A4194" s="23">
        <v>5</v>
      </c>
      <c r="B4194" s="23">
        <v>2022</v>
      </c>
      <c r="C4194" s="23" t="s">
        <v>560</v>
      </c>
      <c r="D4194" t="s">
        <v>88</v>
      </c>
      <c r="E4194" s="23" t="s">
        <v>561</v>
      </c>
      <c r="F4194" s="23" t="s">
        <v>401</v>
      </c>
      <c r="G4194" s="23">
        <v>1</v>
      </c>
      <c r="H4194" s="23" t="s">
        <v>14</v>
      </c>
      <c r="I4194" s="24">
        <v>117403.24</v>
      </c>
      <c r="J4194" s="24">
        <v>205455.67</v>
      </c>
      <c r="K4194" s="24">
        <v>152187.82999999999</v>
      </c>
      <c r="L4194" s="24">
        <v>266328.71000000002</v>
      </c>
      <c r="M4194" s="24">
        <v>181779.26</v>
      </c>
      <c r="N4194" s="24">
        <v>318113.71000000002</v>
      </c>
      <c r="O4194" s="24">
        <v>216530</v>
      </c>
      <c r="P4194" s="24">
        <v>378927.5</v>
      </c>
      <c r="Q4194" s="24">
        <v>254762.34</v>
      </c>
      <c r="R4194" s="24">
        <v>445834.09</v>
      </c>
      <c r="S4194" s="24">
        <v>279293.71000000002</v>
      </c>
      <c r="T4194" s="24">
        <v>488763.99</v>
      </c>
      <c r="U4194" s="24">
        <v>302971.92</v>
      </c>
      <c r="V4194" s="24">
        <v>530200.87</v>
      </c>
    </row>
    <row r="4195" spans="1:22" hidden="1" x14ac:dyDescent="0.3">
      <c r="A4195" s="23">
        <v>5</v>
      </c>
      <c r="B4195" s="23">
        <v>2022</v>
      </c>
      <c r="C4195" s="23" t="s">
        <v>560</v>
      </c>
      <c r="D4195" t="s">
        <v>88</v>
      </c>
      <c r="E4195" s="23" t="s">
        <v>561</v>
      </c>
      <c r="F4195" s="23" t="s">
        <v>401</v>
      </c>
      <c r="G4195" s="23">
        <v>2</v>
      </c>
      <c r="H4195" s="23" t="s">
        <v>30</v>
      </c>
      <c r="I4195" s="24">
        <v>92842.03</v>
      </c>
      <c r="J4195" s="24">
        <v>162473.56</v>
      </c>
      <c r="K4195" s="24">
        <v>121456.68</v>
      </c>
      <c r="L4195" s="24">
        <v>212549.19</v>
      </c>
      <c r="M4195" s="24">
        <v>146966.47</v>
      </c>
      <c r="N4195" s="24">
        <v>257191.32</v>
      </c>
      <c r="O4195" s="24">
        <v>179507.17</v>
      </c>
      <c r="P4195" s="24">
        <v>314137.55</v>
      </c>
      <c r="Q4195" s="24">
        <v>212792.9</v>
      </c>
      <c r="R4195" s="24">
        <v>372387.57</v>
      </c>
      <c r="S4195" s="24">
        <v>234395.39</v>
      </c>
      <c r="T4195" s="24">
        <v>410191.94</v>
      </c>
      <c r="U4195" s="24">
        <v>254556.02</v>
      </c>
      <c r="V4195" s="24">
        <v>445473.04</v>
      </c>
    </row>
    <row r="4196" spans="1:22" hidden="1" x14ac:dyDescent="0.3">
      <c r="A4196" s="23">
        <v>5</v>
      </c>
      <c r="B4196" s="23">
        <v>2022</v>
      </c>
      <c r="C4196" s="23" t="s">
        <v>560</v>
      </c>
      <c r="D4196" t="s">
        <v>88</v>
      </c>
      <c r="E4196" s="23" t="s">
        <v>561</v>
      </c>
      <c r="F4196" s="23" t="s">
        <v>401</v>
      </c>
      <c r="G4196" s="23">
        <v>3</v>
      </c>
      <c r="H4196" s="23" t="s">
        <v>31</v>
      </c>
      <c r="I4196" s="24">
        <v>89184.61</v>
      </c>
      <c r="J4196" s="24">
        <v>156073.07</v>
      </c>
      <c r="K4196" s="24">
        <v>121729.15</v>
      </c>
      <c r="L4196" s="24">
        <v>213026</v>
      </c>
      <c r="M4196" s="24">
        <v>154228.03</v>
      </c>
      <c r="N4196" s="24">
        <v>269899.05</v>
      </c>
      <c r="O4196" s="24">
        <v>203370.67</v>
      </c>
      <c r="P4196" s="24">
        <v>355898.67</v>
      </c>
      <c r="Q4196" s="24">
        <v>252088.3</v>
      </c>
      <c r="R4196" s="24">
        <v>441154.53</v>
      </c>
      <c r="S4196" s="24">
        <v>284094.49</v>
      </c>
      <c r="T4196" s="24">
        <v>497165.36</v>
      </c>
      <c r="U4196" s="24">
        <v>315722.90000000002</v>
      </c>
      <c r="V4196" s="24">
        <v>552515.07999999996</v>
      </c>
    </row>
    <row r="4197" spans="1:22" hidden="1" x14ac:dyDescent="0.3">
      <c r="A4197" s="23">
        <v>5</v>
      </c>
      <c r="B4197" s="23">
        <v>2022</v>
      </c>
      <c r="C4197" s="23" t="s">
        <v>560</v>
      </c>
      <c r="D4197" t="s">
        <v>88</v>
      </c>
      <c r="E4197" s="23" t="s">
        <v>561</v>
      </c>
      <c r="F4197" s="23" t="s">
        <v>401</v>
      </c>
      <c r="G4197" s="23">
        <v>4</v>
      </c>
      <c r="H4197" s="23" t="s">
        <v>29</v>
      </c>
      <c r="I4197" s="24">
        <v>94923.03</v>
      </c>
      <c r="J4197" s="24">
        <v>151876.85999999999</v>
      </c>
      <c r="K4197" s="24">
        <v>132892.25</v>
      </c>
      <c r="L4197" s="24">
        <v>212627.6</v>
      </c>
      <c r="M4197" s="24">
        <v>170861.46</v>
      </c>
      <c r="N4197" s="24">
        <v>273378.34000000003</v>
      </c>
      <c r="O4197" s="24">
        <v>227815.28</v>
      </c>
      <c r="P4197" s="24">
        <v>364504.46</v>
      </c>
      <c r="Q4197" s="24">
        <v>284769.09999999998</v>
      </c>
      <c r="R4197" s="24">
        <v>455630.57</v>
      </c>
      <c r="S4197" s="24">
        <v>322738.32</v>
      </c>
      <c r="T4197" s="24">
        <v>516381.32</v>
      </c>
      <c r="U4197" s="24">
        <v>360707.53</v>
      </c>
      <c r="V4197" s="24">
        <v>577132.06000000006</v>
      </c>
    </row>
    <row r="4198" spans="1:22" hidden="1" x14ac:dyDescent="0.3">
      <c r="A4198" s="23">
        <v>5</v>
      </c>
      <c r="B4198" s="23">
        <v>2022</v>
      </c>
      <c r="C4198" s="23" t="s">
        <v>560</v>
      </c>
      <c r="D4198" t="s">
        <v>151</v>
      </c>
      <c r="E4198" s="23" t="s">
        <v>562</v>
      </c>
      <c r="F4198" s="23" t="s">
        <v>197</v>
      </c>
      <c r="G4198" s="23">
        <v>1</v>
      </c>
      <c r="H4198" s="23" t="s">
        <v>14</v>
      </c>
      <c r="I4198" s="24">
        <v>103474.76</v>
      </c>
      <c r="J4198" s="24">
        <v>181080.83</v>
      </c>
      <c r="K4198" s="24">
        <v>134226.93</v>
      </c>
      <c r="L4198" s="24">
        <v>234897.13</v>
      </c>
      <c r="M4198" s="24">
        <v>160405.79999999999</v>
      </c>
      <c r="N4198" s="24">
        <v>280710.15000000002</v>
      </c>
      <c r="O4198" s="24">
        <v>191185.11</v>
      </c>
      <c r="P4198" s="24">
        <v>334573.94</v>
      </c>
      <c r="Q4198" s="24">
        <v>225014.93</v>
      </c>
      <c r="R4198" s="24">
        <v>393776.12</v>
      </c>
      <c r="S4198" s="24">
        <v>246723.7</v>
      </c>
      <c r="T4198" s="24">
        <v>431766.48</v>
      </c>
      <c r="U4198" s="24">
        <v>267716.73</v>
      </c>
      <c r="V4198" s="24">
        <v>468504.29</v>
      </c>
    </row>
    <row r="4199" spans="1:22" hidden="1" x14ac:dyDescent="0.3">
      <c r="A4199" s="23">
        <v>5</v>
      </c>
      <c r="B4199" s="23">
        <v>2022</v>
      </c>
      <c r="C4199" s="23" t="s">
        <v>560</v>
      </c>
      <c r="D4199" t="s">
        <v>151</v>
      </c>
      <c r="E4199" s="23" t="s">
        <v>562</v>
      </c>
      <c r="F4199" s="23" t="s">
        <v>197</v>
      </c>
      <c r="G4199" s="23">
        <v>2</v>
      </c>
      <c r="H4199" s="23" t="s">
        <v>30</v>
      </c>
      <c r="I4199" s="24">
        <v>81230.649999999994</v>
      </c>
      <c r="J4199" s="24">
        <v>142153.64000000001</v>
      </c>
      <c r="K4199" s="24">
        <v>106394.94</v>
      </c>
      <c r="L4199" s="24">
        <v>186191.15</v>
      </c>
      <c r="M4199" s="24">
        <v>128877.23</v>
      </c>
      <c r="N4199" s="24">
        <v>225535.15</v>
      </c>
      <c r="O4199" s="24">
        <v>157655</v>
      </c>
      <c r="P4199" s="24">
        <v>275896.25</v>
      </c>
      <c r="Q4199" s="24">
        <v>187004.87</v>
      </c>
      <c r="R4199" s="24">
        <v>327258.52</v>
      </c>
      <c r="S4199" s="24">
        <v>206061.07</v>
      </c>
      <c r="T4199" s="24">
        <v>360606.88</v>
      </c>
      <c r="U4199" s="24">
        <v>223868.37</v>
      </c>
      <c r="V4199" s="24">
        <v>391769.64</v>
      </c>
    </row>
    <row r="4200" spans="1:22" hidden="1" x14ac:dyDescent="0.3">
      <c r="A4200" s="23">
        <v>5</v>
      </c>
      <c r="B4200" s="23">
        <v>2022</v>
      </c>
      <c r="C4200" s="23" t="s">
        <v>560</v>
      </c>
      <c r="D4200" t="s">
        <v>151</v>
      </c>
      <c r="E4200" s="23" t="s">
        <v>562</v>
      </c>
      <c r="F4200" s="23" t="s">
        <v>197</v>
      </c>
      <c r="G4200" s="23">
        <v>3</v>
      </c>
      <c r="H4200" s="23" t="s">
        <v>31</v>
      </c>
      <c r="I4200" s="24">
        <v>77578.87</v>
      </c>
      <c r="J4200" s="24">
        <v>135763.01999999999</v>
      </c>
      <c r="K4200" s="24">
        <v>105776.33</v>
      </c>
      <c r="L4200" s="24">
        <v>185108.57</v>
      </c>
      <c r="M4200" s="24">
        <v>133932.44</v>
      </c>
      <c r="N4200" s="24">
        <v>234381.77</v>
      </c>
      <c r="O4200" s="24">
        <v>176523.72</v>
      </c>
      <c r="P4200" s="24">
        <v>308916.51</v>
      </c>
      <c r="Q4200" s="24">
        <v>218730.09</v>
      </c>
      <c r="R4200" s="24">
        <v>382777.66</v>
      </c>
      <c r="S4200" s="24">
        <v>246439.99</v>
      </c>
      <c r="T4200" s="24">
        <v>431269.98</v>
      </c>
      <c r="U4200" s="24">
        <v>273807.75</v>
      </c>
      <c r="V4200" s="24">
        <v>479163.56</v>
      </c>
    </row>
    <row r="4201" spans="1:22" hidden="1" x14ac:dyDescent="0.3">
      <c r="A4201" s="23">
        <v>5</v>
      </c>
      <c r="B4201" s="23">
        <v>2022</v>
      </c>
      <c r="C4201" s="23" t="s">
        <v>560</v>
      </c>
      <c r="D4201" t="s">
        <v>151</v>
      </c>
      <c r="E4201" s="23" t="s">
        <v>562</v>
      </c>
      <c r="F4201" s="23" t="s">
        <v>197</v>
      </c>
      <c r="G4201" s="23">
        <v>4</v>
      </c>
      <c r="H4201" s="23" t="s">
        <v>29</v>
      </c>
      <c r="I4201" s="24">
        <v>83348.61</v>
      </c>
      <c r="J4201" s="24">
        <v>133357.76999999999</v>
      </c>
      <c r="K4201" s="24">
        <v>116688.05</v>
      </c>
      <c r="L4201" s="24">
        <v>186700.88</v>
      </c>
      <c r="M4201" s="24">
        <v>150027.49</v>
      </c>
      <c r="N4201" s="24">
        <v>240043.99</v>
      </c>
      <c r="O4201" s="24">
        <v>200036.66</v>
      </c>
      <c r="P4201" s="24">
        <v>320058.65000000002</v>
      </c>
      <c r="Q4201" s="24">
        <v>250045.82</v>
      </c>
      <c r="R4201" s="24">
        <v>400073.32</v>
      </c>
      <c r="S4201" s="24">
        <v>283385.26</v>
      </c>
      <c r="T4201" s="24">
        <v>453416.43</v>
      </c>
      <c r="U4201" s="24">
        <v>316724.71000000002</v>
      </c>
      <c r="V4201" s="24">
        <v>506759.54</v>
      </c>
    </row>
    <row r="4202" spans="1:22" hidden="1" x14ac:dyDescent="0.3">
      <c r="A4202" s="23">
        <v>5</v>
      </c>
      <c r="B4202" s="23">
        <v>2022</v>
      </c>
      <c r="C4202" s="23" t="s">
        <v>560</v>
      </c>
      <c r="D4202" t="s">
        <v>151</v>
      </c>
      <c r="E4202" s="23" t="s">
        <v>562</v>
      </c>
      <c r="F4202" s="23" t="s">
        <v>196</v>
      </c>
      <c r="G4202" s="23">
        <v>1</v>
      </c>
      <c r="H4202" s="23" t="s">
        <v>14</v>
      </c>
      <c r="I4202" s="24">
        <v>109510.07</v>
      </c>
      <c r="J4202" s="24">
        <v>191642.62</v>
      </c>
      <c r="K4202" s="24">
        <v>141960.68</v>
      </c>
      <c r="L4202" s="24">
        <v>248431.2</v>
      </c>
      <c r="M4202" s="24">
        <v>169567.46</v>
      </c>
      <c r="N4202" s="24">
        <v>296743.05</v>
      </c>
      <c r="O4202" s="24">
        <v>201989.3</v>
      </c>
      <c r="P4202" s="24">
        <v>353481.27</v>
      </c>
      <c r="Q4202" s="24">
        <v>237657.77</v>
      </c>
      <c r="R4202" s="24">
        <v>415901.1</v>
      </c>
      <c r="S4202" s="24">
        <v>260544.17</v>
      </c>
      <c r="T4202" s="24">
        <v>455952.3</v>
      </c>
      <c r="U4202" s="24">
        <v>282636.56</v>
      </c>
      <c r="V4202" s="24">
        <v>494613.98</v>
      </c>
    </row>
    <row r="4203" spans="1:22" hidden="1" x14ac:dyDescent="0.3">
      <c r="A4203" s="23">
        <v>5</v>
      </c>
      <c r="B4203" s="23">
        <v>2022</v>
      </c>
      <c r="C4203" s="23" t="s">
        <v>560</v>
      </c>
      <c r="D4203" t="s">
        <v>151</v>
      </c>
      <c r="E4203" s="23" t="s">
        <v>562</v>
      </c>
      <c r="F4203" s="23" t="s">
        <v>196</v>
      </c>
      <c r="G4203" s="23">
        <v>2</v>
      </c>
      <c r="H4203" s="23" t="s">
        <v>30</v>
      </c>
      <c r="I4203" s="24">
        <v>86570.83</v>
      </c>
      <c r="J4203" s="24">
        <v>151498.95000000001</v>
      </c>
      <c r="K4203" s="24">
        <v>113258.94</v>
      </c>
      <c r="L4203" s="24">
        <v>198203.15</v>
      </c>
      <c r="M4203" s="24">
        <v>137053.62</v>
      </c>
      <c r="N4203" s="24">
        <v>239843.84</v>
      </c>
      <c r="O4203" s="24">
        <v>167411.37</v>
      </c>
      <c r="P4203" s="24">
        <v>292969.89</v>
      </c>
      <c r="Q4203" s="24">
        <v>198459.89</v>
      </c>
      <c r="R4203" s="24">
        <v>347304.82</v>
      </c>
      <c r="S4203" s="24">
        <v>218610.84</v>
      </c>
      <c r="T4203" s="24">
        <v>382568.97</v>
      </c>
      <c r="U4203" s="24">
        <v>237417.93</v>
      </c>
      <c r="V4203" s="24">
        <v>415481.38</v>
      </c>
    </row>
    <row r="4204" spans="1:22" hidden="1" x14ac:dyDescent="0.3">
      <c r="A4204" s="23">
        <v>5</v>
      </c>
      <c r="B4204" s="23">
        <v>2022</v>
      </c>
      <c r="C4204" s="23" t="s">
        <v>560</v>
      </c>
      <c r="D4204" t="s">
        <v>151</v>
      </c>
      <c r="E4204" s="23" t="s">
        <v>562</v>
      </c>
      <c r="F4204" s="23" t="s">
        <v>196</v>
      </c>
      <c r="G4204" s="23">
        <v>3</v>
      </c>
      <c r="H4204" s="23" t="s">
        <v>31</v>
      </c>
      <c r="I4204" s="24">
        <v>83138.259999999995</v>
      </c>
      <c r="J4204" s="24">
        <v>145491.95000000001</v>
      </c>
      <c r="K4204" s="24">
        <v>113470.9</v>
      </c>
      <c r="L4204" s="24">
        <v>198574.07999999999</v>
      </c>
      <c r="M4204" s="24">
        <v>143760.91</v>
      </c>
      <c r="N4204" s="24">
        <v>251581.6</v>
      </c>
      <c r="O4204" s="24">
        <v>189564.2</v>
      </c>
      <c r="P4204" s="24">
        <v>331737.36</v>
      </c>
      <c r="Q4204" s="24">
        <v>234970.55</v>
      </c>
      <c r="R4204" s="24">
        <v>411198.47</v>
      </c>
      <c r="S4204" s="24">
        <v>264800.40999999997</v>
      </c>
      <c r="T4204" s="24">
        <v>463400.71</v>
      </c>
      <c r="U4204" s="24">
        <v>294277.42</v>
      </c>
      <c r="V4204" s="24">
        <v>514985.49</v>
      </c>
    </row>
    <row r="4205" spans="1:22" hidden="1" x14ac:dyDescent="0.3">
      <c r="A4205" s="23">
        <v>5</v>
      </c>
      <c r="B4205" s="23">
        <v>2022</v>
      </c>
      <c r="C4205" s="23" t="s">
        <v>560</v>
      </c>
      <c r="D4205" t="s">
        <v>151</v>
      </c>
      <c r="E4205" s="23" t="s">
        <v>562</v>
      </c>
      <c r="F4205" s="23" t="s">
        <v>196</v>
      </c>
      <c r="G4205" s="23">
        <v>4</v>
      </c>
      <c r="H4205" s="23" t="s">
        <v>29</v>
      </c>
      <c r="I4205" s="24">
        <v>88525.86</v>
      </c>
      <c r="J4205" s="24">
        <v>141641.38</v>
      </c>
      <c r="K4205" s="24">
        <v>123936.21</v>
      </c>
      <c r="L4205" s="24">
        <v>198297.93</v>
      </c>
      <c r="M4205" s="24">
        <v>159346.54999999999</v>
      </c>
      <c r="N4205" s="24">
        <v>254954.49</v>
      </c>
      <c r="O4205" s="24">
        <v>212462.07</v>
      </c>
      <c r="P4205" s="24">
        <v>339939.31</v>
      </c>
      <c r="Q4205" s="24">
        <v>265577.59000000003</v>
      </c>
      <c r="R4205" s="24">
        <v>424924.14</v>
      </c>
      <c r="S4205" s="24">
        <v>300987.93</v>
      </c>
      <c r="T4205" s="24">
        <v>481580.69</v>
      </c>
      <c r="U4205" s="24">
        <v>336398.27</v>
      </c>
      <c r="V4205" s="24">
        <v>538237.25</v>
      </c>
    </row>
    <row r="4206" spans="1:22" hidden="1" x14ac:dyDescent="0.3">
      <c r="A4206" s="23">
        <v>5</v>
      </c>
      <c r="B4206" s="23">
        <v>2022</v>
      </c>
      <c r="C4206" s="23" t="s">
        <v>560</v>
      </c>
      <c r="D4206" t="s">
        <v>151</v>
      </c>
      <c r="E4206" s="23" t="s">
        <v>562</v>
      </c>
      <c r="F4206" s="23" t="s">
        <v>249</v>
      </c>
      <c r="G4206" s="23">
        <v>1</v>
      </c>
      <c r="H4206" s="23" t="s">
        <v>14</v>
      </c>
      <c r="I4206" s="24">
        <v>106193.87</v>
      </c>
      <c r="J4206" s="24">
        <v>185839.27</v>
      </c>
      <c r="K4206" s="24">
        <v>137698.37</v>
      </c>
      <c r="L4206" s="24">
        <v>240972.15</v>
      </c>
      <c r="M4206" s="24">
        <v>164507.16</v>
      </c>
      <c r="N4206" s="24">
        <v>287887.53999999998</v>
      </c>
      <c r="O4206" s="24">
        <v>196005.83</v>
      </c>
      <c r="P4206" s="24">
        <v>343010.21</v>
      </c>
      <c r="Q4206" s="24">
        <v>230645.83</v>
      </c>
      <c r="R4206" s="24">
        <v>403630.21</v>
      </c>
      <c r="S4206" s="24">
        <v>252873.19</v>
      </c>
      <c r="T4206" s="24">
        <v>442528.08</v>
      </c>
      <c r="U4206" s="24">
        <v>274344.59999999998</v>
      </c>
      <c r="V4206" s="24">
        <v>480103.05</v>
      </c>
    </row>
    <row r="4207" spans="1:22" hidden="1" x14ac:dyDescent="0.3">
      <c r="A4207" s="23">
        <v>5</v>
      </c>
      <c r="B4207" s="23">
        <v>2022</v>
      </c>
      <c r="C4207" s="23" t="s">
        <v>560</v>
      </c>
      <c r="D4207" t="s">
        <v>151</v>
      </c>
      <c r="E4207" s="23" t="s">
        <v>562</v>
      </c>
      <c r="F4207" s="23" t="s">
        <v>249</v>
      </c>
      <c r="G4207" s="23">
        <v>2</v>
      </c>
      <c r="H4207" s="23" t="s">
        <v>30</v>
      </c>
      <c r="I4207" s="24">
        <v>83718.05</v>
      </c>
      <c r="J4207" s="24">
        <v>146506.57999999999</v>
      </c>
      <c r="K4207" s="24">
        <v>109576.46</v>
      </c>
      <c r="L4207" s="24">
        <v>191758.81</v>
      </c>
      <c r="M4207" s="24">
        <v>132650.17000000001</v>
      </c>
      <c r="N4207" s="24">
        <v>232137.8</v>
      </c>
      <c r="O4207" s="24">
        <v>162126.45000000001</v>
      </c>
      <c r="P4207" s="24">
        <v>283721.28000000003</v>
      </c>
      <c r="Q4207" s="24">
        <v>192239.83</v>
      </c>
      <c r="R4207" s="24">
        <v>336419.71</v>
      </c>
      <c r="S4207" s="24">
        <v>211786.99</v>
      </c>
      <c r="T4207" s="24">
        <v>370627.23</v>
      </c>
      <c r="U4207" s="24">
        <v>230039.47</v>
      </c>
      <c r="V4207" s="24">
        <v>402569.08</v>
      </c>
    </row>
    <row r="4208" spans="1:22" hidden="1" x14ac:dyDescent="0.3">
      <c r="A4208" s="23">
        <v>5</v>
      </c>
      <c r="B4208" s="23">
        <v>2022</v>
      </c>
      <c r="C4208" s="23" t="s">
        <v>560</v>
      </c>
      <c r="D4208" t="s">
        <v>151</v>
      </c>
      <c r="E4208" s="23" t="s">
        <v>562</v>
      </c>
      <c r="F4208" s="23" t="s">
        <v>249</v>
      </c>
      <c r="G4208" s="23">
        <v>3</v>
      </c>
      <c r="H4208" s="23" t="s">
        <v>31</v>
      </c>
      <c r="I4208" s="24">
        <v>80223.490000000005</v>
      </c>
      <c r="J4208" s="24">
        <v>140391.10999999999</v>
      </c>
      <c r="K4208" s="24">
        <v>109449.28</v>
      </c>
      <c r="L4208" s="24">
        <v>191536.23</v>
      </c>
      <c r="M4208" s="24">
        <v>138633.29</v>
      </c>
      <c r="N4208" s="24">
        <v>242608.25</v>
      </c>
      <c r="O4208" s="24">
        <v>182770.13</v>
      </c>
      <c r="P4208" s="24">
        <v>319847.74</v>
      </c>
      <c r="Q4208" s="24">
        <v>226518.06</v>
      </c>
      <c r="R4208" s="24">
        <v>396406.61</v>
      </c>
      <c r="S4208" s="24">
        <v>255251.21</v>
      </c>
      <c r="T4208" s="24">
        <v>446689.62</v>
      </c>
      <c r="U4208" s="24">
        <v>283638.65000000002</v>
      </c>
      <c r="V4208" s="24">
        <v>496367.64</v>
      </c>
    </row>
    <row r="4209" spans="1:22" hidden="1" x14ac:dyDescent="0.3">
      <c r="A4209" s="23">
        <v>5</v>
      </c>
      <c r="B4209" s="23">
        <v>2022</v>
      </c>
      <c r="C4209" s="23" t="s">
        <v>560</v>
      </c>
      <c r="D4209" t="s">
        <v>151</v>
      </c>
      <c r="E4209" s="23" t="s">
        <v>562</v>
      </c>
      <c r="F4209" s="23" t="s">
        <v>249</v>
      </c>
      <c r="G4209" s="23">
        <v>4</v>
      </c>
      <c r="H4209" s="23" t="s">
        <v>29</v>
      </c>
      <c r="I4209" s="24">
        <v>85723.86</v>
      </c>
      <c r="J4209" s="24">
        <v>137158.17000000001</v>
      </c>
      <c r="K4209" s="24">
        <v>120013.4</v>
      </c>
      <c r="L4209" s="24">
        <v>192021.44</v>
      </c>
      <c r="M4209" s="24">
        <v>154302.94</v>
      </c>
      <c r="N4209" s="24">
        <v>246884.71</v>
      </c>
      <c r="O4209" s="24">
        <v>205737.26</v>
      </c>
      <c r="P4209" s="24">
        <v>329179.61</v>
      </c>
      <c r="Q4209" s="24">
        <v>257171.57</v>
      </c>
      <c r="R4209" s="24">
        <v>411474.52</v>
      </c>
      <c r="S4209" s="24">
        <v>291461.11</v>
      </c>
      <c r="T4209" s="24">
        <v>466337.79</v>
      </c>
      <c r="U4209" s="24">
        <v>325750.65999999997</v>
      </c>
      <c r="V4209" s="24">
        <v>521201.06</v>
      </c>
    </row>
    <row r="4210" spans="1:22" hidden="1" x14ac:dyDescent="0.3">
      <c r="A4210" s="23">
        <v>5</v>
      </c>
      <c r="B4210" s="23">
        <v>2022</v>
      </c>
      <c r="C4210" s="23" t="s">
        <v>560</v>
      </c>
      <c r="D4210" t="s">
        <v>151</v>
      </c>
      <c r="E4210" s="23" t="s">
        <v>562</v>
      </c>
      <c r="F4210" s="23" t="s">
        <v>321</v>
      </c>
      <c r="G4210" s="23">
        <v>1</v>
      </c>
      <c r="H4210" s="23" t="s">
        <v>14</v>
      </c>
      <c r="I4210" s="24">
        <v>107388.06</v>
      </c>
      <c r="J4210" s="24">
        <v>187929.1</v>
      </c>
      <c r="K4210" s="24">
        <v>139280.14000000001</v>
      </c>
      <c r="L4210" s="24">
        <v>243740.25</v>
      </c>
      <c r="M4210" s="24">
        <v>166425.04</v>
      </c>
      <c r="N4210" s="24">
        <v>291243.82</v>
      </c>
      <c r="O4210" s="24">
        <v>198331.34</v>
      </c>
      <c r="P4210" s="24">
        <v>347079.84</v>
      </c>
      <c r="Q4210" s="24">
        <v>233407.93</v>
      </c>
      <c r="R4210" s="24">
        <v>408463.88</v>
      </c>
      <c r="S4210" s="24">
        <v>255916.22</v>
      </c>
      <c r="T4210" s="24">
        <v>447853.38</v>
      </c>
      <c r="U4210" s="24">
        <v>277672.84000000003</v>
      </c>
      <c r="V4210" s="24">
        <v>485927.46</v>
      </c>
    </row>
    <row r="4211" spans="1:22" hidden="1" x14ac:dyDescent="0.3">
      <c r="A4211" s="23">
        <v>5</v>
      </c>
      <c r="B4211" s="23">
        <v>2022</v>
      </c>
      <c r="C4211" s="23" t="s">
        <v>560</v>
      </c>
      <c r="D4211" t="s">
        <v>151</v>
      </c>
      <c r="E4211" s="23" t="s">
        <v>562</v>
      </c>
      <c r="F4211" s="23" t="s">
        <v>321</v>
      </c>
      <c r="G4211" s="23">
        <v>2</v>
      </c>
      <c r="H4211" s="23" t="s">
        <v>30</v>
      </c>
      <c r="I4211" s="24">
        <v>84448.82</v>
      </c>
      <c r="J4211" s="24">
        <v>147785.43</v>
      </c>
      <c r="K4211" s="24">
        <v>110578.4</v>
      </c>
      <c r="L4211" s="24">
        <v>193512.2</v>
      </c>
      <c r="M4211" s="24">
        <v>133911.20000000001</v>
      </c>
      <c r="N4211" s="24">
        <v>234344.6</v>
      </c>
      <c r="O4211" s="24">
        <v>163753.41</v>
      </c>
      <c r="P4211" s="24">
        <v>286568.46999999997</v>
      </c>
      <c r="Q4211" s="24">
        <v>194210.05</v>
      </c>
      <c r="R4211" s="24">
        <v>339867.59</v>
      </c>
      <c r="S4211" s="24">
        <v>213982.88</v>
      </c>
      <c r="T4211" s="24">
        <v>374470.05</v>
      </c>
      <c r="U4211" s="24">
        <v>232454.21</v>
      </c>
      <c r="V4211" s="24">
        <v>406794.86</v>
      </c>
    </row>
    <row r="4212" spans="1:22" hidden="1" x14ac:dyDescent="0.3">
      <c r="A4212" s="23">
        <v>5</v>
      </c>
      <c r="B4212" s="23">
        <v>2022</v>
      </c>
      <c r="C4212" s="23" t="s">
        <v>560</v>
      </c>
      <c r="D4212" t="s">
        <v>151</v>
      </c>
      <c r="E4212" s="23" t="s">
        <v>562</v>
      </c>
      <c r="F4212" s="23" t="s">
        <v>321</v>
      </c>
      <c r="G4212" s="23">
        <v>3</v>
      </c>
      <c r="H4212" s="23" t="s">
        <v>31</v>
      </c>
      <c r="I4212" s="24">
        <v>80763.789999999994</v>
      </c>
      <c r="J4212" s="24">
        <v>141336.63</v>
      </c>
      <c r="K4212" s="24">
        <v>110146.64</v>
      </c>
      <c r="L4212" s="24">
        <v>192756.62</v>
      </c>
      <c r="M4212" s="24">
        <v>139486.85999999999</v>
      </c>
      <c r="N4212" s="24">
        <v>244102.01</v>
      </c>
      <c r="O4212" s="24">
        <v>183865.47</v>
      </c>
      <c r="P4212" s="24">
        <v>321764.57</v>
      </c>
      <c r="Q4212" s="24">
        <v>227847.13</v>
      </c>
      <c r="R4212" s="24">
        <v>398732.48</v>
      </c>
      <c r="S4212" s="24">
        <v>256727.2</v>
      </c>
      <c r="T4212" s="24">
        <v>449272.6</v>
      </c>
      <c r="U4212" s="24">
        <v>285254.43</v>
      </c>
      <c r="V4212" s="24">
        <v>499195.25</v>
      </c>
    </row>
    <row r="4213" spans="1:22" hidden="1" x14ac:dyDescent="0.3">
      <c r="A4213" s="23">
        <v>5</v>
      </c>
      <c r="B4213" s="23">
        <v>2022</v>
      </c>
      <c r="C4213" s="23" t="s">
        <v>560</v>
      </c>
      <c r="D4213" t="s">
        <v>151</v>
      </c>
      <c r="E4213" s="23" t="s">
        <v>562</v>
      </c>
      <c r="F4213" s="23" t="s">
        <v>321</v>
      </c>
      <c r="G4213" s="23">
        <v>4</v>
      </c>
      <c r="H4213" s="23" t="s">
        <v>29</v>
      </c>
      <c r="I4213" s="24">
        <v>86577.38</v>
      </c>
      <c r="J4213" s="24">
        <v>138523.81</v>
      </c>
      <c r="K4213" s="24">
        <v>121208.33</v>
      </c>
      <c r="L4213" s="24">
        <v>193933.33</v>
      </c>
      <c r="M4213" s="24">
        <v>155839.28</v>
      </c>
      <c r="N4213" s="24">
        <v>249342.85</v>
      </c>
      <c r="O4213" s="24">
        <v>207785.71</v>
      </c>
      <c r="P4213" s="24">
        <v>332457.13</v>
      </c>
      <c r="Q4213" s="24">
        <v>259732.13</v>
      </c>
      <c r="R4213" s="24">
        <v>415571.42</v>
      </c>
      <c r="S4213" s="24">
        <v>294363.08</v>
      </c>
      <c r="T4213" s="24">
        <v>470980.94</v>
      </c>
      <c r="U4213" s="24">
        <v>328994.03000000003</v>
      </c>
      <c r="V4213" s="24">
        <v>526390.46</v>
      </c>
    </row>
    <row r="4214" spans="1:22" hidden="1" x14ac:dyDescent="0.3">
      <c r="A4214" s="23">
        <v>5</v>
      </c>
      <c r="B4214" s="23">
        <v>2022</v>
      </c>
      <c r="C4214" s="23" t="s">
        <v>560</v>
      </c>
      <c r="D4214" t="s">
        <v>151</v>
      </c>
      <c r="E4214" s="23" t="s">
        <v>562</v>
      </c>
      <c r="F4214" s="23" t="s">
        <v>360</v>
      </c>
      <c r="G4214" s="23">
        <v>1</v>
      </c>
      <c r="H4214" s="23" t="s">
        <v>14</v>
      </c>
      <c r="I4214" s="24">
        <v>106393.64</v>
      </c>
      <c r="J4214" s="24">
        <v>186188.87</v>
      </c>
      <c r="K4214" s="24">
        <v>138060.62</v>
      </c>
      <c r="L4214" s="24">
        <v>241606.08</v>
      </c>
      <c r="M4214" s="24">
        <v>165027.16</v>
      </c>
      <c r="N4214" s="24">
        <v>288797.53000000003</v>
      </c>
      <c r="O4214" s="24">
        <v>196750.62</v>
      </c>
      <c r="P4214" s="24">
        <v>344313.59</v>
      </c>
      <c r="Q4214" s="24">
        <v>231601.59</v>
      </c>
      <c r="R4214" s="24">
        <v>405302.78</v>
      </c>
      <c r="S4214" s="24">
        <v>253966.76</v>
      </c>
      <c r="T4214" s="24">
        <v>444441.83</v>
      </c>
      <c r="U4214" s="24">
        <v>275614.15000000002</v>
      </c>
      <c r="V4214" s="24">
        <v>482324.77</v>
      </c>
    </row>
    <row r="4215" spans="1:22" hidden="1" x14ac:dyDescent="0.3">
      <c r="A4215" s="23">
        <v>5</v>
      </c>
      <c r="B4215" s="23">
        <v>2022</v>
      </c>
      <c r="C4215" s="23" t="s">
        <v>560</v>
      </c>
      <c r="D4215" t="s">
        <v>151</v>
      </c>
      <c r="E4215" s="23" t="s">
        <v>562</v>
      </c>
      <c r="F4215" s="23" t="s">
        <v>360</v>
      </c>
      <c r="G4215" s="23">
        <v>2</v>
      </c>
      <c r="H4215" s="23" t="s">
        <v>30</v>
      </c>
      <c r="I4215" s="24">
        <v>83222.69</v>
      </c>
      <c r="J4215" s="24">
        <v>145639.71</v>
      </c>
      <c r="K4215" s="24">
        <v>109068.96</v>
      </c>
      <c r="L4215" s="24">
        <v>190870.68</v>
      </c>
      <c r="M4215" s="24">
        <v>132184.9</v>
      </c>
      <c r="N4215" s="24">
        <v>231323.57</v>
      </c>
      <c r="O4215" s="24">
        <v>161823.42000000001</v>
      </c>
      <c r="P4215" s="24">
        <v>283190.99</v>
      </c>
      <c r="Q4215" s="24">
        <v>192007.78</v>
      </c>
      <c r="R4215" s="24">
        <v>336013.61</v>
      </c>
      <c r="S4215" s="24">
        <v>211609.85</v>
      </c>
      <c r="T4215" s="24">
        <v>370317.25</v>
      </c>
      <c r="U4215" s="24">
        <v>229938.77</v>
      </c>
      <c r="V4215" s="24">
        <v>402392.85</v>
      </c>
    </row>
    <row r="4216" spans="1:22" hidden="1" x14ac:dyDescent="0.3">
      <c r="A4216" s="23">
        <v>5</v>
      </c>
      <c r="B4216" s="23">
        <v>2022</v>
      </c>
      <c r="C4216" s="23" t="s">
        <v>560</v>
      </c>
      <c r="D4216" t="s">
        <v>151</v>
      </c>
      <c r="E4216" s="23" t="s">
        <v>562</v>
      </c>
      <c r="F4216" s="23" t="s">
        <v>360</v>
      </c>
      <c r="G4216" s="23">
        <v>3</v>
      </c>
      <c r="H4216" s="23" t="s">
        <v>31</v>
      </c>
      <c r="I4216" s="24">
        <v>79253.070000000007</v>
      </c>
      <c r="J4216" s="24">
        <v>138692.88</v>
      </c>
      <c r="K4216" s="24">
        <v>108002.12</v>
      </c>
      <c r="L4216" s="24">
        <v>189003.72</v>
      </c>
      <c r="M4216" s="24">
        <v>136708.10999999999</v>
      </c>
      <c r="N4216" s="24">
        <v>239239.19</v>
      </c>
      <c r="O4216" s="24">
        <v>180139.08</v>
      </c>
      <c r="P4216" s="24">
        <v>315243.39</v>
      </c>
      <c r="Q4216" s="24">
        <v>223169.1</v>
      </c>
      <c r="R4216" s="24">
        <v>390545.91999999998</v>
      </c>
      <c r="S4216" s="24">
        <v>251410.28</v>
      </c>
      <c r="T4216" s="24">
        <v>439967.98</v>
      </c>
      <c r="U4216" s="24">
        <v>279295.06</v>
      </c>
      <c r="V4216" s="24">
        <v>488766.35</v>
      </c>
    </row>
    <row r="4217" spans="1:22" hidden="1" x14ac:dyDescent="0.3">
      <c r="A4217" s="23">
        <v>5</v>
      </c>
      <c r="B4217" s="23">
        <v>2022</v>
      </c>
      <c r="C4217" s="23" t="s">
        <v>560</v>
      </c>
      <c r="D4217" t="s">
        <v>151</v>
      </c>
      <c r="E4217" s="23" t="s">
        <v>562</v>
      </c>
      <c r="F4217" s="23" t="s">
        <v>360</v>
      </c>
      <c r="G4217" s="23">
        <v>4</v>
      </c>
      <c r="H4217" s="23" t="s">
        <v>29</v>
      </c>
      <c r="I4217" s="24">
        <v>85542.77</v>
      </c>
      <c r="J4217" s="24">
        <v>136868.44</v>
      </c>
      <c r="K4217" s="24">
        <v>119759.88</v>
      </c>
      <c r="L4217" s="24">
        <v>191615.81</v>
      </c>
      <c r="M4217" s="24">
        <v>153976.99</v>
      </c>
      <c r="N4217" s="24">
        <v>246363.19</v>
      </c>
      <c r="O4217" s="24">
        <v>205302.65</v>
      </c>
      <c r="P4217" s="24">
        <v>328484.25</v>
      </c>
      <c r="Q4217" s="24">
        <v>256628.32</v>
      </c>
      <c r="R4217" s="24">
        <v>410605.31</v>
      </c>
      <c r="S4217" s="24">
        <v>290845.42</v>
      </c>
      <c r="T4217" s="24">
        <v>465352.69</v>
      </c>
      <c r="U4217" s="24">
        <v>325062.53000000003</v>
      </c>
      <c r="V4217" s="24">
        <v>520100.06</v>
      </c>
    </row>
    <row r="4218" spans="1:22" hidden="1" x14ac:dyDescent="0.3">
      <c r="A4218" s="23">
        <v>5</v>
      </c>
      <c r="B4218" s="23">
        <v>2022</v>
      </c>
      <c r="C4218" s="23" t="s">
        <v>560</v>
      </c>
      <c r="D4218" t="s">
        <v>151</v>
      </c>
      <c r="E4218" s="23" t="s">
        <v>562</v>
      </c>
      <c r="F4218" s="23" t="s">
        <v>396</v>
      </c>
      <c r="G4218" s="23">
        <v>1</v>
      </c>
      <c r="H4218" s="23" t="s">
        <v>14</v>
      </c>
      <c r="I4218" s="24">
        <v>123110.05</v>
      </c>
      <c r="J4218" s="24">
        <v>215442.58</v>
      </c>
      <c r="K4218" s="24">
        <v>159909.57</v>
      </c>
      <c r="L4218" s="24">
        <v>279841.75</v>
      </c>
      <c r="M4218" s="24">
        <v>191276.39</v>
      </c>
      <c r="N4218" s="24">
        <v>334733.68</v>
      </c>
      <c r="O4218" s="24">
        <v>228236.14</v>
      </c>
      <c r="P4218" s="24">
        <v>399413.24</v>
      </c>
      <c r="Q4218" s="24">
        <v>268784.75</v>
      </c>
      <c r="R4218" s="24">
        <v>470373.32</v>
      </c>
      <c r="S4218" s="24">
        <v>294810</v>
      </c>
      <c r="T4218" s="24">
        <v>515917.51</v>
      </c>
      <c r="U4218" s="24">
        <v>320064.96999999997</v>
      </c>
      <c r="V4218" s="24">
        <v>560113.69999999995</v>
      </c>
    </row>
    <row r="4219" spans="1:22" hidden="1" x14ac:dyDescent="0.3">
      <c r="A4219" s="23">
        <v>5</v>
      </c>
      <c r="B4219" s="23">
        <v>2022</v>
      </c>
      <c r="C4219" s="23" t="s">
        <v>560</v>
      </c>
      <c r="D4219" t="s">
        <v>151</v>
      </c>
      <c r="E4219" s="23" t="s">
        <v>562</v>
      </c>
      <c r="F4219" s="23" t="s">
        <v>396</v>
      </c>
      <c r="G4219" s="23">
        <v>2</v>
      </c>
      <c r="H4219" s="23" t="s">
        <v>30</v>
      </c>
      <c r="I4219" s="24">
        <v>95304.9</v>
      </c>
      <c r="J4219" s="24">
        <v>166783.57999999999</v>
      </c>
      <c r="K4219" s="24">
        <v>125119.59</v>
      </c>
      <c r="L4219" s="24">
        <v>218959.27</v>
      </c>
      <c r="M4219" s="24">
        <v>151865.68</v>
      </c>
      <c r="N4219" s="24">
        <v>265764.94</v>
      </c>
      <c r="O4219" s="24">
        <v>186323.5</v>
      </c>
      <c r="P4219" s="24">
        <v>326066.12</v>
      </c>
      <c r="Q4219" s="24">
        <v>221272.17</v>
      </c>
      <c r="R4219" s="24">
        <v>387226.31</v>
      </c>
      <c r="S4219" s="24">
        <v>243981.72</v>
      </c>
      <c r="T4219" s="24">
        <v>426968.01</v>
      </c>
      <c r="U4219" s="24">
        <v>265254.51</v>
      </c>
      <c r="V4219" s="24">
        <v>464195.4</v>
      </c>
    </row>
    <row r="4220" spans="1:22" hidden="1" x14ac:dyDescent="0.3">
      <c r="A4220" s="23">
        <v>5</v>
      </c>
      <c r="B4220" s="23">
        <v>2022</v>
      </c>
      <c r="C4220" s="23" t="s">
        <v>560</v>
      </c>
      <c r="D4220" t="s">
        <v>151</v>
      </c>
      <c r="E4220" s="23" t="s">
        <v>562</v>
      </c>
      <c r="F4220" s="23" t="s">
        <v>396</v>
      </c>
      <c r="G4220" s="23">
        <v>3</v>
      </c>
      <c r="H4220" s="23" t="s">
        <v>31</v>
      </c>
      <c r="I4220" s="24">
        <v>89998.57</v>
      </c>
      <c r="J4220" s="24">
        <v>157497.5</v>
      </c>
      <c r="K4220" s="24">
        <v>122455.38</v>
      </c>
      <c r="L4220" s="24">
        <v>214296.92</v>
      </c>
      <c r="M4220" s="24">
        <v>154860.51999999999</v>
      </c>
      <c r="N4220" s="24">
        <v>271005.90999999997</v>
      </c>
      <c r="O4220" s="24">
        <v>203914.61</v>
      </c>
      <c r="P4220" s="24">
        <v>356850.57</v>
      </c>
      <c r="Q4220" s="24">
        <v>252487.56</v>
      </c>
      <c r="R4220" s="24">
        <v>441853.23</v>
      </c>
      <c r="S4220" s="24">
        <v>284334.93</v>
      </c>
      <c r="T4220" s="24">
        <v>497586.13</v>
      </c>
      <c r="U4220" s="24">
        <v>315754.62</v>
      </c>
      <c r="V4220" s="24">
        <v>552570.57999999996</v>
      </c>
    </row>
    <row r="4221" spans="1:22" hidden="1" x14ac:dyDescent="0.3">
      <c r="A4221" s="23">
        <v>5</v>
      </c>
      <c r="B4221" s="23">
        <v>2022</v>
      </c>
      <c r="C4221" s="23" t="s">
        <v>560</v>
      </c>
      <c r="D4221" t="s">
        <v>151</v>
      </c>
      <c r="E4221" s="23" t="s">
        <v>562</v>
      </c>
      <c r="F4221" s="23" t="s">
        <v>396</v>
      </c>
      <c r="G4221" s="23">
        <v>4</v>
      </c>
      <c r="H4221" s="23" t="s">
        <v>29</v>
      </c>
      <c r="I4221" s="24">
        <v>98462.080000000002</v>
      </c>
      <c r="J4221" s="24">
        <v>157539.34</v>
      </c>
      <c r="K4221" s="24">
        <v>137846.92000000001</v>
      </c>
      <c r="L4221" s="24">
        <v>220555.07</v>
      </c>
      <c r="M4221" s="24">
        <v>177231.75</v>
      </c>
      <c r="N4221" s="24">
        <v>283570.81</v>
      </c>
      <c r="O4221" s="24">
        <v>236309</v>
      </c>
      <c r="P4221" s="24">
        <v>378094.41</v>
      </c>
      <c r="Q4221" s="24">
        <v>295386.25</v>
      </c>
      <c r="R4221" s="24">
        <v>472618.01</v>
      </c>
      <c r="S4221" s="24">
        <v>334771.09000000003</v>
      </c>
      <c r="T4221" s="24">
        <v>535633.75</v>
      </c>
      <c r="U4221" s="24">
        <v>374155.92</v>
      </c>
      <c r="V4221" s="24">
        <v>598649.49</v>
      </c>
    </row>
    <row r="4222" spans="1:22" hidden="1" x14ac:dyDescent="0.3">
      <c r="A4222" s="23">
        <v>5</v>
      </c>
      <c r="B4222" s="23">
        <v>2022</v>
      </c>
      <c r="C4222" s="23" t="s">
        <v>560</v>
      </c>
      <c r="D4222" t="s">
        <v>151</v>
      </c>
      <c r="E4222" s="23" t="s">
        <v>562</v>
      </c>
      <c r="F4222" s="23" t="s">
        <v>428</v>
      </c>
      <c r="G4222" s="23">
        <v>1</v>
      </c>
      <c r="H4222" s="23" t="s">
        <v>14</v>
      </c>
      <c r="I4222" s="24">
        <v>107388.06</v>
      </c>
      <c r="J4222" s="24">
        <v>187929.1</v>
      </c>
      <c r="K4222" s="24">
        <v>139280.14000000001</v>
      </c>
      <c r="L4222" s="24">
        <v>243740.25</v>
      </c>
      <c r="M4222" s="24">
        <v>166425.04</v>
      </c>
      <c r="N4222" s="24">
        <v>291243.82</v>
      </c>
      <c r="O4222" s="24">
        <v>198331.34</v>
      </c>
      <c r="P4222" s="24">
        <v>347079.84</v>
      </c>
      <c r="Q4222" s="24">
        <v>233407.93</v>
      </c>
      <c r="R4222" s="24">
        <v>408463.88</v>
      </c>
      <c r="S4222" s="24">
        <v>255916.22</v>
      </c>
      <c r="T4222" s="24">
        <v>447853.38</v>
      </c>
      <c r="U4222" s="24">
        <v>277672.84000000003</v>
      </c>
      <c r="V4222" s="24">
        <v>485927.46</v>
      </c>
    </row>
    <row r="4223" spans="1:22" hidden="1" x14ac:dyDescent="0.3">
      <c r="A4223" s="23">
        <v>5</v>
      </c>
      <c r="B4223" s="23">
        <v>2022</v>
      </c>
      <c r="C4223" s="23" t="s">
        <v>560</v>
      </c>
      <c r="D4223" t="s">
        <v>151</v>
      </c>
      <c r="E4223" s="23" t="s">
        <v>562</v>
      </c>
      <c r="F4223" s="23" t="s">
        <v>428</v>
      </c>
      <c r="G4223" s="23">
        <v>2</v>
      </c>
      <c r="H4223" s="23" t="s">
        <v>30</v>
      </c>
      <c r="I4223" s="24">
        <v>84448.82</v>
      </c>
      <c r="J4223" s="24">
        <v>147785.43</v>
      </c>
      <c r="K4223" s="24">
        <v>110578.4</v>
      </c>
      <c r="L4223" s="24">
        <v>193512.2</v>
      </c>
      <c r="M4223" s="24">
        <v>133911.20000000001</v>
      </c>
      <c r="N4223" s="24">
        <v>234344.6</v>
      </c>
      <c r="O4223" s="24">
        <v>163753.41</v>
      </c>
      <c r="P4223" s="24">
        <v>286568.46999999997</v>
      </c>
      <c r="Q4223" s="24">
        <v>194210.05</v>
      </c>
      <c r="R4223" s="24">
        <v>339867.59</v>
      </c>
      <c r="S4223" s="24">
        <v>213982.88</v>
      </c>
      <c r="T4223" s="24">
        <v>374470.05</v>
      </c>
      <c r="U4223" s="24">
        <v>232454.21</v>
      </c>
      <c r="V4223" s="24">
        <v>406794.86</v>
      </c>
    </row>
    <row r="4224" spans="1:22" hidden="1" x14ac:dyDescent="0.3">
      <c r="A4224" s="23">
        <v>5</v>
      </c>
      <c r="B4224" s="23">
        <v>2022</v>
      </c>
      <c r="C4224" s="23" t="s">
        <v>560</v>
      </c>
      <c r="D4224" t="s">
        <v>151</v>
      </c>
      <c r="E4224" s="23" t="s">
        <v>562</v>
      </c>
      <c r="F4224" s="23" t="s">
        <v>428</v>
      </c>
      <c r="G4224" s="23">
        <v>3</v>
      </c>
      <c r="H4224" s="23" t="s">
        <v>31</v>
      </c>
      <c r="I4224" s="24">
        <v>80763.789999999994</v>
      </c>
      <c r="J4224" s="24">
        <v>141336.63</v>
      </c>
      <c r="K4224" s="24">
        <v>110146.64</v>
      </c>
      <c r="L4224" s="24">
        <v>192756.62</v>
      </c>
      <c r="M4224" s="24">
        <v>139486.85999999999</v>
      </c>
      <c r="N4224" s="24">
        <v>244102.01</v>
      </c>
      <c r="O4224" s="24">
        <v>183865.47</v>
      </c>
      <c r="P4224" s="24">
        <v>321764.57</v>
      </c>
      <c r="Q4224" s="24">
        <v>227847.13</v>
      </c>
      <c r="R4224" s="24">
        <v>398732.48</v>
      </c>
      <c r="S4224" s="24">
        <v>256727.2</v>
      </c>
      <c r="T4224" s="24">
        <v>449272.6</v>
      </c>
      <c r="U4224" s="24">
        <v>285254.43</v>
      </c>
      <c r="V4224" s="24">
        <v>499195.25</v>
      </c>
    </row>
    <row r="4225" spans="1:22" hidden="1" x14ac:dyDescent="0.3">
      <c r="A4225" s="23">
        <v>5</v>
      </c>
      <c r="B4225" s="23">
        <v>2022</v>
      </c>
      <c r="C4225" s="23" t="s">
        <v>560</v>
      </c>
      <c r="D4225" t="s">
        <v>151</v>
      </c>
      <c r="E4225" s="23" t="s">
        <v>562</v>
      </c>
      <c r="F4225" s="23" t="s">
        <v>428</v>
      </c>
      <c r="G4225" s="23">
        <v>4</v>
      </c>
      <c r="H4225" s="23" t="s">
        <v>29</v>
      </c>
      <c r="I4225" s="24">
        <v>86577.38</v>
      </c>
      <c r="J4225" s="24">
        <v>138523.81</v>
      </c>
      <c r="K4225" s="24">
        <v>121208.33</v>
      </c>
      <c r="L4225" s="24">
        <v>193933.33</v>
      </c>
      <c r="M4225" s="24">
        <v>155839.28</v>
      </c>
      <c r="N4225" s="24">
        <v>249342.85</v>
      </c>
      <c r="O4225" s="24">
        <v>207785.71</v>
      </c>
      <c r="P4225" s="24">
        <v>332457.13</v>
      </c>
      <c r="Q4225" s="24">
        <v>259732.13</v>
      </c>
      <c r="R4225" s="24">
        <v>415571.42</v>
      </c>
      <c r="S4225" s="24">
        <v>294363.08</v>
      </c>
      <c r="T4225" s="24">
        <v>470980.94</v>
      </c>
      <c r="U4225" s="24">
        <v>328994.03000000003</v>
      </c>
      <c r="V4225" s="24">
        <v>526390.46</v>
      </c>
    </row>
    <row r="4226" spans="1:22" hidden="1" x14ac:dyDescent="0.3">
      <c r="A4226" s="23">
        <v>5</v>
      </c>
      <c r="B4226" s="23">
        <v>2022</v>
      </c>
      <c r="C4226" s="23" t="s">
        <v>560</v>
      </c>
      <c r="D4226" t="s">
        <v>151</v>
      </c>
      <c r="E4226" s="23" t="s">
        <v>562</v>
      </c>
      <c r="F4226" s="23" t="s">
        <v>452</v>
      </c>
      <c r="G4226" s="23">
        <v>1</v>
      </c>
      <c r="H4226" s="23" t="s">
        <v>14</v>
      </c>
      <c r="I4226" s="24">
        <v>105729.96</v>
      </c>
      <c r="J4226" s="24">
        <v>185027.42</v>
      </c>
      <c r="K4226" s="24">
        <v>137148.98000000001</v>
      </c>
      <c r="L4226" s="24">
        <v>240010.71</v>
      </c>
      <c r="M4226" s="24">
        <v>163894.89000000001</v>
      </c>
      <c r="N4226" s="24">
        <v>286816.05</v>
      </c>
      <c r="O4226" s="24">
        <v>195339.6</v>
      </c>
      <c r="P4226" s="24">
        <v>341844.3</v>
      </c>
      <c r="Q4226" s="24">
        <v>229901.95</v>
      </c>
      <c r="R4226" s="24">
        <v>402328.42</v>
      </c>
      <c r="S4226" s="24">
        <v>252080.72</v>
      </c>
      <c r="T4226" s="24">
        <v>441141.26</v>
      </c>
      <c r="U4226" s="24">
        <v>273526.84999999998</v>
      </c>
      <c r="V4226" s="24">
        <v>478671.98</v>
      </c>
    </row>
    <row r="4227" spans="1:22" hidden="1" x14ac:dyDescent="0.3">
      <c r="A4227" s="23">
        <v>5</v>
      </c>
      <c r="B4227" s="23">
        <v>2022</v>
      </c>
      <c r="C4227" s="23" t="s">
        <v>560</v>
      </c>
      <c r="D4227" t="s">
        <v>151</v>
      </c>
      <c r="E4227" s="23" t="s">
        <v>562</v>
      </c>
      <c r="F4227" s="23" t="s">
        <v>452</v>
      </c>
      <c r="G4227" s="23">
        <v>2</v>
      </c>
      <c r="H4227" s="23" t="s">
        <v>30</v>
      </c>
      <c r="I4227" s="24">
        <v>83022.42</v>
      </c>
      <c r="J4227" s="24">
        <v>145289.24</v>
      </c>
      <c r="K4227" s="24">
        <v>108737.16</v>
      </c>
      <c r="L4227" s="24">
        <v>190290.03</v>
      </c>
      <c r="M4227" s="24">
        <v>131709.47</v>
      </c>
      <c r="N4227" s="24">
        <v>230491.58</v>
      </c>
      <c r="O4227" s="24">
        <v>161110.94</v>
      </c>
      <c r="P4227" s="24">
        <v>281944.15000000002</v>
      </c>
      <c r="Q4227" s="24">
        <v>191100.02</v>
      </c>
      <c r="R4227" s="24">
        <v>334425.03000000003</v>
      </c>
      <c r="S4227" s="24">
        <v>210570.95</v>
      </c>
      <c r="T4227" s="24">
        <v>368499.17</v>
      </c>
      <c r="U4227" s="24">
        <v>228764.97</v>
      </c>
      <c r="V4227" s="24">
        <v>400338.7</v>
      </c>
    </row>
    <row r="4228" spans="1:22" hidden="1" x14ac:dyDescent="0.3">
      <c r="A4228" s="23">
        <v>5</v>
      </c>
      <c r="B4228" s="23">
        <v>2022</v>
      </c>
      <c r="C4228" s="23" t="s">
        <v>560</v>
      </c>
      <c r="D4228" t="s">
        <v>151</v>
      </c>
      <c r="E4228" s="23" t="s">
        <v>562</v>
      </c>
      <c r="F4228" s="23" t="s">
        <v>452</v>
      </c>
      <c r="G4228" s="23">
        <v>3</v>
      </c>
      <c r="H4228" s="23" t="s">
        <v>31</v>
      </c>
      <c r="I4228" s="24">
        <v>79306.399999999994</v>
      </c>
      <c r="J4228" s="24">
        <v>138786.20000000001</v>
      </c>
      <c r="K4228" s="24">
        <v>108135.82</v>
      </c>
      <c r="L4228" s="24">
        <v>189237.69</v>
      </c>
      <c r="M4228" s="24">
        <v>136923.04</v>
      </c>
      <c r="N4228" s="24">
        <v>239615.33</v>
      </c>
      <c r="O4228" s="24">
        <v>180468.43</v>
      </c>
      <c r="P4228" s="24">
        <v>315819.75</v>
      </c>
      <c r="Q4228" s="24">
        <v>223620.88</v>
      </c>
      <c r="R4228" s="24">
        <v>391336.54</v>
      </c>
      <c r="S4228" s="24">
        <v>251952.59</v>
      </c>
      <c r="T4228" s="24">
        <v>440917.03</v>
      </c>
      <c r="U4228" s="24">
        <v>279935.03000000003</v>
      </c>
      <c r="V4228" s="24">
        <v>489886.3</v>
      </c>
    </row>
    <row r="4229" spans="1:22" hidden="1" x14ac:dyDescent="0.3">
      <c r="A4229" s="23">
        <v>5</v>
      </c>
      <c r="B4229" s="23">
        <v>2022</v>
      </c>
      <c r="C4229" s="23" t="s">
        <v>560</v>
      </c>
      <c r="D4229" t="s">
        <v>151</v>
      </c>
      <c r="E4229" s="23" t="s">
        <v>562</v>
      </c>
      <c r="F4229" s="23" t="s">
        <v>452</v>
      </c>
      <c r="G4229" s="23">
        <v>4</v>
      </c>
      <c r="H4229" s="23" t="s">
        <v>29</v>
      </c>
      <c r="I4229" s="24">
        <v>85176.37</v>
      </c>
      <c r="J4229" s="24">
        <v>136282.20000000001</v>
      </c>
      <c r="K4229" s="24">
        <v>119246.92</v>
      </c>
      <c r="L4229" s="24">
        <v>190795.08</v>
      </c>
      <c r="M4229" s="24">
        <v>153317.47</v>
      </c>
      <c r="N4229" s="24">
        <v>245307.96</v>
      </c>
      <c r="O4229" s="24">
        <v>204423.29</v>
      </c>
      <c r="P4229" s="24">
        <v>327077.27</v>
      </c>
      <c r="Q4229" s="24">
        <v>255529.12</v>
      </c>
      <c r="R4229" s="24">
        <v>408846.59</v>
      </c>
      <c r="S4229" s="24">
        <v>289599.67</v>
      </c>
      <c r="T4229" s="24">
        <v>463359.47</v>
      </c>
      <c r="U4229" s="24">
        <v>323670.21000000002</v>
      </c>
      <c r="V4229" s="24">
        <v>517872.35</v>
      </c>
    </row>
    <row r="4230" spans="1:22" hidden="1" x14ac:dyDescent="0.3">
      <c r="A4230" s="23">
        <v>5</v>
      </c>
      <c r="B4230" s="23">
        <v>2022</v>
      </c>
      <c r="C4230" s="23" t="s">
        <v>560</v>
      </c>
      <c r="D4230" t="s">
        <v>151</v>
      </c>
      <c r="E4230" s="23" t="s">
        <v>562</v>
      </c>
      <c r="F4230" s="23" t="s">
        <v>284</v>
      </c>
      <c r="G4230" s="23">
        <v>1</v>
      </c>
      <c r="H4230" s="23" t="s">
        <v>14</v>
      </c>
      <c r="I4230" s="24">
        <v>106790.96</v>
      </c>
      <c r="J4230" s="24">
        <v>186884.19</v>
      </c>
      <c r="K4230" s="24">
        <v>138489.26</v>
      </c>
      <c r="L4230" s="24">
        <v>242356.2</v>
      </c>
      <c r="M4230" s="24">
        <v>165466.1</v>
      </c>
      <c r="N4230" s="24">
        <v>289565.68</v>
      </c>
      <c r="O4230" s="24">
        <v>197168.59</v>
      </c>
      <c r="P4230" s="24">
        <v>345045.02</v>
      </c>
      <c r="Q4230" s="24">
        <v>232026.88</v>
      </c>
      <c r="R4230" s="24">
        <v>406047.04</v>
      </c>
      <c r="S4230" s="24">
        <v>254394.7</v>
      </c>
      <c r="T4230" s="24">
        <v>445190.73</v>
      </c>
      <c r="U4230" s="24">
        <v>276008.71999999997</v>
      </c>
      <c r="V4230" s="24">
        <v>483015.25</v>
      </c>
    </row>
    <row r="4231" spans="1:22" hidden="1" x14ac:dyDescent="0.3">
      <c r="A4231" s="23">
        <v>5</v>
      </c>
      <c r="B4231" s="23">
        <v>2022</v>
      </c>
      <c r="C4231" s="23" t="s">
        <v>560</v>
      </c>
      <c r="D4231" t="s">
        <v>151</v>
      </c>
      <c r="E4231" s="23" t="s">
        <v>562</v>
      </c>
      <c r="F4231" s="23" t="s">
        <v>284</v>
      </c>
      <c r="G4231" s="23">
        <v>2</v>
      </c>
      <c r="H4231" s="23" t="s">
        <v>30</v>
      </c>
      <c r="I4231" s="24">
        <v>84083.43</v>
      </c>
      <c r="J4231" s="24">
        <v>147146.01</v>
      </c>
      <c r="K4231" s="24">
        <v>110077.43</v>
      </c>
      <c r="L4231" s="24">
        <v>192635.51</v>
      </c>
      <c r="M4231" s="24">
        <v>133280.69</v>
      </c>
      <c r="N4231" s="24">
        <v>233241.2</v>
      </c>
      <c r="O4231" s="24">
        <v>162939.93</v>
      </c>
      <c r="P4231" s="24">
        <v>285144.88</v>
      </c>
      <c r="Q4231" s="24">
        <v>193224.94</v>
      </c>
      <c r="R4231" s="24">
        <v>338143.65</v>
      </c>
      <c r="S4231" s="24">
        <v>212884.94</v>
      </c>
      <c r="T4231" s="24">
        <v>372548.64</v>
      </c>
      <c r="U4231" s="24">
        <v>231246.84</v>
      </c>
      <c r="V4231" s="24">
        <v>404681.97</v>
      </c>
    </row>
    <row r="4232" spans="1:22" hidden="1" x14ac:dyDescent="0.3">
      <c r="A4232" s="23">
        <v>5</v>
      </c>
      <c r="B4232" s="23">
        <v>2022</v>
      </c>
      <c r="C4232" s="23" t="s">
        <v>560</v>
      </c>
      <c r="D4232" t="s">
        <v>151</v>
      </c>
      <c r="E4232" s="23" t="s">
        <v>562</v>
      </c>
      <c r="F4232" s="23" t="s">
        <v>284</v>
      </c>
      <c r="G4232" s="23">
        <v>3</v>
      </c>
      <c r="H4232" s="23" t="s">
        <v>31</v>
      </c>
      <c r="I4232" s="24">
        <v>80493.64</v>
      </c>
      <c r="J4232" s="24">
        <v>140863.87</v>
      </c>
      <c r="K4232" s="24">
        <v>109797.96</v>
      </c>
      <c r="L4232" s="24">
        <v>192146.43</v>
      </c>
      <c r="M4232" s="24">
        <v>139060.07999999999</v>
      </c>
      <c r="N4232" s="24">
        <v>243355.13</v>
      </c>
      <c r="O4232" s="24">
        <v>183317.8</v>
      </c>
      <c r="P4232" s="24">
        <v>320806.15000000002</v>
      </c>
      <c r="Q4232" s="24">
        <v>227182.6</v>
      </c>
      <c r="R4232" s="24">
        <v>397569.55</v>
      </c>
      <c r="S4232" s="24">
        <v>255989.2</v>
      </c>
      <c r="T4232" s="24">
        <v>447981.11</v>
      </c>
      <c r="U4232" s="24">
        <v>284446.53999999998</v>
      </c>
      <c r="V4232" s="24">
        <v>497781.44</v>
      </c>
    </row>
    <row r="4233" spans="1:22" hidden="1" x14ac:dyDescent="0.3">
      <c r="A4233" s="23">
        <v>5</v>
      </c>
      <c r="B4233" s="23">
        <v>2022</v>
      </c>
      <c r="C4233" s="23" t="s">
        <v>560</v>
      </c>
      <c r="D4233" t="s">
        <v>151</v>
      </c>
      <c r="E4233" s="23" t="s">
        <v>562</v>
      </c>
      <c r="F4233" s="23" t="s">
        <v>284</v>
      </c>
      <c r="G4233" s="23">
        <v>4</v>
      </c>
      <c r="H4233" s="23" t="s">
        <v>29</v>
      </c>
      <c r="I4233" s="24">
        <v>86150.62</v>
      </c>
      <c r="J4233" s="24">
        <v>137840.99</v>
      </c>
      <c r="K4233" s="24">
        <v>120610.86</v>
      </c>
      <c r="L4233" s="24">
        <v>192977.39</v>
      </c>
      <c r="M4233" s="24">
        <v>155071.10999999999</v>
      </c>
      <c r="N4233" s="24">
        <v>248113.78</v>
      </c>
      <c r="O4233" s="24">
        <v>206761.48</v>
      </c>
      <c r="P4233" s="24">
        <v>330818.37</v>
      </c>
      <c r="Q4233" s="24">
        <v>258451.85</v>
      </c>
      <c r="R4233" s="24">
        <v>413522.97</v>
      </c>
      <c r="S4233" s="24">
        <v>292912.09999999998</v>
      </c>
      <c r="T4233" s="24">
        <v>468659.36</v>
      </c>
      <c r="U4233" s="24">
        <v>327372.34999999998</v>
      </c>
      <c r="V4233" s="24">
        <v>523795.76</v>
      </c>
    </row>
    <row r="4234" spans="1:22" hidden="1" x14ac:dyDescent="0.3">
      <c r="A4234" s="23">
        <v>5</v>
      </c>
      <c r="B4234" s="23">
        <v>2022</v>
      </c>
      <c r="C4234" s="23" t="s">
        <v>560</v>
      </c>
      <c r="D4234" t="s">
        <v>151</v>
      </c>
      <c r="E4234" s="23" t="s">
        <v>562</v>
      </c>
      <c r="F4234" s="23" t="s">
        <v>480</v>
      </c>
      <c r="G4234" s="23">
        <v>1</v>
      </c>
      <c r="H4234" s="23" t="s">
        <v>14</v>
      </c>
      <c r="I4234" s="24">
        <v>105663.36</v>
      </c>
      <c r="J4234" s="24">
        <v>184910.89</v>
      </c>
      <c r="K4234" s="24">
        <v>137028.23000000001</v>
      </c>
      <c r="L4234" s="24">
        <v>239799.4</v>
      </c>
      <c r="M4234" s="24">
        <v>163721.56</v>
      </c>
      <c r="N4234" s="24">
        <v>286512.71999999997</v>
      </c>
      <c r="O4234" s="24">
        <v>195091.34</v>
      </c>
      <c r="P4234" s="24">
        <v>341409.84</v>
      </c>
      <c r="Q4234" s="24">
        <v>229583.37</v>
      </c>
      <c r="R4234" s="24">
        <v>401770.89</v>
      </c>
      <c r="S4234" s="24">
        <v>251716.19</v>
      </c>
      <c r="T4234" s="24">
        <v>440503.34</v>
      </c>
      <c r="U4234" s="24">
        <v>273103.65999999997</v>
      </c>
      <c r="V4234" s="24">
        <v>477931.4</v>
      </c>
    </row>
    <row r="4235" spans="1:22" hidden="1" x14ac:dyDescent="0.3">
      <c r="A4235" s="23">
        <v>5</v>
      </c>
      <c r="B4235" s="23">
        <v>2022</v>
      </c>
      <c r="C4235" s="23" t="s">
        <v>560</v>
      </c>
      <c r="D4235" t="s">
        <v>151</v>
      </c>
      <c r="E4235" s="23" t="s">
        <v>562</v>
      </c>
      <c r="F4235" s="23" t="s">
        <v>480</v>
      </c>
      <c r="G4235" s="23">
        <v>2</v>
      </c>
      <c r="H4235" s="23" t="s">
        <v>30</v>
      </c>
      <c r="I4235" s="24">
        <v>83187.539999999994</v>
      </c>
      <c r="J4235" s="24">
        <v>145578.20000000001</v>
      </c>
      <c r="K4235" s="24">
        <v>108906.32</v>
      </c>
      <c r="L4235" s="24">
        <v>190586.07</v>
      </c>
      <c r="M4235" s="24">
        <v>131864.56</v>
      </c>
      <c r="N4235" s="24">
        <v>230762.98</v>
      </c>
      <c r="O4235" s="24">
        <v>161211.95000000001</v>
      </c>
      <c r="P4235" s="24">
        <v>282120.92</v>
      </c>
      <c r="Q4235" s="24">
        <v>191177.37</v>
      </c>
      <c r="R4235" s="24">
        <v>334560.39</v>
      </c>
      <c r="S4235" s="24">
        <v>210629.99</v>
      </c>
      <c r="T4235" s="24">
        <v>368602.49</v>
      </c>
      <c r="U4235" s="24">
        <v>228798.54</v>
      </c>
      <c r="V4235" s="24">
        <v>400397.44</v>
      </c>
    </row>
    <row r="4236" spans="1:22" hidden="1" x14ac:dyDescent="0.3">
      <c r="A4236" s="23">
        <v>5</v>
      </c>
      <c r="B4236" s="23">
        <v>2022</v>
      </c>
      <c r="C4236" s="23" t="s">
        <v>560</v>
      </c>
      <c r="D4236" t="s">
        <v>151</v>
      </c>
      <c r="E4236" s="23" t="s">
        <v>562</v>
      </c>
      <c r="F4236" s="23" t="s">
        <v>480</v>
      </c>
      <c r="G4236" s="23">
        <v>3</v>
      </c>
      <c r="H4236" s="23" t="s">
        <v>31</v>
      </c>
      <c r="I4236" s="24">
        <v>79629.87</v>
      </c>
      <c r="J4236" s="24">
        <v>139352.28</v>
      </c>
      <c r="K4236" s="24">
        <v>108618.21</v>
      </c>
      <c r="L4236" s="24">
        <v>190081.86</v>
      </c>
      <c r="M4236" s="24">
        <v>137564.76999999999</v>
      </c>
      <c r="N4236" s="24">
        <v>240738.34</v>
      </c>
      <c r="O4236" s="24">
        <v>181345.44</v>
      </c>
      <c r="P4236" s="24">
        <v>317354.52</v>
      </c>
      <c r="Q4236" s="24">
        <v>224737.2</v>
      </c>
      <c r="R4236" s="24">
        <v>393290.09</v>
      </c>
      <c r="S4236" s="24">
        <v>253232.9</v>
      </c>
      <c r="T4236" s="24">
        <v>443157.57</v>
      </c>
      <c r="U4236" s="24">
        <v>281382.89</v>
      </c>
      <c r="V4236" s="24">
        <v>492420.05</v>
      </c>
    </row>
    <row r="4237" spans="1:22" hidden="1" x14ac:dyDescent="0.3">
      <c r="A4237" s="23">
        <v>5</v>
      </c>
      <c r="B4237" s="23">
        <v>2022</v>
      </c>
      <c r="C4237" s="23" t="s">
        <v>560</v>
      </c>
      <c r="D4237" t="s">
        <v>151</v>
      </c>
      <c r="E4237" s="23" t="s">
        <v>562</v>
      </c>
      <c r="F4237" s="23" t="s">
        <v>480</v>
      </c>
      <c r="G4237" s="23">
        <v>4</v>
      </c>
      <c r="H4237" s="23" t="s">
        <v>29</v>
      </c>
      <c r="I4237" s="24">
        <v>85236.73</v>
      </c>
      <c r="J4237" s="24">
        <v>136378.76999999999</v>
      </c>
      <c r="K4237" s="24">
        <v>119331.43</v>
      </c>
      <c r="L4237" s="24">
        <v>190930.28</v>
      </c>
      <c r="M4237" s="24">
        <v>153426.12</v>
      </c>
      <c r="N4237" s="24">
        <v>245481.79</v>
      </c>
      <c r="O4237" s="24">
        <v>204568.16</v>
      </c>
      <c r="P4237" s="24">
        <v>327309.06</v>
      </c>
      <c r="Q4237" s="24">
        <v>255710.2</v>
      </c>
      <c r="R4237" s="24">
        <v>409136.32</v>
      </c>
      <c r="S4237" s="24">
        <v>289804.89</v>
      </c>
      <c r="T4237" s="24">
        <v>463687.83</v>
      </c>
      <c r="U4237" s="24">
        <v>323899.58</v>
      </c>
      <c r="V4237" s="24">
        <v>518239.34</v>
      </c>
    </row>
    <row r="4238" spans="1:22" hidden="1" x14ac:dyDescent="0.3">
      <c r="A4238" s="23">
        <v>5</v>
      </c>
      <c r="B4238" s="23">
        <v>2022</v>
      </c>
      <c r="C4238" s="23" t="s">
        <v>560</v>
      </c>
      <c r="D4238" t="s">
        <v>151</v>
      </c>
      <c r="E4238" s="23" t="s">
        <v>562</v>
      </c>
      <c r="F4238" s="23" t="s">
        <v>491</v>
      </c>
      <c r="G4238" s="23">
        <v>1</v>
      </c>
      <c r="H4238" s="23" t="s">
        <v>14</v>
      </c>
      <c r="I4238" s="24">
        <v>106924.14</v>
      </c>
      <c r="J4238" s="24">
        <v>187117.25</v>
      </c>
      <c r="K4238" s="24">
        <v>138730.75</v>
      </c>
      <c r="L4238" s="24">
        <v>242778.81</v>
      </c>
      <c r="M4238" s="24">
        <v>165812.76</v>
      </c>
      <c r="N4238" s="24">
        <v>290172.34000000003</v>
      </c>
      <c r="O4238" s="24">
        <v>197665.11</v>
      </c>
      <c r="P4238" s="24">
        <v>345913.94</v>
      </c>
      <c r="Q4238" s="24">
        <v>232664.05</v>
      </c>
      <c r="R4238" s="24">
        <v>407162.09</v>
      </c>
      <c r="S4238" s="24">
        <v>255123.75</v>
      </c>
      <c r="T4238" s="24">
        <v>446466.56</v>
      </c>
      <c r="U4238" s="24">
        <v>276855.08</v>
      </c>
      <c r="V4238" s="24">
        <v>484496.4</v>
      </c>
    </row>
    <row r="4239" spans="1:22" hidden="1" x14ac:dyDescent="0.3">
      <c r="A4239" s="23">
        <v>5</v>
      </c>
      <c r="B4239" s="23">
        <v>2022</v>
      </c>
      <c r="C4239" s="23" t="s">
        <v>560</v>
      </c>
      <c r="D4239" t="s">
        <v>151</v>
      </c>
      <c r="E4239" s="23" t="s">
        <v>562</v>
      </c>
      <c r="F4239" s="23" t="s">
        <v>491</v>
      </c>
      <c r="G4239" s="23">
        <v>2</v>
      </c>
      <c r="H4239" s="23" t="s">
        <v>30</v>
      </c>
      <c r="I4239" s="24">
        <v>83753.19</v>
      </c>
      <c r="J4239" s="24">
        <v>146568.09</v>
      </c>
      <c r="K4239" s="24">
        <v>109739.1</v>
      </c>
      <c r="L4239" s="24">
        <v>192043.42</v>
      </c>
      <c r="M4239" s="24">
        <v>132970.5</v>
      </c>
      <c r="N4239" s="24">
        <v>232698.38</v>
      </c>
      <c r="O4239" s="24">
        <v>162737.91</v>
      </c>
      <c r="P4239" s="24">
        <v>284791.34000000003</v>
      </c>
      <c r="Q4239" s="24">
        <v>193070.24</v>
      </c>
      <c r="R4239" s="24">
        <v>337872.92</v>
      </c>
      <c r="S4239" s="24">
        <v>212766.84</v>
      </c>
      <c r="T4239" s="24">
        <v>372341.98</v>
      </c>
      <c r="U4239" s="24">
        <v>231179.7</v>
      </c>
      <c r="V4239" s="24">
        <v>404564.47999999998</v>
      </c>
    </row>
    <row r="4240" spans="1:22" hidden="1" x14ac:dyDescent="0.3">
      <c r="A4240" s="23">
        <v>5</v>
      </c>
      <c r="B4240" s="23">
        <v>2022</v>
      </c>
      <c r="C4240" s="23" t="s">
        <v>560</v>
      </c>
      <c r="D4240" t="s">
        <v>151</v>
      </c>
      <c r="E4240" s="23" t="s">
        <v>562</v>
      </c>
      <c r="F4240" s="23" t="s">
        <v>491</v>
      </c>
      <c r="G4240" s="23">
        <v>3</v>
      </c>
      <c r="H4240" s="23" t="s">
        <v>31</v>
      </c>
      <c r="I4240" s="24">
        <v>79846.69</v>
      </c>
      <c r="J4240" s="24">
        <v>139731.71</v>
      </c>
      <c r="K4240" s="24">
        <v>108833.19</v>
      </c>
      <c r="L4240" s="24">
        <v>190458.08</v>
      </c>
      <c r="M4240" s="24">
        <v>137776.62</v>
      </c>
      <c r="N4240" s="24">
        <v>241109.09</v>
      </c>
      <c r="O4240" s="24">
        <v>181563.76</v>
      </c>
      <c r="P4240" s="24">
        <v>317736.58</v>
      </c>
      <c r="Q4240" s="24">
        <v>224949.95</v>
      </c>
      <c r="R4240" s="24">
        <v>393662.41</v>
      </c>
      <c r="S4240" s="24">
        <v>253428.58</v>
      </c>
      <c r="T4240" s="24">
        <v>443500.01</v>
      </c>
      <c r="U4240" s="24">
        <v>281550.81</v>
      </c>
      <c r="V4240" s="24">
        <v>492713.91</v>
      </c>
    </row>
    <row r="4241" spans="1:22" hidden="1" x14ac:dyDescent="0.3">
      <c r="A4241" s="23">
        <v>5</v>
      </c>
      <c r="B4241" s="23">
        <v>2022</v>
      </c>
      <c r="C4241" s="23" t="s">
        <v>560</v>
      </c>
      <c r="D4241" t="s">
        <v>151</v>
      </c>
      <c r="E4241" s="23" t="s">
        <v>562</v>
      </c>
      <c r="F4241" s="23" t="s">
        <v>491</v>
      </c>
      <c r="G4241" s="23">
        <v>4</v>
      </c>
      <c r="H4241" s="23" t="s">
        <v>29</v>
      </c>
      <c r="I4241" s="24">
        <v>86029.89</v>
      </c>
      <c r="J4241" s="24">
        <v>137647.82999999999</v>
      </c>
      <c r="K4241" s="24">
        <v>120441.85</v>
      </c>
      <c r="L4241" s="24">
        <v>192706.96</v>
      </c>
      <c r="M4241" s="24">
        <v>154853.81</v>
      </c>
      <c r="N4241" s="24">
        <v>247766.1</v>
      </c>
      <c r="O4241" s="24">
        <v>206471.74</v>
      </c>
      <c r="P4241" s="24">
        <v>330354.78999999998</v>
      </c>
      <c r="Q4241" s="24">
        <v>258089.68</v>
      </c>
      <c r="R4241" s="24">
        <v>412943.49</v>
      </c>
      <c r="S4241" s="24">
        <v>292501.64</v>
      </c>
      <c r="T4241" s="24">
        <v>468002.62</v>
      </c>
      <c r="U4241" s="24">
        <v>326913.59000000003</v>
      </c>
      <c r="V4241" s="24">
        <v>523061.76000000001</v>
      </c>
    </row>
    <row r="4242" spans="1:22" hidden="1" x14ac:dyDescent="0.3">
      <c r="A4242" s="23">
        <v>5</v>
      </c>
      <c r="B4242" s="23">
        <v>2022</v>
      </c>
      <c r="C4242" s="23" t="s">
        <v>560</v>
      </c>
      <c r="D4242" t="s">
        <v>151</v>
      </c>
      <c r="E4242" s="23" t="s">
        <v>562</v>
      </c>
      <c r="F4242" s="23" t="s">
        <v>502</v>
      </c>
      <c r="G4242" s="23">
        <v>1</v>
      </c>
      <c r="H4242" s="23" t="s">
        <v>14</v>
      </c>
      <c r="I4242" s="24">
        <v>105729.96</v>
      </c>
      <c r="J4242" s="24">
        <v>185027.42</v>
      </c>
      <c r="K4242" s="24">
        <v>137148.98000000001</v>
      </c>
      <c r="L4242" s="24">
        <v>240010.71</v>
      </c>
      <c r="M4242" s="24">
        <v>163894.89000000001</v>
      </c>
      <c r="N4242" s="24">
        <v>286816.05</v>
      </c>
      <c r="O4242" s="24">
        <v>195339.6</v>
      </c>
      <c r="P4242" s="24">
        <v>341844.3</v>
      </c>
      <c r="Q4242" s="24">
        <v>229901.95</v>
      </c>
      <c r="R4242" s="24">
        <v>402328.42</v>
      </c>
      <c r="S4242" s="24">
        <v>252080.72</v>
      </c>
      <c r="T4242" s="24">
        <v>441141.26</v>
      </c>
      <c r="U4242" s="24">
        <v>273526.84999999998</v>
      </c>
      <c r="V4242" s="24">
        <v>478671.98</v>
      </c>
    </row>
    <row r="4243" spans="1:22" hidden="1" x14ac:dyDescent="0.3">
      <c r="A4243" s="23">
        <v>5</v>
      </c>
      <c r="B4243" s="23">
        <v>2022</v>
      </c>
      <c r="C4243" s="23" t="s">
        <v>560</v>
      </c>
      <c r="D4243" t="s">
        <v>151</v>
      </c>
      <c r="E4243" s="23" t="s">
        <v>562</v>
      </c>
      <c r="F4243" s="23" t="s">
        <v>502</v>
      </c>
      <c r="G4243" s="23">
        <v>2</v>
      </c>
      <c r="H4243" s="23" t="s">
        <v>30</v>
      </c>
      <c r="I4243" s="24">
        <v>83022.42</v>
      </c>
      <c r="J4243" s="24">
        <v>145289.24</v>
      </c>
      <c r="K4243" s="24">
        <v>108737.16</v>
      </c>
      <c r="L4243" s="24">
        <v>190290.03</v>
      </c>
      <c r="M4243" s="24">
        <v>131709.47</v>
      </c>
      <c r="N4243" s="24">
        <v>230491.58</v>
      </c>
      <c r="O4243" s="24">
        <v>161110.94</v>
      </c>
      <c r="P4243" s="24">
        <v>281944.15000000002</v>
      </c>
      <c r="Q4243" s="24">
        <v>191100.02</v>
      </c>
      <c r="R4243" s="24">
        <v>334425.03000000003</v>
      </c>
      <c r="S4243" s="24">
        <v>210570.95</v>
      </c>
      <c r="T4243" s="24">
        <v>368499.17</v>
      </c>
      <c r="U4243" s="24">
        <v>228764.97</v>
      </c>
      <c r="V4243" s="24">
        <v>400338.7</v>
      </c>
    </row>
    <row r="4244" spans="1:22" hidden="1" x14ac:dyDescent="0.3">
      <c r="A4244" s="23">
        <v>5</v>
      </c>
      <c r="B4244" s="23">
        <v>2022</v>
      </c>
      <c r="C4244" s="23" t="s">
        <v>560</v>
      </c>
      <c r="D4244" t="s">
        <v>151</v>
      </c>
      <c r="E4244" s="23" t="s">
        <v>562</v>
      </c>
      <c r="F4244" s="23" t="s">
        <v>502</v>
      </c>
      <c r="G4244" s="23">
        <v>3</v>
      </c>
      <c r="H4244" s="23" t="s">
        <v>31</v>
      </c>
      <c r="I4244" s="24">
        <v>79306.399999999994</v>
      </c>
      <c r="J4244" s="24">
        <v>138786.20000000001</v>
      </c>
      <c r="K4244" s="24">
        <v>108135.82</v>
      </c>
      <c r="L4244" s="24">
        <v>189237.69</v>
      </c>
      <c r="M4244" s="24">
        <v>136923.04</v>
      </c>
      <c r="N4244" s="24">
        <v>239615.33</v>
      </c>
      <c r="O4244" s="24">
        <v>180468.43</v>
      </c>
      <c r="P4244" s="24">
        <v>315819.75</v>
      </c>
      <c r="Q4244" s="24">
        <v>223620.88</v>
      </c>
      <c r="R4244" s="24">
        <v>391336.54</v>
      </c>
      <c r="S4244" s="24">
        <v>251952.59</v>
      </c>
      <c r="T4244" s="24">
        <v>440917.03</v>
      </c>
      <c r="U4244" s="24">
        <v>279935.03000000003</v>
      </c>
      <c r="V4244" s="24">
        <v>489886.3</v>
      </c>
    </row>
    <row r="4245" spans="1:22" hidden="1" x14ac:dyDescent="0.3">
      <c r="A4245" s="23">
        <v>5</v>
      </c>
      <c r="B4245" s="23">
        <v>2022</v>
      </c>
      <c r="C4245" s="23" t="s">
        <v>560</v>
      </c>
      <c r="D4245" t="s">
        <v>151</v>
      </c>
      <c r="E4245" s="23" t="s">
        <v>562</v>
      </c>
      <c r="F4245" s="23" t="s">
        <v>502</v>
      </c>
      <c r="G4245" s="23">
        <v>4</v>
      </c>
      <c r="H4245" s="23" t="s">
        <v>29</v>
      </c>
      <c r="I4245" s="24">
        <v>85176.37</v>
      </c>
      <c r="J4245" s="24">
        <v>136282.20000000001</v>
      </c>
      <c r="K4245" s="24">
        <v>119246.92</v>
      </c>
      <c r="L4245" s="24">
        <v>190795.08</v>
      </c>
      <c r="M4245" s="24">
        <v>153317.47</v>
      </c>
      <c r="N4245" s="24">
        <v>245307.96</v>
      </c>
      <c r="O4245" s="24">
        <v>204423.29</v>
      </c>
      <c r="P4245" s="24">
        <v>327077.27</v>
      </c>
      <c r="Q4245" s="24">
        <v>255529.12</v>
      </c>
      <c r="R4245" s="24">
        <v>408846.59</v>
      </c>
      <c r="S4245" s="24">
        <v>289599.67</v>
      </c>
      <c r="T4245" s="24">
        <v>463359.47</v>
      </c>
      <c r="U4245" s="24">
        <v>323670.21000000002</v>
      </c>
      <c r="V4245" s="24">
        <v>517872.35</v>
      </c>
    </row>
    <row r="4246" spans="1:22" hidden="1" x14ac:dyDescent="0.3">
      <c r="A4246" s="23">
        <v>5</v>
      </c>
      <c r="B4246" s="23">
        <v>2022</v>
      </c>
      <c r="C4246" s="23" t="s">
        <v>560</v>
      </c>
      <c r="D4246" t="s">
        <v>158</v>
      </c>
      <c r="E4246" s="23" t="s">
        <v>563</v>
      </c>
      <c r="F4246" s="23" t="s">
        <v>204</v>
      </c>
      <c r="G4246" s="23">
        <v>1</v>
      </c>
      <c r="H4246" s="23" t="s">
        <v>14</v>
      </c>
      <c r="I4246" s="24">
        <v>115878.33</v>
      </c>
      <c r="J4246" s="24">
        <v>202787.08</v>
      </c>
      <c r="K4246" s="24">
        <v>150298.19</v>
      </c>
      <c r="L4246" s="24">
        <v>263021.83</v>
      </c>
      <c r="M4246" s="24">
        <v>179595.79</v>
      </c>
      <c r="N4246" s="24">
        <v>314292.64</v>
      </c>
      <c r="O4246" s="24">
        <v>214034.81</v>
      </c>
      <c r="P4246" s="24">
        <v>374560.92</v>
      </c>
      <c r="Q4246" s="24">
        <v>251893.56</v>
      </c>
      <c r="R4246" s="24">
        <v>440813.74</v>
      </c>
      <c r="S4246" s="24">
        <v>276187.28000000003</v>
      </c>
      <c r="T4246" s="24">
        <v>483327.75</v>
      </c>
      <c r="U4246" s="24">
        <v>299672.34000000003</v>
      </c>
      <c r="V4246" s="24">
        <v>524426.59</v>
      </c>
    </row>
    <row r="4247" spans="1:22" hidden="1" x14ac:dyDescent="0.3">
      <c r="A4247" s="23">
        <v>5</v>
      </c>
      <c r="B4247" s="23">
        <v>2022</v>
      </c>
      <c r="C4247" s="23" t="s">
        <v>560</v>
      </c>
      <c r="D4247" t="s">
        <v>158</v>
      </c>
      <c r="E4247" s="23" t="s">
        <v>563</v>
      </c>
      <c r="F4247" s="23" t="s">
        <v>204</v>
      </c>
      <c r="G4247" s="23">
        <v>2</v>
      </c>
      <c r="H4247" s="23" t="s">
        <v>30</v>
      </c>
      <c r="I4247" s="24">
        <v>91085.41</v>
      </c>
      <c r="J4247" s="24">
        <v>159399.47</v>
      </c>
      <c r="K4247" s="24">
        <v>119277.11</v>
      </c>
      <c r="L4247" s="24">
        <v>208734.95</v>
      </c>
      <c r="M4247" s="24">
        <v>144454.57</v>
      </c>
      <c r="N4247" s="24">
        <v>252795.5</v>
      </c>
      <c r="O4247" s="24">
        <v>176662.71</v>
      </c>
      <c r="P4247" s="24">
        <v>309159.74</v>
      </c>
      <c r="Q4247" s="24">
        <v>209528.18</v>
      </c>
      <c r="R4247" s="24">
        <v>366674.32</v>
      </c>
      <c r="S4247" s="24">
        <v>230865.4</v>
      </c>
      <c r="T4247" s="24">
        <v>404014.44</v>
      </c>
      <c r="U4247" s="24">
        <v>250799.67</v>
      </c>
      <c r="V4247" s="24">
        <v>438899.43</v>
      </c>
    </row>
    <row r="4248" spans="1:22" hidden="1" x14ac:dyDescent="0.3">
      <c r="A4248" s="23">
        <v>5</v>
      </c>
      <c r="B4248" s="23">
        <v>2022</v>
      </c>
      <c r="C4248" s="23" t="s">
        <v>560</v>
      </c>
      <c r="D4248" t="s">
        <v>158</v>
      </c>
      <c r="E4248" s="23" t="s">
        <v>563</v>
      </c>
      <c r="F4248" s="23" t="s">
        <v>204</v>
      </c>
      <c r="G4248" s="23">
        <v>3</v>
      </c>
      <c r="H4248" s="23" t="s">
        <v>31</v>
      </c>
      <c r="I4248" s="24">
        <v>87080.29</v>
      </c>
      <c r="J4248" s="24">
        <v>152390.5</v>
      </c>
      <c r="K4248" s="24">
        <v>118753.57</v>
      </c>
      <c r="L4248" s="24">
        <v>207818.75</v>
      </c>
      <c r="M4248" s="24">
        <v>150380.76999999999</v>
      </c>
      <c r="N4248" s="24">
        <v>263166.34999999998</v>
      </c>
      <c r="O4248" s="24">
        <v>198219.61</v>
      </c>
      <c r="P4248" s="24">
        <v>346884.32</v>
      </c>
      <c r="Q4248" s="24">
        <v>245629.43</v>
      </c>
      <c r="R4248" s="24">
        <v>429851.5</v>
      </c>
      <c r="S4248" s="24">
        <v>276759.28999999998</v>
      </c>
      <c r="T4248" s="24">
        <v>484328.76</v>
      </c>
      <c r="U4248" s="24">
        <v>307507.8</v>
      </c>
      <c r="V4248" s="24">
        <v>538138.66</v>
      </c>
    </row>
    <row r="4249" spans="1:22" hidden="1" x14ac:dyDescent="0.3">
      <c r="A4249" s="23">
        <v>5</v>
      </c>
      <c r="B4249" s="23">
        <v>2022</v>
      </c>
      <c r="C4249" s="23" t="s">
        <v>560</v>
      </c>
      <c r="D4249" t="s">
        <v>158</v>
      </c>
      <c r="E4249" s="23" t="s">
        <v>563</v>
      </c>
      <c r="F4249" s="23" t="s">
        <v>204</v>
      </c>
      <c r="G4249" s="23">
        <v>4</v>
      </c>
      <c r="H4249" s="23" t="s">
        <v>29</v>
      </c>
      <c r="I4249" s="24">
        <v>93401.32</v>
      </c>
      <c r="J4249" s="24">
        <v>149442.10999999999</v>
      </c>
      <c r="K4249" s="24">
        <v>130761.84</v>
      </c>
      <c r="L4249" s="24">
        <v>209218.95</v>
      </c>
      <c r="M4249" s="24">
        <v>168122.37</v>
      </c>
      <c r="N4249" s="24">
        <v>268995.78999999998</v>
      </c>
      <c r="O4249" s="24">
        <v>224163.16</v>
      </c>
      <c r="P4249" s="24">
        <v>358661.06</v>
      </c>
      <c r="Q4249" s="24">
        <v>280203.95</v>
      </c>
      <c r="R4249" s="24">
        <v>448326.32</v>
      </c>
      <c r="S4249" s="24">
        <v>317564.46999999997</v>
      </c>
      <c r="T4249" s="24">
        <v>508103.17</v>
      </c>
      <c r="U4249" s="24">
        <v>354925</v>
      </c>
      <c r="V4249" s="24">
        <v>567880.01</v>
      </c>
    </row>
    <row r="4250" spans="1:22" hidden="1" x14ac:dyDescent="0.3">
      <c r="A4250" s="23">
        <v>5</v>
      </c>
      <c r="B4250" s="23">
        <v>2022</v>
      </c>
      <c r="C4250" s="23" t="s">
        <v>560</v>
      </c>
      <c r="D4250" t="s">
        <v>158</v>
      </c>
      <c r="E4250" s="23" t="s">
        <v>563</v>
      </c>
      <c r="F4250" s="23" t="s">
        <v>247</v>
      </c>
      <c r="G4250" s="23">
        <v>1</v>
      </c>
      <c r="H4250" s="23" t="s">
        <v>14</v>
      </c>
      <c r="I4250" s="24">
        <v>105266.04</v>
      </c>
      <c r="J4250" s="24">
        <v>184215.58</v>
      </c>
      <c r="K4250" s="24">
        <v>136599.59</v>
      </c>
      <c r="L4250" s="24">
        <v>239049.29</v>
      </c>
      <c r="M4250" s="24">
        <v>163282.62</v>
      </c>
      <c r="N4250" s="24">
        <v>285744.58</v>
      </c>
      <c r="O4250" s="24">
        <v>194673.38</v>
      </c>
      <c r="P4250" s="24">
        <v>340678.41</v>
      </c>
      <c r="Q4250" s="24">
        <v>229158.08</v>
      </c>
      <c r="R4250" s="24">
        <v>401026.64</v>
      </c>
      <c r="S4250" s="24">
        <v>251288.25</v>
      </c>
      <c r="T4250" s="24">
        <v>439754.44</v>
      </c>
      <c r="U4250" s="24">
        <v>272709.09999999998</v>
      </c>
      <c r="V4250" s="24">
        <v>477240.93</v>
      </c>
    </row>
    <row r="4251" spans="1:22" hidden="1" x14ac:dyDescent="0.3">
      <c r="A4251" s="23">
        <v>5</v>
      </c>
      <c r="B4251" s="23">
        <v>2022</v>
      </c>
      <c r="C4251" s="23" t="s">
        <v>560</v>
      </c>
      <c r="D4251" t="s">
        <v>158</v>
      </c>
      <c r="E4251" s="23" t="s">
        <v>563</v>
      </c>
      <c r="F4251" s="23" t="s">
        <v>247</v>
      </c>
      <c r="G4251" s="23">
        <v>2</v>
      </c>
      <c r="H4251" s="23" t="s">
        <v>30</v>
      </c>
      <c r="I4251" s="24">
        <v>82326.8</v>
      </c>
      <c r="J4251" s="24">
        <v>144071.9</v>
      </c>
      <c r="K4251" s="24">
        <v>107897.86</v>
      </c>
      <c r="L4251" s="24">
        <v>188821.25</v>
      </c>
      <c r="M4251" s="24">
        <v>130768.78</v>
      </c>
      <c r="N4251" s="24">
        <v>228845.36</v>
      </c>
      <c r="O4251" s="24">
        <v>160095.45000000001</v>
      </c>
      <c r="P4251" s="24">
        <v>280167.03999999998</v>
      </c>
      <c r="Q4251" s="24">
        <v>189960.21</v>
      </c>
      <c r="R4251" s="24">
        <v>332430.36</v>
      </c>
      <c r="S4251" s="24">
        <v>209354.92</v>
      </c>
      <c r="T4251" s="24">
        <v>366371.11</v>
      </c>
      <c r="U4251" s="24">
        <v>227490.47</v>
      </c>
      <c r="V4251" s="24">
        <v>398108.33</v>
      </c>
    </row>
    <row r="4252" spans="1:22" hidden="1" x14ac:dyDescent="0.3">
      <c r="A4252" s="23">
        <v>5</v>
      </c>
      <c r="B4252" s="23">
        <v>2022</v>
      </c>
      <c r="C4252" s="23" t="s">
        <v>560</v>
      </c>
      <c r="D4252" t="s">
        <v>158</v>
      </c>
      <c r="E4252" s="23" t="s">
        <v>563</v>
      </c>
      <c r="F4252" s="23" t="s">
        <v>247</v>
      </c>
      <c r="G4252" s="23">
        <v>3</v>
      </c>
      <c r="H4252" s="23" t="s">
        <v>31</v>
      </c>
      <c r="I4252" s="24">
        <v>78389.31</v>
      </c>
      <c r="J4252" s="24">
        <v>137181.29</v>
      </c>
      <c r="K4252" s="24">
        <v>106822.38</v>
      </c>
      <c r="L4252" s="24">
        <v>186939.16</v>
      </c>
      <c r="M4252" s="24">
        <v>135212.81</v>
      </c>
      <c r="N4252" s="24">
        <v>236622.41</v>
      </c>
      <c r="O4252" s="24">
        <v>178166.73</v>
      </c>
      <c r="P4252" s="24">
        <v>311791.77</v>
      </c>
      <c r="Q4252" s="24">
        <v>220723.71</v>
      </c>
      <c r="R4252" s="24">
        <v>386266.48</v>
      </c>
      <c r="S4252" s="24">
        <v>248653.98</v>
      </c>
      <c r="T4252" s="24">
        <v>435144.46</v>
      </c>
      <c r="U4252" s="24">
        <v>276231.42</v>
      </c>
      <c r="V4252" s="24">
        <v>483404.98</v>
      </c>
    </row>
    <row r="4253" spans="1:22" hidden="1" x14ac:dyDescent="0.3">
      <c r="A4253" s="23">
        <v>5</v>
      </c>
      <c r="B4253" s="23">
        <v>2022</v>
      </c>
      <c r="C4253" s="23" t="s">
        <v>560</v>
      </c>
      <c r="D4253" t="s">
        <v>158</v>
      </c>
      <c r="E4253" s="23" t="s">
        <v>563</v>
      </c>
      <c r="F4253" s="23" t="s">
        <v>247</v>
      </c>
      <c r="G4253" s="23">
        <v>4</v>
      </c>
      <c r="H4253" s="23" t="s">
        <v>29</v>
      </c>
      <c r="I4253" s="24">
        <v>84628.89</v>
      </c>
      <c r="J4253" s="24">
        <v>135406.23000000001</v>
      </c>
      <c r="K4253" s="24">
        <v>118480.45</v>
      </c>
      <c r="L4253" s="24">
        <v>189568.72</v>
      </c>
      <c r="M4253" s="24">
        <v>152332</v>
      </c>
      <c r="N4253" s="24">
        <v>243731.21</v>
      </c>
      <c r="O4253" s="24">
        <v>203109.34</v>
      </c>
      <c r="P4253" s="24">
        <v>324974.94</v>
      </c>
      <c r="Q4253" s="24">
        <v>253886.67</v>
      </c>
      <c r="R4253" s="24">
        <v>406218.68</v>
      </c>
      <c r="S4253" s="24">
        <v>287738.23</v>
      </c>
      <c r="T4253" s="24">
        <v>460381.17</v>
      </c>
      <c r="U4253" s="24">
        <v>321589.78000000003</v>
      </c>
      <c r="V4253" s="24">
        <v>514543.66</v>
      </c>
    </row>
    <row r="4254" spans="1:22" hidden="1" x14ac:dyDescent="0.3">
      <c r="A4254" s="23">
        <v>5</v>
      </c>
      <c r="B4254" s="23">
        <v>2022</v>
      </c>
      <c r="C4254" s="23" t="s">
        <v>560</v>
      </c>
      <c r="D4254" t="s">
        <v>158</v>
      </c>
      <c r="E4254" s="23" t="s">
        <v>563</v>
      </c>
      <c r="F4254" s="23" t="s">
        <v>288</v>
      </c>
      <c r="G4254" s="23">
        <v>1</v>
      </c>
      <c r="H4254" s="23" t="s">
        <v>14</v>
      </c>
      <c r="I4254" s="24">
        <v>108051.74</v>
      </c>
      <c r="J4254" s="24">
        <v>189090.54</v>
      </c>
      <c r="K4254" s="24">
        <v>140191.76999999999</v>
      </c>
      <c r="L4254" s="24">
        <v>245335.6</v>
      </c>
      <c r="M4254" s="24">
        <v>167557.31</v>
      </c>
      <c r="N4254" s="24">
        <v>293225.28999999998</v>
      </c>
      <c r="O4254" s="24">
        <v>199742.35</v>
      </c>
      <c r="P4254" s="24">
        <v>349549.12</v>
      </c>
      <c r="Q4254" s="24">
        <v>235107.56</v>
      </c>
      <c r="R4254" s="24">
        <v>411438.23</v>
      </c>
      <c r="S4254" s="24">
        <v>257802.25</v>
      </c>
      <c r="T4254" s="24">
        <v>451153.94</v>
      </c>
      <c r="U4254" s="24">
        <v>279760.14</v>
      </c>
      <c r="V4254" s="24">
        <v>489580.24</v>
      </c>
    </row>
    <row r="4255" spans="1:22" hidden="1" x14ac:dyDescent="0.3">
      <c r="A4255" s="23">
        <v>5</v>
      </c>
      <c r="B4255" s="23">
        <v>2022</v>
      </c>
      <c r="C4255" s="23" t="s">
        <v>560</v>
      </c>
      <c r="D4255" t="s">
        <v>158</v>
      </c>
      <c r="E4255" s="23" t="s">
        <v>563</v>
      </c>
      <c r="F4255" s="23" t="s">
        <v>288</v>
      </c>
      <c r="G4255" s="23">
        <v>2</v>
      </c>
      <c r="H4255" s="23" t="s">
        <v>30</v>
      </c>
      <c r="I4255" s="24">
        <v>84649.08</v>
      </c>
      <c r="J4255" s="24">
        <v>148135.89000000001</v>
      </c>
      <c r="K4255" s="24">
        <v>110910.2</v>
      </c>
      <c r="L4255" s="24">
        <v>194092.85</v>
      </c>
      <c r="M4255" s="24">
        <v>134386.62</v>
      </c>
      <c r="N4255" s="24">
        <v>235176.59</v>
      </c>
      <c r="O4255" s="24">
        <v>164465.88</v>
      </c>
      <c r="P4255" s="24">
        <v>287815.28999999998</v>
      </c>
      <c r="Q4255" s="24">
        <v>195117.81</v>
      </c>
      <c r="R4255" s="24">
        <v>341456.17</v>
      </c>
      <c r="S4255" s="24">
        <v>215021.78</v>
      </c>
      <c r="T4255" s="24">
        <v>376288.11</v>
      </c>
      <c r="U4255" s="24">
        <v>233628</v>
      </c>
      <c r="V4255" s="24">
        <v>408849</v>
      </c>
    </row>
    <row r="4256" spans="1:22" hidden="1" x14ac:dyDescent="0.3">
      <c r="A4256" s="23">
        <v>5</v>
      </c>
      <c r="B4256" s="23">
        <v>2022</v>
      </c>
      <c r="C4256" s="23" t="s">
        <v>560</v>
      </c>
      <c r="D4256" t="s">
        <v>158</v>
      </c>
      <c r="E4256" s="23" t="s">
        <v>563</v>
      </c>
      <c r="F4256" s="23" t="s">
        <v>288</v>
      </c>
      <c r="G4256" s="23">
        <v>3</v>
      </c>
      <c r="H4256" s="23" t="s">
        <v>31</v>
      </c>
      <c r="I4256" s="24">
        <v>80710.460000000006</v>
      </c>
      <c r="J4256" s="24">
        <v>141243.29999999999</v>
      </c>
      <c r="K4256" s="24">
        <v>110012.94</v>
      </c>
      <c r="L4256" s="24">
        <v>192522.64</v>
      </c>
      <c r="M4256" s="24">
        <v>139271.92000000001</v>
      </c>
      <c r="N4256" s="24">
        <v>243725.86</v>
      </c>
      <c r="O4256" s="24">
        <v>183536.11</v>
      </c>
      <c r="P4256" s="24">
        <v>321188.2</v>
      </c>
      <c r="Q4256" s="24">
        <v>227395.34</v>
      </c>
      <c r="R4256" s="24">
        <v>397941.85</v>
      </c>
      <c r="S4256" s="24">
        <v>256184.87</v>
      </c>
      <c r="T4256" s="24">
        <v>448323.53</v>
      </c>
      <c r="U4256" s="24">
        <v>284614.44</v>
      </c>
      <c r="V4256" s="24">
        <v>498075.27</v>
      </c>
    </row>
    <row r="4257" spans="1:22" hidden="1" x14ac:dyDescent="0.3">
      <c r="A4257" s="23">
        <v>5</v>
      </c>
      <c r="B4257" s="23">
        <v>2022</v>
      </c>
      <c r="C4257" s="23" t="s">
        <v>560</v>
      </c>
      <c r="D4257" t="s">
        <v>158</v>
      </c>
      <c r="E4257" s="23" t="s">
        <v>563</v>
      </c>
      <c r="F4257" s="23" t="s">
        <v>288</v>
      </c>
      <c r="G4257" s="23">
        <v>4</v>
      </c>
      <c r="H4257" s="23" t="s">
        <v>29</v>
      </c>
      <c r="I4257" s="24">
        <v>86943.77</v>
      </c>
      <c r="J4257" s="24">
        <v>139110.04</v>
      </c>
      <c r="K4257" s="24">
        <v>121721.28</v>
      </c>
      <c r="L4257" s="24">
        <v>194754.06</v>
      </c>
      <c r="M4257" s="24">
        <v>156498.79</v>
      </c>
      <c r="N4257" s="24">
        <v>250398.07</v>
      </c>
      <c r="O4257" s="24">
        <v>208665.06</v>
      </c>
      <c r="P4257" s="24">
        <v>333864.09999999998</v>
      </c>
      <c r="Q4257" s="24">
        <v>260831.32</v>
      </c>
      <c r="R4257" s="24">
        <v>417330.12</v>
      </c>
      <c r="S4257" s="24">
        <v>295608.83</v>
      </c>
      <c r="T4257" s="24">
        <v>472974.14</v>
      </c>
      <c r="U4257" s="24">
        <v>330386.34000000003</v>
      </c>
      <c r="V4257" s="24">
        <v>528618.16</v>
      </c>
    </row>
    <row r="4258" spans="1:22" hidden="1" x14ac:dyDescent="0.3">
      <c r="A4258" s="23">
        <v>5</v>
      </c>
      <c r="B4258" s="23">
        <v>2022</v>
      </c>
      <c r="C4258" s="23" t="s">
        <v>560</v>
      </c>
      <c r="D4258" t="s">
        <v>158</v>
      </c>
      <c r="E4258" s="23" t="s">
        <v>563</v>
      </c>
      <c r="F4258" s="23" t="s">
        <v>329</v>
      </c>
      <c r="G4258" s="23">
        <v>1</v>
      </c>
      <c r="H4258" s="23" t="s">
        <v>14</v>
      </c>
      <c r="I4258" s="24">
        <v>118664.02</v>
      </c>
      <c r="J4258" s="24">
        <v>207662.04</v>
      </c>
      <c r="K4258" s="24">
        <v>153890.37</v>
      </c>
      <c r="L4258" s="24">
        <v>269308.14</v>
      </c>
      <c r="M4258" s="24">
        <v>183870.48</v>
      </c>
      <c r="N4258" s="24">
        <v>321773.34000000003</v>
      </c>
      <c r="O4258" s="24">
        <v>219103.79</v>
      </c>
      <c r="P4258" s="24">
        <v>383431.63</v>
      </c>
      <c r="Q4258" s="24">
        <v>257843.04</v>
      </c>
      <c r="R4258" s="24">
        <v>451225.32</v>
      </c>
      <c r="S4258" s="24">
        <v>282701.28000000003</v>
      </c>
      <c r="T4258" s="24">
        <v>494727.24</v>
      </c>
      <c r="U4258" s="24">
        <v>306723.37</v>
      </c>
      <c r="V4258" s="24">
        <v>536765.9</v>
      </c>
    </row>
    <row r="4259" spans="1:22" hidden="1" x14ac:dyDescent="0.3">
      <c r="A4259" s="23">
        <v>5</v>
      </c>
      <c r="B4259" s="23">
        <v>2022</v>
      </c>
      <c r="C4259" s="23" t="s">
        <v>560</v>
      </c>
      <c r="D4259" t="s">
        <v>158</v>
      </c>
      <c r="E4259" s="23" t="s">
        <v>563</v>
      </c>
      <c r="F4259" s="23" t="s">
        <v>329</v>
      </c>
      <c r="G4259" s="23">
        <v>2</v>
      </c>
      <c r="H4259" s="23" t="s">
        <v>30</v>
      </c>
      <c r="I4259" s="24">
        <v>93407.69</v>
      </c>
      <c r="J4259" s="24">
        <v>163463.45000000001</v>
      </c>
      <c r="K4259" s="24">
        <v>122289.46</v>
      </c>
      <c r="L4259" s="24">
        <v>214006.55</v>
      </c>
      <c r="M4259" s="24">
        <v>148072.42000000001</v>
      </c>
      <c r="N4259" s="24">
        <v>259126.73</v>
      </c>
      <c r="O4259" s="24">
        <v>181033.14</v>
      </c>
      <c r="P4259" s="24">
        <v>316807.99</v>
      </c>
      <c r="Q4259" s="24">
        <v>214685.78</v>
      </c>
      <c r="R4259" s="24">
        <v>375700.12</v>
      </c>
      <c r="S4259" s="24">
        <v>236532.26</v>
      </c>
      <c r="T4259" s="24">
        <v>413931.45</v>
      </c>
      <c r="U4259" s="24">
        <v>256937.2</v>
      </c>
      <c r="V4259" s="24">
        <v>449640.1</v>
      </c>
    </row>
    <row r="4260" spans="1:22" hidden="1" x14ac:dyDescent="0.3">
      <c r="A4260" s="23">
        <v>5</v>
      </c>
      <c r="B4260" s="23">
        <v>2022</v>
      </c>
      <c r="C4260" s="23" t="s">
        <v>560</v>
      </c>
      <c r="D4260" t="s">
        <v>158</v>
      </c>
      <c r="E4260" s="23" t="s">
        <v>563</v>
      </c>
      <c r="F4260" s="23" t="s">
        <v>329</v>
      </c>
      <c r="G4260" s="23">
        <v>3</v>
      </c>
      <c r="H4260" s="23" t="s">
        <v>31</v>
      </c>
      <c r="I4260" s="24">
        <v>89401.43</v>
      </c>
      <c r="J4260" s="24">
        <v>156452.51</v>
      </c>
      <c r="K4260" s="24">
        <v>121944.13</v>
      </c>
      <c r="L4260" s="24">
        <v>213402.23</v>
      </c>
      <c r="M4260" s="24">
        <v>154439.89000000001</v>
      </c>
      <c r="N4260" s="24">
        <v>270269.81</v>
      </c>
      <c r="O4260" s="24">
        <v>203589</v>
      </c>
      <c r="P4260" s="24">
        <v>356280.74</v>
      </c>
      <c r="Q4260" s="24">
        <v>252301.07</v>
      </c>
      <c r="R4260" s="24">
        <v>441526.87</v>
      </c>
      <c r="S4260" s="24">
        <v>284290.19</v>
      </c>
      <c r="T4260" s="24">
        <v>497507.82</v>
      </c>
      <c r="U4260" s="24">
        <v>315890.83</v>
      </c>
      <c r="V4260" s="24">
        <v>552808.94999999995</v>
      </c>
    </row>
    <row r="4261" spans="1:22" hidden="1" x14ac:dyDescent="0.3">
      <c r="A4261" s="23">
        <v>5</v>
      </c>
      <c r="B4261" s="23">
        <v>2022</v>
      </c>
      <c r="C4261" s="23" t="s">
        <v>560</v>
      </c>
      <c r="D4261" t="s">
        <v>158</v>
      </c>
      <c r="E4261" s="23" t="s">
        <v>563</v>
      </c>
      <c r="F4261" s="23" t="s">
        <v>329</v>
      </c>
      <c r="G4261" s="23">
        <v>4</v>
      </c>
      <c r="H4261" s="23" t="s">
        <v>29</v>
      </c>
      <c r="I4261" s="24">
        <v>95716.2</v>
      </c>
      <c r="J4261" s="24">
        <v>153145.92000000001</v>
      </c>
      <c r="K4261" s="24">
        <v>134002.68</v>
      </c>
      <c r="L4261" s="24">
        <v>214404.29</v>
      </c>
      <c r="M4261" s="24">
        <v>172289.16</v>
      </c>
      <c r="N4261" s="24">
        <v>275662.65999999997</v>
      </c>
      <c r="O4261" s="24">
        <v>229718.88</v>
      </c>
      <c r="P4261" s="24">
        <v>367550.21</v>
      </c>
      <c r="Q4261" s="24">
        <v>287148.59999999998</v>
      </c>
      <c r="R4261" s="24">
        <v>459437.77</v>
      </c>
      <c r="S4261" s="24">
        <v>325435.08</v>
      </c>
      <c r="T4261" s="24">
        <v>520696.13</v>
      </c>
      <c r="U4261" s="24">
        <v>363721.56</v>
      </c>
      <c r="V4261" s="24">
        <v>581954.5</v>
      </c>
    </row>
    <row r="4262" spans="1:22" hidden="1" x14ac:dyDescent="0.3">
      <c r="A4262" s="23">
        <v>5</v>
      </c>
      <c r="B4262" s="23">
        <v>2022</v>
      </c>
      <c r="C4262" s="23" t="s">
        <v>560</v>
      </c>
      <c r="D4262" t="s">
        <v>158</v>
      </c>
      <c r="E4262" s="23" t="s">
        <v>563</v>
      </c>
      <c r="F4262" s="23" t="s">
        <v>367</v>
      </c>
      <c r="G4262" s="23">
        <v>1</v>
      </c>
      <c r="H4262" s="23" t="s">
        <v>14</v>
      </c>
      <c r="I4262" s="24">
        <v>111965.03</v>
      </c>
      <c r="J4262" s="24">
        <v>195938.8</v>
      </c>
      <c r="K4262" s="24">
        <v>145244.98000000001</v>
      </c>
      <c r="L4262" s="24">
        <v>254178.71</v>
      </c>
      <c r="M4262" s="24">
        <v>173576.54</v>
      </c>
      <c r="N4262" s="24">
        <v>303758.95</v>
      </c>
      <c r="O4262" s="24">
        <v>206888.58</v>
      </c>
      <c r="P4262" s="24">
        <v>362055.01</v>
      </c>
      <c r="Q4262" s="24">
        <v>243500.55</v>
      </c>
      <c r="R4262" s="24">
        <v>426125.97</v>
      </c>
      <c r="S4262" s="24">
        <v>266994.76</v>
      </c>
      <c r="T4262" s="24">
        <v>467240.83</v>
      </c>
      <c r="U4262" s="24">
        <v>289716.23</v>
      </c>
      <c r="V4262" s="24">
        <v>507003.4</v>
      </c>
    </row>
    <row r="4263" spans="1:22" hidden="1" x14ac:dyDescent="0.3">
      <c r="A4263" s="23">
        <v>5</v>
      </c>
      <c r="B4263" s="23">
        <v>2022</v>
      </c>
      <c r="C4263" s="23" t="s">
        <v>560</v>
      </c>
      <c r="D4263" t="s">
        <v>158</v>
      </c>
      <c r="E4263" s="23" t="s">
        <v>563</v>
      </c>
      <c r="F4263" s="23" t="s">
        <v>367</v>
      </c>
      <c r="G4263" s="23">
        <v>2</v>
      </c>
      <c r="H4263" s="23" t="s">
        <v>30</v>
      </c>
      <c r="I4263" s="24">
        <v>87867.24</v>
      </c>
      <c r="J4263" s="24">
        <v>153767.67000000001</v>
      </c>
      <c r="K4263" s="24">
        <v>115093.65</v>
      </c>
      <c r="L4263" s="24">
        <v>201413.9</v>
      </c>
      <c r="M4263" s="24">
        <v>139420.59</v>
      </c>
      <c r="N4263" s="24">
        <v>243986.04</v>
      </c>
      <c r="O4263" s="24">
        <v>170564.29</v>
      </c>
      <c r="P4263" s="24">
        <v>298487.51</v>
      </c>
      <c r="Q4263" s="24">
        <v>202322.99</v>
      </c>
      <c r="R4263" s="24">
        <v>354065.23</v>
      </c>
      <c r="S4263" s="24">
        <v>222943.58</v>
      </c>
      <c r="T4263" s="24">
        <v>390151.27</v>
      </c>
      <c r="U4263" s="24">
        <v>242213.83</v>
      </c>
      <c r="V4263" s="24">
        <v>423874.2</v>
      </c>
    </row>
    <row r="4264" spans="1:22" hidden="1" x14ac:dyDescent="0.3">
      <c r="A4264" s="23">
        <v>5</v>
      </c>
      <c r="B4264" s="23">
        <v>2022</v>
      </c>
      <c r="C4264" s="23" t="s">
        <v>560</v>
      </c>
      <c r="D4264" t="s">
        <v>158</v>
      </c>
      <c r="E4264" s="23" t="s">
        <v>563</v>
      </c>
      <c r="F4264" s="23" t="s">
        <v>367</v>
      </c>
      <c r="G4264" s="23">
        <v>3</v>
      </c>
      <c r="H4264" s="23" t="s">
        <v>31</v>
      </c>
      <c r="I4264" s="24">
        <v>83895.37</v>
      </c>
      <c r="J4264" s="24">
        <v>146816.9</v>
      </c>
      <c r="K4264" s="24">
        <v>114383.25</v>
      </c>
      <c r="L4264" s="24">
        <v>200170.69</v>
      </c>
      <c r="M4264" s="24">
        <v>144826.35</v>
      </c>
      <c r="N4264" s="24">
        <v>253446.1</v>
      </c>
      <c r="O4264" s="24">
        <v>190877.86</v>
      </c>
      <c r="P4264" s="24">
        <v>334036.25</v>
      </c>
      <c r="Q4264" s="24">
        <v>236512.38</v>
      </c>
      <c r="R4264" s="24">
        <v>413896.67</v>
      </c>
      <c r="S4264" s="24">
        <v>266472.08</v>
      </c>
      <c r="T4264" s="24">
        <v>466326.14</v>
      </c>
      <c r="U4264" s="24">
        <v>296061.12</v>
      </c>
      <c r="V4264" s="24">
        <v>518106.96</v>
      </c>
    </row>
    <row r="4265" spans="1:22" hidden="1" x14ac:dyDescent="0.3">
      <c r="A4265" s="23">
        <v>5</v>
      </c>
      <c r="B4265" s="23">
        <v>2022</v>
      </c>
      <c r="C4265" s="23" t="s">
        <v>560</v>
      </c>
      <c r="D4265" t="s">
        <v>158</v>
      </c>
      <c r="E4265" s="23" t="s">
        <v>563</v>
      </c>
      <c r="F4265" s="23" t="s">
        <v>367</v>
      </c>
      <c r="G4265" s="23">
        <v>4</v>
      </c>
      <c r="H4265" s="23" t="s">
        <v>29</v>
      </c>
      <c r="I4265" s="24">
        <v>90172.54</v>
      </c>
      <c r="J4265" s="24">
        <v>144276.07</v>
      </c>
      <c r="K4265" s="24">
        <v>126241.56</v>
      </c>
      <c r="L4265" s="24">
        <v>201986.5</v>
      </c>
      <c r="M4265" s="24">
        <v>162310.57999999999</v>
      </c>
      <c r="N4265" s="24">
        <v>259696.93</v>
      </c>
      <c r="O4265" s="24">
        <v>216414.1</v>
      </c>
      <c r="P4265" s="24">
        <v>346262.57</v>
      </c>
      <c r="Q4265" s="24">
        <v>270517.63</v>
      </c>
      <c r="R4265" s="24">
        <v>432828.21</v>
      </c>
      <c r="S4265" s="24">
        <v>306586.64</v>
      </c>
      <c r="T4265" s="24">
        <v>490538.64</v>
      </c>
      <c r="U4265" s="24">
        <v>342655.66</v>
      </c>
      <c r="V4265" s="24">
        <v>548249.06999999995</v>
      </c>
    </row>
    <row r="4266" spans="1:22" hidden="1" x14ac:dyDescent="0.3">
      <c r="A4266" s="23">
        <v>5</v>
      </c>
      <c r="B4266" s="23">
        <v>2022</v>
      </c>
      <c r="C4266" s="23" t="s">
        <v>560</v>
      </c>
      <c r="D4266" t="s">
        <v>158</v>
      </c>
      <c r="E4266" s="23" t="s">
        <v>563</v>
      </c>
      <c r="F4266" s="23" t="s">
        <v>402</v>
      </c>
      <c r="G4266" s="23">
        <v>1</v>
      </c>
      <c r="H4266" s="23" t="s">
        <v>14</v>
      </c>
      <c r="I4266" s="24">
        <v>104535.77</v>
      </c>
      <c r="J4266" s="24">
        <v>182937.59</v>
      </c>
      <c r="K4266" s="24">
        <v>135567.20000000001</v>
      </c>
      <c r="L4266" s="24">
        <v>237242.61</v>
      </c>
      <c r="M4266" s="24">
        <v>161977.01</v>
      </c>
      <c r="N4266" s="24">
        <v>283459.76</v>
      </c>
      <c r="O4266" s="24">
        <v>193014.09</v>
      </c>
      <c r="P4266" s="24">
        <v>337774.65</v>
      </c>
      <c r="Q4266" s="24">
        <v>227139.85</v>
      </c>
      <c r="R4266" s="24">
        <v>397494.73</v>
      </c>
      <c r="S4266" s="24">
        <v>249037.68</v>
      </c>
      <c r="T4266" s="24">
        <v>435815.94</v>
      </c>
      <c r="U4266" s="24">
        <v>270198.59999999998</v>
      </c>
      <c r="V4266" s="24">
        <v>472847.55</v>
      </c>
    </row>
    <row r="4267" spans="1:22" hidden="1" x14ac:dyDescent="0.3">
      <c r="A4267" s="23">
        <v>5</v>
      </c>
      <c r="B4267" s="23">
        <v>2022</v>
      </c>
      <c r="C4267" s="23" t="s">
        <v>560</v>
      </c>
      <c r="D4267" t="s">
        <v>158</v>
      </c>
      <c r="E4267" s="23" t="s">
        <v>563</v>
      </c>
      <c r="F4267" s="23" t="s">
        <v>402</v>
      </c>
      <c r="G4267" s="23">
        <v>2</v>
      </c>
      <c r="H4267" s="23" t="s">
        <v>30</v>
      </c>
      <c r="I4267" s="24">
        <v>82291.649999999994</v>
      </c>
      <c r="J4267" s="24">
        <v>144010.39000000001</v>
      </c>
      <c r="K4267" s="24">
        <v>107735.22</v>
      </c>
      <c r="L4267" s="24">
        <v>188536.63</v>
      </c>
      <c r="M4267" s="24">
        <v>130448.44</v>
      </c>
      <c r="N4267" s="24">
        <v>228284.77</v>
      </c>
      <c r="O4267" s="24">
        <v>159483.98000000001</v>
      </c>
      <c r="P4267" s="24">
        <v>279096.96000000002</v>
      </c>
      <c r="Q4267" s="24">
        <v>189129.79</v>
      </c>
      <c r="R4267" s="24">
        <v>330977.13</v>
      </c>
      <c r="S4267" s="24">
        <v>208375.05</v>
      </c>
      <c r="T4267" s="24">
        <v>364656.34</v>
      </c>
      <c r="U4267" s="24">
        <v>226350.23</v>
      </c>
      <c r="V4267" s="24">
        <v>396112.9</v>
      </c>
    </row>
    <row r="4268" spans="1:22" hidden="1" x14ac:dyDescent="0.3">
      <c r="A4268" s="23">
        <v>5</v>
      </c>
      <c r="B4268" s="23">
        <v>2022</v>
      </c>
      <c r="C4268" s="23" t="s">
        <v>560</v>
      </c>
      <c r="D4268" t="s">
        <v>158</v>
      </c>
      <c r="E4268" s="23" t="s">
        <v>563</v>
      </c>
      <c r="F4268" s="23" t="s">
        <v>402</v>
      </c>
      <c r="G4268" s="23">
        <v>3</v>
      </c>
      <c r="H4268" s="23" t="s">
        <v>31</v>
      </c>
      <c r="I4268" s="24">
        <v>78766.11</v>
      </c>
      <c r="J4268" s="24">
        <v>137840.69</v>
      </c>
      <c r="K4268" s="24">
        <v>107438.46</v>
      </c>
      <c r="L4268" s="24">
        <v>188017.3</v>
      </c>
      <c r="M4268" s="24">
        <v>136069.46</v>
      </c>
      <c r="N4268" s="24">
        <v>238121.56</v>
      </c>
      <c r="O4268" s="24">
        <v>179373.09</v>
      </c>
      <c r="P4268" s="24">
        <v>313902.90000000002</v>
      </c>
      <c r="Q4268" s="24">
        <v>222291.8</v>
      </c>
      <c r="R4268" s="24">
        <v>389010.65</v>
      </c>
      <c r="S4268" s="24">
        <v>250476.59</v>
      </c>
      <c r="T4268" s="24">
        <v>438334.04</v>
      </c>
      <c r="U4268" s="24">
        <v>278319.25</v>
      </c>
      <c r="V4268" s="24">
        <v>487058.68</v>
      </c>
    </row>
    <row r="4269" spans="1:22" hidden="1" x14ac:dyDescent="0.3">
      <c r="A4269" s="23">
        <v>5</v>
      </c>
      <c r="B4269" s="23">
        <v>2022</v>
      </c>
      <c r="C4269" s="23" t="s">
        <v>560</v>
      </c>
      <c r="D4269" t="s">
        <v>158</v>
      </c>
      <c r="E4269" s="23" t="s">
        <v>563</v>
      </c>
      <c r="F4269" s="23" t="s">
        <v>402</v>
      </c>
      <c r="G4269" s="23">
        <v>4</v>
      </c>
      <c r="H4269" s="23" t="s">
        <v>29</v>
      </c>
      <c r="I4269" s="24">
        <v>84322.85</v>
      </c>
      <c r="J4269" s="24">
        <v>134916.56</v>
      </c>
      <c r="K4269" s="24">
        <v>118051.99</v>
      </c>
      <c r="L4269" s="24">
        <v>188883.18</v>
      </c>
      <c r="M4269" s="24">
        <v>151781.13</v>
      </c>
      <c r="N4269" s="24">
        <v>242849.81</v>
      </c>
      <c r="O4269" s="24">
        <v>202374.84</v>
      </c>
      <c r="P4269" s="24">
        <v>323799.74</v>
      </c>
      <c r="Q4269" s="24">
        <v>252968.55</v>
      </c>
      <c r="R4269" s="24">
        <v>404749.68</v>
      </c>
      <c r="S4269" s="24">
        <v>286697.69</v>
      </c>
      <c r="T4269" s="24">
        <v>458716.3</v>
      </c>
      <c r="U4269" s="24">
        <v>320426.83</v>
      </c>
      <c r="V4269" s="24">
        <v>512682.93</v>
      </c>
    </row>
    <row r="4270" spans="1:22" hidden="1" x14ac:dyDescent="0.3">
      <c r="A4270" s="23">
        <v>5</v>
      </c>
      <c r="B4270" s="23">
        <v>2022</v>
      </c>
      <c r="C4270" s="23" t="s">
        <v>560</v>
      </c>
      <c r="D4270" t="s">
        <v>158</v>
      </c>
      <c r="E4270" s="23" t="s">
        <v>563</v>
      </c>
      <c r="F4270" s="23" t="s">
        <v>305</v>
      </c>
      <c r="G4270" s="23">
        <v>1</v>
      </c>
      <c r="H4270" s="23" t="s">
        <v>14</v>
      </c>
      <c r="I4270" s="24">
        <v>107057.32</v>
      </c>
      <c r="J4270" s="24">
        <v>187350.32</v>
      </c>
      <c r="K4270" s="24">
        <v>138972.25</v>
      </c>
      <c r="L4270" s="24">
        <v>243201.44</v>
      </c>
      <c r="M4270" s="24">
        <v>166159.43</v>
      </c>
      <c r="N4270" s="24">
        <v>290779</v>
      </c>
      <c r="O4270" s="24">
        <v>198161.64</v>
      </c>
      <c r="P4270" s="24">
        <v>346782.87</v>
      </c>
      <c r="Q4270" s="24">
        <v>233301.23</v>
      </c>
      <c r="R4270" s="24">
        <v>408277.15</v>
      </c>
      <c r="S4270" s="24">
        <v>255852.79999999999</v>
      </c>
      <c r="T4270" s="24">
        <v>447742.4</v>
      </c>
      <c r="U4270" s="24">
        <v>277701.46000000002</v>
      </c>
      <c r="V4270" s="24">
        <v>485977.55</v>
      </c>
    </row>
    <row r="4271" spans="1:22" hidden="1" x14ac:dyDescent="0.3">
      <c r="A4271" s="23">
        <v>5</v>
      </c>
      <c r="B4271" s="23">
        <v>2022</v>
      </c>
      <c r="C4271" s="23" t="s">
        <v>560</v>
      </c>
      <c r="D4271" t="s">
        <v>158</v>
      </c>
      <c r="E4271" s="23" t="s">
        <v>563</v>
      </c>
      <c r="F4271" s="23" t="s">
        <v>305</v>
      </c>
      <c r="G4271" s="23">
        <v>2</v>
      </c>
      <c r="H4271" s="23" t="s">
        <v>30</v>
      </c>
      <c r="I4271" s="24">
        <v>83422.95</v>
      </c>
      <c r="J4271" s="24">
        <v>145990.17000000001</v>
      </c>
      <c r="K4271" s="24">
        <v>109400.76</v>
      </c>
      <c r="L4271" s="24">
        <v>191451.34</v>
      </c>
      <c r="M4271" s="24">
        <v>132660.32999999999</v>
      </c>
      <c r="N4271" s="24">
        <v>232155.57</v>
      </c>
      <c r="O4271" s="24">
        <v>162535.9</v>
      </c>
      <c r="P4271" s="24">
        <v>284437.82</v>
      </c>
      <c r="Q4271" s="24">
        <v>192915.54</v>
      </c>
      <c r="R4271" s="24">
        <v>337602.19</v>
      </c>
      <c r="S4271" s="24">
        <v>212648.76</v>
      </c>
      <c r="T4271" s="24">
        <v>372135.33</v>
      </c>
      <c r="U4271" s="24">
        <v>231112.57</v>
      </c>
      <c r="V4271" s="24">
        <v>404447</v>
      </c>
    </row>
    <row r="4272" spans="1:22" hidden="1" x14ac:dyDescent="0.3">
      <c r="A4272" s="23">
        <v>5</v>
      </c>
      <c r="B4272" s="23">
        <v>2022</v>
      </c>
      <c r="C4272" s="23" t="s">
        <v>560</v>
      </c>
      <c r="D4272" t="s">
        <v>158</v>
      </c>
      <c r="E4272" s="23" t="s">
        <v>563</v>
      </c>
      <c r="F4272" s="23" t="s">
        <v>305</v>
      </c>
      <c r="G4272" s="23">
        <v>3</v>
      </c>
      <c r="H4272" s="23" t="s">
        <v>31</v>
      </c>
      <c r="I4272" s="24">
        <v>79199.75</v>
      </c>
      <c r="J4272" s="24">
        <v>138599.56</v>
      </c>
      <c r="K4272" s="24">
        <v>107868.42</v>
      </c>
      <c r="L4272" s="24">
        <v>188769.74</v>
      </c>
      <c r="M4272" s="24">
        <v>136493.17000000001</v>
      </c>
      <c r="N4272" s="24">
        <v>238863.05</v>
      </c>
      <c r="O4272" s="24">
        <v>179809.73</v>
      </c>
      <c r="P4272" s="24">
        <v>314667.03000000003</v>
      </c>
      <c r="Q4272" s="24">
        <v>222717.32</v>
      </c>
      <c r="R4272" s="24">
        <v>389755.3</v>
      </c>
      <c r="S4272" s="24">
        <v>250867.96</v>
      </c>
      <c r="T4272" s="24">
        <v>439018.94</v>
      </c>
      <c r="U4272" s="24">
        <v>278655.08</v>
      </c>
      <c r="V4272" s="24">
        <v>487646.4</v>
      </c>
    </row>
    <row r="4273" spans="1:22" hidden="1" x14ac:dyDescent="0.3">
      <c r="A4273" s="23">
        <v>5</v>
      </c>
      <c r="B4273" s="23">
        <v>2022</v>
      </c>
      <c r="C4273" s="23" t="s">
        <v>560</v>
      </c>
      <c r="D4273" t="s">
        <v>158</v>
      </c>
      <c r="E4273" s="23" t="s">
        <v>563</v>
      </c>
      <c r="F4273" s="23" t="s">
        <v>305</v>
      </c>
      <c r="G4273" s="23">
        <v>4</v>
      </c>
      <c r="H4273" s="23" t="s">
        <v>29</v>
      </c>
      <c r="I4273" s="24">
        <v>85909.17</v>
      </c>
      <c r="J4273" s="24">
        <v>137454.68</v>
      </c>
      <c r="K4273" s="24">
        <v>120272.84</v>
      </c>
      <c r="L4273" s="24">
        <v>192436.55</v>
      </c>
      <c r="M4273" s="24">
        <v>154636.51</v>
      </c>
      <c r="N4273" s="24">
        <v>247418.42</v>
      </c>
      <c r="O4273" s="24">
        <v>206182.01</v>
      </c>
      <c r="P4273" s="24">
        <v>329891.21999999997</v>
      </c>
      <c r="Q4273" s="24">
        <v>257727.51</v>
      </c>
      <c r="R4273" s="24">
        <v>412364.03</v>
      </c>
      <c r="S4273" s="24">
        <v>292091.18</v>
      </c>
      <c r="T4273" s="24">
        <v>467345.9</v>
      </c>
      <c r="U4273" s="24">
        <v>326454.84999999998</v>
      </c>
      <c r="V4273" s="24">
        <v>522327.77</v>
      </c>
    </row>
    <row r="4274" spans="1:22" hidden="1" x14ac:dyDescent="0.3">
      <c r="A4274" s="23">
        <v>5</v>
      </c>
      <c r="B4274" s="23">
        <v>2022</v>
      </c>
      <c r="C4274" s="23" t="s">
        <v>560</v>
      </c>
      <c r="D4274" t="s">
        <v>158</v>
      </c>
      <c r="E4274" s="23" t="s">
        <v>563</v>
      </c>
      <c r="F4274" s="23" t="s">
        <v>456</v>
      </c>
      <c r="G4274" s="23">
        <v>1</v>
      </c>
      <c r="H4274" s="23" t="s">
        <v>14</v>
      </c>
      <c r="I4274" s="24">
        <v>106990.73</v>
      </c>
      <c r="J4274" s="24">
        <v>187233.78</v>
      </c>
      <c r="K4274" s="24">
        <v>138851.5</v>
      </c>
      <c r="L4274" s="24">
        <v>242990.13</v>
      </c>
      <c r="M4274" s="24">
        <v>165986.1</v>
      </c>
      <c r="N4274" s="24">
        <v>290475.67</v>
      </c>
      <c r="O4274" s="24">
        <v>197913.37</v>
      </c>
      <c r="P4274" s="24">
        <v>346348.41</v>
      </c>
      <c r="Q4274" s="24">
        <v>232982.64</v>
      </c>
      <c r="R4274" s="24">
        <v>407719.62</v>
      </c>
      <c r="S4274" s="24">
        <v>255488.27</v>
      </c>
      <c r="T4274" s="24">
        <v>447104.48</v>
      </c>
      <c r="U4274" s="24">
        <v>277278.27</v>
      </c>
      <c r="V4274" s="24">
        <v>485236.98</v>
      </c>
    </row>
    <row r="4275" spans="1:22" hidden="1" x14ac:dyDescent="0.3">
      <c r="A4275" s="23">
        <v>5</v>
      </c>
      <c r="B4275" s="23">
        <v>2022</v>
      </c>
      <c r="C4275" s="23" t="s">
        <v>560</v>
      </c>
      <c r="D4275" t="s">
        <v>158</v>
      </c>
      <c r="E4275" s="23" t="s">
        <v>563</v>
      </c>
      <c r="F4275" s="23" t="s">
        <v>456</v>
      </c>
      <c r="G4275" s="23">
        <v>2</v>
      </c>
      <c r="H4275" s="23" t="s">
        <v>30</v>
      </c>
      <c r="I4275" s="24">
        <v>83588.070000000007</v>
      </c>
      <c r="J4275" s="24">
        <v>146279.13</v>
      </c>
      <c r="K4275" s="24">
        <v>109569.93</v>
      </c>
      <c r="L4275" s="24">
        <v>191747.38</v>
      </c>
      <c r="M4275" s="24">
        <v>132815.41</v>
      </c>
      <c r="N4275" s="24">
        <v>232426.98</v>
      </c>
      <c r="O4275" s="24">
        <v>162636.9</v>
      </c>
      <c r="P4275" s="24">
        <v>284614.58</v>
      </c>
      <c r="Q4275" s="24">
        <v>192992.89</v>
      </c>
      <c r="R4275" s="24">
        <v>337737.56</v>
      </c>
      <c r="S4275" s="24">
        <v>212707.8</v>
      </c>
      <c r="T4275" s="24">
        <v>372238.65</v>
      </c>
      <c r="U4275" s="24">
        <v>231146.14</v>
      </c>
      <c r="V4275" s="24">
        <v>404505.74</v>
      </c>
    </row>
    <row r="4276" spans="1:22" hidden="1" x14ac:dyDescent="0.3">
      <c r="A4276" s="23">
        <v>5</v>
      </c>
      <c r="B4276" s="23">
        <v>2022</v>
      </c>
      <c r="C4276" s="23" t="s">
        <v>560</v>
      </c>
      <c r="D4276" t="s">
        <v>158</v>
      </c>
      <c r="E4276" s="23" t="s">
        <v>563</v>
      </c>
      <c r="F4276" s="23" t="s">
        <v>456</v>
      </c>
      <c r="G4276" s="23">
        <v>3</v>
      </c>
      <c r="H4276" s="23" t="s">
        <v>31</v>
      </c>
      <c r="I4276" s="24">
        <v>79523.22</v>
      </c>
      <c r="J4276" s="24">
        <v>139165.64000000001</v>
      </c>
      <c r="K4276" s="24">
        <v>108350.81</v>
      </c>
      <c r="L4276" s="24">
        <v>189613.91</v>
      </c>
      <c r="M4276" s="24">
        <v>137134.9</v>
      </c>
      <c r="N4276" s="24">
        <v>239986.07</v>
      </c>
      <c r="O4276" s="24">
        <v>180686.74</v>
      </c>
      <c r="P4276" s="24">
        <v>316201.8</v>
      </c>
      <c r="Q4276" s="24">
        <v>223833.63</v>
      </c>
      <c r="R4276" s="24">
        <v>391708.86</v>
      </c>
      <c r="S4276" s="24">
        <v>252148.27</v>
      </c>
      <c r="T4276" s="24">
        <v>441259.47</v>
      </c>
      <c r="U4276" s="24">
        <v>280102.94</v>
      </c>
      <c r="V4276" s="24">
        <v>490180.15</v>
      </c>
    </row>
    <row r="4277" spans="1:22" hidden="1" x14ac:dyDescent="0.3">
      <c r="A4277" s="23">
        <v>5</v>
      </c>
      <c r="B4277" s="23">
        <v>2022</v>
      </c>
      <c r="C4277" s="23" t="s">
        <v>560</v>
      </c>
      <c r="D4277" t="s">
        <v>158</v>
      </c>
      <c r="E4277" s="23" t="s">
        <v>563</v>
      </c>
      <c r="F4277" s="23" t="s">
        <v>456</v>
      </c>
      <c r="G4277" s="23">
        <v>4</v>
      </c>
      <c r="H4277" s="23" t="s">
        <v>29</v>
      </c>
      <c r="I4277" s="24">
        <v>85969.53</v>
      </c>
      <c r="J4277" s="24">
        <v>137551.25</v>
      </c>
      <c r="K4277" s="24">
        <v>120357.35</v>
      </c>
      <c r="L4277" s="24">
        <v>192571.76</v>
      </c>
      <c r="M4277" s="24">
        <v>154745.16</v>
      </c>
      <c r="N4277" s="24">
        <v>247592.26</v>
      </c>
      <c r="O4277" s="24">
        <v>206326.88</v>
      </c>
      <c r="P4277" s="24">
        <v>330123.01</v>
      </c>
      <c r="Q4277" s="24">
        <v>257908.6</v>
      </c>
      <c r="R4277" s="24">
        <v>412653.76</v>
      </c>
      <c r="S4277" s="24">
        <v>292296.40999999997</v>
      </c>
      <c r="T4277" s="24">
        <v>467674.26</v>
      </c>
      <c r="U4277" s="24">
        <v>326684.21999999997</v>
      </c>
      <c r="V4277" s="24">
        <v>522694.76</v>
      </c>
    </row>
    <row r="4278" spans="1:22" hidden="1" x14ac:dyDescent="0.3">
      <c r="A4278" s="23">
        <v>5</v>
      </c>
      <c r="B4278" s="23">
        <v>2022</v>
      </c>
      <c r="C4278" s="23" t="s">
        <v>560</v>
      </c>
      <c r="D4278" t="s">
        <v>158</v>
      </c>
      <c r="E4278" s="23" t="s">
        <v>563</v>
      </c>
      <c r="F4278" s="23" t="s">
        <v>471</v>
      </c>
      <c r="G4278" s="23">
        <v>1</v>
      </c>
      <c r="H4278" s="23" t="s">
        <v>14</v>
      </c>
      <c r="I4278" s="24">
        <v>107918.56</v>
      </c>
      <c r="J4278" s="24">
        <v>188857.48</v>
      </c>
      <c r="K4278" s="24">
        <v>139950.28</v>
      </c>
      <c r="L4278" s="24">
        <v>244912.98</v>
      </c>
      <c r="M4278" s="24">
        <v>167210.65</v>
      </c>
      <c r="N4278" s="24">
        <v>292618.63</v>
      </c>
      <c r="O4278" s="24">
        <v>199245.83</v>
      </c>
      <c r="P4278" s="24">
        <v>348680.2</v>
      </c>
      <c r="Q4278" s="24">
        <v>234470.39</v>
      </c>
      <c r="R4278" s="24">
        <v>410323.18</v>
      </c>
      <c r="S4278" s="24">
        <v>257073.21</v>
      </c>
      <c r="T4278" s="24">
        <v>449878.11</v>
      </c>
      <c r="U4278" s="24">
        <v>278913.77</v>
      </c>
      <c r="V4278" s="24">
        <v>488099.09</v>
      </c>
    </row>
    <row r="4279" spans="1:22" hidden="1" x14ac:dyDescent="0.3">
      <c r="A4279" s="23">
        <v>5</v>
      </c>
      <c r="B4279" s="23">
        <v>2022</v>
      </c>
      <c r="C4279" s="23" t="s">
        <v>560</v>
      </c>
      <c r="D4279" t="s">
        <v>158</v>
      </c>
      <c r="E4279" s="23" t="s">
        <v>563</v>
      </c>
      <c r="F4279" s="23" t="s">
        <v>471</v>
      </c>
      <c r="G4279" s="23">
        <v>2</v>
      </c>
      <c r="H4279" s="23" t="s">
        <v>30</v>
      </c>
      <c r="I4279" s="24">
        <v>84979.32</v>
      </c>
      <c r="J4279" s="24">
        <v>148713.81</v>
      </c>
      <c r="K4279" s="24">
        <v>111248.54</v>
      </c>
      <c r="L4279" s="24">
        <v>194684.94</v>
      </c>
      <c r="M4279" s="24">
        <v>134696.81</v>
      </c>
      <c r="N4279" s="24">
        <v>235719.41</v>
      </c>
      <c r="O4279" s="24">
        <v>164667.9</v>
      </c>
      <c r="P4279" s="24">
        <v>288168.82</v>
      </c>
      <c r="Q4279" s="24">
        <v>195272.51</v>
      </c>
      <c r="R4279" s="24">
        <v>341726.9</v>
      </c>
      <c r="S4279" s="24">
        <v>215139.87</v>
      </c>
      <c r="T4279" s="24">
        <v>376494.78</v>
      </c>
      <c r="U4279" s="24">
        <v>233695.14</v>
      </c>
      <c r="V4279" s="24">
        <v>408966.49</v>
      </c>
    </row>
    <row r="4280" spans="1:22" hidden="1" x14ac:dyDescent="0.3">
      <c r="A4280" s="23">
        <v>5</v>
      </c>
      <c r="B4280" s="23">
        <v>2022</v>
      </c>
      <c r="C4280" s="23" t="s">
        <v>560</v>
      </c>
      <c r="D4280" t="s">
        <v>158</v>
      </c>
      <c r="E4280" s="23" t="s">
        <v>563</v>
      </c>
      <c r="F4280" s="23" t="s">
        <v>471</v>
      </c>
      <c r="G4280" s="23">
        <v>3</v>
      </c>
      <c r="H4280" s="23" t="s">
        <v>31</v>
      </c>
      <c r="I4280" s="24">
        <v>81357.399999999994</v>
      </c>
      <c r="J4280" s="24">
        <v>142375.46</v>
      </c>
      <c r="K4280" s="24">
        <v>110977.71</v>
      </c>
      <c r="L4280" s="24">
        <v>194210.99</v>
      </c>
      <c r="M4280" s="24">
        <v>140555.38</v>
      </c>
      <c r="N4280" s="24">
        <v>245971.91</v>
      </c>
      <c r="O4280" s="24">
        <v>185290.15</v>
      </c>
      <c r="P4280" s="24">
        <v>324257.77</v>
      </c>
      <c r="Q4280" s="24">
        <v>229627.99</v>
      </c>
      <c r="R4280" s="24">
        <v>401848.98</v>
      </c>
      <c r="S4280" s="24">
        <v>258745.5</v>
      </c>
      <c r="T4280" s="24">
        <v>452804.63</v>
      </c>
      <c r="U4280" s="24">
        <v>287510.18</v>
      </c>
      <c r="V4280" s="24">
        <v>503142.81</v>
      </c>
    </row>
    <row r="4281" spans="1:22" hidden="1" x14ac:dyDescent="0.3">
      <c r="A4281" s="23">
        <v>5</v>
      </c>
      <c r="B4281" s="23">
        <v>2022</v>
      </c>
      <c r="C4281" s="23" t="s">
        <v>560</v>
      </c>
      <c r="D4281" t="s">
        <v>158</v>
      </c>
      <c r="E4281" s="23" t="s">
        <v>563</v>
      </c>
      <c r="F4281" s="23" t="s">
        <v>471</v>
      </c>
      <c r="G4281" s="23">
        <v>4</v>
      </c>
      <c r="H4281" s="23" t="s">
        <v>29</v>
      </c>
      <c r="I4281" s="24">
        <v>87064.5</v>
      </c>
      <c r="J4281" s="24">
        <v>139303.20000000001</v>
      </c>
      <c r="K4281" s="24">
        <v>121890.3</v>
      </c>
      <c r="L4281" s="24">
        <v>195024.48</v>
      </c>
      <c r="M4281" s="24">
        <v>156716.1</v>
      </c>
      <c r="N4281" s="24">
        <v>250745.76</v>
      </c>
      <c r="O4281" s="24">
        <v>208954.8</v>
      </c>
      <c r="P4281" s="24">
        <v>334327.67999999999</v>
      </c>
      <c r="Q4281" s="24">
        <v>261193.5</v>
      </c>
      <c r="R4281" s="24">
        <v>417909.6</v>
      </c>
      <c r="S4281" s="24">
        <v>296019.3</v>
      </c>
      <c r="T4281" s="24">
        <v>473630.88</v>
      </c>
      <c r="U4281" s="24">
        <v>330845.09000000003</v>
      </c>
      <c r="V4281" s="24">
        <v>529352.16</v>
      </c>
    </row>
    <row r="4282" spans="1:22" hidden="1" x14ac:dyDescent="0.3">
      <c r="A4282" s="23">
        <v>5</v>
      </c>
      <c r="B4282" s="23">
        <v>2022</v>
      </c>
      <c r="C4282" s="23" t="s">
        <v>560</v>
      </c>
      <c r="D4282" t="s">
        <v>158</v>
      </c>
      <c r="E4282" s="23" t="s">
        <v>563</v>
      </c>
      <c r="F4282" s="23" t="s">
        <v>482</v>
      </c>
      <c r="G4282" s="23">
        <v>1</v>
      </c>
      <c r="H4282" s="23" t="s">
        <v>14</v>
      </c>
      <c r="I4282" s="24">
        <v>104668.95</v>
      </c>
      <c r="J4282" s="24">
        <v>183170.66</v>
      </c>
      <c r="K4282" s="24">
        <v>135808.71</v>
      </c>
      <c r="L4282" s="24">
        <v>237665.24</v>
      </c>
      <c r="M4282" s="24">
        <v>162323.68</v>
      </c>
      <c r="N4282" s="24">
        <v>284066.44</v>
      </c>
      <c r="O4282" s="24">
        <v>193510.62</v>
      </c>
      <c r="P4282" s="24">
        <v>338643.59</v>
      </c>
      <c r="Q4282" s="24">
        <v>227777.03</v>
      </c>
      <c r="R4282" s="24">
        <v>398609.81</v>
      </c>
      <c r="S4282" s="24">
        <v>249766.74</v>
      </c>
      <c r="T4282" s="24">
        <v>437091.79</v>
      </c>
      <c r="U4282" s="24">
        <v>271044.98</v>
      </c>
      <c r="V4282" s="24">
        <v>474328.72</v>
      </c>
    </row>
    <row r="4283" spans="1:22" hidden="1" x14ac:dyDescent="0.3">
      <c r="A4283" s="23">
        <v>5</v>
      </c>
      <c r="B4283" s="23">
        <v>2022</v>
      </c>
      <c r="C4283" s="23" t="s">
        <v>560</v>
      </c>
      <c r="D4283" t="s">
        <v>158</v>
      </c>
      <c r="E4283" s="23" t="s">
        <v>563</v>
      </c>
      <c r="F4283" s="23" t="s">
        <v>482</v>
      </c>
      <c r="G4283" s="23">
        <v>2</v>
      </c>
      <c r="H4283" s="23" t="s">
        <v>30</v>
      </c>
      <c r="I4283" s="24">
        <v>81961.42</v>
      </c>
      <c r="J4283" s="24">
        <v>143432.48000000001</v>
      </c>
      <c r="K4283" s="24">
        <v>107396.89</v>
      </c>
      <c r="L4283" s="24">
        <v>187944.55</v>
      </c>
      <c r="M4283" s="24">
        <v>130138.26</v>
      </c>
      <c r="N4283" s="24">
        <v>227741.96</v>
      </c>
      <c r="O4283" s="24">
        <v>159281.97</v>
      </c>
      <c r="P4283" s="24">
        <v>278743.44</v>
      </c>
      <c r="Q4283" s="24">
        <v>188975.1</v>
      </c>
      <c r="R4283" s="24">
        <v>330706.42</v>
      </c>
      <c r="S4283" s="24">
        <v>208256.97</v>
      </c>
      <c r="T4283" s="24">
        <v>364449.7</v>
      </c>
      <c r="U4283" s="24">
        <v>226283.11</v>
      </c>
      <c r="V4283" s="24">
        <v>395995.44</v>
      </c>
    </row>
    <row r="4284" spans="1:22" hidden="1" x14ac:dyDescent="0.3">
      <c r="A4284" s="23">
        <v>5</v>
      </c>
      <c r="B4284" s="23">
        <v>2022</v>
      </c>
      <c r="C4284" s="23" t="s">
        <v>560</v>
      </c>
      <c r="D4284" t="s">
        <v>158</v>
      </c>
      <c r="E4284" s="23" t="s">
        <v>563</v>
      </c>
      <c r="F4284" s="23" t="s">
        <v>482</v>
      </c>
      <c r="G4284" s="23">
        <v>3</v>
      </c>
      <c r="H4284" s="23" t="s">
        <v>31</v>
      </c>
      <c r="I4284" s="24">
        <v>78119.16</v>
      </c>
      <c r="J4284" s="24">
        <v>136708.54</v>
      </c>
      <c r="K4284" s="24">
        <v>106473.69</v>
      </c>
      <c r="L4284" s="24">
        <v>186328.95999999999</v>
      </c>
      <c r="M4284" s="24">
        <v>134786.01999999999</v>
      </c>
      <c r="N4284" s="24">
        <v>235875.53</v>
      </c>
      <c r="O4284" s="24">
        <v>177619.06</v>
      </c>
      <c r="P4284" s="24">
        <v>310833.34999999998</v>
      </c>
      <c r="Q4284" s="24">
        <v>220059.17</v>
      </c>
      <c r="R4284" s="24">
        <v>385103.54</v>
      </c>
      <c r="S4284" s="24">
        <v>247915.98</v>
      </c>
      <c r="T4284" s="24">
        <v>433852.97</v>
      </c>
      <c r="U4284" s="24">
        <v>275423.53000000003</v>
      </c>
      <c r="V4284" s="24">
        <v>481991.18</v>
      </c>
    </row>
    <row r="4285" spans="1:22" hidden="1" x14ac:dyDescent="0.3">
      <c r="A4285" s="23">
        <v>5</v>
      </c>
      <c r="B4285" s="23">
        <v>2022</v>
      </c>
      <c r="C4285" s="23" t="s">
        <v>560</v>
      </c>
      <c r="D4285" t="s">
        <v>158</v>
      </c>
      <c r="E4285" s="23" t="s">
        <v>563</v>
      </c>
      <c r="F4285" s="23" t="s">
        <v>482</v>
      </c>
      <c r="G4285" s="23">
        <v>4</v>
      </c>
      <c r="H4285" s="23" t="s">
        <v>29</v>
      </c>
      <c r="I4285" s="24">
        <v>84202.13</v>
      </c>
      <c r="J4285" s="24">
        <v>134723.41</v>
      </c>
      <c r="K4285" s="24">
        <v>117882.98</v>
      </c>
      <c r="L4285" s="24">
        <v>188612.77</v>
      </c>
      <c r="M4285" s="24">
        <v>151563.82999999999</v>
      </c>
      <c r="N4285" s="24">
        <v>242502.14</v>
      </c>
      <c r="O4285" s="24">
        <v>202085.11</v>
      </c>
      <c r="P4285" s="24">
        <v>323336.18</v>
      </c>
      <c r="Q4285" s="24">
        <v>252606.39</v>
      </c>
      <c r="R4285" s="24">
        <v>404170.23</v>
      </c>
      <c r="S4285" s="24">
        <v>286287.24</v>
      </c>
      <c r="T4285" s="24">
        <v>458059.59</v>
      </c>
      <c r="U4285" s="24">
        <v>319968.09000000003</v>
      </c>
      <c r="V4285" s="24">
        <v>511948.96</v>
      </c>
    </row>
    <row r="4286" spans="1:22" hidden="1" x14ac:dyDescent="0.3">
      <c r="A4286" s="23">
        <v>5</v>
      </c>
      <c r="B4286" s="23">
        <v>2022</v>
      </c>
      <c r="C4286" s="23" t="s">
        <v>560</v>
      </c>
      <c r="D4286" t="s">
        <v>158</v>
      </c>
      <c r="E4286" s="23" t="s">
        <v>563</v>
      </c>
      <c r="F4286" s="23" t="s">
        <v>492</v>
      </c>
      <c r="G4286" s="23">
        <v>1</v>
      </c>
      <c r="H4286" s="23" t="s">
        <v>14</v>
      </c>
      <c r="I4286" s="24">
        <v>106857.55</v>
      </c>
      <c r="J4286" s="24">
        <v>187000.71</v>
      </c>
      <c r="K4286" s="24">
        <v>138610</v>
      </c>
      <c r="L4286" s="24">
        <v>242567.5</v>
      </c>
      <c r="M4286" s="24">
        <v>165639.43</v>
      </c>
      <c r="N4286" s="24">
        <v>289869</v>
      </c>
      <c r="O4286" s="24">
        <v>197416.84</v>
      </c>
      <c r="P4286" s="24">
        <v>345479.48</v>
      </c>
      <c r="Q4286" s="24">
        <v>232345.46</v>
      </c>
      <c r="R4286" s="24">
        <v>406604.56</v>
      </c>
      <c r="S4286" s="24">
        <v>254759.22</v>
      </c>
      <c r="T4286" s="24">
        <v>445828.64</v>
      </c>
      <c r="U4286" s="24">
        <v>276431.90000000002</v>
      </c>
      <c r="V4286" s="24">
        <v>483755.82</v>
      </c>
    </row>
    <row r="4287" spans="1:22" hidden="1" x14ac:dyDescent="0.3">
      <c r="A4287" s="23">
        <v>5</v>
      </c>
      <c r="B4287" s="23">
        <v>2022</v>
      </c>
      <c r="C4287" s="23" t="s">
        <v>560</v>
      </c>
      <c r="D4287" t="s">
        <v>158</v>
      </c>
      <c r="E4287" s="23" t="s">
        <v>563</v>
      </c>
      <c r="F4287" s="23" t="s">
        <v>492</v>
      </c>
      <c r="G4287" s="23">
        <v>2</v>
      </c>
      <c r="H4287" s="23" t="s">
        <v>30</v>
      </c>
      <c r="I4287" s="24">
        <v>83918.31</v>
      </c>
      <c r="J4287" s="24">
        <v>146857.04</v>
      </c>
      <c r="K4287" s="24">
        <v>109908.26</v>
      </c>
      <c r="L4287" s="24">
        <v>192339.46</v>
      </c>
      <c r="M4287" s="24">
        <v>133125.59</v>
      </c>
      <c r="N4287" s="24">
        <v>232969.79</v>
      </c>
      <c r="O4287" s="24">
        <v>162838.92000000001</v>
      </c>
      <c r="P4287" s="24">
        <v>284968.09999999998</v>
      </c>
      <c r="Q4287" s="24">
        <v>193147.59</v>
      </c>
      <c r="R4287" s="24">
        <v>338008.28</v>
      </c>
      <c r="S4287" s="24">
        <v>212825.89</v>
      </c>
      <c r="T4287" s="24">
        <v>372445.3</v>
      </c>
      <c r="U4287" s="24">
        <v>231213.27</v>
      </c>
      <c r="V4287" s="24">
        <v>404623.22</v>
      </c>
    </row>
    <row r="4288" spans="1:22" hidden="1" x14ac:dyDescent="0.3">
      <c r="A4288" s="23">
        <v>5</v>
      </c>
      <c r="B4288" s="23">
        <v>2022</v>
      </c>
      <c r="C4288" s="23" t="s">
        <v>560</v>
      </c>
      <c r="D4288" t="s">
        <v>158</v>
      </c>
      <c r="E4288" s="23" t="s">
        <v>563</v>
      </c>
      <c r="F4288" s="23" t="s">
        <v>492</v>
      </c>
      <c r="G4288" s="23">
        <v>3</v>
      </c>
      <c r="H4288" s="23" t="s">
        <v>31</v>
      </c>
      <c r="I4288" s="24">
        <v>80170.16</v>
      </c>
      <c r="J4288" s="24">
        <v>140297.79</v>
      </c>
      <c r="K4288" s="24">
        <v>109315.57</v>
      </c>
      <c r="L4288" s="24">
        <v>191302.25</v>
      </c>
      <c r="M4288" s="24">
        <v>138418.34</v>
      </c>
      <c r="N4288" s="24">
        <v>242232.1</v>
      </c>
      <c r="O4288" s="24">
        <v>182440.78</v>
      </c>
      <c r="P4288" s="24">
        <v>319271.36</v>
      </c>
      <c r="Q4288" s="24">
        <v>226066.27</v>
      </c>
      <c r="R4288" s="24">
        <v>395615.97</v>
      </c>
      <c r="S4288" s="24">
        <v>254708.89</v>
      </c>
      <c r="T4288" s="24">
        <v>445740.55</v>
      </c>
      <c r="U4288" s="24">
        <v>282998.67</v>
      </c>
      <c r="V4288" s="24">
        <v>495247.66</v>
      </c>
    </row>
    <row r="4289" spans="1:22" hidden="1" x14ac:dyDescent="0.3">
      <c r="A4289" s="23">
        <v>5</v>
      </c>
      <c r="B4289" s="23">
        <v>2022</v>
      </c>
      <c r="C4289" s="23" t="s">
        <v>560</v>
      </c>
      <c r="D4289" t="s">
        <v>158</v>
      </c>
      <c r="E4289" s="23" t="s">
        <v>563</v>
      </c>
      <c r="F4289" s="23" t="s">
        <v>492</v>
      </c>
      <c r="G4289" s="23">
        <v>4</v>
      </c>
      <c r="H4289" s="23" t="s">
        <v>29</v>
      </c>
      <c r="I4289" s="24">
        <v>86090.25</v>
      </c>
      <c r="J4289" s="24">
        <v>137744.41</v>
      </c>
      <c r="K4289" s="24">
        <v>120526.36</v>
      </c>
      <c r="L4289" s="24">
        <v>192842.17</v>
      </c>
      <c r="M4289" s="24">
        <v>154962.46</v>
      </c>
      <c r="N4289" s="24">
        <v>247939.93</v>
      </c>
      <c r="O4289" s="24">
        <v>206616.61</v>
      </c>
      <c r="P4289" s="24">
        <v>330586.58</v>
      </c>
      <c r="Q4289" s="24">
        <v>258270.76</v>
      </c>
      <c r="R4289" s="24">
        <v>413233.22</v>
      </c>
      <c r="S4289" s="24">
        <v>292706.86</v>
      </c>
      <c r="T4289" s="24">
        <v>468330.99</v>
      </c>
      <c r="U4289" s="24">
        <v>327142.96000000002</v>
      </c>
      <c r="V4289" s="24">
        <v>523428.75</v>
      </c>
    </row>
    <row r="4290" spans="1:22" hidden="1" x14ac:dyDescent="0.3">
      <c r="A4290" s="23">
        <v>5</v>
      </c>
      <c r="B4290" s="23">
        <v>2022</v>
      </c>
      <c r="C4290" s="23" t="s">
        <v>560</v>
      </c>
      <c r="D4290" t="s">
        <v>158</v>
      </c>
      <c r="E4290" s="23" t="s">
        <v>563</v>
      </c>
      <c r="F4290" s="23" t="s">
        <v>503</v>
      </c>
      <c r="G4290" s="23">
        <v>1</v>
      </c>
      <c r="H4290" s="23" t="s">
        <v>14</v>
      </c>
      <c r="I4290" s="24">
        <v>103874.31</v>
      </c>
      <c r="J4290" s="24">
        <v>181780.03</v>
      </c>
      <c r="K4290" s="24">
        <v>134951.43</v>
      </c>
      <c r="L4290" s="24">
        <v>236165.01</v>
      </c>
      <c r="M4290" s="24">
        <v>161445.79999999999</v>
      </c>
      <c r="N4290" s="24">
        <v>282530.14</v>
      </c>
      <c r="O4290" s="24">
        <v>192674.7</v>
      </c>
      <c r="P4290" s="24">
        <v>337180.72</v>
      </c>
      <c r="Q4290" s="24">
        <v>226926.46</v>
      </c>
      <c r="R4290" s="24">
        <v>397121.31</v>
      </c>
      <c r="S4290" s="24">
        <v>248910.86</v>
      </c>
      <c r="T4290" s="24">
        <v>435594</v>
      </c>
      <c r="U4290" s="24">
        <v>270255.86</v>
      </c>
      <c r="V4290" s="24">
        <v>472947.76</v>
      </c>
    </row>
    <row r="4291" spans="1:22" hidden="1" x14ac:dyDescent="0.3">
      <c r="A4291" s="23">
        <v>5</v>
      </c>
      <c r="B4291" s="23">
        <v>2022</v>
      </c>
      <c r="C4291" s="23" t="s">
        <v>560</v>
      </c>
      <c r="D4291" t="s">
        <v>158</v>
      </c>
      <c r="E4291" s="23" t="s">
        <v>563</v>
      </c>
      <c r="F4291" s="23" t="s">
        <v>503</v>
      </c>
      <c r="G4291" s="23">
        <v>2</v>
      </c>
      <c r="H4291" s="23" t="s">
        <v>30</v>
      </c>
      <c r="I4291" s="24">
        <v>80239.94</v>
      </c>
      <c r="J4291" s="24">
        <v>140419.89000000001</v>
      </c>
      <c r="K4291" s="24">
        <v>105379.95</v>
      </c>
      <c r="L4291" s="24">
        <v>184414.9</v>
      </c>
      <c r="M4291" s="24">
        <v>127946.69</v>
      </c>
      <c r="N4291" s="24">
        <v>223906.71</v>
      </c>
      <c r="O4291" s="24">
        <v>157048.95999999999</v>
      </c>
      <c r="P4291" s="24">
        <v>274835.67</v>
      </c>
      <c r="Q4291" s="24">
        <v>186540.77</v>
      </c>
      <c r="R4291" s="24">
        <v>326446.34999999998</v>
      </c>
      <c r="S4291" s="24">
        <v>205706.82</v>
      </c>
      <c r="T4291" s="24">
        <v>359986.93</v>
      </c>
      <c r="U4291" s="24">
        <v>223666.97</v>
      </c>
      <c r="V4291" s="24">
        <v>391417.2</v>
      </c>
    </row>
    <row r="4292" spans="1:22" hidden="1" x14ac:dyDescent="0.3">
      <c r="A4292" s="23">
        <v>5</v>
      </c>
      <c r="B4292" s="23">
        <v>2022</v>
      </c>
      <c r="C4292" s="23" t="s">
        <v>560</v>
      </c>
      <c r="D4292" t="s">
        <v>158</v>
      </c>
      <c r="E4292" s="23" t="s">
        <v>563</v>
      </c>
      <c r="F4292" s="23" t="s">
        <v>503</v>
      </c>
      <c r="G4292" s="23">
        <v>3</v>
      </c>
      <c r="H4292" s="23" t="s">
        <v>31</v>
      </c>
      <c r="I4292" s="24">
        <v>75638.039999999994</v>
      </c>
      <c r="J4292" s="24">
        <v>132366.56</v>
      </c>
      <c r="K4292" s="24">
        <v>102882.03</v>
      </c>
      <c r="L4292" s="24">
        <v>180043.55</v>
      </c>
      <c r="M4292" s="24">
        <v>130082.09</v>
      </c>
      <c r="N4292" s="24">
        <v>227643.66</v>
      </c>
      <c r="O4292" s="24">
        <v>171261.62</v>
      </c>
      <c r="P4292" s="24">
        <v>299707.83</v>
      </c>
      <c r="Q4292" s="24">
        <v>212032.18</v>
      </c>
      <c r="R4292" s="24">
        <v>371056.31</v>
      </c>
      <c r="S4292" s="24">
        <v>238758.14</v>
      </c>
      <c r="T4292" s="24">
        <v>417826.75</v>
      </c>
      <c r="U4292" s="24">
        <v>265120.58</v>
      </c>
      <c r="V4292" s="24">
        <v>463961.01</v>
      </c>
    </row>
    <row r="4293" spans="1:22" hidden="1" x14ac:dyDescent="0.3">
      <c r="A4293" s="23">
        <v>5</v>
      </c>
      <c r="B4293" s="23">
        <v>2022</v>
      </c>
      <c r="C4293" s="23" t="s">
        <v>560</v>
      </c>
      <c r="D4293" t="s">
        <v>158</v>
      </c>
      <c r="E4293" s="23" t="s">
        <v>563</v>
      </c>
      <c r="F4293" s="23" t="s">
        <v>503</v>
      </c>
      <c r="G4293" s="23">
        <v>4</v>
      </c>
      <c r="H4293" s="23" t="s">
        <v>29</v>
      </c>
      <c r="I4293" s="24">
        <v>82986.44</v>
      </c>
      <c r="J4293" s="24">
        <v>132778.31</v>
      </c>
      <c r="K4293" s="24">
        <v>116181.02</v>
      </c>
      <c r="L4293" s="24">
        <v>185889.63</v>
      </c>
      <c r="M4293" s="24">
        <v>149375.6</v>
      </c>
      <c r="N4293" s="24">
        <v>239000.95999999999</v>
      </c>
      <c r="O4293" s="24">
        <v>199167.46</v>
      </c>
      <c r="P4293" s="24">
        <v>318667.94</v>
      </c>
      <c r="Q4293" s="24">
        <v>248959.33</v>
      </c>
      <c r="R4293" s="24">
        <v>398334.93</v>
      </c>
      <c r="S4293" s="24">
        <v>282153.90000000002</v>
      </c>
      <c r="T4293" s="24">
        <v>451446.25</v>
      </c>
      <c r="U4293" s="24">
        <v>315348.47999999998</v>
      </c>
      <c r="V4293" s="24">
        <v>504557.58</v>
      </c>
    </row>
    <row r="4294" spans="1:22" hidden="1" x14ac:dyDescent="0.3">
      <c r="A4294" s="23">
        <v>5</v>
      </c>
      <c r="B4294" s="23">
        <v>2022</v>
      </c>
      <c r="C4294" s="23" t="s">
        <v>560</v>
      </c>
      <c r="D4294" t="s">
        <v>159</v>
      </c>
      <c r="E4294" s="23" t="s">
        <v>564</v>
      </c>
      <c r="F4294" s="23" t="s">
        <v>205</v>
      </c>
      <c r="G4294" s="23">
        <v>1</v>
      </c>
      <c r="H4294" s="23" t="s">
        <v>14</v>
      </c>
      <c r="I4294" s="24">
        <v>110440.11</v>
      </c>
      <c r="J4294" s="24">
        <v>193270.19</v>
      </c>
      <c r="K4294" s="24">
        <v>143355.31</v>
      </c>
      <c r="L4294" s="24">
        <v>250871.8</v>
      </c>
      <c r="M4294" s="24">
        <v>171393.06</v>
      </c>
      <c r="N4294" s="24">
        <v>299937.84999999998</v>
      </c>
      <c r="O4294" s="24">
        <v>204393.37</v>
      </c>
      <c r="P4294" s="24">
        <v>357688.39</v>
      </c>
      <c r="Q4294" s="24">
        <v>240631.75</v>
      </c>
      <c r="R4294" s="24">
        <v>421105.57</v>
      </c>
      <c r="S4294" s="24">
        <v>263888.31</v>
      </c>
      <c r="T4294" s="24">
        <v>461804.54</v>
      </c>
      <c r="U4294" s="24">
        <v>286416.61</v>
      </c>
      <c r="V4294" s="24">
        <v>501229.07</v>
      </c>
    </row>
    <row r="4295" spans="1:22" hidden="1" x14ac:dyDescent="0.3">
      <c r="A4295" s="23">
        <v>5</v>
      </c>
      <c r="B4295" s="23">
        <v>2022</v>
      </c>
      <c r="C4295" s="23" t="s">
        <v>560</v>
      </c>
      <c r="D4295" t="s">
        <v>159</v>
      </c>
      <c r="E4295" s="23" t="s">
        <v>564</v>
      </c>
      <c r="F4295" s="23" t="s">
        <v>205</v>
      </c>
      <c r="G4295" s="23">
        <v>2</v>
      </c>
      <c r="H4295" s="23" t="s">
        <v>30</v>
      </c>
      <c r="I4295" s="24">
        <v>86110.61</v>
      </c>
      <c r="J4295" s="24">
        <v>150693.57</v>
      </c>
      <c r="K4295" s="24">
        <v>112914.08</v>
      </c>
      <c r="L4295" s="24">
        <v>197599.64</v>
      </c>
      <c r="M4295" s="24">
        <v>136908.69</v>
      </c>
      <c r="N4295" s="24">
        <v>239590.2</v>
      </c>
      <c r="O4295" s="24">
        <v>167719.81</v>
      </c>
      <c r="P4295" s="24">
        <v>293509.67</v>
      </c>
      <c r="Q4295" s="24">
        <v>199058.25</v>
      </c>
      <c r="R4295" s="24">
        <v>348351.94</v>
      </c>
      <c r="S4295" s="24">
        <v>219413.56</v>
      </c>
      <c r="T4295" s="24">
        <v>383973.74</v>
      </c>
      <c r="U4295" s="24">
        <v>238457.46</v>
      </c>
      <c r="V4295" s="24">
        <v>417300.56</v>
      </c>
    </row>
    <row r="4296" spans="1:22" hidden="1" x14ac:dyDescent="0.3">
      <c r="A4296" s="23">
        <v>5</v>
      </c>
      <c r="B4296" s="23">
        <v>2022</v>
      </c>
      <c r="C4296" s="23" t="s">
        <v>560</v>
      </c>
      <c r="D4296" t="s">
        <v>159</v>
      </c>
      <c r="E4296" s="23" t="s">
        <v>564</v>
      </c>
      <c r="F4296" s="23" t="s">
        <v>205</v>
      </c>
      <c r="G4296" s="23">
        <v>3</v>
      </c>
      <c r="H4296" s="23" t="s">
        <v>31</v>
      </c>
      <c r="I4296" s="24">
        <v>81791.039999999994</v>
      </c>
      <c r="J4296" s="24">
        <v>143134.32</v>
      </c>
      <c r="K4296" s="24">
        <v>111407.67</v>
      </c>
      <c r="L4296" s="24">
        <v>194963.42</v>
      </c>
      <c r="M4296" s="24">
        <v>140979.07999999999</v>
      </c>
      <c r="N4296" s="24">
        <v>246713.38</v>
      </c>
      <c r="O4296" s="24">
        <v>185726.78</v>
      </c>
      <c r="P4296" s="24">
        <v>325021.87</v>
      </c>
      <c r="Q4296" s="24">
        <v>230053.49</v>
      </c>
      <c r="R4296" s="24">
        <v>402593.61</v>
      </c>
      <c r="S4296" s="24">
        <v>259136.85</v>
      </c>
      <c r="T4296" s="24">
        <v>453489.49</v>
      </c>
      <c r="U4296" s="24">
        <v>287846</v>
      </c>
      <c r="V4296" s="24">
        <v>503730.5</v>
      </c>
    </row>
    <row r="4297" spans="1:22" hidden="1" x14ac:dyDescent="0.3">
      <c r="A4297" s="23">
        <v>5</v>
      </c>
      <c r="B4297" s="23">
        <v>2022</v>
      </c>
      <c r="C4297" s="23" t="s">
        <v>560</v>
      </c>
      <c r="D4297" t="s">
        <v>159</v>
      </c>
      <c r="E4297" s="23" t="s">
        <v>564</v>
      </c>
      <c r="F4297" s="23" t="s">
        <v>205</v>
      </c>
      <c r="G4297" s="23">
        <v>4</v>
      </c>
      <c r="H4297" s="23" t="s">
        <v>29</v>
      </c>
      <c r="I4297" s="24">
        <v>88650.82</v>
      </c>
      <c r="J4297" s="24">
        <v>141841.31</v>
      </c>
      <c r="K4297" s="24">
        <v>124111.14</v>
      </c>
      <c r="L4297" s="24">
        <v>198577.83</v>
      </c>
      <c r="M4297" s="24">
        <v>159571.47</v>
      </c>
      <c r="N4297" s="24">
        <v>255314.35</v>
      </c>
      <c r="O4297" s="24">
        <v>212761.96</v>
      </c>
      <c r="P4297" s="24">
        <v>340419.14</v>
      </c>
      <c r="Q4297" s="24">
        <v>265952.45</v>
      </c>
      <c r="R4297" s="24">
        <v>425523.92</v>
      </c>
      <c r="S4297" s="24">
        <v>301412.77</v>
      </c>
      <c r="T4297" s="24">
        <v>482260.45</v>
      </c>
      <c r="U4297" s="24">
        <v>336873.1</v>
      </c>
      <c r="V4297" s="24">
        <v>538996.97</v>
      </c>
    </row>
    <row r="4298" spans="1:22" hidden="1" x14ac:dyDescent="0.3">
      <c r="A4298" s="23">
        <v>5</v>
      </c>
      <c r="B4298" s="23">
        <v>2022</v>
      </c>
      <c r="C4298" s="23" t="s">
        <v>560</v>
      </c>
      <c r="D4298" t="s">
        <v>159</v>
      </c>
      <c r="E4298" s="23" t="s">
        <v>564</v>
      </c>
      <c r="F4298" s="23" t="s">
        <v>248</v>
      </c>
      <c r="G4298" s="23">
        <v>1</v>
      </c>
      <c r="H4298" s="23" t="s">
        <v>14</v>
      </c>
      <c r="I4298" s="24">
        <v>119791.62</v>
      </c>
      <c r="J4298" s="24">
        <v>209635.33</v>
      </c>
      <c r="K4298" s="24">
        <v>155351.39000000001</v>
      </c>
      <c r="L4298" s="24">
        <v>271864.93</v>
      </c>
      <c r="M4298" s="24">
        <v>185615.03</v>
      </c>
      <c r="N4298" s="24">
        <v>324826.28999999998</v>
      </c>
      <c r="O4298" s="24">
        <v>221181.03</v>
      </c>
      <c r="P4298" s="24">
        <v>387066.81</v>
      </c>
      <c r="Q4298" s="24">
        <v>260286.55</v>
      </c>
      <c r="R4298" s="24">
        <v>455501.46</v>
      </c>
      <c r="S4298" s="24">
        <v>285379.78000000003</v>
      </c>
      <c r="T4298" s="24">
        <v>499414.62</v>
      </c>
      <c r="U4298" s="24">
        <v>309628.42</v>
      </c>
      <c r="V4298" s="24">
        <v>541849.74</v>
      </c>
    </row>
    <row r="4299" spans="1:22" hidden="1" x14ac:dyDescent="0.3">
      <c r="A4299" s="23">
        <v>5</v>
      </c>
      <c r="B4299" s="23">
        <v>2022</v>
      </c>
      <c r="C4299" s="23" t="s">
        <v>560</v>
      </c>
      <c r="D4299" t="s">
        <v>159</v>
      </c>
      <c r="E4299" s="23" t="s">
        <v>564</v>
      </c>
      <c r="F4299" s="23" t="s">
        <v>248</v>
      </c>
      <c r="G4299" s="23">
        <v>2</v>
      </c>
      <c r="H4299" s="23" t="s">
        <v>30</v>
      </c>
      <c r="I4299" s="24">
        <v>94303.57</v>
      </c>
      <c r="J4299" s="24">
        <v>165031.25</v>
      </c>
      <c r="K4299" s="24">
        <v>123460.56</v>
      </c>
      <c r="L4299" s="24">
        <v>216055.99</v>
      </c>
      <c r="M4299" s="24">
        <v>149488.54</v>
      </c>
      <c r="N4299" s="24">
        <v>261604.94</v>
      </c>
      <c r="O4299" s="24">
        <v>182761.11</v>
      </c>
      <c r="P4299" s="24">
        <v>319831.94</v>
      </c>
      <c r="Q4299" s="24">
        <v>216733.35</v>
      </c>
      <c r="R4299" s="24">
        <v>379283.37</v>
      </c>
      <c r="S4299" s="24">
        <v>238787.19</v>
      </c>
      <c r="T4299" s="24">
        <v>417877.58</v>
      </c>
      <c r="U4299" s="24">
        <v>259385.5</v>
      </c>
      <c r="V4299" s="24">
        <v>453924.62</v>
      </c>
    </row>
    <row r="4300" spans="1:22" hidden="1" x14ac:dyDescent="0.3">
      <c r="A4300" s="23">
        <v>5</v>
      </c>
      <c r="B4300" s="23">
        <v>2022</v>
      </c>
      <c r="C4300" s="23" t="s">
        <v>560</v>
      </c>
      <c r="D4300" t="s">
        <v>159</v>
      </c>
      <c r="E4300" s="23" t="s">
        <v>564</v>
      </c>
      <c r="F4300" s="23" t="s">
        <v>248</v>
      </c>
      <c r="G4300" s="23">
        <v>3</v>
      </c>
      <c r="H4300" s="23" t="s">
        <v>31</v>
      </c>
      <c r="I4300" s="24">
        <v>90265.2</v>
      </c>
      <c r="J4300" s="24">
        <v>157964.1</v>
      </c>
      <c r="K4300" s="24">
        <v>123123.88</v>
      </c>
      <c r="L4300" s="24">
        <v>215466.79</v>
      </c>
      <c r="M4300" s="24">
        <v>155935.19</v>
      </c>
      <c r="N4300" s="24">
        <v>272886.58</v>
      </c>
      <c r="O4300" s="24">
        <v>205561.35</v>
      </c>
      <c r="P4300" s="24">
        <v>359732.36</v>
      </c>
      <c r="Q4300" s="24">
        <v>254746.46</v>
      </c>
      <c r="R4300" s="24">
        <v>445806.3</v>
      </c>
      <c r="S4300" s="24">
        <v>287046.48</v>
      </c>
      <c r="T4300" s="24">
        <v>502331.34</v>
      </c>
      <c r="U4300" s="24">
        <v>318954.46999999997</v>
      </c>
      <c r="V4300" s="24">
        <v>558170.31999999995</v>
      </c>
    </row>
    <row r="4301" spans="1:22" hidden="1" x14ac:dyDescent="0.3">
      <c r="A4301" s="23">
        <v>5</v>
      </c>
      <c r="B4301" s="23">
        <v>2022</v>
      </c>
      <c r="C4301" s="23" t="s">
        <v>560</v>
      </c>
      <c r="D4301" t="s">
        <v>159</v>
      </c>
      <c r="E4301" s="23" t="s">
        <v>564</v>
      </c>
      <c r="F4301" s="23" t="s">
        <v>248</v>
      </c>
      <c r="G4301" s="23">
        <v>4</v>
      </c>
      <c r="H4301" s="23" t="s">
        <v>29</v>
      </c>
      <c r="I4301" s="24">
        <v>96630.080000000002</v>
      </c>
      <c r="J4301" s="24">
        <v>154608.13</v>
      </c>
      <c r="K4301" s="24">
        <v>135282.10999999999</v>
      </c>
      <c r="L4301" s="24">
        <v>216451.39</v>
      </c>
      <c r="M4301" s="24">
        <v>173934.15</v>
      </c>
      <c r="N4301" s="24">
        <v>278294.64</v>
      </c>
      <c r="O4301" s="24">
        <v>231912.2</v>
      </c>
      <c r="P4301" s="24">
        <v>371059.52</v>
      </c>
      <c r="Q4301" s="24">
        <v>289890.24</v>
      </c>
      <c r="R4301" s="24">
        <v>463824.4</v>
      </c>
      <c r="S4301" s="24">
        <v>328542.28000000003</v>
      </c>
      <c r="T4301" s="24">
        <v>525667.65</v>
      </c>
      <c r="U4301" s="24">
        <v>367194.31</v>
      </c>
      <c r="V4301" s="24">
        <v>587510.9</v>
      </c>
    </row>
    <row r="4302" spans="1:22" hidden="1" x14ac:dyDescent="0.3">
      <c r="A4302" s="23">
        <v>5</v>
      </c>
      <c r="B4302" s="23">
        <v>2022</v>
      </c>
      <c r="C4302" s="23" t="s">
        <v>560</v>
      </c>
      <c r="D4302" t="s">
        <v>159</v>
      </c>
      <c r="E4302" s="23" t="s">
        <v>564</v>
      </c>
      <c r="F4302" s="23" t="s">
        <v>289</v>
      </c>
      <c r="G4302" s="23">
        <v>1</v>
      </c>
      <c r="H4302" s="23" t="s">
        <v>14</v>
      </c>
      <c r="I4302" s="24">
        <v>115944.92</v>
      </c>
      <c r="J4302" s="24">
        <v>202903.61</v>
      </c>
      <c r="K4302" s="24">
        <v>150418.94</v>
      </c>
      <c r="L4302" s="24">
        <v>263233.14</v>
      </c>
      <c r="M4302" s="24">
        <v>179769.13</v>
      </c>
      <c r="N4302" s="24">
        <v>314595.96999999997</v>
      </c>
      <c r="O4302" s="24">
        <v>214283.08</v>
      </c>
      <c r="P4302" s="24">
        <v>374995.39</v>
      </c>
      <c r="Q4302" s="24">
        <v>252212.15</v>
      </c>
      <c r="R4302" s="24">
        <v>441371.26</v>
      </c>
      <c r="S4302" s="24">
        <v>276551.81</v>
      </c>
      <c r="T4302" s="24">
        <v>483965.67</v>
      </c>
      <c r="U4302" s="24">
        <v>300095.52</v>
      </c>
      <c r="V4302" s="24">
        <v>525167.17000000004</v>
      </c>
    </row>
    <row r="4303" spans="1:22" hidden="1" x14ac:dyDescent="0.3">
      <c r="A4303" s="23">
        <v>5</v>
      </c>
      <c r="B4303" s="23">
        <v>2022</v>
      </c>
      <c r="C4303" s="23" t="s">
        <v>560</v>
      </c>
      <c r="D4303" t="s">
        <v>159</v>
      </c>
      <c r="E4303" s="23" t="s">
        <v>564</v>
      </c>
      <c r="F4303" s="23" t="s">
        <v>289</v>
      </c>
      <c r="G4303" s="23">
        <v>2</v>
      </c>
      <c r="H4303" s="23" t="s">
        <v>30</v>
      </c>
      <c r="I4303" s="24">
        <v>90920.29</v>
      </c>
      <c r="J4303" s="24">
        <v>159110.51</v>
      </c>
      <c r="K4303" s="24">
        <v>119107.95</v>
      </c>
      <c r="L4303" s="24">
        <v>208438.91</v>
      </c>
      <c r="M4303" s="24">
        <v>144299.48000000001</v>
      </c>
      <c r="N4303" s="24">
        <v>252524.1</v>
      </c>
      <c r="O4303" s="24">
        <v>176561.7</v>
      </c>
      <c r="P4303" s="24">
        <v>308982.98</v>
      </c>
      <c r="Q4303" s="24">
        <v>209450.83</v>
      </c>
      <c r="R4303" s="24">
        <v>366538.96</v>
      </c>
      <c r="S4303" s="24">
        <v>230806.35</v>
      </c>
      <c r="T4303" s="24">
        <v>403911.12</v>
      </c>
      <c r="U4303" s="24">
        <v>250766.11</v>
      </c>
      <c r="V4303" s="24">
        <v>438840.69</v>
      </c>
    </row>
    <row r="4304" spans="1:22" hidden="1" x14ac:dyDescent="0.3">
      <c r="A4304" s="23">
        <v>5</v>
      </c>
      <c r="B4304" s="23">
        <v>2022</v>
      </c>
      <c r="C4304" s="23" t="s">
        <v>560</v>
      </c>
      <c r="D4304" t="s">
        <v>159</v>
      </c>
      <c r="E4304" s="23" t="s">
        <v>564</v>
      </c>
      <c r="F4304" s="23" t="s">
        <v>289</v>
      </c>
      <c r="G4304" s="23">
        <v>3</v>
      </c>
      <c r="H4304" s="23" t="s">
        <v>31</v>
      </c>
      <c r="I4304" s="24">
        <v>86756.82</v>
      </c>
      <c r="J4304" s="24">
        <v>151824.43</v>
      </c>
      <c r="K4304" s="24">
        <v>118271.19</v>
      </c>
      <c r="L4304" s="24">
        <v>206974.58</v>
      </c>
      <c r="M4304" s="24">
        <v>149739.04999999999</v>
      </c>
      <c r="N4304" s="24">
        <v>262043.34</v>
      </c>
      <c r="O4304" s="24">
        <v>197342.59</v>
      </c>
      <c r="P4304" s="24">
        <v>345349.54</v>
      </c>
      <c r="Q4304" s="24">
        <v>244513.11</v>
      </c>
      <c r="R4304" s="24">
        <v>427897.95</v>
      </c>
      <c r="S4304" s="24">
        <v>275478.98</v>
      </c>
      <c r="T4304" s="24">
        <v>482088.22</v>
      </c>
      <c r="U4304" s="24">
        <v>306059.94</v>
      </c>
      <c r="V4304" s="24">
        <v>535604.9</v>
      </c>
    </row>
    <row r="4305" spans="1:22" hidden="1" x14ac:dyDescent="0.3">
      <c r="A4305" s="23">
        <v>5</v>
      </c>
      <c r="B4305" s="23">
        <v>2022</v>
      </c>
      <c r="C4305" s="23" t="s">
        <v>560</v>
      </c>
      <c r="D4305" t="s">
        <v>159</v>
      </c>
      <c r="E4305" s="23" t="s">
        <v>564</v>
      </c>
      <c r="F4305" s="23" t="s">
        <v>289</v>
      </c>
      <c r="G4305" s="23">
        <v>4</v>
      </c>
      <c r="H4305" s="23" t="s">
        <v>29</v>
      </c>
      <c r="I4305" s="24">
        <v>93340.96</v>
      </c>
      <c r="J4305" s="24">
        <v>149345.53</v>
      </c>
      <c r="K4305" s="24">
        <v>130677.34</v>
      </c>
      <c r="L4305" s="24">
        <v>209083.74</v>
      </c>
      <c r="M4305" s="24">
        <v>168013.72</v>
      </c>
      <c r="N4305" s="24">
        <v>268821.96000000002</v>
      </c>
      <c r="O4305" s="24">
        <v>224018.29</v>
      </c>
      <c r="P4305" s="24">
        <v>358429.27</v>
      </c>
      <c r="Q4305" s="24">
        <v>280022.87</v>
      </c>
      <c r="R4305" s="24">
        <v>448036.59</v>
      </c>
      <c r="S4305" s="24">
        <v>317359.25</v>
      </c>
      <c r="T4305" s="24">
        <v>507774.8</v>
      </c>
      <c r="U4305" s="24">
        <v>354695.63</v>
      </c>
      <c r="V4305" s="24">
        <v>567513.02</v>
      </c>
    </row>
    <row r="4306" spans="1:22" hidden="1" x14ac:dyDescent="0.3">
      <c r="A4306" s="23">
        <v>5</v>
      </c>
      <c r="B4306" s="23">
        <v>2022</v>
      </c>
      <c r="C4306" s="23" t="s">
        <v>560</v>
      </c>
      <c r="D4306" t="s">
        <v>159</v>
      </c>
      <c r="E4306" s="23" t="s">
        <v>564</v>
      </c>
      <c r="F4306" s="23" t="s">
        <v>330</v>
      </c>
      <c r="G4306" s="23">
        <v>1</v>
      </c>
      <c r="H4306" s="23" t="s">
        <v>14</v>
      </c>
      <c r="I4306" s="24">
        <v>125960.11</v>
      </c>
      <c r="J4306" s="24">
        <v>220430.19</v>
      </c>
      <c r="K4306" s="24">
        <v>163326.64000000001</v>
      </c>
      <c r="L4306" s="24">
        <v>285821.61</v>
      </c>
      <c r="M4306" s="24">
        <v>195123.35</v>
      </c>
      <c r="N4306" s="24">
        <v>341465.87</v>
      </c>
      <c r="O4306" s="24">
        <v>232481.75</v>
      </c>
      <c r="P4306" s="24">
        <v>406843.06</v>
      </c>
      <c r="Q4306" s="24">
        <v>273566.57</v>
      </c>
      <c r="R4306" s="24">
        <v>478741.49</v>
      </c>
      <c r="S4306" s="24">
        <v>299929.31</v>
      </c>
      <c r="T4306" s="24">
        <v>524876.29</v>
      </c>
      <c r="U4306" s="24">
        <v>325394.62</v>
      </c>
      <c r="V4306" s="24">
        <v>569440.59</v>
      </c>
    </row>
    <row r="4307" spans="1:22" hidden="1" x14ac:dyDescent="0.3">
      <c r="A4307" s="23">
        <v>5</v>
      </c>
      <c r="B4307" s="23">
        <v>2022</v>
      </c>
      <c r="C4307" s="23" t="s">
        <v>560</v>
      </c>
      <c r="D4307" t="s">
        <v>159</v>
      </c>
      <c r="E4307" s="23" t="s">
        <v>564</v>
      </c>
      <c r="F4307" s="23" t="s">
        <v>330</v>
      </c>
      <c r="G4307" s="23">
        <v>2</v>
      </c>
      <c r="H4307" s="23" t="s">
        <v>30</v>
      </c>
      <c r="I4307" s="24">
        <v>99313.51</v>
      </c>
      <c r="J4307" s="24">
        <v>173798.65</v>
      </c>
      <c r="K4307" s="24">
        <v>129986.23</v>
      </c>
      <c r="L4307" s="24">
        <v>227475.91</v>
      </c>
      <c r="M4307" s="24">
        <v>157354.75</v>
      </c>
      <c r="N4307" s="24">
        <v>275370.82</v>
      </c>
      <c r="O4307" s="24">
        <v>192315.47</v>
      </c>
      <c r="P4307" s="24">
        <v>336552.07</v>
      </c>
      <c r="Q4307" s="24">
        <v>228033.68</v>
      </c>
      <c r="R4307" s="24">
        <v>399058.95</v>
      </c>
      <c r="S4307" s="24">
        <v>251218.87</v>
      </c>
      <c r="T4307" s="24">
        <v>439633.02</v>
      </c>
      <c r="U4307" s="24">
        <v>272867.93</v>
      </c>
      <c r="V4307" s="24">
        <v>477518.88</v>
      </c>
    </row>
    <row r="4308" spans="1:22" hidden="1" x14ac:dyDescent="0.3">
      <c r="A4308" s="23">
        <v>5</v>
      </c>
      <c r="B4308" s="23">
        <v>2022</v>
      </c>
      <c r="C4308" s="23" t="s">
        <v>560</v>
      </c>
      <c r="D4308" t="s">
        <v>159</v>
      </c>
      <c r="E4308" s="23" t="s">
        <v>564</v>
      </c>
      <c r="F4308" s="23" t="s">
        <v>330</v>
      </c>
      <c r="G4308" s="23">
        <v>3</v>
      </c>
      <c r="H4308" s="23" t="s">
        <v>31</v>
      </c>
      <c r="I4308" s="24">
        <v>95177.64</v>
      </c>
      <c r="J4308" s="24">
        <v>166560.88</v>
      </c>
      <c r="K4308" s="24">
        <v>129853.7</v>
      </c>
      <c r="L4308" s="24">
        <v>227243.97</v>
      </c>
      <c r="M4308" s="24">
        <v>164480.22</v>
      </c>
      <c r="N4308" s="24">
        <v>287840.39</v>
      </c>
      <c r="O4308" s="24">
        <v>216847.8</v>
      </c>
      <c r="P4308" s="24">
        <v>379483.65</v>
      </c>
      <c r="Q4308" s="24">
        <v>268754.28999999998</v>
      </c>
      <c r="R4308" s="24">
        <v>470320.01</v>
      </c>
      <c r="S4308" s="24">
        <v>302846.28999999998</v>
      </c>
      <c r="T4308" s="24">
        <v>529981.01</v>
      </c>
      <c r="U4308" s="24">
        <v>336528.43</v>
      </c>
      <c r="V4308" s="24">
        <v>588924.76</v>
      </c>
    </row>
    <row r="4309" spans="1:22" hidden="1" x14ac:dyDescent="0.3">
      <c r="A4309" s="23">
        <v>5</v>
      </c>
      <c r="B4309" s="23">
        <v>2022</v>
      </c>
      <c r="C4309" s="23" t="s">
        <v>560</v>
      </c>
      <c r="D4309" t="s">
        <v>159</v>
      </c>
      <c r="E4309" s="23" t="s">
        <v>564</v>
      </c>
      <c r="F4309" s="23" t="s">
        <v>330</v>
      </c>
      <c r="G4309" s="23">
        <v>4</v>
      </c>
      <c r="H4309" s="23" t="s">
        <v>29</v>
      </c>
      <c r="I4309" s="24">
        <v>101686.62</v>
      </c>
      <c r="J4309" s="24">
        <v>162698.59</v>
      </c>
      <c r="K4309" s="24">
        <v>142361.26</v>
      </c>
      <c r="L4309" s="24">
        <v>227778.02</v>
      </c>
      <c r="M4309" s="24">
        <v>183035.91</v>
      </c>
      <c r="N4309" s="24">
        <v>292857.46000000002</v>
      </c>
      <c r="O4309" s="24">
        <v>244047.88</v>
      </c>
      <c r="P4309" s="24">
        <v>390476.61</v>
      </c>
      <c r="Q4309" s="24">
        <v>305059.84999999998</v>
      </c>
      <c r="R4309" s="24">
        <v>488095.76</v>
      </c>
      <c r="S4309" s="24">
        <v>345734.49</v>
      </c>
      <c r="T4309" s="24">
        <v>553175.19999999995</v>
      </c>
      <c r="U4309" s="24">
        <v>386409.14</v>
      </c>
      <c r="V4309" s="24">
        <v>618254.63</v>
      </c>
    </row>
    <row r="4310" spans="1:22" hidden="1" x14ac:dyDescent="0.3">
      <c r="A4310" s="23">
        <v>5</v>
      </c>
      <c r="B4310" s="23">
        <v>2022</v>
      </c>
      <c r="C4310" s="23" t="s">
        <v>560</v>
      </c>
      <c r="D4310" t="s">
        <v>159</v>
      </c>
      <c r="E4310" s="23" t="s">
        <v>564</v>
      </c>
      <c r="F4310" s="23" t="s">
        <v>368</v>
      </c>
      <c r="G4310" s="23">
        <v>1</v>
      </c>
      <c r="H4310" s="23" t="s">
        <v>14</v>
      </c>
      <c r="I4310" s="24">
        <v>120919.22</v>
      </c>
      <c r="J4310" s="24">
        <v>211608.63</v>
      </c>
      <c r="K4310" s="24">
        <v>156812.41</v>
      </c>
      <c r="L4310" s="24">
        <v>274421.71000000002</v>
      </c>
      <c r="M4310" s="24">
        <v>187359.57</v>
      </c>
      <c r="N4310" s="24">
        <v>327879.24</v>
      </c>
      <c r="O4310" s="24">
        <v>223258.28</v>
      </c>
      <c r="P4310" s="24">
        <v>390701.98</v>
      </c>
      <c r="Q4310" s="24">
        <v>262730.06</v>
      </c>
      <c r="R4310" s="24">
        <v>459777.6</v>
      </c>
      <c r="S4310" s="24">
        <v>288058.28999999998</v>
      </c>
      <c r="T4310" s="24">
        <v>504102.01</v>
      </c>
      <c r="U4310" s="24">
        <v>312533.46999999997</v>
      </c>
      <c r="V4310" s="24">
        <v>546933.56999999995</v>
      </c>
    </row>
    <row r="4311" spans="1:22" hidden="1" x14ac:dyDescent="0.3">
      <c r="A4311" s="23">
        <v>5</v>
      </c>
      <c r="B4311" s="23">
        <v>2022</v>
      </c>
      <c r="C4311" s="23" t="s">
        <v>560</v>
      </c>
      <c r="D4311" t="s">
        <v>159</v>
      </c>
      <c r="E4311" s="23" t="s">
        <v>564</v>
      </c>
      <c r="F4311" s="23" t="s">
        <v>368</v>
      </c>
      <c r="G4311" s="23">
        <v>2</v>
      </c>
      <c r="H4311" s="23" t="s">
        <v>30</v>
      </c>
      <c r="I4311" s="24">
        <v>95199.46</v>
      </c>
      <c r="J4311" s="24">
        <v>166599.06</v>
      </c>
      <c r="K4311" s="24">
        <v>124631.67</v>
      </c>
      <c r="L4311" s="24">
        <v>218105.42</v>
      </c>
      <c r="M4311" s="24">
        <v>150904.66</v>
      </c>
      <c r="N4311" s="24">
        <v>264083.15000000002</v>
      </c>
      <c r="O4311" s="24">
        <v>184489.08</v>
      </c>
      <c r="P4311" s="24">
        <v>322855.89</v>
      </c>
      <c r="Q4311" s="24">
        <v>218780.93</v>
      </c>
      <c r="R4311" s="24">
        <v>382866.62</v>
      </c>
      <c r="S4311" s="24">
        <v>241042.13</v>
      </c>
      <c r="T4311" s="24">
        <v>421823.72</v>
      </c>
      <c r="U4311" s="24">
        <v>261833.8</v>
      </c>
      <c r="V4311" s="24">
        <v>458209.14</v>
      </c>
    </row>
    <row r="4312" spans="1:22" hidden="1" x14ac:dyDescent="0.3">
      <c r="A4312" s="23">
        <v>5</v>
      </c>
      <c r="B4312" s="23">
        <v>2022</v>
      </c>
      <c r="C4312" s="23" t="s">
        <v>560</v>
      </c>
      <c r="D4312" t="s">
        <v>159</v>
      </c>
      <c r="E4312" s="23" t="s">
        <v>564</v>
      </c>
      <c r="F4312" s="23" t="s">
        <v>368</v>
      </c>
      <c r="G4312" s="23">
        <v>3</v>
      </c>
      <c r="H4312" s="23" t="s">
        <v>31</v>
      </c>
      <c r="I4312" s="24">
        <v>91128.960000000006</v>
      </c>
      <c r="J4312" s="24">
        <v>159475.68</v>
      </c>
      <c r="K4312" s="24">
        <v>124303.63</v>
      </c>
      <c r="L4312" s="24">
        <v>217531.35</v>
      </c>
      <c r="M4312" s="24">
        <v>157430.49</v>
      </c>
      <c r="N4312" s="24">
        <v>275503.35999999999</v>
      </c>
      <c r="O4312" s="24">
        <v>207533.7</v>
      </c>
      <c r="P4312" s="24">
        <v>363183.97</v>
      </c>
      <c r="Q4312" s="24">
        <v>257191.85</v>
      </c>
      <c r="R4312" s="24">
        <v>450085.74</v>
      </c>
      <c r="S4312" s="24">
        <v>289802.78000000003</v>
      </c>
      <c r="T4312" s="24">
        <v>507154.86</v>
      </c>
      <c r="U4312" s="24">
        <v>322018.09999999998</v>
      </c>
      <c r="V4312" s="24">
        <v>563531.68000000005</v>
      </c>
    </row>
    <row r="4313" spans="1:22" hidden="1" x14ac:dyDescent="0.3">
      <c r="A4313" s="23">
        <v>5</v>
      </c>
      <c r="B4313" s="23">
        <v>2022</v>
      </c>
      <c r="C4313" s="23" t="s">
        <v>560</v>
      </c>
      <c r="D4313" t="s">
        <v>159</v>
      </c>
      <c r="E4313" s="23" t="s">
        <v>564</v>
      </c>
      <c r="F4313" s="23" t="s">
        <v>368</v>
      </c>
      <c r="G4313" s="23">
        <v>4</v>
      </c>
      <c r="H4313" s="23" t="s">
        <v>29</v>
      </c>
      <c r="I4313" s="24">
        <v>97543.96</v>
      </c>
      <c r="J4313" s="24">
        <v>156070.34</v>
      </c>
      <c r="K4313" s="24">
        <v>136561.54999999999</v>
      </c>
      <c r="L4313" s="24">
        <v>218498.48</v>
      </c>
      <c r="M4313" s="24">
        <v>175579.13</v>
      </c>
      <c r="N4313" s="24">
        <v>280926.62</v>
      </c>
      <c r="O4313" s="24">
        <v>234105.51</v>
      </c>
      <c r="P4313" s="24">
        <v>374568.82</v>
      </c>
      <c r="Q4313" s="24">
        <v>292631.89</v>
      </c>
      <c r="R4313" s="24">
        <v>468211.03</v>
      </c>
      <c r="S4313" s="24">
        <v>331649.46999999997</v>
      </c>
      <c r="T4313" s="24">
        <v>530639.16</v>
      </c>
      <c r="U4313" s="24">
        <v>370667.06</v>
      </c>
      <c r="V4313" s="24">
        <v>593067.30000000005</v>
      </c>
    </row>
    <row r="4314" spans="1:22" hidden="1" x14ac:dyDescent="0.3">
      <c r="A4314" s="23">
        <v>5</v>
      </c>
      <c r="B4314" s="23">
        <v>2022</v>
      </c>
      <c r="C4314" s="23" t="s">
        <v>560</v>
      </c>
      <c r="D4314" t="s">
        <v>159</v>
      </c>
      <c r="E4314" s="23" t="s">
        <v>564</v>
      </c>
      <c r="F4314" s="23" t="s">
        <v>403</v>
      </c>
      <c r="G4314" s="23">
        <v>1</v>
      </c>
      <c r="H4314" s="23" t="s">
        <v>14</v>
      </c>
      <c r="I4314" s="24">
        <v>126026.7</v>
      </c>
      <c r="J4314" s="24">
        <v>220546.72</v>
      </c>
      <c r="K4314" s="24">
        <v>163447.39000000001</v>
      </c>
      <c r="L4314" s="24">
        <v>286032.92</v>
      </c>
      <c r="M4314" s="24">
        <v>195296.69</v>
      </c>
      <c r="N4314" s="24">
        <v>341769.2</v>
      </c>
      <c r="O4314" s="24">
        <v>232730.01</v>
      </c>
      <c r="P4314" s="24">
        <v>407277.52</v>
      </c>
      <c r="Q4314" s="24">
        <v>273885.15999999997</v>
      </c>
      <c r="R4314" s="24">
        <v>479299.02</v>
      </c>
      <c r="S4314" s="24">
        <v>300293.83</v>
      </c>
      <c r="T4314" s="24">
        <v>525514.21</v>
      </c>
      <c r="U4314" s="24">
        <v>325817.81</v>
      </c>
      <c r="V4314" s="24">
        <v>570181.16</v>
      </c>
    </row>
    <row r="4315" spans="1:22" hidden="1" x14ac:dyDescent="0.3">
      <c r="A4315" s="23">
        <v>5</v>
      </c>
      <c r="B4315" s="23">
        <v>2022</v>
      </c>
      <c r="C4315" s="23" t="s">
        <v>560</v>
      </c>
      <c r="D4315" t="s">
        <v>159</v>
      </c>
      <c r="E4315" s="23" t="s">
        <v>564</v>
      </c>
      <c r="F4315" s="23" t="s">
        <v>403</v>
      </c>
      <c r="G4315" s="23">
        <v>2</v>
      </c>
      <c r="H4315" s="23" t="s">
        <v>30</v>
      </c>
      <c r="I4315" s="24">
        <v>99148.4</v>
      </c>
      <c r="J4315" s="24">
        <v>173509.69</v>
      </c>
      <c r="K4315" s="24">
        <v>129817.07</v>
      </c>
      <c r="L4315" s="24">
        <v>227179.87</v>
      </c>
      <c r="M4315" s="24">
        <v>157199.66</v>
      </c>
      <c r="N4315" s="24">
        <v>275099.40999999997</v>
      </c>
      <c r="O4315" s="24">
        <v>192214.46</v>
      </c>
      <c r="P4315" s="24">
        <v>336375.31</v>
      </c>
      <c r="Q4315" s="24">
        <v>227956.33</v>
      </c>
      <c r="R4315" s="24">
        <v>398923.59</v>
      </c>
      <c r="S4315" s="24">
        <v>251159.83</v>
      </c>
      <c r="T4315" s="24">
        <v>439529.7</v>
      </c>
      <c r="U4315" s="24">
        <v>272834.37</v>
      </c>
      <c r="V4315" s="24">
        <v>477460.14</v>
      </c>
    </row>
    <row r="4316" spans="1:22" hidden="1" x14ac:dyDescent="0.3">
      <c r="A4316" s="23">
        <v>5</v>
      </c>
      <c r="B4316" s="23">
        <v>2022</v>
      </c>
      <c r="C4316" s="23" t="s">
        <v>560</v>
      </c>
      <c r="D4316" t="s">
        <v>159</v>
      </c>
      <c r="E4316" s="23" t="s">
        <v>564</v>
      </c>
      <c r="F4316" s="23" t="s">
        <v>403</v>
      </c>
      <c r="G4316" s="23">
        <v>3</v>
      </c>
      <c r="H4316" s="23" t="s">
        <v>31</v>
      </c>
      <c r="I4316" s="24">
        <v>94854.17</v>
      </c>
      <c r="J4316" s="24">
        <v>165994.79999999999</v>
      </c>
      <c r="K4316" s="24">
        <v>129371.31</v>
      </c>
      <c r="L4316" s="24">
        <v>226399.8</v>
      </c>
      <c r="M4316" s="24">
        <v>163838.5</v>
      </c>
      <c r="N4316" s="24">
        <v>286717.37</v>
      </c>
      <c r="O4316" s="24">
        <v>215970.79</v>
      </c>
      <c r="P4316" s="24">
        <v>377948.88</v>
      </c>
      <c r="Q4316" s="24">
        <v>267637.96999999997</v>
      </c>
      <c r="R4316" s="24">
        <v>468366.45</v>
      </c>
      <c r="S4316" s="24">
        <v>301565.98</v>
      </c>
      <c r="T4316" s="24">
        <v>527740.47</v>
      </c>
      <c r="U4316" s="24">
        <v>335080.57</v>
      </c>
      <c r="V4316" s="24">
        <v>586391</v>
      </c>
    </row>
    <row r="4317" spans="1:22" hidden="1" x14ac:dyDescent="0.3">
      <c r="A4317" s="23">
        <v>5</v>
      </c>
      <c r="B4317" s="23">
        <v>2022</v>
      </c>
      <c r="C4317" s="23" t="s">
        <v>560</v>
      </c>
      <c r="D4317" t="s">
        <v>159</v>
      </c>
      <c r="E4317" s="23" t="s">
        <v>564</v>
      </c>
      <c r="F4317" s="23" t="s">
        <v>403</v>
      </c>
      <c r="G4317" s="23">
        <v>4</v>
      </c>
      <c r="H4317" s="23" t="s">
        <v>29</v>
      </c>
      <c r="I4317" s="24">
        <v>101626.25</v>
      </c>
      <c r="J4317" s="24">
        <v>162602.01</v>
      </c>
      <c r="K4317" s="24">
        <v>142276.76</v>
      </c>
      <c r="L4317" s="24">
        <v>227642.81</v>
      </c>
      <c r="M4317" s="24">
        <v>182927.26</v>
      </c>
      <c r="N4317" s="24">
        <v>292683.62</v>
      </c>
      <c r="O4317" s="24">
        <v>243903.01</v>
      </c>
      <c r="P4317" s="24">
        <v>390244.82</v>
      </c>
      <c r="Q4317" s="24">
        <v>304878.76</v>
      </c>
      <c r="R4317" s="24">
        <v>487806.03</v>
      </c>
      <c r="S4317" s="24">
        <v>345529.27</v>
      </c>
      <c r="T4317" s="24">
        <v>552846.82999999996</v>
      </c>
      <c r="U4317" s="24">
        <v>386179.77</v>
      </c>
      <c r="V4317" s="24">
        <v>617887.64</v>
      </c>
    </row>
    <row r="4318" spans="1:22" hidden="1" x14ac:dyDescent="0.3">
      <c r="A4318" s="23">
        <v>5</v>
      </c>
      <c r="B4318" s="23">
        <v>2022</v>
      </c>
      <c r="C4318" s="23" t="s">
        <v>560</v>
      </c>
      <c r="D4318" t="s">
        <v>159</v>
      </c>
      <c r="E4318" s="23" t="s">
        <v>564</v>
      </c>
      <c r="F4318" s="23" t="s">
        <v>434</v>
      </c>
      <c r="G4318" s="23">
        <v>1</v>
      </c>
      <c r="H4318" s="23" t="s">
        <v>14</v>
      </c>
      <c r="I4318" s="24">
        <v>118797.21</v>
      </c>
      <c r="J4318" s="24">
        <v>207895.11</v>
      </c>
      <c r="K4318" s="24">
        <v>154131.87</v>
      </c>
      <c r="L4318" s="24">
        <v>269730.76</v>
      </c>
      <c r="M4318" s="24">
        <v>184217.15</v>
      </c>
      <c r="N4318" s="24">
        <v>322380.01</v>
      </c>
      <c r="O4318" s="24">
        <v>219600.32</v>
      </c>
      <c r="P4318" s="24">
        <v>384300.56</v>
      </c>
      <c r="Q4318" s="24">
        <v>258480.22</v>
      </c>
      <c r="R4318" s="24">
        <v>452340.38</v>
      </c>
      <c r="S4318" s="24">
        <v>283430.33</v>
      </c>
      <c r="T4318" s="24">
        <v>496003.08</v>
      </c>
      <c r="U4318" s="24">
        <v>307569.75</v>
      </c>
      <c r="V4318" s="24">
        <v>538247.05000000005</v>
      </c>
    </row>
    <row r="4319" spans="1:22" hidden="1" x14ac:dyDescent="0.3">
      <c r="A4319" s="23">
        <v>5</v>
      </c>
      <c r="B4319" s="23">
        <v>2022</v>
      </c>
      <c r="C4319" s="23" t="s">
        <v>560</v>
      </c>
      <c r="D4319" t="s">
        <v>159</v>
      </c>
      <c r="E4319" s="23" t="s">
        <v>564</v>
      </c>
      <c r="F4319" s="23" t="s">
        <v>434</v>
      </c>
      <c r="G4319" s="23">
        <v>2</v>
      </c>
      <c r="H4319" s="23" t="s">
        <v>30</v>
      </c>
      <c r="I4319" s="24">
        <v>93077.45</v>
      </c>
      <c r="J4319" s="24">
        <v>162885.54</v>
      </c>
      <c r="K4319" s="24">
        <v>121951.13</v>
      </c>
      <c r="L4319" s="24">
        <v>213414.47</v>
      </c>
      <c r="M4319" s="24">
        <v>147762.23999999999</v>
      </c>
      <c r="N4319" s="24">
        <v>258583.92</v>
      </c>
      <c r="O4319" s="24">
        <v>180831.13</v>
      </c>
      <c r="P4319" s="24">
        <v>316454.46999999997</v>
      </c>
      <c r="Q4319" s="24">
        <v>214531.09</v>
      </c>
      <c r="R4319" s="24">
        <v>375429.4</v>
      </c>
      <c r="S4319" s="24">
        <v>236414.17</v>
      </c>
      <c r="T4319" s="24">
        <v>413724.8</v>
      </c>
      <c r="U4319" s="24">
        <v>256870.07</v>
      </c>
      <c r="V4319" s="24">
        <v>449522.62</v>
      </c>
    </row>
    <row r="4320" spans="1:22" hidden="1" x14ac:dyDescent="0.3">
      <c r="A4320" s="23">
        <v>5</v>
      </c>
      <c r="B4320" s="23">
        <v>2022</v>
      </c>
      <c r="C4320" s="23" t="s">
        <v>560</v>
      </c>
      <c r="D4320" t="s">
        <v>159</v>
      </c>
      <c r="E4320" s="23" t="s">
        <v>564</v>
      </c>
      <c r="F4320" s="23" t="s">
        <v>434</v>
      </c>
      <c r="G4320" s="23">
        <v>3</v>
      </c>
      <c r="H4320" s="23" t="s">
        <v>31</v>
      </c>
      <c r="I4320" s="24">
        <v>88754.49</v>
      </c>
      <c r="J4320" s="24">
        <v>155320.35999999999</v>
      </c>
      <c r="K4320" s="24">
        <v>120979.37</v>
      </c>
      <c r="L4320" s="24">
        <v>211713.89</v>
      </c>
      <c r="M4320" s="24">
        <v>153156.44</v>
      </c>
      <c r="N4320" s="24">
        <v>268023.77</v>
      </c>
      <c r="O4320" s="24">
        <v>201834.96</v>
      </c>
      <c r="P4320" s="24">
        <v>353211.19</v>
      </c>
      <c r="Q4320" s="24">
        <v>250068.43</v>
      </c>
      <c r="R4320" s="24">
        <v>437619.75</v>
      </c>
      <c r="S4320" s="24">
        <v>281729.57</v>
      </c>
      <c r="T4320" s="24">
        <v>493026.75</v>
      </c>
      <c r="U4320" s="24">
        <v>312995.11</v>
      </c>
      <c r="V4320" s="24">
        <v>547741.43999999994</v>
      </c>
    </row>
    <row r="4321" spans="1:22" hidden="1" x14ac:dyDescent="0.3">
      <c r="A4321" s="23">
        <v>5</v>
      </c>
      <c r="B4321" s="23">
        <v>2022</v>
      </c>
      <c r="C4321" s="23" t="s">
        <v>560</v>
      </c>
      <c r="D4321" t="s">
        <v>159</v>
      </c>
      <c r="E4321" s="23" t="s">
        <v>564</v>
      </c>
      <c r="F4321" s="23" t="s">
        <v>434</v>
      </c>
      <c r="G4321" s="23">
        <v>4</v>
      </c>
      <c r="H4321" s="23" t="s">
        <v>29</v>
      </c>
      <c r="I4321" s="24">
        <v>95595.48</v>
      </c>
      <c r="J4321" s="24">
        <v>152952.76999999999</v>
      </c>
      <c r="K4321" s="24">
        <v>133833.67000000001</v>
      </c>
      <c r="L4321" s="24">
        <v>214133.88</v>
      </c>
      <c r="M4321" s="24">
        <v>172071.86</v>
      </c>
      <c r="N4321" s="24">
        <v>275314.98</v>
      </c>
      <c r="O4321" s="24">
        <v>229429.15</v>
      </c>
      <c r="P4321" s="24">
        <v>367086.64</v>
      </c>
      <c r="Q4321" s="24">
        <v>286786.44</v>
      </c>
      <c r="R4321" s="24">
        <v>458858.3</v>
      </c>
      <c r="S4321" s="24">
        <v>325024.63</v>
      </c>
      <c r="T4321" s="24">
        <v>520039.41</v>
      </c>
      <c r="U4321" s="24">
        <v>363262.82</v>
      </c>
      <c r="V4321" s="24">
        <v>581220.52</v>
      </c>
    </row>
    <row r="4322" spans="1:22" hidden="1" x14ac:dyDescent="0.3">
      <c r="A4322" s="23">
        <v>5</v>
      </c>
      <c r="B4322" s="23">
        <v>2022</v>
      </c>
      <c r="C4322" s="23" t="s">
        <v>560</v>
      </c>
      <c r="D4322" t="s">
        <v>10</v>
      </c>
      <c r="E4322" s="23" t="s">
        <v>565</v>
      </c>
      <c r="F4322" s="23" t="s">
        <v>8</v>
      </c>
      <c r="G4322" s="23">
        <v>1</v>
      </c>
      <c r="H4322" s="23" t="s">
        <v>14</v>
      </c>
      <c r="I4322" s="24">
        <v>110637.66</v>
      </c>
      <c r="J4322" s="24">
        <v>193615.91</v>
      </c>
      <c r="K4322" s="24">
        <v>143421.70000000001</v>
      </c>
      <c r="L4322" s="24">
        <v>250987.98</v>
      </c>
      <c r="M4322" s="24">
        <v>171312</v>
      </c>
      <c r="N4322" s="24">
        <v>299796</v>
      </c>
      <c r="O4322" s="24">
        <v>204066.54</v>
      </c>
      <c r="P4322" s="24">
        <v>357116.44</v>
      </c>
      <c r="Q4322" s="24">
        <v>240101.28</v>
      </c>
      <c r="R4322" s="24">
        <v>420177.24</v>
      </c>
      <c r="S4322" s="24">
        <v>263222.68</v>
      </c>
      <c r="T4322" s="24">
        <v>460639.69</v>
      </c>
      <c r="U4322" s="24">
        <v>285541.61</v>
      </c>
      <c r="V4322" s="24">
        <v>499697.82</v>
      </c>
    </row>
    <row r="4323" spans="1:22" hidden="1" x14ac:dyDescent="0.3">
      <c r="A4323" s="23">
        <v>5</v>
      </c>
      <c r="B4323" s="23">
        <v>2022</v>
      </c>
      <c r="C4323" s="23" t="s">
        <v>560</v>
      </c>
      <c r="D4323" t="s">
        <v>10</v>
      </c>
      <c r="E4323" s="23" t="s">
        <v>565</v>
      </c>
      <c r="F4323" s="23" t="s">
        <v>8</v>
      </c>
      <c r="G4323" s="23">
        <v>2</v>
      </c>
      <c r="H4323" s="23" t="s">
        <v>30</v>
      </c>
      <c r="I4323" s="24">
        <v>87466.71</v>
      </c>
      <c r="J4323" s="24">
        <v>153066.75</v>
      </c>
      <c r="K4323" s="24">
        <v>114430.05</v>
      </c>
      <c r="L4323" s="24">
        <v>200252.59</v>
      </c>
      <c r="M4323" s="24">
        <v>138469.74</v>
      </c>
      <c r="N4323" s="24">
        <v>242322.05</v>
      </c>
      <c r="O4323" s="24">
        <v>169139.34</v>
      </c>
      <c r="P4323" s="24">
        <v>295993.84000000003</v>
      </c>
      <c r="Q4323" s="24">
        <v>200507.47</v>
      </c>
      <c r="R4323" s="24">
        <v>350888.07</v>
      </c>
      <c r="S4323" s="24">
        <v>220865.77</v>
      </c>
      <c r="T4323" s="24">
        <v>386515.11</v>
      </c>
      <c r="U4323" s="24">
        <v>239866.23</v>
      </c>
      <c r="V4323" s="24">
        <v>419765.9</v>
      </c>
    </row>
    <row r="4324" spans="1:22" hidden="1" x14ac:dyDescent="0.3">
      <c r="A4324" s="23">
        <v>5</v>
      </c>
      <c r="B4324" s="23">
        <v>2022</v>
      </c>
      <c r="C4324" s="23" t="s">
        <v>560</v>
      </c>
      <c r="D4324" t="s">
        <v>10</v>
      </c>
      <c r="E4324" s="23" t="s">
        <v>565</v>
      </c>
      <c r="F4324" s="23" t="s">
        <v>8</v>
      </c>
      <c r="G4324" s="23">
        <v>3</v>
      </c>
      <c r="H4324" s="23" t="s">
        <v>31</v>
      </c>
      <c r="I4324" s="24">
        <v>84002.02</v>
      </c>
      <c r="J4324" s="24">
        <v>147003.54</v>
      </c>
      <c r="K4324" s="24">
        <v>114650.65</v>
      </c>
      <c r="L4324" s="24">
        <v>200638.64</v>
      </c>
      <c r="M4324" s="24">
        <v>145256.22</v>
      </c>
      <c r="N4324" s="24">
        <v>254198.38</v>
      </c>
      <c r="O4324" s="24">
        <v>191536.55</v>
      </c>
      <c r="P4324" s="24">
        <v>335188.96999999997</v>
      </c>
      <c r="Q4324" s="24">
        <v>237415.94</v>
      </c>
      <c r="R4324" s="24">
        <v>415477.9</v>
      </c>
      <c r="S4324" s="24">
        <v>267556.7</v>
      </c>
      <c r="T4324" s="24">
        <v>468224.23</v>
      </c>
      <c r="U4324" s="24">
        <v>297341.06</v>
      </c>
      <c r="V4324" s="24">
        <v>520346.86</v>
      </c>
    </row>
    <row r="4325" spans="1:22" hidden="1" x14ac:dyDescent="0.3">
      <c r="A4325" s="23">
        <v>5</v>
      </c>
      <c r="B4325" s="23">
        <v>2022</v>
      </c>
      <c r="C4325" s="23" t="s">
        <v>560</v>
      </c>
      <c r="D4325" t="s">
        <v>10</v>
      </c>
      <c r="E4325" s="23" t="s">
        <v>565</v>
      </c>
      <c r="F4325" s="23" t="s">
        <v>8</v>
      </c>
      <c r="G4325" s="23">
        <v>4</v>
      </c>
      <c r="H4325" s="23" t="s">
        <v>29</v>
      </c>
      <c r="I4325" s="24">
        <v>89439.74</v>
      </c>
      <c r="J4325" s="24">
        <v>143103.59</v>
      </c>
      <c r="K4325" s="24">
        <v>125215.64</v>
      </c>
      <c r="L4325" s="24">
        <v>200345.03</v>
      </c>
      <c r="M4325" s="24">
        <v>160991.54</v>
      </c>
      <c r="N4325" s="24">
        <v>257586.46</v>
      </c>
      <c r="O4325" s="24">
        <v>214655.38</v>
      </c>
      <c r="P4325" s="24">
        <v>343448.62</v>
      </c>
      <c r="Q4325" s="24">
        <v>268319.23</v>
      </c>
      <c r="R4325" s="24">
        <v>429310.77</v>
      </c>
      <c r="S4325" s="24">
        <v>304095.13</v>
      </c>
      <c r="T4325" s="24">
        <v>486552.21</v>
      </c>
      <c r="U4325" s="24">
        <v>339871.02</v>
      </c>
      <c r="V4325" s="24">
        <v>543793.65</v>
      </c>
    </row>
    <row r="4326" spans="1:22" hidden="1" x14ac:dyDescent="0.3">
      <c r="A4326" s="23">
        <v>5</v>
      </c>
      <c r="B4326" s="23">
        <v>2022</v>
      </c>
      <c r="C4326" s="23" t="s">
        <v>560</v>
      </c>
      <c r="D4326" t="s">
        <v>10</v>
      </c>
      <c r="E4326" s="23" t="s">
        <v>565</v>
      </c>
      <c r="F4326" s="23" t="s">
        <v>259</v>
      </c>
      <c r="G4326" s="23">
        <v>1</v>
      </c>
      <c r="H4326" s="23" t="s">
        <v>14</v>
      </c>
      <c r="I4326" s="24">
        <v>107188.28</v>
      </c>
      <c r="J4326" s="24">
        <v>187579.49</v>
      </c>
      <c r="K4326" s="24">
        <v>138917.89000000001</v>
      </c>
      <c r="L4326" s="24">
        <v>243106.3</v>
      </c>
      <c r="M4326" s="24">
        <v>165905.04</v>
      </c>
      <c r="N4326" s="24">
        <v>290333.81</v>
      </c>
      <c r="O4326" s="24">
        <v>197586.54</v>
      </c>
      <c r="P4326" s="24">
        <v>345776.44</v>
      </c>
      <c r="Q4326" s="24">
        <v>232452.16</v>
      </c>
      <c r="R4326" s="24">
        <v>406791.27</v>
      </c>
      <c r="S4326" s="24">
        <v>254822.63</v>
      </c>
      <c r="T4326" s="24">
        <v>445939.61</v>
      </c>
      <c r="U4326" s="24">
        <v>276403.26</v>
      </c>
      <c r="V4326" s="24">
        <v>483705.71</v>
      </c>
    </row>
    <row r="4327" spans="1:22" hidden="1" x14ac:dyDescent="0.3">
      <c r="A4327" s="23">
        <v>5</v>
      </c>
      <c r="B4327" s="23">
        <v>2022</v>
      </c>
      <c r="C4327" s="23" t="s">
        <v>560</v>
      </c>
      <c r="D4327" t="s">
        <v>10</v>
      </c>
      <c r="E4327" s="23" t="s">
        <v>565</v>
      </c>
      <c r="F4327" s="23" t="s">
        <v>259</v>
      </c>
      <c r="G4327" s="23">
        <v>2</v>
      </c>
      <c r="H4327" s="23" t="s">
        <v>30</v>
      </c>
      <c r="I4327" s="24">
        <v>84944.17</v>
      </c>
      <c r="J4327" s="24">
        <v>148652.29999999999</v>
      </c>
      <c r="K4327" s="24">
        <v>111085.9</v>
      </c>
      <c r="L4327" s="24">
        <v>194400.32</v>
      </c>
      <c r="M4327" s="24">
        <v>134376.47</v>
      </c>
      <c r="N4327" s="24">
        <v>235158.82</v>
      </c>
      <c r="O4327" s="24">
        <v>164056.43</v>
      </c>
      <c r="P4327" s="24">
        <v>287098.75</v>
      </c>
      <c r="Q4327" s="24">
        <v>194442.1</v>
      </c>
      <c r="R4327" s="24">
        <v>340273.67</v>
      </c>
      <c r="S4327" s="24">
        <v>214160.01</v>
      </c>
      <c r="T4327" s="24">
        <v>374780.01</v>
      </c>
      <c r="U4327" s="24">
        <v>232554.9</v>
      </c>
      <c r="V4327" s="24">
        <v>406971.07</v>
      </c>
    </row>
    <row r="4328" spans="1:22" hidden="1" x14ac:dyDescent="0.3">
      <c r="A4328" s="23">
        <v>5</v>
      </c>
      <c r="B4328" s="23">
        <v>2022</v>
      </c>
      <c r="C4328" s="23" t="s">
        <v>560</v>
      </c>
      <c r="D4328" t="s">
        <v>10</v>
      </c>
      <c r="E4328" s="23" t="s">
        <v>565</v>
      </c>
      <c r="F4328" s="23" t="s">
        <v>259</v>
      </c>
      <c r="G4328" s="23">
        <v>3</v>
      </c>
      <c r="H4328" s="23" t="s">
        <v>31</v>
      </c>
      <c r="I4328" s="24">
        <v>81734.2</v>
      </c>
      <c r="J4328" s="24">
        <v>143034.85</v>
      </c>
      <c r="K4328" s="24">
        <v>111593.79</v>
      </c>
      <c r="L4328" s="24">
        <v>195289.13</v>
      </c>
      <c r="M4328" s="24">
        <v>141412.03</v>
      </c>
      <c r="N4328" s="24">
        <v>247471.06</v>
      </c>
      <c r="O4328" s="24">
        <v>186496.51</v>
      </c>
      <c r="P4328" s="24">
        <v>326368.90000000002</v>
      </c>
      <c r="Q4328" s="24">
        <v>231196.08</v>
      </c>
      <c r="R4328" s="24">
        <v>404593.15</v>
      </c>
      <c r="S4328" s="24">
        <v>260568.12</v>
      </c>
      <c r="T4328" s="24">
        <v>455994.2</v>
      </c>
      <c r="U4328" s="24">
        <v>289598</v>
      </c>
      <c r="V4328" s="24">
        <v>506796.51</v>
      </c>
    </row>
    <row r="4329" spans="1:22" hidden="1" x14ac:dyDescent="0.3">
      <c r="A4329" s="23">
        <v>5</v>
      </c>
      <c r="B4329" s="23">
        <v>2022</v>
      </c>
      <c r="C4329" s="23" t="s">
        <v>560</v>
      </c>
      <c r="D4329" t="s">
        <v>10</v>
      </c>
      <c r="E4329" s="23" t="s">
        <v>565</v>
      </c>
      <c r="F4329" s="23" t="s">
        <v>259</v>
      </c>
      <c r="G4329" s="23">
        <v>4</v>
      </c>
      <c r="H4329" s="23" t="s">
        <v>29</v>
      </c>
      <c r="I4329" s="24">
        <v>86758.46</v>
      </c>
      <c r="J4329" s="24">
        <v>138813.53</v>
      </c>
      <c r="K4329" s="24">
        <v>121461.84</v>
      </c>
      <c r="L4329" s="24">
        <v>194338.95</v>
      </c>
      <c r="M4329" s="24">
        <v>156165.22</v>
      </c>
      <c r="N4329" s="24">
        <v>249864.36</v>
      </c>
      <c r="O4329" s="24">
        <v>208220.3</v>
      </c>
      <c r="P4329" s="24">
        <v>333152.48</v>
      </c>
      <c r="Q4329" s="24">
        <v>260275.37</v>
      </c>
      <c r="R4329" s="24">
        <v>416440.6</v>
      </c>
      <c r="S4329" s="24">
        <v>294978.75</v>
      </c>
      <c r="T4329" s="24">
        <v>471966.01</v>
      </c>
      <c r="U4329" s="24">
        <v>329682.14</v>
      </c>
      <c r="V4329" s="24">
        <v>527491.43000000005</v>
      </c>
    </row>
    <row r="4330" spans="1:22" hidden="1" x14ac:dyDescent="0.3">
      <c r="A4330" s="23">
        <v>5</v>
      </c>
      <c r="B4330" s="23">
        <v>2022</v>
      </c>
      <c r="C4330" s="23" t="s">
        <v>560</v>
      </c>
      <c r="D4330" t="s">
        <v>10</v>
      </c>
      <c r="E4330" s="23" t="s">
        <v>565</v>
      </c>
      <c r="F4330" s="23" t="s">
        <v>299</v>
      </c>
      <c r="G4330" s="23">
        <v>1</v>
      </c>
      <c r="H4330" s="23" t="s">
        <v>14</v>
      </c>
      <c r="I4330" s="24">
        <v>108051.74</v>
      </c>
      <c r="J4330" s="24">
        <v>189090.54</v>
      </c>
      <c r="K4330" s="24">
        <v>140191.76999999999</v>
      </c>
      <c r="L4330" s="24">
        <v>245335.6</v>
      </c>
      <c r="M4330" s="24">
        <v>167557.31</v>
      </c>
      <c r="N4330" s="24">
        <v>293225.28999999998</v>
      </c>
      <c r="O4330" s="24">
        <v>199742.35</v>
      </c>
      <c r="P4330" s="24">
        <v>349549.12</v>
      </c>
      <c r="Q4330" s="24">
        <v>235107.56</v>
      </c>
      <c r="R4330" s="24">
        <v>411438.23</v>
      </c>
      <c r="S4330" s="24">
        <v>257802.25</v>
      </c>
      <c r="T4330" s="24">
        <v>451153.94</v>
      </c>
      <c r="U4330" s="24">
        <v>279760.14</v>
      </c>
      <c r="V4330" s="24">
        <v>489580.24</v>
      </c>
    </row>
    <row r="4331" spans="1:22" hidden="1" x14ac:dyDescent="0.3">
      <c r="A4331" s="23">
        <v>5</v>
      </c>
      <c r="B4331" s="23">
        <v>2022</v>
      </c>
      <c r="C4331" s="23" t="s">
        <v>560</v>
      </c>
      <c r="D4331" t="s">
        <v>10</v>
      </c>
      <c r="E4331" s="23" t="s">
        <v>565</v>
      </c>
      <c r="F4331" s="23" t="s">
        <v>299</v>
      </c>
      <c r="G4331" s="23">
        <v>2</v>
      </c>
      <c r="H4331" s="23" t="s">
        <v>30</v>
      </c>
      <c r="I4331" s="24">
        <v>84649.08</v>
      </c>
      <c r="J4331" s="24">
        <v>148135.89000000001</v>
      </c>
      <c r="K4331" s="24">
        <v>110910.2</v>
      </c>
      <c r="L4331" s="24">
        <v>194092.85</v>
      </c>
      <c r="M4331" s="24">
        <v>134386.62</v>
      </c>
      <c r="N4331" s="24">
        <v>235176.59</v>
      </c>
      <c r="O4331" s="24">
        <v>164465.88</v>
      </c>
      <c r="P4331" s="24">
        <v>287815.28999999998</v>
      </c>
      <c r="Q4331" s="24">
        <v>195117.81</v>
      </c>
      <c r="R4331" s="24">
        <v>341456.17</v>
      </c>
      <c r="S4331" s="24">
        <v>215021.78</v>
      </c>
      <c r="T4331" s="24">
        <v>376288.11</v>
      </c>
      <c r="U4331" s="24">
        <v>233628</v>
      </c>
      <c r="V4331" s="24">
        <v>408849</v>
      </c>
    </row>
    <row r="4332" spans="1:22" hidden="1" x14ac:dyDescent="0.3">
      <c r="A4332" s="23">
        <v>5</v>
      </c>
      <c r="B4332" s="23">
        <v>2022</v>
      </c>
      <c r="C4332" s="23" t="s">
        <v>560</v>
      </c>
      <c r="D4332" t="s">
        <v>10</v>
      </c>
      <c r="E4332" s="23" t="s">
        <v>565</v>
      </c>
      <c r="F4332" s="23" t="s">
        <v>299</v>
      </c>
      <c r="G4332" s="23">
        <v>3</v>
      </c>
      <c r="H4332" s="23" t="s">
        <v>31</v>
      </c>
      <c r="I4332" s="24">
        <v>80710.460000000006</v>
      </c>
      <c r="J4332" s="24">
        <v>141243.29999999999</v>
      </c>
      <c r="K4332" s="24">
        <v>110012.94</v>
      </c>
      <c r="L4332" s="24">
        <v>192522.64</v>
      </c>
      <c r="M4332" s="24">
        <v>139271.92000000001</v>
      </c>
      <c r="N4332" s="24">
        <v>243725.86</v>
      </c>
      <c r="O4332" s="24">
        <v>183536.11</v>
      </c>
      <c r="P4332" s="24">
        <v>321188.2</v>
      </c>
      <c r="Q4332" s="24">
        <v>227395.34</v>
      </c>
      <c r="R4332" s="24">
        <v>397941.85</v>
      </c>
      <c r="S4332" s="24">
        <v>256184.87</v>
      </c>
      <c r="T4332" s="24">
        <v>448323.53</v>
      </c>
      <c r="U4332" s="24">
        <v>284614.44</v>
      </c>
      <c r="V4332" s="24">
        <v>498075.27</v>
      </c>
    </row>
    <row r="4333" spans="1:22" hidden="1" x14ac:dyDescent="0.3">
      <c r="A4333" s="23">
        <v>5</v>
      </c>
      <c r="B4333" s="23">
        <v>2022</v>
      </c>
      <c r="C4333" s="23" t="s">
        <v>560</v>
      </c>
      <c r="D4333" t="s">
        <v>10</v>
      </c>
      <c r="E4333" s="23" t="s">
        <v>565</v>
      </c>
      <c r="F4333" s="23" t="s">
        <v>299</v>
      </c>
      <c r="G4333" s="23">
        <v>4</v>
      </c>
      <c r="H4333" s="23" t="s">
        <v>29</v>
      </c>
      <c r="I4333" s="24">
        <v>86943.77</v>
      </c>
      <c r="J4333" s="24">
        <v>139110.04</v>
      </c>
      <c r="K4333" s="24">
        <v>121721.28</v>
      </c>
      <c r="L4333" s="24">
        <v>194754.06</v>
      </c>
      <c r="M4333" s="24">
        <v>156498.79</v>
      </c>
      <c r="N4333" s="24">
        <v>250398.07</v>
      </c>
      <c r="O4333" s="24">
        <v>208665.06</v>
      </c>
      <c r="P4333" s="24">
        <v>333864.09999999998</v>
      </c>
      <c r="Q4333" s="24">
        <v>260831.32</v>
      </c>
      <c r="R4333" s="24">
        <v>417330.12</v>
      </c>
      <c r="S4333" s="24">
        <v>295608.83</v>
      </c>
      <c r="T4333" s="24">
        <v>472974.14</v>
      </c>
      <c r="U4333" s="24">
        <v>330386.34000000003</v>
      </c>
      <c r="V4333" s="24">
        <v>528618.16</v>
      </c>
    </row>
    <row r="4334" spans="1:22" hidden="1" x14ac:dyDescent="0.3">
      <c r="A4334" s="23">
        <v>5</v>
      </c>
      <c r="B4334" s="23">
        <v>2022</v>
      </c>
      <c r="C4334" s="23" t="s">
        <v>560</v>
      </c>
      <c r="D4334" t="s">
        <v>10</v>
      </c>
      <c r="E4334" s="23" t="s">
        <v>565</v>
      </c>
      <c r="F4334" s="23" t="s">
        <v>338</v>
      </c>
      <c r="G4334" s="23">
        <v>1</v>
      </c>
      <c r="H4334" s="23" t="s">
        <v>14</v>
      </c>
      <c r="I4334" s="24">
        <v>112362.35</v>
      </c>
      <c r="J4334" s="24">
        <v>196634.12</v>
      </c>
      <c r="K4334" s="24">
        <v>145673.60999999999</v>
      </c>
      <c r="L4334" s="24">
        <v>254928.83</v>
      </c>
      <c r="M4334" s="24">
        <v>174015.49</v>
      </c>
      <c r="N4334" s="24">
        <v>304527.09999999998</v>
      </c>
      <c r="O4334" s="24">
        <v>207306.54</v>
      </c>
      <c r="P4334" s="24">
        <v>362786.45</v>
      </c>
      <c r="Q4334" s="24">
        <v>243925.84</v>
      </c>
      <c r="R4334" s="24">
        <v>426870.22</v>
      </c>
      <c r="S4334" s="24">
        <v>267422.7</v>
      </c>
      <c r="T4334" s="24">
        <v>467989.73</v>
      </c>
      <c r="U4334" s="24">
        <v>290110.78999999998</v>
      </c>
      <c r="V4334" s="24">
        <v>507693.88</v>
      </c>
    </row>
    <row r="4335" spans="1:22" hidden="1" x14ac:dyDescent="0.3">
      <c r="A4335" s="23">
        <v>5</v>
      </c>
      <c r="B4335" s="23">
        <v>2022</v>
      </c>
      <c r="C4335" s="23" t="s">
        <v>560</v>
      </c>
      <c r="D4335" t="s">
        <v>10</v>
      </c>
      <c r="E4335" s="23" t="s">
        <v>565</v>
      </c>
      <c r="F4335" s="23" t="s">
        <v>338</v>
      </c>
      <c r="G4335" s="23">
        <v>2</v>
      </c>
      <c r="H4335" s="23" t="s">
        <v>30</v>
      </c>
      <c r="I4335" s="24">
        <v>88727.99</v>
      </c>
      <c r="J4335" s="24">
        <v>155273.97</v>
      </c>
      <c r="K4335" s="24">
        <v>116102.13</v>
      </c>
      <c r="L4335" s="24">
        <v>203178.72</v>
      </c>
      <c r="M4335" s="24">
        <v>140516.38</v>
      </c>
      <c r="N4335" s="24">
        <v>245903.67</v>
      </c>
      <c r="O4335" s="24">
        <v>171680.8</v>
      </c>
      <c r="P4335" s="24">
        <v>300441.40000000002</v>
      </c>
      <c r="Q4335" s="24">
        <v>203540.15</v>
      </c>
      <c r="R4335" s="24">
        <v>356195.27</v>
      </c>
      <c r="S4335" s="24">
        <v>224218.66</v>
      </c>
      <c r="T4335" s="24">
        <v>392382.66</v>
      </c>
      <c r="U4335" s="24">
        <v>243521.9</v>
      </c>
      <c r="V4335" s="24">
        <v>426163.33</v>
      </c>
    </row>
    <row r="4336" spans="1:22" hidden="1" x14ac:dyDescent="0.3">
      <c r="A4336" s="23">
        <v>5</v>
      </c>
      <c r="B4336" s="23">
        <v>2022</v>
      </c>
      <c r="C4336" s="23" t="s">
        <v>560</v>
      </c>
      <c r="D4336" t="s">
        <v>10</v>
      </c>
      <c r="E4336" s="23" t="s">
        <v>565</v>
      </c>
      <c r="F4336" s="23" t="s">
        <v>338</v>
      </c>
      <c r="G4336" s="23">
        <v>3</v>
      </c>
      <c r="H4336" s="23" t="s">
        <v>31</v>
      </c>
      <c r="I4336" s="24">
        <v>85135.94</v>
      </c>
      <c r="J4336" s="24">
        <v>148987.89000000001</v>
      </c>
      <c r="K4336" s="24">
        <v>116179.09</v>
      </c>
      <c r="L4336" s="24">
        <v>203313.4</v>
      </c>
      <c r="M4336" s="24">
        <v>147178.31</v>
      </c>
      <c r="N4336" s="24">
        <v>257562.05</v>
      </c>
      <c r="O4336" s="24">
        <v>194056.58</v>
      </c>
      <c r="P4336" s="24">
        <v>339599.02</v>
      </c>
      <c r="Q4336" s="24">
        <v>240525.88</v>
      </c>
      <c r="R4336" s="24">
        <v>420920.29</v>
      </c>
      <c r="S4336" s="24">
        <v>271051.01</v>
      </c>
      <c r="T4336" s="24">
        <v>474339.26</v>
      </c>
      <c r="U4336" s="24">
        <v>301212.59999999998</v>
      </c>
      <c r="V4336" s="24">
        <v>527122.05000000005</v>
      </c>
    </row>
    <row r="4337" spans="1:22" hidden="1" x14ac:dyDescent="0.3">
      <c r="A4337" s="23">
        <v>5</v>
      </c>
      <c r="B4337" s="23">
        <v>2022</v>
      </c>
      <c r="C4337" s="23" t="s">
        <v>560</v>
      </c>
      <c r="D4337" t="s">
        <v>10</v>
      </c>
      <c r="E4337" s="23" t="s">
        <v>565</v>
      </c>
      <c r="F4337" s="23" t="s">
        <v>338</v>
      </c>
      <c r="G4337" s="23">
        <v>4</v>
      </c>
      <c r="H4337" s="23" t="s">
        <v>29</v>
      </c>
      <c r="I4337" s="24">
        <v>90780.39</v>
      </c>
      <c r="J4337" s="24">
        <v>145248.62</v>
      </c>
      <c r="K4337" s="24">
        <v>127092.54</v>
      </c>
      <c r="L4337" s="24">
        <v>203348.07</v>
      </c>
      <c r="M4337" s="24">
        <v>163404.70000000001</v>
      </c>
      <c r="N4337" s="24">
        <v>261447.52</v>
      </c>
      <c r="O4337" s="24">
        <v>217872.93</v>
      </c>
      <c r="P4337" s="24">
        <v>348596.69</v>
      </c>
      <c r="Q4337" s="24">
        <v>272341.15999999997</v>
      </c>
      <c r="R4337" s="24">
        <v>435745.87</v>
      </c>
      <c r="S4337" s="24">
        <v>308653.32</v>
      </c>
      <c r="T4337" s="24">
        <v>493845.32</v>
      </c>
      <c r="U4337" s="24">
        <v>344965.47</v>
      </c>
      <c r="V4337" s="24">
        <v>551944.77</v>
      </c>
    </row>
    <row r="4338" spans="1:22" hidden="1" x14ac:dyDescent="0.3">
      <c r="A4338" s="23">
        <v>5</v>
      </c>
      <c r="B4338" s="23">
        <v>2022</v>
      </c>
      <c r="C4338" s="23" t="s">
        <v>560</v>
      </c>
      <c r="D4338" t="s">
        <v>10</v>
      </c>
      <c r="E4338" s="23" t="s">
        <v>565</v>
      </c>
      <c r="F4338" s="23" t="s">
        <v>249</v>
      </c>
      <c r="G4338" s="23">
        <v>1</v>
      </c>
      <c r="H4338" s="23" t="s">
        <v>14</v>
      </c>
      <c r="I4338" s="24">
        <v>110240.34</v>
      </c>
      <c r="J4338" s="24">
        <v>192920.6</v>
      </c>
      <c r="K4338" s="24">
        <v>142993.07</v>
      </c>
      <c r="L4338" s="24">
        <v>250237.87</v>
      </c>
      <c r="M4338" s="24">
        <v>170873.06</v>
      </c>
      <c r="N4338" s="24">
        <v>299027.86</v>
      </c>
      <c r="O4338" s="24">
        <v>203648.58</v>
      </c>
      <c r="P4338" s="24">
        <v>356385.01</v>
      </c>
      <c r="Q4338" s="24">
        <v>239676</v>
      </c>
      <c r="R4338" s="24">
        <v>419432.99</v>
      </c>
      <c r="S4338" s="24">
        <v>262794.74</v>
      </c>
      <c r="T4338" s="24">
        <v>459890.79</v>
      </c>
      <c r="U4338" s="24">
        <v>285147.06</v>
      </c>
      <c r="V4338" s="24">
        <v>499007.35</v>
      </c>
    </row>
    <row r="4339" spans="1:22" hidden="1" x14ac:dyDescent="0.3">
      <c r="A4339" s="23">
        <v>5</v>
      </c>
      <c r="B4339" s="23">
        <v>2022</v>
      </c>
      <c r="C4339" s="23" t="s">
        <v>560</v>
      </c>
      <c r="D4339" t="s">
        <v>10</v>
      </c>
      <c r="E4339" s="23" t="s">
        <v>565</v>
      </c>
      <c r="F4339" s="23" t="s">
        <v>249</v>
      </c>
      <c r="G4339" s="23">
        <v>2</v>
      </c>
      <c r="H4339" s="23" t="s">
        <v>30</v>
      </c>
      <c r="I4339" s="24">
        <v>86605.97</v>
      </c>
      <c r="J4339" s="24">
        <v>151560.45000000001</v>
      </c>
      <c r="K4339" s="24">
        <v>113421.58</v>
      </c>
      <c r="L4339" s="24">
        <v>198487.77</v>
      </c>
      <c r="M4339" s="24">
        <v>137373.96</v>
      </c>
      <c r="N4339" s="24">
        <v>240404.43</v>
      </c>
      <c r="O4339" s="24">
        <v>168022.84</v>
      </c>
      <c r="P4339" s="24">
        <v>294039.96000000002</v>
      </c>
      <c r="Q4339" s="24">
        <v>199290.31</v>
      </c>
      <c r="R4339" s="24">
        <v>348758.04</v>
      </c>
      <c r="S4339" s="24">
        <v>219590.7</v>
      </c>
      <c r="T4339" s="24">
        <v>384283.72</v>
      </c>
      <c r="U4339" s="24">
        <v>238558.17</v>
      </c>
      <c r="V4339" s="24">
        <v>417476.79</v>
      </c>
    </row>
    <row r="4340" spans="1:22" hidden="1" x14ac:dyDescent="0.3">
      <c r="A4340" s="23">
        <v>5</v>
      </c>
      <c r="B4340" s="23">
        <v>2022</v>
      </c>
      <c r="C4340" s="23" t="s">
        <v>560</v>
      </c>
      <c r="D4340" t="s">
        <v>10</v>
      </c>
      <c r="E4340" s="23" t="s">
        <v>565</v>
      </c>
      <c r="F4340" s="23" t="s">
        <v>249</v>
      </c>
      <c r="G4340" s="23">
        <v>3</v>
      </c>
      <c r="H4340" s="23" t="s">
        <v>31</v>
      </c>
      <c r="I4340" s="24">
        <v>82761.460000000006</v>
      </c>
      <c r="J4340" s="24">
        <v>144832.56</v>
      </c>
      <c r="K4340" s="24">
        <v>112854.82</v>
      </c>
      <c r="L4340" s="24">
        <v>197495.94</v>
      </c>
      <c r="M4340" s="24">
        <v>142904.26</v>
      </c>
      <c r="N4340" s="24">
        <v>250082.45</v>
      </c>
      <c r="O4340" s="24">
        <v>188357.84</v>
      </c>
      <c r="P4340" s="24">
        <v>329626.21999999997</v>
      </c>
      <c r="Q4340" s="24">
        <v>233402.45</v>
      </c>
      <c r="R4340" s="24">
        <v>408454.29</v>
      </c>
      <c r="S4340" s="24">
        <v>262977.78999999998</v>
      </c>
      <c r="T4340" s="24">
        <v>460211.13</v>
      </c>
      <c r="U4340" s="24">
        <v>292189.59000000003</v>
      </c>
      <c r="V4340" s="24">
        <v>511331.79</v>
      </c>
    </row>
    <row r="4341" spans="1:22" hidden="1" x14ac:dyDescent="0.3">
      <c r="A4341" s="23">
        <v>5</v>
      </c>
      <c r="B4341" s="23">
        <v>2022</v>
      </c>
      <c r="C4341" s="23" t="s">
        <v>560</v>
      </c>
      <c r="D4341" t="s">
        <v>10</v>
      </c>
      <c r="E4341" s="23" t="s">
        <v>565</v>
      </c>
      <c r="F4341" s="23" t="s">
        <v>249</v>
      </c>
      <c r="G4341" s="23">
        <v>4</v>
      </c>
      <c r="H4341" s="23" t="s">
        <v>29</v>
      </c>
      <c r="I4341" s="24">
        <v>88831.9</v>
      </c>
      <c r="J4341" s="24">
        <v>142131.04</v>
      </c>
      <c r="K4341" s="24">
        <v>124364.66</v>
      </c>
      <c r="L4341" s="24">
        <v>198983.46</v>
      </c>
      <c r="M4341" s="24">
        <v>159897.42000000001</v>
      </c>
      <c r="N4341" s="24">
        <v>255835.88</v>
      </c>
      <c r="O4341" s="24">
        <v>213196.56</v>
      </c>
      <c r="P4341" s="24">
        <v>341114.5</v>
      </c>
      <c r="Q4341" s="24">
        <v>266495.7</v>
      </c>
      <c r="R4341" s="24">
        <v>426393.13</v>
      </c>
      <c r="S4341" s="24">
        <v>302028.46000000002</v>
      </c>
      <c r="T4341" s="24">
        <v>483245.55</v>
      </c>
      <c r="U4341" s="24">
        <v>337561.22</v>
      </c>
      <c r="V4341" s="24">
        <v>540097.96</v>
      </c>
    </row>
    <row r="4342" spans="1:22" hidden="1" x14ac:dyDescent="0.3">
      <c r="A4342" s="23">
        <v>5</v>
      </c>
      <c r="B4342" s="23">
        <v>2022</v>
      </c>
      <c r="C4342" s="23" t="s">
        <v>560</v>
      </c>
      <c r="D4342" t="s">
        <v>10</v>
      </c>
      <c r="E4342" s="23" t="s">
        <v>565</v>
      </c>
      <c r="F4342" s="23" t="s">
        <v>411</v>
      </c>
      <c r="G4342" s="23">
        <v>1</v>
      </c>
      <c r="H4342" s="23" t="s">
        <v>14</v>
      </c>
      <c r="I4342" s="24">
        <v>107985.15</v>
      </c>
      <c r="J4342" s="24">
        <v>188974.01</v>
      </c>
      <c r="K4342" s="24">
        <v>140071.03</v>
      </c>
      <c r="L4342" s="24">
        <v>245124.3</v>
      </c>
      <c r="M4342" s="24">
        <v>167383.98000000001</v>
      </c>
      <c r="N4342" s="24">
        <v>292921.96000000002</v>
      </c>
      <c r="O4342" s="24">
        <v>199494.09</v>
      </c>
      <c r="P4342" s="24">
        <v>349114.66</v>
      </c>
      <c r="Q4342" s="24">
        <v>234788.98</v>
      </c>
      <c r="R4342" s="24">
        <v>410880.71</v>
      </c>
      <c r="S4342" s="24">
        <v>257437.73</v>
      </c>
      <c r="T4342" s="24">
        <v>450516.03</v>
      </c>
      <c r="U4342" s="24">
        <v>279336.95</v>
      </c>
      <c r="V4342" s="24">
        <v>488839.67</v>
      </c>
    </row>
    <row r="4343" spans="1:22" hidden="1" x14ac:dyDescent="0.3">
      <c r="A4343" s="23">
        <v>5</v>
      </c>
      <c r="B4343" s="23">
        <v>2022</v>
      </c>
      <c r="C4343" s="23" t="s">
        <v>560</v>
      </c>
      <c r="D4343" t="s">
        <v>10</v>
      </c>
      <c r="E4343" s="23" t="s">
        <v>565</v>
      </c>
      <c r="F4343" s="23" t="s">
        <v>411</v>
      </c>
      <c r="G4343" s="23">
        <v>2</v>
      </c>
      <c r="H4343" s="23" t="s">
        <v>30</v>
      </c>
      <c r="I4343" s="24">
        <v>84814.2</v>
      </c>
      <c r="J4343" s="24">
        <v>148424.85</v>
      </c>
      <c r="K4343" s="24">
        <v>111079.37</v>
      </c>
      <c r="L4343" s="24">
        <v>194388.9</v>
      </c>
      <c r="M4343" s="24">
        <v>134541.72</v>
      </c>
      <c r="N4343" s="24">
        <v>235448.01</v>
      </c>
      <c r="O4343" s="24">
        <v>164566.89000000001</v>
      </c>
      <c r="P4343" s="24">
        <v>287992.06</v>
      </c>
      <c r="Q4343" s="24">
        <v>195195.16</v>
      </c>
      <c r="R4343" s="24">
        <v>341591.54</v>
      </c>
      <c r="S4343" s="24">
        <v>215080.83</v>
      </c>
      <c r="T4343" s="24">
        <v>376391.45</v>
      </c>
      <c r="U4343" s="24">
        <v>233661.57</v>
      </c>
      <c r="V4343" s="24">
        <v>408907.75</v>
      </c>
    </row>
    <row r="4344" spans="1:22" hidden="1" x14ac:dyDescent="0.3">
      <c r="A4344" s="23">
        <v>5</v>
      </c>
      <c r="B4344" s="23">
        <v>2022</v>
      </c>
      <c r="C4344" s="23" t="s">
        <v>560</v>
      </c>
      <c r="D4344" t="s">
        <v>10</v>
      </c>
      <c r="E4344" s="23" t="s">
        <v>565</v>
      </c>
      <c r="F4344" s="23" t="s">
        <v>411</v>
      </c>
      <c r="G4344" s="23">
        <v>3</v>
      </c>
      <c r="H4344" s="23" t="s">
        <v>31</v>
      </c>
      <c r="I4344" s="24">
        <v>81033.929999999993</v>
      </c>
      <c r="J4344" s="24">
        <v>141809.38</v>
      </c>
      <c r="K4344" s="24">
        <v>110495.32</v>
      </c>
      <c r="L4344" s="24">
        <v>193366.82</v>
      </c>
      <c r="M4344" s="24">
        <v>139913.65</v>
      </c>
      <c r="N4344" s="24">
        <v>244848.89</v>
      </c>
      <c r="O4344" s="24">
        <v>184413.14</v>
      </c>
      <c r="P4344" s="24">
        <v>322722.99</v>
      </c>
      <c r="Q4344" s="24">
        <v>228511.67</v>
      </c>
      <c r="R4344" s="24">
        <v>399895.42</v>
      </c>
      <c r="S4344" s="24">
        <v>257465.19</v>
      </c>
      <c r="T4344" s="24">
        <v>450564.09</v>
      </c>
      <c r="U4344" s="24">
        <v>286062.32</v>
      </c>
      <c r="V4344" s="24">
        <v>500609.05</v>
      </c>
    </row>
    <row r="4345" spans="1:22" hidden="1" x14ac:dyDescent="0.3">
      <c r="A4345" s="23">
        <v>5</v>
      </c>
      <c r="B4345" s="23">
        <v>2022</v>
      </c>
      <c r="C4345" s="23" t="s">
        <v>560</v>
      </c>
      <c r="D4345" t="s">
        <v>10</v>
      </c>
      <c r="E4345" s="23" t="s">
        <v>565</v>
      </c>
      <c r="F4345" s="23" t="s">
        <v>411</v>
      </c>
      <c r="G4345" s="23">
        <v>4</v>
      </c>
      <c r="H4345" s="23" t="s">
        <v>29</v>
      </c>
      <c r="I4345" s="24">
        <v>87004.14</v>
      </c>
      <c r="J4345" s="24">
        <v>139206.62</v>
      </c>
      <c r="K4345" s="24">
        <v>121805.79</v>
      </c>
      <c r="L4345" s="24">
        <v>194889.27</v>
      </c>
      <c r="M4345" s="24">
        <v>156607.45000000001</v>
      </c>
      <c r="N4345" s="24">
        <v>250571.92</v>
      </c>
      <c r="O4345" s="24">
        <v>208809.93</v>
      </c>
      <c r="P4345" s="24">
        <v>334095.89</v>
      </c>
      <c r="Q4345" s="24">
        <v>261012.41</v>
      </c>
      <c r="R4345" s="24">
        <v>417619.87</v>
      </c>
      <c r="S4345" s="24">
        <v>295814.07</v>
      </c>
      <c r="T4345" s="24">
        <v>473302.52</v>
      </c>
      <c r="U4345" s="24">
        <v>330615.71999999997</v>
      </c>
      <c r="V4345" s="24">
        <v>528985.17000000004</v>
      </c>
    </row>
    <row r="4346" spans="1:22" hidden="1" x14ac:dyDescent="0.3">
      <c r="A4346" s="23">
        <v>5</v>
      </c>
      <c r="B4346" s="23">
        <v>2022</v>
      </c>
      <c r="C4346" s="23" t="s">
        <v>560</v>
      </c>
      <c r="D4346" t="s">
        <v>10</v>
      </c>
      <c r="E4346" s="23" t="s">
        <v>565</v>
      </c>
      <c r="F4346" s="23" t="s">
        <v>438</v>
      </c>
      <c r="G4346" s="23">
        <v>1</v>
      </c>
      <c r="H4346" s="23" t="s">
        <v>14</v>
      </c>
      <c r="I4346" s="24">
        <v>105132.86</v>
      </c>
      <c r="J4346" s="24">
        <v>183982.51</v>
      </c>
      <c r="K4346" s="24">
        <v>136358.09</v>
      </c>
      <c r="L4346" s="24">
        <v>238626.67</v>
      </c>
      <c r="M4346" s="24">
        <v>162935.95000000001</v>
      </c>
      <c r="N4346" s="24">
        <v>285137.90999999997</v>
      </c>
      <c r="O4346" s="24">
        <v>194176.85</v>
      </c>
      <c r="P4346" s="24">
        <v>339809.48</v>
      </c>
      <c r="Q4346" s="24">
        <v>228520.9</v>
      </c>
      <c r="R4346" s="24">
        <v>399911.58</v>
      </c>
      <c r="S4346" s="24">
        <v>250559.2</v>
      </c>
      <c r="T4346" s="24">
        <v>438478.6</v>
      </c>
      <c r="U4346" s="24">
        <v>271862.73</v>
      </c>
      <c r="V4346" s="24">
        <v>475759.77</v>
      </c>
    </row>
    <row r="4347" spans="1:22" hidden="1" x14ac:dyDescent="0.3">
      <c r="A4347" s="23">
        <v>5</v>
      </c>
      <c r="B4347" s="23">
        <v>2022</v>
      </c>
      <c r="C4347" s="23" t="s">
        <v>560</v>
      </c>
      <c r="D4347" t="s">
        <v>10</v>
      </c>
      <c r="E4347" s="23" t="s">
        <v>565</v>
      </c>
      <c r="F4347" s="23" t="s">
        <v>438</v>
      </c>
      <c r="G4347" s="23">
        <v>2</v>
      </c>
      <c r="H4347" s="23" t="s">
        <v>30</v>
      </c>
      <c r="I4347" s="24">
        <v>82657.039999999994</v>
      </c>
      <c r="J4347" s="24">
        <v>144649.82</v>
      </c>
      <c r="K4347" s="24">
        <v>108236.19</v>
      </c>
      <c r="L4347" s="24">
        <v>189413.33</v>
      </c>
      <c r="M4347" s="24">
        <v>131078.96</v>
      </c>
      <c r="N4347" s="24">
        <v>229388.18</v>
      </c>
      <c r="O4347" s="24">
        <v>160297.46</v>
      </c>
      <c r="P4347" s="24">
        <v>280520.56</v>
      </c>
      <c r="Q4347" s="24">
        <v>190114.91</v>
      </c>
      <c r="R4347" s="24">
        <v>332701.08</v>
      </c>
      <c r="S4347" s="24">
        <v>209473.01</v>
      </c>
      <c r="T4347" s="24">
        <v>366577.76</v>
      </c>
      <c r="U4347" s="24">
        <v>227557.6</v>
      </c>
      <c r="V4347" s="24">
        <v>398225.81</v>
      </c>
    </row>
    <row r="4348" spans="1:22" hidden="1" x14ac:dyDescent="0.3">
      <c r="A4348" s="23">
        <v>5</v>
      </c>
      <c r="B4348" s="23">
        <v>2022</v>
      </c>
      <c r="C4348" s="23" t="s">
        <v>560</v>
      </c>
      <c r="D4348" t="s">
        <v>10</v>
      </c>
      <c r="E4348" s="23" t="s">
        <v>565</v>
      </c>
      <c r="F4348" s="23" t="s">
        <v>438</v>
      </c>
      <c r="G4348" s="23">
        <v>3</v>
      </c>
      <c r="H4348" s="23" t="s">
        <v>31</v>
      </c>
      <c r="I4348" s="24">
        <v>79036.25</v>
      </c>
      <c r="J4348" s="24">
        <v>138313.44</v>
      </c>
      <c r="K4348" s="24">
        <v>107787.14</v>
      </c>
      <c r="L4348" s="24">
        <v>188627.5</v>
      </c>
      <c r="M4348" s="24">
        <v>136496.26</v>
      </c>
      <c r="N4348" s="24">
        <v>238868.45</v>
      </c>
      <c r="O4348" s="24">
        <v>179920.76</v>
      </c>
      <c r="P4348" s="24">
        <v>314861.33</v>
      </c>
      <c r="Q4348" s="24">
        <v>222956.34</v>
      </c>
      <c r="R4348" s="24">
        <v>390173.6</v>
      </c>
      <c r="S4348" s="24">
        <v>251214.59</v>
      </c>
      <c r="T4348" s="24">
        <v>439625.54</v>
      </c>
      <c r="U4348" s="24">
        <v>279127.14</v>
      </c>
      <c r="V4348" s="24">
        <v>488472.49</v>
      </c>
    </row>
    <row r="4349" spans="1:22" hidden="1" x14ac:dyDescent="0.3">
      <c r="A4349" s="23">
        <v>5</v>
      </c>
      <c r="B4349" s="23">
        <v>2022</v>
      </c>
      <c r="C4349" s="23" t="s">
        <v>560</v>
      </c>
      <c r="D4349" t="s">
        <v>10</v>
      </c>
      <c r="E4349" s="23" t="s">
        <v>565</v>
      </c>
      <c r="F4349" s="23" t="s">
        <v>438</v>
      </c>
      <c r="G4349" s="23">
        <v>4</v>
      </c>
      <c r="H4349" s="23" t="s">
        <v>29</v>
      </c>
      <c r="I4349" s="24">
        <v>84749.61</v>
      </c>
      <c r="J4349" s="24">
        <v>135599.38</v>
      </c>
      <c r="K4349" s="24">
        <v>118649.46</v>
      </c>
      <c r="L4349" s="24">
        <v>189839.13</v>
      </c>
      <c r="M4349" s="24">
        <v>152549.29999999999</v>
      </c>
      <c r="N4349" s="24">
        <v>244078.89</v>
      </c>
      <c r="O4349" s="24">
        <v>203399.07</v>
      </c>
      <c r="P4349" s="24">
        <v>325438.51</v>
      </c>
      <c r="Q4349" s="24">
        <v>254248.84</v>
      </c>
      <c r="R4349" s="24">
        <v>406798.14</v>
      </c>
      <c r="S4349" s="24">
        <v>288148.68</v>
      </c>
      <c r="T4349" s="24">
        <v>461037.89</v>
      </c>
      <c r="U4349" s="24">
        <v>322048.52</v>
      </c>
      <c r="V4349" s="24">
        <v>515277.65</v>
      </c>
    </row>
    <row r="4350" spans="1:22" hidden="1" x14ac:dyDescent="0.3">
      <c r="A4350" s="23">
        <v>5</v>
      </c>
      <c r="B4350" s="23">
        <v>2022</v>
      </c>
      <c r="C4350" s="23" t="s">
        <v>560</v>
      </c>
      <c r="D4350" t="s">
        <v>10</v>
      </c>
      <c r="E4350" s="23" t="s">
        <v>565</v>
      </c>
      <c r="F4350" s="23" t="s">
        <v>460</v>
      </c>
      <c r="G4350" s="23">
        <v>1</v>
      </c>
      <c r="H4350" s="23" t="s">
        <v>14</v>
      </c>
      <c r="I4350" s="24">
        <v>102347.16</v>
      </c>
      <c r="J4350" s="24">
        <v>179107.54</v>
      </c>
      <c r="K4350" s="24">
        <v>132765.91</v>
      </c>
      <c r="L4350" s="24">
        <v>232340.35</v>
      </c>
      <c r="M4350" s="24">
        <v>158661.26</v>
      </c>
      <c r="N4350" s="24">
        <v>277657.2</v>
      </c>
      <c r="O4350" s="24">
        <v>189107.87</v>
      </c>
      <c r="P4350" s="24">
        <v>330938.77</v>
      </c>
      <c r="Q4350" s="24">
        <v>222571.42</v>
      </c>
      <c r="R4350" s="24">
        <v>389499.98</v>
      </c>
      <c r="S4350" s="24">
        <v>244045.2</v>
      </c>
      <c r="T4350" s="24">
        <v>427079.09</v>
      </c>
      <c r="U4350" s="24">
        <v>264811.68</v>
      </c>
      <c r="V4350" s="24">
        <v>463420.45</v>
      </c>
    </row>
    <row r="4351" spans="1:22" hidden="1" x14ac:dyDescent="0.3">
      <c r="A4351" s="23">
        <v>5</v>
      </c>
      <c r="B4351" s="23">
        <v>2022</v>
      </c>
      <c r="C4351" s="23" t="s">
        <v>560</v>
      </c>
      <c r="D4351" t="s">
        <v>10</v>
      </c>
      <c r="E4351" s="23" t="s">
        <v>565</v>
      </c>
      <c r="F4351" s="23" t="s">
        <v>460</v>
      </c>
      <c r="G4351" s="23">
        <v>2</v>
      </c>
      <c r="H4351" s="23" t="s">
        <v>30</v>
      </c>
      <c r="I4351" s="24">
        <v>80334.759999999995</v>
      </c>
      <c r="J4351" s="24">
        <v>140585.82999999999</v>
      </c>
      <c r="K4351" s="24">
        <v>105223.84</v>
      </c>
      <c r="L4351" s="24">
        <v>184141.72</v>
      </c>
      <c r="M4351" s="24">
        <v>127461.11</v>
      </c>
      <c r="N4351" s="24">
        <v>223056.94</v>
      </c>
      <c r="O4351" s="24">
        <v>155927.03</v>
      </c>
      <c r="P4351" s="24">
        <v>272872.3</v>
      </c>
      <c r="Q4351" s="24">
        <v>184957.3</v>
      </c>
      <c r="R4351" s="24">
        <v>323675.27</v>
      </c>
      <c r="S4351" s="24">
        <v>203806.14</v>
      </c>
      <c r="T4351" s="24">
        <v>356660.74</v>
      </c>
      <c r="U4351" s="24">
        <v>221420.07</v>
      </c>
      <c r="V4351" s="24">
        <v>387485.12</v>
      </c>
    </row>
    <row r="4352" spans="1:22" hidden="1" x14ac:dyDescent="0.3">
      <c r="A4352" s="23">
        <v>5</v>
      </c>
      <c r="B4352" s="23">
        <v>2022</v>
      </c>
      <c r="C4352" s="23" t="s">
        <v>560</v>
      </c>
      <c r="D4352" t="s">
        <v>10</v>
      </c>
      <c r="E4352" s="23" t="s">
        <v>565</v>
      </c>
      <c r="F4352" s="23" t="s">
        <v>460</v>
      </c>
      <c r="G4352" s="23">
        <v>3</v>
      </c>
      <c r="H4352" s="23" t="s">
        <v>31</v>
      </c>
      <c r="I4352" s="24">
        <v>76715.11</v>
      </c>
      <c r="J4352" s="24">
        <v>134251.44</v>
      </c>
      <c r="K4352" s="24">
        <v>104596.58</v>
      </c>
      <c r="L4352" s="24">
        <v>183044.01</v>
      </c>
      <c r="M4352" s="24">
        <v>132437.14000000001</v>
      </c>
      <c r="N4352" s="24">
        <v>231764.99</v>
      </c>
      <c r="O4352" s="24">
        <v>174551.37</v>
      </c>
      <c r="P4352" s="24">
        <v>305464.90000000002</v>
      </c>
      <c r="Q4352" s="24">
        <v>216284.7</v>
      </c>
      <c r="R4352" s="24">
        <v>378498.22</v>
      </c>
      <c r="S4352" s="24">
        <v>243683.69</v>
      </c>
      <c r="T4352" s="24">
        <v>426446.47</v>
      </c>
      <c r="U4352" s="24">
        <v>270744.11</v>
      </c>
      <c r="V4352" s="24">
        <v>473802.19</v>
      </c>
    </row>
    <row r="4353" spans="1:22" hidden="1" x14ac:dyDescent="0.3">
      <c r="A4353" s="23">
        <v>5</v>
      </c>
      <c r="B4353" s="23">
        <v>2022</v>
      </c>
      <c r="C4353" s="23" t="s">
        <v>560</v>
      </c>
      <c r="D4353" t="s">
        <v>10</v>
      </c>
      <c r="E4353" s="23" t="s">
        <v>565</v>
      </c>
      <c r="F4353" s="23" t="s">
        <v>460</v>
      </c>
      <c r="G4353" s="23">
        <v>4</v>
      </c>
      <c r="H4353" s="23" t="s">
        <v>29</v>
      </c>
      <c r="I4353" s="24">
        <v>82434.73</v>
      </c>
      <c r="J4353" s="24">
        <v>131895.56</v>
      </c>
      <c r="K4353" s="24">
        <v>115408.62</v>
      </c>
      <c r="L4353" s="24">
        <v>184653.79</v>
      </c>
      <c r="M4353" s="24">
        <v>148382.51</v>
      </c>
      <c r="N4353" s="24">
        <v>237412.01</v>
      </c>
      <c r="O4353" s="24">
        <v>197843.34</v>
      </c>
      <c r="P4353" s="24">
        <v>316549.34999999998</v>
      </c>
      <c r="Q4353" s="24">
        <v>247304.18</v>
      </c>
      <c r="R4353" s="24">
        <v>395686.69</v>
      </c>
      <c r="S4353" s="24">
        <v>280278.07</v>
      </c>
      <c r="T4353" s="24">
        <v>448444.91</v>
      </c>
      <c r="U4353" s="24">
        <v>313251.96000000002</v>
      </c>
      <c r="V4353" s="24">
        <v>501203.14</v>
      </c>
    </row>
    <row r="4354" spans="1:22" hidden="1" x14ac:dyDescent="0.3">
      <c r="A4354" s="23">
        <v>5</v>
      </c>
      <c r="B4354" s="23">
        <v>2022</v>
      </c>
      <c r="C4354" s="23" t="s">
        <v>560</v>
      </c>
      <c r="D4354" t="s">
        <v>10</v>
      </c>
      <c r="E4354" s="23" t="s">
        <v>565</v>
      </c>
      <c r="F4354" s="23" t="s">
        <v>475</v>
      </c>
      <c r="G4354" s="23">
        <v>1</v>
      </c>
      <c r="H4354" s="23" t="s">
        <v>14</v>
      </c>
      <c r="I4354" s="24">
        <v>110173.75</v>
      </c>
      <c r="J4354" s="24">
        <v>192804.06</v>
      </c>
      <c r="K4354" s="24">
        <v>142872.32000000001</v>
      </c>
      <c r="L4354" s="24">
        <v>250026.56</v>
      </c>
      <c r="M4354" s="24">
        <v>170699.73</v>
      </c>
      <c r="N4354" s="24">
        <v>298724.53000000003</v>
      </c>
      <c r="O4354" s="24">
        <v>203400.31</v>
      </c>
      <c r="P4354" s="24">
        <v>355950.55</v>
      </c>
      <c r="Q4354" s="24">
        <v>239357.41</v>
      </c>
      <c r="R4354" s="24">
        <v>418875.46</v>
      </c>
      <c r="S4354" s="24">
        <v>262430.21000000002</v>
      </c>
      <c r="T4354" s="24">
        <v>459252.87</v>
      </c>
      <c r="U4354" s="24">
        <v>284723.87</v>
      </c>
      <c r="V4354" s="24">
        <v>498266.77</v>
      </c>
    </row>
    <row r="4355" spans="1:22" hidden="1" x14ac:dyDescent="0.3">
      <c r="A4355" s="23">
        <v>5</v>
      </c>
      <c r="B4355" s="23">
        <v>2022</v>
      </c>
      <c r="C4355" s="23" t="s">
        <v>560</v>
      </c>
      <c r="D4355" t="s">
        <v>10</v>
      </c>
      <c r="E4355" s="23" t="s">
        <v>565</v>
      </c>
      <c r="F4355" s="23" t="s">
        <v>475</v>
      </c>
      <c r="G4355" s="23">
        <v>2</v>
      </c>
      <c r="H4355" s="23" t="s">
        <v>30</v>
      </c>
      <c r="I4355" s="24">
        <v>86771.09</v>
      </c>
      <c r="J4355" s="24">
        <v>151849.41</v>
      </c>
      <c r="K4355" s="24">
        <v>113590.75</v>
      </c>
      <c r="L4355" s="24">
        <v>198783.81</v>
      </c>
      <c r="M4355" s="24">
        <v>137529.04999999999</v>
      </c>
      <c r="N4355" s="24">
        <v>240675.83</v>
      </c>
      <c r="O4355" s="24">
        <v>168123.84</v>
      </c>
      <c r="P4355" s="24">
        <v>294216.71999999997</v>
      </c>
      <c r="Q4355" s="24">
        <v>199367.66</v>
      </c>
      <c r="R4355" s="24">
        <v>348893.4</v>
      </c>
      <c r="S4355" s="24">
        <v>219649.74</v>
      </c>
      <c r="T4355" s="24">
        <v>384387.05</v>
      </c>
      <c r="U4355" s="24">
        <v>238591.73</v>
      </c>
      <c r="V4355" s="24">
        <v>417535.53</v>
      </c>
    </row>
    <row r="4356" spans="1:22" hidden="1" x14ac:dyDescent="0.3">
      <c r="A4356" s="23">
        <v>5</v>
      </c>
      <c r="B4356" s="23">
        <v>2022</v>
      </c>
      <c r="C4356" s="23" t="s">
        <v>560</v>
      </c>
      <c r="D4356" t="s">
        <v>10</v>
      </c>
      <c r="E4356" s="23" t="s">
        <v>565</v>
      </c>
      <c r="F4356" s="23" t="s">
        <v>475</v>
      </c>
      <c r="G4356" s="23">
        <v>3</v>
      </c>
      <c r="H4356" s="23" t="s">
        <v>31</v>
      </c>
      <c r="I4356" s="24">
        <v>83084.929999999993</v>
      </c>
      <c r="J4356" s="24">
        <v>145398.63</v>
      </c>
      <c r="K4356" s="24">
        <v>113337.2</v>
      </c>
      <c r="L4356" s="24">
        <v>198340.11</v>
      </c>
      <c r="M4356" s="24">
        <v>143545.98000000001</v>
      </c>
      <c r="N4356" s="24">
        <v>251205.46</v>
      </c>
      <c r="O4356" s="24">
        <v>189234.86</v>
      </c>
      <c r="P4356" s="24">
        <v>331161</v>
      </c>
      <c r="Q4356" s="24">
        <v>234518.77</v>
      </c>
      <c r="R4356" s="24">
        <v>410407.85</v>
      </c>
      <c r="S4356" s="24">
        <v>264258.09000000003</v>
      </c>
      <c r="T4356" s="24">
        <v>462451.66</v>
      </c>
      <c r="U4356" s="24">
        <v>293637.45</v>
      </c>
      <c r="V4356" s="24">
        <v>513865.54</v>
      </c>
    </row>
    <row r="4357" spans="1:22" hidden="1" x14ac:dyDescent="0.3">
      <c r="A4357" s="23">
        <v>5</v>
      </c>
      <c r="B4357" s="23">
        <v>2022</v>
      </c>
      <c r="C4357" s="23" t="s">
        <v>560</v>
      </c>
      <c r="D4357" t="s">
        <v>10</v>
      </c>
      <c r="E4357" s="23" t="s">
        <v>565</v>
      </c>
      <c r="F4357" s="23" t="s">
        <v>475</v>
      </c>
      <c r="G4357" s="23">
        <v>4</v>
      </c>
      <c r="H4357" s="23" t="s">
        <v>29</v>
      </c>
      <c r="I4357" s="24">
        <v>88892.26</v>
      </c>
      <c r="J4357" s="24">
        <v>142227.62</v>
      </c>
      <c r="K4357" s="24">
        <v>124449.17</v>
      </c>
      <c r="L4357" s="24">
        <v>199118.67</v>
      </c>
      <c r="M4357" s="24">
        <v>160006.07</v>
      </c>
      <c r="N4357" s="24">
        <v>256009.72</v>
      </c>
      <c r="O4357" s="24">
        <v>213341.43</v>
      </c>
      <c r="P4357" s="24">
        <v>341346.29</v>
      </c>
      <c r="Q4357" s="24">
        <v>266676.78000000003</v>
      </c>
      <c r="R4357" s="24">
        <v>426682.86</v>
      </c>
      <c r="S4357" s="24">
        <v>302233.69</v>
      </c>
      <c r="T4357" s="24">
        <v>483573.91</v>
      </c>
      <c r="U4357" s="24">
        <v>337790.59</v>
      </c>
      <c r="V4357" s="24">
        <v>540464.96</v>
      </c>
    </row>
    <row r="4358" spans="1:22" hidden="1" x14ac:dyDescent="0.3">
      <c r="A4358" s="23">
        <v>5</v>
      </c>
      <c r="B4358" s="23">
        <v>2022</v>
      </c>
      <c r="C4358" s="23" t="s">
        <v>560</v>
      </c>
      <c r="D4358" t="s">
        <v>10</v>
      </c>
      <c r="E4358" s="23" t="s">
        <v>565</v>
      </c>
      <c r="F4358" s="23" t="s">
        <v>484</v>
      </c>
      <c r="G4358" s="23">
        <v>1</v>
      </c>
      <c r="H4358" s="23" t="s">
        <v>14</v>
      </c>
      <c r="I4358" s="24">
        <v>104005.26</v>
      </c>
      <c r="J4358" s="24">
        <v>182009.21</v>
      </c>
      <c r="K4358" s="24">
        <v>134897.07</v>
      </c>
      <c r="L4358" s="24">
        <v>236069.87</v>
      </c>
      <c r="M4358" s="24">
        <v>161191.4</v>
      </c>
      <c r="N4358" s="24">
        <v>282084.95</v>
      </c>
      <c r="O4358" s="24">
        <v>192099.6</v>
      </c>
      <c r="P4358" s="24">
        <v>336174.3</v>
      </c>
      <c r="Q4358" s="24">
        <v>226077.39</v>
      </c>
      <c r="R4358" s="24">
        <v>395635.43</v>
      </c>
      <c r="S4358" s="24">
        <v>247880.69</v>
      </c>
      <c r="T4358" s="24">
        <v>433791.21</v>
      </c>
      <c r="U4358" s="24">
        <v>268957.67</v>
      </c>
      <c r="V4358" s="24">
        <v>470675.92</v>
      </c>
    </row>
    <row r="4359" spans="1:22" hidden="1" x14ac:dyDescent="0.3">
      <c r="A4359" s="23">
        <v>5</v>
      </c>
      <c r="B4359" s="23">
        <v>2022</v>
      </c>
      <c r="C4359" s="23" t="s">
        <v>560</v>
      </c>
      <c r="D4359" t="s">
        <v>10</v>
      </c>
      <c r="E4359" s="23" t="s">
        <v>565</v>
      </c>
      <c r="F4359" s="23" t="s">
        <v>484</v>
      </c>
      <c r="G4359" s="23">
        <v>2</v>
      </c>
      <c r="H4359" s="23" t="s">
        <v>30</v>
      </c>
      <c r="I4359" s="24">
        <v>81761.149999999994</v>
      </c>
      <c r="J4359" s="24">
        <v>143082.01</v>
      </c>
      <c r="K4359" s="24">
        <v>107065.08</v>
      </c>
      <c r="L4359" s="24">
        <v>187363.89</v>
      </c>
      <c r="M4359" s="24">
        <v>129662.83</v>
      </c>
      <c r="N4359" s="24">
        <v>226909.96</v>
      </c>
      <c r="O4359" s="24">
        <v>158569.49</v>
      </c>
      <c r="P4359" s="24">
        <v>277496.59999999998</v>
      </c>
      <c r="Q4359" s="24">
        <v>188067.33</v>
      </c>
      <c r="R4359" s="24">
        <v>329117.82</v>
      </c>
      <c r="S4359" s="24">
        <v>207218.06</v>
      </c>
      <c r="T4359" s="24">
        <v>362631.61</v>
      </c>
      <c r="U4359" s="24">
        <v>225109.3</v>
      </c>
      <c r="V4359" s="24">
        <v>393941.27</v>
      </c>
    </row>
    <row r="4360" spans="1:22" hidden="1" x14ac:dyDescent="0.3">
      <c r="A4360" s="23">
        <v>5</v>
      </c>
      <c r="B4360" s="23">
        <v>2022</v>
      </c>
      <c r="C4360" s="23" t="s">
        <v>560</v>
      </c>
      <c r="D4360" t="s">
        <v>10</v>
      </c>
      <c r="E4360" s="23" t="s">
        <v>565</v>
      </c>
      <c r="F4360" s="23" t="s">
        <v>484</v>
      </c>
      <c r="G4360" s="23">
        <v>3</v>
      </c>
      <c r="H4360" s="23" t="s">
        <v>31</v>
      </c>
      <c r="I4360" s="24">
        <v>78172.490000000005</v>
      </c>
      <c r="J4360" s="24">
        <v>136801.85</v>
      </c>
      <c r="K4360" s="24">
        <v>106607.39</v>
      </c>
      <c r="L4360" s="24">
        <v>186562.93</v>
      </c>
      <c r="M4360" s="24">
        <v>135000.95000000001</v>
      </c>
      <c r="N4360" s="24">
        <v>236251.66</v>
      </c>
      <c r="O4360" s="24">
        <v>177948.4</v>
      </c>
      <c r="P4360" s="24">
        <v>311409.71000000002</v>
      </c>
      <c r="Q4360" s="24">
        <v>220510.95</v>
      </c>
      <c r="R4360" s="24">
        <v>385894.15</v>
      </c>
      <c r="S4360" s="24">
        <v>248458.29</v>
      </c>
      <c r="T4360" s="24">
        <v>434802.01</v>
      </c>
      <c r="U4360" s="24">
        <v>276063.5</v>
      </c>
      <c r="V4360" s="24">
        <v>483111.12</v>
      </c>
    </row>
    <row r="4361" spans="1:22" hidden="1" x14ac:dyDescent="0.3">
      <c r="A4361" s="23">
        <v>5</v>
      </c>
      <c r="B4361" s="23">
        <v>2022</v>
      </c>
      <c r="C4361" s="23" t="s">
        <v>560</v>
      </c>
      <c r="D4361" t="s">
        <v>10</v>
      </c>
      <c r="E4361" s="23" t="s">
        <v>565</v>
      </c>
      <c r="F4361" s="23" t="s">
        <v>484</v>
      </c>
      <c r="G4361" s="23">
        <v>4</v>
      </c>
      <c r="H4361" s="23" t="s">
        <v>29</v>
      </c>
      <c r="I4361" s="24">
        <v>83835.73</v>
      </c>
      <c r="J4361" s="24">
        <v>134137.17000000001</v>
      </c>
      <c r="K4361" s="24">
        <v>117370.02</v>
      </c>
      <c r="L4361" s="24">
        <v>187792.03</v>
      </c>
      <c r="M4361" s="24">
        <v>150904.31</v>
      </c>
      <c r="N4361" s="24">
        <v>241446.9</v>
      </c>
      <c r="O4361" s="24">
        <v>201205.75</v>
      </c>
      <c r="P4361" s="24">
        <v>321929.2</v>
      </c>
      <c r="Q4361" s="24">
        <v>251507.18</v>
      </c>
      <c r="R4361" s="24">
        <v>402411.5</v>
      </c>
      <c r="S4361" s="24">
        <v>285041.46999999997</v>
      </c>
      <c r="T4361" s="24">
        <v>456066.37</v>
      </c>
      <c r="U4361" s="24">
        <v>318575.77</v>
      </c>
      <c r="V4361" s="24">
        <v>509721.23</v>
      </c>
    </row>
    <row r="4362" spans="1:22" hidden="1" x14ac:dyDescent="0.3">
      <c r="A4362" s="23">
        <v>5</v>
      </c>
      <c r="B4362" s="23">
        <v>2022</v>
      </c>
      <c r="C4362" s="23" t="s">
        <v>560</v>
      </c>
      <c r="D4362" t="s">
        <v>10</v>
      </c>
      <c r="E4362" s="23" t="s">
        <v>565</v>
      </c>
      <c r="F4362" s="23" t="s">
        <v>494</v>
      </c>
      <c r="G4362" s="23">
        <v>1</v>
      </c>
      <c r="H4362" s="23" t="s">
        <v>14</v>
      </c>
      <c r="I4362" s="24">
        <v>105132.86</v>
      </c>
      <c r="J4362" s="24">
        <v>183982.51</v>
      </c>
      <c r="K4362" s="24">
        <v>136358.09</v>
      </c>
      <c r="L4362" s="24">
        <v>238626.67</v>
      </c>
      <c r="M4362" s="24">
        <v>162935.95000000001</v>
      </c>
      <c r="N4362" s="24">
        <v>285137.90999999997</v>
      </c>
      <c r="O4362" s="24">
        <v>194176.85</v>
      </c>
      <c r="P4362" s="24">
        <v>339809.48</v>
      </c>
      <c r="Q4362" s="24">
        <v>228520.9</v>
      </c>
      <c r="R4362" s="24">
        <v>399911.58</v>
      </c>
      <c r="S4362" s="24">
        <v>250559.2</v>
      </c>
      <c r="T4362" s="24">
        <v>438478.6</v>
      </c>
      <c r="U4362" s="24">
        <v>271862.73</v>
      </c>
      <c r="V4362" s="24">
        <v>475759.77</v>
      </c>
    </row>
    <row r="4363" spans="1:22" hidden="1" x14ac:dyDescent="0.3">
      <c r="A4363" s="23">
        <v>5</v>
      </c>
      <c r="B4363" s="23">
        <v>2022</v>
      </c>
      <c r="C4363" s="23" t="s">
        <v>560</v>
      </c>
      <c r="D4363" t="s">
        <v>10</v>
      </c>
      <c r="E4363" s="23" t="s">
        <v>565</v>
      </c>
      <c r="F4363" s="23" t="s">
        <v>494</v>
      </c>
      <c r="G4363" s="23">
        <v>2</v>
      </c>
      <c r="H4363" s="23" t="s">
        <v>30</v>
      </c>
      <c r="I4363" s="24">
        <v>82657.039999999994</v>
      </c>
      <c r="J4363" s="24">
        <v>144649.82</v>
      </c>
      <c r="K4363" s="24">
        <v>108236.19</v>
      </c>
      <c r="L4363" s="24">
        <v>189413.33</v>
      </c>
      <c r="M4363" s="24">
        <v>131078.96</v>
      </c>
      <c r="N4363" s="24">
        <v>229388.18</v>
      </c>
      <c r="O4363" s="24">
        <v>160297.46</v>
      </c>
      <c r="P4363" s="24">
        <v>280520.56</v>
      </c>
      <c r="Q4363" s="24">
        <v>190114.91</v>
      </c>
      <c r="R4363" s="24">
        <v>332701.08</v>
      </c>
      <c r="S4363" s="24">
        <v>209473.01</v>
      </c>
      <c r="T4363" s="24">
        <v>366577.76</v>
      </c>
      <c r="U4363" s="24">
        <v>227557.6</v>
      </c>
      <c r="V4363" s="24">
        <v>398225.81</v>
      </c>
    </row>
    <row r="4364" spans="1:22" hidden="1" x14ac:dyDescent="0.3">
      <c r="A4364" s="23">
        <v>5</v>
      </c>
      <c r="B4364" s="23">
        <v>2022</v>
      </c>
      <c r="C4364" s="23" t="s">
        <v>560</v>
      </c>
      <c r="D4364" t="s">
        <v>10</v>
      </c>
      <c r="E4364" s="23" t="s">
        <v>565</v>
      </c>
      <c r="F4364" s="23" t="s">
        <v>494</v>
      </c>
      <c r="G4364" s="23">
        <v>3</v>
      </c>
      <c r="H4364" s="23" t="s">
        <v>31</v>
      </c>
      <c r="I4364" s="24">
        <v>79036.25</v>
      </c>
      <c r="J4364" s="24">
        <v>138313.44</v>
      </c>
      <c r="K4364" s="24">
        <v>107787.14</v>
      </c>
      <c r="L4364" s="24">
        <v>188627.5</v>
      </c>
      <c r="M4364" s="24">
        <v>136496.26</v>
      </c>
      <c r="N4364" s="24">
        <v>238868.45</v>
      </c>
      <c r="O4364" s="24">
        <v>179920.76</v>
      </c>
      <c r="P4364" s="24">
        <v>314861.33</v>
      </c>
      <c r="Q4364" s="24">
        <v>222956.34</v>
      </c>
      <c r="R4364" s="24">
        <v>390173.6</v>
      </c>
      <c r="S4364" s="24">
        <v>251214.59</v>
      </c>
      <c r="T4364" s="24">
        <v>439625.54</v>
      </c>
      <c r="U4364" s="24">
        <v>279127.14</v>
      </c>
      <c r="V4364" s="24">
        <v>488472.49</v>
      </c>
    </row>
    <row r="4365" spans="1:22" hidden="1" x14ac:dyDescent="0.3">
      <c r="A4365" s="23">
        <v>5</v>
      </c>
      <c r="B4365" s="23">
        <v>2022</v>
      </c>
      <c r="C4365" s="23" t="s">
        <v>560</v>
      </c>
      <c r="D4365" t="s">
        <v>10</v>
      </c>
      <c r="E4365" s="23" t="s">
        <v>565</v>
      </c>
      <c r="F4365" s="23" t="s">
        <v>494</v>
      </c>
      <c r="G4365" s="23">
        <v>4</v>
      </c>
      <c r="H4365" s="23" t="s">
        <v>29</v>
      </c>
      <c r="I4365" s="24">
        <v>84749.61</v>
      </c>
      <c r="J4365" s="24">
        <v>135599.38</v>
      </c>
      <c r="K4365" s="24">
        <v>118649.46</v>
      </c>
      <c r="L4365" s="24">
        <v>189839.13</v>
      </c>
      <c r="M4365" s="24">
        <v>152549.29999999999</v>
      </c>
      <c r="N4365" s="24">
        <v>244078.89</v>
      </c>
      <c r="O4365" s="24">
        <v>203399.07</v>
      </c>
      <c r="P4365" s="24">
        <v>325438.51</v>
      </c>
      <c r="Q4365" s="24">
        <v>254248.84</v>
      </c>
      <c r="R4365" s="24">
        <v>406798.14</v>
      </c>
      <c r="S4365" s="24">
        <v>288148.68</v>
      </c>
      <c r="T4365" s="24">
        <v>461037.89</v>
      </c>
      <c r="U4365" s="24">
        <v>322048.52</v>
      </c>
      <c r="V4365" s="24">
        <v>515277.65</v>
      </c>
    </row>
    <row r="4366" spans="1:22" hidden="1" x14ac:dyDescent="0.3">
      <c r="A4366" s="23">
        <v>5</v>
      </c>
      <c r="B4366" s="23">
        <v>2022</v>
      </c>
      <c r="C4366" s="23" t="s">
        <v>560</v>
      </c>
      <c r="D4366" t="s">
        <v>10</v>
      </c>
      <c r="E4366" s="23" t="s">
        <v>565</v>
      </c>
      <c r="F4366" s="23" t="s">
        <v>401</v>
      </c>
      <c r="G4366" s="23">
        <v>1</v>
      </c>
      <c r="H4366" s="23" t="s">
        <v>14</v>
      </c>
      <c r="I4366" s="24">
        <v>107985.15</v>
      </c>
      <c r="J4366" s="24">
        <v>188974.01</v>
      </c>
      <c r="K4366" s="24">
        <v>140071.03</v>
      </c>
      <c r="L4366" s="24">
        <v>245124.3</v>
      </c>
      <c r="M4366" s="24">
        <v>167383.98000000001</v>
      </c>
      <c r="N4366" s="24">
        <v>292921.96000000002</v>
      </c>
      <c r="O4366" s="24">
        <v>199494.09</v>
      </c>
      <c r="P4366" s="24">
        <v>349114.66</v>
      </c>
      <c r="Q4366" s="24">
        <v>234788.98</v>
      </c>
      <c r="R4366" s="24">
        <v>410880.71</v>
      </c>
      <c r="S4366" s="24">
        <v>257437.73</v>
      </c>
      <c r="T4366" s="24">
        <v>450516.03</v>
      </c>
      <c r="U4366" s="24">
        <v>279336.95</v>
      </c>
      <c r="V4366" s="24">
        <v>488839.67</v>
      </c>
    </row>
    <row r="4367" spans="1:22" hidden="1" x14ac:dyDescent="0.3">
      <c r="A4367" s="23">
        <v>5</v>
      </c>
      <c r="B4367" s="23">
        <v>2022</v>
      </c>
      <c r="C4367" s="23" t="s">
        <v>560</v>
      </c>
      <c r="D4367" t="s">
        <v>10</v>
      </c>
      <c r="E4367" s="23" t="s">
        <v>565</v>
      </c>
      <c r="F4367" s="23" t="s">
        <v>401</v>
      </c>
      <c r="G4367" s="23">
        <v>2</v>
      </c>
      <c r="H4367" s="23" t="s">
        <v>30</v>
      </c>
      <c r="I4367" s="24">
        <v>84814.2</v>
      </c>
      <c r="J4367" s="24">
        <v>148424.85</v>
      </c>
      <c r="K4367" s="24">
        <v>111079.37</v>
      </c>
      <c r="L4367" s="24">
        <v>194388.9</v>
      </c>
      <c r="M4367" s="24">
        <v>134541.72</v>
      </c>
      <c r="N4367" s="24">
        <v>235448.01</v>
      </c>
      <c r="O4367" s="24">
        <v>164566.89000000001</v>
      </c>
      <c r="P4367" s="24">
        <v>287992.06</v>
      </c>
      <c r="Q4367" s="24">
        <v>195195.16</v>
      </c>
      <c r="R4367" s="24">
        <v>341591.54</v>
      </c>
      <c r="S4367" s="24">
        <v>215080.83</v>
      </c>
      <c r="T4367" s="24">
        <v>376391.45</v>
      </c>
      <c r="U4367" s="24">
        <v>233661.57</v>
      </c>
      <c r="V4367" s="24">
        <v>408907.75</v>
      </c>
    </row>
    <row r="4368" spans="1:22" hidden="1" x14ac:dyDescent="0.3">
      <c r="A4368" s="23">
        <v>5</v>
      </c>
      <c r="B4368" s="23">
        <v>2022</v>
      </c>
      <c r="C4368" s="23" t="s">
        <v>560</v>
      </c>
      <c r="D4368" t="s">
        <v>10</v>
      </c>
      <c r="E4368" s="23" t="s">
        <v>565</v>
      </c>
      <c r="F4368" s="23" t="s">
        <v>401</v>
      </c>
      <c r="G4368" s="23">
        <v>3</v>
      </c>
      <c r="H4368" s="23" t="s">
        <v>31</v>
      </c>
      <c r="I4368" s="24">
        <v>81033.929999999993</v>
      </c>
      <c r="J4368" s="24">
        <v>141809.38</v>
      </c>
      <c r="K4368" s="24">
        <v>110495.32</v>
      </c>
      <c r="L4368" s="24">
        <v>193366.82</v>
      </c>
      <c r="M4368" s="24">
        <v>139913.65</v>
      </c>
      <c r="N4368" s="24">
        <v>244848.89</v>
      </c>
      <c r="O4368" s="24">
        <v>184413.14</v>
      </c>
      <c r="P4368" s="24">
        <v>322722.99</v>
      </c>
      <c r="Q4368" s="24">
        <v>228511.67</v>
      </c>
      <c r="R4368" s="24">
        <v>399895.42</v>
      </c>
      <c r="S4368" s="24">
        <v>257465.19</v>
      </c>
      <c r="T4368" s="24">
        <v>450564.09</v>
      </c>
      <c r="U4368" s="24">
        <v>286062.32</v>
      </c>
      <c r="V4368" s="24">
        <v>500609.05</v>
      </c>
    </row>
    <row r="4369" spans="1:22" hidden="1" x14ac:dyDescent="0.3">
      <c r="A4369" s="23">
        <v>5</v>
      </c>
      <c r="B4369" s="23">
        <v>2022</v>
      </c>
      <c r="C4369" s="23" t="s">
        <v>560</v>
      </c>
      <c r="D4369" t="s">
        <v>10</v>
      </c>
      <c r="E4369" s="23" t="s">
        <v>565</v>
      </c>
      <c r="F4369" s="23" t="s">
        <v>401</v>
      </c>
      <c r="G4369" s="23">
        <v>4</v>
      </c>
      <c r="H4369" s="23" t="s">
        <v>29</v>
      </c>
      <c r="I4369" s="24">
        <v>87004.14</v>
      </c>
      <c r="J4369" s="24">
        <v>139206.62</v>
      </c>
      <c r="K4369" s="24">
        <v>121805.79</v>
      </c>
      <c r="L4369" s="24">
        <v>194889.27</v>
      </c>
      <c r="M4369" s="24">
        <v>156607.45000000001</v>
      </c>
      <c r="N4369" s="24">
        <v>250571.92</v>
      </c>
      <c r="O4369" s="24">
        <v>208809.93</v>
      </c>
      <c r="P4369" s="24">
        <v>334095.89</v>
      </c>
      <c r="Q4369" s="24">
        <v>261012.41</v>
      </c>
      <c r="R4369" s="24">
        <v>417619.87</v>
      </c>
      <c r="S4369" s="24">
        <v>295814.07</v>
      </c>
      <c r="T4369" s="24">
        <v>473302.52</v>
      </c>
      <c r="U4369" s="24">
        <v>330615.71999999997</v>
      </c>
      <c r="V4369" s="24">
        <v>528985.17000000004</v>
      </c>
    </row>
    <row r="4370" spans="1:22" hidden="1" x14ac:dyDescent="0.3">
      <c r="A4370" s="23">
        <v>5</v>
      </c>
      <c r="B4370" s="23">
        <v>2022</v>
      </c>
      <c r="C4370" s="23" t="s">
        <v>560</v>
      </c>
      <c r="D4370" t="s">
        <v>10</v>
      </c>
      <c r="E4370" s="23" t="s">
        <v>565</v>
      </c>
      <c r="F4370" s="23" t="s">
        <v>509</v>
      </c>
      <c r="G4370" s="23">
        <v>1</v>
      </c>
      <c r="H4370" s="23" t="s">
        <v>14</v>
      </c>
      <c r="I4370" s="24">
        <v>113623.13</v>
      </c>
      <c r="J4370" s="24">
        <v>198840.47</v>
      </c>
      <c r="K4370" s="24">
        <v>147376.13</v>
      </c>
      <c r="L4370" s="24">
        <v>257908.23</v>
      </c>
      <c r="M4370" s="24">
        <v>176106.69</v>
      </c>
      <c r="N4370" s="24">
        <v>308186.71000000002</v>
      </c>
      <c r="O4370" s="24">
        <v>209880.31</v>
      </c>
      <c r="P4370" s="24">
        <v>367290.54</v>
      </c>
      <c r="Q4370" s="24">
        <v>247006.52</v>
      </c>
      <c r="R4370" s="24">
        <v>432261.41</v>
      </c>
      <c r="S4370" s="24">
        <v>270830.25</v>
      </c>
      <c r="T4370" s="24">
        <v>473952.94</v>
      </c>
      <c r="U4370" s="24">
        <v>293862.21000000002</v>
      </c>
      <c r="V4370" s="24">
        <v>514258.86</v>
      </c>
    </row>
    <row r="4371" spans="1:22" hidden="1" x14ac:dyDescent="0.3">
      <c r="A4371" s="23">
        <v>5</v>
      </c>
      <c r="B4371" s="23">
        <v>2022</v>
      </c>
      <c r="C4371" s="23" t="s">
        <v>560</v>
      </c>
      <c r="D4371" t="s">
        <v>10</v>
      </c>
      <c r="E4371" s="23" t="s">
        <v>565</v>
      </c>
      <c r="F4371" s="23" t="s">
        <v>509</v>
      </c>
      <c r="G4371" s="23">
        <v>2</v>
      </c>
      <c r="H4371" s="23" t="s">
        <v>30</v>
      </c>
      <c r="I4371" s="24">
        <v>89293.63</v>
      </c>
      <c r="J4371" s="24">
        <v>156263.85999999999</v>
      </c>
      <c r="K4371" s="24">
        <v>116934.9</v>
      </c>
      <c r="L4371" s="24">
        <v>204636.07</v>
      </c>
      <c r="M4371" s="24">
        <v>141622.32</v>
      </c>
      <c r="N4371" s="24">
        <v>247839.06</v>
      </c>
      <c r="O4371" s="24">
        <v>173206.75</v>
      </c>
      <c r="P4371" s="24">
        <v>303111.81</v>
      </c>
      <c r="Q4371" s="24">
        <v>205433.02</v>
      </c>
      <c r="R4371" s="24">
        <v>359507.79</v>
      </c>
      <c r="S4371" s="24">
        <v>226355.51</v>
      </c>
      <c r="T4371" s="24">
        <v>396122.13</v>
      </c>
      <c r="U4371" s="24">
        <v>245903.06</v>
      </c>
      <c r="V4371" s="24">
        <v>430330.35</v>
      </c>
    </row>
    <row r="4372" spans="1:22" hidden="1" x14ac:dyDescent="0.3">
      <c r="A4372" s="23">
        <v>5</v>
      </c>
      <c r="B4372" s="23">
        <v>2022</v>
      </c>
      <c r="C4372" s="23" t="s">
        <v>560</v>
      </c>
      <c r="D4372" t="s">
        <v>10</v>
      </c>
      <c r="E4372" s="23" t="s">
        <v>565</v>
      </c>
      <c r="F4372" s="23" t="s">
        <v>509</v>
      </c>
      <c r="G4372" s="23">
        <v>3</v>
      </c>
      <c r="H4372" s="23" t="s">
        <v>31</v>
      </c>
      <c r="I4372" s="24">
        <v>85352.75</v>
      </c>
      <c r="J4372" s="24">
        <v>149367.32</v>
      </c>
      <c r="K4372" s="24">
        <v>116394.07</v>
      </c>
      <c r="L4372" s="24">
        <v>203689.61</v>
      </c>
      <c r="M4372" s="24">
        <v>147390.16</v>
      </c>
      <c r="N4372" s="24">
        <v>257932.78</v>
      </c>
      <c r="O4372" s="24">
        <v>194274.89</v>
      </c>
      <c r="P4372" s="24">
        <v>339981.06</v>
      </c>
      <c r="Q4372" s="24">
        <v>240738.63</v>
      </c>
      <c r="R4372" s="24">
        <v>421292.6</v>
      </c>
      <c r="S4372" s="24">
        <v>271246.68</v>
      </c>
      <c r="T4372" s="24">
        <v>474681.68</v>
      </c>
      <c r="U4372" s="24">
        <v>301380.51</v>
      </c>
      <c r="V4372" s="24">
        <v>527415.88</v>
      </c>
    </row>
    <row r="4373" spans="1:22" hidden="1" x14ac:dyDescent="0.3">
      <c r="A4373" s="23">
        <v>5</v>
      </c>
      <c r="B4373" s="23">
        <v>2022</v>
      </c>
      <c r="C4373" s="23" t="s">
        <v>560</v>
      </c>
      <c r="D4373" t="s">
        <v>10</v>
      </c>
      <c r="E4373" s="23" t="s">
        <v>565</v>
      </c>
      <c r="F4373" s="23" t="s">
        <v>509</v>
      </c>
      <c r="G4373" s="23">
        <v>4</v>
      </c>
      <c r="H4373" s="23" t="s">
        <v>29</v>
      </c>
      <c r="I4373" s="24">
        <v>91573.55</v>
      </c>
      <c r="J4373" s="24">
        <v>146517.67000000001</v>
      </c>
      <c r="K4373" s="24">
        <v>128202.96</v>
      </c>
      <c r="L4373" s="24">
        <v>205124.74</v>
      </c>
      <c r="M4373" s="24">
        <v>164832.38</v>
      </c>
      <c r="N4373" s="24">
        <v>263731.81</v>
      </c>
      <c r="O4373" s="24">
        <v>219776.51</v>
      </c>
      <c r="P4373" s="24">
        <v>351642.42</v>
      </c>
      <c r="Q4373" s="24">
        <v>274720.64000000001</v>
      </c>
      <c r="R4373" s="24">
        <v>439553.02</v>
      </c>
      <c r="S4373" s="24">
        <v>311350.05</v>
      </c>
      <c r="T4373" s="24">
        <v>498160.09</v>
      </c>
      <c r="U4373" s="24">
        <v>347979.47</v>
      </c>
      <c r="V4373" s="24">
        <v>556767.16</v>
      </c>
    </row>
    <row r="4374" spans="1:22" hidden="1" x14ac:dyDescent="0.3">
      <c r="A4374" s="23">
        <v>5</v>
      </c>
      <c r="B4374" s="23">
        <v>2022</v>
      </c>
      <c r="C4374" s="23" t="s">
        <v>560</v>
      </c>
      <c r="D4374" t="s">
        <v>10</v>
      </c>
      <c r="E4374" s="23" t="s">
        <v>565</v>
      </c>
      <c r="F4374" s="23" t="s">
        <v>514</v>
      </c>
      <c r="G4374" s="23">
        <v>1</v>
      </c>
      <c r="H4374" s="23" t="s">
        <v>14</v>
      </c>
      <c r="I4374" s="24">
        <v>110770.84</v>
      </c>
      <c r="J4374" s="24">
        <v>193848.98</v>
      </c>
      <c r="K4374" s="24">
        <v>143663.20000000001</v>
      </c>
      <c r="L4374" s="24">
        <v>251410.61</v>
      </c>
      <c r="M4374" s="24">
        <v>171658.67</v>
      </c>
      <c r="N4374" s="24">
        <v>300402.67</v>
      </c>
      <c r="O4374" s="24">
        <v>204563.07</v>
      </c>
      <c r="P4374" s="24">
        <v>357985.37</v>
      </c>
      <c r="Q4374" s="24">
        <v>240738.46</v>
      </c>
      <c r="R4374" s="24">
        <v>421292.3</v>
      </c>
      <c r="S4374" s="24">
        <v>263951.73</v>
      </c>
      <c r="T4374" s="24">
        <v>461915.53</v>
      </c>
      <c r="U4374" s="24">
        <v>286387.99</v>
      </c>
      <c r="V4374" s="24">
        <v>501178.98</v>
      </c>
    </row>
    <row r="4375" spans="1:22" hidden="1" x14ac:dyDescent="0.3">
      <c r="A4375" s="23">
        <v>5</v>
      </c>
      <c r="B4375" s="23">
        <v>2022</v>
      </c>
      <c r="C4375" s="23" t="s">
        <v>560</v>
      </c>
      <c r="D4375" t="s">
        <v>10</v>
      </c>
      <c r="E4375" s="23" t="s">
        <v>565</v>
      </c>
      <c r="F4375" s="23" t="s">
        <v>514</v>
      </c>
      <c r="G4375" s="23">
        <v>2</v>
      </c>
      <c r="H4375" s="23" t="s">
        <v>30</v>
      </c>
      <c r="I4375" s="24">
        <v>87136.48</v>
      </c>
      <c r="J4375" s="24">
        <v>152488.82999999999</v>
      </c>
      <c r="K4375" s="24">
        <v>114091.72</v>
      </c>
      <c r="L4375" s="24">
        <v>199660.5</v>
      </c>
      <c r="M4375" s="24">
        <v>138159.56</v>
      </c>
      <c r="N4375" s="24">
        <v>241779.24</v>
      </c>
      <c r="O4375" s="24">
        <v>168937.32</v>
      </c>
      <c r="P4375" s="24">
        <v>295640.32000000001</v>
      </c>
      <c r="Q4375" s="24">
        <v>200352.77</v>
      </c>
      <c r="R4375" s="24">
        <v>350617.34</v>
      </c>
      <c r="S4375" s="24">
        <v>220747.69</v>
      </c>
      <c r="T4375" s="24">
        <v>386308.46</v>
      </c>
      <c r="U4375" s="24">
        <v>239799.1</v>
      </c>
      <c r="V4375" s="24">
        <v>419648.42</v>
      </c>
    </row>
    <row r="4376" spans="1:22" hidden="1" x14ac:dyDescent="0.3">
      <c r="A4376" s="23">
        <v>5</v>
      </c>
      <c r="B4376" s="23">
        <v>2022</v>
      </c>
      <c r="C4376" s="23" t="s">
        <v>560</v>
      </c>
      <c r="D4376" t="s">
        <v>10</v>
      </c>
      <c r="E4376" s="23" t="s">
        <v>565</v>
      </c>
      <c r="F4376" s="23" t="s">
        <v>514</v>
      </c>
      <c r="G4376" s="23">
        <v>3</v>
      </c>
      <c r="H4376" s="23" t="s">
        <v>31</v>
      </c>
      <c r="I4376" s="24">
        <v>83355.08</v>
      </c>
      <c r="J4376" s="24">
        <v>145871.39000000001</v>
      </c>
      <c r="K4376" s="24">
        <v>113685.89</v>
      </c>
      <c r="L4376" s="24">
        <v>198950.3</v>
      </c>
      <c r="M4376" s="24">
        <v>143972.76999999999</v>
      </c>
      <c r="N4376" s="24">
        <v>251952.34</v>
      </c>
      <c r="O4376" s="24">
        <v>189782.52</v>
      </c>
      <c r="P4376" s="24">
        <v>332119.40999999997</v>
      </c>
      <c r="Q4376" s="24">
        <v>235183.31</v>
      </c>
      <c r="R4376" s="24">
        <v>411570.79</v>
      </c>
      <c r="S4376" s="24">
        <v>264996.09000000003</v>
      </c>
      <c r="T4376" s="24">
        <v>463743.16</v>
      </c>
      <c r="U4376" s="24">
        <v>294445.34000000003</v>
      </c>
      <c r="V4376" s="24">
        <v>515279.35</v>
      </c>
    </row>
    <row r="4377" spans="1:22" hidden="1" x14ac:dyDescent="0.3">
      <c r="A4377" s="23">
        <v>5</v>
      </c>
      <c r="B4377" s="23">
        <v>2022</v>
      </c>
      <c r="C4377" s="23" t="s">
        <v>560</v>
      </c>
      <c r="D4377" t="s">
        <v>10</v>
      </c>
      <c r="E4377" s="23" t="s">
        <v>565</v>
      </c>
      <c r="F4377" s="23" t="s">
        <v>514</v>
      </c>
      <c r="G4377" s="23">
        <v>4</v>
      </c>
      <c r="H4377" s="23" t="s">
        <v>29</v>
      </c>
      <c r="I4377" s="24">
        <v>89319.02</v>
      </c>
      <c r="J4377" s="24">
        <v>142910.44</v>
      </c>
      <c r="K4377" s="24">
        <v>125046.63</v>
      </c>
      <c r="L4377" s="24">
        <v>200074.61</v>
      </c>
      <c r="M4377" s="24">
        <v>160774.24</v>
      </c>
      <c r="N4377" s="24">
        <v>257238.79</v>
      </c>
      <c r="O4377" s="24">
        <v>214365.65</v>
      </c>
      <c r="P4377" s="24">
        <v>342985.05</v>
      </c>
      <c r="Q4377" s="24">
        <v>267957.07</v>
      </c>
      <c r="R4377" s="24">
        <v>428731.31</v>
      </c>
      <c r="S4377" s="24">
        <v>303684.67</v>
      </c>
      <c r="T4377" s="24">
        <v>485895.49</v>
      </c>
      <c r="U4377" s="24">
        <v>339412.28</v>
      </c>
      <c r="V4377" s="24">
        <v>543059.66</v>
      </c>
    </row>
    <row r="4378" spans="1:22" hidden="1" x14ac:dyDescent="0.3">
      <c r="A4378" s="23">
        <v>5</v>
      </c>
      <c r="B4378" s="23">
        <v>2022</v>
      </c>
      <c r="C4378" s="23" t="s">
        <v>560</v>
      </c>
      <c r="D4378" t="s">
        <v>182</v>
      </c>
      <c r="E4378" s="23" t="s">
        <v>566</v>
      </c>
      <c r="F4378" s="23" t="s">
        <v>228</v>
      </c>
      <c r="G4378" s="23">
        <v>1</v>
      </c>
      <c r="H4378" s="23" t="s">
        <v>14</v>
      </c>
      <c r="I4378" s="24">
        <v>114883.91</v>
      </c>
      <c r="J4378" s="24">
        <v>201046.85</v>
      </c>
      <c r="K4378" s="24">
        <v>149078.66</v>
      </c>
      <c r="L4378" s="24">
        <v>260887.66</v>
      </c>
      <c r="M4378" s="24">
        <v>178197.91</v>
      </c>
      <c r="N4378" s="24">
        <v>311846.34999999998</v>
      </c>
      <c r="O4378" s="24">
        <v>212454.09</v>
      </c>
      <c r="P4378" s="24">
        <v>371794.67</v>
      </c>
      <c r="Q4378" s="24">
        <v>250087.22</v>
      </c>
      <c r="R4378" s="24">
        <v>437652.64</v>
      </c>
      <c r="S4378" s="24">
        <v>274237.82</v>
      </c>
      <c r="T4378" s="24">
        <v>479916.19</v>
      </c>
      <c r="U4378" s="24">
        <v>297613.65000000002</v>
      </c>
      <c r="V4378" s="24">
        <v>520823.89</v>
      </c>
    </row>
    <row r="4379" spans="1:22" hidden="1" x14ac:dyDescent="0.3">
      <c r="A4379" s="23">
        <v>5</v>
      </c>
      <c r="B4379" s="23">
        <v>2022</v>
      </c>
      <c r="C4379" s="23" t="s">
        <v>560</v>
      </c>
      <c r="D4379" t="s">
        <v>182</v>
      </c>
      <c r="E4379" s="23" t="s">
        <v>566</v>
      </c>
      <c r="F4379" s="23" t="s">
        <v>228</v>
      </c>
      <c r="G4379" s="23">
        <v>2</v>
      </c>
      <c r="H4379" s="23" t="s">
        <v>30</v>
      </c>
      <c r="I4379" s="24">
        <v>89859.29</v>
      </c>
      <c r="J4379" s="24">
        <v>157253.75</v>
      </c>
      <c r="K4379" s="24">
        <v>117767.67</v>
      </c>
      <c r="L4379" s="24">
        <v>206093.43</v>
      </c>
      <c r="M4379" s="24">
        <v>142728.26999999999</v>
      </c>
      <c r="N4379" s="24">
        <v>249774.47</v>
      </c>
      <c r="O4379" s="24">
        <v>174732.72</v>
      </c>
      <c r="P4379" s="24">
        <v>305782.25</v>
      </c>
      <c r="Q4379" s="24">
        <v>207325.91</v>
      </c>
      <c r="R4379" s="24">
        <v>362820.33</v>
      </c>
      <c r="S4379" s="24">
        <v>228492.37</v>
      </c>
      <c r="T4379" s="24">
        <v>399861.64</v>
      </c>
      <c r="U4379" s="24">
        <v>248284.24</v>
      </c>
      <c r="V4379" s="24">
        <v>434497.42</v>
      </c>
    </row>
    <row r="4380" spans="1:22" hidden="1" x14ac:dyDescent="0.3">
      <c r="A4380" s="23">
        <v>5</v>
      </c>
      <c r="B4380" s="23">
        <v>2022</v>
      </c>
      <c r="C4380" s="23" t="s">
        <v>560</v>
      </c>
      <c r="D4380" t="s">
        <v>182</v>
      </c>
      <c r="E4380" s="23" t="s">
        <v>566</v>
      </c>
      <c r="F4380" s="23" t="s">
        <v>228</v>
      </c>
      <c r="G4380" s="23">
        <v>3</v>
      </c>
      <c r="H4380" s="23" t="s">
        <v>31</v>
      </c>
      <c r="I4380" s="24">
        <v>85569.58</v>
      </c>
      <c r="J4380" s="24">
        <v>149746.76</v>
      </c>
      <c r="K4380" s="24">
        <v>116609.05</v>
      </c>
      <c r="L4380" s="24">
        <v>204065.84</v>
      </c>
      <c r="M4380" s="24">
        <v>147602.01999999999</v>
      </c>
      <c r="N4380" s="24">
        <v>258303.53</v>
      </c>
      <c r="O4380" s="24">
        <v>194493.22</v>
      </c>
      <c r="P4380" s="24">
        <v>340363.13</v>
      </c>
      <c r="Q4380" s="24">
        <v>240951.39</v>
      </c>
      <c r="R4380" s="24">
        <v>421664.94</v>
      </c>
      <c r="S4380" s="24">
        <v>271442.37</v>
      </c>
      <c r="T4380" s="24">
        <v>475024.14</v>
      </c>
      <c r="U4380" s="24">
        <v>301548.43</v>
      </c>
      <c r="V4380" s="24">
        <v>527709.76</v>
      </c>
    </row>
    <row r="4381" spans="1:22" hidden="1" x14ac:dyDescent="0.3">
      <c r="A4381" s="23">
        <v>5</v>
      </c>
      <c r="B4381" s="23">
        <v>2022</v>
      </c>
      <c r="C4381" s="23" t="s">
        <v>560</v>
      </c>
      <c r="D4381" t="s">
        <v>182</v>
      </c>
      <c r="E4381" s="23" t="s">
        <v>566</v>
      </c>
      <c r="F4381" s="23" t="s">
        <v>228</v>
      </c>
      <c r="G4381" s="23">
        <v>4</v>
      </c>
      <c r="H4381" s="23" t="s">
        <v>29</v>
      </c>
      <c r="I4381" s="24">
        <v>92366.71</v>
      </c>
      <c r="J4381" s="24">
        <v>147786.74</v>
      </c>
      <c r="K4381" s="24">
        <v>129313.39</v>
      </c>
      <c r="L4381" s="24">
        <v>206901.43</v>
      </c>
      <c r="M4381" s="24">
        <v>166260.07999999999</v>
      </c>
      <c r="N4381" s="24">
        <v>266016.13</v>
      </c>
      <c r="O4381" s="24">
        <v>221680.1</v>
      </c>
      <c r="P4381" s="24">
        <v>354688.17</v>
      </c>
      <c r="Q4381" s="24">
        <v>277100.13</v>
      </c>
      <c r="R4381" s="24">
        <v>443360.22</v>
      </c>
      <c r="S4381" s="24">
        <v>314046.81</v>
      </c>
      <c r="T4381" s="24">
        <v>502474.91</v>
      </c>
      <c r="U4381" s="24">
        <v>350993.5</v>
      </c>
      <c r="V4381" s="24">
        <v>561589.61</v>
      </c>
    </row>
    <row r="4382" spans="1:22" hidden="1" x14ac:dyDescent="0.3">
      <c r="A4382" s="23">
        <v>5</v>
      </c>
      <c r="B4382" s="23">
        <v>2022</v>
      </c>
      <c r="C4382" s="23" t="s">
        <v>560</v>
      </c>
      <c r="D4382" t="s">
        <v>182</v>
      </c>
      <c r="E4382" s="23" t="s">
        <v>566</v>
      </c>
      <c r="F4382" s="23" t="s">
        <v>270</v>
      </c>
      <c r="G4382" s="23">
        <v>1</v>
      </c>
      <c r="H4382" s="23" t="s">
        <v>14</v>
      </c>
      <c r="I4382" s="24">
        <v>115878.33</v>
      </c>
      <c r="J4382" s="24">
        <v>202787.08</v>
      </c>
      <c r="K4382" s="24">
        <v>150298.19</v>
      </c>
      <c r="L4382" s="24">
        <v>263021.83</v>
      </c>
      <c r="M4382" s="24">
        <v>179595.79</v>
      </c>
      <c r="N4382" s="24">
        <v>314292.64</v>
      </c>
      <c r="O4382" s="24">
        <v>214034.81</v>
      </c>
      <c r="P4382" s="24">
        <v>374560.92</v>
      </c>
      <c r="Q4382" s="24">
        <v>251893.56</v>
      </c>
      <c r="R4382" s="24">
        <v>440813.74</v>
      </c>
      <c r="S4382" s="24">
        <v>276187.28000000003</v>
      </c>
      <c r="T4382" s="24">
        <v>483327.75</v>
      </c>
      <c r="U4382" s="24">
        <v>299672.34000000003</v>
      </c>
      <c r="V4382" s="24">
        <v>524426.59</v>
      </c>
    </row>
    <row r="4383" spans="1:22" hidden="1" x14ac:dyDescent="0.3">
      <c r="A4383" s="23">
        <v>5</v>
      </c>
      <c r="B4383" s="23">
        <v>2022</v>
      </c>
      <c r="C4383" s="23" t="s">
        <v>560</v>
      </c>
      <c r="D4383" t="s">
        <v>182</v>
      </c>
      <c r="E4383" s="23" t="s">
        <v>566</v>
      </c>
      <c r="F4383" s="23" t="s">
        <v>270</v>
      </c>
      <c r="G4383" s="23">
        <v>2</v>
      </c>
      <c r="H4383" s="23" t="s">
        <v>30</v>
      </c>
      <c r="I4383" s="24">
        <v>91085.41</v>
      </c>
      <c r="J4383" s="24">
        <v>159399.47</v>
      </c>
      <c r="K4383" s="24">
        <v>119277.11</v>
      </c>
      <c r="L4383" s="24">
        <v>208734.95</v>
      </c>
      <c r="M4383" s="24">
        <v>144454.57</v>
      </c>
      <c r="N4383" s="24">
        <v>252795.5</v>
      </c>
      <c r="O4383" s="24">
        <v>176662.71</v>
      </c>
      <c r="P4383" s="24">
        <v>309159.74</v>
      </c>
      <c r="Q4383" s="24">
        <v>209528.18</v>
      </c>
      <c r="R4383" s="24">
        <v>366674.32</v>
      </c>
      <c r="S4383" s="24">
        <v>230865.4</v>
      </c>
      <c r="T4383" s="24">
        <v>404014.44</v>
      </c>
      <c r="U4383" s="24">
        <v>250799.67</v>
      </c>
      <c r="V4383" s="24">
        <v>438899.43</v>
      </c>
    </row>
    <row r="4384" spans="1:22" hidden="1" x14ac:dyDescent="0.3">
      <c r="A4384" s="23">
        <v>5</v>
      </c>
      <c r="B4384" s="23">
        <v>2022</v>
      </c>
      <c r="C4384" s="23" t="s">
        <v>560</v>
      </c>
      <c r="D4384" t="s">
        <v>182</v>
      </c>
      <c r="E4384" s="23" t="s">
        <v>566</v>
      </c>
      <c r="F4384" s="23" t="s">
        <v>270</v>
      </c>
      <c r="G4384" s="23">
        <v>3</v>
      </c>
      <c r="H4384" s="23" t="s">
        <v>31</v>
      </c>
      <c r="I4384" s="24">
        <v>87080.29</v>
      </c>
      <c r="J4384" s="24">
        <v>152390.5</v>
      </c>
      <c r="K4384" s="24">
        <v>118753.57</v>
      </c>
      <c r="L4384" s="24">
        <v>207818.75</v>
      </c>
      <c r="M4384" s="24">
        <v>150380.76999999999</v>
      </c>
      <c r="N4384" s="24">
        <v>263166.34999999998</v>
      </c>
      <c r="O4384" s="24">
        <v>198219.61</v>
      </c>
      <c r="P4384" s="24">
        <v>346884.32</v>
      </c>
      <c r="Q4384" s="24">
        <v>245629.43</v>
      </c>
      <c r="R4384" s="24">
        <v>429851.5</v>
      </c>
      <c r="S4384" s="24">
        <v>276759.28999999998</v>
      </c>
      <c r="T4384" s="24">
        <v>484328.76</v>
      </c>
      <c r="U4384" s="24">
        <v>307507.8</v>
      </c>
      <c r="V4384" s="24">
        <v>538138.66</v>
      </c>
    </row>
    <row r="4385" spans="1:22" hidden="1" x14ac:dyDescent="0.3">
      <c r="A4385" s="23">
        <v>5</v>
      </c>
      <c r="B4385" s="23">
        <v>2022</v>
      </c>
      <c r="C4385" s="23" t="s">
        <v>560</v>
      </c>
      <c r="D4385" t="s">
        <v>182</v>
      </c>
      <c r="E4385" s="23" t="s">
        <v>566</v>
      </c>
      <c r="F4385" s="23" t="s">
        <v>270</v>
      </c>
      <c r="G4385" s="23">
        <v>4</v>
      </c>
      <c r="H4385" s="23" t="s">
        <v>29</v>
      </c>
      <c r="I4385" s="24">
        <v>93401.32</v>
      </c>
      <c r="J4385" s="24">
        <v>149442.10999999999</v>
      </c>
      <c r="K4385" s="24">
        <v>130761.84</v>
      </c>
      <c r="L4385" s="24">
        <v>209218.95</v>
      </c>
      <c r="M4385" s="24">
        <v>168122.37</v>
      </c>
      <c r="N4385" s="24">
        <v>268995.78999999998</v>
      </c>
      <c r="O4385" s="24">
        <v>224163.16</v>
      </c>
      <c r="P4385" s="24">
        <v>358661.06</v>
      </c>
      <c r="Q4385" s="24">
        <v>280203.95</v>
      </c>
      <c r="R4385" s="24">
        <v>448326.32</v>
      </c>
      <c r="S4385" s="24">
        <v>317564.46999999997</v>
      </c>
      <c r="T4385" s="24">
        <v>508103.17</v>
      </c>
      <c r="U4385" s="24">
        <v>354925</v>
      </c>
      <c r="V4385" s="24">
        <v>567880.01</v>
      </c>
    </row>
    <row r="4386" spans="1:22" hidden="1" x14ac:dyDescent="0.3">
      <c r="A4386" s="23">
        <v>5</v>
      </c>
      <c r="B4386" s="23">
        <v>2022</v>
      </c>
      <c r="C4386" s="23" t="s">
        <v>560</v>
      </c>
      <c r="D4386" t="s">
        <v>182</v>
      </c>
      <c r="E4386" s="23" t="s">
        <v>566</v>
      </c>
      <c r="F4386" s="23" t="s">
        <v>311</v>
      </c>
      <c r="G4386" s="23">
        <v>1</v>
      </c>
      <c r="H4386" s="23" t="s">
        <v>14</v>
      </c>
      <c r="I4386" s="24">
        <v>118861.57</v>
      </c>
      <c r="J4386" s="24">
        <v>208007.75</v>
      </c>
      <c r="K4386" s="24">
        <v>153956.75</v>
      </c>
      <c r="L4386" s="24">
        <v>269424.31</v>
      </c>
      <c r="M4386" s="24">
        <v>183789.42</v>
      </c>
      <c r="N4386" s="24">
        <v>321631.48</v>
      </c>
      <c r="O4386" s="24">
        <v>218776.95</v>
      </c>
      <c r="P4386" s="24">
        <v>382859.66</v>
      </c>
      <c r="Q4386" s="24">
        <v>257312.56</v>
      </c>
      <c r="R4386" s="24">
        <v>450296.97</v>
      </c>
      <c r="S4386" s="24">
        <v>282035.64</v>
      </c>
      <c r="T4386" s="24">
        <v>493562.37</v>
      </c>
      <c r="U4386" s="24">
        <v>305848.36</v>
      </c>
      <c r="V4386" s="24">
        <v>535234.63</v>
      </c>
    </row>
    <row r="4387" spans="1:22" hidden="1" x14ac:dyDescent="0.3">
      <c r="A4387" s="23">
        <v>5</v>
      </c>
      <c r="B4387" s="23">
        <v>2022</v>
      </c>
      <c r="C4387" s="23" t="s">
        <v>560</v>
      </c>
      <c r="D4387" t="s">
        <v>182</v>
      </c>
      <c r="E4387" s="23" t="s">
        <v>566</v>
      </c>
      <c r="F4387" s="23" t="s">
        <v>311</v>
      </c>
      <c r="G4387" s="23">
        <v>2</v>
      </c>
      <c r="H4387" s="23" t="s">
        <v>30</v>
      </c>
      <c r="I4387" s="24">
        <v>94763.78</v>
      </c>
      <c r="J4387" s="24">
        <v>165836.62</v>
      </c>
      <c r="K4387" s="24">
        <v>123805.43</v>
      </c>
      <c r="L4387" s="24">
        <v>216659.5</v>
      </c>
      <c r="M4387" s="24">
        <v>149633.47</v>
      </c>
      <c r="N4387" s="24">
        <v>261858.57</v>
      </c>
      <c r="O4387" s="24">
        <v>182452.66</v>
      </c>
      <c r="P4387" s="24">
        <v>319292.15999999997</v>
      </c>
      <c r="Q4387" s="24">
        <v>216134.99</v>
      </c>
      <c r="R4387" s="24">
        <v>378236.23</v>
      </c>
      <c r="S4387" s="24">
        <v>237984.46</v>
      </c>
      <c r="T4387" s="24">
        <v>416472.81</v>
      </c>
      <c r="U4387" s="24">
        <v>258345.96</v>
      </c>
      <c r="V4387" s="24">
        <v>452105.43</v>
      </c>
    </row>
    <row r="4388" spans="1:22" hidden="1" x14ac:dyDescent="0.3">
      <c r="A4388" s="23">
        <v>5</v>
      </c>
      <c r="B4388" s="23">
        <v>2022</v>
      </c>
      <c r="C4388" s="23" t="s">
        <v>560</v>
      </c>
      <c r="D4388" t="s">
        <v>182</v>
      </c>
      <c r="E4388" s="23" t="s">
        <v>566</v>
      </c>
      <c r="F4388" s="23" t="s">
        <v>311</v>
      </c>
      <c r="G4388" s="23">
        <v>3</v>
      </c>
      <c r="H4388" s="23" t="s">
        <v>31</v>
      </c>
      <c r="I4388" s="24">
        <v>91612.42</v>
      </c>
      <c r="J4388" s="24">
        <v>160321.73000000001</v>
      </c>
      <c r="K4388" s="24">
        <v>125187.12</v>
      </c>
      <c r="L4388" s="24">
        <v>219077.46</v>
      </c>
      <c r="M4388" s="24">
        <v>158717.03</v>
      </c>
      <c r="N4388" s="24">
        <v>277754.8</v>
      </c>
      <c r="O4388" s="24">
        <v>209398.77</v>
      </c>
      <c r="P4388" s="24">
        <v>366447.85</v>
      </c>
      <c r="Q4388" s="24">
        <v>259663.52</v>
      </c>
      <c r="R4388" s="24">
        <v>454411.16</v>
      </c>
      <c r="S4388" s="24">
        <v>292710.03999999998</v>
      </c>
      <c r="T4388" s="24">
        <v>512242.57</v>
      </c>
      <c r="U4388" s="24">
        <v>325385.90000000002</v>
      </c>
      <c r="V4388" s="24">
        <v>569425.31999999995</v>
      </c>
    </row>
    <row r="4389" spans="1:22" hidden="1" x14ac:dyDescent="0.3">
      <c r="A4389" s="23">
        <v>5</v>
      </c>
      <c r="B4389" s="23">
        <v>2022</v>
      </c>
      <c r="C4389" s="23" t="s">
        <v>560</v>
      </c>
      <c r="D4389" t="s">
        <v>182</v>
      </c>
      <c r="E4389" s="23" t="s">
        <v>566</v>
      </c>
      <c r="F4389" s="23" t="s">
        <v>311</v>
      </c>
      <c r="G4389" s="23">
        <v>4</v>
      </c>
      <c r="H4389" s="23" t="s">
        <v>29</v>
      </c>
      <c r="I4389" s="24">
        <v>96505.12</v>
      </c>
      <c r="J4389" s="24">
        <v>154408.20000000001</v>
      </c>
      <c r="K4389" s="24">
        <v>135107.17000000001</v>
      </c>
      <c r="L4389" s="24">
        <v>216171.48</v>
      </c>
      <c r="M4389" s="24">
        <v>173709.22</v>
      </c>
      <c r="N4389" s="24">
        <v>277934.76</v>
      </c>
      <c r="O4389" s="24">
        <v>231612.3</v>
      </c>
      <c r="P4389" s="24">
        <v>370579.69</v>
      </c>
      <c r="Q4389" s="24">
        <v>289515.37</v>
      </c>
      <c r="R4389" s="24">
        <v>463224.61</v>
      </c>
      <c r="S4389" s="24">
        <v>328117.42</v>
      </c>
      <c r="T4389" s="24">
        <v>524987.89</v>
      </c>
      <c r="U4389" s="24">
        <v>366719.47</v>
      </c>
      <c r="V4389" s="24">
        <v>586751.17000000004</v>
      </c>
    </row>
    <row r="4390" spans="1:22" hidden="1" x14ac:dyDescent="0.3">
      <c r="A4390" s="23">
        <v>5</v>
      </c>
      <c r="B4390" s="23">
        <v>2022</v>
      </c>
      <c r="C4390" s="23" t="s">
        <v>560</v>
      </c>
      <c r="D4390" t="s">
        <v>182</v>
      </c>
      <c r="E4390" s="23" t="s">
        <v>566</v>
      </c>
      <c r="F4390" s="23" t="s">
        <v>350</v>
      </c>
      <c r="G4390" s="23">
        <v>1</v>
      </c>
      <c r="H4390" s="23" t="s">
        <v>14</v>
      </c>
      <c r="I4390" s="24">
        <v>121980.22</v>
      </c>
      <c r="J4390" s="24">
        <v>213465.39</v>
      </c>
      <c r="K4390" s="24">
        <v>158152.68</v>
      </c>
      <c r="L4390" s="24">
        <v>276767.19</v>
      </c>
      <c r="M4390" s="24">
        <v>188930.78</v>
      </c>
      <c r="N4390" s="24">
        <v>330628.86</v>
      </c>
      <c r="O4390" s="24">
        <v>225087.25</v>
      </c>
      <c r="P4390" s="24">
        <v>393902.69</v>
      </c>
      <c r="Q4390" s="24">
        <v>264854.98</v>
      </c>
      <c r="R4390" s="24">
        <v>463496.21</v>
      </c>
      <c r="S4390" s="24">
        <v>290372.27</v>
      </c>
      <c r="T4390" s="24">
        <v>508151.47</v>
      </c>
      <c r="U4390" s="24">
        <v>315015.33</v>
      </c>
      <c r="V4390" s="24">
        <v>551276.84</v>
      </c>
    </row>
    <row r="4391" spans="1:22" hidden="1" x14ac:dyDescent="0.3">
      <c r="A4391" s="23">
        <v>5</v>
      </c>
      <c r="B4391" s="23">
        <v>2022</v>
      </c>
      <c r="C4391" s="23" t="s">
        <v>560</v>
      </c>
      <c r="D4391" t="s">
        <v>182</v>
      </c>
      <c r="E4391" s="23" t="s">
        <v>566</v>
      </c>
      <c r="F4391" s="23" t="s">
        <v>350</v>
      </c>
      <c r="G4391" s="23">
        <v>2</v>
      </c>
      <c r="H4391" s="23" t="s">
        <v>30</v>
      </c>
      <c r="I4391" s="24">
        <v>96260.47</v>
      </c>
      <c r="J4391" s="24">
        <v>168455.81</v>
      </c>
      <c r="K4391" s="24">
        <v>125971.94</v>
      </c>
      <c r="L4391" s="24">
        <v>220450.9</v>
      </c>
      <c r="M4391" s="24">
        <v>152475.87</v>
      </c>
      <c r="N4391" s="24">
        <v>266832.77</v>
      </c>
      <c r="O4391" s="24">
        <v>186318.06</v>
      </c>
      <c r="P4391" s="24">
        <v>326056.61</v>
      </c>
      <c r="Q4391" s="24">
        <v>220905.85</v>
      </c>
      <c r="R4391" s="24">
        <v>386585.23</v>
      </c>
      <c r="S4391" s="24">
        <v>243356.1</v>
      </c>
      <c r="T4391" s="24">
        <v>425873.18</v>
      </c>
      <c r="U4391" s="24">
        <v>264315.65999999997</v>
      </c>
      <c r="V4391" s="24">
        <v>462552.4</v>
      </c>
    </row>
    <row r="4392" spans="1:22" hidden="1" x14ac:dyDescent="0.3">
      <c r="A4392" s="23">
        <v>5</v>
      </c>
      <c r="B4392" s="23">
        <v>2022</v>
      </c>
      <c r="C4392" s="23" t="s">
        <v>560</v>
      </c>
      <c r="D4392" t="s">
        <v>182</v>
      </c>
      <c r="E4392" s="23" t="s">
        <v>566</v>
      </c>
      <c r="F4392" s="23" t="s">
        <v>350</v>
      </c>
      <c r="G4392" s="23">
        <v>3</v>
      </c>
      <c r="H4392" s="23" t="s">
        <v>31</v>
      </c>
      <c r="I4392" s="24">
        <v>92316.2</v>
      </c>
      <c r="J4392" s="24">
        <v>161553.35</v>
      </c>
      <c r="K4392" s="24">
        <v>125965.75999999999</v>
      </c>
      <c r="L4392" s="24">
        <v>220440.08</v>
      </c>
      <c r="M4392" s="24">
        <v>159567.51999999999</v>
      </c>
      <c r="N4392" s="24">
        <v>279243.15000000002</v>
      </c>
      <c r="O4392" s="24">
        <v>210383.06</v>
      </c>
      <c r="P4392" s="24">
        <v>368170.36</v>
      </c>
      <c r="Q4392" s="24">
        <v>260753.56</v>
      </c>
      <c r="R4392" s="24">
        <v>456318.73</v>
      </c>
      <c r="S4392" s="24">
        <v>293839.38</v>
      </c>
      <c r="T4392" s="24">
        <v>514218.92</v>
      </c>
      <c r="U4392" s="24">
        <v>326529.59999999998</v>
      </c>
      <c r="V4392" s="24">
        <v>571426.80000000005</v>
      </c>
    </row>
    <row r="4393" spans="1:22" hidden="1" x14ac:dyDescent="0.3">
      <c r="A4393" s="23">
        <v>5</v>
      </c>
      <c r="B4393" s="23">
        <v>2022</v>
      </c>
      <c r="C4393" s="23" t="s">
        <v>560</v>
      </c>
      <c r="D4393" t="s">
        <v>182</v>
      </c>
      <c r="E4393" s="23" t="s">
        <v>566</v>
      </c>
      <c r="F4393" s="23" t="s">
        <v>350</v>
      </c>
      <c r="G4393" s="23">
        <v>4</v>
      </c>
      <c r="H4393" s="23" t="s">
        <v>29</v>
      </c>
      <c r="I4393" s="24">
        <v>98518.2</v>
      </c>
      <c r="J4393" s="24">
        <v>157629.13</v>
      </c>
      <c r="K4393" s="24">
        <v>137925.49</v>
      </c>
      <c r="L4393" s="24">
        <v>220680.78</v>
      </c>
      <c r="M4393" s="24">
        <v>177332.77</v>
      </c>
      <c r="N4393" s="24">
        <v>283732.43</v>
      </c>
      <c r="O4393" s="24">
        <v>236443.69</v>
      </c>
      <c r="P4393" s="24">
        <v>378309.91</v>
      </c>
      <c r="Q4393" s="24">
        <v>295554.61</v>
      </c>
      <c r="R4393" s="24">
        <v>472887.39</v>
      </c>
      <c r="S4393" s="24">
        <v>334961.90000000002</v>
      </c>
      <c r="T4393" s="24">
        <v>535939.04</v>
      </c>
      <c r="U4393" s="24">
        <v>374369.18</v>
      </c>
      <c r="V4393" s="24">
        <v>598990.68999999994</v>
      </c>
    </row>
    <row r="4394" spans="1:22" hidden="1" x14ac:dyDescent="0.3">
      <c r="A4394" s="23">
        <v>5</v>
      </c>
      <c r="B4394" s="23">
        <v>2022</v>
      </c>
      <c r="C4394" s="23" t="s">
        <v>560</v>
      </c>
      <c r="D4394" t="s">
        <v>182</v>
      </c>
      <c r="E4394" s="23" t="s">
        <v>566</v>
      </c>
      <c r="F4394" s="23" t="s">
        <v>387</v>
      </c>
      <c r="G4394" s="23">
        <v>1</v>
      </c>
      <c r="H4394" s="23" t="s">
        <v>14</v>
      </c>
      <c r="I4394" s="24">
        <v>115017.09</v>
      </c>
      <c r="J4394" s="24">
        <v>201279.91</v>
      </c>
      <c r="K4394" s="24">
        <v>149320.16</v>
      </c>
      <c r="L4394" s="24">
        <v>261310.28</v>
      </c>
      <c r="M4394" s="24">
        <v>178544.58</v>
      </c>
      <c r="N4394" s="24">
        <v>312453.01</v>
      </c>
      <c r="O4394" s="24">
        <v>212950.62</v>
      </c>
      <c r="P4394" s="24">
        <v>372663.59</v>
      </c>
      <c r="Q4394" s="24">
        <v>250724.4</v>
      </c>
      <c r="R4394" s="24">
        <v>438767.7</v>
      </c>
      <c r="S4394" s="24">
        <v>274966.88</v>
      </c>
      <c r="T4394" s="24">
        <v>481192.03</v>
      </c>
      <c r="U4394" s="24">
        <v>298460.03000000003</v>
      </c>
      <c r="V4394" s="24">
        <v>522305.05</v>
      </c>
    </row>
    <row r="4395" spans="1:22" hidden="1" x14ac:dyDescent="0.3">
      <c r="A4395" s="23">
        <v>5</v>
      </c>
      <c r="B4395" s="23">
        <v>2022</v>
      </c>
      <c r="C4395" s="23" t="s">
        <v>560</v>
      </c>
      <c r="D4395" t="s">
        <v>182</v>
      </c>
      <c r="E4395" s="23" t="s">
        <v>566</v>
      </c>
      <c r="F4395" s="23" t="s">
        <v>387</v>
      </c>
      <c r="G4395" s="23">
        <v>2</v>
      </c>
      <c r="H4395" s="23" t="s">
        <v>30</v>
      </c>
      <c r="I4395" s="24">
        <v>89529.05</v>
      </c>
      <c r="J4395" s="24">
        <v>156675.82999999999</v>
      </c>
      <c r="K4395" s="24">
        <v>117429.34</v>
      </c>
      <c r="L4395" s="24">
        <v>205501.35</v>
      </c>
      <c r="M4395" s="24">
        <v>142418.09</v>
      </c>
      <c r="N4395" s="24">
        <v>249231.66</v>
      </c>
      <c r="O4395" s="24">
        <v>174530.7</v>
      </c>
      <c r="P4395" s="24">
        <v>305428.73</v>
      </c>
      <c r="Q4395" s="24">
        <v>207171.21</v>
      </c>
      <c r="R4395" s="24">
        <v>362549.61</v>
      </c>
      <c r="S4395" s="24">
        <v>228374.28</v>
      </c>
      <c r="T4395" s="24">
        <v>399654.99</v>
      </c>
      <c r="U4395" s="24">
        <v>248217.11</v>
      </c>
      <c r="V4395" s="24">
        <v>434379.94</v>
      </c>
    </row>
    <row r="4396" spans="1:22" hidden="1" x14ac:dyDescent="0.3">
      <c r="A4396" s="23">
        <v>5</v>
      </c>
      <c r="B4396" s="23">
        <v>2022</v>
      </c>
      <c r="C4396" s="23" t="s">
        <v>560</v>
      </c>
      <c r="D4396" t="s">
        <v>182</v>
      </c>
      <c r="E4396" s="23" t="s">
        <v>566</v>
      </c>
      <c r="F4396" s="23" t="s">
        <v>387</v>
      </c>
      <c r="G4396" s="23">
        <v>3</v>
      </c>
      <c r="H4396" s="23" t="s">
        <v>31</v>
      </c>
      <c r="I4396" s="24">
        <v>84922.63</v>
      </c>
      <c r="J4396" s="24">
        <v>148614.60999999999</v>
      </c>
      <c r="K4396" s="24">
        <v>115644.29</v>
      </c>
      <c r="L4396" s="24">
        <v>202377.5</v>
      </c>
      <c r="M4396" s="24">
        <v>146318.57</v>
      </c>
      <c r="N4396" s="24">
        <v>256057.5</v>
      </c>
      <c r="O4396" s="24">
        <v>192739.19</v>
      </c>
      <c r="P4396" s="24">
        <v>337293.57</v>
      </c>
      <c r="Q4396" s="24">
        <v>238718.76</v>
      </c>
      <c r="R4396" s="24">
        <v>417757.82</v>
      </c>
      <c r="S4396" s="24">
        <v>268881.75</v>
      </c>
      <c r="T4396" s="24">
        <v>470543.07</v>
      </c>
      <c r="U4396" s="24">
        <v>298652.71000000002</v>
      </c>
      <c r="V4396" s="24">
        <v>522642.25</v>
      </c>
    </row>
    <row r="4397" spans="1:22" hidden="1" x14ac:dyDescent="0.3">
      <c r="A4397" s="23">
        <v>5</v>
      </c>
      <c r="B4397" s="23">
        <v>2022</v>
      </c>
      <c r="C4397" s="23" t="s">
        <v>560</v>
      </c>
      <c r="D4397" t="s">
        <v>182</v>
      </c>
      <c r="E4397" s="23" t="s">
        <v>566</v>
      </c>
      <c r="F4397" s="23" t="s">
        <v>387</v>
      </c>
      <c r="G4397" s="23">
        <v>4</v>
      </c>
      <c r="H4397" s="23" t="s">
        <v>29</v>
      </c>
      <c r="I4397" s="24">
        <v>92245.99</v>
      </c>
      <c r="J4397" s="24">
        <v>147593.57999999999</v>
      </c>
      <c r="K4397" s="24">
        <v>129144.38</v>
      </c>
      <c r="L4397" s="24">
        <v>206631.02</v>
      </c>
      <c r="M4397" s="24">
        <v>166042.78</v>
      </c>
      <c r="N4397" s="24">
        <v>265668.45</v>
      </c>
      <c r="O4397" s="24">
        <v>221390.37</v>
      </c>
      <c r="P4397" s="24">
        <v>354224.6</v>
      </c>
      <c r="Q4397" s="24">
        <v>276737.96999999997</v>
      </c>
      <c r="R4397" s="24">
        <v>442780.75</v>
      </c>
      <c r="S4397" s="24">
        <v>313636.36</v>
      </c>
      <c r="T4397" s="24">
        <v>501818.19</v>
      </c>
      <c r="U4397" s="24">
        <v>350534.76</v>
      </c>
      <c r="V4397" s="24">
        <v>560855.62</v>
      </c>
    </row>
    <row r="4398" spans="1:22" hidden="1" x14ac:dyDescent="0.3">
      <c r="A4398" s="23">
        <v>5</v>
      </c>
      <c r="B4398" s="23">
        <v>2022</v>
      </c>
      <c r="C4398" s="23" t="s">
        <v>560</v>
      </c>
      <c r="D4398" t="s">
        <v>182</v>
      </c>
      <c r="E4398" s="23" t="s">
        <v>566</v>
      </c>
      <c r="F4398" s="23" t="s">
        <v>420</v>
      </c>
      <c r="G4398" s="23">
        <v>1</v>
      </c>
      <c r="H4398" s="23" t="s">
        <v>14</v>
      </c>
      <c r="I4398" s="24">
        <v>117005.93</v>
      </c>
      <c r="J4398" s="24">
        <v>204760.37</v>
      </c>
      <c r="K4398" s="24">
        <v>151759.21</v>
      </c>
      <c r="L4398" s="24">
        <v>265578.61</v>
      </c>
      <c r="M4398" s="24">
        <v>181340.34</v>
      </c>
      <c r="N4398" s="24">
        <v>317345.59000000003</v>
      </c>
      <c r="O4398" s="24">
        <v>216112.06</v>
      </c>
      <c r="P4398" s="24">
        <v>378196.1</v>
      </c>
      <c r="Q4398" s="24">
        <v>254337.07</v>
      </c>
      <c r="R4398" s="24">
        <v>445089.88</v>
      </c>
      <c r="S4398" s="24">
        <v>278865.78999999998</v>
      </c>
      <c r="T4398" s="24">
        <v>488015.13</v>
      </c>
      <c r="U4398" s="24">
        <v>302577.39</v>
      </c>
      <c r="V4398" s="24">
        <v>529510.43000000005</v>
      </c>
    </row>
    <row r="4399" spans="1:22" hidden="1" x14ac:dyDescent="0.3">
      <c r="A4399" s="23">
        <v>5</v>
      </c>
      <c r="B4399" s="23">
        <v>2022</v>
      </c>
      <c r="C4399" s="23" t="s">
        <v>560</v>
      </c>
      <c r="D4399" t="s">
        <v>182</v>
      </c>
      <c r="E4399" s="23" t="s">
        <v>566</v>
      </c>
      <c r="F4399" s="23" t="s">
        <v>420</v>
      </c>
      <c r="G4399" s="23">
        <v>2</v>
      </c>
      <c r="H4399" s="23" t="s">
        <v>30</v>
      </c>
      <c r="I4399" s="24">
        <v>91981.3</v>
      </c>
      <c r="J4399" s="24">
        <v>160967.26999999999</v>
      </c>
      <c r="K4399" s="24">
        <v>120448.22</v>
      </c>
      <c r="L4399" s="24">
        <v>210784.38</v>
      </c>
      <c r="M4399" s="24">
        <v>145870.69</v>
      </c>
      <c r="N4399" s="24">
        <v>255273.71</v>
      </c>
      <c r="O4399" s="24">
        <v>178390.68</v>
      </c>
      <c r="P4399" s="24">
        <v>312183.69</v>
      </c>
      <c r="Q4399" s="24">
        <v>211575.75</v>
      </c>
      <c r="R4399" s="24">
        <v>370257.57</v>
      </c>
      <c r="S4399" s="24">
        <v>233120.33</v>
      </c>
      <c r="T4399" s="24">
        <v>407960.58</v>
      </c>
      <c r="U4399" s="24">
        <v>253247.97</v>
      </c>
      <c r="V4399" s="24">
        <v>443183.95</v>
      </c>
    </row>
    <row r="4400" spans="1:22" hidden="1" x14ac:dyDescent="0.3">
      <c r="A4400" s="23">
        <v>5</v>
      </c>
      <c r="B4400" s="23">
        <v>2022</v>
      </c>
      <c r="C4400" s="23" t="s">
        <v>560</v>
      </c>
      <c r="D4400" t="s">
        <v>182</v>
      </c>
      <c r="E4400" s="23" t="s">
        <v>566</v>
      </c>
      <c r="F4400" s="23" t="s">
        <v>420</v>
      </c>
      <c r="G4400" s="23">
        <v>3</v>
      </c>
      <c r="H4400" s="23" t="s">
        <v>31</v>
      </c>
      <c r="I4400" s="24">
        <v>87944.05</v>
      </c>
      <c r="J4400" s="24">
        <v>153902.09</v>
      </c>
      <c r="K4400" s="24">
        <v>119933.32</v>
      </c>
      <c r="L4400" s="24">
        <v>209883.31</v>
      </c>
      <c r="M4400" s="24">
        <v>151876.07</v>
      </c>
      <c r="N4400" s="24">
        <v>265783.13</v>
      </c>
      <c r="O4400" s="24">
        <v>200191.96</v>
      </c>
      <c r="P4400" s="24">
        <v>350335.93</v>
      </c>
      <c r="Q4400" s="24">
        <v>248074.82</v>
      </c>
      <c r="R4400" s="24">
        <v>434130.94</v>
      </c>
      <c r="S4400" s="24">
        <v>279515.59000000003</v>
      </c>
      <c r="T4400" s="24">
        <v>489152.28</v>
      </c>
      <c r="U4400" s="24">
        <v>310571.44</v>
      </c>
      <c r="V4400" s="24">
        <v>543500.02</v>
      </c>
    </row>
    <row r="4401" spans="1:22" hidden="1" x14ac:dyDescent="0.3">
      <c r="A4401" s="23">
        <v>5</v>
      </c>
      <c r="B4401" s="23">
        <v>2022</v>
      </c>
      <c r="C4401" s="23" t="s">
        <v>560</v>
      </c>
      <c r="D4401" t="s">
        <v>182</v>
      </c>
      <c r="E4401" s="23" t="s">
        <v>566</v>
      </c>
      <c r="F4401" s="23" t="s">
        <v>420</v>
      </c>
      <c r="G4401" s="23">
        <v>4</v>
      </c>
      <c r="H4401" s="23" t="s">
        <v>29</v>
      </c>
      <c r="I4401" s="24">
        <v>94315.199999999997</v>
      </c>
      <c r="J4401" s="24">
        <v>150904.32000000001</v>
      </c>
      <c r="K4401" s="24">
        <v>132041.28</v>
      </c>
      <c r="L4401" s="24">
        <v>211266.05</v>
      </c>
      <c r="M4401" s="24">
        <v>169767.36</v>
      </c>
      <c r="N4401" s="24">
        <v>271627.77</v>
      </c>
      <c r="O4401" s="24">
        <v>226356.47</v>
      </c>
      <c r="P4401" s="24">
        <v>362170.36</v>
      </c>
      <c r="Q4401" s="24">
        <v>282945.59000000003</v>
      </c>
      <c r="R4401" s="24">
        <v>452712.95</v>
      </c>
      <c r="S4401" s="24">
        <v>320671.67</v>
      </c>
      <c r="T4401" s="24">
        <v>513074.68</v>
      </c>
      <c r="U4401" s="24">
        <v>358397.75</v>
      </c>
      <c r="V4401" s="24">
        <v>573436.41</v>
      </c>
    </row>
    <row r="4402" spans="1:22" hidden="1" x14ac:dyDescent="0.3">
      <c r="A4402" s="23">
        <v>5</v>
      </c>
      <c r="B4402" s="23">
        <v>2022</v>
      </c>
      <c r="C4402" s="23" t="s">
        <v>560</v>
      </c>
      <c r="D4402" t="s">
        <v>182</v>
      </c>
      <c r="E4402" s="23" t="s">
        <v>566</v>
      </c>
      <c r="F4402" s="23" t="s">
        <v>445</v>
      </c>
      <c r="G4402" s="23">
        <v>1</v>
      </c>
      <c r="H4402" s="23" t="s">
        <v>14</v>
      </c>
      <c r="I4402" s="24">
        <v>119061.34</v>
      </c>
      <c r="J4402" s="24">
        <v>208357.35</v>
      </c>
      <c r="K4402" s="24">
        <v>154319</v>
      </c>
      <c r="L4402" s="24">
        <v>270058.25</v>
      </c>
      <c r="M4402" s="24">
        <v>184309.42</v>
      </c>
      <c r="N4402" s="24">
        <v>322541.49</v>
      </c>
      <c r="O4402" s="24">
        <v>219521.75</v>
      </c>
      <c r="P4402" s="24">
        <v>384163.06</v>
      </c>
      <c r="Q4402" s="24">
        <v>258268.32</v>
      </c>
      <c r="R4402" s="24">
        <v>451969.57</v>
      </c>
      <c r="S4402" s="24">
        <v>283129.21999999997</v>
      </c>
      <c r="T4402" s="24">
        <v>495476.13</v>
      </c>
      <c r="U4402" s="24">
        <v>307117.93</v>
      </c>
      <c r="V4402" s="24">
        <v>537456.37</v>
      </c>
    </row>
    <row r="4403" spans="1:22" hidden="1" x14ac:dyDescent="0.3">
      <c r="A4403" s="23">
        <v>5</v>
      </c>
      <c r="B4403" s="23">
        <v>2022</v>
      </c>
      <c r="C4403" s="23" t="s">
        <v>560</v>
      </c>
      <c r="D4403" t="s">
        <v>182</v>
      </c>
      <c r="E4403" s="23" t="s">
        <v>566</v>
      </c>
      <c r="F4403" s="23" t="s">
        <v>445</v>
      </c>
      <c r="G4403" s="23">
        <v>2</v>
      </c>
      <c r="H4403" s="23" t="s">
        <v>30</v>
      </c>
      <c r="I4403" s="24">
        <v>94268.43</v>
      </c>
      <c r="J4403" s="24">
        <v>164969.75</v>
      </c>
      <c r="K4403" s="24">
        <v>123297.93</v>
      </c>
      <c r="L4403" s="24">
        <v>215771.37</v>
      </c>
      <c r="M4403" s="24">
        <v>149168.20000000001</v>
      </c>
      <c r="N4403" s="24">
        <v>261044.35</v>
      </c>
      <c r="O4403" s="24">
        <v>182149.64</v>
      </c>
      <c r="P4403" s="24">
        <v>318761.87</v>
      </c>
      <c r="Q4403" s="24">
        <v>215902.94</v>
      </c>
      <c r="R4403" s="24">
        <v>377830.15</v>
      </c>
      <c r="S4403" s="24">
        <v>237807.33</v>
      </c>
      <c r="T4403" s="24">
        <v>416162.83</v>
      </c>
      <c r="U4403" s="24">
        <v>258245.26</v>
      </c>
      <c r="V4403" s="24">
        <v>451929.21</v>
      </c>
    </row>
    <row r="4404" spans="1:22" hidden="1" x14ac:dyDescent="0.3">
      <c r="A4404" s="23">
        <v>5</v>
      </c>
      <c r="B4404" s="23">
        <v>2022</v>
      </c>
      <c r="C4404" s="23" t="s">
        <v>560</v>
      </c>
      <c r="D4404" t="s">
        <v>182</v>
      </c>
      <c r="E4404" s="23" t="s">
        <v>566</v>
      </c>
      <c r="F4404" s="23" t="s">
        <v>445</v>
      </c>
      <c r="G4404" s="23">
        <v>3</v>
      </c>
      <c r="H4404" s="23" t="s">
        <v>31</v>
      </c>
      <c r="I4404" s="24">
        <v>90642</v>
      </c>
      <c r="J4404" s="24">
        <v>158623.49</v>
      </c>
      <c r="K4404" s="24">
        <v>123739.96</v>
      </c>
      <c r="L4404" s="24">
        <v>216544.94</v>
      </c>
      <c r="M4404" s="24">
        <v>156791.85</v>
      </c>
      <c r="N4404" s="24">
        <v>274385.74</v>
      </c>
      <c r="O4404" s="24">
        <v>206767.71</v>
      </c>
      <c r="P4404" s="24">
        <v>361843.49</v>
      </c>
      <c r="Q4404" s="24">
        <v>256314.56</v>
      </c>
      <c r="R4404" s="24">
        <v>448550.47</v>
      </c>
      <c r="S4404" s="24">
        <v>288869.09999999998</v>
      </c>
      <c r="T4404" s="24">
        <v>505520.93</v>
      </c>
      <c r="U4404" s="24">
        <v>321042.3</v>
      </c>
      <c r="V4404" s="24">
        <v>561824.02</v>
      </c>
    </row>
    <row r="4405" spans="1:22" hidden="1" x14ac:dyDescent="0.3">
      <c r="A4405" s="23">
        <v>5</v>
      </c>
      <c r="B4405" s="23">
        <v>2022</v>
      </c>
      <c r="C4405" s="23" t="s">
        <v>560</v>
      </c>
      <c r="D4405" t="s">
        <v>182</v>
      </c>
      <c r="E4405" s="23" t="s">
        <v>566</v>
      </c>
      <c r="F4405" s="23" t="s">
        <v>445</v>
      </c>
      <c r="G4405" s="23">
        <v>4</v>
      </c>
      <c r="H4405" s="23" t="s">
        <v>29</v>
      </c>
      <c r="I4405" s="24">
        <v>96324.04</v>
      </c>
      <c r="J4405" s="24">
        <v>154118.47</v>
      </c>
      <c r="K4405" s="24">
        <v>134853.66</v>
      </c>
      <c r="L4405" s="24">
        <v>215765.86</v>
      </c>
      <c r="M4405" s="24">
        <v>173383.28</v>
      </c>
      <c r="N4405" s="24">
        <v>277413.25</v>
      </c>
      <c r="O4405" s="24">
        <v>231177.7</v>
      </c>
      <c r="P4405" s="24">
        <v>369884.33</v>
      </c>
      <c r="Q4405" s="24">
        <v>288972.13</v>
      </c>
      <c r="R4405" s="24">
        <v>462355.41</v>
      </c>
      <c r="S4405" s="24">
        <v>327501.74</v>
      </c>
      <c r="T4405" s="24">
        <v>524002.8</v>
      </c>
      <c r="U4405" s="24">
        <v>366031.35999999999</v>
      </c>
      <c r="V4405" s="24">
        <v>585650.18999999994</v>
      </c>
    </row>
    <row r="4406" spans="1:22" hidden="1" x14ac:dyDescent="0.3">
      <c r="A4406" s="23">
        <v>5</v>
      </c>
      <c r="B4406" s="23">
        <v>2022</v>
      </c>
      <c r="C4406" s="23" t="s">
        <v>560</v>
      </c>
      <c r="D4406" t="s">
        <v>182</v>
      </c>
      <c r="E4406" s="23" t="s">
        <v>566</v>
      </c>
      <c r="F4406" s="23" t="s">
        <v>465</v>
      </c>
      <c r="G4406" s="23">
        <v>1</v>
      </c>
      <c r="H4406" s="23" t="s">
        <v>14</v>
      </c>
      <c r="I4406" s="24">
        <v>111434.53</v>
      </c>
      <c r="J4406" s="24">
        <v>195010.42</v>
      </c>
      <c r="K4406" s="24">
        <v>144574.84</v>
      </c>
      <c r="L4406" s="24">
        <v>253005.97</v>
      </c>
      <c r="M4406" s="24">
        <v>172790.94</v>
      </c>
      <c r="N4406" s="24">
        <v>302384.14</v>
      </c>
      <c r="O4406" s="24">
        <v>205974.09</v>
      </c>
      <c r="P4406" s="24">
        <v>360454.65</v>
      </c>
      <c r="Q4406" s="24">
        <v>242438.09</v>
      </c>
      <c r="R4406" s="24">
        <v>424266.66</v>
      </c>
      <c r="S4406" s="24">
        <v>265837.77</v>
      </c>
      <c r="T4406" s="24">
        <v>465216.1</v>
      </c>
      <c r="U4406" s="24">
        <v>288475.28999999998</v>
      </c>
      <c r="V4406" s="24">
        <v>504831.77</v>
      </c>
    </row>
    <row r="4407" spans="1:22" hidden="1" x14ac:dyDescent="0.3">
      <c r="A4407" s="23">
        <v>5</v>
      </c>
      <c r="B4407" s="23">
        <v>2022</v>
      </c>
      <c r="C4407" s="23" t="s">
        <v>560</v>
      </c>
      <c r="D4407" t="s">
        <v>182</v>
      </c>
      <c r="E4407" s="23" t="s">
        <v>566</v>
      </c>
      <c r="F4407" s="23" t="s">
        <v>465</v>
      </c>
      <c r="G4407" s="23">
        <v>2</v>
      </c>
      <c r="H4407" s="23" t="s">
        <v>30</v>
      </c>
      <c r="I4407" s="24">
        <v>87336.74</v>
      </c>
      <c r="J4407" s="24">
        <v>152839.29999999999</v>
      </c>
      <c r="K4407" s="24">
        <v>114423.52</v>
      </c>
      <c r="L4407" s="24">
        <v>200241.16</v>
      </c>
      <c r="M4407" s="24">
        <v>138634.99</v>
      </c>
      <c r="N4407" s="24">
        <v>242611.23</v>
      </c>
      <c r="O4407" s="24">
        <v>169649.8</v>
      </c>
      <c r="P4407" s="24">
        <v>296887.15000000002</v>
      </c>
      <c r="Q4407" s="24">
        <v>201260.53</v>
      </c>
      <c r="R4407" s="24">
        <v>352205.93</v>
      </c>
      <c r="S4407" s="24">
        <v>221786.59</v>
      </c>
      <c r="T4407" s="24">
        <v>388126.54</v>
      </c>
      <c r="U4407" s="24">
        <v>240972.9</v>
      </c>
      <c r="V4407" s="24">
        <v>421702.57</v>
      </c>
    </row>
    <row r="4408" spans="1:22" hidden="1" x14ac:dyDescent="0.3">
      <c r="A4408" s="23">
        <v>5</v>
      </c>
      <c r="B4408" s="23">
        <v>2022</v>
      </c>
      <c r="C4408" s="23" t="s">
        <v>560</v>
      </c>
      <c r="D4408" t="s">
        <v>182</v>
      </c>
      <c r="E4408" s="23" t="s">
        <v>566</v>
      </c>
      <c r="F4408" s="23" t="s">
        <v>465</v>
      </c>
      <c r="G4408" s="23">
        <v>3</v>
      </c>
      <c r="H4408" s="23" t="s">
        <v>31</v>
      </c>
      <c r="I4408" s="24">
        <v>83301.75</v>
      </c>
      <c r="J4408" s="24">
        <v>145778.07</v>
      </c>
      <c r="K4408" s="24">
        <v>113552.19</v>
      </c>
      <c r="L4408" s="24">
        <v>198716.33</v>
      </c>
      <c r="M4408" s="24">
        <v>143757.82999999999</v>
      </c>
      <c r="N4408" s="24">
        <v>251576.21</v>
      </c>
      <c r="O4408" s="24">
        <v>189453.17</v>
      </c>
      <c r="P4408" s="24">
        <v>331543.05</v>
      </c>
      <c r="Q4408" s="24">
        <v>234731.53</v>
      </c>
      <c r="R4408" s="24">
        <v>410780.17</v>
      </c>
      <c r="S4408" s="24">
        <v>264453.78000000003</v>
      </c>
      <c r="T4408" s="24">
        <v>462794.11</v>
      </c>
      <c r="U4408" s="24">
        <v>293805.37</v>
      </c>
      <c r="V4408" s="24">
        <v>514159.4</v>
      </c>
    </row>
    <row r="4409" spans="1:22" hidden="1" x14ac:dyDescent="0.3">
      <c r="A4409" s="23">
        <v>5</v>
      </c>
      <c r="B4409" s="23">
        <v>2022</v>
      </c>
      <c r="C4409" s="23" t="s">
        <v>560</v>
      </c>
      <c r="D4409" t="s">
        <v>182</v>
      </c>
      <c r="E4409" s="23" t="s">
        <v>566</v>
      </c>
      <c r="F4409" s="23" t="s">
        <v>465</v>
      </c>
      <c r="G4409" s="23">
        <v>4</v>
      </c>
      <c r="H4409" s="23" t="s">
        <v>29</v>
      </c>
      <c r="I4409" s="24">
        <v>89685.42</v>
      </c>
      <c r="J4409" s="24">
        <v>143496.68</v>
      </c>
      <c r="K4409" s="24">
        <v>125559.59</v>
      </c>
      <c r="L4409" s="24">
        <v>200895.35</v>
      </c>
      <c r="M4409" s="24">
        <v>161433.76</v>
      </c>
      <c r="N4409" s="24">
        <v>258294.02</v>
      </c>
      <c r="O4409" s="24">
        <v>215245.01</v>
      </c>
      <c r="P4409" s="24">
        <v>344392.02</v>
      </c>
      <c r="Q4409" s="24">
        <v>269056.26</v>
      </c>
      <c r="R4409" s="24">
        <v>430490.03</v>
      </c>
      <c r="S4409" s="24">
        <v>304930.43</v>
      </c>
      <c r="T4409" s="24">
        <v>487888.7</v>
      </c>
      <c r="U4409" s="24">
        <v>340804.6</v>
      </c>
      <c r="V4409" s="24">
        <v>545287.37</v>
      </c>
    </row>
    <row r="4410" spans="1:22" hidden="1" x14ac:dyDescent="0.3">
      <c r="A4410" s="23">
        <v>5</v>
      </c>
      <c r="B4410" s="23">
        <v>2022</v>
      </c>
      <c r="C4410" s="23" t="s">
        <v>560</v>
      </c>
      <c r="D4410" t="s">
        <v>182</v>
      </c>
      <c r="E4410" s="23" t="s">
        <v>566</v>
      </c>
      <c r="F4410" s="23" t="s">
        <v>478</v>
      </c>
      <c r="G4410" s="23">
        <v>1</v>
      </c>
      <c r="H4410" s="23" t="s">
        <v>14</v>
      </c>
      <c r="I4410" s="24">
        <v>118597.43</v>
      </c>
      <c r="J4410" s="24">
        <v>207545.51</v>
      </c>
      <c r="K4410" s="24">
        <v>153769.62</v>
      </c>
      <c r="L4410" s="24">
        <v>269096.83</v>
      </c>
      <c r="M4410" s="24">
        <v>183697.15</v>
      </c>
      <c r="N4410" s="24">
        <v>321470.01</v>
      </c>
      <c r="O4410" s="24">
        <v>218855.52</v>
      </c>
      <c r="P4410" s="24">
        <v>382997.17</v>
      </c>
      <c r="Q4410" s="24">
        <v>257524.45</v>
      </c>
      <c r="R4410" s="24">
        <v>450667.79</v>
      </c>
      <c r="S4410" s="24">
        <v>282336.76</v>
      </c>
      <c r="T4410" s="24">
        <v>494089.32</v>
      </c>
      <c r="U4410" s="24">
        <v>306300.18</v>
      </c>
      <c r="V4410" s="24">
        <v>536025.31999999995</v>
      </c>
    </row>
    <row r="4411" spans="1:22" hidden="1" x14ac:dyDescent="0.3">
      <c r="A4411" s="23">
        <v>5</v>
      </c>
      <c r="B4411" s="23">
        <v>2022</v>
      </c>
      <c r="C4411" s="23" t="s">
        <v>560</v>
      </c>
      <c r="D4411" t="s">
        <v>182</v>
      </c>
      <c r="E4411" s="23" t="s">
        <v>566</v>
      </c>
      <c r="F4411" s="23" t="s">
        <v>478</v>
      </c>
      <c r="G4411" s="23">
        <v>2</v>
      </c>
      <c r="H4411" s="23" t="s">
        <v>30</v>
      </c>
      <c r="I4411" s="24">
        <v>93572.81</v>
      </c>
      <c r="J4411" s="24">
        <v>163752.41</v>
      </c>
      <c r="K4411" s="24">
        <v>122458.63</v>
      </c>
      <c r="L4411" s="24">
        <v>214302.6</v>
      </c>
      <c r="M4411" s="24">
        <v>148227.51</v>
      </c>
      <c r="N4411" s="24">
        <v>259398.14</v>
      </c>
      <c r="O4411" s="24">
        <v>181134.15</v>
      </c>
      <c r="P4411" s="24">
        <v>316984.76</v>
      </c>
      <c r="Q4411" s="24">
        <v>214763.13</v>
      </c>
      <c r="R4411" s="24">
        <v>375835.48</v>
      </c>
      <c r="S4411" s="24">
        <v>236591.3</v>
      </c>
      <c r="T4411" s="24">
        <v>414034.77</v>
      </c>
      <c r="U4411" s="24">
        <v>256970.77</v>
      </c>
      <c r="V4411" s="24">
        <v>449698.84</v>
      </c>
    </row>
    <row r="4412" spans="1:22" hidden="1" x14ac:dyDescent="0.3">
      <c r="A4412" s="23">
        <v>5</v>
      </c>
      <c r="B4412" s="23">
        <v>2022</v>
      </c>
      <c r="C4412" s="23" t="s">
        <v>560</v>
      </c>
      <c r="D4412" t="s">
        <v>182</v>
      </c>
      <c r="E4412" s="23" t="s">
        <v>566</v>
      </c>
      <c r="F4412" s="23" t="s">
        <v>478</v>
      </c>
      <c r="G4412" s="23">
        <v>3</v>
      </c>
      <c r="H4412" s="23" t="s">
        <v>31</v>
      </c>
      <c r="I4412" s="24">
        <v>89724.91</v>
      </c>
      <c r="J4412" s="24">
        <v>157018.59</v>
      </c>
      <c r="K4412" s="24">
        <v>122426.51</v>
      </c>
      <c r="L4412" s="24">
        <v>214246.39999999999</v>
      </c>
      <c r="M4412" s="24">
        <v>155081.60999999999</v>
      </c>
      <c r="N4412" s="24">
        <v>271392.82</v>
      </c>
      <c r="O4412" s="24">
        <v>204466.01</v>
      </c>
      <c r="P4412" s="24">
        <v>357815.52</v>
      </c>
      <c r="Q4412" s="24">
        <v>253417.38</v>
      </c>
      <c r="R4412" s="24">
        <v>443480.42</v>
      </c>
      <c r="S4412" s="24">
        <v>285570.49</v>
      </c>
      <c r="T4412" s="24">
        <v>499748.36</v>
      </c>
      <c r="U4412" s="24">
        <v>317338.69</v>
      </c>
      <c r="V4412" s="24">
        <v>555342.71</v>
      </c>
    </row>
    <row r="4413" spans="1:22" hidden="1" x14ac:dyDescent="0.3">
      <c r="A4413" s="23">
        <v>5</v>
      </c>
      <c r="B4413" s="23">
        <v>2022</v>
      </c>
      <c r="C4413" s="23" t="s">
        <v>560</v>
      </c>
      <c r="D4413" t="s">
        <v>182</v>
      </c>
      <c r="E4413" s="23" t="s">
        <v>566</v>
      </c>
      <c r="F4413" s="23" t="s">
        <v>478</v>
      </c>
      <c r="G4413" s="23">
        <v>4</v>
      </c>
      <c r="H4413" s="23" t="s">
        <v>29</v>
      </c>
      <c r="I4413" s="24">
        <v>95776.56</v>
      </c>
      <c r="J4413" s="24">
        <v>153242.5</v>
      </c>
      <c r="K4413" s="24">
        <v>134087.18</v>
      </c>
      <c r="L4413" s="24">
        <v>214539.5</v>
      </c>
      <c r="M4413" s="24">
        <v>172397.81</v>
      </c>
      <c r="N4413" s="24">
        <v>275836.5</v>
      </c>
      <c r="O4413" s="24">
        <v>229863.75</v>
      </c>
      <c r="P4413" s="24">
        <v>367782</v>
      </c>
      <c r="Q4413" s="24">
        <v>287329.68</v>
      </c>
      <c r="R4413" s="24">
        <v>459727.5</v>
      </c>
      <c r="S4413" s="24">
        <v>325640.31</v>
      </c>
      <c r="T4413" s="24">
        <v>521024.5</v>
      </c>
      <c r="U4413" s="24">
        <v>363950.93</v>
      </c>
      <c r="V4413" s="24">
        <v>582321.5</v>
      </c>
    </row>
    <row r="4414" spans="1:22" hidden="1" x14ac:dyDescent="0.3">
      <c r="A4414" s="23">
        <v>5</v>
      </c>
      <c r="B4414" s="23">
        <v>2022</v>
      </c>
      <c r="C4414" s="23" t="s">
        <v>560</v>
      </c>
      <c r="D4414" t="s">
        <v>182</v>
      </c>
      <c r="E4414" s="23" t="s">
        <v>566</v>
      </c>
      <c r="F4414" s="23" t="s">
        <v>488</v>
      </c>
      <c r="G4414" s="23">
        <v>1</v>
      </c>
      <c r="H4414" s="23" t="s">
        <v>14</v>
      </c>
      <c r="I4414" s="24">
        <v>111567.71</v>
      </c>
      <c r="J4414" s="24">
        <v>195243.49</v>
      </c>
      <c r="K4414" s="24">
        <v>144816.34</v>
      </c>
      <c r="L4414" s="24">
        <v>253428.59</v>
      </c>
      <c r="M4414" s="24">
        <v>173137.61</v>
      </c>
      <c r="N4414" s="24">
        <v>302990.81</v>
      </c>
      <c r="O4414" s="24">
        <v>206470.62</v>
      </c>
      <c r="P4414" s="24">
        <v>361323.58</v>
      </c>
      <c r="Q4414" s="24">
        <v>243075.27</v>
      </c>
      <c r="R4414" s="24">
        <v>425381.72</v>
      </c>
      <c r="S4414" s="24">
        <v>266566.82</v>
      </c>
      <c r="T4414" s="24">
        <v>466491.94</v>
      </c>
      <c r="U4414" s="24">
        <v>289321.67</v>
      </c>
      <c r="V4414" s="24">
        <v>506312.92</v>
      </c>
    </row>
    <row r="4415" spans="1:22" hidden="1" x14ac:dyDescent="0.3">
      <c r="A4415" s="23">
        <v>5</v>
      </c>
      <c r="B4415" s="23">
        <v>2022</v>
      </c>
      <c r="C4415" s="23" t="s">
        <v>560</v>
      </c>
      <c r="D4415" t="s">
        <v>182</v>
      </c>
      <c r="E4415" s="23" t="s">
        <v>566</v>
      </c>
      <c r="F4415" s="23" t="s">
        <v>488</v>
      </c>
      <c r="G4415" s="23">
        <v>2</v>
      </c>
      <c r="H4415" s="23" t="s">
        <v>30</v>
      </c>
      <c r="I4415" s="24">
        <v>87006.5</v>
      </c>
      <c r="J4415" s="24">
        <v>152261.38</v>
      </c>
      <c r="K4415" s="24">
        <v>114085.19</v>
      </c>
      <c r="L4415" s="24">
        <v>199649.08</v>
      </c>
      <c r="M4415" s="24">
        <v>138324.81</v>
      </c>
      <c r="N4415" s="24">
        <v>242068.42</v>
      </c>
      <c r="O4415" s="24">
        <v>169447.79</v>
      </c>
      <c r="P4415" s="24">
        <v>296533.63</v>
      </c>
      <c r="Q4415" s="24">
        <v>201105.83</v>
      </c>
      <c r="R4415" s="24">
        <v>351935.2</v>
      </c>
      <c r="S4415" s="24">
        <v>221668.51</v>
      </c>
      <c r="T4415" s="24">
        <v>387919.88</v>
      </c>
      <c r="U4415" s="24">
        <v>240905.77</v>
      </c>
      <c r="V4415" s="24">
        <v>421585.09</v>
      </c>
    </row>
    <row r="4416" spans="1:22" hidden="1" x14ac:dyDescent="0.3">
      <c r="A4416" s="23">
        <v>5</v>
      </c>
      <c r="B4416" s="23">
        <v>2022</v>
      </c>
      <c r="C4416" s="23" t="s">
        <v>560</v>
      </c>
      <c r="D4416" t="s">
        <v>182</v>
      </c>
      <c r="E4416" s="23" t="s">
        <v>566</v>
      </c>
      <c r="F4416" s="23" t="s">
        <v>488</v>
      </c>
      <c r="G4416" s="23">
        <v>3</v>
      </c>
      <c r="H4416" s="23" t="s">
        <v>31</v>
      </c>
      <c r="I4416" s="24">
        <v>82654.81</v>
      </c>
      <c r="J4416" s="24">
        <v>144645.91</v>
      </c>
      <c r="K4416" s="24">
        <v>112587.42</v>
      </c>
      <c r="L4416" s="24">
        <v>197027.99</v>
      </c>
      <c r="M4416" s="24">
        <v>142474.38</v>
      </c>
      <c r="N4416" s="24">
        <v>249330.17</v>
      </c>
      <c r="O4416" s="24">
        <v>187699.14</v>
      </c>
      <c r="P4416" s="24">
        <v>328473.5</v>
      </c>
      <c r="Q4416" s="24">
        <v>232498.89</v>
      </c>
      <c r="R4416" s="24">
        <v>406873.06</v>
      </c>
      <c r="S4416" s="24">
        <v>261893.16</v>
      </c>
      <c r="T4416" s="24">
        <v>458313.03</v>
      </c>
      <c r="U4416" s="24">
        <v>290909.65000000002</v>
      </c>
      <c r="V4416" s="24">
        <v>509091.89</v>
      </c>
    </row>
    <row r="4417" spans="1:22" hidden="1" x14ac:dyDescent="0.3">
      <c r="A4417" s="23">
        <v>5</v>
      </c>
      <c r="B4417" s="23">
        <v>2022</v>
      </c>
      <c r="C4417" s="23" t="s">
        <v>560</v>
      </c>
      <c r="D4417" t="s">
        <v>182</v>
      </c>
      <c r="E4417" s="23" t="s">
        <v>566</v>
      </c>
      <c r="F4417" s="23" t="s">
        <v>488</v>
      </c>
      <c r="G4417" s="23">
        <v>4</v>
      </c>
      <c r="H4417" s="23" t="s">
        <v>29</v>
      </c>
      <c r="I4417" s="24">
        <v>89564.7</v>
      </c>
      <c r="J4417" s="24">
        <v>143303.51999999999</v>
      </c>
      <c r="K4417" s="24">
        <v>125390.58</v>
      </c>
      <c r="L4417" s="24">
        <v>200624.93</v>
      </c>
      <c r="M4417" s="24">
        <v>161216.46</v>
      </c>
      <c r="N4417" s="24">
        <v>257946.34</v>
      </c>
      <c r="O4417" s="24">
        <v>214955.28</v>
      </c>
      <c r="P4417" s="24">
        <v>343928.45</v>
      </c>
      <c r="Q4417" s="24">
        <v>268694.09999999998</v>
      </c>
      <c r="R4417" s="24">
        <v>429910.57</v>
      </c>
      <c r="S4417" s="24">
        <v>304519.98</v>
      </c>
      <c r="T4417" s="24">
        <v>487231.98</v>
      </c>
      <c r="U4417" s="24">
        <v>340345.86</v>
      </c>
      <c r="V4417" s="24">
        <v>544553.39</v>
      </c>
    </row>
    <row r="4418" spans="1:22" hidden="1" x14ac:dyDescent="0.3">
      <c r="A4418" s="23">
        <v>5</v>
      </c>
      <c r="B4418" s="23">
        <v>2022</v>
      </c>
      <c r="C4418" s="23" t="s">
        <v>560</v>
      </c>
      <c r="D4418" t="s">
        <v>182</v>
      </c>
      <c r="E4418" s="23" t="s">
        <v>566</v>
      </c>
      <c r="F4418" s="23" t="s">
        <v>498</v>
      </c>
      <c r="G4418" s="23">
        <v>1</v>
      </c>
      <c r="H4418" s="23" t="s">
        <v>14</v>
      </c>
      <c r="I4418" s="24">
        <v>111434.53</v>
      </c>
      <c r="J4418" s="24">
        <v>195010.42</v>
      </c>
      <c r="K4418" s="24">
        <v>144574.84</v>
      </c>
      <c r="L4418" s="24">
        <v>253005.97</v>
      </c>
      <c r="M4418" s="24">
        <v>172790.94</v>
      </c>
      <c r="N4418" s="24">
        <v>302384.14</v>
      </c>
      <c r="O4418" s="24">
        <v>205974.09</v>
      </c>
      <c r="P4418" s="24">
        <v>360454.65</v>
      </c>
      <c r="Q4418" s="24">
        <v>242438.09</v>
      </c>
      <c r="R4418" s="24">
        <v>424266.66</v>
      </c>
      <c r="S4418" s="24">
        <v>265837.77</v>
      </c>
      <c r="T4418" s="24">
        <v>465216.1</v>
      </c>
      <c r="U4418" s="24">
        <v>288475.28999999998</v>
      </c>
      <c r="V4418" s="24">
        <v>504831.77</v>
      </c>
    </row>
    <row r="4419" spans="1:22" hidden="1" x14ac:dyDescent="0.3">
      <c r="A4419" s="23">
        <v>5</v>
      </c>
      <c r="B4419" s="23">
        <v>2022</v>
      </c>
      <c r="C4419" s="23" t="s">
        <v>560</v>
      </c>
      <c r="D4419" t="s">
        <v>182</v>
      </c>
      <c r="E4419" s="23" t="s">
        <v>566</v>
      </c>
      <c r="F4419" s="23" t="s">
        <v>498</v>
      </c>
      <c r="G4419" s="23">
        <v>2</v>
      </c>
      <c r="H4419" s="23" t="s">
        <v>30</v>
      </c>
      <c r="I4419" s="24">
        <v>87336.74</v>
      </c>
      <c r="J4419" s="24">
        <v>152839.29999999999</v>
      </c>
      <c r="K4419" s="24">
        <v>114423.52</v>
      </c>
      <c r="L4419" s="24">
        <v>200241.16</v>
      </c>
      <c r="M4419" s="24">
        <v>138634.99</v>
      </c>
      <c r="N4419" s="24">
        <v>242611.23</v>
      </c>
      <c r="O4419" s="24">
        <v>169649.8</v>
      </c>
      <c r="P4419" s="24">
        <v>296887.15000000002</v>
      </c>
      <c r="Q4419" s="24">
        <v>201260.53</v>
      </c>
      <c r="R4419" s="24">
        <v>352205.93</v>
      </c>
      <c r="S4419" s="24">
        <v>221786.59</v>
      </c>
      <c r="T4419" s="24">
        <v>388126.54</v>
      </c>
      <c r="U4419" s="24">
        <v>240972.9</v>
      </c>
      <c r="V4419" s="24">
        <v>421702.57</v>
      </c>
    </row>
    <row r="4420" spans="1:22" hidden="1" x14ac:dyDescent="0.3">
      <c r="A4420" s="23">
        <v>5</v>
      </c>
      <c r="B4420" s="23">
        <v>2022</v>
      </c>
      <c r="C4420" s="23" t="s">
        <v>560</v>
      </c>
      <c r="D4420" t="s">
        <v>182</v>
      </c>
      <c r="E4420" s="23" t="s">
        <v>566</v>
      </c>
      <c r="F4420" s="23" t="s">
        <v>498</v>
      </c>
      <c r="G4420" s="23">
        <v>3</v>
      </c>
      <c r="H4420" s="23" t="s">
        <v>31</v>
      </c>
      <c r="I4420" s="24">
        <v>83301.75</v>
      </c>
      <c r="J4420" s="24">
        <v>145778.07</v>
      </c>
      <c r="K4420" s="24">
        <v>113552.19</v>
      </c>
      <c r="L4420" s="24">
        <v>198716.33</v>
      </c>
      <c r="M4420" s="24">
        <v>143757.82999999999</v>
      </c>
      <c r="N4420" s="24">
        <v>251576.21</v>
      </c>
      <c r="O4420" s="24">
        <v>189453.17</v>
      </c>
      <c r="P4420" s="24">
        <v>331543.05</v>
      </c>
      <c r="Q4420" s="24">
        <v>234731.53</v>
      </c>
      <c r="R4420" s="24">
        <v>410780.17</v>
      </c>
      <c r="S4420" s="24">
        <v>264453.78000000003</v>
      </c>
      <c r="T4420" s="24">
        <v>462794.11</v>
      </c>
      <c r="U4420" s="24">
        <v>293805.37</v>
      </c>
      <c r="V4420" s="24">
        <v>514159.4</v>
      </c>
    </row>
    <row r="4421" spans="1:22" hidden="1" x14ac:dyDescent="0.3">
      <c r="A4421" s="23">
        <v>5</v>
      </c>
      <c r="B4421" s="23">
        <v>2022</v>
      </c>
      <c r="C4421" s="23" t="s">
        <v>560</v>
      </c>
      <c r="D4421" t="s">
        <v>182</v>
      </c>
      <c r="E4421" s="23" t="s">
        <v>566</v>
      </c>
      <c r="F4421" s="23" t="s">
        <v>498</v>
      </c>
      <c r="G4421" s="23">
        <v>4</v>
      </c>
      <c r="H4421" s="23" t="s">
        <v>29</v>
      </c>
      <c r="I4421" s="24">
        <v>89685.42</v>
      </c>
      <c r="J4421" s="24">
        <v>143496.68</v>
      </c>
      <c r="K4421" s="24">
        <v>125559.59</v>
      </c>
      <c r="L4421" s="24">
        <v>200895.35</v>
      </c>
      <c r="M4421" s="24">
        <v>161433.76</v>
      </c>
      <c r="N4421" s="24">
        <v>258294.02</v>
      </c>
      <c r="O4421" s="24">
        <v>215245.01</v>
      </c>
      <c r="P4421" s="24">
        <v>344392.02</v>
      </c>
      <c r="Q4421" s="24">
        <v>269056.26</v>
      </c>
      <c r="R4421" s="24">
        <v>430490.03</v>
      </c>
      <c r="S4421" s="24">
        <v>304930.43</v>
      </c>
      <c r="T4421" s="24">
        <v>487888.7</v>
      </c>
      <c r="U4421" s="24">
        <v>340804.6</v>
      </c>
      <c r="V4421" s="24">
        <v>545287.37</v>
      </c>
    </row>
    <row r="4422" spans="1:22" hidden="1" x14ac:dyDescent="0.3">
      <c r="A4422" s="23">
        <v>6</v>
      </c>
      <c r="B4422" s="23">
        <v>2022</v>
      </c>
      <c r="C4422" s="23" t="s">
        <v>567</v>
      </c>
      <c r="D4422" t="s">
        <v>143</v>
      </c>
      <c r="E4422" s="23" t="s">
        <v>568</v>
      </c>
      <c r="F4422" s="23" t="s">
        <v>189</v>
      </c>
      <c r="G4422" s="23">
        <v>1</v>
      </c>
      <c r="H4422" s="23" t="s">
        <v>14</v>
      </c>
      <c r="I4422" s="24">
        <v>94653.759999999995</v>
      </c>
      <c r="J4422" s="24">
        <v>165644.07999999999</v>
      </c>
      <c r="K4422" s="24">
        <v>122901.01</v>
      </c>
      <c r="L4422" s="24">
        <v>215076.76</v>
      </c>
      <c r="M4422" s="24">
        <v>146969.45000000001</v>
      </c>
      <c r="N4422" s="24">
        <v>257196.53</v>
      </c>
      <c r="O4422" s="24">
        <v>175311.95</v>
      </c>
      <c r="P4422" s="24">
        <v>306795.90999999997</v>
      </c>
      <c r="Q4422" s="24">
        <v>206422.61</v>
      </c>
      <c r="R4422" s="24">
        <v>361239.57</v>
      </c>
      <c r="S4422" s="24">
        <v>226389.23</v>
      </c>
      <c r="T4422" s="24">
        <v>396181.16</v>
      </c>
      <c r="U4422" s="24">
        <v>245745.88</v>
      </c>
      <c r="V4422" s="24">
        <v>430055.29</v>
      </c>
    </row>
    <row r="4423" spans="1:22" hidden="1" x14ac:dyDescent="0.3">
      <c r="A4423" s="23">
        <v>6</v>
      </c>
      <c r="B4423" s="23">
        <v>2022</v>
      </c>
      <c r="C4423" s="23" t="s">
        <v>567</v>
      </c>
      <c r="D4423" t="s">
        <v>143</v>
      </c>
      <c r="E4423" s="23" t="s">
        <v>568</v>
      </c>
      <c r="F4423" s="23" t="s">
        <v>189</v>
      </c>
      <c r="G4423" s="23">
        <v>2</v>
      </c>
      <c r="H4423" s="23" t="s">
        <v>30</v>
      </c>
      <c r="I4423" s="24">
        <v>73568.2</v>
      </c>
      <c r="J4423" s="24">
        <v>128744.34</v>
      </c>
      <c r="K4423" s="24">
        <v>96518.6</v>
      </c>
      <c r="L4423" s="24">
        <v>168907.55</v>
      </c>
      <c r="M4423" s="24">
        <v>117082.99</v>
      </c>
      <c r="N4423" s="24">
        <v>204895.23</v>
      </c>
      <c r="O4423" s="24">
        <v>143528.19</v>
      </c>
      <c r="P4423" s="24">
        <v>251174.34</v>
      </c>
      <c r="Q4423" s="24">
        <v>170392.24</v>
      </c>
      <c r="R4423" s="24">
        <v>298186.42</v>
      </c>
      <c r="S4423" s="24">
        <v>187844.45</v>
      </c>
      <c r="T4423" s="24">
        <v>328727.78999999998</v>
      </c>
      <c r="U4423" s="24">
        <v>204181.28</v>
      </c>
      <c r="V4423" s="24">
        <v>357317.24</v>
      </c>
    </row>
    <row r="4424" spans="1:22" hidden="1" x14ac:dyDescent="0.3">
      <c r="A4424" s="23">
        <v>6</v>
      </c>
      <c r="B4424" s="23">
        <v>2022</v>
      </c>
      <c r="C4424" s="23" t="s">
        <v>567</v>
      </c>
      <c r="D4424" t="s">
        <v>143</v>
      </c>
      <c r="E4424" s="23" t="s">
        <v>568</v>
      </c>
      <c r="F4424" s="23" t="s">
        <v>189</v>
      </c>
      <c r="G4424" s="23">
        <v>3</v>
      </c>
      <c r="H4424" s="23" t="s">
        <v>31</v>
      </c>
      <c r="I4424" s="24">
        <v>69698.33</v>
      </c>
      <c r="J4424" s="24">
        <v>121972.08</v>
      </c>
      <c r="K4424" s="24">
        <v>94891.18</v>
      </c>
      <c r="L4424" s="24">
        <v>166059.57</v>
      </c>
      <c r="M4424" s="24">
        <v>120044.84</v>
      </c>
      <c r="N4424" s="24">
        <v>210078.48</v>
      </c>
      <c r="O4424" s="24">
        <v>158113.85</v>
      </c>
      <c r="P4424" s="24">
        <v>276699.23</v>
      </c>
      <c r="Q4424" s="24">
        <v>195817.99</v>
      </c>
      <c r="R4424" s="24">
        <v>342681.47</v>
      </c>
      <c r="S4424" s="24">
        <v>220548.67</v>
      </c>
      <c r="T4424" s="24">
        <v>385960.18</v>
      </c>
      <c r="U4424" s="24">
        <v>244955.04</v>
      </c>
      <c r="V4424" s="24">
        <v>428671.31</v>
      </c>
    </row>
    <row r="4425" spans="1:22" hidden="1" x14ac:dyDescent="0.3">
      <c r="A4425" s="23">
        <v>6</v>
      </c>
      <c r="B4425" s="23">
        <v>2022</v>
      </c>
      <c r="C4425" s="23" t="s">
        <v>567</v>
      </c>
      <c r="D4425" t="s">
        <v>143</v>
      </c>
      <c r="E4425" s="23" t="s">
        <v>568</v>
      </c>
      <c r="F4425" s="23" t="s">
        <v>189</v>
      </c>
      <c r="G4425" s="23">
        <v>4</v>
      </c>
      <c r="H4425" s="23" t="s">
        <v>29</v>
      </c>
      <c r="I4425" s="24">
        <v>75856.47</v>
      </c>
      <c r="J4425" s="24">
        <v>121370.35</v>
      </c>
      <c r="K4425" s="24">
        <v>106199.05</v>
      </c>
      <c r="L4425" s="24">
        <v>169918.49</v>
      </c>
      <c r="M4425" s="24">
        <v>136541.64000000001</v>
      </c>
      <c r="N4425" s="24">
        <v>218466.63</v>
      </c>
      <c r="O4425" s="24">
        <v>182055.52</v>
      </c>
      <c r="P4425" s="24">
        <v>291288.84000000003</v>
      </c>
      <c r="Q4425" s="24">
        <v>227569.4</v>
      </c>
      <c r="R4425" s="24">
        <v>364111.05</v>
      </c>
      <c r="S4425" s="24">
        <v>257911.99</v>
      </c>
      <c r="T4425" s="24">
        <v>412659.19</v>
      </c>
      <c r="U4425" s="24">
        <v>288254.58</v>
      </c>
      <c r="V4425" s="24">
        <v>461207.33</v>
      </c>
    </row>
    <row r="4426" spans="1:22" hidden="1" x14ac:dyDescent="0.3">
      <c r="A4426" s="23">
        <v>6</v>
      </c>
      <c r="B4426" s="23">
        <v>2022</v>
      </c>
      <c r="C4426" s="23" t="s">
        <v>567</v>
      </c>
      <c r="D4426" t="s">
        <v>143</v>
      </c>
      <c r="E4426" s="23" t="s">
        <v>568</v>
      </c>
      <c r="F4426" s="23" t="s">
        <v>232</v>
      </c>
      <c r="G4426" s="23">
        <v>1</v>
      </c>
      <c r="H4426" s="23" t="s">
        <v>14</v>
      </c>
      <c r="I4426" s="24">
        <v>94651.54</v>
      </c>
      <c r="J4426" s="24">
        <v>165640.19</v>
      </c>
      <c r="K4426" s="24">
        <v>122605.14</v>
      </c>
      <c r="L4426" s="24">
        <v>214559</v>
      </c>
      <c r="M4426" s="24">
        <v>146368.38</v>
      </c>
      <c r="N4426" s="24">
        <v>256144.67</v>
      </c>
      <c r="O4426" s="24">
        <v>174240.32</v>
      </c>
      <c r="P4426" s="24">
        <v>304920.55</v>
      </c>
      <c r="Q4426" s="24">
        <v>204936.36</v>
      </c>
      <c r="R4426" s="24">
        <v>358638.63</v>
      </c>
      <c r="S4426" s="24">
        <v>224630.01</v>
      </c>
      <c r="T4426" s="24">
        <v>393102.52</v>
      </c>
      <c r="U4426" s="24">
        <v>243601.3</v>
      </c>
      <c r="V4426" s="24">
        <v>426302.28</v>
      </c>
    </row>
    <row r="4427" spans="1:22" hidden="1" x14ac:dyDescent="0.3">
      <c r="A4427" s="23">
        <v>6</v>
      </c>
      <c r="B4427" s="23">
        <v>2022</v>
      </c>
      <c r="C4427" s="23" t="s">
        <v>567</v>
      </c>
      <c r="D4427" t="s">
        <v>143</v>
      </c>
      <c r="E4427" s="23" t="s">
        <v>568</v>
      </c>
      <c r="F4427" s="23" t="s">
        <v>232</v>
      </c>
      <c r="G4427" s="23">
        <v>2</v>
      </c>
      <c r="H4427" s="23" t="s">
        <v>30</v>
      </c>
      <c r="I4427" s="24">
        <v>75419.649999999994</v>
      </c>
      <c r="J4427" s="24">
        <v>131984.39000000001</v>
      </c>
      <c r="K4427" s="24">
        <v>98542.07</v>
      </c>
      <c r="L4427" s="24">
        <v>172448.62</v>
      </c>
      <c r="M4427" s="24">
        <v>119109.31</v>
      </c>
      <c r="N4427" s="24">
        <v>208441.29</v>
      </c>
      <c r="O4427" s="24">
        <v>145250.74</v>
      </c>
      <c r="P4427" s="24">
        <v>254188.79999999999</v>
      </c>
      <c r="Q4427" s="24">
        <v>172073.49</v>
      </c>
      <c r="R4427" s="24">
        <v>301128.61</v>
      </c>
      <c r="S4427" s="24">
        <v>189473.78</v>
      </c>
      <c r="T4427" s="24">
        <v>331579.12</v>
      </c>
      <c r="U4427" s="24">
        <v>205690.74</v>
      </c>
      <c r="V4427" s="24">
        <v>359958.79</v>
      </c>
    </row>
    <row r="4428" spans="1:22" hidden="1" x14ac:dyDescent="0.3">
      <c r="A4428" s="23">
        <v>6</v>
      </c>
      <c r="B4428" s="23">
        <v>2022</v>
      </c>
      <c r="C4428" s="23" t="s">
        <v>567</v>
      </c>
      <c r="D4428" t="s">
        <v>143</v>
      </c>
      <c r="E4428" s="23" t="s">
        <v>568</v>
      </c>
      <c r="F4428" s="23" t="s">
        <v>232</v>
      </c>
      <c r="G4428" s="23">
        <v>3</v>
      </c>
      <c r="H4428" s="23" t="s">
        <v>31</v>
      </c>
      <c r="I4428" s="24">
        <v>72879.73</v>
      </c>
      <c r="J4428" s="24">
        <v>127539.53</v>
      </c>
      <c r="K4428" s="24">
        <v>99581.32</v>
      </c>
      <c r="L4428" s="24">
        <v>174267.3</v>
      </c>
      <c r="M4428" s="24">
        <v>126247.16</v>
      </c>
      <c r="N4428" s="24">
        <v>220932.52</v>
      </c>
      <c r="O4428" s="24">
        <v>166554.67000000001</v>
      </c>
      <c r="P4428" s="24">
        <v>291470.67</v>
      </c>
      <c r="Q4428" s="24">
        <v>206529.39</v>
      </c>
      <c r="R4428" s="24">
        <v>361426.44</v>
      </c>
      <c r="S4428" s="24">
        <v>232809.45</v>
      </c>
      <c r="T4428" s="24">
        <v>407416.53</v>
      </c>
      <c r="U4428" s="24">
        <v>258793.69</v>
      </c>
      <c r="V4428" s="24">
        <v>452888.95</v>
      </c>
    </row>
    <row r="4429" spans="1:22" hidden="1" x14ac:dyDescent="0.3">
      <c r="A4429" s="23">
        <v>6</v>
      </c>
      <c r="B4429" s="23">
        <v>2022</v>
      </c>
      <c r="C4429" s="23" t="s">
        <v>567</v>
      </c>
      <c r="D4429" t="s">
        <v>143</v>
      </c>
      <c r="E4429" s="23" t="s">
        <v>568</v>
      </c>
      <c r="F4429" s="23" t="s">
        <v>232</v>
      </c>
      <c r="G4429" s="23">
        <v>4</v>
      </c>
      <c r="H4429" s="23" t="s">
        <v>29</v>
      </c>
      <c r="I4429" s="24">
        <v>76826.47</v>
      </c>
      <c r="J4429" s="24">
        <v>122922.36</v>
      </c>
      <c r="K4429" s="24">
        <v>107557.06</v>
      </c>
      <c r="L4429" s="24">
        <v>172091.31</v>
      </c>
      <c r="M4429" s="24">
        <v>138287.65</v>
      </c>
      <c r="N4429" s="24">
        <v>221260.25</v>
      </c>
      <c r="O4429" s="24">
        <v>184383.54</v>
      </c>
      <c r="P4429" s="24">
        <v>295013.67</v>
      </c>
      <c r="Q4429" s="24">
        <v>230479.42</v>
      </c>
      <c r="R4429" s="24">
        <v>368767.08</v>
      </c>
      <c r="S4429" s="24">
        <v>261210.01</v>
      </c>
      <c r="T4429" s="24">
        <v>417936.03</v>
      </c>
      <c r="U4429" s="24">
        <v>291940.59999999998</v>
      </c>
      <c r="V4429" s="24">
        <v>467104.97</v>
      </c>
    </row>
    <row r="4430" spans="1:22" hidden="1" x14ac:dyDescent="0.3">
      <c r="A4430" s="23">
        <v>6</v>
      </c>
      <c r="B4430" s="23">
        <v>2022</v>
      </c>
      <c r="C4430" s="23" t="s">
        <v>567</v>
      </c>
      <c r="D4430" t="s">
        <v>143</v>
      </c>
      <c r="E4430" s="23" t="s">
        <v>568</v>
      </c>
      <c r="F4430" s="23" t="s">
        <v>274</v>
      </c>
      <c r="G4430" s="23">
        <v>1</v>
      </c>
      <c r="H4430" s="23" t="s">
        <v>14</v>
      </c>
      <c r="I4430" s="24">
        <v>92929.07</v>
      </c>
      <c r="J4430" s="24">
        <v>162625.87</v>
      </c>
      <c r="K4430" s="24">
        <v>120649.09</v>
      </c>
      <c r="L4430" s="24">
        <v>211135.92</v>
      </c>
      <c r="M4430" s="24">
        <v>144265.96</v>
      </c>
      <c r="N4430" s="24">
        <v>252465.43</v>
      </c>
      <c r="O4430" s="24">
        <v>172071.94</v>
      </c>
      <c r="P4430" s="24">
        <v>301125.90000000002</v>
      </c>
      <c r="Q4430" s="24">
        <v>202598.04</v>
      </c>
      <c r="R4430" s="24">
        <v>354546.57</v>
      </c>
      <c r="S4430" s="24">
        <v>222189.21</v>
      </c>
      <c r="T4430" s="24">
        <v>388831.11</v>
      </c>
      <c r="U4430" s="24">
        <v>241176.7</v>
      </c>
      <c r="V4430" s="24">
        <v>422059.22</v>
      </c>
    </row>
    <row r="4431" spans="1:22" hidden="1" x14ac:dyDescent="0.3">
      <c r="A4431" s="23">
        <v>6</v>
      </c>
      <c r="B4431" s="23">
        <v>2022</v>
      </c>
      <c r="C4431" s="23" t="s">
        <v>567</v>
      </c>
      <c r="D4431" t="s">
        <v>143</v>
      </c>
      <c r="E4431" s="23" t="s">
        <v>568</v>
      </c>
      <c r="F4431" s="23" t="s">
        <v>274</v>
      </c>
      <c r="G4431" s="23">
        <v>2</v>
      </c>
      <c r="H4431" s="23" t="s">
        <v>30</v>
      </c>
      <c r="I4431" s="24">
        <v>72306.92</v>
      </c>
      <c r="J4431" s="24">
        <v>126537.12</v>
      </c>
      <c r="K4431" s="24">
        <v>94846.52</v>
      </c>
      <c r="L4431" s="24">
        <v>165981.41</v>
      </c>
      <c r="M4431" s="24">
        <v>115036.35</v>
      </c>
      <c r="N4431" s="24">
        <v>201313.61</v>
      </c>
      <c r="O4431" s="24">
        <v>140986.74</v>
      </c>
      <c r="P4431" s="24">
        <v>246726.79</v>
      </c>
      <c r="Q4431" s="24">
        <v>167359.54999999999</v>
      </c>
      <c r="R4431" s="24">
        <v>292879.21000000002</v>
      </c>
      <c r="S4431" s="24">
        <v>184491.56</v>
      </c>
      <c r="T4431" s="24">
        <v>322860.23</v>
      </c>
      <c r="U4431" s="24">
        <v>200525.61</v>
      </c>
      <c r="V4431" s="24">
        <v>350919.81</v>
      </c>
    </row>
    <row r="4432" spans="1:22" hidden="1" x14ac:dyDescent="0.3">
      <c r="A4432" s="23">
        <v>6</v>
      </c>
      <c r="B4432" s="23">
        <v>2022</v>
      </c>
      <c r="C4432" s="23" t="s">
        <v>567</v>
      </c>
      <c r="D4432" t="s">
        <v>143</v>
      </c>
      <c r="E4432" s="23" t="s">
        <v>568</v>
      </c>
      <c r="F4432" s="23" t="s">
        <v>274</v>
      </c>
      <c r="G4432" s="23">
        <v>3</v>
      </c>
      <c r="H4432" s="23" t="s">
        <v>31</v>
      </c>
      <c r="I4432" s="24">
        <v>68564.42</v>
      </c>
      <c r="J4432" s="24">
        <v>119987.74</v>
      </c>
      <c r="K4432" s="24">
        <v>93362.75</v>
      </c>
      <c r="L4432" s="24">
        <v>163384.81</v>
      </c>
      <c r="M4432" s="24">
        <v>118122.75</v>
      </c>
      <c r="N4432" s="24">
        <v>206714.81</v>
      </c>
      <c r="O4432" s="24">
        <v>155593.82</v>
      </c>
      <c r="P4432" s="24">
        <v>272289.19</v>
      </c>
      <c r="Q4432" s="24">
        <v>192708.05</v>
      </c>
      <c r="R4432" s="24">
        <v>337239.09</v>
      </c>
      <c r="S4432" s="24">
        <v>217054.38</v>
      </c>
      <c r="T4432" s="24">
        <v>379845.16</v>
      </c>
      <c r="U4432" s="24">
        <v>241083.51</v>
      </c>
      <c r="V4432" s="24">
        <v>421896.13</v>
      </c>
    </row>
    <row r="4433" spans="1:22" hidden="1" x14ac:dyDescent="0.3">
      <c r="A4433" s="23">
        <v>6</v>
      </c>
      <c r="B4433" s="23">
        <v>2022</v>
      </c>
      <c r="C4433" s="23" t="s">
        <v>567</v>
      </c>
      <c r="D4433" t="s">
        <v>143</v>
      </c>
      <c r="E4433" s="23" t="s">
        <v>568</v>
      </c>
      <c r="F4433" s="23" t="s">
        <v>274</v>
      </c>
      <c r="G4433" s="23">
        <v>4</v>
      </c>
      <c r="H4433" s="23" t="s">
        <v>29</v>
      </c>
      <c r="I4433" s="24">
        <v>74515.820000000007</v>
      </c>
      <c r="J4433" s="24">
        <v>119225.32</v>
      </c>
      <c r="K4433" s="24">
        <v>104322.15</v>
      </c>
      <c r="L4433" s="24">
        <v>166915.45000000001</v>
      </c>
      <c r="M4433" s="24">
        <v>134128.48000000001</v>
      </c>
      <c r="N4433" s="24">
        <v>214605.57</v>
      </c>
      <c r="O4433" s="24">
        <v>178837.98</v>
      </c>
      <c r="P4433" s="24">
        <v>286140.77</v>
      </c>
      <c r="Q4433" s="24">
        <v>223547.47</v>
      </c>
      <c r="R4433" s="24">
        <v>357675.96</v>
      </c>
      <c r="S4433" s="24">
        <v>253353.8</v>
      </c>
      <c r="T4433" s="24">
        <v>405366.08</v>
      </c>
      <c r="U4433" s="24">
        <v>283160.13</v>
      </c>
      <c r="V4433" s="24">
        <v>453056.21</v>
      </c>
    </row>
    <row r="4434" spans="1:22" hidden="1" x14ac:dyDescent="0.3">
      <c r="A4434" s="23">
        <v>6</v>
      </c>
      <c r="B4434" s="23">
        <v>2022</v>
      </c>
      <c r="C4434" s="23" t="s">
        <v>567</v>
      </c>
      <c r="D4434" t="s">
        <v>143</v>
      </c>
      <c r="E4434" s="23" t="s">
        <v>568</v>
      </c>
      <c r="F4434" s="23" t="s">
        <v>315</v>
      </c>
      <c r="G4434" s="23">
        <v>1</v>
      </c>
      <c r="H4434" s="23" t="s">
        <v>14</v>
      </c>
      <c r="I4434" s="24">
        <v>91932.43</v>
      </c>
      <c r="J4434" s="24">
        <v>160881.75</v>
      </c>
      <c r="K4434" s="24">
        <v>119133.71</v>
      </c>
      <c r="L4434" s="24">
        <v>208483.99</v>
      </c>
      <c r="M4434" s="24">
        <v>142267.01999999999</v>
      </c>
      <c r="N4434" s="24">
        <v>248967.29</v>
      </c>
      <c r="O4434" s="24">
        <v>169419.6</v>
      </c>
      <c r="P4434" s="24">
        <v>296484.3</v>
      </c>
      <c r="Q4434" s="24">
        <v>199305.46</v>
      </c>
      <c r="R4434" s="24">
        <v>348784.56</v>
      </c>
      <c r="S4434" s="24">
        <v>218480.53</v>
      </c>
      <c r="T4434" s="24">
        <v>382340.94</v>
      </c>
      <c r="U4434" s="24">
        <v>236973.45</v>
      </c>
      <c r="V4434" s="24">
        <v>414703.54</v>
      </c>
    </row>
    <row r="4435" spans="1:22" hidden="1" x14ac:dyDescent="0.3">
      <c r="A4435" s="23">
        <v>6</v>
      </c>
      <c r="B4435" s="23">
        <v>2022</v>
      </c>
      <c r="C4435" s="23" t="s">
        <v>567</v>
      </c>
      <c r="D4435" t="s">
        <v>143</v>
      </c>
      <c r="E4435" s="23" t="s">
        <v>568</v>
      </c>
      <c r="F4435" s="23" t="s">
        <v>315</v>
      </c>
      <c r="G4435" s="23">
        <v>2</v>
      </c>
      <c r="H4435" s="23" t="s">
        <v>30</v>
      </c>
      <c r="I4435" s="24">
        <v>72932.25</v>
      </c>
      <c r="J4435" s="24">
        <v>127631.44</v>
      </c>
      <c r="K4435" s="24">
        <v>95360.55</v>
      </c>
      <c r="L4435" s="24">
        <v>166880.97</v>
      </c>
      <c r="M4435" s="24">
        <v>115336.37</v>
      </c>
      <c r="N4435" s="24">
        <v>201838.65</v>
      </c>
      <c r="O4435" s="24">
        <v>140779.29999999999</v>
      </c>
      <c r="P4435" s="24">
        <v>246363.77</v>
      </c>
      <c r="Q4435" s="24">
        <v>166838.54</v>
      </c>
      <c r="R4435" s="24">
        <v>291967.44</v>
      </c>
      <c r="S4435" s="24">
        <v>183747.87</v>
      </c>
      <c r="T4435" s="24">
        <v>321558.78000000003</v>
      </c>
      <c r="U4435" s="24">
        <v>199519.64</v>
      </c>
      <c r="V4435" s="24">
        <v>349159.36</v>
      </c>
    </row>
    <row r="4436" spans="1:22" hidden="1" x14ac:dyDescent="0.3">
      <c r="A4436" s="23">
        <v>6</v>
      </c>
      <c r="B4436" s="23">
        <v>2022</v>
      </c>
      <c r="C4436" s="23" t="s">
        <v>567</v>
      </c>
      <c r="D4436" t="s">
        <v>143</v>
      </c>
      <c r="E4436" s="23" t="s">
        <v>568</v>
      </c>
      <c r="F4436" s="23" t="s">
        <v>315</v>
      </c>
      <c r="G4436" s="23">
        <v>3</v>
      </c>
      <c r="H4436" s="23" t="s">
        <v>31</v>
      </c>
      <c r="I4436" s="24">
        <v>70235.11</v>
      </c>
      <c r="J4436" s="24">
        <v>122911.44</v>
      </c>
      <c r="K4436" s="24">
        <v>95908.37</v>
      </c>
      <c r="L4436" s="24">
        <v>167839.64</v>
      </c>
      <c r="M4436" s="24">
        <v>121546.31</v>
      </c>
      <c r="N4436" s="24">
        <v>212706.04</v>
      </c>
      <c r="O4436" s="24">
        <v>160308.26</v>
      </c>
      <c r="P4436" s="24">
        <v>280539.45</v>
      </c>
      <c r="Q4436" s="24">
        <v>198741.43</v>
      </c>
      <c r="R4436" s="24">
        <v>347797.5</v>
      </c>
      <c r="S4436" s="24">
        <v>223998.23</v>
      </c>
      <c r="T4436" s="24">
        <v>391996.91</v>
      </c>
      <c r="U4436" s="24">
        <v>248962.79</v>
      </c>
      <c r="V4436" s="24">
        <v>435684.88</v>
      </c>
    </row>
    <row r="4437" spans="1:22" hidden="1" x14ac:dyDescent="0.3">
      <c r="A4437" s="23">
        <v>6</v>
      </c>
      <c r="B4437" s="23">
        <v>2022</v>
      </c>
      <c r="C4437" s="23" t="s">
        <v>567</v>
      </c>
      <c r="D4437" t="s">
        <v>143</v>
      </c>
      <c r="E4437" s="23" t="s">
        <v>568</v>
      </c>
      <c r="F4437" s="23" t="s">
        <v>315</v>
      </c>
      <c r="G4437" s="23">
        <v>4</v>
      </c>
      <c r="H4437" s="23" t="s">
        <v>29</v>
      </c>
      <c r="I4437" s="24">
        <v>74451.23</v>
      </c>
      <c r="J4437" s="24">
        <v>119121.97</v>
      </c>
      <c r="K4437" s="24">
        <v>104231.72</v>
      </c>
      <c r="L4437" s="24">
        <v>166770.75</v>
      </c>
      <c r="M4437" s="24">
        <v>134012.21</v>
      </c>
      <c r="N4437" s="24">
        <v>214419.54</v>
      </c>
      <c r="O4437" s="24">
        <v>178682.95</v>
      </c>
      <c r="P4437" s="24">
        <v>285892.71999999997</v>
      </c>
      <c r="Q4437" s="24">
        <v>223353.68</v>
      </c>
      <c r="R4437" s="24">
        <v>357365.9</v>
      </c>
      <c r="S4437" s="24">
        <v>253134.17</v>
      </c>
      <c r="T4437" s="24">
        <v>405014.68</v>
      </c>
      <c r="U4437" s="24">
        <v>282914.65999999997</v>
      </c>
      <c r="V4437" s="24">
        <v>452663.47</v>
      </c>
    </row>
    <row r="4438" spans="1:22" hidden="1" x14ac:dyDescent="0.3">
      <c r="A4438" s="23">
        <v>6</v>
      </c>
      <c r="B4438" s="23">
        <v>2022</v>
      </c>
      <c r="C4438" s="23" t="s">
        <v>567</v>
      </c>
      <c r="D4438" t="s">
        <v>143</v>
      </c>
      <c r="E4438" s="23" t="s">
        <v>568</v>
      </c>
      <c r="F4438" s="23" t="s">
        <v>354</v>
      </c>
      <c r="G4438" s="23">
        <v>1</v>
      </c>
      <c r="H4438" s="23" t="s">
        <v>14</v>
      </c>
      <c r="I4438" s="24">
        <v>100091.97</v>
      </c>
      <c r="J4438" s="24">
        <v>175160.95</v>
      </c>
      <c r="K4438" s="24">
        <v>129843.87</v>
      </c>
      <c r="L4438" s="24">
        <v>227226.76</v>
      </c>
      <c r="M4438" s="24">
        <v>155172.17000000001</v>
      </c>
      <c r="N4438" s="24">
        <v>271551.28999999998</v>
      </c>
      <c r="O4438" s="24">
        <v>184953.37</v>
      </c>
      <c r="P4438" s="24">
        <v>323668.40999999997</v>
      </c>
      <c r="Q4438" s="24">
        <v>217684.39</v>
      </c>
      <c r="R4438" s="24">
        <v>380947.69</v>
      </c>
      <c r="S4438" s="24">
        <v>238688.18</v>
      </c>
      <c r="T4438" s="24">
        <v>417704.32</v>
      </c>
      <c r="U4438" s="24">
        <v>259001.58</v>
      </c>
      <c r="V4438" s="24">
        <v>453252.76</v>
      </c>
    </row>
    <row r="4439" spans="1:22" hidden="1" x14ac:dyDescent="0.3">
      <c r="A4439" s="23">
        <v>6</v>
      </c>
      <c r="B4439" s="23">
        <v>2022</v>
      </c>
      <c r="C4439" s="23" t="s">
        <v>567</v>
      </c>
      <c r="D4439" t="s">
        <v>143</v>
      </c>
      <c r="E4439" s="23" t="s">
        <v>568</v>
      </c>
      <c r="F4439" s="23" t="s">
        <v>354</v>
      </c>
      <c r="G4439" s="23">
        <v>2</v>
      </c>
      <c r="H4439" s="23" t="s">
        <v>30</v>
      </c>
      <c r="I4439" s="24">
        <v>78542.990000000005</v>
      </c>
      <c r="J4439" s="24">
        <v>137450.23000000001</v>
      </c>
      <c r="K4439" s="24">
        <v>102881.63</v>
      </c>
      <c r="L4439" s="24">
        <v>180042.85</v>
      </c>
      <c r="M4439" s="24">
        <v>124628.86</v>
      </c>
      <c r="N4439" s="24">
        <v>218100.51</v>
      </c>
      <c r="O4439" s="24">
        <v>152471.07999999999</v>
      </c>
      <c r="P4439" s="24">
        <v>266824.39</v>
      </c>
      <c r="Q4439" s="24">
        <v>180862.15</v>
      </c>
      <c r="R4439" s="24">
        <v>316508.76</v>
      </c>
      <c r="S4439" s="24">
        <v>199296.26</v>
      </c>
      <c r="T4439" s="24">
        <v>348768.46</v>
      </c>
      <c r="U4439" s="24">
        <v>216523.47</v>
      </c>
      <c r="V4439" s="24">
        <v>378916.07</v>
      </c>
    </row>
    <row r="4440" spans="1:22" hidden="1" x14ac:dyDescent="0.3">
      <c r="A4440" s="23">
        <v>6</v>
      </c>
      <c r="B4440" s="23">
        <v>2022</v>
      </c>
      <c r="C4440" s="23" t="s">
        <v>567</v>
      </c>
      <c r="D4440" t="s">
        <v>143</v>
      </c>
      <c r="E4440" s="23" t="s">
        <v>568</v>
      </c>
      <c r="F4440" s="23" t="s">
        <v>354</v>
      </c>
      <c r="G4440" s="23">
        <v>3</v>
      </c>
      <c r="H4440" s="23" t="s">
        <v>31</v>
      </c>
      <c r="I4440" s="24">
        <v>74987.570000000007</v>
      </c>
      <c r="J4440" s="24">
        <v>131228.25</v>
      </c>
      <c r="K4440" s="24">
        <v>102237.08</v>
      </c>
      <c r="L4440" s="24">
        <v>178914.88</v>
      </c>
      <c r="M4440" s="24">
        <v>129446.53</v>
      </c>
      <c r="N4440" s="24">
        <v>226531.42</v>
      </c>
      <c r="O4440" s="24">
        <v>170606.66</v>
      </c>
      <c r="P4440" s="24">
        <v>298561.65000000002</v>
      </c>
      <c r="Q4440" s="24">
        <v>211393.91</v>
      </c>
      <c r="R4440" s="24">
        <v>369939.34</v>
      </c>
      <c r="S4440" s="24">
        <v>238171.09</v>
      </c>
      <c r="T4440" s="24">
        <v>416799.41</v>
      </c>
      <c r="U4440" s="24">
        <v>264616.82</v>
      </c>
      <c r="V4440" s="24">
        <v>463079.44</v>
      </c>
    </row>
    <row r="4441" spans="1:22" hidden="1" x14ac:dyDescent="0.3">
      <c r="A4441" s="23">
        <v>6</v>
      </c>
      <c r="B4441" s="23">
        <v>2022</v>
      </c>
      <c r="C4441" s="23" t="s">
        <v>567</v>
      </c>
      <c r="D4441" t="s">
        <v>143</v>
      </c>
      <c r="E4441" s="23" t="s">
        <v>568</v>
      </c>
      <c r="F4441" s="23" t="s">
        <v>354</v>
      </c>
      <c r="G4441" s="23">
        <v>4</v>
      </c>
      <c r="H4441" s="23" t="s">
        <v>29</v>
      </c>
      <c r="I4441" s="24">
        <v>80606.960000000006</v>
      </c>
      <c r="J4441" s="24">
        <v>128971.14</v>
      </c>
      <c r="K4441" s="24">
        <v>112849.74</v>
      </c>
      <c r="L4441" s="24">
        <v>180559.59</v>
      </c>
      <c r="M4441" s="24">
        <v>145092.53</v>
      </c>
      <c r="N4441" s="24">
        <v>232148.05</v>
      </c>
      <c r="O4441" s="24">
        <v>193456.7</v>
      </c>
      <c r="P4441" s="24">
        <v>309530.73</v>
      </c>
      <c r="Q4441" s="24">
        <v>241820.88</v>
      </c>
      <c r="R4441" s="24">
        <v>386913.41</v>
      </c>
      <c r="S4441" s="24">
        <v>274063.65999999997</v>
      </c>
      <c r="T4441" s="24">
        <v>438501.87</v>
      </c>
      <c r="U4441" s="24">
        <v>306306.45</v>
      </c>
      <c r="V4441" s="24">
        <v>490090.32</v>
      </c>
    </row>
    <row r="4442" spans="1:22" hidden="1" x14ac:dyDescent="0.3">
      <c r="A4442" s="23">
        <v>6</v>
      </c>
      <c r="B4442" s="23">
        <v>2022</v>
      </c>
      <c r="C4442" s="23" t="s">
        <v>567</v>
      </c>
      <c r="D4442" t="s">
        <v>143</v>
      </c>
      <c r="E4442" s="23" t="s">
        <v>568</v>
      </c>
      <c r="F4442" s="23" t="s">
        <v>389</v>
      </c>
      <c r="G4442" s="23">
        <v>1</v>
      </c>
      <c r="H4442" s="23" t="s">
        <v>14</v>
      </c>
      <c r="I4442" s="24">
        <v>92596.11</v>
      </c>
      <c r="J4442" s="24">
        <v>162043.20000000001</v>
      </c>
      <c r="K4442" s="24">
        <v>120045.34</v>
      </c>
      <c r="L4442" s="24">
        <v>210079.35</v>
      </c>
      <c r="M4442" s="24">
        <v>143399.29</v>
      </c>
      <c r="N4442" s="24">
        <v>250948.76</v>
      </c>
      <c r="O4442" s="24">
        <v>170830.62</v>
      </c>
      <c r="P4442" s="24">
        <v>298953.58</v>
      </c>
      <c r="Q4442" s="24">
        <v>201005.1</v>
      </c>
      <c r="R4442" s="24">
        <v>351758.92</v>
      </c>
      <c r="S4442" s="24">
        <v>220366.58</v>
      </c>
      <c r="T4442" s="24">
        <v>385641.51</v>
      </c>
      <c r="U4442" s="24">
        <v>239060.76</v>
      </c>
      <c r="V4442" s="24">
        <v>418356.32</v>
      </c>
    </row>
    <row r="4443" spans="1:22" hidden="1" x14ac:dyDescent="0.3">
      <c r="A4443" s="23">
        <v>6</v>
      </c>
      <c r="B4443" s="23">
        <v>2022</v>
      </c>
      <c r="C4443" s="23" t="s">
        <v>567</v>
      </c>
      <c r="D4443" t="s">
        <v>143</v>
      </c>
      <c r="E4443" s="23" t="s">
        <v>568</v>
      </c>
      <c r="F4443" s="23" t="s">
        <v>389</v>
      </c>
      <c r="G4443" s="23">
        <v>2</v>
      </c>
      <c r="H4443" s="23" t="s">
        <v>30</v>
      </c>
      <c r="I4443" s="24">
        <v>73132.52</v>
      </c>
      <c r="J4443" s="24">
        <v>127981.9</v>
      </c>
      <c r="K4443" s="24">
        <v>95692.35</v>
      </c>
      <c r="L4443" s="24">
        <v>167461.62</v>
      </c>
      <c r="M4443" s="24">
        <v>115811.8</v>
      </c>
      <c r="N4443" s="24">
        <v>202670.64</v>
      </c>
      <c r="O4443" s="24">
        <v>141491.76999999999</v>
      </c>
      <c r="P4443" s="24">
        <v>247610.6</v>
      </c>
      <c r="Q4443" s="24">
        <v>167746.29999999999</v>
      </c>
      <c r="R4443" s="24">
        <v>293556.02</v>
      </c>
      <c r="S4443" s="24">
        <v>184786.78</v>
      </c>
      <c r="T4443" s="24">
        <v>323376.86</v>
      </c>
      <c r="U4443" s="24">
        <v>200693.44</v>
      </c>
      <c r="V4443" s="24">
        <v>351213.51</v>
      </c>
    </row>
    <row r="4444" spans="1:22" hidden="1" x14ac:dyDescent="0.3">
      <c r="A4444" s="23">
        <v>6</v>
      </c>
      <c r="B4444" s="23">
        <v>2022</v>
      </c>
      <c r="C4444" s="23" t="s">
        <v>567</v>
      </c>
      <c r="D4444" t="s">
        <v>143</v>
      </c>
      <c r="E4444" s="23" t="s">
        <v>568</v>
      </c>
      <c r="F4444" s="23" t="s">
        <v>389</v>
      </c>
      <c r="G4444" s="23">
        <v>3</v>
      </c>
      <c r="H4444" s="23" t="s">
        <v>31</v>
      </c>
      <c r="I4444" s="24">
        <v>70181.78</v>
      </c>
      <c r="J4444" s="24">
        <v>122818.12</v>
      </c>
      <c r="K4444" s="24">
        <v>95774.67</v>
      </c>
      <c r="L4444" s="24">
        <v>167605.67000000001</v>
      </c>
      <c r="M4444" s="24">
        <v>121331.37</v>
      </c>
      <c r="N4444" s="24">
        <v>212329.91</v>
      </c>
      <c r="O4444" s="24">
        <v>159978.91</v>
      </c>
      <c r="P4444" s="24">
        <v>279963.09000000003</v>
      </c>
      <c r="Q4444" s="24">
        <v>198289.65</v>
      </c>
      <c r="R4444" s="24">
        <v>347006.88</v>
      </c>
      <c r="S4444" s="24">
        <v>223455.92</v>
      </c>
      <c r="T4444" s="24">
        <v>391047.86</v>
      </c>
      <c r="U4444" s="24">
        <v>248322.82</v>
      </c>
      <c r="V4444" s="24">
        <v>434564.93</v>
      </c>
    </row>
    <row r="4445" spans="1:22" hidden="1" x14ac:dyDescent="0.3">
      <c r="A4445" s="23">
        <v>6</v>
      </c>
      <c r="B4445" s="23">
        <v>2022</v>
      </c>
      <c r="C4445" s="23" t="s">
        <v>567</v>
      </c>
      <c r="D4445" t="s">
        <v>143</v>
      </c>
      <c r="E4445" s="23" t="s">
        <v>568</v>
      </c>
      <c r="F4445" s="23" t="s">
        <v>389</v>
      </c>
      <c r="G4445" s="23">
        <v>4</v>
      </c>
      <c r="H4445" s="23" t="s">
        <v>29</v>
      </c>
      <c r="I4445" s="24">
        <v>74817.63</v>
      </c>
      <c r="J4445" s="24">
        <v>119708.2</v>
      </c>
      <c r="K4445" s="24">
        <v>104744.68</v>
      </c>
      <c r="L4445" s="24">
        <v>167591.49</v>
      </c>
      <c r="M4445" s="24">
        <v>134671.73000000001</v>
      </c>
      <c r="N4445" s="24">
        <v>215474.77</v>
      </c>
      <c r="O4445" s="24">
        <v>179562.3</v>
      </c>
      <c r="P4445" s="24">
        <v>287299.69</v>
      </c>
      <c r="Q4445" s="24">
        <v>224452.88</v>
      </c>
      <c r="R4445" s="24">
        <v>359124.61</v>
      </c>
      <c r="S4445" s="24">
        <v>254379.93</v>
      </c>
      <c r="T4445" s="24">
        <v>407007.9</v>
      </c>
      <c r="U4445" s="24">
        <v>284306.98</v>
      </c>
      <c r="V4445" s="24">
        <v>454891.18</v>
      </c>
    </row>
    <row r="4446" spans="1:22" hidden="1" x14ac:dyDescent="0.3">
      <c r="A4446" s="23">
        <v>6</v>
      </c>
      <c r="B4446" s="23">
        <v>2022</v>
      </c>
      <c r="C4446" s="23" t="s">
        <v>567</v>
      </c>
      <c r="D4446" t="s">
        <v>143</v>
      </c>
      <c r="E4446" s="23" t="s">
        <v>568</v>
      </c>
      <c r="F4446" s="23" t="s">
        <v>422</v>
      </c>
      <c r="G4446" s="23">
        <v>1</v>
      </c>
      <c r="H4446" s="23" t="s">
        <v>14</v>
      </c>
      <c r="I4446" s="24">
        <v>99561.47</v>
      </c>
      <c r="J4446" s="24">
        <v>174232.57</v>
      </c>
      <c r="K4446" s="24">
        <v>129173.73</v>
      </c>
      <c r="L4446" s="24">
        <v>226054.03</v>
      </c>
      <c r="M4446" s="24">
        <v>154386.56</v>
      </c>
      <c r="N4446" s="24">
        <v>270176.48</v>
      </c>
      <c r="O4446" s="24">
        <v>184038.89</v>
      </c>
      <c r="P4446" s="24">
        <v>322068.05</v>
      </c>
      <c r="Q4446" s="24">
        <v>216621.93</v>
      </c>
      <c r="R4446" s="24">
        <v>379088.38</v>
      </c>
      <c r="S4446" s="24">
        <v>237531.19</v>
      </c>
      <c r="T4446" s="24">
        <v>415679.59</v>
      </c>
      <c r="U4446" s="24">
        <v>257760.64000000001</v>
      </c>
      <c r="V4446" s="24">
        <v>451081.13</v>
      </c>
    </row>
    <row r="4447" spans="1:22" hidden="1" x14ac:dyDescent="0.3">
      <c r="A4447" s="23">
        <v>6</v>
      </c>
      <c r="B4447" s="23">
        <v>2022</v>
      </c>
      <c r="C4447" s="23" t="s">
        <v>567</v>
      </c>
      <c r="D4447" t="s">
        <v>143</v>
      </c>
      <c r="E4447" s="23" t="s">
        <v>568</v>
      </c>
      <c r="F4447" s="23" t="s">
        <v>422</v>
      </c>
      <c r="G4447" s="23">
        <v>2</v>
      </c>
      <c r="H4447" s="23" t="s">
        <v>30</v>
      </c>
      <c r="I4447" s="24">
        <v>78012.479999999996</v>
      </c>
      <c r="J4447" s="24">
        <v>136521.85</v>
      </c>
      <c r="K4447" s="24">
        <v>102211.49</v>
      </c>
      <c r="L4447" s="24">
        <v>178870.11</v>
      </c>
      <c r="M4447" s="24">
        <v>123843.26</v>
      </c>
      <c r="N4447" s="24">
        <v>216725.7</v>
      </c>
      <c r="O4447" s="24">
        <v>151556.59</v>
      </c>
      <c r="P4447" s="24">
        <v>265224.03000000003</v>
      </c>
      <c r="Q4447" s="24">
        <v>179799.69</v>
      </c>
      <c r="R4447" s="24">
        <v>314649.45</v>
      </c>
      <c r="S4447" s="24">
        <v>198139.27</v>
      </c>
      <c r="T4447" s="24">
        <v>346743.73</v>
      </c>
      <c r="U4447" s="24">
        <v>215282.54</v>
      </c>
      <c r="V4447" s="24">
        <v>376744.44</v>
      </c>
    </row>
    <row r="4448" spans="1:22" hidden="1" x14ac:dyDescent="0.3">
      <c r="A4448" s="23">
        <v>6</v>
      </c>
      <c r="B4448" s="23">
        <v>2022</v>
      </c>
      <c r="C4448" s="23" t="s">
        <v>567</v>
      </c>
      <c r="D4448" t="s">
        <v>143</v>
      </c>
      <c r="E4448" s="23" t="s">
        <v>568</v>
      </c>
      <c r="F4448" s="23" t="s">
        <v>422</v>
      </c>
      <c r="G4448" s="23">
        <v>3</v>
      </c>
      <c r="H4448" s="23" t="s">
        <v>31</v>
      </c>
      <c r="I4448" s="24">
        <v>74393.960000000006</v>
      </c>
      <c r="J4448" s="24">
        <v>130189.42</v>
      </c>
      <c r="K4448" s="24">
        <v>101406.01</v>
      </c>
      <c r="L4448" s="24">
        <v>177460.52</v>
      </c>
      <c r="M4448" s="24">
        <v>128378.02</v>
      </c>
      <c r="N4448" s="24">
        <v>224661.53</v>
      </c>
      <c r="O4448" s="24">
        <v>169181.98</v>
      </c>
      <c r="P4448" s="24">
        <v>296068.46000000002</v>
      </c>
      <c r="Q4448" s="24">
        <v>209613.05</v>
      </c>
      <c r="R4448" s="24">
        <v>366822.84</v>
      </c>
      <c r="S4448" s="24">
        <v>236152.79</v>
      </c>
      <c r="T4448" s="24">
        <v>413267.38</v>
      </c>
      <c r="U4448" s="24">
        <v>262361.07</v>
      </c>
      <c r="V4448" s="24">
        <v>459131.87</v>
      </c>
    </row>
    <row r="4449" spans="1:22" hidden="1" x14ac:dyDescent="0.3">
      <c r="A4449" s="23">
        <v>6</v>
      </c>
      <c r="B4449" s="23">
        <v>2022</v>
      </c>
      <c r="C4449" s="23" t="s">
        <v>567</v>
      </c>
      <c r="D4449" t="s">
        <v>143</v>
      </c>
      <c r="E4449" s="23" t="s">
        <v>568</v>
      </c>
      <c r="F4449" s="23" t="s">
        <v>422</v>
      </c>
      <c r="G4449" s="23">
        <v>4</v>
      </c>
      <c r="H4449" s="23" t="s">
        <v>29</v>
      </c>
      <c r="I4449" s="24">
        <v>80119.839999999997</v>
      </c>
      <c r="J4449" s="24">
        <v>128191.74</v>
      </c>
      <c r="K4449" s="24">
        <v>112167.77</v>
      </c>
      <c r="L4449" s="24">
        <v>179468.44</v>
      </c>
      <c r="M4449" s="24">
        <v>144215.71</v>
      </c>
      <c r="N4449" s="24">
        <v>230745.14</v>
      </c>
      <c r="O4449" s="24">
        <v>192287.61</v>
      </c>
      <c r="P4449" s="24">
        <v>307660.18</v>
      </c>
      <c r="Q4449" s="24">
        <v>240359.52</v>
      </c>
      <c r="R4449" s="24">
        <v>384575.23</v>
      </c>
      <c r="S4449" s="24">
        <v>272407.45</v>
      </c>
      <c r="T4449" s="24">
        <v>435851.93</v>
      </c>
      <c r="U4449" s="24">
        <v>304455.39</v>
      </c>
      <c r="V4449" s="24">
        <v>487128.63</v>
      </c>
    </row>
    <row r="4450" spans="1:22" hidden="1" x14ac:dyDescent="0.3">
      <c r="A4450" s="23">
        <v>6</v>
      </c>
      <c r="B4450" s="23">
        <v>2022</v>
      </c>
      <c r="C4450" s="23" t="s">
        <v>567</v>
      </c>
      <c r="D4450" t="s">
        <v>155</v>
      </c>
      <c r="E4450" s="23" t="s">
        <v>569</v>
      </c>
      <c r="F4450" s="23" t="s">
        <v>201</v>
      </c>
      <c r="G4450" s="23">
        <v>1</v>
      </c>
      <c r="H4450" s="23" t="s">
        <v>14</v>
      </c>
      <c r="I4450" s="24">
        <v>95051.08</v>
      </c>
      <c r="J4450" s="24">
        <v>166339.39000000001</v>
      </c>
      <c r="K4450" s="24">
        <v>123329.64</v>
      </c>
      <c r="L4450" s="24">
        <v>215826.87</v>
      </c>
      <c r="M4450" s="24">
        <v>147408.38</v>
      </c>
      <c r="N4450" s="24">
        <v>257964.67</v>
      </c>
      <c r="O4450" s="24">
        <v>175729.91</v>
      </c>
      <c r="P4450" s="24">
        <v>307527.34000000003</v>
      </c>
      <c r="Q4450" s="24">
        <v>206847.89</v>
      </c>
      <c r="R4450" s="24">
        <v>361983.81</v>
      </c>
      <c r="S4450" s="24">
        <v>226817.17</v>
      </c>
      <c r="T4450" s="24">
        <v>396930.04</v>
      </c>
      <c r="U4450" s="24">
        <v>246140.43</v>
      </c>
      <c r="V4450" s="24">
        <v>430745.75</v>
      </c>
    </row>
    <row r="4451" spans="1:22" hidden="1" x14ac:dyDescent="0.3">
      <c r="A4451" s="23">
        <v>6</v>
      </c>
      <c r="B4451" s="23">
        <v>2022</v>
      </c>
      <c r="C4451" s="23" t="s">
        <v>567</v>
      </c>
      <c r="D4451" t="s">
        <v>155</v>
      </c>
      <c r="E4451" s="23" t="s">
        <v>569</v>
      </c>
      <c r="F4451" s="23" t="s">
        <v>201</v>
      </c>
      <c r="G4451" s="23">
        <v>2</v>
      </c>
      <c r="H4451" s="23" t="s">
        <v>30</v>
      </c>
      <c r="I4451" s="24">
        <v>74428.94</v>
      </c>
      <c r="J4451" s="24">
        <v>130250.64</v>
      </c>
      <c r="K4451" s="24">
        <v>97527.07</v>
      </c>
      <c r="L4451" s="24">
        <v>170672.37</v>
      </c>
      <c r="M4451" s="24">
        <v>118178.77</v>
      </c>
      <c r="N4451" s="24">
        <v>206812.85</v>
      </c>
      <c r="O4451" s="24">
        <v>144644.70000000001</v>
      </c>
      <c r="P4451" s="24">
        <v>253128.22</v>
      </c>
      <c r="Q4451" s="24">
        <v>171609.4</v>
      </c>
      <c r="R4451" s="24">
        <v>300316.45</v>
      </c>
      <c r="S4451" s="24">
        <v>189119.53</v>
      </c>
      <c r="T4451" s="24">
        <v>330959.17</v>
      </c>
      <c r="U4451" s="24">
        <v>205489.34</v>
      </c>
      <c r="V4451" s="24">
        <v>359606.35</v>
      </c>
    </row>
    <row r="4452" spans="1:22" hidden="1" x14ac:dyDescent="0.3">
      <c r="A4452" s="23">
        <v>6</v>
      </c>
      <c r="B4452" s="23">
        <v>2022</v>
      </c>
      <c r="C4452" s="23" t="s">
        <v>567</v>
      </c>
      <c r="D4452" t="s">
        <v>155</v>
      </c>
      <c r="E4452" s="23" t="s">
        <v>569</v>
      </c>
      <c r="F4452" s="23" t="s">
        <v>201</v>
      </c>
      <c r="G4452" s="23">
        <v>3</v>
      </c>
      <c r="H4452" s="23" t="s">
        <v>31</v>
      </c>
      <c r="I4452" s="24">
        <v>70938.899999999994</v>
      </c>
      <c r="J4452" s="24">
        <v>124143.07</v>
      </c>
      <c r="K4452" s="24">
        <v>96687.02</v>
      </c>
      <c r="L4452" s="24">
        <v>169202.28</v>
      </c>
      <c r="M4452" s="24">
        <v>122396.81</v>
      </c>
      <c r="N4452" s="24">
        <v>214194.41</v>
      </c>
      <c r="O4452" s="24">
        <v>161292.57</v>
      </c>
      <c r="P4452" s="24">
        <v>282261.99</v>
      </c>
      <c r="Q4452" s="24">
        <v>199831.48</v>
      </c>
      <c r="R4452" s="24">
        <v>349705.09</v>
      </c>
      <c r="S4452" s="24">
        <v>225127.6</v>
      </c>
      <c r="T4452" s="24">
        <v>393973.29</v>
      </c>
      <c r="U4452" s="24">
        <v>250106.52</v>
      </c>
      <c r="V4452" s="24">
        <v>437686.4</v>
      </c>
    </row>
    <row r="4453" spans="1:22" hidden="1" x14ac:dyDescent="0.3">
      <c r="A4453" s="23">
        <v>6</v>
      </c>
      <c r="B4453" s="23">
        <v>2022</v>
      </c>
      <c r="C4453" s="23" t="s">
        <v>567</v>
      </c>
      <c r="D4453" t="s">
        <v>155</v>
      </c>
      <c r="E4453" s="23" t="s">
        <v>569</v>
      </c>
      <c r="F4453" s="23" t="s">
        <v>201</v>
      </c>
      <c r="G4453" s="23">
        <v>4</v>
      </c>
      <c r="H4453" s="23" t="s">
        <v>29</v>
      </c>
      <c r="I4453" s="24">
        <v>76464.31</v>
      </c>
      <c r="J4453" s="24">
        <v>122342.9</v>
      </c>
      <c r="K4453" s="24">
        <v>107050.03</v>
      </c>
      <c r="L4453" s="24">
        <v>171280.06</v>
      </c>
      <c r="M4453" s="24">
        <v>137635.76</v>
      </c>
      <c r="N4453" s="24">
        <v>220217.22</v>
      </c>
      <c r="O4453" s="24">
        <v>183514.34</v>
      </c>
      <c r="P4453" s="24">
        <v>293622.96000000002</v>
      </c>
      <c r="Q4453" s="24">
        <v>229392.93</v>
      </c>
      <c r="R4453" s="24">
        <v>367028.69</v>
      </c>
      <c r="S4453" s="24">
        <v>259978.65</v>
      </c>
      <c r="T4453" s="24">
        <v>415965.85</v>
      </c>
      <c r="U4453" s="24">
        <v>290564.38</v>
      </c>
      <c r="V4453" s="24">
        <v>464903.01</v>
      </c>
    </row>
    <row r="4454" spans="1:22" hidden="1" x14ac:dyDescent="0.3">
      <c r="A4454" s="23">
        <v>6</v>
      </c>
      <c r="B4454" s="23">
        <v>2022</v>
      </c>
      <c r="C4454" s="23" t="s">
        <v>567</v>
      </c>
      <c r="D4454" t="s">
        <v>155</v>
      </c>
      <c r="E4454" s="23" t="s">
        <v>569</v>
      </c>
      <c r="F4454" s="23" t="s">
        <v>243</v>
      </c>
      <c r="G4454" s="23">
        <v>1</v>
      </c>
      <c r="H4454" s="23" t="s">
        <v>14</v>
      </c>
      <c r="I4454" s="24">
        <v>98764.6</v>
      </c>
      <c r="J4454" s="24">
        <v>172838.05</v>
      </c>
      <c r="K4454" s="24">
        <v>128020.59</v>
      </c>
      <c r="L4454" s="24">
        <v>224036.04</v>
      </c>
      <c r="M4454" s="24">
        <v>152907.62</v>
      </c>
      <c r="N4454" s="24">
        <v>267588.34000000003</v>
      </c>
      <c r="O4454" s="24">
        <v>182131.34</v>
      </c>
      <c r="P4454" s="24">
        <v>318729.84000000003</v>
      </c>
      <c r="Q4454" s="24">
        <v>214285.12</v>
      </c>
      <c r="R4454" s="24">
        <v>374998.96</v>
      </c>
      <c r="S4454" s="24">
        <v>234916.1</v>
      </c>
      <c r="T4454" s="24">
        <v>411103.17</v>
      </c>
      <c r="U4454" s="24">
        <v>254826.96</v>
      </c>
      <c r="V4454" s="24">
        <v>445947.18</v>
      </c>
    </row>
    <row r="4455" spans="1:22" hidden="1" x14ac:dyDescent="0.3">
      <c r="A4455" s="23">
        <v>6</v>
      </c>
      <c r="B4455" s="23">
        <v>2022</v>
      </c>
      <c r="C4455" s="23" t="s">
        <v>567</v>
      </c>
      <c r="D4455" t="s">
        <v>155</v>
      </c>
      <c r="E4455" s="23" t="s">
        <v>569</v>
      </c>
      <c r="F4455" s="23" t="s">
        <v>243</v>
      </c>
      <c r="G4455" s="23">
        <v>2</v>
      </c>
      <c r="H4455" s="23" t="s">
        <v>30</v>
      </c>
      <c r="I4455" s="24">
        <v>78142.460000000006</v>
      </c>
      <c r="J4455" s="24">
        <v>136749.29999999999</v>
      </c>
      <c r="K4455" s="24">
        <v>102218.02</v>
      </c>
      <c r="L4455" s="24">
        <v>178881.54</v>
      </c>
      <c r="M4455" s="24">
        <v>123678.01</v>
      </c>
      <c r="N4455" s="24">
        <v>216436.52</v>
      </c>
      <c r="O4455" s="24">
        <v>151046.13</v>
      </c>
      <c r="P4455" s="24">
        <v>264330.71999999997</v>
      </c>
      <c r="Q4455" s="24">
        <v>179046.63</v>
      </c>
      <c r="R4455" s="24">
        <v>313331.59000000003</v>
      </c>
      <c r="S4455" s="24">
        <v>197218.46</v>
      </c>
      <c r="T4455" s="24">
        <v>345132.3</v>
      </c>
      <c r="U4455" s="24">
        <v>214175.87</v>
      </c>
      <c r="V4455" s="24">
        <v>374807.77</v>
      </c>
    </row>
    <row r="4456" spans="1:22" hidden="1" x14ac:dyDescent="0.3">
      <c r="A4456" s="23">
        <v>6</v>
      </c>
      <c r="B4456" s="23">
        <v>2022</v>
      </c>
      <c r="C4456" s="23" t="s">
        <v>567</v>
      </c>
      <c r="D4456" t="s">
        <v>155</v>
      </c>
      <c r="E4456" s="23" t="s">
        <v>569</v>
      </c>
      <c r="F4456" s="23" t="s">
        <v>243</v>
      </c>
      <c r="G4456" s="23">
        <v>3</v>
      </c>
      <c r="H4456" s="23" t="s">
        <v>31</v>
      </c>
      <c r="I4456" s="24">
        <v>75094.23</v>
      </c>
      <c r="J4456" s="24">
        <v>131414.9</v>
      </c>
      <c r="K4456" s="24">
        <v>102504.48</v>
      </c>
      <c r="L4456" s="24">
        <v>179382.84</v>
      </c>
      <c r="M4456" s="24">
        <v>129876.4</v>
      </c>
      <c r="N4456" s="24">
        <v>227283.71</v>
      </c>
      <c r="O4456" s="24">
        <v>171265.36</v>
      </c>
      <c r="P4456" s="24">
        <v>299714.38</v>
      </c>
      <c r="Q4456" s="24">
        <v>212297.47</v>
      </c>
      <c r="R4456" s="24">
        <v>371520.58</v>
      </c>
      <c r="S4456" s="24">
        <v>239255.72</v>
      </c>
      <c r="T4456" s="24">
        <v>418697.51</v>
      </c>
      <c r="U4456" s="24">
        <v>265896.77</v>
      </c>
      <c r="V4456" s="24">
        <v>465319.35</v>
      </c>
    </row>
    <row r="4457" spans="1:22" hidden="1" x14ac:dyDescent="0.3">
      <c r="A4457" s="23">
        <v>6</v>
      </c>
      <c r="B4457" s="23">
        <v>2022</v>
      </c>
      <c r="C4457" s="23" t="s">
        <v>567</v>
      </c>
      <c r="D4457" t="s">
        <v>155</v>
      </c>
      <c r="E4457" s="23" t="s">
        <v>569</v>
      </c>
      <c r="F4457" s="23" t="s">
        <v>243</v>
      </c>
      <c r="G4457" s="23">
        <v>4</v>
      </c>
      <c r="H4457" s="23" t="s">
        <v>29</v>
      </c>
      <c r="I4457" s="24">
        <v>79874.16</v>
      </c>
      <c r="J4457" s="24">
        <v>127798.66</v>
      </c>
      <c r="K4457" s="24">
        <v>111823.82</v>
      </c>
      <c r="L4457" s="24">
        <v>178918.12</v>
      </c>
      <c r="M4457" s="24">
        <v>143773.49</v>
      </c>
      <c r="N4457" s="24">
        <v>230037.59</v>
      </c>
      <c r="O4457" s="24">
        <v>191697.99</v>
      </c>
      <c r="P4457" s="24">
        <v>306716.78000000003</v>
      </c>
      <c r="Q4457" s="24">
        <v>239622.48</v>
      </c>
      <c r="R4457" s="24">
        <v>383395.98</v>
      </c>
      <c r="S4457" s="24">
        <v>271572.15000000002</v>
      </c>
      <c r="T4457" s="24">
        <v>434515.44</v>
      </c>
      <c r="U4457" s="24">
        <v>303521.81</v>
      </c>
      <c r="V4457" s="24">
        <v>485634.9</v>
      </c>
    </row>
    <row r="4458" spans="1:22" hidden="1" x14ac:dyDescent="0.3">
      <c r="A4458" s="23">
        <v>6</v>
      </c>
      <c r="B4458" s="23">
        <v>2022</v>
      </c>
      <c r="C4458" s="23" t="s">
        <v>567</v>
      </c>
      <c r="D4458" t="s">
        <v>155</v>
      </c>
      <c r="E4458" s="23" t="s">
        <v>569</v>
      </c>
      <c r="F4458" s="23" t="s">
        <v>284</v>
      </c>
      <c r="G4458" s="23">
        <v>1</v>
      </c>
      <c r="H4458" s="23" t="s">
        <v>14</v>
      </c>
      <c r="I4458" s="24">
        <v>99892.2</v>
      </c>
      <c r="J4458" s="24">
        <v>174811.35</v>
      </c>
      <c r="K4458" s="24">
        <v>129481.62</v>
      </c>
      <c r="L4458" s="24">
        <v>226592.83</v>
      </c>
      <c r="M4458" s="24">
        <v>154652.16</v>
      </c>
      <c r="N4458" s="24">
        <v>270641.28999999998</v>
      </c>
      <c r="O4458" s="24">
        <v>184208.58</v>
      </c>
      <c r="P4458" s="24">
        <v>322365.01</v>
      </c>
      <c r="Q4458" s="24">
        <v>216728.63</v>
      </c>
      <c r="R4458" s="24">
        <v>379275.1</v>
      </c>
      <c r="S4458" s="24">
        <v>237594.6</v>
      </c>
      <c r="T4458" s="24">
        <v>415790.56</v>
      </c>
      <c r="U4458" s="24">
        <v>257732.01</v>
      </c>
      <c r="V4458" s="24">
        <v>451031.02</v>
      </c>
    </row>
    <row r="4459" spans="1:22" hidden="1" x14ac:dyDescent="0.3">
      <c r="A4459" s="23">
        <v>6</v>
      </c>
      <c r="B4459" s="23">
        <v>2022</v>
      </c>
      <c r="C4459" s="23" t="s">
        <v>567</v>
      </c>
      <c r="D4459" t="s">
        <v>155</v>
      </c>
      <c r="E4459" s="23" t="s">
        <v>569</v>
      </c>
      <c r="F4459" s="23" t="s">
        <v>284</v>
      </c>
      <c r="G4459" s="23">
        <v>2</v>
      </c>
      <c r="H4459" s="23" t="s">
        <v>30</v>
      </c>
      <c r="I4459" s="24">
        <v>79038.34</v>
      </c>
      <c r="J4459" s="24">
        <v>138317.1</v>
      </c>
      <c r="K4459" s="24">
        <v>103389.13</v>
      </c>
      <c r="L4459" s="24">
        <v>180930.97</v>
      </c>
      <c r="M4459" s="24">
        <v>125094.13</v>
      </c>
      <c r="N4459" s="24">
        <v>218914.73</v>
      </c>
      <c r="O4459" s="24">
        <v>152774.1</v>
      </c>
      <c r="P4459" s="24">
        <v>267354.67</v>
      </c>
      <c r="Q4459" s="24">
        <v>181094.2</v>
      </c>
      <c r="R4459" s="24">
        <v>316914.84000000003</v>
      </c>
      <c r="S4459" s="24">
        <v>199473.39</v>
      </c>
      <c r="T4459" s="24">
        <v>349078.44</v>
      </c>
      <c r="U4459" s="24">
        <v>216624.17</v>
      </c>
      <c r="V4459" s="24">
        <v>379092.29</v>
      </c>
    </row>
    <row r="4460" spans="1:22" hidden="1" x14ac:dyDescent="0.3">
      <c r="A4460" s="23">
        <v>6</v>
      </c>
      <c r="B4460" s="23">
        <v>2022</v>
      </c>
      <c r="C4460" s="23" t="s">
        <v>567</v>
      </c>
      <c r="D4460" t="s">
        <v>155</v>
      </c>
      <c r="E4460" s="23" t="s">
        <v>569</v>
      </c>
      <c r="F4460" s="23" t="s">
        <v>284</v>
      </c>
      <c r="G4460" s="23">
        <v>3</v>
      </c>
      <c r="H4460" s="23" t="s">
        <v>31</v>
      </c>
      <c r="I4460" s="24">
        <v>75957.990000000005</v>
      </c>
      <c r="J4460" s="24">
        <v>132926.49</v>
      </c>
      <c r="K4460" s="24">
        <v>103684.23</v>
      </c>
      <c r="L4460" s="24">
        <v>181447.4</v>
      </c>
      <c r="M4460" s="24">
        <v>131371.70000000001</v>
      </c>
      <c r="N4460" s="24">
        <v>229900.48</v>
      </c>
      <c r="O4460" s="24">
        <v>173237.71</v>
      </c>
      <c r="P4460" s="24">
        <v>303166</v>
      </c>
      <c r="Q4460" s="24">
        <v>214742.87</v>
      </c>
      <c r="R4460" s="24">
        <v>375800.01</v>
      </c>
      <c r="S4460" s="24">
        <v>242012.02</v>
      </c>
      <c r="T4460" s="24">
        <v>423521.03</v>
      </c>
      <c r="U4460" s="24">
        <v>268960.40999999997</v>
      </c>
      <c r="V4460" s="24">
        <v>470680.72</v>
      </c>
    </row>
    <row r="4461" spans="1:22" hidden="1" x14ac:dyDescent="0.3">
      <c r="A4461" s="23">
        <v>6</v>
      </c>
      <c r="B4461" s="23">
        <v>2022</v>
      </c>
      <c r="C4461" s="23" t="s">
        <v>567</v>
      </c>
      <c r="D4461" t="s">
        <v>155</v>
      </c>
      <c r="E4461" s="23" t="s">
        <v>569</v>
      </c>
      <c r="F4461" s="23" t="s">
        <v>284</v>
      </c>
      <c r="G4461" s="23">
        <v>4</v>
      </c>
      <c r="H4461" s="23" t="s">
        <v>29</v>
      </c>
      <c r="I4461" s="24">
        <v>80788.039999999994</v>
      </c>
      <c r="J4461" s="24">
        <v>129260.87</v>
      </c>
      <c r="K4461" s="24">
        <v>113103.26</v>
      </c>
      <c r="L4461" s="24">
        <v>180965.22</v>
      </c>
      <c r="M4461" s="24">
        <v>145418.48000000001</v>
      </c>
      <c r="N4461" s="24">
        <v>232669.56</v>
      </c>
      <c r="O4461" s="24">
        <v>193891.3</v>
      </c>
      <c r="P4461" s="24">
        <v>310226.09000000003</v>
      </c>
      <c r="Q4461" s="24">
        <v>242364.13</v>
      </c>
      <c r="R4461" s="24">
        <v>387782.61</v>
      </c>
      <c r="S4461" s="24">
        <v>274679.34000000003</v>
      </c>
      <c r="T4461" s="24">
        <v>439486.95</v>
      </c>
      <c r="U4461" s="24">
        <v>306994.56</v>
      </c>
      <c r="V4461" s="24">
        <v>491191.3</v>
      </c>
    </row>
    <row r="4462" spans="1:22" hidden="1" x14ac:dyDescent="0.3">
      <c r="A4462" s="23">
        <v>6</v>
      </c>
      <c r="B4462" s="23">
        <v>2022</v>
      </c>
      <c r="C4462" s="23" t="s">
        <v>567</v>
      </c>
      <c r="D4462" t="s">
        <v>155</v>
      </c>
      <c r="E4462" s="23" t="s">
        <v>569</v>
      </c>
      <c r="F4462" s="23" t="s">
        <v>325</v>
      </c>
      <c r="G4462" s="23">
        <v>1</v>
      </c>
      <c r="H4462" s="23" t="s">
        <v>14</v>
      </c>
      <c r="I4462" s="24">
        <v>98034.33</v>
      </c>
      <c r="J4462" s="24">
        <v>171560.07</v>
      </c>
      <c r="K4462" s="24">
        <v>126988.21</v>
      </c>
      <c r="L4462" s="24">
        <v>222229.37</v>
      </c>
      <c r="M4462" s="24">
        <v>151602.01999999999</v>
      </c>
      <c r="N4462" s="24">
        <v>265303.53000000003</v>
      </c>
      <c r="O4462" s="24">
        <v>180472.05</v>
      </c>
      <c r="P4462" s="24">
        <v>315826.09000000003</v>
      </c>
      <c r="Q4462" s="24">
        <v>212266.89</v>
      </c>
      <c r="R4462" s="24">
        <v>371467.06</v>
      </c>
      <c r="S4462" s="24">
        <v>232665.53</v>
      </c>
      <c r="T4462" s="24">
        <v>407164.68</v>
      </c>
      <c r="U4462" s="24">
        <v>252316.47</v>
      </c>
      <c r="V4462" s="24">
        <v>441553.81</v>
      </c>
    </row>
    <row r="4463" spans="1:22" hidden="1" x14ac:dyDescent="0.3">
      <c r="A4463" s="23">
        <v>6</v>
      </c>
      <c r="B4463" s="23">
        <v>2022</v>
      </c>
      <c r="C4463" s="23" t="s">
        <v>567</v>
      </c>
      <c r="D4463" t="s">
        <v>155</v>
      </c>
      <c r="E4463" s="23" t="s">
        <v>569</v>
      </c>
      <c r="F4463" s="23" t="s">
        <v>325</v>
      </c>
      <c r="G4463" s="23">
        <v>2</v>
      </c>
      <c r="H4463" s="23" t="s">
        <v>30</v>
      </c>
      <c r="I4463" s="24">
        <v>78107.31</v>
      </c>
      <c r="J4463" s="24">
        <v>136687.79</v>
      </c>
      <c r="K4463" s="24">
        <v>102055.38</v>
      </c>
      <c r="L4463" s="24">
        <v>178596.92</v>
      </c>
      <c r="M4463" s="24">
        <v>123357.67</v>
      </c>
      <c r="N4463" s="24">
        <v>215875.93</v>
      </c>
      <c r="O4463" s="24">
        <v>150434.66</v>
      </c>
      <c r="P4463" s="24">
        <v>263260.65000000002</v>
      </c>
      <c r="Q4463" s="24">
        <v>178216.21</v>
      </c>
      <c r="R4463" s="24">
        <v>311878.37</v>
      </c>
      <c r="S4463" s="24">
        <v>196238.6</v>
      </c>
      <c r="T4463" s="24">
        <v>343417.54</v>
      </c>
      <c r="U4463" s="24">
        <v>213035.64</v>
      </c>
      <c r="V4463" s="24">
        <v>372812.36</v>
      </c>
    </row>
    <row r="4464" spans="1:22" hidden="1" x14ac:dyDescent="0.3">
      <c r="A4464" s="23">
        <v>6</v>
      </c>
      <c r="B4464" s="23">
        <v>2022</v>
      </c>
      <c r="C4464" s="23" t="s">
        <v>567</v>
      </c>
      <c r="D4464" t="s">
        <v>155</v>
      </c>
      <c r="E4464" s="23" t="s">
        <v>569</v>
      </c>
      <c r="F4464" s="23" t="s">
        <v>325</v>
      </c>
      <c r="G4464" s="23">
        <v>3</v>
      </c>
      <c r="H4464" s="23" t="s">
        <v>31</v>
      </c>
      <c r="I4464" s="24">
        <v>75471.03</v>
      </c>
      <c r="J4464" s="24">
        <v>132074.29999999999</v>
      </c>
      <c r="K4464" s="24">
        <v>103120.56</v>
      </c>
      <c r="L4464" s="24">
        <v>180460.98</v>
      </c>
      <c r="M4464" s="24">
        <v>130733.06</v>
      </c>
      <c r="N4464" s="24">
        <v>228782.86</v>
      </c>
      <c r="O4464" s="24">
        <v>172471.73</v>
      </c>
      <c r="P4464" s="24">
        <v>301825.52</v>
      </c>
      <c r="Q4464" s="24">
        <v>213865.57</v>
      </c>
      <c r="R4464" s="24">
        <v>374264.75</v>
      </c>
      <c r="S4464" s="24">
        <v>241078.34</v>
      </c>
      <c r="T4464" s="24">
        <v>421887.1</v>
      </c>
      <c r="U4464" s="24">
        <v>267984.59999999998</v>
      </c>
      <c r="V4464" s="24">
        <v>468973.06</v>
      </c>
    </row>
    <row r="4465" spans="1:22" hidden="1" x14ac:dyDescent="0.3">
      <c r="A4465" s="23">
        <v>6</v>
      </c>
      <c r="B4465" s="23">
        <v>2022</v>
      </c>
      <c r="C4465" s="23" t="s">
        <v>567</v>
      </c>
      <c r="D4465" t="s">
        <v>155</v>
      </c>
      <c r="E4465" s="23" t="s">
        <v>569</v>
      </c>
      <c r="F4465" s="23" t="s">
        <v>325</v>
      </c>
      <c r="G4465" s="23">
        <v>4</v>
      </c>
      <c r="H4465" s="23" t="s">
        <v>29</v>
      </c>
      <c r="I4465" s="24">
        <v>79568.12</v>
      </c>
      <c r="J4465" s="24">
        <v>127309</v>
      </c>
      <c r="K4465" s="24">
        <v>111395.37</v>
      </c>
      <c r="L4465" s="24">
        <v>178232.59</v>
      </c>
      <c r="M4465" s="24">
        <v>143222.62</v>
      </c>
      <c r="N4465" s="24">
        <v>229156.19</v>
      </c>
      <c r="O4465" s="24">
        <v>190963.49</v>
      </c>
      <c r="P4465" s="24">
        <v>305541.59000000003</v>
      </c>
      <c r="Q4465" s="24">
        <v>238704.36</v>
      </c>
      <c r="R4465" s="24">
        <v>381926.99</v>
      </c>
      <c r="S4465" s="24">
        <v>270531.61</v>
      </c>
      <c r="T4465" s="24">
        <v>432850.59</v>
      </c>
      <c r="U4465" s="24">
        <v>302358.86</v>
      </c>
      <c r="V4465" s="24">
        <v>483774.19</v>
      </c>
    </row>
    <row r="4466" spans="1:22" hidden="1" x14ac:dyDescent="0.3">
      <c r="A4466" s="23">
        <v>6</v>
      </c>
      <c r="B4466" s="23">
        <v>2022</v>
      </c>
      <c r="C4466" s="23" t="s">
        <v>567</v>
      </c>
      <c r="D4466" t="s">
        <v>155</v>
      </c>
      <c r="E4466" s="23" t="s">
        <v>569</v>
      </c>
      <c r="F4466" s="23" t="s">
        <v>364</v>
      </c>
      <c r="G4466" s="23">
        <v>1</v>
      </c>
      <c r="H4466" s="23" t="s">
        <v>14</v>
      </c>
      <c r="I4466" s="24">
        <v>95714.77</v>
      </c>
      <c r="J4466" s="24">
        <v>167500.84</v>
      </c>
      <c r="K4466" s="24">
        <v>124241.28</v>
      </c>
      <c r="L4466" s="24">
        <v>217422.23</v>
      </c>
      <c r="M4466" s="24">
        <v>148540.66</v>
      </c>
      <c r="N4466" s="24">
        <v>259946.15</v>
      </c>
      <c r="O4466" s="24">
        <v>177140.93</v>
      </c>
      <c r="P4466" s="24">
        <v>309996.62</v>
      </c>
      <c r="Q4466" s="24">
        <v>208547.53</v>
      </c>
      <c r="R4466" s="24">
        <v>364958.18</v>
      </c>
      <c r="S4466" s="24">
        <v>228703.21</v>
      </c>
      <c r="T4466" s="24">
        <v>400230.62</v>
      </c>
      <c r="U4466" s="24">
        <v>248227.74</v>
      </c>
      <c r="V4466" s="24">
        <v>434398.55</v>
      </c>
    </row>
    <row r="4467" spans="1:22" hidden="1" x14ac:dyDescent="0.3">
      <c r="A4467" s="23">
        <v>6</v>
      </c>
      <c r="B4467" s="23">
        <v>2022</v>
      </c>
      <c r="C4467" s="23" t="s">
        <v>567</v>
      </c>
      <c r="D4467" t="s">
        <v>155</v>
      </c>
      <c r="E4467" s="23" t="s">
        <v>569</v>
      </c>
      <c r="F4467" s="23" t="s">
        <v>364</v>
      </c>
      <c r="G4467" s="23">
        <v>2</v>
      </c>
      <c r="H4467" s="23" t="s">
        <v>30</v>
      </c>
      <c r="I4467" s="24">
        <v>74629.2</v>
      </c>
      <c r="J4467" s="24">
        <v>130601.1</v>
      </c>
      <c r="K4467" s="24">
        <v>97858.87</v>
      </c>
      <c r="L4467" s="24">
        <v>171253.02</v>
      </c>
      <c r="M4467" s="24">
        <v>118654.2</v>
      </c>
      <c r="N4467" s="24">
        <v>207644.85</v>
      </c>
      <c r="O4467" s="24">
        <v>145357.17000000001</v>
      </c>
      <c r="P4467" s="24">
        <v>254375.05</v>
      </c>
      <c r="Q4467" s="24">
        <v>172517.16</v>
      </c>
      <c r="R4467" s="24">
        <v>301905.03000000003</v>
      </c>
      <c r="S4467" s="24">
        <v>190158.43</v>
      </c>
      <c r="T4467" s="24">
        <v>332777.25</v>
      </c>
      <c r="U4467" s="24">
        <v>206663.14</v>
      </c>
      <c r="V4467" s="24">
        <v>361660.5</v>
      </c>
    </row>
    <row r="4468" spans="1:22" hidden="1" x14ac:dyDescent="0.3">
      <c r="A4468" s="23">
        <v>6</v>
      </c>
      <c r="B4468" s="23">
        <v>2022</v>
      </c>
      <c r="C4468" s="23" t="s">
        <v>567</v>
      </c>
      <c r="D4468" t="s">
        <v>155</v>
      </c>
      <c r="E4468" s="23" t="s">
        <v>569</v>
      </c>
      <c r="F4468" s="23" t="s">
        <v>364</v>
      </c>
      <c r="G4468" s="23">
        <v>3</v>
      </c>
      <c r="H4468" s="23" t="s">
        <v>31</v>
      </c>
      <c r="I4468" s="24">
        <v>70885.570000000007</v>
      </c>
      <c r="J4468" s="24">
        <v>124049.75</v>
      </c>
      <c r="K4468" s="24">
        <v>96553.31</v>
      </c>
      <c r="L4468" s="24">
        <v>168968.3</v>
      </c>
      <c r="M4468" s="24">
        <v>122181.87</v>
      </c>
      <c r="N4468" s="24">
        <v>213818.27</v>
      </c>
      <c r="O4468" s="24">
        <v>160963.21</v>
      </c>
      <c r="P4468" s="24">
        <v>281685.62</v>
      </c>
      <c r="Q4468" s="24">
        <v>199379.69</v>
      </c>
      <c r="R4468" s="24">
        <v>348914.47</v>
      </c>
      <c r="S4468" s="24">
        <v>224585.28</v>
      </c>
      <c r="T4468" s="24">
        <v>393024.23</v>
      </c>
      <c r="U4468" s="24">
        <v>249466.54</v>
      </c>
      <c r="V4468" s="24">
        <v>436566.44</v>
      </c>
    </row>
    <row r="4469" spans="1:22" hidden="1" x14ac:dyDescent="0.3">
      <c r="A4469" s="23">
        <v>6</v>
      </c>
      <c r="B4469" s="23">
        <v>2022</v>
      </c>
      <c r="C4469" s="23" t="s">
        <v>567</v>
      </c>
      <c r="D4469" t="s">
        <v>155</v>
      </c>
      <c r="E4469" s="23" t="s">
        <v>569</v>
      </c>
      <c r="F4469" s="23" t="s">
        <v>364</v>
      </c>
      <c r="G4469" s="23">
        <v>4</v>
      </c>
      <c r="H4469" s="23" t="s">
        <v>29</v>
      </c>
      <c r="I4469" s="24">
        <v>76830.710000000006</v>
      </c>
      <c r="J4469" s="24">
        <v>122929.14</v>
      </c>
      <c r="K4469" s="24">
        <v>107562.99</v>
      </c>
      <c r="L4469" s="24">
        <v>172100.79</v>
      </c>
      <c r="M4469" s="24">
        <v>138295.28</v>
      </c>
      <c r="N4469" s="24">
        <v>221272.45</v>
      </c>
      <c r="O4469" s="24">
        <v>184393.7</v>
      </c>
      <c r="P4469" s="24">
        <v>295029.93</v>
      </c>
      <c r="Q4469" s="24">
        <v>230492.13</v>
      </c>
      <c r="R4469" s="24">
        <v>368787.41</v>
      </c>
      <c r="S4469" s="24">
        <v>261224.41</v>
      </c>
      <c r="T4469" s="24">
        <v>417959.07</v>
      </c>
      <c r="U4469" s="24">
        <v>291956.7</v>
      </c>
      <c r="V4469" s="24">
        <v>467130.72</v>
      </c>
    </row>
    <row r="4470" spans="1:22" hidden="1" x14ac:dyDescent="0.3">
      <c r="A4470" s="23">
        <v>6</v>
      </c>
      <c r="B4470" s="23">
        <v>2022</v>
      </c>
      <c r="C4470" s="23" t="s">
        <v>567</v>
      </c>
      <c r="D4470" t="s">
        <v>155</v>
      </c>
      <c r="E4470" s="23" t="s">
        <v>569</v>
      </c>
      <c r="F4470" s="23" t="s">
        <v>400</v>
      </c>
      <c r="G4470" s="23">
        <v>1</v>
      </c>
      <c r="H4470" s="23" t="s">
        <v>14</v>
      </c>
      <c r="I4470" s="24">
        <v>102744.49</v>
      </c>
      <c r="J4470" s="24">
        <v>179802.85</v>
      </c>
      <c r="K4470" s="24">
        <v>133194.54999999999</v>
      </c>
      <c r="L4470" s="24">
        <v>233090.46</v>
      </c>
      <c r="M4470" s="24">
        <v>159100.19</v>
      </c>
      <c r="N4470" s="24">
        <v>278425.34000000003</v>
      </c>
      <c r="O4470" s="24">
        <v>189525.83</v>
      </c>
      <c r="P4470" s="24">
        <v>331670.19</v>
      </c>
      <c r="Q4470" s="24">
        <v>222996.7</v>
      </c>
      <c r="R4470" s="24">
        <v>390244.23</v>
      </c>
      <c r="S4470" s="24">
        <v>244473.13</v>
      </c>
      <c r="T4470" s="24">
        <v>427827.99</v>
      </c>
      <c r="U4470" s="24">
        <v>265206.24</v>
      </c>
      <c r="V4470" s="24">
        <v>464110.92</v>
      </c>
    </row>
    <row r="4471" spans="1:22" hidden="1" x14ac:dyDescent="0.3">
      <c r="A4471" s="23">
        <v>6</v>
      </c>
      <c r="B4471" s="23">
        <v>2022</v>
      </c>
      <c r="C4471" s="23" t="s">
        <v>567</v>
      </c>
      <c r="D4471" t="s">
        <v>155</v>
      </c>
      <c r="E4471" s="23" t="s">
        <v>569</v>
      </c>
      <c r="F4471" s="23" t="s">
        <v>400</v>
      </c>
      <c r="G4471" s="23">
        <v>2</v>
      </c>
      <c r="H4471" s="23" t="s">
        <v>30</v>
      </c>
      <c r="I4471" s="24">
        <v>81195.5</v>
      </c>
      <c r="J4471" s="24">
        <v>142092.13</v>
      </c>
      <c r="K4471" s="24">
        <v>106232.31</v>
      </c>
      <c r="L4471" s="24">
        <v>185906.54</v>
      </c>
      <c r="M4471" s="24">
        <v>128556.89</v>
      </c>
      <c r="N4471" s="24">
        <v>224974.56</v>
      </c>
      <c r="O4471" s="24">
        <v>157043.53</v>
      </c>
      <c r="P4471" s="24">
        <v>274826.18</v>
      </c>
      <c r="Q4471" s="24">
        <v>186174.46</v>
      </c>
      <c r="R4471" s="24">
        <v>325805.3</v>
      </c>
      <c r="S4471" s="24">
        <v>205081.21</v>
      </c>
      <c r="T4471" s="24">
        <v>358892.13</v>
      </c>
      <c r="U4471" s="24">
        <v>222728.13</v>
      </c>
      <c r="V4471" s="24">
        <v>389774.23</v>
      </c>
    </row>
    <row r="4472" spans="1:22" hidden="1" x14ac:dyDescent="0.3">
      <c r="A4472" s="23">
        <v>6</v>
      </c>
      <c r="B4472" s="23">
        <v>2022</v>
      </c>
      <c r="C4472" s="23" t="s">
        <v>567</v>
      </c>
      <c r="D4472" t="s">
        <v>155</v>
      </c>
      <c r="E4472" s="23" t="s">
        <v>569</v>
      </c>
      <c r="F4472" s="23" t="s">
        <v>400</v>
      </c>
      <c r="G4472" s="23">
        <v>3</v>
      </c>
      <c r="H4472" s="23" t="s">
        <v>31</v>
      </c>
      <c r="I4472" s="24">
        <v>77955.67</v>
      </c>
      <c r="J4472" s="24">
        <v>136422.42000000001</v>
      </c>
      <c r="K4472" s="24">
        <v>106392.41</v>
      </c>
      <c r="L4472" s="24">
        <v>186186.71</v>
      </c>
      <c r="M4472" s="24">
        <v>134789.1</v>
      </c>
      <c r="N4472" s="24">
        <v>235880.92</v>
      </c>
      <c r="O4472" s="24">
        <v>177730.09</v>
      </c>
      <c r="P4472" s="24">
        <v>311027.65000000002</v>
      </c>
      <c r="Q4472" s="24">
        <v>220298.19</v>
      </c>
      <c r="R4472" s="24">
        <v>385521.83</v>
      </c>
      <c r="S4472" s="24">
        <v>248262.61</v>
      </c>
      <c r="T4472" s="24">
        <v>434459.57</v>
      </c>
      <c r="U4472" s="24">
        <v>275895.58</v>
      </c>
      <c r="V4472" s="24">
        <v>482817.26</v>
      </c>
    </row>
    <row r="4473" spans="1:22" hidden="1" x14ac:dyDescent="0.3">
      <c r="A4473" s="23">
        <v>6</v>
      </c>
      <c r="B4473" s="23">
        <v>2022</v>
      </c>
      <c r="C4473" s="23" t="s">
        <v>567</v>
      </c>
      <c r="D4473" t="s">
        <v>155</v>
      </c>
      <c r="E4473" s="23" t="s">
        <v>569</v>
      </c>
      <c r="F4473" s="23" t="s">
        <v>400</v>
      </c>
      <c r="G4473" s="23">
        <v>4</v>
      </c>
      <c r="H4473" s="23" t="s">
        <v>29</v>
      </c>
      <c r="I4473" s="24">
        <v>83042.570000000007</v>
      </c>
      <c r="J4473" s="24">
        <v>132868.10999999999</v>
      </c>
      <c r="K4473" s="24">
        <v>116259.59</v>
      </c>
      <c r="L4473" s="24">
        <v>186015.35</v>
      </c>
      <c r="M4473" s="24">
        <v>149476.62</v>
      </c>
      <c r="N4473" s="24">
        <v>239162.6</v>
      </c>
      <c r="O4473" s="24">
        <v>199302.16</v>
      </c>
      <c r="P4473" s="24">
        <v>318883.46000000002</v>
      </c>
      <c r="Q4473" s="24">
        <v>249127.7</v>
      </c>
      <c r="R4473" s="24">
        <v>398604.33</v>
      </c>
      <c r="S4473" s="24">
        <v>282344.73</v>
      </c>
      <c r="T4473" s="24">
        <v>451751.57</v>
      </c>
      <c r="U4473" s="24">
        <v>315561.76</v>
      </c>
      <c r="V4473" s="24">
        <v>504898.82</v>
      </c>
    </row>
    <row r="4474" spans="1:22" hidden="1" x14ac:dyDescent="0.3">
      <c r="A4474" s="23">
        <v>6</v>
      </c>
      <c r="B4474" s="23">
        <v>2022</v>
      </c>
      <c r="C4474" s="23" t="s">
        <v>567</v>
      </c>
      <c r="D4474" t="s">
        <v>155</v>
      </c>
      <c r="E4474" s="23" t="s">
        <v>569</v>
      </c>
      <c r="F4474" s="23" t="s">
        <v>432</v>
      </c>
      <c r="G4474" s="23">
        <v>1</v>
      </c>
      <c r="H4474" s="23" t="s">
        <v>14</v>
      </c>
      <c r="I4474" s="24">
        <v>99428.29</v>
      </c>
      <c r="J4474" s="24">
        <v>173999.51</v>
      </c>
      <c r="K4474" s="24">
        <v>128932.23</v>
      </c>
      <c r="L4474" s="24">
        <v>225631.41</v>
      </c>
      <c r="M4474" s="24">
        <v>154039.9</v>
      </c>
      <c r="N4474" s="24">
        <v>269569.82</v>
      </c>
      <c r="O4474" s="24">
        <v>183542.36</v>
      </c>
      <c r="P4474" s="24">
        <v>321199.13</v>
      </c>
      <c r="Q4474" s="24">
        <v>215984.76</v>
      </c>
      <c r="R4474" s="24">
        <v>377973.34</v>
      </c>
      <c r="S4474" s="24">
        <v>236802.15</v>
      </c>
      <c r="T4474" s="24">
        <v>414403.76</v>
      </c>
      <c r="U4474" s="24">
        <v>256914.28</v>
      </c>
      <c r="V4474" s="24">
        <v>449599.98</v>
      </c>
    </row>
    <row r="4475" spans="1:22" hidden="1" x14ac:dyDescent="0.3">
      <c r="A4475" s="23">
        <v>6</v>
      </c>
      <c r="B4475" s="23">
        <v>2022</v>
      </c>
      <c r="C4475" s="23" t="s">
        <v>567</v>
      </c>
      <c r="D4475" t="s">
        <v>155</v>
      </c>
      <c r="E4475" s="23" t="s">
        <v>569</v>
      </c>
      <c r="F4475" s="23" t="s">
        <v>432</v>
      </c>
      <c r="G4475" s="23">
        <v>2</v>
      </c>
      <c r="H4475" s="23" t="s">
        <v>30</v>
      </c>
      <c r="I4475" s="24">
        <v>78342.720000000001</v>
      </c>
      <c r="J4475" s="24">
        <v>137099.76999999999</v>
      </c>
      <c r="K4475" s="24">
        <v>102549.83</v>
      </c>
      <c r="L4475" s="24">
        <v>179462.2</v>
      </c>
      <c r="M4475" s="24">
        <v>124153.44</v>
      </c>
      <c r="N4475" s="24">
        <v>217268.52</v>
      </c>
      <c r="O4475" s="24">
        <v>151758.60999999999</v>
      </c>
      <c r="P4475" s="24">
        <v>265577.56</v>
      </c>
      <c r="Q4475" s="24">
        <v>179954.39</v>
      </c>
      <c r="R4475" s="24">
        <v>314920.19</v>
      </c>
      <c r="S4475" s="24">
        <v>198257.37</v>
      </c>
      <c r="T4475" s="24">
        <v>346950.39</v>
      </c>
      <c r="U4475" s="24">
        <v>215349.68</v>
      </c>
      <c r="V4475" s="24">
        <v>376861.93</v>
      </c>
    </row>
    <row r="4476" spans="1:22" hidden="1" x14ac:dyDescent="0.3">
      <c r="A4476" s="23">
        <v>6</v>
      </c>
      <c r="B4476" s="23">
        <v>2022</v>
      </c>
      <c r="C4476" s="23" t="s">
        <v>567</v>
      </c>
      <c r="D4476" t="s">
        <v>155</v>
      </c>
      <c r="E4476" s="23" t="s">
        <v>569</v>
      </c>
      <c r="F4476" s="23" t="s">
        <v>432</v>
      </c>
      <c r="G4476" s="23">
        <v>3</v>
      </c>
      <c r="H4476" s="23" t="s">
        <v>31</v>
      </c>
      <c r="I4476" s="24">
        <v>75040.899999999994</v>
      </c>
      <c r="J4476" s="24">
        <v>131321.57999999999</v>
      </c>
      <c r="K4476" s="24">
        <v>102370.78</v>
      </c>
      <c r="L4476" s="24">
        <v>179148.87</v>
      </c>
      <c r="M4476" s="24">
        <v>129661.47</v>
      </c>
      <c r="N4476" s="24">
        <v>226907.57</v>
      </c>
      <c r="O4476" s="24">
        <v>170936.02</v>
      </c>
      <c r="P4476" s="24">
        <v>299138.03000000003</v>
      </c>
      <c r="Q4476" s="24">
        <v>211845.7</v>
      </c>
      <c r="R4476" s="24">
        <v>370729.97</v>
      </c>
      <c r="S4476" s="24">
        <v>238713.41</v>
      </c>
      <c r="T4476" s="24">
        <v>417748.47</v>
      </c>
      <c r="U4476" s="24">
        <v>265256.81</v>
      </c>
      <c r="V4476" s="24">
        <v>464199.41</v>
      </c>
    </row>
    <row r="4477" spans="1:22" hidden="1" x14ac:dyDescent="0.3">
      <c r="A4477" s="23">
        <v>6</v>
      </c>
      <c r="B4477" s="23">
        <v>2022</v>
      </c>
      <c r="C4477" s="23" t="s">
        <v>567</v>
      </c>
      <c r="D4477" t="s">
        <v>155</v>
      </c>
      <c r="E4477" s="23" t="s">
        <v>569</v>
      </c>
      <c r="F4477" s="23" t="s">
        <v>432</v>
      </c>
      <c r="G4477" s="23">
        <v>4</v>
      </c>
      <c r="H4477" s="23" t="s">
        <v>29</v>
      </c>
      <c r="I4477" s="24">
        <v>80240.56</v>
      </c>
      <c r="J4477" s="24">
        <v>128384.9</v>
      </c>
      <c r="K4477" s="24">
        <v>112336.79</v>
      </c>
      <c r="L4477" s="24">
        <v>179738.86</v>
      </c>
      <c r="M4477" s="24">
        <v>144433.01</v>
      </c>
      <c r="N4477" s="24">
        <v>231092.82</v>
      </c>
      <c r="O4477" s="24">
        <v>192577.35</v>
      </c>
      <c r="P4477" s="24">
        <v>308123.77</v>
      </c>
      <c r="Q4477" s="24">
        <v>240721.69</v>
      </c>
      <c r="R4477" s="24">
        <v>385154.71</v>
      </c>
      <c r="S4477" s="24">
        <v>272817.90999999997</v>
      </c>
      <c r="T4477" s="24">
        <v>436508.67</v>
      </c>
      <c r="U4477" s="24">
        <v>304914.14</v>
      </c>
      <c r="V4477" s="24">
        <v>487862.63</v>
      </c>
    </row>
    <row r="4478" spans="1:22" hidden="1" x14ac:dyDescent="0.3">
      <c r="A4478" s="23">
        <v>6</v>
      </c>
      <c r="B4478" s="23">
        <v>2021</v>
      </c>
      <c r="C4478" s="23" t="s">
        <v>567</v>
      </c>
      <c r="D4478" t="s">
        <v>166</v>
      </c>
      <c r="E4478" s="23" t="s">
        <v>570</v>
      </c>
      <c r="F4478" s="23" t="s">
        <v>212</v>
      </c>
      <c r="G4478" s="23">
        <v>1</v>
      </c>
      <c r="H4478" s="23" t="s">
        <v>14</v>
      </c>
      <c r="I4478" s="24">
        <v>88086.74</v>
      </c>
      <c r="J4478" s="24">
        <v>154151.79</v>
      </c>
      <c r="K4478" s="24">
        <v>114061.62</v>
      </c>
      <c r="L4478" s="24">
        <v>199607.83</v>
      </c>
      <c r="M4478" s="24">
        <v>136496.54999999999</v>
      </c>
      <c r="N4478" s="24">
        <v>238868.96</v>
      </c>
      <c r="O4478" s="24">
        <v>162831.54</v>
      </c>
      <c r="P4478" s="24">
        <v>284955.2</v>
      </c>
      <c r="Q4478" s="24">
        <v>191468.19</v>
      </c>
      <c r="R4478" s="24">
        <v>335069.33</v>
      </c>
      <c r="S4478" s="24">
        <v>209783.93</v>
      </c>
      <c r="T4478" s="24">
        <v>367121.88</v>
      </c>
      <c r="U4478" s="24">
        <v>227114.05</v>
      </c>
      <c r="V4478" s="24">
        <v>397449.59</v>
      </c>
    </row>
    <row r="4479" spans="1:22" hidden="1" x14ac:dyDescent="0.3">
      <c r="A4479" s="23">
        <v>6</v>
      </c>
      <c r="B4479" s="23">
        <v>2021</v>
      </c>
      <c r="C4479" s="23" t="s">
        <v>567</v>
      </c>
      <c r="D4479" t="s">
        <v>166</v>
      </c>
      <c r="E4479" s="23" t="s">
        <v>570</v>
      </c>
      <c r="F4479" s="23" t="s">
        <v>212</v>
      </c>
      <c r="G4479" s="23">
        <v>2</v>
      </c>
      <c r="H4479" s="23" t="s">
        <v>30</v>
      </c>
      <c r="I4479" s="24">
        <v>77157.899999999994</v>
      </c>
      <c r="J4479" s="24">
        <v>135026.32999999999</v>
      </c>
      <c r="K4479" s="24">
        <v>101024.56</v>
      </c>
      <c r="L4479" s="24">
        <v>176792.97</v>
      </c>
      <c r="M4479" s="24">
        <v>122646.39999999999</v>
      </c>
      <c r="N4479" s="24">
        <v>214631.2</v>
      </c>
      <c r="O4479" s="24">
        <v>150188.25</v>
      </c>
      <c r="P4479" s="24">
        <v>262829.44</v>
      </c>
      <c r="Q4479" s="24">
        <v>178036.29</v>
      </c>
      <c r="R4479" s="24">
        <v>311563.51</v>
      </c>
      <c r="S4479" s="24">
        <v>196096.78</v>
      </c>
      <c r="T4479" s="24">
        <v>343169.37</v>
      </c>
      <c r="U4479" s="24">
        <v>212807.47</v>
      </c>
      <c r="V4479" s="24">
        <v>372413.07</v>
      </c>
    </row>
    <row r="4480" spans="1:22" hidden="1" x14ac:dyDescent="0.3">
      <c r="A4480" s="23">
        <v>6</v>
      </c>
      <c r="B4480" s="23">
        <v>2021</v>
      </c>
      <c r="C4480" s="23" t="s">
        <v>567</v>
      </c>
      <c r="D4480" t="s">
        <v>166</v>
      </c>
      <c r="E4480" s="23" t="s">
        <v>570</v>
      </c>
      <c r="F4480" s="23" t="s">
        <v>212</v>
      </c>
      <c r="G4480" s="23">
        <v>3</v>
      </c>
      <c r="H4480" s="23" t="s">
        <v>31</v>
      </c>
      <c r="I4480" s="24">
        <v>67159.61</v>
      </c>
      <c r="J4480" s="24">
        <v>117529.31</v>
      </c>
      <c r="K4480" s="24">
        <v>91485.17</v>
      </c>
      <c r="L4480" s="24">
        <v>160099.04999999999</v>
      </c>
      <c r="M4480" s="24">
        <v>115658.34</v>
      </c>
      <c r="N4480" s="24">
        <v>202402.09</v>
      </c>
      <c r="O4480" s="24">
        <v>152269.92000000001</v>
      </c>
      <c r="P4480" s="24">
        <v>266472.37</v>
      </c>
      <c r="Q4480" s="24">
        <v>188613.32</v>
      </c>
      <c r="R4480" s="24">
        <v>330073.31</v>
      </c>
      <c r="S4480" s="24">
        <v>212459.12</v>
      </c>
      <c r="T4480" s="24">
        <v>371803.46</v>
      </c>
      <c r="U4480" s="24">
        <v>235998.42</v>
      </c>
      <c r="V4480" s="24">
        <v>412997.23</v>
      </c>
    </row>
    <row r="4481" spans="1:22" hidden="1" x14ac:dyDescent="0.3">
      <c r="A4481" s="23">
        <v>6</v>
      </c>
      <c r="B4481" s="23">
        <v>2021</v>
      </c>
      <c r="C4481" s="23" t="s">
        <v>567</v>
      </c>
      <c r="D4481" t="s">
        <v>166</v>
      </c>
      <c r="E4481" s="23" t="s">
        <v>570</v>
      </c>
      <c r="F4481" s="23" t="s">
        <v>212</v>
      </c>
      <c r="G4481" s="23">
        <v>4</v>
      </c>
      <c r="H4481" s="23" t="s">
        <v>29</v>
      </c>
      <c r="I4481" s="24">
        <v>74664.28</v>
      </c>
      <c r="J4481" s="24">
        <v>119462.85</v>
      </c>
      <c r="K4481" s="24">
        <v>104529.99</v>
      </c>
      <c r="L4481" s="24">
        <v>167247.99</v>
      </c>
      <c r="M4481" s="24">
        <v>134395.71</v>
      </c>
      <c r="N4481" s="24">
        <v>215033.13</v>
      </c>
      <c r="O4481" s="24">
        <v>179194.27</v>
      </c>
      <c r="P4481" s="24">
        <v>286710.84000000003</v>
      </c>
      <c r="Q4481" s="24">
        <v>223992.84</v>
      </c>
      <c r="R4481" s="24">
        <v>358388.55</v>
      </c>
      <c r="S4481" s="24">
        <v>253858.56</v>
      </c>
      <c r="T4481" s="24">
        <v>406173.7</v>
      </c>
      <c r="U4481" s="24">
        <v>283724.27</v>
      </c>
      <c r="V4481" s="24">
        <v>453958.84</v>
      </c>
    </row>
    <row r="4482" spans="1:22" hidden="1" x14ac:dyDescent="0.3">
      <c r="A4482" s="23">
        <v>6</v>
      </c>
      <c r="B4482" s="23">
        <v>2022</v>
      </c>
      <c r="C4482" s="23" t="s">
        <v>567</v>
      </c>
      <c r="D4482" t="s">
        <v>166</v>
      </c>
      <c r="E4482" s="23" t="s">
        <v>570</v>
      </c>
      <c r="F4482" s="23" t="s">
        <v>255</v>
      </c>
      <c r="G4482" s="23">
        <v>1</v>
      </c>
      <c r="H4482" s="23" t="s">
        <v>14</v>
      </c>
      <c r="I4482" s="24">
        <v>99494.88</v>
      </c>
      <c r="J4482" s="24">
        <v>174116.03</v>
      </c>
      <c r="K4482" s="24">
        <v>129052.98</v>
      </c>
      <c r="L4482" s="24">
        <v>225842.72</v>
      </c>
      <c r="M4482" s="24">
        <v>154213.23000000001</v>
      </c>
      <c r="N4482" s="24">
        <v>269873.15000000002</v>
      </c>
      <c r="O4482" s="24">
        <v>183790.62</v>
      </c>
      <c r="P4482" s="24">
        <v>321633.59000000003</v>
      </c>
      <c r="Q4482" s="24">
        <v>216303.35</v>
      </c>
      <c r="R4482" s="24">
        <v>378530.85</v>
      </c>
      <c r="S4482" s="24">
        <v>237166.67</v>
      </c>
      <c r="T4482" s="24">
        <v>415041.67</v>
      </c>
      <c r="U4482" s="24">
        <v>257337.46</v>
      </c>
      <c r="V4482" s="24">
        <v>450340.55</v>
      </c>
    </row>
    <row r="4483" spans="1:22" hidden="1" x14ac:dyDescent="0.3">
      <c r="A4483" s="23">
        <v>6</v>
      </c>
      <c r="B4483" s="23">
        <v>2022</v>
      </c>
      <c r="C4483" s="23" t="s">
        <v>567</v>
      </c>
      <c r="D4483" t="s">
        <v>166</v>
      </c>
      <c r="E4483" s="23" t="s">
        <v>570</v>
      </c>
      <c r="F4483" s="23" t="s">
        <v>255</v>
      </c>
      <c r="G4483" s="23">
        <v>2</v>
      </c>
      <c r="H4483" s="23" t="s">
        <v>30</v>
      </c>
      <c r="I4483" s="24">
        <v>78177.600000000006</v>
      </c>
      <c r="J4483" s="24">
        <v>136810.79999999999</v>
      </c>
      <c r="K4483" s="24">
        <v>102380.66</v>
      </c>
      <c r="L4483" s="24">
        <v>179166.15</v>
      </c>
      <c r="M4483" s="24">
        <v>123998.35</v>
      </c>
      <c r="N4483" s="24">
        <v>216997.11</v>
      </c>
      <c r="O4483" s="24">
        <v>151657.60000000001</v>
      </c>
      <c r="P4483" s="24">
        <v>265400.78999999998</v>
      </c>
      <c r="Q4483" s="24">
        <v>179877.04</v>
      </c>
      <c r="R4483" s="24">
        <v>314784.81</v>
      </c>
      <c r="S4483" s="24">
        <v>198198.32</v>
      </c>
      <c r="T4483" s="24">
        <v>346847.05</v>
      </c>
      <c r="U4483" s="24">
        <v>215316.1</v>
      </c>
      <c r="V4483" s="24">
        <v>376803.18</v>
      </c>
    </row>
    <row r="4484" spans="1:22" hidden="1" x14ac:dyDescent="0.3">
      <c r="A4484" s="23">
        <v>6</v>
      </c>
      <c r="B4484" s="23">
        <v>2022</v>
      </c>
      <c r="C4484" s="23" t="s">
        <v>567</v>
      </c>
      <c r="D4484" t="s">
        <v>166</v>
      </c>
      <c r="E4484" s="23" t="s">
        <v>570</v>
      </c>
      <c r="F4484" s="23" t="s">
        <v>255</v>
      </c>
      <c r="G4484" s="23">
        <v>3</v>
      </c>
      <c r="H4484" s="23" t="s">
        <v>31</v>
      </c>
      <c r="I4484" s="24">
        <v>74717.429999999993</v>
      </c>
      <c r="J4484" s="24">
        <v>130755.5</v>
      </c>
      <c r="K4484" s="24">
        <v>101888.39</v>
      </c>
      <c r="L4484" s="24">
        <v>178304.69</v>
      </c>
      <c r="M4484" s="24">
        <v>129019.74</v>
      </c>
      <c r="N4484" s="24">
        <v>225784.54</v>
      </c>
      <c r="O4484" s="24">
        <v>170058.99</v>
      </c>
      <c r="P4484" s="24">
        <v>297603.23</v>
      </c>
      <c r="Q4484" s="24">
        <v>210729.37</v>
      </c>
      <c r="R4484" s="24">
        <v>368776.4</v>
      </c>
      <c r="S4484" s="24">
        <v>237433.09</v>
      </c>
      <c r="T4484" s="24">
        <v>415507.92</v>
      </c>
      <c r="U4484" s="24">
        <v>263808.93</v>
      </c>
      <c r="V4484" s="24">
        <v>461665.63</v>
      </c>
    </row>
    <row r="4485" spans="1:22" hidden="1" x14ac:dyDescent="0.3">
      <c r="A4485" s="23">
        <v>6</v>
      </c>
      <c r="B4485" s="23">
        <v>2022</v>
      </c>
      <c r="C4485" s="23" t="s">
        <v>567</v>
      </c>
      <c r="D4485" t="s">
        <v>166</v>
      </c>
      <c r="E4485" s="23" t="s">
        <v>570</v>
      </c>
      <c r="F4485" s="23" t="s">
        <v>255</v>
      </c>
      <c r="G4485" s="23">
        <v>4</v>
      </c>
      <c r="H4485" s="23" t="s">
        <v>29</v>
      </c>
      <c r="I4485" s="24">
        <v>80180.2</v>
      </c>
      <c r="J4485" s="24">
        <v>128288.32000000001</v>
      </c>
      <c r="K4485" s="24">
        <v>112252.28</v>
      </c>
      <c r="L4485" s="24">
        <v>179603.65</v>
      </c>
      <c r="M4485" s="24">
        <v>144324.35999999999</v>
      </c>
      <c r="N4485" s="24">
        <v>230918.98</v>
      </c>
      <c r="O4485" s="24">
        <v>192432.48</v>
      </c>
      <c r="P4485" s="24">
        <v>307891.96999999997</v>
      </c>
      <c r="Q4485" s="24">
        <v>240540.6</v>
      </c>
      <c r="R4485" s="24">
        <v>384864.96</v>
      </c>
      <c r="S4485" s="24">
        <v>272612.68</v>
      </c>
      <c r="T4485" s="24">
        <v>436180.29</v>
      </c>
      <c r="U4485" s="24">
        <v>304684.76</v>
      </c>
      <c r="V4485" s="24">
        <v>487495.62</v>
      </c>
    </row>
    <row r="4486" spans="1:22" hidden="1" x14ac:dyDescent="0.3">
      <c r="A4486" s="23">
        <v>6</v>
      </c>
      <c r="B4486" s="23">
        <v>2022</v>
      </c>
      <c r="C4486" s="23" t="s">
        <v>567</v>
      </c>
      <c r="D4486" t="s">
        <v>166</v>
      </c>
      <c r="E4486" s="23" t="s">
        <v>570</v>
      </c>
      <c r="F4486" s="23" t="s">
        <v>296</v>
      </c>
      <c r="G4486" s="23">
        <v>1</v>
      </c>
      <c r="H4486" s="23" t="s">
        <v>14</v>
      </c>
      <c r="I4486" s="24">
        <v>100555.89</v>
      </c>
      <c r="J4486" s="24">
        <v>175972.8</v>
      </c>
      <c r="K4486" s="24">
        <v>130393.26</v>
      </c>
      <c r="L4486" s="24">
        <v>228188.2</v>
      </c>
      <c r="M4486" s="24">
        <v>155784.44</v>
      </c>
      <c r="N4486" s="24">
        <v>272622.77</v>
      </c>
      <c r="O4486" s="24">
        <v>185619.6</v>
      </c>
      <c r="P4486" s="24">
        <v>324834.31</v>
      </c>
      <c r="Q4486" s="24">
        <v>218428.27</v>
      </c>
      <c r="R4486" s="24">
        <v>382249.48</v>
      </c>
      <c r="S4486" s="24">
        <v>239480.65</v>
      </c>
      <c r="T4486" s="24">
        <v>419091.14</v>
      </c>
      <c r="U4486" s="24">
        <v>259819.33</v>
      </c>
      <c r="V4486" s="24">
        <v>454683.82</v>
      </c>
    </row>
    <row r="4487" spans="1:22" hidden="1" x14ac:dyDescent="0.3">
      <c r="A4487" s="23">
        <v>6</v>
      </c>
      <c r="B4487" s="23">
        <v>2022</v>
      </c>
      <c r="C4487" s="23" t="s">
        <v>567</v>
      </c>
      <c r="D4487" t="s">
        <v>166</v>
      </c>
      <c r="E4487" s="23" t="s">
        <v>570</v>
      </c>
      <c r="F4487" s="23" t="s">
        <v>296</v>
      </c>
      <c r="G4487" s="23">
        <v>2</v>
      </c>
      <c r="H4487" s="23" t="s">
        <v>30</v>
      </c>
      <c r="I4487" s="24">
        <v>79238.61</v>
      </c>
      <c r="J4487" s="24">
        <v>138667.57</v>
      </c>
      <c r="K4487" s="24">
        <v>103720.93</v>
      </c>
      <c r="L4487" s="24">
        <v>181511.63</v>
      </c>
      <c r="M4487" s="24">
        <v>125569.56</v>
      </c>
      <c r="N4487" s="24">
        <v>219746.73</v>
      </c>
      <c r="O4487" s="24">
        <v>153486.57999999999</v>
      </c>
      <c r="P4487" s="24">
        <v>268601.51</v>
      </c>
      <c r="Q4487" s="24">
        <v>182001.96</v>
      </c>
      <c r="R4487" s="24">
        <v>318503.44</v>
      </c>
      <c r="S4487" s="24">
        <v>200512.3</v>
      </c>
      <c r="T4487" s="24">
        <v>350896.53</v>
      </c>
      <c r="U4487" s="24">
        <v>217797.97</v>
      </c>
      <c r="V4487" s="24">
        <v>381146.45</v>
      </c>
    </row>
    <row r="4488" spans="1:22" hidden="1" x14ac:dyDescent="0.3">
      <c r="A4488" s="23">
        <v>6</v>
      </c>
      <c r="B4488" s="23">
        <v>2022</v>
      </c>
      <c r="C4488" s="23" t="s">
        <v>567</v>
      </c>
      <c r="D4488" t="s">
        <v>166</v>
      </c>
      <c r="E4488" s="23" t="s">
        <v>570</v>
      </c>
      <c r="F4488" s="23" t="s">
        <v>296</v>
      </c>
      <c r="G4488" s="23">
        <v>3</v>
      </c>
      <c r="H4488" s="23" t="s">
        <v>31</v>
      </c>
      <c r="I4488" s="24">
        <v>75904.67</v>
      </c>
      <c r="J4488" s="24">
        <v>132833.17000000001</v>
      </c>
      <c r="K4488" s="24">
        <v>103550.53</v>
      </c>
      <c r="L4488" s="24">
        <v>181213.43</v>
      </c>
      <c r="M4488" s="24">
        <v>131156.76999999999</v>
      </c>
      <c r="N4488" s="24">
        <v>229524.35</v>
      </c>
      <c r="O4488" s="24">
        <v>172908.37</v>
      </c>
      <c r="P4488" s="24">
        <v>302589.64</v>
      </c>
      <c r="Q4488" s="24">
        <v>214291.09</v>
      </c>
      <c r="R4488" s="24">
        <v>375009.41</v>
      </c>
      <c r="S4488" s="24">
        <v>241469.71</v>
      </c>
      <c r="T4488" s="24">
        <v>422571.99</v>
      </c>
      <c r="U4488" s="24">
        <v>268320.44</v>
      </c>
      <c r="V4488" s="24">
        <v>469560.78</v>
      </c>
    </row>
    <row r="4489" spans="1:22" hidden="1" x14ac:dyDescent="0.3">
      <c r="A4489" s="23">
        <v>6</v>
      </c>
      <c r="B4489" s="23">
        <v>2022</v>
      </c>
      <c r="C4489" s="23" t="s">
        <v>567</v>
      </c>
      <c r="D4489" t="s">
        <v>166</v>
      </c>
      <c r="E4489" s="23" t="s">
        <v>570</v>
      </c>
      <c r="F4489" s="23" t="s">
        <v>296</v>
      </c>
      <c r="G4489" s="23">
        <v>4</v>
      </c>
      <c r="H4489" s="23" t="s">
        <v>29</v>
      </c>
      <c r="I4489" s="24">
        <v>81154.44</v>
      </c>
      <c r="J4489" s="24">
        <v>129847.11</v>
      </c>
      <c r="K4489" s="24">
        <v>113616.22</v>
      </c>
      <c r="L4489" s="24">
        <v>181785.96</v>
      </c>
      <c r="M4489" s="24">
        <v>146078</v>
      </c>
      <c r="N4489" s="24">
        <v>233724.79999999999</v>
      </c>
      <c r="O4489" s="24">
        <v>194770.67</v>
      </c>
      <c r="P4489" s="24">
        <v>311633.07</v>
      </c>
      <c r="Q4489" s="24">
        <v>243463.33</v>
      </c>
      <c r="R4489" s="24">
        <v>389541.34</v>
      </c>
      <c r="S4489" s="24">
        <v>275925.11</v>
      </c>
      <c r="T4489" s="24">
        <v>441480.18</v>
      </c>
      <c r="U4489" s="24">
        <v>308386.89</v>
      </c>
      <c r="V4489" s="24">
        <v>493419.03</v>
      </c>
    </row>
    <row r="4490" spans="1:22" hidden="1" x14ac:dyDescent="0.3">
      <c r="A4490" s="23">
        <v>6</v>
      </c>
      <c r="B4490" s="23">
        <v>2022</v>
      </c>
      <c r="C4490" s="23" t="s">
        <v>567</v>
      </c>
      <c r="D4490" t="s">
        <v>166</v>
      </c>
      <c r="E4490" s="23" t="s">
        <v>570</v>
      </c>
      <c r="F4490" s="23" t="s">
        <v>336</v>
      </c>
      <c r="G4490" s="23">
        <v>1</v>
      </c>
      <c r="H4490" s="23" t="s">
        <v>14</v>
      </c>
      <c r="I4490" s="24">
        <v>98167.51</v>
      </c>
      <c r="J4490" s="24">
        <v>171793.14</v>
      </c>
      <c r="K4490" s="24">
        <v>127229.71</v>
      </c>
      <c r="L4490" s="24">
        <v>222651.99</v>
      </c>
      <c r="M4490" s="24">
        <v>151948.68</v>
      </c>
      <c r="N4490" s="24">
        <v>265910.2</v>
      </c>
      <c r="O4490" s="24">
        <v>180968.58</v>
      </c>
      <c r="P4490" s="24">
        <v>316695.02</v>
      </c>
      <c r="Q4490" s="24">
        <v>212904.07</v>
      </c>
      <c r="R4490" s="24">
        <v>372582.12</v>
      </c>
      <c r="S4490" s="24">
        <v>233394.58</v>
      </c>
      <c r="T4490" s="24">
        <v>408440.52</v>
      </c>
      <c r="U4490" s="24">
        <v>253162.84</v>
      </c>
      <c r="V4490" s="24">
        <v>443034.97</v>
      </c>
    </row>
    <row r="4491" spans="1:22" hidden="1" x14ac:dyDescent="0.3">
      <c r="A4491" s="23">
        <v>6</v>
      </c>
      <c r="B4491" s="23">
        <v>2022</v>
      </c>
      <c r="C4491" s="23" t="s">
        <v>567</v>
      </c>
      <c r="D4491" t="s">
        <v>166</v>
      </c>
      <c r="E4491" s="23" t="s">
        <v>570</v>
      </c>
      <c r="F4491" s="23" t="s">
        <v>336</v>
      </c>
      <c r="G4491" s="23">
        <v>2</v>
      </c>
      <c r="H4491" s="23" t="s">
        <v>30</v>
      </c>
      <c r="I4491" s="24">
        <v>77777.070000000007</v>
      </c>
      <c r="J4491" s="24">
        <v>136109.88</v>
      </c>
      <c r="K4491" s="24">
        <v>101717.05</v>
      </c>
      <c r="L4491" s="24">
        <v>178004.84</v>
      </c>
      <c r="M4491" s="24">
        <v>123047.5</v>
      </c>
      <c r="N4491" s="24">
        <v>215333.12</v>
      </c>
      <c r="O4491" s="24">
        <v>150232.65</v>
      </c>
      <c r="P4491" s="24">
        <v>262907.13</v>
      </c>
      <c r="Q4491" s="24">
        <v>178061.51</v>
      </c>
      <c r="R4491" s="24">
        <v>311607.65000000002</v>
      </c>
      <c r="S4491" s="24">
        <v>196120.51</v>
      </c>
      <c r="T4491" s="24">
        <v>343210.89</v>
      </c>
      <c r="U4491" s="24">
        <v>212968.5</v>
      </c>
      <c r="V4491" s="24">
        <v>372694.88</v>
      </c>
    </row>
    <row r="4492" spans="1:22" hidden="1" x14ac:dyDescent="0.3">
      <c r="A4492" s="23">
        <v>6</v>
      </c>
      <c r="B4492" s="23">
        <v>2022</v>
      </c>
      <c r="C4492" s="23" t="s">
        <v>567</v>
      </c>
      <c r="D4492" t="s">
        <v>166</v>
      </c>
      <c r="E4492" s="23" t="s">
        <v>570</v>
      </c>
      <c r="F4492" s="23" t="s">
        <v>336</v>
      </c>
      <c r="G4492" s="23">
        <v>3</v>
      </c>
      <c r="H4492" s="23" t="s">
        <v>31</v>
      </c>
      <c r="I4492" s="24">
        <v>74824.08</v>
      </c>
      <c r="J4492" s="24">
        <v>130942.14</v>
      </c>
      <c r="K4492" s="24">
        <v>102155.8</v>
      </c>
      <c r="L4492" s="24">
        <v>178772.64</v>
      </c>
      <c r="M4492" s="24">
        <v>129449.61</v>
      </c>
      <c r="N4492" s="24">
        <v>226536.83</v>
      </c>
      <c r="O4492" s="24">
        <v>170717.69</v>
      </c>
      <c r="P4492" s="24">
        <v>298755.96000000002</v>
      </c>
      <c r="Q4492" s="24">
        <v>211632.94</v>
      </c>
      <c r="R4492" s="24">
        <v>370357.64</v>
      </c>
      <c r="S4492" s="24">
        <v>238517.73</v>
      </c>
      <c r="T4492" s="24">
        <v>417406.02</v>
      </c>
      <c r="U4492" s="24">
        <v>265088.88</v>
      </c>
      <c r="V4492" s="24">
        <v>463905.55</v>
      </c>
    </row>
    <row r="4493" spans="1:22" hidden="1" x14ac:dyDescent="0.3">
      <c r="A4493" s="23">
        <v>6</v>
      </c>
      <c r="B4493" s="23">
        <v>2022</v>
      </c>
      <c r="C4493" s="23" t="s">
        <v>567</v>
      </c>
      <c r="D4493" t="s">
        <v>166</v>
      </c>
      <c r="E4493" s="23" t="s">
        <v>570</v>
      </c>
      <c r="F4493" s="23" t="s">
        <v>336</v>
      </c>
      <c r="G4493" s="23">
        <v>4</v>
      </c>
      <c r="H4493" s="23" t="s">
        <v>29</v>
      </c>
      <c r="I4493" s="24">
        <v>79447.399999999994</v>
      </c>
      <c r="J4493" s="24">
        <v>127115.84</v>
      </c>
      <c r="K4493" s="24">
        <v>111226.36</v>
      </c>
      <c r="L4493" s="24">
        <v>177962.18</v>
      </c>
      <c r="M4493" s="24">
        <v>143005.32</v>
      </c>
      <c r="N4493" s="24">
        <v>228808.52</v>
      </c>
      <c r="O4493" s="24">
        <v>190673.76</v>
      </c>
      <c r="P4493" s="24">
        <v>305078.02</v>
      </c>
      <c r="Q4493" s="24">
        <v>238342.2</v>
      </c>
      <c r="R4493" s="24">
        <v>381347.53</v>
      </c>
      <c r="S4493" s="24">
        <v>270121.15999999997</v>
      </c>
      <c r="T4493" s="24">
        <v>432193.86</v>
      </c>
      <c r="U4493" s="24">
        <v>301900.12</v>
      </c>
      <c r="V4493" s="24">
        <v>483040.2</v>
      </c>
    </row>
    <row r="4494" spans="1:22" hidden="1" x14ac:dyDescent="0.3">
      <c r="A4494" s="23">
        <v>6</v>
      </c>
      <c r="B4494" s="23">
        <v>2022</v>
      </c>
      <c r="C4494" s="23" t="s">
        <v>567</v>
      </c>
      <c r="D4494" t="s">
        <v>166</v>
      </c>
      <c r="E4494" s="23" t="s">
        <v>570</v>
      </c>
      <c r="F4494" s="23" t="s">
        <v>373</v>
      </c>
      <c r="G4494" s="23">
        <v>1</v>
      </c>
      <c r="H4494" s="23" t="s">
        <v>14</v>
      </c>
      <c r="I4494" s="24">
        <v>97239.679999999993</v>
      </c>
      <c r="J4494" s="24">
        <v>170169.44</v>
      </c>
      <c r="K4494" s="24">
        <v>126130.93</v>
      </c>
      <c r="L4494" s="24">
        <v>220729.13</v>
      </c>
      <c r="M4494" s="24">
        <v>150724.14000000001</v>
      </c>
      <c r="N4494" s="24">
        <v>263767.24</v>
      </c>
      <c r="O4494" s="24">
        <v>179636.13</v>
      </c>
      <c r="P4494" s="24">
        <v>314363.21999999997</v>
      </c>
      <c r="Q4494" s="24">
        <v>211416.32000000001</v>
      </c>
      <c r="R4494" s="24">
        <v>369978.56</v>
      </c>
      <c r="S4494" s="24">
        <v>231809.65</v>
      </c>
      <c r="T4494" s="24">
        <v>405666.89</v>
      </c>
      <c r="U4494" s="24">
        <v>251527.34</v>
      </c>
      <c r="V4494" s="24">
        <v>440172.85</v>
      </c>
    </row>
    <row r="4495" spans="1:22" hidden="1" x14ac:dyDescent="0.3">
      <c r="A4495" s="23">
        <v>6</v>
      </c>
      <c r="B4495" s="23">
        <v>2022</v>
      </c>
      <c r="C4495" s="23" t="s">
        <v>567</v>
      </c>
      <c r="D4495" t="s">
        <v>166</v>
      </c>
      <c r="E4495" s="23" t="s">
        <v>570</v>
      </c>
      <c r="F4495" s="23" t="s">
        <v>373</v>
      </c>
      <c r="G4495" s="23">
        <v>2</v>
      </c>
      <c r="H4495" s="23" t="s">
        <v>30</v>
      </c>
      <c r="I4495" s="24">
        <v>76385.83</v>
      </c>
      <c r="J4495" s="24">
        <v>133675.20000000001</v>
      </c>
      <c r="K4495" s="24">
        <v>100038.44</v>
      </c>
      <c r="L4495" s="24">
        <v>175067.28</v>
      </c>
      <c r="M4495" s="24">
        <v>121166.1</v>
      </c>
      <c r="N4495" s="24">
        <v>212040.68</v>
      </c>
      <c r="O4495" s="24">
        <v>148201.65</v>
      </c>
      <c r="P4495" s="24">
        <v>259352.88</v>
      </c>
      <c r="Q4495" s="24">
        <v>175781.89</v>
      </c>
      <c r="R4495" s="24">
        <v>307618.31</v>
      </c>
      <c r="S4495" s="24">
        <v>193688.44</v>
      </c>
      <c r="T4495" s="24">
        <v>338954.77</v>
      </c>
      <c r="U4495" s="24">
        <v>210419.5</v>
      </c>
      <c r="V4495" s="24">
        <v>368234.13</v>
      </c>
    </row>
    <row r="4496" spans="1:22" hidden="1" x14ac:dyDescent="0.3">
      <c r="A4496" s="23">
        <v>6</v>
      </c>
      <c r="B4496" s="23">
        <v>2022</v>
      </c>
      <c r="C4496" s="23" t="s">
        <v>567</v>
      </c>
      <c r="D4496" t="s">
        <v>166</v>
      </c>
      <c r="E4496" s="23" t="s">
        <v>570</v>
      </c>
      <c r="F4496" s="23" t="s">
        <v>373</v>
      </c>
      <c r="G4496" s="23">
        <v>3</v>
      </c>
      <c r="H4496" s="23" t="s">
        <v>31</v>
      </c>
      <c r="I4496" s="24">
        <v>72989.899999999994</v>
      </c>
      <c r="J4496" s="24">
        <v>127732.32</v>
      </c>
      <c r="K4496" s="24">
        <v>99528.9</v>
      </c>
      <c r="L4496" s="24">
        <v>174175.57</v>
      </c>
      <c r="M4496" s="24">
        <v>126029.13</v>
      </c>
      <c r="N4496" s="24">
        <v>220550.99</v>
      </c>
      <c r="O4496" s="24">
        <v>166114.29</v>
      </c>
      <c r="P4496" s="24">
        <v>290700</v>
      </c>
      <c r="Q4496" s="24">
        <v>205838.58</v>
      </c>
      <c r="R4496" s="24">
        <v>360217.52</v>
      </c>
      <c r="S4496" s="24">
        <v>231920.5</v>
      </c>
      <c r="T4496" s="24">
        <v>405860.87</v>
      </c>
      <c r="U4496" s="24">
        <v>257681.65</v>
      </c>
      <c r="V4496" s="24">
        <v>450942.89</v>
      </c>
    </row>
    <row r="4497" spans="1:22" hidden="1" x14ac:dyDescent="0.3">
      <c r="A4497" s="23">
        <v>6</v>
      </c>
      <c r="B4497" s="23">
        <v>2022</v>
      </c>
      <c r="C4497" s="23" t="s">
        <v>567</v>
      </c>
      <c r="D4497" t="s">
        <v>166</v>
      </c>
      <c r="E4497" s="23" t="s">
        <v>570</v>
      </c>
      <c r="F4497" s="23" t="s">
        <v>373</v>
      </c>
      <c r="G4497" s="23">
        <v>4</v>
      </c>
      <c r="H4497" s="23" t="s">
        <v>29</v>
      </c>
      <c r="I4497" s="24">
        <v>78352.429999999993</v>
      </c>
      <c r="J4497" s="24">
        <v>125363.9</v>
      </c>
      <c r="K4497" s="24">
        <v>109693.41</v>
      </c>
      <c r="L4497" s="24">
        <v>175509.45</v>
      </c>
      <c r="M4497" s="24">
        <v>141034.38</v>
      </c>
      <c r="N4497" s="24">
        <v>225655.01</v>
      </c>
      <c r="O4497" s="24">
        <v>188045.84</v>
      </c>
      <c r="P4497" s="24">
        <v>300873.34999999998</v>
      </c>
      <c r="Q4497" s="24">
        <v>235057.3</v>
      </c>
      <c r="R4497" s="24">
        <v>376091.69</v>
      </c>
      <c r="S4497" s="24">
        <v>266398.27</v>
      </c>
      <c r="T4497" s="24">
        <v>426237.25</v>
      </c>
      <c r="U4497" s="24">
        <v>297739.25</v>
      </c>
      <c r="V4497" s="24">
        <v>476382.8</v>
      </c>
    </row>
    <row r="4498" spans="1:22" hidden="1" x14ac:dyDescent="0.3">
      <c r="A4498" s="23">
        <v>6</v>
      </c>
      <c r="B4498" s="23">
        <v>2022</v>
      </c>
      <c r="C4498" s="23" t="s">
        <v>567</v>
      </c>
      <c r="D4498" t="s">
        <v>166</v>
      </c>
      <c r="E4498" s="23" t="s">
        <v>570</v>
      </c>
      <c r="F4498" s="23" t="s">
        <v>407</v>
      </c>
      <c r="G4498" s="23">
        <v>1</v>
      </c>
      <c r="H4498" s="23" t="s">
        <v>14</v>
      </c>
      <c r="I4498" s="24">
        <v>100091.97</v>
      </c>
      <c r="J4498" s="24">
        <v>175160.95</v>
      </c>
      <c r="K4498" s="24">
        <v>129843.87</v>
      </c>
      <c r="L4498" s="24">
        <v>227226.76</v>
      </c>
      <c r="M4498" s="24">
        <v>155172.17000000001</v>
      </c>
      <c r="N4498" s="24">
        <v>271551.28999999998</v>
      </c>
      <c r="O4498" s="24">
        <v>184953.37</v>
      </c>
      <c r="P4498" s="24">
        <v>323668.40999999997</v>
      </c>
      <c r="Q4498" s="24">
        <v>217684.39</v>
      </c>
      <c r="R4498" s="24">
        <v>380947.69</v>
      </c>
      <c r="S4498" s="24">
        <v>238688.18</v>
      </c>
      <c r="T4498" s="24">
        <v>417704.32</v>
      </c>
      <c r="U4498" s="24">
        <v>259001.58</v>
      </c>
      <c r="V4498" s="24">
        <v>453252.76</v>
      </c>
    </row>
    <row r="4499" spans="1:22" hidden="1" x14ac:dyDescent="0.3">
      <c r="A4499" s="23">
        <v>6</v>
      </c>
      <c r="B4499" s="23">
        <v>2022</v>
      </c>
      <c r="C4499" s="23" t="s">
        <v>567</v>
      </c>
      <c r="D4499" t="s">
        <v>166</v>
      </c>
      <c r="E4499" s="23" t="s">
        <v>570</v>
      </c>
      <c r="F4499" s="23" t="s">
        <v>407</v>
      </c>
      <c r="G4499" s="23">
        <v>2</v>
      </c>
      <c r="H4499" s="23" t="s">
        <v>30</v>
      </c>
      <c r="I4499" s="24">
        <v>78542.990000000005</v>
      </c>
      <c r="J4499" s="24">
        <v>137450.23000000001</v>
      </c>
      <c r="K4499" s="24">
        <v>102881.63</v>
      </c>
      <c r="L4499" s="24">
        <v>180042.85</v>
      </c>
      <c r="M4499" s="24">
        <v>124628.86</v>
      </c>
      <c r="N4499" s="24">
        <v>218100.51</v>
      </c>
      <c r="O4499" s="24">
        <v>152471.07999999999</v>
      </c>
      <c r="P4499" s="24">
        <v>266824.39</v>
      </c>
      <c r="Q4499" s="24">
        <v>180862.15</v>
      </c>
      <c r="R4499" s="24">
        <v>316508.76</v>
      </c>
      <c r="S4499" s="24">
        <v>199296.26</v>
      </c>
      <c r="T4499" s="24">
        <v>348768.46</v>
      </c>
      <c r="U4499" s="24">
        <v>216523.47</v>
      </c>
      <c r="V4499" s="24">
        <v>378916.07</v>
      </c>
    </row>
    <row r="4500" spans="1:22" hidden="1" x14ac:dyDescent="0.3">
      <c r="A4500" s="23">
        <v>6</v>
      </c>
      <c r="B4500" s="23">
        <v>2022</v>
      </c>
      <c r="C4500" s="23" t="s">
        <v>567</v>
      </c>
      <c r="D4500" t="s">
        <v>166</v>
      </c>
      <c r="E4500" s="23" t="s">
        <v>570</v>
      </c>
      <c r="F4500" s="23" t="s">
        <v>407</v>
      </c>
      <c r="G4500" s="23">
        <v>3</v>
      </c>
      <c r="H4500" s="23" t="s">
        <v>31</v>
      </c>
      <c r="I4500" s="24">
        <v>74987.570000000007</v>
      </c>
      <c r="J4500" s="24">
        <v>131228.25</v>
      </c>
      <c r="K4500" s="24">
        <v>102237.08</v>
      </c>
      <c r="L4500" s="24">
        <v>178914.88</v>
      </c>
      <c r="M4500" s="24">
        <v>129446.53</v>
      </c>
      <c r="N4500" s="24">
        <v>226531.42</v>
      </c>
      <c r="O4500" s="24">
        <v>170606.66</v>
      </c>
      <c r="P4500" s="24">
        <v>298561.65000000002</v>
      </c>
      <c r="Q4500" s="24">
        <v>211393.91</v>
      </c>
      <c r="R4500" s="24">
        <v>369939.34</v>
      </c>
      <c r="S4500" s="24">
        <v>238171.09</v>
      </c>
      <c r="T4500" s="24">
        <v>416799.41</v>
      </c>
      <c r="U4500" s="24">
        <v>264616.82</v>
      </c>
      <c r="V4500" s="24">
        <v>463079.44</v>
      </c>
    </row>
    <row r="4501" spans="1:22" hidden="1" x14ac:dyDescent="0.3">
      <c r="A4501" s="23">
        <v>6</v>
      </c>
      <c r="B4501" s="23">
        <v>2022</v>
      </c>
      <c r="C4501" s="23" t="s">
        <v>567</v>
      </c>
      <c r="D4501" t="s">
        <v>166</v>
      </c>
      <c r="E4501" s="23" t="s">
        <v>570</v>
      </c>
      <c r="F4501" s="23" t="s">
        <v>407</v>
      </c>
      <c r="G4501" s="23">
        <v>4</v>
      </c>
      <c r="H4501" s="23" t="s">
        <v>29</v>
      </c>
      <c r="I4501" s="24">
        <v>80606.960000000006</v>
      </c>
      <c r="J4501" s="24">
        <v>128971.14</v>
      </c>
      <c r="K4501" s="24">
        <v>112849.74</v>
      </c>
      <c r="L4501" s="24">
        <v>180559.59</v>
      </c>
      <c r="M4501" s="24">
        <v>145092.53</v>
      </c>
      <c r="N4501" s="24">
        <v>232148.05</v>
      </c>
      <c r="O4501" s="24">
        <v>193456.7</v>
      </c>
      <c r="P4501" s="24">
        <v>309530.73</v>
      </c>
      <c r="Q4501" s="24">
        <v>241820.88</v>
      </c>
      <c r="R4501" s="24">
        <v>386913.41</v>
      </c>
      <c r="S4501" s="24">
        <v>274063.65999999997</v>
      </c>
      <c r="T4501" s="24">
        <v>438501.87</v>
      </c>
      <c r="U4501" s="24">
        <v>306306.45</v>
      </c>
      <c r="V4501" s="24">
        <v>490090.32</v>
      </c>
    </row>
    <row r="4502" spans="1:22" hidden="1" x14ac:dyDescent="0.3">
      <c r="A4502" s="23">
        <v>6</v>
      </c>
      <c r="B4502" s="23">
        <v>2022</v>
      </c>
      <c r="C4502" s="23" t="s">
        <v>567</v>
      </c>
      <c r="D4502" t="s">
        <v>166</v>
      </c>
      <c r="E4502" s="23" t="s">
        <v>570</v>
      </c>
      <c r="F4502" s="23" t="s">
        <v>436</v>
      </c>
      <c r="G4502" s="23">
        <v>1</v>
      </c>
      <c r="H4502" s="23" t="s">
        <v>14</v>
      </c>
      <c r="I4502" s="24">
        <v>100489.29</v>
      </c>
      <c r="J4502" s="24">
        <v>175856.27</v>
      </c>
      <c r="K4502" s="24">
        <v>130272.51</v>
      </c>
      <c r="L4502" s="24">
        <v>227976.88</v>
      </c>
      <c r="M4502" s="24">
        <v>155611.10999999999</v>
      </c>
      <c r="N4502" s="24">
        <v>272319.44</v>
      </c>
      <c r="O4502" s="24">
        <v>185371.34</v>
      </c>
      <c r="P4502" s="24">
        <v>324399.84000000003</v>
      </c>
      <c r="Q4502" s="24">
        <v>218109.68</v>
      </c>
      <c r="R4502" s="24">
        <v>381691.95</v>
      </c>
      <c r="S4502" s="24">
        <v>239116.13</v>
      </c>
      <c r="T4502" s="24">
        <v>418453.22</v>
      </c>
      <c r="U4502" s="24">
        <v>259396.14</v>
      </c>
      <c r="V4502" s="24">
        <v>453943.24</v>
      </c>
    </row>
    <row r="4503" spans="1:22" hidden="1" x14ac:dyDescent="0.3">
      <c r="A4503" s="23">
        <v>6</v>
      </c>
      <c r="B4503" s="23">
        <v>2022</v>
      </c>
      <c r="C4503" s="23" t="s">
        <v>567</v>
      </c>
      <c r="D4503" t="s">
        <v>166</v>
      </c>
      <c r="E4503" s="23" t="s">
        <v>570</v>
      </c>
      <c r="F4503" s="23" t="s">
        <v>436</v>
      </c>
      <c r="G4503" s="23">
        <v>2</v>
      </c>
      <c r="H4503" s="23" t="s">
        <v>30</v>
      </c>
      <c r="I4503" s="24">
        <v>79403.73</v>
      </c>
      <c r="J4503" s="24">
        <v>138956.53</v>
      </c>
      <c r="K4503" s="24">
        <v>103890.1</v>
      </c>
      <c r="L4503" s="24">
        <v>181807.67</v>
      </c>
      <c r="M4503" s="24">
        <v>125724.65</v>
      </c>
      <c r="N4503" s="24">
        <v>220018.14</v>
      </c>
      <c r="O4503" s="24">
        <v>153587.59</v>
      </c>
      <c r="P4503" s="24">
        <v>268778.28000000003</v>
      </c>
      <c r="Q4503" s="24">
        <v>182079.31</v>
      </c>
      <c r="R4503" s="24">
        <v>318638.8</v>
      </c>
      <c r="S4503" s="24">
        <v>200571.34</v>
      </c>
      <c r="T4503" s="24">
        <v>350999.85</v>
      </c>
      <c r="U4503" s="24">
        <v>217831.54</v>
      </c>
      <c r="V4503" s="24">
        <v>381205.19</v>
      </c>
    </row>
    <row r="4504" spans="1:22" hidden="1" x14ac:dyDescent="0.3">
      <c r="A4504" s="23">
        <v>6</v>
      </c>
      <c r="B4504" s="23">
        <v>2022</v>
      </c>
      <c r="C4504" s="23" t="s">
        <v>567</v>
      </c>
      <c r="D4504" t="s">
        <v>166</v>
      </c>
      <c r="E4504" s="23" t="s">
        <v>570</v>
      </c>
      <c r="F4504" s="23" t="s">
        <v>436</v>
      </c>
      <c r="G4504" s="23">
        <v>3</v>
      </c>
      <c r="H4504" s="23" t="s">
        <v>31</v>
      </c>
      <c r="I4504" s="24">
        <v>76228.14</v>
      </c>
      <c r="J4504" s="24">
        <v>133399.25</v>
      </c>
      <c r="K4504" s="24">
        <v>104032.91</v>
      </c>
      <c r="L4504" s="24">
        <v>182057.60000000001</v>
      </c>
      <c r="M4504" s="24">
        <v>131798.5</v>
      </c>
      <c r="N4504" s="24">
        <v>230647.37</v>
      </c>
      <c r="O4504" s="24">
        <v>173785.38</v>
      </c>
      <c r="P4504" s="24">
        <v>304124.42</v>
      </c>
      <c r="Q4504" s="24">
        <v>215407.41</v>
      </c>
      <c r="R4504" s="24">
        <v>376962.96</v>
      </c>
      <c r="S4504" s="24">
        <v>242750.02</v>
      </c>
      <c r="T4504" s="24">
        <v>424812.53</v>
      </c>
      <c r="U4504" s="24">
        <v>269768.3</v>
      </c>
      <c r="V4504" s="24">
        <v>472094.53</v>
      </c>
    </row>
    <row r="4505" spans="1:22" hidden="1" x14ac:dyDescent="0.3">
      <c r="A4505" s="23">
        <v>6</v>
      </c>
      <c r="B4505" s="23">
        <v>2022</v>
      </c>
      <c r="C4505" s="23" t="s">
        <v>567</v>
      </c>
      <c r="D4505" t="s">
        <v>166</v>
      </c>
      <c r="E4505" s="23" t="s">
        <v>570</v>
      </c>
      <c r="F4505" s="23" t="s">
        <v>436</v>
      </c>
      <c r="G4505" s="23">
        <v>4</v>
      </c>
      <c r="H4505" s="23" t="s">
        <v>29</v>
      </c>
      <c r="I4505" s="24">
        <v>81214.8</v>
      </c>
      <c r="J4505" s="24">
        <v>129943.69</v>
      </c>
      <c r="K4505" s="24">
        <v>113700.73</v>
      </c>
      <c r="L4505" s="24">
        <v>181921.17</v>
      </c>
      <c r="M4505" s="24">
        <v>146186.65</v>
      </c>
      <c r="N4505" s="24">
        <v>233898.64</v>
      </c>
      <c r="O4505" s="24">
        <v>194915.53</v>
      </c>
      <c r="P4505" s="24">
        <v>311864.86</v>
      </c>
      <c r="Q4505" s="24">
        <v>243644.41</v>
      </c>
      <c r="R4505" s="24">
        <v>389831.07</v>
      </c>
      <c r="S4505" s="24">
        <v>276130.34000000003</v>
      </c>
      <c r="T4505" s="24">
        <v>441808.54</v>
      </c>
      <c r="U4505" s="24">
        <v>308616.26</v>
      </c>
      <c r="V4505" s="24">
        <v>493786.02</v>
      </c>
    </row>
    <row r="4506" spans="1:22" hidden="1" x14ac:dyDescent="0.3">
      <c r="A4506" s="23">
        <v>6</v>
      </c>
      <c r="B4506" s="23">
        <v>2022</v>
      </c>
      <c r="C4506" s="23" t="s">
        <v>567</v>
      </c>
      <c r="D4506" t="s">
        <v>169</v>
      </c>
      <c r="E4506" s="23" t="s">
        <v>571</v>
      </c>
      <c r="F4506" s="23" t="s">
        <v>215</v>
      </c>
      <c r="G4506" s="23">
        <v>1</v>
      </c>
      <c r="H4506" s="23" t="s">
        <v>14</v>
      </c>
      <c r="I4506" s="24">
        <v>96112.09</v>
      </c>
      <c r="J4506" s="24">
        <v>168196.15</v>
      </c>
      <c r="K4506" s="24">
        <v>124669.91</v>
      </c>
      <c r="L4506" s="24">
        <v>218172.35</v>
      </c>
      <c r="M4506" s="24">
        <v>148979.59</v>
      </c>
      <c r="N4506" s="24">
        <v>260714.29</v>
      </c>
      <c r="O4506" s="24">
        <v>177558.88</v>
      </c>
      <c r="P4506" s="24">
        <v>310728.05</v>
      </c>
      <c r="Q4506" s="24">
        <v>208972.81</v>
      </c>
      <c r="R4506" s="24">
        <v>365702.42</v>
      </c>
      <c r="S4506" s="24">
        <v>229131.15</v>
      </c>
      <c r="T4506" s="24">
        <v>400979.51</v>
      </c>
      <c r="U4506" s="24">
        <v>248622.29</v>
      </c>
      <c r="V4506" s="24">
        <v>435089.01</v>
      </c>
    </row>
    <row r="4507" spans="1:22" hidden="1" x14ac:dyDescent="0.3">
      <c r="A4507" s="23">
        <v>6</v>
      </c>
      <c r="B4507" s="23">
        <v>2022</v>
      </c>
      <c r="C4507" s="23" t="s">
        <v>567</v>
      </c>
      <c r="D4507" t="s">
        <v>169</v>
      </c>
      <c r="E4507" s="23" t="s">
        <v>571</v>
      </c>
      <c r="F4507" s="23" t="s">
        <v>215</v>
      </c>
      <c r="G4507" s="23">
        <v>2</v>
      </c>
      <c r="H4507" s="23" t="s">
        <v>30</v>
      </c>
      <c r="I4507" s="24">
        <v>75489.94</v>
      </c>
      <c r="J4507" s="24">
        <v>132107.4</v>
      </c>
      <c r="K4507" s="24">
        <v>98867.34</v>
      </c>
      <c r="L4507" s="24">
        <v>173017.84</v>
      </c>
      <c r="M4507" s="24">
        <v>119749.98</v>
      </c>
      <c r="N4507" s="24">
        <v>209562.47</v>
      </c>
      <c r="O4507" s="24">
        <v>146473.68</v>
      </c>
      <c r="P4507" s="24">
        <v>256328.93</v>
      </c>
      <c r="Q4507" s="24">
        <v>173734.32</v>
      </c>
      <c r="R4507" s="24">
        <v>304035.06</v>
      </c>
      <c r="S4507" s="24">
        <v>191433.5</v>
      </c>
      <c r="T4507" s="24">
        <v>335008.63</v>
      </c>
      <c r="U4507" s="24">
        <v>207971.20000000001</v>
      </c>
      <c r="V4507" s="24">
        <v>363949.61</v>
      </c>
    </row>
    <row r="4508" spans="1:22" hidden="1" x14ac:dyDescent="0.3">
      <c r="A4508" s="23">
        <v>6</v>
      </c>
      <c r="B4508" s="23">
        <v>2022</v>
      </c>
      <c r="C4508" s="23" t="s">
        <v>567</v>
      </c>
      <c r="D4508" t="s">
        <v>169</v>
      </c>
      <c r="E4508" s="23" t="s">
        <v>571</v>
      </c>
      <c r="F4508" s="23" t="s">
        <v>215</v>
      </c>
      <c r="G4508" s="23">
        <v>3</v>
      </c>
      <c r="H4508" s="23" t="s">
        <v>31</v>
      </c>
      <c r="I4508" s="24">
        <v>72126.13</v>
      </c>
      <c r="J4508" s="24">
        <v>126220.73</v>
      </c>
      <c r="K4508" s="24">
        <v>98349.15</v>
      </c>
      <c r="L4508" s="24">
        <v>172111.01</v>
      </c>
      <c r="M4508" s="24">
        <v>124533.83</v>
      </c>
      <c r="N4508" s="24">
        <v>217934.21</v>
      </c>
      <c r="O4508" s="24">
        <v>164141.93</v>
      </c>
      <c r="P4508" s="24">
        <v>287248.39</v>
      </c>
      <c r="Q4508" s="24">
        <v>203393.19</v>
      </c>
      <c r="R4508" s="24">
        <v>355938.08</v>
      </c>
      <c r="S4508" s="24">
        <v>229164.2</v>
      </c>
      <c r="T4508" s="24">
        <v>401037.35</v>
      </c>
      <c r="U4508" s="24">
        <v>254618.01</v>
      </c>
      <c r="V4508" s="24">
        <v>445581.52</v>
      </c>
    </row>
    <row r="4509" spans="1:22" hidden="1" x14ac:dyDescent="0.3">
      <c r="A4509" s="23">
        <v>6</v>
      </c>
      <c r="B4509" s="23">
        <v>2022</v>
      </c>
      <c r="C4509" s="23" t="s">
        <v>567</v>
      </c>
      <c r="D4509" t="s">
        <v>169</v>
      </c>
      <c r="E4509" s="23" t="s">
        <v>571</v>
      </c>
      <c r="F4509" s="23" t="s">
        <v>215</v>
      </c>
      <c r="G4509" s="23">
        <v>4</v>
      </c>
      <c r="H4509" s="23" t="s">
        <v>29</v>
      </c>
      <c r="I4509" s="24">
        <v>77438.55</v>
      </c>
      <c r="J4509" s="24">
        <v>123901.69</v>
      </c>
      <c r="K4509" s="24">
        <v>108413.97</v>
      </c>
      <c r="L4509" s="24">
        <v>173462.36</v>
      </c>
      <c r="M4509" s="24">
        <v>139389.39000000001</v>
      </c>
      <c r="N4509" s="24">
        <v>223023.03</v>
      </c>
      <c r="O4509" s="24">
        <v>185852.53</v>
      </c>
      <c r="P4509" s="24">
        <v>297364.05</v>
      </c>
      <c r="Q4509" s="24">
        <v>232315.66</v>
      </c>
      <c r="R4509" s="24">
        <v>371705.06</v>
      </c>
      <c r="S4509" s="24">
        <v>263291.08</v>
      </c>
      <c r="T4509" s="24">
        <v>421265.73</v>
      </c>
      <c r="U4509" s="24">
        <v>294266.5</v>
      </c>
      <c r="V4509" s="24">
        <v>470826.41</v>
      </c>
    </row>
    <row r="4510" spans="1:22" hidden="1" x14ac:dyDescent="0.3">
      <c r="A4510" s="23">
        <v>6</v>
      </c>
      <c r="B4510" s="23">
        <v>2022</v>
      </c>
      <c r="C4510" s="23" t="s">
        <v>567</v>
      </c>
      <c r="D4510" t="s">
        <v>169</v>
      </c>
      <c r="E4510" s="23" t="s">
        <v>571</v>
      </c>
      <c r="F4510" s="23" t="s">
        <v>260</v>
      </c>
      <c r="G4510" s="23">
        <v>1</v>
      </c>
      <c r="H4510" s="23" t="s">
        <v>14</v>
      </c>
      <c r="I4510" s="24">
        <v>95381.81</v>
      </c>
      <c r="J4510" s="24">
        <v>166918.17000000001</v>
      </c>
      <c r="K4510" s="24">
        <v>123637.53</v>
      </c>
      <c r="L4510" s="24">
        <v>216365.67</v>
      </c>
      <c r="M4510" s="24">
        <v>147673.99</v>
      </c>
      <c r="N4510" s="24">
        <v>258429.48</v>
      </c>
      <c r="O4510" s="24">
        <v>175899.6</v>
      </c>
      <c r="P4510" s="24">
        <v>307824.3</v>
      </c>
      <c r="Q4510" s="24">
        <v>206954.58</v>
      </c>
      <c r="R4510" s="24">
        <v>362170.52</v>
      </c>
      <c r="S4510" s="24">
        <v>226880.58</v>
      </c>
      <c r="T4510" s="24">
        <v>397041.02</v>
      </c>
      <c r="U4510" s="24">
        <v>246111.8</v>
      </c>
      <c r="V4510" s="24">
        <v>430695.65</v>
      </c>
    </row>
    <row r="4511" spans="1:22" hidden="1" x14ac:dyDescent="0.3">
      <c r="A4511" s="23">
        <v>6</v>
      </c>
      <c r="B4511" s="23">
        <v>2022</v>
      </c>
      <c r="C4511" s="23" t="s">
        <v>567</v>
      </c>
      <c r="D4511" t="s">
        <v>169</v>
      </c>
      <c r="E4511" s="23" t="s">
        <v>571</v>
      </c>
      <c r="F4511" s="23" t="s">
        <v>260</v>
      </c>
      <c r="G4511" s="23">
        <v>2</v>
      </c>
      <c r="H4511" s="23" t="s">
        <v>30</v>
      </c>
      <c r="I4511" s="24">
        <v>75454.789999999994</v>
      </c>
      <c r="J4511" s="24">
        <v>132045.89000000001</v>
      </c>
      <c r="K4511" s="24">
        <v>98704.7</v>
      </c>
      <c r="L4511" s="24">
        <v>172733.23</v>
      </c>
      <c r="M4511" s="24">
        <v>119429.65</v>
      </c>
      <c r="N4511" s="24">
        <v>209001.88</v>
      </c>
      <c r="O4511" s="24">
        <v>145862.21</v>
      </c>
      <c r="P4511" s="24">
        <v>255258.86</v>
      </c>
      <c r="Q4511" s="24">
        <v>172903.91</v>
      </c>
      <c r="R4511" s="24">
        <v>302581.83</v>
      </c>
      <c r="S4511" s="24">
        <v>190453.64</v>
      </c>
      <c r="T4511" s="24">
        <v>333293.88</v>
      </c>
      <c r="U4511" s="24">
        <v>206830.97</v>
      </c>
      <c r="V4511" s="24">
        <v>361954.2</v>
      </c>
    </row>
    <row r="4512" spans="1:22" hidden="1" x14ac:dyDescent="0.3">
      <c r="A4512" s="23">
        <v>6</v>
      </c>
      <c r="B4512" s="23">
        <v>2022</v>
      </c>
      <c r="C4512" s="23" t="s">
        <v>567</v>
      </c>
      <c r="D4512" t="s">
        <v>169</v>
      </c>
      <c r="E4512" s="23" t="s">
        <v>571</v>
      </c>
      <c r="F4512" s="23" t="s">
        <v>260</v>
      </c>
      <c r="G4512" s="23">
        <v>3</v>
      </c>
      <c r="H4512" s="23" t="s">
        <v>31</v>
      </c>
      <c r="I4512" s="24">
        <v>72502.929999999993</v>
      </c>
      <c r="J4512" s="24">
        <v>126880.13</v>
      </c>
      <c r="K4512" s="24">
        <v>98965.23</v>
      </c>
      <c r="L4512" s="24">
        <v>173189.15</v>
      </c>
      <c r="M4512" s="24">
        <v>125390.49</v>
      </c>
      <c r="N4512" s="24">
        <v>219433.36</v>
      </c>
      <c r="O4512" s="24">
        <v>165348.29999999999</v>
      </c>
      <c r="P4512" s="24">
        <v>289359.52</v>
      </c>
      <c r="Q4512" s="24">
        <v>204961.29</v>
      </c>
      <c r="R4512" s="24">
        <v>358682.26</v>
      </c>
      <c r="S4512" s="24">
        <v>230986.82</v>
      </c>
      <c r="T4512" s="24">
        <v>404226.93</v>
      </c>
      <c r="U4512" s="24">
        <v>256705.85</v>
      </c>
      <c r="V4512" s="24">
        <v>449235.23</v>
      </c>
    </row>
    <row r="4513" spans="1:22" hidden="1" x14ac:dyDescent="0.3">
      <c r="A4513" s="23">
        <v>6</v>
      </c>
      <c r="B4513" s="23">
        <v>2022</v>
      </c>
      <c r="C4513" s="23" t="s">
        <v>567</v>
      </c>
      <c r="D4513" t="s">
        <v>169</v>
      </c>
      <c r="E4513" s="23" t="s">
        <v>571</v>
      </c>
      <c r="F4513" s="23" t="s">
        <v>260</v>
      </c>
      <c r="G4513" s="23">
        <v>4</v>
      </c>
      <c r="H4513" s="23" t="s">
        <v>29</v>
      </c>
      <c r="I4513" s="24">
        <v>77132.509999999995</v>
      </c>
      <c r="J4513" s="24">
        <v>123412.02</v>
      </c>
      <c r="K4513" s="24">
        <v>107985.52</v>
      </c>
      <c r="L4513" s="24">
        <v>172776.83</v>
      </c>
      <c r="M4513" s="24">
        <v>138838.51999999999</v>
      </c>
      <c r="N4513" s="24">
        <v>222141.64</v>
      </c>
      <c r="O4513" s="24">
        <v>185118.03</v>
      </c>
      <c r="P4513" s="24">
        <v>296188.86</v>
      </c>
      <c r="Q4513" s="24">
        <v>231397.54</v>
      </c>
      <c r="R4513" s="24">
        <v>370236.07</v>
      </c>
      <c r="S4513" s="24">
        <v>262250.55</v>
      </c>
      <c r="T4513" s="24">
        <v>419600.88</v>
      </c>
      <c r="U4513" s="24">
        <v>293103.55</v>
      </c>
      <c r="V4513" s="24">
        <v>468965.69</v>
      </c>
    </row>
    <row r="4514" spans="1:22" hidden="1" x14ac:dyDescent="0.3">
      <c r="A4514" s="23">
        <v>6</v>
      </c>
      <c r="B4514" s="23">
        <v>2022</v>
      </c>
      <c r="C4514" s="23" t="s">
        <v>567</v>
      </c>
      <c r="D4514" t="s">
        <v>169</v>
      </c>
      <c r="E4514" s="23" t="s">
        <v>571</v>
      </c>
      <c r="F4514" s="23" t="s">
        <v>300</v>
      </c>
      <c r="G4514" s="23">
        <v>1</v>
      </c>
      <c r="H4514" s="23" t="s">
        <v>14</v>
      </c>
      <c r="I4514" s="24">
        <v>94121.03</v>
      </c>
      <c r="J4514" s="24">
        <v>164711.79999999999</v>
      </c>
      <c r="K4514" s="24">
        <v>121935</v>
      </c>
      <c r="L4514" s="24">
        <v>213386.25</v>
      </c>
      <c r="M4514" s="24">
        <v>145582.78</v>
      </c>
      <c r="N4514" s="24">
        <v>254769.86</v>
      </c>
      <c r="O4514" s="24">
        <v>173325.82</v>
      </c>
      <c r="P4514" s="24">
        <v>303320.19</v>
      </c>
      <c r="Q4514" s="24">
        <v>203873.89</v>
      </c>
      <c r="R4514" s="24">
        <v>356779.31</v>
      </c>
      <c r="S4514" s="24">
        <v>223473.02</v>
      </c>
      <c r="T4514" s="24">
        <v>391077.78</v>
      </c>
      <c r="U4514" s="24">
        <v>242360.36</v>
      </c>
      <c r="V4514" s="24">
        <v>424130.64</v>
      </c>
    </row>
    <row r="4515" spans="1:22" hidden="1" x14ac:dyDescent="0.3">
      <c r="A4515" s="23">
        <v>6</v>
      </c>
      <c r="B4515" s="23">
        <v>2022</v>
      </c>
      <c r="C4515" s="23" t="s">
        <v>567</v>
      </c>
      <c r="D4515" t="s">
        <v>169</v>
      </c>
      <c r="E4515" s="23" t="s">
        <v>571</v>
      </c>
      <c r="F4515" s="23" t="s">
        <v>300</v>
      </c>
      <c r="G4515" s="23">
        <v>2</v>
      </c>
      <c r="H4515" s="23" t="s">
        <v>30</v>
      </c>
      <c r="I4515" s="24">
        <v>74889.14</v>
      </c>
      <c r="J4515" s="24">
        <v>131056</v>
      </c>
      <c r="K4515" s="24">
        <v>97871.93</v>
      </c>
      <c r="L4515" s="24">
        <v>171275.87</v>
      </c>
      <c r="M4515" s="24">
        <v>118323.7</v>
      </c>
      <c r="N4515" s="24">
        <v>207066.47</v>
      </c>
      <c r="O4515" s="24">
        <v>144336.25</v>
      </c>
      <c r="P4515" s="24">
        <v>252588.43</v>
      </c>
      <c r="Q4515" s="24">
        <v>171011.03</v>
      </c>
      <c r="R4515" s="24">
        <v>299269.3</v>
      </c>
      <c r="S4515" s="24">
        <v>188316.79</v>
      </c>
      <c r="T4515" s="24">
        <v>329554.38</v>
      </c>
      <c r="U4515" s="24">
        <v>204449.8</v>
      </c>
      <c r="V4515" s="24">
        <v>357787.14</v>
      </c>
    </row>
    <row r="4516" spans="1:22" hidden="1" x14ac:dyDescent="0.3">
      <c r="A4516" s="23">
        <v>6</v>
      </c>
      <c r="B4516" s="23">
        <v>2022</v>
      </c>
      <c r="C4516" s="23" t="s">
        <v>567</v>
      </c>
      <c r="D4516" t="s">
        <v>169</v>
      </c>
      <c r="E4516" s="23" t="s">
        <v>571</v>
      </c>
      <c r="F4516" s="23" t="s">
        <v>300</v>
      </c>
      <c r="G4516" s="23">
        <v>3</v>
      </c>
      <c r="H4516" s="23" t="s">
        <v>31</v>
      </c>
      <c r="I4516" s="24">
        <v>72286.11</v>
      </c>
      <c r="J4516" s="24">
        <v>126500.69</v>
      </c>
      <c r="K4516" s="24">
        <v>98750.25</v>
      </c>
      <c r="L4516" s="24">
        <v>172812.93</v>
      </c>
      <c r="M4516" s="24">
        <v>125178.64</v>
      </c>
      <c r="N4516" s="24">
        <v>219062.61</v>
      </c>
      <c r="O4516" s="24">
        <v>165129.98000000001</v>
      </c>
      <c r="P4516" s="24">
        <v>288977.46000000002</v>
      </c>
      <c r="Q4516" s="24">
        <v>204748.53</v>
      </c>
      <c r="R4516" s="24">
        <v>358309.93</v>
      </c>
      <c r="S4516" s="24">
        <v>230791.13</v>
      </c>
      <c r="T4516" s="24">
        <v>403884.48</v>
      </c>
      <c r="U4516" s="24">
        <v>256537.92</v>
      </c>
      <c r="V4516" s="24">
        <v>448941.37</v>
      </c>
    </row>
    <row r="4517" spans="1:22" hidden="1" x14ac:dyDescent="0.3">
      <c r="A4517" s="23">
        <v>6</v>
      </c>
      <c r="B4517" s="23">
        <v>2022</v>
      </c>
      <c r="C4517" s="23" t="s">
        <v>567</v>
      </c>
      <c r="D4517" t="s">
        <v>169</v>
      </c>
      <c r="E4517" s="23" t="s">
        <v>571</v>
      </c>
      <c r="F4517" s="23" t="s">
        <v>300</v>
      </c>
      <c r="G4517" s="23">
        <v>4</v>
      </c>
      <c r="H4517" s="23" t="s">
        <v>29</v>
      </c>
      <c r="I4517" s="24">
        <v>76339.350000000006</v>
      </c>
      <c r="J4517" s="24">
        <v>122142.96</v>
      </c>
      <c r="K4517" s="24">
        <v>106875.09</v>
      </c>
      <c r="L4517" s="24">
        <v>171000.15</v>
      </c>
      <c r="M4517" s="24">
        <v>137410.82999999999</v>
      </c>
      <c r="N4517" s="24">
        <v>219857.33</v>
      </c>
      <c r="O4517" s="24">
        <v>183214.44</v>
      </c>
      <c r="P4517" s="24">
        <v>293143.11</v>
      </c>
      <c r="Q4517" s="24">
        <v>229018.05</v>
      </c>
      <c r="R4517" s="24">
        <v>366428.89</v>
      </c>
      <c r="S4517" s="24">
        <v>259553.79</v>
      </c>
      <c r="T4517" s="24">
        <v>415286.07</v>
      </c>
      <c r="U4517" s="24">
        <v>290089.53000000003</v>
      </c>
      <c r="V4517" s="24">
        <v>464143.26</v>
      </c>
    </row>
    <row r="4518" spans="1:22" hidden="1" x14ac:dyDescent="0.3">
      <c r="A4518" s="23">
        <v>6</v>
      </c>
      <c r="B4518" s="23">
        <v>2022</v>
      </c>
      <c r="C4518" s="23" t="s">
        <v>567</v>
      </c>
      <c r="D4518" t="s">
        <v>169</v>
      </c>
      <c r="E4518" s="23" t="s">
        <v>571</v>
      </c>
      <c r="F4518" s="23" t="s">
        <v>339</v>
      </c>
      <c r="G4518" s="23">
        <v>1</v>
      </c>
      <c r="H4518" s="23" t="s">
        <v>14</v>
      </c>
      <c r="I4518" s="24">
        <v>101219.57</v>
      </c>
      <c r="J4518" s="24">
        <v>177134.25</v>
      </c>
      <c r="K4518" s="24">
        <v>131304.89000000001</v>
      </c>
      <c r="L4518" s="24">
        <v>229783.56</v>
      </c>
      <c r="M4518" s="24">
        <v>156916.71</v>
      </c>
      <c r="N4518" s="24">
        <v>274604.25</v>
      </c>
      <c r="O4518" s="24">
        <v>187030.62</v>
      </c>
      <c r="P4518" s="24">
        <v>327303.59000000003</v>
      </c>
      <c r="Q4518" s="24">
        <v>220127.91</v>
      </c>
      <c r="R4518" s="24">
        <v>385223.84</v>
      </c>
      <c r="S4518" s="24">
        <v>241366.69</v>
      </c>
      <c r="T4518" s="24">
        <v>422391.71</v>
      </c>
      <c r="U4518" s="24">
        <v>261906.63</v>
      </c>
      <c r="V4518" s="24">
        <v>458336.61</v>
      </c>
    </row>
    <row r="4519" spans="1:22" hidden="1" x14ac:dyDescent="0.3">
      <c r="A4519" s="23">
        <v>6</v>
      </c>
      <c r="B4519" s="23">
        <v>2022</v>
      </c>
      <c r="C4519" s="23" t="s">
        <v>567</v>
      </c>
      <c r="D4519" t="s">
        <v>169</v>
      </c>
      <c r="E4519" s="23" t="s">
        <v>571</v>
      </c>
      <c r="F4519" s="23" t="s">
        <v>339</v>
      </c>
      <c r="G4519" s="23">
        <v>2</v>
      </c>
      <c r="H4519" s="23" t="s">
        <v>30</v>
      </c>
      <c r="I4519" s="24">
        <v>79438.880000000005</v>
      </c>
      <c r="J4519" s="24">
        <v>139018.03</v>
      </c>
      <c r="K4519" s="24">
        <v>104052.73</v>
      </c>
      <c r="L4519" s="24">
        <v>182092.29</v>
      </c>
      <c r="M4519" s="24">
        <v>126044.99</v>
      </c>
      <c r="N4519" s="24">
        <v>220578.73</v>
      </c>
      <c r="O4519" s="24">
        <v>154199.04999999999</v>
      </c>
      <c r="P4519" s="24">
        <v>269848.34999999998</v>
      </c>
      <c r="Q4519" s="24">
        <v>182909.73</v>
      </c>
      <c r="R4519" s="24">
        <v>320092.02</v>
      </c>
      <c r="S4519" s="24">
        <v>201551.2</v>
      </c>
      <c r="T4519" s="24">
        <v>352714.61</v>
      </c>
      <c r="U4519" s="24">
        <v>218971.77</v>
      </c>
      <c r="V4519" s="24">
        <v>383200.6</v>
      </c>
    </row>
    <row r="4520" spans="1:22" hidden="1" x14ac:dyDescent="0.3">
      <c r="A4520" s="23">
        <v>6</v>
      </c>
      <c r="B4520" s="23">
        <v>2022</v>
      </c>
      <c r="C4520" s="23" t="s">
        <v>567</v>
      </c>
      <c r="D4520" t="s">
        <v>169</v>
      </c>
      <c r="E4520" s="23" t="s">
        <v>571</v>
      </c>
      <c r="F4520" s="23" t="s">
        <v>339</v>
      </c>
      <c r="G4520" s="23">
        <v>3</v>
      </c>
      <c r="H4520" s="23" t="s">
        <v>31</v>
      </c>
      <c r="I4520" s="24">
        <v>75851.34</v>
      </c>
      <c r="J4520" s="24">
        <v>132739.85</v>
      </c>
      <c r="K4520" s="24">
        <v>103416.83</v>
      </c>
      <c r="L4520" s="24">
        <v>180979.45</v>
      </c>
      <c r="M4520" s="24">
        <v>130941.84</v>
      </c>
      <c r="N4520" s="24">
        <v>229148.21</v>
      </c>
      <c r="O4520" s="24">
        <v>172579.02</v>
      </c>
      <c r="P4520" s="24">
        <v>302013.28000000003</v>
      </c>
      <c r="Q4520" s="24">
        <v>213839.31</v>
      </c>
      <c r="R4520" s="24">
        <v>374218.79</v>
      </c>
      <c r="S4520" s="24">
        <v>240927.4</v>
      </c>
      <c r="T4520" s="24">
        <v>421622.95</v>
      </c>
      <c r="U4520" s="24">
        <v>267680.46999999997</v>
      </c>
      <c r="V4520" s="24">
        <v>468440.83</v>
      </c>
    </row>
    <row r="4521" spans="1:22" hidden="1" x14ac:dyDescent="0.3">
      <c r="A4521" s="23">
        <v>6</v>
      </c>
      <c r="B4521" s="23">
        <v>2022</v>
      </c>
      <c r="C4521" s="23" t="s">
        <v>567</v>
      </c>
      <c r="D4521" t="s">
        <v>169</v>
      </c>
      <c r="E4521" s="23" t="s">
        <v>571</v>
      </c>
      <c r="F4521" s="23" t="s">
        <v>339</v>
      </c>
      <c r="G4521" s="23">
        <v>4</v>
      </c>
      <c r="H4521" s="23" t="s">
        <v>29</v>
      </c>
      <c r="I4521" s="24">
        <v>81520.84</v>
      </c>
      <c r="J4521" s="24">
        <v>130433.35</v>
      </c>
      <c r="K4521" s="24">
        <v>114129.18</v>
      </c>
      <c r="L4521" s="24">
        <v>182606.69</v>
      </c>
      <c r="M4521" s="24">
        <v>146737.51999999999</v>
      </c>
      <c r="N4521" s="24">
        <v>234780.03</v>
      </c>
      <c r="O4521" s="24">
        <v>195650.03</v>
      </c>
      <c r="P4521" s="24">
        <v>313040.05</v>
      </c>
      <c r="Q4521" s="24">
        <v>244562.53</v>
      </c>
      <c r="R4521" s="24">
        <v>391300.06</v>
      </c>
      <c r="S4521" s="24">
        <v>277170.87</v>
      </c>
      <c r="T4521" s="24">
        <v>443473.4</v>
      </c>
      <c r="U4521" s="24">
        <v>309779.21000000002</v>
      </c>
      <c r="V4521" s="24">
        <v>495646.74</v>
      </c>
    </row>
    <row r="4522" spans="1:22" hidden="1" x14ac:dyDescent="0.3">
      <c r="A4522" s="23">
        <v>6</v>
      </c>
      <c r="B4522" s="23">
        <v>2022</v>
      </c>
      <c r="C4522" s="23" t="s">
        <v>567</v>
      </c>
      <c r="D4522" t="s">
        <v>169</v>
      </c>
      <c r="E4522" s="23" t="s">
        <v>571</v>
      </c>
      <c r="F4522" s="23" t="s">
        <v>377</v>
      </c>
      <c r="G4522" s="23">
        <v>1</v>
      </c>
      <c r="H4522" s="23" t="s">
        <v>14</v>
      </c>
      <c r="I4522" s="24">
        <v>96509.41</v>
      </c>
      <c r="J4522" s="24">
        <v>168891.46</v>
      </c>
      <c r="K4522" s="24">
        <v>125098.55</v>
      </c>
      <c r="L4522" s="24">
        <v>218922.46</v>
      </c>
      <c r="M4522" s="24">
        <v>149418.53</v>
      </c>
      <c r="N4522" s="24">
        <v>261482.43</v>
      </c>
      <c r="O4522" s="24">
        <v>177976.84</v>
      </c>
      <c r="P4522" s="24">
        <v>311459.48</v>
      </c>
      <c r="Q4522" s="24">
        <v>209398.09</v>
      </c>
      <c r="R4522" s="24">
        <v>366446.66</v>
      </c>
      <c r="S4522" s="24">
        <v>229559.08</v>
      </c>
      <c r="T4522" s="24">
        <v>401728.4</v>
      </c>
      <c r="U4522" s="24">
        <v>249016.85</v>
      </c>
      <c r="V4522" s="24">
        <v>435779.49</v>
      </c>
    </row>
    <row r="4523" spans="1:22" hidden="1" x14ac:dyDescent="0.3">
      <c r="A4523" s="23">
        <v>6</v>
      </c>
      <c r="B4523" s="23">
        <v>2022</v>
      </c>
      <c r="C4523" s="23" t="s">
        <v>567</v>
      </c>
      <c r="D4523" t="s">
        <v>169</v>
      </c>
      <c r="E4523" s="23" t="s">
        <v>571</v>
      </c>
      <c r="F4523" s="23" t="s">
        <v>377</v>
      </c>
      <c r="G4523" s="23">
        <v>2</v>
      </c>
      <c r="H4523" s="23" t="s">
        <v>30</v>
      </c>
      <c r="I4523" s="24">
        <v>76350.679999999993</v>
      </c>
      <c r="J4523" s="24">
        <v>133613.69</v>
      </c>
      <c r="K4523" s="24">
        <v>99875.81</v>
      </c>
      <c r="L4523" s="24">
        <v>174782.66</v>
      </c>
      <c r="M4523" s="24">
        <v>120845.77</v>
      </c>
      <c r="N4523" s="24">
        <v>211480.09</v>
      </c>
      <c r="O4523" s="24">
        <v>147590.18</v>
      </c>
      <c r="P4523" s="24">
        <v>258282.81</v>
      </c>
      <c r="Q4523" s="24">
        <v>174951.48</v>
      </c>
      <c r="R4523" s="24">
        <v>306165.08</v>
      </c>
      <c r="S4523" s="24">
        <v>192708.58</v>
      </c>
      <c r="T4523" s="24">
        <v>337240.01</v>
      </c>
      <c r="U4523" s="24">
        <v>209279.27</v>
      </c>
      <c r="V4523" s="24">
        <v>366238.71999999997</v>
      </c>
    </row>
    <row r="4524" spans="1:22" hidden="1" x14ac:dyDescent="0.3">
      <c r="A4524" s="23">
        <v>6</v>
      </c>
      <c r="B4524" s="23">
        <v>2022</v>
      </c>
      <c r="C4524" s="23" t="s">
        <v>567</v>
      </c>
      <c r="D4524" t="s">
        <v>169</v>
      </c>
      <c r="E4524" s="23" t="s">
        <v>571</v>
      </c>
      <c r="F4524" s="23" t="s">
        <v>377</v>
      </c>
      <c r="G4524" s="23">
        <v>3</v>
      </c>
      <c r="H4524" s="23" t="s">
        <v>31</v>
      </c>
      <c r="I4524" s="24">
        <v>73366.7</v>
      </c>
      <c r="J4524" s="24">
        <v>128391.72</v>
      </c>
      <c r="K4524" s="24">
        <v>100144.98</v>
      </c>
      <c r="L4524" s="24">
        <v>175253.71</v>
      </c>
      <c r="M4524" s="24">
        <v>126885.79</v>
      </c>
      <c r="N4524" s="24">
        <v>222050.14</v>
      </c>
      <c r="O4524" s="24">
        <v>167320.65</v>
      </c>
      <c r="P4524" s="24">
        <v>292811.14</v>
      </c>
      <c r="Q4524" s="24">
        <v>207406.68</v>
      </c>
      <c r="R4524" s="24">
        <v>362961.69</v>
      </c>
      <c r="S4524" s="24">
        <v>233743.12</v>
      </c>
      <c r="T4524" s="24">
        <v>409050.45</v>
      </c>
      <c r="U4524" s="24">
        <v>259769.48</v>
      </c>
      <c r="V4524" s="24">
        <v>454596.6</v>
      </c>
    </row>
    <row r="4525" spans="1:22" hidden="1" x14ac:dyDescent="0.3">
      <c r="A4525" s="23">
        <v>6</v>
      </c>
      <c r="B4525" s="23">
        <v>2022</v>
      </c>
      <c r="C4525" s="23" t="s">
        <v>567</v>
      </c>
      <c r="D4525" t="s">
        <v>169</v>
      </c>
      <c r="E4525" s="23" t="s">
        <v>571</v>
      </c>
      <c r="F4525" s="23" t="s">
        <v>377</v>
      </c>
      <c r="G4525" s="23">
        <v>4</v>
      </c>
      <c r="H4525" s="23" t="s">
        <v>29</v>
      </c>
      <c r="I4525" s="24">
        <v>78046.39</v>
      </c>
      <c r="J4525" s="24">
        <v>124874.23</v>
      </c>
      <c r="K4525" s="24">
        <v>109264.95</v>
      </c>
      <c r="L4525" s="24">
        <v>174823.93</v>
      </c>
      <c r="M4525" s="24">
        <v>140483.51</v>
      </c>
      <c r="N4525" s="24">
        <v>224773.62</v>
      </c>
      <c r="O4525" s="24">
        <v>187311.35</v>
      </c>
      <c r="P4525" s="24">
        <v>299698.15999999997</v>
      </c>
      <c r="Q4525" s="24">
        <v>234139.18</v>
      </c>
      <c r="R4525" s="24">
        <v>374622.7</v>
      </c>
      <c r="S4525" s="24">
        <v>265357.74</v>
      </c>
      <c r="T4525" s="24">
        <v>424572.39</v>
      </c>
      <c r="U4525" s="24">
        <v>296576.3</v>
      </c>
      <c r="V4525" s="24">
        <v>474522.09</v>
      </c>
    </row>
    <row r="4526" spans="1:22" hidden="1" x14ac:dyDescent="0.3">
      <c r="A4526" s="23">
        <v>6</v>
      </c>
      <c r="B4526" s="23">
        <v>2022</v>
      </c>
      <c r="C4526" s="23" t="s">
        <v>567</v>
      </c>
      <c r="D4526" t="s">
        <v>176</v>
      </c>
      <c r="E4526" s="23" t="s">
        <v>572</v>
      </c>
      <c r="F4526" s="23" t="s">
        <v>223</v>
      </c>
      <c r="G4526" s="23">
        <v>1</v>
      </c>
      <c r="H4526" s="23" t="s">
        <v>14</v>
      </c>
      <c r="I4526" s="24">
        <v>97703.59</v>
      </c>
      <c r="J4526" s="24">
        <v>170981.29</v>
      </c>
      <c r="K4526" s="24">
        <v>126680.32000000001</v>
      </c>
      <c r="L4526" s="24">
        <v>221690.56</v>
      </c>
      <c r="M4526" s="24">
        <v>151336.41</v>
      </c>
      <c r="N4526" s="24">
        <v>264838.71000000002</v>
      </c>
      <c r="O4526" s="24">
        <v>180302.35</v>
      </c>
      <c r="P4526" s="24">
        <v>315529.12</v>
      </c>
      <c r="Q4526" s="24">
        <v>212160.19</v>
      </c>
      <c r="R4526" s="24">
        <v>371280.33</v>
      </c>
      <c r="S4526" s="24">
        <v>232602.11</v>
      </c>
      <c r="T4526" s="24">
        <v>407053.7</v>
      </c>
      <c r="U4526" s="24">
        <v>252345.09</v>
      </c>
      <c r="V4526" s="24">
        <v>441603.91</v>
      </c>
    </row>
    <row r="4527" spans="1:22" hidden="1" x14ac:dyDescent="0.3">
      <c r="A4527" s="23">
        <v>6</v>
      </c>
      <c r="B4527" s="23">
        <v>2022</v>
      </c>
      <c r="C4527" s="23" t="s">
        <v>567</v>
      </c>
      <c r="D4527" t="s">
        <v>176</v>
      </c>
      <c r="E4527" s="23" t="s">
        <v>572</v>
      </c>
      <c r="F4527" s="23" t="s">
        <v>223</v>
      </c>
      <c r="G4527" s="23">
        <v>2</v>
      </c>
      <c r="H4527" s="23" t="s">
        <v>30</v>
      </c>
      <c r="I4527" s="24">
        <v>77081.45</v>
      </c>
      <c r="J4527" s="24">
        <v>134892.54</v>
      </c>
      <c r="K4527" s="24">
        <v>100877.75</v>
      </c>
      <c r="L4527" s="24">
        <v>176536.06</v>
      </c>
      <c r="M4527" s="24">
        <v>122106.8</v>
      </c>
      <c r="N4527" s="24">
        <v>213686.89</v>
      </c>
      <c r="O4527" s="24">
        <v>149217.14000000001</v>
      </c>
      <c r="P4527" s="24">
        <v>261130</v>
      </c>
      <c r="Q4527" s="24">
        <v>176921.7</v>
      </c>
      <c r="R4527" s="24">
        <v>309612.96999999997</v>
      </c>
      <c r="S4527" s="24">
        <v>194904.47</v>
      </c>
      <c r="T4527" s="24">
        <v>341082.82</v>
      </c>
      <c r="U4527" s="24">
        <v>211694</v>
      </c>
      <c r="V4527" s="24">
        <v>370464.5</v>
      </c>
    </row>
    <row r="4528" spans="1:22" hidden="1" x14ac:dyDescent="0.3">
      <c r="A4528" s="23">
        <v>6</v>
      </c>
      <c r="B4528" s="23">
        <v>2022</v>
      </c>
      <c r="C4528" s="23" t="s">
        <v>567</v>
      </c>
      <c r="D4528" t="s">
        <v>176</v>
      </c>
      <c r="E4528" s="23" t="s">
        <v>572</v>
      </c>
      <c r="F4528" s="23" t="s">
        <v>223</v>
      </c>
      <c r="G4528" s="23">
        <v>3</v>
      </c>
      <c r="H4528" s="23" t="s">
        <v>31</v>
      </c>
      <c r="I4528" s="24">
        <v>73906.990000000005</v>
      </c>
      <c r="J4528" s="24">
        <v>129337.23</v>
      </c>
      <c r="K4528" s="24">
        <v>100842.34</v>
      </c>
      <c r="L4528" s="24">
        <v>176474.1</v>
      </c>
      <c r="M4528" s="24">
        <v>127739.37</v>
      </c>
      <c r="N4528" s="24">
        <v>223543.9</v>
      </c>
      <c r="O4528" s="24">
        <v>168415.99</v>
      </c>
      <c r="P4528" s="24">
        <v>294727.96999999997</v>
      </c>
      <c r="Q4528" s="24">
        <v>208735.75</v>
      </c>
      <c r="R4528" s="24">
        <v>365287.57</v>
      </c>
      <c r="S4528" s="24">
        <v>235219.11</v>
      </c>
      <c r="T4528" s="24">
        <v>411633.43</v>
      </c>
      <c r="U4528" s="24">
        <v>261385.26</v>
      </c>
      <c r="V4528" s="24">
        <v>457424.21</v>
      </c>
    </row>
    <row r="4529" spans="1:22" hidden="1" x14ac:dyDescent="0.3">
      <c r="A4529" s="23">
        <v>6</v>
      </c>
      <c r="B4529" s="23">
        <v>2022</v>
      </c>
      <c r="C4529" s="23" t="s">
        <v>567</v>
      </c>
      <c r="D4529" t="s">
        <v>176</v>
      </c>
      <c r="E4529" s="23" t="s">
        <v>572</v>
      </c>
      <c r="F4529" s="23" t="s">
        <v>223</v>
      </c>
      <c r="G4529" s="23">
        <v>4</v>
      </c>
      <c r="H4529" s="23" t="s">
        <v>29</v>
      </c>
      <c r="I4529" s="24">
        <v>78899.92</v>
      </c>
      <c r="J4529" s="24">
        <v>126239.87</v>
      </c>
      <c r="K4529" s="24">
        <v>110459.88</v>
      </c>
      <c r="L4529" s="24">
        <v>176735.81</v>
      </c>
      <c r="M4529" s="24">
        <v>142019.85</v>
      </c>
      <c r="N4529" s="24">
        <v>227231.76</v>
      </c>
      <c r="O4529" s="24">
        <v>189359.8</v>
      </c>
      <c r="P4529" s="24">
        <v>302975.68</v>
      </c>
      <c r="Q4529" s="24">
        <v>236699.75</v>
      </c>
      <c r="R4529" s="24">
        <v>378719.6</v>
      </c>
      <c r="S4529" s="24">
        <v>268259.71000000002</v>
      </c>
      <c r="T4529" s="24">
        <v>429215.55</v>
      </c>
      <c r="U4529" s="24">
        <v>299819.68</v>
      </c>
      <c r="V4529" s="24">
        <v>479711.49</v>
      </c>
    </row>
    <row r="4530" spans="1:22" hidden="1" x14ac:dyDescent="0.3">
      <c r="A4530" s="23">
        <v>6</v>
      </c>
      <c r="B4530" s="23">
        <v>2022</v>
      </c>
      <c r="C4530" s="23" t="s">
        <v>567</v>
      </c>
      <c r="D4530" t="s">
        <v>176</v>
      </c>
      <c r="E4530" s="23" t="s">
        <v>572</v>
      </c>
      <c r="F4530" s="23" t="s">
        <v>265</v>
      </c>
      <c r="G4530" s="23">
        <v>1</v>
      </c>
      <c r="H4530" s="23" t="s">
        <v>14</v>
      </c>
      <c r="I4530" s="24">
        <v>98367.28</v>
      </c>
      <c r="J4530" s="24">
        <v>172142.74</v>
      </c>
      <c r="K4530" s="24">
        <v>127591.96</v>
      </c>
      <c r="L4530" s="24">
        <v>223285.93</v>
      </c>
      <c r="M4530" s="24">
        <v>152468.68</v>
      </c>
      <c r="N4530" s="24">
        <v>266820.2</v>
      </c>
      <c r="O4530" s="24">
        <v>181713.38</v>
      </c>
      <c r="P4530" s="24">
        <v>317998.40999999997</v>
      </c>
      <c r="Q4530" s="24">
        <v>213859.84</v>
      </c>
      <c r="R4530" s="24">
        <v>374254.71</v>
      </c>
      <c r="S4530" s="24">
        <v>234488.16</v>
      </c>
      <c r="T4530" s="24">
        <v>410354.29</v>
      </c>
      <c r="U4530" s="24">
        <v>254432.41</v>
      </c>
      <c r="V4530" s="24">
        <v>445256.71</v>
      </c>
    </row>
    <row r="4531" spans="1:22" hidden="1" x14ac:dyDescent="0.3">
      <c r="A4531" s="23">
        <v>6</v>
      </c>
      <c r="B4531" s="23">
        <v>2022</v>
      </c>
      <c r="C4531" s="23" t="s">
        <v>567</v>
      </c>
      <c r="D4531" t="s">
        <v>176</v>
      </c>
      <c r="E4531" s="23" t="s">
        <v>572</v>
      </c>
      <c r="F4531" s="23" t="s">
        <v>265</v>
      </c>
      <c r="G4531" s="23">
        <v>2</v>
      </c>
      <c r="H4531" s="23" t="s">
        <v>30</v>
      </c>
      <c r="I4531" s="24">
        <v>77281.72</v>
      </c>
      <c r="J4531" s="24">
        <v>135243</v>
      </c>
      <c r="K4531" s="24">
        <v>101209.55</v>
      </c>
      <c r="L4531" s="24">
        <v>177116.72</v>
      </c>
      <c r="M4531" s="24">
        <v>122582.23</v>
      </c>
      <c r="N4531" s="24">
        <v>214518.9</v>
      </c>
      <c r="O4531" s="24">
        <v>149929.62</v>
      </c>
      <c r="P4531" s="24">
        <v>262376.84000000003</v>
      </c>
      <c r="Q4531" s="24">
        <v>177829.47</v>
      </c>
      <c r="R4531" s="24">
        <v>311201.57</v>
      </c>
      <c r="S4531" s="24">
        <v>195943.38</v>
      </c>
      <c r="T4531" s="24">
        <v>342900.92</v>
      </c>
      <c r="U4531" s="24">
        <v>212867.81</v>
      </c>
      <c r="V4531" s="24">
        <v>372518.66</v>
      </c>
    </row>
    <row r="4532" spans="1:22" hidden="1" x14ac:dyDescent="0.3">
      <c r="A4532" s="23">
        <v>6</v>
      </c>
      <c r="B4532" s="23">
        <v>2022</v>
      </c>
      <c r="C4532" s="23" t="s">
        <v>567</v>
      </c>
      <c r="D4532" t="s">
        <v>176</v>
      </c>
      <c r="E4532" s="23" t="s">
        <v>572</v>
      </c>
      <c r="F4532" s="23" t="s">
        <v>265</v>
      </c>
      <c r="G4532" s="23">
        <v>3</v>
      </c>
      <c r="H4532" s="23" t="s">
        <v>31</v>
      </c>
      <c r="I4532" s="24">
        <v>73853.66</v>
      </c>
      <c r="J4532" s="24">
        <v>129243.91</v>
      </c>
      <c r="K4532" s="24">
        <v>100708.65</v>
      </c>
      <c r="L4532" s="24">
        <v>176240.13</v>
      </c>
      <c r="M4532" s="24">
        <v>127524.44</v>
      </c>
      <c r="N4532" s="24">
        <v>223167.77</v>
      </c>
      <c r="O4532" s="24">
        <v>168086.64</v>
      </c>
      <c r="P4532" s="24">
        <v>294151.62</v>
      </c>
      <c r="Q4532" s="24">
        <v>208283.98</v>
      </c>
      <c r="R4532" s="24">
        <v>364496.96</v>
      </c>
      <c r="S4532" s="24">
        <v>234676.8</v>
      </c>
      <c r="T4532" s="24">
        <v>410684.4</v>
      </c>
      <c r="U4532" s="24">
        <v>260745.29</v>
      </c>
      <c r="V4532" s="24">
        <v>456304.26</v>
      </c>
    </row>
    <row r="4533" spans="1:22" hidden="1" x14ac:dyDescent="0.3">
      <c r="A4533" s="23">
        <v>6</v>
      </c>
      <c r="B4533" s="23">
        <v>2022</v>
      </c>
      <c r="C4533" s="23" t="s">
        <v>567</v>
      </c>
      <c r="D4533" t="s">
        <v>176</v>
      </c>
      <c r="E4533" s="23" t="s">
        <v>572</v>
      </c>
      <c r="F4533" s="23" t="s">
        <v>265</v>
      </c>
      <c r="G4533" s="23">
        <v>4</v>
      </c>
      <c r="H4533" s="23" t="s">
        <v>29</v>
      </c>
      <c r="I4533" s="24">
        <v>79266.320000000007</v>
      </c>
      <c r="J4533" s="24">
        <v>126826.11</v>
      </c>
      <c r="K4533" s="24">
        <v>110972.84</v>
      </c>
      <c r="L4533" s="24">
        <v>177556.55</v>
      </c>
      <c r="M4533" s="24">
        <v>142679.37</v>
      </c>
      <c r="N4533" s="24">
        <v>228287</v>
      </c>
      <c r="O4533" s="24">
        <v>190239.16</v>
      </c>
      <c r="P4533" s="24">
        <v>304382.65999999997</v>
      </c>
      <c r="Q4533" s="24">
        <v>237798.95</v>
      </c>
      <c r="R4533" s="24">
        <v>380478.33</v>
      </c>
      <c r="S4533" s="24">
        <v>269505.48</v>
      </c>
      <c r="T4533" s="24">
        <v>431208.77</v>
      </c>
      <c r="U4533" s="24">
        <v>301212.01</v>
      </c>
      <c r="V4533" s="24">
        <v>481939.22</v>
      </c>
    </row>
    <row r="4534" spans="1:22" hidden="1" x14ac:dyDescent="0.3">
      <c r="A4534" s="23">
        <v>6</v>
      </c>
      <c r="B4534" s="23">
        <v>2022</v>
      </c>
      <c r="C4534" s="23" t="s">
        <v>567</v>
      </c>
      <c r="D4534" t="s">
        <v>176</v>
      </c>
      <c r="E4534" s="23" t="s">
        <v>572</v>
      </c>
      <c r="F4534" s="23" t="s">
        <v>306</v>
      </c>
      <c r="G4534" s="23">
        <v>1</v>
      </c>
      <c r="H4534" s="23" t="s">
        <v>14</v>
      </c>
      <c r="I4534" s="24">
        <v>94254.22</v>
      </c>
      <c r="J4534" s="24">
        <v>164944.88</v>
      </c>
      <c r="K4534" s="24">
        <v>122176.51</v>
      </c>
      <c r="L4534" s="24">
        <v>213808.89</v>
      </c>
      <c r="M4534" s="24">
        <v>145929.45000000001</v>
      </c>
      <c r="N4534" s="24">
        <v>255376.53</v>
      </c>
      <c r="O4534" s="24">
        <v>173822.36</v>
      </c>
      <c r="P4534" s="24">
        <v>304189.13</v>
      </c>
      <c r="Q4534" s="24">
        <v>204511.08</v>
      </c>
      <c r="R4534" s="24">
        <v>357894.38</v>
      </c>
      <c r="S4534" s="24">
        <v>224202.08</v>
      </c>
      <c r="T4534" s="24">
        <v>392353.63</v>
      </c>
      <c r="U4534" s="24">
        <v>243206.75</v>
      </c>
      <c r="V4534" s="24">
        <v>425611.81</v>
      </c>
    </row>
    <row r="4535" spans="1:22" hidden="1" x14ac:dyDescent="0.3">
      <c r="A4535" s="23">
        <v>6</v>
      </c>
      <c r="B4535" s="23">
        <v>2022</v>
      </c>
      <c r="C4535" s="23" t="s">
        <v>567</v>
      </c>
      <c r="D4535" t="s">
        <v>176</v>
      </c>
      <c r="E4535" s="23" t="s">
        <v>572</v>
      </c>
      <c r="F4535" s="23" t="s">
        <v>306</v>
      </c>
      <c r="G4535" s="23">
        <v>2</v>
      </c>
      <c r="H4535" s="23" t="s">
        <v>30</v>
      </c>
      <c r="I4535" s="24">
        <v>74558.91</v>
      </c>
      <c r="J4535" s="24">
        <v>130478.09</v>
      </c>
      <c r="K4535" s="24">
        <v>97533.6</v>
      </c>
      <c r="L4535" s="24">
        <v>170683.8</v>
      </c>
      <c r="M4535" s="24">
        <v>118013.53</v>
      </c>
      <c r="N4535" s="24">
        <v>206523.67</v>
      </c>
      <c r="O4535" s="24">
        <v>144134.24</v>
      </c>
      <c r="P4535" s="24">
        <v>252234.91</v>
      </c>
      <c r="Q4535" s="24">
        <v>170856.33</v>
      </c>
      <c r="R4535" s="24">
        <v>298998.58</v>
      </c>
      <c r="S4535" s="24">
        <v>188198.71</v>
      </c>
      <c r="T4535" s="24">
        <v>329347.74</v>
      </c>
      <c r="U4535" s="24">
        <v>204382.67</v>
      </c>
      <c r="V4535" s="24">
        <v>357669.68</v>
      </c>
    </row>
    <row r="4536" spans="1:22" hidden="1" x14ac:dyDescent="0.3">
      <c r="A4536" s="23">
        <v>6</v>
      </c>
      <c r="B4536" s="23">
        <v>2022</v>
      </c>
      <c r="C4536" s="23" t="s">
        <v>567</v>
      </c>
      <c r="D4536" t="s">
        <v>176</v>
      </c>
      <c r="E4536" s="23" t="s">
        <v>572</v>
      </c>
      <c r="F4536" s="23" t="s">
        <v>306</v>
      </c>
      <c r="G4536" s="23">
        <v>3</v>
      </c>
      <c r="H4536" s="23" t="s">
        <v>31</v>
      </c>
      <c r="I4536" s="24">
        <v>71639.17</v>
      </c>
      <c r="J4536" s="24">
        <v>125368.54</v>
      </c>
      <c r="K4536" s="24">
        <v>97785.48</v>
      </c>
      <c r="L4536" s="24">
        <v>171124.59</v>
      </c>
      <c r="M4536" s="24">
        <v>123895.19</v>
      </c>
      <c r="N4536" s="24">
        <v>216816.59</v>
      </c>
      <c r="O4536" s="24">
        <v>163375.95000000001</v>
      </c>
      <c r="P4536" s="24">
        <v>285907.90999999997</v>
      </c>
      <c r="Q4536" s="24">
        <v>202515.9</v>
      </c>
      <c r="R4536" s="24">
        <v>354402.82</v>
      </c>
      <c r="S4536" s="24">
        <v>228230.52</v>
      </c>
      <c r="T4536" s="24">
        <v>399403.41</v>
      </c>
      <c r="U4536" s="24">
        <v>253642.21</v>
      </c>
      <c r="V4536" s="24">
        <v>443873.86</v>
      </c>
    </row>
    <row r="4537" spans="1:22" hidden="1" x14ac:dyDescent="0.3">
      <c r="A4537" s="23">
        <v>6</v>
      </c>
      <c r="B4537" s="23">
        <v>2022</v>
      </c>
      <c r="C4537" s="23" t="s">
        <v>567</v>
      </c>
      <c r="D4537" t="s">
        <v>176</v>
      </c>
      <c r="E4537" s="23" t="s">
        <v>572</v>
      </c>
      <c r="F4537" s="23" t="s">
        <v>306</v>
      </c>
      <c r="G4537" s="23">
        <v>4</v>
      </c>
      <c r="H4537" s="23" t="s">
        <v>29</v>
      </c>
      <c r="I4537" s="24">
        <v>76218.63</v>
      </c>
      <c r="J4537" s="24">
        <v>121949.81</v>
      </c>
      <c r="K4537" s="24">
        <v>106706.08</v>
      </c>
      <c r="L4537" s="24">
        <v>170729.74</v>
      </c>
      <c r="M4537" s="24">
        <v>137193.54</v>
      </c>
      <c r="N4537" s="24">
        <v>219509.66</v>
      </c>
      <c r="O4537" s="24">
        <v>182924.72</v>
      </c>
      <c r="P4537" s="24">
        <v>292679.55</v>
      </c>
      <c r="Q4537" s="24">
        <v>228655.9</v>
      </c>
      <c r="R4537" s="24">
        <v>365849.44</v>
      </c>
      <c r="S4537" s="24">
        <v>259143.35</v>
      </c>
      <c r="T4537" s="24">
        <v>414629.36</v>
      </c>
      <c r="U4537" s="24">
        <v>289630.8</v>
      </c>
      <c r="V4537" s="24">
        <v>463409.29</v>
      </c>
    </row>
    <row r="4538" spans="1:22" hidden="1" x14ac:dyDescent="0.3">
      <c r="A4538" s="23">
        <v>6</v>
      </c>
      <c r="B4538" s="23">
        <v>2022</v>
      </c>
      <c r="C4538" s="23" t="s">
        <v>567</v>
      </c>
      <c r="D4538" t="s">
        <v>176</v>
      </c>
      <c r="E4538" s="23" t="s">
        <v>572</v>
      </c>
      <c r="F4538" s="23" t="s">
        <v>344</v>
      </c>
      <c r="G4538" s="23">
        <v>1</v>
      </c>
      <c r="H4538" s="23" t="s">
        <v>14</v>
      </c>
      <c r="I4538" s="24">
        <v>99825.61</v>
      </c>
      <c r="J4538" s="24">
        <v>174694.81</v>
      </c>
      <c r="K4538" s="24">
        <v>129360.87</v>
      </c>
      <c r="L4538" s="24">
        <v>226381.51</v>
      </c>
      <c r="M4538" s="24">
        <v>154478.82999999999</v>
      </c>
      <c r="N4538" s="24">
        <v>270337.96000000002</v>
      </c>
      <c r="O4538" s="24">
        <v>183960.31</v>
      </c>
      <c r="P4538" s="24">
        <v>321930.55</v>
      </c>
      <c r="Q4538" s="24">
        <v>216410.04</v>
      </c>
      <c r="R4538" s="24">
        <v>378717.57</v>
      </c>
      <c r="S4538" s="24">
        <v>237230.07999999999</v>
      </c>
      <c r="T4538" s="24">
        <v>415152.64000000001</v>
      </c>
      <c r="U4538" s="24">
        <v>257308.82</v>
      </c>
      <c r="V4538" s="24">
        <v>450290.44</v>
      </c>
    </row>
    <row r="4539" spans="1:22" hidden="1" x14ac:dyDescent="0.3">
      <c r="A4539" s="23">
        <v>6</v>
      </c>
      <c r="B4539" s="23">
        <v>2022</v>
      </c>
      <c r="C4539" s="23" t="s">
        <v>567</v>
      </c>
      <c r="D4539" t="s">
        <v>176</v>
      </c>
      <c r="E4539" s="23" t="s">
        <v>572</v>
      </c>
      <c r="F4539" s="23" t="s">
        <v>344</v>
      </c>
      <c r="G4539" s="23">
        <v>2</v>
      </c>
      <c r="H4539" s="23" t="s">
        <v>30</v>
      </c>
      <c r="I4539" s="24">
        <v>79203.460000000006</v>
      </c>
      <c r="J4539" s="24">
        <v>138606.06</v>
      </c>
      <c r="K4539" s="24">
        <v>103558.29</v>
      </c>
      <c r="L4539" s="24">
        <v>181227.01</v>
      </c>
      <c r="M4539" s="24">
        <v>125249.22</v>
      </c>
      <c r="N4539" s="24">
        <v>219186.14</v>
      </c>
      <c r="O4539" s="24">
        <v>152875.10999999999</v>
      </c>
      <c r="P4539" s="24">
        <v>267531.44</v>
      </c>
      <c r="Q4539" s="24">
        <v>181171.55</v>
      </c>
      <c r="R4539" s="24">
        <v>317050.2</v>
      </c>
      <c r="S4539" s="24">
        <v>199532.43</v>
      </c>
      <c r="T4539" s="24">
        <v>349181.76</v>
      </c>
      <c r="U4539" s="24">
        <v>216657.73</v>
      </c>
      <c r="V4539" s="24">
        <v>379151.03</v>
      </c>
    </row>
    <row r="4540" spans="1:22" hidden="1" x14ac:dyDescent="0.3">
      <c r="A4540" s="23">
        <v>6</v>
      </c>
      <c r="B4540" s="23">
        <v>2022</v>
      </c>
      <c r="C4540" s="23" t="s">
        <v>567</v>
      </c>
      <c r="D4540" t="s">
        <v>176</v>
      </c>
      <c r="E4540" s="23" t="s">
        <v>572</v>
      </c>
      <c r="F4540" s="23" t="s">
        <v>344</v>
      </c>
      <c r="G4540" s="23">
        <v>3</v>
      </c>
      <c r="H4540" s="23" t="s">
        <v>31</v>
      </c>
      <c r="I4540" s="24">
        <v>76281.460000000006</v>
      </c>
      <c r="J4540" s="24">
        <v>133492.56</v>
      </c>
      <c r="K4540" s="24">
        <v>104166.61</v>
      </c>
      <c r="L4540" s="24">
        <v>182291.57</v>
      </c>
      <c r="M4540" s="24">
        <v>132013.43</v>
      </c>
      <c r="N4540" s="24">
        <v>231023.5</v>
      </c>
      <c r="O4540" s="24">
        <v>174114.73</v>
      </c>
      <c r="P4540" s="24">
        <v>304700.78000000003</v>
      </c>
      <c r="Q4540" s="24">
        <v>215859.18</v>
      </c>
      <c r="R4540" s="24">
        <v>377753.57</v>
      </c>
      <c r="S4540" s="24">
        <v>243292.32</v>
      </c>
      <c r="T4540" s="24">
        <v>425761.57</v>
      </c>
      <c r="U4540" s="24">
        <v>270408.27</v>
      </c>
      <c r="V4540" s="24">
        <v>473214.47</v>
      </c>
    </row>
    <row r="4541" spans="1:22" hidden="1" x14ac:dyDescent="0.3">
      <c r="A4541" s="23">
        <v>6</v>
      </c>
      <c r="B4541" s="23">
        <v>2022</v>
      </c>
      <c r="C4541" s="23" t="s">
        <v>567</v>
      </c>
      <c r="D4541" t="s">
        <v>176</v>
      </c>
      <c r="E4541" s="23" t="s">
        <v>572</v>
      </c>
      <c r="F4541" s="23" t="s">
        <v>344</v>
      </c>
      <c r="G4541" s="23">
        <v>4</v>
      </c>
      <c r="H4541" s="23" t="s">
        <v>29</v>
      </c>
      <c r="I4541" s="24">
        <v>80848.399999999994</v>
      </c>
      <c r="J4541" s="24">
        <v>129357.45</v>
      </c>
      <c r="K4541" s="24">
        <v>113187.76</v>
      </c>
      <c r="L4541" s="24">
        <v>181100.42</v>
      </c>
      <c r="M4541" s="24">
        <v>145527.12</v>
      </c>
      <c r="N4541" s="24">
        <v>232843.4</v>
      </c>
      <c r="O4541" s="24">
        <v>194036.17</v>
      </c>
      <c r="P4541" s="24">
        <v>310457.87</v>
      </c>
      <c r="Q4541" s="24">
        <v>242545.21</v>
      </c>
      <c r="R4541" s="24">
        <v>388072.34</v>
      </c>
      <c r="S4541" s="24">
        <v>274884.57</v>
      </c>
      <c r="T4541" s="24">
        <v>439815.32</v>
      </c>
      <c r="U4541" s="24">
        <v>307223.93</v>
      </c>
      <c r="V4541" s="24">
        <v>491558.29</v>
      </c>
    </row>
    <row r="4542" spans="1:22" hidden="1" x14ac:dyDescent="0.3">
      <c r="A4542" s="23">
        <v>6</v>
      </c>
      <c r="B4542" s="23">
        <v>2022</v>
      </c>
      <c r="C4542" s="23" t="s">
        <v>567</v>
      </c>
      <c r="D4542" t="s">
        <v>176</v>
      </c>
      <c r="E4542" s="23" t="s">
        <v>572</v>
      </c>
      <c r="F4542" s="23" t="s">
        <v>383</v>
      </c>
      <c r="G4542" s="23">
        <v>1</v>
      </c>
      <c r="H4542" s="23" t="s">
        <v>14</v>
      </c>
      <c r="I4542" s="24">
        <v>99892.2</v>
      </c>
      <c r="J4542" s="24">
        <v>174811.35</v>
      </c>
      <c r="K4542" s="24">
        <v>129481.62</v>
      </c>
      <c r="L4542" s="24">
        <v>226592.83</v>
      </c>
      <c r="M4542" s="24">
        <v>154652.16</v>
      </c>
      <c r="N4542" s="24">
        <v>270641.28999999998</v>
      </c>
      <c r="O4542" s="24">
        <v>184208.58</v>
      </c>
      <c r="P4542" s="24">
        <v>322365.01</v>
      </c>
      <c r="Q4542" s="24">
        <v>216728.63</v>
      </c>
      <c r="R4542" s="24">
        <v>379275.1</v>
      </c>
      <c r="S4542" s="24">
        <v>237594.6</v>
      </c>
      <c r="T4542" s="24">
        <v>415790.56</v>
      </c>
      <c r="U4542" s="24">
        <v>257732.01</v>
      </c>
      <c r="V4542" s="24">
        <v>451031.02</v>
      </c>
    </row>
    <row r="4543" spans="1:22" hidden="1" x14ac:dyDescent="0.3">
      <c r="A4543" s="23">
        <v>6</v>
      </c>
      <c r="B4543" s="23">
        <v>2022</v>
      </c>
      <c r="C4543" s="23" t="s">
        <v>567</v>
      </c>
      <c r="D4543" t="s">
        <v>176</v>
      </c>
      <c r="E4543" s="23" t="s">
        <v>572</v>
      </c>
      <c r="F4543" s="23" t="s">
        <v>383</v>
      </c>
      <c r="G4543" s="23">
        <v>2</v>
      </c>
      <c r="H4543" s="23" t="s">
        <v>30</v>
      </c>
      <c r="I4543" s="24">
        <v>79038.34</v>
      </c>
      <c r="J4543" s="24">
        <v>138317.1</v>
      </c>
      <c r="K4543" s="24">
        <v>103389.13</v>
      </c>
      <c r="L4543" s="24">
        <v>180930.97</v>
      </c>
      <c r="M4543" s="24">
        <v>125094.13</v>
      </c>
      <c r="N4543" s="24">
        <v>218914.73</v>
      </c>
      <c r="O4543" s="24">
        <v>152774.1</v>
      </c>
      <c r="P4543" s="24">
        <v>267354.67</v>
      </c>
      <c r="Q4543" s="24">
        <v>181094.2</v>
      </c>
      <c r="R4543" s="24">
        <v>316914.84000000003</v>
      </c>
      <c r="S4543" s="24">
        <v>199473.39</v>
      </c>
      <c r="T4543" s="24">
        <v>349078.44</v>
      </c>
      <c r="U4543" s="24">
        <v>216624.17</v>
      </c>
      <c r="V4543" s="24">
        <v>379092.29</v>
      </c>
    </row>
    <row r="4544" spans="1:22" hidden="1" x14ac:dyDescent="0.3">
      <c r="A4544" s="23">
        <v>6</v>
      </c>
      <c r="B4544" s="23">
        <v>2022</v>
      </c>
      <c r="C4544" s="23" t="s">
        <v>567</v>
      </c>
      <c r="D4544" t="s">
        <v>176</v>
      </c>
      <c r="E4544" s="23" t="s">
        <v>572</v>
      </c>
      <c r="F4544" s="23" t="s">
        <v>383</v>
      </c>
      <c r="G4544" s="23">
        <v>3</v>
      </c>
      <c r="H4544" s="23" t="s">
        <v>31</v>
      </c>
      <c r="I4544" s="24">
        <v>75957.990000000005</v>
      </c>
      <c r="J4544" s="24">
        <v>132926.49</v>
      </c>
      <c r="K4544" s="24">
        <v>103684.23</v>
      </c>
      <c r="L4544" s="24">
        <v>181447.4</v>
      </c>
      <c r="M4544" s="24">
        <v>131371.70000000001</v>
      </c>
      <c r="N4544" s="24">
        <v>229900.48</v>
      </c>
      <c r="O4544" s="24">
        <v>173237.71</v>
      </c>
      <c r="P4544" s="24">
        <v>303166</v>
      </c>
      <c r="Q4544" s="24">
        <v>214742.87</v>
      </c>
      <c r="R4544" s="24">
        <v>375800.01</v>
      </c>
      <c r="S4544" s="24">
        <v>242012.02</v>
      </c>
      <c r="T4544" s="24">
        <v>423521.03</v>
      </c>
      <c r="U4544" s="24">
        <v>268960.40999999997</v>
      </c>
      <c r="V4544" s="24">
        <v>470680.72</v>
      </c>
    </row>
    <row r="4545" spans="1:22" hidden="1" x14ac:dyDescent="0.3">
      <c r="A4545" s="23">
        <v>6</v>
      </c>
      <c r="B4545" s="23">
        <v>2022</v>
      </c>
      <c r="C4545" s="23" t="s">
        <v>567</v>
      </c>
      <c r="D4545" t="s">
        <v>176</v>
      </c>
      <c r="E4545" s="23" t="s">
        <v>572</v>
      </c>
      <c r="F4545" s="23" t="s">
        <v>383</v>
      </c>
      <c r="G4545" s="23">
        <v>4</v>
      </c>
      <c r="H4545" s="23" t="s">
        <v>29</v>
      </c>
      <c r="I4545" s="24">
        <v>80788.039999999994</v>
      </c>
      <c r="J4545" s="24">
        <v>129260.87</v>
      </c>
      <c r="K4545" s="24">
        <v>113103.26</v>
      </c>
      <c r="L4545" s="24">
        <v>180965.22</v>
      </c>
      <c r="M4545" s="24">
        <v>145418.48000000001</v>
      </c>
      <c r="N4545" s="24">
        <v>232669.56</v>
      </c>
      <c r="O4545" s="24">
        <v>193891.3</v>
      </c>
      <c r="P4545" s="24">
        <v>310226.09000000003</v>
      </c>
      <c r="Q4545" s="24">
        <v>242364.13</v>
      </c>
      <c r="R4545" s="24">
        <v>387782.61</v>
      </c>
      <c r="S4545" s="24">
        <v>274679.34000000003</v>
      </c>
      <c r="T4545" s="24">
        <v>439486.95</v>
      </c>
      <c r="U4545" s="24">
        <v>306994.56</v>
      </c>
      <c r="V4545" s="24">
        <v>491191.3</v>
      </c>
    </row>
    <row r="4546" spans="1:22" hidden="1" x14ac:dyDescent="0.3">
      <c r="A4546" s="23">
        <v>6</v>
      </c>
      <c r="B4546" s="23">
        <v>2022</v>
      </c>
      <c r="C4546" s="23" t="s">
        <v>567</v>
      </c>
      <c r="D4546" t="s">
        <v>176</v>
      </c>
      <c r="E4546" s="23" t="s">
        <v>572</v>
      </c>
      <c r="F4546" s="23" t="s">
        <v>416</v>
      </c>
      <c r="G4546" s="23">
        <v>1</v>
      </c>
      <c r="H4546" s="23" t="s">
        <v>14</v>
      </c>
      <c r="I4546" s="24">
        <v>99428.29</v>
      </c>
      <c r="J4546" s="24">
        <v>173999.51</v>
      </c>
      <c r="K4546" s="24">
        <v>128932.23</v>
      </c>
      <c r="L4546" s="24">
        <v>225631.41</v>
      </c>
      <c r="M4546" s="24">
        <v>154039.9</v>
      </c>
      <c r="N4546" s="24">
        <v>269569.82</v>
      </c>
      <c r="O4546" s="24">
        <v>183542.36</v>
      </c>
      <c r="P4546" s="24">
        <v>321199.13</v>
      </c>
      <c r="Q4546" s="24">
        <v>215984.76</v>
      </c>
      <c r="R4546" s="24">
        <v>377973.34</v>
      </c>
      <c r="S4546" s="24">
        <v>236802.15</v>
      </c>
      <c r="T4546" s="24">
        <v>414403.76</v>
      </c>
      <c r="U4546" s="24">
        <v>256914.28</v>
      </c>
      <c r="V4546" s="24">
        <v>449599.98</v>
      </c>
    </row>
    <row r="4547" spans="1:22" hidden="1" x14ac:dyDescent="0.3">
      <c r="A4547" s="23">
        <v>6</v>
      </c>
      <c r="B4547" s="23">
        <v>2022</v>
      </c>
      <c r="C4547" s="23" t="s">
        <v>567</v>
      </c>
      <c r="D4547" t="s">
        <v>176</v>
      </c>
      <c r="E4547" s="23" t="s">
        <v>572</v>
      </c>
      <c r="F4547" s="23" t="s">
        <v>416</v>
      </c>
      <c r="G4547" s="23">
        <v>2</v>
      </c>
      <c r="H4547" s="23" t="s">
        <v>30</v>
      </c>
      <c r="I4547" s="24">
        <v>78342.720000000001</v>
      </c>
      <c r="J4547" s="24">
        <v>137099.76999999999</v>
      </c>
      <c r="K4547" s="24">
        <v>102549.83</v>
      </c>
      <c r="L4547" s="24">
        <v>179462.2</v>
      </c>
      <c r="M4547" s="24">
        <v>124153.44</v>
      </c>
      <c r="N4547" s="24">
        <v>217268.52</v>
      </c>
      <c r="O4547" s="24">
        <v>151758.60999999999</v>
      </c>
      <c r="P4547" s="24">
        <v>265577.56</v>
      </c>
      <c r="Q4547" s="24">
        <v>179954.39</v>
      </c>
      <c r="R4547" s="24">
        <v>314920.19</v>
      </c>
      <c r="S4547" s="24">
        <v>198257.37</v>
      </c>
      <c r="T4547" s="24">
        <v>346950.39</v>
      </c>
      <c r="U4547" s="24">
        <v>215349.68</v>
      </c>
      <c r="V4547" s="24">
        <v>376861.93</v>
      </c>
    </row>
    <row r="4548" spans="1:22" hidden="1" x14ac:dyDescent="0.3">
      <c r="A4548" s="23">
        <v>6</v>
      </c>
      <c r="B4548" s="23">
        <v>2022</v>
      </c>
      <c r="C4548" s="23" t="s">
        <v>567</v>
      </c>
      <c r="D4548" t="s">
        <v>176</v>
      </c>
      <c r="E4548" s="23" t="s">
        <v>572</v>
      </c>
      <c r="F4548" s="23" t="s">
        <v>416</v>
      </c>
      <c r="G4548" s="23">
        <v>3</v>
      </c>
      <c r="H4548" s="23" t="s">
        <v>31</v>
      </c>
      <c r="I4548" s="24">
        <v>75040.899999999994</v>
      </c>
      <c r="J4548" s="24">
        <v>131321.57999999999</v>
      </c>
      <c r="K4548" s="24">
        <v>102370.78</v>
      </c>
      <c r="L4548" s="24">
        <v>179148.87</v>
      </c>
      <c r="M4548" s="24">
        <v>129661.47</v>
      </c>
      <c r="N4548" s="24">
        <v>226907.57</v>
      </c>
      <c r="O4548" s="24">
        <v>170936.02</v>
      </c>
      <c r="P4548" s="24">
        <v>299138.03000000003</v>
      </c>
      <c r="Q4548" s="24">
        <v>211845.7</v>
      </c>
      <c r="R4548" s="24">
        <v>370729.97</v>
      </c>
      <c r="S4548" s="24">
        <v>238713.41</v>
      </c>
      <c r="T4548" s="24">
        <v>417748.47</v>
      </c>
      <c r="U4548" s="24">
        <v>265256.81</v>
      </c>
      <c r="V4548" s="24">
        <v>464199.41</v>
      </c>
    </row>
    <row r="4549" spans="1:22" hidden="1" x14ac:dyDescent="0.3">
      <c r="A4549" s="23">
        <v>6</v>
      </c>
      <c r="B4549" s="23">
        <v>2022</v>
      </c>
      <c r="C4549" s="23" t="s">
        <v>567</v>
      </c>
      <c r="D4549" t="s">
        <v>176</v>
      </c>
      <c r="E4549" s="23" t="s">
        <v>572</v>
      </c>
      <c r="F4549" s="23" t="s">
        <v>416</v>
      </c>
      <c r="G4549" s="23">
        <v>4</v>
      </c>
      <c r="H4549" s="23" t="s">
        <v>29</v>
      </c>
      <c r="I4549" s="24">
        <v>80240.56</v>
      </c>
      <c r="J4549" s="24">
        <v>128384.9</v>
      </c>
      <c r="K4549" s="24">
        <v>112336.79</v>
      </c>
      <c r="L4549" s="24">
        <v>179738.86</v>
      </c>
      <c r="M4549" s="24">
        <v>144433.01</v>
      </c>
      <c r="N4549" s="24">
        <v>231092.82</v>
      </c>
      <c r="O4549" s="24">
        <v>192577.35</v>
      </c>
      <c r="P4549" s="24">
        <v>308123.77</v>
      </c>
      <c r="Q4549" s="24">
        <v>240721.69</v>
      </c>
      <c r="R4549" s="24">
        <v>385154.71</v>
      </c>
      <c r="S4549" s="24">
        <v>272817.90999999997</v>
      </c>
      <c r="T4549" s="24">
        <v>436508.67</v>
      </c>
      <c r="U4549" s="24">
        <v>304914.14</v>
      </c>
      <c r="V4549" s="24">
        <v>487862.63</v>
      </c>
    </row>
    <row r="4550" spans="1:22" hidden="1" x14ac:dyDescent="0.3">
      <c r="A4550" s="23">
        <v>6</v>
      </c>
      <c r="B4550" s="23">
        <v>2022</v>
      </c>
      <c r="C4550" s="23" t="s">
        <v>567</v>
      </c>
      <c r="D4550" t="s">
        <v>176</v>
      </c>
      <c r="E4550" s="23" t="s">
        <v>572</v>
      </c>
      <c r="F4550" s="23" t="s">
        <v>442</v>
      </c>
      <c r="G4550" s="23">
        <v>1</v>
      </c>
      <c r="H4550" s="23" t="s">
        <v>14</v>
      </c>
      <c r="I4550" s="24">
        <v>96576</v>
      </c>
      <c r="J4550" s="24">
        <v>169008</v>
      </c>
      <c r="K4550" s="24">
        <v>125219.3</v>
      </c>
      <c r="L4550" s="24">
        <v>219133.77</v>
      </c>
      <c r="M4550" s="24">
        <v>149591.87</v>
      </c>
      <c r="N4550" s="24">
        <v>261785.76</v>
      </c>
      <c r="O4550" s="24">
        <v>178225.11</v>
      </c>
      <c r="P4550" s="24">
        <v>311893.94</v>
      </c>
      <c r="Q4550" s="24">
        <v>209716.68</v>
      </c>
      <c r="R4550" s="24">
        <v>367004.19</v>
      </c>
      <c r="S4550" s="24">
        <v>229923.61</v>
      </c>
      <c r="T4550" s="24">
        <v>402366.32</v>
      </c>
      <c r="U4550" s="24">
        <v>249440.04</v>
      </c>
      <c r="V4550" s="24">
        <v>436520.07</v>
      </c>
    </row>
    <row r="4551" spans="1:22" hidden="1" x14ac:dyDescent="0.3">
      <c r="A4551" s="23">
        <v>6</v>
      </c>
      <c r="B4551" s="23">
        <v>2022</v>
      </c>
      <c r="C4551" s="23" t="s">
        <v>567</v>
      </c>
      <c r="D4551" t="s">
        <v>176</v>
      </c>
      <c r="E4551" s="23" t="s">
        <v>572</v>
      </c>
      <c r="F4551" s="23" t="s">
        <v>442</v>
      </c>
      <c r="G4551" s="23">
        <v>2</v>
      </c>
      <c r="H4551" s="23" t="s">
        <v>30</v>
      </c>
      <c r="I4551" s="24">
        <v>76185.56</v>
      </c>
      <c r="J4551" s="24">
        <v>133324.73000000001</v>
      </c>
      <c r="K4551" s="24">
        <v>99706.64</v>
      </c>
      <c r="L4551" s="24">
        <v>174486.62</v>
      </c>
      <c r="M4551" s="24">
        <v>120690.68</v>
      </c>
      <c r="N4551" s="24">
        <v>211208.68</v>
      </c>
      <c r="O4551" s="24">
        <v>147489.17000000001</v>
      </c>
      <c r="P4551" s="24">
        <v>258106.05</v>
      </c>
      <c r="Q4551" s="24">
        <v>174874.13</v>
      </c>
      <c r="R4551" s="24">
        <v>306029.71999999997</v>
      </c>
      <c r="S4551" s="24">
        <v>192649.54</v>
      </c>
      <c r="T4551" s="24">
        <v>337136.69</v>
      </c>
      <c r="U4551" s="24">
        <v>209245.7</v>
      </c>
      <c r="V4551" s="24">
        <v>366179.98</v>
      </c>
    </row>
    <row r="4552" spans="1:22" hidden="1" x14ac:dyDescent="0.3">
      <c r="A4552" s="23">
        <v>6</v>
      </c>
      <c r="B4552" s="23">
        <v>2022</v>
      </c>
      <c r="C4552" s="23" t="s">
        <v>567</v>
      </c>
      <c r="D4552" t="s">
        <v>176</v>
      </c>
      <c r="E4552" s="23" t="s">
        <v>572</v>
      </c>
      <c r="F4552" s="23" t="s">
        <v>442</v>
      </c>
      <c r="G4552" s="23">
        <v>3</v>
      </c>
      <c r="H4552" s="23" t="s">
        <v>31</v>
      </c>
      <c r="I4552" s="24">
        <v>73043.22</v>
      </c>
      <c r="J4552" s="24">
        <v>127825.64</v>
      </c>
      <c r="K4552" s="24">
        <v>99662.6</v>
      </c>
      <c r="L4552" s="24">
        <v>174409.54</v>
      </c>
      <c r="M4552" s="24">
        <v>126244.07</v>
      </c>
      <c r="N4552" s="24">
        <v>220927.12</v>
      </c>
      <c r="O4552" s="24">
        <v>166443.63</v>
      </c>
      <c r="P4552" s="24">
        <v>291276.36</v>
      </c>
      <c r="Q4552" s="24">
        <v>206290.36</v>
      </c>
      <c r="R4552" s="24">
        <v>361008.14</v>
      </c>
      <c r="S4552" s="24">
        <v>232462.81</v>
      </c>
      <c r="T4552" s="24">
        <v>406809.92</v>
      </c>
      <c r="U4552" s="24">
        <v>258321.62</v>
      </c>
      <c r="V4552" s="24">
        <v>452062.84</v>
      </c>
    </row>
    <row r="4553" spans="1:22" hidden="1" x14ac:dyDescent="0.3">
      <c r="A4553" s="23">
        <v>6</v>
      </c>
      <c r="B4553" s="23">
        <v>2022</v>
      </c>
      <c r="C4553" s="23" t="s">
        <v>567</v>
      </c>
      <c r="D4553" t="s">
        <v>176</v>
      </c>
      <c r="E4553" s="23" t="s">
        <v>572</v>
      </c>
      <c r="F4553" s="23" t="s">
        <v>442</v>
      </c>
      <c r="G4553" s="23">
        <v>4</v>
      </c>
      <c r="H4553" s="23" t="s">
        <v>29</v>
      </c>
      <c r="I4553" s="24">
        <v>77986.03</v>
      </c>
      <c r="J4553" s="24">
        <v>124777.66</v>
      </c>
      <c r="K4553" s="24">
        <v>109180.45</v>
      </c>
      <c r="L4553" s="24">
        <v>174688.72</v>
      </c>
      <c r="M4553" s="24">
        <v>140374.85999999999</v>
      </c>
      <c r="N4553" s="24">
        <v>224599.78</v>
      </c>
      <c r="O4553" s="24">
        <v>187166.48</v>
      </c>
      <c r="P4553" s="24">
        <v>299466.38</v>
      </c>
      <c r="Q4553" s="24">
        <v>233958.1</v>
      </c>
      <c r="R4553" s="24">
        <v>374332.97</v>
      </c>
      <c r="S4553" s="24">
        <v>265152.52</v>
      </c>
      <c r="T4553" s="24">
        <v>424244.03</v>
      </c>
      <c r="U4553" s="24">
        <v>296346.93</v>
      </c>
      <c r="V4553" s="24">
        <v>474155.09</v>
      </c>
    </row>
    <row r="4554" spans="1:22" hidden="1" x14ac:dyDescent="0.3">
      <c r="A4554" s="23">
        <v>6</v>
      </c>
      <c r="B4554" s="23">
        <v>2022</v>
      </c>
      <c r="C4554" s="23" t="s">
        <v>567</v>
      </c>
      <c r="D4554" t="s">
        <v>176</v>
      </c>
      <c r="E4554" s="23" t="s">
        <v>572</v>
      </c>
      <c r="F4554" s="23" t="s">
        <v>461</v>
      </c>
      <c r="G4554" s="23">
        <v>1</v>
      </c>
      <c r="H4554" s="23" t="s">
        <v>14</v>
      </c>
      <c r="I4554" s="24">
        <v>98300.69</v>
      </c>
      <c r="J4554" s="24">
        <v>172026.2</v>
      </c>
      <c r="K4554" s="24">
        <v>127471.2</v>
      </c>
      <c r="L4554" s="24">
        <v>223074.61</v>
      </c>
      <c r="M4554" s="24">
        <v>152295.35</v>
      </c>
      <c r="N4554" s="24">
        <v>266516.86</v>
      </c>
      <c r="O4554" s="24">
        <v>181465.11</v>
      </c>
      <c r="P4554" s="24">
        <v>317563.93</v>
      </c>
      <c r="Q4554" s="24">
        <v>213541.24</v>
      </c>
      <c r="R4554" s="24">
        <v>373697.17</v>
      </c>
      <c r="S4554" s="24">
        <v>234123.63</v>
      </c>
      <c r="T4554" s="24">
        <v>409716.35</v>
      </c>
      <c r="U4554" s="24">
        <v>254009.21</v>
      </c>
      <c r="V4554" s="24">
        <v>444516.11</v>
      </c>
    </row>
    <row r="4555" spans="1:22" hidden="1" x14ac:dyDescent="0.3">
      <c r="A4555" s="23">
        <v>6</v>
      </c>
      <c r="B4555" s="23">
        <v>2022</v>
      </c>
      <c r="C4555" s="23" t="s">
        <v>567</v>
      </c>
      <c r="D4555" t="s">
        <v>176</v>
      </c>
      <c r="E4555" s="23" t="s">
        <v>572</v>
      </c>
      <c r="F4555" s="23" t="s">
        <v>461</v>
      </c>
      <c r="G4555" s="23">
        <v>2</v>
      </c>
      <c r="H4555" s="23" t="s">
        <v>30</v>
      </c>
      <c r="I4555" s="24">
        <v>77446.83</v>
      </c>
      <c r="J4555" s="24">
        <v>135531.96</v>
      </c>
      <c r="K4555" s="24">
        <v>101378.72</v>
      </c>
      <c r="L4555" s="24">
        <v>177412.75</v>
      </c>
      <c r="M4555" s="24">
        <v>122737.31</v>
      </c>
      <c r="N4555" s="24">
        <v>214790.3</v>
      </c>
      <c r="O4555" s="24">
        <v>150030.63</v>
      </c>
      <c r="P4555" s="24">
        <v>262553.59999999998</v>
      </c>
      <c r="Q4555" s="24">
        <v>177906.81</v>
      </c>
      <c r="R4555" s="24">
        <v>311336.92</v>
      </c>
      <c r="S4555" s="24">
        <v>196002.42</v>
      </c>
      <c r="T4555" s="24">
        <v>343004.23</v>
      </c>
      <c r="U4555" s="24">
        <v>212901.36</v>
      </c>
      <c r="V4555" s="24">
        <v>372577.39</v>
      </c>
    </row>
    <row r="4556" spans="1:22" hidden="1" x14ac:dyDescent="0.3">
      <c r="A4556" s="23">
        <v>6</v>
      </c>
      <c r="B4556" s="23">
        <v>2022</v>
      </c>
      <c r="C4556" s="23" t="s">
        <v>567</v>
      </c>
      <c r="D4556" t="s">
        <v>176</v>
      </c>
      <c r="E4556" s="23" t="s">
        <v>572</v>
      </c>
      <c r="F4556" s="23" t="s">
        <v>461</v>
      </c>
      <c r="G4556" s="23">
        <v>3</v>
      </c>
      <c r="H4556" s="23" t="s">
        <v>31</v>
      </c>
      <c r="I4556" s="24">
        <v>74177.13</v>
      </c>
      <c r="J4556" s="24">
        <v>129809.99</v>
      </c>
      <c r="K4556" s="24">
        <v>101191.03</v>
      </c>
      <c r="L4556" s="24">
        <v>177084.3</v>
      </c>
      <c r="M4556" s="24">
        <v>128166.16</v>
      </c>
      <c r="N4556" s="24">
        <v>224290.78</v>
      </c>
      <c r="O4556" s="24">
        <v>168963.65</v>
      </c>
      <c r="P4556" s="24">
        <v>295686.39</v>
      </c>
      <c r="Q4556" s="24">
        <v>209400.29</v>
      </c>
      <c r="R4556" s="24">
        <v>366450.51</v>
      </c>
      <c r="S4556" s="24">
        <v>235957.1</v>
      </c>
      <c r="T4556" s="24">
        <v>412924.93</v>
      </c>
      <c r="U4556" s="24">
        <v>262193.15000000002</v>
      </c>
      <c r="V4556" s="24">
        <v>458838.01</v>
      </c>
    </row>
    <row r="4557" spans="1:22" hidden="1" x14ac:dyDescent="0.3">
      <c r="A4557" s="23">
        <v>6</v>
      </c>
      <c r="B4557" s="23">
        <v>2022</v>
      </c>
      <c r="C4557" s="23" t="s">
        <v>567</v>
      </c>
      <c r="D4557" t="s">
        <v>176</v>
      </c>
      <c r="E4557" s="23" t="s">
        <v>572</v>
      </c>
      <c r="F4557" s="23" t="s">
        <v>461</v>
      </c>
      <c r="G4557" s="23">
        <v>4</v>
      </c>
      <c r="H4557" s="23" t="s">
        <v>29</v>
      </c>
      <c r="I4557" s="24">
        <v>79326.679999999993</v>
      </c>
      <c r="J4557" s="24">
        <v>126922.68</v>
      </c>
      <c r="K4557" s="24">
        <v>111057.35</v>
      </c>
      <c r="L4557" s="24">
        <v>177691.76</v>
      </c>
      <c r="M4557" s="24">
        <v>142788.01999999999</v>
      </c>
      <c r="N4557" s="24">
        <v>228460.83</v>
      </c>
      <c r="O4557" s="24">
        <v>190384.02</v>
      </c>
      <c r="P4557" s="24">
        <v>304614.44</v>
      </c>
      <c r="Q4557" s="24">
        <v>237980.03</v>
      </c>
      <c r="R4557" s="24">
        <v>380768.05</v>
      </c>
      <c r="S4557" s="24">
        <v>269710.7</v>
      </c>
      <c r="T4557" s="24">
        <v>431537.12</v>
      </c>
      <c r="U4557" s="24">
        <v>301441.37</v>
      </c>
      <c r="V4557" s="24">
        <v>482306.2</v>
      </c>
    </row>
    <row r="4558" spans="1:22" hidden="1" x14ac:dyDescent="0.3">
      <c r="A4558" s="23">
        <v>6</v>
      </c>
      <c r="B4558" s="23">
        <v>2022</v>
      </c>
      <c r="C4558" s="23" t="s">
        <v>567</v>
      </c>
      <c r="D4558" t="s">
        <v>176</v>
      </c>
      <c r="E4558" s="23" t="s">
        <v>572</v>
      </c>
      <c r="F4558" s="23" t="s">
        <v>477</v>
      </c>
      <c r="G4558" s="23">
        <v>1</v>
      </c>
      <c r="H4558" s="23" t="s">
        <v>14</v>
      </c>
      <c r="I4558" s="24">
        <v>94984.49</v>
      </c>
      <c r="J4558" s="24">
        <v>166222.85999999999</v>
      </c>
      <c r="K4558" s="24">
        <v>123208.89</v>
      </c>
      <c r="L4558" s="24">
        <v>215615.56</v>
      </c>
      <c r="M4558" s="24">
        <v>147235.04999999999</v>
      </c>
      <c r="N4558" s="24">
        <v>257661.34</v>
      </c>
      <c r="O4558" s="24">
        <v>175481.64</v>
      </c>
      <c r="P4558" s="24">
        <v>307092.87</v>
      </c>
      <c r="Q4558" s="24">
        <v>206529.3</v>
      </c>
      <c r="R4558" s="24">
        <v>361426.28</v>
      </c>
      <c r="S4558" s="24">
        <v>226452.64</v>
      </c>
      <c r="T4558" s="24">
        <v>396292.13</v>
      </c>
      <c r="U4558" s="24">
        <v>245717.24</v>
      </c>
      <c r="V4558" s="24">
        <v>430005.18</v>
      </c>
    </row>
    <row r="4559" spans="1:22" hidden="1" x14ac:dyDescent="0.3">
      <c r="A4559" s="23">
        <v>6</v>
      </c>
      <c r="B4559" s="23">
        <v>2022</v>
      </c>
      <c r="C4559" s="23" t="s">
        <v>567</v>
      </c>
      <c r="D4559" t="s">
        <v>176</v>
      </c>
      <c r="E4559" s="23" t="s">
        <v>572</v>
      </c>
      <c r="F4559" s="23" t="s">
        <v>477</v>
      </c>
      <c r="G4559" s="23">
        <v>2</v>
      </c>
      <c r="H4559" s="23" t="s">
        <v>30</v>
      </c>
      <c r="I4559" s="24">
        <v>74594.05</v>
      </c>
      <c r="J4559" s="24">
        <v>130539.6</v>
      </c>
      <c r="K4559" s="24">
        <v>97696.23</v>
      </c>
      <c r="L4559" s="24">
        <v>170968.41</v>
      </c>
      <c r="M4559" s="24">
        <v>118333.86</v>
      </c>
      <c r="N4559" s="24">
        <v>207084.26</v>
      </c>
      <c r="O4559" s="24">
        <v>144745.71</v>
      </c>
      <c r="P4559" s="24">
        <v>253304.98</v>
      </c>
      <c r="Q4559" s="24">
        <v>171686.75</v>
      </c>
      <c r="R4559" s="24">
        <v>300451.81</v>
      </c>
      <c r="S4559" s="24">
        <v>189178.57</v>
      </c>
      <c r="T4559" s="24">
        <v>331062.5</v>
      </c>
      <c r="U4559" s="24">
        <v>205522.91</v>
      </c>
      <c r="V4559" s="24">
        <v>359665.09</v>
      </c>
    </row>
    <row r="4560" spans="1:22" hidden="1" x14ac:dyDescent="0.3">
      <c r="A4560" s="23">
        <v>6</v>
      </c>
      <c r="B4560" s="23">
        <v>2022</v>
      </c>
      <c r="C4560" s="23" t="s">
        <v>567</v>
      </c>
      <c r="D4560" t="s">
        <v>176</v>
      </c>
      <c r="E4560" s="23" t="s">
        <v>572</v>
      </c>
      <c r="F4560" s="23" t="s">
        <v>477</v>
      </c>
      <c r="G4560" s="23">
        <v>3</v>
      </c>
      <c r="H4560" s="23" t="s">
        <v>31</v>
      </c>
      <c r="I4560" s="24">
        <v>71262.37</v>
      </c>
      <c r="J4560" s="24">
        <v>124709.15</v>
      </c>
      <c r="K4560" s="24">
        <v>97169.4</v>
      </c>
      <c r="L4560" s="24">
        <v>170046.45</v>
      </c>
      <c r="M4560" s="24">
        <v>123038.53</v>
      </c>
      <c r="N4560" s="24">
        <v>215317.43</v>
      </c>
      <c r="O4560" s="24">
        <v>162169.57999999999</v>
      </c>
      <c r="P4560" s="24">
        <v>283796.77</v>
      </c>
      <c r="Q4560" s="24">
        <v>200947.8</v>
      </c>
      <c r="R4560" s="24">
        <v>351658.65</v>
      </c>
      <c r="S4560" s="24">
        <v>226407.9</v>
      </c>
      <c r="T4560" s="24">
        <v>396213.83</v>
      </c>
      <c r="U4560" s="24">
        <v>251554.38</v>
      </c>
      <c r="V4560" s="24">
        <v>440220.15999999997</v>
      </c>
    </row>
    <row r="4561" spans="1:22" hidden="1" x14ac:dyDescent="0.3">
      <c r="A4561" s="23">
        <v>6</v>
      </c>
      <c r="B4561" s="23">
        <v>2022</v>
      </c>
      <c r="C4561" s="23" t="s">
        <v>567</v>
      </c>
      <c r="D4561" t="s">
        <v>176</v>
      </c>
      <c r="E4561" s="23" t="s">
        <v>572</v>
      </c>
      <c r="F4561" s="23" t="s">
        <v>477</v>
      </c>
      <c r="G4561" s="23">
        <v>4</v>
      </c>
      <c r="H4561" s="23" t="s">
        <v>29</v>
      </c>
      <c r="I4561" s="24">
        <v>76524.67</v>
      </c>
      <c r="J4561" s="24">
        <v>122439.48</v>
      </c>
      <c r="K4561" s="24">
        <v>107134.54</v>
      </c>
      <c r="L4561" s="24">
        <v>171415.27</v>
      </c>
      <c r="M4561" s="24">
        <v>137744.41</v>
      </c>
      <c r="N4561" s="24">
        <v>220391.06</v>
      </c>
      <c r="O4561" s="24">
        <v>183659.21</v>
      </c>
      <c r="P4561" s="24">
        <v>293854.74</v>
      </c>
      <c r="Q4561" s="24">
        <v>229574.01</v>
      </c>
      <c r="R4561" s="24">
        <v>367318.43</v>
      </c>
      <c r="S4561" s="24">
        <v>260183.88</v>
      </c>
      <c r="T4561" s="24">
        <v>416294.22</v>
      </c>
      <c r="U4561" s="24">
        <v>290793.75</v>
      </c>
      <c r="V4561" s="24">
        <v>465270.01</v>
      </c>
    </row>
    <row r="4562" spans="1:22" hidden="1" x14ac:dyDescent="0.3">
      <c r="A4562" s="23">
        <v>6</v>
      </c>
      <c r="B4562" s="23">
        <v>2022</v>
      </c>
      <c r="C4562" s="23" t="s">
        <v>567</v>
      </c>
      <c r="D4562" t="s">
        <v>176</v>
      </c>
      <c r="E4562" s="23" t="s">
        <v>572</v>
      </c>
      <c r="F4562" s="23" t="s">
        <v>486</v>
      </c>
      <c r="G4562" s="23">
        <v>1</v>
      </c>
      <c r="H4562" s="23" t="s">
        <v>14</v>
      </c>
      <c r="I4562" s="24">
        <v>98234.1</v>
      </c>
      <c r="J4562" s="24">
        <v>171909.67</v>
      </c>
      <c r="K4562" s="24">
        <v>127350.46</v>
      </c>
      <c r="L4562" s="24">
        <v>222863.3</v>
      </c>
      <c r="M4562" s="24">
        <v>152122.01999999999</v>
      </c>
      <c r="N4562" s="24">
        <v>266213.53000000003</v>
      </c>
      <c r="O4562" s="24">
        <v>181216.85</v>
      </c>
      <c r="P4562" s="24">
        <v>317129.48</v>
      </c>
      <c r="Q4562" s="24">
        <v>213222.66</v>
      </c>
      <c r="R4562" s="24">
        <v>373139.65</v>
      </c>
      <c r="S4562" s="24">
        <v>233759.11</v>
      </c>
      <c r="T4562" s="24">
        <v>409078.44</v>
      </c>
      <c r="U4562" s="24">
        <v>253586.03</v>
      </c>
      <c r="V4562" s="24">
        <v>443775.55</v>
      </c>
    </row>
    <row r="4563" spans="1:22" hidden="1" x14ac:dyDescent="0.3">
      <c r="A4563" s="23">
        <v>6</v>
      </c>
      <c r="B4563" s="23">
        <v>2022</v>
      </c>
      <c r="C4563" s="23" t="s">
        <v>567</v>
      </c>
      <c r="D4563" t="s">
        <v>176</v>
      </c>
      <c r="E4563" s="23" t="s">
        <v>572</v>
      </c>
      <c r="F4563" s="23" t="s">
        <v>486</v>
      </c>
      <c r="G4563" s="23">
        <v>2</v>
      </c>
      <c r="H4563" s="23" t="s">
        <v>30</v>
      </c>
      <c r="I4563" s="24">
        <v>77611.95</v>
      </c>
      <c r="J4563" s="24">
        <v>135820.92000000001</v>
      </c>
      <c r="K4563" s="24">
        <v>101547.89</v>
      </c>
      <c r="L4563" s="24">
        <v>177708.79999999999</v>
      </c>
      <c r="M4563" s="24">
        <v>122892.41</v>
      </c>
      <c r="N4563" s="24">
        <v>215061.71</v>
      </c>
      <c r="O4563" s="24">
        <v>150131.64000000001</v>
      </c>
      <c r="P4563" s="24">
        <v>262730.37</v>
      </c>
      <c r="Q4563" s="24">
        <v>177984.16</v>
      </c>
      <c r="R4563" s="24">
        <v>311472.28999999998</v>
      </c>
      <c r="S4563" s="24">
        <v>196061.47</v>
      </c>
      <c r="T4563" s="24">
        <v>343107.57</v>
      </c>
      <c r="U4563" s="24">
        <v>212934.94</v>
      </c>
      <c r="V4563" s="24">
        <v>372636.14</v>
      </c>
    </row>
    <row r="4564" spans="1:22" hidden="1" x14ac:dyDescent="0.3">
      <c r="A4564" s="23">
        <v>6</v>
      </c>
      <c r="B4564" s="23">
        <v>2022</v>
      </c>
      <c r="C4564" s="23" t="s">
        <v>567</v>
      </c>
      <c r="D4564" t="s">
        <v>176</v>
      </c>
      <c r="E4564" s="23" t="s">
        <v>572</v>
      </c>
      <c r="F4564" s="23" t="s">
        <v>486</v>
      </c>
      <c r="G4564" s="23">
        <v>3</v>
      </c>
      <c r="H4564" s="23" t="s">
        <v>31</v>
      </c>
      <c r="I4564" s="24">
        <v>74500.61</v>
      </c>
      <c r="J4564" s="24">
        <v>130376.07</v>
      </c>
      <c r="K4564" s="24">
        <v>101673.41</v>
      </c>
      <c r="L4564" s="24">
        <v>177928.47</v>
      </c>
      <c r="M4564" s="24">
        <v>128807.89</v>
      </c>
      <c r="N4564" s="24">
        <v>225413.81</v>
      </c>
      <c r="O4564" s="24">
        <v>169840.68</v>
      </c>
      <c r="P4564" s="24">
        <v>297221.19</v>
      </c>
      <c r="Q4564" s="24">
        <v>210516.62</v>
      </c>
      <c r="R4564" s="24">
        <v>368404.08</v>
      </c>
      <c r="S4564" s="24">
        <v>237237.42</v>
      </c>
      <c r="T4564" s="24">
        <v>415165.48</v>
      </c>
      <c r="U4564" s="24">
        <v>263641.02</v>
      </c>
      <c r="V4564" s="24">
        <v>461371.79</v>
      </c>
    </row>
    <row r="4565" spans="1:22" hidden="1" x14ac:dyDescent="0.3">
      <c r="A4565" s="23">
        <v>6</v>
      </c>
      <c r="B4565" s="23">
        <v>2022</v>
      </c>
      <c r="C4565" s="23" t="s">
        <v>567</v>
      </c>
      <c r="D4565" t="s">
        <v>176</v>
      </c>
      <c r="E4565" s="23" t="s">
        <v>572</v>
      </c>
      <c r="F4565" s="23" t="s">
        <v>486</v>
      </c>
      <c r="G4565" s="23">
        <v>4</v>
      </c>
      <c r="H4565" s="23" t="s">
        <v>29</v>
      </c>
      <c r="I4565" s="24">
        <v>79387.039999999994</v>
      </c>
      <c r="J4565" s="24">
        <v>127019.26</v>
      </c>
      <c r="K4565" s="24">
        <v>111141.86</v>
      </c>
      <c r="L4565" s="24">
        <v>177826.97</v>
      </c>
      <c r="M4565" s="24">
        <v>142896.67000000001</v>
      </c>
      <c r="N4565" s="24">
        <v>228634.68</v>
      </c>
      <c r="O4565" s="24">
        <v>190528.89</v>
      </c>
      <c r="P4565" s="24">
        <v>304846.24</v>
      </c>
      <c r="Q4565" s="24">
        <v>238161.12</v>
      </c>
      <c r="R4565" s="24">
        <v>381057.79</v>
      </c>
      <c r="S4565" s="24">
        <v>269915.93</v>
      </c>
      <c r="T4565" s="24">
        <v>431865.5</v>
      </c>
      <c r="U4565" s="24">
        <v>301670.75</v>
      </c>
      <c r="V4565" s="24">
        <v>482673.21</v>
      </c>
    </row>
    <row r="4566" spans="1:22" hidden="1" x14ac:dyDescent="0.3">
      <c r="A4566" s="23">
        <v>6</v>
      </c>
      <c r="B4566" s="23">
        <v>2022</v>
      </c>
      <c r="C4566" s="23" t="s">
        <v>567</v>
      </c>
      <c r="D4566" t="s">
        <v>176</v>
      </c>
      <c r="E4566" s="23" t="s">
        <v>572</v>
      </c>
      <c r="F4566" s="23" t="s">
        <v>496</v>
      </c>
      <c r="G4566" s="23">
        <v>1</v>
      </c>
      <c r="H4566" s="23" t="s">
        <v>14</v>
      </c>
      <c r="I4566" s="24">
        <v>90074.559999999998</v>
      </c>
      <c r="J4566" s="24">
        <v>157630.47</v>
      </c>
      <c r="K4566" s="24">
        <v>116640.3</v>
      </c>
      <c r="L4566" s="24">
        <v>204120.52</v>
      </c>
      <c r="M4566" s="24">
        <v>139216.87</v>
      </c>
      <c r="N4566" s="24">
        <v>243629.52</v>
      </c>
      <c r="O4566" s="24">
        <v>165683.07</v>
      </c>
      <c r="P4566" s="24">
        <v>289945.37</v>
      </c>
      <c r="Q4566" s="24">
        <v>194843.72</v>
      </c>
      <c r="R4566" s="24">
        <v>340976.51</v>
      </c>
      <c r="S4566" s="24">
        <v>213551.46</v>
      </c>
      <c r="T4566" s="24">
        <v>373715.05</v>
      </c>
      <c r="U4566" s="24">
        <v>231557.9</v>
      </c>
      <c r="V4566" s="24">
        <v>405226.32</v>
      </c>
    </row>
    <row r="4567" spans="1:22" hidden="1" x14ac:dyDescent="0.3">
      <c r="A4567" s="23">
        <v>6</v>
      </c>
      <c r="B4567" s="23">
        <v>2022</v>
      </c>
      <c r="C4567" s="23" t="s">
        <v>567</v>
      </c>
      <c r="D4567" t="s">
        <v>176</v>
      </c>
      <c r="E4567" s="23" t="s">
        <v>572</v>
      </c>
      <c r="F4567" s="23" t="s">
        <v>496</v>
      </c>
      <c r="G4567" s="23">
        <v>2</v>
      </c>
      <c r="H4567" s="23" t="s">
        <v>30</v>
      </c>
      <c r="I4567" s="24">
        <v>72001.22</v>
      </c>
      <c r="J4567" s="24">
        <v>126002.13</v>
      </c>
      <c r="K4567" s="24">
        <v>94026.81</v>
      </c>
      <c r="L4567" s="24">
        <v>164546.91</v>
      </c>
      <c r="M4567" s="24">
        <v>113599.91</v>
      </c>
      <c r="N4567" s="24">
        <v>198799.84</v>
      </c>
      <c r="O4567" s="24">
        <v>138439.85</v>
      </c>
      <c r="P4567" s="24">
        <v>242269.74</v>
      </c>
      <c r="Q4567" s="24">
        <v>163960.54999999999</v>
      </c>
      <c r="R4567" s="24">
        <v>286930.96000000002</v>
      </c>
      <c r="S4567" s="24">
        <v>180513.07</v>
      </c>
      <c r="T4567" s="24">
        <v>315897.88</v>
      </c>
      <c r="U4567" s="24">
        <v>195931.1</v>
      </c>
      <c r="V4567" s="24">
        <v>342879.42</v>
      </c>
    </row>
    <row r="4568" spans="1:22" hidden="1" x14ac:dyDescent="0.3">
      <c r="A4568" s="23">
        <v>6</v>
      </c>
      <c r="B4568" s="23">
        <v>2022</v>
      </c>
      <c r="C4568" s="23" t="s">
        <v>567</v>
      </c>
      <c r="D4568" t="s">
        <v>176</v>
      </c>
      <c r="E4568" s="23" t="s">
        <v>572</v>
      </c>
      <c r="F4568" s="23" t="s">
        <v>496</v>
      </c>
      <c r="G4568" s="23">
        <v>3</v>
      </c>
      <c r="H4568" s="23" t="s">
        <v>31</v>
      </c>
      <c r="I4568" s="24">
        <v>69748.14</v>
      </c>
      <c r="J4568" s="24">
        <v>122059.25</v>
      </c>
      <c r="K4568" s="24">
        <v>95344.7</v>
      </c>
      <c r="L4568" s="24">
        <v>166853.23000000001</v>
      </c>
      <c r="M4568" s="24">
        <v>120907.67</v>
      </c>
      <c r="N4568" s="24">
        <v>211588.42</v>
      </c>
      <c r="O4568" s="24">
        <v>159542.26999999999</v>
      </c>
      <c r="P4568" s="24">
        <v>279198.96999999997</v>
      </c>
      <c r="Q4568" s="24">
        <v>197864.13</v>
      </c>
      <c r="R4568" s="24">
        <v>346262.23</v>
      </c>
      <c r="S4568" s="24">
        <v>223064.55</v>
      </c>
      <c r="T4568" s="24">
        <v>390362.96</v>
      </c>
      <c r="U4568" s="24">
        <v>247986.98</v>
      </c>
      <c r="V4568" s="24">
        <v>433977.21</v>
      </c>
    </row>
    <row r="4569" spans="1:22" hidden="1" x14ac:dyDescent="0.3">
      <c r="A4569" s="23">
        <v>6</v>
      </c>
      <c r="B4569" s="23">
        <v>2022</v>
      </c>
      <c r="C4569" s="23" t="s">
        <v>567</v>
      </c>
      <c r="D4569" t="s">
        <v>176</v>
      </c>
      <c r="E4569" s="23" t="s">
        <v>572</v>
      </c>
      <c r="F4569" s="23" t="s">
        <v>496</v>
      </c>
      <c r="G4569" s="23">
        <v>4</v>
      </c>
      <c r="H4569" s="23" t="s">
        <v>29</v>
      </c>
      <c r="I4569" s="24">
        <v>73231.3</v>
      </c>
      <c r="J4569" s="24">
        <v>117170.09</v>
      </c>
      <c r="K4569" s="24">
        <v>102523.83</v>
      </c>
      <c r="L4569" s="24">
        <v>164038.12</v>
      </c>
      <c r="M4569" s="24">
        <v>131816.35</v>
      </c>
      <c r="N4569" s="24">
        <v>210906.16</v>
      </c>
      <c r="O4569" s="24">
        <v>175755.13</v>
      </c>
      <c r="P4569" s="24">
        <v>281208.21000000002</v>
      </c>
      <c r="Q4569" s="24">
        <v>219693.91</v>
      </c>
      <c r="R4569" s="24">
        <v>351510.26</v>
      </c>
      <c r="S4569" s="24">
        <v>248986.43</v>
      </c>
      <c r="T4569" s="24">
        <v>398378.3</v>
      </c>
      <c r="U4569" s="24">
        <v>278278.96000000002</v>
      </c>
      <c r="V4569" s="24">
        <v>445246.34</v>
      </c>
    </row>
    <row r="4570" spans="1:22" hidden="1" x14ac:dyDescent="0.3">
      <c r="A4570" s="23">
        <v>6</v>
      </c>
      <c r="B4570" s="23">
        <v>2022</v>
      </c>
      <c r="C4570" s="23" t="s">
        <v>567</v>
      </c>
      <c r="D4570" t="s">
        <v>176</v>
      </c>
      <c r="E4570" s="23" t="s">
        <v>572</v>
      </c>
      <c r="F4570" s="23" t="s">
        <v>505</v>
      </c>
      <c r="G4570" s="23">
        <v>1</v>
      </c>
      <c r="H4570" s="23" t="s">
        <v>14</v>
      </c>
      <c r="I4570" s="24">
        <v>95781.36</v>
      </c>
      <c r="J4570" s="24">
        <v>167617.37</v>
      </c>
      <c r="K4570" s="24">
        <v>124362.03</v>
      </c>
      <c r="L4570" s="24">
        <v>217633.55</v>
      </c>
      <c r="M4570" s="24">
        <v>148713.99</v>
      </c>
      <c r="N4570" s="24">
        <v>260249.48</v>
      </c>
      <c r="O4570" s="24">
        <v>177389.19</v>
      </c>
      <c r="P4570" s="24">
        <v>310431.08</v>
      </c>
      <c r="Q4570" s="24">
        <v>208866.12</v>
      </c>
      <c r="R4570" s="24">
        <v>365515.71</v>
      </c>
      <c r="S4570" s="24">
        <v>229067.74</v>
      </c>
      <c r="T4570" s="24">
        <v>400868.54</v>
      </c>
      <c r="U4570" s="24">
        <v>248650.93</v>
      </c>
      <c r="V4570" s="24">
        <v>435139.12</v>
      </c>
    </row>
    <row r="4571" spans="1:22" hidden="1" x14ac:dyDescent="0.3">
      <c r="A4571" s="23">
        <v>6</v>
      </c>
      <c r="B4571" s="23">
        <v>2022</v>
      </c>
      <c r="C4571" s="23" t="s">
        <v>567</v>
      </c>
      <c r="D4571" t="s">
        <v>176</v>
      </c>
      <c r="E4571" s="23" t="s">
        <v>572</v>
      </c>
      <c r="F4571" s="23" t="s">
        <v>505</v>
      </c>
      <c r="G4571" s="23">
        <v>2</v>
      </c>
      <c r="H4571" s="23" t="s">
        <v>30</v>
      </c>
      <c r="I4571" s="24">
        <v>74464.08</v>
      </c>
      <c r="J4571" s="24">
        <v>130312.14</v>
      </c>
      <c r="K4571" s="24">
        <v>97689.7</v>
      </c>
      <c r="L4571" s="24">
        <v>170956.98</v>
      </c>
      <c r="M4571" s="24">
        <v>118499.11</v>
      </c>
      <c r="N4571" s="24">
        <v>207373.44</v>
      </c>
      <c r="O4571" s="24">
        <v>145256.17000000001</v>
      </c>
      <c r="P4571" s="24">
        <v>254198.29</v>
      </c>
      <c r="Q4571" s="24">
        <v>172439.81</v>
      </c>
      <c r="R4571" s="24">
        <v>301769.67</v>
      </c>
      <c r="S4571" s="24">
        <v>190099.39</v>
      </c>
      <c r="T4571" s="24">
        <v>332673.91999999998</v>
      </c>
      <c r="U4571" s="24">
        <v>206629.57</v>
      </c>
      <c r="V4571" s="24">
        <v>361601.76</v>
      </c>
    </row>
    <row r="4572" spans="1:22" hidden="1" x14ac:dyDescent="0.3">
      <c r="A4572" s="23">
        <v>6</v>
      </c>
      <c r="B4572" s="23">
        <v>2022</v>
      </c>
      <c r="C4572" s="23" t="s">
        <v>567</v>
      </c>
      <c r="D4572" t="s">
        <v>176</v>
      </c>
      <c r="E4572" s="23" t="s">
        <v>572</v>
      </c>
      <c r="F4572" s="23" t="s">
        <v>505</v>
      </c>
      <c r="G4572" s="23">
        <v>3</v>
      </c>
      <c r="H4572" s="23" t="s">
        <v>31</v>
      </c>
      <c r="I4572" s="24">
        <v>70562.100000000006</v>
      </c>
      <c r="J4572" s="24">
        <v>123483.67</v>
      </c>
      <c r="K4572" s="24">
        <v>96070.93</v>
      </c>
      <c r="L4572" s="24">
        <v>168124.13</v>
      </c>
      <c r="M4572" s="24">
        <v>121540.14</v>
      </c>
      <c r="N4572" s="24">
        <v>212695.25</v>
      </c>
      <c r="O4572" s="24">
        <v>160086.20000000001</v>
      </c>
      <c r="P4572" s="24">
        <v>280150.84999999998</v>
      </c>
      <c r="Q4572" s="24">
        <v>198263.38</v>
      </c>
      <c r="R4572" s="24">
        <v>346960.91</v>
      </c>
      <c r="S4572" s="24">
        <v>223304.97</v>
      </c>
      <c r="T4572" s="24">
        <v>390783.7</v>
      </c>
      <c r="U4572" s="24">
        <v>248018.67</v>
      </c>
      <c r="V4572" s="24">
        <v>434032.68</v>
      </c>
    </row>
    <row r="4573" spans="1:22" hidden="1" x14ac:dyDescent="0.3">
      <c r="A4573" s="23">
        <v>6</v>
      </c>
      <c r="B4573" s="23">
        <v>2022</v>
      </c>
      <c r="C4573" s="23" t="s">
        <v>567</v>
      </c>
      <c r="D4573" t="s">
        <v>176</v>
      </c>
      <c r="E4573" s="23" t="s">
        <v>572</v>
      </c>
      <c r="F4573" s="23" t="s">
        <v>505</v>
      </c>
      <c r="G4573" s="23">
        <v>4</v>
      </c>
      <c r="H4573" s="23" t="s">
        <v>29</v>
      </c>
      <c r="I4573" s="24">
        <v>76770.350000000006</v>
      </c>
      <c r="J4573" s="24">
        <v>122832.56</v>
      </c>
      <c r="K4573" s="24">
        <v>107478.49</v>
      </c>
      <c r="L4573" s="24">
        <v>171965.58</v>
      </c>
      <c r="M4573" s="24">
        <v>138186.63</v>
      </c>
      <c r="N4573" s="24">
        <v>221098.61</v>
      </c>
      <c r="O4573" s="24">
        <v>184248.84</v>
      </c>
      <c r="P4573" s="24">
        <v>294798.14</v>
      </c>
      <c r="Q4573" s="24">
        <v>230311.05</v>
      </c>
      <c r="R4573" s="24">
        <v>368497.68</v>
      </c>
      <c r="S4573" s="24">
        <v>261019.19</v>
      </c>
      <c r="T4573" s="24">
        <v>417630.7</v>
      </c>
      <c r="U4573" s="24">
        <v>291727.33</v>
      </c>
      <c r="V4573" s="24">
        <v>466763.73</v>
      </c>
    </row>
    <row r="4574" spans="1:22" hidden="1" x14ac:dyDescent="0.3">
      <c r="A4574" s="23">
        <v>6</v>
      </c>
      <c r="B4574" s="23">
        <v>2022</v>
      </c>
      <c r="C4574" s="23" t="s">
        <v>567</v>
      </c>
      <c r="D4574" t="s">
        <v>176</v>
      </c>
      <c r="E4574" s="23" t="s">
        <v>572</v>
      </c>
      <c r="F4574" s="23" t="s">
        <v>511</v>
      </c>
      <c r="G4574" s="23">
        <v>1</v>
      </c>
      <c r="H4574" s="23" t="s">
        <v>14</v>
      </c>
      <c r="I4574" s="24">
        <v>97173.09</v>
      </c>
      <c r="J4574" s="24">
        <v>170052.91</v>
      </c>
      <c r="K4574" s="24">
        <v>126010.18</v>
      </c>
      <c r="L4574" s="24">
        <v>220517.82</v>
      </c>
      <c r="M4574" s="24">
        <v>150550.79999999999</v>
      </c>
      <c r="N4574" s="24">
        <v>263463.90999999997</v>
      </c>
      <c r="O4574" s="24">
        <v>179387.86</v>
      </c>
      <c r="P4574" s="24">
        <v>313928.76</v>
      </c>
      <c r="Q4574" s="24">
        <v>211097.73</v>
      </c>
      <c r="R4574" s="24">
        <v>369421.03</v>
      </c>
      <c r="S4574" s="24">
        <v>231445.13</v>
      </c>
      <c r="T4574" s="24">
        <v>405028.97</v>
      </c>
      <c r="U4574" s="24">
        <v>251104.16</v>
      </c>
      <c r="V4574" s="24">
        <v>439432.28</v>
      </c>
    </row>
    <row r="4575" spans="1:22" hidden="1" x14ac:dyDescent="0.3">
      <c r="A4575" s="23">
        <v>6</v>
      </c>
      <c r="B4575" s="23">
        <v>2022</v>
      </c>
      <c r="C4575" s="23" t="s">
        <v>567</v>
      </c>
      <c r="D4575" t="s">
        <v>176</v>
      </c>
      <c r="E4575" s="23" t="s">
        <v>572</v>
      </c>
      <c r="F4575" s="23" t="s">
        <v>511</v>
      </c>
      <c r="G4575" s="23">
        <v>2</v>
      </c>
      <c r="H4575" s="23" t="s">
        <v>30</v>
      </c>
      <c r="I4575" s="24">
        <v>76550.95</v>
      </c>
      <c r="J4575" s="24">
        <v>133964.16</v>
      </c>
      <c r="K4575" s="24">
        <v>100207.61</v>
      </c>
      <c r="L4575" s="24">
        <v>175363.32</v>
      </c>
      <c r="M4575" s="24">
        <v>121321.19</v>
      </c>
      <c r="N4575" s="24">
        <v>212312.09</v>
      </c>
      <c r="O4575" s="24">
        <v>148302.65</v>
      </c>
      <c r="P4575" s="24">
        <v>259529.65</v>
      </c>
      <c r="Q4575" s="24">
        <v>175859.24</v>
      </c>
      <c r="R4575" s="24">
        <v>307753.67</v>
      </c>
      <c r="S4575" s="24">
        <v>193747.48</v>
      </c>
      <c r="T4575" s="24">
        <v>339058.09</v>
      </c>
      <c r="U4575" s="24">
        <v>210453.07</v>
      </c>
      <c r="V4575" s="24">
        <v>368292.87</v>
      </c>
    </row>
    <row r="4576" spans="1:22" hidden="1" x14ac:dyDescent="0.3">
      <c r="A4576" s="23">
        <v>6</v>
      </c>
      <c r="B4576" s="23">
        <v>2022</v>
      </c>
      <c r="C4576" s="23" t="s">
        <v>567</v>
      </c>
      <c r="D4576" t="s">
        <v>176</v>
      </c>
      <c r="E4576" s="23" t="s">
        <v>572</v>
      </c>
      <c r="F4576" s="23" t="s">
        <v>511</v>
      </c>
      <c r="G4576" s="23">
        <v>3</v>
      </c>
      <c r="H4576" s="23" t="s">
        <v>31</v>
      </c>
      <c r="I4576" s="24">
        <v>73313.37</v>
      </c>
      <c r="J4576" s="24">
        <v>128298.4</v>
      </c>
      <c r="K4576" s="24">
        <v>100011.28</v>
      </c>
      <c r="L4576" s="24">
        <v>175019.74</v>
      </c>
      <c r="M4576" s="24">
        <v>126670.86</v>
      </c>
      <c r="N4576" s="24">
        <v>221674</v>
      </c>
      <c r="O4576" s="24">
        <v>166991.29999999999</v>
      </c>
      <c r="P4576" s="24">
        <v>292234.78000000003</v>
      </c>
      <c r="Q4576" s="24">
        <v>206954.9</v>
      </c>
      <c r="R4576" s="24">
        <v>362171.08</v>
      </c>
      <c r="S4576" s="24">
        <v>233200.8</v>
      </c>
      <c r="T4576" s="24">
        <v>408101.41</v>
      </c>
      <c r="U4576" s="24">
        <v>259129.51</v>
      </c>
      <c r="V4576" s="24">
        <v>453476.64</v>
      </c>
    </row>
    <row r="4577" spans="1:22" hidden="1" x14ac:dyDescent="0.3">
      <c r="A4577" s="23">
        <v>6</v>
      </c>
      <c r="B4577" s="23">
        <v>2022</v>
      </c>
      <c r="C4577" s="23" t="s">
        <v>567</v>
      </c>
      <c r="D4577" t="s">
        <v>176</v>
      </c>
      <c r="E4577" s="23" t="s">
        <v>572</v>
      </c>
      <c r="F4577" s="23" t="s">
        <v>511</v>
      </c>
      <c r="G4577" s="23">
        <v>4</v>
      </c>
      <c r="H4577" s="23" t="s">
        <v>29</v>
      </c>
      <c r="I4577" s="24">
        <v>78412.789999999994</v>
      </c>
      <c r="J4577" s="24">
        <v>125460.47</v>
      </c>
      <c r="K4577" s="24">
        <v>109777.91</v>
      </c>
      <c r="L4577" s="24">
        <v>175644.66</v>
      </c>
      <c r="M4577" s="24">
        <v>141143.03</v>
      </c>
      <c r="N4577" s="24">
        <v>225828.85</v>
      </c>
      <c r="O4577" s="24">
        <v>188190.71</v>
      </c>
      <c r="P4577" s="24">
        <v>301105.13</v>
      </c>
      <c r="Q4577" s="24">
        <v>235238.38</v>
      </c>
      <c r="R4577" s="24">
        <v>376381.42</v>
      </c>
      <c r="S4577" s="24">
        <v>266603.5</v>
      </c>
      <c r="T4577" s="24">
        <v>426565.61</v>
      </c>
      <c r="U4577" s="24">
        <v>297968.62</v>
      </c>
      <c r="V4577" s="24">
        <v>476749.8</v>
      </c>
    </row>
    <row r="4578" spans="1:22" hidden="1" x14ac:dyDescent="0.3">
      <c r="A4578" s="23">
        <v>6</v>
      </c>
      <c r="B4578" s="23">
        <v>2022</v>
      </c>
      <c r="C4578" s="23" t="s">
        <v>567</v>
      </c>
      <c r="D4578" t="s">
        <v>176</v>
      </c>
      <c r="E4578" s="23" t="s">
        <v>572</v>
      </c>
      <c r="F4578" s="23" t="s">
        <v>516</v>
      </c>
      <c r="G4578" s="23">
        <v>1</v>
      </c>
      <c r="H4578" s="23" t="s">
        <v>14</v>
      </c>
      <c r="I4578" s="24">
        <v>97503.83</v>
      </c>
      <c r="J4578" s="24">
        <v>170631.69</v>
      </c>
      <c r="K4578" s="24">
        <v>126318.07</v>
      </c>
      <c r="L4578" s="24">
        <v>221056.63</v>
      </c>
      <c r="M4578" s="24">
        <v>150816.41</v>
      </c>
      <c r="N4578" s="24">
        <v>263928.71999999997</v>
      </c>
      <c r="O4578" s="24">
        <v>179557.56</v>
      </c>
      <c r="P4578" s="24">
        <v>314225.74</v>
      </c>
      <c r="Q4578" s="24">
        <v>211204.43</v>
      </c>
      <c r="R4578" s="24">
        <v>369607.76</v>
      </c>
      <c r="S4578" s="24">
        <v>231508.54</v>
      </c>
      <c r="T4578" s="24">
        <v>405139.95</v>
      </c>
      <c r="U4578" s="24">
        <v>251075.53</v>
      </c>
      <c r="V4578" s="24">
        <v>439382.18</v>
      </c>
    </row>
    <row r="4579" spans="1:22" hidden="1" x14ac:dyDescent="0.3">
      <c r="A4579" s="23">
        <v>6</v>
      </c>
      <c r="B4579" s="23">
        <v>2022</v>
      </c>
      <c r="C4579" s="23" t="s">
        <v>567</v>
      </c>
      <c r="D4579" t="s">
        <v>176</v>
      </c>
      <c r="E4579" s="23" t="s">
        <v>572</v>
      </c>
      <c r="F4579" s="23" t="s">
        <v>516</v>
      </c>
      <c r="G4579" s="23">
        <v>2</v>
      </c>
      <c r="H4579" s="23" t="s">
        <v>30</v>
      </c>
      <c r="I4579" s="24">
        <v>77576.81</v>
      </c>
      <c r="J4579" s="24">
        <v>135759.41</v>
      </c>
      <c r="K4579" s="24">
        <v>101385.25</v>
      </c>
      <c r="L4579" s="24">
        <v>177424.19</v>
      </c>
      <c r="M4579" s="24">
        <v>122572.07</v>
      </c>
      <c r="N4579" s="24">
        <v>214501.12</v>
      </c>
      <c r="O4579" s="24">
        <v>149520.17000000001</v>
      </c>
      <c r="P4579" s="24">
        <v>261660.3</v>
      </c>
      <c r="Q4579" s="24">
        <v>177153.75</v>
      </c>
      <c r="R4579" s="24">
        <v>310019.07</v>
      </c>
      <c r="S4579" s="24">
        <v>195081.61</v>
      </c>
      <c r="T4579" s="24">
        <v>341392.81</v>
      </c>
      <c r="U4579" s="24">
        <v>211794.7</v>
      </c>
      <c r="V4579" s="24">
        <v>370640.73</v>
      </c>
    </row>
    <row r="4580" spans="1:22" hidden="1" x14ac:dyDescent="0.3">
      <c r="A4580" s="23">
        <v>6</v>
      </c>
      <c r="B4580" s="23">
        <v>2022</v>
      </c>
      <c r="C4580" s="23" t="s">
        <v>567</v>
      </c>
      <c r="D4580" t="s">
        <v>176</v>
      </c>
      <c r="E4580" s="23" t="s">
        <v>572</v>
      </c>
      <c r="F4580" s="23" t="s">
        <v>516</v>
      </c>
      <c r="G4580" s="23">
        <v>3</v>
      </c>
      <c r="H4580" s="23" t="s">
        <v>31</v>
      </c>
      <c r="I4580" s="24">
        <v>74877.41</v>
      </c>
      <c r="J4580" s="24">
        <v>131035.47</v>
      </c>
      <c r="K4580" s="24">
        <v>102289.5</v>
      </c>
      <c r="L4580" s="24">
        <v>179006.62</v>
      </c>
      <c r="M4580" s="24">
        <v>129664.55</v>
      </c>
      <c r="N4580" s="24">
        <v>226912.96</v>
      </c>
      <c r="O4580" s="24">
        <v>171047.04000000001</v>
      </c>
      <c r="P4580" s="24">
        <v>299332.32</v>
      </c>
      <c r="Q4580" s="24">
        <v>212084.72</v>
      </c>
      <c r="R4580" s="24">
        <v>371148.26</v>
      </c>
      <c r="S4580" s="24">
        <v>239060.04</v>
      </c>
      <c r="T4580" s="24">
        <v>418355.07</v>
      </c>
      <c r="U4580" s="24">
        <v>265728.84999999998</v>
      </c>
      <c r="V4580" s="24">
        <v>465025.5</v>
      </c>
    </row>
    <row r="4581" spans="1:22" hidden="1" x14ac:dyDescent="0.3">
      <c r="A4581" s="23">
        <v>6</v>
      </c>
      <c r="B4581" s="23">
        <v>2022</v>
      </c>
      <c r="C4581" s="23" t="s">
        <v>567</v>
      </c>
      <c r="D4581" t="s">
        <v>176</v>
      </c>
      <c r="E4581" s="23" t="s">
        <v>572</v>
      </c>
      <c r="F4581" s="23" t="s">
        <v>516</v>
      </c>
      <c r="G4581" s="23">
        <v>4</v>
      </c>
      <c r="H4581" s="23" t="s">
        <v>29</v>
      </c>
      <c r="I4581" s="24">
        <v>79081</v>
      </c>
      <c r="J4581" s="24">
        <v>126529.60000000001</v>
      </c>
      <c r="K4581" s="24">
        <v>110713.4</v>
      </c>
      <c r="L4581" s="24">
        <v>177141.44</v>
      </c>
      <c r="M4581" s="24">
        <v>142345.79999999999</v>
      </c>
      <c r="N4581" s="24">
        <v>227753.28</v>
      </c>
      <c r="O4581" s="24">
        <v>189794.4</v>
      </c>
      <c r="P4581" s="24">
        <v>303671.05</v>
      </c>
      <c r="Q4581" s="24">
        <v>237243</v>
      </c>
      <c r="R4581" s="24">
        <v>379588.81</v>
      </c>
      <c r="S4581" s="24">
        <v>268875.40000000002</v>
      </c>
      <c r="T4581" s="24">
        <v>430200.65</v>
      </c>
      <c r="U4581" s="24">
        <v>300507.8</v>
      </c>
      <c r="V4581" s="24">
        <v>480812.49</v>
      </c>
    </row>
    <row r="4582" spans="1:22" hidden="1" x14ac:dyDescent="0.3">
      <c r="A4582" s="23">
        <v>6</v>
      </c>
      <c r="B4582" s="23">
        <v>2022</v>
      </c>
      <c r="C4582" s="23" t="s">
        <v>567</v>
      </c>
      <c r="D4582" t="s">
        <v>176</v>
      </c>
      <c r="E4582" s="23" t="s">
        <v>572</v>
      </c>
      <c r="F4582" s="23" t="s">
        <v>518</v>
      </c>
      <c r="G4582" s="23">
        <v>1</v>
      </c>
      <c r="H4582" s="23" t="s">
        <v>14</v>
      </c>
      <c r="I4582" s="24">
        <v>92596.11</v>
      </c>
      <c r="J4582" s="24">
        <v>162043.20000000001</v>
      </c>
      <c r="K4582" s="24">
        <v>120045.34</v>
      </c>
      <c r="L4582" s="24">
        <v>210079.35</v>
      </c>
      <c r="M4582" s="24">
        <v>143399.29</v>
      </c>
      <c r="N4582" s="24">
        <v>250948.76</v>
      </c>
      <c r="O4582" s="24">
        <v>170830.62</v>
      </c>
      <c r="P4582" s="24">
        <v>298953.58</v>
      </c>
      <c r="Q4582" s="24">
        <v>201005.1</v>
      </c>
      <c r="R4582" s="24">
        <v>351758.92</v>
      </c>
      <c r="S4582" s="24">
        <v>220366.58</v>
      </c>
      <c r="T4582" s="24">
        <v>385641.51</v>
      </c>
      <c r="U4582" s="24">
        <v>239060.76</v>
      </c>
      <c r="V4582" s="24">
        <v>418356.32</v>
      </c>
    </row>
    <row r="4583" spans="1:22" hidden="1" x14ac:dyDescent="0.3">
      <c r="A4583" s="23">
        <v>6</v>
      </c>
      <c r="B4583" s="23">
        <v>2022</v>
      </c>
      <c r="C4583" s="23" t="s">
        <v>567</v>
      </c>
      <c r="D4583" t="s">
        <v>176</v>
      </c>
      <c r="E4583" s="23" t="s">
        <v>572</v>
      </c>
      <c r="F4583" s="23" t="s">
        <v>518</v>
      </c>
      <c r="G4583" s="23">
        <v>2</v>
      </c>
      <c r="H4583" s="23" t="s">
        <v>30</v>
      </c>
      <c r="I4583" s="24">
        <v>73132.52</v>
      </c>
      <c r="J4583" s="24">
        <v>127981.9</v>
      </c>
      <c r="K4583" s="24">
        <v>95692.35</v>
      </c>
      <c r="L4583" s="24">
        <v>167461.62</v>
      </c>
      <c r="M4583" s="24">
        <v>115811.8</v>
      </c>
      <c r="N4583" s="24">
        <v>202670.64</v>
      </c>
      <c r="O4583" s="24">
        <v>141491.76999999999</v>
      </c>
      <c r="P4583" s="24">
        <v>247610.6</v>
      </c>
      <c r="Q4583" s="24">
        <v>167746.29999999999</v>
      </c>
      <c r="R4583" s="24">
        <v>293556.02</v>
      </c>
      <c r="S4583" s="24">
        <v>184786.78</v>
      </c>
      <c r="T4583" s="24">
        <v>323376.86</v>
      </c>
      <c r="U4583" s="24">
        <v>200693.44</v>
      </c>
      <c r="V4583" s="24">
        <v>351213.51</v>
      </c>
    </row>
    <row r="4584" spans="1:22" hidden="1" x14ac:dyDescent="0.3">
      <c r="A4584" s="23">
        <v>6</v>
      </c>
      <c r="B4584" s="23">
        <v>2022</v>
      </c>
      <c r="C4584" s="23" t="s">
        <v>567</v>
      </c>
      <c r="D4584" t="s">
        <v>176</v>
      </c>
      <c r="E4584" s="23" t="s">
        <v>572</v>
      </c>
      <c r="F4584" s="23" t="s">
        <v>518</v>
      </c>
      <c r="G4584" s="23">
        <v>3</v>
      </c>
      <c r="H4584" s="23" t="s">
        <v>31</v>
      </c>
      <c r="I4584" s="24">
        <v>70181.78</v>
      </c>
      <c r="J4584" s="24">
        <v>122818.12</v>
      </c>
      <c r="K4584" s="24">
        <v>95774.67</v>
      </c>
      <c r="L4584" s="24">
        <v>167605.67000000001</v>
      </c>
      <c r="M4584" s="24">
        <v>121331.37</v>
      </c>
      <c r="N4584" s="24">
        <v>212329.91</v>
      </c>
      <c r="O4584" s="24">
        <v>159978.91</v>
      </c>
      <c r="P4584" s="24">
        <v>279963.09000000003</v>
      </c>
      <c r="Q4584" s="24">
        <v>198289.65</v>
      </c>
      <c r="R4584" s="24">
        <v>347006.88</v>
      </c>
      <c r="S4584" s="24">
        <v>223455.92</v>
      </c>
      <c r="T4584" s="24">
        <v>391047.86</v>
      </c>
      <c r="U4584" s="24">
        <v>248322.82</v>
      </c>
      <c r="V4584" s="24">
        <v>434564.93</v>
      </c>
    </row>
    <row r="4585" spans="1:22" hidden="1" x14ac:dyDescent="0.3">
      <c r="A4585" s="23">
        <v>6</v>
      </c>
      <c r="B4585" s="23">
        <v>2022</v>
      </c>
      <c r="C4585" s="23" t="s">
        <v>567</v>
      </c>
      <c r="D4585" t="s">
        <v>176</v>
      </c>
      <c r="E4585" s="23" t="s">
        <v>572</v>
      </c>
      <c r="F4585" s="23" t="s">
        <v>518</v>
      </c>
      <c r="G4585" s="23">
        <v>4</v>
      </c>
      <c r="H4585" s="23" t="s">
        <v>29</v>
      </c>
      <c r="I4585" s="24">
        <v>74817.63</v>
      </c>
      <c r="J4585" s="24">
        <v>119708.2</v>
      </c>
      <c r="K4585" s="24">
        <v>104744.68</v>
      </c>
      <c r="L4585" s="24">
        <v>167591.49</v>
      </c>
      <c r="M4585" s="24">
        <v>134671.73000000001</v>
      </c>
      <c r="N4585" s="24">
        <v>215474.77</v>
      </c>
      <c r="O4585" s="24">
        <v>179562.3</v>
      </c>
      <c r="P4585" s="24">
        <v>287299.69</v>
      </c>
      <c r="Q4585" s="24">
        <v>224452.88</v>
      </c>
      <c r="R4585" s="24">
        <v>359124.61</v>
      </c>
      <c r="S4585" s="24">
        <v>254379.93</v>
      </c>
      <c r="T4585" s="24">
        <v>407007.9</v>
      </c>
      <c r="U4585" s="24">
        <v>284306.98</v>
      </c>
      <c r="V4585" s="24">
        <v>454891.18</v>
      </c>
    </row>
    <row r="4586" spans="1:22" hidden="1" x14ac:dyDescent="0.3">
      <c r="A4586" s="23">
        <v>6</v>
      </c>
      <c r="B4586" s="23">
        <v>2022</v>
      </c>
      <c r="C4586" s="23" t="s">
        <v>567</v>
      </c>
      <c r="D4586" t="s">
        <v>176</v>
      </c>
      <c r="E4586" s="23" t="s">
        <v>572</v>
      </c>
      <c r="F4586" s="23" t="s">
        <v>521</v>
      </c>
      <c r="G4586" s="23">
        <v>1</v>
      </c>
      <c r="H4586" s="23" t="s">
        <v>14</v>
      </c>
      <c r="I4586" s="24">
        <v>93590.53</v>
      </c>
      <c r="J4586" s="24">
        <v>163783.43</v>
      </c>
      <c r="K4586" s="24">
        <v>121264.87</v>
      </c>
      <c r="L4586" s="24">
        <v>212213.51</v>
      </c>
      <c r="M4586" s="24">
        <v>144797.17000000001</v>
      </c>
      <c r="N4586" s="24">
        <v>253395.05</v>
      </c>
      <c r="O4586" s="24">
        <v>172411.33</v>
      </c>
      <c r="P4586" s="24">
        <v>301719.83</v>
      </c>
      <c r="Q4586" s="24">
        <v>202811.43</v>
      </c>
      <c r="R4586" s="24">
        <v>354920</v>
      </c>
      <c r="S4586" s="24">
        <v>222316.03</v>
      </c>
      <c r="T4586" s="24">
        <v>389053.05</v>
      </c>
      <c r="U4586" s="24">
        <v>241119.43</v>
      </c>
      <c r="V4586" s="24">
        <v>421959.01</v>
      </c>
    </row>
    <row r="4587" spans="1:22" hidden="1" x14ac:dyDescent="0.3">
      <c r="A4587" s="23">
        <v>6</v>
      </c>
      <c r="B4587" s="23">
        <v>2022</v>
      </c>
      <c r="C4587" s="23" t="s">
        <v>567</v>
      </c>
      <c r="D4587" t="s">
        <v>176</v>
      </c>
      <c r="E4587" s="23" t="s">
        <v>572</v>
      </c>
      <c r="F4587" s="23" t="s">
        <v>521</v>
      </c>
      <c r="G4587" s="23">
        <v>2</v>
      </c>
      <c r="H4587" s="23" t="s">
        <v>30</v>
      </c>
      <c r="I4587" s="24">
        <v>74358.64</v>
      </c>
      <c r="J4587" s="24">
        <v>130127.62</v>
      </c>
      <c r="K4587" s="24">
        <v>97201.79</v>
      </c>
      <c r="L4587" s="24">
        <v>170103.14</v>
      </c>
      <c r="M4587" s="24">
        <v>117538.09</v>
      </c>
      <c r="N4587" s="24">
        <v>205691.67</v>
      </c>
      <c r="O4587" s="24">
        <v>143421.76000000001</v>
      </c>
      <c r="P4587" s="24">
        <v>250988.07</v>
      </c>
      <c r="Q4587" s="24">
        <v>169948.57</v>
      </c>
      <c r="R4587" s="24">
        <v>297409.99</v>
      </c>
      <c r="S4587" s="24">
        <v>187159.8</v>
      </c>
      <c r="T4587" s="24">
        <v>327529.65000000002</v>
      </c>
      <c r="U4587" s="24">
        <v>203208.87</v>
      </c>
      <c r="V4587" s="24">
        <v>355615.51</v>
      </c>
    </row>
    <row r="4588" spans="1:22" hidden="1" x14ac:dyDescent="0.3">
      <c r="A4588" s="23">
        <v>6</v>
      </c>
      <c r="B4588" s="23">
        <v>2022</v>
      </c>
      <c r="C4588" s="23" t="s">
        <v>567</v>
      </c>
      <c r="D4588" t="s">
        <v>176</v>
      </c>
      <c r="E4588" s="23" t="s">
        <v>572</v>
      </c>
      <c r="F4588" s="23" t="s">
        <v>521</v>
      </c>
      <c r="G4588" s="23">
        <v>3</v>
      </c>
      <c r="H4588" s="23" t="s">
        <v>31</v>
      </c>
      <c r="I4588" s="24">
        <v>71692.490000000005</v>
      </c>
      <c r="J4588" s="24">
        <v>125461.86</v>
      </c>
      <c r="K4588" s="24">
        <v>97919.18</v>
      </c>
      <c r="L4588" s="24">
        <v>171358.57</v>
      </c>
      <c r="M4588" s="24">
        <v>124110.12</v>
      </c>
      <c r="N4588" s="24">
        <v>217192.72</v>
      </c>
      <c r="O4588" s="24">
        <v>163705.29</v>
      </c>
      <c r="P4588" s="24">
        <v>286484.26</v>
      </c>
      <c r="Q4588" s="24">
        <v>202967.67</v>
      </c>
      <c r="R4588" s="24">
        <v>355193.43</v>
      </c>
      <c r="S4588" s="24">
        <v>228772.83</v>
      </c>
      <c r="T4588" s="24">
        <v>400352.45</v>
      </c>
      <c r="U4588" s="24">
        <v>254282.17</v>
      </c>
      <c r="V4588" s="24">
        <v>444993.8</v>
      </c>
    </row>
    <row r="4589" spans="1:22" hidden="1" x14ac:dyDescent="0.3">
      <c r="A4589" s="23">
        <v>6</v>
      </c>
      <c r="B4589" s="23">
        <v>2022</v>
      </c>
      <c r="C4589" s="23" t="s">
        <v>567</v>
      </c>
      <c r="D4589" t="s">
        <v>176</v>
      </c>
      <c r="E4589" s="23" t="s">
        <v>572</v>
      </c>
      <c r="F4589" s="23" t="s">
        <v>521</v>
      </c>
      <c r="G4589" s="23">
        <v>4</v>
      </c>
      <c r="H4589" s="23" t="s">
        <v>29</v>
      </c>
      <c r="I4589" s="24">
        <v>75852.23</v>
      </c>
      <c r="J4589" s="24">
        <v>121363.57</v>
      </c>
      <c r="K4589" s="24">
        <v>106193.12</v>
      </c>
      <c r="L4589" s="24">
        <v>169909</v>
      </c>
      <c r="M4589" s="24">
        <v>136534.01</v>
      </c>
      <c r="N4589" s="24">
        <v>218454.42</v>
      </c>
      <c r="O4589" s="24">
        <v>182045.35</v>
      </c>
      <c r="P4589" s="24">
        <v>291272.57</v>
      </c>
      <c r="Q4589" s="24">
        <v>227556.69</v>
      </c>
      <c r="R4589" s="24">
        <v>364090.71</v>
      </c>
      <c r="S4589" s="24">
        <v>257897.58</v>
      </c>
      <c r="T4589" s="24">
        <v>412636.14</v>
      </c>
      <c r="U4589" s="24">
        <v>288238.46999999997</v>
      </c>
      <c r="V4589" s="24">
        <v>461181.56</v>
      </c>
    </row>
    <row r="4590" spans="1:22" hidden="1" x14ac:dyDescent="0.3">
      <c r="A4590" s="23">
        <v>6</v>
      </c>
      <c r="B4590" s="23">
        <v>2022</v>
      </c>
      <c r="C4590" s="23" t="s">
        <v>567</v>
      </c>
      <c r="D4590" t="s">
        <v>176</v>
      </c>
      <c r="E4590" s="23" t="s">
        <v>572</v>
      </c>
      <c r="F4590" s="23" t="s">
        <v>523</v>
      </c>
      <c r="G4590" s="23">
        <v>1</v>
      </c>
      <c r="H4590" s="23" t="s">
        <v>14</v>
      </c>
      <c r="I4590" s="24">
        <v>93856.9</v>
      </c>
      <c r="J4590" s="24">
        <v>164249.57</v>
      </c>
      <c r="K4590" s="24">
        <v>121747.87</v>
      </c>
      <c r="L4590" s="24">
        <v>213058.77</v>
      </c>
      <c r="M4590" s="24">
        <v>145490.51</v>
      </c>
      <c r="N4590" s="24">
        <v>254608.39</v>
      </c>
      <c r="O4590" s="24">
        <v>173404.4</v>
      </c>
      <c r="P4590" s="24">
        <v>303457.7</v>
      </c>
      <c r="Q4590" s="24">
        <v>204085.79</v>
      </c>
      <c r="R4590" s="24">
        <v>357150.14</v>
      </c>
      <c r="S4590" s="24">
        <v>223774.14</v>
      </c>
      <c r="T4590" s="24">
        <v>391604.74</v>
      </c>
      <c r="U4590" s="24">
        <v>242812.19</v>
      </c>
      <c r="V4590" s="24">
        <v>424921.34</v>
      </c>
    </row>
    <row r="4591" spans="1:22" hidden="1" x14ac:dyDescent="0.3">
      <c r="A4591" s="23">
        <v>6</v>
      </c>
      <c r="B4591" s="23">
        <v>2022</v>
      </c>
      <c r="C4591" s="23" t="s">
        <v>567</v>
      </c>
      <c r="D4591" t="s">
        <v>176</v>
      </c>
      <c r="E4591" s="23" t="s">
        <v>572</v>
      </c>
      <c r="F4591" s="23" t="s">
        <v>523</v>
      </c>
      <c r="G4591" s="23">
        <v>2</v>
      </c>
      <c r="H4591" s="23" t="s">
        <v>30</v>
      </c>
      <c r="I4591" s="24">
        <v>73698.17</v>
      </c>
      <c r="J4591" s="24">
        <v>128971.79</v>
      </c>
      <c r="K4591" s="24">
        <v>96525.13</v>
      </c>
      <c r="L4591" s="24">
        <v>168918.98</v>
      </c>
      <c r="M4591" s="24">
        <v>116917.74</v>
      </c>
      <c r="N4591" s="24">
        <v>204606.05</v>
      </c>
      <c r="O4591" s="24">
        <v>143017.73000000001</v>
      </c>
      <c r="P4591" s="24">
        <v>250281.03</v>
      </c>
      <c r="Q4591" s="24">
        <v>169639.18</v>
      </c>
      <c r="R4591" s="24">
        <v>296868.56</v>
      </c>
      <c r="S4591" s="24">
        <v>186923.63</v>
      </c>
      <c r="T4591" s="24">
        <v>327116.36</v>
      </c>
      <c r="U4591" s="24">
        <v>203074.61</v>
      </c>
      <c r="V4591" s="24">
        <v>355380.57</v>
      </c>
    </row>
    <row r="4592" spans="1:22" hidden="1" x14ac:dyDescent="0.3">
      <c r="A4592" s="23">
        <v>6</v>
      </c>
      <c r="B4592" s="23">
        <v>2022</v>
      </c>
      <c r="C4592" s="23" t="s">
        <v>567</v>
      </c>
      <c r="D4592" t="s">
        <v>176</v>
      </c>
      <c r="E4592" s="23" t="s">
        <v>572</v>
      </c>
      <c r="F4592" s="23" t="s">
        <v>523</v>
      </c>
      <c r="G4592" s="23">
        <v>3</v>
      </c>
      <c r="H4592" s="23" t="s">
        <v>31</v>
      </c>
      <c r="I4592" s="24">
        <v>70398.61</v>
      </c>
      <c r="J4592" s="24">
        <v>123197.56</v>
      </c>
      <c r="K4592" s="24">
        <v>95989.65</v>
      </c>
      <c r="L4592" s="24">
        <v>167981.89</v>
      </c>
      <c r="M4592" s="24">
        <v>121543.23</v>
      </c>
      <c r="N4592" s="24">
        <v>212700.65</v>
      </c>
      <c r="O4592" s="24">
        <v>160197.23000000001</v>
      </c>
      <c r="P4592" s="24">
        <v>280345.15999999997</v>
      </c>
      <c r="Q4592" s="24">
        <v>198502.41</v>
      </c>
      <c r="R4592" s="24">
        <v>347379.21</v>
      </c>
      <c r="S4592" s="24">
        <v>223651.61</v>
      </c>
      <c r="T4592" s="24">
        <v>391390.31</v>
      </c>
      <c r="U4592" s="24">
        <v>248490.74</v>
      </c>
      <c r="V4592" s="24">
        <v>434858.79</v>
      </c>
    </row>
    <row r="4593" spans="1:22" hidden="1" x14ac:dyDescent="0.3">
      <c r="A4593" s="23">
        <v>6</v>
      </c>
      <c r="B4593" s="23">
        <v>2022</v>
      </c>
      <c r="C4593" s="23" t="s">
        <v>567</v>
      </c>
      <c r="D4593" t="s">
        <v>176</v>
      </c>
      <c r="E4593" s="23" t="s">
        <v>572</v>
      </c>
      <c r="F4593" s="23" t="s">
        <v>523</v>
      </c>
      <c r="G4593" s="23">
        <v>4</v>
      </c>
      <c r="H4593" s="23" t="s">
        <v>29</v>
      </c>
      <c r="I4593" s="24">
        <v>75610.789999999994</v>
      </c>
      <c r="J4593" s="24">
        <v>120977.26</v>
      </c>
      <c r="K4593" s="24">
        <v>105855.11</v>
      </c>
      <c r="L4593" s="24">
        <v>169368.17</v>
      </c>
      <c r="M4593" s="24">
        <v>136099.42000000001</v>
      </c>
      <c r="N4593" s="24">
        <v>217759.08</v>
      </c>
      <c r="O4593" s="24">
        <v>181465.89</v>
      </c>
      <c r="P4593" s="24">
        <v>290345.44</v>
      </c>
      <c r="Q4593" s="24">
        <v>226832.37</v>
      </c>
      <c r="R4593" s="24">
        <v>362931.79</v>
      </c>
      <c r="S4593" s="24">
        <v>257076.68</v>
      </c>
      <c r="T4593" s="24">
        <v>411322.7</v>
      </c>
      <c r="U4593" s="24">
        <v>287321</v>
      </c>
      <c r="V4593" s="24">
        <v>459713.61</v>
      </c>
    </row>
    <row r="4594" spans="1:22" hidden="1" x14ac:dyDescent="0.3">
      <c r="A4594" s="23">
        <v>6</v>
      </c>
      <c r="B4594" s="23">
        <v>2022</v>
      </c>
      <c r="C4594" s="23" t="s">
        <v>567</v>
      </c>
      <c r="D4594" t="s">
        <v>176</v>
      </c>
      <c r="E4594" s="23" t="s">
        <v>572</v>
      </c>
      <c r="F4594" s="23" t="s">
        <v>525</v>
      </c>
      <c r="G4594" s="23">
        <v>1</v>
      </c>
      <c r="H4594" s="23" t="s">
        <v>14</v>
      </c>
      <c r="I4594" s="24">
        <v>90871.43</v>
      </c>
      <c r="J4594" s="24">
        <v>159024.99</v>
      </c>
      <c r="K4594" s="24">
        <v>117793.44</v>
      </c>
      <c r="L4594" s="24">
        <v>206138.52</v>
      </c>
      <c r="M4594" s="24">
        <v>140695.81</v>
      </c>
      <c r="N4594" s="24">
        <v>246217.67</v>
      </c>
      <c r="O4594" s="24">
        <v>167590.62</v>
      </c>
      <c r="P4594" s="24">
        <v>293283.59000000003</v>
      </c>
      <c r="Q4594" s="24">
        <v>197180.54</v>
      </c>
      <c r="R4594" s="24">
        <v>345065.95</v>
      </c>
      <c r="S4594" s="24">
        <v>216166.56</v>
      </c>
      <c r="T4594" s="24">
        <v>378291.47</v>
      </c>
      <c r="U4594" s="24">
        <v>234491.59</v>
      </c>
      <c r="V4594" s="24">
        <v>410360.28</v>
      </c>
    </row>
    <row r="4595" spans="1:22" hidden="1" x14ac:dyDescent="0.3">
      <c r="A4595" s="23">
        <v>6</v>
      </c>
      <c r="B4595" s="23">
        <v>2022</v>
      </c>
      <c r="C4595" s="23" t="s">
        <v>567</v>
      </c>
      <c r="D4595" t="s">
        <v>176</v>
      </c>
      <c r="E4595" s="23" t="s">
        <v>572</v>
      </c>
      <c r="F4595" s="23" t="s">
        <v>525</v>
      </c>
      <c r="G4595" s="23">
        <v>2</v>
      </c>
      <c r="H4595" s="23" t="s">
        <v>30</v>
      </c>
      <c r="I4595" s="24">
        <v>71871.25</v>
      </c>
      <c r="J4595" s="24">
        <v>125774.68</v>
      </c>
      <c r="K4595" s="24">
        <v>94020.28</v>
      </c>
      <c r="L4595" s="24">
        <v>164535.49</v>
      </c>
      <c r="M4595" s="24">
        <v>113765.16</v>
      </c>
      <c r="N4595" s="24">
        <v>199089.03</v>
      </c>
      <c r="O4595" s="24">
        <v>138950.32</v>
      </c>
      <c r="P4595" s="24">
        <v>243163.06</v>
      </c>
      <c r="Q4595" s="24">
        <v>164713.60999999999</v>
      </c>
      <c r="R4595" s="24">
        <v>288248.83</v>
      </c>
      <c r="S4595" s="24">
        <v>181433.9</v>
      </c>
      <c r="T4595" s="24">
        <v>317509.32</v>
      </c>
      <c r="U4595" s="24">
        <v>197037.77</v>
      </c>
      <c r="V4595" s="24">
        <v>344816.1</v>
      </c>
    </row>
    <row r="4596" spans="1:22" hidden="1" x14ac:dyDescent="0.3">
      <c r="A4596" s="23">
        <v>6</v>
      </c>
      <c r="B4596" s="23">
        <v>2022</v>
      </c>
      <c r="C4596" s="23" t="s">
        <v>567</v>
      </c>
      <c r="D4596" t="s">
        <v>176</v>
      </c>
      <c r="E4596" s="23" t="s">
        <v>572</v>
      </c>
      <c r="F4596" s="23" t="s">
        <v>525</v>
      </c>
      <c r="G4596" s="23">
        <v>3</v>
      </c>
      <c r="H4596" s="23" t="s">
        <v>31</v>
      </c>
      <c r="I4596" s="24">
        <v>69047.87</v>
      </c>
      <c r="J4596" s="24">
        <v>120833.78</v>
      </c>
      <c r="K4596" s="24">
        <v>94246.24</v>
      </c>
      <c r="L4596" s="24">
        <v>164930.91</v>
      </c>
      <c r="M4596" s="24">
        <v>119409.29</v>
      </c>
      <c r="N4596" s="24">
        <v>208966.25</v>
      </c>
      <c r="O4596" s="24">
        <v>157458.89000000001</v>
      </c>
      <c r="P4596" s="24">
        <v>275553.06</v>
      </c>
      <c r="Q4596" s="24">
        <v>195179.72</v>
      </c>
      <c r="R4596" s="24">
        <v>341564.51</v>
      </c>
      <c r="S4596" s="24">
        <v>219961.63</v>
      </c>
      <c r="T4596" s="24">
        <v>384932.85</v>
      </c>
      <c r="U4596" s="24">
        <v>244451.29</v>
      </c>
      <c r="V4596" s="24">
        <v>427789.76</v>
      </c>
    </row>
    <row r="4597" spans="1:22" hidden="1" x14ac:dyDescent="0.3">
      <c r="A4597" s="23">
        <v>6</v>
      </c>
      <c r="B4597" s="23">
        <v>2022</v>
      </c>
      <c r="C4597" s="23" t="s">
        <v>567</v>
      </c>
      <c r="D4597" t="s">
        <v>176</v>
      </c>
      <c r="E4597" s="23" t="s">
        <v>572</v>
      </c>
      <c r="F4597" s="23" t="s">
        <v>525</v>
      </c>
      <c r="G4597" s="23">
        <v>4</v>
      </c>
      <c r="H4597" s="23" t="s">
        <v>29</v>
      </c>
      <c r="I4597" s="24">
        <v>73476.98</v>
      </c>
      <c r="J4597" s="24">
        <v>117563.18</v>
      </c>
      <c r="K4597" s="24">
        <v>102867.78</v>
      </c>
      <c r="L4597" s="24">
        <v>164588.45000000001</v>
      </c>
      <c r="M4597" s="24">
        <v>132258.57</v>
      </c>
      <c r="N4597" s="24">
        <v>211613.72</v>
      </c>
      <c r="O4597" s="24">
        <v>176344.76</v>
      </c>
      <c r="P4597" s="24">
        <v>282151.63</v>
      </c>
      <c r="Q4597" s="24">
        <v>220430.96</v>
      </c>
      <c r="R4597" s="24">
        <v>352689.53</v>
      </c>
      <c r="S4597" s="24">
        <v>249821.75</v>
      </c>
      <c r="T4597" s="24">
        <v>399714.8</v>
      </c>
      <c r="U4597" s="24">
        <v>279212.53999999998</v>
      </c>
      <c r="V4597" s="24">
        <v>446740.08</v>
      </c>
    </row>
    <row r="4598" spans="1:22" hidden="1" x14ac:dyDescent="0.3">
      <c r="A4598" s="23">
        <v>6</v>
      </c>
      <c r="B4598" s="23">
        <v>2022</v>
      </c>
      <c r="C4598" s="23" t="s">
        <v>567</v>
      </c>
      <c r="D4598" t="s">
        <v>176</v>
      </c>
      <c r="E4598" s="23" t="s">
        <v>572</v>
      </c>
      <c r="F4598" s="23" t="s">
        <v>526</v>
      </c>
      <c r="G4598" s="23">
        <v>1</v>
      </c>
      <c r="H4598" s="23" t="s">
        <v>14</v>
      </c>
      <c r="I4598" s="24">
        <v>96973.32</v>
      </c>
      <c r="J4598" s="24">
        <v>169703.31</v>
      </c>
      <c r="K4598" s="24">
        <v>125647.94</v>
      </c>
      <c r="L4598" s="24">
        <v>219883.89</v>
      </c>
      <c r="M4598" s="24">
        <v>150030.81</v>
      </c>
      <c r="N4598" s="24">
        <v>262553.92</v>
      </c>
      <c r="O4598" s="24">
        <v>178643.07</v>
      </c>
      <c r="P4598" s="24">
        <v>312625.38</v>
      </c>
      <c r="Q4598" s="24">
        <v>210141.97</v>
      </c>
      <c r="R4598" s="24">
        <v>367748.45</v>
      </c>
      <c r="S4598" s="24">
        <v>230351.56</v>
      </c>
      <c r="T4598" s="24">
        <v>403115.22</v>
      </c>
      <c r="U4598" s="24">
        <v>249834.6</v>
      </c>
      <c r="V4598" s="24">
        <v>437210.55</v>
      </c>
    </row>
    <row r="4599" spans="1:22" hidden="1" x14ac:dyDescent="0.3">
      <c r="A4599" s="23">
        <v>6</v>
      </c>
      <c r="B4599" s="23">
        <v>2022</v>
      </c>
      <c r="C4599" s="23" t="s">
        <v>567</v>
      </c>
      <c r="D4599" t="s">
        <v>176</v>
      </c>
      <c r="E4599" s="23" t="s">
        <v>572</v>
      </c>
      <c r="F4599" s="23" t="s">
        <v>526</v>
      </c>
      <c r="G4599" s="23">
        <v>2</v>
      </c>
      <c r="H4599" s="23" t="s">
        <v>30</v>
      </c>
      <c r="I4599" s="24">
        <v>77046.31</v>
      </c>
      <c r="J4599" s="24">
        <v>134831.03</v>
      </c>
      <c r="K4599" s="24">
        <v>100715.11</v>
      </c>
      <c r="L4599" s="24">
        <v>176251.45</v>
      </c>
      <c r="M4599" s="24">
        <v>121786.46</v>
      </c>
      <c r="N4599" s="24">
        <v>213126.31</v>
      </c>
      <c r="O4599" s="24">
        <v>148605.68</v>
      </c>
      <c r="P4599" s="24">
        <v>260059.94</v>
      </c>
      <c r="Q4599" s="24">
        <v>176091.29</v>
      </c>
      <c r="R4599" s="24">
        <v>308159.76</v>
      </c>
      <c r="S4599" s="24">
        <v>193924.62</v>
      </c>
      <c r="T4599" s="24">
        <v>339368.08</v>
      </c>
      <c r="U4599" s="24">
        <v>210553.77</v>
      </c>
      <c r="V4599" s="24">
        <v>368469.1</v>
      </c>
    </row>
    <row r="4600" spans="1:22" hidden="1" x14ac:dyDescent="0.3">
      <c r="A4600" s="23">
        <v>6</v>
      </c>
      <c r="B4600" s="23">
        <v>2022</v>
      </c>
      <c r="C4600" s="23" t="s">
        <v>567</v>
      </c>
      <c r="D4600" t="s">
        <v>176</v>
      </c>
      <c r="E4600" s="23" t="s">
        <v>572</v>
      </c>
      <c r="F4600" s="23" t="s">
        <v>526</v>
      </c>
      <c r="G4600" s="23">
        <v>3</v>
      </c>
      <c r="H4600" s="23" t="s">
        <v>31</v>
      </c>
      <c r="I4600" s="24">
        <v>74283.789999999994</v>
      </c>
      <c r="J4600" s="24">
        <v>129996.63</v>
      </c>
      <c r="K4600" s="24">
        <v>101458.43</v>
      </c>
      <c r="L4600" s="24">
        <v>177552.26</v>
      </c>
      <c r="M4600" s="24">
        <v>128596.04</v>
      </c>
      <c r="N4600" s="24">
        <v>225043.07</v>
      </c>
      <c r="O4600" s="24">
        <v>169622.36</v>
      </c>
      <c r="P4600" s="24">
        <v>296839.13</v>
      </c>
      <c r="Q4600" s="24">
        <v>210303.86</v>
      </c>
      <c r="R4600" s="24">
        <v>368031.76</v>
      </c>
      <c r="S4600" s="24">
        <v>237041.74</v>
      </c>
      <c r="T4600" s="24">
        <v>414823.04</v>
      </c>
      <c r="U4600" s="24">
        <v>263473.11</v>
      </c>
      <c r="V4600" s="24">
        <v>461077.94</v>
      </c>
    </row>
    <row r="4601" spans="1:22" hidden="1" x14ac:dyDescent="0.3">
      <c r="A4601" s="23">
        <v>6</v>
      </c>
      <c r="B4601" s="23">
        <v>2022</v>
      </c>
      <c r="C4601" s="23" t="s">
        <v>567</v>
      </c>
      <c r="D4601" t="s">
        <v>176</v>
      </c>
      <c r="E4601" s="23" t="s">
        <v>572</v>
      </c>
      <c r="F4601" s="23" t="s">
        <v>526</v>
      </c>
      <c r="G4601" s="23">
        <v>4</v>
      </c>
      <c r="H4601" s="23" t="s">
        <v>29</v>
      </c>
      <c r="I4601" s="24">
        <v>78593.88</v>
      </c>
      <c r="J4601" s="24">
        <v>125750.21</v>
      </c>
      <c r="K4601" s="24">
        <v>110031.43</v>
      </c>
      <c r="L4601" s="24">
        <v>176050.29</v>
      </c>
      <c r="M4601" s="24">
        <v>141468.98000000001</v>
      </c>
      <c r="N4601" s="24">
        <v>226350.38</v>
      </c>
      <c r="O4601" s="24">
        <v>188625.31</v>
      </c>
      <c r="P4601" s="24">
        <v>301800.5</v>
      </c>
      <c r="Q4601" s="24">
        <v>235781.64</v>
      </c>
      <c r="R4601" s="24">
        <v>377250.63</v>
      </c>
      <c r="S4601" s="24">
        <v>267219.19</v>
      </c>
      <c r="T4601" s="24">
        <v>427550.71</v>
      </c>
      <c r="U4601" s="24">
        <v>298656.74</v>
      </c>
      <c r="V4601" s="24">
        <v>477850.79</v>
      </c>
    </row>
    <row r="4602" spans="1:22" hidden="1" x14ac:dyDescent="0.3">
      <c r="A4602" s="23">
        <v>6</v>
      </c>
      <c r="B4602" s="23">
        <v>2022</v>
      </c>
      <c r="C4602" s="23" t="s">
        <v>567</v>
      </c>
      <c r="D4602" t="s">
        <v>176</v>
      </c>
      <c r="E4602" s="23" t="s">
        <v>572</v>
      </c>
      <c r="F4602" s="23" t="s">
        <v>527</v>
      </c>
      <c r="G4602" s="23">
        <v>1</v>
      </c>
      <c r="H4602" s="23" t="s">
        <v>14</v>
      </c>
      <c r="I4602" s="24">
        <v>97570.42</v>
      </c>
      <c r="J4602" s="24">
        <v>170748.23</v>
      </c>
      <c r="K4602" s="24">
        <v>126438.82</v>
      </c>
      <c r="L4602" s="24">
        <v>221267.94</v>
      </c>
      <c r="M4602" s="24">
        <v>150989.75</v>
      </c>
      <c r="N4602" s="24">
        <v>264232.06</v>
      </c>
      <c r="O4602" s="24">
        <v>179805.83</v>
      </c>
      <c r="P4602" s="24">
        <v>314660.2</v>
      </c>
      <c r="Q4602" s="24">
        <v>211523.02</v>
      </c>
      <c r="R4602" s="24">
        <v>370165.29</v>
      </c>
      <c r="S4602" s="24">
        <v>231873.07</v>
      </c>
      <c r="T4602" s="24">
        <v>405777.87</v>
      </c>
      <c r="U4602" s="24">
        <v>251498.72</v>
      </c>
      <c r="V4602" s="24">
        <v>440122.76</v>
      </c>
    </row>
    <row r="4603" spans="1:22" hidden="1" x14ac:dyDescent="0.3">
      <c r="A4603" s="23">
        <v>6</v>
      </c>
      <c r="B4603" s="23">
        <v>2022</v>
      </c>
      <c r="C4603" s="23" t="s">
        <v>567</v>
      </c>
      <c r="D4603" t="s">
        <v>176</v>
      </c>
      <c r="E4603" s="23" t="s">
        <v>572</v>
      </c>
      <c r="F4603" s="23" t="s">
        <v>527</v>
      </c>
      <c r="G4603" s="23">
        <v>2</v>
      </c>
      <c r="H4603" s="23" t="s">
        <v>30</v>
      </c>
      <c r="I4603" s="24">
        <v>77411.69</v>
      </c>
      <c r="J4603" s="24">
        <v>135470.46</v>
      </c>
      <c r="K4603" s="24">
        <v>101216.08</v>
      </c>
      <c r="L4603" s="24">
        <v>177128.15</v>
      </c>
      <c r="M4603" s="24">
        <v>122416.98</v>
      </c>
      <c r="N4603" s="24">
        <v>214229.71</v>
      </c>
      <c r="O4603" s="24">
        <v>149419.16</v>
      </c>
      <c r="P4603" s="24">
        <v>261483.54</v>
      </c>
      <c r="Q4603" s="24">
        <v>177076.4</v>
      </c>
      <c r="R4603" s="24">
        <v>309883.71000000002</v>
      </c>
      <c r="S4603" s="24">
        <v>195022.56</v>
      </c>
      <c r="T4603" s="24">
        <v>341289.49</v>
      </c>
      <c r="U4603" s="24">
        <v>211761.14</v>
      </c>
      <c r="V4603" s="24">
        <v>370581.99</v>
      </c>
    </row>
    <row r="4604" spans="1:22" hidden="1" x14ac:dyDescent="0.3">
      <c r="A4604" s="23">
        <v>6</v>
      </c>
      <c r="B4604" s="23">
        <v>2022</v>
      </c>
      <c r="C4604" s="23" t="s">
        <v>567</v>
      </c>
      <c r="D4604" t="s">
        <v>176</v>
      </c>
      <c r="E4604" s="23" t="s">
        <v>572</v>
      </c>
      <c r="F4604" s="23" t="s">
        <v>527</v>
      </c>
      <c r="G4604" s="23">
        <v>3</v>
      </c>
      <c r="H4604" s="23" t="s">
        <v>31</v>
      </c>
      <c r="I4604" s="24">
        <v>74553.94</v>
      </c>
      <c r="J4604" s="24">
        <v>130469.39</v>
      </c>
      <c r="K4604" s="24">
        <v>101807.11</v>
      </c>
      <c r="L4604" s="24">
        <v>178162.45</v>
      </c>
      <c r="M4604" s="24">
        <v>129022.83</v>
      </c>
      <c r="N4604" s="24">
        <v>225789.95</v>
      </c>
      <c r="O4604" s="24">
        <v>170170.03</v>
      </c>
      <c r="P4604" s="24">
        <v>297797.55</v>
      </c>
      <c r="Q4604" s="24">
        <v>210968.4</v>
      </c>
      <c r="R4604" s="24">
        <v>369194.7</v>
      </c>
      <c r="S4604" s="24">
        <v>237779.73</v>
      </c>
      <c r="T4604" s="24">
        <v>416114.53</v>
      </c>
      <c r="U4604" s="24">
        <v>264280.99</v>
      </c>
      <c r="V4604" s="24">
        <v>462491.74</v>
      </c>
    </row>
    <row r="4605" spans="1:22" hidden="1" x14ac:dyDescent="0.3">
      <c r="A4605" s="23">
        <v>6</v>
      </c>
      <c r="B4605" s="23">
        <v>2022</v>
      </c>
      <c r="C4605" s="23" t="s">
        <v>567</v>
      </c>
      <c r="D4605" t="s">
        <v>176</v>
      </c>
      <c r="E4605" s="23" t="s">
        <v>572</v>
      </c>
      <c r="F4605" s="23" t="s">
        <v>527</v>
      </c>
      <c r="G4605" s="23">
        <v>4</v>
      </c>
      <c r="H4605" s="23" t="s">
        <v>29</v>
      </c>
      <c r="I4605" s="24">
        <v>79020.639999999999</v>
      </c>
      <c r="J4605" s="24">
        <v>126433.03</v>
      </c>
      <c r="K4605" s="24">
        <v>110628.9</v>
      </c>
      <c r="L4605" s="24">
        <v>177006.24</v>
      </c>
      <c r="M4605" s="24">
        <v>142237.15</v>
      </c>
      <c r="N4605" s="24">
        <v>227579.45</v>
      </c>
      <c r="O4605" s="24">
        <v>189649.54</v>
      </c>
      <c r="P4605" s="24">
        <v>303439.26</v>
      </c>
      <c r="Q4605" s="24">
        <v>237061.92</v>
      </c>
      <c r="R4605" s="24">
        <v>379299.08</v>
      </c>
      <c r="S4605" s="24">
        <v>268670.18</v>
      </c>
      <c r="T4605" s="24">
        <v>429872.29</v>
      </c>
      <c r="U4605" s="24">
        <v>300278.43</v>
      </c>
      <c r="V4605" s="24">
        <v>480445.5</v>
      </c>
    </row>
    <row r="4606" spans="1:22" hidden="1" x14ac:dyDescent="0.3">
      <c r="A4606" s="23">
        <v>7</v>
      </c>
      <c r="B4606" s="23">
        <v>2022</v>
      </c>
      <c r="C4606" s="23" t="s">
        <v>573</v>
      </c>
      <c r="D4606" t="s">
        <v>152</v>
      </c>
      <c r="E4606" s="23" t="s">
        <v>574</v>
      </c>
      <c r="F4606" s="23" t="s">
        <v>198</v>
      </c>
      <c r="G4606" s="23">
        <v>1</v>
      </c>
      <c r="H4606" s="23" t="s">
        <v>14</v>
      </c>
      <c r="I4606" s="24">
        <v>106790.96</v>
      </c>
      <c r="J4606" s="24">
        <v>186884.19</v>
      </c>
      <c r="K4606" s="24">
        <v>138489.26</v>
      </c>
      <c r="L4606" s="24">
        <v>242356.2</v>
      </c>
      <c r="M4606" s="24">
        <v>165466.1</v>
      </c>
      <c r="N4606" s="24">
        <v>289565.68</v>
      </c>
      <c r="O4606" s="24">
        <v>197168.59</v>
      </c>
      <c r="P4606" s="24">
        <v>345045.02</v>
      </c>
      <c r="Q4606" s="24">
        <v>232026.88</v>
      </c>
      <c r="R4606" s="24">
        <v>406047.04</v>
      </c>
      <c r="S4606" s="24">
        <v>254394.7</v>
      </c>
      <c r="T4606" s="24">
        <v>445190.73</v>
      </c>
      <c r="U4606" s="24">
        <v>276008.71999999997</v>
      </c>
      <c r="V4606" s="24">
        <v>483015.25</v>
      </c>
    </row>
    <row r="4607" spans="1:22" hidden="1" x14ac:dyDescent="0.3">
      <c r="A4607" s="23">
        <v>7</v>
      </c>
      <c r="B4607" s="23">
        <v>2022</v>
      </c>
      <c r="C4607" s="23" t="s">
        <v>573</v>
      </c>
      <c r="D4607" t="s">
        <v>152</v>
      </c>
      <c r="E4607" s="23" t="s">
        <v>574</v>
      </c>
      <c r="F4607" s="23" t="s">
        <v>198</v>
      </c>
      <c r="G4607" s="23">
        <v>2</v>
      </c>
      <c r="H4607" s="23" t="s">
        <v>30</v>
      </c>
      <c r="I4607" s="24">
        <v>84083.43</v>
      </c>
      <c r="J4607" s="24">
        <v>147146.01</v>
      </c>
      <c r="K4607" s="24">
        <v>110077.43</v>
      </c>
      <c r="L4607" s="24">
        <v>192635.51</v>
      </c>
      <c r="M4607" s="24">
        <v>133280.69</v>
      </c>
      <c r="N4607" s="24">
        <v>233241.2</v>
      </c>
      <c r="O4607" s="24">
        <v>162939.93</v>
      </c>
      <c r="P4607" s="24">
        <v>285144.88</v>
      </c>
      <c r="Q4607" s="24">
        <v>193224.94</v>
      </c>
      <c r="R4607" s="24">
        <v>338143.65</v>
      </c>
      <c r="S4607" s="24">
        <v>212884.94</v>
      </c>
      <c r="T4607" s="24">
        <v>372548.64</v>
      </c>
      <c r="U4607" s="24">
        <v>231246.84</v>
      </c>
      <c r="V4607" s="24">
        <v>404681.97</v>
      </c>
    </row>
    <row r="4608" spans="1:22" hidden="1" x14ac:dyDescent="0.3">
      <c r="A4608" s="23">
        <v>7</v>
      </c>
      <c r="B4608" s="23">
        <v>2022</v>
      </c>
      <c r="C4608" s="23" t="s">
        <v>573</v>
      </c>
      <c r="D4608" t="s">
        <v>152</v>
      </c>
      <c r="E4608" s="23" t="s">
        <v>574</v>
      </c>
      <c r="F4608" s="23" t="s">
        <v>198</v>
      </c>
      <c r="G4608" s="23">
        <v>3</v>
      </c>
      <c r="H4608" s="23" t="s">
        <v>31</v>
      </c>
      <c r="I4608" s="24">
        <v>80493.64</v>
      </c>
      <c r="J4608" s="24">
        <v>140863.87</v>
      </c>
      <c r="K4608" s="24">
        <v>109797.96</v>
      </c>
      <c r="L4608" s="24">
        <v>192146.43</v>
      </c>
      <c r="M4608" s="24">
        <v>139060.07999999999</v>
      </c>
      <c r="N4608" s="24">
        <v>243355.13</v>
      </c>
      <c r="O4608" s="24">
        <v>183317.8</v>
      </c>
      <c r="P4608" s="24">
        <v>320806.15000000002</v>
      </c>
      <c r="Q4608" s="24">
        <v>227182.6</v>
      </c>
      <c r="R4608" s="24">
        <v>397569.55</v>
      </c>
      <c r="S4608" s="24">
        <v>255989.2</v>
      </c>
      <c r="T4608" s="24">
        <v>447981.11</v>
      </c>
      <c r="U4608" s="24">
        <v>284446.53999999998</v>
      </c>
      <c r="V4608" s="24">
        <v>497781.44</v>
      </c>
    </row>
    <row r="4609" spans="1:22" hidden="1" x14ac:dyDescent="0.3">
      <c r="A4609" s="23">
        <v>7</v>
      </c>
      <c r="B4609" s="23">
        <v>2022</v>
      </c>
      <c r="C4609" s="23" t="s">
        <v>573</v>
      </c>
      <c r="D4609" t="s">
        <v>152</v>
      </c>
      <c r="E4609" s="23" t="s">
        <v>574</v>
      </c>
      <c r="F4609" s="23" t="s">
        <v>198</v>
      </c>
      <c r="G4609" s="23">
        <v>4</v>
      </c>
      <c r="H4609" s="23" t="s">
        <v>29</v>
      </c>
      <c r="I4609" s="24">
        <v>86150.62</v>
      </c>
      <c r="J4609" s="24">
        <v>137840.99</v>
      </c>
      <c r="K4609" s="24">
        <v>120610.86</v>
      </c>
      <c r="L4609" s="24">
        <v>192977.39</v>
      </c>
      <c r="M4609" s="24">
        <v>155071.10999999999</v>
      </c>
      <c r="N4609" s="24">
        <v>248113.78</v>
      </c>
      <c r="O4609" s="24">
        <v>206761.48</v>
      </c>
      <c r="P4609" s="24">
        <v>330818.37</v>
      </c>
      <c r="Q4609" s="24">
        <v>258451.85</v>
      </c>
      <c r="R4609" s="24">
        <v>413522.97</v>
      </c>
      <c r="S4609" s="24">
        <v>292912.09999999998</v>
      </c>
      <c r="T4609" s="24">
        <v>468659.36</v>
      </c>
      <c r="U4609" s="24">
        <v>327372.34999999998</v>
      </c>
      <c r="V4609" s="24">
        <v>523795.76</v>
      </c>
    </row>
    <row r="4610" spans="1:22" hidden="1" x14ac:dyDescent="0.3">
      <c r="A4610" s="23">
        <v>7</v>
      </c>
      <c r="B4610" s="23">
        <v>2022</v>
      </c>
      <c r="C4610" s="23" t="s">
        <v>573</v>
      </c>
      <c r="D4610" t="s">
        <v>152</v>
      </c>
      <c r="E4610" s="23" t="s">
        <v>574</v>
      </c>
      <c r="F4610" s="23" t="s">
        <v>240</v>
      </c>
      <c r="G4610" s="23">
        <v>1</v>
      </c>
      <c r="H4610" s="23" t="s">
        <v>14</v>
      </c>
      <c r="I4610" s="24">
        <v>110173.75</v>
      </c>
      <c r="J4610" s="24">
        <v>192804.06</v>
      </c>
      <c r="K4610" s="24">
        <v>142872.32000000001</v>
      </c>
      <c r="L4610" s="24">
        <v>250026.56</v>
      </c>
      <c r="M4610" s="24">
        <v>170699.73</v>
      </c>
      <c r="N4610" s="24">
        <v>298724.53000000003</v>
      </c>
      <c r="O4610" s="24">
        <v>203400.31</v>
      </c>
      <c r="P4610" s="24">
        <v>355950.55</v>
      </c>
      <c r="Q4610" s="24">
        <v>239357.41</v>
      </c>
      <c r="R4610" s="24">
        <v>418875.46</v>
      </c>
      <c r="S4610" s="24">
        <v>262430.21000000002</v>
      </c>
      <c r="T4610" s="24">
        <v>459252.87</v>
      </c>
      <c r="U4610" s="24">
        <v>284723.87</v>
      </c>
      <c r="V4610" s="24">
        <v>498266.77</v>
      </c>
    </row>
    <row r="4611" spans="1:22" hidden="1" x14ac:dyDescent="0.3">
      <c r="A4611" s="23">
        <v>7</v>
      </c>
      <c r="B4611" s="23">
        <v>2022</v>
      </c>
      <c r="C4611" s="23" t="s">
        <v>573</v>
      </c>
      <c r="D4611" t="s">
        <v>152</v>
      </c>
      <c r="E4611" s="23" t="s">
        <v>574</v>
      </c>
      <c r="F4611" s="23" t="s">
        <v>240</v>
      </c>
      <c r="G4611" s="23">
        <v>2</v>
      </c>
      <c r="H4611" s="23" t="s">
        <v>30</v>
      </c>
      <c r="I4611" s="24">
        <v>86771.09</v>
      </c>
      <c r="J4611" s="24">
        <v>151849.41</v>
      </c>
      <c r="K4611" s="24">
        <v>113590.75</v>
      </c>
      <c r="L4611" s="24">
        <v>198783.81</v>
      </c>
      <c r="M4611" s="24">
        <v>137529.04999999999</v>
      </c>
      <c r="N4611" s="24">
        <v>240675.83</v>
      </c>
      <c r="O4611" s="24">
        <v>168123.84</v>
      </c>
      <c r="P4611" s="24">
        <v>294216.71999999997</v>
      </c>
      <c r="Q4611" s="24">
        <v>199367.66</v>
      </c>
      <c r="R4611" s="24">
        <v>348893.4</v>
      </c>
      <c r="S4611" s="24">
        <v>219649.74</v>
      </c>
      <c r="T4611" s="24">
        <v>384387.05</v>
      </c>
      <c r="U4611" s="24">
        <v>238591.73</v>
      </c>
      <c r="V4611" s="24">
        <v>417535.53</v>
      </c>
    </row>
    <row r="4612" spans="1:22" hidden="1" x14ac:dyDescent="0.3">
      <c r="A4612" s="23">
        <v>7</v>
      </c>
      <c r="B4612" s="23">
        <v>2022</v>
      </c>
      <c r="C4612" s="23" t="s">
        <v>573</v>
      </c>
      <c r="D4612" t="s">
        <v>152</v>
      </c>
      <c r="E4612" s="23" t="s">
        <v>574</v>
      </c>
      <c r="F4612" s="23" t="s">
        <v>240</v>
      </c>
      <c r="G4612" s="23">
        <v>3</v>
      </c>
      <c r="H4612" s="23" t="s">
        <v>31</v>
      </c>
      <c r="I4612" s="24">
        <v>83084.929999999993</v>
      </c>
      <c r="J4612" s="24">
        <v>145398.63</v>
      </c>
      <c r="K4612" s="24">
        <v>113337.2</v>
      </c>
      <c r="L4612" s="24">
        <v>198340.11</v>
      </c>
      <c r="M4612" s="24">
        <v>143545.98000000001</v>
      </c>
      <c r="N4612" s="24">
        <v>251205.46</v>
      </c>
      <c r="O4612" s="24">
        <v>189234.86</v>
      </c>
      <c r="P4612" s="24">
        <v>331161</v>
      </c>
      <c r="Q4612" s="24">
        <v>234518.77</v>
      </c>
      <c r="R4612" s="24">
        <v>410407.85</v>
      </c>
      <c r="S4612" s="24">
        <v>264258.09000000003</v>
      </c>
      <c r="T4612" s="24">
        <v>462451.66</v>
      </c>
      <c r="U4612" s="24">
        <v>293637.45</v>
      </c>
      <c r="V4612" s="24">
        <v>513865.54</v>
      </c>
    </row>
    <row r="4613" spans="1:22" hidden="1" x14ac:dyDescent="0.3">
      <c r="A4613" s="23">
        <v>7</v>
      </c>
      <c r="B4613" s="23">
        <v>2022</v>
      </c>
      <c r="C4613" s="23" t="s">
        <v>573</v>
      </c>
      <c r="D4613" t="s">
        <v>152</v>
      </c>
      <c r="E4613" s="23" t="s">
        <v>574</v>
      </c>
      <c r="F4613" s="23" t="s">
        <v>240</v>
      </c>
      <c r="G4613" s="23">
        <v>4</v>
      </c>
      <c r="H4613" s="23" t="s">
        <v>29</v>
      </c>
      <c r="I4613" s="24">
        <v>88892.26</v>
      </c>
      <c r="J4613" s="24">
        <v>142227.62</v>
      </c>
      <c r="K4613" s="24">
        <v>124449.17</v>
      </c>
      <c r="L4613" s="24">
        <v>199118.67</v>
      </c>
      <c r="M4613" s="24">
        <v>160006.07</v>
      </c>
      <c r="N4613" s="24">
        <v>256009.72</v>
      </c>
      <c r="O4613" s="24">
        <v>213341.43</v>
      </c>
      <c r="P4613" s="24">
        <v>341346.29</v>
      </c>
      <c r="Q4613" s="24">
        <v>266676.78000000003</v>
      </c>
      <c r="R4613" s="24">
        <v>426682.86</v>
      </c>
      <c r="S4613" s="24">
        <v>302233.69</v>
      </c>
      <c r="T4613" s="24">
        <v>483573.91</v>
      </c>
      <c r="U4613" s="24">
        <v>337790.59</v>
      </c>
      <c r="V4613" s="24">
        <v>540464.96</v>
      </c>
    </row>
    <row r="4614" spans="1:22" hidden="1" x14ac:dyDescent="0.3">
      <c r="A4614" s="23">
        <v>7</v>
      </c>
      <c r="B4614" s="23">
        <v>2022</v>
      </c>
      <c r="C4614" s="23" t="s">
        <v>573</v>
      </c>
      <c r="D4614" t="s">
        <v>152</v>
      </c>
      <c r="E4614" s="23" t="s">
        <v>574</v>
      </c>
      <c r="F4614" s="23" t="s">
        <v>281</v>
      </c>
      <c r="G4614" s="23">
        <v>1</v>
      </c>
      <c r="H4614" s="23" t="s">
        <v>14</v>
      </c>
      <c r="I4614" s="24">
        <v>100091.97</v>
      </c>
      <c r="J4614" s="24">
        <v>175160.95</v>
      </c>
      <c r="K4614" s="24">
        <v>129843.87</v>
      </c>
      <c r="L4614" s="24">
        <v>227226.76</v>
      </c>
      <c r="M4614" s="24">
        <v>155172.17000000001</v>
      </c>
      <c r="N4614" s="24">
        <v>271551.28999999998</v>
      </c>
      <c r="O4614" s="24">
        <v>184953.37</v>
      </c>
      <c r="P4614" s="24">
        <v>323668.40999999997</v>
      </c>
      <c r="Q4614" s="24">
        <v>217684.39</v>
      </c>
      <c r="R4614" s="24">
        <v>380947.69</v>
      </c>
      <c r="S4614" s="24">
        <v>238688.18</v>
      </c>
      <c r="T4614" s="24">
        <v>417704.32</v>
      </c>
      <c r="U4614" s="24">
        <v>259001.58</v>
      </c>
      <c r="V4614" s="24">
        <v>453252.76</v>
      </c>
    </row>
    <row r="4615" spans="1:22" hidden="1" x14ac:dyDescent="0.3">
      <c r="A4615" s="23">
        <v>7</v>
      </c>
      <c r="B4615" s="23">
        <v>2022</v>
      </c>
      <c r="C4615" s="23" t="s">
        <v>573</v>
      </c>
      <c r="D4615" t="s">
        <v>152</v>
      </c>
      <c r="E4615" s="23" t="s">
        <v>574</v>
      </c>
      <c r="F4615" s="23" t="s">
        <v>281</v>
      </c>
      <c r="G4615" s="23">
        <v>2</v>
      </c>
      <c r="H4615" s="23" t="s">
        <v>30</v>
      </c>
      <c r="I4615" s="24">
        <v>78542.990000000005</v>
      </c>
      <c r="J4615" s="24">
        <v>137450.23000000001</v>
      </c>
      <c r="K4615" s="24">
        <v>102881.63</v>
      </c>
      <c r="L4615" s="24">
        <v>180042.85</v>
      </c>
      <c r="M4615" s="24">
        <v>124628.86</v>
      </c>
      <c r="N4615" s="24">
        <v>218100.51</v>
      </c>
      <c r="O4615" s="24">
        <v>152471.07999999999</v>
      </c>
      <c r="P4615" s="24">
        <v>266824.39</v>
      </c>
      <c r="Q4615" s="24">
        <v>180862.15</v>
      </c>
      <c r="R4615" s="24">
        <v>316508.76</v>
      </c>
      <c r="S4615" s="24">
        <v>199296.26</v>
      </c>
      <c r="T4615" s="24">
        <v>348768.46</v>
      </c>
      <c r="U4615" s="24">
        <v>216523.47</v>
      </c>
      <c r="V4615" s="24">
        <v>378916.07</v>
      </c>
    </row>
    <row r="4616" spans="1:22" hidden="1" x14ac:dyDescent="0.3">
      <c r="A4616" s="23">
        <v>7</v>
      </c>
      <c r="B4616" s="23">
        <v>2022</v>
      </c>
      <c r="C4616" s="23" t="s">
        <v>573</v>
      </c>
      <c r="D4616" t="s">
        <v>152</v>
      </c>
      <c r="E4616" s="23" t="s">
        <v>574</v>
      </c>
      <c r="F4616" s="23" t="s">
        <v>281</v>
      </c>
      <c r="G4616" s="23">
        <v>3</v>
      </c>
      <c r="H4616" s="23" t="s">
        <v>31</v>
      </c>
      <c r="I4616" s="24">
        <v>74987.570000000007</v>
      </c>
      <c r="J4616" s="24">
        <v>131228.25</v>
      </c>
      <c r="K4616" s="24">
        <v>102237.08</v>
      </c>
      <c r="L4616" s="24">
        <v>178914.88</v>
      </c>
      <c r="M4616" s="24">
        <v>129446.53</v>
      </c>
      <c r="N4616" s="24">
        <v>226531.42</v>
      </c>
      <c r="O4616" s="24">
        <v>170606.66</v>
      </c>
      <c r="P4616" s="24">
        <v>298561.65000000002</v>
      </c>
      <c r="Q4616" s="24">
        <v>211393.91</v>
      </c>
      <c r="R4616" s="24">
        <v>369939.34</v>
      </c>
      <c r="S4616" s="24">
        <v>238171.09</v>
      </c>
      <c r="T4616" s="24">
        <v>416799.41</v>
      </c>
      <c r="U4616" s="24">
        <v>264616.82</v>
      </c>
      <c r="V4616" s="24">
        <v>463079.44</v>
      </c>
    </row>
    <row r="4617" spans="1:22" hidden="1" x14ac:dyDescent="0.3">
      <c r="A4617" s="23">
        <v>7</v>
      </c>
      <c r="B4617" s="23">
        <v>2022</v>
      </c>
      <c r="C4617" s="23" t="s">
        <v>573</v>
      </c>
      <c r="D4617" t="s">
        <v>152</v>
      </c>
      <c r="E4617" s="23" t="s">
        <v>574</v>
      </c>
      <c r="F4617" s="23" t="s">
        <v>281</v>
      </c>
      <c r="G4617" s="23">
        <v>4</v>
      </c>
      <c r="H4617" s="23" t="s">
        <v>29</v>
      </c>
      <c r="I4617" s="24">
        <v>80606.960000000006</v>
      </c>
      <c r="J4617" s="24">
        <v>128971.14</v>
      </c>
      <c r="K4617" s="24">
        <v>112849.74</v>
      </c>
      <c r="L4617" s="24">
        <v>180559.59</v>
      </c>
      <c r="M4617" s="24">
        <v>145092.53</v>
      </c>
      <c r="N4617" s="24">
        <v>232148.05</v>
      </c>
      <c r="O4617" s="24">
        <v>193456.7</v>
      </c>
      <c r="P4617" s="24">
        <v>309530.73</v>
      </c>
      <c r="Q4617" s="24">
        <v>241820.88</v>
      </c>
      <c r="R4617" s="24">
        <v>386913.41</v>
      </c>
      <c r="S4617" s="24">
        <v>274063.65999999997</v>
      </c>
      <c r="T4617" s="24">
        <v>438501.87</v>
      </c>
      <c r="U4617" s="24">
        <v>306306.45</v>
      </c>
      <c r="V4617" s="24">
        <v>490090.32</v>
      </c>
    </row>
    <row r="4618" spans="1:22" hidden="1" x14ac:dyDescent="0.3">
      <c r="A4618" s="23">
        <v>7</v>
      </c>
      <c r="B4618" s="23">
        <v>2022</v>
      </c>
      <c r="C4618" s="23" t="s">
        <v>573</v>
      </c>
      <c r="D4618" t="s">
        <v>152</v>
      </c>
      <c r="E4618" s="23" t="s">
        <v>574</v>
      </c>
      <c r="F4618" s="23" t="s">
        <v>322</v>
      </c>
      <c r="G4618" s="23">
        <v>1</v>
      </c>
      <c r="H4618" s="23" t="s">
        <v>14</v>
      </c>
      <c r="I4618" s="24">
        <v>116475.42</v>
      </c>
      <c r="J4618" s="24">
        <v>203831.99</v>
      </c>
      <c r="K4618" s="24">
        <v>151089.07</v>
      </c>
      <c r="L4618" s="24">
        <v>264405.88</v>
      </c>
      <c r="M4618" s="24">
        <v>180554.73</v>
      </c>
      <c r="N4618" s="24">
        <v>315970.78000000003</v>
      </c>
      <c r="O4618" s="24">
        <v>215197.57</v>
      </c>
      <c r="P4618" s="24">
        <v>376595.74</v>
      </c>
      <c r="Q4618" s="24">
        <v>253274.61</v>
      </c>
      <c r="R4618" s="24">
        <v>443230.57</v>
      </c>
      <c r="S4618" s="24">
        <v>277708.79999999999</v>
      </c>
      <c r="T4618" s="24">
        <v>485990.40000000002</v>
      </c>
      <c r="U4618" s="24">
        <v>301336.46000000002</v>
      </c>
      <c r="V4618" s="24">
        <v>527338.80000000005</v>
      </c>
    </row>
    <row r="4619" spans="1:22" hidden="1" x14ac:dyDescent="0.3">
      <c r="A4619" s="23">
        <v>7</v>
      </c>
      <c r="B4619" s="23">
        <v>2022</v>
      </c>
      <c r="C4619" s="23" t="s">
        <v>573</v>
      </c>
      <c r="D4619" t="s">
        <v>152</v>
      </c>
      <c r="E4619" s="23" t="s">
        <v>574</v>
      </c>
      <c r="F4619" s="23" t="s">
        <v>322</v>
      </c>
      <c r="G4619" s="23">
        <v>2</v>
      </c>
      <c r="H4619" s="23" t="s">
        <v>30</v>
      </c>
      <c r="I4619" s="24">
        <v>91450.8</v>
      </c>
      <c r="J4619" s="24">
        <v>160038.89000000001</v>
      </c>
      <c r="K4619" s="24">
        <v>119778.08</v>
      </c>
      <c r="L4619" s="24">
        <v>209611.65</v>
      </c>
      <c r="M4619" s="24">
        <v>145085.09</v>
      </c>
      <c r="N4619" s="24">
        <v>253898.9</v>
      </c>
      <c r="O4619" s="24">
        <v>177476.19</v>
      </c>
      <c r="P4619" s="24">
        <v>310583.33</v>
      </c>
      <c r="Q4619" s="24">
        <v>210513.29</v>
      </c>
      <c r="R4619" s="24">
        <v>368398.26</v>
      </c>
      <c r="S4619" s="24">
        <v>231963.34</v>
      </c>
      <c r="T4619" s="24">
        <v>405935.85</v>
      </c>
      <c r="U4619" s="24">
        <v>252007.04000000001</v>
      </c>
      <c r="V4619" s="24">
        <v>441012.32</v>
      </c>
    </row>
    <row r="4620" spans="1:22" hidden="1" x14ac:dyDescent="0.3">
      <c r="A4620" s="23">
        <v>7</v>
      </c>
      <c r="B4620" s="23">
        <v>2022</v>
      </c>
      <c r="C4620" s="23" t="s">
        <v>573</v>
      </c>
      <c r="D4620" t="s">
        <v>152</v>
      </c>
      <c r="E4620" s="23" t="s">
        <v>574</v>
      </c>
      <c r="F4620" s="23" t="s">
        <v>322</v>
      </c>
      <c r="G4620" s="23">
        <v>3</v>
      </c>
      <c r="H4620" s="23" t="s">
        <v>31</v>
      </c>
      <c r="I4620" s="24">
        <v>87350.43</v>
      </c>
      <c r="J4620" s="24">
        <v>152863.26</v>
      </c>
      <c r="K4620" s="24">
        <v>119102.25</v>
      </c>
      <c r="L4620" s="24">
        <v>208428.94</v>
      </c>
      <c r="M4620" s="24">
        <v>150807.56</v>
      </c>
      <c r="N4620" s="24">
        <v>263913.23</v>
      </c>
      <c r="O4620" s="24">
        <v>198767.28</v>
      </c>
      <c r="P4620" s="24">
        <v>347842.73</v>
      </c>
      <c r="Q4620" s="24">
        <v>246293.97</v>
      </c>
      <c r="R4620" s="24">
        <v>431014.44</v>
      </c>
      <c r="S4620" s="24">
        <v>277497.28999999998</v>
      </c>
      <c r="T4620" s="24">
        <v>485620.25</v>
      </c>
      <c r="U4620" s="24">
        <v>308315.69</v>
      </c>
      <c r="V4620" s="24">
        <v>539552.46</v>
      </c>
    </row>
    <row r="4621" spans="1:22" hidden="1" x14ac:dyDescent="0.3">
      <c r="A4621" s="23">
        <v>7</v>
      </c>
      <c r="B4621" s="23">
        <v>2022</v>
      </c>
      <c r="C4621" s="23" t="s">
        <v>573</v>
      </c>
      <c r="D4621" t="s">
        <v>152</v>
      </c>
      <c r="E4621" s="23" t="s">
        <v>574</v>
      </c>
      <c r="F4621" s="23" t="s">
        <v>322</v>
      </c>
      <c r="G4621" s="23">
        <v>4</v>
      </c>
      <c r="H4621" s="23" t="s">
        <v>29</v>
      </c>
      <c r="I4621" s="24">
        <v>93828.08</v>
      </c>
      <c r="J4621" s="24">
        <v>150124.92000000001</v>
      </c>
      <c r="K4621" s="24">
        <v>131359.31</v>
      </c>
      <c r="L4621" s="24">
        <v>210174.89</v>
      </c>
      <c r="M4621" s="24">
        <v>168890.54</v>
      </c>
      <c r="N4621" s="24">
        <v>270224.86</v>
      </c>
      <c r="O4621" s="24">
        <v>225187.38</v>
      </c>
      <c r="P4621" s="24">
        <v>360299.82</v>
      </c>
      <c r="Q4621" s="24">
        <v>281484.23</v>
      </c>
      <c r="R4621" s="24">
        <v>450374.77</v>
      </c>
      <c r="S4621" s="24">
        <v>319015.46000000002</v>
      </c>
      <c r="T4621" s="24">
        <v>510424.74</v>
      </c>
      <c r="U4621" s="24">
        <v>356546.69</v>
      </c>
      <c r="V4621" s="24">
        <v>570474.71</v>
      </c>
    </row>
    <row r="4622" spans="1:22" hidden="1" x14ac:dyDescent="0.3">
      <c r="A4622" s="23">
        <v>7</v>
      </c>
      <c r="B4622" s="23">
        <v>2022</v>
      </c>
      <c r="C4622" s="23" t="s">
        <v>573</v>
      </c>
      <c r="D4622" t="s">
        <v>152</v>
      </c>
      <c r="E4622" s="23" t="s">
        <v>574</v>
      </c>
      <c r="F4622" s="23" t="s">
        <v>361</v>
      </c>
      <c r="G4622" s="23">
        <v>1</v>
      </c>
      <c r="H4622" s="23" t="s">
        <v>14</v>
      </c>
      <c r="I4622" s="24">
        <v>105530.18</v>
      </c>
      <c r="J4622" s="24">
        <v>184677.82</v>
      </c>
      <c r="K4622" s="24">
        <v>136786.73000000001</v>
      </c>
      <c r="L4622" s="24">
        <v>239376.78</v>
      </c>
      <c r="M4622" s="24">
        <v>163374.89000000001</v>
      </c>
      <c r="N4622" s="24">
        <v>285906.05</v>
      </c>
      <c r="O4622" s="24">
        <v>194594.81</v>
      </c>
      <c r="P4622" s="24">
        <v>340540.91</v>
      </c>
      <c r="Q4622" s="24">
        <v>228946.19</v>
      </c>
      <c r="R4622" s="24">
        <v>400655.83</v>
      </c>
      <c r="S4622" s="24">
        <v>250987.14</v>
      </c>
      <c r="T4622" s="24">
        <v>439227.49</v>
      </c>
      <c r="U4622" s="24">
        <v>272257.28000000003</v>
      </c>
      <c r="V4622" s="24">
        <v>476450.24</v>
      </c>
    </row>
    <row r="4623" spans="1:22" hidden="1" x14ac:dyDescent="0.3">
      <c r="A4623" s="23">
        <v>7</v>
      </c>
      <c r="B4623" s="23">
        <v>2022</v>
      </c>
      <c r="C4623" s="23" t="s">
        <v>573</v>
      </c>
      <c r="D4623" t="s">
        <v>152</v>
      </c>
      <c r="E4623" s="23" t="s">
        <v>574</v>
      </c>
      <c r="F4623" s="23" t="s">
        <v>361</v>
      </c>
      <c r="G4623" s="23">
        <v>2</v>
      </c>
      <c r="H4623" s="23" t="s">
        <v>30</v>
      </c>
      <c r="I4623" s="24">
        <v>83517.78</v>
      </c>
      <c r="J4623" s="24">
        <v>146156.12</v>
      </c>
      <c r="K4623" s="24">
        <v>109244.66</v>
      </c>
      <c r="L4623" s="24">
        <v>191178.15</v>
      </c>
      <c r="M4623" s="24">
        <v>132174.74</v>
      </c>
      <c r="N4623" s="24">
        <v>231305.8</v>
      </c>
      <c r="O4623" s="24">
        <v>161413.97</v>
      </c>
      <c r="P4623" s="24">
        <v>282474.44</v>
      </c>
      <c r="Q4623" s="24">
        <v>191332.06</v>
      </c>
      <c r="R4623" s="24">
        <v>334831.11</v>
      </c>
      <c r="S4623" s="24">
        <v>210748.08</v>
      </c>
      <c r="T4623" s="24">
        <v>368809.14</v>
      </c>
      <c r="U4623" s="24">
        <v>228865.67</v>
      </c>
      <c r="V4623" s="24">
        <v>400514.92</v>
      </c>
    </row>
    <row r="4624" spans="1:22" hidden="1" x14ac:dyDescent="0.3">
      <c r="A4624" s="23">
        <v>7</v>
      </c>
      <c r="B4624" s="23">
        <v>2022</v>
      </c>
      <c r="C4624" s="23" t="s">
        <v>573</v>
      </c>
      <c r="D4624" t="s">
        <v>152</v>
      </c>
      <c r="E4624" s="23" t="s">
        <v>574</v>
      </c>
      <c r="F4624" s="23" t="s">
        <v>361</v>
      </c>
      <c r="G4624" s="23">
        <v>3</v>
      </c>
      <c r="H4624" s="23" t="s">
        <v>31</v>
      </c>
      <c r="I4624" s="24">
        <v>80276.820000000007</v>
      </c>
      <c r="J4624" s="24">
        <v>140484.43</v>
      </c>
      <c r="K4624" s="24">
        <v>109582.98</v>
      </c>
      <c r="L4624" s="24">
        <v>191770.21</v>
      </c>
      <c r="M4624" s="24">
        <v>138848.22</v>
      </c>
      <c r="N4624" s="24">
        <v>242984.38</v>
      </c>
      <c r="O4624" s="24">
        <v>183099.48</v>
      </c>
      <c r="P4624" s="24">
        <v>320424.09000000003</v>
      </c>
      <c r="Q4624" s="24">
        <v>226969.84</v>
      </c>
      <c r="R4624" s="24">
        <v>397197.21</v>
      </c>
      <c r="S4624" s="24">
        <v>255793.52</v>
      </c>
      <c r="T4624" s="24">
        <v>447638.65</v>
      </c>
      <c r="U4624" s="24">
        <v>284278.62</v>
      </c>
      <c r="V4624" s="24">
        <v>497487.58</v>
      </c>
    </row>
    <row r="4625" spans="1:22" hidden="1" x14ac:dyDescent="0.3">
      <c r="A4625" s="23">
        <v>7</v>
      </c>
      <c r="B4625" s="23">
        <v>2022</v>
      </c>
      <c r="C4625" s="23" t="s">
        <v>573</v>
      </c>
      <c r="D4625" t="s">
        <v>152</v>
      </c>
      <c r="E4625" s="23" t="s">
        <v>574</v>
      </c>
      <c r="F4625" s="23" t="s">
        <v>361</v>
      </c>
      <c r="G4625" s="23">
        <v>4</v>
      </c>
      <c r="H4625" s="23" t="s">
        <v>29</v>
      </c>
      <c r="I4625" s="24">
        <v>85357.45</v>
      </c>
      <c r="J4625" s="24">
        <v>136571.93</v>
      </c>
      <c r="K4625" s="24">
        <v>119500.44</v>
      </c>
      <c r="L4625" s="24">
        <v>191200.7</v>
      </c>
      <c r="M4625" s="24">
        <v>153643.42000000001</v>
      </c>
      <c r="N4625" s="24">
        <v>245829.47</v>
      </c>
      <c r="O4625" s="24">
        <v>204857.89</v>
      </c>
      <c r="P4625" s="24">
        <v>327772.63</v>
      </c>
      <c r="Q4625" s="24">
        <v>256072.36</v>
      </c>
      <c r="R4625" s="24">
        <v>409715.79</v>
      </c>
      <c r="S4625" s="24">
        <v>290215.34999999998</v>
      </c>
      <c r="T4625" s="24">
        <v>464344.56</v>
      </c>
      <c r="U4625" s="24">
        <v>324358.33</v>
      </c>
      <c r="V4625" s="24">
        <v>518973.33</v>
      </c>
    </row>
    <row r="4626" spans="1:22" hidden="1" x14ac:dyDescent="0.3">
      <c r="A4626" s="23">
        <v>7</v>
      </c>
      <c r="B4626" s="23">
        <v>2022</v>
      </c>
      <c r="C4626" s="23" t="s">
        <v>573</v>
      </c>
      <c r="D4626" t="s">
        <v>152</v>
      </c>
      <c r="E4626" s="23" t="s">
        <v>574</v>
      </c>
      <c r="F4626" s="23" t="s">
        <v>397</v>
      </c>
      <c r="G4626" s="23">
        <v>1</v>
      </c>
      <c r="H4626" s="23" t="s">
        <v>14</v>
      </c>
      <c r="I4626" s="24">
        <v>107787.6</v>
      </c>
      <c r="J4626" s="24">
        <v>188628.3</v>
      </c>
      <c r="K4626" s="24">
        <v>140004.64000000001</v>
      </c>
      <c r="L4626" s="24">
        <v>245008.11</v>
      </c>
      <c r="M4626" s="24">
        <v>167465.03</v>
      </c>
      <c r="N4626" s="24">
        <v>293063.81</v>
      </c>
      <c r="O4626" s="24">
        <v>199820.92</v>
      </c>
      <c r="P4626" s="24">
        <v>349686.61</v>
      </c>
      <c r="Q4626" s="24">
        <v>235319.45</v>
      </c>
      <c r="R4626" s="24">
        <v>411809.04</v>
      </c>
      <c r="S4626" s="24">
        <v>258103.36</v>
      </c>
      <c r="T4626" s="24">
        <v>451680.89</v>
      </c>
      <c r="U4626" s="24">
        <v>280211.95</v>
      </c>
      <c r="V4626" s="24">
        <v>490370.92</v>
      </c>
    </row>
    <row r="4627" spans="1:22" hidden="1" x14ac:dyDescent="0.3">
      <c r="A4627" s="23">
        <v>7</v>
      </c>
      <c r="B4627" s="23">
        <v>2022</v>
      </c>
      <c r="C4627" s="23" t="s">
        <v>573</v>
      </c>
      <c r="D4627" t="s">
        <v>152</v>
      </c>
      <c r="E4627" s="23" t="s">
        <v>574</v>
      </c>
      <c r="F4627" s="23" t="s">
        <v>397</v>
      </c>
      <c r="G4627" s="23">
        <v>2</v>
      </c>
      <c r="H4627" s="23" t="s">
        <v>30</v>
      </c>
      <c r="I4627" s="24">
        <v>83458.100000000006</v>
      </c>
      <c r="J4627" s="24">
        <v>146051.68</v>
      </c>
      <c r="K4627" s="24">
        <v>109563.4</v>
      </c>
      <c r="L4627" s="24">
        <v>191735.95</v>
      </c>
      <c r="M4627" s="24">
        <v>132980.66</v>
      </c>
      <c r="N4627" s="24">
        <v>232716.16</v>
      </c>
      <c r="O4627" s="24">
        <v>163147.35999999999</v>
      </c>
      <c r="P4627" s="24">
        <v>285507.89</v>
      </c>
      <c r="Q4627" s="24">
        <v>193745.95</v>
      </c>
      <c r="R4627" s="24">
        <v>339055.42</v>
      </c>
      <c r="S4627" s="24">
        <v>213628.62</v>
      </c>
      <c r="T4627" s="24">
        <v>373850.08</v>
      </c>
      <c r="U4627" s="24">
        <v>232252.79999999999</v>
      </c>
      <c r="V4627" s="24">
        <v>406442.41</v>
      </c>
    </row>
    <row r="4628" spans="1:22" hidden="1" x14ac:dyDescent="0.3">
      <c r="A4628" s="23">
        <v>7</v>
      </c>
      <c r="B4628" s="23">
        <v>2022</v>
      </c>
      <c r="C4628" s="23" t="s">
        <v>573</v>
      </c>
      <c r="D4628" t="s">
        <v>152</v>
      </c>
      <c r="E4628" s="23" t="s">
        <v>574</v>
      </c>
      <c r="F4628" s="23" t="s">
        <v>397</v>
      </c>
      <c r="G4628" s="23">
        <v>3</v>
      </c>
      <c r="H4628" s="23" t="s">
        <v>31</v>
      </c>
      <c r="I4628" s="24">
        <v>78822.95</v>
      </c>
      <c r="J4628" s="24">
        <v>137940.16</v>
      </c>
      <c r="K4628" s="24">
        <v>107252.34</v>
      </c>
      <c r="L4628" s="24">
        <v>187691.6</v>
      </c>
      <c r="M4628" s="24">
        <v>135636.51</v>
      </c>
      <c r="N4628" s="24">
        <v>237363.9</v>
      </c>
      <c r="O4628" s="24">
        <v>178603.36</v>
      </c>
      <c r="P4628" s="24">
        <v>312555.89</v>
      </c>
      <c r="Q4628" s="24">
        <v>221149.22</v>
      </c>
      <c r="R4628" s="24">
        <v>387011.13</v>
      </c>
      <c r="S4628" s="24">
        <v>249045.35</v>
      </c>
      <c r="T4628" s="24">
        <v>435829.35</v>
      </c>
      <c r="U4628" s="24">
        <v>276567.25</v>
      </c>
      <c r="V4628" s="24">
        <v>483992.69</v>
      </c>
    </row>
    <row r="4629" spans="1:22" hidden="1" x14ac:dyDescent="0.3">
      <c r="A4629" s="23">
        <v>7</v>
      </c>
      <c r="B4629" s="23">
        <v>2022</v>
      </c>
      <c r="C4629" s="23" t="s">
        <v>573</v>
      </c>
      <c r="D4629" t="s">
        <v>152</v>
      </c>
      <c r="E4629" s="23" t="s">
        <v>574</v>
      </c>
      <c r="F4629" s="23" t="s">
        <v>397</v>
      </c>
      <c r="G4629" s="23">
        <v>4</v>
      </c>
      <c r="H4629" s="23" t="s">
        <v>29</v>
      </c>
      <c r="I4629" s="24">
        <v>86215.21</v>
      </c>
      <c r="J4629" s="24">
        <v>137944.34</v>
      </c>
      <c r="K4629" s="24">
        <v>120701.29</v>
      </c>
      <c r="L4629" s="24">
        <v>193122.07</v>
      </c>
      <c r="M4629" s="24">
        <v>155187.38</v>
      </c>
      <c r="N4629" s="24">
        <v>248299.81</v>
      </c>
      <c r="O4629" s="24">
        <v>206916.51</v>
      </c>
      <c r="P4629" s="24">
        <v>331066.40999999997</v>
      </c>
      <c r="Q4629" s="24">
        <v>258645.63</v>
      </c>
      <c r="R4629" s="24">
        <v>413833.02</v>
      </c>
      <c r="S4629" s="24">
        <v>293131.71999999997</v>
      </c>
      <c r="T4629" s="24">
        <v>469010.75</v>
      </c>
      <c r="U4629" s="24">
        <v>327617.8</v>
      </c>
      <c r="V4629" s="24">
        <v>524188.49</v>
      </c>
    </row>
    <row r="4630" spans="1:22" hidden="1" x14ac:dyDescent="0.3">
      <c r="A4630" s="23">
        <v>7</v>
      </c>
      <c r="B4630" s="23">
        <v>2022</v>
      </c>
      <c r="C4630" s="23" t="s">
        <v>573</v>
      </c>
      <c r="D4630" t="s">
        <v>152</v>
      </c>
      <c r="E4630" s="23" t="s">
        <v>574</v>
      </c>
      <c r="F4630" s="23" t="s">
        <v>429</v>
      </c>
      <c r="G4630" s="23">
        <v>1</v>
      </c>
      <c r="H4630" s="23" t="s">
        <v>14</v>
      </c>
      <c r="I4630" s="24">
        <v>101485.93</v>
      </c>
      <c r="J4630" s="24">
        <v>177600.38</v>
      </c>
      <c r="K4630" s="24">
        <v>131787.89000000001</v>
      </c>
      <c r="L4630" s="24">
        <v>230628.81</v>
      </c>
      <c r="M4630" s="24">
        <v>157610.04999999999</v>
      </c>
      <c r="N4630" s="24">
        <v>275817.58</v>
      </c>
      <c r="O4630" s="24">
        <v>188023.67999999999</v>
      </c>
      <c r="P4630" s="24">
        <v>329041.45</v>
      </c>
      <c r="Q4630" s="24">
        <v>221402.27</v>
      </c>
      <c r="R4630" s="24">
        <v>387453.96</v>
      </c>
      <c r="S4630" s="24">
        <v>242824.8</v>
      </c>
      <c r="T4630" s="24">
        <v>424943.4</v>
      </c>
      <c r="U4630" s="24">
        <v>263599.39</v>
      </c>
      <c r="V4630" s="24">
        <v>461298.93</v>
      </c>
    </row>
    <row r="4631" spans="1:22" hidden="1" x14ac:dyDescent="0.3">
      <c r="A4631" s="23">
        <v>7</v>
      </c>
      <c r="B4631" s="23">
        <v>2022</v>
      </c>
      <c r="C4631" s="23" t="s">
        <v>573</v>
      </c>
      <c r="D4631" t="s">
        <v>152</v>
      </c>
      <c r="E4631" s="23" t="s">
        <v>574</v>
      </c>
      <c r="F4631" s="23" t="s">
        <v>429</v>
      </c>
      <c r="G4631" s="23">
        <v>2</v>
      </c>
      <c r="H4631" s="23" t="s">
        <v>30</v>
      </c>
      <c r="I4631" s="24">
        <v>78778.399999999994</v>
      </c>
      <c r="J4631" s="24">
        <v>137862.20000000001</v>
      </c>
      <c r="K4631" s="24">
        <v>103376.07</v>
      </c>
      <c r="L4631" s="24">
        <v>180908.12</v>
      </c>
      <c r="M4631" s="24">
        <v>125424.63</v>
      </c>
      <c r="N4631" s="24">
        <v>219493.1</v>
      </c>
      <c r="O4631" s="24">
        <v>153795.03</v>
      </c>
      <c r="P4631" s="24">
        <v>269141.3</v>
      </c>
      <c r="Q4631" s="24">
        <v>182600.33</v>
      </c>
      <c r="R4631" s="24">
        <v>319550.57</v>
      </c>
      <c r="S4631" s="24">
        <v>201315.03</v>
      </c>
      <c r="T4631" s="24">
        <v>352301.31</v>
      </c>
      <c r="U4631" s="24">
        <v>218837.51</v>
      </c>
      <c r="V4631" s="24">
        <v>382965.64</v>
      </c>
    </row>
    <row r="4632" spans="1:22" hidden="1" x14ac:dyDescent="0.3">
      <c r="A4632" s="23">
        <v>7</v>
      </c>
      <c r="B4632" s="23">
        <v>2022</v>
      </c>
      <c r="C4632" s="23" t="s">
        <v>573</v>
      </c>
      <c r="D4632" t="s">
        <v>152</v>
      </c>
      <c r="E4632" s="23" t="s">
        <v>574</v>
      </c>
      <c r="F4632" s="23" t="s">
        <v>429</v>
      </c>
      <c r="G4632" s="23">
        <v>3</v>
      </c>
      <c r="H4632" s="23" t="s">
        <v>31</v>
      </c>
      <c r="I4632" s="24">
        <v>74557.45</v>
      </c>
      <c r="J4632" s="24">
        <v>130475.54</v>
      </c>
      <c r="K4632" s="24">
        <v>101487.3</v>
      </c>
      <c r="L4632" s="24">
        <v>177602.77</v>
      </c>
      <c r="M4632" s="24">
        <v>128374.94</v>
      </c>
      <c r="N4632" s="24">
        <v>224656.14</v>
      </c>
      <c r="O4632" s="24">
        <v>169070.95</v>
      </c>
      <c r="P4632" s="24">
        <v>295874.15999999997</v>
      </c>
      <c r="Q4632" s="24">
        <v>209374.03</v>
      </c>
      <c r="R4632" s="24">
        <v>366404.55</v>
      </c>
      <c r="S4632" s="24">
        <v>235806.16</v>
      </c>
      <c r="T4632" s="24">
        <v>412660.78</v>
      </c>
      <c r="U4632" s="24">
        <v>261889.02</v>
      </c>
      <c r="V4632" s="24">
        <v>458305.79</v>
      </c>
    </row>
    <row r="4633" spans="1:22" hidden="1" x14ac:dyDescent="0.3">
      <c r="A4633" s="23">
        <v>7</v>
      </c>
      <c r="B4633" s="23">
        <v>2022</v>
      </c>
      <c r="C4633" s="23" t="s">
        <v>573</v>
      </c>
      <c r="D4633" t="s">
        <v>152</v>
      </c>
      <c r="E4633" s="23" t="s">
        <v>574</v>
      </c>
      <c r="F4633" s="23" t="s">
        <v>429</v>
      </c>
      <c r="G4633" s="23">
        <v>4</v>
      </c>
      <c r="H4633" s="23" t="s">
        <v>29</v>
      </c>
      <c r="I4633" s="24">
        <v>81279.399999999994</v>
      </c>
      <c r="J4633" s="24">
        <v>130047.03999999999</v>
      </c>
      <c r="K4633" s="24">
        <v>113791.16</v>
      </c>
      <c r="L4633" s="24">
        <v>182065.86</v>
      </c>
      <c r="M4633" s="24">
        <v>146302.92000000001</v>
      </c>
      <c r="N4633" s="24">
        <v>234084.68</v>
      </c>
      <c r="O4633" s="24">
        <v>195070.56</v>
      </c>
      <c r="P4633" s="24">
        <v>312112.90000000002</v>
      </c>
      <c r="Q4633" s="24">
        <v>243838.2</v>
      </c>
      <c r="R4633" s="24">
        <v>390141.13</v>
      </c>
      <c r="S4633" s="24">
        <v>276349.96000000002</v>
      </c>
      <c r="T4633" s="24">
        <v>442159.95</v>
      </c>
      <c r="U4633" s="24">
        <v>308861.71999999997</v>
      </c>
      <c r="V4633" s="24">
        <v>494178.76</v>
      </c>
    </row>
    <row r="4634" spans="1:22" hidden="1" x14ac:dyDescent="0.3">
      <c r="A4634" s="23">
        <v>7</v>
      </c>
      <c r="B4634" s="23">
        <v>2022</v>
      </c>
      <c r="C4634" s="23" t="s">
        <v>573</v>
      </c>
      <c r="D4634" t="s">
        <v>152</v>
      </c>
      <c r="E4634" s="23" t="s">
        <v>574</v>
      </c>
      <c r="F4634" s="23" t="s">
        <v>453</v>
      </c>
      <c r="G4634" s="23">
        <v>1</v>
      </c>
      <c r="H4634" s="23" t="s">
        <v>14</v>
      </c>
      <c r="I4634" s="24">
        <v>105732.18</v>
      </c>
      <c r="J4634" s="24">
        <v>185031.31</v>
      </c>
      <c r="K4634" s="24">
        <v>137444.84</v>
      </c>
      <c r="L4634" s="24">
        <v>240528.47</v>
      </c>
      <c r="M4634" s="24">
        <v>164495.94</v>
      </c>
      <c r="N4634" s="24">
        <v>287867.90000000002</v>
      </c>
      <c r="O4634" s="24">
        <v>196411.23</v>
      </c>
      <c r="P4634" s="24">
        <v>343719.64</v>
      </c>
      <c r="Q4634" s="24">
        <v>231388.19</v>
      </c>
      <c r="R4634" s="24">
        <v>404929.34</v>
      </c>
      <c r="S4634" s="24">
        <v>253839.93</v>
      </c>
      <c r="T4634" s="24">
        <v>444219.87</v>
      </c>
      <c r="U4634" s="24">
        <v>275671.40999999997</v>
      </c>
      <c r="V4634" s="24">
        <v>482424.96</v>
      </c>
    </row>
    <row r="4635" spans="1:22" hidden="1" x14ac:dyDescent="0.3">
      <c r="A4635" s="23">
        <v>7</v>
      </c>
      <c r="B4635" s="23">
        <v>2022</v>
      </c>
      <c r="C4635" s="23" t="s">
        <v>573</v>
      </c>
      <c r="D4635" t="s">
        <v>152</v>
      </c>
      <c r="E4635" s="23" t="s">
        <v>574</v>
      </c>
      <c r="F4635" s="23" t="s">
        <v>453</v>
      </c>
      <c r="G4635" s="23">
        <v>2</v>
      </c>
      <c r="H4635" s="23" t="s">
        <v>30</v>
      </c>
      <c r="I4635" s="24">
        <v>81170.97</v>
      </c>
      <c r="J4635" s="24">
        <v>142049.20000000001</v>
      </c>
      <c r="K4635" s="24">
        <v>106713.69</v>
      </c>
      <c r="L4635" s="24">
        <v>186748.95</v>
      </c>
      <c r="M4635" s="24">
        <v>129683.15</v>
      </c>
      <c r="N4635" s="24">
        <v>226945.51</v>
      </c>
      <c r="O4635" s="24">
        <v>159388.4</v>
      </c>
      <c r="P4635" s="24">
        <v>278929.69</v>
      </c>
      <c r="Q4635" s="24">
        <v>189418.76</v>
      </c>
      <c r="R4635" s="24">
        <v>331482.82</v>
      </c>
      <c r="S4635" s="24">
        <v>208941.61</v>
      </c>
      <c r="T4635" s="24">
        <v>365647.82</v>
      </c>
      <c r="U4635" s="24">
        <v>227255.5</v>
      </c>
      <c r="V4635" s="24">
        <v>397697.13</v>
      </c>
    </row>
    <row r="4636" spans="1:22" hidden="1" x14ac:dyDescent="0.3">
      <c r="A4636" s="23">
        <v>7</v>
      </c>
      <c r="B4636" s="23">
        <v>2022</v>
      </c>
      <c r="C4636" s="23" t="s">
        <v>573</v>
      </c>
      <c r="D4636" t="s">
        <v>152</v>
      </c>
      <c r="E4636" s="23" t="s">
        <v>574</v>
      </c>
      <c r="F4636" s="23" t="s">
        <v>453</v>
      </c>
      <c r="G4636" s="23">
        <v>3</v>
      </c>
      <c r="H4636" s="23" t="s">
        <v>31</v>
      </c>
      <c r="I4636" s="24">
        <v>76125</v>
      </c>
      <c r="J4636" s="24">
        <v>133218.75</v>
      </c>
      <c r="K4636" s="24">
        <v>103445.69</v>
      </c>
      <c r="L4636" s="24">
        <v>181029.96</v>
      </c>
      <c r="M4636" s="24">
        <v>130720.73</v>
      </c>
      <c r="N4636" s="24">
        <v>228761.28</v>
      </c>
      <c r="O4636" s="24">
        <v>172027.61</v>
      </c>
      <c r="P4636" s="24">
        <v>301048.31</v>
      </c>
      <c r="Q4636" s="24">
        <v>212909.47</v>
      </c>
      <c r="R4636" s="24">
        <v>372591.57</v>
      </c>
      <c r="S4636" s="24">
        <v>239691.82</v>
      </c>
      <c r="T4636" s="24">
        <v>419460.68</v>
      </c>
      <c r="U4636" s="24">
        <v>266096.38</v>
      </c>
      <c r="V4636" s="24">
        <v>465668.67</v>
      </c>
    </row>
    <row r="4637" spans="1:22" hidden="1" x14ac:dyDescent="0.3">
      <c r="A4637" s="23">
        <v>7</v>
      </c>
      <c r="B4637" s="23">
        <v>2022</v>
      </c>
      <c r="C4637" s="23" t="s">
        <v>573</v>
      </c>
      <c r="D4637" t="s">
        <v>152</v>
      </c>
      <c r="E4637" s="23" t="s">
        <v>574</v>
      </c>
      <c r="F4637" s="23" t="s">
        <v>453</v>
      </c>
      <c r="G4637" s="23">
        <v>4</v>
      </c>
      <c r="H4637" s="23" t="s">
        <v>29</v>
      </c>
      <c r="I4637" s="24">
        <v>84206.36</v>
      </c>
      <c r="J4637" s="24">
        <v>134730.18</v>
      </c>
      <c r="K4637" s="24">
        <v>117888.91</v>
      </c>
      <c r="L4637" s="24">
        <v>188622.26</v>
      </c>
      <c r="M4637" s="24">
        <v>151571.45000000001</v>
      </c>
      <c r="N4637" s="24">
        <v>242514.33</v>
      </c>
      <c r="O4637" s="24">
        <v>202095.27</v>
      </c>
      <c r="P4637" s="24">
        <v>323352.44</v>
      </c>
      <c r="Q4637" s="24">
        <v>252619.09</v>
      </c>
      <c r="R4637" s="24">
        <v>404190.55</v>
      </c>
      <c r="S4637" s="24">
        <v>286301.63</v>
      </c>
      <c r="T4637" s="24">
        <v>458082.62</v>
      </c>
      <c r="U4637" s="24">
        <v>319984.18</v>
      </c>
      <c r="V4637" s="24">
        <v>511974.69</v>
      </c>
    </row>
    <row r="4638" spans="1:22" hidden="1" x14ac:dyDescent="0.3">
      <c r="A4638" s="23">
        <v>7</v>
      </c>
      <c r="B4638" s="23">
        <v>2022</v>
      </c>
      <c r="C4638" s="23" t="s">
        <v>573</v>
      </c>
      <c r="D4638" t="s">
        <v>152</v>
      </c>
      <c r="E4638" s="23" t="s">
        <v>574</v>
      </c>
      <c r="F4638" s="23" t="s">
        <v>470</v>
      </c>
      <c r="G4638" s="23">
        <v>1</v>
      </c>
      <c r="H4638" s="23" t="s">
        <v>14</v>
      </c>
      <c r="I4638" s="24">
        <v>103274.99</v>
      </c>
      <c r="J4638" s="24">
        <v>180731.23</v>
      </c>
      <c r="K4638" s="24">
        <v>133864.68</v>
      </c>
      <c r="L4638" s="24">
        <v>234263.2</v>
      </c>
      <c r="M4638" s="24">
        <v>159885.79999999999</v>
      </c>
      <c r="N4638" s="24">
        <v>279800.15000000002</v>
      </c>
      <c r="O4638" s="24">
        <v>190440.31</v>
      </c>
      <c r="P4638" s="24">
        <v>333270.55</v>
      </c>
      <c r="Q4638" s="24">
        <v>224059.16</v>
      </c>
      <c r="R4638" s="24">
        <v>392103.53</v>
      </c>
      <c r="S4638" s="24">
        <v>245630.12</v>
      </c>
      <c r="T4638" s="24">
        <v>429852.72</v>
      </c>
      <c r="U4638" s="24">
        <v>266447.17</v>
      </c>
      <c r="V4638" s="24">
        <v>466282.55</v>
      </c>
    </row>
    <row r="4639" spans="1:22" hidden="1" x14ac:dyDescent="0.3">
      <c r="A4639" s="23">
        <v>7</v>
      </c>
      <c r="B4639" s="23">
        <v>2022</v>
      </c>
      <c r="C4639" s="23" t="s">
        <v>573</v>
      </c>
      <c r="D4639" t="s">
        <v>152</v>
      </c>
      <c r="E4639" s="23" t="s">
        <v>574</v>
      </c>
      <c r="F4639" s="23" t="s">
        <v>470</v>
      </c>
      <c r="G4639" s="23">
        <v>2</v>
      </c>
      <c r="H4639" s="23" t="s">
        <v>30</v>
      </c>
      <c r="I4639" s="24">
        <v>81726</v>
      </c>
      <c r="J4639" s="24">
        <v>143020.51</v>
      </c>
      <c r="K4639" s="24">
        <v>106902.44</v>
      </c>
      <c r="L4639" s="24">
        <v>187079.28</v>
      </c>
      <c r="M4639" s="24">
        <v>129342.5</v>
      </c>
      <c r="N4639" s="24">
        <v>226349.37</v>
      </c>
      <c r="O4639" s="24">
        <v>157958.01999999999</v>
      </c>
      <c r="P4639" s="24">
        <v>276426.53000000003</v>
      </c>
      <c r="Q4639" s="24">
        <v>187236.92</v>
      </c>
      <c r="R4639" s="24">
        <v>327664.59999999998</v>
      </c>
      <c r="S4639" s="24">
        <v>206238.2</v>
      </c>
      <c r="T4639" s="24">
        <v>360916.86</v>
      </c>
      <c r="U4639" s="24">
        <v>223969.07</v>
      </c>
      <c r="V4639" s="24">
        <v>391945.86</v>
      </c>
    </row>
    <row r="4640" spans="1:22" hidden="1" x14ac:dyDescent="0.3">
      <c r="A4640" s="23">
        <v>7</v>
      </c>
      <c r="B4640" s="23">
        <v>2022</v>
      </c>
      <c r="C4640" s="23" t="s">
        <v>573</v>
      </c>
      <c r="D4640" t="s">
        <v>152</v>
      </c>
      <c r="E4640" s="23" t="s">
        <v>574</v>
      </c>
      <c r="F4640" s="23" t="s">
        <v>470</v>
      </c>
      <c r="G4640" s="23">
        <v>3</v>
      </c>
      <c r="H4640" s="23" t="s">
        <v>31</v>
      </c>
      <c r="I4640" s="24">
        <v>78549.289999999994</v>
      </c>
      <c r="J4640" s="24">
        <v>137461.25</v>
      </c>
      <c r="K4640" s="24">
        <v>107223.47</v>
      </c>
      <c r="L4640" s="24">
        <v>187641.08</v>
      </c>
      <c r="M4640" s="24">
        <v>135857.60999999999</v>
      </c>
      <c r="N4640" s="24">
        <v>237750.82</v>
      </c>
      <c r="O4640" s="24">
        <v>179154.77</v>
      </c>
      <c r="P4640" s="24">
        <v>313520.84999999998</v>
      </c>
      <c r="Q4640" s="24">
        <v>222079.04</v>
      </c>
      <c r="R4640" s="24">
        <v>388638.33</v>
      </c>
      <c r="S4640" s="24">
        <v>250280.91</v>
      </c>
      <c r="T4640" s="24">
        <v>437991.6</v>
      </c>
      <c r="U4640" s="24">
        <v>278151.33</v>
      </c>
      <c r="V4640" s="24">
        <v>486764.82</v>
      </c>
    </row>
    <row r="4641" spans="1:22" hidden="1" x14ac:dyDescent="0.3">
      <c r="A4641" s="23">
        <v>7</v>
      </c>
      <c r="B4641" s="23">
        <v>2022</v>
      </c>
      <c r="C4641" s="23" t="s">
        <v>573</v>
      </c>
      <c r="D4641" t="s">
        <v>152</v>
      </c>
      <c r="E4641" s="23" t="s">
        <v>574</v>
      </c>
      <c r="F4641" s="23" t="s">
        <v>470</v>
      </c>
      <c r="G4641" s="23">
        <v>4</v>
      </c>
      <c r="H4641" s="23" t="s">
        <v>29</v>
      </c>
      <c r="I4641" s="24">
        <v>83529.69</v>
      </c>
      <c r="J4641" s="24">
        <v>133647.5</v>
      </c>
      <c r="K4641" s="24">
        <v>116941.56</v>
      </c>
      <c r="L4641" s="24">
        <v>187106.51</v>
      </c>
      <c r="M4641" s="24">
        <v>150353.44</v>
      </c>
      <c r="N4641" s="24">
        <v>240565.51</v>
      </c>
      <c r="O4641" s="24">
        <v>200471.25</v>
      </c>
      <c r="P4641" s="24">
        <v>320754.01</v>
      </c>
      <c r="Q4641" s="24">
        <v>250589.07</v>
      </c>
      <c r="R4641" s="24">
        <v>400942.51</v>
      </c>
      <c r="S4641" s="24">
        <v>284000.94</v>
      </c>
      <c r="T4641" s="24">
        <v>454401.51</v>
      </c>
      <c r="U4641" s="24">
        <v>317412.82</v>
      </c>
      <c r="V4641" s="24">
        <v>507860.51</v>
      </c>
    </row>
    <row r="4642" spans="1:22" hidden="1" x14ac:dyDescent="0.3">
      <c r="A4642" s="23">
        <v>7</v>
      </c>
      <c r="B4642" s="23">
        <v>2022</v>
      </c>
      <c r="C4642" s="23" t="s">
        <v>573</v>
      </c>
      <c r="D4642" t="s">
        <v>152</v>
      </c>
      <c r="E4642" s="23" t="s">
        <v>574</v>
      </c>
      <c r="F4642" s="23" t="s">
        <v>481</v>
      </c>
      <c r="G4642" s="23">
        <v>1</v>
      </c>
      <c r="H4642" s="23" t="s">
        <v>14</v>
      </c>
      <c r="I4642" s="24">
        <v>106460.23</v>
      </c>
      <c r="J4642" s="24">
        <v>186305.4</v>
      </c>
      <c r="K4642" s="24">
        <v>138181.37</v>
      </c>
      <c r="L4642" s="24">
        <v>241817.39</v>
      </c>
      <c r="M4642" s="24">
        <v>165200.49</v>
      </c>
      <c r="N4642" s="24">
        <v>289100.86</v>
      </c>
      <c r="O4642" s="24">
        <v>196998.89</v>
      </c>
      <c r="P4642" s="24">
        <v>344748.05</v>
      </c>
      <c r="Q4642" s="24">
        <v>231920.18</v>
      </c>
      <c r="R4642" s="24">
        <v>405860.31</v>
      </c>
      <c r="S4642" s="24">
        <v>254331.28</v>
      </c>
      <c r="T4642" s="24">
        <v>445079.75</v>
      </c>
      <c r="U4642" s="24">
        <v>276037.34000000003</v>
      </c>
      <c r="V4642" s="24">
        <v>483065.35</v>
      </c>
    </row>
    <row r="4643" spans="1:22" hidden="1" x14ac:dyDescent="0.3">
      <c r="A4643" s="23">
        <v>7</v>
      </c>
      <c r="B4643" s="23">
        <v>2022</v>
      </c>
      <c r="C4643" s="23" t="s">
        <v>573</v>
      </c>
      <c r="D4643" t="s">
        <v>152</v>
      </c>
      <c r="E4643" s="23" t="s">
        <v>574</v>
      </c>
      <c r="F4643" s="23" t="s">
        <v>481</v>
      </c>
      <c r="G4643" s="23">
        <v>2</v>
      </c>
      <c r="H4643" s="23" t="s">
        <v>30</v>
      </c>
      <c r="I4643" s="24">
        <v>83057.570000000007</v>
      </c>
      <c r="J4643" s="24">
        <v>145350.75</v>
      </c>
      <c r="K4643" s="24">
        <v>108899.79</v>
      </c>
      <c r="L4643" s="24">
        <v>190574.64</v>
      </c>
      <c r="M4643" s="24">
        <v>132029.81</v>
      </c>
      <c r="N4643" s="24">
        <v>231052.17</v>
      </c>
      <c r="O4643" s="24">
        <v>161722.41</v>
      </c>
      <c r="P4643" s="24">
        <v>283014.21999999997</v>
      </c>
      <c r="Q4643" s="24">
        <v>191930.43</v>
      </c>
      <c r="R4643" s="24">
        <v>335878.25</v>
      </c>
      <c r="S4643" s="24">
        <v>211550.81</v>
      </c>
      <c r="T4643" s="24">
        <v>370213.92</v>
      </c>
      <c r="U4643" s="24">
        <v>229905.2</v>
      </c>
      <c r="V4643" s="24">
        <v>402334.11</v>
      </c>
    </row>
    <row r="4644" spans="1:22" hidden="1" x14ac:dyDescent="0.3">
      <c r="A4644" s="23">
        <v>7</v>
      </c>
      <c r="B4644" s="23">
        <v>2022</v>
      </c>
      <c r="C4644" s="23" t="s">
        <v>573</v>
      </c>
      <c r="D4644" t="s">
        <v>152</v>
      </c>
      <c r="E4644" s="23" t="s">
        <v>574</v>
      </c>
      <c r="F4644" s="23" t="s">
        <v>481</v>
      </c>
      <c r="G4644" s="23">
        <v>3</v>
      </c>
      <c r="H4644" s="23" t="s">
        <v>31</v>
      </c>
      <c r="I4644" s="24">
        <v>78929.600000000006</v>
      </c>
      <c r="J4644" s="24">
        <v>138126.79999999999</v>
      </c>
      <c r="K4644" s="24">
        <v>107519.74</v>
      </c>
      <c r="L4644" s="24">
        <v>188159.55</v>
      </c>
      <c r="M4644" s="24">
        <v>136066.38</v>
      </c>
      <c r="N4644" s="24">
        <v>238116.17</v>
      </c>
      <c r="O4644" s="24">
        <v>179262.06</v>
      </c>
      <c r="P4644" s="24">
        <v>313708.61</v>
      </c>
      <c r="Q4644" s="24">
        <v>222052.78</v>
      </c>
      <c r="R4644" s="24">
        <v>388592.36</v>
      </c>
      <c r="S4644" s="24">
        <v>250129.97</v>
      </c>
      <c r="T4644" s="24">
        <v>437727.45</v>
      </c>
      <c r="U4644" s="24">
        <v>277847.2</v>
      </c>
      <c r="V4644" s="24">
        <v>486232.59</v>
      </c>
    </row>
    <row r="4645" spans="1:22" hidden="1" x14ac:dyDescent="0.3">
      <c r="A4645" s="23">
        <v>7</v>
      </c>
      <c r="B4645" s="23">
        <v>2022</v>
      </c>
      <c r="C4645" s="23" t="s">
        <v>573</v>
      </c>
      <c r="D4645" t="s">
        <v>152</v>
      </c>
      <c r="E4645" s="23" t="s">
        <v>574</v>
      </c>
      <c r="F4645" s="23" t="s">
        <v>481</v>
      </c>
      <c r="G4645" s="23">
        <v>4</v>
      </c>
      <c r="H4645" s="23" t="s">
        <v>29</v>
      </c>
      <c r="I4645" s="24">
        <v>85482.41</v>
      </c>
      <c r="J4645" s="24">
        <v>136771.85999999999</v>
      </c>
      <c r="K4645" s="24">
        <v>119675.38</v>
      </c>
      <c r="L4645" s="24">
        <v>191480.6</v>
      </c>
      <c r="M4645" s="24">
        <v>153868.34</v>
      </c>
      <c r="N4645" s="24">
        <v>246189.35</v>
      </c>
      <c r="O4645" s="24">
        <v>205157.79</v>
      </c>
      <c r="P4645" s="24">
        <v>328252.46000000002</v>
      </c>
      <c r="Q4645" s="24">
        <v>256447.23</v>
      </c>
      <c r="R4645" s="24">
        <v>410315.58</v>
      </c>
      <c r="S4645" s="24">
        <v>290640.2</v>
      </c>
      <c r="T4645" s="24">
        <v>465024.32</v>
      </c>
      <c r="U4645" s="24">
        <v>324833.15999999997</v>
      </c>
      <c r="V4645" s="24">
        <v>519733.07</v>
      </c>
    </row>
    <row r="4646" spans="1:22" hidden="1" x14ac:dyDescent="0.3">
      <c r="A4646" s="23">
        <v>7</v>
      </c>
      <c r="B4646" s="23">
        <v>2022</v>
      </c>
      <c r="C4646" s="23" t="s">
        <v>573</v>
      </c>
      <c r="D4646" t="s">
        <v>153</v>
      </c>
      <c r="E4646" s="23" t="s">
        <v>575</v>
      </c>
      <c r="F4646" s="23" t="s">
        <v>199</v>
      </c>
      <c r="G4646" s="23">
        <v>1</v>
      </c>
      <c r="H4646" s="23" t="s">
        <v>14</v>
      </c>
      <c r="I4646" s="24">
        <v>99030.97</v>
      </c>
      <c r="J4646" s="24">
        <v>173304.19</v>
      </c>
      <c r="K4646" s="24">
        <v>128503.59</v>
      </c>
      <c r="L4646" s="24">
        <v>224881.29</v>
      </c>
      <c r="M4646" s="24">
        <v>153600.95999999999</v>
      </c>
      <c r="N4646" s="24">
        <v>268801.67</v>
      </c>
      <c r="O4646" s="24">
        <v>183124.4</v>
      </c>
      <c r="P4646" s="24">
        <v>320467.69</v>
      </c>
      <c r="Q4646" s="24">
        <v>215559.47</v>
      </c>
      <c r="R4646" s="24">
        <v>377229.08</v>
      </c>
      <c r="S4646" s="24">
        <v>236374.2</v>
      </c>
      <c r="T4646" s="24">
        <v>413654.86</v>
      </c>
      <c r="U4646" s="24">
        <v>256519.71</v>
      </c>
      <c r="V4646" s="24">
        <v>448909.5</v>
      </c>
    </row>
    <row r="4647" spans="1:22" hidden="1" x14ac:dyDescent="0.3">
      <c r="A4647" s="23">
        <v>7</v>
      </c>
      <c r="B4647" s="23">
        <v>2022</v>
      </c>
      <c r="C4647" s="23" t="s">
        <v>573</v>
      </c>
      <c r="D4647" t="s">
        <v>153</v>
      </c>
      <c r="E4647" s="23" t="s">
        <v>575</v>
      </c>
      <c r="F4647" s="23" t="s">
        <v>199</v>
      </c>
      <c r="G4647" s="23">
        <v>2</v>
      </c>
      <c r="H4647" s="23" t="s">
        <v>30</v>
      </c>
      <c r="I4647" s="24">
        <v>77481.98</v>
      </c>
      <c r="J4647" s="24">
        <v>135593.47</v>
      </c>
      <c r="K4647" s="24">
        <v>101541.35</v>
      </c>
      <c r="L4647" s="24">
        <v>177697.37</v>
      </c>
      <c r="M4647" s="24">
        <v>123057.65</v>
      </c>
      <c r="N4647" s="24">
        <v>215350.89</v>
      </c>
      <c r="O4647" s="24">
        <v>150642.1</v>
      </c>
      <c r="P4647" s="24">
        <v>263623.67</v>
      </c>
      <c r="Q4647" s="24">
        <v>178737.23</v>
      </c>
      <c r="R4647" s="24">
        <v>312790.15000000002</v>
      </c>
      <c r="S4647" s="24">
        <v>196982.28</v>
      </c>
      <c r="T4647" s="24">
        <v>344719</v>
      </c>
      <c r="U4647" s="24">
        <v>214041.61</v>
      </c>
      <c r="V4647" s="24">
        <v>374572.81</v>
      </c>
    </row>
    <row r="4648" spans="1:22" hidden="1" x14ac:dyDescent="0.3">
      <c r="A4648" s="23">
        <v>7</v>
      </c>
      <c r="B4648" s="23">
        <v>2022</v>
      </c>
      <c r="C4648" s="23" t="s">
        <v>573</v>
      </c>
      <c r="D4648" t="s">
        <v>153</v>
      </c>
      <c r="E4648" s="23" t="s">
        <v>575</v>
      </c>
      <c r="F4648" s="23" t="s">
        <v>199</v>
      </c>
      <c r="G4648" s="23">
        <v>3</v>
      </c>
      <c r="H4648" s="23" t="s">
        <v>31</v>
      </c>
      <c r="I4648" s="24">
        <v>73800.34</v>
      </c>
      <c r="J4648" s="24">
        <v>129150.59</v>
      </c>
      <c r="K4648" s="24">
        <v>100574.95</v>
      </c>
      <c r="L4648" s="24">
        <v>176006.15</v>
      </c>
      <c r="M4648" s="24">
        <v>127309.5</v>
      </c>
      <c r="N4648" s="24">
        <v>222791.63</v>
      </c>
      <c r="O4648" s="24">
        <v>167757.29</v>
      </c>
      <c r="P4648" s="24">
        <v>293575.26</v>
      </c>
      <c r="Q4648" s="24">
        <v>207832.2</v>
      </c>
      <c r="R4648" s="24">
        <v>363706.34</v>
      </c>
      <c r="S4648" s="24">
        <v>234134.49</v>
      </c>
      <c r="T4648" s="24">
        <v>409735.35</v>
      </c>
      <c r="U4648" s="24">
        <v>260105.32</v>
      </c>
      <c r="V4648" s="24">
        <v>455184.31</v>
      </c>
    </row>
    <row r="4649" spans="1:22" hidden="1" x14ac:dyDescent="0.3">
      <c r="A4649" s="23">
        <v>7</v>
      </c>
      <c r="B4649" s="23">
        <v>2022</v>
      </c>
      <c r="C4649" s="23" t="s">
        <v>573</v>
      </c>
      <c r="D4649" t="s">
        <v>153</v>
      </c>
      <c r="E4649" s="23" t="s">
        <v>575</v>
      </c>
      <c r="F4649" s="23" t="s">
        <v>199</v>
      </c>
      <c r="G4649" s="23">
        <v>4</v>
      </c>
      <c r="H4649" s="23" t="s">
        <v>29</v>
      </c>
      <c r="I4649" s="24">
        <v>79632.72</v>
      </c>
      <c r="J4649" s="24">
        <v>127412.35</v>
      </c>
      <c r="K4649" s="24">
        <v>111485.8</v>
      </c>
      <c r="L4649" s="24">
        <v>178377.29</v>
      </c>
      <c r="M4649" s="24">
        <v>143338.89000000001</v>
      </c>
      <c r="N4649" s="24">
        <v>229342.23</v>
      </c>
      <c r="O4649" s="24">
        <v>191118.52</v>
      </c>
      <c r="P4649" s="24">
        <v>305789.64</v>
      </c>
      <c r="Q4649" s="24">
        <v>238898.15</v>
      </c>
      <c r="R4649" s="24">
        <v>382237.05</v>
      </c>
      <c r="S4649" s="24">
        <v>270751.24</v>
      </c>
      <c r="T4649" s="24">
        <v>433201.99</v>
      </c>
      <c r="U4649" s="24">
        <v>302604.33</v>
      </c>
      <c r="V4649" s="24">
        <v>484166.93</v>
      </c>
    </row>
    <row r="4650" spans="1:22" hidden="1" x14ac:dyDescent="0.3">
      <c r="A4650" s="23">
        <v>7</v>
      </c>
      <c r="B4650" s="23">
        <v>2022</v>
      </c>
      <c r="C4650" s="23" t="s">
        <v>573</v>
      </c>
      <c r="D4650" t="s">
        <v>153</v>
      </c>
      <c r="E4650" s="23" t="s">
        <v>575</v>
      </c>
      <c r="F4650" s="23" t="s">
        <v>241</v>
      </c>
      <c r="G4650" s="23">
        <v>1</v>
      </c>
      <c r="H4650" s="23" t="s">
        <v>14</v>
      </c>
      <c r="I4650" s="24">
        <v>102744.49</v>
      </c>
      <c r="J4650" s="24">
        <v>179802.85</v>
      </c>
      <c r="K4650" s="24">
        <v>133194.54999999999</v>
      </c>
      <c r="L4650" s="24">
        <v>233090.46</v>
      </c>
      <c r="M4650" s="24">
        <v>159100.19</v>
      </c>
      <c r="N4650" s="24">
        <v>278425.34000000003</v>
      </c>
      <c r="O4650" s="24">
        <v>189525.83</v>
      </c>
      <c r="P4650" s="24">
        <v>331670.19</v>
      </c>
      <c r="Q4650" s="24">
        <v>222996.7</v>
      </c>
      <c r="R4650" s="24">
        <v>390244.23</v>
      </c>
      <c r="S4650" s="24">
        <v>244473.13</v>
      </c>
      <c r="T4650" s="24">
        <v>427827.99</v>
      </c>
      <c r="U4650" s="24">
        <v>265206.24</v>
      </c>
      <c r="V4650" s="24">
        <v>464110.92</v>
      </c>
    </row>
    <row r="4651" spans="1:22" hidden="1" x14ac:dyDescent="0.3">
      <c r="A4651" s="23">
        <v>7</v>
      </c>
      <c r="B4651" s="23">
        <v>2022</v>
      </c>
      <c r="C4651" s="23" t="s">
        <v>573</v>
      </c>
      <c r="D4651" t="s">
        <v>153</v>
      </c>
      <c r="E4651" s="23" t="s">
        <v>575</v>
      </c>
      <c r="F4651" s="23" t="s">
        <v>241</v>
      </c>
      <c r="G4651" s="23">
        <v>2</v>
      </c>
      <c r="H4651" s="23" t="s">
        <v>30</v>
      </c>
      <c r="I4651" s="24">
        <v>81195.5</v>
      </c>
      <c r="J4651" s="24">
        <v>142092.13</v>
      </c>
      <c r="K4651" s="24">
        <v>106232.31</v>
      </c>
      <c r="L4651" s="24">
        <v>185906.54</v>
      </c>
      <c r="M4651" s="24">
        <v>128556.89</v>
      </c>
      <c r="N4651" s="24">
        <v>224974.56</v>
      </c>
      <c r="O4651" s="24">
        <v>157043.53</v>
      </c>
      <c r="P4651" s="24">
        <v>274826.18</v>
      </c>
      <c r="Q4651" s="24">
        <v>186174.46</v>
      </c>
      <c r="R4651" s="24">
        <v>325805.3</v>
      </c>
      <c r="S4651" s="24">
        <v>205081.21</v>
      </c>
      <c r="T4651" s="24">
        <v>358892.13</v>
      </c>
      <c r="U4651" s="24">
        <v>222728.13</v>
      </c>
      <c r="V4651" s="24">
        <v>389774.23</v>
      </c>
    </row>
    <row r="4652" spans="1:22" hidden="1" x14ac:dyDescent="0.3">
      <c r="A4652" s="23">
        <v>7</v>
      </c>
      <c r="B4652" s="23">
        <v>2022</v>
      </c>
      <c r="C4652" s="23" t="s">
        <v>573</v>
      </c>
      <c r="D4652" t="s">
        <v>153</v>
      </c>
      <c r="E4652" s="23" t="s">
        <v>575</v>
      </c>
      <c r="F4652" s="23" t="s">
        <v>241</v>
      </c>
      <c r="G4652" s="23">
        <v>3</v>
      </c>
      <c r="H4652" s="23" t="s">
        <v>31</v>
      </c>
      <c r="I4652" s="24">
        <v>77955.67</v>
      </c>
      <c r="J4652" s="24">
        <v>136422.42000000001</v>
      </c>
      <c r="K4652" s="24">
        <v>106392.41</v>
      </c>
      <c r="L4652" s="24">
        <v>186186.71</v>
      </c>
      <c r="M4652" s="24">
        <v>134789.1</v>
      </c>
      <c r="N4652" s="24">
        <v>235880.92</v>
      </c>
      <c r="O4652" s="24">
        <v>177730.09</v>
      </c>
      <c r="P4652" s="24">
        <v>311027.65000000002</v>
      </c>
      <c r="Q4652" s="24">
        <v>220298.19</v>
      </c>
      <c r="R4652" s="24">
        <v>385521.83</v>
      </c>
      <c r="S4652" s="24">
        <v>248262.61</v>
      </c>
      <c r="T4652" s="24">
        <v>434459.57</v>
      </c>
      <c r="U4652" s="24">
        <v>275895.58</v>
      </c>
      <c r="V4652" s="24">
        <v>482817.26</v>
      </c>
    </row>
    <row r="4653" spans="1:22" hidden="1" x14ac:dyDescent="0.3">
      <c r="A4653" s="23">
        <v>7</v>
      </c>
      <c r="B4653" s="23">
        <v>2022</v>
      </c>
      <c r="C4653" s="23" t="s">
        <v>573</v>
      </c>
      <c r="D4653" t="s">
        <v>153</v>
      </c>
      <c r="E4653" s="23" t="s">
        <v>575</v>
      </c>
      <c r="F4653" s="23" t="s">
        <v>241</v>
      </c>
      <c r="G4653" s="23">
        <v>4</v>
      </c>
      <c r="H4653" s="23" t="s">
        <v>29</v>
      </c>
      <c r="I4653" s="24">
        <v>83042.570000000007</v>
      </c>
      <c r="J4653" s="24">
        <v>132868.10999999999</v>
      </c>
      <c r="K4653" s="24">
        <v>116259.59</v>
      </c>
      <c r="L4653" s="24">
        <v>186015.35</v>
      </c>
      <c r="M4653" s="24">
        <v>149476.62</v>
      </c>
      <c r="N4653" s="24">
        <v>239162.6</v>
      </c>
      <c r="O4653" s="24">
        <v>199302.16</v>
      </c>
      <c r="P4653" s="24">
        <v>318883.46000000002</v>
      </c>
      <c r="Q4653" s="24">
        <v>249127.7</v>
      </c>
      <c r="R4653" s="24">
        <v>398604.33</v>
      </c>
      <c r="S4653" s="24">
        <v>282344.73</v>
      </c>
      <c r="T4653" s="24">
        <v>451751.57</v>
      </c>
      <c r="U4653" s="24">
        <v>315561.76</v>
      </c>
      <c r="V4653" s="24">
        <v>504898.82</v>
      </c>
    </row>
    <row r="4654" spans="1:22" hidden="1" x14ac:dyDescent="0.3">
      <c r="A4654" s="23">
        <v>7</v>
      </c>
      <c r="B4654" s="23">
        <v>2022</v>
      </c>
      <c r="C4654" s="23" t="s">
        <v>573</v>
      </c>
      <c r="D4654" t="s">
        <v>153</v>
      </c>
      <c r="E4654" s="23" t="s">
        <v>575</v>
      </c>
      <c r="F4654" s="23" t="s">
        <v>282</v>
      </c>
      <c r="G4654" s="23">
        <v>1</v>
      </c>
      <c r="H4654" s="23" t="s">
        <v>14</v>
      </c>
      <c r="I4654" s="24">
        <v>94784.72</v>
      </c>
      <c r="J4654" s="24">
        <v>165873.26</v>
      </c>
      <c r="K4654" s="24">
        <v>122846.64</v>
      </c>
      <c r="L4654" s="24">
        <v>214981.62</v>
      </c>
      <c r="M4654" s="24">
        <v>146715.04999999999</v>
      </c>
      <c r="N4654" s="24">
        <v>256751.34</v>
      </c>
      <c r="O4654" s="24">
        <v>174736.85</v>
      </c>
      <c r="P4654" s="24">
        <v>305789.48</v>
      </c>
      <c r="Q4654" s="24">
        <v>205573.54</v>
      </c>
      <c r="R4654" s="24">
        <v>359753.69</v>
      </c>
      <c r="S4654" s="24">
        <v>225359.07</v>
      </c>
      <c r="T4654" s="24">
        <v>394378.37</v>
      </c>
      <c r="U4654" s="24">
        <v>244447.68</v>
      </c>
      <c r="V4654" s="24">
        <v>427783.44</v>
      </c>
    </row>
    <row r="4655" spans="1:22" hidden="1" x14ac:dyDescent="0.3">
      <c r="A4655" s="23">
        <v>7</v>
      </c>
      <c r="B4655" s="23">
        <v>2022</v>
      </c>
      <c r="C4655" s="23" t="s">
        <v>573</v>
      </c>
      <c r="D4655" t="s">
        <v>153</v>
      </c>
      <c r="E4655" s="23" t="s">
        <v>575</v>
      </c>
      <c r="F4655" s="23" t="s">
        <v>282</v>
      </c>
      <c r="G4655" s="23">
        <v>2</v>
      </c>
      <c r="H4655" s="23" t="s">
        <v>30</v>
      </c>
      <c r="I4655" s="24">
        <v>75089.41</v>
      </c>
      <c r="J4655" s="24">
        <v>131406.47</v>
      </c>
      <c r="K4655" s="24">
        <v>98203.73</v>
      </c>
      <c r="L4655" s="24">
        <v>171856.53</v>
      </c>
      <c r="M4655" s="24">
        <v>118799.13</v>
      </c>
      <c r="N4655" s="24">
        <v>207898.48</v>
      </c>
      <c r="O4655" s="24">
        <v>145048.73000000001</v>
      </c>
      <c r="P4655" s="24">
        <v>253835.27</v>
      </c>
      <c r="Q4655" s="24">
        <v>171918.79</v>
      </c>
      <c r="R4655" s="24">
        <v>300857.89</v>
      </c>
      <c r="S4655" s="24">
        <v>189355.7</v>
      </c>
      <c r="T4655" s="24">
        <v>331372.46999999997</v>
      </c>
      <c r="U4655" s="24">
        <v>205623.6</v>
      </c>
      <c r="V4655" s="24">
        <v>359841.31</v>
      </c>
    </row>
    <row r="4656" spans="1:22" hidden="1" x14ac:dyDescent="0.3">
      <c r="A4656" s="23">
        <v>7</v>
      </c>
      <c r="B4656" s="23">
        <v>2022</v>
      </c>
      <c r="C4656" s="23" t="s">
        <v>573</v>
      </c>
      <c r="D4656" t="s">
        <v>153</v>
      </c>
      <c r="E4656" s="23" t="s">
        <v>575</v>
      </c>
      <c r="F4656" s="23" t="s">
        <v>282</v>
      </c>
      <c r="G4656" s="23">
        <v>3</v>
      </c>
      <c r="H4656" s="23" t="s">
        <v>31</v>
      </c>
      <c r="I4656" s="24">
        <v>72232.789999999994</v>
      </c>
      <c r="J4656" s="24">
        <v>126407.38</v>
      </c>
      <c r="K4656" s="24">
        <v>98616.55</v>
      </c>
      <c r="L4656" s="24">
        <v>172578.96</v>
      </c>
      <c r="M4656" s="24">
        <v>124963.7</v>
      </c>
      <c r="N4656" s="24">
        <v>218686.48</v>
      </c>
      <c r="O4656" s="24">
        <v>164800.63</v>
      </c>
      <c r="P4656" s="24">
        <v>288401.11</v>
      </c>
      <c r="Q4656" s="24">
        <v>204296.75</v>
      </c>
      <c r="R4656" s="24">
        <v>357519.32</v>
      </c>
      <c r="S4656" s="24">
        <v>230248.82</v>
      </c>
      <c r="T4656" s="24">
        <v>402935.44</v>
      </c>
      <c r="U4656" s="24">
        <v>255897.96</v>
      </c>
      <c r="V4656" s="24">
        <v>447821.42</v>
      </c>
    </row>
    <row r="4657" spans="1:22" hidden="1" x14ac:dyDescent="0.3">
      <c r="A4657" s="23">
        <v>7</v>
      </c>
      <c r="B4657" s="23">
        <v>2022</v>
      </c>
      <c r="C4657" s="23" t="s">
        <v>573</v>
      </c>
      <c r="D4657" t="s">
        <v>153</v>
      </c>
      <c r="E4657" s="23" t="s">
        <v>575</v>
      </c>
      <c r="F4657" s="23" t="s">
        <v>282</v>
      </c>
      <c r="G4657" s="23">
        <v>4</v>
      </c>
      <c r="H4657" s="23" t="s">
        <v>29</v>
      </c>
      <c r="I4657" s="24">
        <v>76705.75</v>
      </c>
      <c r="J4657" s="24">
        <v>122729.21</v>
      </c>
      <c r="K4657" s="24">
        <v>107388.05</v>
      </c>
      <c r="L4657" s="24">
        <v>171820.89</v>
      </c>
      <c r="M4657" s="24">
        <v>138070.35999999999</v>
      </c>
      <c r="N4657" s="24">
        <v>220912.57</v>
      </c>
      <c r="O4657" s="24">
        <v>184093.81</v>
      </c>
      <c r="P4657" s="24">
        <v>294550.09999999998</v>
      </c>
      <c r="Q4657" s="24">
        <v>230117.26</v>
      </c>
      <c r="R4657" s="24">
        <v>368187.62</v>
      </c>
      <c r="S4657" s="24">
        <v>260799.56</v>
      </c>
      <c r="T4657" s="24">
        <v>417279.3</v>
      </c>
      <c r="U4657" s="24">
        <v>291481.86</v>
      </c>
      <c r="V4657" s="24">
        <v>466370.98</v>
      </c>
    </row>
    <row r="4658" spans="1:22" hidden="1" x14ac:dyDescent="0.3">
      <c r="A4658" s="23">
        <v>7</v>
      </c>
      <c r="B4658" s="23">
        <v>2022</v>
      </c>
      <c r="C4658" s="23" t="s">
        <v>573</v>
      </c>
      <c r="D4658" t="s">
        <v>153</v>
      </c>
      <c r="E4658" s="23" t="s">
        <v>575</v>
      </c>
      <c r="F4658" s="23" t="s">
        <v>323</v>
      </c>
      <c r="G4658" s="23">
        <v>1</v>
      </c>
      <c r="H4658" s="23" t="s">
        <v>14</v>
      </c>
      <c r="I4658" s="24">
        <v>115878.33</v>
      </c>
      <c r="J4658" s="24">
        <v>202787.08</v>
      </c>
      <c r="K4658" s="24">
        <v>150298.19</v>
      </c>
      <c r="L4658" s="24">
        <v>263021.83</v>
      </c>
      <c r="M4658" s="24">
        <v>179595.79</v>
      </c>
      <c r="N4658" s="24">
        <v>314292.64</v>
      </c>
      <c r="O4658" s="24">
        <v>214034.81</v>
      </c>
      <c r="P4658" s="24">
        <v>374560.92</v>
      </c>
      <c r="Q4658" s="24">
        <v>251893.56</v>
      </c>
      <c r="R4658" s="24">
        <v>440813.74</v>
      </c>
      <c r="S4658" s="24">
        <v>276187.28000000003</v>
      </c>
      <c r="T4658" s="24">
        <v>483327.75</v>
      </c>
      <c r="U4658" s="24">
        <v>299672.34000000003</v>
      </c>
      <c r="V4658" s="24">
        <v>524426.59</v>
      </c>
    </row>
    <row r="4659" spans="1:22" hidden="1" x14ac:dyDescent="0.3">
      <c r="A4659" s="23">
        <v>7</v>
      </c>
      <c r="B4659" s="23">
        <v>2022</v>
      </c>
      <c r="C4659" s="23" t="s">
        <v>573</v>
      </c>
      <c r="D4659" t="s">
        <v>153</v>
      </c>
      <c r="E4659" s="23" t="s">
        <v>575</v>
      </c>
      <c r="F4659" s="23" t="s">
        <v>323</v>
      </c>
      <c r="G4659" s="23">
        <v>2</v>
      </c>
      <c r="H4659" s="23" t="s">
        <v>30</v>
      </c>
      <c r="I4659" s="24">
        <v>91085.41</v>
      </c>
      <c r="J4659" s="24">
        <v>159399.47</v>
      </c>
      <c r="K4659" s="24">
        <v>119277.11</v>
      </c>
      <c r="L4659" s="24">
        <v>208734.95</v>
      </c>
      <c r="M4659" s="24">
        <v>144454.57</v>
      </c>
      <c r="N4659" s="24">
        <v>252795.5</v>
      </c>
      <c r="O4659" s="24">
        <v>176662.71</v>
      </c>
      <c r="P4659" s="24">
        <v>309159.74</v>
      </c>
      <c r="Q4659" s="24">
        <v>209528.18</v>
      </c>
      <c r="R4659" s="24">
        <v>366674.32</v>
      </c>
      <c r="S4659" s="24">
        <v>230865.4</v>
      </c>
      <c r="T4659" s="24">
        <v>404014.44</v>
      </c>
      <c r="U4659" s="24">
        <v>250799.67</v>
      </c>
      <c r="V4659" s="24">
        <v>438899.43</v>
      </c>
    </row>
    <row r="4660" spans="1:22" hidden="1" x14ac:dyDescent="0.3">
      <c r="A4660" s="23">
        <v>7</v>
      </c>
      <c r="B4660" s="23">
        <v>2022</v>
      </c>
      <c r="C4660" s="23" t="s">
        <v>573</v>
      </c>
      <c r="D4660" t="s">
        <v>153</v>
      </c>
      <c r="E4660" s="23" t="s">
        <v>575</v>
      </c>
      <c r="F4660" s="23" t="s">
        <v>323</v>
      </c>
      <c r="G4660" s="23">
        <v>3</v>
      </c>
      <c r="H4660" s="23" t="s">
        <v>31</v>
      </c>
      <c r="I4660" s="24">
        <v>87080.29</v>
      </c>
      <c r="J4660" s="24">
        <v>152390.5</v>
      </c>
      <c r="K4660" s="24">
        <v>118753.57</v>
      </c>
      <c r="L4660" s="24">
        <v>207818.75</v>
      </c>
      <c r="M4660" s="24">
        <v>150380.76999999999</v>
      </c>
      <c r="N4660" s="24">
        <v>263166.34999999998</v>
      </c>
      <c r="O4660" s="24">
        <v>198219.61</v>
      </c>
      <c r="P4660" s="24">
        <v>346884.32</v>
      </c>
      <c r="Q4660" s="24">
        <v>245629.43</v>
      </c>
      <c r="R4660" s="24">
        <v>429851.5</v>
      </c>
      <c r="S4660" s="24">
        <v>276759.28999999998</v>
      </c>
      <c r="T4660" s="24">
        <v>484328.76</v>
      </c>
      <c r="U4660" s="24">
        <v>307507.8</v>
      </c>
      <c r="V4660" s="24">
        <v>538138.66</v>
      </c>
    </row>
    <row r="4661" spans="1:22" hidden="1" x14ac:dyDescent="0.3">
      <c r="A4661" s="23">
        <v>7</v>
      </c>
      <c r="B4661" s="23">
        <v>2022</v>
      </c>
      <c r="C4661" s="23" t="s">
        <v>573</v>
      </c>
      <c r="D4661" t="s">
        <v>153</v>
      </c>
      <c r="E4661" s="23" t="s">
        <v>575</v>
      </c>
      <c r="F4661" s="23" t="s">
        <v>323</v>
      </c>
      <c r="G4661" s="23">
        <v>4</v>
      </c>
      <c r="H4661" s="23" t="s">
        <v>29</v>
      </c>
      <c r="I4661" s="24">
        <v>93401.32</v>
      </c>
      <c r="J4661" s="24">
        <v>149442.10999999999</v>
      </c>
      <c r="K4661" s="24">
        <v>130761.84</v>
      </c>
      <c r="L4661" s="24">
        <v>209218.95</v>
      </c>
      <c r="M4661" s="24">
        <v>168122.37</v>
      </c>
      <c r="N4661" s="24">
        <v>268995.78999999998</v>
      </c>
      <c r="O4661" s="24">
        <v>224163.16</v>
      </c>
      <c r="P4661" s="24">
        <v>358661.06</v>
      </c>
      <c r="Q4661" s="24">
        <v>280203.95</v>
      </c>
      <c r="R4661" s="24">
        <v>448326.32</v>
      </c>
      <c r="S4661" s="24">
        <v>317564.46999999997</v>
      </c>
      <c r="T4661" s="24">
        <v>508103.17</v>
      </c>
      <c r="U4661" s="24">
        <v>354925</v>
      </c>
      <c r="V4661" s="24">
        <v>567880.01</v>
      </c>
    </row>
    <row r="4662" spans="1:22" hidden="1" x14ac:dyDescent="0.3">
      <c r="A4662" s="23">
        <v>7</v>
      </c>
      <c r="B4662" s="23">
        <v>2022</v>
      </c>
      <c r="C4662" s="23" t="s">
        <v>573</v>
      </c>
      <c r="D4662" t="s">
        <v>153</v>
      </c>
      <c r="E4662" s="23" t="s">
        <v>575</v>
      </c>
      <c r="F4662" s="23" t="s">
        <v>362</v>
      </c>
      <c r="G4662" s="23">
        <v>1</v>
      </c>
      <c r="H4662" s="23" t="s">
        <v>14</v>
      </c>
      <c r="I4662" s="24">
        <v>92596.11</v>
      </c>
      <c r="J4662" s="24">
        <v>162043.20000000001</v>
      </c>
      <c r="K4662" s="24">
        <v>120045.34</v>
      </c>
      <c r="L4662" s="24">
        <v>210079.35</v>
      </c>
      <c r="M4662" s="24">
        <v>143399.29</v>
      </c>
      <c r="N4662" s="24">
        <v>250948.76</v>
      </c>
      <c r="O4662" s="24">
        <v>170830.62</v>
      </c>
      <c r="P4662" s="24">
        <v>298953.58</v>
      </c>
      <c r="Q4662" s="24">
        <v>201005.1</v>
      </c>
      <c r="R4662" s="24">
        <v>351758.92</v>
      </c>
      <c r="S4662" s="24">
        <v>220366.58</v>
      </c>
      <c r="T4662" s="24">
        <v>385641.51</v>
      </c>
      <c r="U4662" s="24">
        <v>239060.76</v>
      </c>
      <c r="V4662" s="24">
        <v>418356.32</v>
      </c>
    </row>
    <row r="4663" spans="1:22" hidden="1" x14ac:dyDescent="0.3">
      <c r="A4663" s="23">
        <v>7</v>
      </c>
      <c r="B4663" s="23">
        <v>2022</v>
      </c>
      <c r="C4663" s="23" t="s">
        <v>573</v>
      </c>
      <c r="D4663" t="s">
        <v>153</v>
      </c>
      <c r="E4663" s="23" t="s">
        <v>575</v>
      </c>
      <c r="F4663" s="23" t="s">
        <v>362</v>
      </c>
      <c r="G4663" s="23">
        <v>2</v>
      </c>
      <c r="H4663" s="23" t="s">
        <v>30</v>
      </c>
      <c r="I4663" s="24">
        <v>73132.52</v>
      </c>
      <c r="J4663" s="24">
        <v>127981.9</v>
      </c>
      <c r="K4663" s="24">
        <v>95692.35</v>
      </c>
      <c r="L4663" s="24">
        <v>167461.62</v>
      </c>
      <c r="M4663" s="24">
        <v>115811.8</v>
      </c>
      <c r="N4663" s="24">
        <v>202670.64</v>
      </c>
      <c r="O4663" s="24">
        <v>141491.76999999999</v>
      </c>
      <c r="P4663" s="24">
        <v>247610.6</v>
      </c>
      <c r="Q4663" s="24">
        <v>167746.29999999999</v>
      </c>
      <c r="R4663" s="24">
        <v>293556.02</v>
      </c>
      <c r="S4663" s="24">
        <v>184786.78</v>
      </c>
      <c r="T4663" s="24">
        <v>323376.86</v>
      </c>
      <c r="U4663" s="24">
        <v>200693.44</v>
      </c>
      <c r="V4663" s="24">
        <v>351213.51</v>
      </c>
    </row>
    <row r="4664" spans="1:22" hidden="1" x14ac:dyDescent="0.3">
      <c r="A4664" s="23">
        <v>7</v>
      </c>
      <c r="B4664" s="23">
        <v>2022</v>
      </c>
      <c r="C4664" s="23" t="s">
        <v>573</v>
      </c>
      <c r="D4664" t="s">
        <v>153</v>
      </c>
      <c r="E4664" s="23" t="s">
        <v>575</v>
      </c>
      <c r="F4664" s="23" t="s">
        <v>362</v>
      </c>
      <c r="G4664" s="23">
        <v>3</v>
      </c>
      <c r="H4664" s="23" t="s">
        <v>31</v>
      </c>
      <c r="I4664" s="24">
        <v>70181.78</v>
      </c>
      <c r="J4664" s="24">
        <v>122818.12</v>
      </c>
      <c r="K4664" s="24">
        <v>95774.67</v>
      </c>
      <c r="L4664" s="24">
        <v>167605.67000000001</v>
      </c>
      <c r="M4664" s="24">
        <v>121331.37</v>
      </c>
      <c r="N4664" s="24">
        <v>212329.91</v>
      </c>
      <c r="O4664" s="24">
        <v>159978.91</v>
      </c>
      <c r="P4664" s="24">
        <v>279963.09000000003</v>
      </c>
      <c r="Q4664" s="24">
        <v>198289.65</v>
      </c>
      <c r="R4664" s="24">
        <v>347006.88</v>
      </c>
      <c r="S4664" s="24">
        <v>223455.92</v>
      </c>
      <c r="T4664" s="24">
        <v>391047.86</v>
      </c>
      <c r="U4664" s="24">
        <v>248322.82</v>
      </c>
      <c r="V4664" s="24">
        <v>434564.93</v>
      </c>
    </row>
    <row r="4665" spans="1:22" hidden="1" x14ac:dyDescent="0.3">
      <c r="A4665" s="23">
        <v>7</v>
      </c>
      <c r="B4665" s="23">
        <v>2022</v>
      </c>
      <c r="C4665" s="23" t="s">
        <v>573</v>
      </c>
      <c r="D4665" t="s">
        <v>153</v>
      </c>
      <c r="E4665" s="23" t="s">
        <v>575</v>
      </c>
      <c r="F4665" s="23" t="s">
        <v>362</v>
      </c>
      <c r="G4665" s="23">
        <v>4</v>
      </c>
      <c r="H4665" s="23" t="s">
        <v>29</v>
      </c>
      <c r="I4665" s="24">
        <v>74817.63</v>
      </c>
      <c r="J4665" s="24">
        <v>119708.2</v>
      </c>
      <c r="K4665" s="24">
        <v>104744.68</v>
      </c>
      <c r="L4665" s="24">
        <v>167591.49</v>
      </c>
      <c r="M4665" s="24">
        <v>134671.73000000001</v>
      </c>
      <c r="N4665" s="24">
        <v>215474.77</v>
      </c>
      <c r="O4665" s="24">
        <v>179562.3</v>
      </c>
      <c r="P4665" s="24">
        <v>287299.69</v>
      </c>
      <c r="Q4665" s="24">
        <v>224452.88</v>
      </c>
      <c r="R4665" s="24">
        <v>359124.61</v>
      </c>
      <c r="S4665" s="24">
        <v>254379.93</v>
      </c>
      <c r="T4665" s="24">
        <v>407007.9</v>
      </c>
      <c r="U4665" s="24">
        <v>284306.98</v>
      </c>
      <c r="V4665" s="24">
        <v>454891.18</v>
      </c>
    </row>
    <row r="4666" spans="1:22" hidden="1" x14ac:dyDescent="0.3">
      <c r="A4666" s="23">
        <v>7</v>
      </c>
      <c r="B4666" s="23">
        <v>2022</v>
      </c>
      <c r="C4666" s="23" t="s">
        <v>573</v>
      </c>
      <c r="D4666" t="s">
        <v>153</v>
      </c>
      <c r="E4666" s="23" t="s">
        <v>575</v>
      </c>
      <c r="F4666" s="23" t="s">
        <v>398</v>
      </c>
      <c r="G4666" s="23">
        <v>1</v>
      </c>
      <c r="H4666" s="23" t="s">
        <v>14</v>
      </c>
      <c r="I4666" s="24">
        <v>99097.56</v>
      </c>
      <c r="J4666" s="24">
        <v>173420.72</v>
      </c>
      <c r="K4666" s="24">
        <v>128624.34</v>
      </c>
      <c r="L4666" s="24">
        <v>225092.6</v>
      </c>
      <c r="M4666" s="24">
        <v>153774.29</v>
      </c>
      <c r="N4666" s="24">
        <v>269105.01</v>
      </c>
      <c r="O4666" s="24">
        <v>183372.66</v>
      </c>
      <c r="P4666" s="24">
        <v>320902.15999999997</v>
      </c>
      <c r="Q4666" s="24">
        <v>215878.06</v>
      </c>
      <c r="R4666" s="24">
        <v>377786.61</v>
      </c>
      <c r="S4666" s="24">
        <v>236738.73</v>
      </c>
      <c r="T4666" s="24">
        <v>414292.78</v>
      </c>
      <c r="U4666" s="24">
        <v>256942.9</v>
      </c>
      <c r="V4666" s="24">
        <v>449650.07</v>
      </c>
    </row>
    <row r="4667" spans="1:22" hidden="1" x14ac:dyDescent="0.3">
      <c r="A4667" s="23">
        <v>7</v>
      </c>
      <c r="B4667" s="23">
        <v>2022</v>
      </c>
      <c r="C4667" s="23" t="s">
        <v>573</v>
      </c>
      <c r="D4667" t="s">
        <v>153</v>
      </c>
      <c r="E4667" s="23" t="s">
        <v>575</v>
      </c>
      <c r="F4667" s="23" t="s">
        <v>398</v>
      </c>
      <c r="G4667" s="23">
        <v>2</v>
      </c>
      <c r="H4667" s="23" t="s">
        <v>30</v>
      </c>
      <c r="I4667" s="24">
        <v>77316.86</v>
      </c>
      <c r="J4667" s="24">
        <v>135304.51</v>
      </c>
      <c r="K4667" s="24">
        <v>101372.19</v>
      </c>
      <c r="L4667" s="24">
        <v>177401.33</v>
      </c>
      <c r="M4667" s="24">
        <v>122902.56</v>
      </c>
      <c r="N4667" s="24">
        <v>215079.49</v>
      </c>
      <c r="O4667" s="24">
        <v>150541.09</v>
      </c>
      <c r="P4667" s="24">
        <v>263446.90999999997</v>
      </c>
      <c r="Q4667" s="24">
        <v>178659.88</v>
      </c>
      <c r="R4667" s="24">
        <v>312654.78999999998</v>
      </c>
      <c r="S4667" s="24">
        <v>196923.24</v>
      </c>
      <c r="T4667" s="24">
        <v>344615.67</v>
      </c>
      <c r="U4667" s="24">
        <v>214008.04</v>
      </c>
      <c r="V4667" s="24">
        <v>374514.07</v>
      </c>
    </row>
    <row r="4668" spans="1:22" hidden="1" x14ac:dyDescent="0.3">
      <c r="A4668" s="23">
        <v>7</v>
      </c>
      <c r="B4668" s="23">
        <v>2022</v>
      </c>
      <c r="C4668" s="23" t="s">
        <v>573</v>
      </c>
      <c r="D4668" t="s">
        <v>153</v>
      </c>
      <c r="E4668" s="23" t="s">
        <v>575</v>
      </c>
      <c r="F4668" s="23" t="s">
        <v>398</v>
      </c>
      <c r="G4668" s="23">
        <v>3</v>
      </c>
      <c r="H4668" s="23" t="s">
        <v>31</v>
      </c>
      <c r="I4668" s="24">
        <v>73476.87</v>
      </c>
      <c r="J4668" s="24">
        <v>128584.51</v>
      </c>
      <c r="K4668" s="24">
        <v>100092.56</v>
      </c>
      <c r="L4668" s="24">
        <v>175161.98</v>
      </c>
      <c r="M4668" s="24">
        <v>126667.78</v>
      </c>
      <c r="N4668" s="24">
        <v>221668.61</v>
      </c>
      <c r="O4668" s="24">
        <v>166880.28</v>
      </c>
      <c r="P4668" s="24">
        <v>292040.48</v>
      </c>
      <c r="Q4668" s="24">
        <v>206715.88</v>
      </c>
      <c r="R4668" s="24">
        <v>361752.79</v>
      </c>
      <c r="S4668" s="24">
        <v>232854.18</v>
      </c>
      <c r="T4668" s="24">
        <v>407494.81</v>
      </c>
      <c r="U4668" s="24">
        <v>258657.46</v>
      </c>
      <c r="V4668" s="24">
        <v>452650.56</v>
      </c>
    </row>
    <row r="4669" spans="1:22" hidden="1" x14ac:dyDescent="0.3">
      <c r="A4669" s="23">
        <v>7</v>
      </c>
      <c r="B4669" s="23">
        <v>2022</v>
      </c>
      <c r="C4669" s="23" t="s">
        <v>573</v>
      </c>
      <c r="D4669" t="s">
        <v>153</v>
      </c>
      <c r="E4669" s="23" t="s">
        <v>575</v>
      </c>
      <c r="F4669" s="23" t="s">
        <v>398</v>
      </c>
      <c r="G4669" s="23">
        <v>4</v>
      </c>
      <c r="H4669" s="23" t="s">
        <v>29</v>
      </c>
      <c r="I4669" s="24">
        <v>79572.36</v>
      </c>
      <c r="J4669" s="24">
        <v>127315.77</v>
      </c>
      <c r="K4669" s="24">
        <v>111401.3</v>
      </c>
      <c r="L4669" s="24">
        <v>178242.08</v>
      </c>
      <c r="M4669" s="24">
        <v>143230.24</v>
      </c>
      <c r="N4669" s="24">
        <v>229168.39</v>
      </c>
      <c r="O4669" s="24">
        <v>190973.66</v>
      </c>
      <c r="P4669" s="24">
        <v>305557.84999999998</v>
      </c>
      <c r="Q4669" s="24">
        <v>238717.07</v>
      </c>
      <c r="R4669" s="24">
        <v>381947.32</v>
      </c>
      <c r="S4669" s="24">
        <v>270546.01</v>
      </c>
      <c r="T4669" s="24">
        <v>432873.63</v>
      </c>
      <c r="U4669" s="24">
        <v>302374.96000000002</v>
      </c>
      <c r="V4669" s="24">
        <v>483799.94</v>
      </c>
    </row>
    <row r="4670" spans="1:22" hidden="1" x14ac:dyDescent="0.3">
      <c r="A4670" s="23">
        <v>7</v>
      </c>
      <c r="B4670" s="23">
        <v>2022</v>
      </c>
      <c r="C4670" s="23" t="s">
        <v>573</v>
      </c>
      <c r="D4670" t="s">
        <v>153</v>
      </c>
      <c r="E4670" s="23" t="s">
        <v>575</v>
      </c>
      <c r="F4670" s="23" t="s">
        <v>430</v>
      </c>
      <c r="G4670" s="23">
        <v>1</v>
      </c>
      <c r="H4670" s="23" t="s">
        <v>14</v>
      </c>
      <c r="I4670" s="24">
        <v>104071.86</v>
      </c>
      <c r="J4670" s="24">
        <v>182125.75</v>
      </c>
      <c r="K4670" s="24">
        <v>135017.82</v>
      </c>
      <c r="L4670" s="24">
        <v>236281.19</v>
      </c>
      <c r="M4670" s="24">
        <v>161364.74</v>
      </c>
      <c r="N4670" s="24">
        <v>282388.3</v>
      </c>
      <c r="O4670" s="24">
        <v>192347.87</v>
      </c>
      <c r="P4670" s="24">
        <v>336608.77</v>
      </c>
      <c r="Q4670" s="24">
        <v>226395.98</v>
      </c>
      <c r="R4670" s="24">
        <v>396192.97</v>
      </c>
      <c r="S4670" s="24">
        <v>248245.22</v>
      </c>
      <c r="T4670" s="24">
        <v>434429.14</v>
      </c>
      <c r="U4670" s="24">
        <v>269380.86</v>
      </c>
      <c r="V4670" s="24">
        <v>471416.51</v>
      </c>
    </row>
    <row r="4671" spans="1:22" hidden="1" x14ac:dyDescent="0.3">
      <c r="A4671" s="23">
        <v>7</v>
      </c>
      <c r="B4671" s="23">
        <v>2022</v>
      </c>
      <c r="C4671" s="23" t="s">
        <v>573</v>
      </c>
      <c r="D4671" t="s">
        <v>153</v>
      </c>
      <c r="E4671" s="23" t="s">
        <v>575</v>
      </c>
      <c r="F4671" s="23" t="s">
        <v>430</v>
      </c>
      <c r="G4671" s="23">
        <v>2</v>
      </c>
      <c r="H4671" s="23" t="s">
        <v>30</v>
      </c>
      <c r="I4671" s="24">
        <v>81596.03</v>
      </c>
      <c r="J4671" s="24">
        <v>142793.06</v>
      </c>
      <c r="K4671" s="24">
        <v>106895.92</v>
      </c>
      <c r="L4671" s="24">
        <v>187067.85</v>
      </c>
      <c r="M4671" s="24">
        <v>129507.75</v>
      </c>
      <c r="N4671" s="24">
        <v>226638.56</v>
      </c>
      <c r="O4671" s="24">
        <v>158468.48000000001</v>
      </c>
      <c r="P4671" s="24">
        <v>277319.84999999998</v>
      </c>
      <c r="Q4671" s="24">
        <v>187989.98</v>
      </c>
      <c r="R4671" s="24">
        <v>328982.46999999997</v>
      </c>
      <c r="S4671" s="24">
        <v>207159.03</v>
      </c>
      <c r="T4671" s="24">
        <v>362528.3</v>
      </c>
      <c r="U4671" s="24">
        <v>225075.74</v>
      </c>
      <c r="V4671" s="24">
        <v>393882.55</v>
      </c>
    </row>
    <row r="4672" spans="1:22" hidden="1" x14ac:dyDescent="0.3">
      <c r="A4672" s="23">
        <v>7</v>
      </c>
      <c r="B4672" s="23">
        <v>2022</v>
      </c>
      <c r="C4672" s="23" t="s">
        <v>573</v>
      </c>
      <c r="D4672" t="s">
        <v>153</v>
      </c>
      <c r="E4672" s="23" t="s">
        <v>575</v>
      </c>
      <c r="F4672" s="23" t="s">
        <v>430</v>
      </c>
      <c r="G4672" s="23">
        <v>3</v>
      </c>
      <c r="H4672" s="23" t="s">
        <v>31</v>
      </c>
      <c r="I4672" s="24">
        <v>77849.02</v>
      </c>
      <c r="J4672" s="24">
        <v>136235.78</v>
      </c>
      <c r="K4672" s="24">
        <v>106125.01</v>
      </c>
      <c r="L4672" s="24">
        <v>185718.77</v>
      </c>
      <c r="M4672" s="24">
        <v>134359.23000000001</v>
      </c>
      <c r="N4672" s="24">
        <v>235128.65</v>
      </c>
      <c r="O4672" s="24">
        <v>177071.39</v>
      </c>
      <c r="P4672" s="24">
        <v>309874.93</v>
      </c>
      <c r="Q4672" s="24">
        <v>219394.63</v>
      </c>
      <c r="R4672" s="24">
        <v>383940.61</v>
      </c>
      <c r="S4672" s="24">
        <v>247177.99</v>
      </c>
      <c r="T4672" s="24">
        <v>432561.48</v>
      </c>
      <c r="U4672" s="24">
        <v>274615.64</v>
      </c>
      <c r="V4672" s="24">
        <v>480577.37</v>
      </c>
    </row>
    <row r="4673" spans="1:22" hidden="1" x14ac:dyDescent="0.3">
      <c r="A4673" s="23">
        <v>7</v>
      </c>
      <c r="B4673" s="23">
        <v>2022</v>
      </c>
      <c r="C4673" s="23" t="s">
        <v>573</v>
      </c>
      <c r="D4673" t="s">
        <v>153</v>
      </c>
      <c r="E4673" s="23" t="s">
        <v>575</v>
      </c>
      <c r="F4673" s="23" t="s">
        <v>430</v>
      </c>
      <c r="G4673" s="23">
        <v>4</v>
      </c>
      <c r="H4673" s="23" t="s">
        <v>29</v>
      </c>
      <c r="I4673" s="24">
        <v>83775.37</v>
      </c>
      <c r="J4673" s="24">
        <v>134040.59</v>
      </c>
      <c r="K4673" s="24">
        <v>117285.52</v>
      </c>
      <c r="L4673" s="24">
        <v>187656.83</v>
      </c>
      <c r="M4673" s="24">
        <v>150795.67000000001</v>
      </c>
      <c r="N4673" s="24">
        <v>241273.07</v>
      </c>
      <c r="O4673" s="24">
        <v>201060.89</v>
      </c>
      <c r="P4673" s="24">
        <v>321697.42</v>
      </c>
      <c r="Q4673" s="24">
        <v>251326.11</v>
      </c>
      <c r="R4673" s="24">
        <v>402121.78</v>
      </c>
      <c r="S4673" s="24">
        <v>284836.26</v>
      </c>
      <c r="T4673" s="24">
        <v>455738.02</v>
      </c>
      <c r="U4673" s="24">
        <v>318346.40000000002</v>
      </c>
      <c r="V4673" s="24">
        <v>509354.26</v>
      </c>
    </row>
    <row r="4674" spans="1:22" hidden="1" x14ac:dyDescent="0.3">
      <c r="A4674" s="23">
        <v>7</v>
      </c>
      <c r="B4674" s="23">
        <v>2022</v>
      </c>
      <c r="C4674" s="23" t="s">
        <v>573</v>
      </c>
      <c r="D4674" t="s">
        <v>153</v>
      </c>
      <c r="E4674" s="23" t="s">
        <v>575</v>
      </c>
      <c r="F4674" s="23" t="s">
        <v>454</v>
      </c>
      <c r="G4674" s="23">
        <v>1</v>
      </c>
      <c r="H4674" s="23" t="s">
        <v>14</v>
      </c>
      <c r="I4674" s="24">
        <v>97173.09</v>
      </c>
      <c r="J4674" s="24">
        <v>170052.91</v>
      </c>
      <c r="K4674" s="24">
        <v>126010.18</v>
      </c>
      <c r="L4674" s="24">
        <v>220517.82</v>
      </c>
      <c r="M4674" s="24">
        <v>150550.79999999999</v>
      </c>
      <c r="N4674" s="24">
        <v>263463.90999999997</v>
      </c>
      <c r="O4674" s="24">
        <v>179387.86</v>
      </c>
      <c r="P4674" s="24">
        <v>313928.76</v>
      </c>
      <c r="Q4674" s="24">
        <v>211097.73</v>
      </c>
      <c r="R4674" s="24">
        <v>369421.03</v>
      </c>
      <c r="S4674" s="24">
        <v>231445.13</v>
      </c>
      <c r="T4674" s="24">
        <v>405028.97</v>
      </c>
      <c r="U4674" s="24">
        <v>251104.16</v>
      </c>
      <c r="V4674" s="24">
        <v>439432.28</v>
      </c>
    </row>
    <row r="4675" spans="1:22" hidden="1" x14ac:dyDescent="0.3">
      <c r="A4675" s="23">
        <v>7</v>
      </c>
      <c r="B4675" s="23">
        <v>2022</v>
      </c>
      <c r="C4675" s="23" t="s">
        <v>573</v>
      </c>
      <c r="D4675" t="s">
        <v>153</v>
      </c>
      <c r="E4675" s="23" t="s">
        <v>575</v>
      </c>
      <c r="F4675" s="23" t="s">
        <v>454</v>
      </c>
      <c r="G4675" s="23">
        <v>2</v>
      </c>
      <c r="H4675" s="23" t="s">
        <v>30</v>
      </c>
      <c r="I4675" s="24">
        <v>76550.95</v>
      </c>
      <c r="J4675" s="24">
        <v>133964.16</v>
      </c>
      <c r="K4675" s="24">
        <v>100207.61</v>
      </c>
      <c r="L4675" s="24">
        <v>175363.32</v>
      </c>
      <c r="M4675" s="24">
        <v>121321.19</v>
      </c>
      <c r="N4675" s="24">
        <v>212312.09</v>
      </c>
      <c r="O4675" s="24">
        <v>148302.65</v>
      </c>
      <c r="P4675" s="24">
        <v>259529.65</v>
      </c>
      <c r="Q4675" s="24">
        <v>175859.24</v>
      </c>
      <c r="R4675" s="24">
        <v>307753.67</v>
      </c>
      <c r="S4675" s="24">
        <v>193747.48</v>
      </c>
      <c r="T4675" s="24">
        <v>339058.09</v>
      </c>
      <c r="U4675" s="24">
        <v>210453.07</v>
      </c>
      <c r="V4675" s="24">
        <v>368292.87</v>
      </c>
    </row>
    <row r="4676" spans="1:22" hidden="1" x14ac:dyDescent="0.3">
      <c r="A4676" s="23">
        <v>7</v>
      </c>
      <c r="B4676" s="23">
        <v>2022</v>
      </c>
      <c r="C4676" s="23" t="s">
        <v>573</v>
      </c>
      <c r="D4676" t="s">
        <v>153</v>
      </c>
      <c r="E4676" s="23" t="s">
        <v>575</v>
      </c>
      <c r="F4676" s="23" t="s">
        <v>454</v>
      </c>
      <c r="G4676" s="23">
        <v>3</v>
      </c>
      <c r="H4676" s="23" t="s">
        <v>31</v>
      </c>
      <c r="I4676" s="24">
        <v>73313.37</v>
      </c>
      <c r="J4676" s="24">
        <v>128298.4</v>
      </c>
      <c r="K4676" s="24">
        <v>100011.28</v>
      </c>
      <c r="L4676" s="24">
        <v>175019.74</v>
      </c>
      <c r="M4676" s="24">
        <v>126670.86</v>
      </c>
      <c r="N4676" s="24">
        <v>221674</v>
      </c>
      <c r="O4676" s="24">
        <v>166991.29999999999</v>
      </c>
      <c r="P4676" s="24">
        <v>292234.78000000003</v>
      </c>
      <c r="Q4676" s="24">
        <v>206954.9</v>
      </c>
      <c r="R4676" s="24">
        <v>362171.08</v>
      </c>
      <c r="S4676" s="24">
        <v>233200.8</v>
      </c>
      <c r="T4676" s="24">
        <v>408101.41</v>
      </c>
      <c r="U4676" s="24">
        <v>259129.51</v>
      </c>
      <c r="V4676" s="24">
        <v>453476.64</v>
      </c>
    </row>
    <row r="4677" spans="1:22" hidden="1" x14ac:dyDescent="0.3">
      <c r="A4677" s="23">
        <v>7</v>
      </c>
      <c r="B4677" s="23">
        <v>2022</v>
      </c>
      <c r="C4677" s="23" t="s">
        <v>573</v>
      </c>
      <c r="D4677" t="s">
        <v>153</v>
      </c>
      <c r="E4677" s="23" t="s">
        <v>575</v>
      </c>
      <c r="F4677" s="23" t="s">
        <v>454</v>
      </c>
      <c r="G4677" s="23">
        <v>4</v>
      </c>
      <c r="H4677" s="23" t="s">
        <v>29</v>
      </c>
      <c r="I4677" s="24">
        <v>78412.789999999994</v>
      </c>
      <c r="J4677" s="24">
        <v>125460.47</v>
      </c>
      <c r="K4677" s="24">
        <v>109777.91</v>
      </c>
      <c r="L4677" s="24">
        <v>175644.66</v>
      </c>
      <c r="M4677" s="24">
        <v>141143.03</v>
      </c>
      <c r="N4677" s="24">
        <v>225828.85</v>
      </c>
      <c r="O4677" s="24">
        <v>188190.71</v>
      </c>
      <c r="P4677" s="24">
        <v>301105.13</v>
      </c>
      <c r="Q4677" s="24">
        <v>235238.38</v>
      </c>
      <c r="R4677" s="24">
        <v>376381.42</v>
      </c>
      <c r="S4677" s="24">
        <v>266603.5</v>
      </c>
      <c r="T4677" s="24">
        <v>426565.61</v>
      </c>
      <c r="U4677" s="24">
        <v>297968.62</v>
      </c>
      <c r="V4677" s="24">
        <v>476749.8</v>
      </c>
    </row>
    <row r="4678" spans="1:22" hidden="1" x14ac:dyDescent="0.3">
      <c r="A4678" s="23">
        <v>7</v>
      </c>
      <c r="B4678" s="23">
        <v>2022</v>
      </c>
      <c r="C4678" s="23" t="s">
        <v>573</v>
      </c>
      <c r="D4678" t="s">
        <v>161</v>
      </c>
      <c r="E4678" s="23" t="s">
        <v>576</v>
      </c>
      <c r="F4678" s="23" t="s">
        <v>207</v>
      </c>
      <c r="G4678" s="23">
        <v>1</v>
      </c>
      <c r="H4678" s="23" t="s">
        <v>14</v>
      </c>
      <c r="I4678" s="24">
        <v>101616.89</v>
      </c>
      <c r="J4678" s="24">
        <v>177829.56</v>
      </c>
      <c r="K4678" s="24">
        <v>131733.53</v>
      </c>
      <c r="L4678" s="24">
        <v>230533.67</v>
      </c>
      <c r="M4678" s="24">
        <v>157355.65</v>
      </c>
      <c r="N4678" s="24">
        <v>275372.39</v>
      </c>
      <c r="O4678" s="24">
        <v>187448.58</v>
      </c>
      <c r="P4678" s="24">
        <v>328035.02</v>
      </c>
      <c r="Q4678" s="24">
        <v>220553.19</v>
      </c>
      <c r="R4678" s="24">
        <v>385968.09</v>
      </c>
      <c r="S4678" s="24">
        <v>241794.63</v>
      </c>
      <c r="T4678" s="24">
        <v>423140.6</v>
      </c>
      <c r="U4678" s="24">
        <v>262301.19</v>
      </c>
      <c r="V4678" s="24">
        <v>459027.08</v>
      </c>
    </row>
    <row r="4679" spans="1:22" hidden="1" x14ac:dyDescent="0.3">
      <c r="A4679" s="23">
        <v>7</v>
      </c>
      <c r="B4679" s="23">
        <v>2022</v>
      </c>
      <c r="C4679" s="23" t="s">
        <v>573</v>
      </c>
      <c r="D4679" t="s">
        <v>161</v>
      </c>
      <c r="E4679" s="23" t="s">
        <v>576</v>
      </c>
      <c r="F4679" s="23" t="s">
        <v>207</v>
      </c>
      <c r="G4679" s="23">
        <v>2</v>
      </c>
      <c r="H4679" s="23" t="s">
        <v>30</v>
      </c>
      <c r="I4679" s="24">
        <v>80299.62</v>
      </c>
      <c r="J4679" s="24">
        <v>140524.32999999999</v>
      </c>
      <c r="K4679" s="24">
        <v>105061.2</v>
      </c>
      <c r="L4679" s="24">
        <v>183857.11</v>
      </c>
      <c r="M4679" s="24">
        <v>127140.77</v>
      </c>
      <c r="N4679" s="24">
        <v>222496.35</v>
      </c>
      <c r="O4679" s="24">
        <v>155315.56</v>
      </c>
      <c r="P4679" s="24">
        <v>271802.23</v>
      </c>
      <c r="Q4679" s="24">
        <v>184126.88</v>
      </c>
      <c r="R4679" s="24">
        <v>322222.05</v>
      </c>
      <c r="S4679" s="24">
        <v>202826.28</v>
      </c>
      <c r="T4679" s="24">
        <v>354945.99</v>
      </c>
      <c r="U4679" s="24">
        <v>220279.84</v>
      </c>
      <c r="V4679" s="24">
        <v>385489.71</v>
      </c>
    </row>
    <row r="4680" spans="1:22" hidden="1" x14ac:dyDescent="0.3">
      <c r="A4680" s="23">
        <v>7</v>
      </c>
      <c r="B4680" s="23">
        <v>2022</v>
      </c>
      <c r="C4680" s="23" t="s">
        <v>573</v>
      </c>
      <c r="D4680" t="s">
        <v>161</v>
      </c>
      <c r="E4680" s="23" t="s">
        <v>576</v>
      </c>
      <c r="F4680" s="23" t="s">
        <v>207</v>
      </c>
      <c r="G4680" s="23">
        <v>3</v>
      </c>
      <c r="H4680" s="23" t="s">
        <v>31</v>
      </c>
      <c r="I4680" s="24">
        <v>77091.899999999994</v>
      </c>
      <c r="J4680" s="24">
        <v>134910.82999999999</v>
      </c>
      <c r="K4680" s="24">
        <v>105212.66</v>
      </c>
      <c r="L4680" s="24">
        <v>184122.16</v>
      </c>
      <c r="M4680" s="24">
        <v>133293.79999999999</v>
      </c>
      <c r="N4680" s="24">
        <v>233264.14</v>
      </c>
      <c r="O4680" s="24">
        <v>175757.73</v>
      </c>
      <c r="P4680" s="24">
        <v>307576.03999999998</v>
      </c>
      <c r="Q4680" s="24">
        <v>217852.79999999999</v>
      </c>
      <c r="R4680" s="24">
        <v>381242.4</v>
      </c>
      <c r="S4680" s="24">
        <v>245506.31</v>
      </c>
      <c r="T4680" s="24">
        <v>429636.05</v>
      </c>
      <c r="U4680" s="24">
        <v>272831.94</v>
      </c>
      <c r="V4680" s="24">
        <v>477455.9</v>
      </c>
    </row>
    <row r="4681" spans="1:22" hidden="1" x14ac:dyDescent="0.3">
      <c r="A4681" s="23">
        <v>7</v>
      </c>
      <c r="B4681" s="23">
        <v>2022</v>
      </c>
      <c r="C4681" s="23" t="s">
        <v>573</v>
      </c>
      <c r="D4681" t="s">
        <v>161</v>
      </c>
      <c r="E4681" s="23" t="s">
        <v>576</v>
      </c>
      <c r="F4681" s="23" t="s">
        <v>207</v>
      </c>
      <c r="G4681" s="23">
        <v>4</v>
      </c>
      <c r="H4681" s="23" t="s">
        <v>29</v>
      </c>
      <c r="I4681" s="24">
        <v>82128.69</v>
      </c>
      <c r="J4681" s="24">
        <v>131405.9</v>
      </c>
      <c r="K4681" s="24">
        <v>114980.16</v>
      </c>
      <c r="L4681" s="24">
        <v>183968.26</v>
      </c>
      <c r="M4681" s="24">
        <v>147831.64000000001</v>
      </c>
      <c r="N4681" s="24">
        <v>236530.62</v>
      </c>
      <c r="O4681" s="24">
        <v>197108.85</v>
      </c>
      <c r="P4681" s="24">
        <v>315374.15999999997</v>
      </c>
      <c r="Q4681" s="24">
        <v>246386.06</v>
      </c>
      <c r="R4681" s="24">
        <v>394217.7</v>
      </c>
      <c r="S4681" s="24">
        <v>279237.53000000003</v>
      </c>
      <c r="T4681" s="24">
        <v>446780.06</v>
      </c>
      <c r="U4681" s="24">
        <v>312089.01</v>
      </c>
      <c r="V4681" s="24">
        <v>499342.42</v>
      </c>
    </row>
    <row r="4682" spans="1:22" hidden="1" x14ac:dyDescent="0.3">
      <c r="A4682" s="23">
        <v>7</v>
      </c>
      <c r="B4682" s="23">
        <v>2022</v>
      </c>
      <c r="C4682" s="23" t="s">
        <v>573</v>
      </c>
      <c r="D4682" t="s">
        <v>161</v>
      </c>
      <c r="E4682" s="23" t="s">
        <v>576</v>
      </c>
      <c r="F4682" s="23" t="s">
        <v>250</v>
      </c>
      <c r="G4682" s="23">
        <v>1</v>
      </c>
      <c r="H4682" s="23" t="s">
        <v>14</v>
      </c>
      <c r="I4682" s="24">
        <v>107587.83</v>
      </c>
      <c r="J4682" s="24">
        <v>188278.69</v>
      </c>
      <c r="K4682" s="24">
        <v>139642.39000000001</v>
      </c>
      <c r="L4682" s="24">
        <v>244374.18</v>
      </c>
      <c r="M4682" s="24">
        <v>166945.04</v>
      </c>
      <c r="N4682" s="24">
        <v>292153.81</v>
      </c>
      <c r="O4682" s="24">
        <v>199076.13</v>
      </c>
      <c r="P4682" s="24">
        <v>348383.22</v>
      </c>
      <c r="Q4682" s="24">
        <v>234363.69</v>
      </c>
      <c r="R4682" s="24">
        <v>410136.45</v>
      </c>
      <c r="S4682" s="24">
        <v>257009.79</v>
      </c>
      <c r="T4682" s="24">
        <v>449767.13</v>
      </c>
      <c r="U4682" s="24">
        <v>278942.39</v>
      </c>
      <c r="V4682" s="24">
        <v>488149.18</v>
      </c>
    </row>
    <row r="4683" spans="1:22" hidden="1" x14ac:dyDescent="0.3">
      <c r="A4683" s="23">
        <v>7</v>
      </c>
      <c r="B4683" s="23">
        <v>2022</v>
      </c>
      <c r="C4683" s="23" t="s">
        <v>573</v>
      </c>
      <c r="D4683" t="s">
        <v>161</v>
      </c>
      <c r="E4683" s="23" t="s">
        <v>576</v>
      </c>
      <c r="F4683" s="23" t="s">
        <v>250</v>
      </c>
      <c r="G4683" s="23">
        <v>2</v>
      </c>
      <c r="H4683" s="23" t="s">
        <v>30</v>
      </c>
      <c r="I4683" s="24">
        <v>83953.46</v>
      </c>
      <c r="J4683" s="24">
        <v>146918.54999999999</v>
      </c>
      <c r="K4683" s="24">
        <v>110070.9</v>
      </c>
      <c r="L4683" s="24">
        <v>192624.07</v>
      </c>
      <c r="M4683" s="24">
        <v>133445.93</v>
      </c>
      <c r="N4683" s="24">
        <v>233530.38</v>
      </c>
      <c r="O4683" s="24">
        <v>163450.38</v>
      </c>
      <c r="P4683" s="24">
        <v>286038.17</v>
      </c>
      <c r="Q4683" s="24">
        <v>193978</v>
      </c>
      <c r="R4683" s="24">
        <v>339461.5</v>
      </c>
      <c r="S4683" s="24">
        <v>213805.75</v>
      </c>
      <c r="T4683" s="24">
        <v>374160.06</v>
      </c>
      <c r="U4683" s="24">
        <v>232353.5</v>
      </c>
      <c r="V4683" s="24">
        <v>406618.63</v>
      </c>
    </row>
    <row r="4684" spans="1:22" hidden="1" x14ac:dyDescent="0.3">
      <c r="A4684" s="23">
        <v>7</v>
      </c>
      <c r="B4684" s="23">
        <v>2022</v>
      </c>
      <c r="C4684" s="23" t="s">
        <v>573</v>
      </c>
      <c r="D4684" t="s">
        <v>161</v>
      </c>
      <c r="E4684" s="23" t="s">
        <v>576</v>
      </c>
      <c r="F4684" s="23" t="s">
        <v>250</v>
      </c>
      <c r="G4684" s="23">
        <v>3</v>
      </c>
      <c r="H4684" s="23" t="s">
        <v>31</v>
      </c>
      <c r="I4684" s="24">
        <v>79793.37</v>
      </c>
      <c r="J4684" s="24">
        <v>139638.39000000001</v>
      </c>
      <c r="K4684" s="24">
        <v>108699.49</v>
      </c>
      <c r="L4684" s="24">
        <v>190224.11</v>
      </c>
      <c r="M4684" s="24">
        <v>137561.69</v>
      </c>
      <c r="N4684" s="24">
        <v>240732.95</v>
      </c>
      <c r="O4684" s="24">
        <v>181234.41</v>
      </c>
      <c r="P4684" s="24">
        <v>317160.21999999997</v>
      </c>
      <c r="Q4684" s="24">
        <v>224498.17</v>
      </c>
      <c r="R4684" s="24">
        <v>392871.8</v>
      </c>
      <c r="S4684" s="24">
        <v>252886.27</v>
      </c>
      <c r="T4684" s="24">
        <v>442550.97</v>
      </c>
      <c r="U4684" s="24">
        <v>280910.83</v>
      </c>
      <c r="V4684" s="24">
        <v>491593.96</v>
      </c>
    </row>
    <row r="4685" spans="1:22" hidden="1" x14ac:dyDescent="0.3">
      <c r="A4685" s="23">
        <v>7</v>
      </c>
      <c r="B4685" s="23">
        <v>2022</v>
      </c>
      <c r="C4685" s="23" t="s">
        <v>573</v>
      </c>
      <c r="D4685" t="s">
        <v>161</v>
      </c>
      <c r="E4685" s="23" t="s">
        <v>576</v>
      </c>
      <c r="F4685" s="23" t="s">
        <v>250</v>
      </c>
      <c r="G4685" s="23">
        <v>4</v>
      </c>
      <c r="H4685" s="23" t="s">
        <v>29</v>
      </c>
      <c r="I4685" s="24">
        <v>86396.29</v>
      </c>
      <c r="J4685" s="24">
        <v>138234.07</v>
      </c>
      <c r="K4685" s="24">
        <v>120954.81</v>
      </c>
      <c r="L4685" s="24">
        <v>193527.7</v>
      </c>
      <c r="M4685" s="24">
        <v>155513.32999999999</v>
      </c>
      <c r="N4685" s="24">
        <v>248821.33</v>
      </c>
      <c r="O4685" s="24">
        <v>207351.1</v>
      </c>
      <c r="P4685" s="24">
        <v>331761.77</v>
      </c>
      <c r="Q4685" s="24">
        <v>259188.88</v>
      </c>
      <c r="R4685" s="24">
        <v>414702.21</v>
      </c>
      <c r="S4685" s="24">
        <v>293747.39</v>
      </c>
      <c r="T4685" s="24">
        <v>469995.84</v>
      </c>
      <c r="U4685" s="24">
        <v>328305.90999999997</v>
      </c>
      <c r="V4685" s="24">
        <v>525289.47</v>
      </c>
    </row>
    <row r="4686" spans="1:22" hidden="1" x14ac:dyDescent="0.3">
      <c r="A4686" s="23">
        <v>7</v>
      </c>
      <c r="B4686" s="23">
        <v>2022</v>
      </c>
      <c r="C4686" s="23" t="s">
        <v>573</v>
      </c>
      <c r="D4686" t="s">
        <v>161</v>
      </c>
      <c r="E4686" s="23" t="s">
        <v>576</v>
      </c>
      <c r="F4686" s="23" t="s">
        <v>291</v>
      </c>
      <c r="G4686" s="23">
        <v>1</v>
      </c>
      <c r="H4686" s="23" t="s">
        <v>14</v>
      </c>
      <c r="I4686" s="24">
        <v>107388.06</v>
      </c>
      <c r="J4686" s="24">
        <v>187929.1</v>
      </c>
      <c r="K4686" s="24">
        <v>139280.14000000001</v>
      </c>
      <c r="L4686" s="24">
        <v>243740.25</v>
      </c>
      <c r="M4686" s="24">
        <v>166425.04</v>
      </c>
      <c r="N4686" s="24">
        <v>291243.82</v>
      </c>
      <c r="O4686" s="24">
        <v>198331.34</v>
      </c>
      <c r="P4686" s="24">
        <v>347079.84</v>
      </c>
      <c r="Q4686" s="24">
        <v>233407.93</v>
      </c>
      <c r="R4686" s="24">
        <v>408463.88</v>
      </c>
      <c r="S4686" s="24">
        <v>255916.22</v>
      </c>
      <c r="T4686" s="24">
        <v>447853.38</v>
      </c>
      <c r="U4686" s="24">
        <v>277672.84000000003</v>
      </c>
      <c r="V4686" s="24">
        <v>485927.46</v>
      </c>
    </row>
    <row r="4687" spans="1:22" hidden="1" x14ac:dyDescent="0.3">
      <c r="A4687" s="23">
        <v>7</v>
      </c>
      <c r="B4687" s="23">
        <v>2022</v>
      </c>
      <c r="C4687" s="23" t="s">
        <v>573</v>
      </c>
      <c r="D4687" t="s">
        <v>161</v>
      </c>
      <c r="E4687" s="23" t="s">
        <v>576</v>
      </c>
      <c r="F4687" s="23" t="s">
        <v>291</v>
      </c>
      <c r="G4687" s="23">
        <v>2</v>
      </c>
      <c r="H4687" s="23" t="s">
        <v>30</v>
      </c>
      <c r="I4687" s="24">
        <v>84448.82</v>
      </c>
      <c r="J4687" s="24">
        <v>147785.43</v>
      </c>
      <c r="K4687" s="24">
        <v>110578.4</v>
      </c>
      <c r="L4687" s="24">
        <v>193512.2</v>
      </c>
      <c r="M4687" s="24">
        <v>133911.20000000001</v>
      </c>
      <c r="N4687" s="24">
        <v>234344.6</v>
      </c>
      <c r="O4687" s="24">
        <v>163753.41</v>
      </c>
      <c r="P4687" s="24">
        <v>286568.46999999997</v>
      </c>
      <c r="Q4687" s="24">
        <v>194210.05</v>
      </c>
      <c r="R4687" s="24">
        <v>339867.59</v>
      </c>
      <c r="S4687" s="24">
        <v>213982.88</v>
      </c>
      <c r="T4687" s="24">
        <v>374470.05</v>
      </c>
      <c r="U4687" s="24">
        <v>232454.21</v>
      </c>
      <c r="V4687" s="24">
        <v>406794.86</v>
      </c>
    </row>
    <row r="4688" spans="1:22" hidden="1" x14ac:dyDescent="0.3">
      <c r="A4688" s="23">
        <v>7</v>
      </c>
      <c r="B4688" s="23">
        <v>2022</v>
      </c>
      <c r="C4688" s="23" t="s">
        <v>573</v>
      </c>
      <c r="D4688" t="s">
        <v>161</v>
      </c>
      <c r="E4688" s="23" t="s">
        <v>576</v>
      </c>
      <c r="F4688" s="23" t="s">
        <v>291</v>
      </c>
      <c r="G4688" s="23">
        <v>3</v>
      </c>
      <c r="H4688" s="23" t="s">
        <v>31</v>
      </c>
      <c r="I4688" s="24">
        <v>80763.789999999994</v>
      </c>
      <c r="J4688" s="24">
        <v>141336.63</v>
      </c>
      <c r="K4688" s="24">
        <v>110146.64</v>
      </c>
      <c r="L4688" s="24">
        <v>192756.62</v>
      </c>
      <c r="M4688" s="24">
        <v>139486.85999999999</v>
      </c>
      <c r="N4688" s="24">
        <v>244102.01</v>
      </c>
      <c r="O4688" s="24">
        <v>183865.47</v>
      </c>
      <c r="P4688" s="24">
        <v>321764.57</v>
      </c>
      <c r="Q4688" s="24">
        <v>227847.13</v>
      </c>
      <c r="R4688" s="24">
        <v>398732.48</v>
      </c>
      <c r="S4688" s="24">
        <v>256727.2</v>
      </c>
      <c r="T4688" s="24">
        <v>449272.6</v>
      </c>
      <c r="U4688" s="24">
        <v>285254.43</v>
      </c>
      <c r="V4688" s="24">
        <v>499195.25</v>
      </c>
    </row>
    <row r="4689" spans="1:22" hidden="1" x14ac:dyDescent="0.3">
      <c r="A4689" s="23">
        <v>7</v>
      </c>
      <c r="B4689" s="23">
        <v>2022</v>
      </c>
      <c r="C4689" s="23" t="s">
        <v>573</v>
      </c>
      <c r="D4689" t="s">
        <v>161</v>
      </c>
      <c r="E4689" s="23" t="s">
        <v>576</v>
      </c>
      <c r="F4689" s="23" t="s">
        <v>291</v>
      </c>
      <c r="G4689" s="23">
        <v>4</v>
      </c>
      <c r="H4689" s="23" t="s">
        <v>29</v>
      </c>
      <c r="I4689" s="24">
        <v>86577.38</v>
      </c>
      <c r="J4689" s="24">
        <v>138523.81</v>
      </c>
      <c r="K4689" s="24">
        <v>121208.33</v>
      </c>
      <c r="L4689" s="24">
        <v>193933.33</v>
      </c>
      <c r="M4689" s="24">
        <v>155839.28</v>
      </c>
      <c r="N4689" s="24">
        <v>249342.85</v>
      </c>
      <c r="O4689" s="24">
        <v>207785.71</v>
      </c>
      <c r="P4689" s="24">
        <v>332457.13</v>
      </c>
      <c r="Q4689" s="24">
        <v>259732.13</v>
      </c>
      <c r="R4689" s="24">
        <v>415571.42</v>
      </c>
      <c r="S4689" s="24">
        <v>294363.08</v>
      </c>
      <c r="T4689" s="24">
        <v>470980.94</v>
      </c>
      <c r="U4689" s="24">
        <v>328994.03000000003</v>
      </c>
      <c r="V4689" s="24">
        <v>526390.46</v>
      </c>
    </row>
    <row r="4690" spans="1:22" hidden="1" x14ac:dyDescent="0.3">
      <c r="A4690" s="23">
        <v>7</v>
      </c>
      <c r="B4690" s="23">
        <v>2022</v>
      </c>
      <c r="C4690" s="23" t="s">
        <v>573</v>
      </c>
      <c r="D4690" t="s">
        <v>161</v>
      </c>
      <c r="E4690" s="23" t="s">
        <v>576</v>
      </c>
      <c r="F4690" s="23" t="s">
        <v>331</v>
      </c>
      <c r="G4690" s="23">
        <v>1</v>
      </c>
      <c r="H4690" s="23" t="s">
        <v>14</v>
      </c>
      <c r="I4690" s="24">
        <v>100886.61</v>
      </c>
      <c r="J4690" s="24">
        <v>176551.57</v>
      </c>
      <c r="K4690" s="24">
        <v>130701.14</v>
      </c>
      <c r="L4690" s="24">
        <v>228726.99</v>
      </c>
      <c r="M4690" s="24">
        <v>156050.04</v>
      </c>
      <c r="N4690" s="24">
        <v>273087.57</v>
      </c>
      <c r="O4690" s="24">
        <v>185789.29</v>
      </c>
      <c r="P4690" s="24">
        <v>325131.26</v>
      </c>
      <c r="Q4690" s="24">
        <v>218534.96</v>
      </c>
      <c r="R4690" s="24">
        <v>382436.18</v>
      </c>
      <c r="S4690" s="24">
        <v>239544.06</v>
      </c>
      <c r="T4690" s="24">
        <v>419202.1</v>
      </c>
      <c r="U4690" s="24">
        <v>259790.69</v>
      </c>
      <c r="V4690" s="24">
        <v>454633.7</v>
      </c>
    </row>
    <row r="4691" spans="1:22" hidden="1" x14ac:dyDescent="0.3">
      <c r="A4691" s="23">
        <v>7</v>
      </c>
      <c r="B4691" s="23">
        <v>2022</v>
      </c>
      <c r="C4691" s="23" t="s">
        <v>573</v>
      </c>
      <c r="D4691" t="s">
        <v>161</v>
      </c>
      <c r="E4691" s="23" t="s">
        <v>576</v>
      </c>
      <c r="F4691" s="23" t="s">
        <v>331</v>
      </c>
      <c r="G4691" s="23">
        <v>2</v>
      </c>
      <c r="H4691" s="23" t="s">
        <v>30</v>
      </c>
      <c r="I4691" s="24">
        <v>80264.47</v>
      </c>
      <c r="J4691" s="24">
        <v>140462.82</v>
      </c>
      <c r="K4691" s="24">
        <v>104898.56</v>
      </c>
      <c r="L4691" s="24">
        <v>183572.49</v>
      </c>
      <c r="M4691" s="24">
        <v>126820.43</v>
      </c>
      <c r="N4691" s="24">
        <v>221935.75</v>
      </c>
      <c r="O4691" s="24">
        <v>154704.07999999999</v>
      </c>
      <c r="P4691" s="24">
        <v>270732.15000000002</v>
      </c>
      <c r="Q4691" s="24">
        <v>183296.47</v>
      </c>
      <c r="R4691" s="24">
        <v>320768.82</v>
      </c>
      <c r="S4691" s="24">
        <v>201846.41</v>
      </c>
      <c r="T4691" s="24">
        <v>353231.22</v>
      </c>
      <c r="U4691" s="24">
        <v>219139.6</v>
      </c>
      <c r="V4691" s="24">
        <v>383494.29</v>
      </c>
    </row>
    <row r="4692" spans="1:22" hidden="1" x14ac:dyDescent="0.3">
      <c r="A4692" s="23">
        <v>7</v>
      </c>
      <c r="B4692" s="23">
        <v>2022</v>
      </c>
      <c r="C4692" s="23" t="s">
        <v>573</v>
      </c>
      <c r="D4692" t="s">
        <v>161</v>
      </c>
      <c r="E4692" s="23" t="s">
        <v>576</v>
      </c>
      <c r="F4692" s="23" t="s">
        <v>331</v>
      </c>
      <c r="G4692" s="23">
        <v>3</v>
      </c>
      <c r="H4692" s="23" t="s">
        <v>31</v>
      </c>
      <c r="I4692" s="24">
        <v>77468.7</v>
      </c>
      <c r="J4692" s="24">
        <v>135570.23000000001</v>
      </c>
      <c r="K4692" s="24">
        <v>105828.74</v>
      </c>
      <c r="L4692" s="24">
        <v>185200.3</v>
      </c>
      <c r="M4692" s="24">
        <v>134150.45000000001</v>
      </c>
      <c r="N4692" s="24">
        <v>234763.29</v>
      </c>
      <c r="O4692" s="24">
        <v>176964.1</v>
      </c>
      <c r="P4692" s="24">
        <v>309687.17</v>
      </c>
      <c r="Q4692" s="24">
        <v>219420.89</v>
      </c>
      <c r="R4692" s="24">
        <v>383986.56</v>
      </c>
      <c r="S4692" s="24">
        <v>247328.93</v>
      </c>
      <c r="T4692" s="24">
        <v>432825.62</v>
      </c>
      <c r="U4692" s="24">
        <v>274919.77</v>
      </c>
      <c r="V4692" s="24">
        <v>481109.59</v>
      </c>
    </row>
    <row r="4693" spans="1:22" hidden="1" x14ac:dyDescent="0.3">
      <c r="A4693" s="23">
        <v>7</v>
      </c>
      <c r="B4693" s="23">
        <v>2022</v>
      </c>
      <c r="C4693" s="23" t="s">
        <v>573</v>
      </c>
      <c r="D4693" t="s">
        <v>161</v>
      </c>
      <c r="E4693" s="23" t="s">
        <v>576</v>
      </c>
      <c r="F4693" s="23" t="s">
        <v>331</v>
      </c>
      <c r="G4693" s="23">
        <v>4</v>
      </c>
      <c r="H4693" s="23" t="s">
        <v>29</v>
      </c>
      <c r="I4693" s="24">
        <v>81822.64</v>
      </c>
      <c r="J4693" s="24">
        <v>130916.23</v>
      </c>
      <c r="K4693" s="24">
        <v>114551.7</v>
      </c>
      <c r="L4693" s="24">
        <v>183282.73</v>
      </c>
      <c r="M4693" s="24">
        <v>147280.76</v>
      </c>
      <c r="N4693" s="24">
        <v>235649.22</v>
      </c>
      <c r="O4693" s="24">
        <v>196374.35</v>
      </c>
      <c r="P4693" s="24">
        <v>314198.96000000002</v>
      </c>
      <c r="Q4693" s="24">
        <v>245467.93</v>
      </c>
      <c r="R4693" s="24">
        <v>392748.7</v>
      </c>
      <c r="S4693" s="24">
        <v>278196.99</v>
      </c>
      <c r="T4693" s="24">
        <v>445115.19</v>
      </c>
      <c r="U4693" s="24">
        <v>310926.05</v>
      </c>
      <c r="V4693" s="24">
        <v>497481.69</v>
      </c>
    </row>
    <row r="4694" spans="1:22" hidden="1" x14ac:dyDescent="0.3">
      <c r="A4694" s="23">
        <v>7</v>
      </c>
      <c r="B4694" s="23">
        <v>2022</v>
      </c>
      <c r="C4694" s="23" t="s">
        <v>573</v>
      </c>
      <c r="D4694" t="s">
        <v>161</v>
      </c>
      <c r="E4694" s="23" t="s">
        <v>576</v>
      </c>
      <c r="F4694" s="23" t="s">
        <v>323</v>
      </c>
      <c r="G4694" s="23">
        <v>1</v>
      </c>
      <c r="H4694" s="23" t="s">
        <v>14</v>
      </c>
      <c r="I4694" s="24">
        <v>116275.64</v>
      </c>
      <c r="J4694" s="24">
        <v>203482.38</v>
      </c>
      <c r="K4694" s="24">
        <v>150726.81</v>
      </c>
      <c r="L4694" s="24">
        <v>263771.92</v>
      </c>
      <c r="M4694" s="24">
        <v>180034.72</v>
      </c>
      <c r="N4694" s="24">
        <v>315060.76</v>
      </c>
      <c r="O4694" s="24">
        <v>214452.76</v>
      </c>
      <c r="P4694" s="24">
        <v>375292.33</v>
      </c>
      <c r="Q4694" s="24">
        <v>252318.83</v>
      </c>
      <c r="R4694" s="24">
        <v>441557.95</v>
      </c>
      <c r="S4694" s="24">
        <v>276615.2</v>
      </c>
      <c r="T4694" s="24">
        <v>484076.61</v>
      </c>
      <c r="U4694" s="24">
        <v>300066.87</v>
      </c>
      <c r="V4694" s="24">
        <v>525117.03</v>
      </c>
    </row>
    <row r="4695" spans="1:22" hidden="1" x14ac:dyDescent="0.3">
      <c r="A4695" s="23">
        <v>7</v>
      </c>
      <c r="B4695" s="23">
        <v>2022</v>
      </c>
      <c r="C4695" s="23" t="s">
        <v>573</v>
      </c>
      <c r="D4695" t="s">
        <v>161</v>
      </c>
      <c r="E4695" s="23" t="s">
        <v>576</v>
      </c>
      <c r="F4695" s="23" t="s">
        <v>323</v>
      </c>
      <c r="G4695" s="23">
        <v>2</v>
      </c>
      <c r="H4695" s="23" t="s">
        <v>30</v>
      </c>
      <c r="I4695" s="24">
        <v>91946.15</v>
      </c>
      <c r="J4695" s="24">
        <v>160905.76</v>
      </c>
      <c r="K4695" s="24">
        <v>120285.58</v>
      </c>
      <c r="L4695" s="24">
        <v>210499.76</v>
      </c>
      <c r="M4695" s="24">
        <v>145550.35</v>
      </c>
      <c r="N4695" s="24">
        <v>254713.11</v>
      </c>
      <c r="O4695" s="24">
        <v>177779.20000000001</v>
      </c>
      <c r="P4695" s="24">
        <v>311113.59999999998</v>
      </c>
      <c r="Q4695" s="24">
        <v>210745.33</v>
      </c>
      <c r="R4695" s="24">
        <v>368804.32</v>
      </c>
      <c r="S4695" s="24">
        <v>232140.46</v>
      </c>
      <c r="T4695" s="24">
        <v>406245.8</v>
      </c>
      <c r="U4695" s="24">
        <v>252107.72</v>
      </c>
      <c r="V4695" s="24">
        <v>441188.52</v>
      </c>
    </row>
    <row r="4696" spans="1:22" hidden="1" x14ac:dyDescent="0.3">
      <c r="A4696" s="23">
        <v>7</v>
      </c>
      <c r="B4696" s="23">
        <v>2022</v>
      </c>
      <c r="C4696" s="23" t="s">
        <v>573</v>
      </c>
      <c r="D4696" t="s">
        <v>161</v>
      </c>
      <c r="E4696" s="23" t="s">
        <v>576</v>
      </c>
      <c r="F4696" s="23" t="s">
        <v>323</v>
      </c>
      <c r="G4696" s="23">
        <v>3</v>
      </c>
      <c r="H4696" s="23" t="s">
        <v>31</v>
      </c>
      <c r="I4696" s="24">
        <v>88320.85</v>
      </c>
      <c r="J4696" s="24">
        <v>154561.48000000001</v>
      </c>
      <c r="K4696" s="24">
        <v>120549.4</v>
      </c>
      <c r="L4696" s="24">
        <v>210961.45</v>
      </c>
      <c r="M4696" s="24">
        <v>152732.73000000001</v>
      </c>
      <c r="N4696" s="24">
        <v>267282.28000000003</v>
      </c>
      <c r="O4696" s="24">
        <v>201398.32</v>
      </c>
      <c r="P4696" s="24">
        <v>352447.06</v>
      </c>
      <c r="Q4696" s="24">
        <v>249642.91</v>
      </c>
      <c r="R4696" s="24">
        <v>436875.09</v>
      </c>
      <c r="S4696" s="24">
        <v>281338.2</v>
      </c>
      <c r="T4696" s="24">
        <v>492341.85</v>
      </c>
      <c r="U4696" s="24">
        <v>312659.26</v>
      </c>
      <c r="V4696" s="24">
        <v>547153.71</v>
      </c>
    </row>
    <row r="4697" spans="1:22" hidden="1" x14ac:dyDescent="0.3">
      <c r="A4697" s="23">
        <v>7</v>
      </c>
      <c r="B4697" s="23">
        <v>2022</v>
      </c>
      <c r="C4697" s="23" t="s">
        <v>573</v>
      </c>
      <c r="D4697" t="s">
        <v>161</v>
      </c>
      <c r="E4697" s="23" t="s">
        <v>576</v>
      </c>
      <c r="F4697" s="23" t="s">
        <v>323</v>
      </c>
      <c r="G4697" s="23">
        <v>4</v>
      </c>
      <c r="H4697" s="23" t="s">
        <v>29</v>
      </c>
      <c r="I4697" s="24">
        <v>94009.15</v>
      </c>
      <c r="J4697" s="24">
        <v>150414.65</v>
      </c>
      <c r="K4697" s="24">
        <v>131612.81</v>
      </c>
      <c r="L4697" s="24">
        <v>210580.51</v>
      </c>
      <c r="M4697" s="24">
        <v>169216.48</v>
      </c>
      <c r="N4697" s="24">
        <v>270746.37</v>
      </c>
      <c r="O4697" s="24">
        <v>225621.97</v>
      </c>
      <c r="P4697" s="24">
        <v>360995.15</v>
      </c>
      <c r="Q4697" s="24">
        <v>282027.46000000002</v>
      </c>
      <c r="R4697" s="24">
        <v>451243.94</v>
      </c>
      <c r="S4697" s="24">
        <v>319631.12</v>
      </c>
      <c r="T4697" s="24">
        <v>511409.8</v>
      </c>
      <c r="U4697" s="24">
        <v>357234.78</v>
      </c>
      <c r="V4697" s="24">
        <v>571575.66</v>
      </c>
    </row>
    <row r="4698" spans="1:22" hidden="1" x14ac:dyDescent="0.3">
      <c r="A4698" s="23">
        <v>7</v>
      </c>
      <c r="B4698" s="23">
        <v>2022</v>
      </c>
      <c r="C4698" s="23" t="s">
        <v>573</v>
      </c>
      <c r="D4698" t="s">
        <v>161</v>
      </c>
      <c r="E4698" s="23" t="s">
        <v>576</v>
      </c>
      <c r="F4698" s="23" t="s">
        <v>405</v>
      </c>
      <c r="G4698" s="23">
        <v>1</v>
      </c>
      <c r="H4698" s="23" t="s">
        <v>14</v>
      </c>
      <c r="I4698" s="24">
        <v>101350.53</v>
      </c>
      <c r="J4698" s="24">
        <v>177363.42</v>
      </c>
      <c r="K4698" s="24">
        <v>131250.53</v>
      </c>
      <c r="L4698" s="24">
        <v>229688.42</v>
      </c>
      <c r="M4698" s="24">
        <v>156662.32</v>
      </c>
      <c r="N4698" s="24">
        <v>274159.06</v>
      </c>
      <c r="O4698" s="24">
        <v>186455.52</v>
      </c>
      <c r="P4698" s="24">
        <v>326297.15999999997</v>
      </c>
      <c r="Q4698" s="24">
        <v>219278.84</v>
      </c>
      <c r="R4698" s="24">
        <v>383737.96</v>
      </c>
      <c r="S4698" s="24">
        <v>240336.53</v>
      </c>
      <c r="T4698" s="24">
        <v>420588.92</v>
      </c>
      <c r="U4698" s="24">
        <v>260608.44</v>
      </c>
      <c r="V4698" s="24">
        <v>456064.76</v>
      </c>
    </row>
    <row r="4699" spans="1:22" hidden="1" x14ac:dyDescent="0.3">
      <c r="A4699" s="23">
        <v>7</v>
      </c>
      <c r="B4699" s="23">
        <v>2022</v>
      </c>
      <c r="C4699" s="23" t="s">
        <v>573</v>
      </c>
      <c r="D4699" t="s">
        <v>161</v>
      </c>
      <c r="E4699" s="23" t="s">
        <v>576</v>
      </c>
      <c r="F4699" s="23" t="s">
        <v>405</v>
      </c>
      <c r="G4699" s="23">
        <v>2</v>
      </c>
      <c r="H4699" s="23" t="s">
        <v>30</v>
      </c>
      <c r="I4699" s="24">
        <v>80960.09</v>
      </c>
      <c r="J4699" s="24">
        <v>141680.16</v>
      </c>
      <c r="K4699" s="24">
        <v>105737.87</v>
      </c>
      <c r="L4699" s="24">
        <v>185041.27</v>
      </c>
      <c r="M4699" s="24">
        <v>127761.13</v>
      </c>
      <c r="N4699" s="24">
        <v>223581.98</v>
      </c>
      <c r="O4699" s="24">
        <v>155719.59</v>
      </c>
      <c r="P4699" s="24">
        <v>272509.27</v>
      </c>
      <c r="Q4699" s="24">
        <v>184436.28</v>
      </c>
      <c r="R4699" s="24">
        <v>322763.49</v>
      </c>
      <c r="S4699" s="24">
        <v>203062.45</v>
      </c>
      <c r="T4699" s="24">
        <v>355359.29</v>
      </c>
      <c r="U4699" s="24">
        <v>220414.1</v>
      </c>
      <c r="V4699" s="24">
        <v>385724.68</v>
      </c>
    </row>
    <row r="4700" spans="1:22" hidden="1" x14ac:dyDescent="0.3">
      <c r="A4700" s="23">
        <v>7</v>
      </c>
      <c r="B4700" s="23">
        <v>2022</v>
      </c>
      <c r="C4700" s="23" t="s">
        <v>573</v>
      </c>
      <c r="D4700" t="s">
        <v>161</v>
      </c>
      <c r="E4700" s="23" t="s">
        <v>576</v>
      </c>
      <c r="F4700" s="23" t="s">
        <v>405</v>
      </c>
      <c r="G4700" s="23">
        <v>3</v>
      </c>
      <c r="H4700" s="23" t="s">
        <v>31</v>
      </c>
      <c r="I4700" s="24">
        <v>78385.8</v>
      </c>
      <c r="J4700" s="24">
        <v>137175.14000000001</v>
      </c>
      <c r="K4700" s="24">
        <v>107142.19</v>
      </c>
      <c r="L4700" s="24">
        <v>187498.84</v>
      </c>
      <c r="M4700" s="24">
        <v>135860.70000000001</v>
      </c>
      <c r="N4700" s="24">
        <v>237756.22</v>
      </c>
      <c r="O4700" s="24">
        <v>179265.8</v>
      </c>
      <c r="P4700" s="24">
        <v>313715.15999999997</v>
      </c>
      <c r="Q4700" s="24">
        <v>222318.07999999999</v>
      </c>
      <c r="R4700" s="24">
        <v>389056.63</v>
      </c>
      <c r="S4700" s="24">
        <v>250627.55</v>
      </c>
      <c r="T4700" s="24">
        <v>438598.21</v>
      </c>
      <c r="U4700" s="24">
        <v>278623.39</v>
      </c>
      <c r="V4700" s="24">
        <v>487590.93</v>
      </c>
    </row>
    <row r="4701" spans="1:22" hidden="1" x14ac:dyDescent="0.3">
      <c r="A4701" s="23">
        <v>7</v>
      </c>
      <c r="B4701" s="23">
        <v>2022</v>
      </c>
      <c r="C4701" s="23" t="s">
        <v>573</v>
      </c>
      <c r="D4701" t="s">
        <v>161</v>
      </c>
      <c r="E4701" s="23" t="s">
        <v>576</v>
      </c>
      <c r="F4701" s="23" t="s">
        <v>405</v>
      </c>
      <c r="G4701" s="23">
        <v>4</v>
      </c>
      <c r="H4701" s="23" t="s">
        <v>29</v>
      </c>
      <c r="I4701" s="24">
        <v>82370.13</v>
      </c>
      <c r="J4701" s="24">
        <v>131792.21</v>
      </c>
      <c r="K4701" s="24">
        <v>115318.18</v>
      </c>
      <c r="L4701" s="24">
        <v>184509.09</v>
      </c>
      <c r="M4701" s="24">
        <v>148266.23000000001</v>
      </c>
      <c r="N4701" s="24">
        <v>237225.98</v>
      </c>
      <c r="O4701" s="24">
        <v>197688.31</v>
      </c>
      <c r="P4701" s="24">
        <v>316301.3</v>
      </c>
      <c r="Q4701" s="24">
        <v>247110.39</v>
      </c>
      <c r="R4701" s="24">
        <v>395376.63</v>
      </c>
      <c r="S4701" s="24">
        <v>280058.44</v>
      </c>
      <c r="T4701" s="24">
        <v>448093.51</v>
      </c>
      <c r="U4701" s="24">
        <v>313006.49</v>
      </c>
      <c r="V4701" s="24">
        <v>500810.39</v>
      </c>
    </row>
    <row r="4702" spans="1:22" hidden="1" x14ac:dyDescent="0.3">
      <c r="A4702" s="23">
        <v>7</v>
      </c>
      <c r="B4702" s="23">
        <v>2022</v>
      </c>
      <c r="C4702" s="23" t="s">
        <v>573</v>
      </c>
      <c r="D4702" t="s">
        <v>161</v>
      </c>
      <c r="E4702" s="23" t="s">
        <v>576</v>
      </c>
      <c r="F4702" s="23" t="s">
        <v>401</v>
      </c>
      <c r="G4702" s="23">
        <v>1</v>
      </c>
      <c r="H4702" s="23" t="s">
        <v>14</v>
      </c>
      <c r="I4702" s="24">
        <v>105266.04</v>
      </c>
      <c r="J4702" s="24">
        <v>184215.58</v>
      </c>
      <c r="K4702" s="24">
        <v>136599.59</v>
      </c>
      <c r="L4702" s="24">
        <v>239049.29</v>
      </c>
      <c r="M4702" s="24">
        <v>163282.62</v>
      </c>
      <c r="N4702" s="24">
        <v>285744.58</v>
      </c>
      <c r="O4702" s="24">
        <v>194673.38</v>
      </c>
      <c r="P4702" s="24">
        <v>340678.41</v>
      </c>
      <c r="Q4702" s="24">
        <v>229158.08</v>
      </c>
      <c r="R4702" s="24">
        <v>401026.64</v>
      </c>
      <c r="S4702" s="24">
        <v>251288.25</v>
      </c>
      <c r="T4702" s="24">
        <v>439754.44</v>
      </c>
      <c r="U4702" s="24">
        <v>272709.09999999998</v>
      </c>
      <c r="V4702" s="24">
        <v>477240.93</v>
      </c>
    </row>
    <row r="4703" spans="1:22" hidden="1" x14ac:dyDescent="0.3">
      <c r="A4703" s="23">
        <v>7</v>
      </c>
      <c r="B4703" s="23">
        <v>2022</v>
      </c>
      <c r="C4703" s="23" t="s">
        <v>573</v>
      </c>
      <c r="D4703" t="s">
        <v>161</v>
      </c>
      <c r="E4703" s="23" t="s">
        <v>576</v>
      </c>
      <c r="F4703" s="23" t="s">
        <v>401</v>
      </c>
      <c r="G4703" s="23">
        <v>2</v>
      </c>
      <c r="H4703" s="23" t="s">
        <v>30</v>
      </c>
      <c r="I4703" s="24">
        <v>82326.8</v>
      </c>
      <c r="J4703" s="24">
        <v>144071.9</v>
      </c>
      <c r="K4703" s="24">
        <v>107897.86</v>
      </c>
      <c r="L4703" s="24">
        <v>188821.25</v>
      </c>
      <c r="M4703" s="24">
        <v>130768.78</v>
      </c>
      <c r="N4703" s="24">
        <v>228845.36</v>
      </c>
      <c r="O4703" s="24">
        <v>160095.45000000001</v>
      </c>
      <c r="P4703" s="24">
        <v>280167.03999999998</v>
      </c>
      <c r="Q4703" s="24">
        <v>189960.21</v>
      </c>
      <c r="R4703" s="24">
        <v>332430.36</v>
      </c>
      <c r="S4703" s="24">
        <v>209354.92</v>
      </c>
      <c r="T4703" s="24">
        <v>366371.11</v>
      </c>
      <c r="U4703" s="24">
        <v>227490.47</v>
      </c>
      <c r="V4703" s="24">
        <v>398108.33</v>
      </c>
    </row>
    <row r="4704" spans="1:22" hidden="1" x14ac:dyDescent="0.3">
      <c r="A4704" s="23">
        <v>7</v>
      </c>
      <c r="B4704" s="23">
        <v>2022</v>
      </c>
      <c r="C4704" s="23" t="s">
        <v>573</v>
      </c>
      <c r="D4704" t="s">
        <v>161</v>
      </c>
      <c r="E4704" s="23" t="s">
        <v>576</v>
      </c>
      <c r="F4704" s="23" t="s">
        <v>401</v>
      </c>
      <c r="G4704" s="23">
        <v>3</v>
      </c>
      <c r="H4704" s="23" t="s">
        <v>31</v>
      </c>
      <c r="I4704" s="24">
        <v>78389.31</v>
      </c>
      <c r="J4704" s="24">
        <v>137181.29</v>
      </c>
      <c r="K4704" s="24">
        <v>106822.38</v>
      </c>
      <c r="L4704" s="24">
        <v>186939.16</v>
      </c>
      <c r="M4704" s="24">
        <v>135212.81</v>
      </c>
      <c r="N4704" s="24">
        <v>236622.41</v>
      </c>
      <c r="O4704" s="24">
        <v>178166.73</v>
      </c>
      <c r="P4704" s="24">
        <v>311791.77</v>
      </c>
      <c r="Q4704" s="24">
        <v>220723.71</v>
      </c>
      <c r="R4704" s="24">
        <v>386266.48</v>
      </c>
      <c r="S4704" s="24">
        <v>248653.98</v>
      </c>
      <c r="T4704" s="24">
        <v>435144.46</v>
      </c>
      <c r="U4704" s="24">
        <v>276231.42</v>
      </c>
      <c r="V4704" s="24">
        <v>483404.98</v>
      </c>
    </row>
    <row r="4705" spans="1:22" hidden="1" x14ac:dyDescent="0.3">
      <c r="A4705" s="23">
        <v>7</v>
      </c>
      <c r="B4705" s="23">
        <v>2022</v>
      </c>
      <c r="C4705" s="23" t="s">
        <v>573</v>
      </c>
      <c r="D4705" t="s">
        <v>161</v>
      </c>
      <c r="E4705" s="23" t="s">
        <v>576</v>
      </c>
      <c r="F4705" s="23" t="s">
        <v>401</v>
      </c>
      <c r="G4705" s="23">
        <v>4</v>
      </c>
      <c r="H4705" s="23" t="s">
        <v>29</v>
      </c>
      <c r="I4705" s="24">
        <v>84628.89</v>
      </c>
      <c r="J4705" s="24">
        <v>135406.23000000001</v>
      </c>
      <c r="K4705" s="24">
        <v>118480.45</v>
      </c>
      <c r="L4705" s="24">
        <v>189568.72</v>
      </c>
      <c r="M4705" s="24">
        <v>152332</v>
      </c>
      <c r="N4705" s="24">
        <v>243731.21</v>
      </c>
      <c r="O4705" s="24">
        <v>203109.34</v>
      </c>
      <c r="P4705" s="24">
        <v>324974.94</v>
      </c>
      <c r="Q4705" s="24">
        <v>253886.67</v>
      </c>
      <c r="R4705" s="24">
        <v>406218.68</v>
      </c>
      <c r="S4705" s="24">
        <v>287738.23</v>
      </c>
      <c r="T4705" s="24">
        <v>460381.17</v>
      </c>
      <c r="U4705" s="24">
        <v>321589.78000000003</v>
      </c>
      <c r="V4705" s="24">
        <v>514543.66</v>
      </c>
    </row>
    <row r="4706" spans="1:22" hidden="1" x14ac:dyDescent="0.3">
      <c r="A4706" s="23">
        <v>7</v>
      </c>
      <c r="B4706" s="23">
        <v>2022</v>
      </c>
      <c r="C4706" s="23" t="s">
        <v>573</v>
      </c>
      <c r="D4706" t="s">
        <v>161</v>
      </c>
      <c r="E4706" s="23" t="s">
        <v>576</v>
      </c>
      <c r="F4706" s="23" t="s">
        <v>457</v>
      </c>
      <c r="G4706" s="23">
        <v>1</v>
      </c>
      <c r="H4706" s="23" t="s">
        <v>14</v>
      </c>
      <c r="I4706" s="24">
        <v>112428.94</v>
      </c>
      <c r="J4706" s="24">
        <v>196750.65</v>
      </c>
      <c r="K4706" s="24">
        <v>145794.35999999999</v>
      </c>
      <c r="L4706" s="24">
        <v>255140.13</v>
      </c>
      <c r="M4706" s="24">
        <v>174188.82</v>
      </c>
      <c r="N4706" s="24">
        <v>304830.43</v>
      </c>
      <c r="O4706" s="24">
        <v>207554.8</v>
      </c>
      <c r="P4706" s="24">
        <v>363220.9</v>
      </c>
      <c r="Q4706" s="24">
        <v>244244.42</v>
      </c>
      <c r="R4706" s="24">
        <v>427427.74</v>
      </c>
      <c r="S4706" s="24">
        <v>267787.21999999997</v>
      </c>
      <c r="T4706" s="24">
        <v>468627.64</v>
      </c>
      <c r="U4706" s="24">
        <v>290533.96999999997</v>
      </c>
      <c r="V4706" s="24">
        <v>508434.45</v>
      </c>
    </row>
    <row r="4707" spans="1:22" hidden="1" x14ac:dyDescent="0.3">
      <c r="A4707" s="23">
        <v>7</v>
      </c>
      <c r="B4707" s="23">
        <v>2022</v>
      </c>
      <c r="C4707" s="23" t="s">
        <v>573</v>
      </c>
      <c r="D4707" t="s">
        <v>161</v>
      </c>
      <c r="E4707" s="23" t="s">
        <v>576</v>
      </c>
      <c r="F4707" s="23" t="s">
        <v>457</v>
      </c>
      <c r="G4707" s="23">
        <v>2</v>
      </c>
      <c r="H4707" s="23" t="s">
        <v>30</v>
      </c>
      <c r="I4707" s="24">
        <v>88562.86</v>
      </c>
      <c r="J4707" s="24">
        <v>154985.01</v>
      </c>
      <c r="K4707" s="24">
        <v>115932.96</v>
      </c>
      <c r="L4707" s="24">
        <v>202882.67</v>
      </c>
      <c r="M4707" s="24">
        <v>140361.29</v>
      </c>
      <c r="N4707" s="24">
        <v>245632.25</v>
      </c>
      <c r="O4707" s="24">
        <v>171579.79</v>
      </c>
      <c r="P4707" s="24">
        <v>300264.62</v>
      </c>
      <c r="Q4707" s="24">
        <v>203462.8</v>
      </c>
      <c r="R4707" s="24">
        <v>356059.9</v>
      </c>
      <c r="S4707" s="24">
        <v>224159.61</v>
      </c>
      <c r="T4707" s="24">
        <v>392279.32</v>
      </c>
      <c r="U4707" s="24">
        <v>243488.33</v>
      </c>
      <c r="V4707" s="24">
        <v>426104.57</v>
      </c>
    </row>
    <row r="4708" spans="1:22" hidden="1" x14ac:dyDescent="0.3">
      <c r="A4708" s="23">
        <v>7</v>
      </c>
      <c r="B4708" s="23">
        <v>2022</v>
      </c>
      <c r="C4708" s="23" t="s">
        <v>573</v>
      </c>
      <c r="D4708" t="s">
        <v>161</v>
      </c>
      <c r="E4708" s="23" t="s">
        <v>576</v>
      </c>
      <c r="F4708" s="23" t="s">
        <v>457</v>
      </c>
      <c r="G4708" s="23">
        <v>3</v>
      </c>
      <c r="H4708" s="23" t="s">
        <v>31</v>
      </c>
      <c r="I4708" s="24">
        <v>84812.46</v>
      </c>
      <c r="J4708" s="24">
        <v>148421.81</v>
      </c>
      <c r="K4708" s="24">
        <v>115696.7</v>
      </c>
      <c r="L4708" s="24">
        <v>202469.22</v>
      </c>
      <c r="M4708" s="24">
        <v>146536.57999999999</v>
      </c>
      <c r="N4708" s="24">
        <v>256439.02</v>
      </c>
      <c r="O4708" s="24">
        <v>193179.56</v>
      </c>
      <c r="P4708" s="24">
        <v>338064.23</v>
      </c>
      <c r="Q4708" s="24">
        <v>239409.55</v>
      </c>
      <c r="R4708" s="24">
        <v>418966.72</v>
      </c>
      <c r="S4708" s="24">
        <v>269770.69</v>
      </c>
      <c r="T4708" s="24">
        <v>472098.7</v>
      </c>
      <c r="U4708" s="24">
        <v>299764.73</v>
      </c>
      <c r="V4708" s="24">
        <v>524588.27</v>
      </c>
    </row>
    <row r="4709" spans="1:22" hidden="1" x14ac:dyDescent="0.3">
      <c r="A4709" s="23">
        <v>7</v>
      </c>
      <c r="B4709" s="23">
        <v>2022</v>
      </c>
      <c r="C4709" s="23" t="s">
        <v>573</v>
      </c>
      <c r="D4709" t="s">
        <v>161</v>
      </c>
      <c r="E4709" s="23" t="s">
        <v>576</v>
      </c>
      <c r="F4709" s="23" t="s">
        <v>457</v>
      </c>
      <c r="G4709" s="23">
        <v>4</v>
      </c>
      <c r="H4709" s="23" t="s">
        <v>29</v>
      </c>
      <c r="I4709" s="24">
        <v>90720.02</v>
      </c>
      <c r="J4709" s="24">
        <v>145152.04</v>
      </c>
      <c r="K4709" s="24">
        <v>127008.03</v>
      </c>
      <c r="L4709" s="24">
        <v>203212.86</v>
      </c>
      <c r="M4709" s="24">
        <v>163296.04</v>
      </c>
      <c r="N4709" s="24">
        <v>261273.67</v>
      </c>
      <c r="O4709" s="24">
        <v>217728.06</v>
      </c>
      <c r="P4709" s="24">
        <v>348364.9</v>
      </c>
      <c r="Q4709" s="24">
        <v>272160.07</v>
      </c>
      <c r="R4709" s="24">
        <v>435456.12</v>
      </c>
      <c r="S4709" s="24">
        <v>308448.08</v>
      </c>
      <c r="T4709" s="24">
        <v>493516.94</v>
      </c>
      <c r="U4709" s="24">
        <v>344736.09</v>
      </c>
      <c r="V4709" s="24">
        <v>551577.76</v>
      </c>
    </row>
    <row r="4710" spans="1:22" hidden="1" x14ac:dyDescent="0.3">
      <c r="A4710" s="23">
        <v>7</v>
      </c>
      <c r="B4710" s="23">
        <v>2022</v>
      </c>
      <c r="C4710" s="23" t="s">
        <v>573</v>
      </c>
      <c r="D4710" t="s">
        <v>161</v>
      </c>
      <c r="E4710" s="23" t="s">
        <v>576</v>
      </c>
      <c r="F4710" s="23" t="s">
        <v>472</v>
      </c>
      <c r="G4710" s="23">
        <v>1</v>
      </c>
      <c r="H4710" s="23" t="s">
        <v>14</v>
      </c>
      <c r="I4710" s="24">
        <v>118664.02</v>
      </c>
      <c r="J4710" s="24">
        <v>207662.04</v>
      </c>
      <c r="K4710" s="24">
        <v>153890.37</v>
      </c>
      <c r="L4710" s="24">
        <v>269308.14</v>
      </c>
      <c r="M4710" s="24">
        <v>183870.48</v>
      </c>
      <c r="N4710" s="24">
        <v>321773.34000000003</v>
      </c>
      <c r="O4710" s="24">
        <v>219103.79</v>
      </c>
      <c r="P4710" s="24">
        <v>383431.63</v>
      </c>
      <c r="Q4710" s="24">
        <v>257843.04</v>
      </c>
      <c r="R4710" s="24">
        <v>451225.32</v>
      </c>
      <c r="S4710" s="24">
        <v>282701.28000000003</v>
      </c>
      <c r="T4710" s="24">
        <v>494727.24</v>
      </c>
      <c r="U4710" s="24">
        <v>306723.37</v>
      </c>
      <c r="V4710" s="24">
        <v>536765.9</v>
      </c>
    </row>
    <row r="4711" spans="1:22" hidden="1" x14ac:dyDescent="0.3">
      <c r="A4711" s="23">
        <v>7</v>
      </c>
      <c r="B4711" s="23">
        <v>2022</v>
      </c>
      <c r="C4711" s="23" t="s">
        <v>573</v>
      </c>
      <c r="D4711" t="s">
        <v>161</v>
      </c>
      <c r="E4711" s="23" t="s">
        <v>576</v>
      </c>
      <c r="F4711" s="23" t="s">
        <v>472</v>
      </c>
      <c r="G4711" s="23">
        <v>2</v>
      </c>
      <c r="H4711" s="23" t="s">
        <v>30</v>
      </c>
      <c r="I4711" s="24">
        <v>93407.69</v>
      </c>
      <c r="J4711" s="24">
        <v>163463.45000000001</v>
      </c>
      <c r="K4711" s="24">
        <v>122289.46</v>
      </c>
      <c r="L4711" s="24">
        <v>214006.55</v>
      </c>
      <c r="M4711" s="24">
        <v>148072.42000000001</v>
      </c>
      <c r="N4711" s="24">
        <v>259126.73</v>
      </c>
      <c r="O4711" s="24">
        <v>181033.14</v>
      </c>
      <c r="P4711" s="24">
        <v>316807.99</v>
      </c>
      <c r="Q4711" s="24">
        <v>214685.78</v>
      </c>
      <c r="R4711" s="24">
        <v>375700.12</v>
      </c>
      <c r="S4711" s="24">
        <v>236532.26</v>
      </c>
      <c r="T4711" s="24">
        <v>413931.45</v>
      </c>
      <c r="U4711" s="24">
        <v>256937.2</v>
      </c>
      <c r="V4711" s="24">
        <v>449640.1</v>
      </c>
    </row>
    <row r="4712" spans="1:22" hidden="1" x14ac:dyDescent="0.3">
      <c r="A4712" s="23">
        <v>7</v>
      </c>
      <c r="B4712" s="23">
        <v>2022</v>
      </c>
      <c r="C4712" s="23" t="s">
        <v>573</v>
      </c>
      <c r="D4712" t="s">
        <v>161</v>
      </c>
      <c r="E4712" s="23" t="s">
        <v>576</v>
      </c>
      <c r="F4712" s="23" t="s">
        <v>472</v>
      </c>
      <c r="G4712" s="23">
        <v>3</v>
      </c>
      <c r="H4712" s="23" t="s">
        <v>31</v>
      </c>
      <c r="I4712" s="24">
        <v>89401.43</v>
      </c>
      <c r="J4712" s="24">
        <v>156452.51</v>
      </c>
      <c r="K4712" s="24">
        <v>121944.13</v>
      </c>
      <c r="L4712" s="24">
        <v>213402.23</v>
      </c>
      <c r="M4712" s="24">
        <v>154439.89000000001</v>
      </c>
      <c r="N4712" s="24">
        <v>270269.81</v>
      </c>
      <c r="O4712" s="24">
        <v>203589</v>
      </c>
      <c r="P4712" s="24">
        <v>356280.74</v>
      </c>
      <c r="Q4712" s="24">
        <v>252301.07</v>
      </c>
      <c r="R4712" s="24">
        <v>441526.87</v>
      </c>
      <c r="S4712" s="24">
        <v>284290.19</v>
      </c>
      <c r="T4712" s="24">
        <v>497507.82</v>
      </c>
      <c r="U4712" s="24">
        <v>315890.83</v>
      </c>
      <c r="V4712" s="24">
        <v>552808.94999999995</v>
      </c>
    </row>
    <row r="4713" spans="1:22" hidden="1" x14ac:dyDescent="0.3">
      <c r="A4713" s="23">
        <v>7</v>
      </c>
      <c r="B4713" s="23">
        <v>2022</v>
      </c>
      <c r="C4713" s="23" t="s">
        <v>573</v>
      </c>
      <c r="D4713" t="s">
        <v>161</v>
      </c>
      <c r="E4713" s="23" t="s">
        <v>576</v>
      </c>
      <c r="F4713" s="23" t="s">
        <v>472</v>
      </c>
      <c r="G4713" s="23">
        <v>4</v>
      </c>
      <c r="H4713" s="23" t="s">
        <v>29</v>
      </c>
      <c r="I4713" s="24">
        <v>95716.2</v>
      </c>
      <c r="J4713" s="24">
        <v>153145.92000000001</v>
      </c>
      <c r="K4713" s="24">
        <v>134002.68</v>
      </c>
      <c r="L4713" s="24">
        <v>214404.29</v>
      </c>
      <c r="M4713" s="24">
        <v>172289.16</v>
      </c>
      <c r="N4713" s="24">
        <v>275662.65999999997</v>
      </c>
      <c r="O4713" s="24">
        <v>229718.88</v>
      </c>
      <c r="P4713" s="24">
        <v>367550.21</v>
      </c>
      <c r="Q4713" s="24">
        <v>287148.59999999998</v>
      </c>
      <c r="R4713" s="24">
        <v>459437.77</v>
      </c>
      <c r="S4713" s="24">
        <v>325435.08</v>
      </c>
      <c r="T4713" s="24">
        <v>520696.13</v>
      </c>
      <c r="U4713" s="24">
        <v>363721.56</v>
      </c>
      <c r="V4713" s="24">
        <v>581954.5</v>
      </c>
    </row>
    <row r="4714" spans="1:22" hidden="1" x14ac:dyDescent="0.3">
      <c r="A4714" s="23">
        <v>7</v>
      </c>
      <c r="B4714" s="23">
        <v>2022</v>
      </c>
      <c r="C4714" s="23" t="s">
        <v>573</v>
      </c>
      <c r="D4714" t="s">
        <v>163</v>
      </c>
      <c r="E4714" s="23" t="s">
        <v>577</v>
      </c>
      <c r="F4714" s="23" t="s">
        <v>209</v>
      </c>
      <c r="G4714" s="23">
        <v>1</v>
      </c>
      <c r="H4714" s="23" t="s">
        <v>14</v>
      </c>
      <c r="I4714" s="24">
        <v>102811.08</v>
      </c>
      <c r="J4714" s="24">
        <v>179919.38</v>
      </c>
      <c r="K4714" s="24">
        <v>133315.29999999999</v>
      </c>
      <c r="L4714" s="24">
        <v>233301.77</v>
      </c>
      <c r="M4714" s="24">
        <v>159273.53</v>
      </c>
      <c r="N4714" s="24">
        <v>278728.67</v>
      </c>
      <c r="O4714" s="24">
        <v>189774.09</v>
      </c>
      <c r="P4714" s="24">
        <v>332104.65999999997</v>
      </c>
      <c r="Q4714" s="24">
        <v>223315.29</v>
      </c>
      <c r="R4714" s="24">
        <v>390801.76</v>
      </c>
      <c r="S4714" s="24">
        <v>244837.66</v>
      </c>
      <c r="T4714" s="24">
        <v>428465.91</v>
      </c>
      <c r="U4714" s="24">
        <v>265629.43</v>
      </c>
      <c r="V4714" s="24">
        <v>464851.5</v>
      </c>
    </row>
    <row r="4715" spans="1:22" hidden="1" x14ac:dyDescent="0.3">
      <c r="A4715" s="23">
        <v>7</v>
      </c>
      <c r="B4715" s="23">
        <v>2022</v>
      </c>
      <c r="C4715" s="23" t="s">
        <v>573</v>
      </c>
      <c r="D4715" t="s">
        <v>163</v>
      </c>
      <c r="E4715" s="23" t="s">
        <v>577</v>
      </c>
      <c r="F4715" s="23" t="s">
        <v>209</v>
      </c>
      <c r="G4715" s="23">
        <v>2</v>
      </c>
      <c r="H4715" s="23" t="s">
        <v>30</v>
      </c>
      <c r="I4715" s="24">
        <v>81030.38</v>
      </c>
      <c r="J4715" s="24">
        <v>141803.17000000001</v>
      </c>
      <c r="K4715" s="24">
        <v>106063.14</v>
      </c>
      <c r="L4715" s="24">
        <v>185610.5</v>
      </c>
      <c r="M4715" s="24">
        <v>128401.8</v>
      </c>
      <c r="N4715" s="24">
        <v>224703.15</v>
      </c>
      <c r="O4715" s="24">
        <v>156942.51999999999</v>
      </c>
      <c r="P4715" s="24">
        <v>274649.40999999997</v>
      </c>
      <c r="Q4715" s="24">
        <v>186097.11</v>
      </c>
      <c r="R4715" s="24">
        <v>325669.94</v>
      </c>
      <c r="S4715" s="24">
        <v>205022.17</v>
      </c>
      <c r="T4715" s="24">
        <v>358788.8</v>
      </c>
      <c r="U4715" s="24">
        <v>222694.57</v>
      </c>
      <c r="V4715" s="24">
        <v>389715.49</v>
      </c>
    </row>
    <row r="4716" spans="1:22" hidden="1" x14ac:dyDescent="0.3">
      <c r="A4716" s="23">
        <v>7</v>
      </c>
      <c r="B4716" s="23">
        <v>2022</v>
      </c>
      <c r="C4716" s="23" t="s">
        <v>573</v>
      </c>
      <c r="D4716" t="s">
        <v>163</v>
      </c>
      <c r="E4716" s="23" t="s">
        <v>577</v>
      </c>
      <c r="F4716" s="23" t="s">
        <v>209</v>
      </c>
      <c r="G4716" s="23">
        <v>3</v>
      </c>
      <c r="H4716" s="23" t="s">
        <v>31</v>
      </c>
      <c r="I4716" s="24">
        <v>77632.2</v>
      </c>
      <c r="J4716" s="24">
        <v>135856.34</v>
      </c>
      <c r="K4716" s="24">
        <v>105910.03</v>
      </c>
      <c r="L4716" s="24">
        <v>185342.55</v>
      </c>
      <c r="M4716" s="24">
        <v>134147.37</v>
      </c>
      <c r="N4716" s="24">
        <v>234757.9</v>
      </c>
      <c r="O4716" s="24">
        <v>176853.07</v>
      </c>
      <c r="P4716" s="24">
        <v>309492.87</v>
      </c>
      <c r="Q4716" s="24">
        <v>219181.87</v>
      </c>
      <c r="R4716" s="24">
        <v>383568.28</v>
      </c>
      <c r="S4716" s="24">
        <v>246982.3</v>
      </c>
      <c r="T4716" s="24">
        <v>432219.03</v>
      </c>
      <c r="U4716" s="24">
        <v>274447.71999999997</v>
      </c>
      <c r="V4716" s="24">
        <v>480283.51</v>
      </c>
    </row>
    <row r="4717" spans="1:22" hidden="1" x14ac:dyDescent="0.3">
      <c r="A4717" s="23">
        <v>7</v>
      </c>
      <c r="B4717" s="23">
        <v>2022</v>
      </c>
      <c r="C4717" s="23" t="s">
        <v>573</v>
      </c>
      <c r="D4717" t="s">
        <v>163</v>
      </c>
      <c r="E4717" s="23" t="s">
        <v>577</v>
      </c>
      <c r="F4717" s="23" t="s">
        <v>209</v>
      </c>
      <c r="G4717" s="23">
        <v>4</v>
      </c>
      <c r="H4717" s="23" t="s">
        <v>29</v>
      </c>
      <c r="I4717" s="24">
        <v>82982.210000000006</v>
      </c>
      <c r="J4717" s="24">
        <v>132771.53</v>
      </c>
      <c r="K4717" s="24">
        <v>116175.09</v>
      </c>
      <c r="L4717" s="24">
        <v>185880.15</v>
      </c>
      <c r="M4717" s="24">
        <v>149367.97</v>
      </c>
      <c r="N4717" s="24">
        <v>238988.76</v>
      </c>
      <c r="O4717" s="24">
        <v>199157.3</v>
      </c>
      <c r="P4717" s="24">
        <v>318651.68</v>
      </c>
      <c r="Q4717" s="24">
        <v>248946.62</v>
      </c>
      <c r="R4717" s="24">
        <v>398314.6</v>
      </c>
      <c r="S4717" s="24">
        <v>282139.5</v>
      </c>
      <c r="T4717" s="24">
        <v>451423.21</v>
      </c>
      <c r="U4717" s="24">
        <v>315332.39</v>
      </c>
      <c r="V4717" s="24">
        <v>504531.83</v>
      </c>
    </row>
    <row r="4718" spans="1:22" hidden="1" x14ac:dyDescent="0.3">
      <c r="A4718" s="23">
        <v>7</v>
      </c>
      <c r="B4718" s="23">
        <v>2022</v>
      </c>
      <c r="C4718" s="23" t="s">
        <v>573</v>
      </c>
      <c r="D4718" t="s">
        <v>163</v>
      </c>
      <c r="E4718" s="23" t="s">
        <v>577</v>
      </c>
      <c r="F4718" s="23" t="s">
        <v>252</v>
      </c>
      <c r="G4718" s="23">
        <v>1</v>
      </c>
      <c r="H4718" s="23" t="s">
        <v>14</v>
      </c>
      <c r="I4718" s="24">
        <v>102147.39</v>
      </c>
      <c r="J4718" s="24">
        <v>178757.94</v>
      </c>
      <c r="K4718" s="24">
        <v>132403.66</v>
      </c>
      <c r="L4718" s="24">
        <v>231706.41</v>
      </c>
      <c r="M4718" s="24">
        <v>158141.26</v>
      </c>
      <c r="N4718" s="24">
        <v>276747.2</v>
      </c>
      <c r="O4718" s="24">
        <v>188363.07</v>
      </c>
      <c r="P4718" s="24">
        <v>329635.38</v>
      </c>
      <c r="Q4718" s="24">
        <v>221615.65</v>
      </c>
      <c r="R4718" s="24">
        <v>387827.39</v>
      </c>
      <c r="S4718" s="24">
        <v>242951.62</v>
      </c>
      <c r="T4718" s="24">
        <v>425165.34</v>
      </c>
      <c r="U4718" s="24">
        <v>263542.12</v>
      </c>
      <c r="V4718" s="24">
        <v>461198.71</v>
      </c>
    </row>
    <row r="4719" spans="1:22" hidden="1" x14ac:dyDescent="0.3">
      <c r="A4719" s="23">
        <v>7</v>
      </c>
      <c r="B4719" s="23">
        <v>2022</v>
      </c>
      <c r="C4719" s="23" t="s">
        <v>573</v>
      </c>
      <c r="D4719" t="s">
        <v>163</v>
      </c>
      <c r="E4719" s="23" t="s">
        <v>577</v>
      </c>
      <c r="F4719" s="23" t="s">
        <v>252</v>
      </c>
      <c r="G4719" s="23">
        <v>2</v>
      </c>
      <c r="H4719" s="23" t="s">
        <v>30</v>
      </c>
      <c r="I4719" s="24">
        <v>80830.12</v>
      </c>
      <c r="J4719" s="24">
        <v>141452.71</v>
      </c>
      <c r="K4719" s="24">
        <v>105731.34</v>
      </c>
      <c r="L4719" s="24">
        <v>185029.84</v>
      </c>
      <c r="M4719" s="24">
        <v>127926.38</v>
      </c>
      <c r="N4719" s="24">
        <v>223871.16</v>
      </c>
      <c r="O4719" s="24">
        <v>156230.04999999999</v>
      </c>
      <c r="P4719" s="24">
        <v>273402.58</v>
      </c>
      <c r="Q4719" s="24">
        <v>185189.34</v>
      </c>
      <c r="R4719" s="24">
        <v>324081.34999999998</v>
      </c>
      <c r="S4719" s="24">
        <v>203983.27</v>
      </c>
      <c r="T4719" s="24">
        <v>356970.72</v>
      </c>
      <c r="U4719" s="24">
        <v>221520.77</v>
      </c>
      <c r="V4719" s="24">
        <v>387661.34</v>
      </c>
    </row>
    <row r="4720" spans="1:22" hidden="1" x14ac:dyDescent="0.3">
      <c r="A4720" s="23">
        <v>7</v>
      </c>
      <c r="B4720" s="23">
        <v>2022</v>
      </c>
      <c r="C4720" s="23" t="s">
        <v>573</v>
      </c>
      <c r="D4720" t="s">
        <v>163</v>
      </c>
      <c r="E4720" s="23" t="s">
        <v>577</v>
      </c>
      <c r="F4720" s="23" t="s">
        <v>252</v>
      </c>
      <c r="G4720" s="23">
        <v>3</v>
      </c>
      <c r="H4720" s="23" t="s">
        <v>31</v>
      </c>
      <c r="I4720" s="24">
        <v>77685.52</v>
      </c>
      <c r="J4720" s="24">
        <v>135949.66</v>
      </c>
      <c r="K4720" s="24">
        <v>106043.73</v>
      </c>
      <c r="L4720" s="24">
        <v>185576.52</v>
      </c>
      <c r="M4720" s="24">
        <v>134362.31</v>
      </c>
      <c r="N4720" s="24">
        <v>235134.04</v>
      </c>
      <c r="O4720" s="24">
        <v>177182.42</v>
      </c>
      <c r="P4720" s="24">
        <v>310069.23</v>
      </c>
      <c r="Q4720" s="24">
        <v>219633.65</v>
      </c>
      <c r="R4720" s="24">
        <v>384358.89</v>
      </c>
      <c r="S4720" s="24">
        <v>247524.62</v>
      </c>
      <c r="T4720" s="24">
        <v>433168.08</v>
      </c>
      <c r="U4720" s="24">
        <v>275087.69</v>
      </c>
      <c r="V4720" s="24">
        <v>481403.46</v>
      </c>
    </row>
    <row r="4721" spans="1:22" hidden="1" x14ac:dyDescent="0.3">
      <c r="A4721" s="23">
        <v>7</v>
      </c>
      <c r="B4721" s="23">
        <v>2022</v>
      </c>
      <c r="C4721" s="23" t="s">
        <v>573</v>
      </c>
      <c r="D4721" t="s">
        <v>163</v>
      </c>
      <c r="E4721" s="23" t="s">
        <v>577</v>
      </c>
      <c r="F4721" s="23" t="s">
        <v>252</v>
      </c>
      <c r="G4721" s="23">
        <v>4</v>
      </c>
      <c r="H4721" s="23" t="s">
        <v>29</v>
      </c>
      <c r="I4721" s="24">
        <v>82615.81</v>
      </c>
      <c r="J4721" s="24">
        <v>132185.29</v>
      </c>
      <c r="K4721" s="24">
        <v>115662.13</v>
      </c>
      <c r="L4721" s="24">
        <v>185059.41</v>
      </c>
      <c r="M4721" s="24">
        <v>148708.45000000001</v>
      </c>
      <c r="N4721" s="24">
        <v>237933.53</v>
      </c>
      <c r="O4721" s="24">
        <v>198277.94</v>
      </c>
      <c r="P4721" s="24">
        <v>317244.7</v>
      </c>
      <c r="Q4721" s="24">
        <v>247847.42</v>
      </c>
      <c r="R4721" s="24">
        <v>396555.88</v>
      </c>
      <c r="S4721" s="24">
        <v>280893.74</v>
      </c>
      <c r="T4721" s="24">
        <v>449430</v>
      </c>
      <c r="U4721" s="24">
        <v>313940.07</v>
      </c>
      <c r="V4721" s="24">
        <v>502304.12</v>
      </c>
    </row>
    <row r="4722" spans="1:22" hidden="1" x14ac:dyDescent="0.3">
      <c r="A4722" s="23">
        <v>7</v>
      </c>
      <c r="B4722" s="23">
        <v>2022</v>
      </c>
      <c r="C4722" s="23" t="s">
        <v>573</v>
      </c>
      <c r="D4722" t="s">
        <v>163</v>
      </c>
      <c r="E4722" s="23" t="s">
        <v>577</v>
      </c>
      <c r="F4722" s="23" t="s">
        <v>293</v>
      </c>
      <c r="G4722" s="23">
        <v>1</v>
      </c>
      <c r="H4722" s="23" t="s">
        <v>14</v>
      </c>
      <c r="I4722" s="24">
        <v>103010.85</v>
      </c>
      <c r="J4722" s="24">
        <v>180268.99</v>
      </c>
      <c r="K4722" s="24">
        <v>133677.54999999999</v>
      </c>
      <c r="L4722" s="24">
        <v>233935.72</v>
      </c>
      <c r="M4722" s="24">
        <v>159793.53</v>
      </c>
      <c r="N4722" s="24">
        <v>279638.68</v>
      </c>
      <c r="O4722" s="24">
        <v>190518.89</v>
      </c>
      <c r="P4722" s="24">
        <v>333408.06</v>
      </c>
      <c r="Q4722" s="24">
        <v>224271.06</v>
      </c>
      <c r="R4722" s="24">
        <v>392474.36</v>
      </c>
      <c r="S4722" s="24">
        <v>245931.25</v>
      </c>
      <c r="T4722" s="24">
        <v>430379.68</v>
      </c>
      <c r="U4722" s="24">
        <v>266899</v>
      </c>
      <c r="V4722" s="24">
        <v>467073.25</v>
      </c>
    </row>
    <row r="4723" spans="1:22" hidden="1" x14ac:dyDescent="0.3">
      <c r="A4723" s="23">
        <v>7</v>
      </c>
      <c r="B4723" s="23">
        <v>2022</v>
      </c>
      <c r="C4723" s="23" t="s">
        <v>573</v>
      </c>
      <c r="D4723" t="s">
        <v>163</v>
      </c>
      <c r="E4723" s="23" t="s">
        <v>577</v>
      </c>
      <c r="F4723" s="23" t="s">
        <v>293</v>
      </c>
      <c r="G4723" s="23">
        <v>2</v>
      </c>
      <c r="H4723" s="23" t="s">
        <v>30</v>
      </c>
      <c r="I4723" s="24">
        <v>80535.03</v>
      </c>
      <c r="J4723" s="24">
        <v>140936.29999999999</v>
      </c>
      <c r="K4723" s="24">
        <v>105555.65</v>
      </c>
      <c r="L4723" s="24">
        <v>184722.38</v>
      </c>
      <c r="M4723" s="24">
        <v>127936.54</v>
      </c>
      <c r="N4723" s="24">
        <v>223888.94</v>
      </c>
      <c r="O4723" s="24">
        <v>156639.51</v>
      </c>
      <c r="P4723" s="24">
        <v>274119.14</v>
      </c>
      <c r="Q4723" s="24">
        <v>185865.06</v>
      </c>
      <c r="R4723" s="24">
        <v>325263.86</v>
      </c>
      <c r="S4723" s="24">
        <v>204845.05</v>
      </c>
      <c r="T4723" s="24">
        <v>358478.84</v>
      </c>
      <c r="U4723" s="24">
        <v>222593.88</v>
      </c>
      <c r="V4723" s="24">
        <v>389539.29</v>
      </c>
    </row>
    <row r="4724" spans="1:22" hidden="1" x14ac:dyDescent="0.3">
      <c r="A4724" s="23">
        <v>7</v>
      </c>
      <c r="B4724" s="23">
        <v>2022</v>
      </c>
      <c r="C4724" s="23" t="s">
        <v>573</v>
      </c>
      <c r="D4724" t="s">
        <v>163</v>
      </c>
      <c r="E4724" s="23" t="s">
        <v>577</v>
      </c>
      <c r="F4724" s="23" t="s">
        <v>293</v>
      </c>
      <c r="G4724" s="23">
        <v>3</v>
      </c>
      <c r="H4724" s="23" t="s">
        <v>31</v>
      </c>
      <c r="I4724" s="24">
        <v>76661.78</v>
      </c>
      <c r="J4724" s="24">
        <v>134158.12</v>
      </c>
      <c r="K4724" s="24">
        <v>104462.88</v>
      </c>
      <c r="L4724" s="24">
        <v>182810.04</v>
      </c>
      <c r="M4724" s="24">
        <v>132222.20000000001</v>
      </c>
      <c r="N4724" s="24">
        <v>231388.86</v>
      </c>
      <c r="O4724" s="24">
        <v>174222.02</v>
      </c>
      <c r="P4724" s="24">
        <v>304888.53999999998</v>
      </c>
      <c r="Q4724" s="24">
        <v>215832.92</v>
      </c>
      <c r="R4724" s="24">
        <v>377707.61</v>
      </c>
      <c r="S4724" s="24">
        <v>243141.39</v>
      </c>
      <c r="T4724" s="24">
        <v>425497.43</v>
      </c>
      <c r="U4724" s="24">
        <v>270104.14</v>
      </c>
      <c r="V4724" s="24">
        <v>472682.25</v>
      </c>
    </row>
    <row r="4725" spans="1:22" hidden="1" x14ac:dyDescent="0.3">
      <c r="A4725" s="23">
        <v>7</v>
      </c>
      <c r="B4725" s="23">
        <v>2022</v>
      </c>
      <c r="C4725" s="23" t="s">
        <v>573</v>
      </c>
      <c r="D4725" t="s">
        <v>163</v>
      </c>
      <c r="E4725" s="23" t="s">
        <v>577</v>
      </c>
      <c r="F4725" s="23" t="s">
        <v>293</v>
      </c>
      <c r="G4725" s="23">
        <v>4</v>
      </c>
      <c r="H4725" s="23" t="s">
        <v>29</v>
      </c>
      <c r="I4725" s="24">
        <v>82801.13</v>
      </c>
      <c r="J4725" s="24">
        <v>132481.81</v>
      </c>
      <c r="K4725" s="24">
        <v>115921.58</v>
      </c>
      <c r="L4725" s="24">
        <v>185474.53</v>
      </c>
      <c r="M4725" s="24">
        <v>149042.03</v>
      </c>
      <c r="N4725" s="24">
        <v>238467.25</v>
      </c>
      <c r="O4725" s="24">
        <v>198722.71</v>
      </c>
      <c r="P4725" s="24">
        <v>317956.33</v>
      </c>
      <c r="Q4725" s="24">
        <v>248403.38</v>
      </c>
      <c r="R4725" s="24">
        <v>397445.42</v>
      </c>
      <c r="S4725" s="24">
        <v>281523.83</v>
      </c>
      <c r="T4725" s="24">
        <v>450438.14</v>
      </c>
      <c r="U4725" s="24">
        <v>314644.28000000003</v>
      </c>
      <c r="V4725" s="24">
        <v>503430.86</v>
      </c>
    </row>
    <row r="4726" spans="1:22" hidden="1" x14ac:dyDescent="0.3">
      <c r="A4726" s="23">
        <v>7</v>
      </c>
      <c r="B4726" s="23">
        <v>2022</v>
      </c>
      <c r="C4726" s="23" t="s">
        <v>573</v>
      </c>
      <c r="D4726" t="s">
        <v>163</v>
      </c>
      <c r="E4726" s="23" t="s">
        <v>577</v>
      </c>
      <c r="F4726" s="23" t="s">
        <v>333</v>
      </c>
      <c r="G4726" s="23">
        <v>1</v>
      </c>
      <c r="H4726" s="23" t="s">
        <v>14</v>
      </c>
      <c r="I4726" s="24">
        <v>101816.66</v>
      </c>
      <c r="J4726" s="24">
        <v>178179.16</v>
      </c>
      <c r="K4726" s="24">
        <v>132095.78</v>
      </c>
      <c r="L4726" s="24">
        <v>231167.61</v>
      </c>
      <c r="M4726" s="24">
        <v>157875.65</v>
      </c>
      <c r="N4726" s="24">
        <v>276282.39</v>
      </c>
      <c r="O4726" s="24">
        <v>188193.38</v>
      </c>
      <c r="P4726" s="24">
        <v>329338.40999999997</v>
      </c>
      <c r="Q4726" s="24">
        <v>221508.96</v>
      </c>
      <c r="R4726" s="24">
        <v>387640.68</v>
      </c>
      <c r="S4726" s="24">
        <v>242888.21</v>
      </c>
      <c r="T4726" s="24">
        <v>425054.36</v>
      </c>
      <c r="U4726" s="24">
        <v>263570.75</v>
      </c>
      <c r="V4726" s="24">
        <v>461248.82</v>
      </c>
    </row>
    <row r="4727" spans="1:22" hidden="1" x14ac:dyDescent="0.3">
      <c r="A4727" s="23">
        <v>7</v>
      </c>
      <c r="B4727" s="23">
        <v>2022</v>
      </c>
      <c r="C4727" s="23" t="s">
        <v>573</v>
      </c>
      <c r="D4727" t="s">
        <v>163</v>
      </c>
      <c r="E4727" s="23" t="s">
        <v>577</v>
      </c>
      <c r="F4727" s="23" t="s">
        <v>333</v>
      </c>
      <c r="G4727" s="23">
        <v>2</v>
      </c>
      <c r="H4727" s="23" t="s">
        <v>30</v>
      </c>
      <c r="I4727" s="24">
        <v>79804.259999999995</v>
      </c>
      <c r="J4727" s="24">
        <v>139657.45000000001</v>
      </c>
      <c r="K4727" s="24">
        <v>104553.7</v>
      </c>
      <c r="L4727" s="24">
        <v>182968.98</v>
      </c>
      <c r="M4727" s="24">
        <v>126675.5</v>
      </c>
      <c r="N4727" s="24">
        <v>221682.13</v>
      </c>
      <c r="O4727" s="24">
        <v>155012.54</v>
      </c>
      <c r="P4727" s="24">
        <v>271271.94</v>
      </c>
      <c r="Q4727" s="24">
        <v>183894.84</v>
      </c>
      <c r="R4727" s="24">
        <v>321815.96000000002</v>
      </c>
      <c r="S4727" s="24">
        <v>202649.15</v>
      </c>
      <c r="T4727" s="24">
        <v>354636.01</v>
      </c>
      <c r="U4727" s="24">
        <v>220179.14</v>
      </c>
      <c r="V4727" s="24">
        <v>385313.49</v>
      </c>
    </row>
    <row r="4728" spans="1:22" hidden="1" x14ac:dyDescent="0.3">
      <c r="A4728" s="23">
        <v>7</v>
      </c>
      <c r="B4728" s="23">
        <v>2022</v>
      </c>
      <c r="C4728" s="23" t="s">
        <v>573</v>
      </c>
      <c r="D4728" t="s">
        <v>163</v>
      </c>
      <c r="E4728" s="23" t="s">
        <v>577</v>
      </c>
      <c r="F4728" s="23" t="s">
        <v>333</v>
      </c>
      <c r="G4728" s="23">
        <v>3</v>
      </c>
      <c r="H4728" s="23" t="s">
        <v>31</v>
      </c>
      <c r="I4728" s="24">
        <v>76121.490000000005</v>
      </c>
      <c r="J4728" s="24">
        <v>133212.6</v>
      </c>
      <c r="K4728" s="24">
        <v>103765.51</v>
      </c>
      <c r="L4728" s="24">
        <v>181589.65</v>
      </c>
      <c r="M4728" s="24">
        <v>131368.62</v>
      </c>
      <c r="N4728" s="24">
        <v>229895.09</v>
      </c>
      <c r="O4728" s="24">
        <v>173126.69</v>
      </c>
      <c r="P4728" s="24">
        <v>302971.7</v>
      </c>
      <c r="Q4728" s="24">
        <v>214503.84</v>
      </c>
      <c r="R4728" s="24">
        <v>375381.73</v>
      </c>
      <c r="S4728" s="24">
        <v>241665.39</v>
      </c>
      <c r="T4728" s="24">
        <v>422914.44</v>
      </c>
      <c r="U4728" s="24">
        <v>268488.36</v>
      </c>
      <c r="V4728" s="24">
        <v>469854.63</v>
      </c>
    </row>
    <row r="4729" spans="1:22" hidden="1" x14ac:dyDescent="0.3">
      <c r="A4729" s="23">
        <v>7</v>
      </c>
      <c r="B4729" s="23">
        <v>2022</v>
      </c>
      <c r="C4729" s="23" t="s">
        <v>573</v>
      </c>
      <c r="D4729" t="s">
        <v>163</v>
      </c>
      <c r="E4729" s="23" t="s">
        <v>577</v>
      </c>
      <c r="F4729" s="23" t="s">
        <v>333</v>
      </c>
      <c r="G4729" s="23">
        <v>4</v>
      </c>
      <c r="H4729" s="23" t="s">
        <v>29</v>
      </c>
      <c r="I4729" s="24">
        <v>81947.600000000006</v>
      </c>
      <c r="J4729" s="24">
        <v>131116.17000000001</v>
      </c>
      <c r="K4729" s="24">
        <v>114726.65</v>
      </c>
      <c r="L4729" s="24">
        <v>183562.64</v>
      </c>
      <c r="M4729" s="24">
        <v>147505.69</v>
      </c>
      <c r="N4729" s="24">
        <v>236009.1</v>
      </c>
      <c r="O4729" s="24">
        <v>196674.25</v>
      </c>
      <c r="P4729" s="24">
        <v>314678.81</v>
      </c>
      <c r="Q4729" s="24">
        <v>245842.81</v>
      </c>
      <c r="R4729" s="24">
        <v>393348.51</v>
      </c>
      <c r="S4729" s="24">
        <v>278621.84999999998</v>
      </c>
      <c r="T4729" s="24">
        <v>445794.97</v>
      </c>
      <c r="U4729" s="24">
        <v>311400.90000000002</v>
      </c>
      <c r="V4729" s="24">
        <v>498241.44</v>
      </c>
    </row>
    <row r="4730" spans="1:22" hidden="1" x14ac:dyDescent="0.3">
      <c r="A4730" s="23">
        <v>7</v>
      </c>
      <c r="B4730" s="23">
        <v>2022</v>
      </c>
      <c r="C4730" s="23" t="s">
        <v>573</v>
      </c>
      <c r="D4730" t="s">
        <v>163</v>
      </c>
      <c r="E4730" s="23" t="s">
        <v>577</v>
      </c>
      <c r="F4730" s="23" t="s">
        <v>371</v>
      </c>
      <c r="G4730" s="23">
        <v>1</v>
      </c>
      <c r="H4730" s="23" t="s">
        <v>14</v>
      </c>
      <c r="I4730" s="24">
        <v>104469.17</v>
      </c>
      <c r="J4730" s="24">
        <v>182821.06</v>
      </c>
      <c r="K4730" s="24">
        <v>135446.45000000001</v>
      </c>
      <c r="L4730" s="24">
        <v>237031.3</v>
      </c>
      <c r="M4730" s="24">
        <v>161803.67000000001</v>
      </c>
      <c r="N4730" s="24">
        <v>283156.43</v>
      </c>
      <c r="O4730" s="24">
        <v>192765.82</v>
      </c>
      <c r="P4730" s="24">
        <v>337340.19</v>
      </c>
      <c r="Q4730" s="24">
        <v>226821.26</v>
      </c>
      <c r="R4730" s="24">
        <v>396937.2</v>
      </c>
      <c r="S4730" s="24">
        <v>248673.15</v>
      </c>
      <c r="T4730" s="24">
        <v>435178.02</v>
      </c>
      <c r="U4730" s="24">
        <v>269775.40999999997</v>
      </c>
      <c r="V4730" s="24">
        <v>472106.97</v>
      </c>
    </row>
    <row r="4731" spans="1:22" hidden="1" x14ac:dyDescent="0.3">
      <c r="A4731" s="23">
        <v>7</v>
      </c>
      <c r="B4731" s="23">
        <v>2022</v>
      </c>
      <c r="C4731" s="23" t="s">
        <v>573</v>
      </c>
      <c r="D4731" t="s">
        <v>163</v>
      </c>
      <c r="E4731" s="23" t="s">
        <v>577</v>
      </c>
      <c r="F4731" s="23" t="s">
        <v>371</v>
      </c>
      <c r="G4731" s="23">
        <v>2</v>
      </c>
      <c r="H4731" s="23" t="s">
        <v>30</v>
      </c>
      <c r="I4731" s="24">
        <v>82456.77</v>
      </c>
      <c r="J4731" s="24">
        <v>144299.35</v>
      </c>
      <c r="K4731" s="24">
        <v>107904.38</v>
      </c>
      <c r="L4731" s="24">
        <v>188832.67</v>
      </c>
      <c r="M4731" s="24">
        <v>130603.53</v>
      </c>
      <c r="N4731" s="24">
        <v>228556.17</v>
      </c>
      <c r="O4731" s="24">
        <v>159584.98000000001</v>
      </c>
      <c r="P4731" s="24">
        <v>279273.71999999997</v>
      </c>
      <c r="Q4731" s="24">
        <v>189207.14</v>
      </c>
      <c r="R4731" s="24">
        <v>331112.49</v>
      </c>
      <c r="S4731" s="24">
        <v>208434.1</v>
      </c>
      <c r="T4731" s="24">
        <v>364759.67</v>
      </c>
      <c r="U4731" s="24">
        <v>226383.8</v>
      </c>
      <c r="V4731" s="24">
        <v>396171.64</v>
      </c>
    </row>
    <row r="4732" spans="1:22" hidden="1" x14ac:dyDescent="0.3">
      <c r="A4732" s="23">
        <v>7</v>
      </c>
      <c r="B4732" s="23">
        <v>2022</v>
      </c>
      <c r="C4732" s="23" t="s">
        <v>573</v>
      </c>
      <c r="D4732" t="s">
        <v>163</v>
      </c>
      <c r="E4732" s="23" t="s">
        <v>577</v>
      </c>
      <c r="F4732" s="23" t="s">
        <v>371</v>
      </c>
      <c r="G4732" s="23">
        <v>3</v>
      </c>
      <c r="H4732" s="23" t="s">
        <v>31</v>
      </c>
      <c r="I4732" s="24">
        <v>79089.58</v>
      </c>
      <c r="J4732" s="24">
        <v>138406.76</v>
      </c>
      <c r="K4732" s="24">
        <v>107920.84</v>
      </c>
      <c r="L4732" s="24">
        <v>188861.47</v>
      </c>
      <c r="M4732" s="24">
        <v>136711.19</v>
      </c>
      <c r="N4732" s="24">
        <v>239244.58</v>
      </c>
      <c r="O4732" s="24">
        <v>180250.1</v>
      </c>
      <c r="P4732" s="24">
        <v>315437.68</v>
      </c>
      <c r="Q4732" s="24">
        <v>223408.12</v>
      </c>
      <c r="R4732" s="24">
        <v>390964.21</v>
      </c>
      <c r="S4732" s="24">
        <v>251756.9</v>
      </c>
      <c r="T4732" s="24">
        <v>440574.58</v>
      </c>
      <c r="U4732" s="24">
        <v>279767.11</v>
      </c>
      <c r="V4732" s="24">
        <v>489592.43</v>
      </c>
    </row>
    <row r="4733" spans="1:22" hidden="1" x14ac:dyDescent="0.3">
      <c r="A4733" s="23">
        <v>7</v>
      </c>
      <c r="B4733" s="23">
        <v>2022</v>
      </c>
      <c r="C4733" s="23" t="s">
        <v>573</v>
      </c>
      <c r="D4733" t="s">
        <v>163</v>
      </c>
      <c r="E4733" s="23" t="s">
        <v>577</v>
      </c>
      <c r="F4733" s="23" t="s">
        <v>371</v>
      </c>
      <c r="G4733" s="23">
        <v>4</v>
      </c>
      <c r="H4733" s="23" t="s">
        <v>29</v>
      </c>
      <c r="I4733" s="24">
        <v>84383.21</v>
      </c>
      <c r="J4733" s="24">
        <v>135013.14000000001</v>
      </c>
      <c r="K4733" s="24">
        <v>118136.49</v>
      </c>
      <c r="L4733" s="24">
        <v>189018.39</v>
      </c>
      <c r="M4733" s="24">
        <v>151889.78</v>
      </c>
      <c r="N4733" s="24">
        <v>243023.65</v>
      </c>
      <c r="O4733" s="24">
        <v>202519.7</v>
      </c>
      <c r="P4733" s="24">
        <v>324031.53000000003</v>
      </c>
      <c r="Q4733" s="24">
        <v>253149.63</v>
      </c>
      <c r="R4733" s="24">
        <v>405039.41</v>
      </c>
      <c r="S4733" s="24">
        <v>286902.90999999997</v>
      </c>
      <c r="T4733" s="24">
        <v>459044.67</v>
      </c>
      <c r="U4733" s="24">
        <v>320656.2</v>
      </c>
      <c r="V4733" s="24">
        <v>513049.92</v>
      </c>
    </row>
    <row r="4734" spans="1:22" hidden="1" x14ac:dyDescent="0.3">
      <c r="A4734" s="23">
        <v>8</v>
      </c>
      <c r="B4734" s="23">
        <v>2022</v>
      </c>
      <c r="C4734" s="23" t="s">
        <v>578</v>
      </c>
      <c r="D4734" t="s">
        <v>144</v>
      </c>
      <c r="E4734" s="23" t="s">
        <v>579</v>
      </c>
      <c r="F4734" s="23" t="s">
        <v>191</v>
      </c>
      <c r="G4734" s="23">
        <v>1</v>
      </c>
      <c r="H4734" s="23" t="s">
        <v>14</v>
      </c>
      <c r="I4734" s="24">
        <v>106127.28</v>
      </c>
      <c r="J4734" s="24">
        <v>185722.73</v>
      </c>
      <c r="K4734" s="24">
        <v>137577.62</v>
      </c>
      <c r="L4734" s="24">
        <v>240760.83</v>
      </c>
      <c r="M4734" s="24">
        <v>164333.82999999999</v>
      </c>
      <c r="N4734" s="24">
        <v>287584.2</v>
      </c>
      <c r="O4734" s="24">
        <v>195757.56</v>
      </c>
      <c r="P4734" s="24">
        <v>342575.73</v>
      </c>
      <c r="Q4734" s="24">
        <v>230327.23</v>
      </c>
      <c r="R4734" s="24">
        <v>403072.66</v>
      </c>
      <c r="S4734" s="24">
        <v>252508.65</v>
      </c>
      <c r="T4734" s="24">
        <v>441890.14</v>
      </c>
      <c r="U4734" s="24">
        <v>273921.40000000002</v>
      </c>
      <c r="V4734" s="24">
        <v>479362.45</v>
      </c>
    </row>
    <row r="4735" spans="1:22" hidden="1" x14ac:dyDescent="0.3">
      <c r="A4735" s="23">
        <v>8</v>
      </c>
      <c r="B4735" s="23">
        <v>2022</v>
      </c>
      <c r="C4735" s="23" t="s">
        <v>578</v>
      </c>
      <c r="D4735" t="s">
        <v>144</v>
      </c>
      <c r="E4735" s="23" t="s">
        <v>579</v>
      </c>
      <c r="F4735" s="23" t="s">
        <v>191</v>
      </c>
      <c r="G4735" s="23">
        <v>2</v>
      </c>
      <c r="H4735" s="23" t="s">
        <v>30</v>
      </c>
      <c r="I4735" s="24">
        <v>83883.16</v>
      </c>
      <c r="J4735" s="24">
        <v>146795.54</v>
      </c>
      <c r="K4735" s="24">
        <v>109745.63</v>
      </c>
      <c r="L4735" s="24">
        <v>192054.85</v>
      </c>
      <c r="M4735" s="24">
        <v>132805.26</v>
      </c>
      <c r="N4735" s="24">
        <v>232409.2</v>
      </c>
      <c r="O4735" s="24">
        <v>162227.45000000001</v>
      </c>
      <c r="P4735" s="24">
        <v>283898.03000000003</v>
      </c>
      <c r="Q4735" s="24">
        <v>192317.18</v>
      </c>
      <c r="R4735" s="24">
        <v>336555.06</v>
      </c>
      <c r="S4735" s="24">
        <v>211846.03</v>
      </c>
      <c r="T4735" s="24">
        <v>370730.55</v>
      </c>
      <c r="U4735" s="24">
        <v>230073.03</v>
      </c>
      <c r="V4735" s="24">
        <v>402627.81</v>
      </c>
    </row>
    <row r="4736" spans="1:22" hidden="1" x14ac:dyDescent="0.3">
      <c r="A4736" s="23">
        <v>8</v>
      </c>
      <c r="B4736" s="23">
        <v>2022</v>
      </c>
      <c r="C4736" s="23" t="s">
        <v>578</v>
      </c>
      <c r="D4736" t="s">
        <v>144</v>
      </c>
      <c r="E4736" s="23" t="s">
        <v>579</v>
      </c>
      <c r="F4736" s="23" t="s">
        <v>191</v>
      </c>
      <c r="G4736" s="23">
        <v>3</v>
      </c>
      <c r="H4736" s="23" t="s">
        <v>31</v>
      </c>
      <c r="I4736" s="24">
        <v>80546.960000000006</v>
      </c>
      <c r="J4736" s="24">
        <v>140957.19</v>
      </c>
      <c r="K4736" s="24">
        <v>109931.66</v>
      </c>
      <c r="L4736" s="24">
        <v>192380.4</v>
      </c>
      <c r="M4736" s="24">
        <v>139275.01</v>
      </c>
      <c r="N4736" s="24">
        <v>243731.26</v>
      </c>
      <c r="O4736" s="24">
        <v>183647.15</v>
      </c>
      <c r="P4736" s="24">
        <v>321382.51</v>
      </c>
      <c r="Q4736" s="24">
        <v>227634.37</v>
      </c>
      <c r="R4736" s="24">
        <v>398360.15</v>
      </c>
      <c r="S4736" s="24">
        <v>256531.51</v>
      </c>
      <c r="T4736" s="24">
        <v>448930.15</v>
      </c>
      <c r="U4736" s="24">
        <v>285086.51</v>
      </c>
      <c r="V4736" s="24">
        <v>498901.39</v>
      </c>
    </row>
    <row r="4737" spans="1:22" hidden="1" x14ac:dyDescent="0.3">
      <c r="A4737" s="23">
        <v>8</v>
      </c>
      <c r="B4737" s="23">
        <v>2022</v>
      </c>
      <c r="C4737" s="23" t="s">
        <v>578</v>
      </c>
      <c r="D4737" t="s">
        <v>144</v>
      </c>
      <c r="E4737" s="23" t="s">
        <v>579</v>
      </c>
      <c r="F4737" s="23" t="s">
        <v>191</v>
      </c>
      <c r="G4737" s="23">
        <v>4</v>
      </c>
      <c r="H4737" s="23" t="s">
        <v>29</v>
      </c>
      <c r="I4737" s="24">
        <v>85784.21</v>
      </c>
      <c r="J4737" s="24">
        <v>137254.75</v>
      </c>
      <c r="K4737" s="24">
        <v>120097.9</v>
      </c>
      <c r="L4737" s="24">
        <v>192156.64</v>
      </c>
      <c r="M4737" s="24">
        <v>154411.59</v>
      </c>
      <c r="N4737" s="24">
        <v>247058.54</v>
      </c>
      <c r="O4737" s="24">
        <v>205882.12</v>
      </c>
      <c r="P4737" s="24">
        <v>329411.39</v>
      </c>
      <c r="Q4737" s="24">
        <v>257352.64</v>
      </c>
      <c r="R4737" s="24">
        <v>411764.24</v>
      </c>
      <c r="S4737" s="24">
        <v>291666.33</v>
      </c>
      <c r="T4737" s="24">
        <v>466666.14</v>
      </c>
      <c r="U4737" s="24">
        <v>325980.02</v>
      </c>
      <c r="V4737" s="24">
        <v>521568.03</v>
      </c>
    </row>
    <row r="4738" spans="1:22" hidden="1" x14ac:dyDescent="0.3">
      <c r="A4738" s="23">
        <v>8</v>
      </c>
      <c r="B4738" s="23">
        <v>2022</v>
      </c>
      <c r="C4738" s="23" t="s">
        <v>578</v>
      </c>
      <c r="D4738" t="s">
        <v>144</v>
      </c>
      <c r="E4738" s="23" t="s">
        <v>579</v>
      </c>
      <c r="F4738" s="23" t="s">
        <v>233</v>
      </c>
      <c r="G4738" s="23">
        <v>1</v>
      </c>
      <c r="H4738" s="23" t="s">
        <v>14</v>
      </c>
      <c r="I4738" s="24">
        <v>102413.75999999999</v>
      </c>
      <c r="J4738" s="24">
        <v>179224.07</v>
      </c>
      <c r="K4738" s="24">
        <v>132886.66</v>
      </c>
      <c r="L4738" s="24">
        <v>232551.66</v>
      </c>
      <c r="M4738" s="24">
        <v>158834.59</v>
      </c>
      <c r="N4738" s="24">
        <v>277960.53000000003</v>
      </c>
      <c r="O4738" s="24">
        <v>189356.13</v>
      </c>
      <c r="P4738" s="24">
        <v>331373.23</v>
      </c>
      <c r="Q4738" s="24">
        <v>222890.01</v>
      </c>
      <c r="R4738" s="24">
        <v>390057.51</v>
      </c>
      <c r="S4738" s="24">
        <v>244409.72</v>
      </c>
      <c r="T4738" s="24">
        <v>427717.01</v>
      </c>
      <c r="U4738" s="24">
        <v>265234.87</v>
      </c>
      <c r="V4738" s="24">
        <v>464161.03</v>
      </c>
    </row>
    <row r="4739" spans="1:22" hidden="1" x14ac:dyDescent="0.3">
      <c r="A4739" s="23">
        <v>8</v>
      </c>
      <c r="B4739" s="23">
        <v>2022</v>
      </c>
      <c r="C4739" s="23" t="s">
        <v>578</v>
      </c>
      <c r="D4739" t="s">
        <v>144</v>
      </c>
      <c r="E4739" s="23" t="s">
        <v>579</v>
      </c>
      <c r="F4739" s="23" t="s">
        <v>233</v>
      </c>
      <c r="G4739" s="23">
        <v>2</v>
      </c>
      <c r="H4739" s="23" t="s">
        <v>30</v>
      </c>
      <c r="I4739" s="24">
        <v>80169.64</v>
      </c>
      <c r="J4739" s="24">
        <v>140296.88</v>
      </c>
      <c r="K4739" s="24">
        <v>105054.67</v>
      </c>
      <c r="L4739" s="24">
        <v>183845.68</v>
      </c>
      <c r="M4739" s="24">
        <v>127306.02</v>
      </c>
      <c r="N4739" s="24">
        <v>222785.53</v>
      </c>
      <c r="O4739" s="24">
        <v>155826.01999999999</v>
      </c>
      <c r="P4739" s="24">
        <v>272695.53000000003</v>
      </c>
      <c r="Q4739" s="24">
        <v>184879.95</v>
      </c>
      <c r="R4739" s="24">
        <v>323539.90999999997</v>
      </c>
      <c r="S4739" s="24">
        <v>203747.1</v>
      </c>
      <c r="T4739" s="24">
        <v>356557.42</v>
      </c>
      <c r="U4739" s="24">
        <v>221386.51</v>
      </c>
      <c r="V4739" s="24">
        <v>387426.38</v>
      </c>
    </row>
    <row r="4740" spans="1:22" hidden="1" x14ac:dyDescent="0.3">
      <c r="A4740" s="23">
        <v>8</v>
      </c>
      <c r="B4740" s="23">
        <v>2022</v>
      </c>
      <c r="C4740" s="23" t="s">
        <v>578</v>
      </c>
      <c r="D4740" t="s">
        <v>144</v>
      </c>
      <c r="E4740" s="23" t="s">
        <v>579</v>
      </c>
      <c r="F4740" s="23" t="s">
        <v>233</v>
      </c>
      <c r="G4740" s="23">
        <v>3</v>
      </c>
      <c r="H4740" s="23" t="s">
        <v>31</v>
      </c>
      <c r="I4740" s="24">
        <v>76391.63</v>
      </c>
      <c r="J4740" s="24">
        <v>133685.35999999999</v>
      </c>
      <c r="K4740" s="24">
        <v>104114.19</v>
      </c>
      <c r="L4740" s="24">
        <v>182199.84</v>
      </c>
      <c r="M4740" s="24">
        <v>131795.41</v>
      </c>
      <c r="N4740" s="24">
        <v>230641.97</v>
      </c>
      <c r="O4740" s="24">
        <v>173674.35</v>
      </c>
      <c r="P4740" s="24">
        <v>303930.12</v>
      </c>
      <c r="Q4740" s="24">
        <v>215168.38</v>
      </c>
      <c r="R4740" s="24">
        <v>376544.67</v>
      </c>
      <c r="S4740" s="24">
        <v>242403.39</v>
      </c>
      <c r="T4740" s="24">
        <v>424205.93</v>
      </c>
      <c r="U4740" s="24">
        <v>269296.25</v>
      </c>
      <c r="V4740" s="24">
        <v>471268.44</v>
      </c>
    </row>
    <row r="4741" spans="1:22" hidden="1" x14ac:dyDescent="0.3">
      <c r="A4741" s="23">
        <v>8</v>
      </c>
      <c r="B4741" s="23">
        <v>2022</v>
      </c>
      <c r="C4741" s="23" t="s">
        <v>578</v>
      </c>
      <c r="D4741" t="s">
        <v>144</v>
      </c>
      <c r="E4741" s="23" t="s">
        <v>579</v>
      </c>
      <c r="F4741" s="23" t="s">
        <v>233</v>
      </c>
      <c r="G4741" s="23">
        <v>4</v>
      </c>
      <c r="H4741" s="23" t="s">
        <v>29</v>
      </c>
      <c r="I4741" s="24">
        <v>82374.36</v>
      </c>
      <c r="J4741" s="24">
        <v>131798.99</v>
      </c>
      <c r="K4741" s="24">
        <v>115324.11</v>
      </c>
      <c r="L4741" s="24">
        <v>184518.58</v>
      </c>
      <c r="M4741" s="24">
        <v>148273.85999999999</v>
      </c>
      <c r="N4741" s="24">
        <v>237238.17</v>
      </c>
      <c r="O4741" s="24">
        <v>197698.48</v>
      </c>
      <c r="P4741" s="24">
        <v>316317.56</v>
      </c>
      <c r="Q4741" s="24">
        <v>247123.09</v>
      </c>
      <c r="R4741" s="24">
        <v>395396.96</v>
      </c>
      <c r="S4741" s="24">
        <v>280072.84000000003</v>
      </c>
      <c r="T4741" s="24">
        <v>448116.55</v>
      </c>
      <c r="U4741" s="24">
        <v>313022.59000000003</v>
      </c>
      <c r="V4741" s="24">
        <v>500836.14</v>
      </c>
    </row>
    <row r="4742" spans="1:22" hidden="1" x14ac:dyDescent="0.3">
      <c r="A4742" s="23">
        <v>8</v>
      </c>
      <c r="B4742" s="23">
        <v>2022</v>
      </c>
      <c r="C4742" s="23" t="s">
        <v>578</v>
      </c>
      <c r="D4742" t="s">
        <v>144</v>
      </c>
      <c r="E4742" s="23" t="s">
        <v>579</v>
      </c>
      <c r="F4742" s="23" t="s">
        <v>275</v>
      </c>
      <c r="G4742" s="23">
        <v>1</v>
      </c>
      <c r="H4742" s="23" t="s">
        <v>14</v>
      </c>
      <c r="I4742" s="24">
        <v>106790.96</v>
      </c>
      <c r="J4742" s="24">
        <v>186884.19</v>
      </c>
      <c r="K4742" s="24">
        <v>138489.26</v>
      </c>
      <c r="L4742" s="24">
        <v>242356.2</v>
      </c>
      <c r="M4742" s="24">
        <v>165466.1</v>
      </c>
      <c r="N4742" s="24">
        <v>289565.68</v>
      </c>
      <c r="O4742" s="24">
        <v>197168.59</v>
      </c>
      <c r="P4742" s="24">
        <v>345045.02</v>
      </c>
      <c r="Q4742" s="24">
        <v>232026.88</v>
      </c>
      <c r="R4742" s="24">
        <v>406047.04</v>
      </c>
      <c r="S4742" s="24">
        <v>254394.7</v>
      </c>
      <c r="T4742" s="24">
        <v>445190.73</v>
      </c>
      <c r="U4742" s="24">
        <v>276008.71999999997</v>
      </c>
      <c r="V4742" s="24">
        <v>483015.25</v>
      </c>
    </row>
    <row r="4743" spans="1:22" hidden="1" x14ac:dyDescent="0.3">
      <c r="A4743" s="23">
        <v>8</v>
      </c>
      <c r="B4743" s="23">
        <v>2022</v>
      </c>
      <c r="C4743" s="23" t="s">
        <v>578</v>
      </c>
      <c r="D4743" t="s">
        <v>144</v>
      </c>
      <c r="E4743" s="23" t="s">
        <v>579</v>
      </c>
      <c r="F4743" s="23" t="s">
        <v>275</v>
      </c>
      <c r="G4743" s="23">
        <v>2</v>
      </c>
      <c r="H4743" s="23" t="s">
        <v>30</v>
      </c>
      <c r="I4743" s="24">
        <v>84083.43</v>
      </c>
      <c r="J4743" s="24">
        <v>147146.01</v>
      </c>
      <c r="K4743" s="24">
        <v>110077.43</v>
      </c>
      <c r="L4743" s="24">
        <v>192635.51</v>
      </c>
      <c r="M4743" s="24">
        <v>133280.69</v>
      </c>
      <c r="N4743" s="24">
        <v>233241.2</v>
      </c>
      <c r="O4743" s="24">
        <v>162939.93</v>
      </c>
      <c r="P4743" s="24">
        <v>285144.88</v>
      </c>
      <c r="Q4743" s="24">
        <v>193224.94</v>
      </c>
      <c r="R4743" s="24">
        <v>338143.65</v>
      </c>
      <c r="S4743" s="24">
        <v>212884.94</v>
      </c>
      <c r="T4743" s="24">
        <v>372548.64</v>
      </c>
      <c r="U4743" s="24">
        <v>231246.84</v>
      </c>
      <c r="V4743" s="24">
        <v>404681.97</v>
      </c>
    </row>
    <row r="4744" spans="1:22" hidden="1" x14ac:dyDescent="0.3">
      <c r="A4744" s="23">
        <v>8</v>
      </c>
      <c r="B4744" s="23">
        <v>2022</v>
      </c>
      <c r="C4744" s="23" t="s">
        <v>578</v>
      </c>
      <c r="D4744" t="s">
        <v>144</v>
      </c>
      <c r="E4744" s="23" t="s">
        <v>579</v>
      </c>
      <c r="F4744" s="23" t="s">
        <v>275</v>
      </c>
      <c r="G4744" s="23">
        <v>3</v>
      </c>
      <c r="H4744" s="23" t="s">
        <v>31</v>
      </c>
      <c r="I4744" s="24">
        <v>80493.64</v>
      </c>
      <c r="J4744" s="24">
        <v>140863.87</v>
      </c>
      <c r="K4744" s="24">
        <v>109797.96</v>
      </c>
      <c r="L4744" s="24">
        <v>192146.43</v>
      </c>
      <c r="M4744" s="24">
        <v>139060.07999999999</v>
      </c>
      <c r="N4744" s="24">
        <v>243355.13</v>
      </c>
      <c r="O4744" s="24">
        <v>183317.8</v>
      </c>
      <c r="P4744" s="24">
        <v>320806.15000000002</v>
      </c>
      <c r="Q4744" s="24">
        <v>227182.6</v>
      </c>
      <c r="R4744" s="24">
        <v>397569.55</v>
      </c>
      <c r="S4744" s="24">
        <v>255989.2</v>
      </c>
      <c r="T4744" s="24">
        <v>447981.11</v>
      </c>
      <c r="U4744" s="24">
        <v>284446.53999999998</v>
      </c>
      <c r="V4744" s="24">
        <v>497781.44</v>
      </c>
    </row>
    <row r="4745" spans="1:22" hidden="1" x14ac:dyDescent="0.3">
      <c r="A4745" s="23">
        <v>8</v>
      </c>
      <c r="B4745" s="23">
        <v>2022</v>
      </c>
      <c r="C4745" s="23" t="s">
        <v>578</v>
      </c>
      <c r="D4745" t="s">
        <v>144</v>
      </c>
      <c r="E4745" s="23" t="s">
        <v>579</v>
      </c>
      <c r="F4745" s="23" t="s">
        <v>275</v>
      </c>
      <c r="G4745" s="23">
        <v>4</v>
      </c>
      <c r="H4745" s="23" t="s">
        <v>29</v>
      </c>
      <c r="I4745" s="24">
        <v>86150.62</v>
      </c>
      <c r="J4745" s="24">
        <v>137840.99</v>
      </c>
      <c r="K4745" s="24">
        <v>120610.86</v>
      </c>
      <c r="L4745" s="24">
        <v>192977.39</v>
      </c>
      <c r="M4745" s="24">
        <v>155071.10999999999</v>
      </c>
      <c r="N4745" s="24">
        <v>248113.78</v>
      </c>
      <c r="O4745" s="24">
        <v>206761.48</v>
      </c>
      <c r="P4745" s="24">
        <v>330818.37</v>
      </c>
      <c r="Q4745" s="24">
        <v>258451.85</v>
      </c>
      <c r="R4745" s="24">
        <v>413522.97</v>
      </c>
      <c r="S4745" s="24">
        <v>292912.09999999998</v>
      </c>
      <c r="T4745" s="24">
        <v>468659.36</v>
      </c>
      <c r="U4745" s="24">
        <v>327372.34999999998</v>
      </c>
      <c r="V4745" s="24">
        <v>523795.76</v>
      </c>
    </row>
    <row r="4746" spans="1:22" hidden="1" x14ac:dyDescent="0.3">
      <c r="A4746" s="23">
        <v>8</v>
      </c>
      <c r="B4746" s="23">
        <v>2022</v>
      </c>
      <c r="C4746" s="23" t="s">
        <v>578</v>
      </c>
      <c r="D4746" t="s">
        <v>144</v>
      </c>
      <c r="E4746" s="23" t="s">
        <v>579</v>
      </c>
      <c r="F4746" s="23" t="s">
        <v>317</v>
      </c>
      <c r="G4746" s="23">
        <v>1</v>
      </c>
      <c r="H4746" s="23" t="s">
        <v>14</v>
      </c>
      <c r="I4746" s="24">
        <v>100820.02</v>
      </c>
      <c r="J4746" s="24">
        <v>176435.04</v>
      </c>
      <c r="K4746" s="24">
        <v>130580.39</v>
      </c>
      <c r="L4746" s="24">
        <v>228515.68</v>
      </c>
      <c r="M4746" s="24">
        <v>155876.71</v>
      </c>
      <c r="N4746" s="24">
        <v>272784.25</v>
      </c>
      <c r="O4746" s="24">
        <v>185541.03</v>
      </c>
      <c r="P4746" s="24">
        <v>324696.81</v>
      </c>
      <c r="Q4746" s="24">
        <v>218216.38</v>
      </c>
      <c r="R4746" s="24">
        <v>381878.66</v>
      </c>
      <c r="S4746" s="24">
        <v>239179.54</v>
      </c>
      <c r="T4746" s="24">
        <v>418564.19</v>
      </c>
      <c r="U4746" s="24">
        <v>259367.51</v>
      </c>
      <c r="V4746" s="24">
        <v>453893.13</v>
      </c>
    </row>
    <row r="4747" spans="1:22" hidden="1" x14ac:dyDescent="0.3">
      <c r="A4747" s="23">
        <v>8</v>
      </c>
      <c r="B4747" s="23">
        <v>2022</v>
      </c>
      <c r="C4747" s="23" t="s">
        <v>578</v>
      </c>
      <c r="D4747" t="s">
        <v>144</v>
      </c>
      <c r="E4747" s="23" t="s">
        <v>579</v>
      </c>
      <c r="F4747" s="23" t="s">
        <v>317</v>
      </c>
      <c r="G4747" s="23">
        <v>2</v>
      </c>
      <c r="H4747" s="23" t="s">
        <v>30</v>
      </c>
      <c r="I4747" s="24">
        <v>80429.59</v>
      </c>
      <c r="J4747" s="24">
        <v>140751.78</v>
      </c>
      <c r="K4747" s="24">
        <v>105067.73</v>
      </c>
      <c r="L4747" s="24">
        <v>183868.53</v>
      </c>
      <c r="M4747" s="24">
        <v>126975.52</v>
      </c>
      <c r="N4747" s="24">
        <v>222207.17</v>
      </c>
      <c r="O4747" s="24">
        <v>154805.1</v>
      </c>
      <c r="P4747" s="24">
        <v>270908.92</v>
      </c>
      <c r="Q4747" s="24">
        <v>183373.82</v>
      </c>
      <c r="R4747" s="24">
        <v>320904.19</v>
      </c>
      <c r="S4747" s="24">
        <v>201905.46</v>
      </c>
      <c r="T4747" s="24">
        <v>353334.56</v>
      </c>
      <c r="U4747" s="24">
        <v>219173.17</v>
      </c>
      <c r="V4747" s="24">
        <v>383553.05</v>
      </c>
    </row>
    <row r="4748" spans="1:22" hidden="1" x14ac:dyDescent="0.3">
      <c r="A4748" s="23">
        <v>8</v>
      </c>
      <c r="B4748" s="23">
        <v>2022</v>
      </c>
      <c r="C4748" s="23" t="s">
        <v>578</v>
      </c>
      <c r="D4748" t="s">
        <v>144</v>
      </c>
      <c r="E4748" s="23" t="s">
        <v>579</v>
      </c>
      <c r="F4748" s="23" t="s">
        <v>317</v>
      </c>
      <c r="G4748" s="23">
        <v>3</v>
      </c>
      <c r="H4748" s="23" t="s">
        <v>31</v>
      </c>
      <c r="I4748" s="24">
        <v>77792.179999999993</v>
      </c>
      <c r="J4748" s="24">
        <v>136136.31</v>
      </c>
      <c r="K4748" s="24">
        <v>106311.13</v>
      </c>
      <c r="L4748" s="24">
        <v>186044.48</v>
      </c>
      <c r="M4748" s="24">
        <v>134792.18</v>
      </c>
      <c r="N4748" s="24">
        <v>235886.32</v>
      </c>
      <c r="O4748" s="24">
        <v>177841.12</v>
      </c>
      <c r="P4748" s="24">
        <v>311221.96000000002</v>
      </c>
      <c r="Q4748" s="24">
        <v>220537.22</v>
      </c>
      <c r="R4748" s="24">
        <v>385940.14</v>
      </c>
      <c r="S4748" s="24">
        <v>248609.25</v>
      </c>
      <c r="T4748" s="24">
        <v>435066.18</v>
      </c>
      <c r="U4748" s="24">
        <v>276367.64</v>
      </c>
      <c r="V4748" s="24">
        <v>483643.37</v>
      </c>
    </row>
    <row r="4749" spans="1:22" hidden="1" x14ac:dyDescent="0.3">
      <c r="A4749" s="23">
        <v>8</v>
      </c>
      <c r="B4749" s="23">
        <v>2022</v>
      </c>
      <c r="C4749" s="23" t="s">
        <v>578</v>
      </c>
      <c r="D4749" t="s">
        <v>144</v>
      </c>
      <c r="E4749" s="23" t="s">
        <v>579</v>
      </c>
      <c r="F4749" s="23" t="s">
        <v>317</v>
      </c>
      <c r="G4749" s="23">
        <v>4</v>
      </c>
      <c r="H4749" s="23" t="s">
        <v>29</v>
      </c>
      <c r="I4749" s="24">
        <v>81883.009999999995</v>
      </c>
      <c r="J4749" s="24">
        <v>131012.82</v>
      </c>
      <c r="K4749" s="24">
        <v>114636.21</v>
      </c>
      <c r="L4749" s="24">
        <v>183417.94</v>
      </c>
      <c r="M4749" s="24">
        <v>147389.41</v>
      </c>
      <c r="N4749" s="24">
        <v>235823.07</v>
      </c>
      <c r="O4749" s="24">
        <v>196519.22</v>
      </c>
      <c r="P4749" s="24">
        <v>314430.76</v>
      </c>
      <c r="Q4749" s="24">
        <v>245649.02</v>
      </c>
      <c r="R4749" s="24">
        <v>393038.45</v>
      </c>
      <c r="S4749" s="24">
        <v>278402.23</v>
      </c>
      <c r="T4749" s="24">
        <v>445443.57</v>
      </c>
      <c r="U4749" s="24">
        <v>311155.43</v>
      </c>
      <c r="V4749" s="24">
        <v>497848.7</v>
      </c>
    </row>
    <row r="4750" spans="1:22" hidden="1" x14ac:dyDescent="0.3">
      <c r="A4750" s="23">
        <v>8</v>
      </c>
      <c r="B4750" s="23">
        <v>2022</v>
      </c>
      <c r="C4750" s="23" t="s">
        <v>578</v>
      </c>
      <c r="D4750" t="s">
        <v>144</v>
      </c>
      <c r="E4750" s="23" t="s">
        <v>579</v>
      </c>
      <c r="F4750" s="23" t="s">
        <v>356</v>
      </c>
      <c r="G4750" s="23">
        <v>1</v>
      </c>
      <c r="H4750" s="23" t="s">
        <v>14</v>
      </c>
      <c r="I4750" s="24">
        <v>106327.05</v>
      </c>
      <c r="J4750" s="24">
        <v>186072.34</v>
      </c>
      <c r="K4750" s="24">
        <v>137939.87</v>
      </c>
      <c r="L4750" s="24">
        <v>241394.76</v>
      </c>
      <c r="M4750" s="24">
        <v>164853.82999999999</v>
      </c>
      <c r="N4750" s="24">
        <v>288494.2</v>
      </c>
      <c r="O4750" s="24">
        <v>196502.36</v>
      </c>
      <c r="P4750" s="24">
        <v>343879.12</v>
      </c>
      <c r="Q4750" s="24">
        <v>231283</v>
      </c>
      <c r="R4750" s="24">
        <v>404745.25</v>
      </c>
      <c r="S4750" s="24">
        <v>253602.23</v>
      </c>
      <c r="T4750" s="24">
        <v>443803.91</v>
      </c>
      <c r="U4750" s="24">
        <v>275190.96999999997</v>
      </c>
      <c r="V4750" s="24">
        <v>481584.19</v>
      </c>
    </row>
    <row r="4751" spans="1:22" hidden="1" x14ac:dyDescent="0.3">
      <c r="A4751" s="23">
        <v>8</v>
      </c>
      <c r="B4751" s="23">
        <v>2022</v>
      </c>
      <c r="C4751" s="23" t="s">
        <v>578</v>
      </c>
      <c r="D4751" t="s">
        <v>144</v>
      </c>
      <c r="E4751" s="23" t="s">
        <v>579</v>
      </c>
      <c r="F4751" s="23" t="s">
        <v>356</v>
      </c>
      <c r="G4751" s="23">
        <v>2</v>
      </c>
      <c r="H4751" s="23" t="s">
        <v>30</v>
      </c>
      <c r="I4751" s="24">
        <v>83387.81</v>
      </c>
      <c r="J4751" s="24">
        <v>145928.66</v>
      </c>
      <c r="K4751" s="24">
        <v>109238.13</v>
      </c>
      <c r="L4751" s="24">
        <v>191166.72</v>
      </c>
      <c r="M4751" s="24">
        <v>132339.99</v>
      </c>
      <c r="N4751" s="24">
        <v>231594.98</v>
      </c>
      <c r="O4751" s="24">
        <v>161924.43</v>
      </c>
      <c r="P4751" s="24">
        <v>283367.75</v>
      </c>
      <c r="Q4751" s="24">
        <v>192085.13</v>
      </c>
      <c r="R4751" s="24">
        <v>336148.97</v>
      </c>
      <c r="S4751" s="24">
        <v>211668.9</v>
      </c>
      <c r="T4751" s="24">
        <v>370420.57</v>
      </c>
      <c r="U4751" s="24">
        <v>229972.34</v>
      </c>
      <c r="V4751" s="24">
        <v>402451.59</v>
      </c>
    </row>
    <row r="4752" spans="1:22" hidden="1" x14ac:dyDescent="0.3">
      <c r="A4752" s="23">
        <v>8</v>
      </c>
      <c r="B4752" s="23">
        <v>2022</v>
      </c>
      <c r="C4752" s="23" t="s">
        <v>578</v>
      </c>
      <c r="D4752" t="s">
        <v>144</v>
      </c>
      <c r="E4752" s="23" t="s">
        <v>579</v>
      </c>
      <c r="F4752" s="23" t="s">
        <v>356</v>
      </c>
      <c r="G4752" s="23">
        <v>3</v>
      </c>
      <c r="H4752" s="23" t="s">
        <v>31</v>
      </c>
      <c r="I4752" s="24">
        <v>79576.55</v>
      </c>
      <c r="J4752" s="24">
        <v>139258.96</v>
      </c>
      <c r="K4752" s="24">
        <v>108484.51</v>
      </c>
      <c r="L4752" s="24">
        <v>189847.89</v>
      </c>
      <c r="M4752" s="24">
        <v>137349.82999999999</v>
      </c>
      <c r="N4752" s="24">
        <v>240362.21</v>
      </c>
      <c r="O4752" s="24">
        <v>181016.09</v>
      </c>
      <c r="P4752" s="24">
        <v>316778.15999999997</v>
      </c>
      <c r="Q4752" s="24">
        <v>224285.41</v>
      </c>
      <c r="R4752" s="24">
        <v>392499.48</v>
      </c>
      <c r="S4752" s="24">
        <v>252690.58</v>
      </c>
      <c r="T4752" s="24">
        <v>442208.52</v>
      </c>
      <c r="U4752" s="24">
        <v>280742.92</v>
      </c>
      <c r="V4752" s="24">
        <v>491300.1</v>
      </c>
    </row>
    <row r="4753" spans="1:22" hidden="1" x14ac:dyDescent="0.3">
      <c r="A4753" s="23">
        <v>8</v>
      </c>
      <c r="B4753" s="23">
        <v>2022</v>
      </c>
      <c r="C4753" s="23" t="s">
        <v>578</v>
      </c>
      <c r="D4753" t="s">
        <v>144</v>
      </c>
      <c r="E4753" s="23" t="s">
        <v>579</v>
      </c>
      <c r="F4753" s="23" t="s">
        <v>356</v>
      </c>
      <c r="G4753" s="23">
        <v>4</v>
      </c>
      <c r="H4753" s="23" t="s">
        <v>29</v>
      </c>
      <c r="I4753" s="24">
        <v>85603.13</v>
      </c>
      <c r="J4753" s="24">
        <v>136965.01</v>
      </c>
      <c r="K4753" s="24">
        <v>119844.39</v>
      </c>
      <c r="L4753" s="24">
        <v>191751.02</v>
      </c>
      <c r="M4753" s="24">
        <v>154085.64000000001</v>
      </c>
      <c r="N4753" s="24">
        <v>246537.03</v>
      </c>
      <c r="O4753" s="24">
        <v>205447.52</v>
      </c>
      <c r="P4753" s="24">
        <v>328716.03000000003</v>
      </c>
      <c r="Q4753" s="24">
        <v>256809.4</v>
      </c>
      <c r="R4753" s="24">
        <v>410895.04</v>
      </c>
      <c r="S4753" s="24">
        <v>291050.65000000002</v>
      </c>
      <c r="T4753" s="24">
        <v>465681.05</v>
      </c>
      <c r="U4753" s="24">
        <v>325291.90000000002</v>
      </c>
      <c r="V4753" s="24">
        <v>520467.05</v>
      </c>
    </row>
    <row r="4754" spans="1:22" hidden="1" x14ac:dyDescent="0.3">
      <c r="A4754" s="23">
        <v>8</v>
      </c>
      <c r="B4754" s="23">
        <v>2022</v>
      </c>
      <c r="C4754" s="23" t="s">
        <v>578</v>
      </c>
      <c r="D4754" t="s">
        <v>144</v>
      </c>
      <c r="E4754" s="23" t="s">
        <v>579</v>
      </c>
      <c r="F4754" s="23" t="s">
        <v>390</v>
      </c>
      <c r="G4754" s="23">
        <v>1</v>
      </c>
      <c r="H4754" s="23" t="s">
        <v>14</v>
      </c>
      <c r="I4754" s="24">
        <v>107785.38</v>
      </c>
      <c r="J4754" s="24">
        <v>188624.41</v>
      </c>
      <c r="K4754" s="24">
        <v>139708.78</v>
      </c>
      <c r="L4754" s="24">
        <v>244490.36</v>
      </c>
      <c r="M4754" s="24">
        <v>166863.98000000001</v>
      </c>
      <c r="N4754" s="24">
        <v>292011.96000000002</v>
      </c>
      <c r="O4754" s="24">
        <v>198749.3</v>
      </c>
      <c r="P4754" s="24">
        <v>347811.27</v>
      </c>
      <c r="Q4754" s="24">
        <v>233833.21</v>
      </c>
      <c r="R4754" s="24">
        <v>409208.12</v>
      </c>
      <c r="S4754" s="24">
        <v>256344.16</v>
      </c>
      <c r="T4754" s="24">
        <v>448602.27</v>
      </c>
      <c r="U4754" s="24">
        <v>278067.39</v>
      </c>
      <c r="V4754" s="24">
        <v>486617.94</v>
      </c>
    </row>
    <row r="4755" spans="1:22" hidden="1" x14ac:dyDescent="0.3">
      <c r="A4755" s="23">
        <v>8</v>
      </c>
      <c r="B4755" s="23">
        <v>2022</v>
      </c>
      <c r="C4755" s="23" t="s">
        <v>578</v>
      </c>
      <c r="D4755" t="s">
        <v>144</v>
      </c>
      <c r="E4755" s="23" t="s">
        <v>579</v>
      </c>
      <c r="F4755" s="23" t="s">
        <v>390</v>
      </c>
      <c r="G4755" s="23">
        <v>2</v>
      </c>
      <c r="H4755" s="23" t="s">
        <v>30</v>
      </c>
      <c r="I4755" s="24">
        <v>85309.56</v>
      </c>
      <c r="J4755" s="24">
        <v>149291.72</v>
      </c>
      <c r="K4755" s="24">
        <v>111586.87</v>
      </c>
      <c r="L4755" s="24">
        <v>195277.02</v>
      </c>
      <c r="M4755" s="24">
        <v>135006.99</v>
      </c>
      <c r="N4755" s="24">
        <v>236262.22</v>
      </c>
      <c r="O4755" s="24">
        <v>164869.91</v>
      </c>
      <c r="P4755" s="24">
        <v>288522.34999999998</v>
      </c>
      <c r="Q4755" s="24">
        <v>195427.21</v>
      </c>
      <c r="R4755" s="24">
        <v>341997.62</v>
      </c>
      <c r="S4755" s="24">
        <v>215257.96</v>
      </c>
      <c r="T4755" s="24">
        <v>376701.43</v>
      </c>
      <c r="U4755" s="24">
        <v>233762.27</v>
      </c>
      <c r="V4755" s="24">
        <v>409083.97</v>
      </c>
    </row>
    <row r="4756" spans="1:22" hidden="1" x14ac:dyDescent="0.3">
      <c r="A4756" s="23">
        <v>8</v>
      </c>
      <c r="B4756" s="23">
        <v>2022</v>
      </c>
      <c r="C4756" s="23" t="s">
        <v>578</v>
      </c>
      <c r="D4756" t="s">
        <v>144</v>
      </c>
      <c r="E4756" s="23" t="s">
        <v>579</v>
      </c>
      <c r="F4756" s="23" t="s">
        <v>390</v>
      </c>
      <c r="G4756" s="23">
        <v>3</v>
      </c>
      <c r="H4756" s="23" t="s">
        <v>31</v>
      </c>
      <c r="I4756" s="24">
        <v>82004.350000000006</v>
      </c>
      <c r="J4756" s="24">
        <v>143507.60999999999</v>
      </c>
      <c r="K4756" s="24">
        <v>111942.47</v>
      </c>
      <c r="L4756" s="24">
        <v>195899.33</v>
      </c>
      <c r="M4756" s="24">
        <v>141838.82</v>
      </c>
      <c r="N4756" s="24">
        <v>248217.94</v>
      </c>
      <c r="O4756" s="24">
        <v>187044.19</v>
      </c>
      <c r="P4756" s="24">
        <v>327327.32</v>
      </c>
      <c r="Q4756" s="24">
        <v>231860.62</v>
      </c>
      <c r="R4756" s="24">
        <v>405756.09</v>
      </c>
      <c r="S4756" s="24">
        <v>261306.11</v>
      </c>
      <c r="T4756" s="24">
        <v>457285.7</v>
      </c>
      <c r="U4756" s="24">
        <v>290405.90000000002</v>
      </c>
      <c r="V4756" s="24">
        <v>508210.32</v>
      </c>
    </row>
    <row r="4757" spans="1:22" hidden="1" x14ac:dyDescent="0.3">
      <c r="A4757" s="23">
        <v>8</v>
      </c>
      <c r="B4757" s="23">
        <v>2022</v>
      </c>
      <c r="C4757" s="23" t="s">
        <v>578</v>
      </c>
      <c r="D4757" t="s">
        <v>144</v>
      </c>
      <c r="E4757" s="23" t="s">
        <v>579</v>
      </c>
      <c r="F4757" s="23" t="s">
        <v>390</v>
      </c>
      <c r="G4757" s="23">
        <v>4</v>
      </c>
      <c r="H4757" s="23" t="s">
        <v>29</v>
      </c>
      <c r="I4757" s="24">
        <v>87185.22</v>
      </c>
      <c r="J4757" s="24">
        <v>139496.35</v>
      </c>
      <c r="K4757" s="24">
        <v>122059.31</v>
      </c>
      <c r="L4757" s="24">
        <v>195294.9</v>
      </c>
      <c r="M4757" s="24">
        <v>156933.4</v>
      </c>
      <c r="N4757" s="24">
        <v>251093.44</v>
      </c>
      <c r="O4757" s="24">
        <v>209244.53</v>
      </c>
      <c r="P4757" s="24">
        <v>334791.25</v>
      </c>
      <c r="Q4757" s="24">
        <v>261555.66</v>
      </c>
      <c r="R4757" s="24">
        <v>418489.06</v>
      </c>
      <c r="S4757" s="24">
        <v>296429.75</v>
      </c>
      <c r="T4757" s="24">
        <v>474287.6</v>
      </c>
      <c r="U4757" s="24">
        <v>331303.84000000003</v>
      </c>
      <c r="V4757" s="24">
        <v>530086.14</v>
      </c>
    </row>
    <row r="4758" spans="1:22" hidden="1" x14ac:dyDescent="0.3">
      <c r="A4758" s="23">
        <v>8</v>
      </c>
      <c r="B4758" s="23">
        <v>2022</v>
      </c>
      <c r="C4758" s="23" t="s">
        <v>578</v>
      </c>
      <c r="D4758" t="s">
        <v>144</v>
      </c>
      <c r="E4758" s="23" t="s">
        <v>579</v>
      </c>
      <c r="F4758" s="23" t="s">
        <v>424</v>
      </c>
      <c r="G4758" s="23">
        <v>1</v>
      </c>
      <c r="H4758" s="23" t="s">
        <v>14</v>
      </c>
      <c r="I4758" s="24">
        <v>105266.04</v>
      </c>
      <c r="J4758" s="24">
        <v>184215.58</v>
      </c>
      <c r="K4758" s="24">
        <v>136599.59</v>
      </c>
      <c r="L4758" s="24">
        <v>239049.29</v>
      </c>
      <c r="M4758" s="24">
        <v>163282.62</v>
      </c>
      <c r="N4758" s="24">
        <v>285744.58</v>
      </c>
      <c r="O4758" s="24">
        <v>194673.38</v>
      </c>
      <c r="P4758" s="24">
        <v>340678.41</v>
      </c>
      <c r="Q4758" s="24">
        <v>229158.08</v>
      </c>
      <c r="R4758" s="24">
        <v>401026.64</v>
      </c>
      <c r="S4758" s="24">
        <v>251288.25</v>
      </c>
      <c r="T4758" s="24">
        <v>439754.44</v>
      </c>
      <c r="U4758" s="24">
        <v>272709.09999999998</v>
      </c>
      <c r="V4758" s="24">
        <v>477240.93</v>
      </c>
    </row>
    <row r="4759" spans="1:22" hidden="1" x14ac:dyDescent="0.3">
      <c r="A4759" s="23">
        <v>8</v>
      </c>
      <c r="B4759" s="23">
        <v>2022</v>
      </c>
      <c r="C4759" s="23" t="s">
        <v>578</v>
      </c>
      <c r="D4759" t="s">
        <v>144</v>
      </c>
      <c r="E4759" s="23" t="s">
        <v>579</v>
      </c>
      <c r="F4759" s="23" t="s">
        <v>424</v>
      </c>
      <c r="G4759" s="23">
        <v>2</v>
      </c>
      <c r="H4759" s="23" t="s">
        <v>30</v>
      </c>
      <c r="I4759" s="24">
        <v>82326.8</v>
      </c>
      <c r="J4759" s="24">
        <v>144071.9</v>
      </c>
      <c r="K4759" s="24">
        <v>107897.86</v>
      </c>
      <c r="L4759" s="24">
        <v>188821.25</v>
      </c>
      <c r="M4759" s="24">
        <v>130768.78</v>
      </c>
      <c r="N4759" s="24">
        <v>228845.36</v>
      </c>
      <c r="O4759" s="24">
        <v>160095.45000000001</v>
      </c>
      <c r="P4759" s="24">
        <v>280167.03999999998</v>
      </c>
      <c r="Q4759" s="24">
        <v>189960.21</v>
      </c>
      <c r="R4759" s="24">
        <v>332430.36</v>
      </c>
      <c r="S4759" s="24">
        <v>209354.92</v>
      </c>
      <c r="T4759" s="24">
        <v>366371.11</v>
      </c>
      <c r="U4759" s="24">
        <v>227490.47</v>
      </c>
      <c r="V4759" s="24">
        <v>398108.33</v>
      </c>
    </row>
    <row r="4760" spans="1:22" hidden="1" x14ac:dyDescent="0.3">
      <c r="A4760" s="23">
        <v>8</v>
      </c>
      <c r="B4760" s="23">
        <v>2022</v>
      </c>
      <c r="C4760" s="23" t="s">
        <v>578</v>
      </c>
      <c r="D4760" t="s">
        <v>144</v>
      </c>
      <c r="E4760" s="23" t="s">
        <v>579</v>
      </c>
      <c r="F4760" s="23" t="s">
        <v>424</v>
      </c>
      <c r="G4760" s="23">
        <v>3</v>
      </c>
      <c r="H4760" s="23" t="s">
        <v>31</v>
      </c>
      <c r="I4760" s="24">
        <v>78389.31</v>
      </c>
      <c r="J4760" s="24">
        <v>137181.29</v>
      </c>
      <c r="K4760" s="24">
        <v>106822.38</v>
      </c>
      <c r="L4760" s="24">
        <v>186939.16</v>
      </c>
      <c r="M4760" s="24">
        <v>135212.81</v>
      </c>
      <c r="N4760" s="24">
        <v>236622.41</v>
      </c>
      <c r="O4760" s="24">
        <v>178166.73</v>
      </c>
      <c r="P4760" s="24">
        <v>311791.77</v>
      </c>
      <c r="Q4760" s="24">
        <v>220723.71</v>
      </c>
      <c r="R4760" s="24">
        <v>386266.48</v>
      </c>
      <c r="S4760" s="24">
        <v>248653.98</v>
      </c>
      <c r="T4760" s="24">
        <v>435144.46</v>
      </c>
      <c r="U4760" s="24">
        <v>276231.42</v>
      </c>
      <c r="V4760" s="24">
        <v>483404.98</v>
      </c>
    </row>
    <row r="4761" spans="1:22" hidden="1" x14ac:dyDescent="0.3">
      <c r="A4761" s="23">
        <v>8</v>
      </c>
      <c r="B4761" s="23">
        <v>2022</v>
      </c>
      <c r="C4761" s="23" t="s">
        <v>578</v>
      </c>
      <c r="D4761" t="s">
        <v>144</v>
      </c>
      <c r="E4761" s="23" t="s">
        <v>579</v>
      </c>
      <c r="F4761" s="23" t="s">
        <v>424</v>
      </c>
      <c r="G4761" s="23">
        <v>4</v>
      </c>
      <c r="H4761" s="23" t="s">
        <v>29</v>
      </c>
      <c r="I4761" s="24">
        <v>84628.89</v>
      </c>
      <c r="J4761" s="24">
        <v>135406.23000000001</v>
      </c>
      <c r="K4761" s="24">
        <v>118480.45</v>
      </c>
      <c r="L4761" s="24">
        <v>189568.72</v>
      </c>
      <c r="M4761" s="24">
        <v>152332</v>
      </c>
      <c r="N4761" s="24">
        <v>243731.21</v>
      </c>
      <c r="O4761" s="24">
        <v>203109.34</v>
      </c>
      <c r="P4761" s="24">
        <v>324974.94</v>
      </c>
      <c r="Q4761" s="24">
        <v>253886.67</v>
      </c>
      <c r="R4761" s="24">
        <v>406218.68</v>
      </c>
      <c r="S4761" s="24">
        <v>287738.23</v>
      </c>
      <c r="T4761" s="24">
        <v>460381.17</v>
      </c>
      <c r="U4761" s="24">
        <v>321589.78000000003</v>
      </c>
      <c r="V4761" s="24">
        <v>514543.66</v>
      </c>
    </row>
    <row r="4762" spans="1:22" hidden="1" x14ac:dyDescent="0.3">
      <c r="A4762" s="23">
        <v>8</v>
      </c>
      <c r="B4762" s="23">
        <v>2022</v>
      </c>
      <c r="C4762" s="23" t="s">
        <v>578</v>
      </c>
      <c r="D4762" t="s">
        <v>144</v>
      </c>
      <c r="E4762" s="23" t="s">
        <v>579</v>
      </c>
      <c r="F4762" s="23" t="s">
        <v>447</v>
      </c>
      <c r="G4762" s="23">
        <v>1</v>
      </c>
      <c r="H4762" s="23" t="s">
        <v>14</v>
      </c>
      <c r="I4762" s="24">
        <v>96509.41</v>
      </c>
      <c r="J4762" s="24">
        <v>168891.46</v>
      </c>
      <c r="K4762" s="24">
        <v>125098.55</v>
      </c>
      <c r="L4762" s="24">
        <v>218922.46</v>
      </c>
      <c r="M4762" s="24">
        <v>149418.53</v>
      </c>
      <c r="N4762" s="24">
        <v>261482.43</v>
      </c>
      <c r="O4762" s="24">
        <v>177976.84</v>
      </c>
      <c r="P4762" s="24">
        <v>311459.48</v>
      </c>
      <c r="Q4762" s="24">
        <v>209398.09</v>
      </c>
      <c r="R4762" s="24">
        <v>366446.66</v>
      </c>
      <c r="S4762" s="24">
        <v>229559.08</v>
      </c>
      <c r="T4762" s="24">
        <v>401728.4</v>
      </c>
      <c r="U4762" s="24">
        <v>249016.85</v>
      </c>
      <c r="V4762" s="24">
        <v>435779.49</v>
      </c>
    </row>
    <row r="4763" spans="1:22" hidden="1" x14ac:dyDescent="0.3">
      <c r="A4763" s="23">
        <v>8</v>
      </c>
      <c r="B4763" s="23">
        <v>2022</v>
      </c>
      <c r="C4763" s="23" t="s">
        <v>578</v>
      </c>
      <c r="D4763" t="s">
        <v>144</v>
      </c>
      <c r="E4763" s="23" t="s">
        <v>579</v>
      </c>
      <c r="F4763" s="23" t="s">
        <v>447</v>
      </c>
      <c r="G4763" s="23">
        <v>2</v>
      </c>
      <c r="H4763" s="23" t="s">
        <v>30</v>
      </c>
      <c r="I4763" s="24">
        <v>76350.679999999993</v>
      </c>
      <c r="J4763" s="24">
        <v>133613.69</v>
      </c>
      <c r="K4763" s="24">
        <v>99875.81</v>
      </c>
      <c r="L4763" s="24">
        <v>174782.66</v>
      </c>
      <c r="M4763" s="24">
        <v>120845.77</v>
      </c>
      <c r="N4763" s="24">
        <v>211480.09</v>
      </c>
      <c r="O4763" s="24">
        <v>147590.18</v>
      </c>
      <c r="P4763" s="24">
        <v>258282.81</v>
      </c>
      <c r="Q4763" s="24">
        <v>174951.48</v>
      </c>
      <c r="R4763" s="24">
        <v>306165.08</v>
      </c>
      <c r="S4763" s="24">
        <v>192708.58</v>
      </c>
      <c r="T4763" s="24">
        <v>337240.01</v>
      </c>
      <c r="U4763" s="24">
        <v>209279.27</v>
      </c>
      <c r="V4763" s="24">
        <v>366238.71999999997</v>
      </c>
    </row>
    <row r="4764" spans="1:22" hidden="1" x14ac:dyDescent="0.3">
      <c r="A4764" s="23">
        <v>8</v>
      </c>
      <c r="B4764" s="23">
        <v>2022</v>
      </c>
      <c r="C4764" s="23" t="s">
        <v>578</v>
      </c>
      <c r="D4764" t="s">
        <v>144</v>
      </c>
      <c r="E4764" s="23" t="s">
        <v>579</v>
      </c>
      <c r="F4764" s="23" t="s">
        <v>447</v>
      </c>
      <c r="G4764" s="23">
        <v>3</v>
      </c>
      <c r="H4764" s="23" t="s">
        <v>31</v>
      </c>
      <c r="I4764" s="24">
        <v>73366.7</v>
      </c>
      <c r="J4764" s="24">
        <v>128391.72</v>
      </c>
      <c r="K4764" s="24">
        <v>100144.98</v>
      </c>
      <c r="L4764" s="24">
        <v>175253.71</v>
      </c>
      <c r="M4764" s="24">
        <v>126885.79</v>
      </c>
      <c r="N4764" s="24">
        <v>222050.14</v>
      </c>
      <c r="O4764" s="24">
        <v>167320.65</v>
      </c>
      <c r="P4764" s="24">
        <v>292811.14</v>
      </c>
      <c r="Q4764" s="24">
        <v>207406.68</v>
      </c>
      <c r="R4764" s="24">
        <v>362961.69</v>
      </c>
      <c r="S4764" s="24">
        <v>233743.12</v>
      </c>
      <c r="T4764" s="24">
        <v>409050.45</v>
      </c>
      <c r="U4764" s="24">
        <v>259769.48</v>
      </c>
      <c r="V4764" s="24">
        <v>454596.6</v>
      </c>
    </row>
    <row r="4765" spans="1:22" hidden="1" x14ac:dyDescent="0.3">
      <c r="A4765" s="23">
        <v>8</v>
      </c>
      <c r="B4765" s="23">
        <v>2022</v>
      </c>
      <c r="C4765" s="23" t="s">
        <v>578</v>
      </c>
      <c r="D4765" t="s">
        <v>144</v>
      </c>
      <c r="E4765" s="23" t="s">
        <v>579</v>
      </c>
      <c r="F4765" s="23" t="s">
        <v>447</v>
      </c>
      <c r="G4765" s="23">
        <v>4</v>
      </c>
      <c r="H4765" s="23" t="s">
        <v>29</v>
      </c>
      <c r="I4765" s="24">
        <v>78046.39</v>
      </c>
      <c r="J4765" s="24">
        <v>124874.23</v>
      </c>
      <c r="K4765" s="24">
        <v>109264.95</v>
      </c>
      <c r="L4765" s="24">
        <v>174823.93</v>
      </c>
      <c r="M4765" s="24">
        <v>140483.51</v>
      </c>
      <c r="N4765" s="24">
        <v>224773.62</v>
      </c>
      <c r="O4765" s="24">
        <v>187311.35</v>
      </c>
      <c r="P4765" s="24">
        <v>299698.15999999997</v>
      </c>
      <c r="Q4765" s="24">
        <v>234139.18</v>
      </c>
      <c r="R4765" s="24">
        <v>374622.7</v>
      </c>
      <c r="S4765" s="24">
        <v>265357.74</v>
      </c>
      <c r="T4765" s="24">
        <v>424572.39</v>
      </c>
      <c r="U4765" s="24">
        <v>296576.3</v>
      </c>
      <c r="V4765" s="24">
        <v>474522.09</v>
      </c>
    </row>
    <row r="4766" spans="1:22" hidden="1" x14ac:dyDescent="0.3">
      <c r="A4766" s="23">
        <v>8</v>
      </c>
      <c r="B4766" s="23">
        <v>2022</v>
      </c>
      <c r="C4766" s="23" t="s">
        <v>578</v>
      </c>
      <c r="D4766" t="s">
        <v>144</v>
      </c>
      <c r="E4766" s="23" t="s">
        <v>579</v>
      </c>
      <c r="F4766" s="23" t="s">
        <v>468</v>
      </c>
      <c r="G4766" s="23">
        <v>1</v>
      </c>
      <c r="H4766" s="23" t="s">
        <v>14</v>
      </c>
      <c r="I4766" s="24">
        <v>102213.98</v>
      </c>
      <c r="J4766" s="24">
        <v>178874.47</v>
      </c>
      <c r="K4766" s="24">
        <v>132524.41</v>
      </c>
      <c r="L4766" s="24">
        <v>231917.72</v>
      </c>
      <c r="M4766" s="24">
        <v>158314.59</v>
      </c>
      <c r="N4766" s="24">
        <v>277050.53000000003</v>
      </c>
      <c r="O4766" s="24">
        <v>188611.34</v>
      </c>
      <c r="P4766" s="24">
        <v>330069.84000000003</v>
      </c>
      <c r="Q4766" s="24">
        <v>221934.24</v>
      </c>
      <c r="R4766" s="24">
        <v>388384.92</v>
      </c>
      <c r="S4766" s="24">
        <v>243316.15</v>
      </c>
      <c r="T4766" s="24">
        <v>425803.25</v>
      </c>
      <c r="U4766" s="24">
        <v>263965.31</v>
      </c>
      <c r="V4766" s="24">
        <v>461939.29</v>
      </c>
    </row>
    <row r="4767" spans="1:22" hidden="1" x14ac:dyDescent="0.3">
      <c r="A4767" s="23">
        <v>8</v>
      </c>
      <c r="B4767" s="23">
        <v>2022</v>
      </c>
      <c r="C4767" s="23" t="s">
        <v>578</v>
      </c>
      <c r="D4767" t="s">
        <v>144</v>
      </c>
      <c r="E4767" s="23" t="s">
        <v>579</v>
      </c>
      <c r="F4767" s="23" t="s">
        <v>468</v>
      </c>
      <c r="G4767" s="23">
        <v>2</v>
      </c>
      <c r="H4767" s="23" t="s">
        <v>30</v>
      </c>
      <c r="I4767" s="24">
        <v>80665</v>
      </c>
      <c r="J4767" s="24">
        <v>141163.75</v>
      </c>
      <c r="K4767" s="24">
        <v>105562.17</v>
      </c>
      <c r="L4767" s="24">
        <v>184733.8</v>
      </c>
      <c r="M4767" s="24">
        <v>127771.29</v>
      </c>
      <c r="N4767" s="24">
        <v>223599.75</v>
      </c>
      <c r="O4767" s="24">
        <v>156129.04</v>
      </c>
      <c r="P4767" s="24">
        <v>273225.82</v>
      </c>
      <c r="Q4767" s="24">
        <v>185112</v>
      </c>
      <c r="R4767" s="24">
        <v>323945.99</v>
      </c>
      <c r="S4767" s="24">
        <v>203924.23</v>
      </c>
      <c r="T4767" s="24">
        <v>356867.39</v>
      </c>
      <c r="U4767" s="24">
        <v>221487.2</v>
      </c>
      <c r="V4767" s="24">
        <v>387602.6</v>
      </c>
    </row>
    <row r="4768" spans="1:22" hidden="1" x14ac:dyDescent="0.3">
      <c r="A4768" s="23">
        <v>8</v>
      </c>
      <c r="B4768" s="23">
        <v>2022</v>
      </c>
      <c r="C4768" s="23" t="s">
        <v>578</v>
      </c>
      <c r="D4768" t="s">
        <v>144</v>
      </c>
      <c r="E4768" s="23" t="s">
        <v>579</v>
      </c>
      <c r="F4768" s="23" t="s">
        <v>468</v>
      </c>
      <c r="G4768" s="23">
        <v>3</v>
      </c>
      <c r="H4768" s="23" t="s">
        <v>31</v>
      </c>
      <c r="I4768" s="24">
        <v>77362.05</v>
      </c>
      <c r="J4768" s="24">
        <v>135383.59</v>
      </c>
      <c r="K4768" s="24">
        <v>105561.34</v>
      </c>
      <c r="L4768" s="24">
        <v>184732.35</v>
      </c>
      <c r="M4768" s="24">
        <v>133720.59</v>
      </c>
      <c r="N4768" s="24">
        <v>234011.02</v>
      </c>
      <c r="O4768" s="24">
        <v>176305.4</v>
      </c>
      <c r="P4768" s="24">
        <v>308534.45</v>
      </c>
      <c r="Q4768" s="24">
        <v>218517.33</v>
      </c>
      <c r="R4768" s="24">
        <v>382405.34</v>
      </c>
      <c r="S4768" s="24">
        <v>246244.31</v>
      </c>
      <c r="T4768" s="24">
        <v>430927.54</v>
      </c>
      <c r="U4768" s="24">
        <v>273639.83</v>
      </c>
      <c r="V4768" s="24">
        <v>478869.7</v>
      </c>
    </row>
    <row r="4769" spans="1:22" hidden="1" x14ac:dyDescent="0.3">
      <c r="A4769" s="23">
        <v>8</v>
      </c>
      <c r="B4769" s="23">
        <v>2022</v>
      </c>
      <c r="C4769" s="23" t="s">
        <v>578</v>
      </c>
      <c r="D4769" t="s">
        <v>144</v>
      </c>
      <c r="E4769" s="23" t="s">
        <v>579</v>
      </c>
      <c r="F4769" s="23" t="s">
        <v>468</v>
      </c>
      <c r="G4769" s="23">
        <v>4</v>
      </c>
      <c r="H4769" s="23" t="s">
        <v>29</v>
      </c>
      <c r="I4769" s="24">
        <v>82555.45</v>
      </c>
      <c r="J4769" s="24">
        <v>132088.72</v>
      </c>
      <c r="K4769" s="24">
        <v>115577.63</v>
      </c>
      <c r="L4769" s="24">
        <v>184924.2</v>
      </c>
      <c r="M4769" s="24">
        <v>148599.79999999999</v>
      </c>
      <c r="N4769" s="24">
        <v>237759.69</v>
      </c>
      <c r="O4769" s="24">
        <v>198133.07</v>
      </c>
      <c r="P4769" s="24">
        <v>317012.92</v>
      </c>
      <c r="Q4769" s="24">
        <v>247666.34</v>
      </c>
      <c r="R4769" s="24">
        <v>396266.15</v>
      </c>
      <c r="S4769" s="24">
        <v>280688.52</v>
      </c>
      <c r="T4769" s="24">
        <v>449101.64</v>
      </c>
      <c r="U4769" s="24">
        <v>313710.7</v>
      </c>
      <c r="V4769" s="24">
        <v>501937.12</v>
      </c>
    </row>
    <row r="4770" spans="1:22" hidden="1" x14ac:dyDescent="0.3">
      <c r="A4770" s="23">
        <v>8</v>
      </c>
      <c r="B4770" s="23">
        <v>2022</v>
      </c>
      <c r="C4770" s="23" t="s">
        <v>578</v>
      </c>
      <c r="D4770" t="s">
        <v>162</v>
      </c>
      <c r="E4770" s="23" t="s">
        <v>580</v>
      </c>
      <c r="F4770" s="23" t="s">
        <v>208</v>
      </c>
      <c r="G4770" s="23">
        <v>1</v>
      </c>
      <c r="H4770" s="23" t="s">
        <v>14</v>
      </c>
      <c r="I4770" s="24">
        <v>105530.18</v>
      </c>
      <c r="J4770" s="24">
        <v>184677.82</v>
      </c>
      <c r="K4770" s="24">
        <v>136786.73000000001</v>
      </c>
      <c r="L4770" s="24">
        <v>239376.78</v>
      </c>
      <c r="M4770" s="24">
        <v>163374.89000000001</v>
      </c>
      <c r="N4770" s="24">
        <v>285906.05</v>
      </c>
      <c r="O4770" s="24">
        <v>194594.81</v>
      </c>
      <c r="P4770" s="24">
        <v>340540.91</v>
      </c>
      <c r="Q4770" s="24">
        <v>228946.19</v>
      </c>
      <c r="R4770" s="24">
        <v>400655.83</v>
      </c>
      <c r="S4770" s="24">
        <v>250987.14</v>
      </c>
      <c r="T4770" s="24">
        <v>439227.49</v>
      </c>
      <c r="U4770" s="24">
        <v>272257.28000000003</v>
      </c>
      <c r="V4770" s="24">
        <v>476450.24</v>
      </c>
    </row>
    <row r="4771" spans="1:22" hidden="1" x14ac:dyDescent="0.3">
      <c r="A4771" s="23">
        <v>8</v>
      </c>
      <c r="B4771" s="23">
        <v>2022</v>
      </c>
      <c r="C4771" s="23" t="s">
        <v>578</v>
      </c>
      <c r="D4771" t="s">
        <v>162</v>
      </c>
      <c r="E4771" s="23" t="s">
        <v>580</v>
      </c>
      <c r="F4771" s="23" t="s">
        <v>208</v>
      </c>
      <c r="G4771" s="23">
        <v>2</v>
      </c>
      <c r="H4771" s="23" t="s">
        <v>30</v>
      </c>
      <c r="I4771" s="24">
        <v>83517.78</v>
      </c>
      <c r="J4771" s="24">
        <v>146156.12</v>
      </c>
      <c r="K4771" s="24">
        <v>109244.66</v>
      </c>
      <c r="L4771" s="24">
        <v>191178.15</v>
      </c>
      <c r="M4771" s="24">
        <v>132174.74</v>
      </c>
      <c r="N4771" s="24">
        <v>231305.8</v>
      </c>
      <c r="O4771" s="24">
        <v>161413.97</v>
      </c>
      <c r="P4771" s="24">
        <v>282474.44</v>
      </c>
      <c r="Q4771" s="24">
        <v>191332.06</v>
      </c>
      <c r="R4771" s="24">
        <v>334831.11</v>
      </c>
      <c r="S4771" s="24">
        <v>210748.08</v>
      </c>
      <c r="T4771" s="24">
        <v>368809.14</v>
      </c>
      <c r="U4771" s="24">
        <v>228865.67</v>
      </c>
      <c r="V4771" s="24">
        <v>400514.92</v>
      </c>
    </row>
    <row r="4772" spans="1:22" hidden="1" x14ac:dyDescent="0.3">
      <c r="A4772" s="23">
        <v>8</v>
      </c>
      <c r="B4772" s="23">
        <v>2022</v>
      </c>
      <c r="C4772" s="23" t="s">
        <v>578</v>
      </c>
      <c r="D4772" t="s">
        <v>162</v>
      </c>
      <c r="E4772" s="23" t="s">
        <v>580</v>
      </c>
      <c r="F4772" s="23" t="s">
        <v>208</v>
      </c>
      <c r="G4772" s="23">
        <v>3</v>
      </c>
      <c r="H4772" s="23" t="s">
        <v>31</v>
      </c>
      <c r="I4772" s="24">
        <v>80276.820000000007</v>
      </c>
      <c r="J4772" s="24">
        <v>140484.43</v>
      </c>
      <c r="K4772" s="24">
        <v>109582.98</v>
      </c>
      <c r="L4772" s="24">
        <v>191770.21</v>
      </c>
      <c r="M4772" s="24">
        <v>138848.22</v>
      </c>
      <c r="N4772" s="24">
        <v>242984.38</v>
      </c>
      <c r="O4772" s="24">
        <v>183099.48</v>
      </c>
      <c r="P4772" s="24">
        <v>320424.09000000003</v>
      </c>
      <c r="Q4772" s="24">
        <v>226969.84</v>
      </c>
      <c r="R4772" s="24">
        <v>397197.21</v>
      </c>
      <c r="S4772" s="24">
        <v>255793.52</v>
      </c>
      <c r="T4772" s="24">
        <v>447638.65</v>
      </c>
      <c r="U4772" s="24">
        <v>284278.62</v>
      </c>
      <c r="V4772" s="24">
        <v>497487.58</v>
      </c>
    </row>
    <row r="4773" spans="1:22" hidden="1" x14ac:dyDescent="0.3">
      <c r="A4773" s="23">
        <v>8</v>
      </c>
      <c r="B4773" s="23">
        <v>2022</v>
      </c>
      <c r="C4773" s="23" t="s">
        <v>578</v>
      </c>
      <c r="D4773" t="s">
        <v>162</v>
      </c>
      <c r="E4773" s="23" t="s">
        <v>580</v>
      </c>
      <c r="F4773" s="23" t="s">
        <v>208</v>
      </c>
      <c r="G4773" s="23">
        <v>4</v>
      </c>
      <c r="H4773" s="23" t="s">
        <v>29</v>
      </c>
      <c r="I4773" s="24">
        <v>85357.45</v>
      </c>
      <c r="J4773" s="24">
        <v>136571.93</v>
      </c>
      <c r="K4773" s="24">
        <v>119500.44</v>
      </c>
      <c r="L4773" s="24">
        <v>191200.7</v>
      </c>
      <c r="M4773" s="24">
        <v>153643.42000000001</v>
      </c>
      <c r="N4773" s="24">
        <v>245829.47</v>
      </c>
      <c r="O4773" s="24">
        <v>204857.89</v>
      </c>
      <c r="P4773" s="24">
        <v>327772.63</v>
      </c>
      <c r="Q4773" s="24">
        <v>256072.36</v>
      </c>
      <c r="R4773" s="24">
        <v>409715.79</v>
      </c>
      <c r="S4773" s="24">
        <v>290215.34999999998</v>
      </c>
      <c r="T4773" s="24">
        <v>464344.56</v>
      </c>
      <c r="U4773" s="24">
        <v>324358.33</v>
      </c>
      <c r="V4773" s="24">
        <v>518973.33</v>
      </c>
    </row>
    <row r="4774" spans="1:22" hidden="1" x14ac:dyDescent="0.3">
      <c r="A4774" s="23">
        <v>8</v>
      </c>
      <c r="B4774" s="23">
        <v>2022</v>
      </c>
      <c r="C4774" s="23" t="s">
        <v>578</v>
      </c>
      <c r="D4774" t="s">
        <v>162</v>
      </c>
      <c r="E4774" s="23" t="s">
        <v>580</v>
      </c>
      <c r="F4774" s="23" t="s">
        <v>251</v>
      </c>
      <c r="G4774" s="23">
        <v>1</v>
      </c>
      <c r="H4774" s="23" t="s">
        <v>14</v>
      </c>
      <c r="I4774" s="24">
        <v>101286.16</v>
      </c>
      <c r="J4774" s="24">
        <v>177250.77</v>
      </c>
      <c r="K4774" s="24">
        <v>131425.64000000001</v>
      </c>
      <c r="L4774" s="24">
        <v>229994.86</v>
      </c>
      <c r="M4774" s="24">
        <v>157090.04</v>
      </c>
      <c r="N4774" s="24">
        <v>274907.57</v>
      </c>
      <c r="O4774" s="24">
        <v>187278.88</v>
      </c>
      <c r="P4774" s="24">
        <v>327738.03999999998</v>
      </c>
      <c r="Q4774" s="24">
        <v>220446.49</v>
      </c>
      <c r="R4774" s="24">
        <v>385781.36</v>
      </c>
      <c r="S4774" s="24">
        <v>241731.21</v>
      </c>
      <c r="T4774" s="24">
        <v>423029.62</v>
      </c>
      <c r="U4774" s="24">
        <v>262329.81</v>
      </c>
      <c r="V4774" s="24">
        <v>459077.17</v>
      </c>
    </row>
    <row r="4775" spans="1:22" hidden="1" x14ac:dyDescent="0.3">
      <c r="A4775" s="23">
        <v>8</v>
      </c>
      <c r="B4775" s="23">
        <v>2022</v>
      </c>
      <c r="C4775" s="23" t="s">
        <v>578</v>
      </c>
      <c r="D4775" t="s">
        <v>162</v>
      </c>
      <c r="E4775" s="23" t="s">
        <v>580</v>
      </c>
      <c r="F4775" s="23" t="s">
        <v>251</v>
      </c>
      <c r="G4775" s="23">
        <v>2</v>
      </c>
      <c r="H4775" s="23" t="s">
        <v>30</v>
      </c>
      <c r="I4775" s="24">
        <v>79273.75</v>
      </c>
      <c r="J4775" s="24">
        <v>138729.07</v>
      </c>
      <c r="K4775" s="24">
        <v>103883.56</v>
      </c>
      <c r="L4775" s="24">
        <v>181796.24</v>
      </c>
      <c r="M4775" s="24">
        <v>125889.89</v>
      </c>
      <c r="N4775" s="24">
        <v>220307.31</v>
      </c>
      <c r="O4775" s="24">
        <v>154098.04</v>
      </c>
      <c r="P4775" s="24">
        <v>269671.57</v>
      </c>
      <c r="Q4775" s="24">
        <v>182832.37</v>
      </c>
      <c r="R4775" s="24">
        <v>319956.65000000002</v>
      </c>
      <c r="S4775" s="24">
        <v>201492.15</v>
      </c>
      <c r="T4775" s="24">
        <v>352611.27</v>
      </c>
      <c r="U4775" s="24">
        <v>218938.2</v>
      </c>
      <c r="V4775" s="24">
        <v>383141.85</v>
      </c>
    </row>
    <row r="4776" spans="1:22" hidden="1" x14ac:dyDescent="0.3">
      <c r="A4776" s="23">
        <v>8</v>
      </c>
      <c r="B4776" s="23">
        <v>2022</v>
      </c>
      <c r="C4776" s="23" t="s">
        <v>578</v>
      </c>
      <c r="D4776" t="s">
        <v>162</v>
      </c>
      <c r="E4776" s="23" t="s">
        <v>580</v>
      </c>
      <c r="F4776" s="23" t="s">
        <v>251</v>
      </c>
      <c r="G4776" s="23">
        <v>3</v>
      </c>
      <c r="H4776" s="23" t="s">
        <v>31</v>
      </c>
      <c r="I4776" s="24">
        <v>75527.87</v>
      </c>
      <c r="J4776" s="24">
        <v>132173.76999999999</v>
      </c>
      <c r="K4776" s="24">
        <v>102934.44</v>
      </c>
      <c r="L4776" s="24">
        <v>180135.27</v>
      </c>
      <c r="M4776" s="24">
        <v>130300.11</v>
      </c>
      <c r="N4776" s="24">
        <v>228025.18</v>
      </c>
      <c r="O4776" s="24">
        <v>171701.99</v>
      </c>
      <c r="P4776" s="24">
        <v>300478.49</v>
      </c>
      <c r="Q4776" s="24">
        <v>212722.98</v>
      </c>
      <c r="R4776" s="24">
        <v>372265.21</v>
      </c>
      <c r="S4776" s="24">
        <v>239647.08</v>
      </c>
      <c r="T4776" s="24">
        <v>419382.39</v>
      </c>
      <c r="U4776" s="24">
        <v>266232.59999999998</v>
      </c>
      <c r="V4776" s="24">
        <v>465907.05</v>
      </c>
    </row>
    <row r="4777" spans="1:22" hidden="1" x14ac:dyDescent="0.3">
      <c r="A4777" s="23">
        <v>8</v>
      </c>
      <c r="B4777" s="23">
        <v>2022</v>
      </c>
      <c r="C4777" s="23" t="s">
        <v>578</v>
      </c>
      <c r="D4777" t="s">
        <v>162</v>
      </c>
      <c r="E4777" s="23" t="s">
        <v>580</v>
      </c>
      <c r="F4777" s="23" t="s">
        <v>251</v>
      </c>
      <c r="G4777" s="23">
        <v>4</v>
      </c>
      <c r="H4777" s="23" t="s">
        <v>29</v>
      </c>
      <c r="I4777" s="24">
        <v>81460.479999999996</v>
      </c>
      <c r="J4777" s="24">
        <v>130336.77</v>
      </c>
      <c r="K4777" s="24">
        <v>114044.67</v>
      </c>
      <c r="L4777" s="24">
        <v>182471.48</v>
      </c>
      <c r="M4777" s="24">
        <v>146628.85999999999</v>
      </c>
      <c r="N4777" s="24">
        <v>234606.19</v>
      </c>
      <c r="O4777" s="24">
        <v>195505.15</v>
      </c>
      <c r="P4777" s="24">
        <v>312808.25</v>
      </c>
      <c r="Q4777" s="24">
        <v>244381.44</v>
      </c>
      <c r="R4777" s="24">
        <v>391010.31</v>
      </c>
      <c r="S4777" s="24">
        <v>276965.63</v>
      </c>
      <c r="T4777" s="24">
        <v>443145.02</v>
      </c>
      <c r="U4777" s="24">
        <v>309549.83</v>
      </c>
      <c r="V4777" s="24">
        <v>495279.73</v>
      </c>
    </row>
    <row r="4778" spans="1:22" hidden="1" x14ac:dyDescent="0.3">
      <c r="A4778" s="23">
        <v>8</v>
      </c>
      <c r="B4778" s="23">
        <v>2022</v>
      </c>
      <c r="C4778" s="23" t="s">
        <v>578</v>
      </c>
      <c r="D4778" t="s">
        <v>162</v>
      </c>
      <c r="E4778" s="23" t="s">
        <v>580</v>
      </c>
      <c r="F4778" s="23" t="s">
        <v>292</v>
      </c>
      <c r="G4778" s="23">
        <v>1</v>
      </c>
      <c r="H4778" s="23" t="s">
        <v>14</v>
      </c>
      <c r="I4778" s="24">
        <v>104933.09</v>
      </c>
      <c r="J4778" s="24">
        <v>183632.91</v>
      </c>
      <c r="K4778" s="24">
        <v>135995.84</v>
      </c>
      <c r="L4778" s="24">
        <v>237992.73</v>
      </c>
      <c r="M4778" s="24">
        <v>162415.95000000001</v>
      </c>
      <c r="N4778" s="24">
        <v>284227.90999999997</v>
      </c>
      <c r="O4778" s="24">
        <v>193432.05</v>
      </c>
      <c r="P4778" s="24">
        <v>338506.09</v>
      </c>
      <c r="Q4778" s="24">
        <v>227565.14</v>
      </c>
      <c r="R4778" s="24">
        <v>398238.99</v>
      </c>
      <c r="S4778" s="24">
        <v>249465.62</v>
      </c>
      <c r="T4778" s="24">
        <v>436564.84</v>
      </c>
      <c r="U4778" s="24">
        <v>270593.15999999997</v>
      </c>
      <c r="V4778" s="24">
        <v>473538.03</v>
      </c>
    </row>
    <row r="4779" spans="1:22" hidden="1" x14ac:dyDescent="0.3">
      <c r="A4779" s="23">
        <v>8</v>
      </c>
      <c r="B4779" s="23">
        <v>2022</v>
      </c>
      <c r="C4779" s="23" t="s">
        <v>578</v>
      </c>
      <c r="D4779" t="s">
        <v>162</v>
      </c>
      <c r="E4779" s="23" t="s">
        <v>580</v>
      </c>
      <c r="F4779" s="23" t="s">
        <v>292</v>
      </c>
      <c r="G4779" s="23">
        <v>2</v>
      </c>
      <c r="H4779" s="23" t="s">
        <v>30</v>
      </c>
      <c r="I4779" s="24">
        <v>83152.399999999994</v>
      </c>
      <c r="J4779" s="24">
        <v>145516.69</v>
      </c>
      <c r="K4779" s="24">
        <v>108743.69</v>
      </c>
      <c r="L4779" s="24">
        <v>190301.45</v>
      </c>
      <c r="M4779" s="24">
        <v>131544.23000000001</v>
      </c>
      <c r="N4779" s="24">
        <v>230202.39</v>
      </c>
      <c r="O4779" s="24">
        <v>160600.48000000001</v>
      </c>
      <c r="P4779" s="24">
        <v>281050.84999999998</v>
      </c>
      <c r="Q4779" s="24">
        <v>190346.95</v>
      </c>
      <c r="R4779" s="24">
        <v>333107.17</v>
      </c>
      <c r="S4779" s="24">
        <v>209650.14</v>
      </c>
      <c r="T4779" s="24">
        <v>366887.74</v>
      </c>
      <c r="U4779" s="24">
        <v>227658.3</v>
      </c>
      <c r="V4779" s="24">
        <v>398402.03</v>
      </c>
    </row>
    <row r="4780" spans="1:22" hidden="1" x14ac:dyDescent="0.3">
      <c r="A4780" s="23">
        <v>8</v>
      </c>
      <c r="B4780" s="23">
        <v>2022</v>
      </c>
      <c r="C4780" s="23" t="s">
        <v>578</v>
      </c>
      <c r="D4780" t="s">
        <v>162</v>
      </c>
      <c r="E4780" s="23" t="s">
        <v>580</v>
      </c>
      <c r="F4780" s="23" t="s">
        <v>292</v>
      </c>
      <c r="G4780" s="23">
        <v>3</v>
      </c>
      <c r="H4780" s="23" t="s">
        <v>31</v>
      </c>
      <c r="I4780" s="24">
        <v>80006.67</v>
      </c>
      <c r="J4780" s="24">
        <v>140011.68</v>
      </c>
      <c r="K4780" s="24">
        <v>109234.29</v>
      </c>
      <c r="L4780" s="24">
        <v>191160.01</v>
      </c>
      <c r="M4780" s="24">
        <v>138421.43</v>
      </c>
      <c r="N4780" s="24">
        <v>242237.5</v>
      </c>
      <c r="O4780" s="24">
        <v>182551.81</v>
      </c>
      <c r="P4780" s="24">
        <v>319465.67</v>
      </c>
      <c r="Q4780" s="24">
        <v>226305.3</v>
      </c>
      <c r="R4780" s="24">
        <v>396034.28</v>
      </c>
      <c r="S4780" s="24">
        <v>255055.52</v>
      </c>
      <c r="T4780" s="24">
        <v>446347.16</v>
      </c>
      <c r="U4780" s="24">
        <v>283470.73</v>
      </c>
      <c r="V4780" s="24">
        <v>496073.77</v>
      </c>
    </row>
    <row r="4781" spans="1:22" hidden="1" x14ac:dyDescent="0.3">
      <c r="A4781" s="23">
        <v>8</v>
      </c>
      <c r="B4781" s="23">
        <v>2022</v>
      </c>
      <c r="C4781" s="23" t="s">
        <v>578</v>
      </c>
      <c r="D4781" t="s">
        <v>162</v>
      </c>
      <c r="E4781" s="23" t="s">
        <v>580</v>
      </c>
      <c r="F4781" s="23" t="s">
        <v>292</v>
      </c>
      <c r="G4781" s="23">
        <v>4</v>
      </c>
      <c r="H4781" s="23" t="s">
        <v>29</v>
      </c>
      <c r="I4781" s="24">
        <v>84930.69</v>
      </c>
      <c r="J4781" s="24">
        <v>135889.10999999999</v>
      </c>
      <c r="K4781" s="24">
        <v>118902.97</v>
      </c>
      <c r="L4781" s="24">
        <v>190244.76</v>
      </c>
      <c r="M4781" s="24">
        <v>152875.25</v>
      </c>
      <c r="N4781" s="24">
        <v>244600.4</v>
      </c>
      <c r="O4781" s="24">
        <v>203833.67</v>
      </c>
      <c r="P4781" s="24">
        <v>326133.87</v>
      </c>
      <c r="Q4781" s="24">
        <v>254792.08</v>
      </c>
      <c r="R4781" s="24">
        <v>407667.34</v>
      </c>
      <c r="S4781" s="24">
        <v>288764.36</v>
      </c>
      <c r="T4781" s="24">
        <v>462022.98</v>
      </c>
      <c r="U4781" s="24">
        <v>322736.64000000001</v>
      </c>
      <c r="V4781" s="24">
        <v>516378.63</v>
      </c>
    </row>
    <row r="4782" spans="1:22" hidden="1" x14ac:dyDescent="0.3">
      <c r="A4782" s="23">
        <v>8</v>
      </c>
      <c r="B4782" s="23">
        <v>2022</v>
      </c>
      <c r="C4782" s="23" t="s">
        <v>578</v>
      </c>
      <c r="D4782" t="s">
        <v>162</v>
      </c>
      <c r="E4782" s="23" t="s">
        <v>580</v>
      </c>
      <c r="F4782" s="23" t="s">
        <v>332</v>
      </c>
      <c r="G4782" s="23">
        <v>1</v>
      </c>
      <c r="H4782" s="23" t="s">
        <v>14</v>
      </c>
      <c r="I4782" s="24">
        <v>103872.08</v>
      </c>
      <c r="J4782" s="24">
        <v>181776.14</v>
      </c>
      <c r="K4782" s="24">
        <v>134655.57</v>
      </c>
      <c r="L4782" s="24">
        <v>235647.25</v>
      </c>
      <c r="M4782" s="24">
        <v>160844.74</v>
      </c>
      <c r="N4782" s="24">
        <v>281478.28999999998</v>
      </c>
      <c r="O4782" s="24">
        <v>191603.07</v>
      </c>
      <c r="P4782" s="24">
        <v>335305.37</v>
      </c>
      <c r="Q4782" s="24">
        <v>225440.21</v>
      </c>
      <c r="R4782" s="24">
        <v>394520.37</v>
      </c>
      <c r="S4782" s="24">
        <v>247151.64</v>
      </c>
      <c r="T4782" s="24">
        <v>432515.37</v>
      </c>
      <c r="U4782" s="24">
        <v>268111.28999999998</v>
      </c>
      <c r="V4782" s="24">
        <v>469194.76</v>
      </c>
    </row>
    <row r="4783" spans="1:22" hidden="1" x14ac:dyDescent="0.3">
      <c r="A4783" s="23">
        <v>8</v>
      </c>
      <c r="B4783" s="23">
        <v>2022</v>
      </c>
      <c r="C4783" s="23" t="s">
        <v>578</v>
      </c>
      <c r="D4783" t="s">
        <v>162</v>
      </c>
      <c r="E4783" s="23" t="s">
        <v>580</v>
      </c>
      <c r="F4783" s="23" t="s">
        <v>332</v>
      </c>
      <c r="G4783" s="23">
        <v>2</v>
      </c>
      <c r="H4783" s="23" t="s">
        <v>30</v>
      </c>
      <c r="I4783" s="24">
        <v>82091.39</v>
      </c>
      <c r="J4783" s="24">
        <v>143659.93</v>
      </c>
      <c r="K4783" s="24">
        <v>107403.41</v>
      </c>
      <c r="L4783" s="24">
        <v>187955.97</v>
      </c>
      <c r="M4783" s="24">
        <v>129973.01</v>
      </c>
      <c r="N4783" s="24">
        <v>227452.77</v>
      </c>
      <c r="O4783" s="24">
        <v>158771.5</v>
      </c>
      <c r="P4783" s="24">
        <v>277850.13</v>
      </c>
      <c r="Q4783" s="24">
        <v>188222.03</v>
      </c>
      <c r="R4783" s="24">
        <v>329388.55</v>
      </c>
      <c r="S4783" s="24">
        <v>207336.15</v>
      </c>
      <c r="T4783" s="24">
        <v>362838.26</v>
      </c>
      <c r="U4783" s="24">
        <v>225176.43</v>
      </c>
      <c r="V4783" s="24">
        <v>394058.75</v>
      </c>
    </row>
    <row r="4784" spans="1:22" hidden="1" x14ac:dyDescent="0.3">
      <c r="A4784" s="23">
        <v>8</v>
      </c>
      <c r="B4784" s="23">
        <v>2022</v>
      </c>
      <c r="C4784" s="23" t="s">
        <v>578</v>
      </c>
      <c r="D4784" t="s">
        <v>162</v>
      </c>
      <c r="E4784" s="23" t="s">
        <v>580</v>
      </c>
      <c r="F4784" s="23" t="s">
        <v>332</v>
      </c>
      <c r="G4784" s="23">
        <v>3</v>
      </c>
      <c r="H4784" s="23" t="s">
        <v>31</v>
      </c>
      <c r="I4784" s="24">
        <v>78819.429999999993</v>
      </c>
      <c r="J4784" s="24">
        <v>137934.01</v>
      </c>
      <c r="K4784" s="24">
        <v>107572.16</v>
      </c>
      <c r="L4784" s="24">
        <v>188251.27</v>
      </c>
      <c r="M4784" s="24">
        <v>136284.4</v>
      </c>
      <c r="N4784" s="24">
        <v>238497.7</v>
      </c>
      <c r="O4784" s="24">
        <v>179702.44</v>
      </c>
      <c r="P4784" s="24">
        <v>314479.26</v>
      </c>
      <c r="Q4784" s="24">
        <v>222743.58</v>
      </c>
      <c r="R4784" s="24">
        <v>389801.27</v>
      </c>
      <c r="S4784" s="24">
        <v>251018.91</v>
      </c>
      <c r="T4784" s="24">
        <v>439283.09</v>
      </c>
      <c r="U4784" s="24">
        <v>278959.21999999997</v>
      </c>
      <c r="V4784" s="24">
        <v>488178.63</v>
      </c>
    </row>
    <row r="4785" spans="1:22" hidden="1" x14ac:dyDescent="0.3">
      <c r="A4785" s="23">
        <v>8</v>
      </c>
      <c r="B4785" s="23">
        <v>2022</v>
      </c>
      <c r="C4785" s="23" t="s">
        <v>578</v>
      </c>
      <c r="D4785" t="s">
        <v>162</v>
      </c>
      <c r="E4785" s="23" t="s">
        <v>580</v>
      </c>
      <c r="F4785" s="23" t="s">
        <v>332</v>
      </c>
      <c r="G4785" s="23">
        <v>4</v>
      </c>
      <c r="H4785" s="23" t="s">
        <v>29</v>
      </c>
      <c r="I4785" s="24">
        <v>83956.45</v>
      </c>
      <c r="J4785" s="24">
        <v>134330.32</v>
      </c>
      <c r="K4785" s="24">
        <v>117539.03</v>
      </c>
      <c r="L4785" s="24">
        <v>188062.45</v>
      </c>
      <c r="M4785" s="24">
        <v>151121.60999999999</v>
      </c>
      <c r="N4785" s="24">
        <v>241794.58</v>
      </c>
      <c r="O4785" s="24">
        <v>201495.48</v>
      </c>
      <c r="P4785" s="24">
        <v>322392.77</v>
      </c>
      <c r="Q4785" s="24">
        <v>251869.35</v>
      </c>
      <c r="R4785" s="24">
        <v>402990.96</v>
      </c>
      <c r="S4785" s="24">
        <v>285451.93</v>
      </c>
      <c r="T4785" s="24">
        <v>456723.09</v>
      </c>
      <c r="U4785" s="24">
        <v>319034.51</v>
      </c>
      <c r="V4785" s="24">
        <v>510455.22</v>
      </c>
    </row>
    <row r="4786" spans="1:22" hidden="1" x14ac:dyDescent="0.3">
      <c r="A4786" s="23">
        <v>8</v>
      </c>
      <c r="B4786" s="23">
        <v>2022</v>
      </c>
      <c r="C4786" s="23" t="s">
        <v>578</v>
      </c>
      <c r="D4786" t="s">
        <v>162</v>
      </c>
      <c r="E4786" s="23" t="s">
        <v>580</v>
      </c>
      <c r="F4786" s="23" t="s">
        <v>370</v>
      </c>
      <c r="G4786" s="23">
        <v>1</v>
      </c>
      <c r="H4786" s="23" t="s">
        <v>14</v>
      </c>
      <c r="I4786" s="24">
        <v>102413.75999999999</v>
      </c>
      <c r="J4786" s="24">
        <v>179224.07</v>
      </c>
      <c r="K4786" s="24">
        <v>132886.66</v>
      </c>
      <c r="L4786" s="24">
        <v>232551.66</v>
      </c>
      <c r="M4786" s="24">
        <v>158834.59</v>
      </c>
      <c r="N4786" s="24">
        <v>277960.53000000003</v>
      </c>
      <c r="O4786" s="24">
        <v>189356.13</v>
      </c>
      <c r="P4786" s="24">
        <v>331373.23</v>
      </c>
      <c r="Q4786" s="24">
        <v>222890.01</v>
      </c>
      <c r="R4786" s="24">
        <v>390057.51</v>
      </c>
      <c r="S4786" s="24">
        <v>244409.72</v>
      </c>
      <c r="T4786" s="24">
        <v>427717.01</v>
      </c>
      <c r="U4786" s="24">
        <v>265234.87</v>
      </c>
      <c r="V4786" s="24">
        <v>464161.03</v>
      </c>
    </row>
    <row r="4787" spans="1:22" hidden="1" x14ac:dyDescent="0.3">
      <c r="A4787" s="23">
        <v>8</v>
      </c>
      <c r="B4787" s="23">
        <v>2022</v>
      </c>
      <c r="C4787" s="23" t="s">
        <v>578</v>
      </c>
      <c r="D4787" t="s">
        <v>162</v>
      </c>
      <c r="E4787" s="23" t="s">
        <v>580</v>
      </c>
      <c r="F4787" s="23" t="s">
        <v>370</v>
      </c>
      <c r="G4787" s="23">
        <v>2</v>
      </c>
      <c r="H4787" s="23" t="s">
        <v>30</v>
      </c>
      <c r="I4787" s="24">
        <v>80169.64</v>
      </c>
      <c r="J4787" s="24">
        <v>140296.88</v>
      </c>
      <c r="K4787" s="24">
        <v>105054.67</v>
      </c>
      <c r="L4787" s="24">
        <v>183845.68</v>
      </c>
      <c r="M4787" s="24">
        <v>127306.02</v>
      </c>
      <c r="N4787" s="24">
        <v>222785.53</v>
      </c>
      <c r="O4787" s="24">
        <v>155826.01999999999</v>
      </c>
      <c r="P4787" s="24">
        <v>272695.53000000003</v>
      </c>
      <c r="Q4787" s="24">
        <v>184879.95</v>
      </c>
      <c r="R4787" s="24">
        <v>323539.90999999997</v>
      </c>
      <c r="S4787" s="24">
        <v>203747.1</v>
      </c>
      <c r="T4787" s="24">
        <v>356557.42</v>
      </c>
      <c r="U4787" s="24">
        <v>221386.51</v>
      </c>
      <c r="V4787" s="24">
        <v>387426.38</v>
      </c>
    </row>
    <row r="4788" spans="1:22" hidden="1" x14ac:dyDescent="0.3">
      <c r="A4788" s="23">
        <v>8</v>
      </c>
      <c r="B4788" s="23">
        <v>2022</v>
      </c>
      <c r="C4788" s="23" t="s">
        <v>578</v>
      </c>
      <c r="D4788" t="s">
        <v>162</v>
      </c>
      <c r="E4788" s="23" t="s">
        <v>580</v>
      </c>
      <c r="F4788" s="23" t="s">
        <v>370</v>
      </c>
      <c r="G4788" s="23">
        <v>3</v>
      </c>
      <c r="H4788" s="23" t="s">
        <v>31</v>
      </c>
      <c r="I4788" s="24">
        <v>76391.63</v>
      </c>
      <c r="J4788" s="24">
        <v>133685.35999999999</v>
      </c>
      <c r="K4788" s="24">
        <v>104114.19</v>
      </c>
      <c r="L4788" s="24">
        <v>182199.84</v>
      </c>
      <c r="M4788" s="24">
        <v>131795.41</v>
      </c>
      <c r="N4788" s="24">
        <v>230641.97</v>
      </c>
      <c r="O4788" s="24">
        <v>173674.35</v>
      </c>
      <c r="P4788" s="24">
        <v>303930.12</v>
      </c>
      <c r="Q4788" s="24">
        <v>215168.38</v>
      </c>
      <c r="R4788" s="24">
        <v>376544.67</v>
      </c>
      <c r="S4788" s="24">
        <v>242403.39</v>
      </c>
      <c r="T4788" s="24">
        <v>424205.93</v>
      </c>
      <c r="U4788" s="24">
        <v>269296.25</v>
      </c>
      <c r="V4788" s="24">
        <v>471268.44</v>
      </c>
    </row>
    <row r="4789" spans="1:22" hidden="1" x14ac:dyDescent="0.3">
      <c r="A4789" s="23">
        <v>8</v>
      </c>
      <c r="B4789" s="23">
        <v>2022</v>
      </c>
      <c r="C4789" s="23" t="s">
        <v>578</v>
      </c>
      <c r="D4789" t="s">
        <v>162</v>
      </c>
      <c r="E4789" s="23" t="s">
        <v>580</v>
      </c>
      <c r="F4789" s="23" t="s">
        <v>370</v>
      </c>
      <c r="G4789" s="23">
        <v>4</v>
      </c>
      <c r="H4789" s="23" t="s">
        <v>29</v>
      </c>
      <c r="I4789" s="24">
        <v>82374.36</v>
      </c>
      <c r="J4789" s="24">
        <v>131798.99</v>
      </c>
      <c r="K4789" s="24">
        <v>115324.11</v>
      </c>
      <c r="L4789" s="24">
        <v>184518.58</v>
      </c>
      <c r="M4789" s="24">
        <v>148273.85999999999</v>
      </c>
      <c r="N4789" s="24">
        <v>237238.17</v>
      </c>
      <c r="O4789" s="24">
        <v>197698.48</v>
      </c>
      <c r="P4789" s="24">
        <v>316317.56</v>
      </c>
      <c r="Q4789" s="24">
        <v>247123.09</v>
      </c>
      <c r="R4789" s="24">
        <v>395396.96</v>
      </c>
      <c r="S4789" s="24">
        <v>280072.84000000003</v>
      </c>
      <c r="T4789" s="24">
        <v>448116.55</v>
      </c>
      <c r="U4789" s="24">
        <v>313022.59000000003</v>
      </c>
      <c r="V4789" s="24">
        <v>500836.14</v>
      </c>
    </row>
    <row r="4790" spans="1:22" hidden="1" x14ac:dyDescent="0.3">
      <c r="A4790" s="23">
        <v>8</v>
      </c>
      <c r="B4790" s="23">
        <v>2022</v>
      </c>
      <c r="C4790" s="23" t="s">
        <v>578</v>
      </c>
      <c r="D4790" t="s">
        <v>168</v>
      </c>
      <c r="E4790" s="23" t="s">
        <v>581</v>
      </c>
      <c r="F4790" s="23" t="s">
        <v>214</v>
      </c>
      <c r="G4790" s="23">
        <v>1</v>
      </c>
      <c r="H4790" s="23" t="s">
        <v>14</v>
      </c>
      <c r="I4790" s="24">
        <v>108648.83</v>
      </c>
      <c r="J4790" s="24">
        <v>190135.45</v>
      </c>
      <c r="K4790" s="24">
        <v>140982.66</v>
      </c>
      <c r="L4790" s="24">
        <v>246719.65</v>
      </c>
      <c r="M4790" s="24">
        <v>168516.24</v>
      </c>
      <c r="N4790" s="24">
        <v>294903.43</v>
      </c>
      <c r="O4790" s="24">
        <v>200905.11</v>
      </c>
      <c r="P4790" s="24">
        <v>351583.94</v>
      </c>
      <c r="Q4790" s="24">
        <v>236488.61</v>
      </c>
      <c r="R4790" s="24">
        <v>413855.06</v>
      </c>
      <c r="S4790" s="24">
        <v>259323.77</v>
      </c>
      <c r="T4790" s="24">
        <v>453816.59</v>
      </c>
      <c r="U4790" s="24">
        <v>281424.25</v>
      </c>
      <c r="V4790" s="24">
        <v>492492.44</v>
      </c>
    </row>
    <row r="4791" spans="1:22" hidden="1" x14ac:dyDescent="0.3">
      <c r="A4791" s="23">
        <v>8</v>
      </c>
      <c r="B4791" s="23">
        <v>2022</v>
      </c>
      <c r="C4791" s="23" t="s">
        <v>578</v>
      </c>
      <c r="D4791" t="s">
        <v>168</v>
      </c>
      <c r="E4791" s="23" t="s">
        <v>581</v>
      </c>
      <c r="F4791" s="23" t="s">
        <v>214</v>
      </c>
      <c r="G4791" s="23">
        <v>2</v>
      </c>
      <c r="H4791" s="23" t="s">
        <v>30</v>
      </c>
      <c r="I4791" s="24">
        <v>85014.46</v>
      </c>
      <c r="J4791" s="24">
        <v>148775.31</v>
      </c>
      <c r="K4791" s="24">
        <v>111411.17</v>
      </c>
      <c r="L4791" s="24">
        <v>194969.55</v>
      </c>
      <c r="M4791" s="24">
        <v>135017.14000000001</v>
      </c>
      <c r="N4791" s="24">
        <v>236279.99</v>
      </c>
      <c r="O4791" s="24">
        <v>165279.35999999999</v>
      </c>
      <c r="P4791" s="24">
        <v>289238.89</v>
      </c>
      <c r="Q4791" s="24">
        <v>196102.92</v>
      </c>
      <c r="R4791" s="24">
        <v>343180.11</v>
      </c>
      <c r="S4791" s="24">
        <v>216119.73</v>
      </c>
      <c r="T4791" s="24">
        <v>378209.52</v>
      </c>
      <c r="U4791" s="24">
        <v>234835.36</v>
      </c>
      <c r="V4791" s="24">
        <v>410961.89</v>
      </c>
    </row>
    <row r="4792" spans="1:22" hidden="1" x14ac:dyDescent="0.3">
      <c r="A4792" s="23">
        <v>8</v>
      </c>
      <c r="B4792" s="23">
        <v>2022</v>
      </c>
      <c r="C4792" s="23" t="s">
        <v>578</v>
      </c>
      <c r="D4792" t="s">
        <v>168</v>
      </c>
      <c r="E4792" s="23" t="s">
        <v>581</v>
      </c>
      <c r="F4792" s="23" t="s">
        <v>214</v>
      </c>
      <c r="G4792" s="23">
        <v>3</v>
      </c>
      <c r="H4792" s="23" t="s">
        <v>31</v>
      </c>
      <c r="I4792" s="24">
        <v>80980.600000000006</v>
      </c>
      <c r="J4792" s="24">
        <v>141716.04999999999</v>
      </c>
      <c r="K4792" s="24">
        <v>110361.62</v>
      </c>
      <c r="L4792" s="24">
        <v>193132.83</v>
      </c>
      <c r="M4792" s="24">
        <v>139698.71</v>
      </c>
      <c r="N4792" s="24">
        <v>244472.74</v>
      </c>
      <c r="O4792" s="24">
        <v>184083.78</v>
      </c>
      <c r="P4792" s="24">
        <v>322146.61</v>
      </c>
      <c r="Q4792" s="24">
        <v>228059.88</v>
      </c>
      <c r="R4792" s="24">
        <v>399104.79</v>
      </c>
      <c r="S4792" s="24">
        <v>256922.87</v>
      </c>
      <c r="T4792" s="24">
        <v>449615.02</v>
      </c>
      <c r="U4792" s="24">
        <v>285422.33</v>
      </c>
      <c r="V4792" s="24">
        <v>499489.08</v>
      </c>
    </row>
    <row r="4793" spans="1:22" hidden="1" x14ac:dyDescent="0.3">
      <c r="A4793" s="23">
        <v>8</v>
      </c>
      <c r="B4793" s="23">
        <v>2022</v>
      </c>
      <c r="C4793" s="23" t="s">
        <v>578</v>
      </c>
      <c r="D4793" t="s">
        <v>168</v>
      </c>
      <c r="E4793" s="23" t="s">
        <v>581</v>
      </c>
      <c r="F4793" s="23" t="s">
        <v>214</v>
      </c>
      <c r="G4793" s="23">
        <v>4</v>
      </c>
      <c r="H4793" s="23" t="s">
        <v>29</v>
      </c>
      <c r="I4793" s="24">
        <v>87370.53</v>
      </c>
      <c r="J4793" s="24">
        <v>139792.85999999999</v>
      </c>
      <c r="K4793" s="24">
        <v>122318.75</v>
      </c>
      <c r="L4793" s="24">
        <v>195710</v>
      </c>
      <c r="M4793" s="24">
        <v>157266.96</v>
      </c>
      <c r="N4793" s="24">
        <v>251627.14</v>
      </c>
      <c r="O4793" s="24">
        <v>209689.28</v>
      </c>
      <c r="P4793" s="24">
        <v>335502.86</v>
      </c>
      <c r="Q4793" s="24">
        <v>262111.6</v>
      </c>
      <c r="R4793" s="24">
        <v>419378.57</v>
      </c>
      <c r="S4793" s="24">
        <v>297059.82</v>
      </c>
      <c r="T4793" s="24">
        <v>475295.72</v>
      </c>
      <c r="U4793" s="24">
        <v>332008.03000000003</v>
      </c>
      <c r="V4793" s="24">
        <v>531212.86</v>
      </c>
    </row>
    <row r="4794" spans="1:22" hidden="1" x14ac:dyDescent="0.3">
      <c r="A4794" s="23">
        <v>8</v>
      </c>
      <c r="B4794" s="23">
        <v>2022</v>
      </c>
      <c r="C4794" s="23" t="s">
        <v>578</v>
      </c>
      <c r="D4794" t="s">
        <v>168</v>
      </c>
      <c r="E4794" s="23" t="s">
        <v>581</v>
      </c>
      <c r="F4794" s="23" t="s">
        <v>258</v>
      </c>
      <c r="G4794" s="23">
        <v>1</v>
      </c>
      <c r="H4794" s="23" t="s">
        <v>14</v>
      </c>
      <c r="I4794" s="24">
        <v>105199.45</v>
      </c>
      <c r="J4794" s="24">
        <v>184099.04</v>
      </c>
      <c r="K4794" s="24">
        <v>136478.84</v>
      </c>
      <c r="L4794" s="24">
        <v>238837.98</v>
      </c>
      <c r="M4794" s="24">
        <v>163109.28</v>
      </c>
      <c r="N4794" s="24">
        <v>285441.25</v>
      </c>
      <c r="O4794" s="24">
        <v>194425.11</v>
      </c>
      <c r="P4794" s="24">
        <v>340243.95</v>
      </c>
      <c r="Q4794" s="24">
        <v>228839.49</v>
      </c>
      <c r="R4794" s="24">
        <v>400469.11</v>
      </c>
      <c r="S4794" s="24">
        <v>250923.73</v>
      </c>
      <c r="T4794" s="24">
        <v>439116.52</v>
      </c>
      <c r="U4794" s="24">
        <v>272285.90999999997</v>
      </c>
      <c r="V4794" s="24">
        <v>476500.35</v>
      </c>
    </row>
    <row r="4795" spans="1:22" hidden="1" x14ac:dyDescent="0.3">
      <c r="A4795" s="23">
        <v>8</v>
      </c>
      <c r="B4795" s="23">
        <v>2022</v>
      </c>
      <c r="C4795" s="23" t="s">
        <v>578</v>
      </c>
      <c r="D4795" t="s">
        <v>168</v>
      </c>
      <c r="E4795" s="23" t="s">
        <v>581</v>
      </c>
      <c r="F4795" s="23" t="s">
        <v>258</v>
      </c>
      <c r="G4795" s="23">
        <v>2</v>
      </c>
      <c r="H4795" s="23" t="s">
        <v>30</v>
      </c>
      <c r="I4795" s="24">
        <v>82491.92</v>
      </c>
      <c r="J4795" s="24">
        <v>144360.85999999999</v>
      </c>
      <c r="K4795" s="24">
        <v>108067.02</v>
      </c>
      <c r="L4795" s="24">
        <v>189117.29</v>
      </c>
      <c r="M4795" s="24">
        <v>130923.87</v>
      </c>
      <c r="N4795" s="24">
        <v>229116.77</v>
      </c>
      <c r="O4795" s="24">
        <v>160196.46</v>
      </c>
      <c r="P4795" s="24">
        <v>280343.8</v>
      </c>
      <c r="Q4795" s="24">
        <v>190037.56</v>
      </c>
      <c r="R4795" s="24">
        <v>332565.71999999997</v>
      </c>
      <c r="S4795" s="24">
        <v>209413.96</v>
      </c>
      <c r="T4795" s="24">
        <v>366474.43</v>
      </c>
      <c r="U4795" s="24">
        <v>227524.04</v>
      </c>
      <c r="V4795" s="24">
        <v>398167.07</v>
      </c>
    </row>
    <row r="4796" spans="1:22" hidden="1" x14ac:dyDescent="0.3">
      <c r="A4796" s="23">
        <v>8</v>
      </c>
      <c r="B4796" s="23">
        <v>2022</v>
      </c>
      <c r="C4796" s="23" t="s">
        <v>578</v>
      </c>
      <c r="D4796" t="s">
        <v>168</v>
      </c>
      <c r="E4796" s="23" t="s">
        <v>581</v>
      </c>
      <c r="F4796" s="23" t="s">
        <v>258</v>
      </c>
      <c r="G4796" s="23">
        <v>3</v>
      </c>
      <c r="H4796" s="23" t="s">
        <v>31</v>
      </c>
      <c r="I4796" s="24">
        <v>78712.78</v>
      </c>
      <c r="J4796" s="24">
        <v>137747.37</v>
      </c>
      <c r="K4796" s="24">
        <v>107304.76</v>
      </c>
      <c r="L4796" s="24">
        <v>187783.33</v>
      </c>
      <c r="M4796" s="24">
        <v>135854.53</v>
      </c>
      <c r="N4796" s="24">
        <v>237745.43</v>
      </c>
      <c r="O4796" s="24">
        <v>179043.74</v>
      </c>
      <c r="P4796" s="24">
        <v>313326.55</v>
      </c>
      <c r="Q4796" s="24">
        <v>221840.02</v>
      </c>
      <c r="R4796" s="24">
        <v>388220.04</v>
      </c>
      <c r="S4796" s="24">
        <v>249934.29</v>
      </c>
      <c r="T4796" s="24">
        <v>437385</v>
      </c>
      <c r="U4796" s="24">
        <v>277679.28000000003</v>
      </c>
      <c r="V4796" s="24">
        <v>485938.74</v>
      </c>
    </row>
    <row r="4797" spans="1:22" hidden="1" x14ac:dyDescent="0.3">
      <c r="A4797" s="23">
        <v>8</v>
      </c>
      <c r="B4797" s="23">
        <v>2022</v>
      </c>
      <c r="C4797" s="23" t="s">
        <v>578</v>
      </c>
      <c r="D4797" t="s">
        <v>168</v>
      </c>
      <c r="E4797" s="23" t="s">
        <v>581</v>
      </c>
      <c r="F4797" s="23" t="s">
        <v>258</v>
      </c>
      <c r="G4797" s="23">
        <v>4</v>
      </c>
      <c r="H4797" s="23" t="s">
        <v>29</v>
      </c>
      <c r="I4797" s="24">
        <v>84689.25</v>
      </c>
      <c r="J4797" s="24">
        <v>135502.79999999999</v>
      </c>
      <c r="K4797" s="24">
        <v>118564.95</v>
      </c>
      <c r="L4797" s="24">
        <v>189703.93</v>
      </c>
      <c r="M4797" s="24">
        <v>152440.65</v>
      </c>
      <c r="N4797" s="24">
        <v>243905.05</v>
      </c>
      <c r="O4797" s="24">
        <v>203254.2</v>
      </c>
      <c r="P4797" s="24">
        <v>325206.73</v>
      </c>
      <c r="Q4797" s="24">
        <v>254067.75</v>
      </c>
      <c r="R4797" s="24">
        <v>406508.41</v>
      </c>
      <c r="S4797" s="24">
        <v>287943.45</v>
      </c>
      <c r="T4797" s="24">
        <v>460709.53</v>
      </c>
      <c r="U4797" s="24">
        <v>321819.15000000002</v>
      </c>
      <c r="V4797" s="24">
        <v>514910.65</v>
      </c>
    </row>
    <row r="4798" spans="1:22" hidden="1" x14ac:dyDescent="0.3">
      <c r="A4798" s="23">
        <v>8</v>
      </c>
      <c r="B4798" s="23">
        <v>2022</v>
      </c>
      <c r="C4798" s="23" t="s">
        <v>578</v>
      </c>
      <c r="D4798" t="s">
        <v>168</v>
      </c>
      <c r="E4798" s="23" t="s">
        <v>581</v>
      </c>
      <c r="F4798" s="23" t="s">
        <v>298</v>
      </c>
      <c r="G4798" s="23">
        <v>1</v>
      </c>
      <c r="H4798" s="23" t="s">
        <v>14</v>
      </c>
      <c r="I4798" s="24">
        <v>106990.73</v>
      </c>
      <c r="J4798" s="24">
        <v>187233.78</v>
      </c>
      <c r="K4798" s="24">
        <v>138851.5</v>
      </c>
      <c r="L4798" s="24">
        <v>242990.13</v>
      </c>
      <c r="M4798" s="24">
        <v>165986.1</v>
      </c>
      <c r="N4798" s="24">
        <v>290475.67</v>
      </c>
      <c r="O4798" s="24">
        <v>197913.37</v>
      </c>
      <c r="P4798" s="24">
        <v>346348.41</v>
      </c>
      <c r="Q4798" s="24">
        <v>232982.64</v>
      </c>
      <c r="R4798" s="24">
        <v>407719.62</v>
      </c>
      <c r="S4798" s="24">
        <v>255488.27</v>
      </c>
      <c r="T4798" s="24">
        <v>447104.48</v>
      </c>
      <c r="U4798" s="24">
        <v>277278.27</v>
      </c>
      <c r="V4798" s="24">
        <v>485236.98</v>
      </c>
    </row>
    <row r="4799" spans="1:22" hidden="1" x14ac:dyDescent="0.3">
      <c r="A4799" s="23">
        <v>8</v>
      </c>
      <c r="B4799" s="23">
        <v>2022</v>
      </c>
      <c r="C4799" s="23" t="s">
        <v>578</v>
      </c>
      <c r="D4799" t="s">
        <v>168</v>
      </c>
      <c r="E4799" s="23" t="s">
        <v>581</v>
      </c>
      <c r="F4799" s="23" t="s">
        <v>298</v>
      </c>
      <c r="G4799" s="23">
        <v>2</v>
      </c>
      <c r="H4799" s="23" t="s">
        <v>30</v>
      </c>
      <c r="I4799" s="24">
        <v>83588.070000000007</v>
      </c>
      <c r="J4799" s="24">
        <v>146279.13</v>
      </c>
      <c r="K4799" s="24">
        <v>109569.93</v>
      </c>
      <c r="L4799" s="24">
        <v>191747.38</v>
      </c>
      <c r="M4799" s="24">
        <v>132815.41</v>
      </c>
      <c r="N4799" s="24">
        <v>232426.98</v>
      </c>
      <c r="O4799" s="24">
        <v>162636.9</v>
      </c>
      <c r="P4799" s="24">
        <v>284614.58</v>
      </c>
      <c r="Q4799" s="24">
        <v>192992.89</v>
      </c>
      <c r="R4799" s="24">
        <v>337737.56</v>
      </c>
      <c r="S4799" s="24">
        <v>212707.8</v>
      </c>
      <c r="T4799" s="24">
        <v>372238.65</v>
      </c>
      <c r="U4799" s="24">
        <v>231146.14</v>
      </c>
      <c r="V4799" s="24">
        <v>404505.74</v>
      </c>
    </row>
    <row r="4800" spans="1:22" hidden="1" x14ac:dyDescent="0.3">
      <c r="A4800" s="23">
        <v>8</v>
      </c>
      <c r="B4800" s="23">
        <v>2022</v>
      </c>
      <c r="C4800" s="23" t="s">
        <v>578</v>
      </c>
      <c r="D4800" t="s">
        <v>168</v>
      </c>
      <c r="E4800" s="23" t="s">
        <v>581</v>
      </c>
      <c r="F4800" s="23" t="s">
        <v>298</v>
      </c>
      <c r="G4800" s="23">
        <v>3</v>
      </c>
      <c r="H4800" s="23" t="s">
        <v>31</v>
      </c>
      <c r="I4800" s="24">
        <v>79523.22</v>
      </c>
      <c r="J4800" s="24">
        <v>139165.64000000001</v>
      </c>
      <c r="K4800" s="24">
        <v>108350.81</v>
      </c>
      <c r="L4800" s="24">
        <v>189613.91</v>
      </c>
      <c r="M4800" s="24">
        <v>137134.9</v>
      </c>
      <c r="N4800" s="24">
        <v>239986.07</v>
      </c>
      <c r="O4800" s="24">
        <v>180686.74</v>
      </c>
      <c r="P4800" s="24">
        <v>316201.8</v>
      </c>
      <c r="Q4800" s="24">
        <v>223833.63</v>
      </c>
      <c r="R4800" s="24">
        <v>391708.86</v>
      </c>
      <c r="S4800" s="24">
        <v>252148.27</v>
      </c>
      <c r="T4800" s="24">
        <v>441259.47</v>
      </c>
      <c r="U4800" s="24">
        <v>280102.94</v>
      </c>
      <c r="V4800" s="24">
        <v>490180.15</v>
      </c>
    </row>
    <row r="4801" spans="1:22" hidden="1" x14ac:dyDescent="0.3">
      <c r="A4801" s="23">
        <v>8</v>
      </c>
      <c r="B4801" s="23">
        <v>2022</v>
      </c>
      <c r="C4801" s="23" t="s">
        <v>578</v>
      </c>
      <c r="D4801" t="s">
        <v>168</v>
      </c>
      <c r="E4801" s="23" t="s">
        <v>581</v>
      </c>
      <c r="F4801" s="23" t="s">
        <v>298</v>
      </c>
      <c r="G4801" s="23">
        <v>4</v>
      </c>
      <c r="H4801" s="23" t="s">
        <v>29</v>
      </c>
      <c r="I4801" s="24">
        <v>85969.53</v>
      </c>
      <c r="J4801" s="24">
        <v>137551.25</v>
      </c>
      <c r="K4801" s="24">
        <v>120357.35</v>
      </c>
      <c r="L4801" s="24">
        <v>192571.76</v>
      </c>
      <c r="M4801" s="24">
        <v>154745.16</v>
      </c>
      <c r="N4801" s="24">
        <v>247592.26</v>
      </c>
      <c r="O4801" s="24">
        <v>206326.88</v>
      </c>
      <c r="P4801" s="24">
        <v>330123.01</v>
      </c>
      <c r="Q4801" s="24">
        <v>257908.6</v>
      </c>
      <c r="R4801" s="24">
        <v>412653.76</v>
      </c>
      <c r="S4801" s="24">
        <v>292296.40999999997</v>
      </c>
      <c r="T4801" s="24">
        <v>467674.26</v>
      </c>
      <c r="U4801" s="24">
        <v>326684.21999999997</v>
      </c>
      <c r="V4801" s="24">
        <v>522694.76</v>
      </c>
    </row>
    <row r="4802" spans="1:22" hidden="1" x14ac:dyDescent="0.3">
      <c r="A4802" s="23">
        <v>8</v>
      </c>
      <c r="B4802" s="23">
        <v>2022</v>
      </c>
      <c r="C4802" s="23" t="s">
        <v>578</v>
      </c>
      <c r="D4802" t="s">
        <v>168</v>
      </c>
      <c r="E4802" s="23" t="s">
        <v>581</v>
      </c>
      <c r="F4802" s="23" t="s">
        <v>337</v>
      </c>
      <c r="G4802" s="23">
        <v>1</v>
      </c>
      <c r="H4802" s="23" t="s">
        <v>14</v>
      </c>
      <c r="I4802" s="24">
        <v>106526.82</v>
      </c>
      <c r="J4802" s="24">
        <v>186421.94</v>
      </c>
      <c r="K4802" s="24">
        <v>138302.12</v>
      </c>
      <c r="L4802" s="24">
        <v>242028.7</v>
      </c>
      <c r="M4802" s="24">
        <v>165373.82999999999</v>
      </c>
      <c r="N4802" s="24">
        <v>289404.19</v>
      </c>
      <c r="O4802" s="24">
        <v>197247.15</v>
      </c>
      <c r="P4802" s="24">
        <v>345182.51</v>
      </c>
      <c r="Q4802" s="24">
        <v>232238.77</v>
      </c>
      <c r="R4802" s="24">
        <v>406417.84</v>
      </c>
      <c r="S4802" s="24">
        <v>254695.81</v>
      </c>
      <c r="T4802" s="24">
        <v>445717.67</v>
      </c>
      <c r="U4802" s="24">
        <v>276460.53000000003</v>
      </c>
      <c r="V4802" s="24">
        <v>483805.92</v>
      </c>
    </row>
    <row r="4803" spans="1:22" hidden="1" x14ac:dyDescent="0.3">
      <c r="A4803" s="23">
        <v>8</v>
      </c>
      <c r="B4803" s="23">
        <v>2022</v>
      </c>
      <c r="C4803" s="23" t="s">
        <v>578</v>
      </c>
      <c r="D4803" t="s">
        <v>168</v>
      </c>
      <c r="E4803" s="23" t="s">
        <v>581</v>
      </c>
      <c r="F4803" s="23" t="s">
        <v>337</v>
      </c>
      <c r="G4803" s="23">
        <v>2</v>
      </c>
      <c r="H4803" s="23" t="s">
        <v>30</v>
      </c>
      <c r="I4803" s="24">
        <v>82892.45</v>
      </c>
      <c r="J4803" s="24">
        <v>145061.79</v>
      </c>
      <c r="K4803" s="24">
        <v>108730.63</v>
      </c>
      <c r="L4803" s="24">
        <v>190278.6</v>
      </c>
      <c r="M4803" s="24">
        <v>131874.72</v>
      </c>
      <c r="N4803" s="24">
        <v>230780.76</v>
      </c>
      <c r="O4803" s="24">
        <v>161621.41</v>
      </c>
      <c r="P4803" s="24">
        <v>282837.46000000002</v>
      </c>
      <c r="Q4803" s="24">
        <v>191853.08</v>
      </c>
      <c r="R4803" s="24">
        <v>335742.89</v>
      </c>
      <c r="S4803" s="24">
        <v>211491.77</v>
      </c>
      <c r="T4803" s="24">
        <v>370110.6</v>
      </c>
      <c r="U4803" s="24">
        <v>229871.64</v>
      </c>
      <c r="V4803" s="24">
        <v>402275.37</v>
      </c>
    </row>
    <row r="4804" spans="1:22" hidden="1" x14ac:dyDescent="0.3">
      <c r="A4804" s="23">
        <v>8</v>
      </c>
      <c r="B4804" s="23">
        <v>2022</v>
      </c>
      <c r="C4804" s="23" t="s">
        <v>578</v>
      </c>
      <c r="D4804" t="s">
        <v>168</v>
      </c>
      <c r="E4804" s="23" t="s">
        <v>581</v>
      </c>
      <c r="F4804" s="23" t="s">
        <v>337</v>
      </c>
      <c r="G4804" s="23">
        <v>3</v>
      </c>
      <c r="H4804" s="23" t="s">
        <v>31</v>
      </c>
      <c r="I4804" s="24">
        <v>78606.13</v>
      </c>
      <c r="J4804" s="24">
        <v>137560.73000000001</v>
      </c>
      <c r="K4804" s="24">
        <v>107037.36</v>
      </c>
      <c r="L4804" s="24">
        <v>187315.38</v>
      </c>
      <c r="M4804" s="24">
        <v>135424.66</v>
      </c>
      <c r="N4804" s="24">
        <v>236993.15</v>
      </c>
      <c r="O4804" s="24">
        <v>178385.05</v>
      </c>
      <c r="P4804" s="24">
        <v>312173.83</v>
      </c>
      <c r="Q4804" s="24">
        <v>220936.46</v>
      </c>
      <c r="R4804" s="24">
        <v>386638.81</v>
      </c>
      <c r="S4804" s="24">
        <v>248849.66</v>
      </c>
      <c r="T4804" s="24">
        <v>435486.91</v>
      </c>
      <c r="U4804" s="24">
        <v>276399.34000000003</v>
      </c>
      <c r="V4804" s="24">
        <v>483698.84</v>
      </c>
    </row>
    <row r="4805" spans="1:22" hidden="1" x14ac:dyDescent="0.3">
      <c r="A4805" s="23">
        <v>8</v>
      </c>
      <c r="B4805" s="23">
        <v>2022</v>
      </c>
      <c r="C4805" s="23" t="s">
        <v>578</v>
      </c>
      <c r="D4805" t="s">
        <v>168</v>
      </c>
      <c r="E4805" s="23" t="s">
        <v>581</v>
      </c>
      <c r="F4805" s="23" t="s">
        <v>337</v>
      </c>
      <c r="G4805" s="23">
        <v>4</v>
      </c>
      <c r="H4805" s="23" t="s">
        <v>29</v>
      </c>
      <c r="I4805" s="24">
        <v>85422.05</v>
      </c>
      <c r="J4805" s="24">
        <v>136675.28</v>
      </c>
      <c r="K4805" s="24">
        <v>119590.87</v>
      </c>
      <c r="L4805" s="24">
        <v>191345.4</v>
      </c>
      <c r="M4805" s="24">
        <v>153759.69</v>
      </c>
      <c r="N4805" s="24">
        <v>246015.51</v>
      </c>
      <c r="O4805" s="24">
        <v>205012.92</v>
      </c>
      <c r="P4805" s="24">
        <v>328020.68</v>
      </c>
      <c r="Q4805" s="24">
        <v>256266.15</v>
      </c>
      <c r="R4805" s="24">
        <v>410025.85</v>
      </c>
      <c r="S4805" s="24">
        <v>290434.96999999997</v>
      </c>
      <c r="T4805" s="24">
        <v>464695.96</v>
      </c>
      <c r="U4805" s="24">
        <v>324603.78999999998</v>
      </c>
      <c r="V4805" s="24">
        <v>519366.07</v>
      </c>
    </row>
    <row r="4806" spans="1:22" hidden="1" x14ac:dyDescent="0.3">
      <c r="A4806" s="23">
        <v>8</v>
      </c>
      <c r="B4806" s="23">
        <v>2022</v>
      </c>
      <c r="C4806" s="23" t="s">
        <v>578</v>
      </c>
      <c r="D4806" t="s">
        <v>168</v>
      </c>
      <c r="E4806" s="23" t="s">
        <v>581</v>
      </c>
      <c r="F4806" s="23" t="s">
        <v>376</v>
      </c>
      <c r="G4806" s="23">
        <v>1</v>
      </c>
      <c r="H4806" s="23" t="s">
        <v>14</v>
      </c>
      <c r="I4806" s="24">
        <v>103674.53</v>
      </c>
      <c r="J4806" s="24">
        <v>181430.43</v>
      </c>
      <c r="K4806" s="24">
        <v>134589.18</v>
      </c>
      <c r="L4806" s="24">
        <v>235531.07</v>
      </c>
      <c r="M4806" s="24">
        <v>160925.79999999999</v>
      </c>
      <c r="N4806" s="24">
        <v>281620.15000000002</v>
      </c>
      <c r="O4806" s="24">
        <v>191929.9</v>
      </c>
      <c r="P4806" s="24">
        <v>335877.33</v>
      </c>
      <c r="Q4806" s="24">
        <v>225970.69</v>
      </c>
      <c r="R4806" s="24">
        <v>395448.72</v>
      </c>
      <c r="S4806" s="24">
        <v>247817.28</v>
      </c>
      <c r="T4806" s="24">
        <v>433680.24</v>
      </c>
      <c r="U4806" s="24">
        <v>268986.3</v>
      </c>
      <c r="V4806" s="24">
        <v>470726.03</v>
      </c>
    </row>
    <row r="4807" spans="1:22" hidden="1" x14ac:dyDescent="0.3">
      <c r="A4807" s="23">
        <v>8</v>
      </c>
      <c r="B4807" s="23">
        <v>2022</v>
      </c>
      <c r="C4807" s="23" t="s">
        <v>578</v>
      </c>
      <c r="D4807" t="s">
        <v>168</v>
      </c>
      <c r="E4807" s="23" t="s">
        <v>581</v>
      </c>
      <c r="F4807" s="23" t="s">
        <v>376</v>
      </c>
      <c r="G4807" s="23">
        <v>2</v>
      </c>
      <c r="H4807" s="23" t="s">
        <v>30</v>
      </c>
      <c r="I4807" s="24">
        <v>80735.289999999994</v>
      </c>
      <c r="J4807" s="24">
        <v>141286.76</v>
      </c>
      <c r="K4807" s="24">
        <v>105887.44</v>
      </c>
      <c r="L4807" s="24">
        <v>185303.03</v>
      </c>
      <c r="M4807" s="24">
        <v>128411.96</v>
      </c>
      <c r="N4807" s="24">
        <v>224720.93</v>
      </c>
      <c r="O4807" s="24">
        <v>157351.98000000001</v>
      </c>
      <c r="P4807" s="24">
        <v>275365.96000000002</v>
      </c>
      <c r="Q4807" s="24">
        <v>186772.82</v>
      </c>
      <c r="R4807" s="24">
        <v>326852.43</v>
      </c>
      <c r="S4807" s="24">
        <v>205883.95</v>
      </c>
      <c r="T4807" s="24">
        <v>360296.9</v>
      </c>
      <c r="U4807" s="24">
        <v>223767.67</v>
      </c>
      <c r="V4807" s="24">
        <v>391593.42</v>
      </c>
    </row>
    <row r="4808" spans="1:22" hidden="1" x14ac:dyDescent="0.3">
      <c r="A4808" s="23">
        <v>8</v>
      </c>
      <c r="B4808" s="23">
        <v>2022</v>
      </c>
      <c r="C4808" s="23" t="s">
        <v>578</v>
      </c>
      <c r="D4808" t="s">
        <v>168</v>
      </c>
      <c r="E4808" s="23" t="s">
        <v>581</v>
      </c>
      <c r="F4808" s="23" t="s">
        <v>376</v>
      </c>
      <c r="G4808" s="23">
        <v>3</v>
      </c>
      <c r="H4808" s="23" t="s">
        <v>31</v>
      </c>
      <c r="I4808" s="24">
        <v>76608.45</v>
      </c>
      <c r="J4808" s="24">
        <v>134064.79</v>
      </c>
      <c r="K4808" s="24">
        <v>104329.17</v>
      </c>
      <c r="L4808" s="24">
        <v>182576.05</v>
      </c>
      <c r="M4808" s="24">
        <v>132007.26</v>
      </c>
      <c r="N4808" s="24">
        <v>231012.71</v>
      </c>
      <c r="O4808" s="24">
        <v>173892.67</v>
      </c>
      <c r="P4808" s="24">
        <v>304312.17</v>
      </c>
      <c r="Q4808" s="24">
        <v>215381.13</v>
      </c>
      <c r="R4808" s="24">
        <v>376916.98</v>
      </c>
      <c r="S4808" s="24">
        <v>242599.06</v>
      </c>
      <c r="T4808" s="24">
        <v>424548.36</v>
      </c>
      <c r="U4808" s="24">
        <v>269464.15999999997</v>
      </c>
      <c r="V4808" s="24">
        <v>471562.28</v>
      </c>
    </row>
    <row r="4809" spans="1:22" hidden="1" x14ac:dyDescent="0.3">
      <c r="A4809" s="23">
        <v>8</v>
      </c>
      <c r="B4809" s="23">
        <v>2022</v>
      </c>
      <c r="C4809" s="23" t="s">
        <v>578</v>
      </c>
      <c r="D4809" t="s">
        <v>168</v>
      </c>
      <c r="E4809" s="23" t="s">
        <v>581</v>
      </c>
      <c r="F4809" s="23" t="s">
        <v>376</v>
      </c>
      <c r="G4809" s="23">
        <v>4</v>
      </c>
      <c r="H4809" s="23" t="s">
        <v>29</v>
      </c>
      <c r="I4809" s="24">
        <v>83167.520000000004</v>
      </c>
      <c r="J4809" s="24">
        <v>133068.04</v>
      </c>
      <c r="K4809" s="24">
        <v>116434.53</v>
      </c>
      <c r="L4809" s="24">
        <v>186295.26</v>
      </c>
      <c r="M4809" s="24">
        <v>149701.54</v>
      </c>
      <c r="N4809" s="24">
        <v>239522.47</v>
      </c>
      <c r="O4809" s="24">
        <v>199602.06</v>
      </c>
      <c r="P4809" s="24">
        <v>319363.3</v>
      </c>
      <c r="Q4809" s="24">
        <v>249502.57</v>
      </c>
      <c r="R4809" s="24">
        <v>399204.12</v>
      </c>
      <c r="S4809" s="24">
        <v>282769.58</v>
      </c>
      <c r="T4809" s="24">
        <v>452431.34</v>
      </c>
      <c r="U4809" s="24">
        <v>316036.59000000003</v>
      </c>
      <c r="V4809" s="24">
        <v>505658.56</v>
      </c>
    </row>
    <row r="4810" spans="1:22" hidden="1" x14ac:dyDescent="0.3">
      <c r="A4810" s="23">
        <v>8</v>
      </c>
      <c r="B4810" s="23">
        <v>2022</v>
      </c>
      <c r="C4810" s="23" t="s">
        <v>578</v>
      </c>
      <c r="D4810" t="s">
        <v>168</v>
      </c>
      <c r="E4810" s="23" t="s">
        <v>581</v>
      </c>
      <c r="F4810" s="23" t="s">
        <v>410</v>
      </c>
      <c r="G4810" s="23">
        <v>1</v>
      </c>
      <c r="H4810" s="23" t="s">
        <v>14</v>
      </c>
      <c r="I4810" s="24">
        <v>106393.64</v>
      </c>
      <c r="J4810" s="24">
        <v>186188.87</v>
      </c>
      <c r="K4810" s="24">
        <v>138060.62</v>
      </c>
      <c r="L4810" s="24">
        <v>241606.08</v>
      </c>
      <c r="M4810" s="24">
        <v>165027.16</v>
      </c>
      <c r="N4810" s="24">
        <v>288797.53000000003</v>
      </c>
      <c r="O4810" s="24">
        <v>196750.62</v>
      </c>
      <c r="P4810" s="24">
        <v>344313.59</v>
      </c>
      <c r="Q4810" s="24">
        <v>231601.59</v>
      </c>
      <c r="R4810" s="24">
        <v>405302.78</v>
      </c>
      <c r="S4810" s="24">
        <v>253966.76</v>
      </c>
      <c r="T4810" s="24">
        <v>444441.83</v>
      </c>
      <c r="U4810" s="24">
        <v>275614.15000000002</v>
      </c>
      <c r="V4810" s="24">
        <v>482324.77</v>
      </c>
    </row>
    <row r="4811" spans="1:22" hidden="1" x14ac:dyDescent="0.3">
      <c r="A4811" s="23">
        <v>8</v>
      </c>
      <c r="B4811" s="23">
        <v>2022</v>
      </c>
      <c r="C4811" s="23" t="s">
        <v>578</v>
      </c>
      <c r="D4811" t="s">
        <v>168</v>
      </c>
      <c r="E4811" s="23" t="s">
        <v>581</v>
      </c>
      <c r="F4811" s="23" t="s">
        <v>410</v>
      </c>
      <c r="G4811" s="23">
        <v>2</v>
      </c>
      <c r="H4811" s="23" t="s">
        <v>30</v>
      </c>
      <c r="I4811" s="24">
        <v>83222.69</v>
      </c>
      <c r="J4811" s="24">
        <v>145639.71</v>
      </c>
      <c r="K4811" s="24">
        <v>109068.96</v>
      </c>
      <c r="L4811" s="24">
        <v>190870.68</v>
      </c>
      <c r="M4811" s="24">
        <v>132184.9</v>
      </c>
      <c r="N4811" s="24">
        <v>231323.57</v>
      </c>
      <c r="O4811" s="24">
        <v>161823.42000000001</v>
      </c>
      <c r="P4811" s="24">
        <v>283190.99</v>
      </c>
      <c r="Q4811" s="24">
        <v>192007.78</v>
      </c>
      <c r="R4811" s="24">
        <v>336013.61</v>
      </c>
      <c r="S4811" s="24">
        <v>211609.85</v>
      </c>
      <c r="T4811" s="24">
        <v>370317.25</v>
      </c>
      <c r="U4811" s="24">
        <v>229938.77</v>
      </c>
      <c r="V4811" s="24">
        <v>402392.85</v>
      </c>
    </row>
    <row r="4812" spans="1:22" hidden="1" x14ac:dyDescent="0.3">
      <c r="A4812" s="23">
        <v>8</v>
      </c>
      <c r="B4812" s="23">
        <v>2022</v>
      </c>
      <c r="C4812" s="23" t="s">
        <v>578</v>
      </c>
      <c r="D4812" t="s">
        <v>168</v>
      </c>
      <c r="E4812" s="23" t="s">
        <v>581</v>
      </c>
      <c r="F4812" s="23" t="s">
        <v>410</v>
      </c>
      <c r="G4812" s="23">
        <v>3</v>
      </c>
      <c r="H4812" s="23" t="s">
        <v>31</v>
      </c>
      <c r="I4812" s="24">
        <v>79253.070000000007</v>
      </c>
      <c r="J4812" s="24">
        <v>138692.88</v>
      </c>
      <c r="K4812" s="24">
        <v>108002.12</v>
      </c>
      <c r="L4812" s="24">
        <v>189003.72</v>
      </c>
      <c r="M4812" s="24">
        <v>136708.10999999999</v>
      </c>
      <c r="N4812" s="24">
        <v>239239.19</v>
      </c>
      <c r="O4812" s="24">
        <v>180139.08</v>
      </c>
      <c r="P4812" s="24">
        <v>315243.39</v>
      </c>
      <c r="Q4812" s="24">
        <v>223169.1</v>
      </c>
      <c r="R4812" s="24">
        <v>390545.91999999998</v>
      </c>
      <c r="S4812" s="24">
        <v>251410.28</v>
      </c>
      <c r="T4812" s="24">
        <v>439967.98</v>
      </c>
      <c r="U4812" s="24">
        <v>279295.06</v>
      </c>
      <c r="V4812" s="24">
        <v>488766.35</v>
      </c>
    </row>
    <row r="4813" spans="1:22" hidden="1" x14ac:dyDescent="0.3">
      <c r="A4813" s="23">
        <v>8</v>
      </c>
      <c r="B4813" s="23">
        <v>2022</v>
      </c>
      <c r="C4813" s="23" t="s">
        <v>578</v>
      </c>
      <c r="D4813" t="s">
        <v>168</v>
      </c>
      <c r="E4813" s="23" t="s">
        <v>581</v>
      </c>
      <c r="F4813" s="23" t="s">
        <v>410</v>
      </c>
      <c r="G4813" s="23">
        <v>4</v>
      </c>
      <c r="H4813" s="23" t="s">
        <v>29</v>
      </c>
      <c r="I4813" s="24">
        <v>85542.77</v>
      </c>
      <c r="J4813" s="24">
        <v>136868.44</v>
      </c>
      <c r="K4813" s="24">
        <v>119759.88</v>
      </c>
      <c r="L4813" s="24">
        <v>191615.81</v>
      </c>
      <c r="M4813" s="24">
        <v>153976.99</v>
      </c>
      <c r="N4813" s="24">
        <v>246363.19</v>
      </c>
      <c r="O4813" s="24">
        <v>205302.65</v>
      </c>
      <c r="P4813" s="24">
        <v>328484.25</v>
      </c>
      <c r="Q4813" s="24">
        <v>256628.32</v>
      </c>
      <c r="R4813" s="24">
        <v>410605.31</v>
      </c>
      <c r="S4813" s="24">
        <v>290845.42</v>
      </c>
      <c r="T4813" s="24">
        <v>465352.69</v>
      </c>
      <c r="U4813" s="24">
        <v>325062.53000000003</v>
      </c>
      <c r="V4813" s="24">
        <v>520100.06</v>
      </c>
    </row>
    <row r="4814" spans="1:22" hidden="1" x14ac:dyDescent="0.3">
      <c r="A4814" s="23">
        <v>8</v>
      </c>
      <c r="B4814" s="23">
        <v>2022</v>
      </c>
      <c r="C4814" s="23" t="s">
        <v>578</v>
      </c>
      <c r="D4814" t="s">
        <v>174</v>
      </c>
      <c r="E4814" s="23" t="s">
        <v>582</v>
      </c>
      <c r="F4814" s="23" t="s">
        <v>221</v>
      </c>
      <c r="G4814" s="23">
        <v>1</v>
      </c>
      <c r="H4814" s="23" t="s">
        <v>14</v>
      </c>
      <c r="I4814" s="24">
        <v>104602.36</v>
      </c>
      <c r="J4814" s="24">
        <v>183054.13</v>
      </c>
      <c r="K4814" s="24">
        <v>135687.96</v>
      </c>
      <c r="L4814" s="24">
        <v>237453.93</v>
      </c>
      <c r="M4814" s="24">
        <v>162150.35</v>
      </c>
      <c r="N4814" s="24">
        <v>283763.11</v>
      </c>
      <c r="O4814" s="24">
        <v>193262.36</v>
      </c>
      <c r="P4814" s="24">
        <v>338209.13</v>
      </c>
      <c r="Q4814" s="24">
        <v>227458.44</v>
      </c>
      <c r="R4814" s="24">
        <v>398052.28</v>
      </c>
      <c r="S4814" s="24">
        <v>249402.21</v>
      </c>
      <c r="T4814" s="24">
        <v>436453.87</v>
      </c>
      <c r="U4814" s="24">
        <v>270621.8</v>
      </c>
      <c r="V4814" s="24">
        <v>473588.14</v>
      </c>
    </row>
    <row r="4815" spans="1:22" hidden="1" x14ac:dyDescent="0.3">
      <c r="A4815" s="23">
        <v>8</v>
      </c>
      <c r="B4815" s="23">
        <v>2022</v>
      </c>
      <c r="C4815" s="23" t="s">
        <v>578</v>
      </c>
      <c r="D4815" t="s">
        <v>174</v>
      </c>
      <c r="E4815" s="23" t="s">
        <v>582</v>
      </c>
      <c r="F4815" s="23" t="s">
        <v>221</v>
      </c>
      <c r="G4815" s="23">
        <v>2</v>
      </c>
      <c r="H4815" s="23" t="s">
        <v>30</v>
      </c>
      <c r="I4815" s="24">
        <v>82126.539999999994</v>
      </c>
      <c r="J4815" s="24">
        <v>143721.44</v>
      </c>
      <c r="K4815" s="24">
        <v>107566.05</v>
      </c>
      <c r="L4815" s="24">
        <v>188240.59</v>
      </c>
      <c r="M4815" s="24">
        <v>130293.35</v>
      </c>
      <c r="N4815" s="24">
        <v>228013.37</v>
      </c>
      <c r="O4815" s="24">
        <v>159382.97</v>
      </c>
      <c r="P4815" s="24">
        <v>278920.2</v>
      </c>
      <c r="Q4815" s="24">
        <v>189052.44</v>
      </c>
      <c r="R4815" s="24">
        <v>330841.78000000003</v>
      </c>
      <c r="S4815" s="24">
        <v>208316.02</v>
      </c>
      <c r="T4815" s="24">
        <v>364553.03</v>
      </c>
      <c r="U4815" s="24">
        <v>226316.67</v>
      </c>
      <c r="V4815" s="24">
        <v>396054.18</v>
      </c>
    </row>
    <row r="4816" spans="1:22" hidden="1" x14ac:dyDescent="0.3">
      <c r="A4816" s="23">
        <v>8</v>
      </c>
      <c r="B4816" s="23">
        <v>2022</v>
      </c>
      <c r="C4816" s="23" t="s">
        <v>578</v>
      </c>
      <c r="D4816" t="s">
        <v>174</v>
      </c>
      <c r="E4816" s="23" t="s">
        <v>582</v>
      </c>
      <c r="F4816" s="23" t="s">
        <v>221</v>
      </c>
      <c r="G4816" s="23">
        <v>3</v>
      </c>
      <c r="H4816" s="23" t="s">
        <v>31</v>
      </c>
      <c r="I4816" s="24">
        <v>78442.64</v>
      </c>
      <c r="J4816" s="24">
        <v>137274.60999999999</v>
      </c>
      <c r="K4816" s="24">
        <v>106956.08</v>
      </c>
      <c r="L4816" s="24">
        <v>187173.13</v>
      </c>
      <c r="M4816" s="24">
        <v>135427.74</v>
      </c>
      <c r="N4816" s="24">
        <v>236998.55</v>
      </c>
      <c r="O4816" s="24">
        <v>178496.08</v>
      </c>
      <c r="P4816" s="24">
        <v>312368.13</v>
      </c>
      <c r="Q4816" s="24">
        <v>221175.49</v>
      </c>
      <c r="R4816" s="24">
        <v>387057.1</v>
      </c>
      <c r="S4816" s="24">
        <v>249196.29</v>
      </c>
      <c r="T4816" s="24">
        <v>436093.51</v>
      </c>
      <c r="U4816" s="24">
        <v>276871.39</v>
      </c>
      <c r="V4816" s="24">
        <v>484524.93</v>
      </c>
    </row>
    <row r="4817" spans="1:22" hidden="1" x14ac:dyDescent="0.3">
      <c r="A4817" s="23">
        <v>8</v>
      </c>
      <c r="B4817" s="23">
        <v>2022</v>
      </c>
      <c r="C4817" s="23" t="s">
        <v>578</v>
      </c>
      <c r="D4817" t="s">
        <v>174</v>
      </c>
      <c r="E4817" s="23" t="s">
        <v>582</v>
      </c>
      <c r="F4817" s="23" t="s">
        <v>221</v>
      </c>
      <c r="G4817" s="23">
        <v>4</v>
      </c>
      <c r="H4817" s="23" t="s">
        <v>29</v>
      </c>
      <c r="I4817" s="24">
        <v>84262.49</v>
      </c>
      <c r="J4817" s="24">
        <v>134819.99</v>
      </c>
      <c r="K4817" s="24">
        <v>117967.49</v>
      </c>
      <c r="L4817" s="24">
        <v>188747.98</v>
      </c>
      <c r="M4817" s="24">
        <v>151672.48000000001</v>
      </c>
      <c r="N4817" s="24">
        <v>242675.98</v>
      </c>
      <c r="O4817" s="24">
        <v>202229.98</v>
      </c>
      <c r="P4817" s="24">
        <v>323567.96999999997</v>
      </c>
      <c r="Q4817" s="24">
        <v>252787.47</v>
      </c>
      <c r="R4817" s="24">
        <v>404459.96</v>
      </c>
      <c r="S4817" s="24">
        <v>286492.46999999997</v>
      </c>
      <c r="T4817" s="24">
        <v>458387.96</v>
      </c>
      <c r="U4817" s="24">
        <v>320197.46000000002</v>
      </c>
      <c r="V4817" s="24">
        <v>512315.95</v>
      </c>
    </row>
    <row r="4818" spans="1:22" hidden="1" x14ac:dyDescent="0.3">
      <c r="A4818" s="23">
        <v>8</v>
      </c>
      <c r="B4818" s="23">
        <v>2022</v>
      </c>
      <c r="C4818" s="23" t="s">
        <v>578</v>
      </c>
      <c r="D4818" t="s">
        <v>174</v>
      </c>
      <c r="E4818" s="23" t="s">
        <v>582</v>
      </c>
      <c r="F4818" s="23" t="s">
        <v>264</v>
      </c>
      <c r="G4818" s="23">
        <v>1</v>
      </c>
      <c r="H4818" s="23" t="s">
        <v>14</v>
      </c>
      <c r="I4818" s="24">
        <v>99097.56</v>
      </c>
      <c r="J4818" s="24">
        <v>173420.72</v>
      </c>
      <c r="K4818" s="24">
        <v>128624.34</v>
      </c>
      <c r="L4818" s="24">
        <v>225092.6</v>
      </c>
      <c r="M4818" s="24">
        <v>153774.29</v>
      </c>
      <c r="N4818" s="24">
        <v>269105.01</v>
      </c>
      <c r="O4818" s="24">
        <v>183372.66</v>
      </c>
      <c r="P4818" s="24">
        <v>320902.15999999997</v>
      </c>
      <c r="Q4818" s="24">
        <v>215878.06</v>
      </c>
      <c r="R4818" s="24">
        <v>377786.61</v>
      </c>
      <c r="S4818" s="24">
        <v>236738.73</v>
      </c>
      <c r="T4818" s="24">
        <v>414292.78</v>
      </c>
      <c r="U4818" s="24">
        <v>256942.9</v>
      </c>
      <c r="V4818" s="24">
        <v>449650.07</v>
      </c>
    </row>
    <row r="4819" spans="1:22" hidden="1" x14ac:dyDescent="0.3">
      <c r="A4819" s="23">
        <v>8</v>
      </c>
      <c r="B4819" s="23">
        <v>2022</v>
      </c>
      <c r="C4819" s="23" t="s">
        <v>578</v>
      </c>
      <c r="D4819" t="s">
        <v>174</v>
      </c>
      <c r="E4819" s="23" t="s">
        <v>582</v>
      </c>
      <c r="F4819" s="23" t="s">
        <v>264</v>
      </c>
      <c r="G4819" s="23">
        <v>2</v>
      </c>
      <c r="H4819" s="23" t="s">
        <v>30</v>
      </c>
      <c r="I4819" s="24">
        <v>77316.86</v>
      </c>
      <c r="J4819" s="24">
        <v>135304.51</v>
      </c>
      <c r="K4819" s="24">
        <v>101372.19</v>
      </c>
      <c r="L4819" s="24">
        <v>177401.33</v>
      </c>
      <c r="M4819" s="24">
        <v>122902.56</v>
      </c>
      <c r="N4819" s="24">
        <v>215079.49</v>
      </c>
      <c r="O4819" s="24">
        <v>150541.09</v>
      </c>
      <c r="P4819" s="24">
        <v>263446.90999999997</v>
      </c>
      <c r="Q4819" s="24">
        <v>178659.88</v>
      </c>
      <c r="R4819" s="24">
        <v>312654.78999999998</v>
      </c>
      <c r="S4819" s="24">
        <v>196923.24</v>
      </c>
      <c r="T4819" s="24">
        <v>344615.67</v>
      </c>
      <c r="U4819" s="24">
        <v>214008.04</v>
      </c>
      <c r="V4819" s="24">
        <v>374514.07</v>
      </c>
    </row>
    <row r="4820" spans="1:22" hidden="1" x14ac:dyDescent="0.3">
      <c r="A4820" s="23">
        <v>8</v>
      </c>
      <c r="B4820" s="23">
        <v>2022</v>
      </c>
      <c r="C4820" s="23" t="s">
        <v>578</v>
      </c>
      <c r="D4820" t="s">
        <v>174</v>
      </c>
      <c r="E4820" s="23" t="s">
        <v>582</v>
      </c>
      <c r="F4820" s="23" t="s">
        <v>264</v>
      </c>
      <c r="G4820" s="23">
        <v>3</v>
      </c>
      <c r="H4820" s="23" t="s">
        <v>31</v>
      </c>
      <c r="I4820" s="24">
        <v>73476.87</v>
      </c>
      <c r="J4820" s="24">
        <v>128584.51</v>
      </c>
      <c r="K4820" s="24">
        <v>100092.56</v>
      </c>
      <c r="L4820" s="24">
        <v>175161.98</v>
      </c>
      <c r="M4820" s="24">
        <v>126667.78</v>
      </c>
      <c r="N4820" s="24">
        <v>221668.61</v>
      </c>
      <c r="O4820" s="24">
        <v>166880.28</v>
      </c>
      <c r="P4820" s="24">
        <v>292040.48</v>
      </c>
      <c r="Q4820" s="24">
        <v>206715.88</v>
      </c>
      <c r="R4820" s="24">
        <v>361752.79</v>
      </c>
      <c r="S4820" s="24">
        <v>232854.18</v>
      </c>
      <c r="T4820" s="24">
        <v>407494.81</v>
      </c>
      <c r="U4820" s="24">
        <v>258657.46</v>
      </c>
      <c r="V4820" s="24">
        <v>452650.56</v>
      </c>
    </row>
    <row r="4821" spans="1:22" hidden="1" x14ac:dyDescent="0.3">
      <c r="A4821" s="23">
        <v>8</v>
      </c>
      <c r="B4821" s="23">
        <v>2022</v>
      </c>
      <c r="C4821" s="23" t="s">
        <v>578</v>
      </c>
      <c r="D4821" t="s">
        <v>174</v>
      </c>
      <c r="E4821" s="23" t="s">
        <v>582</v>
      </c>
      <c r="F4821" s="23" t="s">
        <v>264</v>
      </c>
      <c r="G4821" s="23">
        <v>4</v>
      </c>
      <c r="H4821" s="23" t="s">
        <v>29</v>
      </c>
      <c r="I4821" s="24">
        <v>79572.36</v>
      </c>
      <c r="J4821" s="24">
        <v>127315.77</v>
      </c>
      <c r="K4821" s="24">
        <v>111401.3</v>
      </c>
      <c r="L4821" s="24">
        <v>178242.08</v>
      </c>
      <c r="M4821" s="24">
        <v>143230.24</v>
      </c>
      <c r="N4821" s="24">
        <v>229168.39</v>
      </c>
      <c r="O4821" s="24">
        <v>190973.66</v>
      </c>
      <c r="P4821" s="24">
        <v>305557.84999999998</v>
      </c>
      <c r="Q4821" s="24">
        <v>238717.07</v>
      </c>
      <c r="R4821" s="24">
        <v>381947.32</v>
      </c>
      <c r="S4821" s="24">
        <v>270546.01</v>
      </c>
      <c r="T4821" s="24">
        <v>432873.63</v>
      </c>
      <c r="U4821" s="24">
        <v>302374.96000000002</v>
      </c>
      <c r="V4821" s="24">
        <v>483799.94</v>
      </c>
    </row>
    <row r="4822" spans="1:22" hidden="1" x14ac:dyDescent="0.3">
      <c r="A4822" s="23">
        <v>8</v>
      </c>
      <c r="B4822" s="23">
        <v>2022</v>
      </c>
      <c r="C4822" s="23" t="s">
        <v>578</v>
      </c>
      <c r="D4822" t="s">
        <v>174</v>
      </c>
      <c r="E4822" s="23" t="s">
        <v>582</v>
      </c>
      <c r="F4822" s="23" t="s">
        <v>304</v>
      </c>
      <c r="G4822" s="23">
        <v>1</v>
      </c>
      <c r="H4822" s="23" t="s">
        <v>14</v>
      </c>
      <c r="I4822" s="24">
        <v>104866.5</v>
      </c>
      <c r="J4822" s="24">
        <v>183516.37</v>
      </c>
      <c r="K4822" s="24">
        <v>135875.09</v>
      </c>
      <c r="L4822" s="24">
        <v>237781.41</v>
      </c>
      <c r="M4822" s="24">
        <v>162242.62</v>
      </c>
      <c r="N4822" s="24">
        <v>283924.58</v>
      </c>
      <c r="O4822" s="24">
        <v>193183.79</v>
      </c>
      <c r="P4822" s="24">
        <v>338071.63</v>
      </c>
      <c r="Q4822" s="24">
        <v>227246.55</v>
      </c>
      <c r="R4822" s="24">
        <v>397681.46</v>
      </c>
      <c r="S4822" s="24">
        <v>249101.1</v>
      </c>
      <c r="T4822" s="24">
        <v>435926.92</v>
      </c>
      <c r="U4822" s="24">
        <v>270169.96999999997</v>
      </c>
      <c r="V4822" s="24">
        <v>472797.45</v>
      </c>
    </row>
    <row r="4823" spans="1:22" hidden="1" x14ac:dyDescent="0.3">
      <c r="A4823" s="23">
        <v>8</v>
      </c>
      <c r="B4823" s="23">
        <v>2022</v>
      </c>
      <c r="C4823" s="23" t="s">
        <v>578</v>
      </c>
      <c r="D4823" t="s">
        <v>174</v>
      </c>
      <c r="E4823" s="23" t="s">
        <v>582</v>
      </c>
      <c r="F4823" s="23" t="s">
        <v>304</v>
      </c>
      <c r="G4823" s="23">
        <v>2</v>
      </c>
      <c r="H4823" s="23" t="s">
        <v>30</v>
      </c>
      <c r="I4823" s="24">
        <v>83317.52</v>
      </c>
      <c r="J4823" s="24">
        <v>145805.65</v>
      </c>
      <c r="K4823" s="24">
        <v>108912.85</v>
      </c>
      <c r="L4823" s="24">
        <v>190597.5</v>
      </c>
      <c r="M4823" s="24">
        <v>131699.31</v>
      </c>
      <c r="N4823" s="24">
        <v>230473.8</v>
      </c>
      <c r="O4823" s="24">
        <v>160701.49</v>
      </c>
      <c r="P4823" s="24">
        <v>281227.61</v>
      </c>
      <c r="Q4823" s="24">
        <v>190424.3</v>
      </c>
      <c r="R4823" s="24">
        <v>333242.53000000003</v>
      </c>
      <c r="S4823" s="24">
        <v>209709.18</v>
      </c>
      <c r="T4823" s="24">
        <v>366991.06</v>
      </c>
      <c r="U4823" s="24">
        <v>227691.87</v>
      </c>
      <c r="V4823" s="24">
        <v>398460.77</v>
      </c>
    </row>
    <row r="4824" spans="1:22" hidden="1" x14ac:dyDescent="0.3">
      <c r="A4824" s="23">
        <v>8</v>
      </c>
      <c r="B4824" s="23">
        <v>2022</v>
      </c>
      <c r="C4824" s="23" t="s">
        <v>578</v>
      </c>
      <c r="D4824" t="s">
        <v>174</v>
      </c>
      <c r="E4824" s="23" t="s">
        <v>582</v>
      </c>
      <c r="F4824" s="23" t="s">
        <v>304</v>
      </c>
      <c r="G4824" s="23">
        <v>3</v>
      </c>
      <c r="H4824" s="23" t="s">
        <v>31</v>
      </c>
      <c r="I4824" s="24">
        <v>80330.14</v>
      </c>
      <c r="J4824" s="24">
        <v>140577.75</v>
      </c>
      <c r="K4824" s="24">
        <v>109716.68</v>
      </c>
      <c r="L4824" s="24">
        <v>192004.18</v>
      </c>
      <c r="M4824" s="24">
        <v>139063.16</v>
      </c>
      <c r="N4824" s="24">
        <v>243360.52</v>
      </c>
      <c r="O4824" s="24">
        <v>183428.83</v>
      </c>
      <c r="P4824" s="24">
        <v>321000.45</v>
      </c>
      <c r="Q4824" s="24">
        <v>227421.62</v>
      </c>
      <c r="R4824" s="24">
        <v>397987.83</v>
      </c>
      <c r="S4824" s="24">
        <v>256335.83</v>
      </c>
      <c r="T4824" s="24">
        <v>448587.7</v>
      </c>
      <c r="U4824" s="24">
        <v>284918.59000000003</v>
      </c>
      <c r="V4824" s="24">
        <v>498607.53</v>
      </c>
    </row>
    <row r="4825" spans="1:22" hidden="1" x14ac:dyDescent="0.3">
      <c r="A4825" s="23">
        <v>8</v>
      </c>
      <c r="B4825" s="23">
        <v>2022</v>
      </c>
      <c r="C4825" s="23" t="s">
        <v>578</v>
      </c>
      <c r="D4825" t="s">
        <v>174</v>
      </c>
      <c r="E4825" s="23" t="s">
        <v>582</v>
      </c>
      <c r="F4825" s="23" t="s">
        <v>304</v>
      </c>
      <c r="G4825" s="23">
        <v>4</v>
      </c>
      <c r="H4825" s="23" t="s">
        <v>29</v>
      </c>
      <c r="I4825" s="24">
        <v>84991.05</v>
      </c>
      <c r="J4825" s="24">
        <v>135985.69</v>
      </c>
      <c r="K4825" s="24">
        <v>118987.48</v>
      </c>
      <c r="L4825" s="24">
        <v>190379.97</v>
      </c>
      <c r="M4825" s="24">
        <v>152983.9</v>
      </c>
      <c r="N4825" s="24">
        <v>244774.24</v>
      </c>
      <c r="O4825" s="24">
        <v>203978.53</v>
      </c>
      <c r="P4825" s="24">
        <v>326365.65999999997</v>
      </c>
      <c r="Q4825" s="24">
        <v>254973.16</v>
      </c>
      <c r="R4825" s="24">
        <v>407957.07</v>
      </c>
      <c r="S4825" s="24">
        <v>288969.59000000003</v>
      </c>
      <c r="T4825" s="24">
        <v>462351.34</v>
      </c>
      <c r="U4825" s="24">
        <v>322966.01</v>
      </c>
      <c r="V4825" s="24">
        <v>516745.62</v>
      </c>
    </row>
    <row r="4826" spans="1:22" hidden="1" x14ac:dyDescent="0.3">
      <c r="A4826" s="23">
        <v>8</v>
      </c>
      <c r="B4826" s="23">
        <v>2022</v>
      </c>
      <c r="C4826" s="23" t="s">
        <v>578</v>
      </c>
      <c r="D4826" t="s">
        <v>174</v>
      </c>
      <c r="E4826" s="23" t="s">
        <v>582</v>
      </c>
      <c r="F4826" s="23" t="s">
        <v>342</v>
      </c>
      <c r="G4826" s="23">
        <v>1</v>
      </c>
      <c r="H4826" s="23" t="s">
        <v>14</v>
      </c>
      <c r="I4826" s="24">
        <v>103474.76</v>
      </c>
      <c r="J4826" s="24">
        <v>181080.83</v>
      </c>
      <c r="K4826" s="24">
        <v>134226.93</v>
      </c>
      <c r="L4826" s="24">
        <v>234897.13</v>
      </c>
      <c r="M4826" s="24">
        <v>160405.79999999999</v>
      </c>
      <c r="N4826" s="24">
        <v>280710.15000000002</v>
      </c>
      <c r="O4826" s="24">
        <v>191185.11</v>
      </c>
      <c r="P4826" s="24">
        <v>334573.94</v>
      </c>
      <c r="Q4826" s="24">
        <v>225014.93</v>
      </c>
      <c r="R4826" s="24">
        <v>393776.12</v>
      </c>
      <c r="S4826" s="24">
        <v>246723.7</v>
      </c>
      <c r="T4826" s="24">
        <v>431766.48</v>
      </c>
      <c r="U4826" s="24">
        <v>267716.73</v>
      </c>
      <c r="V4826" s="24">
        <v>468504.29</v>
      </c>
    </row>
    <row r="4827" spans="1:22" hidden="1" x14ac:dyDescent="0.3">
      <c r="A4827" s="23">
        <v>8</v>
      </c>
      <c r="B4827" s="23">
        <v>2022</v>
      </c>
      <c r="C4827" s="23" t="s">
        <v>578</v>
      </c>
      <c r="D4827" t="s">
        <v>174</v>
      </c>
      <c r="E4827" s="23" t="s">
        <v>582</v>
      </c>
      <c r="F4827" s="23" t="s">
        <v>342</v>
      </c>
      <c r="G4827" s="23">
        <v>2</v>
      </c>
      <c r="H4827" s="23" t="s">
        <v>30</v>
      </c>
      <c r="I4827" s="24">
        <v>81230.649999999994</v>
      </c>
      <c r="J4827" s="24">
        <v>142153.64000000001</v>
      </c>
      <c r="K4827" s="24">
        <v>106394.94</v>
      </c>
      <c r="L4827" s="24">
        <v>186191.15</v>
      </c>
      <c r="M4827" s="24">
        <v>128877.23</v>
      </c>
      <c r="N4827" s="24">
        <v>225535.15</v>
      </c>
      <c r="O4827" s="24">
        <v>157655</v>
      </c>
      <c r="P4827" s="24">
        <v>275896.25</v>
      </c>
      <c r="Q4827" s="24">
        <v>187004.87</v>
      </c>
      <c r="R4827" s="24">
        <v>327258.52</v>
      </c>
      <c r="S4827" s="24">
        <v>206061.07</v>
      </c>
      <c r="T4827" s="24">
        <v>360606.88</v>
      </c>
      <c r="U4827" s="24">
        <v>223868.37</v>
      </c>
      <c r="V4827" s="24">
        <v>391769.64</v>
      </c>
    </row>
    <row r="4828" spans="1:22" hidden="1" x14ac:dyDescent="0.3">
      <c r="A4828" s="23">
        <v>8</v>
      </c>
      <c r="B4828" s="23">
        <v>2022</v>
      </c>
      <c r="C4828" s="23" t="s">
        <v>578</v>
      </c>
      <c r="D4828" t="s">
        <v>174</v>
      </c>
      <c r="E4828" s="23" t="s">
        <v>582</v>
      </c>
      <c r="F4828" s="23" t="s">
        <v>342</v>
      </c>
      <c r="G4828" s="23">
        <v>3</v>
      </c>
      <c r="H4828" s="23" t="s">
        <v>31</v>
      </c>
      <c r="I4828" s="24">
        <v>77578.87</v>
      </c>
      <c r="J4828" s="24">
        <v>135763.01999999999</v>
      </c>
      <c r="K4828" s="24">
        <v>105776.33</v>
      </c>
      <c r="L4828" s="24">
        <v>185108.57</v>
      </c>
      <c r="M4828" s="24">
        <v>133932.44</v>
      </c>
      <c r="N4828" s="24">
        <v>234381.77</v>
      </c>
      <c r="O4828" s="24">
        <v>176523.72</v>
      </c>
      <c r="P4828" s="24">
        <v>308916.51</v>
      </c>
      <c r="Q4828" s="24">
        <v>218730.09</v>
      </c>
      <c r="R4828" s="24">
        <v>382777.66</v>
      </c>
      <c r="S4828" s="24">
        <v>246439.99</v>
      </c>
      <c r="T4828" s="24">
        <v>431269.98</v>
      </c>
      <c r="U4828" s="24">
        <v>273807.75</v>
      </c>
      <c r="V4828" s="24">
        <v>479163.56</v>
      </c>
    </row>
    <row r="4829" spans="1:22" hidden="1" x14ac:dyDescent="0.3">
      <c r="A4829" s="23">
        <v>8</v>
      </c>
      <c r="B4829" s="23">
        <v>2022</v>
      </c>
      <c r="C4829" s="23" t="s">
        <v>578</v>
      </c>
      <c r="D4829" t="s">
        <v>174</v>
      </c>
      <c r="E4829" s="23" t="s">
        <v>582</v>
      </c>
      <c r="F4829" s="23" t="s">
        <v>342</v>
      </c>
      <c r="G4829" s="23">
        <v>4</v>
      </c>
      <c r="H4829" s="23" t="s">
        <v>29</v>
      </c>
      <c r="I4829" s="24">
        <v>83348.61</v>
      </c>
      <c r="J4829" s="24">
        <v>133357.76999999999</v>
      </c>
      <c r="K4829" s="24">
        <v>116688.05</v>
      </c>
      <c r="L4829" s="24">
        <v>186700.88</v>
      </c>
      <c r="M4829" s="24">
        <v>150027.49</v>
      </c>
      <c r="N4829" s="24">
        <v>240043.99</v>
      </c>
      <c r="O4829" s="24">
        <v>200036.66</v>
      </c>
      <c r="P4829" s="24">
        <v>320058.65000000002</v>
      </c>
      <c r="Q4829" s="24">
        <v>250045.82</v>
      </c>
      <c r="R4829" s="24">
        <v>400073.32</v>
      </c>
      <c r="S4829" s="24">
        <v>283385.26</v>
      </c>
      <c r="T4829" s="24">
        <v>453416.43</v>
      </c>
      <c r="U4829" s="24">
        <v>316724.71000000002</v>
      </c>
      <c r="V4829" s="24">
        <v>506759.54</v>
      </c>
    </row>
    <row r="4830" spans="1:22" hidden="1" x14ac:dyDescent="0.3">
      <c r="A4830" s="23">
        <v>8</v>
      </c>
      <c r="B4830" s="23">
        <v>2022</v>
      </c>
      <c r="C4830" s="23" t="s">
        <v>578</v>
      </c>
      <c r="D4830" t="s">
        <v>174</v>
      </c>
      <c r="E4830" s="23" t="s">
        <v>582</v>
      </c>
      <c r="F4830" s="23" t="s">
        <v>381</v>
      </c>
      <c r="G4830" s="23">
        <v>1</v>
      </c>
      <c r="H4830" s="23" t="s">
        <v>14</v>
      </c>
      <c r="I4830" s="24">
        <v>107918.56</v>
      </c>
      <c r="J4830" s="24">
        <v>188857.48</v>
      </c>
      <c r="K4830" s="24">
        <v>139950.28</v>
      </c>
      <c r="L4830" s="24">
        <v>244912.98</v>
      </c>
      <c r="M4830" s="24">
        <v>167210.65</v>
      </c>
      <c r="N4830" s="24">
        <v>292618.63</v>
      </c>
      <c r="O4830" s="24">
        <v>199245.83</v>
      </c>
      <c r="P4830" s="24">
        <v>348680.2</v>
      </c>
      <c r="Q4830" s="24">
        <v>234470.39</v>
      </c>
      <c r="R4830" s="24">
        <v>410323.18</v>
      </c>
      <c r="S4830" s="24">
        <v>257073.21</v>
      </c>
      <c r="T4830" s="24">
        <v>449878.11</v>
      </c>
      <c r="U4830" s="24">
        <v>278913.77</v>
      </c>
      <c r="V4830" s="24">
        <v>488099.09</v>
      </c>
    </row>
    <row r="4831" spans="1:22" hidden="1" x14ac:dyDescent="0.3">
      <c r="A4831" s="23">
        <v>8</v>
      </c>
      <c r="B4831" s="23">
        <v>2022</v>
      </c>
      <c r="C4831" s="23" t="s">
        <v>578</v>
      </c>
      <c r="D4831" t="s">
        <v>174</v>
      </c>
      <c r="E4831" s="23" t="s">
        <v>582</v>
      </c>
      <c r="F4831" s="23" t="s">
        <v>381</v>
      </c>
      <c r="G4831" s="23">
        <v>2</v>
      </c>
      <c r="H4831" s="23" t="s">
        <v>30</v>
      </c>
      <c r="I4831" s="24">
        <v>84979.32</v>
      </c>
      <c r="J4831" s="24">
        <v>148713.81</v>
      </c>
      <c r="K4831" s="24">
        <v>111248.54</v>
      </c>
      <c r="L4831" s="24">
        <v>194684.94</v>
      </c>
      <c r="M4831" s="24">
        <v>134696.81</v>
      </c>
      <c r="N4831" s="24">
        <v>235719.41</v>
      </c>
      <c r="O4831" s="24">
        <v>164667.9</v>
      </c>
      <c r="P4831" s="24">
        <v>288168.82</v>
      </c>
      <c r="Q4831" s="24">
        <v>195272.51</v>
      </c>
      <c r="R4831" s="24">
        <v>341726.9</v>
      </c>
      <c r="S4831" s="24">
        <v>215139.87</v>
      </c>
      <c r="T4831" s="24">
        <v>376494.78</v>
      </c>
      <c r="U4831" s="24">
        <v>233695.14</v>
      </c>
      <c r="V4831" s="24">
        <v>408966.49</v>
      </c>
    </row>
    <row r="4832" spans="1:22" hidden="1" x14ac:dyDescent="0.3">
      <c r="A4832" s="23">
        <v>8</v>
      </c>
      <c r="B4832" s="23">
        <v>2022</v>
      </c>
      <c r="C4832" s="23" t="s">
        <v>578</v>
      </c>
      <c r="D4832" t="s">
        <v>174</v>
      </c>
      <c r="E4832" s="23" t="s">
        <v>582</v>
      </c>
      <c r="F4832" s="23" t="s">
        <v>381</v>
      </c>
      <c r="G4832" s="23">
        <v>3</v>
      </c>
      <c r="H4832" s="23" t="s">
        <v>31</v>
      </c>
      <c r="I4832" s="24">
        <v>81357.399999999994</v>
      </c>
      <c r="J4832" s="24">
        <v>142375.46</v>
      </c>
      <c r="K4832" s="24">
        <v>110977.71</v>
      </c>
      <c r="L4832" s="24">
        <v>194210.99</v>
      </c>
      <c r="M4832" s="24">
        <v>140555.38</v>
      </c>
      <c r="N4832" s="24">
        <v>245971.91</v>
      </c>
      <c r="O4832" s="24">
        <v>185290.15</v>
      </c>
      <c r="P4832" s="24">
        <v>324257.77</v>
      </c>
      <c r="Q4832" s="24">
        <v>229627.99</v>
      </c>
      <c r="R4832" s="24">
        <v>401848.98</v>
      </c>
      <c r="S4832" s="24">
        <v>258745.5</v>
      </c>
      <c r="T4832" s="24">
        <v>452804.63</v>
      </c>
      <c r="U4832" s="24">
        <v>287510.18</v>
      </c>
      <c r="V4832" s="24">
        <v>503142.81</v>
      </c>
    </row>
    <row r="4833" spans="1:22" hidden="1" x14ac:dyDescent="0.3">
      <c r="A4833" s="23">
        <v>8</v>
      </c>
      <c r="B4833" s="23">
        <v>2022</v>
      </c>
      <c r="C4833" s="23" t="s">
        <v>578</v>
      </c>
      <c r="D4833" t="s">
        <v>174</v>
      </c>
      <c r="E4833" s="23" t="s">
        <v>582</v>
      </c>
      <c r="F4833" s="23" t="s">
        <v>381</v>
      </c>
      <c r="G4833" s="23">
        <v>4</v>
      </c>
      <c r="H4833" s="23" t="s">
        <v>29</v>
      </c>
      <c r="I4833" s="24">
        <v>87064.5</v>
      </c>
      <c r="J4833" s="24">
        <v>139303.20000000001</v>
      </c>
      <c r="K4833" s="24">
        <v>121890.3</v>
      </c>
      <c r="L4833" s="24">
        <v>195024.48</v>
      </c>
      <c r="M4833" s="24">
        <v>156716.1</v>
      </c>
      <c r="N4833" s="24">
        <v>250745.76</v>
      </c>
      <c r="O4833" s="24">
        <v>208954.8</v>
      </c>
      <c r="P4833" s="24">
        <v>334327.67999999999</v>
      </c>
      <c r="Q4833" s="24">
        <v>261193.5</v>
      </c>
      <c r="R4833" s="24">
        <v>417909.6</v>
      </c>
      <c r="S4833" s="24">
        <v>296019.3</v>
      </c>
      <c r="T4833" s="24">
        <v>473630.88</v>
      </c>
      <c r="U4833" s="24">
        <v>330845.09000000003</v>
      </c>
      <c r="V4833" s="24">
        <v>529352.16</v>
      </c>
    </row>
    <row r="4834" spans="1:22" hidden="1" x14ac:dyDescent="0.3">
      <c r="A4834" s="23">
        <v>8</v>
      </c>
      <c r="B4834" s="23">
        <v>2022</v>
      </c>
      <c r="C4834" s="23" t="s">
        <v>578</v>
      </c>
      <c r="D4834" t="s">
        <v>174</v>
      </c>
      <c r="E4834" s="23" t="s">
        <v>582</v>
      </c>
      <c r="F4834" s="23" t="s">
        <v>414</v>
      </c>
      <c r="G4834" s="23">
        <v>1</v>
      </c>
      <c r="H4834" s="23" t="s">
        <v>14</v>
      </c>
      <c r="I4834" s="24">
        <v>100225.15</v>
      </c>
      <c r="J4834" s="24">
        <v>175394.02</v>
      </c>
      <c r="K4834" s="24">
        <v>130085.37</v>
      </c>
      <c r="L4834" s="24">
        <v>227649.39</v>
      </c>
      <c r="M4834" s="24">
        <v>155518.82999999999</v>
      </c>
      <c r="N4834" s="24">
        <v>272157.95</v>
      </c>
      <c r="O4834" s="24">
        <v>185449.9</v>
      </c>
      <c r="P4834" s="24">
        <v>324537.33</v>
      </c>
      <c r="Q4834" s="24">
        <v>218321.57</v>
      </c>
      <c r="R4834" s="24">
        <v>382062.75</v>
      </c>
      <c r="S4834" s="24">
        <v>239417.23</v>
      </c>
      <c r="T4834" s="24">
        <v>418980.16</v>
      </c>
      <c r="U4834" s="24">
        <v>259847.95</v>
      </c>
      <c r="V4834" s="24">
        <v>454733.91</v>
      </c>
    </row>
    <row r="4835" spans="1:22" hidden="1" x14ac:dyDescent="0.3">
      <c r="A4835" s="23">
        <v>8</v>
      </c>
      <c r="B4835" s="23">
        <v>2022</v>
      </c>
      <c r="C4835" s="23" t="s">
        <v>578</v>
      </c>
      <c r="D4835" t="s">
        <v>174</v>
      </c>
      <c r="E4835" s="23" t="s">
        <v>582</v>
      </c>
      <c r="F4835" s="23" t="s">
        <v>414</v>
      </c>
      <c r="G4835" s="23">
        <v>2</v>
      </c>
      <c r="H4835" s="23" t="s">
        <v>30</v>
      </c>
      <c r="I4835" s="24">
        <v>78212.75</v>
      </c>
      <c r="J4835" s="24">
        <v>136872.31</v>
      </c>
      <c r="K4835" s="24">
        <v>102543.29</v>
      </c>
      <c r="L4835" s="24">
        <v>179450.76</v>
      </c>
      <c r="M4835" s="24">
        <v>124318.68</v>
      </c>
      <c r="N4835" s="24">
        <v>217557.7</v>
      </c>
      <c r="O4835" s="24">
        <v>152269.06</v>
      </c>
      <c r="P4835" s="24">
        <v>266470.86</v>
      </c>
      <c r="Q4835" s="24">
        <v>180707.45</v>
      </c>
      <c r="R4835" s="24">
        <v>316238.03999999998</v>
      </c>
      <c r="S4835" s="24">
        <v>199178.18</v>
      </c>
      <c r="T4835" s="24">
        <v>348561.81</v>
      </c>
      <c r="U4835" s="24">
        <v>216456.34</v>
      </c>
      <c r="V4835" s="24">
        <v>378798.59</v>
      </c>
    </row>
    <row r="4836" spans="1:22" hidden="1" x14ac:dyDescent="0.3">
      <c r="A4836" s="23">
        <v>8</v>
      </c>
      <c r="B4836" s="23">
        <v>2022</v>
      </c>
      <c r="C4836" s="23" t="s">
        <v>578</v>
      </c>
      <c r="D4836" t="s">
        <v>174</v>
      </c>
      <c r="E4836" s="23" t="s">
        <v>582</v>
      </c>
      <c r="F4836" s="23" t="s">
        <v>414</v>
      </c>
      <c r="G4836" s="23">
        <v>3</v>
      </c>
      <c r="H4836" s="23" t="s">
        <v>31</v>
      </c>
      <c r="I4836" s="24">
        <v>74340.63</v>
      </c>
      <c r="J4836" s="24">
        <v>130096.1</v>
      </c>
      <c r="K4836" s="24">
        <v>101272.31</v>
      </c>
      <c r="L4836" s="24">
        <v>177226.54</v>
      </c>
      <c r="M4836" s="24">
        <v>128163.08</v>
      </c>
      <c r="N4836" s="24">
        <v>224285.39</v>
      </c>
      <c r="O4836" s="24">
        <v>168852.63</v>
      </c>
      <c r="P4836" s="24">
        <v>295492.09999999998</v>
      </c>
      <c r="Q4836" s="24">
        <v>209161.27</v>
      </c>
      <c r="R4836" s="24">
        <v>366032.22</v>
      </c>
      <c r="S4836" s="24">
        <v>235610.48</v>
      </c>
      <c r="T4836" s="24">
        <v>412318.33</v>
      </c>
      <c r="U4836" s="24">
        <v>261721.1</v>
      </c>
      <c r="V4836" s="24">
        <v>458011.92</v>
      </c>
    </row>
    <row r="4837" spans="1:22" hidden="1" x14ac:dyDescent="0.3">
      <c r="A4837" s="23">
        <v>8</v>
      </c>
      <c r="B4837" s="23">
        <v>2022</v>
      </c>
      <c r="C4837" s="23" t="s">
        <v>578</v>
      </c>
      <c r="D4837" t="s">
        <v>174</v>
      </c>
      <c r="E4837" s="23" t="s">
        <v>582</v>
      </c>
      <c r="F4837" s="23" t="s">
        <v>414</v>
      </c>
      <c r="G4837" s="23">
        <v>4</v>
      </c>
      <c r="H4837" s="23" t="s">
        <v>29</v>
      </c>
      <c r="I4837" s="24">
        <v>80486.240000000005</v>
      </c>
      <c r="J4837" s="24">
        <v>128777.98</v>
      </c>
      <c r="K4837" s="24">
        <v>112680.73</v>
      </c>
      <c r="L4837" s="24">
        <v>180289.18</v>
      </c>
      <c r="M4837" s="24">
        <v>144875.23000000001</v>
      </c>
      <c r="N4837" s="24">
        <v>231800.37</v>
      </c>
      <c r="O4837" s="24">
        <v>193166.97</v>
      </c>
      <c r="P4837" s="24">
        <v>309067.15999999997</v>
      </c>
      <c r="Q4837" s="24">
        <v>241458.71</v>
      </c>
      <c r="R4837" s="24">
        <v>386333.95</v>
      </c>
      <c r="S4837" s="24">
        <v>273653.21000000002</v>
      </c>
      <c r="T4837" s="24">
        <v>437845.14</v>
      </c>
      <c r="U4837" s="24">
        <v>305847.71000000002</v>
      </c>
      <c r="V4837" s="24">
        <v>489356.34</v>
      </c>
    </row>
    <row r="4838" spans="1:22" hidden="1" x14ac:dyDescent="0.3">
      <c r="A4838" s="23">
        <v>8</v>
      </c>
      <c r="B4838" s="23">
        <v>2022</v>
      </c>
      <c r="C4838" s="23" t="s">
        <v>578</v>
      </c>
      <c r="D4838" t="s">
        <v>177</v>
      </c>
      <c r="E4838" s="23" t="s">
        <v>583</v>
      </c>
      <c r="F4838" s="23" t="s">
        <v>224</v>
      </c>
      <c r="G4838" s="23">
        <v>1</v>
      </c>
      <c r="H4838" s="23" t="s">
        <v>14</v>
      </c>
      <c r="I4838" s="24">
        <v>103837.38</v>
      </c>
      <c r="J4838" s="24">
        <v>181715.41</v>
      </c>
      <c r="K4838" s="24">
        <v>134804.88</v>
      </c>
      <c r="L4838" s="24">
        <v>235908.55</v>
      </c>
      <c r="M4838" s="24">
        <v>161187.32999999999</v>
      </c>
      <c r="N4838" s="24">
        <v>282077.83</v>
      </c>
      <c r="O4838" s="24">
        <v>192247.03</v>
      </c>
      <c r="P4838" s="24">
        <v>336432.29</v>
      </c>
      <c r="Q4838" s="24">
        <v>226347.35</v>
      </c>
      <c r="R4838" s="24">
        <v>396107.87</v>
      </c>
      <c r="S4838" s="24">
        <v>248232.25</v>
      </c>
      <c r="T4838" s="24">
        <v>434406.43</v>
      </c>
      <c r="U4838" s="24">
        <v>269440.15999999997</v>
      </c>
      <c r="V4838" s="24">
        <v>471520.28</v>
      </c>
    </row>
    <row r="4839" spans="1:22" hidden="1" x14ac:dyDescent="0.3">
      <c r="A4839" s="23">
        <v>8</v>
      </c>
      <c r="B4839" s="23">
        <v>2022</v>
      </c>
      <c r="C4839" s="23" t="s">
        <v>578</v>
      </c>
      <c r="D4839" t="s">
        <v>177</v>
      </c>
      <c r="E4839" s="23" t="s">
        <v>583</v>
      </c>
      <c r="F4839" s="23" t="s">
        <v>224</v>
      </c>
      <c r="G4839" s="23">
        <v>2</v>
      </c>
      <c r="H4839" s="23" t="s">
        <v>30</v>
      </c>
      <c r="I4839" s="24">
        <v>80834.94</v>
      </c>
      <c r="J4839" s="24">
        <v>141461.15</v>
      </c>
      <c r="K4839" s="24">
        <v>106024.07</v>
      </c>
      <c r="L4839" s="24">
        <v>185542.13</v>
      </c>
      <c r="M4839" s="24">
        <v>128583.92</v>
      </c>
      <c r="N4839" s="24">
        <v>225021.86</v>
      </c>
      <c r="O4839" s="24">
        <v>157573.84</v>
      </c>
      <c r="P4839" s="24">
        <v>275754.21999999997</v>
      </c>
      <c r="Q4839" s="24">
        <v>187041.49</v>
      </c>
      <c r="R4839" s="24">
        <v>327322.61</v>
      </c>
      <c r="S4839" s="24">
        <v>206183.39</v>
      </c>
      <c r="T4839" s="24">
        <v>360820.93</v>
      </c>
      <c r="U4839" s="24">
        <v>224096.96</v>
      </c>
      <c r="V4839" s="24">
        <v>392169.68</v>
      </c>
    </row>
    <row r="4840" spans="1:22" hidden="1" x14ac:dyDescent="0.3">
      <c r="A4840" s="23">
        <v>8</v>
      </c>
      <c r="B4840" s="23">
        <v>2022</v>
      </c>
      <c r="C4840" s="23" t="s">
        <v>578</v>
      </c>
      <c r="D4840" t="s">
        <v>177</v>
      </c>
      <c r="E4840" s="23" t="s">
        <v>583</v>
      </c>
      <c r="F4840" s="23" t="s">
        <v>224</v>
      </c>
      <c r="G4840" s="23">
        <v>3</v>
      </c>
      <c r="H4840" s="23" t="s">
        <v>31</v>
      </c>
      <c r="I4840" s="24">
        <v>76682.13</v>
      </c>
      <c r="J4840" s="24">
        <v>134193.73000000001</v>
      </c>
      <c r="K4840" s="24">
        <v>104424.27</v>
      </c>
      <c r="L4840" s="24">
        <v>182742.47</v>
      </c>
      <c r="M4840" s="24">
        <v>132123.66</v>
      </c>
      <c r="N4840" s="24">
        <v>231216.41</v>
      </c>
      <c r="O4840" s="24">
        <v>174042.03</v>
      </c>
      <c r="P4840" s="24">
        <v>304573.56</v>
      </c>
      <c r="Q4840" s="24">
        <v>215562.37</v>
      </c>
      <c r="R4840" s="24">
        <v>377234.15</v>
      </c>
      <c r="S4840" s="24">
        <v>242800.34</v>
      </c>
      <c r="T4840" s="24">
        <v>424900.59</v>
      </c>
      <c r="U4840" s="24">
        <v>269684.5</v>
      </c>
      <c r="V4840" s="24">
        <v>471947.87</v>
      </c>
    </row>
    <row r="4841" spans="1:22" hidden="1" x14ac:dyDescent="0.3">
      <c r="A4841" s="23">
        <v>8</v>
      </c>
      <c r="B4841" s="23">
        <v>2022</v>
      </c>
      <c r="C4841" s="23" t="s">
        <v>578</v>
      </c>
      <c r="D4841" t="s">
        <v>177</v>
      </c>
      <c r="E4841" s="23" t="s">
        <v>583</v>
      </c>
      <c r="F4841" s="23" t="s">
        <v>224</v>
      </c>
      <c r="G4841" s="23">
        <v>4</v>
      </c>
      <c r="H4841" s="23" t="s">
        <v>29</v>
      </c>
      <c r="I4841" s="24">
        <v>83283.92</v>
      </c>
      <c r="J4841" s="24">
        <v>133254.26999999999</v>
      </c>
      <c r="K4841" s="24">
        <v>116597.48</v>
      </c>
      <c r="L4841" s="24">
        <v>186555.97</v>
      </c>
      <c r="M4841" s="24">
        <v>149911.04999999999</v>
      </c>
      <c r="N4841" s="24">
        <v>239857.68</v>
      </c>
      <c r="O4841" s="24">
        <v>199881.4</v>
      </c>
      <c r="P4841" s="24">
        <v>319810.24</v>
      </c>
      <c r="Q4841" s="24">
        <v>249851.75</v>
      </c>
      <c r="R4841" s="24">
        <v>399762.8</v>
      </c>
      <c r="S4841" s="24">
        <v>283165.31</v>
      </c>
      <c r="T4841" s="24">
        <v>453064.51</v>
      </c>
      <c r="U4841" s="24">
        <v>316478.88</v>
      </c>
      <c r="V4841" s="24">
        <v>506366.22</v>
      </c>
    </row>
    <row r="4842" spans="1:22" hidden="1" x14ac:dyDescent="0.3">
      <c r="A4842" s="23">
        <v>8</v>
      </c>
      <c r="B4842" s="23">
        <v>2022</v>
      </c>
      <c r="C4842" s="23" t="s">
        <v>578</v>
      </c>
      <c r="D4842" t="s">
        <v>177</v>
      </c>
      <c r="E4842" s="23" t="s">
        <v>583</v>
      </c>
      <c r="F4842" s="23" t="s">
        <v>266</v>
      </c>
      <c r="G4842" s="23">
        <v>1</v>
      </c>
      <c r="H4842" s="23" t="s">
        <v>14</v>
      </c>
      <c r="I4842" s="24">
        <v>102721.35</v>
      </c>
      <c r="J4842" s="24">
        <v>179762.36</v>
      </c>
      <c r="K4842" s="24">
        <v>133294.09</v>
      </c>
      <c r="L4842" s="24">
        <v>233264.65</v>
      </c>
      <c r="M4842" s="24">
        <v>159328.59</v>
      </c>
      <c r="N4842" s="24">
        <v>278825.03000000003</v>
      </c>
      <c r="O4842" s="24">
        <v>189955.13</v>
      </c>
      <c r="P4842" s="24">
        <v>332421.46999999997</v>
      </c>
      <c r="Q4842" s="24">
        <v>223601.46</v>
      </c>
      <c r="R4842" s="24">
        <v>391302.55</v>
      </c>
      <c r="S4842" s="24">
        <v>245193.53</v>
      </c>
      <c r="T4842" s="24">
        <v>429088.68</v>
      </c>
      <c r="U4842" s="24">
        <v>266092.15000000002</v>
      </c>
      <c r="V4842" s="24">
        <v>465661.25</v>
      </c>
    </row>
    <row r="4843" spans="1:22" hidden="1" x14ac:dyDescent="0.3">
      <c r="A4843" s="23">
        <v>8</v>
      </c>
      <c r="B4843" s="23">
        <v>2022</v>
      </c>
      <c r="C4843" s="23" t="s">
        <v>578</v>
      </c>
      <c r="D4843" t="s">
        <v>177</v>
      </c>
      <c r="E4843" s="23" t="s">
        <v>583</v>
      </c>
      <c r="F4843" s="23" t="s">
        <v>266</v>
      </c>
      <c r="G4843" s="23">
        <v>2</v>
      </c>
      <c r="H4843" s="23" t="s">
        <v>30</v>
      </c>
      <c r="I4843" s="24">
        <v>80357.87</v>
      </c>
      <c r="J4843" s="24">
        <v>140626.28</v>
      </c>
      <c r="K4843" s="24">
        <v>105312.75</v>
      </c>
      <c r="L4843" s="24">
        <v>184297.31</v>
      </c>
      <c r="M4843" s="24">
        <v>127630.83</v>
      </c>
      <c r="N4843" s="24">
        <v>223353.95</v>
      </c>
      <c r="O4843" s="24">
        <v>156245.09</v>
      </c>
      <c r="P4843" s="24">
        <v>273428.90000000002</v>
      </c>
      <c r="Q4843" s="24">
        <v>185387.43</v>
      </c>
      <c r="R4843" s="24">
        <v>324428</v>
      </c>
      <c r="S4843" s="24">
        <v>204312.71</v>
      </c>
      <c r="T4843" s="24">
        <v>357547.23</v>
      </c>
      <c r="U4843" s="24">
        <v>222008.48</v>
      </c>
      <c r="V4843" s="24">
        <v>388514.84</v>
      </c>
    </row>
    <row r="4844" spans="1:22" hidden="1" x14ac:dyDescent="0.3">
      <c r="A4844" s="23">
        <v>8</v>
      </c>
      <c r="B4844" s="23">
        <v>2022</v>
      </c>
      <c r="C4844" s="23" t="s">
        <v>578</v>
      </c>
      <c r="D4844" t="s">
        <v>177</v>
      </c>
      <c r="E4844" s="23" t="s">
        <v>583</v>
      </c>
      <c r="F4844" s="23" t="s">
        <v>266</v>
      </c>
      <c r="G4844" s="23">
        <v>3</v>
      </c>
      <c r="H4844" s="23" t="s">
        <v>31</v>
      </c>
      <c r="I4844" s="24">
        <v>76530.8</v>
      </c>
      <c r="J4844" s="24">
        <v>133928.9</v>
      </c>
      <c r="K4844" s="24">
        <v>104293.82</v>
      </c>
      <c r="L4844" s="24">
        <v>182514.18</v>
      </c>
      <c r="M4844" s="24">
        <v>132015.26999999999</v>
      </c>
      <c r="N4844" s="24">
        <v>231026.73</v>
      </c>
      <c r="O4844" s="24">
        <v>173956.49</v>
      </c>
      <c r="P4844" s="24">
        <v>304423.84999999998</v>
      </c>
      <c r="Q4844" s="24">
        <v>215510.72</v>
      </c>
      <c r="R4844" s="24">
        <v>377143.76</v>
      </c>
      <c r="S4844" s="24">
        <v>242783.57</v>
      </c>
      <c r="T4844" s="24">
        <v>424871.24</v>
      </c>
      <c r="U4844" s="24">
        <v>269712.43</v>
      </c>
      <c r="V4844" s="24">
        <v>471996.76</v>
      </c>
    </row>
    <row r="4845" spans="1:22" hidden="1" x14ac:dyDescent="0.3">
      <c r="A4845" s="23">
        <v>8</v>
      </c>
      <c r="B4845" s="23">
        <v>2022</v>
      </c>
      <c r="C4845" s="23" t="s">
        <v>578</v>
      </c>
      <c r="D4845" t="s">
        <v>177</v>
      </c>
      <c r="E4845" s="23" t="s">
        <v>583</v>
      </c>
      <c r="F4845" s="23" t="s">
        <v>266</v>
      </c>
      <c r="G4845" s="23">
        <v>4</v>
      </c>
      <c r="H4845" s="23" t="s">
        <v>29</v>
      </c>
      <c r="I4845" s="24">
        <v>82594.210000000006</v>
      </c>
      <c r="J4845" s="24">
        <v>132150.74</v>
      </c>
      <c r="K4845" s="24">
        <v>115631.9</v>
      </c>
      <c r="L4845" s="24">
        <v>185011.04</v>
      </c>
      <c r="M4845" s="24">
        <v>148669.57999999999</v>
      </c>
      <c r="N4845" s="24">
        <v>237871.33</v>
      </c>
      <c r="O4845" s="24">
        <v>198226.11</v>
      </c>
      <c r="P4845" s="24">
        <v>317161.77</v>
      </c>
      <c r="Q4845" s="24">
        <v>247782.63</v>
      </c>
      <c r="R4845" s="24">
        <v>396452.22</v>
      </c>
      <c r="S4845" s="24">
        <v>280820.32</v>
      </c>
      <c r="T4845" s="24">
        <v>449312.51</v>
      </c>
      <c r="U4845" s="24">
        <v>313858</v>
      </c>
      <c r="V4845" s="24">
        <v>502172.81</v>
      </c>
    </row>
    <row r="4846" spans="1:22" hidden="1" x14ac:dyDescent="0.3">
      <c r="A4846" s="23">
        <v>8</v>
      </c>
      <c r="B4846" s="23">
        <v>2022</v>
      </c>
      <c r="C4846" s="23" t="s">
        <v>578</v>
      </c>
      <c r="D4846" t="s">
        <v>177</v>
      </c>
      <c r="E4846" s="23" t="s">
        <v>583</v>
      </c>
      <c r="F4846" s="23" t="s">
        <v>307</v>
      </c>
      <c r="G4846" s="23">
        <v>1</v>
      </c>
      <c r="H4846" s="23" t="s">
        <v>14</v>
      </c>
      <c r="I4846" s="24">
        <v>102721.35</v>
      </c>
      <c r="J4846" s="24">
        <v>179762.36</v>
      </c>
      <c r="K4846" s="24">
        <v>133294.09</v>
      </c>
      <c r="L4846" s="24">
        <v>233264.65</v>
      </c>
      <c r="M4846" s="24">
        <v>159328.59</v>
      </c>
      <c r="N4846" s="24">
        <v>278825.03000000003</v>
      </c>
      <c r="O4846" s="24">
        <v>189955.13</v>
      </c>
      <c r="P4846" s="24">
        <v>332421.46999999997</v>
      </c>
      <c r="Q4846" s="24">
        <v>223601.46</v>
      </c>
      <c r="R4846" s="24">
        <v>391302.55</v>
      </c>
      <c r="S4846" s="24">
        <v>245193.53</v>
      </c>
      <c r="T4846" s="24">
        <v>429088.68</v>
      </c>
      <c r="U4846" s="24">
        <v>266092.15000000002</v>
      </c>
      <c r="V4846" s="24">
        <v>465661.25</v>
      </c>
    </row>
    <row r="4847" spans="1:22" hidden="1" x14ac:dyDescent="0.3">
      <c r="A4847" s="23">
        <v>8</v>
      </c>
      <c r="B4847" s="23">
        <v>2022</v>
      </c>
      <c r="C4847" s="23" t="s">
        <v>578</v>
      </c>
      <c r="D4847" t="s">
        <v>177</v>
      </c>
      <c r="E4847" s="23" t="s">
        <v>583</v>
      </c>
      <c r="F4847" s="23" t="s">
        <v>307</v>
      </c>
      <c r="G4847" s="23">
        <v>2</v>
      </c>
      <c r="H4847" s="23" t="s">
        <v>30</v>
      </c>
      <c r="I4847" s="24">
        <v>80357.87</v>
      </c>
      <c r="J4847" s="24">
        <v>140626.28</v>
      </c>
      <c r="K4847" s="24">
        <v>105312.75</v>
      </c>
      <c r="L4847" s="24">
        <v>184297.31</v>
      </c>
      <c r="M4847" s="24">
        <v>127630.83</v>
      </c>
      <c r="N4847" s="24">
        <v>223353.95</v>
      </c>
      <c r="O4847" s="24">
        <v>156245.09</v>
      </c>
      <c r="P4847" s="24">
        <v>273428.90000000002</v>
      </c>
      <c r="Q4847" s="24">
        <v>185387.43</v>
      </c>
      <c r="R4847" s="24">
        <v>324428</v>
      </c>
      <c r="S4847" s="24">
        <v>204312.71</v>
      </c>
      <c r="T4847" s="24">
        <v>357547.23</v>
      </c>
      <c r="U4847" s="24">
        <v>222008.48</v>
      </c>
      <c r="V4847" s="24">
        <v>388514.84</v>
      </c>
    </row>
    <row r="4848" spans="1:22" hidden="1" x14ac:dyDescent="0.3">
      <c r="A4848" s="23">
        <v>8</v>
      </c>
      <c r="B4848" s="23">
        <v>2022</v>
      </c>
      <c r="C4848" s="23" t="s">
        <v>578</v>
      </c>
      <c r="D4848" t="s">
        <v>177</v>
      </c>
      <c r="E4848" s="23" t="s">
        <v>583</v>
      </c>
      <c r="F4848" s="23" t="s">
        <v>307</v>
      </c>
      <c r="G4848" s="23">
        <v>3</v>
      </c>
      <c r="H4848" s="23" t="s">
        <v>31</v>
      </c>
      <c r="I4848" s="24">
        <v>76530.8</v>
      </c>
      <c r="J4848" s="24">
        <v>133928.9</v>
      </c>
      <c r="K4848" s="24">
        <v>104293.82</v>
      </c>
      <c r="L4848" s="24">
        <v>182514.18</v>
      </c>
      <c r="M4848" s="24">
        <v>132015.26999999999</v>
      </c>
      <c r="N4848" s="24">
        <v>231026.73</v>
      </c>
      <c r="O4848" s="24">
        <v>173956.49</v>
      </c>
      <c r="P4848" s="24">
        <v>304423.84999999998</v>
      </c>
      <c r="Q4848" s="24">
        <v>215510.72</v>
      </c>
      <c r="R4848" s="24">
        <v>377143.76</v>
      </c>
      <c r="S4848" s="24">
        <v>242783.57</v>
      </c>
      <c r="T4848" s="24">
        <v>424871.24</v>
      </c>
      <c r="U4848" s="24">
        <v>269712.43</v>
      </c>
      <c r="V4848" s="24">
        <v>471996.76</v>
      </c>
    </row>
    <row r="4849" spans="1:22" hidden="1" x14ac:dyDescent="0.3">
      <c r="A4849" s="23">
        <v>8</v>
      </c>
      <c r="B4849" s="23">
        <v>2022</v>
      </c>
      <c r="C4849" s="23" t="s">
        <v>578</v>
      </c>
      <c r="D4849" t="s">
        <v>177</v>
      </c>
      <c r="E4849" s="23" t="s">
        <v>583</v>
      </c>
      <c r="F4849" s="23" t="s">
        <v>307</v>
      </c>
      <c r="G4849" s="23">
        <v>4</v>
      </c>
      <c r="H4849" s="23" t="s">
        <v>29</v>
      </c>
      <c r="I4849" s="24">
        <v>82594.210000000006</v>
      </c>
      <c r="J4849" s="24">
        <v>132150.74</v>
      </c>
      <c r="K4849" s="24">
        <v>115631.9</v>
      </c>
      <c r="L4849" s="24">
        <v>185011.04</v>
      </c>
      <c r="M4849" s="24">
        <v>148669.57999999999</v>
      </c>
      <c r="N4849" s="24">
        <v>237871.33</v>
      </c>
      <c r="O4849" s="24">
        <v>198226.11</v>
      </c>
      <c r="P4849" s="24">
        <v>317161.77</v>
      </c>
      <c r="Q4849" s="24">
        <v>247782.63</v>
      </c>
      <c r="R4849" s="24">
        <v>396452.22</v>
      </c>
      <c r="S4849" s="24">
        <v>280820.32</v>
      </c>
      <c r="T4849" s="24">
        <v>449312.51</v>
      </c>
      <c r="U4849" s="24">
        <v>313858</v>
      </c>
      <c r="V4849" s="24">
        <v>502172.81</v>
      </c>
    </row>
    <row r="4850" spans="1:22" hidden="1" x14ac:dyDescent="0.3">
      <c r="A4850" s="23">
        <v>8</v>
      </c>
      <c r="B4850" s="23">
        <v>2022</v>
      </c>
      <c r="C4850" s="23" t="s">
        <v>578</v>
      </c>
      <c r="D4850" t="s">
        <v>183</v>
      </c>
      <c r="E4850" s="23" t="s">
        <v>584</v>
      </c>
      <c r="F4850" s="23" t="s">
        <v>229</v>
      </c>
      <c r="G4850" s="23">
        <v>1</v>
      </c>
      <c r="H4850" s="23" t="s">
        <v>14</v>
      </c>
      <c r="I4850" s="24">
        <v>96647.39</v>
      </c>
      <c r="J4850" s="24">
        <v>169132.93</v>
      </c>
      <c r="K4850" s="24">
        <v>125183.67</v>
      </c>
      <c r="L4850" s="24">
        <v>219071.43</v>
      </c>
      <c r="M4850" s="24">
        <v>149440.97</v>
      </c>
      <c r="N4850" s="24">
        <v>261521.69</v>
      </c>
      <c r="O4850" s="24">
        <v>177889.77</v>
      </c>
      <c r="P4850" s="24">
        <v>311307.11</v>
      </c>
      <c r="Q4850" s="24">
        <v>209223.53</v>
      </c>
      <c r="R4850" s="24">
        <v>366141.19</v>
      </c>
      <c r="S4850" s="24">
        <v>229326.17</v>
      </c>
      <c r="T4850" s="24">
        <v>401320.8</v>
      </c>
      <c r="U4850" s="24">
        <v>248688.62</v>
      </c>
      <c r="V4850" s="24">
        <v>435205.08</v>
      </c>
    </row>
    <row r="4851" spans="1:22" hidden="1" x14ac:dyDescent="0.3">
      <c r="A4851" s="23">
        <v>8</v>
      </c>
      <c r="B4851" s="23">
        <v>2022</v>
      </c>
      <c r="C4851" s="23" t="s">
        <v>578</v>
      </c>
      <c r="D4851" t="s">
        <v>183</v>
      </c>
      <c r="E4851" s="23" t="s">
        <v>584</v>
      </c>
      <c r="F4851" s="23" t="s">
        <v>229</v>
      </c>
      <c r="G4851" s="23">
        <v>2</v>
      </c>
      <c r="H4851" s="23" t="s">
        <v>30</v>
      </c>
      <c r="I4851" s="24">
        <v>77052.72</v>
      </c>
      <c r="J4851" s="24">
        <v>134842.26</v>
      </c>
      <c r="K4851" s="24">
        <v>100666.69</v>
      </c>
      <c r="L4851" s="24">
        <v>176166.7</v>
      </c>
      <c r="M4851" s="24">
        <v>121667.69</v>
      </c>
      <c r="N4851" s="24">
        <v>212918.46</v>
      </c>
      <c r="O4851" s="24">
        <v>148353.35999999999</v>
      </c>
      <c r="P4851" s="24">
        <v>259618.38</v>
      </c>
      <c r="Q4851" s="24">
        <v>175740.77</v>
      </c>
      <c r="R4851" s="24">
        <v>307546.34000000003</v>
      </c>
      <c r="S4851" s="24">
        <v>193506.78</v>
      </c>
      <c r="T4851" s="24">
        <v>338636.86</v>
      </c>
      <c r="U4851" s="24">
        <v>210062.93</v>
      </c>
      <c r="V4851" s="24">
        <v>367610.12</v>
      </c>
    </row>
    <row r="4852" spans="1:22" hidden="1" x14ac:dyDescent="0.3">
      <c r="A4852" s="23">
        <v>8</v>
      </c>
      <c r="B4852" s="23">
        <v>2022</v>
      </c>
      <c r="C4852" s="23" t="s">
        <v>578</v>
      </c>
      <c r="D4852" t="s">
        <v>183</v>
      </c>
      <c r="E4852" s="23" t="s">
        <v>584</v>
      </c>
      <c r="F4852" s="23" t="s">
        <v>229</v>
      </c>
      <c r="G4852" s="23">
        <v>3</v>
      </c>
      <c r="H4852" s="23" t="s">
        <v>31</v>
      </c>
      <c r="I4852" s="24">
        <v>74489.929999999993</v>
      </c>
      <c r="J4852" s="24">
        <v>130357.37</v>
      </c>
      <c r="K4852" s="24">
        <v>101789.37</v>
      </c>
      <c r="L4852" s="24">
        <v>178131.39</v>
      </c>
      <c r="M4852" s="24">
        <v>129052.39</v>
      </c>
      <c r="N4852" s="24">
        <v>225841.68</v>
      </c>
      <c r="O4852" s="24">
        <v>170261.5</v>
      </c>
      <c r="P4852" s="24">
        <v>297957.62</v>
      </c>
      <c r="Q4852" s="24">
        <v>211131.54</v>
      </c>
      <c r="R4852" s="24">
        <v>369480.2</v>
      </c>
      <c r="S4852" s="24">
        <v>238001.5</v>
      </c>
      <c r="T4852" s="24">
        <v>416502.63</v>
      </c>
      <c r="U4852" s="24">
        <v>264570.07</v>
      </c>
      <c r="V4852" s="24">
        <v>462997.61</v>
      </c>
    </row>
    <row r="4853" spans="1:22" hidden="1" x14ac:dyDescent="0.3">
      <c r="A4853" s="23">
        <v>8</v>
      </c>
      <c r="B4853" s="23">
        <v>2022</v>
      </c>
      <c r="C4853" s="23" t="s">
        <v>578</v>
      </c>
      <c r="D4853" t="s">
        <v>183</v>
      </c>
      <c r="E4853" s="23" t="s">
        <v>584</v>
      </c>
      <c r="F4853" s="23" t="s">
        <v>229</v>
      </c>
      <c r="G4853" s="23">
        <v>4</v>
      </c>
      <c r="H4853" s="23" t="s">
        <v>29</v>
      </c>
      <c r="I4853" s="24">
        <v>78468.88</v>
      </c>
      <c r="J4853" s="24">
        <v>125550.21</v>
      </c>
      <c r="K4853" s="24">
        <v>109856.43</v>
      </c>
      <c r="L4853" s="24">
        <v>175770.29</v>
      </c>
      <c r="M4853" s="24">
        <v>141243.98000000001</v>
      </c>
      <c r="N4853" s="24">
        <v>225990.38</v>
      </c>
      <c r="O4853" s="24">
        <v>188325.31</v>
      </c>
      <c r="P4853" s="24">
        <v>301320.5</v>
      </c>
      <c r="Q4853" s="24">
        <v>235406.64</v>
      </c>
      <c r="R4853" s="24">
        <v>376650.63</v>
      </c>
      <c r="S4853" s="24">
        <v>266794.19</v>
      </c>
      <c r="T4853" s="24">
        <v>426870.71</v>
      </c>
      <c r="U4853" s="24">
        <v>298181.74</v>
      </c>
      <c r="V4853" s="24">
        <v>477090.79</v>
      </c>
    </row>
    <row r="4854" spans="1:22" hidden="1" x14ac:dyDescent="0.3">
      <c r="A4854" s="23">
        <v>8</v>
      </c>
      <c r="B4854" s="23">
        <v>2022</v>
      </c>
      <c r="C4854" s="23" t="s">
        <v>578</v>
      </c>
      <c r="D4854" t="s">
        <v>183</v>
      </c>
      <c r="E4854" s="23" t="s">
        <v>584</v>
      </c>
      <c r="F4854" s="23" t="s">
        <v>271</v>
      </c>
      <c r="G4854" s="23">
        <v>1</v>
      </c>
      <c r="H4854" s="23" t="s">
        <v>14</v>
      </c>
      <c r="I4854" s="24">
        <v>99373.26</v>
      </c>
      <c r="J4854" s="24">
        <v>173903.21</v>
      </c>
      <c r="K4854" s="24">
        <v>128761.71</v>
      </c>
      <c r="L4854" s="24">
        <v>225332.99</v>
      </c>
      <c r="M4854" s="24">
        <v>153752.35999999999</v>
      </c>
      <c r="N4854" s="24">
        <v>269066.64</v>
      </c>
      <c r="O4854" s="24">
        <v>183079.44</v>
      </c>
      <c r="P4854" s="24">
        <v>320389.02</v>
      </c>
      <c r="Q4854" s="24">
        <v>215363.79</v>
      </c>
      <c r="R4854" s="24">
        <v>376886.63</v>
      </c>
      <c r="S4854" s="24">
        <v>236077.42</v>
      </c>
      <c r="T4854" s="24">
        <v>413135.48</v>
      </c>
      <c r="U4854" s="24">
        <v>256048.13</v>
      </c>
      <c r="V4854" s="24">
        <v>448084.22</v>
      </c>
    </row>
    <row r="4855" spans="1:22" hidden="1" x14ac:dyDescent="0.3">
      <c r="A4855" s="23">
        <v>8</v>
      </c>
      <c r="B4855" s="23">
        <v>2022</v>
      </c>
      <c r="C4855" s="23" t="s">
        <v>578</v>
      </c>
      <c r="D4855" t="s">
        <v>183</v>
      </c>
      <c r="E4855" s="23" t="s">
        <v>584</v>
      </c>
      <c r="F4855" s="23" t="s">
        <v>271</v>
      </c>
      <c r="G4855" s="23">
        <v>2</v>
      </c>
      <c r="H4855" s="23" t="s">
        <v>30</v>
      </c>
      <c r="I4855" s="24">
        <v>78926.66</v>
      </c>
      <c r="J4855" s="24">
        <v>138121.65</v>
      </c>
      <c r="K4855" s="24">
        <v>103178.77</v>
      </c>
      <c r="L4855" s="24">
        <v>180562.85</v>
      </c>
      <c r="M4855" s="24">
        <v>124771.56</v>
      </c>
      <c r="N4855" s="24">
        <v>218350.23</v>
      </c>
      <c r="O4855" s="24">
        <v>152258.82999999999</v>
      </c>
      <c r="P4855" s="24">
        <v>266452.96000000002</v>
      </c>
      <c r="Q4855" s="24">
        <v>180425.25</v>
      </c>
      <c r="R4855" s="24">
        <v>315744.19</v>
      </c>
      <c r="S4855" s="24">
        <v>198700.66</v>
      </c>
      <c r="T4855" s="24">
        <v>347726.15</v>
      </c>
      <c r="U4855" s="24">
        <v>215743.06</v>
      </c>
      <c r="V4855" s="24">
        <v>377550.36</v>
      </c>
    </row>
    <row r="4856" spans="1:22" hidden="1" x14ac:dyDescent="0.3">
      <c r="A4856" s="23">
        <v>8</v>
      </c>
      <c r="B4856" s="23">
        <v>2022</v>
      </c>
      <c r="C4856" s="23" t="s">
        <v>578</v>
      </c>
      <c r="D4856" t="s">
        <v>183</v>
      </c>
      <c r="E4856" s="23" t="s">
        <v>584</v>
      </c>
      <c r="F4856" s="23" t="s">
        <v>271</v>
      </c>
      <c r="G4856" s="23">
        <v>3</v>
      </c>
      <c r="H4856" s="23" t="s">
        <v>31</v>
      </c>
      <c r="I4856" s="24">
        <v>76076.81</v>
      </c>
      <c r="J4856" s="24">
        <v>133134.42000000001</v>
      </c>
      <c r="K4856" s="24">
        <v>103902.46</v>
      </c>
      <c r="L4856" s="24">
        <v>181829.3</v>
      </c>
      <c r="M4856" s="24">
        <v>131690.1</v>
      </c>
      <c r="N4856" s="24">
        <v>230457.68</v>
      </c>
      <c r="O4856" s="24">
        <v>173699.83</v>
      </c>
      <c r="P4856" s="24">
        <v>303974.7</v>
      </c>
      <c r="Q4856" s="24">
        <v>215355.75</v>
      </c>
      <c r="R4856" s="24">
        <v>376872.56</v>
      </c>
      <c r="S4856" s="24">
        <v>242733.24</v>
      </c>
      <c r="T4856" s="24">
        <v>424783.17</v>
      </c>
      <c r="U4856" s="24">
        <v>269796.23</v>
      </c>
      <c r="V4856" s="24">
        <v>472143.41</v>
      </c>
    </row>
    <row r="4857" spans="1:22" hidden="1" x14ac:dyDescent="0.3">
      <c r="A4857" s="23">
        <v>8</v>
      </c>
      <c r="B4857" s="23">
        <v>2022</v>
      </c>
      <c r="C4857" s="23" t="s">
        <v>578</v>
      </c>
      <c r="D4857" t="s">
        <v>183</v>
      </c>
      <c r="E4857" s="23" t="s">
        <v>584</v>
      </c>
      <c r="F4857" s="23" t="s">
        <v>271</v>
      </c>
      <c r="G4857" s="23">
        <v>4</v>
      </c>
      <c r="H4857" s="23" t="s">
        <v>29</v>
      </c>
      <c r="I4857" s="24">
        <v>80525.100000000006</v>
      </c>
      <c r="J4857" s="24">
        <v>128840.16</v>
      </c>
      <c r="K4857" s="24">
        <v>112735.14</v>
      </c>
      <c r="L4857" s="24">
        <v>180376.23</v>
      </c>
      <c r="M4857" s="24">
        <v>144945.18</v>
      </c>
      <c r="N4857" s="24">
        <v>231912.29</v>
      </c>
      <c r="O4857" s="24">
        <v>193260.24</v>
      </c>
      <c r="P4857" s="24">
        <v>309216.39</v>
      </c>
      <c r="Q4857" s="24">
        <v>241575.3</v>
      </c>
      <c r="R4857" s="24">
        <v>386520.48</v>
      </c>
      <c r="S4857" s="24">
        <v>273785.34000000003</v>
      </c>
      <c r="T4857" s="24">
        <v>438056.55</v>
      </c>
      <c r="U4857" s="24">
        <v>305995.38</v>
      </c>
      <c r="V4857" s="24">
        <v>489592.61</v>
      </c>
    </row>
    <row r="4858" spans="1:22" hidden="1" x14ac:dyDescent="0.3">
      <c r="A4858" s="23">
        <v>8</v>
      </c>
      <c r="B4858" s="23">
        <v>2022</v>
      </c>
      <c r="C4858" s="23" t="s">
        <v>578</v>
      </c>
      <c r="D4858" t="s">
        <v>183</v>
      </c>
      <c r="E4858" s="23" t="s">
        <v>584</v>
      </c>
      <c r="F4858" s="23" t="s">
        <v>312</v>
      </c>
      <c r="G4858" s="23">
        <v>1</v>
      </c>
      <c r="H4858" s="23" t="s">
        <v>14</v>
      </c>
      <c r="I4858" s="24">
        <v>104239.5</v>
      </c>
      <c r="J4858" s="24">
        <v>182419.12</v>
      </c>
      <c r="K4858" s="24">
        <v>135077.14000000001</v>
      </c>
      <c r="L4858" s="24">
        <v>236384.99</v>
      </c>
      <c r="M4858" s="24">
        <v>161302.03</v>
      </c>
      <c r="N4858" s="24">
        <v>282278.56</v>
      </c>
      <c r="O4858" s="24">
        <v>192081.38</v>
      </c>
      <c r="P4858" s="24">
        <v>336142.41</v>
      </c>
      <c r="Q4858" s="24">
        <v>225960.89</v>
      </c>
      <c r="R4858" s="24">
        <v>395431.56</v>
      </c>
      <c r="S4858" s="24">
        <v>247698.21</v>
      </c>
      <c r="T4858" s="24">
        <v>433471.86</v>
      </c>
      <c r="U4858" s="24">
        <v>268660.09000000003</v>
      </c>
      <c r="V4858" s="24">
        <v>470155.16</v>
      </c>
    </row>
    <row r="4859" spans="1:22" hidden="1" x14ac:dyDescent="0.3">
      <c r="A4859" s="23">
        <v>8</v>
      </c>
      <c r="B4859" s="23">
        <v>2022</v>
      </c>
      <c r="C4859" s="23" t="s">
        <v>578</v>
      </c>
      <c r="D4859" t="s">
        <v>183</v>
      </c>
      <c r="E4859" s="23" t="s">
        <v>584</v>
      </c>
      <c r="F4859" s="23" t="s">
        <v>312</v>
      </c>
      <c r="G4859" s="23">
        <v>2</v>
      </c>
      <c r="H4859" s="23" t="s">
        <v>30</v>
      </c>
      <c r="I4859" s="24">
        <v>82727.960000000006</v>
      </c>
      <c r="J4859" s="24">
        <v>144773.93</v>
      </c>
      <c r="K4859" s="24">
        <v>108161.75</v>
      </c>
      <c r="L4859" s="24">
        <v>189283.07</v>
      </c>
      <c r="M4859" s="24">
        <v>130811.81</v>
      </c>
      <c r="N4859" s="24">
        <v>228920.67</v>
      </c>
      <c r="O4859" s="24">
        <v>159655.53</v>
      </c>
      <c r="P4859" s="24">
        <v>279397.18</v>
      </c>
      <c r="Q4859" s="24">
        <v>189202.63</v>
      </c>
      <c r="R4859" s="24">
        <v>331104.61</v>
      </c>
      <c r="S4859" s="24">
        <v>208374.74</v>
      </c>
      <c r="T4859" s="24">
        <v>364655.8</v>
      </c>
      <c r="U4859" s="24">
        <v>226255.81</v>
      </c>
      <c r="V4859" s="24">
        <v>395947.66</v>
      </c>
    </row>
    <row r="4860" spans="1:22" hidden="1" x14ac:dyDescent="0.3">
      <c r="A4860" s="23">
        <v>8</v>
      </c>
      <c r="B4860" s="23">
        <v>2022</v>
      </c>
      <c r="C4860" s="23" t="s">
        <v>578</v>
      </c>
      <c r="D4860" t="s">
        <v>183</v>
      </c>
      <c r="E4860" s="23" t="s">
        <v>584</v>
      </c>
      <c r="F4860" s="23" t="s">
        <v>312</v>
      </c>
      <c r="G4860" s="23">
        <v>3</v>
      </c>
      <c r="H4860" s="23" t="s">
        <v>31</v>
      </c>
      <c r="I4860" s="24">
        <v>79692.87</v>
      </c>
      <c r="J4860" s="24">
        <v>139462.51999999999</v>
      </c>
      <c r="K4860" s="24">
        <v>108829.26</v>
      </c>
      <c r="L4860" s="24">
        <v>190451.20000000001</v>
      </c>
      <c r="M4860" s="24">
        <v>137925.67000000001</v>
      </c>
      <c r="N4860" s="24">
        <v>241369.92</v>
      </c>
      <c r="O4860" s="24">
        <v>181915.63</v>
      </c>
      <c r="P4860" s="24">
        <v>318352.36</v>
      </c>
      <c r="Q4860" s="24">
        <v>225533.36</v>
      </c>
      <c r="R4860" s="24">
        <v>394683.39</v>
      </c>
      <c r="S4860" s="24">
        <v>254198.26</v>
      </c>
      <c r="T4860" s="24">
        <v>444846.95</v>
      </c>
      <c r="U4860" s="24">
        <v>282532.27</v>
      </c>
      <c r="V4860" s="24">
        <v>494431.48</v>
      </c>
    </row>
    <row r="4861" spans="1:22" hidden="1" x14ac:dyDescent="0.3">
      <c r="A4861" s="23">
        <v>8</v>
      </c>
      <c r="B4861" s="23">
        <v>2022</v>
      </c>
      <c r="C4861" s="23" t="s">
        <v>578</v>
      </c>
      <c r="D4861" t="s">
        <v>183</v>
      </c>
      <c r="E4861" s="23" t="s">
        <v>584</v>
      </c>
      <c r="F4861" s="23" t="s">
        <v>312</v>
      </c>
      <c r="G4861" s="23">
        <v>4</v>
      </c>
      <c r="H4861" s="23" t="s">
        <v>29</v>
      </c>
      <c r="I4861" s="24">
        <v>84434.96</v>
      </c>
      <c r="J4861" s="24">
        <v>135095.94</v>
      </c>
      <c r="K4861" s="24">
        <v>118208.95</v>
      </c>
      <c r="L4861" s="24">
        <v>189134.32</v>
      </c>
      <c r="M4861" s="24">
        <v>151982.93</v>
      </c>
      <c r="N4861" s="24">
        <v>243172.7</v>
      </c>
      <c r="O4861" s="24">
        <v>202643.91</v>
      </c>
      <c r="P4861" s="24">
        <v>324230.26</v>
      </c>
      <c r="Q4861" s="24">
        <v>253304.89</v>
      </c>
      <c r="R4861" s="24">
        <v>405287.83</v>
      </c>
      <c r="S4861" s="24">
        <v>287078.87</v>
      </c>
      <c r="T4861" s="24">
        <v>459326.2</v>
      </c>
      <c r="U4861" s="24">
        <v>320852.86</v>
      </c>
      <c r="V4861" s="24">
        <v>513364.58</v>
      </c>
    </row>
    <row r="4862" spans="1:22" hidden="1" x14ac:dyDescent="0.3">
      <c r="A4862" s="23">
        <v>8</v>
      </c>
      <c r="B4862" s="23">
        <v>2022</v>
      </c>
      <c r="C4862" s="23" t="s">
        <v>578</v>
      </c>
      <c r="D4862" t="s">
        <v>183</v>
      </c>
      <c r="E4862" s="23" t="s">
        <v>584</v>
      </c>
      <c r="F4862" s="23" t="s">
        <v>351</v>
      </c>
      <c r="G4862" s="23">
        <v>1</v>
      </c>
      <c r="H4862" s="23" t="s">
        <v>14</v>
      </c>
      <c r="I4862" s="24">
        <v>98806.080000000002</v>
      </c>
      <c r="J4862" s="24">
        <v>172910.64</v>
      </c>
      <c r="K4862" s="24">
        <v>127977.89</v>
      </c>
      <c r="L4862" s="24">
        <v>223961.32</v>
      </c>
      <c r="M4862" s="24">
        <v>152775.07</v>
      </c>
      <c r="N4862" s="24">
        <v>267356.38</v>
      </c>
      <c r="O4862" s="24">
        <v>181856.34</v>
      </c>
      <c r="P4862" s="24">
        <v>318248.59999999998</v>
      </c>
      <c r="Q4862" s="24">
        <v>213887.35</v>
      </c>
      <c r="R4862" s="24">
        <v>374302.87</v>
      </c>
      <c r="S4862" s="24">
        <v>234437.28</v>
      </c>
      <c r="T4862" s="24">
        <v>410265.23</v>
      </c>
      <c r="U4862" s="24">
        <v>254229.77</v>
      </c>
      <c r="V4862" s="24">
        <v>444902.1</v>
      </c>
    </row>
    <row r="4863" spans="1:22" hidden="1" x14ac:dyDescent="0.3">
      <c r="A4863" s="23">
        <v>8</v>
      </c>
      <c r="B4863" s="23">
        <v>2022</v>
      </c>
      <c r="C4863" s="23" t="s">
        <v>578</v>
      </c>
      <c r="D4863" t="s">
        <v>183</v>
      </c>
      <c r="E4863" s="23" t="s">
        <v>584</v>
      </c>
      <c r="F4863" s="23" t="s">
        <v>351</v>
      </c>
      <c r="G4863" s="23">
        <v>2</v>
      </c>
      <c r="H4863" s="23" t="s">
        <v>30</v>
      </c>
      <c r="I4863" s="24">
        <v>78785.440000000002</v>
      </c>
      <c r="J4863" s="24">
        <v>137874.51999999999</v>
      </c>
      <c r="K4863" s="24">
        <v>102927.93</v>
      </c>
      <c r="L4863" s="24">
        <v>180123.88</v>
      </c>
      <c r="M4863" s="24">
        <v>124398.03</v>
      </c>
      <c r="N4863" s="24">
        <v>217696.56</v>
      </c>
      <c r="O4863" s="24">
        <v>151677.82999999999</v>
      </c>
      <c r="P4863" s="24">
        <v>265436.2</v>
      </c>
      <c r="Q4863" s="24">
        <v>179676.7</v>
      </c>
      <c r="R4863" s="24">
        <v>314434.21999999997</v>
      </c>
      <c r="S4863" s="24">
        <v>197839.2</v>
      </c>
      <c r="T4863" s="24">
        <v>346218.6</v>
      </c>
      <c r="U4863" s="24">
        <v>214764.39</v>
      </c>
      <c r="V4863" s="24">
        <v>375837.69</v>
      </c>
    </row>
    <row r="4864" spans="1:22" hidden="1" x14ac:dyDescent="0.3">
      <c r="A4864" s="23">
        <v>8</v>
      </c>
      <c r="B4864" s="23">
        <v>2022</v>
      </c>
      <c r="C4864" s="23" t="s">
        <v>578</v>
      </c>
      <c r="D4864" t="s">
        <v>183</v>
      </c>
      <c r="E4864" s="23" t="s">
        <v>584</v>
      </c>
      <c r="F4864" s="23" t="s">
        <v>351</v>
      </c>
      <c r="G4864" s="23">
        <v>3</v>
      </c>
      <c r="H4864" s="23" t="s">
        <v>31</v>
      </c>
      <c r="I4864" s="24">
        <v>76173.8</v>
      </c>
      <c r="J4864" s="24">
        <v>133304.14000000001</v>
      </c>
      <c r="K4864" s="24">
        <v>104092.51</v>
      </c>
      <c r="L4864" s="24">
        <v>182161.89</v>
      </c>
      <c r="M4864" s="24">
        <v>131974.01999999999</v>
      </c>
      <c r="N4864" s="24">
        <v>230954.53</v>
      </c>
      <c r="O4864" s="24">
        <v>174117.69</v>
      </c>
      <c r="P4864" s="24">
        <v>304705.96000000002</v>
      </c>
      <c r="Q4864" s="24">
        <v>215914.93</v>
      </c>
      <c r="R4864" s="24">
        <v>377851.12</v>
      </c>
      <c r="S4864" s="24">
        <v>243394.82</v>
      </c>
      <c r="T4864" s="24">
        <v>425940.94</v>
      </c>
      <c r="U4864" s="24">
        <v>270566.77</v>
      </c>
      <c r="V4864" s="24">
        <v>473491.85</v>
      </c>
    </row>
    <row r="4865" spans="1:22" hidden="1" x14ac:dyDescent="0.3">
      <c r="A4865" s="23">
        <v>8</v>
      </c>
      <c r="B4865" s="23">
        <v>2022</v>
      </c>
      <c r="C4865" s="23" t="s">
        <v>578</v>
      </c>
      <c r="D4865" t="s">
        <v>183</v>
      </c>
      <c r="E4865" s="23" t="s">
        <v>584</v>
      </c>
      <c r="F4865" s="23" t="s">
        <v>351</v>
      </c>
      <c r="G4865" s="23">
        <v>4</v>
      </c>
      <c r="H4865" s="23" t="s">
        <v>29</v>
      </c>
      <c r="I4865" s="24">
        <v>80227.67</v>
      </c>
      <c r="J4865" s="24">
        <v>128364.28</v>
      </c>
      <c r="K4865" s="24">
        <v>112318.74</v>
      </c>
      <c r="L4865" s="24">
        <v>179709.99</v>
      </c>
      <c r="M4865" s="24">
        <v>144409.81</v>
      </c>
      <c r="N4865" s="24">
        <v>231055.7</v>
      </c>
      <c r="O4865" s="24">
        <v>192546.41</v>
      </c>
      <c r="P4865" s="24">
        <v>308074.26</v>
      </c>
      <c r="Q4865" s="24">
        <v>240683.01</v>
      </c>
      <c r="R4865" s="24">
        <v>385092.83</v>
      </c>
      <c r="S4865" s="24">
        <v>272774.08</v>
      </c>
      <c r="T4865" s="24">
        <v>436438.54</v>
      </c>
      <c r="U4865" s="24">
        <v>304865.15000000002</v>
      </c>
      <c r="V4865" s="24">
        <v>487784.25</v>
      </c>
    </row>
    <row r="4866" spans="1:22" hidden="1" x14ac:dyDescent="0.3">
      <c r="A4866" s="23">
        <v>9</v>
      </c>
      <c r="B4866" s="23">
        <v>2022</v>
      </c>
      <c r="C4866" s="23" t="s">
        <v>585</v>
      </c>
      <c r="D4866" t="s">
        <v>142</v>
      </c>
      <c r="E4866" s="23" t="s">
        <v>586</v>
      </c>
      <c r="F4866" s="23" t="s">
        <v>188</v>
      </c>
      <c r="G4866" s="23">
        <v>1</v>
      </c>
      <c r="H4866" s="23" t="s">
        <v>14</v>
      </c>
      <c r="I4866" s="24">
        <v>104239.5</v>
      </c>
      <c r="J4866" s="24">
        <v>182419.12</v>
      </c>
      <c r="K4866" s="24">
        <v>135077.14000000001</v>
      </c>
      <c r="L4866" s="24">
        <v>236384.99</v>
      </c>
      <c r="M4866" s="24">
        <v>161302.03</v>
      </c>
      <c r="N4866" s="24">
        <v>282278.56</v>
      </c>
      <c r="O4866" s="24">
        <v>192081.38</v>
      </c>
      <c r="P4866" s="24">
        <v>336142.41</v>
      </c>
      <c r="Q4866" s="24">
        <v>225960.89</v>
      </c>
      <c r="R4866" s="24">
        <v>395431.56</v>
      </c>
      <c r="S4866" s="24">
        <v>247698.21</v>
      </c>
      <c r="T4866" s="24">
        <v>433471.86</v>
      </c>
      <c r="U4866" s="24">
        <v>268660.09000000003</v>
      </c>
      <c r="V4866" s="24">
        <v>470155.16</v>
      </c>
    </row>
    <row r="4867" spans="1:22" hidden="1" x14ac:dyDescent="0.3">
      <c r="A4867" s="23">
        <v>9</v>
      </c>
      <c r="B4867" s="23">
        <v>2022</v>
      </c>
      <c r="C4867" s="23" t="s">
        <v>585</v>
      </c>
      <c r="D4867" t="s">
        <v>142</v>
      </c>
      <c r="E4867" s="23" t="s">
        <v>586</v>
      </c>
      <c r="F4867" s="23" t="s">
        <v>188</v>
      </c>
      <c r="G4867" s="23">
        <v>2</v>
      </c>
      <c r="H4867" s="23" t="s">
        <v>30</v>
      </c>
      <c r="I4867" s="24">
        <v>82727.960000000006</v>
      </c>
      <c r="J4867" s="24">
        <v>144773.93</v>
      </c>
      <c r="K4867" s="24">
        <v>108161.75</v>
      </c>
      <c r="L4867" s="24">
        <v>189283.07</v>
      </c>
      <c r="M4867" s="24">
        <v>130811.81</v>
      </c>
      <c r="N4867" s="24">
        <v>228920.67</v>
      </c>
      <c r="O4867" s="24">
        <v>159655.53</v>
      </c>
      <c r="P4867" s="24">
        <v>279397.18</v>
      </c>
      <c r="Q4867" s="24">
        <v>189202.63</v>
      </c>
      <c r="R4867" s="24">
        <v>331104.61</v>
      </c>
      <c r="S4867" s="24">
        <v>208374.74</v>
      </c>
      <c r="T4867" s="24">
        <v>364655.8</v>
      </c>
      <c r="U4867" s="24">
        <v>226255.81</v>
      </c>
      <c r="V4867" s="24">
        <v>395947.66</v>
      </c>
    </row>
    <row r="4868" spans="1:22" hidden="1" x14ac:dyDescent="0.3">
      <c r="A4868" s="23">
        <v>9</v>
      </c>
      <c r="B4868" s="23">
        <v>2022</v>
      </c>
      <c r="C4868" s="23" t="s">
        <v>585</v>
      </c>
      <c r="D4868" t="s">
        <v>142</v>
      </c>
      <c r="E4868" s="23" t="s">
        <v>586</v>
      </c>
      <c r="F4868" s="23" t="s">
        <v>188</v>
      </c>
      <c r="G4868" s="23">
        <v>3</v>
      </c>
      <c r="H4868" s="23" t="s">
        <v>31</v>
      </c>
      <c r="I4868" s="24">
        <v>79692.87</v>
      </c>
      <c r="J4868" s="24">
        <v>139462.51999999999</v>
      </c>
      <c r="K4868" s="24">
        <v>108829.26</v>
      </c>
      <c r="L4868" s="24">
        <v>190451.20000000001</v>
      </c>
      <c r="M4868" s="24">
        <v>137925.67000000001</v>
      </c>
      <c r="N4868" s="24">
        <v>241369.92</v>
      </c>
      <c r="O4868" s="24">
        <v>181915.63</v>
      </c>
      <c r="P4868" s="24">
        <v>318352.36</v>
      </c>
      <c r="Q4868" s="24">
        <v>225533.36</v>
      </c>
      <c r="R4868" s="24">
        <v>394683.39</v>
      </c>
      <c r="S4868" s="24">
        <v>254198.26</v>
      </c>
      <c r="T4868" s="24">
        <v>444846.95</v>
      </c>
      <c r="U4868" s="24">
        <v>282532.27</v>
      </c>
      <c r="V4868" s="24">
        <v>494431.48</v>
      </c>
    </row>
    <row r="4869" spans="1:22" hidden="1" x14ac:dyDescent="0.3">
      <c r="A4869" s="23">
        <v>9</v>
      </c>
      <c r="B4869" s="23">
        <v>2022</v>
      </c>
      <c r="C4869" s="23" t="s">
        <v>585</v>
      </c>
      <c r="D4869" t="s">
        <v>142</v>
      </c>
      <c r="E4869" s="23" t="s">
        <v>586</v>
      </c>
      <c r="F4869" s="23" t="s">
        <v>188</v>
      </c>
      <c r="G4869" s="23">
        <v>4</v>
      </c>
      <c r="H4869" s="23" t="s">
        <v>29</v>
      </c>
      <c r="I4869" s="24">
        <v>84434.96</v>
      </c>
      <c r="J4869" s="24">
        <v>135095.94</v>
      </c>
      <c r="K4869" s="24">
        <v>118208.95</v>
      </c>
      <c r="L4869" s="24">
        <v>189134.32</v>
      </c>
      <c r="M4869" s="24">
        <v>151982.93</v>
      </c>
      <c r="N4869" s="24">
        <v>243172.7</v>
      </c>
      <c r="O4869" s="24">
        <v>202643.91</v>
      </c>
      <c r="P4869" s="24">
        <v>324230.26</v>
      </c>
      <c r="Q4869" s="24">
        <v>253304.89</v>
      </c>
      <c r="R4869" s="24">
        <v>405287.83</v>
      </c>
      <c r="S4869" s="24">
        <v>287078.87</v>
      </c>
      <c r="T4869" s="24">
        <v>459326.2</v>
      </c>
      <c r="U4869" s="24">
        <v>320852.86</v>
      </c>
      <c r="V4869" s="24">
        <v>513364.58</v>
      </c>
    </row>
    <row r="4870" spans="1:22" hidden="1" x14ac:dyDescent="0.3">
      <c r="A4870" s="23">
        <v>9</v>
      </c>
      <c r="B4870" s="23">
        <v>2022</v>
      </c>
      <c r="C4870" s="23" t="s">
        <v>585</v>
      </c>
      <c r="D4870" t="s">
        <v>142</v>
      </c>
      <c r="E4870" s="23" t="s">
        <v>586</v>
      </c>
      <c r="F4870" s="23" t="s">
        <v>231</v>
      </c>
      <c r="G4870" s="23">
        <v>1</v>
      </c>
      <c r="H4870" s="23" t="s">
        <v>14</v>
      </c>
      <c r="I4870" s="24">
        <v>98330.6</v>
      </c>
      <c r="J4870" s="24">
        <v>172078.56</v>
      </c>
      <c r="K4870" s="24">
        <v>127478.28</v>
      </c>
      <c r="L4870" s="24">
        <v>223087</v>
      </c>
      <c r="M4870" s="24">
        <v>152277</v>
      </c>
      <c r="N4870" s="24">
        <v>266484.76</v>
      </c>
      <c r="O4870" s="24">
        <v>181404.77</v>
      </c>
      <c r="P4870" s="24">
        <v>317458.34999999998</v>
      </c>
      <c r="Q4870" s="24">
        <v>213445.87</v>
      </c>
      <c r="R4870" s="24">
        <v>373530.27</v>
      </c>
      <c r="S4870" s="24">
        <v>234005.02</v>
      </c>
      <c r="T4870" s="24">
        <v>409508.79</v>
      </c>
      <c r="U4870" s="24">
        <v>253854.99</v>
      </c>
      <c r="V4870" s="24">
        <v>444246.23</v>
      </c>
    </row>
    <row r="4871" spans="1:22" hidden="1" x14ac:dyDescent="0.3">
      <c r="A4871" s="23">
        <v>9</v>
      </c>
      <c r="B4871" s="23">
        <v>2022</v>
      </c>
      <c r="C4871" s="23" t="s">
        <v>585</v>
      </c>
      <c r="D4871" t="s">
        <v>142</v>
      </c>
      <c r="E4871" s="23" t="s">
        <v>586</v>
      </c>
      <c r="F4871" s="23" t="s">
        <v>231</v>
      </c>
      <c r="G4871" s="23">
        <v>2</v>
      </c>
      <c r="H4871" s="23" t="s">
        <v>30</v>
      </c>
      <c r="I4871" s="24">
        <v>77671.009999999995</v>
      </c>
      <c r="J4871" s="24">
        <v>135924.26</v>
      </c>
      <c r="K4871" s="24">
        <v>101628.85</v>
      </c>
      <c r="L4871" s="24">
        <v>177850.49</v>
      </c>
      <c r="M4871" s="24">
        <v>122994.31</v>
      </c>
      <c r="N4871" s="24">
        <v>215240.05</v>
      </c>
      <c r="O4871" s="24">
        <v>150263.12</v>
      </c>
      <c r="P4871" s="24">
        <v>262960.45</v>
      </c>
      <c r="Q4871" s="24">
        <v>178143.38</v>
      </c>
      <c r="R4871" s="24">
        <v>311750.92</v>
      </c>
      <c r="S4871" s="24">
        <v>196238.92</v>
      </c>
      <c r="T4871" s="24">
        <v>343418.11</v>
      </c>
      <c r="U4871" s="24">
        <v>213130.07</v>
      </c>
      <c r="V4871" s="24">
        <v>372977.63</v>
      </c>
    </row>
    <row r="4872" spans="1:22" hidden="1" x14ac:dyDescent="0.3">
      <c r="A4872" s="23">
        <v>9</v>
      </c>
      <c r="B4872" s="23">
        <v>2022</v>
      </c>
      <c r="C4872" s="23" t="s">
        <v>585</v>
      </c>
      <c r="D4872" t="s">
        <v>142</v>
      </c>
      <c r="E4872" s="23" t="s">
        <v>586</v>
      </c>
      <c r="F4872" s="23" t="s">
        <v>231</v>
      </c>
      <c r="G4872" s="23">
        <v>3</v>
      </c>
      <c r="H4872" s="23" t="s">
        <v>31</v>
      </c>
      <c r="I4872" s="24">
        <v>74544.27</v>
      </c>
      <c r="J4872" s="24">
        <v>130452.48</v>
      </c>
      <c r="K4872" s="24">
        <v>101729.77</v>
      </c>
      <c r="L4872" s="24">
        <v>178027.1</v>
      </c>
      <c r="M4872" s="24">
        <v>128876.87</v>
      </c>
      <c r="N4872" s="24">
        <v>225534.52</v>
      </c>
      <c r="O4872" s="24">
        <v>169929.19</v>
      </c>
      <c r="P4872" s="24">
        <v>297376.09000000003</v>
      </c>
      <c r="Q4872" s="24">
        <v>210624.02</v>
      </c>
      <c r="R4872" s="24">
        <v>368592.04</v>
      </c>
      <c r="S4872" s="24">
        <v>237356.7</v>
      </c>
      <c r="T4872" s="24">
        <v>415374.22</v>
      </c>
      <c r="U4872" s="24">
        <v>263771.59999999998</v>
      </c>
      <c r="V4872" s="24">
        <v>461600.29</v>
      </c>
    </row>
    <row r="4873" spans="1:22" hidden="1" x14ac:dyDescent="0.3">
      <c r="A4873" s="23">
        <v>9</v>
      </c>
      <c r="B4873" s="23">
        <v>2022</v>
      </c>
      <c r="C4873" s="23" t="s">
        <v>585</v>
      </c>
      <c r="D4873" t="s">
        <v>142</v>
      </c>
      <c r="E4873" s="23" t="s">
        <v>586</v>
      </c>
      <c r="F4873" s="23" t="s">
        <v>231</v>
      </c>
      <c r="G4873" s="23">
        <v>4</v>
      </c>
      <c r="H4873" s="23" t="s">
        <v>29</v>
      </c>
      <c r="I4873" s="24">
        <v>79456.009999999995</v>
      </c>
      <c r="J4873" s="24">
        <v>127129.62</v>
      </c>
      <c r="K4873" s="24">
        <v>111238.42</v>
      </c>
      <c r="L4873" s="24">
        <v>177981.47</v>
      </c>
      <c r="M4873" s="24">
        <v>143020.82</v>
      </c>
      <c r="N4873" s="24">
        <v>228833.32</v>
      </c>
      <c r="O4873" s="24">
        <v>190694.43</v>
      </c>
      <c r="P4873" s="24">
        <v>305111.09999999998</v>
      </c>
      <c r="Q4873" s="24">
        <v>238368.04</v>
      </c>
      <c r="R4873" s="24">
        <v>381388.87</v>
      </c>
      <c r="S4873" s="24">
        <v>270150.45</v>
      </c>
      <c r="T4873" s="24">
        <v>432240.72</v>
      </c>
      <c r="U4873" s="24">
        <v>301932.84999999998</v>
      </c>
      <c r="V4873" s="24">
        <v>483092.57</v>
      </c>
    </row>
    <row r="4874" spans="1:22" hidden="1" x14ac:dyDescent="0.3">
      <c r="A4874" s="23">
        <v>9</v>
      </c>
      <c r="B4874" s="23">
        <v>2022</v>
      </c>
      <c r="C4874" s="23" t="s">
        <v>585</v>
      </c>
      <c r="D4874" t="s">
        <v>142</v>
      </c>
      <c r="E4874" s="23" t="s">
        <v>586</v>
      </c>
      <c r="F4874" s="23" t="s">
        <v>273</v>
      </c>
      <c r="G4874" s="23">
        <v>1</v>
      </c>
      <c r="H4874" s="23" t="s">
        <v>14</v>
      </c>
      <c r="I4874" s="24">
        <v>98842.76</v>
      </c>
      <c r="J4874" s="24">
        <v>172974.83</v>
      </c>
      <c r="K4874" s="24">
        <v>128091.57</v>
      </c>
      <c r="L4874" s="24">
        <v>224160.26</v>
      </c>
      <c r="M4874" s="24">
        <v>152966.76</v>
      </c>
      <c r="N4874" s="24">
        <v>267691.83</v>
      </c>
      <c r="O4874" s="24">
        <v>182164.95</v>
      </c>
      <c r="P4874" s="24">
        <v>318788.65999999997</v>
      </c>
      <c r="Q4874" s="24">
        <v>214301.33</v>
      </c>
      <c r="R4874" s="24">
        <v>375027.33</v>
      </c>
      <c r="S4874" s="24">
        <v>234920.43</v>
      </c>
      <c r="T4874" s="24">
        <v>411110.75</v>
      </c>
      <c r="U4874" s="24">
        <v>254807.2</v>
      </c>
      <c r="V4874" s="24">
        <v>445912.59</v>
      </c>
    </row>
    <row r="4875" spans="1:22" hidden="1" x14ac:dyDescent="0.3">
      <c r="A4875" s="23">
        <v>9</v>
      </c>
      <c r="B4875" s="23">
        <v>2022</v>
      </c>
      <c r="C4875" s="23" t="s">
        <v>585</v>
      </c>
      <c r="D4875" t="s">
        <v>142</v>
      </c>
      <c r="E4875" s="23" t="s">
        <v>586</v>
      </c>
      <c r="F4875" s="23" t="s">
        <v>273</v>
      </c>
      <c r="G4875" s="23">
        <v>2</v>
      </c>
      <c r="H4875" s="23" t="s">
        <v>30</v>
      </c>
      <c r="I4875" s="24">
        <v>78396.149999999994</v>
      </c>
      <c r="J4875" s="24">
        <v>137193.26999999999</v>
      </c>
      <c r="K4875" s="24">
        <v>102508.64</v>
      </c>
      <c r="L4875" s="24">
        <v>179390.11</v>
      </c>
      <c r="M4875" s="24">
        <v>123985.95</v>
      </c>
      <c r="N4875" s="24">
        <v>216975.42</v>
      </c>
      <c r="O4875" s="24">
        <v>151344.34</v>
      </c>
      <c r="P4875" s="24">
        <v>264852.59999999998</v>
      </c>
      <c r="Q4875" s="24">
        <v>179362.79</v>
      </c>
      <c r="R4875" s="24">
        <v>313884.88</v>
      </c>
      <c r="S4875" s="24">
        <v>197543.67</v>
      </c>
      <c r="T4875" s="24">
        <v>345701.42</v>
      </c>
      <c r="U4875" s="24">
        <v>214502.13</v>
      </c>
      <c r="V4875" s="24">
        <v>375378.73</v>
      </c>
    </row>
    <row r="4876" spans="1:22" hidden="1" x14ac:dyDescent="0.3">
      <c r="A4876" s="23">
        <v>9</v>
      </c>
      <c r="B4876" s="23">
        <v>2022</v>
      </c>
      <c r="C4876" s="23" t="s">
        <v>585</v>
      </c>
      <c r="D4876" t="s">
        <v>142</v>
      </c>
      <c r="E4876" s="23" t="s">
        <v>586</v>
      </c>
      <c r="F4876" s="23" t="s">
        <v>273</v>
      </c>
      <c r="G4876" s="23">
        <v>3</v>
      </c>
      <c r="H4876" s="23" t="s">
        <v>31</v>
      </c>
      <c r="I4876" s="24">
        <v>75483.19</v>
      </c>
      <c r="J4876" s="24">
        <v>132095.57999999999</v>
      </c>
      <c r="K4876" s="24">
        <v>103071.39</v>
      </c>
      <c r="L4876" s="24">
        <v>180374.94</v>
      </c>
      <c r="M4876" s="24">
        <v>130621.59</v>
      </c>
      <c r="N4876" s="24">
        <v>228587.78</v>
      </c>
      <c r="O4876" s="24">
        <v>172275.15</v>
      </c>
      <c r="P4876" s="24">
        <v>301481.5</v>
      </c>
      <c r="Q4876" s="24">
        <v>213574.89</v>
      </c>
      <c r="R4876" s="24">
        <v>373756.06</v>
      </c>
      <c r="S4876" s="24">
        <v>240714.94</v>
      </c>
      <c r="T4876" s="24">
        <v>421251.14</v>
      </c>
      <c r="U4876" s="24">
        <v>267540.47999999998</v>
      </c>
      <c r="V4876" s="24">
        <v>468195.85</v>
      </c>
    </row>
    <row r="4877" spans="1:22" hidden="1" x14ac:dyDescent="0.3">
      <c r="A4877" s="23">
        <v>9</v>
      </c>
      <c r="B4877" s="23">
        <v>2022</v>
      </c>
      <c r="C4877" s="23" t="s">
        <v>585</v>
      </c>
      <c r="D4877" t="s">
        <v>142</v>
      </c>
      <c r="E4877" s="23" t="s">
        <v>586</v>
      </c>
      <c r="F4877" s="23" t="s">
        <v>273</v>
      </c>
      <c r="G4877" s="23">
        <v>4</v>
      </c>
      <c r="H4877" s="23" t="s">
        <v>29</v>
      </c>
      <c r="I4877" s="24">
        <v>80037.98</v>
      </c>
      <c r="J4877" s="24">
        <v>128060.77</v>
      </c>
      <c r="K4877" s="24">
        <v>112053.17</v>
      </c>
      <c r="L4877" s="24">
        <v>179285.07</v>
      </c>
      <c r="M4877" s="24">
        <v>144068.35999999999</v>
      </c>
      <c r="N4877" s="24">
        <v>230509.38</v>
      </c>
      <c r="O4877" s="24">
        <v>192091.15</v>
      </c>
      <c r="P4877" s="24">
        <v>307345.84000000003</v>
      </c>
      <c r="Q4877" s="24">
        <v>240113.94</v>
      </c>
      <c r="R4877" s="24">
        <v>384182.3</v>
      </c>
      <c r="S4877" s="24">
        <v>272129.13</v>
      </c>
      <c r="T4877" s="24">
        <v>435406.61</v>
      </c>
      <c r="U4877" s="24">
        <v>304144.32</v>
      </c>
      <c r="V4877" s="24">
        <v>486630.92</v>
      </c>
    </row>
    <row r="4878" spans="1:22" hidden="1" x14ac:dyDescent="0.3">
      <c r="A4878" s="23">
        <v>9</v>
      </c>
      <c r="B4878" s="23">
        <v>2022</v>
      </c>
      <c r="C4878" s="23" t="s">
        <v>585</v>
      </c>
      <c r="D4878" t="s">
        <v>142</v>
      </c>
      <c r="E4878" s="23" t="s">
        <v>586</v>
      </c>
      <c r="F4878" s="23" t="s">
        <v>314</v>
      </c>
      <c r="G4878" s="23">
        <v>1</v>
      </c>
      <c r="H4878" s="23" t="s">
        <v>14</v>
      </c>
      <c r="I4878" s="24">
        <v>103178.49</v>
      </c>
      <c r="J4878" s="24">
        <v>180562.35</v>
      </c>
      <c r="K4878" s="24">
        <v>133736.85999999999</v>
      </c>
      <c r="L4878" s="24">
        <v>234039.51</v>
      </c>
      <c r="M4878" s="24">
        <v>159730.82</v>
      </c>
      <c r="N4878" s="24">
        <v>279528.93</v>
      </c>
      <c r="O4878" s="24">
        <v>190252.39</v>
      </c>
      <c r="P4878" s="24">
        <v>332941.69</v>
      </c>
      <c r="Q4878" s="24">
        <v>223835.96</v>
      </c>
      <c r="R4878" s="24">
        <v>391712.93</v>
      </c>
      <c r="S4878" s="24">
        <v>245384.22</v>
      </c>
      <c r="T4878" s="24">
        <v>429422.39</v>
      </c>
      <c r="U4878" s="24">
        <v>266178.21999999997</v>
      </c>
      <c r="V4878" s="24">
        <v>465811.89</v>
      </c>
    </row>
    <row r="4879" spans="1:22" hidden="1" x14ac:dyDescent="0.3">
      <c r="A4879" s="23">
        <v>9</v>
      </c>
      <c r="B4879" s="23">
        <v>2022</v>
      </c>
      <c r="C4879" s="23" t="s">
        <v>585</v>
      </c>
      <c r="D4879" t="s">
        <v>142</v>
      </c>
      <c r="E4879" s="23" t="s">
        <v>586</v>
      </c>
      <c r="F4879" s="23" t="s">
        <v>314</v>
      </c>
      <c r="G4879" s="23">
        <v>2</v>
      </c>
      <c r="H4879" s="23" t="s">
        <v>30</v>
      </c>
      <c r="I4879" s="24">
        <v>81666.95</v>
      </c>
      <c r="J4879" s="24">
        <v>142917.17000000001</v>
      </c>
      <c r="K4879" s="24">
        <v>106821.48</v>
      </c>
      <c r="L4879" s="24">
        <v>186937.59</v>
      </c>
      <c r="M4879" s="24">
        <v>129240.59</v>
      </c>
      <c r="N4879" s="24">
        <v>226171.04</v>
      </c>
      <c r="O4879" s="24">
        <v>157826.54999999999</v>
      </c>
      <c r="P4879" s="24">
        <v>276196.46000000002</v>
      </c>
      <c r="Q4879" s="24">
        <v>187077.71</v>
      </c>
      <c r="R4879" s="24">
        <v>327385.99</v>
      </c>
      <c r="S4879" s="24">
        <v>206060.76</v>
      </c>
      <c r="T4879" s="24">
        <v>360606.33</v>
      </c>
      <c r="U4879" s="24">
        <v>223773.94</v>
      </c>
      <c r="V4879" s="24">
        <v>391604.39</v>
      </c>
    </row>
    <row r="4880" spans="1:22" hidden="1" x14ac:dyDescent="0.3">
      <c r="A4880" s="23">
        <v>9</v>
      </c>
      <c r="B4880" s="23">
        <v>2022</v>
      </c>
      <c r="C4880" s="23" t="s">
        <v>585</v>
      </c>
      <c r="D4880" t="s">
        <v>142</v>
      </c>
      <c r="E4880" s="23" t="s">
        <v>586</v>
      </c>
      <c r="F4880" s="23" t="s">
        <v>314</v>
      </c>
      <c r="G4880" s="23">
        <v>3</v>
      </c>
      <c r="H4880" s="23" t="s">
        <v>31</v>
      </c>
      <c r="I4880" s="24">
        <v>78505.63</v>
      </c>
      <c r="J4880" s="24">
        <v>137384.85</v>
      </c>
      <c r="K4880" s="24">
        <v>107167.12</v>
      </c>
      <c r="L4880" s="24">
        <v>187542.46</v>
      </c>
      <c r="M4880" s="24">
        <v>135788.63</v>
      </c>
      <c r="N4880" s="24">
        <v>237630.11</v>
      </c>
      <c r="O4880" s="24">
        <v>179066.26</v>
      </c>
      <c r="P4880" s="24">
        <v>313365.95</v>
      </c>
      <c r="Q4880" s="24">
        <v>221971.64</v>
      </c>
      <c r="R4880" s="24">
        <v>388450.38</v>
      </c>
      <c r="S4880" s="24">
        <v>250161.64</v>
      </c>
      <c r="T4880" s="24">
        <v>437782.87</v>
      </c>
      <c r="U4880" s="24">
        <v>278020.76</v>
      </c>
      <c r="V4880" s="24">
        <v>486536.33</v>
      </c>
    </row>
    <row r="4881" spans="1:22" hidden="1" x14ac:dyDescent="0.3">
      <c r="A4881" s="23">
        <v>9</v>
      </c>
      <c r="B4881" s="23">
        <v>2022</v>
      </c>
      <c r="C4881" s="23" t="s">
        <v>585</v>
      </c>
      <c r="D4881" t="s">
        <v>142</v>
      </c>
      <c r="E4881" s="23" t="s">
        <v>586</v>
      </c>
      <c r="F4881" s="23" t="s">
        <v>314</v>
      </c>
      <c r="G4881" s="23">
        <v>4</v>
      </c>
      <c r="H4881" s="23" t="s">
        <v>29</v>
      </c>
      <c r="I4881" s="24">
        <v>83460.72</v>
      </c>
      <c r="J4881" s="24">
        <v>133537.15</v>
      </c>
      <c r="K4881" s="24">
        <v>116845</v>
      </c>
      <c r="L4881" s="24">
        <v>186952.01</v>
      </c>
      <c r="M4881" s="24">
        <v>150229.29</v>
      </c>
      <c r="N4881" s="24">
        <v>240366.87</v>
      </c>
      <c r="O4881" s="24">
        <v>200305.72</v>
      </c>
      <c r="P4881" s="24">
        <v>320489.15999999997</v>
      </c>
      <c r="Q4881" s="24">
        <v>250382.15</v>
      </c>
      <c r="R4881" s="24">
        <v>400611.45</v>
      </c>
      <c r="S4881" s="24">
        <v>283766.44</v>
      </c>
      <c r="T4881" s="24">
        <v>454026.31</v>
      </c>
      <c r="U4881" s="24">
        <v>317150.73</v>
      </c>
      <c r="V4881" s="24">
        <v>507441.17</v>
      </c>
    </row>
    <row r="4882" spans="1:22" hidden="1" x14ac:dyDescent="0.3">
      <c r="A4882" s="23">
        <v>9</v>
      </c>
      <c r="B4882" s="23">
        <v>2022</v>
      </c>
      <c r="C4882" s="23" t="s">
        <v>585</v>
      </c>
      <c r="D4882" t="s">
        <v>142</v>
      </c>
      <c r="E4882" s="23" t="s">
        <v>586</v>
      </c>
      <c r="F4882" s="23" t="s">
        <v>353</v>
      </c>
      <c r="G4882" s="23">
        <v>1</v>
      </c>
      <c r="H4882" s="23" t="s">
        <v>14</v>
      </c>
      <c r="I4882" s="24">
        <v>98312.26</v>
      </c>
      <c r="J4882" s="24">
        <v>172046.45</v>
      </c>
      <c r="K4882" s="24">
        <v>127421.44</v>
      </c>
      <c r="L4882" s="24">
        <v>222987.51999999999</v>
      </c>
      <c r="M4882" s="24">
        <v>152181.15</v>
      </c>
      <c r="N4882" s="24">
        <v>266317.02</v>
      </c>
      <c r="O4882" s="24">
        <v>181250.46</v>
      </c>
      <c r="P4882" s="24">
        <v>317188.31</v>
      </c>
      <c r="Q4882" s="24">
        <v>213238.87</v>
      </c>
      <c r="R4882" s="24">
        <v>373168.02</v>
      </c>
      <c r="S4882" s="24">
        <v>233763.44</v>
      </c>
      <c r="T4882" s="24">
        <v>409086.02</v>
      </c>
      <c r="U4882" s="24">
        <v>253566.26</v>
      </c>
      <c r="V4882" s="24">
        <v>443740.96</v>
      </c>
    </row>
    <row r="4883" spans="1:22" hidden="1" x14ac:dyDescent="0.3">
      <c r="A4883" s="23">
        <v>9</v>
      </c>
      <c r="B4883" s="23">
        <v>2022</v>
      </c>
      <c r="C4883" s="23" t="s">
        <v>585</v>
      </c>
      <c r="D4883" t="s">
        <v>142</v>
      </c>
      <c r="E4883" s="23" t="s">
        <v>586</v>
      </c>
      <c r="F4883" s="23" t="s">
        <v>353</v>
      </c>
      <c r="G4883" s="23">
        <v>2</v>
      </c>
      <c r="H4883" s="23" t="s">
        <v>30</v>
      </c>
      <c r="I4883" s="24">
        <v>77865.649999999994</v>
      </c>
      <c r="J4883" s="24">
        <v>136264.89000000001</v>
      </c>
      <c r="K4883" s="24">
        <v>101838.5</v>
      </c>
      <c r="L4883" s="24">
        <v>178217.37</v>
      </c>
      <c r="M4883" s="24">
        <v>123200.35</v>
      </c>
      <c r="N4883" s="24">
        <v>215600.61</v>
      </c>
      <c r="O4883" s="24">
        <v>150429.85</v>
      </c>
      <c r="P4883" s="24">
        <v>263252.24</v>
      </c>
      <c r="Q4883" s="24">
        <v>178300.33</v>
      </c>
      <c r="R4883" s="24">
        <v>312025.58</v>
      </c>
      <c r="S4883" s="24">
        <v>196386.68</v>
      </c>
      <c r="T4883" s="24">
        <v>343676.69</v>
      </c>
      <c r="U4883" s="24">
        <v>213261.2</v>
      </c>
      <c r="V4883" s="24">
        <v>373207.1</v>
      </c>
    </row>
    <row r="4884" spans="1:22" hidden="1" x14ac:dyDescent="0.3">
      <c r="A4884" s="23">
        <v>9</v>
      </c>
      <c r="B4884" s="23">
        <v>2022</v>
      </c>
      <c r="C4884" s="23" t="s">
        <v>585</v>
      </c>
      <c r="D4884" t="s">
        <v>142</v>
      </c>
      <c r="E4884" s="23" t="s">
        <v>586</v>
      </c>
      <c r="F4884" s="23" t="s">
        <v>353</v>
      </c>
      <c r="G4884" s="23">
        <v>3</v>
      </c>
      <c r="H4884" s="23" t="s">
        <v>31</v>
      </c>
      <c r="I4884" s="24">
        <v>74889.570000000007</v>
      </c>
      <c r="J4884" s="24">
        <v>131056.75</v>
      </c>
      <c r="K4884" s="24">
        <v>102240.33</v>
      </c>
      <c r="L4884" s="24">
        <v>178920.57</v>
      </c>
      <c r="M4884" s="24">
        <v>129553.08</v>
      </c>
      <c r="N4884" s="24">
        <v>226717.89</v>
      </c>
      <c r="O4884" s="24">
        <v>170850.46</v>
      </c>
      <c r="P4884" s="24">
        <v>298988.31</v>
      </c>
      <c r="Q4884" s="24">
        <v>211794.04</v>
      </c>
      <c r="R4884" s="24">
        <v>370639.57</v>
      </c>
      <c r="S4884" s="24">
        <v>238696.63</v>
      </c>
      <c r="T4884" s="24">
        <v>417719.11</v>
      </c>
      <c r="U4884" s="24">
        <v>265284.74</v>
      </c>
      <c r="V4884" s="24">
        <v>464248.29</v>
      </c>
    </row>
    <row r="4885" spans="1:22" hidden="1" x14ac:dyDescent="0.3">
      <c r="A4885" s="23">
        <v>9</v>
      </c>
      <c r="B4885" s="23">
        <v>2022</v>
      </c>
      <c r="C4885" s="23" t="s">
        <v>585</v>
      </c>
      <c r="D4885" t="s">
        <v>142</v>
      </c>
      <c r="E4885" s="23" t="s">
        <v>586</v>
      </c>
      <c r="F4885" s="23" t="s">
        <v>353</v>
      </c>
      <c r="G4885" s="23">
        <v>4</v>
      </c>
      <c r="H4885" s="23" t="s">
        <v>29</v>
      </c>
      <c r="I4885" s="24">
        <v>79550.86</v>
      </c>
      <c r="J4885" s="24">
        <v>127281.37</v>
      </c>
      <c r="K4885" s="24">
        <v>111371.2</v>
      </c>
      <c r="L4885" s="24">
        <v>178193.92000000001</v>
      </c>
      <c r="M4885" s="24">
        <v>143191.54</v>
      </c>
      <c r="N4885" s="24">
        <v>229106.47</v>
      </c>
      <c r="O4885" s="24">
        <v>190922.06</v>
      </c>
      <c r="P4885" s="24">
        <v>305475.3</v>
      </c>
      <c r="Q4885" s="24">
        <v>238652.57</v>
      </c>
      <c r="R4885" s="24">
        <v>381844.12</v>
      </c>
      <c r="S4885" s="24">
        <v>270472.90999999997</v>
      </c>
      <c r="T4885" s="24">
        <v>432756.67</v>
      </c>
      <c r="U4885" s="24">
        <v>302293.26</v>
      </c>
      <c r="V4885" s="24">
        <v>483669.22</v>
      </c>
    </row>
    <row r="4886" spans="1:22" hidden="1" x14ac:dyDescent="0.3">
      <c r="A4886" s="23">
        <v>9</v>
      </c>
      <c r="B4886" s="23">
        <v>2022</v>
      </c>
      <c r="C4886" s="23" t="s">
        <v>585</v>
      </c>
      <c r="D4886" t="s">
        <v>74</v>
      </c>
      <c r="E4886" s="23" t="s">
        <v>587</v>
      </c>
      <c r="F4886" s="23" t="s">
        <v>190</v>
      </c>
      <c r="G4886" s="23">
        <v>1</v>
      </c>
      <c r="H4886" s="23" t="s">
        <v>14</v>
      </c>
      <c r="I4886" s="24">
        <v>124747.09</v>
      </c>
      <c r="J4886" s="24">
        <v>218307.4</v>
      </c>
      <c r="K4886" s="24">
        <v>161622.28</v>
      </c>
      <c r="L4886" s="24">
        <v>282838.99</v>
      </c>
      <c r="M4886" s="24">
        <v>192976.07</v>
      </c>
      <c r="N4886" s="24">
        <v>337708.12</v>
      </c>
      <c r="O4886" s="24">
        <v>229763.8</v>
      </c>
      <c r="P4886" s="24">
        <v>402086.65</v>
      </c>
      <c r="Q4886" s="24">
        <v>270267.21000000002</v>
      </c>
      <c r="R4886" s="24">
        <v>472967.62</v>
      </c>
      <c r="S4886" s="24">
        <v>296253.77</v>
      </c>
      <c r="T4886" s="24">
        <v>518444.1</v>
      </c>
      <c r="U4886" s="24">
        <v>321301.11</v>
      </c>
      <c r="V4886" s="24">
        <v>562276.93000000005</v>
      </c>
    </row>
    <row r="4887" spans="1:22" hidden="1" x14ac:dyDescent="0.3">
      <c r="A4887" s="23">
        <v>9</v>
      </c>
      <c r="B4887" s="23">
        <v>2022</v>
      </c>
      <c r="C4887" s="23" t="s">
        <v>585</v>
      </c>
      <c r="D4887" t="s">
        <v>74</v>
      </c>
      <c r="E4887" s="23" t="s">
        <v>587</v>
      </c>
      <c r="F4887" s="23" t="s">
        <v>190</v>
      </c>
      <c r="G4887" s="23">
        <v>2</v>
      </c>
      <c r="H4887" s="23" t="s">
        <v>30</v>
      </c>
      <c r="I4887" s="24">
        <v>99188.83</v>
      </c>
      <c r="J4887" s="24">
        <v>173580.45</v>
      </c>
      <c r="K4887" s="24">
        <v>129643.6</v>
      </c>
      <c r="L4887" s="24">
        <v>226876.31</v>
      </c>
      <c r="M4887" s="24">
        <v>156750.06</v>
      </c>
      <c r="N4887" s="24">
        <v>274312.59999999998</v>
      </c>
      <c r="O4887" s="24">
        <v>191238.04</v>
      </c>
      <c r="P4887" s="24">
        <v>334666.57</v>
      </c>
      <c r="Q4887" s="24">
        <v>226594.03</v>
      </c>
      <c r="R4887" s="24">
        <v>396539.56</v>
      </c>
      <c r="S4887" s="24">
        <v>249532.82</v>
      </c>
      <c r="T4887" s="24">
        <v>436682.44</v>
      </c>
      <c r="U4887" s="24">
        <v>270919.77</v>
      </c>
      <c r="V4887" s="24">
        <v>474109.6</v>
      </c>
    </row>
    <row r="4888" spans="1:22" hidden="1" x14ac:dyDescent="0.3">
      <c r="A4888" s="23">
        <v>9</v>
      </c>
      <c r="B4888" s="23">
        <v>2022</v>
      </c>
      <c r="C4888" s="23" t="s">
        <v>585</v>
      </c>
      <c r="D4888" t="s">
        <v>74</v>
      </c>
      <c r="E4888" s="23" t="s">
        <v>587</v>
      </c>
      <c r="F4888" s="23" t="s">
        <v>190</v>
      </c>
      <c r="G4888" s="23">
        <v>3</v>
      </c>
      <c r="H4888" s="23" t="s">
        <v>31</v>
      </c>
      <c r="I4888" s="24">
        <v>95689.63</v>
      </c>
      <c r="J4888" s="24">
        <v>167456.85999999999</v>
      </c>
      <c r="K4888" s="24">
        <v>130709.14</v>
      </c>
      <c r="L4888" s="24">
        <v>228741</v>
      </c>
      <c r="M4888" s="24">
        <v>165681.15</v>
      </c>
      <c r="N4888" s="24">
        <v>289942.01</v>
      </c>
      <c r="O4888" s="24">
        <v>218549.48</v>
      </c>
      <c r="P4888" s="24">
        <v>382461.59</v>
      </c>
      <c r="Q4888" s="24">
        <v>270975.55</v>
      </c>
      <c r="R4888" s="24">
        <v>474207.21</v>
      </c>
      <c r="S4888" s="24">
        <v>305434.86</v>
      </c>
      <c r="T4888" s="24">
        <v>534511.01</v>
      </c>
      <c r="U4888" s="24">
        <v>339501.05</v>
      </c>
      <c r="V4888" s="24">
        <v>594126.84</v>
      </c>
    </row>
    <row r="4889" spans="1:22" hidden="1" x14ac:dyDescent="0.3">
      <c r="A4889" s="23">
        <v>9</v>
      </c>
      <c r="B4889" s="23">
        <v>2022</v>
      </c>
      <c r="C4889" s="23" t="s">
        <v>585</v>
      </c>
      <c r="D4889" t="s">
        <v>74</v>
      </c>
      <c r="E4889" s="23" t="s">
        <v>587</v>
      </c>
      <c r="F4889" s="23" t="s">
        <v>190</v>
      </c>
      <c r="G4889" s="23">
        <v>4</v>
      </c>
      <c r="H4889" s="23" t="s">
        <v>29</v>
      </c>
      <c r="I4889" s="24">
        <v>101143.5</v>
      </c>
      <c r="J4889" s="24">
        <v>161829.6</v>
      </c>
      <c r="K4889" s="24">
        <v>141600.9</v>
      </c>
      <c r="L4889" s="24">
        <v>226561.44</v>
      </c>
      <c r="M4889" s="24">
        <v>182058.3</v>
      </c>
      <c r="N4889" s="24">
        <v>291293.28000000003</v>
      </c>
      <c r="O4889" s="24">
        <v>242744.4</v>
      </c>
      <c r="P4889" s="24">
        <v>388391.04</v>
      </c>
      <c r="Q4889" s="24">
        <v>303430.5</v>
      </c>
      <c r="R4889" s="24">
        <v>485488.81</v>
      </c>
      <c r="S4889" s="24">
        <v>343887.9</v>
      </c>
      <c r="T4889" s="24">
        <v>550220.65</v>
      </c>
      <c r="U4889" s="24">
        <v>384345.3</v>
      </c>
      <c r="V4889" s="24">
        <v>614952.49</v>
      </c>
    </row>
    <row r="4890" spans="1:22" hidden="1" x14ac:dyDescent="0.3">
      <c r="A4890" s="23">
        <v>9</v>
      </c>
      <c r="B4890" s="23">
        <v>2022</v>
      </c>
      <c r="C4890" s="23" t="s">
        <v>585</v>
      </c>
      <c r="D4890" t="s">
        <v>74</v>
      </c>
      <c r="E4890" s="23" t="s">
        <v>587</v>
      </c>
      <c r="F4890" s="23" t="s">
        <v>73</v>
      </c>
      <c r="G4890" s="23">
        <v>1</v>
      </c>
      <c r="H4890" s="23" t="s">
        <v>14</v>
      </c>
      <c r="I4890" s="24">
        <v>133308.5</v>
      </c>
      <c r="J4890" s="24">
        <v>233289.87</v>
      </c>
      <c r="K4890" s="24">
        <v>172571.82</v>
      </c>
      <c r="L4890" s="24">
        <v>302000.68</v>
      </c>
      <c r="M4890" s="24">
        <v>205929.13</v>
      </c>
      <c r="N4890" s="24">
        <v>360375.97</v>
      </c>
      <c r="O4890" s="24">
        <v>245012.86</v>
      </c>
      <c r="P4890" s="24">
        <v>428772.5</v>
      </c>
      <c r="Q4890" s="24">
        <v>288094.53999999998</v>
      </c>
      <c r="R4890" s="24">
        <v>504165.45</v>
      </c>
      <c r="S4890" s="24">
        <v>315731.90999999997</v>
      </c>
      <c r="T4890" s="24">
        <v>552530.85</v>
      </c>
      <c r="U4890" s="24">
        <v>342310.88</v>
      </c>
      <c r="V4890" s="24">
        <v>599044.04</v>
      </c>
    </row>
    <row r="4891" spans="1:22" hidden="1" x14ac:dyDescent="0.3">
      <c r="A4891" s="23">
        <v>9</v>
      </c>
      <c r="B4891" s="23">
        <v>2022</v>
      </c>
      <c r="C4891" s="23" t="s">
        <v>585</v>
      </c>
      <c r="D4891" t="s">
        <v>74</v>
      </c>
      <c r="E4891" s="23" t="s">
        <v>587</v>
      </c>
      <c r="F4891" s="23" t="s">
        <v>73</v>
      </c>
      <c r="G4891" s="23">
        <v>2</v>
      </c>
      <c r="H4891" s="23" t="s">
        <v>30</v>
      </c>
      <c r="I4891" s="24">
        <v>106898.29</v>
      </c>
      <c r="J4891" s="24">
        <v>187072.02</v>
      </c>
      <c r="K4891" s="24">
        <v>139527.19</v>
      </c>
      <c r="L4891" s="24">
        <v>244172.58</v>
      </c>
      <c r="M4891" s="24">
        <v>168495.58</v>
      </c>
      <c r="N4891" s="24">
        <v>294867.27</v>
      </c>
      <c r="O4891" s="24">
        <v>205202.9</v>
      </c>
      <c r="P4891" s="24">
        <v>359105.08</v>
      </c>
      <c r="Q4891" s="24">
        <v>242965.59</v>
      </c>
      <c r="R4891" s="24">
        <v>425189.79</v>
      </c>
      <c r="S4891" s="24">
        <v>267453.59999999998</v>
      </c>
      <c r="T4891" s="24">
        <v>468043.8</v>
      </c>
      <c r="U4891" s="24">
        <v>290250.17</v>
      </c>
      <c r="V4891" s="24">
        <v>507937.79</v>
      </c>
    </row>
    <row r="4892" spans="1:22" hidden="1" x14ac:dyDescent="0.3">
      <c r="A4892" s="23">
        <v>9</v>
      </c>
      <c r="B4892" s="23">
        <v>2022</v>
      </c>
      <c r="C4892" s="23" t="s">
        <v>585</v>
      </c>
      <c r="D4892" t="s">
        <v>74</v>
      </c>
      <c r="E4892" s="23" t="s">
        <v>587</v>
      </c>
      <c r="F4892" s="23" t="s">
        <v>73</v>
      </c>
      <c r="G4892" s="23">
        <v>3</v>
      </c>
      <c r="H4892" s="23" t="s">
        <v>31</v>
      </c>
      <c r="I4892" s="24">
        <v>103806.32</v>
      </c>
      <c r="J4892" s="24">
        <v>181661.06</v>
      </c>
      <c r="K4892" s="24">
        <v>141963.96</v>
      </c>
      <c r="L4892" s="24">
        <v>248436.93</v>
      </c>
      <c r="M4892" s="24">
        <v>180072.52</v>
      </c>
      <c r="N4892" s="24">
        <v>315126.90000000002</v>
      </c>
      <c r="O4892" s="24">
        <v>237659.34</v>
      </c>
      <c r="P4892" s="24">
        <v>415903.85</v>
      </c>
      <c r="Q4892" s="24">
        <v>294789.17</v>
      </c>
      <c r="R4892" s="24">
        <v>515881.05</v>
      </c>
      <c r="S4892" s="24">
        <v>332367.94</v>
      </c>
      <c r="T4892" s="24">
        <v>581643.9</v>
      </c>
      <c r="U4892" s="24">
        <v>369540.49</v>
      </c>
      <c r="V4892" s="24">
        <v>646695.85</v>
      </c>
    </row>
    <row r="4893" spans="1:22" hidden="1" x14ac:dyDescent="0.3">
      <c r="A4893" s="23">
        <v>9</v>
      </c>
      <c r="B4893" s="23">
        <v>2022</v>
      </c>
      <c r="C4893" s="23" t="s">
        <v>585</v>
      </c>
      <c r="D4893" t="s">
        <v>74</v>
      </c>
      <c r="E4893" s="23" t="s">
        <v>587</v>
      </c>
      <c r="F4893" s="23" t="s">
        <v>73</v>
      </c>
      <c r="G4893" s="23">
        <v>4</v>
      </c>
      <c r="H4893" s="23" t="s">
        <v>29</v>
      </c>
      <c r="I4893" s="24">
        <v>108558.06</v>
      </c>
      <c r="J4893" s="24">
        <v>173692.89</v>
      </c>
      <c r="K4893" s="24">
        <v>151981.28</v>
      </c>
      <c r="L4893" s="24">
        <v>243170.05</v>
      </c>
      <c r="M4893" s="24">
        <v>195404.5</v>
      </c>
      <c r="N4893" s="24">
        <v>312647.21000000002</v>
      </c>
      <c r="O4893" s="24">
        <v>260539.34</v>
      </c>
      <c r="P4893" s="24">
        <v>416862.94</v>
      </c>
      <c r="Q4893" s="24">
        <v>325674.17</v>
      </c>
      <c r="R4893" s="24">
        <v>521078.68</v>
      </c>
      <c r="S4893" s="24">
        <v>369097.39</v>
      </c>
      <c r="T4893" s="24">
        <v>590555.84</v>
      </c>
      <c r="U4893" s="24">
        <v>412520.62</v>
      </c>
      <c r="V4893" s="24">
        <v>660033</v>
      </c>
    </row>
    <row r="4894" spans="1:22" hidden="1" x14ac:dyDescent="0.3">
      <c r="A4894" s="23">
        <v>9</v>
      </c>
      <c r="B4894" s="23">
        <v>2022</v>
      </c>
      <c r="C4894" s="23" t="s">
        <v>585</v>
      </c>
      <c r="D4894" t="s">
        <v>74</v>
      </c>
      <c r="E4894" s="23" t="s">
        <v>587</v>
      </c>
      <c r="F4894" s="23" t="s">
        <v>75</v>
      </c>
      <c r="G4894" s="23">
        <v>1</v>
      </c>
      <c r="H4894" s="23" t="s">
        <v>14</v>
      </c>
      <c r="I4894" s="24">
        <v>132320.85</v>
      </c>
      <c r="J4894" s="24">
        <v>231561.49</v>
      </c>
      <c r="K4894" s="24">
        <v>171458.9</v>
      </c>
      <c r="L4894" s="24">
        <v>300053.07</v>
      </c>
      <c r="M4894" s="24">
        <v>204741.28</v>
      </c>
      <c r="N4894" s="24">
        <v>358297.24</v>
      </c>
      <c r="O4894" s="24">
        <v>243801.09</v>
      </c>
      <c r="P4894" s="24">
        <v>426651.9</v>
      </c>
      <c r="Q4894" s="24">
        <v>286797.56</v>
      </c>
      <c r="R4894" s="24">
        <v>501895.73</v>
      </c>
      <c r="S4894" s="24">
        <v>314384.21999999997</v>
      </c>
      <c r="T4894" s="24">
        <v>550172.38</v>
      </c>
      <c r="U4894" s="24">
        <v>340983.85</v>
      </c>
      <c r="V4894" s="24">
        <v>596721.74</v>
      </c>
    </row>
    <row r="4895" spans="1:22" hidden="1" x14ac:dyDescent="0.3">
      <c r="A4895" s="23">
        <v>9</v>
      </c>
      <c r="B4895" s="23">
        <v>2022</v>
      </c>
      <c r="C4895" s="23" t="s">
        <v>585</v>
      </c>
      <c r="D4895" t="s">
        <v>74</v>
      </c>
      <c r="E4895" s="23" t="s">
        <v>587</v>
      </c>
      <c r="F4895" s="23" t="s">
        <v>75</v>
      </c>
      <c r="G4895" s="23">
        <v>2</v>
      </c>
      <c r="H4895" s="23" t="s">
        <v>30</v>
      </c>
      <c r="I4895" s="24">
        <v>105058.7</v>
      </c>
      <c r="J4895" s="24">
        <v>183852.73</v>
      </c>
      <c r="K4895" s="24">
        <v>137348.31</v>
      </c>
      <c r="L4895" s="24">
        <v>240359.55</v>
      </c>
      <c r="M4895" s="24">
        <v>166100.21</v>
      </c>
      <c r="N4895" s="24">
        <v>290675.36</v>
      </c>
      <c r="O4895" s="24">
        <v>202706.94</v>
      </c>
      <c r="P4895" s="24">
        <v>354737.15</v>
      </c>
      <c r="Q4895" s="24">
        <v>240212.84</v>
      </c>
      <c r="R4895" s="24">
        <v>420372.47</v>
      </c>
      <c r="S4895" s="24">
        <v>264548.53999999998</v>
      </c>
      <c r="T4895" s="24">
        <v>462959.95</v>
      </c>
      <c r="U4895" s="24">
        <v>287243.77</v>
      </c>
      <c r="V4895" s="24">
        <v>502676.59</v>
      </c>
    </row>
    <row r="4896" spans="1:22" hidden="1" x14ac:dyDescent="0.3">
      <c r="A4896" s="23">
        <v>9</v>
      </c>
      <c r="B4896" s="23">
        <v>2022</v>
      </c>
      <c r="C4896" s="23" t="s">
        <v>585</v>
      </c>
      <c r="D4896" t="s">
        <v>74</v>
      </c>
      <c r="E4896" s="23" t="s">
        <v>587</v>
      </c>
      <c r="F4896" s="23" t="s">
        <v>75</v>
      </c>
      <c r="G4896" s="23">
        <v>3</v>
      </c>
      <c r="H4896" s="23" t="s">
        <v>31</v>
      </c>
      <c r="I4896" s="24">
        <v>101237.87</v>
      </c>
      <c r="J4896" s="24">
        <v>177166.27</v>
      </c>
      <c r="K4896" s="24">
        <v>138259.57999999999</v>
      </c>
      <c r="L4896" s="24">
        <v>241954.27</v>
      </c>
      <c r="M4896" s="24">
        <v>175230.63</v>
      </c>
      <c r="N4896" s="24">
        <v>306653.59999999998</v>
      </c>
      <c r="O4896" s="24">
        <v>231124.87</v>
      </c>
      <c r="P4896" s="24">
        <v>404468.53</v>
      </c>
      <c r="Q4896" s="24">
        <v>286547.37</v>
      </c>
      <c r="R4896" s="24">
        <v>501457.9</v>
      </c>
      <c r="S4896" s="24">
        <v>322971.53999999998</v>
      </c>
      <c r="T4896" s="24">
        <v>565200.19999999995</v>
      </c>
      <c r="U4896" s="24">
        <v>358976.39</v>
      </c>
      <c r="V4896" s="24">
        <v>628208.68000000005</v>
      </c>
    </row>
    <row r="4897" spans="1:22" hidden="1" x14ac:dyDescent="0.3">
      <c r="A4897" s="23">
        <v>9</v>
      </c>
      <c r="B4897" s="23">
        <v>2022</v>
      </c>
      <c r="C4897" s="23" t="s">
        <v>585</v>
      </c>
      <c r="D4897" t="s">
        <v>74</v>
      </c>
      <c r="E4897" s="23" t="s">
        <v>587</v>
      </c>
      <c r="F4897" s="23" t="s">
        <v>75</v>
      </c>
      <c r="G4897" s="23">
        <v>4</v>
      </c>
      <c r="H4897" s="23" t="s">
        <v>29</v>
      </c>
      <c r="I4897" s="24">
        <v>107204.42</v>
      </c>
      <c r="J4897" s="24">
        <v>171527.08</v>
      </c>
      <c r="K4897" s="24">
        <v>150086.19</v>
      </c>
      <c r="L4897" s="24">
        <v>240137.91</v>
      </c>
      <c r="M4897" s="24">
        <v>192967.96</v>
      </c>
      <c r="N4897" s="24">
        <v>308748.74</v>
      </c>
      <c r="O4897" s="24">
        <v>257290.62</v>
      </c>
      <c r="P4897" s="24">
        <v>411664.99</v>
      </c>
      <c r="Q4897" s="24">
        <v>321613.27</v>
      </c>
      <c r="R4897" s="24">
        <v>514581.24</v>
      </c>
      <c r="S4897" s="24">
        <v>364495.04</v>
      </c>
      <c r="T4897" s="24">
        <v>583192.06999999995</v>
      </c>
      <c r="U4897" s="24">
        <v>407376.81</v>
      </c>
      <c r="V4897" s="24">
        <v>651802.91</v>
      </c>
    </row>
    <row r="4898" spans="1:22" hidden="1" x14ac:dyDescent="0.3">
      <c r="A4898" s="23">
        <v>9</v>
      </c>
      <c r="B4898" s="23">
        <v>2022</v>
      </c>
      <c r="C4898" s="23" t="s">
        <v>585</v>
      </c>
      <c r="D4898" t="s">
        <v>74</v>
      </c>
      <c r="E4898" s="23" t="s">
        <v>587</v>
      </c>
      <c r="F4898" s="23" t="s">
        <v>316</v>
      </c>
      <c r="G4898" s="23">
        <v>1</v>
      </c>
      <c r="H4898" s="23" t="s">
        <v>14</v>
      </c>
      <c r="I4898" s="24">
        <v>125789.75</v>
      </c>
      <c r="J4898" s="24">
        <v>220132.07</v>
      </c>
      <c r="K4898" s="24">
        <v>162905.71</v>
      </c>
      <c r="L4898" s="24">
        <v>285085</v>
      </c>
      <c r="M4898" s="24">
        <v>194451.43</v>
      </c>
      <c r="N4898" s="24">
        <v>340290.01</v>
      </c>
      <c r="O4898" s="24">
        <v>231438.47</v>
      </c>
      <c r="P4898" s="24">
        <v>405017.33</v>
      </c>
      <c r="Q4898" s="24">
        <v>272185.14</v>
      </c>
      <c r="R4898" s="24">
        <v>476324</v>
      </c>
      <c r="S4898" s="24">
        <v>298326.18</v>
      </c>
      <c r="T4898" s="24">
        <v>522070.81</v>
      </c>
      <c r="U4898" s="24">
        <v>323494.26</v>
      </c>
      <c r="V4898" s="24">
        <v>566114.94999999995</v>
      </c>
    </row>
    <row r="4899" spans="1:22" hidden="1" x14ac:dyDescent="0.3">
      <c r="A4899" s="23">
        <v>9</v>
      </c>
      <c r="B4899" s="23">
        <v>2022</v>
      </c>
      <c r="C4899" s="23" t="s">
        <v>585</v>
      </c>
      <c r="D4899" t="s">
        <v>74</v>
      </c>
      <c r="E4899" s="23" t="s">
        <v>587</v>
      </c>
      <c r="F4899" s="23" t="s">
        <v>316</v>
      </c>
      <c r="G4899" s="23">
        <v>2</v>
      </c>
      <c r="H4899" s="23" t="s">
        <v>30</v>
      </c>
      <c r="I4899" s="24">
        <v>100444.48</v>
      </c>
      <c r="J4899" s="24">
        <v>175777.83</v>
      </c>
      <c r="K4899" s="24">
        <v>131193.51999999999</v>
      </c>
      <c r="L4899" s="24">
        <v>229588.67</v>
      </c>
      <c r="M4899" s="24">
        <v>158527.31</v>
      </c>
      <c r="N4899" s="24">
        <v>277422.78999999998</v>
      </c>
      <c r="O4899" s="24">
        <v>193233.76</v>
      </c>
      <c r="P4899" s="24">
        <v>338159.08</v>
      </c>
      <c r="Q4899" s="24">
        <v>228875.91</v>
      </c>
      <c r="R4899" s="24">
        <v>400532.84</v>
      </c>
      <c r="S4899" s="24">
        <v>251994.57</v>
      </c>
      <c r="T4899" s="24">
        <v>440990.49</v>
      </c>
      <c r="U4899" s="24">
        <v>273532.76</v>
      </c>
      <c r="V4899" s="24">
        <v>478682.34</v>
      </c>
    </row>
    <row r="4900" spans="1:22" hidden="1" x14ac:dyDescent="0.3">
      <c r="A4900" s="23">
        <v>9</v>
      </c>
      <c r="B4900" s="23">
        <v>2022</v>
      </c>
      <c r="C4900" s="23" t="s">
        <v>585</v>
      </c>
      <c r="D4900" t="s">
        <v>74</v>
      </c>
      <c r="E4900" s="23" t="s">
        <v>587</v>
      </c>
      <c r="F4900" s="23" t="s">
        <v>316</v>
      </c>
      <c r="G4900" s="23">
        <v>3</v>
      </c>
      <c r="H4900" s="23" t="s">
        <v>31</v>
      </c>
      <c r="I4900" s="24">
        <v>97222.17</v>
      </c>
      <c r="J4900" s="24">
        <v>170138.8</v>
      </c>
      <c r="K4900" s="24">
        <v>132881.82999999999</v>
      </c>
      <c r="L4900" s="24">
        <v>232543.21</v>
      </c>
      <c r="M4900" s="24">
        <v>168494.39</v>
      </c>
      <c r="N4900" s="24">
        <v>294865.18</v>
      </c>
      <c r="O4900" s="24">
        <v>222320.12</v>
      </c>
      <c r="P4900" s="24">
        <v>389060.21</v>
      </c>
      <c r="Q4900" s="24">
        <v>275707.27</v>
      </c>
      <c r="R4900" s="24">
        <v>482487.73</v>
      </c>
      <c r="S4900" s="24">
        <v>310811.40999999997</v>
      </c>
      <c r="T4900" s="24">
        <v>543919.96</v>
      </c>
      <c r="U4900" s="24">
        <v>345525.7</v>
      </c>
      <c r="V4900" s="24">
        <v>604669.97</v>
      </c>
    </row>
    <row r="4901" spans="1:22" hidden="1" x14ac:dyDescent="0.3">
      <c r="A4901" s="23">
        <v>9</v>
      </c>
      <c r="B4901" s="23">
        <v>2022</v>
      </c>
      <c r="C4901" s="23" t="s">
        <v>585</v>
      </c>
      <c r="D4901" t="s">
        <v>74</v>
      </c>
      <c r="E4901" s="23" t="s">
        <v>587</v>
      </c>
      <c r="F4901" s="23" t="s">
        <v>316</v>
      </c>
      <c r="G4901" s="23">
        <v>4</v>
      </c>
      <c r="H4901" s="23" t="s">
        <v>29</v>
      </c>
      <c r="I4901" s="24">
        <v>102212.59</v>
      </c>
      <c r="J4901" s="24">
        <v>163540.14000000001</v>
      </c>
      <c r="K4901" s="24">
        <v>143097.62</v>
      </c>
      <c r="L4901" s="24">
        <v>228956.2</v>
      </c>
      <c r="M4901" s="24">
        <v>183982.66</v>
      </c>
      <c r="N4901" s="24">
        <v>294372.26</v>
      </c>
      <c r="O4901" s="24">
        <v>245310.21</v>
      </c>
      <c r="P4901" s="24">
        <v>392496.34</v>
      </c>
      <c r="Q4901" s="24">
        <v>306637.76</v>
      </c>
      <c r="R4901" s="24">
        <v>490620.43</v>
      </c>
      <c r="S4901" s="24">
        <v>347522.8</v>
      </c>
      <c r="T4901" s="24">
        <v>556036.49</v>
      </c>
      <c r="U4901" s="24">
        <v>388407.83</v>
      </c>
      <c r="V4901" s="24">
        <v>621452.55000000005</v>
      </c>
    </row>
    <row r="4902" spans="1:22" hidden="1" x14ac:dyDescent="0.3">
      <c r="A4902" s="23">
        <v>9</v>
      </c>
      <c r="B4902" s="23">
        <v>2022</v>
      </c>
      <c r="C4902" s="23" t="s">
        <v>585</v>
      </c>
      <c r="D4902" t="s">
        <v>74</v>
      </c>
      <c r="E4902" s="23" t="s">
        <v>587</v>
      </c>
      <c r="F4902" s="23" t="s">
        <v>355</v>
      </c>
      <c r="G4902" s="23">
        <v>1</v>
      </c>
      <c r="H4902" s="23" t="s">
        <v>14</v>
      </c>
      <c r="I4902" s="24">
        <v>125716.38</v>
      </c>
      <c r="J4902" s="24">
        <v>220003.67</v>
      </c>
      <c r="K4902" s="24">
        <v>162678.34</v>
      </c>
      <c r="L4902" s="24">
        <v>284687.09999999998</v>
      </c>
      <c r="M4902" s="24">
        <v>194068.05</v>
      </c>
      <c r="N4902" s="24">
        <v>339619.09</v>
      </c>
      <c r="O4902" s="24">
        <v>230821.24</v>
      </c>
      <c r="P4902" s="24">
        <v>403937.17</v>
      </c>
      <c r="Q4902" s="24">
        <v>271357.17</v>
      </c>
      <c r="R4902" s="24">
        <v>474875.05</v>
      </c>
      <c r="S4902" s="24">
        <v>297359.86</v>
      </c>
      <c r="T4902" s="24">
        <v>520379.75</v>
      </c>
      <c r="U4902" s="24">
        <v>322339.38</v>
      </c>
      <c r="V4902" s="24">
        <v>564093.92000000004</v>
      </c>
    </row>
    <row r="4903" spans="1:22" hidden="1" x14ac:dyDescent="0.3">
      <c r="A4903" s="23">
        <v>9</v>
      </c>
      <c r="B4903" s="23">
        <v>2022</v>
      </c>
      <c r="C4903" s="23" t="s">
        <v>585</v>
      </c>
      <c r="D4903" t="s">
        <v>74</v>
      </c>
      <c r="E4903" s="23" t="s">
        <v>587</v>
      </c>
      <c r="F4903" s="23" t="s">
        <v>355</v>
      </c>
      <c r="G4903" s="23">
        <v>2</v>
      </c>
      <c r="H4903" s="23" t="s">
        <v>30</v>
      </c>
      <c r="I4903" s="24">
        <v>101223.05</v>
      </c>
      <c r="J4903" s="24">
        <v>177140.34</v>
      </c>
      <c r="K4903" s="24">
        <v>132032.10999999999</v>
      </c>
      <c r="L4903" s="24">
        <v>231056.2</v>
      </c>
      <c r="M4903" s="24">
        <v>159351.46</v>
      </c>
      <c r="N4903" s="24">
        <v>278865.06</v>
      </c>
      <c r="O4903" s="24">
        <v>193900.72</v>
      </c>
      <c r="P4903" s="24">
        <v>339326.26</v>
      </c>
      <c r="Q4903" s="24">
        <v>229503.71</v>
      </c>
      <c r="R4903" s="24">
        <v>401631.5</v>
      </c>
      <c r="S4903" s="24">
        <v>252585.62</v>
      </c>
      <c r="T4903" s="24">
        <v>442024.83</v>
      </c>
      <c r="U4903" s="24">
        <v>274057.27</v>
      </c>
      <c r="V4903" s="24">
        <v>479600.23</v>
      </c>
    </row>
    <row r="4904" spans="1:22" hidden="1" x14ac:dyDescent="0.3">
      <c r="A4904" s="23">
        <v>9</v>
      </c>
      <c r="B4904" s="23">
        <v>2022</v>
      </c>
      <c r="C4904" s="23" t="s">
        <v>585</v>
      </c>
      <c r="D4904" t="s">
        <v>74</v>
      </c>
      <c r="E4904" s="23" t="s">
        <v>587</v>
      </c>
      <c r="F4904" s="23" t="s">
        <v>355</v>
      </c>
      <c r="G4904" s="23">
        <v>3</v>
      </c>
      <c r="H4904" s="23" t="s">
        <v>31</v>
      </c>
      <c r="I4904" s="24">
        <v>98603.38</v>
      </c>
      <c r="J4904" s="24">
        <v>172555.91</v>
      </c>
      <c r="K4904" s="24">
        <v>134924.06</v>
      </c>
      <c r="L4904" s="24">
        <v>236117.11</v>
      </c>
      <c r="M4904" s="24">
        <v>171199.23</v>
      </c>
      <c r="N4904" s="24">
        <v>299598.65000000002</v>
      </c>
      <c r="O4904" s="24">
        <v>226005.2</v>
      </c>
      <c r="P4904" s="24">
        <v>395509.1</v>
      </c>
      <c r="Q4904" s="24">
        <v>280387.34000000003</v>
      </c>
      <c r="R4904" s="24">
        <v>490677.84</v>
      </c>
      <c r="S4904" s="24">
        <v>316171.17</v>
      </c>
      <c r="T4904" s="24">
        <v>553299.55000000005</v>
      </c>
      <c r="U4904" s="24">
        <v>351578.26</v>
      </c>
      <c r="V4904" s="24">
        <v>615261.96</v>
      </c>
    </row>
    <row r="4905" spans="1:22" hidden="1" x14ac:dyDescent="0.3">
      <c r="A4905" s="23">
        <v>9</v>
      </c>
      <c r="B4905" s="23">
        <v>2022</v>
      </c>
      <c r="C4905" s="23" t="s">
        <v>585</v>
      </c>
      <c r="D4905" t="s">
        <v>74</v>
      </c>
      <c r="E4905" s="23" t="s">
        <v>587</v>
      </c>
      <c r="F4905" s="23" t="s">
        <v>355</v>
      </c>
      <c r="G4905" s="23">
        <v>4</v>
      </c>
      <c r="H4905" s="23" t="s">
        <v>29</v>
      </c>
      <c r="I4905" s="24">
        <v>102591.97</v>
      </c>
      <c r="J4905" s="24">
        <v>164147.15</v>
      </c>
      <c r="K4905" s="24">
        <v>143628.76</v>
      </c>
      <c r="L4905" s="24">
        <v>229806.01</v>
      </c>
      <c r="M4905" s="24">
        <v>184665.54</v>
      </c>
      <c r="N4905" s="24">
        <v>295464.87</v>
      </c>
      <c r="O4905" s="24">
        <v>246220.73</v>
      </c>
      <c r="P4905" s="24">
        <v>393953.17</v>
      </c>
      <c r="Q4905" s="24">
        <v>307775.90999999997</v>
      </c>
      <c r="R4905" s="24">
        <v>492441.46</v>
      </c>
      <c r="S4905" s="24">
        <v>348812.69</v>
      </c>
      <c r="T4905" s="24">
        <v>558100.31999999995</v>
      </c>
      <c r="U4905" s="24">
        <v>389849.48</v>
      </c>
      <c r="V4905" s="24">
        <v>623759.18000000005</v>
      </c>
    </row>
    <row r="4906" spans="1:22" hidden="1" x14ac:dyDescent="0.3">
      <c r="A4906" s="23">
        <v>9</v>
      </c>
      <c r="B4906" s="23">
        <v>2022</v>
      </c>
      <c r="C4906" s="23" t="s">
        <v>585</v>
      </c>
      <c r="D4906" t="s">
        <v>74</v>
      </c>
      <c r="E4906" s="23" t="s">
        <v>587</v>
      </c>
      <c r="F4906" s="23" t="s">
        <v>77</v>
      </c>
      <c r="G4906" s="23">
        <v>1</v>
      </c>
      <c r="H4906" s="23" t="s">
        <v>14</v>
      </c>
      <c r="I4906" s="24">
        <v>127948.44</v>
      </c>
      <c r="J4906" s="24">
        <v>223909.78</v>
      </c>
      <c r="K4906" s="24">
        <v>165699.93</v>
      </c>
      <c r="L4906" s="24">
        <v>289974.88</v>
      </c>
      <c r="M4906" s="24">
        <v>197785.54</v>
      </c>
      <c r="N4906" s="24">
        <v>346124.7</v>
      </c>
      <c r="O4906" s="24">
        <v>235405.04</v>
      </c>
      <c r="P4906" s="24">
        <v>411958.82</v>
      </c>
      <c r="Q4906" s="24">
        <v>276848.96000000002</v>
      </c>
      <c r="R4906" s="24">
        <v>484485.68</v>
      </c>
      <c r="S4906" s="24">
        <v>303437.28000000003</v>
      </c>
      <c r="T4906" s="24">
        <v>531015.24</v>
      </c>
      <c r="U4906" s="24">
        <v>329035.40999999997</v>
      </c>
      <c r="V4906" s="24">
        <v>575811.96</v>
      </c>
    </row>
    <row r="4907" spans="1:22" hidden="1" x14ac:dyDescent="0.3">
      <c r="A4907" s="23">
        <v>9</v>
      </c>
      <c r="B4907" s="23">
        <v>2022</v>
      </c>
      <c r="C4907" s="23" t="s">
        <v>585</v>
      </c>
      <c r="D4907" t="s">
        <v>74</v>
      </c>
      <c r="E4907" s="23" t="s">
        <v>587</v>
      </c>
      <c r="F4907" s="23" t="s">
        <v>77</v>
      </c>
      <c r="G4907" s="23">
        <v>2</v>
      </c>
      <c r="H4907" s="23" t="s">
        <v>30</v>
      </c>
      <c r="I4907" s="24">
        <v>102177.2</v>
      </c>
      <c r="J4907" s="24">
        <v>178810.09</v>
      </c>
      <c r="K4907" s="24">
        <v>133454.76999999999</v>
      </c>
      <c r="L4907" s="24">
        <v>233545.85</v>
      </c>
      <c r="M4907" s="24">
        <v>161257.65</v>
      </c>
      <c r="N4907" s="24">
        <v>282200.88</v>
      </c>
      <c r="O4907" s="24">
        <v>196558.23</v>
      </c>
      <c r="P4907" s="24">
        <v>343976.9</v>
      </c>
      <c r="Q4907" s="24">
        <v>232811.84</v>
      </c>
      <c r="R4907" s="24">
        <v>407420.72</v>
      </c>
      <c r="S4907" s="24">
        <v>256326.99</v>
      </c>
      <c r="T4907" s="24">
        <v>448572.23</v>
      </c>
      <c r="U4907" s="24">
        <v>278234.23</v>
      </c>
      <c r="V4907" s="24">
        <v>486909.9</v>
      </c>
    </row>
    <row r="4908" spans="1:22" hidden="1" x14ac:dyDescent="0.3">
      <c r="A4908" s="23">
        <v>9</v>
      </c>
      <c r="B4908" s="23">
        <v>2022</v>
      </c>
      <c r="C4908" s="23" t="s">
        <v>585</v>
      </c>
      <c r="D4908" t="s">
        <v>74</v>
      </c>
      <c r="E4908" s="23" t="s">
        <v>587</v>
      </c>
      <c r="F4908" s="23" t="s">
        <v>77</v>
      </c>
      <c r="G4908" s="23">
        <v>3</v>
      </c>
      <c r="H4908" s="23" t="s">
        <v>31</v>
      </c>
      <c r="I4908" s="24">
        <v>98906.04</v>
      </c>
      <c r="J4908" s="24">
        <v>173085.57</v>
      </c>
      <c r="K4908" s="24">
        <v>135184.98000000001</v>
      </c>
      <c r="L4908" s="24">
        <v>236573.71</v>
      </c>
      <c r="M4908" s="24">
        <v>171416.01</v>
      </c>
      <c r="N4908" s="24">
        <v>299978.02</v>
      </c>
      <c r="O4908" s="24">
        <v>226176.31</v>
      </c>
      <c r="P4908" s="24">
        <v>395808.54</v>
      </c>
      <c r="Q4908" s="24">
        <v>280490.65999999997</v>
      </c>
      <c r="R4908" s="24">
        <v>490858.65</v>
      </c>
      <c r="S4908" s="24">
        <v>316204.73</v>
      </c>
      <c r="T4908" s="24">
        <v>553358.27</v>
      </c>
      <c r="U4908" s="24">
        <v>351522.4</v>
      </c>
      <c r="V4908" s="24">
        <v>615164.21</v>
      </c>
    </row>
    <row r="4909" spans="1:22" hidden="1" x14ac:dyDescent="0.3">
      <c r="A4909" s="23">
        <v>9</v>
      </c>
      <c r="B4909" s="23">
        <v>2022</v>
      </c>
      <c r="C4909" s="23" t="s">
        <v>585</v>
      </c>
      <c r="D4909" t="s">
        <v>74</v>
      </c>
      <c r="E4909" s="23" t="s">
        <v>587</v>
      </c>
      <c r="F4909" s="23" t="s">
        <v>77</v>
      </c>
      <c r="G4909" s="23">
        <v>4</v>
      </c>
      <c r="H4909" s="23" t="s">
        <v>29</v>
      </c>
      <c r="I4909" s="24">
        <v>103971.38</v>
      </c>
      <c r="J4909" s="24">
        <v>166354.21</v>
      </c>
      <c r="K4909" s="24">
        <v>145559.93</v>
      </c>
      <c r="L4909" s="24">
        <v>232895.89</v>
      </c>
      <c r="M4909" s="24">
        <v>187148.48</v>
      </c>
      <c r="N4909" s="24">
        <v>299437.58</v>
      </c>
      <c r="O4909" s="24">
        <v>249531.31</v>
      </c>
      <c r="P4909" s="24">
        <v>399250.1</v>
      </c>
      <c r="Q4909" s="24">
        <v>311914.14</v>
      </c>
      <c r="R4909" s="24">
        <v>499062.63</v>
      </c>
      <c r="S4909" s="24">
        <v>353502.69</v>
      </c>
      <c r="T4909" s="24">
        <v>565604.31000000006</v>
      </c>
      <c r="U4909" s="24">
        <v>395091.24</v>
      </c>
      <c r="V4909" s="24">
        <v>632146</v>
      </c>
    </row>
    <row r="4910" spans="1:22" hidden="1" x14ac:dyDescent="0.3">
      <c r="A4910" s="23">
        <v>9</v>
      </c>
      <c r="B4910" s="23">
        <v>2022</v>
      </c>
      <c r="C4910" s="23" t="s">
        <v>585</v>
      </c>
      <c r="D4910" t="s">
        <v>74</v>
      </c>
      <c r="E4910" s="23" t="s">
        <v>587</v>
      </c>
      <c r="F4910" s="23" t="s">
        <v>423</v>
      </c>
      <c r="G4910" s="23">
        <v>1</v>
      </c>
      <c r="H4910" s="23" t="s">
        <v>14</v>
      </c>
      <c r="I4910" s="24">
        <v>123686.08</v>
      </c>
      <c r="J4910" s="24">
        <v>216450.65</v>
      </c>
      <c r="K4910" s="24">
        <v>160282.01</v>
      </c>
      <c r="L4910" s="24">
        <v>280493.52</v>
      </c>
      <c r="M4910" s="24">
        <v>191404.86</v>
      </c>
      <c r="N4910" s="24">
        <v>334958.5</v>
      </c>
      <c r="O4910" s="24">
        <v>227934.82</v>
      </c>
      <c r="P4910" s="24">
        <v>398885.94</v>
      </c>
      <c r="Q4910" s="24">
        <v>268142.28999999998</v>
      </c>
      <c r="R4910" s="24">
        <v>469249.01</v>
      </c>
      <c r="S4910" s="24">
        <v>293939.78999999998</v>
      </c>
      <c r="T4910" s="24">
        <v>514394.64</v>
      </c>
      <c r="U4910" s="24">
        <v>318819.24</v>
      </c>
      <c r="V4910" s="24">
        <v>557933.67000000004</v>
      </c>
    </row>
    <row r="4911" spans="1:22" hidden="1" x14ac:dyDescent="0.3">
      <c r="A4911" s="23">
        <v>9</v>
      </c>
      <c r="B4911" s="23">
        <v>2022</v>
      </c>
      <c r="C4911" s="23" t="s">
        <v>585</v>
      </c>
      <c r="D4911" t="s">
        <v>74</v>
      </c>
      <c r="E4911" s="23" t="s">
        <v>587</v>
      </c>
      <c r="F4911" s="23" t="s">
        <v>423</v>
      </c>
      <c r="G4911" s="23">
        <v>2</v>
      </c>
      <c r="H4911" s="23" t="s">
        <v>30</v>
      </c>
      <c r="I4911" s="24">
        <v>98127.82</v>
      </c>
      <c r="J4911" s="24">
        <v>171723.69</v>
      </c>
      <c r="K4911" s="24">
        <v>128303.33</v>
      </c>
      <c r="L4911" s="24">
        <v>224530.83</v>
      </c>
      <c r="M4911" s="24">
        <v>155178.85</v>
      </c>
      <c r="N4911" s="24">
        <v>271562.99</v>
      </c>
      <c r="O4911" s="24">
        <v>189409.06</v>
      </c>
      <c r="P4911" s="24">
        <v>331465.84999999998</v>
      </c>
      <c r="Q4911" s="24">
        <v>224469.11</v>
      </c>
      <c r="R4911" s="24">
        <v>392820.95</v>
      </c>
      <c r="S4911" s="24">
        <v>247218.84</v>
      </c>
      <c r="T4911" s="24">
        <v>432632.98</v>
      </c>
      <c r="U4911" s="24">
        <v>268437.90999999997</v>
      </c>
      <c r="V4911" s="24">
        <v>469766.34</v>
      </c>
    </row>
    <row r="4912" spans="1:22" hidden="1" x14ac:dyDescent="0.3">
      <c r="A4912" s="23">
        <v>9</v>
      </c>
      <c r="B4912" s="23">
        <v>2022</v>
      </c>
      <c r="C4912" s="23" t="s">
        <v>585</v>
      </c>
      <c r="D4912" t="s">
        <v>74</v>
      </c>
      <c r="E4912" s="23" t="s">
        <v>587</v>
      </c>
      <c r="F4912" s="23" t="s">
        <v>423</v>
      </c>
      <c r="G4912" s="23">
        <v>3</v>
      </c>
      <c r="H4912" s="23" t="s">
        <v>31</v>
      </c>
      <c r="I4912" s="24">
        <v>94502.399999999994</v>
      </c>
      <c r="J4912" s="24">
        <v>165379.19</v>
      </c>
      <c r="K4912" s="24">
        <v>129047.01</v>
      </c>
      <c r="L4912" s="24">
        <v>225832.27</v>
      </c>
      <c r="M4912" s="24">
        <v>163544.12</v>
      </c>
      <c r="N4912" s="24">
        <v>286202.21999999997</v>
      </c>
      <c r="O4912" s="24">
        <v>215700.11</v>
      </c>
      <c r="P4912" s="24">
        <v>377475.19</v>
      </c>
      <c r="Q4912" s="24">
        <v>267413.84000000003</v>
      </c>
      <c r="R4912" s="24">
        <v>467974.22</v>
      </c>
      <c r="S4912" s="24">
        <v>301398.26</v>
      </c>
      <c r="T4912" s="24">
        <v>527446.94999999995</v>
      </c>
      <c r="U4912" s="24">
        <v>334989.56</v>
      </c>
      <c r="V4912" s="24">
        <v>586231.72</v>
      </c>
    </row>
    <row r="4913" spans="1:22" hidden="1" x14ac:dyDescent="0.3">
      <c r="A4913" s="23">
        <v>9</v>
      </c>
      <c r="B4913" s="23">
        <v>2022</v>
      </c>
      <c r="C4913" s="23" t="s">
        <v>585</v>
      </c>
      <c r="D4913" t="s">
        <v>74</v>
      </c>
      <c r="E4913" s="23" t="s">
        <v>587</v>
      </c>
      <c r="F4913" s="23" t="s">
        <v>423</v>
      </c>
      <c r="G4913" s="23">
        <v>4</v>
      </c>
      <c r="H4913" s="23" t="s">
        <v>29</v>
      </c>
      <c r="I4913" s="24">
        <v>100169.26</v>
      </c>
      <c r="J4913" s="24">
        <v>160270.81</v>
      </c>
      <c r="K4913" s="24">
        <v>140236.96</v>
      </c>
      <c r="L4913" s="24">
        <v>224379.14</v>
      </c>
      <c r="M4913" s="24">
        <v>180304.66</v>
      </c>
      <c r="N4913" s="24">
        <v>288487.46999999997</v>
      </c>
      <c r="O4913" s="24">
        <v>240406.22</v>
      </c>
      <c r="P4913" s="24">
        <v>384649.95</v>
      </c>
      <c r="Q4913" s="24">
        <v>300507.77</v>
      </c>
      <c r="R4913" s="24">
        <v>480812.44</v>
      </c>
      <c r="S4913" s="24">
        <v>340575.48</v>
      </c>
      <c r="T4913" s="24">
        <v>544920.77</v>
      </c>
      <c r="U4913" s="24">
        <v>380643.18</v>
      </c>
      <c r="V4913" s="24">
        <v>609029.1</v>
      </c>
    </row>
    <row r="4914" spans="1:22" hidden="1" x14ac:dyDescent="0.3">
      <c r="A4914" s="23">
        <v>9</v>
      </c>
      <c r="B4914" s="23">
        <v>2022</v>
      </c>
      <c r="C4914" s="23" t="s">
        <v>585</v>
      </c>
      <c r="D4914" t="s">
        <v>74</v>
      </c>
      <c r="E4914" s="23" t="s">
        <v>587</v>
      </c>
      <c r="F4914" s="23" t="s">
        <v>76</v>
      </c>
      <c r="G4914" s="23">
        <v>1</v>
      </c>
      <c r="H4914" s="23" t="s">
        <v>14</v>
      </c>
      <c r="I4914" s="24">
        <v>131223.16</v>
      </c>
      <c r="J4914" s="24">
        <v>229640.53</v>
      </c>
      <c r="K4914" s="24">
        <v>170004.95</v>
      </c>
      <c r="L4914" s="24">
        <v>297508.65999999997</v>
      </c>
      <c r="M4914" s="24">
        <v>202978.38</v>
      </c>
      <c r="N4914" s="24">
        <v>355212.17</v>
      </c>
      <c r="O4914" s="24">
        <v>241663.5</v>
      </c>
      <c r="P4914" s="24">
        <v>422911.12</v>
      </c>
      <c r="Q4914" s="24">
        <v>284258.65999999997</v>
      </c>
      <c r="R4914" s="24">
        <v>497452.66</v>
      </c>
      <c r="S4914" s="24">
        <v>311587.09000000003</v>
      </c>
      <c r="T4914" s="24">
        <v>545277.41</v>
      </c>
      <c r="U4914" s="24">
        <v>337924.56</v>
      </c>
      <c r="V4914" s="24">
        <v>591367.99</v>
      </c>
    </row>
    <row r="4915" spans="1:22" hidden="1" x14ac:dyDescent="0.3">
      <c r="A4915" s="23">
        <v>9</v>
      </c>
      <c r="B4915" s="23">
        <v>2022</v>
      </c>
      <c r="C4915" s="23" t="s">
        <v>585</v>
      </c>
      <c r="D4915" t="s">
        <v>74</v>
      </c>
      <c r="E4915" s="23" t="s">
        <v>587</v>
      </c>
      <c r="F4915" s="23" t="s">
        <v>76</v>
      </c>
      <c r="G4915" s="23">
        <v>2</v>
      </c>
      <c r="H4915" s="23" t="s">
        <v>30</v>
      </c>
      <c r="I4915" s="24">
        <v>104386.99</v>
      </c>
      <c r="J4915" s="24">
        <v>182677.23</v>
      </c>
      <c r="K4915" s="24">
        <v>136427.34</v>
      </c>
      <c r="L4915" s="24">
        <v>238747.84</v>
      </c>
      <c r="M4915" s="24">
        <v>164941.07999999999</v>
      </c>
      <c r="N4915" s="24">
        <v>288646.88</v>
      </c>
      <c r="O4915" s="24">
        <v>201211.45</v>
      </c>
      <c r="P4915" s="24">
        <v>352120.04</v>
      </c>
      <c r="Q4915" s="24">
        <v>238401.83</v>
      </c>
      <c r="R4915" s="24">
        <v>417203.20000000001</v>
      </c>
      <c r="S4915" s="24">
        <v>262530.09999999998</v>
      </c>
      <c r="T4915" s="24">
        <v>459427.67</v>
      </c>
      <c r="U4915" s="24">
        <v>285024.17</v>
      </c>
      <c r="V4915" s="24">
        <v>498792.29</v>
      </c>
    </row>
    <row r="4916" spans="1:22" hidden="1" x14ac:dyDescent="0.3">
      <c r="A4916" s="23">
        <v>9</v>
      </c>
      <c r="B4916" s="23">
        <v>2022</v>
      </c>
      <c r="C4916" s="23" t="s">
        <v>585</v>
      </c>
      <c r="D4916" t="s">
        <v>74</v>
      </c>
      <c r="E4916" s="23" t="s">
        <v>587</v>
      </c>
      <c r="F4916" s="23" t="s">
        <v>76</v>
      </c>
      <c r="G4916" s="23">
        <v>3</v>
      </c>
      <c r="H4916" s="23" t="s">
        <v>31</v>
      </c>
      <c r="I4916" s="24">
        <v>100741.24</v>
      </c>
      <c r="J4916" s="24">
        <v>176297.17</v>
      </c>
      <c r="K4916" s="24">
        <v>137618.57</v>
      </c>
      <c r="L4916" s="24">
        <v>240832.5</v>
      </c>
      <c r="M4916" s="24">
        <v>174446.03</v>
      </c>
      <c r="N4916" s="24">
        <v>305280.55</v>
      </c>
      <c r="O4916" s="24">
        <v>230118.05</v>
      </c>
      <c r="P4916" s="24">
        <v>402706.59</v>
      </c>
      <c r="Q4916" s="24">
        <v>285325.7</v>
      </c>
      <c r="R4916" s="24">
        <v>499319.97</v>
      </c>
      <c r="S4916" s="24">
        <v>321614.82</v>
      </c>
      <c r="T4916" s="24">
        <v>562825.93999999994</v>
      </c>
      <c r="U4916" s="24">
        <v>357491.18</v>
      </c>
      <c r="V4916" s="24">
        <v>625609.56000000006</v>
      </c>
    </row>
    <row r="4917" spans="1:22" hidden="1" x14ac:dyDescent="0.3">
      <c r="A4917" s="23">
        <v>9</v>
      </c>
      <c r="B4917" s="23">
        <v>2022</v>
      </c>
      <c r="C4917" s="23" t="s">
        <v>585</v>
      </c>
      <c r="D4917" t="s">
        <v>74</v>
      </c>
      <c r="E4917" s="23" t="s">
        <v>587</v>
      </c>
      <c r="F4917" s="23" t="s">
        <v>76</v>
      </c>
      <c r="G4917" s="23">
        <v>4</v>
      </c>
      <c r="H4917" s="23" t="s">
        <v>29</v>
      </c>
      <c r="I4917" s="24">
        <v>106419.87</v>
      </c>
      <c r="J4917" s="24">
        <v>170271.8</v>
      </c>
      <c r="K4917" s="24">
        <v>148987.82</v>
      </c>
      <c r="L4917" s="24">
        <v>238380.52</v>
      </c>
      <c r="M4917" s="24">
        <v>191555.77</v>
      </c>
      <c r="N4917" s="24">
        <v>306489.24</v>
      </c>
      <c r="O4917" s="24">
        <v>255407.7</v>
      </c>
      <c r="P4917" s="24">
        <v>408652.32</v>
      </c>
      <c r="Q4917" s="24">
        <v>319259.62</v>
      </c>
      <c r="R4917" s="24">
        <v>510815.4</v>
      </c>
      <c r="S4917" s="24">
        <v>361827.57</v>
      </c>
      <c r="T4917" s="24">
        <v>578924.12</v>
      </c>
      <c r="U4917" s="24">
        <v>404395.52000000002</v>
      </c>
      <c r="V4917" s="24">
        <v>647032.84</v>
      </c>
    </row>
    <row r="4918" spans="1:22" hidden="1" x14ac:dyDescent="0.3">
      <c r="A4918" s="23">
        <v>9</v>
      </c>
      <c r="B4918" s="23">
        <v>2022</v>
      </c>
      <c r="C4918" s="23" t="s">
        <v>585</v>
      </c>
      <c r="D4918" t="s">
        <v>74</v>
      </c>
      <c r="E4918" s="23" t="s">
        <v>587</v>
      </c>
      <c r="F4918" s="23" t="s">
        <v>467</v>
      </c>
      <c r="G4918" s="23">
        <v>1</v>
      </c>
      <c r="H4918" s="23" t="s">
        <v>14</v>
      </c>
      <c r="I4918" s="24">
        <v>123631.05</v>
      </c>
      <c r="J4918" s="24">
        <v>216354.35</v>
      </c>
      <c r="K4918" s="24">
        <v>160111.48000000001</v>
      </c>
      <c r="L4918" s="24">
        <v>280195.09000000003</v>
      </c>
      <c r="M4918" s="24">
        <v>191117.32</v>
      </c>
      <c r="N4918" s="24">
        <v>334455.31</v>
      </c>
      <c r="O4918" s="24">
        <v>227471.89</v>
      </c>
      <c r="P4918" s="24">
        <v>398075.81</v>
      </c>
      <c r="Q4918" s="24">
        <v>267521.31</v>
      </c>
      <c r="R4918" s="24">
        <v>468162.29</v>
      </c>
      <c r="S4918" s="24">
        <v>293215.05</v>
      </c>
      <c r="T4918" s="24">
        <v>513126.34</v>
      </c>
      <c r="U4918" s="24">
        <v>317953.08</v>
      </c>
      <c r="V4918" s="24">
        <v>556417.9</v>
      </c>
    </row>
    <row r="4919" spans="1:22" hidden="1" x14ac:dyDescent="0.3">
      <c r="A4919" s="23">
        <v>9</v>
      </c>
      <c r="B4919" s="23">
        <v>2022</v>
      </c>
      <c r="C4919" s="23" t="s">
        <v>585</v>
      </c>
      <c r="D4919" t="s">
        <v>74</v>
      </c>
      <c r="E4919" s="23" t="s">
        <v>587</v>
      </c>
      <c r="F4919" s="23" t="s">
        <v>467</v>
      </c>
      <c r="G4919" s="23">
        <v>2</v>
      </c>
      <c r="H4919" s="23" t="s">
        <v>30</v>
      </c>
      <c r="I4919" s="24">
        <v>98711.75</v>
      </c>
      <c r="J4919" s="24">
        <v>172745.56</v>
      </c>
      <c r="K4919" s="24">
        <v>128932.27</v>
      </c>
      <c r="L4919" s="24">
        <v>225631.48</v>
      </c>
      <c r="M4919" s="24">
        <v>155796.96</v>
      </c>
      <c r="N4919" s="24">
        <v>272644.68</v>
      </c>
      <c r="O4919" s="24">
        <v>189909.28</v>
      </c>
      <c r="P4919" s="24">
        <v>332341.24</v>
      </c>
      <c r="Q4919" s="24">
        <v>224939.96</v>
      </c>
      <c r="R4919" s="24">
        <v>393644.94</v>
      </c>
      <c r="S4919" s="24">
        <v>247662.13</v>
      </c>
      <c r="T4919" s="24">
        <v>433408.73</v>
      </c>
      <c r="U4919" s="24">
        <v>268831.28999999998</v>
      </c>
      <c r="V4919" s="24">
        <v>470454.75</v>
      </c>
    </row>
    <row r="4920" spans="1:22" hidden="1" x14ac:dyDescent="0.3">
      <c r="A4920" s="23">
        <v>9</v>
      </c>
      <c r="B4920" s="23">
        <v>2022</v>
      </c>
      <c r="C4920" s="23" t="s">
        <v>585</v>
      </c>
      <c r="D4920" t="s">
        <v>74</v>
      </c>
      <c r="E4920" s="23" t="s">
        <v>587</v>
      </c>
      <c r="F4920" s="23" t="s">
        <v>467</v>
      </c>
      <c r="G4920" s="23">
        <v>3</v>
      </c>
      <c r="H4920" s="23" t="s">
        <v>31</v>
      </c>
      <c r="I4920" s="24">
        <v>95538.3</v>
      </c>
      <c r="J4920" s="24">
        <v>167192.03</v>
      </c>
      <c r="K4920" s="24">
        <v>130578.68</v>
      </c>
      <c r="L4920" s="24">
        <v>228512.7</v>
      </c>
      <c r="M4920" s="24">
        <v>165572.75</v>
      </c>
      <c r="N4920" s="24">
        <v>289752.32000000001</v>
      </c>
      <c r="O4920" s="24">
        <v>218463.92</v>
      </c>
      <c r="P4920" s="24">
        <v>382311.86</v>
      </c>
      <c r="Q4920" s="24">
        <v>270923.88</v>
      </c>
      <c r="R4920" s="24">
        <v>474116.8</v>
      </c>
      <c r="S4920" s="24">
        <v>305418.08</v>
      </c>
      <c r="T4920" s="24">
        <v>534481.64</v>
      </c>
      <c r="U4920" s="24">
        <v>339528.98</v>
      </c>
      <c r="V4920" s="24">
        <v>594175.71</v>
      </c>
    </row>
    <row r="4921" spans="1:22" hidden="1" x14ac:dyDescent="0.3">
      <c r="A4921" s="23">
        <v>9</v>
      </c>
      <c r="B4921" s="23">
        <v>2022</v>
      </c>
      <c r="C4921" s="23" t="s">
        <v>585</v>
      </c>
      <c r="D4921" t="s">
        <v>74</v>
      </c>
      <c r="E4921" s="23" t="s">
        <v>587</v>
      </c>
      <c r="F4921" s="23" t="s">
        <v>467</v>
      </c>
      <c r="G4921" s="23">
        <v>4</v>
      </c>
      <c r="H4921" s="23" t="s">
        <v>29</v>
      </c>
      <c r="I4921" s="24">
        <v>100453.79</v>
      </c>
      <c r="J4921" s="24">
        <v>160726.07</v>
      </c>
      <c r="K4921" s="24">
        <v>140635.31</v>
      </c>
      <c r="L4921" s="24">
        <v>225016.5</v>
      </c>
      <c r="M4921" s="24">
        <v>180816.83</v>
      </c>
      <c r="N4921" s="24">
        <v>289306.93</v>
      </c>
      <c r="O4921" s="24">
        <v>241089.1</v>
      </c>
      <c r="P4921" s="24">
        <v>385742.57</v>
      </c>
      <c r="Q4921" s="24">
        <v>301361.38</v>
      </c>
      <c r="R4921" s="24">
        <v>482178.21</v>
      </c>
      <c r="S4921" s="24">
        <v>341542.89</v>
      </c>
      <c r="T4921" s="24">
        <v>546468.64</v>
      </c>
      <c r="U4921" s="24">
        <v>381724.41</v>
      </c>
      <c r="V4921" s="24">
        <v>610759.06000000006</v>
      </c>
    </row>
    <row r="4922" spans="1:22" hidden="1" x14ac:dyDescent="0.3">
      <c r="A4922" s="23">
        <v>9</v>
      </c>
      <c r="B4922" s="23">
        <v>2022</v>
      </c>
      <c r="C4922" s="23" t="s">
        <v>585</v>
      </c>
      <c r="D4922" t="s">
        <v>74</v>
      </c>
      <c r="E4922" s="23" t="s">
        <v>587</v>
      </c>
      <c r="F4922" s="23" t="s">
        <v>80</v>
      </c>
      <c r="G4922" s="23">
        <v>1</v>
      </c>
      <c r="H4922" s="23" t="s">
        <v>14</v>
      </c>
      <c r="I4922" s="24">
        <v>129046.13</v>
      </c>
      <c r="J4922" s="24">
        <v>225830.73</v>
      </c>
      <c r="K4922" s="24">
        <v>167153.89000000001</v>
      </c>
      <c r="L4922" s="24">
        <v>292519.3</v>
      </c>
      <c r="M4922" s="24">
        <v>199548.44</v>
      </c>
      <c r="N4922" s="24">
        <v>349209.76</v>
      </c>
      <c r="O4922" s="24">
        <v>237542.63</v>
      </c>
      <c r="P4922" s="24">
        <v>415699.6</v>
      </c>
      <c r="Q4922" s="24">
        <v>279387.86</v>
      </c>
      <c r="R4922" s="24">
        <v>488928.75</v>
      </c>
      <c r="S4922" s="24">
        <v>306234.40999999997</v>
      </c>
      <c r="T4922" s="24">
        <v>535910.22</v>
      </c>
      <c r="U4922" s="24">
        <v>332094.7</v>
      </c>
      <c r="V4922" s="24">
        <v>581165.72</v>
      </c>
    </row>
    <row r="4923" spans="1:22" hidden="1" x14ac:dyDescent="0.3">
      <c r="A4923" s="23">
        <v>9</v>
      </c>
      <c r="B4923" s="23">
        <v>2022</v>
      </c>
      <c r="C4923" s="23" t="s">
        <v>585</v>
      </c>
      <c r="D4923" t="s">
        <v>74</v>
      </c>
      <c r="E4923" s="23" t="s">
        <v>587</v>
      </c>
      <c r="F4923" s="23" t="s">
        <v>80</v>
      </c>
      <c r="G4923" s="23">
        <v>2</v>
      </c>
      <c r="H4923" s="23" t="s">
        <v>30</v>
      </c>
      <c r="I4923" s="24">
        <v>102848.91</v>
      </c>
      <c r="J4923" s="24">
        <v>179985.6</v>
      </c>
      <c r="K4923" s="24">
        <v>134375.74</v>
      </c>
      <c r="L4923" s="24">
        <v>235157.55</v>
      </c>
      <c r="M4923" s="24">
        <v>162416.78</v>
      </c>
      <c r="N4923" s="24">
        <v>284229.36</v>
      </c>
      <c r="O4923" s="24">
        <v>198053.72</v>
      </c>
      <c r="P4923" s="24">
        <v>346594.01</v>
      </c>
      <c r="Q4923" s="24">
        <v>234622.85</v>
      </c>
      <c r="R4923" s="24">
        <v>410589.99</v>
      </c>
      <c r="S4923" s="24">
        <v>258345.44</v>
      </c>
      <c r="T4923" s="24">
        <v>452104.52</v>
      </c>
      <c r="U4923" s="24">
        <v>280453.83</v>
      </c>
      <c r="V4923" s="24">
        <v>490794.2</v>
      </c>
    </row>
    <row r="4924" spans="1:22" hidden="1" x14ac:dyDescent="0.3">
      <c r="A4924" s="23">
        <v>9</v>
      </c>
      <c r="B4924" s="23">
        <v>2022</v>
      </c>
      <c r="C4924" s="23" t="s">
        <v>585</v>
      </c>
      <c r="D4924" t="s">
        <v>74</v>
      </c>
      <c r="E4924" s="23" t="s">
        <v>587</v>
      </c>
      <c r="F4924" s="23" t="s">
        <v>80</v>
      </c>
      <c r="G4924" s="23">
        <v>3</v>
      </c>
      <c r="H4924" s="23" t="s">
        <v>31</v>
      </c>
      <c r="I4924" s="24">
        <v>99402.67</v>
      </c>
      <c r="J4924" s="24">
        <v>173954.68</v>
      </c>
      <c r="K4924" s="24">
        <v>135825.99</v>
      </c>
      <c r="L4924" s="24">
        <v>237695.48</v>
      </c>
      <c r="M4924" s="24">
        <v>172200.61</v>
      </c>
      <c r="N4924" s="24">
        <v>301351.07</v>
      </c>
      <c r="O4924" s="24">
        <v>227183.13</v>
      </c>
      <c r="P4924" s="24">
        <v>397570.48</v>
      </c>
      <c r="Q4924" s="24">
        <v>281712.33</v>
      </c>
      <c r="R4924" s="24">
        <v>492996.58</v>
      </c>
      <c r="S4924" s="24">
        <v>317561.45</v>
      </c>
      <c r="T4924" s="24">
        <v>555732.53</v>
      </c>
      <c r="U4924" s="24">
        <v>353007.61</v>
      </c>
      <c r="V4924" s="24">
        <v>617763.31999999995</v>
      </c>
    </row>
    <row r="4925" spans="1:22" hidden="1" x14ac:dyDescent="0.3">
      <c r="A4925" s="23">
        <v>9</v>
      </c>
      <c r="B4925" s="23">
        <v>2022</v>
      </c>
      <c r="C4925" s="23" t="s">
        <v>585</v>
      </c>
      <c r="D4925" t="s">
        <v>74</v>
      </c>
      <c r="E4925" s="23" t="s">
        <v>587</v>
      </c>
      <c r="F4925" s="23" t="s">
        <v>80</v>
      </c>
      <c r="G4925" s="23">
        <v>4</v>
      </c>
      <c r="H4925" s="23" t="s">
        <v>29</v>
      </c>
      <c r="I4925" s="24">
        <v>104755.93</v>
      </c>
      <c r="J4925" s="24">
        <v>167609.49</v>
      </c>
      <c r="K4925" s="24">
        <v>146658.29999999999</v>
      </c>
      <c r="L4925" s="24">
        <v>234653.28</v>
      </c>
      <c r="M4925" s="24">
        <v>188560.67</v>
      </c>
      <c r="N4925" s="24">
        <v>301697.08</v>
      </c>
      <c r="O4925" s="24">
        <v>251414.23</v>
      </c>
      <c r="P4925" s="24">
        <v>402262.77</v>
      </c>
      <c r="Q4925" s="24">
        <v>314267.78999999998</v>
      </c>
      <c r="R4925" s="24">
        <v>502828.47</v>
      </c>
      <c r="S4925" s="24">
        <v>356170.16</v>
      </c>
      <c r="T4925" s="24">
        <v>569872.26</v>
      </c>
      <c r="U4925" s="24">
        <v>398072.53</v>
      </c>
      <c r="V4925" s="24">
        <v>636916.06000000006</v>
      </c>
    </row>
    <row r="4926" spans="1:22" hidden="1" x14ac:dyDescent="0.3">
      <c r="A4926" s="23">
        <v>9</v>
      </c>
      <c r="B4926" s="23">
        <v>2022</v>
      </c>
      <c r="C4926" s="23" t="s">
        <v>585</v>
      </c>
      <c r="D4926" t="s">
        <v>74</v>
      </c>
      <c r="E4926" s="23" t="s">
        <v>587</v>
      </c>
      <c r="F4926" s="23" t="s">
        <v>82</v>
      </c>
      <c r="G4926" s="23">
        <v>1</v>
      </c>
      <c r="H4926" s="23" t="s">
        <v>14</v>
      </c>
      <c r="I4926" s="24">
        <v>127856.74</v>
      </c>
      <c r="J4926" s="24">
        <v>223749.29</v>
      </c>
      <c r="K4926" s="24">
        <v>165415.73000000001</v>
      </c>
      <c r="L4926" s="24">
        <v>289477.53000000003</v>
      </c>
      <c r="M4926" s="24">
        <v>197306.32</v>
      </c>
      <c r="N4926" s="24">
        <v>345286.07</v>
      </c>
      <c r="O4926" s="24">
        <v>234633.51</v>
      </c>
      <c r="P4926" s="24">
        <v>410608.65</v>
      </c>
      <c r="Q4926" s="24">
        <v>275814.02</v>
      </c>
      <c r="R4926" s="24">
        <v>482674.53</v>
      </c>
      <c r="S4926" s="24">
        <v>302229.40000000002</v>
      </c>
      <c r="T4926" s="24">
        <v>528901.46</v>
      </c>
      <c r="U4926" s="24">
        <v>327591.84000000003</v>
      </c>
      <c r="V4926" s="24">
        <v>573285.72</v>
      </c>
    </row>
    <row r="4927" spans="1:22" hidden="1" x14ac:dyDescent="0.3">
      <c r="A4927" s="23">
        <v>9</v>
      </c>
      <c r="B4927" s="23">
        <v>2022</v>
      </c>
      <c r="C4927" s="23" t="s">
        <v>585</v>
      </c>
      <c r="D4927" t="s">
        <v>74</v>
      </c>
      <c r="E4927" s="23" t="s">
        <v>587</v>
      </c>
      <c r="F4927" s="23" t="s">
        <v>82</v>
      </c>
      <c r="G4927" s="23">
        <v>2</v>
      </c>
      <c r="H4927" s="23" t="s">
        <v>30</v>
      </c>
      <c r="I4927" s="24">
        <v>103150.42</v>
      </c>
      <c r="J4927" s="24">
        <v>180513.24</v>
      </c>
      <c r="K4927" s="24">
        <v>134503.01999999999</v>
      </c>
      <c r="L4927" s="24">
        <v>235380.28</v>
      </c>
      <c r="M4927" s="24">
        <v>162287.85</v>
      </c>
      <c r="N4927" s="24">
        <v>284003.74</v>
      </c>
      <c r="O4927" s="24">
        <v>197391.95</v>
      </c>
      <c r="P4927" s="24">
        <v>345435.9</v>
      </c>
      <c r="Q4927" s="24">
        <v>233596.61</v>
      </c>
      <c r="R4927" s="24">
        <v>408794.07</v>
      </c>
      <c r="S4927" s="24">
        <v>257065.82</v>
      </c>
      <c r="T4927" s="24">
        <v>449865.19</v>
      </c>
      <c r="U4927" s="24">
        <v>278889.88</v>
      </c>
      <c r="V4927" s="24">
        <v>488057.3</v>
      </c>
    </row>
    <row r="4928" spans="1:22" hidden="1" x14ac:dyDescent="0.3">
      <c r="A4928" s="23">
        <v>9</v>
      </c>
      <c r="B4928" s="23">
        <v>2022</v>
      </c>
      <c r="C4928" s="23" t="s">
        <v>585</v>
      </c>
      <c r="D4928" t="s">
        <v>74</v>
      </c>
      <c r="E4928" s="23" t="s">
        <v>587</v>
      </c>
      <c r="F4928" s="23" t="s">
        <v>82</v>
      </c>
      <c r="G4928" s="23">
        <v>3</v>
      </c>
      <c r="H4928" s="23" t="s">
        <v>31</v>
      </c>
      <c r="I4928" s="24">
        <v>100632.55</v>
      </c>
      <c r="J4928" s="24">
        <v>176106.97</v>
      </c>
      <c r="K4928" s="24">
        <v>137737.78</v>
      </c>
      <c r="L4928" s="24">
        <v>241041.11</v>
      </c>
      <c r="M4928" s="24">
        <v>174797.08</v>
      </c>
      <c r="N4928" s="24">
        <v>305894.89</v>
      </c>
      <c r="O4928" s="24">
        <v>230782.68</v>
      </c>
      <c r="P4928" s="24">
        <v>403869.69</v>
      </c>
      <c r="Q4928" s="24">
        <v>286340.76</v>
      </c>
      <c r="R4928" s="24">
        <v>501096.33</v>
      </c>
      <c r="S4928" s="24">
        <v>322904.46000000002</v>
      </c>
      <c r="T4928" s="24">
        <v>565082.80000000005</v>
      </c>
      <c r="U4928" s="24">
        <v>359088.14</v>
      </c>
      <c r="V4928" s="24">
        <v>628404.25</v>
      </c>
    </row>
    <row r="4929" spans="1:22" hidden="1" x14ac:dyDescent="0.3">
      <c r="A4929" s="23">
        <v>9</v>
      </c>
      <c r="B4929" s="23">
        <v>2022</v>
      </c>
      <c r="C4929" s="23" t="s">
        <v>585</v>
      </c>
      <c r="D4929" t="s">
        <v>74</v>
      </c>
      <c r="E4929" s="23" t="s">
        <v>587</v>
      </c>
      <c r="F4929" s="23" t="s">
        <v>82</v>
      </c>
      <c r="G4929" s="23">
        <v>4</v>
      </c>
      <c r="H4929" s="23" t="s">
        <v>29</v>
      </c>
      <c r="I4929" s="24">
        <v>104445.61</v>
      </c>
      <c r="J4929" s="24">
        <v>167112.98000000001</v>
      </c>
      <c r="K4929" s="24">
        <v>146223.85999999999</v>
      </c>
      <c r="L4929" s="24">
        <v>233958.18</v>
      </c>
      <c r="M4929" s="24">
        <v>188002.1</v>
      </c>
      <c r="N4929" s="24">
        <v>300803.37</v>
      </c>
      <c r="O4929" s="24">
        <v>250669.47</v>
      </c>
      <c r="P4929" s="24">
        <v>401071.16</v>
      </c>
      <c r="Q4929" s="24">
        <v>313336.84000000003</v>
      </c>
      <c r="R4929" s="24">
        <v>501338.95</v>
      </c>
      <c r="S4929" s="24">
        <v>355115.08</v>
      </c>
      <c r="T4929" s="24">
        <v>568184.14</v>
      </c>
      <c r="U4929" s="24">
        <v>396893.33</v>
      </c>
      <c r="V4929" s="24">
        <v>635029.32999999996</v>
      </c>
    </row>
    <row r="4930" spans="1:22" hidden="1" x14ac:dyDescent="0.3">
      <c r="A4930" s="23">
        <v>9</v>
      </c>
      <c r="B4930" s="23">
        <v>2022</v>
      </c>
      <c r="C4930" s="23" t="s">
        <v>585</v>
      </c>
      <c r="D4930" t="s">
        <v>74</v>
      </c>
      <c r="E4930" s="23" t="s">
        <v>587</v>
      </c>
      <c r="F4930" s="23" t="s">
        <v>499</v>
      </c>
      <c r="G4930" s="23">
        <v>1</v>
      </c>
      <c r="H4930" s="23" t="s">
        <v>14</v>
      </c>
      <c r="I4930" s="24">
        <v>122533.37</v>
      </c>
      <c r="J4930" s="24">
        <v>214433.39</v>
      </c>
      <c r="K4930" s="24">
        <v>158657.53</v>
      </c>
      <c r="L4930" s="24">
        <v>277650.68</v>
      </c>
      <c r="M4930" s="24">
        <v>189354.42</v>
      </c>
      <c r="N4930" s="24">
        <v>331370.23999999999</v>
      </c>
      <c r="O4930" s="24">
        <v>225334.31</v>
      </c>
      <c r="P4930" s="24">
        <v>394335.04</v>
      </c>
      <c r="Q4930" s="24">
        <v>264982.40999999997</v>
      </c>
      <c r="R4930" s="24">
        <v>463719.22</v>
      </c>
      <c r="S4930" s="24">
        <v>290417.91999999998</v>
      </c>
      <c r="T4930" s="24">
        <v>508231.37</v>
      </c>
      <c r="U4930" s="24">
        <v>314893.78999999998</v>
      </c>
      <c r="V4930" s="24">
        <v>551064.14</v>
      </c>
    </row>
    <row r="4931" spans="1:22" hidden="1" x14ac:dyDescent="0.3">
      <c r="A4931" s="23">
        <v>9</v>
      </c>
      <c r="B4931" s="23">
        <v>2022</v>
      </c>
      <c r="C4931" s="23" t="s">
        <v>585</v>
      </c>
      <c r="D4931" t="s">
        <v>74</v>
      </c>
      <c r="E4931" s="23" t="s">
        <v>587</v>
      </c>
      <c r="F4931" s="23" t="s">
        <v>499</v>
      </c>
      <c r="G4931" s="23">
        <v>2</v>
      </c>
      <c r="H4931" s="23" t="s">
        <v>30</v>
      </c>
      <c r="I4931" s="24">
        <v>98040.04</v>
      </c>
      <c r="J4931" s="24">
        <v>171570.06</v>
      </c>
      <c r="K4931" s="24">
        <v>128011.3</v>
      </c>
      <c r="L4931" s="24">
        <v>224019.78</v>
      </c>
      <c r="M4931" s="24">
        <v>154637.82999999999</v>
      </c>
      <c r="N4931" s="24">
        <v>270616.21000000002</v>
      </c>
      <c r="O4931" s="24">
        <v>188413.79</v>
      </c>
      <c r="P4931" s="24">
        <v>329724.13</v>
      </c>
      <c r="Q4931" s="24">
        <v>223128.95</v>
      </c>
      <c r="R4931" s="24">
        <v>390475.67</v>
      </c>
      <c r="S4931" s="24">
        <v>245643.68</v>
      </c>
      <c r="T4931" s="24">
        <v>429876.45</v>
      </c>
      <c r="U4931" s="24">
        <v>266611.68</v>
      </c>
      <c r="V4931" s="24">
        <v>466570.45</v>
      </c>
    </row>
    <row r="4932" spans="1:22" hidden="1" x14ac:dyDescent="0.3">
      <c r="A4932" s="23">
        <v>9</v>
      </c>
      <c r="B4932" s="23">
        <v>2022</v>
      </c>
      <c r="C4932" s="23" t="s">
        <v>585</v>
      </c>
      <c r="D4932" t="s">
        <v>74</v>
      </c>
      <c r="E4932" s="23" t="s">
        <v>587</v>
      </c>
      <c r="F4932" s="23" t="s">
        <v>499</v>
      </c>
      <c r="G4932" s="23">
        <v>3</v>
      </c>
      <c r="H4932" s="23" t="s">
        <v>31</v>
      </c>
      <c r="I4932" s="24">
        <v>95041.67</v>
      </c>
      <c r="J4932" s="24">
        <v>166322.92000000001</v>
      </c>
      <c r="K4932" s="24">
        <v>129937.67</v>
      </c>
      <c r="L4932" s="24">
        <v>227390.93</v>
      </c>
      <c r="M4932" s="24">
        <v>164788.15</v>
      </c>
      <c r="N4932" s="24">
        <v>288379.27</v>
      </c>
      <c r="O4932" s="24">
        <v>217457.1</v>
      </c>
      <c r="P4932" s="24">
        <v>380549.92</v>
      </c>
      <c r="Q4932" s="24">
        <v>269702.21000000002</v>
      </c>
      <c r="R4932" s="24">
        <v>471978.87</v>
      </c>
      <c r="S4932" s="24">
        <v>304061.36</v>
      </c>
      <c r="T4932" s="24">
        <v>532107.38</v>
      </c>
      <c r="U4932" s="24">
        <v>338043.77</v>
      </c>
      <c r="V4932" s="24">
        <v>591576.6</v>
      </c>
    </row>
    <row r="4933" spans="1:22" hidden="1" x14ac:dyDescent="0.3">
      <c r="A4933" s="23">
        <v>9</v>
      </c>
      <c r="B4933" s="23">
        <v>2022</v>
      </c>
      <c r="C4933" s="23" t="s">
        <v>585</v>
      </c>
      <c r="D4933" t="s">
        <v>74</v>
      </c>
      <c r="E4933" s="23" t="s">
        <v>587</v>
      </c>
      <c r="F4933" s="23" t="s">
        <v>499</v>
      </c>
      <c r="G4933" s="23">
        <v>4</v>
      </c>
      <c r="H4933" s="23" t="s">
        <v>29</v>
      </c>
      <c r="I4933" s="24">
        <v>99669.24</v>
      </c>
      <c r="J4933" s="24">
        <v>159470.79</v>
      </c>
      <c r="K4933" s="24">
        <v>139536.94</v>
      </c>
      <c r="L4933" s="24">
        <v>223259.11</v>
      </c>
      <c r="M4933" s="24">
        <v>179404.64</v>
      </c>
      <c r="N4933" s="24">
        <v>287047.42</v>
      </c>
      <c r="O4933" s="24">
        <v>239206.18</v>
      </c>
      <c r="P4933" s="24">
        <v>382729.9</v>
      </c>
      <c r="Q4933" s="24">
        <v>299007.73</v>
      </c>
      <c r="R4933" s="24">
        <v>478412.37</v>
      </c>
      <c r="S4933" s="24">
        <v>338875.42</v>
      </c>
      <c r="T4933" s="24">
        <v>542200.68999999994</v>
      </c>
      <c r="U4933" s="24">
        <v>378743.12</v>
      </c>
      <c r="V4933" s="24">
        <v>605989</v>
      </c>
    </row>
    <row r="4934" spans="1:22" hidden="1" x14ac:dyDescent="0.3">
      <c r="A4934" s="23">
        <v>9</v>
      </c>
      <c r="B4934" s="23">
        <v>2022</v>
      </c>
      <c r="C4934" s="23" t="s">
        <v>585</v>
      </c>
      <c r="D4934" t="s">
        <v>74</v>
      </c>
      <c r="E4934" s="23" t="s">
        <v>587</v>
      </c>
      <c r="F4934" s="23" t="s">
        <v>507</v>
      </c>
      <c r="G4934" s="23">
        <v>1</v>
      </c>
      <c r="H4934" s="23" t="s">
        <v>14</v>
      </c>
      <c r="I4934" s="24">
        <v>122039.55</v>
      </c>
      <c r="J4934" s="24">
        <v>213569.21</v>
      </c>
      <c r="K4934" s="24">
        <v>158101.07</v>
      </c>
      <c r="L4934" s="24">
        <v>276676.88</v>
      </c>
      <c r="M4934" s="24">
        <v>188760.5</v>
      </c>
      <c r="N4934" s="24">
        <v>330330.88</v>
      </c>
      <c r="O4934" s="24">
        <v>224728.43</v>
      </c>
      <c r="P4934" s="24">
        <v>393274.75</v>
      </c>
      <c r="Q4934" s="24">
        <v>264333.93</v>
      </c>
      <c r="R4934" s="24">
        <v>462584.37</v>
      </c>
      <c r="S4934" s="24">
        <v>289744.09000000003</v>
      </c>
      <c r="T4934" s="24">
        <v>507052.15</v>
      </c>
      <c r="U4934" s="24">
        <v>314230.28999999998</v>
      </c>
      <c r="V4934" s="24">
        <v>549903.01</v>
      </c>
    </row>
    <row r="4935" spans="1:22" hidden="1" x14ac:dyDescent="0.3">
      <c r="A4935" s="23">
        <v>9</v>
      </c>
      <c r="B4935" s="23">
        <v>2022</v>
      </c>
      <c r="C4935" s="23" t="s">
        <v>585</v>
      </c>
      <c r="D4935" t="s">
        <v>74</v>
      </c>
      <c r="E4935" s="23" t="s">
        <v>587</v>
      </c>
      <c r="F4935" s="23" t="s">
        <v>507</v>
      </c>
      <c r="G4935" s="23">
        <v>2</v>
      </c>
      <c r="H4935" s="23" t="s">
        <v>30</v>
      </c>
      <c r="I4935" s="24">
        <v>97120.24</v>
      </c>
      <c r="J4935" s="24">
        <v>169960.43</v>
      </c>
      <c r="K4935" s="24">
        <v>126921.87</v>
      </c>
      <c r="L4935" s="24">
        <v>222113.27</v>
      </c>
      <c r="M4935" s="24">
        <v>153440.15</v>
      </c>
      <c r="N4935" s="24">
        <v>268520.26</v>
      </c>
      <c r="O4935" s="24">
        <v>187165.81</v>
      </c>
      <c r="P4935" s="24">
        <v>327540.17</v>
      </c>
      <c r="Q4935" s="24">
        <v>221752.58</v>
      </c>
      <c r="R4935" s="24">
        <v>388067.02</v>
      </c>
      <c r="S4935" s="24">
        <v>244191.16</v>
      </c>
      <c r="T4935" s="24">
        <v>427334.53</v>
      </c>
      <c r="U4935" s="24">
        <v>265108.49</v>
      </c>
      <c r="V4935" s="24">
        <v>463939.86</v>
      </c>
    </row>
    <row r="4936" spans="1:22" hidden="1" x14ac:dyDescent="0.3">
      <c r="A4936" s="23">
        <v>9</v>
      </c>
      <c r="B4936" s="23">
        <v>2022</v>
      </c>
      <c r="C4936" s="23" t="s">
        <v>585</v>
      </c>
      <c r="D4936" t="s">
        <v>74</v>
      </c>
      <c r="E4936" s="23" t="s">
        <v>587</v>
      </c>
      <c r="F4936" s="23" t="s">
        <v>507</v>
      </c>
      <c r="G4936" s="23">
        <v>3</v>
      </c>
      <c r="H4936" s="23" t="s">
        <v>31</v>
      </c>
      <c r="I4936" s="24">
        <v>93757.45</v>
      </c>
      <c r="J4936" s="24">
        <v>164075.53</v>
      </c>
      <c r="K4936" s="24">
        <v>128085.49</v>
      </c>
      <c r="L4936" s="24">
        <v>224149.6</v>
      </c>
      <c r="M4936" s="24">
        <v>162367.22</v>
      </c>
      <c r="N4936" s="24">
        <v>284142.63</v>
      </c>
      <c r="O4936" s="24">
        <v>214189.87</v>
      </c>
      <c r="P4936" s="24">
        <v>374832.27</v>
      </c>
      <c r="Q4936" s="24">
        <v>265581.32</v>
      </c>
      <c r="R4936" s="24">
        <v>464767.31</v>
      </c>
      <c r="S4936" s="24">
        <v>299363.17</v>
      </c>
      <c r="T4936" s="24">
        <v>523885.55</v>
      </c>
      <c r="U4936" s="24">
        <v>332761.73</v>
      </c>
      <c r="V4936" s="24">
        <v>582333.03</v>
      </c>
    </row>
    <row r="4937" spans="1:22" hidden="1" x14ac:dyDescent="0.3">
      <c r="A4937" s="23">
        <v>9</v>
      </c>
      <c r="B4937" s="23">
        <v>2022</v>
      </c>
      <c r="C4937" s="23" t="s">
        <v>585</v>
      </c>
      <c r="D4937" t="s">
        <v>74</v>
      </c>
      <c r="E4937" s="23" t="s">
        <v>587</v>
      </c>
      <c r="F4937" s="23" t="s">
        <v>507</v>
      </c>
      <c r="G4937" s="23">
        <v>4</v>
      </c>
      <c r="H4937" s="23" t="s">
        <v>29</v>
      </c>
      <c r="I4937" s="24">
        <v>98992.43</v>
      </c>
      <c r="J4937" s="24">
        <v>158387.89000000001</v>
      </c>
      <c r="K4937" s="24">
        <v>138589.4</v>
      </c>
      <c r="L4937" s="24">
        <v>221743.04</v>
      </c>
      <c r="M4937" s="24">
        <v>178186.37</v>
      </c>
      <c r="N4937" s="24">
        <v>285098.2</v>
      </c>
      <c r="O4937" s="24">
        <v>237581.83</v>
      </c>
      <c r="P4937" s="24">
        <v>380130.93</v>
      </c>
      <c r="Q4937" s="24">
        <v>296977.28999999998</v>
      </c>
      <c r="R4937" s="24">
        <v>475163.67</v>
      </c>
      <c r="S4937" s="24">
        <v>336574.26</v>
      </c>
      <c r="T4937" s="24">
        <v>538518.81999999995</v>
      </c>
      <c r="U4937" s="24">
        <v>376171.23</v>
      </c>
      <c r="V4937" s="24">
        <v>601873.98</v>
      </c>
    </row>
    <row r="4938" spans="1:22" hidden="1" x14ac:dyDescent="0.3">
      <c r="A4938" s="23">
        <v>9</v>
      </c>
      <c r="B4938" s="23">
        <v>2022</v>
      </c>
      <c r="C4938" s="23" t="s">
        <v>585</v>
      </c>
      <c r="D4938" t="s">
        <v>74</v>
      </c>
      <c r="E4938" s="23" t="s">
        <v>587</v>
      </c>
      <c r="F4938" s="23" t="s">
        <v>78</v>
      </c>
      <c r="G4938" s="23">
        <v>1</v>
      </c>
      <c r="H4938" s="23" t="s">
        <v>14</v>
      </c>
      <c r="I4938" s="24">
        <v>145309.69</v>
      </c>
      <c r="J4938" s="24">
        <v>254291.96</v>
      </c>
      <c r="K4938" s="24">
        <v>188337.93</v>
      </c>
      <c r="L4938" s="24">
        <v>329591.38</v>
      </c>
      <c r="M4938" s="24">
        <v>224937.62</v>
      </c>
      <c r="N4938" s="24">
        <v>393640.83</v>
      </c>
      <c r="O4938" s="24">
        <v>267909.12</v>
      </c>
      <c r="P4938" s="24">
        <v>468840.96000000002</v>
      </c>
      <c r="Q4938" s="24">
        <v>315194.48</v>
      </c>
      <c r="R4938" s="24">
        <v>551590.32999999996</v>
      </c>
      <c r="S4938" s="24">
        <v>345534.04</v>
      </c>
      <c r="T4938" s="24">
        <v>604684.56999999995</v>
      </c>
      <c r="U4938" s="24">
        <v>374808.23</v>
      </c>
      <c r="V4938" s="24">
        <v>655914.4</v>
      </c>
    </row>
    <row r="4939" spans="1:22" hidden="1" x14ac:dyDescent="0.3">
      <c r="A4939" s="23">
        <v>9</v>
      </c>
      <c r="B4939" s="23">
        <v>2022</v>
      </c>
      <c r="C4939" s="23" t="s">
        <v>585</v>
      </c>
      <c r="D4939" t="s">
        <v>74</v>
      </c>
      <c r="E4939" s="23" t="s">
        <v>587</v>
      </c>
      <c r="F4939" s="23" t="s">
        <v>78</v>
      </c>
      <c r="G4939" s="23">
        <v>2</v>
      </c>
      <c r="H4939" s="23" t="s">
        <v>30</v>
      </c>
      <c r="I4939" s="24">
        <v>115065.75</v>
      </c>
      <c r="J4939" s="24">
        <v>201365.06</v>
      </c>
      <c r="K4939" s="24">
        <v>150496.5</v>
      </c>
      <c r="L4939" s="24">
        <v>263368.87</v>
      </c>
      <c r="M4939" s="24">
        <v>182070.18</v>
      </c>
      <c r="N4939" s="24">
        <v>318622.81</v>
      </c>
      <c r="O4939" s="24">
        <v>222320.3</v>
      </c>
      <c r="P4939" s="24">
        <v>389060.53</v>
      </c>
      <c r="Q4939" s="24">
        <v>263514.55</v>
      </c>
      <c r="R4939" s="24">
        <v>461150.47</v>
      </c>
      <c r="S4939" s="24">
        <v>290247.58</v>
      </c>
      <c r="T4939" s="24">
        <v>507933.27</v>
      </c>
      <c r="U4939" s="24">
        <v>315190.32</v>
      </c>
      <c r="V4939" s="24">
        <v>551583.06000000006</v>
      </c>
    </row>
    <row r="4940" spans="1:22" hidden="1" x14ac:dyDescent="0.3">
      <c r="A4940" s="23">
        <v>9</v>
      </c>
      <c r="B4940" s="23">
        <v>2022</v>
      </c>
      <c r="C4940" s="23" t="s">
        <v>585</v>
      </c>
      <c r="D4940" t="s">
        <v>74</v>
      </c>
      <c r="E4940" s="23" t="s">
        <v>587</v>
      </c>
      <c r="F4940" s="23" t="s">
        <v>78</v>
      </c>
      <c r="G4940" s="23">
        <v>3</v>
      </c>
      <c r="H4940" s="23" t="s">
        <v>31</v>
      </c>
      <c r="I4940" s="24">
        <v>110650.49</v>
      </c>
      <c r="J4940" s="24">
        <v>193638.35</v>
      </c>
      <c r="K4940" s="24">
        <v>151057.34</v>
      </c>
      <c r="L4940" s="24">
        <v>264350.34999999998</v>
      </c>
      <c r="M4940" s="24">
        <v>191407.98</v>
      </c>
      <c r="N4940" s="24">
        <v>334963.96999999997</v>
      </c>
      <c r="O4940" s="24">
        <v>252419.49</v>
      </c>
      <c r="P4940" s="24">
        <v>441734.11</v>
      </c>
      <c r="Q4940" s="24">
        <v>312907.65999999997</v>
      </c>
      <c r="R4940" s="24">
        <v>547588.41</v>
      </c>
      <c r="S4940" s="24">
        <v>352651.62</v>
      </c>
      <c r="T4940" s="24">
        <v>617140.32999999996</v>
      </c>
      <c r="U4940" s="24">
        <v>391930.38</v>
      </c>
      <c r="V4940" s="24">
        <v>685878.16</v>
      </c>
    </row>
    <row r="4941" spans="1:22" hidden="1" x14ac:dyDescent="0.3">
      <c r="A4941" s="23">
        <v>9</v>
      </c>
      <c r="B4941" s="23">
        <v>2022</v>
      </c>
      <c r="C4941" s="23" t="s">
        <v>585</v>
      </c>
      <c r="D4941" t="s">
        <v>74</v>
      </c>
      <c r="E4941" s="23" t="s">
        <v>587</v>
      </c>
      <c r="F4941" s="23" t="s">
        <v>78</v>
      </c>
      <c r="G4941" s="23">
        <v>4</v>
      </c>
      <c r="H4941" s="23" t="s">
        <v>29</v>
      </c>
      <c r="I4941" s="24">
        <v>117567.49</v>
      </c>
      <c r="J4941" s="24">
        <v>188107.99</v>
      </c>
      <c r="K4941" s="24">
        <v>164594.49</v>
      </c>
      <c r="L4941" s="24">
        <v>263351.18</v>
      </c>
      <c r="M4941" s="24">
        <v>211621.48</v>
      </c>
      <c r="N4941" s="24">
        <v>338594.38</v>
      </c>
      <c r="O4941" s="24">
        <v>282161.98</v>
      </c>
      <c r="P4941" s="24">
        <v>451459.17</v>
      </c>
      <c r="Q4941" s="24">
        <v>352702.47</v>
      </c>
      <c r="R4941" s="24">
        <v>564323.96</v>
      </c>
      <c r="S4941" s="24">
        <v>399729.47</v>
      </c>
      <c r="T4941" s="24">
        <v>639567.16</v>
      </c>
      <c r="U4941" s="24">
        <v>446756.46</v>
      </c>
      <c r="V4941" s="24">
        <v>714810.35</v>
      </c>
    </row>
    <row r="4942" spans="1:22" hidden="1" x14ac:dyDescent="0.3">
      <c r="A4942" s="23">
        <v>9</v>
      </c>
      <c r="B4942" s="23">
        <v>2022</v>
      </c>
      <c r="C4942" s="23" t="s">
        <v>585</v>
      </c>
      <c r="D4942" t="s">
        <v>74</v>
      </c>
      <c r="E4942" s="23" t="s">
        <v>587</v>
      </c>
      <c r="F4942" s="23" t="s">
        <v>79</v>
      </c>
      <c r="G4942" s="23">
        <v>1</v>
      </c>
      <c r="H4942" s="23" t="s">
        <v>14</v>
      </c>
      <c r="I4942" s="24">
        <v>143114.32</v>
      </c>
      <c r="J4942" s="24">
        <v>250450.06</v>
      </c>
      <c r="K4942" s="24">
        <v>185430.03</v>
      </c>
      <c r="L4942" s="24">
        <v>324502.55</v>
      </c>
      <c r="M4942" s="24">
        <v>221411.83</v>
      </c>
      <c r="N4942" s="24">
        <v>387470.7</v>
      </c>
      <c r="O4942" s="24">
        <v>263633.94</v>
      </c>
      <c r="P4942" s="24">
        <v>461359.4</v>
      </c>
      <c r="Q4942" s="24">
        <v>310116.68</v>
      </c>
      <c r="R4942" s="24">
        <v>542704.18999999994</v>
      </c>
      <c r="S4942" s="24">
        <v>339939.78</v>
      </c>
      <c r="T4942" s="24">
        <v>594894.62</v>
      </c>
      <c r="U4942" s="24">
        <v>368689.65</v>
      </c>
      <c r="V4942" s="24">
        <v>645206.89</v>
      </c>
    </row>
    <row r="4943" spans="1:22" hidden="1" x14ac:dyDescent="0.3">
      <c r="A4943" s="23">
        <v>9</v>
      </c>
      <c r="B4943" s="23">
        <v>2022</v>
      </c>
      <c r="C4943" s="23" t="s">
        <v>585</v>
      </c>
      <c r="D4943" t="s">
        <v>74</v>
      </c>
      <c r="E4943" s="23" t="s">
        <v>587</v>
      </c>
      <c r="F4943" s="23" t="s">
        <v>79</v>
      </c>
      <c r="G4943" s="23">
        <v>2</v>
      </c>
      <c r="H4943" s="23" t="s">
        <v>30</v>
      </c>
      <c r="I4943" s="24">
        <v>113722.32</v>
      </c>
      <c r="J4943" s="24">
        <v>199014.06</v>
      </c>
      <c r="K4943" s="24">
        <v>148654.54999999999</v>
      </c>
      <c r="L4943" s="24">
        <v>260145.46</v>
      </c>
      <c r="M4943" s="24">
        <v>179751.92</v>
      </c>
      <c r="N4943" s="24">
        <v>314565.84999999998</v>
      </c>
      <c r="O4943" s="24">
        <v>219329.32</v>
      </c>
      <c r="P4943" s="24">
        <v>383826.3</v>
      </c>
      <c r="Q4943" s="24">
        <v>259892.53</v>
      </c>
      <c r="R4943" s="24">
        <v>454811.92</v>
      </c>
      <c r="S4943" s="24">
        <v>286210.69</v>
      </c>
      <c r="T4943" s="24">
        <v>500868.71</v>
      </c>
      <c r="U4943" s="24">
        <v>310751.12</v>
      </c>
      <c r="V4943" s="24">
        <v>543814.46</v>
      </c>
    </row>
    <row r="4944" spans="1:22" hidden="1" x14ac:dyDescent="0.3">
      <c r="A4944" s="23">
        <v>9</v>
      </c>
      <c r="B4944" s="23">
        <v>2022</v>
      </c>
      <c r="C4944" s="23" t="s">
        <v>585</v>
      </c>
      <c r="D4944" t="s">
        <v>74</v>
      </c>
      <c r="E4944" s="23" t="s">
        <v>587</v>
      </c>
      <c r="F4944" s="23" t="s">
        <v>79</v>
      </c>
      <c r="G4944" s="23">
        <v>3</v>
      </c>
      <c r="H4944" s="23" t="s">
        <v>31</v>
      </c>
      <c r="I4944" s="24">
        <v>109657.22</v>
      </c>
      <c r="J4944" s="24">
        <v>191900.14</v>
      </c>
      <c r="K4944" s="24">
        <v>149775.32</v>
      </c>
      <c r="L4944" s="24">
        <v>262106.8</v>
      </c>
      <c r="M4944" s="24">
        <v>189838.78</v>
      </c>
      <c r="N4944" s="24">
        <v>332217.87</v>
      </c>
      <c r="O4944" s="24">
        <v>250405.85</v>
      </c>
      <c r="P4944" s="24">
        <v>438210.23</v>
      </c>
      <c r="Q4944" s="24">
        <v>310464.31</v>
      </c>
      <c r="R4944" s="24">
        <v>543312.55000000005</v>
      </c>
      <c r="S4944" s="24">
        <v>349938.18</v>
      </c>
      <c r="T4944" s="24">
        <v>612391.81999999995</v>
      </c>
      <c r="U4944" s="24">
        <v>388959.96</v>
      </c>
      <c r="V4944" s="24">
        <v>680679.93</v>
      </c>
    </row>
    <row r="4945" spans="1:22" hidden="1" x14ac:dyDescent="0.3">
      <c r="A4945" s="23">
        <v>9</v>
      </c>
      <c r="B4945" s="23">
        <v>2022</v>
      </c>
      <c r="C4945" s="23" t="s">
        <v>585</v>
      </c>
      <c r="D4945" t="s">
        <v>74</v>
      </c>
      <c r="E4945" s="23" t="s">
        <v>587</v>
      </c>
      <c r="F4945" s="23" t="s">
        <v>79</v>
      </c>
      <c r="G4945" s="23">
        <v>4</v>
      </c>
      <c r="H4945" s="23" t="s">
        <v>29</v>
      </c>
      <c r="I4945" s="24">
        <v>115998.39</v>
      </c>
      <c r="J4945" s="24">
        <v>185597.43</v>
      </c>
      <c r="K4945" s="24">
        <v>162397.75</v>
      </c>
      <c r="L4945" s="24">
        <v>259836.4</v>
      </c>
      <c r="M4945" s="24">
        <v>208797.1</v>
      </c>
      <c r="N4945" s="24">
        <v>334075.37</v>
      </c>
      <c r="O4945" s="24">
        <v>278396.14</v>
      </c>
      <c r="P4945" s="24">
        <v>445433.83</v>
      </c>
      <c r="Q4945" s="24">
        <v>347995.17</v>
      </c>
      <c r="R4945" s="24">
        <v>556792.29</v>
      </c>
      <c r="S4945" s="24">
        <v>394394.53</v>
      </c>
      <c r="T4945" s="24">
        <v>631031.26</v>
      </c>
      <c r="U4945" s="24">
        <v>440793.89</v>
      </c>
      <c r="V4945" s="24">
        <v>705270.23</v>
      </c>
    </row>
    <row r="4946" spans="1:22" hidden="1" x14ac:dyDescent="0.3">
      <c r="A4946" s="23">
        <v>9</v>
      </c>
      <c r="B4946" s="23">
        <v>2022</v>
      </c>
      <c r="C4946" s="23" t="s">
        <v>585</v>
      </c>
      <c r="D4946" t="s">
        <v>74</v>
      </c>
      <c r="E4946" s="23" t="s">
        <v>587</v>
      </c>
      <c r="F4946" s="23" t="s">
        <v>519</v>
      </c>
      <c r="G4946" s="23">
        <v>1</v>
      </c>
      <c r="H4946" s="23" t="s">
        <v>14</v>
      </c>
      <c r="I4946" s="24">
        <v>125222.56</v>
      </c>
      <c r="J4946" s="24">
        <v>219139.48</v>
      </c>
      <c r="K4946" s="24">
        <v>162121.89000000001</v>
      </c>
      <c r="L4946" s="24">
        <v>283713.3</v>
      </c>
      <c r="M4946" s="24">
        <v>193474.13</v>
      </c>
      <c r="N4946" s="24">
        <v>338579.73</v>
      </c>
      <c r="O4946" s="24">
        <v>230215.36</v>
      </c>
      <c r="P4946" s="24">
        <v>402876.88</v>
      </c>
      <c r="Q4946" s="24">
        <v>270708.69</v>
      </c>
      <c r="R4946" s="24">
        <v>473740.21</v>
      </c>
      <c r="S4946" s="24">
        <v>296686.02</v>
      </c>
      <c r="T4946" s="24">
        <v>519200.54</v>
      </c>
      <c r="U4946" s="24">
        <v>321675.88</v>
      </c>
      <c r="V4946" s="24">
        <v>562932.79</v>
      </c>
    </row>
    <row r="4947" spans="1:22" hidden="1" x14ac:dyDescent="0.3">
      <c r="A4947" s="23">
        <v>9</v>
      </c>
      <c r="B4947" s="23">
        <v>2022</v>
      </c>
      <c r="C4947" s="23" t="s">
        <v>585</v>
      </c>
      <c r="D4947" t="s">
        <v>74</v>
      </c>
      <c r="E4947" s="23" t="s">
        <v>587</v>
      </c>
      <c r="F4947" s="23" t="s">
        <v>519</v>
      </c>
      <c r="G4947" s="23">
        <v>2</v>
      </c>
      <c r="H4947" s="23" t="s">
        <v>30</v>
      </c>
      <c r="I4947" s="24">
        <v>100303.26</v>
      </c>
      <c r="J4947" s="24">
        <v>175530.7</v>
      </c>
      <c r="K4947" s="24">
        <v>130942.68</v>
      </c>
      <c r="L4947" s="24">
        <v>229149.69</v>
      </c>
      <c r="M4947" s="24">
        <v>158153.78</v>
      </c>
      <c r="N4947" s="24">
        <v>276769.11</v>
      </c>
      <c r="O4947" s="24">
        <v>192652.75</v>
      </c>
      <c r="P4947" s="24">
        <v>337142.31</v>
      </c>
      <c r="Q4947" s="24">
        <v>228127.34</v>
      </c>
      <c r="R4947" s="24">
        <v>399222.85</v>
      </c>
      <c r="S4947" s="24">
        <v>251133.1</v>
      </c>
      <c r="T4947" s="24">
        <v>439482.92</v>
      </c>
      <c r="U4947" s="24">
        <v>272554.08</v>
      </c>
      <c r="V4947" s="24">
        <v>476969.64</v>
      </c>
    </row>
    <row r="4948" spans="1:22" hidden="1" x14ac:dyDescent="0.3">
      <c r="A4948" s="23">
        <v>9</v>
      </c>
      <c r="B4948" s="23">
        <v>2022</v>
      </c>
      <c r="C4948" s="23" t="s">
        <v>585</v>
      </c>
      <c r="D4948" t="s">
        <v>74</v>
      </c>
      <c r="E4948" s="23" t="s">
        <v>587</v>
      </c>
      <c r="F4948" s="23" t="s">
        <v>519</v>
      </c>
      <c r="G4948" s="23">
        <v>3</v>
      </c>
      <c r="H4948" s="23" t="s">
        <v>31</v>
      </c>
      <c r="I4948" s="24">
        <v>97319.15</v>
      </c>
      <c r="J4948" s="24">
        <v>170308.52</v>
      </c>
      <c r="K4948" s="24">
        <v>133071.88</v>
      </c>
      <c r="L4948" s="24">
        <v>232875.79</v>
      </c>
      <c r="M4948" s="24">
        <v>168778.29</v>
      </c>
      <c r="N4948" s="24">
        <v>295362.01</v>
      </c>
      <c r="O4948" s="24">
        <v>222737.97</v>
      </c>
      <c r="P4948" s="24">
        <v>389791.45</v>
      </c>
      <c r="Q4948" s="24">
        <v>276266.45</v>
      </c>
      <c r="R4948" s="24">
        <v>483466.28</v>
      </c>
      <c r="S4948" s="24">
        <v>311472.98</v>
      </c>
      <c r="T4948" s="24">
        <v>545077.72</v>
      </c>
      <c r="U4948" s="24">
        <v>346296.23</v>
      </c>
      <c r="V4948" s="24">
        <v>606018.4</v>
      </c>
    </row>
    <row r="4949" spans="1:22" hidden="1" x14ac:dyDescent="0.3">
      <c r="A4949" s="23">
        <v>9</v>
      </c>
      <c r="B4949" s="23">
        <v>2022</v>
      </c>
      <c r="C4949" s="23" t="s">
        <v>585</v>
      </c>
      <c r="D4949" t="s">
        <v>74</v>
      </c>
      <c r="E4949" s="23" t="s">
        <v>587</v>
      </c>
      <c r="F4949" s="23" t="s">
        <v>519</v>
      </c>
      <c r="G4949" s="23">
        <v>4</v>
      </c>
      <c r="H4949" s="23" t="s">
        <v>29</v>
      </c>
      <c r="I4949" s="24">
        <v>101915.16</v>
      </c>
      <c r="J4949" s="24">
        <v>163064.25</v>
      </c>
      <c r="K4949" s="24">
        <v>142681.22</v>
      </c>
      <c r="L4949" s="24">
        <v>228289.95</v>
      </c>
      <c r="M4949" s="24">
        <v>183447.28</v>
      </c>
      <c r="N4949" s="24">
        <v>293515.65000000002</v>
      </c>
      <c r="O4949" s="24">
        <v>244596.37</v>
      </c>
      <c r="P4949" s="24">
        <v>391354.2</v>
      </c>
      <c r="Q4949" s="24">
        <v>305745.46999999997</v>
      </c>
      <c r="R4949" s="24">
        <v>489192.75</v>
      </c>
      <c r="S4949" s="24">
        <v>346511.53</v>
      </c>
      <c r="T4949" s="24">
        <v>554418.44999999995</v>
      </c>
      <c r="U4949" s="24">
        <v>387277.59</v>
      </c>
      <c r="V4949" s="24">
        <v>619644.15</v>
      </c>
    </row>
    <row r="4950" spans="1:22" hidden="1" x14ac:dyDescent="0.3">
      <c r="A4950" s="23">
        <v>9</v>
      </c>
      <c r="B4950" s="23">
        <v>2022</v>
      </c>
      <c r="C4950" s="23" t="s">
        <v>585</v>
      </c>
      <c r="D4950" t="s">
        <v>74</v>
      </c>
      <c r="E4950" s="23" t="s">
        <v>587</v>
      </c>
      <c r="F4950" s="23" t="s">
        <v>81</v>
      </c>
      <c r="G4950" s="23">
        <v>1</v>
      </c>
      <c r="H4950" s="23" t="s">
        <v>14</v>
      </c>
      <c r="I4950" s="24">
        <v>140918.95000000001</v>
      </c>
      <c r="J4950" s="24">
        <v>246608.16</v>
      </c>
      <c r="K4950" s="24">
        <v>182522.13</v>
      </c>
      <c r="L4950" s="24">
        <v>319413.71999999997</v>
      </c>
      <c r="M4950" s="24">
        <v>217886.04</v>
      </c>
      <c r="N4950" s="24">
        <v>381300.56</v>
      </c>
      <c r="O4950" s="24">
        <v>259358.77</v>
      </c>
      <c r="P4950" s="24">
        <v>453877.84</v>
      </c>
      <c r="Q4950" s="24">
        <v>305038.89</v>
      </c>
      <c r="R4950" s="24">
        <v>533818.05000000005</v>
      </c>
      <c r="S4950" s="24">
        <v>334345.53000000003</v>
      </c>
      <c r="T4950" s="24">
        <v>585104.67000000004</v>
      </c>
      <c r="U4950" s="24">
        <v>362571.07</v>
      </c>
      <c r="V4950" s="24">
        <v>634499.38</v>
      </c>
    </row>
    <row r="4951" spans="1:22" hidden="1" x14ac:dyDescent="0.3">
      <c r="A4951" s="23">
        <v>9</v>
      </c>
      <c r="B4951" s="23">
        <v>2022</v>
      </c>
      <c r="C4951" s="23" t="s">
        <v>585</v>
      </c>
      <c r="D4951" t="s">
        <v>74</v>
      </c>
      <c r="E4951" s="23" t="s">
        <v>587</v>
      </c>
      <c r="F4951" s="23" t="s">
        <v>81</v>
      </c>
      <c r="G4951" s="23">
        <v>2</v>
      </c>
      <c r="H4951" s="23" t="s">
        <v>30</v>
      </c>
      <c r="I4951" s="24">
        <v>112378.89</v>
      </c>
      <c r="J4951" s="24">
        <v>196663.05</v>
      </c>
      <c r="K4951" s="24">
        <v>146812.6</v>
      </c>
      <c r="L4951" s="24">
        <v>256922.06</v>
      </c>
      <c r="M4951" s="24">
        <v>177433.66</v>
      </c>
      <c r="N4951" s="24">
        <v>310508.90000000002</v>
      </c>
      <c r="O4951" s="24">
        <v>216338.33</v>
      </c>
      <c r="P4951" s="24">
        <v>378592.08</v>
      </c>
      <c r="Q4951" s="24">
        <v>256270.5</v>
      </c>
      <c r="R4951" s="24">
        <v>448473.38</v>
      </c>
      <c r="S4951" s="24">
        <v>282173.8</v>
      </c>
      <c r="T4951" s="24">
        <v>493804.15</v>
      </c>
      <c r="U4951" s="24">
        <v>306311.92</v>
      </c>
      <c r="V4951" s="24">
        <v>536045.85</v>
      </c>
    </row>
    <row r="4952" spans="1:22" hidden="1" x14ac:dyDescent="0.3">
      <c r="A4952" s="23">
        <v>9</v>
      </c>
      <c r="B4952" s="23">
        <v>2022</v>
      </c>
      <c r="C4952" s="23" t="s">
        <v>585</v>
      </c>
      <c r="D4952" t="s">
        <v>74</v>
      </c>
      <c r="E4952" s="23" t="s">
        <v>587</v>
      </c>
      <c r="F4952" s="23" t="s">
        <v>81</v>
      </c>
      <c r="G4952" s="23">
        <v>3</v>
      </c>
      <c r="H4952" s="23" t="s">
        <v>31</v>
      </c>
      <c r="I4952" s="24">
        <v>108663.96</v>
      </c>
      <c r="J4952" s="24">
        <v>190161.93</v>
      </c>
      <c r="K4952" s="24">
        <v>148493.29</v>
      </c>
      <c r="L4952" s="24">
        <v>259863.26</v>
      </c>
      <c r="M4952" s="24">
        <v>188269.58</v>
      </c>
      <c r="N4952" s="24">
        <v>329471.76</v>
      </c>
      <c r="O4952" s="24">
        <v>248392.2</v>
      </c>
      <c r="P4952" s="24">
        <v>434686.35</v>
      </c>
      <c r="Q4952" s="24">
        <v>308020.96999999997</v>
      </c>
      <c r="R4952" s="24">
        <v>539036.68999999994</v>
      </c>
      <c r="S4952" s="24">
        <v>347224.75</v>
      </c>
      <c r="T4952" s="24">
        <v>607643.30000000005</v>
      </c>
      <c r="U4952" s="24">
        <v>385989.54</v>
      </c>
      <c r="V4952" s="24">
        <v>675481.7</v>
      </c>
    </row>
    <row r="4953" spans="1:22" hidden="1" x14ac:dyDescent="0.3">
      <c r="A4953" s="23">
        <v>9</v>
      </c>
      <c r="B4953" s="23">
        <v>2022</v>
      </c>
      <c r="C4953" s="23" t="s">
        <v>585</v>
      </c>
      <c r="D4953" t="s">
        <v>74</v>
      </c>
      <c r="E4953" s="23" t="s">
        <v>587</v>
      </c>
      <c r="F4953" s="23" t="s">
        <v>81</v>
      </c>
      <c r="G4953" s="23">
        <v>4</v>
      </c>
      <c r="H4953" s="23" t="s">
        <v>29</v>
      </c>
      <c r="I4953" s="24">
        <v>114429.29</v>
      </c>
      <c r="J4953" s="24">
        <v>183086.87</v>
      </c>
      <c r="K4953" s="24">
        <v>160201.01</v>
      </c>
      <c r="L4953" s="24">
        <v>256321.62</v>
      </c>
      <c r="M4953" s="24">
        <v>205972.73</v>
      </c>
      <c r="N4953" s="24">
        <v>329556.37</v>
      </c>
      <c r="O4953" s="24">
        <v>274630.3</v>
      </c>
      <c r="P4953" s="24">
        <v>439408.49</v>
      </c>
      <c r="Q4953" s="24">
        <v>343287.88</v>
      </c>
      <c r="R4953" s="24">
        <v>549260.61</v>
      </c>
      <c r="S4953" s="24">
        <v>389059.6</v>
      </c>
      <c r="T4953" s="24">
        <v>622495.36</v>
      </c>
      <c r="U4953" s="24">
        <v>434831.31</v>
      </c>
      <c r="V4953" s="24">
        <v>695730.11</v>
      </c>
    </row>
    <row r="4954" spans="1:22" hidden="1" x14ac:dyDescent="0.3">
      <c r="A4954" s="23">
        <v>9</v>
      </c>
      <c r="B4954" s="23">
        <v>2022</v>
      </c>
      <c r="C4954" s="23" t="s">
        <v>585</v>
      </c>
      <c r="D4954" t="s">
        <v>74</v>
      </c>
      <c r="E4954" s="23" t="s">
        <v>587</v>
      </c>
      <c r="F4954" s="23" t="s">
        <v>524</v>
      </c>
      <c r="G4954" s="23">
        <v>1</v>
      </c>
      <c r="H4954" s="23" t="s">
        <v>14</v>
      </c>
      <c r="I4954" s="24">
        <v>125826.43</v>
      </c>
      <c r="J4954" s="24">
        <v>220196.26</v>
      </c>
      <c r="K4954" s="24">
        <v>163019.39000000001</v>
      </c>
      <c r="L4954" s="24">
        <v>285283.94</v>
      </c>
      <c r="M4954" s="24">
        <v>194643.12</v>
      </c>
      <c r="N4954" s="24">
        <v>340625.46</v>
      </c>
      <c r="O4954" s="24">
        <v>231747.08</v>
      </c>
      <c r="P4954" s="24">
        <v>405557.4</v>
      </c>
      <c r="Q4954" s="24">
        <v>272599.12</v>
      </c>
      <c r="R4954" s="24">
        <v>477048.46</v>
      </c>
      <c r="S4954" s="24">
        <v>298809.33</v>
      </c>
      <c r="T4954" s="24">
        <v>522916.32</v>
      </c>
      <c r="U4954" s="24">
        <v>324071.67999999999</v>
      </c>
      <c r="V4954" s="24">
        <v>567125.43999999994</v>
      </c>
    </row>
    <row r="4955" spans="1:22" hidden="1" x14ac:dyDescent="0.3">
      <c r="A4955" s="23">
        <v>9</v>
      </c>
      <c r="B4955" s="23">
        <v>2022</v>
      </c>
      <c r="C4955" s="23" t="s">
        <v>585</v>
      </c>
      <c r="D4955" t="s">
        <v>74</v>
      </c>
      <c r="E4955" s="23" t="s">
        <v>587</v>
      </c>
      <c r="F4955" s="23" t="s">
        <v>524</v>
      </c>
      <c r="G4955" s="23">
        <v>2</v>
      </c>
      <c r="H4955" s="23" t="s">
        <v>30</v>
      </c>
      <c r="I4955" s="24">
        <v>100055.19</v>
      </c>
      <c r="J4955" s="24">
        <v>175096.58</v>
      </c>
      <c r="K4955" s="24">
        <v>130774.23</v>
      </c>
      <c r="L4955" s="24">
        <v>228854.9</v>
      </c>
      <c r="M4955" s="24">
        <v>158115.23000000001</v>
      </c>
      <c r="N4955" s="24">
        <v>276701.65000000002</v>
      </c>
      <c r="O4955" s="24">
        <v>192900.27</v>
      </c>
      <c r="P4955" s="24">
        <v>337575.48</v>
      </c>
      <c r="Q4955" s="24">
        <v>228562</v>
      </c>
      <c r="R4955" s="24">
        <v>399983.5</v>
      </c>
      <c r="S4955" s="24">
        <v>251699.03</v>
      </c>
      <c r="T4955" s="24">
        <v>440473.31</v>
      </c>
      <c r="U4955" s="24">
        <v>273270.5</v>
      </c>
      <c r="V4955" s="24">
        <v>478223.38</v>
      </c>
    </row>
    <row r="4956" spans="1:22" hidden="1" x14ac:dyDescent="0.3">
      <c r="A4956" s="23">
        <v>9</v>
      </c>
      <c r="B4956" s="23">
        <v>2022</v>
      </c>
      <c r="C4956" s="23" t="s">
        <v>585</v>
      </c>
      <c r="D4956" t="s">
        <v>74</v>
      </c>
      <c r="E4956" s="23" t="s">
        <v>587</v>
      </c>
      <c r="F4956" s="23" t="s">
        <v>524</v>
      </c>
      <c r="G4956" s="23">
        <v>3</v>
      </c>
      <c r="H4956" s="23" t="s">
        <v>31</v>
      </c>
      <c r="I4956" s="24">
        <v>96531.57</v>
      </c>
      <c r="J4956" s="24">
        <v>168930.24</v>
      </c>
      <c r="K4956" s="24">
        <v>131860.71</v>
      </c>
      <c r="L4956" s="24">
        <v>230756.25</v>
      </c>
      <c r="M4956" s="24">
        <v>167141.96</v>
      </c>
      <c r="N4956" s="24">
        <v>292498.43</v>
      </c>
      <c r="O4956" s="24">
        <v>220477.57</v>
      </c>
      <c r="P4956" s="24">
        <v>385835.75</v>
      </c>
      <c r="Q4956" s="24">
        <v>273367.24</v>
      </c>
      <c r="R4956" s="24">
        <v>478392.67</v>
      </c>
      <c r="S4956" s="24">
        <v>308131.52</v>
      </c>
      <c r="T4956" s="24">
        <v>539230.16</v>
      </c>
      <c r="U4956" s="24">
        <v>342499.41</v>
      </c>
      <c r="V4956" s="24">
        <v>599373.96</v>
      </c>
    </row>
    <row r="4957" spans="1:22" hidden="1" x14ac:dyDescent="0.3">
      <c r="A4957" s="23">
        <v>9</v>
      </c>
      <c r="B4957" s="23">
        <v>2022</v>
      </c>
      <c r="C4957" s="23" t="s">
        <v>585</v>
      </c>
      <c r="D4957" t="s">
        <v>74</v>
      </c>
      <c r="E4957" s="23" t="s">
        <v>587</v>
      </c>
      <c r="F4957" s="23" t="s">
        <v>524</v>
      </c>
      <c r="G4957" s="23">
        <v>4</v>
      </c>
      <c r="H4957" s="23" t="s">
        <v>29</v>
      </c>
      <c r="I4957" s="24">
        <v>102022.9</v>
      </c>
      <c r="J4957" s="24">
        <v>163236.64000000001</v>
      </c>
      <c r="K4957" s="24">
        <v>142832.04999999999</v>
      </c>
      <c r="L4957" s="24">
        <v>228531.29</v>
      </c>
      <c r="M4957" s="24">
        <v>183641.21</v>
      </c>
      <c r="N4957" s="24">
        <v>293825.94</v>
      </c>
      <c r="O4957" s="24">
        <v>244854.95</v>
      </c>
      <c r="P4957" s="24">
        <v>391767.92</v>
      </c>
      <c r="Q4957" s="24">
        <v>306068.69</v>
      </c>
      <c r="R4957" s="24">
        <v>489709.91</v>
      </c>
      <c r="S4957" s="24">
        <v>346877.84</v>
      </c>
      <c r="T4957" s="24">
        <v>555004.56000000006</v>
      </c>
      <c r="U4957" s="24">
        <v>387687</v>
      </c>
      <c r="V4957" s="24">
        <v>620299.21</v>
      </c>
    </row>
    <row r="4958" spans="1:22" hidden="1" x14ac:dyDescent="0.3">
      <c r="A4958" s="23">
        <v>9</v>
      </c>
      <c r="B4958" s="23">
        <v>2022</v>
      </c>
      <c r="C4958" s="23" t="s">
        <v>585</v>
      </c>
      <c r="D4958" t="s">
        <v>74</v>
      </c>
      <c r="E4958" s="23" t="s">
        <v>587</v>
      </c>
      <c r="F4958" s="23" t="s">
        <v>83</v>
      </c>
      <c r="G4958" s="23">
        <v>1</v>
      </c>
      <c r="H4958" s="23" t="s">
        <v>14</v>
      </c>
      <c r="I4958" s="24">
        <v>132229.15</v>
      </c>
      <c r="J4958" s="24">
        <v>231401.02</v>
      </c>
      <c r="K4958" s="24">
        <v>171174.71</v>
      </c>
      <c r="L4958" s="24">
        <v>299555.74</v>
      </c>
      <c r="M4958" s="24">
        <v>204262.07</v>
      </c>
      <c r="N4958" s="24">
        <v>357458.63</v>
      </c>
      <c r="O4958" s="24">
        <v>243029.57</v>
      </c>
      <c r="P4958" s="24">
        <v>425301.75</v>
      </c>
      <c r="Q4958" s="24">
        <v>285762.63</v>
      </c>
      <c r="R4958" s="24">
        <v>500084.61</v>
      </c>
      <c r="S4958" s="24">
        <v>313176.36</v>
      </c>
      <c r="T4958" s="24">
        <v>548058.63</v>
      </c>
      <c r="U4958" s="24">
        <v>339540.3</v>
      </c>
      <c r="V4958" s="24">
        <v>594195.53</v>
      </c>
    </row>
    <row r="4959" spans="1:22" hidden="1" x14ac:dyDescent="0.3">
      <c r="A4959" s="23">
        <v>9</v>
      </c>
      <c r="B4959" s="23">
        <v>2022</v>
      </c>
      <c r="C4959" s="23" t="s">
        <v>585</v>
      </c>
      <c r="D4959" t="s">
        <v>74</v>
      </c>
      <c r="E4959" s="23" t="s">
        <v>587</v>
      </c>
      <c r="F4959" s="23" t="s">
        <v>83</v>
      </c>
      <c r="G4959" s="23">
        <v>2</v>
      </c>
      <c r="H4959" s="23" t="s">
        <v>30</v>
      </c>
      <c r="I4959" s="24">
        <v>106031.93</v>
      </c>
      <c r="J4959" s="24">
        <v>185555.88</v>
      </c>
      <c r="K4959" s="24">
        <v>138396.56</v>
      </c>
      <c r="L4959" s="24">
        <v>242193.99</v>
      </c>
      <c r="M4959" s="24">
        <v>167130.41</v>
      </c>
      <c r="N4959" s="24">
        <v>292478.21999999997</v>
      </c>
      <c r="O4959" s="24">
        <v>203540.67</v>
      </c>
      <c r="P4959" s="24">
        <v>356196.17</v>
      </c>
      <c r="Q4959" s="24">
        <v>240997.63</v>
      </c>
      <c r="R4959" s="24">
        <v>421745.85</v>
      </c>
      <c r="S4959" s="24">
        <v>265287.39</v>
      </c>
      <c r="T4959" s="24">
        <v>464252.93</v>
      </c>
      <c r="U4959" s="24">
        <v>287899.44</v>
      </c>
      <c r="V4959" s="24">
        <v>503824.01</v>
      </c>
    </row>
    <row r="4960" spans="1:22" hidden="1" x14ac:dyDescent="0.3">
      <c r="A4960" s="23">
        <v>9</v>
      </c>
      <c r="B4960" s="23">
        <v>2022</v>
      </c>
      <c r="C4960" s="23" t="s">
        <v>585</v>
      </c>
      <c r="D4960" t="s">
        <v>74</v>
      </c>
      <c r="E4960" s="23" t="s">
        <v>587</v>
      </c>
      <c r="F4960" s="23" t="s">
        <v>83</v>
      </c>
      <c r="G4960" s="23">
        <v>3</v>
      </c>
      <c r="H4960" s="23" t="s">
        <v>31</v>
      </c>
      <c r="I4960" s="24">
        <v>102964.39</v>
      </c>
      <c r="J4960" s="24">
        <v>180187.68</v>
      </c>
      <c r="K4960" s="24">
        <v>140812.39000000001</v>
      </c>
      <c r="L4960" s="24">
        <v>246421.68</v>
      </c>
      <c r="M4960" s="24">
        <v>178611.7</v>
      </c>
      <c r="N4960" s="24">
        <v>312570.48</v>
      </c>
      <c r="O4960" s="24">
        <v>235731.25</v>
      </c>
      <c r="P4960" s="24">
        <v>412529.69</v>
      </c>
      <c r="Q4960" s="24">
        <v>292397.48</v>
      </c>
      <c r="R4960" s="24">
        <v>511695.59</v>
      </c>
      <c r="S4960" s="24">
        <v>329671.28000000003</v>
      </c>
      <c r="T4960" s="24">
        <v>576924.74</v>
      </c>
      <c r="U4960" s="24">
        <v>366542.13</v>
      </c>
      <c r="V4960" s="24">
        <v>641448.73</v>
      </c>
    </row>
    <row r="4961" spans="1:22" hidden="1" x14ac:dyDescent="0.3">
      <c r="A4961" s="23">
        <v>9</v>
      </c>
      <c r="B4961" s="23">
        <v>2022</v>
      </c>
      <c r="C4961" s="23" t="s">
        <v>585</v>
      </c>
      <c r="D4961" t="s">
        <v>74</v>
      </c>
      <c r="E4961" s="23" t="s">
        <v>587</v>
      </c>
      <c r="F4961" s="23" t="s">
        <v>83</v>
      </c>
      <c r="G4961" s="23">
        <v>4</v>
      </c>
      <c r="H4961" s="23" t="s">
        <v>29</v>
      </c>
      <c r="I4961" s="24">
        <v>107678.66</v>
      </c>
      <c r="J4961" s="24">
        <v>172285.86</v>
      </c>
      <c r="K4961" s="24">
        <v>150750.13</v>
      </c>
      <c r="L4961" s="24">
        <v>241200.2</v>
      </c>
      <c r="M4961" s="24">
        <v>193821.59</v>
      </c>
      <c r="N4961" s="24">
        <v>310114.55</v>
      </c>
      <c r="O4961" s="24">
        <v>258428.79</v>
      </c>
      <c r="P4961" s="24">
        <v>413486.06</v>
      </c>
      <c r="Q4961" s="24">
        <v>323035.98</v>
      </c>
      <c r="R4961" s="24">
        <v>516857.58</v>
      </c>
      <c r="S4961" s="24">
        <v>366107.45</v>
      </c>
      <c r="T4961" s="24">
        <v>585771.93000000005</v>
      </c>
      <c r="U4961" s="24">
        <v>409178.91</v>
      </c>
      <c r="V4961" s="24">
        <v>654686.27</v>
      </c>
    </row>
    <row r="4962" spans="1:22" hidden="1" x14ac:dyDescent="0.3">
      <c r="A4962" s="23">
        <v>9</v>
      </c>
      <c r="B4962" s="23">
        <v>2022</v>
      </c>
      <c r="C4962" s="23" t="s">
        <v>585</v>
      </c>
      <c r="D4962" t="s">
        <v>74</v>
      </c>
      <c r="E4962" s="23" t="s">
        <v>587</v>
      </c>
      <c r="F4962" s="23" t="s">
        <v>84</v>
      </c>
      <c r="G4962" s="23">
        <v>1</v>
      </c>
      <c r="H4962" s="23" t="s">
        <v>14</v>
      </c>
      <c r="I4962" s="24">
        <v>132759.65</v>
      </c>
      <c r="J4962" s="24">
        <v>232329.39</v>
      </c>
      <c r="K4962" s="24">
        <v>171844.84</v>
      </c>
      <c r="L4962" s="24">
        <v>300728.46999999997</v>
      </c>
      <c r="M4962" s="24">
        <v>205047.67999999999</v>
      </c>
      <c r="N4962" s="24">
        <v>358833.44</v>
      </c>
      <c r="O4962" s="24">
        <v>243944.06</v>
      </c>
      <c r="P4962" s="24">
        <v>426902.11</v>
      </c>
      <c r="Q4962" s="24">
        <v>286825.09000000003</v>
      </c>
      <c r="R4962" s="24">
        <v>501943.91</v>
      </c>
      <c r="S4962" s="24">
        <v>314333.34999999998</v>
      </c>
      <c r="T4962" s="24">
        <v>550083.36</v>
      </c>
      <c r="U4962" s="24">
        <v>340781.23</v>
      </c>
      <c r="V4962" s="24">
        <v>596367.16</v>
      </c>
    </row>
    <row r="4963" spans="1:22" hidden="1" x14ac:dyDescent="0.3">
      <c r="A4963" s="23">
        <v>9</v>
      </c>
      <c r="B4963" s="23">
        <v>2022</v>
      </c>
      <c r="C4963" s="23" t="s">
        <v>585</v>
      </c>
      <c r="D4963" t="s">
        <v>74</v>
      </c>
      <c r="E4963" s="23" t="s">
        <v>587</v>
      </c>
      <c r="F4963" s="23" t="s">
        <v>84</v>
      </c>
      <c r="G4963" s="23">
        <v>2</v>
      </c>
      <c r="H4963" s="23" t="s">
        <v>30</v>
      </c>
      <c r="I4963" s="24">
        <v>106562.44</v>
      </c>
      <c r="J4963" s="24">
        <v>186484.26</v>
      </c>
      <c r="K4963" s="24">
        <v>139066.70000000001</v>
      </c>
      <c r="L4963" s="24">
        <v>243366.73</v>
      </c>
      <c r="M4963" s="24">
        <v>167916.02</v>
      </c>
      <c r="N4963" s="24">
        <v>293853.03000000003</v>
      </c>
      <c r="O4963" s="24">
        <v>204455.16</v>
      </c>
      <c r="P4963" s="24">
        <v>357796.52</v>
      </c>
      <c r="Q4963" s="24">
        <v>242060.09</v>
      </c>
      <c r="R4963" s="24">
        <v>423605.15</v>
      </c>
      <c r="S4963" s="24">
        <v>266444.38</v>
      </c>
      <c r="T4963" s="24">
        <v>466277.66</v>
      </c>
      <c r="U4963" s="24">
        <v>289140.37</v>
      </c>
      <c r="V4963" s="24">
        <v>505995.64</v>
      </c>
    </row>
    <row r="4964" spans="1:22" hidden="1" x14ac:dyDescent="0.3">
      <c r="A4964" s="23">
        <v>9</v>
      </c>
      <c r="B4964" s="23">
        <v>2022</v>
      </c>
      <c r="C4964" s="23" t="s">
        <v>585</v>
      </c>
      <c r="D4964" t="s">
        <v>74</v>
      </c>
      <c r="E4964" s="23" t="s">
        <v>587</v>
      </c>
      <c r="F4964" s="23" t="s">
        <v>84</v>
      </c>
      <c r="G4964" s="23">
        <v>3</v>
      </c>
      <c r="H4964" s="23" t="s">
        <v>31</v>
      </c>
      <c r="I4964" s="24">
        <v>103558.01</v>
      </c>
      <c r="J4964" s="24">
        <v>181226.51</v>
      </c>
      <c r="K4964" s="24">
        <v>141643.46</v>
      </c>
      <c r="L4964" s="24">
        <v>247876.05</v>
      </c>
      <c r="M4964" s="24">
        <v>179680.22</v>
      </c>
      <c r="N4964" s="24">
        <v>314440.38</v>
      </c>
      <c r="O4964" s="24">
        <v>237155.93</v>
      </c>
      <c r="P4964" s="24">
        <v>415022.88</v>
      </c>
      <c r="Q4964" s="24">
        <v>294178.33</v>
      </c>
      <c r="R4964" s="24">
        <v>514812.08</v>
      </c>
      <c r="S4964" s="24">
        <v>331689.58</v>
      </c>
      <c r="T4964" s="24">
        <v>580456.77</v>
      </c>
      <c r="U4964" s="24">
        <v>368797.88</v>
      </c>
      <c r="V4964" s="24">
        <v>645396.30000000005</v>
      </c>
    </row>
    <row r="4965" spans="1:22" hidden="1" x14ac:dyDescent="0.3">
      <c r="A4965" s="23">
        <v>9</v>
      </c>
      <c r="B4965" s="23">
        <v>2022</v>
      </c>
      <c r="C4965" s="23" t="s">
        <v>585</v>
      </c>
      <c r="D4965" t="s">
        <v>74</v>
      </c>
      <c r="E4965" s="23" t="s">
        <v>587</v>
      </c>
      <c r="F4965" s="23" t="s">
        <v>84</v>
      </c>
      <c r="G4965" s="23">
        <v>4</v>
      </c>
      <c r="H4965" s="23" t="s">
        <v>29</v>
      </c>
      <c r="I4965" s="24">
        <v>108165.78</v>
      </c>
      <c r="J4965" s="24">
        <v>173065.25</v>
      </c>
      <c r="K4965" s="24">
        <v>151432.1</v>
      </c>
      <c r="L4965" s="24">
        <v>242291.36</v>
      </c>
      <c r="M4965" s="24">
        <v>194698.41</v>
      </c>
      <c r="N4965" s="24">
        <v>311517.46000000002</v>
      </c>
      <c r="O4965" s="24">
        <v>259597.88</v>
      </c>
      <c r="P4965" s="24">
        <v>415356.61</v>
      </c>
      <c r="Q4965" s="24">
        <v>324497.34999999998</v>
      </c>
      <c r="R4965" s="24">
        <v>519195.76</v>
      </c>
      <c r="S4965" s="24">
        <v>367763.66</v>
      </c>
      <c r="T4965" s="24">
        <v>588421.86</v>
      </c>
      <c r="U4965" s="24">
        <v>411029.97</v>
      </c>
      <c r="V4965" s="24">
        <v>657647.97</v>
      </c>
    </row>
    <row r="4966" spans="1:22" hidden="1" x14ac:dyDescent="0.3">
      <c r="A4966" s="23">
        <v>9</v>
      </c>
      <c r="B4966" s="23">
        <v>2022</v>
      </c>
      <c r="C4966" s="23" t="s">
        <v>585</v>
      </c>
      <c r="D4966" t="s">
        <v>74</v>
      </c>
      <c r="E4966" s="23" t="s">
        <v>587</v>
      </c>
      <c r="F4966" s="23" t="s">
        <v>94</v>
      </c>
      <c r="G4966" s="23">
        <v>1</v>
      </c>
      <c r="H4966" s="23" t="s">
        <v>14</v>
      </c>
      <c r="I4966" s="24">
        <v>127911.76</v>
      </c>
      <c r="J4966" s="24">
        <v>223845.58</v>
      </c>
      <c r="K4966" s="24">
        <v>165586.25</v>
      </c>
      <c r="L4966" s="24">
        <v>289775.94</v>
      </c>
      <c r="M4966" s="24">
        <v>197593.85</v>
      </c>
      <c r="N4966" s="24">
        <v>345789.24</v>
      </c>
      <c r="O4966" s="24">
        <v>235096.43</v>
      </c>
      <c r="P4966" s="24">
        <v>411418.75</v>
      </c>
      <c r="Q4966" s="24">
        <v>276434.98</v>
      </c>
      <c r="R4966" s="24">
        <v>483761.22</v>
      </c>
      <c r="S4966" s="24">
        <v>302954.13</v>
      </c>
      <c r="T4966" s="24">
        <v>530169.73</v>
      </c>
      <c r="U4966" s="24">
        <v>328457.98</v>
      </c>
      <c r="V4966" s="24">
        <v>574801.47</v>
      </c>
    </row>
    <row r="4967" spans="1:22" hidden="1" x14ac:dyDescent="0.3">
      <c r="A4967" s="23">
        <v>9</v>
      </c>
      <c r="B4967" s="23">
        <v>2022</v>
      </c>
      <c r="C4967" s="23" t="s">
        <v>585</v>
      </c>
      <c r="D4967" t="s">
        <v>74</v>
      </c>
      <c r="E4967" s="23" t="s">
        <v>587</v>
      </c>
      <c r="F4967" s="23" t="s">
        <v>94</v>
      </c>
      <c r="G4967" s="23">
        <v>2</v>
      </c>
      <c r="H4967" s="23" t="s">
        <v>30</v>
      </c>
      <c r="I4967" s="24">
        <v>102566.49</v>
      </c>
      <c r="J4967" s="24">
        <v>179491.35</v>
      </c>
      <c r="K4967" s="24">
        <v>133874.07</v>
      </c>
      <c r="L4967" s="24">
        <v>234279.62</v>
      </c>
      <c r="M4967" s="24">
        <v>161669.73000000001</v>
      </c>
      <c r="N4967" s="24">
        <v>282922.02</v>
      </c>
      <c r="O4967" s="24">
        <v>196891.71</v>
      </c>
      <c r="P4967" s="24">
        <v>344560.5</v>
      </c>
      <c r="Q4967" s="24">
        <v>233125.75</v>
      </c>
      <c r="R4967" s="24">
        <v>407970.06</v>
      </c>
      <c r="S4967" s="24">
        <v>256622.52</v>
      </c>
      <c r="T4967" s="24">
        <v>449089.42</v>
      </c>
      <c r="U4967" s="24">
        <v>278496.49</v>
      </c>
      <c r="V4967" s="24">
        <v>487368.86</v>
      </c>
    </row>
    <row r="4968" spans="1:22" hidden="1" x14ac:dyDescent="0.3">
      <c r="A4968" s="23">
        <v>9</v>
      </c>
      <c r="B4968" s="23">
        <v>2022</v>
      </c>
      <c r="C4968" s="23" t="s">
        <v>585</v>
      </c>
      <c r="D4968" t="s">
        <v>74</v>
      </c>
      <c r="E4968" s="23" t="s">
        <v>587</v>
      </c>
      <c r="F4968" s="23" t="s">
        <v>94</v>
      </c>
      <c r="G4968" s="23">
        <v>3</v>
      </c>
      <c r="H4968" s="23" t="s">
        <v>31</v>
      </c>
      <c r="I4968" s="24">
        <v>99596.64</v>
      </c>
      <c r="J4968" s="24">
        <v>174294.13</v>
      </c>
      <c r="K4968" s="24">
        <v>136206.09</v>
      </c>
      <c r="L4968" s="24">
        <v>238360.66</v>
      </c>
      <c r="M4968" s="24">
        <v>172768.44</v>
      </c>
      <c r="N4968" s="24">
        <v>302344.76</v>
      </c>
      <c r="O4968" s="24">
        <v>228018.85</v>
      </c>
      <c r="P4968" s="24">
        <v>399032.99</v>
      </c>
      <c r="Q4968" s="24">
        <v>282830.69</v>
      </c>
      <c r="R4968" s="24">
        <v>494953.71</v>
      </c>
      <c r="S4968" s="24">
        <v>318884.61</v>
      </c>
      <c r="T4968" s="24">
        <v>558048.06999999995</v>
      </c>
      <c r="U4968" s="24">
        <v>354548.69</v>
      </c>
      <c r="V4968" s="24">
        <v>620460.21</v>
      </c>
    </row>
    <row r="4969" spans="1:22" hidden="1" x14ac:dyDescent="0.3">
      <c r="A4969" s="23">
        <v>9</v>
      </c>
      <c r="B4969" s="23">
        <v>2022</v>
      </c>
      <c r="C4969" s="23" t="s">
        <v>585</v>
      </c>
      <c r="D4969" t="s">
        <v>74</v>
      </c>
      <c r="E4969" s="23" t="s">
        <v>587</v>
      </c>
      <c r="F4969" s="23" t="s">
        <v>94</v>
      </c>
      <c r="G4969" s="23">
        <v>4</v>
      </c>
      <c r="H4969" s="23" t="s">
        <v>29</v>
      </c>
      <c r="I4969" s="24">
        <v>104161.07</v>
      </c>
      <c r="J4969" s="24">
        <v>166657.72</v>
      </c>
      <c r="K4969" s="24">
        <v>145825.5</v>
      </c>
      <c r="L4969" s="24">
        <v>233320.81</v>
      </c>
      <c r="M4969" s="24">
        <v>187489.93</v>
      </c>
      <c r="N4969" s="24">
        <v>299983.89</v>
      </c>
      <c r="O4969" s="24">
        <v>249986.57</v>
      </c>
      <c r="P4969" s="24">
        <v>399978.52</v>
      </c>
      <c r="Q4969" s="24">
        <v>312483.21999999997</v>
      </c>
      <c r="R4969" s="24">
        <v>499973.15</v>
      </c>
      <c r="S4969" s="24">
        <v>354147.65</v>
      </c>
      <c r="T4969" s="24">
        <v>566636.24</v>
      </c>
      <c r="U4969" s="24">
        <v>395812.07</v>
      </c>
      <c r="V4969" s="24">
        <v>633299.32999999996</v>
      </c>
    </row>
    <row r="4970" spans="1:22" hidden="1" x14ac:dyDescent="0.3">
      <c r="A4970" s="23">
        <v>9</v>
      </c>
      <c r="B4970" s="23">
        <v>2022</v>
      </c>
      <c r="C4970" s="23" t="s">
        <v>585</v>
      </c>
      <c r="D4970" t="s">
        <v>74</v>
      </c>
      <c r="E4970" s="23" t="s">
        <v>587</v>
      </c>
      <c r="F4970" s="23" t="s">
        <v>97</v>
      </c>
      <c r="G4970" s="23">
        <v>1</v>
      </c>
      <c r="H4970" s="23" t="s">
        <v>14</v>
      </c>
      <c r="I4970" s="24">
        <v>126283.57</v>
      </c>
      <c r="J4970" s="24">
        <v>220996.24</v>
      </c>
      <c r="K4970" s="24">
        <v>163462.16</v>
      </c>
      <c r="L4970" s="24">
        <v>286058.78000000003</v>
      </c>
      <c r="M4970" s="24">
        <v>195045.34</v>
      </c>
      <c r="N4970" s="24">
        <v>341329.35</v>
      </c>
      <c r="O4970" s="24">
        <v>232044.34</v>
      </c>
      <c r="P4970" s="24">
        <v>406077.59</v>
      </c>
      <c r="Q4970" s="24">
        <v>272833.61</v>
      </c>
      <c r="R4970" s="24">
        <v>477458.82</v>
      </c>
      <c r="S4970" s="24">
        <v>299000</v>
      </c>
      <c r="T4970" s="24">
        <v>523250</v>
      </c>
      <c r="U4970" s="24">
        <v>324157.74</v>
      </c>
      <c r="V4970" s="24">
        <v>567276.05000000005</v>
      </c>
    </row>
    <row r="4971" spans="1:22" hidden="1" x14ac:dyDescent="0.3">
      <c r="A4971" s="23">
        <v>9</v>
      </c>
      <c r="B4971" s="23">
        <v>2022</v>
      </c>
      <c r="C4971" s="23" t="s">
        <v>585</v>
      </c>
      <c r="D4971" t="s">
        <v>74</v>
      </c>
      <c r="E4971" s="23" t="s">
        <v>587</v>
      </c>
      <c r="F4971" s="23" t="s">
        <v>97</v>
      </c>
      <c r="G4971" s="23">
        <v>2</v>
      </c>
      <c r="H4971" s="23" t="s">
        <v>30</v>
      </c>
      <c r="I4971" s="24">
        <v>101364.26</v>
      </c>
      <c r="J4971" s="24">
        <v>177387.46</v>
      </c>
      <c r="K4971" s="24">
        <v>132282.95000000001</v>
      </c>
      <c r="L4971" s="24">
        <v>231495.17</v>
      </c>
      <c r="M4971" s="24">
        <v>159724.99</v>
      </c>
      <c r="N4971" s="24">
        <v>279518.71999999997</v>
      </c>
      <c r="O4971" s="24">
        <v>194481.72</v>
      </c>
      <c r="P4971" s="24">
        <v>340343.02</v>
      </c>
      <c r="Q4971" s="24">
        <v>230252.27</v>
      </c>
      <c r="R4971" s="24">
        <v>402941.46</v>
      </c>
      <c r="S4971" s="24">
        <v>253447.08</v>
      </c>
      <c r="T4971" s="24">
        <v>443532.38</v>
      </c>
      <c r="U4971" s="24">
        <v>275035.94</v>
      </c>
      <c r="V4971" s="24">
        <v>481312.9</v>
      </c>
    </row>
    <row r="4972" spans="1:22" hidden="1" x14ac:dyDescent="0.3">
      <c r="A4972" s="23">
        <v>9</v>
      </c>
      <c r="B4972" s="23">
        <v>2022</v>
      </c>
      <c r="C4972" s="23" t="s">
        <v>585</v>
      </c>
      <c r="D4972" t="s">
        <v>74</v>
      </c>
      <c r="E4972" s="23" t="s">
        <v>587</v>
      </c>
      <c r="F4972" s="23" t="s">
        <v>97</v>
      </c>
      <c r="G4972" s="23">
        <v>3</v>
      </c>
      <c r="H4972" s="23" t="s">
        <v>31</v>
      </c>
      <c r="I4972" s="24">
        <v>98506.39</v>
      </c>
      <c r="J4972" s="24">
        <v>172386.18</v>
      </c>
      <c r="K4972" s="24">
        <v>134734.01</v>
      </c>
      <c r="L4972" s="24">
        <v>235784.52</v>
      </c>
      <c r="M4972" s="24">
        <v>170915.32</v>
      </c>
      <c r="N4972" s="24">
        <v>299101.81</v>
      </c>
      <c r="O4972" s="24">
        <v>225587.34</v>
      </c>
      <c r="P4972" s="24">
        <v>394777.84</v>
      </c>
      <c r="Q4972" s="24">
        <v>279828.15999999997</v>
      </c>
      <c r="R4972" s="24">
        <v>489699.27</v>
      </c>
      <c r="S4972" s="24">
        <v>315509.59000000003</v>
      </c>
      <c r="T4972" s="24">
        <v>552141.78</v>
      </c>
      <c r="U4972" s="24">
        <v>350807.72</v>
      </c>
      <c r="V4972" s="24">
        <v>613913.52</v>
      </c>
    </row>
    <row r="4973" spans="1:22" hidden="1" x14ac:dyDescent="0.3">
      <c r="A4973" s="23">
        <v>9</v>
      </c>
      <c r="B4973" s="23">
        <v>2022</v>
      </c>
      <c r="C4973" s="23" t="s">
        <v>585</v>
      </c>
      <c r="D4973" t="s">
        <v>74</v>
      </c>
      <c r="E4973" s="23" t="s">
        <v>587</v>
      </c>
      <c r="F4973" s="23" t="s">
        <v>97</v>
      </c>
      <c r="G4973" s="23">
        <v>4</v>
      </c>
      <c r="H4973" s="23" t="s">
        <v>29</v>
      </c>
      <c r="I4973" s="24">
        <v>102889.4</v>
      </c>
      <c r="J4973" s="24">
        <v>164623.04000000001</v>
      </c>
      <c r="K4973" s="24">
        <v>144045.16</v>
      </c>
      <c r="L4973" s="24">
        <v>230472.25</v>
      </c>
      <c r="M4973" s="24">
        <v>185200.92</v>
      </c>
      <c r="N4973" s="24">
        <v>296321.46999999997</v>
      </c>
      <c r="O4973" s="24">
        <v>246934.55</v>
      </c>
      <c r="P4973" s="24">
        <v>395095.29</v>
      </c>
      <c r="Q4973" s="24">
        <v>308668.19</v>
      </c>
      <c r="R4973" s="24">
        <v>493869.11</v>
      </c>
      <c r="S4973" s="24">
        <v>349823.95</v>
      </c>
      <c r="T4973" s="24">
        <v>559718.32999999996</v>
      </c>
      <c r="U4973" s="24">
        <v>390979.71</v>
      </c>
      <c r="V4973" s="24">
        <v>625567.54</v>
      </c>
    </row>
    <row r="4974" spans="1:22" hidden="1" x14ac:dyDescent="0.3">
      <c r="A4974" s="23">
        <v>9</v>
      </c>
      <c r="B4974" s="23">
        <v>2022</v>
      </c>
      <c r="C4974" s="23" t="s">
        <v>585</v>
      </c>
      <c r="D4974" t="s">
        <v>86</v>
      </c>
      <c r="E4974" s="23" t="s">
        <v>588</v>
      </c>
      <c r="F4974" s="23" t="s">
        <v>85</v>
      </c>
      <c r="G4974" s="23">
        <v>1</v>
      </c>
      <c r="H4974" s="23" t="s">
        <v>14</v>
      </c>
      <c r="I4974" s="24">
        <v>154347.97</v>
      </c>
      <c r="J4974" s="24">
        <v>270108.94</v>
      </c>
      <c r="K4974" s="24">
        <v>200765.32</v>
      </c>
      <c r="L4974" s="24">
        <v>351339.3</v>
      </c>
      <c r="M4974" s="24">
        <v>240382.61</v>
      </c>
      <c r="N4974" s="24">
        <v>420669.57</v>
      </c>
      <c r="O4974" s="24">
        <v>287170.12</v>
      </c>
      <c r="P4974" s="24">
        <v>502547.71</v>
      </c>
      <c r="Q4974" s="24">
        <v>338403.53</v>
      </c>
      <c r="R4974" s="24">
        <v>592206.18000000005</v>
      </c>
      <c r="S4974" s="24">
        <v>371293.15</v>
      </c>
      <c r="T4974" s="24">
        <v>649763.01</v>
      </c>
      <c r="U4974" s="24">
        <v>403324.58</v>
      </c>
      <c r="V4974" s="24">
        <v>705818.01</v>
      </c>
    </row>
    <row r="4975" spans="1:22" hidden="1" x14ac:dyDescent="0.3">
      <c r="A4975" s="23">
        <v>9</v>
      </c>
      <c r="B4975" s="23">
        <v>2022</v>
      </c>
      <c r="C4975" s="23" t="s">
        <v>585</v>
      </c>
      <c r="D4975" t="s">
        <v>86</v>
      </c>
      <c r="E4975" s="23" t="s">
        <v>588</v>
      </c>
      <c r="F4975" s="23" t="s">
        <v>85</v>
      </c>
      <c r="G4975" s="23">
        <v>2</v>
      </c>
      <c r="H4975" s="23" t="s">
        <v>30</v>
      </c>
      <c r="I4975" s="24">
        <v>117714.46</v>
      </c>
      <c r="J4975" s="24">
        <v>206000.31</v>
      </c>
      <c r="K4975" s="24">
        <v>154929.21</v>
      </c>
      <c r="L4975" s="24">
        <v>271126.13</v>
      </c>
      <c r="M4975" s="24">
        <v>188458.67</v>
      </c>
      <c r="N4975" s="24">
        <v>329802.65999999997</v>
      </c>
      <c r="O4975" s="24">
        <v>231949.86</v>
      </c>
      <c r="P4975" s="24">
        <v>405912.25</v>
      </c>
      <c r="Q4975" s="24">
        <v>275805.31</v>
      </c>
      <c r="R4975" s="24">
        <v>482659.29</v>
      </c>
      <c r="S4975" s="24">
        <v>304326.45</v>
      </c>
      <c r="T4975" s="24">
        <v>532571.30000000005</v>
      </c>
      <c r="U4975" s="24">
        <v>331111.33</v>
      </c>
      <c r="V4975" s="24">
        <v>579444.82999999996</v>
      </c>
    </row>
    <row r="4976" spans="1:22" hidden="1" x14ac:dyDescent="0.3">
      <c r="A4976" s="23">
        <v>9</v>
      </c>
      <c r="B4976" s="23">
        <v>2022</v>
      </c>
      <c r="C4976" s="23" t="s">
        <v>585</v>
      </c>
      <c r="D4976" t="s">
        <v>86</v>
      </c>
      <c r="E4976" s="23" t="s">
        <v>588</v>
      </c>
      <c r="F4976" s="23" t="s">
        <v>85</v>
      </c>
      <c r="G4976" s="23">
        <v>3</v>
      </c>
      <c r="H4976" s="23" t="s">
        <v>31</v>
      </c>
      <c r="I4976" s="24">
        <v>109789.31</v>
      </c>
      <c r="J4976" s="24">
        <v>192131.3</v>
      </c>
      <c r="K4976" s="24">
        <v>149037.60999999999</v>
      </c>
      <c r="L4976" s="24">
        <v>260815.82</v>
      </c>
      <c r="M4976" s="24">
        <v>188217.83</v>
      </c>
      <c r="N4976" s="24">
        <v>329381.2</v>
      </c>
      <c r="O4976" s="24">
        <v>247576.27</v>
      </c>
      <c r="P4976" s="24">
        <v>433258.47</v>
      </c>
      <c r="Q4976" s="24">
        <v>306300.81</v>
      </c>
      <c r="R4976" s="24">
        <v>536026.41</v>
      </c>
      <c r="S4976" s="24">
        <v>344746.16</v>
      </c>
      <c r="T4976" s="24">
        <v>603305.78</v>
      </c>
      <c r="U4976" s="24">
        <v>382628.04</v>
      </c>
      <c r="V4976" s="24">
        <v>669599.06000000006</v>
      </c>
    </row>
    <row r="4977" spans="1:22" hidden="1" x14ac:dyDescent="0.3">
      <c r="A4977" s="23">
        <v>9</v>
      </c>
      <c r="B4977" s="23">
        <v>2022</v>
      </c>
      <c r="C4977" s="23" t="s">
        <v>585</v>
      </c>
      <c r="D4977" t="s">
        <v>86</v>
      </c>
      <c r="E4977" s="23" t="s">
        <v>588</v>
      </c>
      <c r="F4977" s="23" t="s">
        <v>85</v>
      </c>
      <c r="G4977" s="23">
        <v>4</v>
      </c>
      <c r="H4977" s="23" t="s">
        <v>29</v>
      </c>
      <c r="I4977" s="24">
        <v>122516.05</v>
      </c>
      <c r="J4977" s="24">
        <v>196025.67</v>
      </c>
      <c r="K4977" s="24">
        <v>171522.46</v>
      </c>
      <c r="L4977" s="24">
        <v>274435.94</v>
      </c>
      <c r="M4977" s="24">
        <v>220528.88</v>
      </c>
      <c r="N4977" s="24">
        <v>352846.21</v>
      </c>
      <c r="O4977" s="24">
        <v>294038.51</v>
      </c>
      <c r="P4977" s="24">
        <v>470461.62</v>
      </c>
      <c r="Q4977" s="24">
        <v>367548.14</v>
      </c>
      <c r="R4977" s="24">
        <v>588077.02</v>
      </c>
      <c r="S4977" s="24">
        <v>416554.55</v>
      </c>
      <c r="T4977" s="24">
        <v>666487.29</v>
      </c>
      <c r="U4977" s="24">
        <v>465560.97</v>
      </c>
      <c r="V4977" s="24">
        <v>744897.56</v>
      </c>
    </row>
    <row r="4978" spans="1:22" hidden="1" x14ac:dyDescent="0.3">
      <c r="A4978" s="23">
        <v>9</v>
      </c>
      <c r="B4978" s="23">
        <v>2022</v>
      </c>
      <c r="C4978" s="23" t="s">
        <v>585</v>
      </c>
      <c r="D4978" t="s">
        <v>164</v>
      </c>
      <c r="E4978" s="23" t="s">
        <v>589</v>
      </c>
      <c r="F4978" s="23" t="s">
        <v>210</v>
      </c>
      <c r="G4978" s="23">
        <v>1</v>
      </c>
      <c r="H4978" s="23" t="s">
        <v>14</v>
      </c>
      <c r="I4978" s="24">
        <v>107532.56</v>
      </c>
      <c r="J4978" s="24">
        <v>188181.98</v>
      </c>
      <c r="K4978" s="24">
        <v>139439</v>
      </c>
      <c r="L4978" s="24">
        <v>244018.25</v>
      </c>
      <c r="M4978" s="24">
        <v>166590.73000000001</v>
      </c>
      <c r="N4978" s="24">
        <v>291533.78000000003</v>
      </c>
      <c r="O4978" s="24">
        <v>198494.16</v>
      </c>
      <c r="P4978" s="24">
        <v>347364.77</v>
      </c>
      <c r="Q4978" s="24">
        <v>233577.60000000001</v>
      </c>
      <c r="R4978" s="24">
        <v>408760.8</v>
      </c>
      <c r="S4978" s="24">
        <v>256089.61</v>
      </c>
      <c r="T4978" s="24">
        <v>448156.82</v>
      </c>
      <c r="U4978" s="24">
        <v>277837.98</v>
      </c>
      <c r="V4978" s="24">
        <v>486216.47</v>
      </c>
    </row>
    <row r="4979" spans="1:22" hidden="1" x14ac:dyDescent="0.3">
      <c r="A4979" s="23">
        <v>9</v>
      </c>
      <c r="B4979" s="23">
        <v>2022</v>
      </c>
      <c r="C4979" s="23" t="s">
        <v>585</v>
      </c>
      <c r="D4979" t="s">
        <v>164</v>
      </c>
      <c r="E4979" s="23" t="s">
        <v>589</v>
      </c>
      <c r="F4979" s="23" t="s">
        <v>210</v>
      </c>
      <c r="G4979" s="23">
        <v>2</v>
      </c>
      <c r="H4979" s="23" t="s">
        <v>30</v>
      </c>
      <c r="I4979" s="24">
        <v>84743.11</v>
      </c>
      <c r="J4979" s="24">
        <v>148300.45000000001</v>
      </c>
      <c r="K4979" s="24">
        <v>110924.68</v>
      </c>
      <c r="L4979" s="24">
        <v>194118.19</v>
      </c>
      <c r="M4979" s="24">
        <v>134289.20000000001</v>
      </c>
      <c r="N4979" s="24">
        <v>235006.11</v>
      </c>
      <c r="O4979" s="24">
        <v>164142.01999999999</v>
      </c>
      <c r="P4979" s="24">
        <v>287248.53000000003</v>
      </c>
      <c r="Q4979" s="24">
        <v>194635.68</v>
      </c>
      <c r="R4979" s="24">
        <v>340612.44</v>
      </c>
      <c r="S4979" s="24">
        <v>214430.09</v>
      </c>
      <c r="T4979" s="24">
        <v>375252.67</v>
      </c>
      <c r="U4979" s="24">
        <v>232914.62</v>
      </c>
      <c r="V4979" s="24">
        <v>407600.59</v>
      </c>
    </row>
    <row r="4980" spans="1:22" hidden="1" x14ac:dyDescent="0.3">
      <c r="A4980" s="23">
        <v>9</v>
      </c>
      <c r="B4980" s="23">
        <v>2022</v>
      </c>
      <c r="C4980" s="23" t="s">
        <v>585</v>
      </c>
      <c r="D4980" t="s">
        <v>164</v>
      </c>
      <c r="E4980" s="23" t="s">
        <v>589</v>
      </c>
      <c r="F4980" s="23" t="s">
        <v>210</v>
      </c>
      <c r="G4980" s="23">
        <v>3</v>
      </c>
      <c r="H4980" s="23" t="s">
        <v>31</v>
      </c>
      <c r="I4980" s="24">
        <v>81182.77</v>
      </c>
      <c r="J4980" s="24">
        <v>142069.84</v>
      </c>
      <c r="K4980" s="24">
        <v>110752.3</v>
      </c>
      <c r="L4980" s="24">
        <v>193816.52</v>
      </c>
      <c r="M4980" s="24">
        <v>140279.48000000001</v>
      </c>
      <c r="N4980" s="24">
        <v>245489.08</v>
      </c>
      <c r="O4980" s="24">
        <v>184936.11</v>
      </c>
      <c r="P4980" s="24">
        <v>323638.19</v>
      </c>
      <c r="Q4980" s="24">
        <v>229198.39</v>
      </c>
      <c r="R4980" s="24">
        <v>401097.19</v>
      </c>
      <c r="S4980" s="24">
        <v>258268.42</v>
      </c>
      <c r="T4980" s="24">
        <v>451969.73</v>
      </c>
      <c r="U4980" s="24">
        <v>286987.90999999997</v>
      </c>
      <c r="V4980" s="24">
        <v>502228.84</v>
      </c>
    </row>
    <row r="4981" spans="1:22" hidden="1" x14ac:dyDescent="0.3">
      <c r="A4981" s="23">
        <v>9</v>
      </c>
      <c r="B4981" s="23">
        <v>2022</v>
      </c>
      <c r="C4981" s="23" t="s">
        <v>585</v>
      </c>
      <c r="D4981" t="s">
        <v>164</v>
      </c>
      <c r="E4981" s="23" t="s">
        <v>589</v>
      </c>
      <c r="F4981" s="23" t="s">
        <v>210</v>
      </c>
      <c r="G4981" s="23">
        <v>4</v>
      </c>
      <c r="H4981" s="23" t="s">
        <v>29</v>
      </c>
      <c r="I4981" s="24">
        <v>86788.62</v>
      </c>
      <c r="J4981" s="24">
        <v>138861.79</v>
      </c>
      <c r="K4981" s="24">
        <v>121504.06</v>
      </c>
      <c r="L4981" s="24">
        <v>194406.5</v>
      </c>
      <c r="M4981" s="24">
        <v>156219.51</v>
      </c>
      <c r="N4981" s="24">
        <v>249951.22</v>
      </c>
      <c r="O4981" s="24">
        <v>208292.68</v>
      </c>
      <c r="P4981" s="24">
        <v>333268.28999999998</v>
      </c>
      <c r="Q4981" s="24">
        <v>260365.85</v>
      </c>
      <c r="R4981" s="24">
        <v>416585.36</v>
      </c>
      <c r="S4981" s="24">
        <v>295081.28999999998</v>
      </c>
      <c r="T4981" s="24">
        <v>472130.07</v>
      </c>
      <c r="U4981" s="24">
        <v>329796.74</v>
      </c>
      <c r="V4981" s="24">
        <v>527674.79</v>
      </c>
    </row>
    <row r="4982" spans="1:22" hidden="1" x14ac:dyDescent="0.3">
      <c r="A4982" s="23">
        <v>9</v>
      </c>
      <c r="B4982" s="23">
        <v>2022</v>
      </c>
      <c r="C4982" s="23" t="s">
        <v>585</v>
      </c>
      <c r="D4982" t="s">
        <v>164</v>
      </c>
      <c r="E4982" s="23" t="s">
        <v>589</v>
      </c>
      <c r="F4982" s="23" t="s">
        <v>253</v>
      </c>
      <c r="G4982" s="23">
        <v>1</v>
      </c>
      <c r="H4982" s="23" t="s">
        <v>14</v>
      </c>
      <c r="I4982" s="24">
        <v>113990.3</v>
      </c>
      <c r="J4982" s="24">
        <v>199483.02</v>
      </c>
      <c r="K4982" s="24">
        <v>147764.82999999999</v>
      </c>
      <c r="L4982" s="24">
        <v>258588.46</v>
      </c>
      <c r="M4982" s="24">
        <v>176497.21</v>
      </c>
      <c r="N4982" s="24">
        <v>308870.11</v>
      </c>
      <c r="O4982" s="24">
        <v>210239.55</v>
      </c>
      <c r="P4982" s="24">
        <v>367919.22</v>
      </c>
      <c r="Q4982" s="24">
        <v>247362.07</v>
      </c>
      <c r="R4982" s="24">
        <v>432883.62</v>
      </c>
      <c r="S4982" s="24">
        <v>271181.36</v>
      </c>
      <c r="T4982" s="24">
        <v>474567.38</v>
      </c>
      <c r="U4982" s="24">
        <v>294172.73</v>
      </c>
      <c r="V4982" s="24">
        <v>514802.29</v>
      </c>
    </row>
    <row r="4983" spans="1:22" hidden="1" x14ac:dyDescent="0.3">
      <c r="A4983" s="23">
        <v>9</v>
      </c>
      <c r="B4983" s="23">
        <v>2022</v>
      </c>
      <c r="C4983" s="23" t="s">
        <v>585</v>
      </c>
      <c r="D4983" t="s">
        <v>164</v>
      </c>
      <c r="E4983" s="23" t="s">
        <v>589</v>
      </c>
      <c r="F4983" s="23" t="s">
        <v>253</v>
      </c>
      <c r="G4983" s="23">
        <v>2</v>
      </c>
      <c r="H4983" s="23" t="s">
        <v>30</v>
      </c>
      <c r="I4983" s="24">
        <v>90135.92</v>
      </c>
      <c r="J4983" s="24">
        <v>157737.85999999999</v>
      </c>
      <c r="K4983" s="24">
        <v>117918.07</v>
      </c>
      <c r="L4983" s="24">
        <v>206356.62</v>
      </c>
      <c r="M4983" s="24">
        <v>142686.26999999999</v>
      </c>
      <c r="N4983" s="24">
        <v>249700.97</v>
      </c>
      <c r="O4983" s="24">
        <v>174282.18</v>
      </c>
      <c r="P4983" s="24">
        <v>304993.81</v>
      </c>
      <c r="Q4983" s="24">
        <v>206600.44</v>
      </c>
      <c r="R4983" s="24">
        <v>361550.77</v>
      </c>
      <c r="S4983" s="24">
        <v>227575.14</v>
      </c>
      <c r="T4983" s="24">
        <v>398256.5</v>
      </c>
      <c r="U4983" s="24">
        <v>247150.16</v>
      </c>
      <c r="V4983" s="24">
        <v>432512.78</v>
      </c>
    </row>
    <row r="4984" spans="1:22" hidden="1" x14ac:dyDescent="0.3">
      <c r="A4984" s="23">
        <v>9</v>
      </c>
      <c r="B4984" s="23">
        <v>2022</v>
      </c>
      <c r="C4984" s="23" t="s">
        <v>585</v>
      </c>
      <c r="D4984" t="s">
        <v>164</v>
      </c>
      <c r="E4984" s="23" t="s">
        <v>589</v>
      </c>
      <c r="F4984" s="23" t="s">
        <v>253</v>
      </c>
      <c r="G4984" s="23">
        <v>3</v>
      </c>
      <c r="H4984" s="23" t="s">
        <v>31</v>
      </c>
      <c r="I4984" s="24">
        <v>86579.68</v>
      </c>
      <c r="J4984" s="24">
        <v>151514.43</v>
      </c>
      <c r="K4984" s="24">
        <v>118172.29</v>
      </c>
      <c r="L4984" s="24">
        <v>206801.51</v>
      </c>
      <c r="M4984" s="24">
        <v>149720.57</v>
      </c>
      <c r="N4984" s="24">
        <v>262011</v>
      </c>
      <c r="O4984" s="24">
        <v>197425.96</v>
      </c>
      <c r="P4984" s="24">
        <v>345495.43</v>
      </c>
      <c r="Q4984" s="24">
        <v>244718.57</v>
      </c>
      <c r="R4984" s="24">
        <v>428257.5</v>
      </c>
      <c r="S4984" s="24">
        <v>275788.34000000003</v>
      </c>
      <c r="T4984" s="24">
        <v>482629.59</v>
      </c>
      <c r="U4984" s="24">
        <v>306491.19</v>
      </c>
      <c r="V4984" s="24">
        <v>536359.57999999996</v>
      </c>
    </row>
    <row r="4985" spans="1:22" hidden="1" x14ac:dyDescent="0.3">
      <c r="A4985" s="23">
        <v>9</v>
      </c>
      <c r="B4985" s="23">
        <v>2022</v>
      </c>
      <c r="C4985" s="23" t="s">
        <v>585</v>
      </c>
      <c r="D4985" t="s">
        <v>164</v>
      </c>
      <c r="E4985" s="23" t="s">
        <v>589</v>
      </c>
      <c r="F4985" s="23" t="s">
        <v>253</v>
      </c>
      <c r="G4985" s="23">
        <v>4</v>
      </c>
      <c r="H4985" s="23" t="s">
        <v>29</v>
      </c>
      <c r="I4985" s="24">
        <v>92159.84</v>
      </c>
      <c r="J4985" s="24">
        <v>147455.74</v>
      </c>
      <c r="K4985" s="24">
        <v>129023.77</v>
      </c>
      <c r="L4985" s="24">
        <v>206438.04</v>
      </c>
      <c r="M4985" s="24">
        <v>165887.71</v>
      </c>
      <c r="N4985" s="24">
        <v>265420.34000000003</v>
      </c>
      <c r="O4985" s="24">
        <v>221183.61</v>
      </c>
      <c r="P4985" s="24">
        <v>353893.79</v>
      </c>
      <c r="Q4985" s="24">
        <v>276479.52</v>
      </c>
      <c r="R4985" s="24">
        <v>442367.23</v>
      </c>
      <c r="S4985" s="24">
        <v>313343.45</v>
      </c>
      <c r="T4985" s="24">
        <v>501349.53</v>
      </c>
      <c r="U4985" s="24">
        <v>350207.39</v>
      </c>
      <c r="V4985" s="24">
        <v>560331.82999999996</v>
      </c>
    </row>
    <row r="4986" spans="1:22" hidden="1" x14ac:dyDescent="0.3">
      <c r="A4986" s="23">
        <v>9</v>
      </c>
      <c r="B4986" s="23">
        <v>2022</v>
      </c>
      <c r="C4986" s="23" t="s">
        <v>585</v>
      </c>
      <c r="D4986" t="s">
        <v>164</v>
      </c>
      <c r="E4986" s="23" t="s">
        <v>589</v>
      </c>
      <c r="F4986" s="23" t="s">
        <v>294</v>
      </c>
      <c r="G4986" s="23">
        <v>1</v>
      </c>
      <c r="H4986" s="23" t="s">
        <v>14</v>
      </c>
      <c r="I4986" s="24">
        <v>117758.84</v>
      </c>
      <c r="J4986" s="24">
        <v>206077.97</v>
      </c>
      <c r="K4986" s="24">
        <v>152626.29999999999</v>
      </c>
      <c r="L4986" s="24">
        <v>267096.03000000003</v>
      </c>
      <c r="M4986" s="24">
        <v>182283.97</v>
      </c>
      <c r="N4986" s="24">
        <v>318996.95</v>
      </c>
      <c r="O4986" s="24">
        <v>217103.89</v>
      </c>
      <c r="P4986" s="24">
        <v>379931.81</v>
      </c>
      <c r="Q4986" s="24">
        <v>255420.26</v>
      </c>
      <c r="R4986" s="24">
        <v>446985.45</v>
      </c>
      <c r="S4986" s="24">
        <v>280005.01</v>
      </c>
      <c r="T4986" s="24">
        <v>490008.77</v>
      </c>
      <c r="U4986" s="24">
        <v>303725.40000000002</v>
      </c>
      <c r="V4986" s="24">
        <v>531519.43999999994</v>
      </c>
    </row>
    <row r="4987" spans="1:22" hidden="1" x14ac:dyDescent="0.3">
      <c r="A4987" s="23">
        <v>9</v>
      </c>
      <c r="B4987" s="23">
        <v>2022</v>
      </c>
      <c r="C4987" s="23" t="s">
        <v>585</v>
      </c>
      <c r="D4987" t="s">
        <v>164</v>
      </c>
      <c r="E4987" s="23" t="s">
        <v>589</v>
      </c>
      <c r="F4987" s="23" t="s">
        <v>294</v>
      </c>
      <c r="G4987" s="23">
        <v>2</v>
      </c>
      <c r="H4987" s="23" t="s">
        <v>30</v>
      </c>
      <c r="I4987" s="24">
        <v>93265.51</v>
      </c>
      <c r="J4987" s="24">
        <v>163214.64000000001</v>
      </c>
      <c r="K4987" s="24">
        <v>121980.07</v>
      </c>
      <c r="L4987" s="24">
        <v>213465.13</v>
      </c>
      <c r="M4987" s="24">
        <v>147567.38</v>
      </c>
      <c r="N4987" s="24">
        <v>258242.91</v>
      </c>
      <c r="O4987" s="24">
        <v>180183.37</v>
      </c>
      <c r="P4987" s="24">
        <v>315320.90000000002</v>
      </c>
      <c r="Q4987" s="24">
        <v>213566.8</v>
      </c>
      <c r="R4987" s="24">
        <v>373741.89</v>
      </c>
      <c r="S4987" s="24">
        <v>235230.77</v>
      </c>
      <c r="T4987" s="24">
        <v>411653.84</v>
      </c>
      <c r="U4987" s="24">
        <v>255443.29</v>
      </c>
      <c r="V4987" s="24">
        <v>447025.75</v>
      </c>
    </row>
    <row r="4988" spans="1:22" hidden="1" x14ac:dyDescent="0.3">
      <c r="A4988" s="23">
        <v>9</v>
      </c>
      <c r="B4988" s="23">
        <v>2022</v>
      </c>
      <c r="C4988" s="23" t="s">
        <v>585</v>
      </c>
      <c r="D4988" t="s">
        <v>164</v>
      </c>
      <c r="E4988" s="23" t="s">
        <v>589</v>
      </c>
      <c r="F4988" s="23" t="s">
        <v>294</v>
      </c>
      <c r="G4988" s="23">
        <v>3</v>
      </c>
      <c r="H4988" s="23" t="s">
        <v>31</v>
      </c>
      <c r="I4988" s="24">
        <v>89699.1</v>
      </c>
      <c r="J4988" s="24">
        <v>156973.42000000001</v>
      </c>
      <c r="K4988" s="24">
        <v>122458.07</v>
      </c>
      <c r="L4988" s="24">
        <v>214301.63</v>
      </c>
      <c r="M4988" s="24">
        <v>155171.53</v>
      </c>
      <c r="N4988" s="24">
        <v>271550.17</v>
      </c>
      <c r="O4988" s="24">
        <v>204634.93</v>
      </c>
      <c r="P4988" s="24">
        <v>358111.13</v>
      </c>
      <c r="Q4988" s="24">
        <v>253674.5</v>
      </c>
      <c r="R4988" s="24">
        <v>443930.37</v>
      </c>
      <c r="S4988" s="24">
        <v>285896.62</v>
      </c>
      <c r="T4988" s="24">
        <v>500319.08</v>
      </c>
      <c r="U4988" s="24">
        <v>317742</v>
      </c>
      <c r="V4988" s="24">
        <v>556048.5</v>
      </c>
    </row>
    <row r="4989" spans="1:22" hidden="1" x14ac:dyDescent="0.3">
      <c r="A4989" s="23">
        <v>9</v>
      </c>
      <c r="B4989" s="23">
        <v>2022</v>
      </c>
      <c r="C4989" s="23" t="s">
        <v>585</v>
      </c>
      <c r="D4989" t="s">
        <v>164</v>
      </c>
      <c r="E4989" s="23" t="s">
        <v>589</v>
      </c>
      <c r="F4989" s="23" t="s">
        <v>294</v>
      </c>
      <c r="G4989" s="23">
        <v>4</v>
      </c>
      <c r="H4989" s="23" t="s">
        <v>29</v>
      </c>
      <c r="I4989" s="24">
        <v>95285.15</v>
      </c>
      <c r="J4989" s="24">
        <v>152456.24</v>
      </c>
      <c r="K4989" s="24">
        <v>133399.21</v>
      </c>
      <c r="L4989" s="24">
        <v>213438.73</v>
      </c>
      <c r="M4989" s="24">
        <v>171513.27</v>
      </c>
      <c r="N4989" s="24">
        <v>274421.23</v>
      </c>
      <c r="O4989" s="24">
        <v>228684.35</v>
      </c>
      <c r="P4989" s="24">
        <v>365894.97</v>
      </c>
      <c r="Q4989" s="24">
        <v>285855.44</v>
      </c>
      <c r="R4989" s="24">
        <v>457368.71</v>
      </c>
      <c r="S4989" s="24">
        <v>323969.5</v>
      </c>
      <c r="T4989" s="24">
        <v>518351.21</v>
      </c>
      <c r="U4989" s="24">
        <v>362083.56</v>
      </c>
      <c r="V4989" s="24">
        <v>579333.69999999995</v>
      </c>
    </row>
    <row r="4990" spans="1:22" hidden="1" x14ac:dyDescent="0.3">
      <c r="A4990" s="23">
        <v>9</v>
      </c>
      <c r="B4990" s="23">
        <v>2022</v>
      </c>
      <c r="C4990" s="23" t="s">
        <v>585</v>
      </c>
      <c r="D4990" t="s">
        <v>164</v>
      </c>
      <c r="E4990" s="23" t="s">
        <v>589</v>
      </c>
      <c r="F4990" s="23" t="s">
        <v>334</v>
      </c>
      <c r="G4990" s="23">
        <v>1</v>
      </c>
      <c r="H4990" s="23" t="s">
        <v>14</v>
      </c>
      <c r="I4990" s="24">
        <v>108099.75</v>
      </c>
      <c r="J4990" s="24">
        <v>189174.56</v>
      </c>
      <c r="K4990" s="24">
        <v>140222.82</v>
      </c>
      <c r="L4990" s="24">
        <v>245389.93</v>
      </c>
      <c r="M4990" s="24">
        <v>167568.01999999999</v>
      </c>
      <c r="N4990" s="24">
        <v>293244.03999999998</v>
      </c>
      <c r="O4990" s="24">
        <v>199717.25</v>
      </c>
      <c r="P4990" s="24">
        <v>349505.19</v>
      </c>
      <c r="Q4990" s="24">
        <v>235054.03</v>
      </c>
      <c r="R4990" s="24">
        <v>411344.56</v>
      </c>
      <c r="S4990" s="24">
        <v>257729.75</v>
      </c>
      <c r="T4990" s="24">
        <v>451027.06</v>
      </c>
      <c r="U4990" s="24">
        <v>279656.34000000003</v>
      </c>
      <c r="V4990" s="24">
        <v>489398.59</v>
      </c>
    </row>
    <row r="4991" spans="1:22" hidden="1" x14ac:dyDescent="0.3">
      <c r="A4991" s="23">
        <v>9</v>
      </c>
      <c r="B4991" s="23">
        <v>2022</v>
      </c>
      <c r="C4991" s="23" t="s">
        <v>585</v>
      </c>
      <c r="D4991" t="s">
        <v>164</v>
      </c>
      <c r="E4991" s="23" t="s">
        <v>589</v>
      </c>
      <c r="F4991" s="23" t="s">
        <v>334</v>
      </c>
      <c r="G4991" s="23">
        <v>2</v>
      </c>
      <c r="H4991" s="23" t="s">
        <v>30</v>
      </c>
      <c r="I4991" s="24">
        <v>84884.33</v>
      </c>
      <c r="J4991" s="24">
        <v>148547.57</v>
      </c>
      <c r="K4991" s="24">
        <v>111175.52</v>
      </c>
      <c r="L4991" s="24">
        <v>194557.16</v>
      </c>
      <c r="M4991" s="24">
        <v>134662.73000000001</v>
      </c>
      <c r="N4991" s="24">
        <v>235659.78</v>
      </c>
      <c r="O4991" s="24">
        <v>164723.01999999999</v>
      </c>
      <c r="P4991" s="24">
        <v>288265.28999999998</v>
      </c>
      <c r="Q4991" s="24">
        <v>195384.23</v>
      </c>
      <c r="R4991" s="24">
        <v>341922.41</v>
      </c>
      <c r="S4991" s="24">
        <v>215291.55</v>
      </c>
      <c r="T4991" s="24">
        <v>376760.22</v>
      </c>
      <c r="U4991" s="24">
        <v>233893.29</v>
      </c>
      <c r="V4991" s="24">
        <v>409313.27</v>
      </c>
    </row>
    <row r="4992" spans="1:22" hidden="1" x14ac:dyDescent="0.3">
      <c r="A4992" s="23">
        <v>9</v>
      </c>
      <c r="B4992" s="23">
        <v>2022</v>
      </c>
      <c r="C4992" s="23" t="s">
        <v>585</v>
      </c>
      <c r="D4992" t="s">
        <v>164</v>
      </c>
      <c r="E4992" s="23" t="s">
        <v>589</v>
      </c>
      <c r="F4992" s="23" t="s">
        <v>334</v>
      </c>
      <c r="G4992" s="23">
        <v>3</v>
      </c>
      <c r="H4992" s="23" t="s">
        <v>31</v>
      </c>
      <c r="I4992" s="24">
        <v>81085.78</v>
      </c>
      <c r="J4992" s="24">
        <v>141900.10999999999</v>
      </c>
      <c r="K4992" s="24">
        <v>110562.25</v>
      </c>
      <c r="L4992" s="24">
        <v>193483.93</v>
      </c>
      <c r="M4992" s="24">
        <v>139995.56</v>
      </c>
      <c r="N4992" s="24">
        <v>244992.24</v>
      </c>
      <c r="O4992" s="24">
        <v>184518.25</v>
      </c>
      <c r="P4992" s="24">
        <v>322906.93</v>
      </c>
      <c r="Q4992" s="24">
        <v>228639.21</v>
      </c>
      <c r="R4992" s="24">
        <v>400118.62</v>
      </c>
      <c r="S4992" s="24">
        <v>257606.83</v>
      </c>
      <c r="T4992" s="24">
        <v>450811.96</v>
      </c>
      <c r="U4992" s="24">
        <v>286217.37</v>
      </c>
      <c r="V4992" s="24">
        <v>500880.4</v>
      </c>
    </row>
    <row r="4993" spans="1:22" hidden="1" x14ac:dyDescent="0.3">
      <c r="A4993" s="26">
        <v>9</v>
      </c>
      <c r="B4993" s="26">
        <v>2022</v>
      </c>
      <c r="C4993" s="26" t="s">
        <v>585</v>
      </c>
      <c r="D4993" t="s">
        <v>164</v>
      </c>
      <c r="E4993" s="26" t="s">
        <v>589</v>
      </c>
      <c r="F4993" s="26" t="s">
        <v>334</v>
      </c>
      <c r="G4993" s="26">
        <v>4</v>
      </c>
      <c r="H4993" s="26" t="s">
        <v>29</v>
      </c>
      <c r="I4993" s="27">
        <v>87086.04</v>
      </c>
      <c r="J4993" s="27">
        <v>139337.67000000001</v>
      </c>
      <c r="K4993" s="27">
        <v>121920.46</v>
      </c>
      <c r="L4993" s="27">
        <v>195072.74</v>
      </c>
      <c r="M4993" s="27">
        <v>156754.88</v>
      </c>
      <c r="N4993" s="27">
        <v>250807.81</v>
      </c>
      <c r="O4993" s="27">
        <v>209006.5</v>
      </c>
      <c r="P4993" s="27">
        <v>334410.40999999997</v>
      </c>
      <c r="Q4993" s="27">
        <v>261258.13</v>
      </c>
      <c r="R4993" s="27">
        <v>418013.02</v>
      </c>
      <c r="S4993" s="27">
        <v>296092.55</v>
      </c>
      <c r="T4993" s="27">
        <v>473748.08</v>
      </c>
      <c r="U4993" s="27">
        <v>330926.96999999997</v>
      </c>
      <c r="V4993" s="27">
        <v>529483.15</v>
      </c>
    </row>
    <row r="4994" spans="1:22" ht="14.25" hidden="1" customHeight="1" x14ac:dyDescent="0.3">
      <c r="A4994" s="23"/>
      <c r="B4994" s="23">
        <v>2023</v>
      </c>
      <c r="C4994" s="23" t="s">
        <v>578</v>
      </c>
      <c r="D4994" t="s">
        <v>174</v>
      </c>
      <c r="E4994" s="23" t="s">
        <v>582</v>
      </c>
      <c r="F4994" s="23" t="s">
        <v>221</v>
      </c>
      <c r="G4994" s="23">
        <v>1</v>
      </c>
      <c r="H4994" s="23" t="s">
        <v>14</v>
      </c>
      <c r="I4994" s="24">
        <v>115692</v>
      </c>
      <c r="J4994" s="24">
        <v>202461</v>
      </c>
      <c r="K4994" s="24">
        <v>150266</v>
      </c>
      <c r="L4994" s="24">
        <v>262966</v>
      </c>
      <c r="M4994" s="24">
        <v>179650</v>
      </c>
      <c r="N4994" s="24">
        <v>314387</v>
      </c>
      <c r="O4994" s="24">
        <v>214339</v>
      </c>
      <c r="P4994" s="24">
        <v>375093</v>
      </c>
      <c r="Q4994" s="24">
        <v>252973</v>
      </c>
      <c r="R4994" s="24">
        <v>442703</v>
      </c>
      <c r="S4994" s="24">
        <v>277552</v>
      </c>
      <c r="T4994" s="24">
        <v>485716</v>
      </c>
      <c r="U4994" s="24">
        <v>300716</v>
      </c>
      <c r="V4994" s="24">
        <v>526253</v>
      </c>
    </row>
    <row r="4995" spans="1:22" hidden="1" x14ac:dyDescent="0.3">
      <c r="A4995" s="23"/>
      <c r="B4995" s="23">
        <v>2023</v>
      </c>
      <c r="C4995" s="23" t="s">
        <v>578</v>
      </c>
      <c r="D4995" t="s">
        <v>174</v>
      </c>
      <c r="E4995" s="23" t="s">
        <v>582</v>
      </c>
      <c r="F4995" s="23" t="s">
        <v>221</v>
      </c>
      <c r="G4995" s="23">
        <v>2</v>
      </c>
      <c r="H4995" s="23" t="s">
        <v>30</v>
      </c>
      <c r="I4995" s="24">
        <v>96585</v>
      </c>
      <c r="J4995" s="24">
        <v>169024</v>
      </c>
      <c r="K4995" s="24">
        <v>128643</v>
      </c>
      <c r="L4995" s="24">
        <v>225126</v>
      </c>
      <c r="M4995" s="24">
        <v>158446</v>
      </c>
      <c r="N4995" s="24">
        <v>277280</v>
      </c>
      <c r="O4995" s="24">
        <v>199260</v>
      </c>
      <c r="P4995" s="24">
        <v>348705</v>
      </c>
      <c r="Q4995" s="24">
        <v>240974</v>
      </c>
      <c r="R4995" s="24">
        <v>421705</v>
      </c>
      <c r="S4995" s="24">
        <v>266081</v>
      </c>
      <c r="T4995" s="24">
        <v>465643</v>
      </c>
      <c r="U4995" s="24">
        <v>289593</v>
      </c>
      <c r="V4995" s="24">
        <v>506787</v>
      </c>
    </row>
    <row r="4996" spans="1:22" hidden="1" x14ac:dyDescent="0.3">
      <c r="A4996" s="23"/>
      <c r="B4996" s="23">
        <v>2023</v>
      </c>
      <c r="C4996" s="23" t="s">
        <v>578</v>
      </c>
      <c r="D4996" t="s">
        <v>174</v>
      </c>
      <c r="E4996" s="23" t="s">
        <v>582</v>
      </c>
      <c r="F4996" s="23" t="s">
        <v>221</v>
      </c>
      <c r="G4996" s="23">
        <v>3</v>
      </c>
      <c r="H4996" s="23" t="s">
        <v>31</v>
      </c>
      <c r="I4996" s="24">
        <v>88861</v>
      </c>
      <c r="J4996" s="24">
        <v>155506</v>
      </c>
      <c r="K4996" s="24">
        <v>122677</v>
      </c>
      <c r="L4996" s="24">
        <v>214685</v>
      </c>
      <c r="M4996" s="24">
        <v>155511</v>
      </c>
      <c r="N4996" s="24">
        <v>272145</v>
      </c>
      <c r="O4996" s="24">
        <v>202906</v>
      </c>
      <c r="P4996" s="24">
        <v>355085</v>
      </c>
      <c r="Q4996" s="24">
        <v>252711</v>
      </c>
      <c r="R4996" s="24">
        <v>442244</v>
      </c>
      <c r="S4996" s="24">
        <v>284308</v>
      </c>
      <c r="T4996" s="24">
        <v>497538</v>
      </c>
      <c r="U4996" s="24">
        <v>315411</v>
      </c>
      <c r="V4996" s="24">
        <v>551969</v>
      </c>
    </row>
    <row r="4997" spans="1:22" hidden="1" x14ac:dyDescent="0.3">
      <c r="A4997" s="23"/>
      <c r="B4997" s="23">
        <v>2023</v>
      </c>
      <c r="C4997" s="23" t="s">
        <v>578</v>
      </c>
      <c r="D4997" t="s">
        <v>174</v>
      </c>
      <c r="E4997" s="23" t="s">
        <v>582</v>
      </c>
      <c r="F4997" s="23" t="s">
        <v>221</v>
      </c>
      <c r="G4997" s="23">
        <v>4</v>
      </c>
      <c r="H4997" s="23" t="s">
        <v>29</v>
      </c>
      <c r="I4997" s="24">
        <v>99738</v>
      </c>
      <c r="J4997" s="24">
        <v>159581</v>
      </c>
      <c r="K4997" s="24">
        <v>139633</v>
      </c>
      <c r="L4997" s="24">
        <v>223413</v>
      </c>
      <c r="M4997" s="24">
        <v>179528</v>
      </c>
      <c r="N4997" s="24">
        <v>287245</v>
      </c>
      <c r="O4997" s="24">
        <v>239371</v>
      </c>
      <c r="P4997" s="24">
        <v>382994</v>
      </c>
      <c r="Q4997" s="24">
        <v>299214</v>
      </c>
      <c r="R4997" s="24">
        <v>478742</v>
      </c>
      <c r="S4997" s="24">
        <v>339109</v>
      </c>
      <c r="T4997" s="24">
        <v>542574</v>
      </c>
      <c r="U4997" s="24">
        <v>379004</v>
      </c>
      <c r="V4997" s="24">
        <v>606407</v>
      </c>
    </row>
    <row r="4998" spans="1:22" x14ac:dyDescent="0.3">
      <c r="A4998" s="54"/>
      <c r="B4998" s="54" t="s">
        <v>620</v>
      </c>
      <c r="C4998" s="54" t="s">
        <v>612</v>
      </c>
      <c r="D4998" t="s">
        <v>174</v>
      </c>
      <c r="E4998" s="54" t="s">
        <v>582</v>
      </c>
      <c r="F4998" s="23" t="s">
        <v>221</v>
      </c>
      <c r="G4998" s="23">
        <v>1</v>
      </c>
      <c r="H4998" s="23" t="s">
        <v>14</v>
      </c>
      <c r="I4998" s="24">
        <v>112976</v>
      </c>
      <c r="J4998" s="24">
        <v>197708</v>
      </c>
      <c r="K4998" s="24">
        <v>146633</v>
      </c>
      <c r="L4998" s="24">
        <v>256608</v>
      </c>
      <c r="M4998" s="24">
        <v>175840</v>
      </c>
      <c r="N4998" s="24">
        <v>307720</v>
      </c>
      <c r="O4998" s="24">
        <v>210313</v>
      </c>
      <c r="P4998" s="24">
        <v>368047</v>
      </c>
      <c r="Q4998" s="24">
        <v>248146</v>
      </c>
      <c r="R4998" s="24">
        <v>434256</v>
      </c>
      <c r="S4998" s="24">
        <v>272196</v>
      </c>
      <c r="T4998" s="24">
        <v>476343</v>
      </c>
      <c r="U4998" s="24">
        <v>294018</v>
      </c>
      <c r="V4998" s="24">
        <v>514531</v>
      </c>
    </row>
    <row r="4999" spans="1:22" x14ac:dyDescent="0.3">
      <c r="A4999" s="54"/>
      <c r="B4999" s="54" t="s">
        <v>620</v>
      </c>
      <c r="C4999" s="54" t="s">
        <v>612</v>
      </c>
      <c r="D4999" t="s">
        <v>174</v>
      </c>
      <c r="E4999" s="54" t="s">
        <v>582</v>
      </c>
      <c r="F4999" s="23" t="s">
        <v>221</v>
      </c>
      <c r="G4999" s="23">
        <v>2</v>
      </c>
      <c r="H4999" s="23" t="s">
        <v>30</v>
      </c>
      <c r="I4999" s="24">
        <v>97428</v>
      </c>
      <c r="J4999" s="24">
        <v>170499</v>
      </c>
      <c r="K4999" s="24">
        <v>128067</v>
      </c>
      <c r="L4999" s="24">
        <v>224118</v>
      </c>
      <c r="M4999" s="24">
        <v>156086</v>
      </c>
      <c r="N4999" s="24">
        <v>273151</v>
      </c>
      <c r="O4999" s="24">
        <v>192208</v>
      </c>
      <c r="P4999" s="24">
        <v>336363</v>
      </c>
      <c r="Q4999" s="24">
        <v>229036</v>
      </c>
      <c r="R4999" s="24">
        <v>400813</v>
      </c>
      <c r="S4999" s="24">
        <v>253118</v>
      </c>
      <c r="T4999" s="24">
        <v>442957</v>
      </c>
      <c r="U4999" s="24">
        <v>275260</v>
      </c>
      <c r="V4999" s="24">
        <v>481706</v>
      </c>
    </row>
    <row r="5000" spans="1:22" x14ac:dyDescent="0.3">
      <c r="A5000" s="54"/>
      <c r="B5000" s="54" t="s">
        <v>620</v>
      </c>
      <c r="C5000" s="54" t="s">
        <v>612</v>
      </c>
      <c r="D5000" t="s">
        <v>174</v>
      </c>
      <c r="E5000" s="54" t="s">
        <v>582</v>
      </c>
      <c r="F5000" s="23" t="s">
        <v>221</v>
      </c>
      <c r="G5000" s="23">
        <v>3</v>
      </c>
      <c r="H5000" s="23" t="s">
        <v>31</v>
      </c>
      <c r="I5000" s="24">
        <v>87740</v>
      </c>
      <c r="J5000" s="24">
        <v>153545</v>
      </c>
      <c r="K5000" s="24">
        <v>119140</v>
      </c>
      <c r="L5000" s="24">
        <v>208494</v>
      </c>
      <c r="M5000" s="24">
        <v>150452</v>
      </c>
      <c r="N5000" s="24">
        <v>263291</v>
      </c>
      <c r="O5000" s="24">
        <v>197865</v>
      </c>
      <c r="P5000" s="24">
        <v>346264</v>
      </c>
      <c r="Q5000" s="24">
        <v>244766</v>
      </c>
      <c r="R5000" s="24">
        <v>428340</v>
      </c>
      <c r="S5000" s="24">
        <v>275462</v>
      </c>
      <c r="T5000" s="24">
        <v>482059</v>
      </c>
      <c r="U5000" s="24">
        <v>305703</v>
      </c>
      <c r="V5000" s="24">
        <v>534980</v>
      </c>
    </row>
    <row r="5001" spans="1:22" x14ac:dyDescent="0.3">
      <c r="A5001" s="54"/>
      <c r="B5001" s="54" t="s">
        <v>620</v>
      </c>
      <c r="C5001" s="54" t="s">
        <v>612</v>
      </c>
      <c r="D5001" t="s">
        <v>174</v>
      </c>
      <c r="E5001" s="54" t="s">
        <v>582</v>
      </c>
      <c r="F5001" s="23" t="s">
        <v>221</v>
      </c>
      <c r="G5001" s="23">
        <v>4</v>
      </c>
      <c r="H5001" s="23" t="s">
        <v>29</v>
      </c>
      <c r="I5001" s="24">
        <v>99672</v>
      </c>
      <c r="J5001" s="24">
        <v>159475</v>
      </c>
      <c r="K5001" s="24">
        <v>139541</v>
      </c>
      <c r="L5001" s="24">
        <v>223265</v>
      </c>
      <c r="M5001" s="24">
        <v>179410</v>
      </c>
      <c r="N5001" s="24">
        <v>287056</v>
      </c>
      <c r="O5001" s="24">
        <v>239213</v>
      </c>
      <c r="P5001" s="24">
        <v>382741</v>
      </c>
      <c r="Q5001" s="24">
        <v>299016</v>
      </c>
      <c r="R5001" s="24">
        <v>478426</v>
      </c>
      <c r="S5001" s="24">
        <v>338885</v>
      </c>
      <c r="T5001" s="24">
        <v>542216</v>
      </c>
      <c r="U5001" s="24">
        <v>378754</v>
      </c>
      <c r="V5001" s="24">
        <v>606006</v>
      </c>
    </row>
    <row r="5002" spans="1:22" hidden="1" x14ac:dyDescent="0.3">
      <c r="A5002" s="23"/>
      <c r="B5002" s="23">
        <v>2023</v>
      </c>
      <c r="C5002" s="23" t="s">
        <v>567</v>
      </c>
      <c r="D5002" t="s">
        <v>176</v>
      </c>
      <c r="E5002" s="23" t="s">
        <v>572</v>
      </c>
      <c r="F5002" s="23" t="s">
        <v>223</v>
      </c>
      <c r="G5002" s="23">
        <v>1</v>
      </c>
      <c r="H5002" s="23" t="s">
        <v>14</v>
      </c>
      <c r="I5002" s="24">
        <v>107505</v>
      </c>
      <c r="J5002" s="24">
        <v>188135</v>
      </c>
      <c r="K5002" s="24">
        <v>139591</v>
      </c>
      <c r="L5002" s="24">
        <v>244285</v>
      </c>
      <c r="M5002" s="24">
        <v>166852</v>
      </c>
      <c r="N5002" s="24">
        <v>291990</v>
      </c>
      <c r="O5002" s="24">
        <v>199019</v>
      </c>
      <c r="P5002" s="24">
        <v>348283</v>
      </c>
      <c r="Q5002" s="24">
        <v>234857</v>
      </c>
      <c r="R5002" s="24">
        <v>410999</v>
      </c>
      <c r="S5002" s="24">
        <v>257661</v>
      </c>
      <c r="T5002" s="24">
        <v>450906</v>
      </c>
      <c r="U5002" s="24">
        <v>279138</v>
      </c>
      <c r="V5002" s="24">
        <v>488491</v>
      </c>
    </row>
    <row r="5003" spans="1:22" hidden="1" x14ac:dyDescent="0.3">
      <c r="A5003" s="23"/>
      <c r="B5003" s="23">
        <v>2023</v>
      </c>
      <c r="C5003" s="23" t="s">
        <v>567</v>
      </c>
      <c r="D5003" t="s">
        <v>176</v>
      </c>
      <c r="E5003" s="23" t="s">
        <v>572</v>
      </c>
      <c r="F5003" s="23" t="s">
        <v>223</v>
      </c>
      <c r="G5003" s="23">
        <v>2</v>
      </c>
      <c r="H5003" s="23" t="s">
        <v>30</v>
      </c>
      <c r="I5003" s="24">
        <v>89974</v>
      </c>
      <c r="J5003" s="24">
        <v>157455</v>
      </c>
      <c r="K5003" s="24">
        <v>119752</v>
      </c>
      <c r="L5003" s="24">
        <v>209566</v>
      </c>
      <c r="M5003" s="24">
        <v>147396</v>
      </c>
      <c r="N5003" s="24">
        <v>257944</v>
      </c>
      <c r="O5003" s="24">
        <v>185184</v>
      </c>
      <c r="P5003" s="24">
        <v>324072</v>
      </c>
      <c r="Q5003" s="24">
        <v>223847</v>
      </c>
      <c r="R5003" s="24">
        <v>391733</v>
      </c>
      <c r="S5003" s="24">
        <v>247136</v>
      </c>
      <c r="T5003" s="24">
        <v>432488</v>
      </c>
      <c r="U5003" s="24">
        <v>268932</v>
      </c>
      <c r="V5003" s="24">
        <v>470630</v>
      </c>
    </row>
    <row r="5004" spans="1:22" hidden="1" x14ac:dyDescent="0.3">
      <c r="A5004" s="23"/>
      <c r="B5004" s="23">
        <v>2023</v>
      </c>
      <c r="C5004" s="23" t="s">
        <v>567</v>
      </c>
      <c r="D5004" t="s">
        <v>176</v>
      </c>
      <c r="E5004" s="23" t="s">
        <v>572</v>
      </c>
      <c r="F5004" s="23" t="s">
        <v>223</v>
      </c>
      <c r="G5004" s="23">
        <v>3</v>
      </c>
      <c r="H5004" s="23" t="s">
        <v>31</v>
      </c>
      <c r="I5004" s="24">
        <v>82922</v>
      </c>
      <c r="J5004" s="24">
        <v>145114</v>
      </c>
      <c r="K5004" s="24">
        <v>114506</v>
      </c>
      <c r="L5004" s="24">
        <v>200385</v>
      </c>
      <c r="M5004" s="24">
        <v>145188</v>
      </c>
      <c r="N5004" s="24">
        <v>254079</v>
      </c>
      <c r="O5004" s="24">
        <v>189508</v>
      </c>
      <c r="P5004" s="24">
        <v>331638</v>
      </c>
      <c r="Q5004" s="24">
        <v>236039</v>
      </c>
      <c r="R5004" s="24">
        <v>413068</v>
      </c>
      <c r="S5004" s="24">
        <v>265586</v>
      </c>
      <c r="T5004" s="24">
        <v>464775</v>
      </c>
      <c r="U5004" s="24">
        <v>294680</v>
      </c>
      <c r="V5004" s="24">
        <v>515690</v>
      </c>
    </row>
    <row r="5005" spans="1:22" hidden="1" x14ac:dyDescent="0.3">
      <c r="A5005" s="23"/>
      <c r="B5005" s="23">
        <v>2023</v>
      </c>
      <c r="C5005" s="23" t="s">
        <v>567</v>
      </c>
      <c r="D5005" t="s">
        <v>176</v>
      </c>
      <c r="E5005" s="23" t="s">
        <v>572</v>
      </c>
      <c r="F5005" s="23" t="s">
        <v>223</v>
      </c>
      <c r="G5005" s="23">
        <v>4</v>
      </c>
      <c r="H5005" s="23" t="s">
        <v>29</v>
      </c>
      <c r="I5005" s="24">
        <v>92685</v>
      </c>
      <c r="J5005" s="24">
        <v>148296</v>
      </c>
      <c r="K5005" s="24">
        <v>129759</v>
      </c>
      <c r="L5005" s="24">
        <v>207615</v>
      </c>
      <c r="M5005" s="24">
        <v>166833</v>
      </c>
      <c r="N5005" s="24">
        <v>266933</v>
      </c>
      <c r="O5005" s="24">
        <v>222444</v>
      </c>
      <c r="P5005" s="24">
        <v>355911</v>
      </c>
      <c r="Q5005" s="24">
        <v>278055</v>
      </c>
      <c r="R5005" s="24">
        <v>444889</v>
      </c>
      <c r="S5005" s="24">
        <v>315129</v>
      </c>
      <c r="T5005" s="24">
        <v>504207</v>
      </c>
      <c r="U5005" s="24">
        <v>352203</v>
      </c>
      <c r="V5005" s="24">
        <v>563526</v>
      </c>
    </row>
    <row r="5006" spans="1:22" x14ac:dyDescent="0.3">
      <c r="A5006" s="54"/>
      <c r="B5006" s="54" t="s">
        <v>620</v>
      </c>
      <c r="C5006" s="54" t="s">
        <v>611</v>
      </c>
      <c r="D5006" t="s">
        <v>176</v>
      </c>
      <c r="E5006" s="54" t="s">
        <v>572</v>
      </c>
      <c r="F5006" s="57" t="s">
        <v>223</v>
      </c>
      <c r="G5006" s="23">
        <v>1</v>
      </c>
      <c r="H5006" s="23" t="s">
        <v>14</v>
      </c>
      <c r="I5006" s="24">
        <v>108489</v>
      </c>
      <c r="J5006" s="24">
        <v>189857</v>
      </c>
      <c r="K5006" s="24">
        <v>140726</v>
      </c>
      <c r="L5006" s="24">
        <v>246270</v>
      </c>
      <c r="M5006" s="24">
        <v>168700</v>
      </c>
      <c r="N5006" s="24">
        <v>295226</v>
      </c>
      <c r="O5006" s="24">
        <v>201691</v>
      </c>
      <c r="P5006" s="24">
        <v>352959</v>
      </c>
      <c r="Q5006" s="24">
        <v>237901</v>
      </c>
      <c r="R5006" s="24">
        <v>416327</v>
      </c>
      <c r="S5006" s="24">
        <v>260927</v>
      </c>
      <c r="T5006" s="24">
        <v>456623</v>
      </c>
      <c r="U5006" s="24">
        <v>281767</v>
      </c>
      <c r="V5006" s="24">
        <v>493091</v>
      </c>
    </row>
    <row r="5007" spans="1:22" x14ac:dyDescent="0.3">
      <c r="A5007" s="54"/>
      <c r="B5007" s="54" t="s">
        <v>620</v>
      </c>
      <c r="C5007" s="54" t="s">
        <v>611</v>
      </c>
      <c r="D5007" t="s">
        <v>176</v>
      </c>
      <c r="E5007" s="54" t="s">
        <v>572</v>
      </c>
      <c r="F5007" s="57" t="s">
        <v>223</v>
      </c>
      <c r="G5007" s="23">
        <v>2</v>
      </c>
      <c r="H5007" s="23" t="s">
        <v>30</v>
      </c>
      <c r="I5007" s="24">
        <v>93913</v>
      </c>
      <c r="J5007" s="24">
        <v>164348</v>
      </c>
      <c r="K5007" s="24">
        <v>123320</v>
      </c>
      <c r="L5007" s="24">
        <v>215811</v>
      </c>
      <c r="M5007" s="24">
        <v>150181</v>
      </c>
      <c r="N5007" s="24">
        <v>262817</v>
      </c>
      <c r="O5007" s="24">
        <v>184717</v>
      </c>
      <c r="P5007" s="24">
        <v>323255</v>
      </c>
      <c r="Q5007" s="24">
        <v>219986</v>
      </c>
      <c r="R5007" s="24">
        <v>384975</v>
      </c>
      <c r="S5007" s="24">
        <v>243060</v>
      </c>
      <c r="T5007" s="24">
        <v>425355</v>
      </c>
      <c r="U5007" s="24">
        <v>264240</v>
      </c>
      <c r="V5007" s="24">
        <v>462421</v>
      </c>
    </row>
    <row r="5008" spans="1:22" x14ac:dyDescent="0.3">
      <c r="A5008" s="54"/>
      <c r="B5008" s="54" t="s">
        <v>620</v>
      </c>
      <c r="C5008" s="54" t="s">
        <v>611</v>
      </c>
      <c r="D5008" t="s">
        <v>176</v>
      </c>
      <c r="E5008" s="54" t="s">
        <v>572</v>
      </c>
      <c r="F5008" s="57" t="s">
        <v>223</v>
      </c>
      <c r="G5008" s="23">
        <v>3</v>
      </c>
      <c r="H5008" s="23" t="s">
        <v>31</v>
      </c>
      <c r="I5008" s="24">
        <v>84985</v>
      </c>
      <c r="J5008" s="24">
        <v>148724</v>
      </c>
      <c r="K5008" s="24">
        <v>115514</v>
      </c>
      <c r="L5008" s="24">
        <v>202150</v>
      </c>
      <c r="M5008" s="24">
        <v>145961</v>
      </c>
      <c r="N5008" s="24">
        <v>255431</v>
      </c>
      <c r="O5008" s="24">
        <v>192048</v>
      </c>
      <c r="P5008" s="24">
        <v>336085</v>
      </c>
      <c r="Q5008" s="24">
        <v>237655</v>
      </c>
      <c r="R5008" s="24">
        <v>415896</v>
      </c>
      <c r="S5008" s="24">
        <v>267524</v>
      </c>
      <c r="T5008" s="24">
        <v>468168</v>
      </c>
      <c r="U5008" s="24">
        <v>296966</v>
      </c>
      <c r="V5008" s="24">
        <v>519691</v>
      </c>
    </row>
    <row r="5009" spans="1:22" x14ac:dyDescent="0.3">
      <c r="A5009" s="54"/>
      <c r="B5009" s="54" t="s">
        <v>620</v>
      </c>
      <c r="C5009" s="54" t="s">
        <v>611</v>
      </c>
      <c r="D5009" t="s">
        <v>176</v>
      </c>
      <c r="E5009" s="54" t="s">
        <v>572</v>
      </c>
      <c r="F5009" s="57" t="s">
        <v>223</v>
      </c>
      <c r="G5009" s="23">
        <v>4</v>
      </c>
      <c r="H5009" s="23" t="s">
        <v>29</v>
      </c>
      <c r="I5009" s="24">
        <v>95723</v>
      </c>
      <c r="J5009" s="24">
        <v>153156</v>
      </c>
      <c r="K5009" s="24">
        <v>134012</v>
      </c>
      <c r="L5009" s="24">
        <v>214419</v>
      </c>
      <c r="M5009" s="24">
        <v>172301</v>
      </c>
      <c r="N5009" s="24">
        <v>275681</v>
      </c>
      <c r="O5009" s="24">
        <v>229734</v>
      </c>
      <c r="P5009" s="24">
        <v>367575</v>
      </c>
      <c r="Q5009" s="24">
        <v>287168</v>
      </c>
      <c r="R5009" s="24">
        <v>459468</v>
      </c>
      <c r="S5009" s="24">
        <v>325457</v>
      </c>
      <c r="T5009" s="24">
        <v>520731</v>
      </c>
      <c r="U5009" s="24">
        <v>363746</v>
      </c>
      <c r="V5009" s="24">
        <v>581993</v>
      </c>
    </row>
    <row r="5010" spans="1:22" hidden="1" x14ac:dyDescent="0.3">
      <c r="A5010" s="23"/>
      <c r="B5010" s="23">
        <v>2023</v>
      </c>
      <c r="C5010" s="23" t="s">
        <v>560</v>
      </c>
      <c r="D5010" t="s">
        <v>10</v>
      </c>
      <c r="E5010" s="23" t="s">
        <v>565</v>
      </c>
      <c r="F5010" s="23" t="s">
        <v>8</v>
      </c>
      <c r="G5010" s="23">
        <v>1</v>
      </c>
      <c r="H5010" s="23" t="s">
        <v>14</v>
      </c>
      <c r="I5010" s="24">
        <v>121238</v>
      </c>
      <c r="J5010" s="24">
        <v>212166</v>
      </c>
      <c r="K5010" s="24">
        <v>157409</v>
      </c>
      <c r="L5010" s="24">
        <v>275465</v>
      </c>
      <c r="M5010" s="24">
        <v>188137</v>
      </c>
      <c r="N5010" s="24">
        <v>329239</v>
      </c>
      <c r="O5010" s="24">
        <v>224391</v>
      </c>
      <c r="P5010" s="24">
        <v>392685</v>
      </c>
      <c r="Q5010" s="24">
        <v>264786</v>
      </c>
      <c r="R5010" s="24">
        <v>463376</v>
      </c>
      <c r="S5010" s="24">
        <v>290491</v>
      </c>
      <c r="T5010" s="24">
        <v>508360</v>
      </c>
      <c r="U5010" s="24">
        <v>314696</v>
      </c>
      <c r="V5010" s="24">
        <v>550719</v>
      </c>
    </row>
    <row r="5011" spans="1:22" hidden="1" x14ac:dyDescent="0.3">
      <c r="A5011" s="23"/>
      <c r="B5011" s="23">
        <v>2023</v>
      </c>
      <c r="C5011" s="23" t="s">
        <v>560</v>
      </c>
      <c r="D5011" t="s">
        <v>10</v>
      </c>
      <c r="E5011" s="23" t="s">
        <v>565</v>
      </c>
      <c r="F5011" s="23" t="s">
        <v>8</v>
      </c>
      <c r="G5011" s="23">
        <v>2</v>
      </c>
      <c r="H5011" s="23" t="s">
        <v>30</v>
      </c>
      <c r="I5011" s="24">
        <v>101539</v>
      </c>
      <c r="J5011" s="24">
        <v>177694</v>
      </c>
      <c r="K5011" s="24">
        <v>135117</v>
      </c>
      <c r="L5011" s="24">
        <v>236455</v>
      </c>
      <c r="M5011" s="24">
        <v>166277</v>
      </c>
      <c r="N5011" s="24">
        <v>290985</v>
      </c>
      <c r="O5011" s="24">
        <v>208846</v>
      </c>
      <c r="P5011" s="24">
        <v>365481</v>
      </c>
      <c r="Q5011" s="24">
        <v>252416</v>
      </c>
      <c r="R5011" s="24">
        <v>441729</v>
      </c>
      <c r="S5011" s="24">
        <v>278666</v>
      </c>
      <c r="T5011" s="24">
        <v>487665</v>
      </c>
      <c r="U5011" s="24">
        <v>303229</v>
      </c>
      <c r="V5011" s="24">
        <v>530650</v>
      </c>
    </row>
    <row r="5012" spans="1:22" hidden="1" x14ac:dyDescent="0.3">
      <c r="A5012" s="23"/>
      <c r="B5012" s="23">
        <v>2023</v>
      </c>
      <c r="C5012" s="23" t="s">
        <v>560</v>
      </c>
      <c r="D5012" t="s">
        <v>10</v>
      </c>
      <c r="E5012" s="23" t="s">
        <v>565</v>
      </c>
      <c r="F5012" s="23" t="s">
        <v>8</v>
      </c>
      <c r="G5012" s="23">
        <v>3</v>
      </c>
      <c r="H5012" s="23" t="s">
        <v>31</v>
      </c>
      <c r="I5012" s="24">
        <v>93627</v>
      </c>
      <c r="J5012" s="24">
        <v>163848</v>
      </c>
      <c r="K5012" s="24">
        <v>129297</v>
      </c>
      <c r="L5012" s="24">
        <v>226271</v>
      </c>
      <c r="M5012" s="24">
        <v>163954</v>
      </c>
      <c r="N5012" s="24">
        <v>286920</v>
      </c>
      <c r="O5012" s="24">
        <v>214026</v>
      </c>
      <c r="P5012" s="24">
        <v>374545</v>
      </c>
      <c r="Q5012" s="24">
        <v>266582</v>
      </c>
      <c r="R5012" s="24">
        <v>466518</v>
      </c>
      <c r="S5012" s="24">
        <v>299963</v>
      </c>
      <c r="T5012" s="24">
        <v>524936</v>
      </c>
      <c r="U5012" s="24">
        <v>332836</v>
      </c>
      <c r="V5012" s="24">
        <v>582463</v>
      </c>
    </row>
    <row r="5013" spans="1:22" hidden="1" x14ac:dyDescent="0.3">
      <c r="A5013" s="23"/>
      <c r="B5013" s="23">
        <v>2023</v>
      </c>
      <c r="C5013" s="23" t="s">
        <v>560</v>
      </c>
      <c r="D5013" t="s">
        <v>10</v>
      </c>
      <c r="E5013" s="23" t="s">
        <v>565</v>
      </c>
      <c r="F5013" s="23" t="s">
        <v>8</v>
      </c>
      <c r="G5013" s="23">
        <v>4</v>
      </c>
      <c r="H5013" s="23" t="s">
        <v>29</v>
      </c>
      <c r="I5013" s="24">
        <v>104526</v>
      </c>
      <c r="J5013" s="24">
        <v>167241</v>
      </c>
      <c r="K5013" s="24">
        <v>146336</v>
      </c>
      <c r="L5013" s="24">
        <v>234138</v>
      </c>
      <c r="M5013" s="24">
        <v>188147</v>
      </c>
      <c r="N5013" s="24">
        <v>301035</v>
      </c>
      <c r="O5013" s="24">
        <v>250862</v>
      </c>
      <c r="P5013" s="24">
        <v>401379</v>
      </c>
      <c r="Q5013" s="24">
        <v>313578</v>
      </c>
      <c r="R5013" s="24">
        <v>501724</v>
      </c>
      <c r="S5013" s="24">
        <v>355388</v>
      </c>
      <c r="T5013" s="24">
        <v>568621</v>
      </c>
      <c r="U5013" s="24">
        <v>397198</v>
      </c>
      <c r="V5013" s="24">
        <v>635517</v>
      </c>
    </row>
    <row r="5014" spans="1:22" x14ac:dyDescent="0.3">
      <c r="A5014" s="54"/>
      <c r="B5014" s="54" t="s">
        <v>620</v>
      </c>
      <c r="C5014" s="54" t="s">
        <v>617</v>
      </c>
      <c r="D5014" t="s">
        <v>10</v>
      </c>
      <c r="E5014" s="54" t="s">
        <v>565</v>
      </c>
      <c r="F5014" s="57" t="s">
        <v>8</v>
      </c>
      <c r="G5014" s="23">
        <v>1</v>
      </c>
      <c r="H5014" s="23" t="s">
        <v>14</v>
      </c>
      <c r="I5014" s="24">
        <v>120345</v>
      </c>
      <c r="J5014" s="24">
        <v>210603</v>
      </c>
      <c r="K5014" s="24">
        <v>156110</v>
      </c>
      <c r="L5014" s="24">
        <v>273193</v>
      </c>
      <c r="M5014" s="24">
        <v>187147</v>
      </c>
      <c r="N5014" s="24">
        <v>327508</v>
      </c>
      <c r="O5014" s="24">
        <v>223751</v>
      </c>
      <c r="P5014" s="24">
        <v>391564</v>
      </c>
      <c r="Q5014" s="24">
        <v>263928</v>
      </c>
      <c r="R5014" s="24">
        <v>461874</v>
      </c>
      <c r="S5014" s="24">
        <v>289475</v>
      </c>
      <c r="T5014" s="24">
        <v>506582</v>
      </c>
      <c r="U5014" s="24">
        <v>312600</v>
      </c>
      <c r="V5014" s="24">
        <v>547051</v>
      </c>
    </row>
    <row r="5015" spans="1:22" x14ac:dyDescent="0.3">
      <c r="A5015" s="54"/>
      <c r="B5015" s="54" t="s">
        <v>620</v>
      </c>
      <c r="C5015" s="54" t="s">
        <v>617</v>
      </c>
      <c r="D5015" t="s">
        <v>10</v>
      </c>
      <c r="E5015" s="54" t="s">
        <v>565</v>
      </c>
      <c r="F5015" s="57" t="s">
        <v>8</v>
      </c>
      <c r="G5015" s="23">
        <v>2</v>
      </c>
      <c r="H5015" s="23" t="s">
        <v>30</v>
      </c>
      <c r="I5015" s="24">
        <v>104149</v>
      </c>
      <c r="J5015" s="24">
        <v>182261</v>
      </c>
      <c r="K5015" s="24">
        <v>136771</v>
      </c>
      <c r="L5015" s="24">
        <v>239349</v>
      </c>
      <c r="M5015" s="24">
        <v>166570</v>
      </c>
      <c r="N5015" s="24">
        <v>291498</v>
      </c>
      <c r="O5015" s="24">
        <v>204892</v>
      </c>
      <c r="P5015" s="24">
        <v>358560</v>
      </c>
      <c r="Q5015" s="24">
        <v>244022</v>
      </c>
      <c r="R5015" s="24">
        <v>427038</v>
      </c>
      <c r="S5015" s="24">
        <v>269621</v>
      </c>
      <c r="T5015" s="24">
        <v>471838</v>
      </c>
      <c r="U5015" s="24">
        <v>293122</v>
      </c>
      <c r="V5015" s="24">
        <v>512964</v>
      </c>
    </row>
    <row r="5016" spans="1:22" x14ac:dyDescent="0.3">
      <c r="A5016" s="54"/>
      <c r="B5016" s="54" t="s">
        <v>620</v>
      </c>
      <c r="C5016" s="54" t="s">
        <v>617</v>
      </c>
      <c r="D5016" t="s">
        <v>10</v>
      </c>
      <c r="E5016" s="54" t="s">
        <v>565</v>
      </c>
      <c r="F5016" s="57" t="s">
        <v>8</v>
      </c>
      <c r="G5016" s="23">
        <v>3</v>
      </c>
      <c r="H5016" s="23" t="s">
        <v>31</v>
      </c>
      <c r="I5016" s="24">
        <v>94217</v>
      </c>
      <c r="J5016" s="24">
        <v>164880</v>
      </c>
      <c r="K5016" s="24">
        <v>128054</v>
      </c>
      <c r="L5016" s="24">
        <v>224094</v>
      </c>
      <c r="M5016" s="24">
        <v>161799</v>
      </c>
      <c r="N5016" s="24">
        <v>283148</v>
      </c>
      <c r="O5016" s="24">
        <v>212881</v>
      </c>
      <c r="P5016" s="24">
        <v>372541</v>
      </c>
      <c r="Q5016" s="24">
        <v>263428</v>
      </c>
      <c r="R5016" s="24">
        <v>460999</v>
      </c>
      <c r="S5016" s="24">
        <v>296532</v>
      </c>
      <c r="T5016" s="24">
        <v>518931</v>
      </c>
      <c r="U5016" s="24">
        <v>329161</v>
      </c>
      <c r="V5016" s="24">
        <v>576032</v>
      </c>
    </row>
    <row r="5017" spans="1:22" x14ac:dyDescent="0.3">
      <c r="A5017" s="54"/>
      <c r="B5017" s="54" t="s">
        <v>620</v>
      </c>
      <c r="C5017" s="54" t="s">
        <v>617</v>
      </c>
      <c r="D5017" t="s">
        <v>10</v>
      </c>
      <c r="E5017" s="54" t="s">
        <v>565</v>
      </c>
      <c r="F5017" s="57" t="s">
        <v>8</v>
      </c>
      <c r="G5017" s="23">
        <v>4</v>
      </c>
      <c r="H5017" s="23" t="s">
        <v>29</v>
      </c>
      <c r="I5017" s="24">
        <v>106182</v>
      </c>
      <c r="J5017" s="24">
        <v>169891</v>
      </c>
      <c r="K5017" s="24">
        <v>148655</v>
      </c>
      <c r="L5017" s="24">
        <v>237848</v>
      </c>
      <c r="M5017" s="24">
        <v>191128</v>
      </c>
      <c r="N5017" s="24">
        <v>305805</v>
      </c>
      <c r="O5017" s="24">
        <v>254837</v>
      </c>
      <c r="P5017" s="24">
        <v>407739</v>
      </c>
      <c r="Q5017" s="24">
        <v>318546</v>
      </c>
      <c r="R5017" s="24">
        <v>509674</v>
      </c>
      <c r="S5017" s="24">
        <v>361019</v>
      </c>
      <c r="T5017" s="24">
        <v>577631</v>
      </c>
      <c r="U5017" s="24">
        <v>403492</v>
      </c>
      <c r="V5017" s="24">
        <v>645588</v>
      </c>
    </row>
    <row r="5018" spans="1:22" hidden="1" x14ac:dyDescent="0.3">
      <c r="A5018" s="23"/>
      <c r="B5018" s="23">
        <v>2023</v>
      </c>
      <c r="C5018" s="23" t="s">
        <v>538</v>
      </c>
      <c r="D5018" t="s">
        <v>108</v>
      </c>
      <c r="E5018" s="23" t="s">
        <v>541</v>
      </c>
      <c r="F5018" s="23" t="s">
        <v>194</v>
      </c>
      <c r="G5018" s="23">
        <v>1</v>
      </c>
      <c r="H5018" s="23" t="s">
        <v>14</v>
      </c>
      <c r="I5018" s="24">
        <v>133001</v>
      </c>
      <c r="J5018" s="24">
        <v>232752</v>
      </c>
      <c r="K5018" s="24">
        <v>172652</v>
      </c>
      <c r="L5018" s="24">
        <v>302141</v>
      </c>
      <c r="M5018" s="24">
        <v>206330</v>
      </c>
      <c r="N5018" s="24">
        <v>361078</v>
      </c>
      <c r="O5018" s="24">
        <v>246055</v>
      </c>
      <c r="P5018" s="24">
        <v>430596</v>
      </c>
      <c r="Q5018" s="24">
        <v>290324</v>
      </c>
      <c r="R5018" s="24">
        <v>508067</v>
      </c>
      <c r="S5018" s="24">
        <v>318497</v>
      </c>
      <c r="T5018" s="24">
        <v>557371</v>
      </c>
      <c r="U5018" s="24">
        <v>345017</v>
      </c>
      <c r="V5018" s="24">
        <v>603779</v>
      </c>
    </row>
    <row r="5019" spans="1:22" hidden="1" x14ac:dyDescent="0.3">
      <c r="A5019" s="23"/>
      <c r="B5019" s="23">
        <v>2023</v>
      </c>
      <c r="C5019" s="23" t="s">
        <v>538</v>
      </c>
      <c r="D5019" t="s">
        <v>108</v>
      </c>
      <c r="E5019" s="23" t="s">
        <v>541</v>
      </c>
      <c r="F5019" s="23" t="s">
        <v>194</v>
      </c>
      <c r="G5019" s="23">
        <v>2</v>
      </c>
      <c r="H5019" s="23" t="s">
        <v>30</v>
      </c>
      <c r="I5019" s="24">
        <v>111552</v>
      </c>
      <c r="J5019" s="24">
        <v>195216</v>
      </c>
      <c r="K5019" s="24">
        <v>148379</v>
      </c>
      <c r="L5019" s="24">
        <v>259664</v>
      </c>
      <c r="M5019" s="24">
        <v>182527</v>
      </c>
      <c r="N5019" s="24">
        <v>319422</v>
      </c>
      <c r="O5019" s="24">
        <v>229128</v>
      </c>
      <c r="P5019" s="24">
        <v>400974</v>
      </c>
      <c r="Q5019" s="24">
        <v>276854</v>
      </c>
      <c r="R5019" s="24">
        <v>484495</v>
      </c>
      <c r="S5019" s="24">
        <v>305621</v>
      </c>
      <c r="T5019" s="24">
        <v>534836</v>
      </c>
      <c r="U5019" s="24">
        <v>332530</v>
      </c>
      <c r="V5019" s="24">
        <v>581927</v>
      </c>
    </row>
    <row r="5020" spans="1:22" hidden="1" x14ac:dyDescent="0.3">
      <c r="A5020" s="23"/>
      <c r="B5020" s="23">
        <v>2023</v>
      </c>
      <c r="C5020" s="23" t="s">
        <v>538</v>
      </c>
      <c r="D5020" t="s">
        <v>108</v>
      </c>
      <c r="E5020" s="23" t="s">
        <v>541</v>
      </c>
      <c r="F5020" s="23" t="s">
        <v>194</v>
      </c>
      <c r="G5020" s="23">
        <v>3</v>
      </c>
      <c r="H5020" s="23" t="s">
        <v>31</v>
      </c>
      <c r="I5020" s="24">
        <v>102962</v>
      </c>
      <c r="J5020" s="24">
        <v>180184</v>
      </c>
      <c r="K5020" s="24">
        <v>142208</v>
      </c>
      <c r="L5020" s="24">
        <v>248864</v>
      </c>
      <c r="M5020" s="24">
        <v>180350</v>
      </c>
      <c r="N5020" s="24">
        <v>315613</v>
      </c>
      <c r="O5020" s="24">
        <v>235480</v>
      </c>
      <c r="P5020" s="24">
        <v>412091</v>
      </c>
      <c r="Q5020" s="24">
        <v>293315</v>
      </c>
      <c r="R5020" s="24">
        <v>513302</v>
      </c>
      <c r="S5020" s="24">
        <v>330069</v>
      </c>
      <c r="T5020" s="24">
        <v>577621</v>
      </c>
      <c r="U5020" s="24">
        <v>366269</v>
      </c>
      <c r="V5020" s="24">
        <v>640971</v>
      </c>
    </row>
    <row r="5021" spans="1:22" hidden="1" x14ac:dyDescent="0.3">
      <c r="A5021" s="23"/>
      <c r="B5021" s="23">
        <v>2023</v>
      </c>
      <c r="C5021" s="23" t="s">
        <v>538</v>
      </c>
      <c r="D5021" t="s">
        <v>108</v>
      </c>
      <c r="E5021" s="23" t="s">
        <v>541</v>
      </c>
      <c r="F5021" s="23" t="s">
        <v>194</v>
      </c>
      <c r="G5021" s="23">
        <v>4</v>
      </c>
      <c r="H5021" s="23" t="s">
        <v>29</v>
      </c>
      <c r="I5021" s="24">
        <v>114671</v>
      </c>
      <c r="J5021" s="24">
        <v>183474</v>
      </c>
      <c r="K5021" s="24">
        <v>160540</v>
      </c>
      <c r="L5021" s="24">
        <v>256864</v>
      </c>
      <c r="M5021" s="24">
        <v>206409</v>
      </c>
      <c r="N5021" s="24">
        <v>330254</v>
      </c>
      <c r="O5021" s="24">
        <v>275211</v>
      </c>
      <c r="P5021" s="24">
        <v>440338</v>
      </c>
      <c r="Q5021" s="24">
        <v>344014</v>
      </c>
      <c r="R5021" s="24">
        <v>550423</v>
      </c>
      <c r="S5021" s="24">
        <v>389883</v>
      </c>
      <c r="T5021" s="24">
        <v>623813</v>
      </c>
      <c r="U5021" s="24">
        <v>435752</v>
      </c>
      <c r="V5021" s="24">
        <v>697202</v>
      </c>
    </row>
    <row r="5022" spans="1:22" hidden="1" x14ac:dyDescent="0.3">
      <c r="A5022" s="23"/>
      <c r="B5022" s="23">
        <v>2023</v>
      </c>
      <c r="C5022" s="23" t="s">
        <v>551</v>
      </c>
      <c r="D5022" t="s">
        <v>148</v>
      </c>
      <c r="E5022" s="23" t="s">
        <v>554</v>
      </c>
      <c r="F5022" s="23" t="s">
        <v>194</v>
      </c>
      <c r="G5022" s="23">
        <v>1</v>
      </c>
      <c r="H5022" s="23" t="s">
        <v>14</v>
      </c>
      <c r="I5022" s="24">
        <v>105514</v>
      </c>
      <c r="J5022" s="24">
        <v>184650</v>
      </c>
      <c r="K5022" s="24">
        <v>136853</v>
      </c>
      <c r="L5022" s="24">
        <v>239492</v>
      </c>
      <c r="M5022" s="24">
        <v>163445</v>
      </c>
      <c r="N5022" s="24">
        <v>286028</v>
      </c>
      <c r="O5022" s="24">
        <v>194770</v>
      </c>
      <c r="P5022" s="24">
        <v>340847</v>
      </c>
      <c r="Q5022" s="24">
        <v>229711</v>
      </c>
      <c r="R5022" s="24">
        <v>401995</v>
      </c>
      <c r="S5022" s="24">
        <v>251960</v>
      </c>
      <c r="T5022" s="24">
        <v>440930</v>
      </c>
      <c r="U5022" s="24">
        <v>272862</v>
      </c>
      <c r="V5022" s="24">
        <v>477509</v>
      </c>
    </row>
    <row r="5023" spans="1:22" hidden="1" x14ac:dyDescent="0.3">
      <c r="A5023" s="23"/>
      <c r="B5023" s="23">
        <v>2023</v>
      </c>
      <c r="C5023" s="23" t="s">
        <v>551</v>
      </c>
      <c r="D5023" t="s">
        <v>148</v>
      </c>
      <c r="E5023" s="23" t="s">
        <v>554</v>
      </c>
      <c r="F5023" s="23" t="s">
        <v>194</v>
      </c>
      <c r="G5023" s="23">
        <v>2</v>
      </c>
      <c r="H5023" s="23" t="s">
        <v>30</v>
      </c>
      <c r="I5023" s="24">
        <v>89135</v>
      </c>
      <c r="J5023" s="24">
        <v>155986</v>
      </c>
      <c r="K5023" s="24">
        <v>118317</v>
      </c>
      <c r="L5023" s="24">
        <v>207055</v>
      </c>
      <c r="M5023" s="24">
        <v>145268</v>
      </c>
      <c r="N5023" s="24">
        <v>254219</v>
      </c>
      <c r="O5023" s="24">
        <v>181844</v>
      </c>
      <c r="P5023" s="24">
        <v>318227</v>
      </c>
      <c r="Q5023" s="24">
        <v>219425</v>
      </c>
      <c r="R5023" s="24">
        <v>383994</v>
      </c>
      <c r="S5023" s="24">
        <v>242127</v>
      </c>
      <c r="T5023" s="24">
        <v>423722</v>
      </c>
      <c r="U5023" s="24">
        <v>263327</v>
      </c>
      <c r="V5023" s="24">
        <v>460822</v>
      </c>
    </row>
    <row r="5024" spans="1:22" hidden="1" x14ac:dyDescent="0.3">
      <c r="A5024" s="23"/>
      <c r="B5024" s="23">
        <v>2023</v>
      </c>
      <c r="C5024" s="23" t="s">
        <v>551</v>
      </c>
      <c r="D5024" t="s">
        <v>148</v>
      </c>
      <c r="E5024" s="23" t="s">
        <v>554</v>
      </c>
      <c r="F5024" s="23" t="s">
        <v>194</v>
      </c>
      <c r="G5024" s="23">
        <v>3</v>
      </c>
      <c r="H5024" s="23" t="s">
        <v>31</v>
      </c>
      <c r="I5024" s="24">
        <v>82678</v>
      </c>
      <c r="J5024" s="24">
        <v>144687</v>
      </c>
      <c r="K5024" s="24">
        <v>114269</v>
      </c>
      <c r="L5024" s="24">
        <v>199970</v>
      </c>
      <c r="M5024" s="24">
        <v>145016</v>
      </c>
      <c r="N5024" s="24">
        <v>253779</v>
      </c>
      <c r="O5024" s="24">
        <v>189547</v>
      </c>
      <c r="P5024" s="24">
        <v>331708</v>
      </c>
      <c r="Q5024" s="24">
        <v>236144</v>
      </c>
      <c r="R5024" s="24">
        <v>413251</v>
      </c>
      <c r="S5024" s="24">
        <v>265831</v>
      </c>
      <c r="T5024" s="24">
        <v>465205</v>
      </c>
      <c r="U5024" s="24">
        <v>295096</v>
      </c>
      <c r="V5024" s="24">
        <v>516417</v>
      </c>
    </row>
    <row r="5025" spans="1:22" hidden="1" x14ac:dyDescent="0.3">
      <c r="A5025" s="23"/>
      <c r="B5025" s="23">
        <v>2023</v>
      </c>
      <c r="C5025" s="23" t="s">
        <v>551</v>
      </c>
      <c r="D5025" t="s">
        <v>148</v>
      </c>
      <c r="E5025" s="23" t="s">
        <v>554</v>
      </c>
      <c r="F5025" s="23" t="s">
        <v>194</v>
      </c>
      <c r="G5025" s="23">
        <v>4</v>
      </c>
      <c r="H5025" s="23" t="s">
        <v>29</v>
      </c>
      <c r="I5025" s="24">
        <v>90987</v>
      </c>
      <c r="J5025" s="24">
        <v>145579</v>
      </c>
      <c r="K5025" s="24">
        <v>127382</v>
      </c>
      <c r="L5025" s="24">
        <v>203811</v>
      </c>
      <c r="M5025" s="24">
        <v>163776</v>
      </c>
      <c r="N5025" s="24">
        <v>262042</v>
      </c>
      <c r="O5025" s="24">
        <v>218369</v>
      </c>
      <c r="P5025" s="24">
        <v>349390</v>
      </c>
      <c r="Q5025" s="24">
        <v>272961</v>
      </c>
      <c r="R5025" s="24">
        <v>436737</v>
      </c>
      <c r="S5025" s="24">
        <v>309356</v>
      </c>
      <c r="T5025" s="24">
        <v>494969</v>
      </c>
      <c r="U5025" s="24">
        <v>345750</v>
      </c>
      <c r="V5025" s="24">
        <v>553201</v>
      </c>
    </row>
    <row r="5026" spans="1:22" x14ac:dyDescent="0.3">
      <c r="A5026" s="54"/>
      <c r="B5026" s="54" t="s">
        <v>620</v>
      </c>
      <c r="C5026" s="54" t="s">
        <v>608</v>
      </c>
      <c r="D5026" t="s">
        <v>148</v>
      </c>
      <c r="E5026" s="54" t="s">
        <v>554</v>
      </c>
      <c r="F5026" s="23" t="s">
        <v>194</v>
      </c>
      <c r="G5026" s="23">
        <v>1</v>
      </c>
      <c r="H5026" s="23" t="s">
        <v>14</v>
      </c>
      <c r="I5026" s="24">
        <v>105840</v>
      </c>
      <c r="J5026" s="24">
        <v>185221</v>
      </c>
      <c r="K5026" s="24">
        <v>137111</v>
      </c>
      <c r="L5026" s="24">
        <v>239944</v>
      </c>
      <c r="M5026" s="24">
        <v>164249</v>
      </c>
      <c r="N5026" s="24">
        <v>287436</v>
      </c>
      <c r="O5026" s="24">
        <v>196192</v>
      </c>
      <c r="P5026" s="24">
        <v>343336</v>
      </c>
      <c r="Q5026" s="24">
        <v>231263</v>
      </c>
      <c r="R5026" s="24">
        <v>404711</v>
      </c>
      <c r="S5026" s="24">
        <v>253580</v>
      </c>
      <c r="T5026" s="24">
        <v>443766</v>
      </c>
      <c r="U5026" s="24">
        <v>273665</v>
      </c>
      <c r="V5026" s="24">
        <v>478913</v>
      </c>
    </row>
    <row r="5027" spans="1:22" x14ac:dyDescent="0.3">
      <c r="A5027" s="54"/>
      <c r="B5027" s="54" t="s">
        <v>620</v>
      </c>
      <c r="C5027" s="54" t="s">
        <v>608</v>
      </c>
      <c r="D5027" t="s">
        <v>148</v>
      </c>
      <c r="E5027" s="54" t="s">
        <v>554</v>
      </c>
      <c r="F5027" s="23" t="s">
        <v>194</v>
      </c>
      <c r="G5027" s="23">
        <v>2</v>
      </c>
      <c r="H5027" s="23" t="s">
        <v>30</v>
      </c>
      <c r="I5027" s="24">
        <v>92373</v>
      </c>
      <c r="J5027" s="24">
        <v>161653</v>
      </c>
      <c r="K5027" s="24">
        <v>121030</v>
      </c>
      <c r="L5027" s="24">
        <v>211803</v>
      </c>
      <c r="M5027" s="24">
        <v>147139</v>
      </c>
      <c r="N5027" s="24">
        <v>257494</v>
      </c>
      <c r="O5027" s="24">
        <v>180510</v>
      </c>
      <c r="P5027" s="24">
        <v>315893</v>
      </c>
      <c r="Q5027" s="24">
        <v>214711</v>
      </c>
      <c r="R5027" s="24">
        <v>375744</v>
      </c>
      <c r="S5027" s="24">
        <v>237113</v>
      </c>
      <c r="T5027" s="24">
        <v>414947</v>
      </c>
      <c r="U5027" s="24">
        <v>257601</v>
      </c>
      <c r="V5027" s="24">
        <v>450801</v>
      </c>
    </row>
    <row r="5028" spans="1:22" x14ac:dyDescent="0.3">
      <c r="A5028" s="54"/>
      <c r="B5028" s="54" t="s">
        <v>620</v>
      </c>
      <c r="C5028" s="54" t="s">
        <v>608</v>
      </c>
      <c r="D5028" t="s">
        <v>148</v>
      </c>
      <c r="E5028" s="54" t="s">
        <v>554</v>
      </c>
      <c r="F5028" s="23" t="s">
        <v>194</v>
      </c>
      <c r="G5028" s="23">
        <v>3</v>
      </c>
      <c r="H5028" s="23" t="s">
        <v>31</v>
      </c>
      <c r="I5028" s="24">
        <v>84462</v>
      </c>
      <c r="J5028" s="24">
        <v>147808</v>
      </c>
      <c r="K5028" s="24">
        <v>115045</v>
      </c>
      <c r="L5028" s="24">
        <v>201328</v>
      </c>
      <c r="M5028" s="24">
        <v>145552</v>
      </c>
      <c r="N5028" s="24">
        <v>254716</v>
      </c>
      <c r="O5028" s="24">
        <v>191699</v>
      </c>
      <c r="P5028" s="24">
        <v>335473</v>
      </c>
      <c r="Q5028" s="24">
        <v>237401</v>
      </c>
      <c r="R5028" s="24">
        <v>415451</v>
      </c>
      <c r="S5028" s="24">
        <v>267375</v>
      </c>
      <c r="T5028" s="24">
        <v>467906</v>
      </c>
      <c r="U5028" s="24">
        <v>296954</v>
      </c>
      <c r="V5028" s="24">
        <v>519669</v>
      </c>
    </row>
    <row r="5029" spans="1:22" x14ac:dyDescent="0.3">
      <c r="A5029" s="54"/>
      <c r="B5029" s="54" t="s">
        <v>620</v>
      </c>
      <c r="C5029" s="54" t="s">
        <v>608</v>
      </c>
      <c r="D5029" t="s">
        <v>148</v>
      </c>
      <c r="E5029" s="54" t="s">
        <v>554</v>
      </c>
      <c r="F5029" s="23" t="s">
        <v>194</v>
      </c>
      <c r="G5029" s="23">
        <v>4</v>
      </c>
      <c r="H5029" s="23" t="s">
        <v>29</v>
      </c>
      <c r="I5029" s="24">
        <v>93404</v>
      </c>
      <c r="J5029" s="24">
        <v>149447</v>
      </c>
      <c r="K5029" s="24">
        <v>130766</v>
      </c>
      <c r="L5029" s="24">
        <v>209225</v>
      </c>
      <c r="M5029" s="24">
        <v>168127</v>
      </c>
      <c r="N5029" s="24">
        <v>269004</v>
      </c>
      <c r="O5029" s="24">
        <v>224170</v>
      </c>
      <c r="P5029" s="24">
        <v>358672</v>
      </c>
      <c r="Q5029" s="24">
        <v>280212</v>
      </c>
      <c r="R5029" s="24">
        <v>448340</v>
      </c>
      <c r="S5029" s="24">
        <v>317574</v>
      </c>
      <c r="T5029" s="24">
        <v>508118</v>
      </c>
      <c r="U5029" s="24">
        <v>354936</v>
      </c>
      <c r="V5029" s="24">
        <v>567897</v>
      </c>
    </row>
    <row r="5030" spans="1:22" x14ac:dyDescent="0.3">
      <c r="A5030" s="54"/>
      <c r="B5030" s="54" t="s">
        <v>620</v>
      </c>
      <c r="C5030" s="54" t="s">
        <v>615</v>
      </c>
      <c r="D5030" t="s">
        <v>108</v>
      </c>
      <c r="E5030" s="54" t="s">
        <v>541</v>
      </c>
      <c r="F5030" s="23" t="s">
        <v>194</v>
      </c>
      <c r="G5030" s="23">
        <v>1</v>
      </c>
      <c r="H5030" s="23" t="s">
        <v>14</v>
      </c>
      <c r="I5030" s="24">
        <v>131480</v>
      </c>
      <c r="J5030" s="24">
        <v>230090</v>
      </c>
      <c r="K5030" s="24">
        <v>170540</v>
      </c>
      <c r="L5030" s="24">
        <v>298446</v>
      </c>
      <c r="M5030" s="24">
        <v>204437</v>
      </c>
      <c r="N5030" s="24">
        <v>357765</v>
      </c>
      <c r="O5030" s="24">
        <v>244409</v>
      </c>
      <c r="P5030" s="24">
        <v>427716</v>
      </c>
      <c r="Q5030" s="24">
        <v>288283</v>
      </c>
      <c r="R5030" s="24">
        <v>504496</v>
      </c>
      <c r="S5030" s="24">
        <v>316183</v>
      </c>
      <c r="T5030" s="24">
        <v>553320</v>
      </c>
      <c r="U5030" s="24">
        <v>341429</v>
      </c>
      <c r="V5030" s="24">
        <v>597500</v>
      </c>
    </row>
    <row r="5031" spans="1:22" x14ac:dyDescent="0.3">
      <c r="A5031" s="54"/>
      <c r="B5031" s="54" t="s">
        <v>620</v>
      </c>
      <c r="C5031" s="54" t="s">
        <v>615</v>
      </c>
      <c r="D5031" t="s">
        <v>108</v>
      </c>
      <c r="E5031" s="54" t="s">
        <v>541</v>
      </c>
      <c r="F5031" s="23" t="s">
        <v>194</v>
      </c>
      <c r="G5031" s="23">
        <v>2</v>
      </c>
      <c r="H5031" s="23" t="s">
        <v>30</v>
      </c>
      <c r="I5031" s="24">
        <v>113844</v>
      </c>
      <c r="J5031" s="24">
        <v>199228</v>
      </c>
      <c r="K5031" s="24">
        <v>149482</v>
      </c>
      <c r="L5031" s="24">
        <v>261594</v>
      </c>
      <c r="M5031" s="24">
        <v>182031</v>
      </c>
      <c r="N5031" s="24">
        <v>318555</v>
      </c>
      <c r="O5031" s="24">
        <v>223873</v>
      </c>
      <c r="P5031" s="24">
        <v>391778</v>
      </c>
      <c r="Q5031" s="24">
        <v>266608</v>
      </c>
      <c r="R5031" s="24">
        <v>466563</v>
      </c>
      <c r="S5031" s="24">
        <v>294568</v>
      </c>
      <c r="T5031" s="24">
        <v>515493</v>
      </c>
      <c r="U5031" s="24">
        <v>320229</v>
      </c>
      <c r="V5031" s="24">
        <v>560401</v>
      </c>
    </row>
    <row r="5032" spans="1:22" x14ac:dyDescent="0.3">
      <c r="A5032" s="54"/>
      <c r="B5032" s="54" t="s">
        <v>620</v>
      </c>
      <c r="C5032" s="54" t="s">
        <v>615</v>
      </c>
      <c r="D5032" t="s">
        <v>108</v>
      </c>
      <c r="E5032" s="54" t="s">
        <v>541</v>
      </c>
      <c r="F5032" s="23" t="s">
        <v>194</v>
      </c>
      <c r="G5032" s="23">
        <v>3</v>
      </c>
      <c r="H5032" s="23" t="s">
        <v>31</v>
      </c>
      <c r="I5032" s="24">
        <v>103056</v>
      </c>
      <c r="J5032" s="24">
        <v>180348</v>
      </c>
      <c r="K5032" s="24">
        <v>140086</v>
      </c>
      <c r="L5032" s="24">
        <v>245150</v>
      </c>
      <c r="M5032" s="24">
        <v>177016</v>
      </c>
      <c r="N5032" s="24">
        <v>309779</v>
      </c>
      <c r="O5032" s="24">
        <v>232917</v>
      </c>
      <c r="P5032" s="24">
        <v>407605</v>
      </c>
      <c r="Q5032" s="24">
        <v>288236</v>
      </c>
      <c r="R5032" s="24">
        <v>504413</v>
      </c>
      <c r="S5032" s="24">
        <v>324468</v>
      </c>
      <c r="T5032" s="24">
        <v>567820</v>
      </c>
      <c r="U5032" s="24">
        <v>360183</v>
      </c>
      <c r="V5032" s="24">
        <v>630321</v>
      </c>
    </row>
    <row r="5033" spans="1:22" x14ac:dyDescent="0.3">
      <c r="A5033" s="54"/>
      <c r="B5033" s="54" t="s">
        <v>620</v>
      </c>
      <c r="C5033" s="54" t="s">
        <v>615</v>
      </c>
      <c r="D5033" t="s">
        <v>108</v>
      </c>
      <c r="E5033" s="54" t="s">
        <v>541</v>
      </c>
      <c r="F5033" s="23" t="s">
        <v>194</v>
      </c>
      <c r="G5033" s="23">
        <v>4</v>
      </c>
      <c r="H5033" s="23" t="s">
        <v>29</v>
      </c>
      <c r="I5033" s="24">
        <v>116008</v>
      </c>
      <c r="J5033" s="24">
        <v>185613</v>
      </c>
      <c r="K5033" s="24">
        <v>162412</v>
      </c>
      <c r="L5033" s="24">
        <v>259859</v>
      </c>
      <c r="M5033" s="24">
        <v>208815</v>
      </c>
      <c r="N5033" s="24">
        <v>334104</v>
      </c>
      <c r="O5033" s="24">
        <v>278420</v>
      </c>
      <c r="P5033" s="24">
        <v>445472</v>
      </c>
      <c r="Q5033" s="24">
        <v>348025</v>
      </c>
      <c r="R5033" s="24">
        <v>556840</v>
      </c>
      <c r="S5033" s="24">
        <v>394428</v>
      </c>
      <c r="T5033" s="24">
        <v>631085</v>
      </c>
      <c r="U5033" s="24">
        <v>440831</v>
      </c>
      <c r="V5033" s="24">
        <v>705330</v>
      </c>
    </row>
    <row r="5034" spans="1:22" hidden="1" x14ac:dyDescent="0.3">
      <c r="A5034" s="23">
        <v>6</v>
      </c>
      <c r="B5034" s="23">
        <v>2022</v>
      </c>
      <c r="C5034" s="23" t="s">
        <v>567</v>
      </c>
      <c r="D5034" t="s">
        <v>166</v>
      </c>
      <c r="E5034" s="23" t="s">
        <v>570</v>
      </c>
      <c r="F5034" s="23" t="s">
        <v>212</v>
      </c>
      <c r="G5034" s="23">
        <v>1</v>
      </c>
      <c r="H5034" s="23" t="s">
        <v>14</v>
      </c>
      <c r="I5034" s="24">
        <v>100489.29</v>
      </c>
      <c r="J5034" s="24">
        <v>175856.27</v>
      </c>
      <c r="K5034" s="24">
        <v>130272.51</v>
      </c>
      <c r="L5034" s="24">
        <v>227976.88</v>
      </c>
      <c r="M5034" s="24">
        <v>155611.10999999999</v>
      </c>
      <c r="N5034" s="24">
        <v>272319.44</v>
      </c>
      <c r="O5034" s="24">
        <v>185371.34</v>
      </c>
      <c r="P5034" s="24">
        <v>324399.84000000003</v>
      </c>
      <c r="Q5034" s="24">
        <v>218109.68</v>
      </c>
      <c r="R5034" s="24">
        <v>381691.95</v>
      </c>
      <c r="S5034" s="24">
        <v>239116.13</v>
      </c>
      <c r="T5034" s="24">
        <v>418453.22</v>
      </c>
      <c r="U5034" s="24">
        <v>259396.14</v>
      </c>
      <c r="V5034" s="24">
        <v>453943.24</v>
      </c>
    </row>
    <row r="5035" spans="1:22" hidden="1" x14ac:dyDescent="0.3">
      <c r="A5035" s="23">
        <v>6</v>
      </c>
      <c r="B5035" s="23">
        <v>2022</v>
      </c>
      <c r="C5035" s="23" t="s">
        <v>567</v>
      </c>
      <c r="D5035" t="s">
        <v>166</v>
      </c>
      <c r="E5035" s="23" t="s">
        <v>570</v>
      </c>
      <c r="F5035" s="23" t="s">
        <v>212</v>
      </c>
      <c r="G5035" s="23">
        <v>2</v>
      </c>
      <c r="H5035" s="23" t="s">
        <v>30</v>
      </c>
      <c r="I5035" s="24">
        <v>79403.73</v>
      </c>
      <c r="J5035" s="24">
        <v>138956.53</v>
      </c>
      <c r="K5035" s="24">
        <v>103890.1</v>
      </c>
      <c r="L5035" s="24">
        <v>181807.67</v>
      </c>
      <c r="M5035" s="24">
        <v>125724.65</v>
      </c>
      <c r="N5035" s="24">
        <v>220018.14</v>
      </c>
      <c r="O5035" s="24">
        <v>153587.59</v>
      </c>
      <c r="P5035" s="24">
        <v>268778.28000000003</v>
      </c>
      <c r="Q5035" s="24">
        <v>182079.31</v>
      </c>
      <c r="R5035" s="24">
        <v>318638.8</v>
      </c>
      <c r="S5035" s="24">
        <v>200571.34</v>
      </c>
      <c r="T5035" s="24">
        <v>350999.85</v>
      </c>
      <c r="U5035" s="24">
        <v>217831.54</v>
      </c>
      <c r="V5035" s="24">
        <v>381205.19</v>
      </c>
    </row>
    <row r="5036" spans="1:22" hidden="1" x14ac:dyDescent="0.3">
      <c r="A5036" s="23">
        <v>6</v>
      </c>
      <c r="B5036" s="23">
        <v>2022</v>
      </c>
      <c r="C5036" s="23" t="s">
        <v>567</v>
      </c>
      <c r="D5036" t="s">
        <v>166</v>
      </c>
      <c r="E5036" s="23" t="s">
        <v>570</v>
      </c>
      <c r="F5036" s="23" t="s">
        <v>212</v>
      </c>
      <c r="G5036" s="23">
        <v>3</v>
      </c>
      <c r="H5036" s="23" t="s">
        <v>31</v>
      </c>
      <c r="I5036" s="24">
        <v>76228.14</v>
      </c>
      <c r="J5036" s="24">
        <v>133399.25</v>
      </c>
      <c r="K5036" s="24">
        <v>104032.91</v>
      </c>
      <c r="L5036" s="24">
        <v>182057.60000000001</v>
      </c>
      <c r="M5036" s="24">
        <v>131798.5</v>
      </c>
      <c r="N5036" s="24">
        <v>230647.37</v>
      </c>
      <c r="O5036" s="24">
        <v>173785.38</v>
      </c>
      <c r="P5036" s="24">
        <v>304124.42</v>
      </c>
      <c r="Q5036" s="24">
        <v>215407.41</v>
      </c>
      <c r="R5036" s="24">
        <v>376962.96</v>
      </c>
      <c r="S5036" s="24">
        <v>242750.02</v>
      </c>
      <c r="T5036" s="24">
        <v>424812.53</v>
      </c>
      <c r="U5036" s="24">
        <v>269768.3</v>
      </c>
      <c r="V5036" s="24">
        <v>472094.53</v>
      </c>
    </row>
    <row r="5037" spans="1:22" hidden="1" x14ac:dyDescent="0.3">
      <c r="A5037" s="23">
        <v>6</v>
      </c>
      <c r="B5037" s="23">
        <v>2022</v>
      </c>
      <c r="C5037" s="23" t="s">
        <v>567</v>
      </c>
      <c r="D5037" t="s">
        <v>166</v>
      </c>
      <c r="E5037" s="23" t="s">
        <v>570</v>
      </c>
      <c r="F5037" s="23" t="s">
        <v>212</v>
      </c>
      <c r="G5037" s="23">
        <v>4</v>
      </c>
      <c r="H5037" s="23" t="s">
        <v>29</v>
      </c>
      <c r="I5037" s="24">
        <v>81214.8</v>
      </c>
      <c r="J5037" s="24">
        <v>129943.69</v>
      </c>
      <c r="K5037" s="24">
        <v>113700.73</v>
      </c>
      <c r="L5037" s="24">
        <v>181921.17</v>
      </c>
      <c r="M5037" s="24">
        <v>146186.65</v>
      </c>
      <c r="N5037" s="24">
        <v>233898.64</v>
      </c>
      <c r="O5037" s="24">
        <v>194915.53</v>
      </c>
      <c r="P5037" s="24">
        <v>311864.86</v>
      </c>
      <c r="Q5037" s="24">
        <v>243644.41</v>
      </c>
      <c r="R5037" s="24">
        <v>389831.07</v>
      </c>
      <c r="S5037" s="24">
        <v>276130.34000000003</v>
      </c>
      <c r="T5037" s="24">
        <v>441808.54</v>
      </c>
      <c r="U5037" s="24">
        <v>308616.26</v>
      </c>
      <c r="V5037" s="24">
        <v>493786.02</v>
      </c>
    </row>
    <row r="5038" spans="1:22" hidden="1" x14ac:dyDescent="0.3">
      <c r="A5038" s="23">
        <v>6</v>
      </c>
      <c r="B5038" s="23">
        <v>2023</v>
      </c>
      <c r="C5038" s="23" t="s">
        <v>567</v>
      </c>
      <c r="D5038" t="s">
        <v>166</v>
      </c>
      <c r="E5038" s="23" t="s">
        <v>570</v>
      </c>
      <c r="F5038" s="23" t="s">
        <v>212</v>
      </c>
      <c r="G5038" s="23">
        <v>1</v>
      </c>
      <c r="H5038" s="23" t="s">
        <v>14</v>
      </c>
      <c r="I5038" s="24">
        <v>111851</v>
      </c>
      <c r="J5038" s="24">
        <v>195739</v>
      </c>
      <c r="K5038" s="24">
        <v>145212</v>
      </c>
      <c r="L5038" s="24">
        <v>254120</v>
      </c>
      <c r="M5038" s="24">
        <v>173551</v>
      </c>
      <c r="N5038" s="24">
        <v>303714</v>
      </c>
      <c r="O5038" s="24">
        <v>206983</v>
      </c>
      <c r="P5038" s="24">
        <v>362221</v>
      </c>
      <c r="Q5038" s="24">
        <v>244236</v>
      </c>
      <c r="R5038" s="24">
        <v>427413</v>
      </c>
      <c r="S5038" s="24">
        <v>267943</v>
      </c>
      <c r="T5038" s="24">
        <v>468900</v>
      </c>
      <c r="U5038" s="24">
        <v>290263</v>
      </c>
      <c r="V5038" s="24">
        <v>507960</v>
      </c>
    </row>
    <row r="5039" spans="1:22" hidden="1" x14ac:dyDescent="0.3">
      <c r="A5039" s="23">
        <v>6</v>
      </c>
      <c r="B5039" s="23">
        <v>2023</v>
      </c>
      <c r="C5039" s="23" t="s">
        <v>567</v>
      </c>
      <c r="D5039" t="s">
        <v>166</v>
      </c>
      <c r="E5039" s="23" t="s">
        <v>570</v>
      </c>
      <c r="F5039" s="23" t="s">
        <v>212</v>
      </c>
      <c r="G5039" s="23">
        <v>2</v>
      </c>
      <c r="H5039" s="23" t="s">
        <v>30</v>
      </c>
      <c r="I5039" s="24">
        <v>93728</v>
      </c>
      <c r="J5039" s="24">
        <v>164025</v>
      </c>
      <c r="K5039" s="24">
        <v>124704</v>
      </c>
      <c r="L5039" s="24">
        <v>218231</v>
      </c>
      <c r="M5039" s="24">
        <v>153440</v>
      </c>
      <c r="N5039" s="24">
        <v>268519</v>
      </c>
      <c r="O5039" s="24">
        <v>192682</v>
      </c>
      <c r="P5039" s="24">
        <v>337193</v>
      </c>
      <c r="Q5039" s="24">
        <v>232856</v>
      </c>
      <c r="R5039" s="24">
        <v>407498</v>
      </c>
      <c r="S5039" s="24">
        <v>257063</v>
      </c>
      <c r="T5039" s="24">
        <v>449861</v>
      </c>
      <c r="U5039" s="24">
        <v>279713</v>
      </c>
      <c r="V5039" s="24">
        <v>489497</v>
      </c>
    </row>
    <row r="5040" spans="1:22" hidden="1" x14ac:dyDescent="0.3">
      <c r="A5040" s="23">
        <v>6</v>
      </c>
      <c r="B5040" s="23">
        <v>2023</v>
      </c>
      <c r="C5040" s="23" t="s">
        <v>567</v>
      </c>
      <c r="D5040" t="s">
        <v>166</v>
      </c>
      <c r="E5040" s="23" t="s">
        <v>570</v>
      </c>
      <c r="F5040" s="23" t="s">
        <v>212</v>
      </c>
      <c r="G5040" s="23">
        <v>3</v>
      </c>
      <c r="H5040" s="23" t="s">
        <v>31</v>
      </c>
      <c r="I5040" s="24">
        <v>86457</v>
      </c>
      <c r="J5040" s="24">
        <v>151301</v>
      </c>
      <c r="K5040" s="24">
        <v>119402</v>
      </c>
      <c r="L5040" s="24">
        <v>208953</v>
      </c>
      <c r="M5040" s="24">
        <v>151414</v>
      </c>
      <c r="N5040" s="24">
        <v>264975</v>
      </c>
      <c r="O5040" s="24">
        <v>197672</v>
      </c>
      <c r="P5040" s="24">
        <v>345926</v>
      </c>
      <c r="Q5040" s="24">
        <v>246216</v>
      </c>
      <c r="R5040" s="24">
        <v>430878</v>
      </c>
      <c r="S5040" s="24">
        <v>277055</v>
      </c>
      <c r="T5040" s="24">
        <v>484846</v>
      </c>
      <c r="U5040" s="24">
        <v>307426</v>
      </c>
      <c r="V5040" s="24">
        <v>537995</v>
      </c>
    </row>
    <row r="5041" spans="1:22" hidden="1" x14ac:dyDescent="0.3">
      <c r="A5041" s="23">
        <v>6</v>
      </c>
      <c r="B5041" s="23">
        <v>2023</v>
      </c>
      <c r="C5041" s="23" t="s">
        <v>567</v>
      </c>
      <c r="D5041" t="s">
        <v>166</v>
      </c>
      <c r="E5041" s="23" t="s">
        <v>570</v>
      </c>
      <c r="F5041" s="23" t="s">
        <v>212</v>
      </c>
      <c r="G5041" s="23">
        <v>4</v>
      </c>
      <c r="H5041" s="23" t="s">
        <v>29</v>
      </c>
      <c r="I5041" s="24">
        <v>96434</v>
      </c>
      <c r="J5041" s="24">
        <v>154294</v>
      </c>
      <c r="K5041" s="24">
        <v>135008</v>
      </c>
      <c r="L5041" s="24">
        <v>216012</v>
      </c>
      <c r="M5041" s="24">
        <v>173581</v>
      </c>
      <c r="N5041" s="24">
        <v>277730</v>
      </c>
      <c r="O5041" s="24">
        <v>231442</v>
      </c>
      <c r="P5041" s="24">
        <v>370307</v>
      </c>
      <c r="Q5041" s="24">
        <v>289302</v>
      </c>
      <c r="R5041" s="24">
        <v>462883</v>
      </c>
      <c r="S5041" s="24">
        <v>327876</v>
      </c>
      <c r="T5041" s="24">
        <v>524601</v>
      </c>
      <c r="U5041" s="24">
        <v>366449</v>
      </c>
      <c r="V5041" s="24">
        <v>586319</v>
      </c>
    </row>
    <row r="5042" spans="1:22" hidden="1" x14ac:dyDescent="0.3">
      <c r="A5042" s="23"/>
      <c r="B5042" s="23">
        <v>2023</v>
      </c>
      <c r="C5042" s="23" t="s">
        <v>544</v>
      </c>
      <c r="D5042" t="s">
        <v>179</v>
      </c>
      <c r="E5042" s="23" t="s">
        <v>549</v>
      </c>
      <c r="F5042" s="23" t="s">
        <v>201</v>
      </c>
      <c r="G5042" s="23">
        <v>1</v>
      </c>
      <c r="H5042" s="23" t="s">
        <v>14</v>
      </c>
      <c r="I5042" s="24">
        <v>128467</v>
      </c>
      <c r="J5042" s="24">
        <v>224818</v>
      </c>
      <c r="K5042" s="24">
        <v>166613</v>
      </c>
      <c r="L5042" s="24">
        <v>291573</v>
      </c>
      <c r="M5042" s="24">
        <v>198979</v>
      </c>
      <c r="N5042" s="24">
        <v>348214</v>
      </c>
      <c r="O5042" s="24">
        <v>237103</v>
      </c>
      <c r="P5042" s="24">
        <v>414930</v>
      </c>
      <c r="Q5042" s="24">
        <v>279630</v>
      </c>
      <c r="R5042" s="24">
        <v>489353</v>
      </c>
      <c r="S5042" s="24">
        <v>306710</v>
      </c>
      <c r="T5042" s="24">
        <v>536743</v>
      </c>
      <c r="U5042" s="24">
        <v>332149</v>
      </c>
      <c r="V5042" s="24">
        <v>581260</v>
      </c>
    </row>
    <row r="5043" spans="1:22" hidden="1" x14ac:dyDescent="0.3">
      <c r="A5043" s="23"/>
      <c r="B5043" s="23">
        <v>2023</v>
      </c>
      <c r="C5043" s="23" t="s">
        <v>544</v>
      </c>
      <c r="D5043" t="s">
        <v>179</v>
      </c>
      <c r="E5043" s="23" t="s">
        <v>549</v>
      </c>
      <c r="F5043" s="23" t="s">
        <v>201</v>
      </c>
      <c r="G5043" s="23">
        <v>2</v>
      </c>
      <c r="H5043" s="23" t="s">
        <v>30</v>
      </c>
      <c r="I5043" s="24">
        <v>108578</v>
      </c>
      <c r="J5043" s="24">
        <v>190012</v>
      </c>
      <c r="K5043" s="24">
        <v>144106</v>
      </c>
      <c r="L5043" s="24">
        <v>252185</v>
      </c>
      <c r="M5043" s="24">
        <v>176908</v>
      </c>
      <c r="N5043" s="24">
        <v>309588</v>
      </c>
      <c r="O5043" s="24">
        <v>221407</v>
      </c>
      <c r="P5043" s="24">
        <v>387463</v>
      </c>
      <c r="Q5043" s="24">
        <v>267140</v>
      </c>
      <c r="R5043" s="24">
        <v>467496</v>
      </c>
      <c r="S5043" s="24">
        <v>294770</v>
      </c>
      <c r="T5043" s="24">
        <v>515848</v>
      </c>
      <c r="U5043" s="24">
        <v>320570</v>
      </c>
      <c r="V5043" s="24">
        <v>560997</v>
      </c>
    </row>
    <row r="5044" spans="1:22" hidden="1" x14ac:dyDescent="0.3">
      <c r="A5044" s="23"/>
      <c r="B5044" s="23">
        <v>2023</v>
      </c>
      <c r="C5044" s="23" t="s">
        <v>544</v>
      </c>
      <c r="D5044" t="s">
        <v>179</v>
      </c>
      <c r="E5044" s="23" t="s">
        <v>549</v>
      </c>
      <c r="F5044" s="23" t="s">
        <v>201</v>
      </c>
      <c r="G5044" s="23">
        <v>3</v>
      </c>
      <c r="H5044" s="23" t="s">
        <v>31</v>
      </c>
      <c r="I5044" s="24">
        <v>100747</v>
      </c>
      <c r="J5044" s="24">
        <v>176307</v>
      </c>
      <c r="K5044" s="24">
        <v>139247</v>
      </c>
      <c r="L5044" s="24">
        <v>243683</v>
      </c>
      <c r="M5044" s="24">
        <v>176725</v>
      </c>
      <c r="N5044" s="24">
        <v>309268</v>
      </c>
      <c r="O5044" s="24">
        <v>231009</v>
      </c>
      <c r="P5044" s="24">
        <v>404265</v>
      </c>
      <c r="Q5044" s="24">
        <v>287801</v>
      </c>
      <c r="R5044" s="24">
        <v>503652</v>
      </c>
      <c r="S5044" s="24">
        <v>323991</v>
      </c>
      <c r="T5044" s="24">
        <v>566985</v>
      </c>
      <c r="U5044" s="24">
        <v>359667</v>
      </c>
      <c r="V5044" s="24">
        <v>629418</v>
      </c>
    </row>
    <row r="5045" spans="1:22" hidden="1" x14ac:dyDescent="0.3">
      <c r="A5045" s="23"/>
      <c r="B5045" s="23">
        <v>2023</v>
      </c>
      <c r="C5045" s="23" t="s">
        <v>544</v>
      </c>
      <c r="D5045" t="s">
        <v>179</v>
      </c>
      <c r="E5045" s="23" t="s">
        <v>549</v>
      </c>
      <c r="F5045" s="23" t="s">
        <v>201</v>
      </c>
      <c r="G5045" s="23">
        <v>4</v>
      </c>
      <c r="H5045" s="23" t="s">
        <v>29</v>
      </c>
      <c r="I5045" s="24">
        <v>110781</v>
      </c>
      <c r="J5045" s="24">
        <v>177250</v>
      </c>
      <c r="K5045" s="24">
        <v>155093</v>
      </c>
      <c r="L5045" s="24">
        <v>248149</v>
      </c>
      <c r="M5045" s="24">
        <v>199406</v>
      </c>
      <c r="N5045" s="24">
        <v>319049</v>
      </c>
      <c r="O5045" s="24">
        <v>265874</v>
      </c>
      <c r="P5045" s="24">
        <v>425399</v>
      </c>
      <c r="Q5045" s="24">
        <v>332343</v>
      </c>
      <c r="R5045" s="24">
        <v>531749</v>
      </c>
      <c r="S5045" s="24">
        <v>376655</v>
      </c>
      <c r="T5045" s="24">
        <v>602649</v>
      </c>
      <c r="U5045" s="24">
        <v>420968</v>
      </c>
      <c r="V5045" s="24">
        <v>673549</v>
      </c>
    </row>
    <row r="5046" spans="1:22" hidden="1" x14ac:dyDescent="0.3">
      <c r="A5046" s="23"/>
      <c r="B5046" s="23">
        <v>2023</v>
      </c>
      <c r="C5046" s="23" t="s">
        <v>567</v>
      </c>
      <c r="D5046" t="s">
        <v>155</v>
      </c>
      <c r="E5046" s="23" t="s">
        <v>569</v>
      </c>
      <c r="F5046" s="23" t="s">
        <v>201</v>
      </c>
      <c r="G5046" s="23">
        <v>1</v>
      </c>
      <c r="H5046" s="23" t="s">
        <v>14</v>
      </c>
      <c r="I5046" s="24">
        <v>105753</v>
      </c>
      <c r="J5046" s="24">
        <v>185068</v>
      </c>
      <c r="K5046" s="24">
        <v>137406</v>
      </c>
      <c r="L5046" s="24">
        <v>240460</v>
      </c>
      <c r="M5046" s="24">
        <v>164317</v>
      </c>
      <c r="N5046" s="24">
        <v>287555</v>
      </c>
      <c r="O5046" s="24">
        <v>196104</v>
      </c>
      <c r="P5046" s="24">
        <v>343182</v>
      </c>
      <c r="Q5046" s="24">
        <v>231493</v>
      </c>
      <c r="R5046" s="24">
        <v>405113</v>
      </c>
      <c r="S5046" s="24">
        <v>254003</v>
      </c>
      <c r="T5046" s="24">
        <v>444505</v>
      </c>
      <c r="U5046" s="24">
        <v>275233</v>
      </c>
      <c r="V5046" s="24">
        <v>481658</v>
      </c>
    </row>
    <row r="5047" spans="1:22" hidden="1" x14ac:dyDescent="0.3">
      <c r="A5047" s="23"/>
      <c r="B5047" s="23">
        <v>2023</v>
      </c>
      <c r="C5047" s="23" t="s">
        <v>567</v>
      </c>
      <c r="D5047" t="s">
        <v>155</v>
      </c>
      <c r="E5047" s="23" t="s">
        <v>569</v>
      </c>
      <c r="F5047" s="23" t="s">
        <v>201</v>
      </c>
      <c r="G5047" s="23">
        <v>2</v>
      </c>
      <c r="H5047" s="23" t="s">
        <v>30</v>
      </c>
      <c r="I5047" s="24">
        <v>88025</v>
      </c>
      <c r="J5047" s="24">
        <v>154044</v>
      </c>
      <c r="K5047" s="24">
        <v>117343</v>
      </c>
      <c r="L5047" s="24">
        <v>205351</v>
      </c>
      <c r="M5047" s="24">
        <v>144643</v>
      </c>
      <c r="N5047" s="24">
        <v>253126</v>
      </c>
      <c r="O5047" s="24">
        <v>182114</v>
      </c>
      <c r="P5047" s="24">
        <v>318699</v>
      </c>
      <c r="Q5047" s="24">
        <v>220360</v>
      </c>
      <c r="R5047" s="24">
        <v>385630</v>
      </c>
      <c r="S5047" s="24">
        <v>243360</v>
      </c>
      <c r="T5047" s="24">
        <v>425880</v>
      </c>
      <c r="U5047" s="24">
        <v>264912</v>
      </c>
      <c r="V5047" s="24">
        <v>463596</v>
      </c>
    </row>
    <row r="5048" spans="1:22" hidden="1" x14ac:dyDescent="0.3">
      <c r="A5048" s="23"/>
      <c r="B5048" s="23">
        <v>2023</v>
      </c>
      <c r="C5048" s="23" t="s">
        <v>567</v>
      </c>
      <c r="D5048" t="s">
        <v>155</v>
      </c>
      <c r="E5048" s="23" t="s">
        <v>569</v>
      </c>
      <c r="F5048" s="23" t="s">
        <v>201</v>
      </c>
      <c r="G5048" s="23">
        <v>3</v>
      </c>
      <c r="H5048" s="23" t="s">
        <v>31</v>
      </c>
      <c r="I5048" s="24">
        <v>80817</v>
      </c>
      <c r="J5048" s="24">
        <v>141429</v>
      </c>
      <c r="K5048" s="24">
        <v>111541</v>
      </c>
      <c r="L5048" s="24">
        <v>195196</v>
      </c>
      <c r="M5048" s="24">
        <v>141352</v>
      </c>
      <c r="N5048" s="24">
        <v>247367</v>
      </c>
      <c r="O5048" s="24">
        <v>184348</v>
      </c>
      <c r="P5048" s="24">
        <v>322609</v>
      </c>
      <c r="Q5048" s="24">
        <v>229580</v>
      </c>
      <c r="R5048" s="24">
        <v>401765</v>
      </c>
      <c r="S5048" s="24">
        <v>258244</v>
      </c>
      <c r="T5048" s="24">
        <v>451927</v>
      </c>
      <c r="U5048" s="24">
        <v>286450</v>
      </c>
      <c r="V5048" s="24">
        <v>501288</v>
      </c>
    </row>
    <row r="5049" spans="1:22" hidden="1" x14ac:dyDescent="0.3">
      <c r="A5049" s="23"/>
      <c r="B5049" s="23">
        <v>2023</v>
      </c>
      <c r="C5049" s="23" t="s">
        <v>567</v>
      </c>
      <c r="D5049" t="s">
        <v>155</v>
      </c>
      <c r="E5049" s="23" t="s">
        <v>569</v>
      </c>
      <c r="F5049" s="23" t="s">
        <v>201</v>
      </c>
      <c r="G5049" s="23">
        <v>4</v>
      </c>
      <c r="H5049" s="23" t="s">
        <v>29</v>
      </c>
      <c r="I5049" s="24">
        <v>91164</v>
      </c>
      <c r="J5049" s="24">
        <v>145862</v>
      </c>
      <c r="K5049" s="24">
        <v>127629</v>
      </c>
      <c r="L5049" s="24">
        <v>204207</v>
      </c>
      <c r="M5049" s="24">
        <v>164095</v>
      </c>
      <c r="N5049" s="24">
        <v>262552</v>
      </c>
      <c r="O5049" s="24">
        <v>218793</v>
      </c>
      <c r="P5049" s="24">
        <v>350069</v>
      </c>
      <c r="Q5049" s="24">
        <v>273491</v>
      </c>
      <c r="R5049" s="24">
        <v>437586</v>
      </c>
      <c r="S5049" s="24">
        <v>309957</v>
      </c>
      <c r="T5049" s="24">
        <v>495931</v>
      </c>
      <c r="U5049" s="24">
        <v>346422</v>
      </c>
      <c r="V5049" s="24">
        <v>554276</v>
      </c>
    </row>
    <row r="5050" spans="1:22" x14ac:dyDescent="0.3">
      <c r="A5050" s="54"/>
      <c r="B5050" s="54" t="s">
        <v>620</v>
      </c>
      <c r="C5050" s="54" t="s">
        <v>614</v>
      </c>
      <c r="D5050" t="s">
        <v>179</v>
      </c>
      <c r="E5050" s="54" t="s">
        <v>543</v>
      </c>
      <c r="F5050" s="23" t="s">
        <v>201</v>
      </c>
      <c r="G5050" s="23">
        <v>1</v>
      </c>
      <c r="H5050" s="23" t="s">
        <v>14</v>
      </c>
      <c r="I5050" s="24">
        <v>127495</v>
      </c>
      <c r="J5050" s="24">
        <v>223116</v>
      </c>
      <c r="K5050" s="24">
        <v>165156</v>
      </c>
      <c r="L5050" s="24">
        <v>289024</v>
      </c>
      <c r="M5050" s="24">
        <v>197841</v>
      </c>
      <c r="N5050" s="24">
        <v>346222</v>
      </c>
      <c r="O5050" s="24">
        <v>236310</v>
      </c>
      <c r="P5050" s="24">
        <v>413542</v>
      </c>
      <c r="Q5050" s="24">
        <v>278546</v>
      </c>
      <c r="R5050" s="24">
        <v>487456</v>
      </c>
      <c r="S5050" s="24">
        <v>305423</v>
      </c>
      <c r="T5050" s="24">
        <v>534491</v>
      </c>
      <c r="U5050" s="24">
        <v>329607</v>
      </c>
      <c r="V5050" s="24">
        <v>576812</v>
      </c>
    </row>
    <row r="5051" spans="1:22" x14ac:dyDescent="0.3">
      <c r="A5051" s="54"/>
      <c r="B5051" s="54" t="s">
        <v>620</v>
      </c>
      <c r="C5051" s="54" t="s">
        <v>614</v>
      </c>
      <c r="D5051" t="s">
        <v>179</v>
      </c>
      <c r="E5051" s="54" t="s">
        <v>543</v>
      </c>
      <c r="F5051" s="23" t="s">
        <v>201</v>
      </c>
      <c r="G5051" s="23">
        <v>2</v>
      </c>
      <c r="H5051" s="23" t="s">
        <v>30</v>
      </c>
      <c r="I5051" s="24">
        <v>111302</v>
      </c>
      <c r="J5051" s="24">
        <v>194779</v>
      </c>
      <c r="K5051" s="24">
        <v>145821</v>
      </c>
      <c r="L5051" s="24">
        <v>255187</v>
      </c>
      <c r="M5051" s="24">
        <v>177268</v>
      </c>
      <c r="N5051" s="24">
        <v>310220</v>
      </c>
      <c r="O5051" s="24">
        <v>217454</v>
      </c>
      <c r="P5051" s="24">
        <v>380544</v>
      </c>
      <c r="Q5051" s="24">
        <v>258644</v>
      </c>
      <c r="R5051" s="24">
        <v>452627</v>
      </c>
      <c r="S5051" s="24">
        <v>285625</v>
      </c>
      <c r="T5051" s="24">
        <v>499843</v>
      </c>
      <c r="U5051" s="24">
        <v>310297</v>
      </c>
      <c r="V5051" s="24">
        <v>543020</v>
      </c>
    </row>
    <row r="5052" spans="1:22" x14ac:dyDescent="0.3">
      <c r="A5052" s="54"/>
      <c r="B5052" s="54" t="s">
        <v>620</v>
      </c>
      <c r="C5052" s="54" t="s">
        <v>614</v>
      </c>
      <c r="D5052" t="s">
        <v>179</v>
      </c>
      <c r="E5052" s="54" t="s">
        <v>543</v>
      </c>
      <c r="F5052" s="23" t="s">
        <v>201</v>
      </c>
      <c r="G5052" s="23">
        <v>3</v>
      </c>
      <c r="H5052" s="23" t="s">
        <v>31</v>
      </c>
      <c r="I5052" s="24">
        <v>101804</v>
      </c>
      <c r="J5052" s="24">
        <v>178156</v>
      </c>
      <c r="K5052" s="24">
        <v>138676</v>
      </c>
      <c r="L5052" s="24">
        <v>242683</v>
      </c>
      <c r="M5052" s="24">
        <v>175457</v>
      </c>
      <c r="N5052" s="24">
        <v>307049</v>
      </c>
      <c r="O5052" s="24">
        <v>231091</v>
      </c>
      <c r="P5052" s="24">
        <v>404410</v>
      </c>
      <c r="Q5052" s="24">
        <v>286192</v>
      </c>
      <c r="R5052" s="24">
        <v>500836</v>
      </c>
      <c r="S5052" s="24">
        <v>322332</v>
      </c>
      <c r="T5052" s="24">
        <v>564080</v>
      </c>
      <c r="U5052" s="24">
        <v>357996</v>
      </c>
      <c r="V5052" s="24">
        <v>626493</v>
      </c>
    </row>
    <row r="5053" spans="1:22" x14ac:dyDescent="0.3">
      <c r="A5053" s="54"/>
      <c r="B5053" s="54" t="s">
        <v>620</v>
      </c>
      <c r="C5053" s="54" t="s">
        <v>614</v>
      </c>
      <c r="D5053" t="s">
        <v>179</v>
      </c>
      <c r="E5053" s="54" t="s">
        <v>543</v>
      </c>
      <c r="F5053" s="23" t="s">
        <v>201</v>
      </c>
      <c r="G5053" s="23">
        <v>4</v>
      </c>
      <c r="H5053" s="23" t="s">
        <v>29</v>
      </c>
      <c r="I5053" s="24">
        <v>112515</v>
      </c>
      <c r="J5053" s="24">
        <v>180024</v>
      </c>
      <c r="K5053" s="24">
        <v>157521</v>
      </c>
      <c r="L5053" s="24">
        <v>252034</v>
      </c>
      <c r="M5053" s="24">
        <v>202527</v>
      </c>
      <c r="N5053" s="24">
        <v>324043</v>
      </c>
      <c r="O5053" s="24">
        <v>270036</v>
      </c>
      <c r="P5053" s="24">
        <v>432058</v>
      </c>
      <c r="Q5053" s="24">
        <v>337545</v>
      </c>
      <c r="R5053" s="24">
        <v>540072</v>
      </c>
      <c r="S5053" s="24">
        <v>382551</v>
      </c>
      <c r="T5053" s="24">
        <v>612082</v>
      </c>
      <c r="U5053" s="24">
        <v>427557</v>
      </c>
      <c r="V5053" s="24">
        <v>684091</v>
      </c>
    </row>
    <row r="5054" spans="1:22" x14ac:dyDescent="0.3">
      <c r="A5054" s="54"/>
      <c r="B5054" s="54" t="s">
        <v>620</v>
      </c>
      <c r="C5054" s="54" t="s">
        <v>611</v>
      </c>
      <c r="D5054" t="s">
        <v>155</v>
      </c>
      <c r="E5054" s="54" t="s">
        <v>569</v>
      </c>
      <c r="F5054" s="23" t="s">
        <v>201</v>
      </c>
      <c r="G5054" s="23">
        <v>1</v>
      </c>
      <c r="H5054" s="23" t="s">
        <v>14</v>
      </c>
      <c r="I5054" s="24">
        <v>108541</v>
      </c>
      <c r="J5054" s="24">
        <v>189946</v>
      </c>
      <c r="K5054" s="24">
        <v>140829</v>
      </c>
      <c r="L5054" s="24">
        <v>246451</v>
      </c>
      <c r="M5054" s="24">
        <v>168849</v>
      </c>
      <c r="N5054" s="24">
        <v>295485</v>
      </c>
      <c r="O5054" s="24">
        <v>201904</v>
      </c>
      <c r="P5054" s="24">
        <v>353332</v>
      </c>
      <c r="Q5054" s="24">
        <v>238185</v>
      </c>
      <c r="R5054" s="24">
        <v>416823</v>
      </c>
      <c r="S5054" s="24">
        <v>261252</v>
      </c>
      <c r="T5054" s="24">
        <v>457190</v>
      </c>
      <c r="U5054" s="24">
        <v>282151</v>
      </c>
      <c r="V5054" s="24">
        <v>493765</v>
      </c>
    </row>
    <row r="5055" spans="1:22" x14ac:dyDescent="0.3">
      <c r="A5055" s="54"/>
      <c r="B5055" s="54" t="s">
        <v>620</v>
      </c>
      <c r="C5055" s="54" t="s">
        <v>611</v>
      </c>
      <c r="D5055" t="s">
        <v>155</v>
      </c>
      <c r="E5055" s="54" t="s">
        <v>569</v>
      </c>
      <c r="F5055" s="23" t="s">
        <v>201</v>
      </c>
      <c r="G5055" s="23">
        <v>2</v>
      </c>
      <c r="H5055" s="23" t="s">
        <v>30</v>
      </c>
      <c r="I5055" s="24">
        <v>93803</v>
      </c>
      <c r="J5055" s="24">
        <v>164154</v>
      </c>
      <c r="K5055" s="24">
        <v>123230</v>
      </c>
      <c r="L5055" s="24">
        <v>215653</v>
      </c>
      <c r="M5055" s="24">
        <v>150124</v>
      </c>
      <c r="N5055" s="24">
        <v>262716</v>
      </c>
      <c r="O5055" s="24">
        <v>184742</v>
      </c>
      <c r="P5055" s="24">
        <v>323299</v>
      </c>
      <c r="Q5055" s="24">
        <v>220070</v>
      </c>
      <c r="R5055" s="24">
        <v>385122</v>
      </c>
      <c r="S5055" s="24">
        <v>243178</v>
      </c>
      <c r="T5055" s="24">
        <v>425561</v>
      </c>
      <c r="U5055" s="24">
        <v>264404</v>
      </c>
      <c r="V5055" s="24">
        <v>462707</v>
      </c>
    </row>
    <row r="5056" spans="1:22" x14ac:dyDescent="0.3">
      <c r="A5056" s="54"/>
      <c r="B5056" s="54" t="s">
        <v>620</v>
      </c>
      <c r="C5056" s="54" t="s">
        <v>611</v>
      </c>
      <c r="D5056" t="s">
        <v>155</v>
      </c>
      <c r="E5056" s="54" t="s">
        <v>569</v>
      </c>
      <c r="F5056" s="23" t="s">
        <v>201</v>
      </c>
      <c r="G5056" s="23">
        <v>3</v>
      </c>
      <c r="H5056" s="23" t="s">
        <v>31</v>
      </c>
      <c r="I5056" s="24">
        <v>84706</v>
      </c>
      <c r="J5056" s="24">
        <v>148235</v>
      </c>
      <c r="K5056" s="24">
        <v>115085</v>
      </c>
      <c r="L5056" s="24">
        <v>201398</v>
      </c>
      <c r="M5056" s="24">
        <v>145380</v>
      </c>
      <c r="N5056" s="24">
        <v>254416</v>
      </c>
      <c r="O5056" s="24">
        <v>191246</v>
      </c>
      <c r="P5056" s="24">
        <v>334680</v>
      </c>
      <c r="Q5056" s="24">
        <v>236625</v>
      </c>
      <c r="R5056" s="24">
        <v>414094</v>
      </c>
      <c r="S5056" s="24">
        <v>266337</v>
      </c>
      <c r="T5056" s="24">
        <v>466090</v>
      </c>
      <c r="U5056" s="24">
        <v>295617</v>
      </c>
      <c r="V5056" s="24">
        <v>517330</v>
      </c>
    </row>
    <row r="5057" spans="1:22" x14ac:dyDescent="0.3">
      <c r="A5057" s="54"/>
      <c r="B5057" s="54" t="s">
        <v>620</v>
      </c>
      <c r="C5057" s="54" t="s">
        <v>611</v>
      </c>
      <c r="D5057" t="s">
        <v>155</v>
      </c>
      <c r="E5057" s="54" t="s">
        <v>569</v>
      </c>
      <c r="F5057" s="23" t="s">
        <v>201</v>
      </c>
      <c r="G5057" s="23">
        <v>4</v>
      </c>
      <c r="H5057" s="23" t="s">
        <v>29</v>
      </c>
      <c r="I5057" s="24">
        <v>95764</v>
      </c>
      <c r="J5057" s="24">
        <v>153222</v>
      </c>
      <c r="K5057" s="24">
        <v>134070</v>
      </c>
      <c r="L5057" s="24">
        <v>214511</v>
      </c>
      <c r="M5057" s="24">
        <v>172375</v>
      </c>
      <c r="N5057" s="24">
        <v>275800</v>
      </c>
      <c r="O5057" s="24">
        <v>229834</v>
      </c>
      <c r="P5057" s="24">
        <v>367734</v>
      </c>
      <c r="Q5057" s="24">
        <v>287292</v>
      </c>
      <c r="R5057" s="24">
        <v>459667</v>
      </c>
      <c r="S5057" s="24">
        <v>325598</v>
      </c>
      <c r="T5057" s="24">
        <v>520956</v>
      </c>
      <c r="U5057" s="24">
        <v>363903</v>
      </c>
      <c r="V5057" s="24">
        <v>582245</v>
      </c>
    </row>
    <row r="5058" spans="1:22" hidden="1" x14ac:dyDescent="0.3">
      <c r="A5058" s="23"/>
      <c r="B5058" s="23">
        <v>2023</v>
      </c>
      <c r="C5058" s="23" t="s">
        <v>544</v>
      </c>
      <c r="D5058" t="s">
        <v>114</v>
      </c>
      <c r="E5058" s="23" t="s">
        <v>548</v>
      </c>
      <c r="F5058" s="23" t="s">
        <v>217</v>
      </c>
      <c r="G5058" s="23">
        <v>1</v>
      </c>
      <c r="H5058" s="23" t="s">
        <v>14</v>
      </c>
      <c r="I5058" s="24">
        <v>134326</v>
      </c>
      <c r="J5058" s="24">
        <v>235071</v>
      </c>
      <c r="K5058" s="24">
        <v>174441</v>
      </c>
      <c r="L5058" s="24">
        <v>305272</v>
      </c>
      <c r="M5058" s="24">
        <v>208528</v>
      </c>
      <c r="N5058" s="24">
        <v>364924</v>
      </c>
      <c r="O5058" s="24">
        <v>248759</v>
      </c>
      <c r="P5058" s="24">
        <v>435328</v>
      </c>
      <c r="Q5058" s="24">
        <v>293574</v>
      </c>
      <c r="R5058" s="24">
        <v>513754</v>
      </c>
      <c r="S5058" s="24">
        <v>322087</v>
      </c>
      <c r="T5058" s="24">
        <v>563653</v>
      </c>
      <c r="U5058" s="24">
        <v>348950</v>
      </c>
      <c r="V5058" s="24">
        <v>610663</v>
      </c>
    </row>
    <row r="5059" spans="1:22" hidden="1" x14ac:dyDescent="0.3">
      <c r="A5059" s="23"/>
      <c r="B5059" s="23">
        <v>2023</v>
      </c>
      <c r="C5059" s="23" t="s">
        <v>544</v>
      </c>
      <c r="D5059" t="s">
        <v>114</v>
      </c>
      <c r="E5059" s="23" t="s">
        <v>548</v>
      </c>
      <c r="F5059" s="23" t="s">
        <v>217</v>
      </c>
      <c r="G5059" s="23">
        <v>2</v>
      </c>
      <c r="H5059" s="23" t="s">
        <v>30</v>
      </c>
      <c r="I5059" s="24">
        <v>112292</v>
      </c>
      <c r="J5059" s="24">
        <v>196511</v>
      </c>
      <c r="K5059" s="24">
        <v>149506</v>
      </c>
      <c r="L5059" s="24">
        <v>261636</v>
      </c>
      <c r="M5059" s="24">
        <v>184076</v>
      </c>
      <c r="N5059" s="24">
        <v>322133</v>
      </c>
      <c r="O5059" s="24">
        <v>231370</v>
      </c>
      <c r="P5059" s="24">
        <v>404898</v>
      </c>
      <c r="Q5059" s="24">
        <v>279737</v>
      </c>
      <c r="R5059" s="24">
        <v>489539</v>
      </c>
      <c r="S5059" s="24">
        <v>308859</v>
      </c>
      <c r="T5059" s="24">
        <v>540504</v>
      </c>
      <c r="U5059" s="24">
        <v>336123</v>
      </c>
      <c r="V5059" s="24">
        <v>588215</v>
      </c>
    </row>
    <row r="5060" spans="1:22" hidden="1" x14ac:dyDescent="0.3">
      <c r="A5060" s="23"/>
      <c r="B5060" s="23">
        <v>2023</v>
      </c>
      <c r="C5060" s="23" t="s">
        <v>544</v>
      </c>
      <c r="D5060" t="s">
        <v>114</v>
      </c>
      <c r="E5060" s="23" t="s">
        <v>548</v>
      </c>
      <c r="F5060" s="23" t="s">
        <v>217</v>
      </c>
      <c r="G5060" s="23">
        <v>3</v>
      </c>
      <c r="H5060" s="23" t="s">
        <v>31</v>
      </c>
      <c r="I5060" s="24">
        <v>103408</v>
      </c>
      <c r="J5060" s="24">
        <v>180965</v>
      </c>
      <c r="K5060" s="24">
        <v>142780</v>
      </c>
      <c r="L5060" s="24">
        <v>249864</v>
      </c>
      <c r="M5060" s="24">
        <v>181017</v>
      </c>
      <c r="N5060" s="24">
        <v>316780</v>
      </c>
      <c r="O5060" s="24">
        <v>236234</v>
      </c>
      <c r="P5060" s="24">
        <v>413409</v>
      </c>
      <c r="Q5060" s="24">
        <v>294229</v>
      </c>
      <c r="R5060" s="24">
        <v>514900</v>
      </c>
      <c r="S5060" s="24">
        <v>331040</v>
      </c>
      <c r="T5060" s="24">
        <v>579320</v>
      </c>
      <c r="U5060" s="24">
        <v>367282</v>
      </c>
      <c r="V5060" s="24">
        <v>642744</v>
      </c>
    </row>
    <row r="5061" spans="1:22" hidden="1" x14ac:dyDescent="0.3">
      <c r="A5061" s="23"/>
      <c r="B5061" s="23">
        <v>2023</v>
      </c>
      <c r="C5061" s="23" t="s">
        <v>544</v>
      </c>
      <c r="D5061" t="s">
        <v>114</v>
      </c>
      <c r="E5061" s="23" t="s">
        <v>548</v>
      </c>
      <c r="F5061" s="23" t="s">
        <v>217</v>
      </c>
      <c r="G5061" s="23">
        <v>4</v>
      </c>
      <c r="H5061" s="23" t="s">
        <v>29</v>
      </c>
      <c r="I5061" s="24">
        <v>115806</v>
      </c>
      <c r="J5061" s="24">
        <v>185289</v>
      </c>
      <c r="K5061" s="24">
        <v>162128</v>
      </c>
      <c r="L5061" s="24">
        <v>259405</v>
      </c>
      <c r="M5061" s="24">
        <v>208450</v>
      </c>
      <c r="N5061" s="24">
        <v>333520</v>
      </c>
      <c r="O5061" s="24">
        <v>277934</v>
      </c>
      <c r="P5061" s="24">
        <v>444694</v>
      </c>
      <c r="Q5061" s="24">
        <v>347417</v>
      </c>
      <c r="R5061" s="24">
        <v>555867</v>
      </c>
      <c r="S5061" s="24">
        <v>393739</v>
      </c>
      <c r="T5061" s="24">
        <v>629983</v>
      </c>
      <c r="U5061" s="24">
        <v>440061</v>
      </c>
      <c r="V5061" s="24">
        <v>704098</v>
      </c>
    </row>
    <row r="5062" spans="1:22" x14ac:dyDescent="0.3">
      <c r="A5062" s="54"/>
      <c r="B5062" s="54" t="s">
        <v>620</v>
      </c>
      <c r="C5062" s="54" t="s">
        <v>614</v>
      </c>
      <c r="D5062" t="s">
        <v>114</v>
      </c>
      <c r="E5062" s="54" t="s">
        <v>548</v>
      </c>
      <c r="F5062" s="57" t="s">
        <v>217</v>
      </c>
      <c r="G5062" s="23">
        <v>1</v>
      </c>
      <c r="H5062" s="23" t="s">
        <v>14</v>
      </c>
      <c r="I5062" s="24">
        <v>132211</v>
      </c>
      <c r="J5062" s="24">
        <v>231370</v>
      </c>
      <c r="K5062" s="24">
        <v>171580</v>
      </c>
      <c r="L5062" s="24">
        <v>300265</v>
      </c>
      <c r="M5062" s="24">
        <v>205743</v>
      </c>
      <c r="N5062" s="24">
        <v>360051</v>
      </c>
      <c r="O5062" s="24">
        <v>246060</v>
      </c>
      <c r="P5062" s="24">
        <v>430606</v>
      </c>
      <c r="Q5062" s="24">
        <v>290308</v>
      </c>
      <c r="R5062" s="24">
        <v>508040</v>
      </c>
      <c r="S5062" s="24">
        <v>318438</v>
      </c>
      <c r="T5062" s="24">
        <v>557266</v>
      </c>
      <c r="U5062" s="24">
        <v>343949</v>
      </c>
      <c r="V5062" s="24">
        <v>601911</v>
      </c>
    </row>
    <row r="5063" spans="1:22" x14ac:dyDescent="0.3">
      <c r="A5063" s="54"/>
      <c r="B5063" s="54" t="s">
        <v>620</v>
      </c>
      <c r="C5063" s="54" t="s">
        <v>614</v>
      </c>
      <c r="D5063" t="s">
        <v>114</v>
      </c>
      <c r="E5063" s="54" t="s">
        <v>548</v>
      </c>
      <c r="F5063" s="57" t="s">
        <v>217</v>
      </c>
      <c r="G5063" s="23">
        <v>2</v>
      </c>
      <c r="H5063" s="23" t="s">
        <v>30</v>
      </c>
      <c r="I5063" s="24">
        <v>114095</v>
      </c>
      <c r="J5063" s="24">
        <v>199666</v>
      </c>
      <c r="K5063" s="24">
        <v>149947</v>
      </c>
      <c r="L5063" s="24">
        <v>262408</v>
      </c>
      <c r="M5063" s="24">
        <v>182726</v>
      </c>
      <c r="N5063" s="24">
        <v>319771</v>
      </c>
      <c r="O5063" s="24">
        <v>224964</v>
      </c>
      <c r="P5063" s="24">
        <v>393688</v>
      </c>
      <c r="Q5063" s="24">
        <v>268041</v>
      </c>
      <c r="R5063" s="24">
        <v>469072</v>
      </c>
      <c r="S5063" s="24">
        <v>296213</v>
      </c>
      <c r="T5063" s="24">
        <v>518372</v>
      </c>
      <c r="U5063" s="24">
        <v>322106</v>
      </c>
      <c r="V5063" s="24">
        <v>563686</v>
      </c>
    </row>
    <row r="5064" spans="1:22" x14ac:dyDescent="0.3">
      <c r="A5064" s="54"/>
      <c r="B5064" s="54" t="s">
        <v>620</v>
      </c>
      <c r="C5064" s="54" t="s">
        <v>614</v>
      </c>
      <c r="D5064" t="s">
        <v>114</v>
      </c>
      <c r="E5064" s="54" t="s">
        <v>548</v>
      </c>
      <c r="F5064" s="57" t="s">
        <v>217</v>
      </c>
      <c r="G5064" s="23">
        <v>3</v>
      </c>
      <c r="H5064" s="23" t="s">
        <v>31</v>
      </c>
      <c r="I5064" s="24">
        <v>102840</v>
      </c>
      <c r="J5064" s="24">
        <v>179971</v>
      </c>
      <c r="K5064" s="24">
        <v>139670</v>
      </c>
      <c r="L5064" s="24">
        <v>244423</v>
      </c>
      <c r="M5064" s="24">
        <v>176397</v>
      </c>
      <c r="N5064" s="24">
        <v>308695</v>
      </c>
      <c r="O5064" s="24">
        <v>232007</v>
      </c>
      <c r="P5064" s="24">
        <v>406013</v>
      </c>
      <c r="Q5064" s="24">
        <v>287019</v>
      </c>
      <c r="R5064" s="24">
        <v>502283</v>
      </c>
      <c r="S5064" s="24">
        <v>323029</v>
      </c>
      <c r="T5064" s="24">
        <v>565301</v>
      </c>
      <c r="U5064" s="24">
        <v>358508</v>
      </c>
      <c r="V5064" s="24">
        <v>627388</v>
      </c>
    </row>
    <row r="5065" spans="1:22" x14ac:dyDescent="0.3">
      <c r="A5065" s="54"/>
      <c r="B5065" s="54" t="s">
        <v>620</v>
      </c>
      <c r="C5065" s="54" t="s">
        <v>614</v>
      </c>
      <c r="D5065" t="s">
        <v>114</v>
      </c>
      <c r="E5065" s="54" t="s">
        <v>548</v>
      </c>
      <c r="F5065" s="57" t="s">
        <v>217</v>
      </c>
      <c r="G5065" s="23">
        <v>4</v>
      </c>
      <c r="H5065" s="23" t="s">
        <v>29</v>
      </c>
      <c r="I5065" s="24">
        <v>116644</v>
      </c>
      <c r="J5065" s="24">
        <v>186630</v>
      </c>
      <c r="K5065" s="24">
        <v>163302</v>
      </c>
      <c r="L5065" s="24">
        <v>261283</v>
      </c>
      <c r="M5065" s="24">
        <v>209959</v>
      </c>
      <c r="N5065" s="24">
        <v>335935</v>
      </c>
      <c r="O5065" s="24">
        <v>279946</v>
      </c>
      <c r="P5065" s="24">
        <v>447913</v>
      </c>
      <c r="Q5065" s="24">
        <v>349932</v>
      </c>
      <c r="R5065" s="24">
        <v>559891</v>
      </c>
      <c r="S5065" s="24">
        <v>396590</v>
      </c>
      <c r="T5065" s="24">
        <v>634543</v>
      </c>
      <c r="U5065" s="24">
        <v>443247</v>
      </c>
      <c r="V5065" s="24">
        <v>709196</v>
      </c>
    </row>
    <row r="5066" spans="1:22" hidden="1" x14ac:dyDescent="0.3">
      <c r="A5066" s="23"/>
      <c r="B5066" s="23">
        <v>2023</v>
      </c>
      <c r="C5066" s="23" t="s">
        <v>544</v>
      </c>
      <c r="D5066" t="s">
        <v>114</v>
      </c>
      <c r="E5066" s="23" t="s">
        <v>548</v>
      </c>
      <c r="F5066" s="23" t="s">
        <v>262</v>
      </c>
      <c r="G5066" s="23">
        <v>1</v>
      </c>
      <c r="H5066" s="23" t="s">
        <v>14</v>
      </c>
      <c r="I5066" s="24">
        <v>122075</v>
      </c>
      <c r="J5066" s="24">
        <v>213631</v>
      </c>
      <c r="K5066" s="24">
        <v>158686</v>
      </c>
      <c r="L5066" s="24">
        <v>277700</v>
      </c>
      <c r="M5066" s="24">
        <v>189829</v>
      </c>
      <c r="N5066" s="24">
        <v>332202</v>
      </c>
      <c r="O5066" s="24">
        <v>226641</v>
      </c>
      <c r="P5066" s="24">
        <v>396622</v>
      </c>
      <c r="Q5066" s="24">
        <v>267605</v>
      </c>
      <c r="R5066" s="24">
        <v>468308</v>
      </c>
      <c r="S5066" s="24">
        <v>293653</v>
      </c>
      <c r="T5066" s="24">
        <v>513892</v>
      </c>
      <c r="U5066" s="24">
        <v>318244</v>
      </c>
      <c r="V5066" s="24">
        <v>556928</v>
      </c>
    </row>
    <row r="5067" spans="1:22" hidden="1" x14ac:dyDescent="0.3">
      <c r="A5067" s="23"/>
      <c r="B5067" s="23">
        <v>2023</v>
      </c>
      <c r="C5067" s="23" t="s">
        <v>544</v>
      </c>
      <c r="D5067" t="s">
        <v>114</v>
      </c>
      <c r="E5067" s="23" t="s">
        <v>548</v>
      </c>
      <c r="F5067" s="23" t="s">
        <v>262</v>
      </c>
      <c r="G5067" s="23">
        <v>2</v>
      </c>
      <c r="H5067" s="23" t="s">
        <v>30</v>
      </c>
      <c r="I5067" s="24">
        <v>101210</v>
      </c>
      <c r="J5067" s="24">
        <v>177118</v>
      </c>
      <c r="K5067" s="24">
        <v>135075</v>
      </c>
      <c r="L5067" s="24">
        <v>236381</v>
      </c>
      <c r="M5067" s="24">
        <v>166676</v>
      </c>
      <c r="N5067" s="24">
        <v>291683</v>
      </c>
      <c r="O5067" s="24">
        <v>210176</v>
      </c>
      <c r="P5067" s="24">
        <v>367808</v>
      </c>
      <c r="Q5067" s="24">
        <v>254502</v>
      </c>
      <c r="R5067" s="24">
        <v>445379</v>
      </c>
      <c r="S5067" s="24">
        <v>281127</v>
      </c>
      <c r="T5067" s="24">
        <v>491972</v>
      </c>
      <c r="U5067" s="24">
        <v>306098</v>
      </c>
      <c r="V5067" s="24">
        <v>535672</v>
      </c>
    </row>
    <row r="5068" spans="1:22" hidden="1" x14ac:dyDescent="0.3">
      <c r="A5068" s="23"/>
      <c r="B5068" s="23">
        <v>2023</v>
      </c>
      <c r="C5068" s="23" t="s">
        <v>544</v>
      </c>
      <c r="D5068" t="s">
        <v>114</v>
      </c>
      <c r="E5068" s="23" t="s">
        <v>548</v>
      </c>
      <c r="F5068" s="23" t="s">
        <v>262</v>
      </c>
      <c r="G5068" s="23">
        <v>3</v>
      </c>
      <c r="H5068" s="23" t="s">
        <v>31</v>
      </c>
      <c r="I5068" s="24">
        <v>92665</v>
      </c>
      <c r="J5068" s="24">
        <v>162164</v>
      </c>
      <c r="K5068" s="24">
        <v>127845</v>
      </c>
      <c r="L5068" s="24">
        <v>223728</v>
      </c>
      <c r="M5068" s="24">
        <v>161951</v>
      </c>
      <c r="N5068" s="24">
        <v>283415</v>
      </c>
      <c r="O5068" s="24">
        <v>211084</v>
      </c>
      <c r="P5068" s="24">
        <v>369397</v>
      </c>
      <c r="Q5068" s="24">
        <v>262848</v>
      </c>
      <c r="R5068" s="24">
        <v>459985</v>
      </c>
      <c r="S5068" s="24">
        <v>295604</v>
      </c>
      <c r="T5068" s="24">
        <v>517307</v>
      </c>
      <c r="U5068" s="24">
        <v>327821</v>
      </c>
      <c r="V5068" s="24">
        <v>573687</v>
      </c>
    </row>
    <row r="5069" spans="1:22" hidden="1" x14ac:dyDescent="0.3">
      <c r="A5069" s="23"/>
      <c r="B5069" s="23">
        <v>2023</v>
      </c>
      <c r="C5069" s="23" t="s">
        <v>544</v>
      </c>
      <c r="D5069" t="s">
        <v>114</v>
      </c>
      <c r="E5069" s="23" t="s">
        <v>548</v>
      </c>
      <c r="F5069" s="23" t="s">
        <v>262</v>
      </c>
      <c r="G5069" s="23">
        <v>4</v>
      </c>
      <c r="H5069" s="23" t="s">
        <v>29</v>
      </c>
      <c r="I5069" s="24">
        <v>105224</v>
      </c>
      <c r="J5069" s="24">
        <v>168359</v>
      </c>
      <c r="K5069" s="24">
        <v>147314</v>
      </c>
      <c r="L5069" s="24">
        <v>235703</v>
      </c>
      <c r="M5069" s="24">
        <v>189404</v>
      </c>
      <c r="N5069" s="24">
        <v>303046</v>
      </c>
      <c r="O5069" s="24">
        <v>252538</v>
      </c>
      <c r="P5069" s="24">
        <v>404062</v>
      </c>
      <c r="Q5069" s="24">
        <v>315673</v>
      </c>
      <c r="R5069" s="24">
        <v>505077</v>
      </c>
      <c r="S5069" s="24">
        <v>357763</v>
      </c>
      <c r="T5069" s="24">
        <v>572420</v>
      </c>
      <c r="U5069" s="24">
        <v>399853</v>
      </c>
      <c r="V5069" s="24">
        <v>639764</v>
      </c>
    </row>
    <row r="5070" spans="1:22" x14ac:dyDescent="0.3">
      <c r="A5070" s="54"/>
      <c r="B5070" s="54" t="s">
        <v>620</v>
      </c>
      <c r="C5070" s="54" t="s">
        <v>614</v>
      </c>
      <c r="D5070" t="s">
        <v>114</v>
      </c>
      <c r="E5070" s="54" t="s">
        <v>548</v>
      </c>
      <c r="F5070" s="23" t="s">
        <v>262</v>
      </c>
      <c r="G5070" s="23">
        <v>1</v>
      </c>
      <c r="H5070" s="23" t="s">
        <v>14</v>
      </c>
      <c r="I5070" s="24">
        <v>122391</v>
      </c>
      <c r="J5070" s="24">
        <v>214185</v>
      </c>
      <c r="K5070" s="24">
        <v>158927</v>
      </c>
      <c r="L5070" s="24">
        <v>278122</v>
      </c>
      <c r="M5070" s="24">
        <v>190631</v>
      </c>
      <c r="N5070" s="24">
        <v>333604</v>
      </c>
      <c r="O5070" s="24">
        <v>228077</v>
      </c>
      <c r="P5070" s="24">
        <v>399134</v>
      </c>
      <c r="Q5070" s="24">
        <v>269168</v>
      </c>
      <c r="R5070" s="24">
        <v>471045</v>
      </c>
      <c r="S5070" s="24">
        <v>295283</v>
      </c>
      <c r="T5070" s="24">
        <v>516745</v>
      </c>
      <c r="U5070" s="24">
        <v>319025</v>
      </c>
      <c r="V5070" s="24">
        <v>558294</v>
      </c>
    </row>
    <row r="5071" spans="1:22" x14ac:dyDescent="0.3">
      <c r="A5071" s="54"/>
      <c r="B5071" s="54" t="s">
        <v>620</v>
      </c>
      <c r="C5071" s="54" t="s">
        <v>614</v>
      </c>
      <c r="D5071" t="s">
        <v>114</v>
      </c>
      <c r="E5071" s="54" t="s">
        <v>548</v>
      </c>
      <c r="F5071" s="23" t="s">
        <v>262</v>
      </c>
      <c r="G5071" s="23">
        <v>2</v>
      </c>
      <c r="H5071" s="23" t="s">
        <v>30</v>
      </c>
      <c r="I5071" s="24">
        <v>105237</v>
      </c>
      <c r="J5071" s="24">
        <v>184164</v>
      </c>
      <c r="K5071" s="24">
        <v>138443</v>
      </c>
      <c r="L5071" s="24">
        <v>242275</v>
      </c>
      <c r="M5071" s="24">
        <v>168836</v>
      </c>
      <c r="N5071" s="24">
        <v>295463</v>
      </c>
      <c r="O5071" s="24">
        <v>208101</v>
      </c>
      <c r="P5071" s="24">
        <v>364176</v>
      </c>
      <c r="Q5071" s="24">
        <v>248084</v>
      </c>
      <c r="R5071" s="24">
        <v>434146</v>
      </c>
      <c r="S5071" s="24">
        <v>274218</v>
      </c>
      <c r="T5071" s="24">
        <v>479882</v>
      </c>
      <c r="U5071" s="24">
        <v>298278</v>
      </c>
      <c r="V5071" s="24">
        <v>521986</v>
      </c>
    </row>
    <row r="5072" spans="1:22" x14ac:dyDescent="0.3">
      <c r="A5072" s="54"/>
      <c r="B5072" s="54" t="s">
        <v>620</v>
      </c>
      <c r="C5072" s="54" t="s">
        <v>614</v>
      </c>
      <c r="D5072" t="s">
        <v>114</v>
      </c>
      <c r="E5072" s="54" t="s">
        <v>548</v>
      </c>
      <c r="F5072" s="23" t="s">
        <v>262</v>
      </c>
      <c r="G5072" s="23">
        <v>3</v>
      </c>
      <c r="H5072" s="23" t="s">
        <v>31</v>
      </c>
      <c r="I5072" s="24">
        <v>94412</v>
      </c>
      <c r="J5072" s="24">
        <v>165221</v>
      </c>
      <c r="K5072" s="24">
        <v>128099</v>
      </c>
      <c r="L5072" s="24">
        <v>224173</v>
      </c>
      <c r="M5072" s="24">
        <v>161689</v>
      </c>
      <c r="N5072" s="24">
        <v>282955</v>
      </c>
      <c r="O5072" s="24">
        <v>212565</v>
      </c>
      <c r="P5072" s="24">
        <v>371989</v>
      </c>
      <c r="Q5072" s="24">
        <v>262875</v>
      </c>
      <c r="R5072" s="24">
        <v>460031</v>
      </c>
      <c r="S5072" s="24">
        <v>295786</v>
      </c>
      <c r="T5072" s="24">
        <v>517625</v>
      </c>
      <c r="U5072" s="24">
        <v>328193</v>
      </c>
      <c r="V5072" s="24">
        <v>574338</v>
      </c>
    </row>
    <row r="5073" spans="1:22" x14ac:dyDescent="0.3">
      <c r="A5073" s="54"/>
      <c r="B5073" s="54" t="s">
        <v>620</v>
      </c>
      <c r="C5073" s="54" t="s">
        <v>614</v>
      </c>
      <c r="D5073" t="s">
        <v>114</v>
      </c>
      <c r="E5073" s="54" t="s">
        <v>548</v>
      </c>
      <c r="F5073" s="23" t="s">
        <v>262</v>
      </c>
      <c r="G5073" s="23">
        <v>4</v>
      </c>
      <c r="H5073" s="23" t="s">
        <v>29</v>
      </c>
      <c r="I5073" s="24">
        <v>107971</v>
      </c>
      <c r="J5073" s="24">
        <v>172753</v>
      </c>
      <c r="K5073" s="24">
        <v>151159</v>
      </c>
      <c r="L5073" s="24">
        <v>241855</v>
      </c>
      <c r="M5073" s="24">
        <v>194347</v>
      </c>
      <c r="N5073" s="24">
        <v>310956</v>
      </c>
      <c r="O5073" s="24">
        <v>259130</v>
      </c>
      <c r="P5073" s="24">
        <v>414608</v>
      </c>
      <c r="Q5073" s="24">
        <v>323912</v>
      </c>
      <c r="R5073" s="24">
        <v>518260</v>
      </c>
      <c r="S5073" s="24">
        <v>367101</v>
      </c>
      <c r="T5073" s="24">
        <v>587361</v>
      </c>
      <c r="U5073" s="24">
        <v>410289</v>
      </c>
      <c r="V5073" s="24">
        <v>656462</v>
      </c>
    </row>
    <row r="5074" spans="1:22" hidden="1" x14ac:dyDescent="0.3">
      <c r="A5074" s="23"/>
      <c r="B5074" s="23">
        <v>2023</v>
      </c>
      <c r="C5074" s="23" t="s">
        <v>567</v>
      </c>
      <c r="D5074" t="s">
        <v>176</v>
      </c>
      <c r="E5074" s="23" t="s">
        <v>572</v>
      </c>
      <c r="F5074" s="23" t="s">
        <v>265</v>
      </c>
      <c r="G5074" s="23">
        <v>1</v>
      </c>
      <c r="H5074" s="23" t="s">
        <v>14</v>
      </c>
      <c r="I5074" s="24">
        <v>108850</v>
      </c>
      <c r="J5074" s="24">
        <v>190488</v>
      </c>
      <c r="K5074" s="24">
        <v>141406</v>
      </c>
      <c r="L5074" s="24">
        <v>247461</v>
      </c>
      <c r="M5074" s="24">
        <v>169081</v>
      </c>
      <c r="N5074" s="24">
        <v>295892</v>
      </c>
      <c r="O5074" s="24">
        <v>201762</v>
      </c>
      <c r="P5074" s="24">
        <v>353083</v>
      </c>
      <c r="Q5074" s="24">
        <v>238152</v>
      </c>
      <c r="R5074" s="24">
        <v>416766</v>
      </c>
      <c r="S5074" s="24">
        <v>261301</v>
      </c>
      <c r="T5074" s="24">
        <v>457276</v>
      </c>
      <c r="U5074" s="24">
        <v>283126</v>
      </c>
      <c r="V5074" s="24">
        <v>495470</v>
      </c>
    </row>
    <row r="5075" spans="1:22" hidden="1" x14ac:dyDescent="0.3">
      <c r="A5075" s="23"/>
      <c r="B5075" s="23">
        <v>2023</v>
      </c>
      <c r="C5075" s="23" t="s">
        <v>567</v>
      </c>
      <c r="D5075" t="s">
        <v>176</v>
      </c>
      <c r="E5075" s="23" t="s">
        <v>572</v>
      </c>
      <c r="F5075" s="23" t="s">
        <v>265</v>
      </c>
      <c r="G5075" s="23">
        <v>2</v>
      </c>
      <c r="H5075" s="23" t="s">
        <v>30</v>
      </c>
      <c r="I5075" s="24">
        <v>90728</v>
      </c>
      <c r="J5075" s="24">
        <v>158774</v>
      </c>
      <c r="K5075" s="24">
        <v>120898</v>
      </c>
      <c r="L5075" s="24">
        <v>211572</v>
      </c>
      <c r="M5075" s="24">
        <v>148970</v>
      </c>
      <c r="N5075" s="24">
        <v>260698</v>
      </c>
      <c r="O5075" s="24">
        <v>187460</v>
      </c>
      <c r="P5075" s="24">
        <v>328055</v>
      </c>
      <c r="Q5075" s="24">
        <v>226771</v>
      </c>
      <c r="R5075" s="24">
        <v>396850</v>
      </c>
      <c r="S5075" s="24">
        <v>250421</v>
      </c>
      <c r="T5075" s="24">
        <v>438237</v>
      </c>
      <c r="U5075" s="24">
        <v>272576</v>
      </c>
      <c r="V5075" s="24">
        <v>477007</v>
      </c>
    </row>
    <row r="5076" spans="1:22" hidden="1" x14ac:dyDescent="0.3">
      <c r="A5076" s="23"/>
      <c r="B5076" s="23">
        <v>2023</v>
      </c>
      <c r="C5076" s="23" t="s">
        <v>567</v>
      </c>
      <c r="D5076" t="s">
        <v>176</v>
      </c>
      <c r="E5076" s="23" t="s">
        <v>572</v>
      </c>
      <c r="F5076" s="23" t="s">
        <v>265</v>
      </c>
      <c r="G5076" s="23">
        <v>3</v>
      </c>
      <c r="H5076" s="23" t="s">
        <v>31</v>
      </c>
      <c r="I5076" s="24">
        <v>83379</v>
      </c>
      <c r="J5076" s="24">
        <v>145913</v>
      </c>
      <c r="K5076" s="24">
        <v>115092</v>
      </c>
      <c r="L5076" s="24">
        <v>201411</v>
      </c>
      <c r="M5076" s="24">
        <v>145873</v>
      </c>
      <c r="N5076" s="24">
        <v>255277</v>
      </c>
      <c r="O5076" s="24">
        <v>190284</v>
      </c>
      <c r="P5076" s="24">
        <v>332996</v>
      </c>
      <c r="Q5076" s="24">
        <v>236980</v>
      </c>
      <c r="R5076" s="24">
        <v>414715</v>
      </c>
      <c r="S5076" s="24">
        <v>266588</v>
      </c>
      <c r="T5076" s="24">
        <v>466529</v>
      </c>
      <c r="U5076" s="24">
        <v>295728</v>
      </c>
      <c r="V5076" s="24">
        <v>517523</v>
      </c>
    </row>
    <row r="5077" spans="1:22" hidden="1" x14ac:dyDescent="0.3">
      <c r="A5077" s="23"/>
      <c r="B5077" s="23">
        <v>2023</v>
      </c>
      <c r="C5077" s="23" t="s">
        <v>567</v>
      </c>
      <c r="D5077" t="s">
        <v>176</v>
      </c>
      <c r="E5077" s="23" t="s">
        <v>572</v>
      </c>
      <c r="F5077" s="23" t="s">
        <v>265</v>
      </c>
      <c r="G5077" s="23">
        <v>4</v>
      </c>
      <c r="H5077" s="23" t="s">
        <v>29</v>
      </c>
      <c r="I5077" s="24">
        <v>93836</v>
      </c>
      <c r="J5077" s="24">
        <v>150138</v>
      </c>
      <c r="K5077" s="24">
        <v>131371</v>
      </c>
      <c r="L5077" s="24">
        <v>210193</v>
      </c>
      <c r="M5077" s="24">
        <v>168905</v>
      </c>
      <c r="N5077" s="24">
        <v>270248</v>
      </c>
      <c r="O5077" s="24">
        <v>225207</v>
      </c>
      <c r="P5077" s="24">
        <v>360331</v>
      </c>
      <c r="Q5077" s="24">
        <v>281509</v>
      </c>
      <c r="R5077" s="24">
        <v>450414</v>
      </c>
      <c r="S5077" s="24">
        <v>319043</v>
      </c>
      <c r="T5077" s="24">
        <v>510469</v>
      </c>
      <c r="U5077" s="24">
        <v>356578</v>
      </c>
      <c r="V5077" s="24">
        <v>570524</v>
      </c>
    </row>
    <row r="5078" spans="1:22" x14ac:dyDescent="0.3">
      <c r="A5078" s="54"/>
      <c r="B5078" s="54" t="s">
        <v>620</v>
      </c>
      <c r="C5078" s="54" t="s">
        <v>611</v>
      </c>
      <c r="D5078" t="s">
        <v>176</v>
      </c>
      <c r="E5078" s="54" t="s">
        <v>572</v>
      </c>
      <c r="F5078" s="23" t="s">
        <v>265</v>
      </c>
      <c r="G5078" s="23">
        <v>1</v>
      </c>
      <c r="H5078" s="23" t="s">
        <v>14</v>
      </c>
      <c r="I5078" s="24">
        <v>109786</v>
      </c>
      <c r="J5078" s="24">
        <v>192126</v>
      </c>
      <c r="K5078" s="24">
        <v>142443</v>
      </c>
      <c r="L5078" s="24">
        <v>249275</v>
      </c>
      <c r="M5078" s="24">
        <v>170783</v>
      </c>
      <c r="N5078" s="24">
        <v>298869</v>
      </c>
      <c r="O5078" s="24">
        <v>204215</v>
      </c>
      <c r="P5078" s="24">
        <v>357376</v>
      </c>
      <c r="Q5078" s="24">
        <v>240909</v>
      </c>
      <c r="R5078" s="24">
        <v>421591</v>
      </c>
      <c r="S5078" s="24">
        <v>264240</v>
      </c>
      <c r="T5078" s="24">
        <v>462419</v>
      </c>
      <c r="U5078" s="24">
        <v>285377</v>
      </c>
      <c r="V5078" s="24">
        <v>499410</v>
      </c>
    </row>
    <row r="5079" spans="1:22" x14ac:dyDescent="0.3">
      <c r="A5079" s="54"/>
      <c r="B5079" s="54" t="s">
        <v>620</v>
      </c>
      <c r="C5079" s="54" t="s">
        <v>611</v>
      </c>
      <c r="D5079" t="s">
        <v>176</v>
      </c>
      <c r="E5079" s="54" t="s">
        <v>572</v>
      </c>
      <c r="F5079" s="23" t="s">
        <v>265</v>
      </c>
      <c r="G5079" s="23">
        <v>2</v>
      </c>
      <c r="H5079" s="23" t="s">
        <v>30</v>
      </c>
      <c r="I5079" s="24">
        <v>94886</v>
      </c>
      <c r="J5079" s="24">
        <v>166050</v>
      </c>
      <c r="K5079" s="24">
        <v>124651</v>
      </c>
      <c r="L5079" s="24">
        <v>218139</v>
      </c>
      <c r="M5079" s="24">
        <v>151852</v>
      </c>
      <c r="N5079" s="24">
        <v>265741</v>
      </c>
      <c r="O5079" s="24">
        <v>186864</v>
      </c>
      <c r="P5079" s="24">
        <v>327013</v>
      </c>
      <c r="Q5079" s="24">
        <v>222596</v>
      </c>
      <c r="R5079" s="24">
        <v>389542</v>
      </c>
      <c r="S5079" s="24">
        <v>245968</v>
      </c>
      <c r="T5079" s="24">
        <v>430443</v>
      </c>
      <c r="U5079" s="24">
        <v>267436</v>
      </c>
      <c r="V5079" s="24">
        <v>468013</v>
      </c>
    </row>
    <row r="5080" spans="1:22" x14ac:dyDescent="0.3">
      <c r="A5080" s="54"/>
      <c r="B5080" s="54" t="s">
        <v>620</v>
      </c>
      <c r="C5080" s="54" t="s">
        <v>611</v>
      </c>
      <c r="D5080" t="s">
        <v>176</v>
      </c>
      <c r="E5080" s="54" t="s">
        <v>572</v>
      </c>
      <c r="F5080" s="23" t="s">
        <v>265</v>
      </c>
      <c r="G5080" s="23">
        <v>3</v>
      </c>
      <c r="H5080" s="23" t="s">
        <v>31</v>
      </c>
      <c r="I5080" s="24">
        <v>85692</v>
      </c>
      <c r="J5080" s="24">
        <v>149962</v>
      </c>
      <c r="K5080" s="24">
        <v>116427</v>
      </c>
      <c r="L5080" s="24">
        <v>203748</v>
      </c>
      <c r="M5080" s="24">
        <v>147078</v>
      </c>
      <c r="N5080" s="24">
        <v>257387</v>
      </c>
      <c r="O5080" s="24">
        <v>193481</v>
      </c>
      <c r="P5080" s="24">
        <v>338592</v>
      </c>
      <c r="Q5080" s="24">
        <v>239392</v>
      </c>
      <c r="R5080" s="24">
        <v>418936</v>
      </c>
      <c r="S5080" s="24">
        <v>269453</v>
      </c>
      <c r="T5080" s="24">
        <v>471543</v>
      </c>
      <c r="U5080" s="24">
        <v>299077</v>
      </c>
      <c r="V5080" s="24">
        <v>523385</v>
      </c>
    </row>
    <row r="5081" spans="1:22" x14ac:dyDescent="0.3">
      <c r="A5081" s="54"/>
      <c r="B5081" s="54" t="s">
        <v>620</v>
      </c>
      <c r="C5081" s="54" t="s">
        <v>611</v>
      </c>
      <c r="D5081" t="s">
        <v>176</v>
      </c>
      <c r="E5081" s="54" t="s">
        <v>572</v>
      </c>
      <c r="F5081" s="23" t="s">
        <v>265</v>
      </c>
      <c r="G5081" s="23">
        <v>4</v>
      </c>
      <c r="H5081" s="23" t="s">
        <v>29</v>
      </c>
      <c r="I5081" s="24">
        <v>96863</v>
      </c>
      <c r="J5081" s="24">
        <v>154981</v>
      </c>
      <c r="K5081" s="24">
        <v>135608</v>
      </c>
      <c r="L5081" s="24">
        <v>216973</v>
      </c>
      <c r="M5081" s="24">
        <v>174353</v>
      </c>
      <c r="N5081" s="24">
        <v>278965</v>
      </c>
      <c r="O5081" s="24">
        <v>232471</v>
      </c>
      <c r="P5081" s="24">
        <v>371953</v>
      </c>
      <c r="Q5081" s="24">
        <v>290588</v>
      </c>
      <c r="R5081" s="24">
        <v>464942</v>
      </c>
      <c r="S5081" s="24">
        <v>329334</v>
      </c>
      <c r="T5081" s="24">
        <v>526934</v>
      </c>
      <c r="U5081" s="24">
        <v>368079</v>
      </c>
      <c r="V5081" s="24">
        <v>588926</v>
      </c>
    </row>
    <row r="5082" spans="1:22" hidden="1" x14ac:dyDescent="0.3">
      <c r="A5082" s="23"/>
      <c r="B5082" s="23">
        <v>2023</v>
      </c>
      <c r="C5082" s="23" t="s">
        <v>533</v>
      </c>
      <c r="D5082" t="s">
        <v>69</v>
      </c>
      <c r="E5082" s="23" t="s">
        <v>534</v>
      </c>
      <c r="F5082" s="23" t="s">
        <v>68</v>
      </c>
      <c r="G5082" s="23">
        <v>1</v>
      </c>
      <c r="H5082" s="23" t="s">
        <v>14</v>
      </c>
      <c r="I5082" s="24">
        <v>139927</v>
      </c>
      <c r="J5082" s="24">
        <v>244872</v>
      </c>
      <c r="K5082" s="24">
        <v>181421</v>
      </c>
      <c r="L5082" s="24">
        <v>317486</v>
      </c>
      <c r="M5082" s="24">
        <v>216615</v>
      </c>
      <c r="N5082" s="24">
        <v>379077</v>
      </c>
      <c r="O5082" s="24">
        <v>258051</v>
      </c>
      <c r="P5082" s="24">
        <v>451589</v>
      </c>
      <c r="Q5082" s="24">
        <v>304288</v>
      </c>
      <c r="R5082" s="24">
        <v>532505</v>
      </c>
      <c r="S5082" s="24">
        <v>333736</v>
      </c>
      <c r="T5082" s="24">
        <v>584038</v>
      </c>
      <c r="U5082" s="24">
        <v>361380</v>
      </c>
      <c r="V5082" s="24">
        <v>632415</v>
      </c>
    </row>
    <row r="5083" spans="1:22" hidden="1" x14ac:dyDescent="0.3">
      <c r="A5083" s="23"/>
      <c r="B5083" s="23">
        <v>2023</v>
      </c>
      <c r="C5083" s="23" t="s">
        <v>533</v>
      </c>
      <c r="D5083" t="s">
        <v>69</v>
      </c>
      <c r="E5083" s="23" t="s">
        <v>534</v>
      </c>
      <c r="F5083" s="23" t="s">
        <v>68</v>
      </c>
      <c r="G5083" s="23">
        <v>2</v>
      </c>
      <c r="H5083" s="23" t="s">
        <v>30</v>
      </c>
      <c r="I5083" s="24">
        <v>118562</v>
      </c>
      <c r="J5083" s="24">
        <v>207483</v>
      </c>
      <c r="K5083" s="24">
        <v>157242</v>
      </c>
      <c r="L5083" s="24">
        <v>275174</v>
      </c>
      <c r="M5083" s="24">
        <v>192905</v>
      </c>
      <c r="N5083" s="24">
        <v>337584</v>
      </c>
      <c r="O5083" s="24">
        <v>241190</v>
      </c>
      <c r="P5083" s="24">
        <v>422083</v>
      </c>
      <c r="Q5083" s="24">
        <v>290871</v>
      </c>
      <c r="R5083" s="24">
        <v>509025</v>
      </c>
      <c r="S5083" s="24">
        <v>320910</v>
      </c>
      <c r="T5083" s="24">
        <v>561592</v>
      </c>
      <c r="U5083" s="24">
        <v>348942</v>
      </c>
      <c r="V5083" s="24">
        <v>610648</v>
      </c>
    </row>
    <row r="5084" spans="1:22" hidden="1" x14ac:dyDescent="0.3">
      <c r="A5084" s="23"/>
      <c r="B5084" s="23">
        <v>2023</v>
      </c>
      <c r="C5084" s="23" t="s">
        <v>533</v>
      </c>
      <c r="D5084" t="s">
        <v>69</v>
      </c>
      <c r="E5084" s="23" t="s">
        <v>534</v>
      </c>
      <c r="F5084" s="23" t="s">
        <v>68</v>
      </c>
      <c r="G5084" s="23">
        <v>3</v>
      </c>
      <c r="H5084" s="23" t="s">
        <v>31</v>
      </c>
      <c r="I5084" s="24">
        <v>110199</v>
      </c>
      <c r="J5084" s="24">
        <v>192849</v>
      </c>
      <c r="K5084" s="24">
        <v>152347</v>
      </c>
      <c r="L5084" s="24">
        <v>266607</v>
      </c>
      <c r="M5084" s="24">
        <v>193396</v>
      </c>
      <c r="N5084" s="24">
        <v>338443</v>
      </c>
      <c r="O5084" s="24">
        <v>252894</v>
      </c>
      <c r="P5084" s="24">
        <v>442564</v>
      </c>
      <c r="Q5084" s="24">
        <v>315086</v>
      </c>
      <c r="R5084" s="24">
        <v>551401</v>
      </c>
      <c r="S5084" s="24">
        <v>354752</v>
      </c>
      <c r="T5084" s="24">
        <v>620816</v>
      </c>
      <c r="U5084" s="24">
        <v>393866</v>
      </c>
      <c r="V5084" s="24">
        <v>689266</v>
      </c>
    </row>
    <row r="5085" spans="1:22" hidden="1" x14ac:dyDescent="0.3">
      <c r="A5085" s="23"/>
      <c r="B5085" s="23">
        <v>2023</v>
      </c>
      <c r="C5085" s="23" t="s">
        <v>533</v>
      </c>
      <c r="D5085" t="s">
        <v>69</v>
      </c>
      <c r="E5085" s="23" t="s">
        <v>534</v>
      </c>
      <c r="F5085" s="23" t="s">
        <v>68</v>
      </c>
      <c r="G5085" s="23">
        <v>4</v>
      </c>
      <c r="H5085" s="23" t="s">
        <v>29</v>
      </c>
      <c r="I5085" s="24">
        <v>120670</v>
      </c>
      <c r="J5085" s="24">
        <v>193072</v>
      </c>
      <c r="K5085" s="24">
        <v>168938</v>
      </c>
      <c r="L5085" s="24">
        <v>270301</v>
      </c>
      <c r="M5085" s="24">
        <v>217206</v>
      </c>
      <c r="N5085" s="24">
        <v>347529</v>
      </c>
      <c r="O5085" s="24">
        <v>289608</v>
      </c>
      <c r="P5085" s="24">
        <v>463372</v>
      </c>
      <c r="Q5085" s="24">
        <v>362010</v>
      </c>
      <c r="R5085" s="24">
        <v>579215</v>
      </c>
      <c r="S5085" s="24">
        <v>410278</v>
      </c>
      <c r="T5085" s="24">
        <v>656444</v>
      </c>
      <c r="U5085" s="24">
        <v>458546</v>
      </c>
      <c r="V5085" s="24">
        <v>733673</v>
      </c>
    </row>
    <row r="5086" spans="1:22" x14ac:dyDescent="0.3">
      <c r="A5086" s="54"/>
      <c r="B5086" s="54" t="s">
        <v>620</v>
      </c>
      <c r="C5086" s="54" t="s">
        <v>609</v>
      </c>
      <c r="D5086" t="s">
        <v>69</v>
      </c>
      <c r="E5086" s="54" t="s">
        <v>534</v>
      </c>
      <c r="F5086" s="23" t="s">
        <v>68</v>
      </c>
      <c r="G5086" s="23">
        <v>1</v>
      </c>
      <c r="H5086" s="23" t="s">
        <v>14</v>
      </c>
      <c r="I5086" s="24">
        <v>140752</v>
      </c>
      <c r="J5086" s="24">
        <v>246316</v>
      </c>
      <c r="K5086" s="24">
        <v>182397</v>
      </c>
      <c r="L5086" s="24">
        <v>319195</v>
      </c>
      <c r="M5086" s="24">
        <v>218538</v>
      </c>
      <c r="N5086" s="24">
        <v>382442</v>
      </c>
      <c r="O5086" s="24">
        <v>261099</v>
      </c>
      <c r="P5086" s="24">
        <v>456923</v>
      </c>
      <c r="Q5086" s="24">
        <v>307824</v>
      </c>
      <c r="R5086" s="24">
        <v>538692</v>
      </c>
      <c r="S5086" s="24">
        <v>337551</v>
      </c>
      <c r="T5086" s="24">
        <v>590715</v>
      </c>
      <c r="U5086" s="24">
        <v>364343</v>
      </c>
      <c r="V5086" s="24">
        <v>637600</v>
      </c>
    </row>
    <row r="5087" spans="1:22" x14ac:dyDescent="0.3">
      <c r="A5087" s="54"/>
      <c r="B5087" s="54" t="s">
        <v>620</v>
      </c>
      <c r="C5087" s="54" t="s">
        <v>609</v>
      </c>
      <c r="D5087" t="s">
        <v>69</v>
      </c>
      <c r="E5087" s="54" t="s">
        <v>534</v>
      </c>
      <c r="F5087" s="23" t="s">
        <v>68</v>
      </c>
      <c r="G5087" s="23">
        <v>2</v>
      </c>
      <c r="H5087" s="23" t="s">
        <v>30</v>
      </c>
      <c r="I5087" s="24">
        <v>122589</v>
      </c>
      <c r="J5087" s="24">
        <v>214532</v>
      </c>
      <c r="K5087" s="24">
        <v>160710</v>
      </c>
      <c r="L5087" s="24">
        <v>281242</v>
      </c>
      <c r="M5087" s="24">
        <v>195463</v>
      </c>
      <c r="N5087" s="24">
        <v>342060</v>
      </c>
      <c r="O5087" s="24">
        <v>239949</v>
      </c>
      <c r="P5087" s="24">
        <v>419911</v>
      </c>
      <c r="Q5087" s="24">
        <v>285501</v>
      </c>
      <c r="R5087" s="24">
        <v>499626</v>
      </c>
      <c r="S5087" s="24">
        <v>315328</v>
      </c>
      <c r="T5087" s="24">
        <v>551825</v>
      </c>
      <c r="U5087" s="24">
        <v>342633</v>
      </c>
      <c r="V5087" s="24">
        <v>599608</v>
      </c>
    </row>
    <row r="5088" spans="1:22" x14ac:dyDescent="0.3">
      <c r="A5088" s="54"/>
      <c r="B5088" s="54" t="s">
        <v>620</v>
      </c>
      <c r="C5088" s="54" t="s">
        <v>609</v>
      </c>
      <c r="D5088" t="s">
        <v>69</v>
      </c>
      <c r="E5088" s="54" t="s">
        <v>534</v>
      </c>
      <c r="F5088" s="23" t="s">
        <v>68</v>
      </c>
      <c r="G5088" s="23">
        <v>3</v>
      </c>
      <c r="H5088" s="23" t="s">
        <v>31</v>
      </c>
      <c r="I5088" s="24">
        <v>111800</v>
      </c>
      <c r="J5088" s="24">
        <v>195650</v>
      </c>
      <c r="K5088" s="24">
        <v>152202</v>
      </c>
      <c r="L5088" s="24">
        <v>266354</v>
      </c>
      <c r="M5088" s="24">
        <v>192502</v>
      </c>
      <c r="N5088" s="24">
        <v>336879</v>
      </c>
      <c r="O5088" s="24">
        <v>253472</v>
      </c>
      <c r="P5088" s="24">
        <v>443577</v>
      </c>
      <c r="Q5088" s="24">
        <v>313843</v>
      </c>
      <c r="R5088" s="24">
        <v>549225</v>
      </c>
      <c r="S5088" s="24">
        <v>353424</v>
      </c>
      <c r="T5088" s="24">
        <v>618492</v>
      </c>
      <c r="U5088" s="24">
        <v>392472</v>
      </c>
      <c r="V5088" s="24">
        <v>686826</v>
      </c>
    </row>
    <row r="5089" spans="1:22" x14ac:dyDescent="0.3">
      <c r="A5089" s="54"/>
      <c r="B5089" s="54" t="s">
        <v>620</v>
      </c>
      <c r="C5089" s="54" t="s">
        <v>609</v>
      </c>
      <c r="D5089" t="s">
        <v>69</v>
      </c>
      <c r="E5089" s="54" t="s">
        <v>534</v>
      </c>
      <c r="F5089" s="23" t="s">
        <v>68</v>
      </c>
      <c r="G5089" s="23">
        <v>4</v>
      </c>
      <c r="H5089" s="23" t="s">
        <v>29</v>
      </c>
      <c r="I5089" s="24">
        <v>124207</v>
      </c>
      <c r="J5089" s="24">
        <v>198731</v>
      </c>
      <c r="K5089" s="24">
        <v>173890</v>
      </c>
      <c r="L5089" s="24">
        <v>278224</v>
      </c>
      <c r="M5089" s="24">
        <v>223573</v>
      </c>
      <c r="N5089" s="24">
        <v>357716</v>
      </c>
      <c r="O5089" s="24">
        <v>298097</v>
      </c>
      <c r="P5089" s="24">
        <v>476955</v>
      </c>
      <c r="Q5089" s="24">
        <v>372621</v>
      </c>
      <c r="R5089" s="24">
        <v>596194</v>
      </c>
      <c r="S5089" s="24">
        <v>422304</v>
      </c>
      <c r="T5089" s="24">
        <v>675686</v>
      </c>
      <c r="U5089" s="24">
        <v>471987</v>
      </c>
      <c r="V5089" s="24">
        <v>755179</v>
      </c>
    </row>
    <row r="5090" spans="1:22" hidden="1" x14ac:dyDescent="0.3">
      <c r="A5090" s="23"/>
      <c r="B5090" s="23">
        <v>2023</v>
      </c>
      <c r="C5090" s="23" t="s">
        <v>560</v>
      </c>
      <c r="D5090" t="s">
        <v>151</v>
      </c>
      <c r="E5090" s="23" t="s">
        <v>562</v>
      </c>
      <c r="F5090" s="23" t="s">
        <v>197</v>
      </c>
      <c r="G5090" s="23">
        <v>1</v>
      </c>
      <c r="H5090" s="23" t="s">
        <v>14</v>
      </c>
      <c r="I5090" s="24">
        <v>111899</v>
      </c>
      <c r="J5090" s="24">
        <v>195823</v>
      </c>
      <c r="K5090" s="24">
        <v>145309</v>
      </c>
      <c r="L5090" s="24">
        <v>254291</v>
      </c>
      <c r="M5090" s="24">
        <v>173698</v>
      </c>
      <c r="N5090" s="24">
        <v>303971</v>
      </c>
      <c r="O5090" s="24">
        <v>207201</v>
      </c>
      <c r="P5090" s="24">
        <v>362602</v>
      </c>
      <c r="Q5090" s="24">
        <v>244523</v>
      </c>
      <c r="R5090" s="24">
        <v>427916</v>
      </c>
      <c r="S5090" s="24">
        <v>268271</v>
      </c>
      <c r="T5090" s="24">
        <v>469474</v>
      </c>
      <c r="U5090" s="24">
        <v>290641</v>
      </c>
      <c r="V5090" s="24">
        <v>508621</v>
      </c>
    </row>
    <row r="5091" spans="1:22" hidden="1" x14ac:dyDescent="0.3">
      <c r="A5091" s="23"/>
      <c r="B5091" s="23">
        <v>2023</v>
      </c>
      <c r="C5091" s="23" t="s">
        <v>560</v>
      </c>
      <c r="D5091" t="s">
        <v>151</v>
      </c>
      <c r="E5091" s="23" t="s">
        <v>562</v>
      </c>
      <c r="F5091" s="23" t="s">
        <v>197</v>
      </c>
      <c r="G5091" s="23">
        <v>2</v>
      </c>
      <c r="H5091" s="23" t="s">
        <v>30</v>
      </c>
      <c r="I5091" s="24">
        <v>93580</v>
      </c>
      <c r="J5091" s="24">
        <v>163764</v>
      </c>
      <c r="K5091" s="24">
        <v>124578</v>
      </c>
      <c r="L5091" s="24">
        <v>218012</v>
      </c>
      <c r="M5091" s="24">
        <v>153368</v>
      </c>
      <c r="N5091" s="24">
        <v>268394</v>
      </c>
      <c r="O5091" s="24">
        <v>192744</v>
      </c>
      <c r="P5091" s="24">
        <v>337302</v>
      </c>
      <c r="Q5091" s="24">
        <v>233019</v>
      </c>
      <c r="R5091" s="24">
        <v>407784</v>
      </c>
      <c r="S5091" s="24">
        <v>257273</v>
      </c>
      <c r="T5091" s="24">
        <v>450228</v>
      </c>
      <c r="U5091" s="24">
        <v>279976</v>
      </c>
      <c r="V5091" s="24">
        <v>489958</v>
      </c>
    </row>
    <row r="5092" spans="1:22" hidden="1" x14ac:dyDescent="0.3">
      <c r="A5092" s="23"/>
      <c r="B5092" s="23">
        <v>2023</v>
      </c>
      <c r="C5092" s="23" t="s">
        <v>560</v>
      </c>
      <c r="D5092" t="s">
        <v>151</v>
      </c>
      <c r="E5092" s="23" t="s">
        <v>562</v>
      </c>
      <c r="F5092" s="23" t="s">
        <v>197</v>
      </c>
      <c r="G5092" s="23">
        <v>3</v>
      </c>
      <c r="H5092" s="23" t="s">
        <v>31</v>
      </c>
      <c r="I5092" s="24">
        <v>86199</v>
      </c>
      <c r="J5092" s="24">
        <v>150849</v>
      </c>
      <c r="K5092" s="24">
        <v>119023</v>
      </c>
      <c r="L5092" s="24">
        <v>208290</v>
      </c>
      <c r="M5092" s="24">
        <v>150904</v>
      </c>
      <c r="N5092" s="24">
        <v>264081</v>
      </c>
      <c r="O5092" s="24">
        <v>196946</v>
      </c>
      <c r="P5092" s="24">
        <v>344655</v>
      </c>
      <c r="Q5092" s="24">
        <v>245298</v>
      </c>
      <c r="R5092" s="24">
        <v>429272</v>
      </c>
      <c r="S5092" s="24">
        <v>275993</v>
      </c>
      <c r="T5092" s="24">
        <v>482988</v>
      </c>
      <c r="U5092" s="24">
        <v>306215</v>
      </c>
      <c r="V5092" s="24">
        <v>535877</v>
      </c>
    </row>
    <row r="5093" spans="1:22" hidden="1" x14ac:dyDescent="0.3">
      <c r="A5093" s="23"/>
      <c r="B5093" s="23">
        <v>2023</v>
      </c>
      <c r="C5093" s="23" t="s">
        <v>560</v>
      </c>
      <c r="D5093" t="s">
        <v>151</v>
      </c>
      <c r="E5093" s="23" t="s">
        <v>562</v>
      </c>
      <c r="F5093" s="23" t="s">
        <v>197</v>
      </c>
      <c r="G5093" s="23">
        <v>4</v>
      </c>
      <c r="H5093" s="23" t="s">
        <v>29</v>
      </c>
      <c r="I5093" s="24">
        <v>96471</v>
      </c>
      <c r="J5093" s="24">
        <v>154354</v>
      </c>
      <c r="K5093" s="24">
        <v>135060</v>
      </c>
      <c r="L5093" s="24">
        <v>216096</v>
      </c>
      <c r="M5093" s="24">
        <v>173648</v>
      </c>
      <c r="N5093" s="24">
        <v>277837</v>
      </c>
      <c r="O5093" s="24">
        <v>231531</v>
      </c>
      <c r="P5093" s="24">
        <v>370450</v>
      </c>
      <c r="Q5093" s="24">
        <v>289414</v>
      </c>
      <c r="R5093" s="24">
        <v>463062</v>
      </c>
      <c r="S5093" s="24">
        <v>328002</v>
      </c>
      <c r="T5093" s="24">
        <v>524804</v>
      </c>
      <c r="U5093" s="24">
        <v>366591</v>
      </c>
      <c r="V5093" s="24">
        <v>586546</v>
      </c>
    </row>
    <row r="5094" spans="1:22" x14ac:dyDescent="0.3">
      <c r="A5094" s="54"/>
      <c r="B5094" s="54" t="s">
        <v>620</v>
      </c>
      <c r="C5094" s="54" t="s">
        <v>617</v>
      </c>
      <c r="D5094" t="s">
        <v>151</v>
      </c>
      <c r="E5094" s="54" t="s">
        <v>562</v>
      </c>
      <c r="F5094" s="57" t="s">
        <v>197</v>
      </c>
      <c r="G5094" s="23">
        <v>1</v>
      </c>
      <c r="H5094" s="23" t="s">
        <v>14</v>
      </c>
      <c r="I5094" s="24">
        <v>112873</v>
      </c>
      <c r="J5094" s="24">
        <v>197529</v>
      </c>
      <c r="K5094" s="24">
        <v>146426</v>
      </c>
      <c r="L5094" s="24">
        <v>256246</v>
      </c>
      <c r="M5094" s="24">
        <v>175543</v>
      </c>
      <c r="N5094" s="24">
        <v>307201</v>
      </c>
      <c r="O5094" s="24">
        <v>209886</v>
      </c>
      <c r="P5094" s="24">
        <v>367300</v>
      </c>
      <c r="Q5094" s="24">
        <v>247580</v>
      </c>
      <c r="R5094" s="24">
        <v>433264</v>
      </c>
      <c r="S5094" s="24">
        <v>271547</v>
      </c>
      <c r="T5094" s="24">
        <v>475208</v>
      </c>
      <c r="U5094" s="24">
        <v>293248</v>
      </c>
      <c r="V5094" s="24">
        <v>513184</v>
      </c>
    </row>
    <row r="5095" spans="1:22" x14ac:dyDescent="0.3">
      <c r="A5095" s="54"/>
      <c r="B5095" s="54" t="s">
        <v>620</v>
      </c>
      <c r="C5095" s="54" t="s">
        <v>617</v>
      </c>
      <c r="D5095" t="s">
        <v>151</v>
      </c>
      <c r="E5095" s="54" t="s">
        <v>562</v>
      </c>
      <c r="F5095" s="57" t="s">
        <v>197</v>
      </c>
      <c r="G5095" s="23">
        <v>2</v>
      </c>
      <c r="H5095" s="23" t="s">
        <v>30</v>
      </c>
      <c r="I5095" s="24">
        <v>97649</v>
      </c>
      <c r="J5095" s="24">
        <v>170886</v>
      </c>
      <c r="K5095" s="24">
        <v>128247</v>
      </c>
      <c r="L5095" s="24">
        <v>224433</v>
      </c>
      <c r="M5095" s="24">
        <v>156201</v>
      </c>
      <c r="N5095" s="24">
        <v>273352</v>
      </c>
      <c r="O5095" s="24">
        <v>192158</v>
      </c>
      <c r="P5095" s="24">
        <v>336276</v>
      </c>
      <c r="Q5095" s="24">
        <v>228868</v>
      </c>
      <c r="R5095" s="24">
        <v>400518</v>
      </c>
      <c r="S5095" s="24">
        <v>252883</v>
      </c>
      <c r="T5095" s="24">
        <v>442545</v>
      </c>
      <c r="U5095" s="24">
        <v>274933</v>
      </c>
      <c r="V5095" s="24">
        <v>481133</v>
      </c>
    </row>
    <row r="5096" spans="1:22" x14ac:dyDescent="0.3">
      <c r="A5096" s="54"/>
      <c r="B5096" s="54" t="s">
        <v>620</v>
      </c>
      <c r="C5096" s="54" t="s">
        <v>617</v>
      </c>
      <c r="D5096" t="s">
        <v>151</v>
      </c>
      <c r="E5096" s="54" t="s">
        <v>562</v>
      </c>
      <c r="F5096" s="57" t="s">
        <v>197</v>
      </c>
      <c r="G5096" s="23">
        <v>3</v>
      </c>
      <c r="H5096" s="23" t="s">
        <v>31</v>
      </c>
      <c r="I5096" s="24">
        <v>88298</v>
      </c>
      <c r="J5096" s="24">
        <v>154522</v>
      </c>
      <c r="K5096" s="24">
        <v>119998</v>
      </c>
      <c r="L5096" s="24">
        <v>209997</v>
      </c>
      <c r="M5096" s="24">
        <v>151613</v>
      </c>
      <c r="N5096" s="24">
        <v>265322</v>
      </c>
      <c r="O5096" s="24">
        <v>199470</v>
      </c>
      <c r="P5096" s="24">
        <v>349073</v>
      </c>
      <c r="Q5096" s="24">
        <v>246825</v>
      </c>
      <c r="R5096" s="24">
        <v>431944</v>
      </c>
      <c r="S5096" s="24">
        <v>277837</v>
      </c>
      <c r="T5096" s="24">
        <v>486214</v>
      </c>
      <c r="U5096" s="24">
        <v>308401</v>
      </c>
      <c r="V5096" s="24">
        <v>539703</v>
      </c>
    </row>
    <row r="5097" spans="1:22" x14ac:dyDescent="0.3">
      <c r="A5097" s="54"/>
      <c r="B5097" s="54" t="s">
        <v>620</v>
      </c>
      <c r="C5097" s="54" t="s">
        <v>617</v>
      </c>
      <c r="D5097" t="s">
        <v>151</v>
      </c>
      <c r="E5097" s="54" t="s">
        <v>562</v>
      </c>
      <c r="F5097" s="57" t="s">
        <v>197</v>
      </c>
      <c r="G5097" s="23">
        <v>4</v>
      </c>
      <c r="H5097" s="23" t="s">
        <v>29</v>
      </c>
      <c r="I5097" s="24">
        <v>99589</v>
      </c>
      <c r="J5097" s="24">
        <v>159343</v>
      </c>
      <c r="K5097" s="24">
        <v>139425</v>
      </c>
      <c r="L5097" s="24">
        <v>223080</v>
      </c>
      <c r="M5097" s="24">
        <v>179261</v>
      </c>
      <c r="N5097" s="24">
        <v>286817</v>
      </c>
      <c r="O5097" s="24">
        <v>239014</v>
      </c>
      <c r="P5097" s="24">
        <v>382422</v>
      </c>
      <c r="Q5097" s="24">
        <v>298768</v>
      </c>
      <c r="R5097" s="24">
        <v>478028</v>
      </c>
      <c r="S5097" s="24">
        <v>338603</v>
      </c>
      <c r="T5097" s="24">
        <v>541765</v>
      </c>
      <c r="U5097" s="24">
        <v>378439</v>
      </c>
      <c r="V5097" s="24">
        <v>605502</v>
      </c>
    </row>
    <row r="5098" spans="1:22" hidden="1" x14ac:dyDescent="0.3">
      <c r="A5098" s="23"/>
      <c r="B5098" s="23">
        <v>2023</v>
      </c>
      <c r="C5098" s="23" t="s">
        <v>560</v>
      </c>
      <c r="D5098" t="s">
        <v>158</v>
      </c>
      <c r="E5098" s="23" t="s">
        <v>528</v>
      </c>
      <c r="F5098" s="23" t="s">
        <v>204</v>
      </c>
      <c r="G5098" s="23">
        <v>1</v>
      </c>
      <c r="H5098" s="23" t="s">
        <v>14</v>
      </c>
      <c r="I5098" s="24">
        <v>127576</v>
      </c>
      <c r="J5098" s="24">
        <v>223258</v>
      </c>
      <c r="K5098" s="24">
        <v>165703</v>
      </c>
      <c r="L5098" s="24">
        <v>289979</v>
      </c>
      <c r="M5098" s="24">
        <v>198106</v>
      </c>
      <c r="N5098" s="24">
        <v>346686</v>
      </c>
      <c r="O5098" s="24">
        <v>236360</v>
      </c>
      <c r="P5098" s="24">
        <v>413630</v>
      </c>
      <c r="Q5098" s="24">
        <v>278965</v>
      </c>
      <c r="R5098" s="24">
        <v>488189</v>
      </c>
      <c r="S5098" s="24">
        <v>306070</v>
      </c>
      <c r="T5098" s="24">
        <v>535623</v>
      </c>
      <c r="U5098" s="24">
        <v>331615</v>
      </c>
      <c r="V5098" s="24">
        <v>580326</v>
      </c>
    </row>
    <row r="5099" spans="1:22" hidden="1" x14ac:dyDescent="0.3">
      <c r="A5099" s="23"/>
      <c r="B5099" s="23">
        <v>2023</v>
      </c>
      <c r="C5099" s="23" t="s">
        <v>560</v>
      </c>
      <c r="D5099" t="s">
        <v>158</v>
      </c>
      <c r="E5099" s="23" t="s">
        <v>528</v>
      </c>
      <c r="F5099" s="23" t="s">
        <v>204</v>
      </c>
      <c r="G5099" s="23">
        <v>2</v>
      </c>
      <c r="H5099" s="23" t="s">
        <v>30</v>
      </c>
      <c r="I5099" s="24">
        <v>106499</v>
      </c>
      <c r="J5099" s="24">
        <v>186373</v>
      </c>
      <c r="K5099" s="24">
        <v>141851</v>
      </c>
      <c r="L5099" s="24">
        <v>248239</v>
      </c>
      <c r="M5099" s="24">
        <v>174716</v>
      </c>
      <c r="N5099" s="24">
        <v>305753</v>
      </c>
      <c r="O5099" s="24">
        <v>219727</v>
      </c>
      <c r="P5099" s="24">
        <v>384522</v>
      </c>
      <c r="Q5099" s="24">
        <v>265729</v>
      </c>
      <c r="R5099" s="24">
        <v>465026</v>
      </c>
      <c r="S5099" s="24">
        <v>293417</v>
      </c>
      <c r="T5099" s="24">
        <v>513479</v>
      </c>
      <c r="U5099" s="24">
        <v>319345</v>
      </c>
      <c r="V5099" s="24">
        <v>558853</v>
      </c>
    </row>
    <row r="5100" spans="1:22" hidden="1" x14ac:dyDescent="0.3">
      <c r="A5100" s="23"/>
      <c r="B5100" s="23">
        <v>2023</v>
      </c>
      <c r="C5100" s="23" t="s">
        <v>560</v>
      </c>
      <c r="D5100" t="s">
        <v>158</v>
      </c>
      <c r="E5100" s="23" t="s">
        <v>528</v>
      </c>
      <c r="F5100" s="23" t="s">
        <v>204</v>
      </c>
      <c r="G5100" s="23">
        <v>3</v>
      </c>
      <c r="H5100" s="23" t="s">
        <v>31</v>
      </c>
      <c r="I5100" s="24">
        <v>97977</v>
      </c>
      <c r="J5100" s="24">
        <v>171460</v>
      </c>
      <c r="K5100" s="24">
        <v>135262</v>
      </c>
      <c r="L5100" s="24">
        <v>236709</v>
      </c>
      <c r="M5100" s="24">
        <v>171463</v>
      </c>
      <c r="N5100" s="24">
        <v>300061</v>
      </c>
      <c r="O5100" s="24">
        <v>223717</v>
      </c>
      <c r="P5100" s="24">
        <v>391506</v>
      </c>
      <c r="Q5100" s="24">
        <v>278630</v>
      </c>
      <c r="R5100" s="24">
        <v>487602</v>
      </c>
      <c r="S5100" s="24">
        <v>313467</v>
      </c>
      <c r="T5100" s="24">
        <v>548566</v>
      </c>
      <c r="U5100" s="24">
        <v>347759</v>
      </c>
      <c r="V5100" s="24">
        <v>608578</v>
      </c>
    </row>
    <row r="5101" spans="1:22" hidden="1" x14ac:dyDescent="0.3">
      <c r="A5101" s="23"/>
      <c r="B5101" s="23">
        <v>2023</v>
      </c>
      <c r="C5101" s="23" t="s">
        <v>560</v>
      </c>
      <c r="D5101" t="s">
        <v>158</v>
      </c>
      <c r="E5101" s="23" t="s">
        <v>528</v>
      </c>
      <c r="F5101" s="23" t="s">
        <v>204</v>
      </c>
      <c r="G5101" s="23">
        <v>4</v>
      </c>
      <c r="H5101" s="23" t="s">
        <v>29</v>
      </c>
      <c r="I5101" s="24">
        <v>109983</v>
      </c>
      <c r="J5101" s="24">
        <v>175972</v>
      </c>
      <c r="K5101" s="24">
        <v>153976</v>
      </c>
      <c r="L5101" s="24">
        <v>246361</v>
      </c>
      <c r="M5101" s="24">
        <v>197969</v>
      </c>
      <c r="N5101" s="24">
        <v>316750</v>
      </c>
      <c r="O5101" s="24">
        <v>263958</v>
      </c>
      <c r="P5101" s="24">
        <v>422334</v>
      </c>
      <c r="Q5101" s="24">
        <v>329948</v>
      </c>
      <c r="R5101" s="24">
        <v>527917</v>
      </c>
      <c r="S5101" s="24">
        <v>373941</v>
      </c>
      <c r="T5101" s="24">
        <v>598306</v>
      </c>
      <c r="U5101" s="24">
        <v>417934</v>
      </c>
      <c r="V5101" s="24">
        <v>668695</v>
      </c>
    </row>
    <row r="5102" spans="1:22" x14ac:dyDescent="0.3">
      <c r="A5102" s="54"/>
      <c r="B5102" s="54" t="s">
        <v>620</v>
      </c>
      <c r="C5102" s="54" t="s">
        <v>617</v>
      </c>
      <c r="D5102" t="s">
        <v>158</v>
      </c>
      <c r="E5102" s="54" t="s">
        <v>563</v>
      </c>
      <c r="F5102" s="23" t="s">
        <v>204</v>
      </c>
      <c r="G5102" s="23">
        <v>1</v>
      </c>
      <c r="H5102" s="23" t="s">
        <v>14</v>
      </c>
      <c r="I5102" s="24">
        <v>127868</v>
      </c>
      <c r="J5102" s="24">
        <v>223768</v>
      </c>
      <c r="K5102" s="24">
        <v>165897</v>
      </c>
      <c r="L5102" s="24">
        <v>290320</v>
      </c>
      <c r="M5102" s="24">
        <v>198899</v>
      </c>
      <c r="N5102" s="24">
        <v>348074</v>
      </c>
      <c r="O5102" s="24">
        <v>237830</v>
      </c>
      <c r="P5102" s="24">
        <v>416203</v>
      </c>
      <c r="Q5102" s="24">
        <v>280560</v>
      </c>
      <c r="R5102" s="24">
        <v>490979</v>
      </c>
      <c r="S5102" s="24">
        <v>307728</v>
      </c>
      <c r="T5102" s="24">
        <v>538523</v>
      </c>
      <c r="U5102" s="24">
        <v>332338</v>
      </c>
      <c r="V5102" s="24">
        <v>581591</v>
      </c>
    </row>
    <row r="5103" spans="1:22" x14ac:dyDescent="0.3">
      <c r="A5103" s="54"/>
      <c r="B5103" s="54" t="s">
        <v>620</v>
      </c>
      <c r="C5103" s="54" t="s">
        <v>617</v>
      </c>
      <c r="D5103" t="s">
        <v>158</v>
      </c>
      <c r="E5103" s="54" t="s">
        <v>563</v>
      </c>
      <c r="F5103" s="23" t="s">
        <v>204</v>
      </c>
      <c r="G5103" s="23">
        <v>2</v>
      </c>
      <c r="H5103" s="23" t="s">
        <v>30</v>
      </c>
      <c r="I5103" s="24">
        <v>110538</v>
      </c>
      <c r="J5103" s="24">
        <v>193441</v>
      </c>
      <c r="K5103" s="24">
        <v>145204</v>
      </c>
      <c r="L5103" s="24">
        <v>254108</v>
      </c>
      <c r="M5103" s="24">
        <v>176882</v>
      </c>
      <c r="N5103" s="24">
        <v>309544</v>
      </c>
      <c r="O5103" s="24">
        <v>217651</v>
      </c>
      <c r="P5103" s="24">
        <v>380888</v>
      </c>
      <c r="Q5103" s="24">
        <v>259260</v>
      </c>
      <c r="R5103" s="24">
        <v>453705</v>
      </c>
      <c r="S5103" s="24">
        <v>286478</v>
      </c>
      <c r="T5103" s="24">
        <v>501336</v>
      </c>
      <c r="U5103" s="24">
        <v>311476</v>
      </c>
      <c r="V5103" s="24">
        <v>545083</v>
      </c>
    </row>
    <row r="5104" spans="1:22" x14ac:dyDescent="0.3">
      <c r="A5104" s="54"/>
      <c r="B5104" s="54" t="s">
        <v>620</v>
      </c>
      <c r="C5104" s="54" t="s">
        <v>617</v>
      </c>
      <c r="D5104" t="s">
        <v>158</v>
      </c>
      <c r="E5104" s="54" t="s">
        <v>563</v>
      </c>
      <c r="F5104" s="23" t="s">
        <v>204</v>
      </c>
      <c r="G5104" s="23">
        <v>3</v>
      </c>
      <c r="H5104" s="23" t="s">
        <v>31</v>
      </c>
      <c r="I5104" s="24">
        <v>99857</v>
      </c>
      <c r="J5104" s="24">
        <v>174749</v>
      </c>
      <c r="K5104" s="24">
        <v>135680</v>
      </c>
      <c r="L5104" s="24">
        <v>237439</v>
      </c>
      <c r="M5104" s="24">
        <v>171405</v>
      </c>
      <c r="N5104" s="24">
        <v>299959</v>
      </c>
      <c r="O5104" s="24">
        <v>225489</v>
      </c>
      <c r="P5104" s="24">
        <v>394606</v>
      </c>
      <c r="Q5104" s="24">
        <v>279001</v>
      </c>
      <c r="R5104" s="24">
        <v>488252</v>
      </c>
      <c r="S5104" s="24">
        <v>314041</v>
      </c>
      <c r="T5104" s="24">
        <v>549571</v>
      </c>
      <c r="U5104" s="24">
        <v>348571</v>
      </c>
      <c r="V5104" s="24">
        <v>610000</v>
      </c>
    </row>
    <row r="5105" spans="1:22" x14ac:dyDescent="0.3">
      <c r="A5105" s="54"/>
      <c r="B5105" s="54" t="s">
        <v>620</v>
      </c>
      <c r="C5105" s="54" t="s">
        <v>617</v>
      </c>
      <c r="D5105" t="s">
        <v>158</v>
      </c>
      <c r="E5105" s="54" t="s">
        <v>563</v>
      </c>
      <c r="F5105" s="23" t="s">
        <v>204</v>
      </c>
      <c r="G5105" s="23">
        <v>4</v>
      </c>
      <c r="H5105" s="23" t="s">
        <v>29</v>
      </c>
      <c r="I5105" s="24">
        <v>112817</v>
      </c>
      <c r="J5105" s="24">
        <v>180507</v>
      </c>
      <c r="K5105" s="24">
        <v>157943</v>
      </c>
      <c r="L5105" s="24">
        <v>252709</v>
      </c>
      <c r="M5105" s="24">
        <v>203070</v>
      </c>
      <c r="N5105" s="24">
        <v>324912</v>
      </c>
      <c r="O5105" s="24">
        <v>270760</v>
      </c>
      <c r="P5105" s="24">
        <v>433216</v>
      </c>
      <c r="Q5105" s="24">
        <v>338450</v>
      </c>
      <c r="R5105" s="24">
        <v>541520</v>
      </c>
      <c r="S5105" s="24">
        <v>383576</v>
      </c>
      <c r="T5105" s="24">
        <v>613722</v>
      </c>
      <c r="U5105" s="24">
        <v>428703</v>
      </c>
      <c r="V5105" s="24">
        <v>685925</v>
      </c>
    </row>
    <row r="5106" spans="1:22" hidden="1" x14ac:dyDescent="0.3">
      <c r="A5106" s="23"/>
      <c r="B5106" s="23">
        <v>2023</v>
      </c>
      <c r="C5106" s="23" t="s">
        <v>551</v>
      </c>
      <c r="D5106" t="s">
        <v>141</v>
      </c>
      <c r="E5106" s="23" t="s">
        <v>552</v>
      </c>
      <c r="F5106" s="23" t="s">
        <v>187</v>
      </c>
      <c r="G5106" s="23">
        <v>1</v>
      </c>
      <c r="H5106" s="23" t="s">
        <v>14</v>
      </c>
      <c r="I5106" s="24">
        <v>97467</v>
      </c>
      <c r="J5106" s="24">
        <v>170568</v>
      </c>
      <c r="K5106" s="24">
        <v>126397</v>
      </c>
      <c r="L5106" s="24">
        <v>221195</v>
      </c>
      <c r="M5106" s="24">
        <v>150941</v>
      </c>
      <c r="N5106" s="24">
        <v>264147</v>
      </c>
      <c r="O5106" s="24">
        <v>179847</v>
      </c>
      <c r="P5106" s="24">
        <v>314732</v>
      </c>
      <c r="Q5106" s="24">
        <v>212095</v>
      </c>
      <c r="R5106" s="24">
        <v>371166</v>
      </c>
      <c r="S5106" s="24">
        <v>232630</v>
      </c>
      <c r="T5106" s="24">
        <v>407103</v>
      </c>
      <c r="U5106" s="24">
        <v>251917</v>
      </c>
      <c r="V5106" s="24">
        <v>440854</v>
      </c>
    </row>
    <row r="5107" spans="1:22" hidden="1" x14ac:dyDescent="0.3">
      <c r="A5107" s="23"/>
      <c r="B5107" s="23">
        <v>2023</v>
      </c>
      <c r="C5107" s="23" t="s">
        <v>551</v>
      </c>
      <c r="D5107" t="s">
        <v>141</v>
      </c>
      <c r="E5107" s="23" t="s">
        <v>552</v>
      </c>
      <c r="F5107" s="23" t="s">
        <v>187</v>
      </c>
      <c r="G5107" s="23">
        <v>2</v>
      </c>
      <c r="H5107" s="23" t="s">
        <v>30</v>
      </c>
      <c r="I5107" s="24">
        <v>82439</v>
      </c>
      <c r="J5107" s="24">
        <v>144269</v>
      </c>
      <c r="K5107" s="24">
        <v>109390</v>
      </c>
      <c r="L5107" s="24">
        <v>191433</v>
      </c>
      <c r="M5107" s="24">
        <v>134263</v>
      </c>
      <c r="N5107" s="24">
        <v>234961</v>
      </c>
      <c r="O5107" s="24">
        <v>167987</v>
      </c>
      <c r="P5107" s="24">
        <v>293977</v>
      </c>
      <c r="Q5107" s="24">
        <v>202657</v>
      </c>
      <c r="R5107" s="24">
        <v>354650</v>
      </c>
      <c r="S5107" s="24">
        <v>223608</v>
      </c>
      <c r="T5107" s="24">
        <v>391314</v>
      </c>
      <c r="U5107" s="24">
        <v>243168</v>
      </c>
      <c r="V5107" s="24">
        <v>425544</v>
      </c>
    </row>
    <row r="5108" spans="1:22" hidden="1" x14ac:dyDescent="0.3">
      <c r="A5108" s="23"/>
      <c r="B5108" s="23">
        <v>2023</v>
      </c>
      <c r="C5108" s="23" t="s">
        <v>551</v>
      </c>
      <c r="D5108" t="s">
        <v>141</v>
      </c>
      <c r="E5108" s="23" t="s">
        <v>552</v>
      </c>
      <c r="F5108" s="23" t="s">
        <v>187</v>
      </c>
      <c r="G5108" s="23">
        <v>3</v>
      </c>
      <c r="H5108" s="23" t="s">
        <v>31</v>
      </c>
      <c r="I5108" s="24">
        <v>76532</v>
      </c>
      <c r="J5108" s="24">
        <v>133931</v>
      </c>
      <c r="K5108" s="24">
        <v>105786</v>
      </c>
      <c r="L5108" s="24">
        <v>185126</v>
      </c>
      <c r="M5108" s="24">
        <v>134267</v>
      </c>
      <c r="N5108" s="24">
        <v>234967</v>
      </c>
      <c r="O5108" s="24">
        <v>175529</v>
      </c>
      <c r="P5108" s="24">
        <v>307175</v>
      </c>
      <c r="Q5108" s="24">
        <v>218686</v>
      </c>
      <c r="R5108" s="24">
        <v>382700</v>
      </c>
      <c r="S5108" s="24">
        <v>246194</v>
      </c>
      <c r="T5108" s="24">
        <v>430839</v>
      </c>
      <c r="U5108" s="24">
        <v>273314</v>
      </c>
      <c r="V5108" s="24">
        <v>478299</v>
      </c>
    </row>
    <row r="5109" spans="1:22" hidden="1" x14ac:dyDescent="0.3">
      <c r="A5109" s="23"/>
      <c r="B5109" s="23">
        <v>2023</v>
      </c>
      <c r="C5109" s="23" t="s">
        <v>551</v>
      </c>
      <c r="D5109" t="s">
        <v>141</v>
      </c>
      <c r="E5109" s="23" t="s">
        <v>552</v>
      </c>
      <c r="F5109" s="23" t="s">
        <v>187</v>
      </c>
      <c r="G5109" s="23">
        <v>4</v>
      </c>
      <c r="H5109" s="23" t="s">
        <v>29</v>
      </c>
      <c r="I5109" s="24">
        <v>84050</v>
      </c>
      <c r="J5109" s="24">
        <v>134480</v>
      </c>
      <c r="K5109" s="24">
        <v>117670</v>
      </c>
      <c r="L5109" s="24">
        <v>188272</v>
      </c>
      <c r="M5109" s="24">
        <v>151290</v>
      </c>
      <c r="N5109" s="24">
        <v>242065</v>
      </c>
      <c r="O5109" s="24">
        <v>201720</v>
      </c>
      <c r="P5109" s="24">
        <v>322753</v>
      </c>
      <c r="Q5109" s="24">
        <v>252151</v>
      </c>
      <c r="R5109" s="24">
        <v>403441</v>
      </c>
      <c r="S5109" s="24">
        <v>285771</v>
      </c>
      <c r="T5109" s="24">
        <v>457233</v>
      </c>
      <c r="U5109" s="24">
        <v>319391</v>
      </c>
      <c r="V5109" s="24">
        <v>511025</v>
      </c>
    </row>
    <row r="5110" spans="1:22" x14ac:dyDescent="0.3">
      <c r="A5110" s="54"/>
      <c r="B5110" s="54" t="s">
        <v>620</v>
      </c>
      <c r="C5110" s="54" t="s">
        <v>608</v>
      </c>
      <c r="D5110" t="s">
        <v>141</v>
      </c>
      <c r="E5110" s="54" t="s">
        <v>552</v>
      </c>
      <c r="F5110" s="23" t="s">
        <v>187</v>
      </c>
      <c r="G5110" s="23">
        <v>1</v>
      </c>
      <c r="H5110" s="23" t="s">
        <v>14</v>
      </c>
      <c r="I5110" s="24">
        <v>99005</v>
      </c>
      <c r="J5110" s="24">
        <v>173259</v>
      </c>
      <c r="K5110" s="24">
        <v>128234</v>
      </c>
      <c r="L5110" s="24">
        <v>224410</v>
      </c>
      <c r="M5110" s="24">
        <v>153601</v>
      </c>
      <c r="N5110" s="24">
        <v>268802</v>
      </c>
      <c r="O5110" s="24">
        <v>183452</v>
      </c>
      <c r="P5110" s="24">
        <v>321041</v>
      </c>
      <c r="Q5110" s="24">
        <v>216227</v>
      </c>
      <c r="R5110" s="24">
        <v>378397</v>
      </c>
      <c r="S5110" s="24">
        <v>237085</v>
      </c>
      <c r="T5110" s="24">
        <v>414898</v>
      </c>
      <c r="U5110" s="24">
        <v>255842</v>
      </c>
      <c r="V5110" s="24">
        <v>447723</v>
      </c>
    </row>
    <row r="5111" spans="1:22" x14ac:dyDescent="0.3">
      <c r="A5111" s="54"/>
      <c r="B5111" s="54" t="s">
        <v>620</v>
      </c>
      <c r="C5111" s="54" t="s">
        <v>608</v>
      </c>
      <c r="D5111" t="s">
        <v>141</v>
      </c>
      <c r="E5111" s="54" t="s">
        <v>552</v>
      </c>
      <c r="F5111" s="23" t="s">
        <v>187</v>
      </c>
      <c r="G5111" s="23">
        <v>2</v>
      </c>
      <c r="H5111" s="23" t="s">
        <v>30</v>
      </c>
      <c r="I5111" s="24">
        <v>86500</v>
      </c>
      <c r="J5111" s="24">
        <v>151375</v>
      </c>
      <c r="K5111" s="24">
        <v>113302</v>
      </c>
      <c r="L5111" s="24">
        <v>198279</v>
      </c>
      <c r="M5111" s="24">
        <v>137714</v>
      </c>
      <c r="N5111" s="24">
        <v>240999</v>
      </c>
      <c r="O5111" s="24">
        <v>168890</v>
      </c>
      <c r="P5111" s="24">
        <v>295557</v>
      </c>
      <c r="Q5111" s="24">
        <v>200857</v>
      </c>
      <c r="R5111" s="24">
        <v>351499</v>
      </c>
      <c r="S5111" s="24">
        <v>221798</v>
      </c>
      <c r="T5111" s="24">
        <v>388147</v>
      </c>
      <c r="U5111" s="24">
        <v>240942</v>
      </c>
      <c r="V5111" s="24">
        <v>421648</v>
      </c>
    </row>
    <row r="5112" spans="1:22" x14ac:dyDescent="0.3">
      <c r="A5112" s="54"/>
      <c r="B5112" s="54" t="s">
        <v>620</v>
      </c>
      <c r="C5112" s="54" t="s">
        <v>608</v>
      </c>
      <c r="D5112" t="s">
        <v>141</v>
      </c>
      <c r="E5112" s="54" t="s">
        <v>552</v>
      </c>
      <c r="F5112" s="23" t="s">
        <v>187</v>
      </c>
      <c r="G5112" s="23">
        <v>3</v>
      </c>
      <c r="H5112" s="23" t="s">
        <v>31</v>
      </c>
      <c r="I5112" s="24">
        <v>79197</v>
      </c>
      <c r="J5112" s="24">
        <v>138595</v>
      </c>
      <c r="K5112" s="24">
        <v>107903</v>
      </c>
      <c r="L5112" s="24">
        <v>188830</v>
      </c>
      <c r="M5112" s="24">
        <v>136539</v>
      </c>
      <c r="N5112" s="24">
        <v>238943</v>
      </c>
      <c r="O5112" s="24">
        <v>179850</v>
      </c>
      <c r="P5112" s="24">
        <v>314738</v>
      </c>
      <c r="Q5112" s="24">
        <v>222749</v>
      </c>
      <c r="R5112" s="24">
        <v>389810</v>
      </c>
      <c r="S5112" s="24">
        <v>250889</v>
      </c>
      <c r="T5112" s="24">
        <v>439056</v>
      </c>
      <c r="U5112" s="24">
        <v>278663</v>
      </c>
      <c r="V5112" s="24">
        <v>487660</v>
      </c>
    </row>
    <row r="5113" spans="1:22" x14ac:dyDescent="0.3">
      <c r="A5113" s="54"/>
      <c r="B5113" s="54" t="s">
        <v>620</v>
      </c>
      <c r="C5113" s="54" t="s">
        <v>608</v>
      </c>
      <c r="D5113" t="s">
        <v>141</v>
      </c>
      <c r="E5113" s="54" t="s">
        <v>552</v>
      </c>
      <c r="F5113" s="23" t="s">
        <v>187</v>
      </c>
      <c r="G5113" s="23">
        <v>4</v>
      </c>
      <c r="H5113" s="23" t="s">
        <v>29</v>
      </c>
      <c r="I5113" s="24">
        <v>87374</v>
      </c>
      <c r="J5113" s="24">
        <v>139799</v>
      </c>
      <c r="K5113" s="24">
        <v>122324</v>
      </c>
      <c r="L5113" s="24">
        <v>195719</v>
      </c>
      <c r="M5113" s="24">
        <v>157274</v>
      </c>
      <c r="N5113" s="24">
        <v>251638</v>
      </c>
      <c r="O5113" s="24">
        <v>209698</v>
      </c>
      <c r="P5113" s="24">
        <v>335518</v>
      </c>
      <c r="Q5113" s="24">
        <v>262123</v>
      </c>
      <c r="R5113" s="24">
        <v>419397</v>
      </c>
      <c r="S5113" s="24">
        <v>297073</v>
      </c>
      <c r="T5113" s="24">
        <v>475317</v>
      </c>
      <c r="U5113" s="24">
        <v>332023</v>
      </c>
      <c r="V5113" s="24">
        <v>531236</v>
      </c>
    </row>
    <row r="5114" spans="1:22" hidden="1" x14ac:dyDescent="0.3">
      <c r="A5114" s="23"/>
      <c r="B5114" s="23">
        <v>2023</v>
      </c>
      <c r="C5114" s="23" t="s">
        <v>567</v>
      </c>
      <c r="D5114" t="s">
        <v>169</v>
      </c>
      <c r="E5114" s="23" t="s">
        <v>571</v>
      </c>
      <c r="F5114" s="23" t="s">
        <v>215</v>
      </c>
      <c r="G5114" s="23">
        <v>1</v>
      </c>
      <c r="H5114" s="23" t="s">
        <v>14</v>
      </c>
      <c r="I5114" s="24">
        <v>105105</v>
      </c>
      <c r="J5114" s="24">
        <v>183934</v>
      </c>
      <c r="K5114" s="24">
        <v>136547</v>
      </c>
      <c r="L5114" s="24">
        <v>238957</v>
      </c>
      <c r="M5114" s="24">
        <v>163276</v>
      </c>
      <c r="N5114" s="24">
        <v>285733</v>
      </c>
      <c r="O5114" s="24">
        <v>194842</v>
      </c>
      <c r="P5114" s="24">
        <v>340973</v>
      </c>
      <c r="Q5114" s="24">
        <v>229989</v>
      </c>
      <c r="R5114" s="24">
        <v>402481</v>
      </c>
      <c r="S5114" s="24">
        <v>252347</v>
      </c>
      <c r="T5114" s="24">
        <v>441607</v>
      </c>
      <c r="U5114" s="24">
        <v>273428</v>
      </c>
      <c r="V5114" s="24">
        <v>478499</v>
      </c>
    </row>
    <row r="5115" spans="1:22" hidden="1" x14ac:dyDescent="0.3">
      <c r="A5115" s="23"/>
      <c r="B5115" s="23">
        <v>2023</v>
      </c>
      <c r="C5115" s="23" t="s">
        <v>567</v>
      </c>
      <c r="D5115" t="s">
        <v>169</v>
      </c>
      <c r="E5115" s="23" t="s">
        <v>571</v>
      </c>
      <c r="F5115" s="23" t="s">
        <v>215</v>
      </c>
      <c r="G5115" s="23">
        <v>2</v>
      </c>
      <c r="H5115" s="23" t="s">
        <v>30</v>
      </c>
      <c r="I5115" s="24">
        <v>87574</v>
      </c>
      <c r="J5115" s="24">
        <v>153254</v>
      </c>
      <c r="K5115" s="24">
        <v>116708</v>
      </c>
      <c r="L5115" s="24">
        <v>204238</v>
      </c>
      <c r="M5115" s="24">
        <v>143821</v>
      </c>
      <c r="N5115" s="24">
        <v>251686</v>
      </c>
      <c r="O5115" s="24">
        <v>181007</v>
      </c>
      <c r="P5115" s="24">
        <v>316762</v>
      </c>
      <c r="Q5115" s="24">
        <v>218980</v>
      </c>
      <c r="R5115" s="24">
        <v>383215</v>
      </c>
      <c r="S5115" s="24">
        <v>241822</v>
      </c>
      <c r="T5115" s="24">
        <v>423189</v>
      </c>
      <c r="U5115" s="24">
        <v>263222</v>
      </c>
      <c r="V5115" s="24">
        <v>460638</v>
      </c>
    </row>
    <row r="5116" spans="1:22" hidden="1" x14ac:dyDescent="0.3">
      <c r="A5116" s="23"/>
      <c r="B5116" s="23">
        <v>2023</v>
      </c>
      <c r="C5116" s="23" t="s">
        <v>567</v>
      </c>
      <c r="D5116" t="s">
        <v>169</v>
      </c>
      <c r="E5116" s="23" t="s">
        <v>571</v>
      </c>
      <c r="F5116" s="23" t="s">
        <v>215</v>
      </c>
      <c r="G5116" s="23">
        <v>3</v>
      </c>
      <c r="H5116" s="23" t="s">
        <v>31</v>
      </c>
      <c r="I5116" s="24">
        <v>80459</v>
      </c>
      <c r="J5116" s="24">
        <v>140804</v>
      </c>
      <c r="K5116" s="24">
        <v>111058</v>
      </c>
      <c r="L5116" s="24">
        <v>194351</v>
      </c>
      <c r="M5116" s="24">
        <v>140755</v>
      </c>
      <c r="N5116" s="24">
        <v>246321</v>
      </c>
      <c r="O5116" s="24">
        <v>183597</v>
      </c>
      <c r="P5116" s="24">
        <v>321295</v>
      </c>
      <c r="Q5116" s="24">
        <v>228650</v>
      </c>
      <c r="R5116" s="24">
        <v>400138</v>
      </c>
      <c r="S5116" s="24">
        <v>257212</v>
      </c>
      <c r="T5116" s="24">
        <v>450121</v>
      </c>
      <c r="U5116" s="24">
        <v>285321</v>
      </c>
      <c r="V5116" s="24">
        <v>499312</v>
      </c>
    </row>
    <row r="5117" spans="1:22" hidden="1" x14ac:dyDescent="0.3">
      <c r="A5117" s="23"/>
      <c r="B5117" s="23">
        <v>2023</v>
      </c>
      <c r="C5117" s="23" t="s">
        <v>567</v>
      </c>
      <c r="D5117" t="s">
        <v>169</v>
      </c>
      <c r="E5117" s="23" t="s">
        <v>571</v>
      </c>
      <c r="F5117" s="23" t="s">
        <v>215</v>
      </c>
      <c r="G5117" s="23">
        <v>4</v>
      </c>
      <c r="H5117" s="23" t="s">
        <v>29</v>
      </c>
      <c r="I5117" s="24">
        <v>90607</v>
      </c>
      <c r="J5117" s="24">
        <v>144971</v>
      </c>
      <c r="K5117" s="24">
        <v>126850</v>
      </c>
      <c r="L5117" s="24">
        <v>202959</v>
      </c>
      <c r="M5117" s="24">
        <v>163092</v>
      </c>
      <c r="N5117" s="24">
        <v>260948</v>
      </c>
      <c r="O5117" s="24">
        <v>217457</v>
      </c>
      <c r="P5117" s="24">
        <v>347930</v>
      </c>
      <c r="Q5117" s="24">
        <v>271821</v>
      </c>
      <c r="R5117" s="24">
        <v>434913</v>
      </c>
      <c r="S5117" s="24">
        <v>308063</v>
      </c>
      <c r="T5117" s="24">
        <v>492902</v>
      </c>
      <c r="U5117" s="24">
        <v>344306</v>
      </c>
      <c r="V5117" s="24">
        <v>550890</v>
      </c>
    </row>
    <row r="5118" spans="1:22" x14ac:dyDescent="0.3">
      <c r="A5118" s="54"/>
      <c r="B5118" s="54" t="s">
        <v>620</v>
      </c>
      <c r="C5118" s="54" t="s">
        <v>611</v>
      </c>
      <c r="D5118" t="s">
        <v>169</v>
      </c>
      <c r="E5118" s="54" t="s">
        <v>571</v>
      </c>
      <c r="F5118" s="23" t="s">
        <v>215</v>
      </c>
      <c r="G5118" s="23">
        <v>1</v>
      </c>
      <c r="H5118" s="23" t="s">
        <v>14</v>
      </c>
      <c r="I5118" s="24">
        <v>106699</v>
      </c>
      <c r="J5118" s="24">
        <v>186723</v>
      </c>
      <c r="K5118" s="24">
        <v>138460</v>
      </c>
      <c r="L5118" s="24">
        <v>242305</v>
      </c>
      <c r="M5118" s="24">
        <v>166022</v>
      </c>
      <c r="N5118" s="24">
        <v>290538</v>
      </c>
      <c r="O5118" s="24">
        <v>198545</v>
      </c>
      <c r="P5118" s="24">
        <v>347453</v>
      </c>
      <c r="Q5118" s="24">
        <v>234239</v>
      </c>
      <c r="R5118" s="24">
        <v>409919</v>
      </c>
      <c r="S5118" s="24">
        <v>256932</v>
      </c>
      <c r="T5118" s="24">
        <v>449631</v>
      </c>
      <c r="U5118" s="24">
        <v>277506</v>
      </c>
      <c r="V5118" s="24">
        <v>485635</v>
      </c>
    </row>
    <row r="5119" spans="1:22" x14ac:dyDescent="0.3">
      <c r="A5119" s="54"/>
      <c r="B5119" s="54" t="s">
        <v>620</v>
      </c>
      <c r="C5119" s="54" t="s">
        <v>611</v>
      </c>
      <c r="D5119" t="s">
        <v>169</v>
      </c>
      <c r="E5119" s="54" t="s">
        <v>571</v>
      </c>
      <c r="F5119" s="23" t="s">
        <v>215</v>
      </c>
      <c r="G5119" s="23">
        <v>2</v>
      </c>
      <c r="H5119" s="23" t="s">
        <v>30</v>
      </c>
      <c r="I5119" s="24">
        <v>92122</v>
      </c>
      <c r="J5119" s="24">
        <v>161214</v>
      </c>
      <c r="K5119" s="24">
        <v>121054</v>
      </c>
      <c r="L5119" s="24">
        <v>211845</v>
      </c>
      <c r="M5119" s="24">
        <v>147503</v>
      </c>
      <c r="N5119" s="24">
        <v>258130</v>
      </c>
      <c r="O5119" s="24">
        <v>181571</v>
      </c>
      <c r="P5119" s="24">
        <v>317749</v>
      </c>
      <c r="Q5119" s="24">
        <v>216323</v>
      </c>
      <c r="R5119" s="24">
        <v>378566</v>
      </c>
      <c r="S5119" s="24">
        <v>239052</v>
      </c>
      <c r="T5119" s="24">
        <v>418341</v>
      </c>
      <c r="U5119" s="24">
        <v>259939</v>
      </c>
      <c r="V5119" s="24">
        <v>454893</v>
      </c>
    </row>
    <row r="5120" spans="1:22" x14ac:dyDescent="0.3">
      <c r="A5120" s="54"/>
      <c r="B5120" s="54" t="s">
        <v>620</v>
      </c>
      <c r="C5120" s="54" t="s">
        <v>611</v>
      </c>
      <c r="D5120" t="s">
        <v>169</v>
      </c>
      <c r="E5120" s="54" t="s">
        <v>571</v>
      </c>
      <c r="F5120" s="23" t="s">
        <v>215</v>
      </c>
      <c r="G5120" s="23">
        <v>3</v>
      </c>
      <c r="H5120" s="23" t="s">
        <v>31</v>
      </c>
      <c r="I5120" s="24">
        <v>83087</v>
      </c>
      <c r="J5120" s="24">
        <v>145402</v>
      </c>
      <c r="K5120" s="24">
        <v>112856</v>
      </c>
      <c r="L5120" s="24">
        <v>197498</v>
      </c>
      <c r="M5120" s="24">
        <v>142544</v>
      </c>
      <c r="N5120" s="24">
        <v>249451</v>
      </c>
      <c r="O5120" s="24">
        <v>187492</v>
      </c>
      <c r="P5120" s="24">
        <v>328111</v>
      </c>
      <c r="Q5120" s="24">
        <v>231959</v>
      </c>
      <c r="R5120" s="24">
        <v>405929</v>
      </c>
      <c r="S5120" s="24">
        <v>261070</v>
      </c>
      <c r="T5120" s="24">
        <v>456872</v>
      </c>
      <c r="U5120" s="24">
        <v>289752</v>
      </c>
      <c r="V5120" s="24">
        <v>507067</v>
      </c>
    </row>
    <row r="5121" spans="1:22" x14ac:dyDescent="0.3">
      <c r="A5121" s="54"/>
      <c r="B5121" s="54" t="s">
        <v>620</v>
      </c>
      <c r="C5121" s="54" t="s">
        <v>611</v>
      </c>
      <c r="D5121" t="s">
        <v>169</v>
      </c>
      <c r="E5121" s="54" t="s">
        <v>571</v>
      </c>
      <c r="F5121" s="23" t="s">
        <v>215</v>
      </c>
      <c r="G5121" s="23">
        <v>4</v>
      </c>
      <c r="H5121" s="23" t="s">
        <v>29</v>
      </c>
      <c r="I5121" s="24">
        <v>94136</v>
      </c>
      <c r="J5121" s="24">
        <v>150618</v>
      </c>
      <c r="K5121" s="24">
        <v>131791</v>
      </c>
      <c r="L5121" s="24">
        <v>210866</v>
      </c>
      <c r="M5121" s="24">
        <v>169446</v>
      </c>
      <c r="N5121" s="24">
        <v>271113</v>
      </c>
      <c r="O5121" s="24">
        <v>225928</v>
      </c>
      <c r="P5121" s="24">
        <v>361484</v>
      </c>
      <c r="Q5121" s="24">
        <v>282409</v>
      </c>
      <c r="R5121" s="24">
        <v>451855</v>
      </c>
      <c r="S5121" s="24">
        <v>320064</v>
      </c>
      <c r="T5121" s="24">
        <v>512102</v>
      </c>
      <c r="U5121" s="24">
        <v>357719</v>
      </c>
      <c r="V5121" s="24">
        <v>572350</v>
      </c>
    </row>
    <row r="5122" spans="1:22" hidden="1" x14ac:dyDescent="0.3">
      <c r="A5122" s="23"/>
      <c r="B5122" s="23">
        <v>2023</v>
      </c>
      <c r="C5122" s="23" t="s">
        <v>544</v>
      </c>
      <c r="D5122" t="s">
        <v>179</v>
      </c>
      <c r="E5122" s="23" t="s">
        <v>549</v>
      </c>
      <c r="F5122" s="23" t="s">
        <v>267</v>
      </c>
      <c r="G5122" s="23">
        <v>1</v>
      </c>
      <c r="H5122" s="23" t="s">
        <v>14</v>
      </c>
      <c r="I5122" s="24">
        <v>126709</v>
      </c>
      <c r="J5122" s="24">
        <v>221740</v>
      </c>
      <c r="K5122" s="24">
        <v>164419</v>
      </c>
      <c r="L5122" s="24">
        <v>287733</v>
      </c>
      <c r="M5122" s="24">
        <v>196434</v>
      </c>
      <c r="N5122" s="24">
        <v>343760</v>
      </c>
      <c r="O5122" s="24">
        <v>234175</v>
      </c>
      <c r="P5122" s="24">
        <v>409807</v>
      </c>
      <c r="Q5122" s="24">
        <v>276252</v>
      </c>
      <c r="R5122" s="24">
        <v>483440</v>
      </c>
      <c r="S5122" s="24">
        <v>303036</v>
      </c>
      <c r="T5122" s="24">
        <v>530313</v>
      </c>
      <c r="U5122" s="24">
        <v>328226</v>
      </c>
      <c r="V5122" s="24">
        <v>574395</v>
      </c>
    </row>
    <row r="5123" spans="1:22" hidden="1" x14ac:dyDescent="0.3">
      <c r="A5123" s="23"/>
      <c r="B5123" s="23">
        <v>2023</v>
      </c>
      <c r="C5123" s="23" t="s">
        <v>544</v>
      </c>
      <c r="D5123" t="s">
        <v>179</v>
      </c>
      <c r="E5123" s="23" t="s">
        <v>549</v>
      </c>
      <c r="F5123" s="23" t="s">
        <v>267</v>
      </c>
      <c r="G5123" s="23">
        <v>2</v>
      </c>
      <c r="H5123" s="23" t="s">
        <v>30</v>
      </c>
      <c r="I5123" s="24">
        <v>106625</v>
      </c>
      <c r="J5123" s="24">
        <v>186593</v>
      </c>
      <c r="K5123" s="24">
        <v>141691</v>
      </c>
      <c r="L5123" s="24">
        <v>247959</v>
      </c>
      <c r="M5123" s="24">
        <v>174146</v>
      </c>
      <c r="N5123" s="24">
        <v>304756</v>
      </c>
      <c r="O5123" s="24">
        <v>218326</v>
      </c>
      <c r="P5123" s="24">
        <v>382070</v>
      </c>
      <c r="Q5123" s="24">
        <v>263639</v>
      </c>
      <c r="R5123" s="24">
        <v>461369</v>
      </c>
      <c r="S5123" s="24">
        <v>290979</v>
      </c>
      <c r="T5123" s="24">
        <v>509213</v>
      </c>
      <c r="U5123" s="24">
        <v>316534</v>
      </c>
      <c r="V5123" s="24">
        <v>553934</v>
      </c>
    </row>
    <row r="5124" spans="1:22" hidden="1" x14ac:dyDescent="0.3">
      <c r="A5124" s="23"/>
      <c r="B5124" s="23">
        <v>2023</v>
      </c>
      <c r="C5124" s="23" t="s">
        <v>544</v>
      </c>
      <c r="D5124" t="s">
        <v>179</v>
      </c>
      <c r="E5124" s="23" t="s">
        <v>549</v>
      </c>
      <c r="F5124" s="23" t="s">
        <v>267</v>
      </c>
      <c r="G5124" s="23">
        <v>3</v>
      </c>
      <c r="H5124" s="23" t="s">
        <v>31</v>
      </c>
      <c r="I5124" s="24">
        <v>98638</v>
      </c>
      <c r="J5124" s="24">
        <v>172616</v>
      </c>
      <c r="K5124" s="24">
        <v>136277</v>
      </c>
      <c r="L5124" s="24">
        <v>238485</v>
      </c>
      <c r="M5124" s="24">
        <v>172883</v>
      </c>
      <c r="N5124" s="24">
        <v>302546</v>
      </c>
      <c r="O5124" s="24">
        <v>225842</v>
      </c>
      <c r="P5124" s="24">
        <v>395223</v>
      </c>
      <c r="Q5124" s="24">
        <v>281333</v>
      </c>
      <c r="R5124" s="24">
        <v>492333</v>
      </c>
      <c r="S5124" s="24">
        <v>316639</v>
      </c>
      <c r="T5124" s="24">
        <v>554119</v>
      </c>
      <c r="U5124" s="24">
        <v>351426</v>
      </c>
      <c r="V5124" s="24">
        <v>614996</v>
      </c>
    </row>
    <row r="5125" spans="1:22" hidden="1" x14ac:dyDescent="0.3">
      <c r="A5125" s="23"/>
      <c r="B5125" s="23">
        <v>2023</v>
      </c>
      <c r="C5125" s="23" t="s">
        <v>544</v>
      </c>
      <c r="D5125" t="s">
        <v>179</v>
      </c>
      <c r="E5125" s="23" t="s">
        <v>549</v>
      </c>
      <c r="F5125" s="23" t="s">
        <v>267</v>
      </c>
      <c r="G5125" s="23">
        <v>4</v>
      </c>
      <c r="H5125" s="23" t="s">
        <v>29</v>
      </c>
      <c r="I5125" s="24">
        <v>109254</v>
      </c>
      <c r="J5125" s="24">
        <v>174806</v>
      </c>
      <c r="K5125" s="24">
        <v>152956</v>
      </c>
      <c r="L5125" s="24">
        <v>244729</v>
      </c>
      <c r="M5125" s="24">
        <v>196657</v>
      </c>
      <c r="N5125" s="24">
        <v>314652</v>
      </c>
      <c r="O5125" s="24">
        <v>262210</v>
      </c>
      <c r="P5125" s="24">
        <v>419535</v>
      </c>
      <c r="Q5125" s="24">
        <v>327762</v>
      </c>
      <c r="R5125" s="24">
        <v>524419</v>
      </c>
      <c r="S5125" s="24">
        <v>371464</v>
      </c>
      <c r="T5125" s="24">
        <v>594342</v>
      </c>
      <c r="U5125" s="24">
        <v>415165</v>
      </c>
      <c r="V5125" s="24">
        <v>664265</v>
      </c>
    </row>
    <row r="5126" spans="1:22" x14ac:dyDescent="0.3">
      <c r="A5126" s="54"/>
      <c r="B5126" s="54" t="s">
        <v>620</v>
      </c>
      <c r="C5126" s="54" t="s">
        <v>614</v>
      </c>
      <c r="D5126" t="s">
        <v>179</v>
      </c>
      <c r="E5126" s="54" t="s">
        <v>543</v>
      </c>
      <c r="F5126" s="23" t="s">
        <v>267</v>
      </c>
      <c r="G5126" s="23">
        <v>1</v>
      </c>
      <c r="H5126" s="23" t="s">
        <v>14</v>
      </c>
      <c r="I5126" s="24">
        <v>125749</v>
      </c>
      <c r="J5126" s="24">
        <v>220061</v>
      </c>
      <c r="K5126" s="24">
        <v>162985</v>
      </c>
      <c r="L5126" s="24">
        <v>285224</v>
      </c>
      <c r="M5126" s="24">
        <v>195300</v>
      </c>
      <c r="N5126" s="24">
        <v>341775</v>
      </c>
      <c r="O5126" s="24">
        <v>233364</v>
      </c>
      <c r="P5126" s="24">
        <v>408388</v>
      </c>
      <c r="Q5126" s="24">
        <v>275152</v>
      </c>
      <c r="R5126" s="24">
        <v>481516</v>
      </c>
      <c r="S5126" s="24">
        <v>301736</v>
      </c>
      <c r="T5126" s="24">
        <v>528037</v>
      </c>
      <c r="U5126" s="24">
        <v>325713</v>
      </c>
      <c r="V5126" s="24">
        <v>569998</v>
      </c>
    </row>
    <row r="5127" spans="1:22" x14ac:dyDescent="0.3">
      <c r="A5127" s="54"/>
      <c r="B5127" s="54" t="s">
        <v>620</v>
      </c>
      <c r="C5127" s="54" t="s">
        <v>614</v>
      </c>
      <c r="D5127" t="s">
        <v>179</v>
      </c>
      <c r="E5127" s="54" t="s">
        <v>543</v>
      </c>
      <c r="F5127" s="23" t="s">
        <v>267</v>
      </c>
      <c r="G5127" s="23">
        <v>2</v>
      </c>
      <c r="H5127" s="23" t="s">
        <v>30</v>
      </c>
      <c r="I5127" s="24">
        <v>109396</v>
      </c>
      <c r="J5127" s="24">
        <v>191443</v>
      </c>
      <c r="K5127" s="24">
        <v>143458</v>
      </c>
      <c r="L5127" s="24">
        <v>251052</v>
      </c>
      <c r="M5127" s="24">
        <v>174524</v>
      </c>
      <c r="N5127" s="24">
        <v>305416</v>
      </c>
      <c r="O5127" s="24">
        <v>214322</v>
      </c>
      <c r="P5127" s="24">
        <v>375064</v>
      </c>
      <c r="Q5127" s="24">
        <v>255053</v>
      </c>
      <c r="R5127" s="24">
        <v>446342</v>
      </c>
      <c r="S5127" s="24">
        <v>281720</v>
      </c>
      <c r="T5127" s="24">
        <v>493009</v>
      </c>
      <c r="U5127" s="24">
        <v>306143</v>
      </c>
      <c r="V5127" s="24">
        <v>535751</v>
      </c>
    </row>
    <row r="5128" spans="1:22" x14ac:dyDescent="0.3">
      <c r="A5128" s="54"/>
      <c r="B5128" s="54" t="s">
        <v>620</v>
      </c>
      <c r="C5128" s="54" t="s">
        <v>614</v>
      </c>
      <c r="D5128" t="s">
        <v>179</v>
      </c>
      <c r="E5128" s="54" t="s">
        <v>543</v>
      </c>
      <c r="F5128" s="23" t="s">
        <v>267</v>
      </c>
      <c r="G5128" s="23">
        <v>3</v>
      </c>
      <c r="H5128" s="23" t="s">
        <v>31</v>
      </c>
      <c r="I5128" s="24">
        <v>99622</v>
      </c>
      <c r="J5128" s="24">
        <v>174339</v>
      </c>
      <c r="K5128" s="24">
        <v>135584</v>
      </c>
      <c r="L5128" s="24">
        <v>237272</v>
      </c>
      <c r="M5128" s="24">
        <v>171453</v>
      </c>
      <c r="N5128" s="24">
        <v>300043</v>
      </c>
      <c r="O5128" s="24">
        <v>225726</v>
      </c>
      <c r="P5128" s="24">
        <v>395020</v>
      </c>
      <c r="Q5128" s="24">
        <v>279458</v>
      </c>
      <c r="R5128" s="24">
        <v>489052</v>
      </c>
      <c r="S5128" s="24">
        <v>314680</v>
      </c>
      <c r="T5128" s="24">
        <v>550690</v>
      </c>
      <c r="U5128" s="24">
        <v>349422</v>
      </c>
      <c r="V5128" s="24">
        <v>611488</v>
      </c>
    </row>
    <row r="5129" spans="1:22" x14ac:dyDescent="0.3">
      <c r="A5129" s="54"/>
      <c r="B5129" s="54" t="s">
        <v>620</v>
      </c>
      <c r="C5129" s="54" t="s">
        <v>614</v>
      </c>
      <c r="D5129" t="s">
        <v>179</v>
      </c>
      <c r="E5129" s="54" t="s">
        <v>543</v>
      </c>
      <c r="F5129" s="23" t="s">
        <v>267</v>
      </c>
      <c r="G5129" s="23">
        <v>4</v>
      </c>
      <c r="H5129" s="23" t="s">
        <v>29</v>
      </c>
      <c r="I5129" s="24">
        <v>110965</v>
      </c>
      <c r="J5129" s="24">
        <v>177543</v>
      </c>
      <c r="K5129" s="24">
        <v>155350</v>
      </c>
      <c r="L5129" s="24">
        <v>248561</v>
      </c>
      <c r="M5129" s="24">
        <v>199736</v>
      </c>
      <c r="N5129" s="24">
        <v>319578</v>
      </c>
      <c r="O5129" s="24">
        <v>266315</v>
      </c>
      <c r="P5129" s="24">
        <v>426104</v>
      </c>
      <c r="Q5129" s="24">
        <v>332894</v>
      </c>
      <c r="R5129" s="24">
        <v>532630</v>
      </c>
      <c r="S5129" s="24">
        <v>377280</v>
      </c>
      <c r="T5129" s="24">
        <v>603647</v>
      </c>
      <c r="U5129" s="24">
        <v>421665</v>
      </c>
      <c r="V5129" s="24">
        <v>674665</v>
      </c>
    </row>
    <row r="5130" spans="1:22" hidden="1" x14ac:dyDescent="0.3">
      <c r="A5130" s="23"/>
      <c r="B5130" s="23">
        <v>2023</v>
      </c>
      <c r="C5130" s="23" t="s">
        <v>551</v>
      </c>
      <c r="D5130" t="s">
        <v>167</v>
      </c>
      <c r="E5130" s="23" t="s">
        <v>557</v>
      </c>
      <c r="F5130" s="23" t="s">
        <v>213</v>
      </c>
      <c r="G5130" s="23">
        <v>1</v>
      </c>
      <c r="H5130" s="23" t="s">
        <v>14</v>
      </c>
      <c r="I5130" s="24">
        <v>117974</v>
      </c>
      <c r="J5130" s="24">
        <v>206455</v>
      </c>
      <c r="K5130" s="24">
        <v>153052</v>
      </c>
      <c r="L5130" s="24">
        <v>267842</v>
      </c>
      <c r="M5130" s="24">
        <v>182826</v>
      </c>
      <c r="N5130" s="24">
        <v>319946</v>
      </c>
      <c r="O5130" s="24">
        <v>217913</v>
      </c>
      <c r="P5130" s="24">
        <v>381348</v>
      </c>
      <c r="Q5130" s="24">
        <v>257040</v>
      </c>
      <c r="R5130" s="24">
        <v>449820</v>
      </c>
      <c r="S5130" s="24">
        <v>281950</v>
      </c>
      <c r="T5130" s="24">
        <v>493412</v>
      </c>
      <c r="U5130" s="24">
        <v>305366</v>
      </c>
      <c r="V5130" s="24">
        <v>534390</v>
      </c>
    </row>
    <row r="5131" spans="1:22" hidden="1" x14ac:dyDescent="0.3">
      <c r="A5131" s="23"/>
      <c r="B5131" s="23">
        <v>2023</v>
      </c>
      <c r="C5131" s="23" t="s">
        <v>551</v>
      </c>
      <c r="D5131" t="s">
        <v>167</v>
      </c>
      <c r="E5131" s="23" t="s">
        <v>557</v>
      </c>
      <c r="F5131" s="23" t="s">
        <v>213</v>
      </c>
      <c r="G5131" s="23">
        <v>2</v>
      </c>
      <c r="H5131" s="23" t="s">
        <v>30</v>
      </c>
      <c r="I5131" s="24">
        <v>99450</v>
      </c>
      <c r="J5131" s="24">
        <v>174038</v>
      </c>
      <c r="K5131" s="24">
        <v>132089</v>
      </c>
      <c r="L5131" s="24">
        <v>231156</v>
      </c>
      <c r="M5131" s="24">
        <v>162269</v>
      </c>
      <c r="N5131" s="24">
        <v>283971</v>
      </c>
      <c r="O5131" s="24">
        <v>203295</v>
      </c>
      <c r="P5131" s="24">
        <v>355766</v>
      </c>
      <c r="Q5131" s="24">
        <v>245407</v>
      </c>
      <c r="R5131" s="24">
        <v>429462</v>
      </c>
      <c r="S5131" s="24">
        <v>270829</v>
      </c>
      <c r="T5131" s="24">
        <v>473951</v>
      </c>
      <c r="U5131" s="24">
        <v>294582</v>
      </c>
      <c r="V5131" s="24">
        <v>515518</v>
      </c>
    </row>
    <row r="5132" spans="1:22" hidden="1" x14ac:dyDescent="0.3">
      <c r="A5132" s="23"/>
      <c r="B5132" s="23">
        <v>2023</v>
      </c>
      <c r="C5132" s="23" t="s">
        <v>551</v>
      </c>
      <c r="D5132" t="s">
        <v>167</v>
      </c>
      <c r="E5132" s="23" t="s">
        <v>557</v>
      </c>
      <c r="F5132" s="23" t="s">
        <v>213</v>
      </c>
      <c r="G5132" s="23">
        <v>3</v>
      </c>
      <c r="H5132" s="23" t="s">
        <v>31</v>
      </c>
      <c r="I5132" s="24">
        <v>92113</v>
      </c>
      <c r="J5132" s="24">
        <v>161197</v>
      </c>
      <c r="K5132" s="24">
        <v>127283</v>
      </c>
      <c r="L5132" s="24">
        <v>222745</v>
      </c>
      <c r="M5132" s="24">
        <v>161500</v>
      </c>
      <c r="N5132" s="24">
        <v>282625</v>
      </c>
      <c r="O5132" s="24">
        <v>211026</v>
      </c>
      <c r="P5132" s="24">
        <v>369296</v>
      </c>
      <c r="Q5132" s="24">
        <v>262889</v>
      </c>
      <c r="R5132" s="24">
        <v>460056</v>
      </c>
      <c r="S5132" s="24">
        <v>295907</v>
      </c>
      <c r="T5132" s="24">
        <v>517838</v>
      </c>
      <c r="U5132" s="24">
        <v>328447</v>
      </c>
      <c r="V5132" s="24">
        <v>574782</v>
      </c>
    </row>
    <row r="5133" spans="1:22" hidden="1" x14ac:dyDescent="0.3">
      <c r="A5133" s="23"/>
      <c r="B5133" s="23">
        <v>2023</v>
      </c>
      <c r="C5133" s="23" t="s">
        <v>551</v>
      </c>
      <c r="D5133" t="s">
        <v>167</v>
      </c>
      <c r="E5133" s="23" t="s">
        <v>557</v>
      </c>
      <c r="F5133" s="23" t="s">
        <v>213</v>
      </c>
      <c r="G5133" s="23">
        <v>4</v>
      </c>
      <c r="H5133" s="23" t="s">
        <v>29</v>
      </c>
      <c r="I5133" s="24">
        <v>101727</v>
      </c>
      <c r="J5133" s="24">
        <v>162763</v>
      </c>
      <c r="K5133" s="24">
        <v>142417</v>
      </c>
      <c r="L5133" s="24">
        <v>227868</v>
      </c>
      <c r="M5133" s="24">
        <v>183108</v>
      </c>
      <c r="N5133" s="24">
        <v>292973</v>
      </c>
      <c r="O5133" s="24">
        <v>244144</v>
      </c>
      <c r="P5133" s="24">
        <v>390630</v>
      </c>
      <c r="Q5133" s="24">
        <v>305180</v>
      </c>
      <c r="R5133" s="24">
        <v>488288</v>
      </c>
      <c r="S5133" s="24">
        <v>345871</v>
      </c>
      <c r="T5133" s="24">
        <v>553393</v>
      </c>
      <c r="U5133" s="24">
        <v>386561</v>
      </c>
      <c r="V5133" s="24">
        <v>618498</v>
      </c>
    </row>
    <row r="5134" spans="1:22" x14ac:dyDescent="0.3">
      <c r="A5134" s="54"/>
      <c r="B5134" s="54" t="s">
        <v>620</v>
      </c>
      <c r="C5134" s="54" t="s">
        <v>608</v>
      </c>
      <c r="D5134" t="s">
        <v>167</v>
      </c>
      <c r="E5134" s="54" t="s">
        <v>557</v>
      </c>
      <c r="F5134" s="57" t="s">
        <v>213</v>
      </c>
      <c r="G5134" s="23">
        <v>1</v>
      </c>
      <c r="H5134" s="23" t="s">
        <v>14</v>
      </c>
      <c r="I5134" s="24">
        <v>117630</v>
      </c>
      <c r="J5134" s="24">
        <v>205853</v>
      </c>
      <c r="K5134" s="24">
        <v>152409</v>
      </c>
      <c r="L5134" s="24">
        <v>266715</v>
      </c>
      <c r="M5134" s="24">
        <v>182591</v>
      </c>
      <c r="N5134" s="24">
        <v>319534</v>
      </c>
      <c r="O5134" s="24">
        <v>218125</v>
      </c>
      <c r="P5134" s="24">
        <v>381719</v>
      </c>
      <c r="Q5134" s="24">
        <v>257138</v>
      </c>
      <c r="R5134" s="24">
        <v>449992</v>
      </c>
      <c r="S5134" s="24">
        <v>281961</v>
      </c>
      <c r="T5134" s="24">
        <v>493432</v>
      </c>
      <c r="U5134" s="24">
        <v>304316</v>
      </c>
      <c r="V5134" s="24">
        <v>532553</v>
      </c>
    </row>
    <row r="5135" spans="1:22" x14ac:dyDescent="0.3">
      <c r="A5135" s="54"/>
      <c r="B5135" s="54" t="s">
        <v>620</v>
      </c>
      <c r="C5135" s="54" t="s">
        <v>608</v>
      </c>
      <c r="D5135" t="s">
        <v>167</v>
      </c>
      <c r="E5135" s="54" t="s">
        <v>557</v>
      </c>
      <c r="F5135" s="57" t="s">
        <v>213</v>
      </c>
      <c r="G5135" s="23">
        <v>2</v>
      </c>
      <c r="H5135" s="23" t="s">
        <v>30</v>
      </c>
      <c r="I5135" s="24">
        <v>102560</v>
      </c>
      <c r="J5135" s="24">
        <v>179480</v>
      </c>
      <c r="K5135" s="24">
        <v>134413</v>
      </c>
      <c r="L5135" s="24">
        <v>235224</v>
      </c>
      <c r="M5135" s="24">
        <v>163444</v>
      </c>
      <c r="N5135" s="24">
        <v>286027</v>
      </c>
      <c r="O5135" s="24">
        <v>200576</v>
      </c>
      <c r="P5135" s="24">
        <v>351008</v>
      </c>
      <c r="Q5135" s="24">
        <v>238615</v>
      </c>
      <c r="R5135" s="24">
        <v>417576</v>
      </c>
      <c r="S5135" s="24">
        <v>263527</v>
      </c>
      <c r="T5135" s="24">
        <v>461173</v>
      </c>
      <c r="U5135" s="24">
        <v>286321</v>
      </c>
      <c r="V5135" s="24">
        <v>501062</v>
      </c>
    </row>
    <row r="5136" spans="1:22" x14ac:dyDescent="0.3">
      <c r="A5136" s="54"/>
      <c r="B5136" s="54" t="s">
        <v>620</v>
      </c>
      <c r="C5136" s="54" t="s">
        <v>608</v>
      </c>
      <c r="D5136" t="s">
        <v>167</v>
      </c>
      <c r="E5136" s="54" t="s">
        <v>557</v>
      </c>
      <c r="F5136" s="57" t="s">
        <v>213</v>
      </c>
      <c r="G5136" s="23">
        <v>3</v>
      </c>
      <c r="H5136" s="23" t="s">
        <v>31</v>
      </c>
      <c r="I5136" s="24">
        <v>93658</v>
      </c>
      <c r="J5136" s="24">
        <v>163901</v>
      </c>
      <c r="K5136" s="24">
        <v>127538</v>
      </c>
      <c r="L5136" s="24">
        <v>223192</v>
      </c>
      <c r="M5136" s="24">
        <v>161334</v>
      </c>
      <c r="N5136" s="24">
        <v>282334</v>
      </c>
      <c r="O5136" s="24">
        <v>212459</v>
      </c>
      <c r="P5136" s="24">
        <v>371803</v>
      </c>
      <c r="Q5136" s="24">
        <v>263086</v>
      </c>
      <c r="R5136" s="24">
        <v>460401</v>
      </c>
      <c r="S5136" s="24">
        <v>296285</v>
      </c>
      <c r="T5136" s="24">
        <v>518499</v>
      </c>
      <c r="U5136" s="24">
        <v>329042</v>
      </c>
      <c r="V5136" s="24">
        <v>575823</v>
      </c>
    </row>
    <row r="5137" spans="1:22" x14ac:dyDescent="0.3">
      <c r="A5137" s="54"/>
      <c r="B5137" s="54" t="s">
        <v>620</v>
      </c>
      <c r="C5137" s="54" t="s">
        <v>608</v>
      </c>
      <c r="D5137" t="s">
        <v>167</v>
      </c>
      <c r="E5137" s="54" t="s">
        <v>557</v>
      </c>
      <c r="F5137" s="57" t="s">
        <v>213</v>
      </c>
      <c r="G5137" s="23">
        <v>4</v>
      </c>
      <c r="H5137" s="23" t="s">
        <v>29</v>
      </c>
      <c r="I5137" s="24">
        <v>103806</v>
      </c>
      <c r="J5137" s="24">
        <v>166090</v>
      </c>
      <c r="K5137" s="24">
        <v>145329</v>
      </c>
      <c r="L5137" s="24">
        <v>232526</v>
      </c>
      <c r="M5137" s="24">
        <v>186851</v>
      </c>
      <c r="N5137" s="24">
        <v>298962</v>
      </c>
      <c r="O5137" s="24">
        <v>249135</v>
      </c>
      <c r="P5137" s="24">
        <v>398615</v>
      </c>
      <c r="Q5137" s="24">
        <v>311418</v>
      </c>
      <c r="R5137" s="24">
        <v>498269</v>
      </c>
      <c r="S5137" s="24">
        <v>352941</v>
      </c>
      <c r="T5137" s="24">
        <v>564705</v>
      </c>
      <c r="U5137" s="24">
        <v>394463</v>
      </c>
      <c r="V5137" s="24">
        <v>631141</v>
      </c>
    </row>
    <row r="5138" spans="1:22" hidden="1" x14ac:dyDescent="0.3">
      <c r="A5138" s="23"/>
      <c r="B5138" s="23">
        <v>2023</v>
      </c>
      <c r="C5138" s="23" t="s">
        <v>551</v>
      </c>
      <c r="D5138" t="s">
        <v>154</v>
      </c>
      <c r="E5138" s="23" t="s">
        <v>555</v>
      </c>
      <c r="F5138" s="23" t="s">
        <v>200</v>
      </c>
      <c r="G5138" s="23">
        <v>1</v>
      </c>
      <c r="H5138" s="23" t="s">
        <v>14</v>
      </c>
      <c r="I5138" s="24">
        <v>113982</v>
      </c>
      <c r="J5138" s="24">
        <v>199468</v>
      </c>
      <c r="K5138" s="24">
        <v>148169</v>
      </c>
      <c r="L5138" s="24">
        <v>259296</v>
      </c>
      <c r="M5138" s="24">
        <v>177252</v>
      </c>
      <c r="N5138" s="24">
        <v>310191</v>
      </c>
      <c r="O5138" s="24">
        <v>211629</v>
      </c>
      <c r="P5138" s="24">
        <v>370351</v>
      </c>
      <c r="Q5138" s="24">
        <v>249882</v>
      </c>
      <c r="R5138" s="24">
        <v>437293</v>
      </c>
      <c r="S5138" s="24">
        <v>274206</v>
      </c>
      <c r="T5138" s="24">
        <v>479860</v>
      </c>
      <c r="U5138" s="24">
        <v>297171</v>
      </c>
      <c r="V5138" s="24">
        <v>520049</v>
      </c>
    </row>
    <row r="5139" spans="1:22" hidden="1" x14ac:dyDescent="0.3">
      <c r="A5139" s="23"/>
      <c r="B5139" s="23">
        <v>2023</v>
      </c>
      <c r="C5139" s="23" t="s">
        <v>551</v>
      </c>
      <c r="D5139" t="s">
        <v>154</v>
      </c>
      <c r="E5139" s="23" t="s">
        <v>555</v>
      </c>
      <c r="F5139" s="23" t="s">
        <v>200</v>
      </c>
      <c r="G5139" s="23">
        <v>2</v>
      </c>
      <c r="H5139" s="23" t="s">
        <v>30</v>
      </c>
      <c r="I5139" s="24">
        <v>94482</v>
      </c>
      <c r="J5139" s="24">
        <v>165344</v>
      </c>
      <c r="K5139" s="24">
        <v>126103</v>
      </c>
      <c r="L5139" s="24">
        <v>220681</v>
      </c>
      <c r="M5139" s="24">
        <v>155613</v>
      </c>
      <c r="N5139" s="24">
        <v>272323</v>
      </c>
      <c r="O5139" s="24">
        <v>196241</v>
      </c>
      <c r="P5139" s="24">
        <v>343422</v>
      </c>
      <c r="Q5139" s="24">
        <v>237637</v>
      </c>
      <c r="R5139" s="24">
        <v>415864</v>
      </c>
      <c r="S5139" s="24">
        <v>262500</v>
      </c>
      <c r="T5139" s="24">
        <v>459374</v>
      </c>
      <c r="U5139" s="24">
        <v>285819</v>
      </c>
      <c r="V5139" s="24">
        <v>500184</v>
      </c>
    </row>
    <row r="5140" spans="1:22" hidden="1" x14ac:dyDescent="0.3">
      <c r="A5140" s="23"/>
      <c r="B5140" s="23">
        <v>2023</v>
      </c>
      <c r="C5140" s="23" t="s">
        <v>551</v>
      </c>
      <c r="D5140" t="s">
        <v>154</v>
      </c>
      <c r="E5140" s="23" t="s">
        <v>555</v>
      </c>
      <c r="F5140" s="23" t="s">
        <v>200</v>
      </c>
      <c r="G5140" s="23">
        <v>3</v>
      </c>
      <c r="H5140" s="23" t="s">
        <v>31</v>
      </c>
      <c r="I5140" s="24">
        <v>86494</v>
      </c>
      <c r="J5140" s="24">
        <v>151364</v>
      </c>
      <c r="K5140" s="24">
        <v>119328</v>
      </c>
      <c r="L5140" s="24">
        <v>208824</v>
      </c>
      <c r="M5140" s="24">
        <v>151159</v>
      </c>
      <c r="N5140" s="24">
        <v>264529</v>
      </c>
      <c r="O5140" s="24">
        <v>197012</v>
      </c>
      <c r="P5140" s="24">
        <v>344772</v>
      </c>
      <c r="Q5140" s="24">
        <v>245325</v>
      </c>
      <c r="R5140" s="24">
        <v>429318</v>
      </c>
      <c r="S5140" s="24">
        <v>275894</v>
      </c>
      <c r="T5140" s="24">
        <v>482814</v>
      </c>
      <c r="U5140" s="24">
        <v>305959</v>
      </c>
      <c r="V5140" s="24">
        <v>535429</v>
      </c>
    </row>
    <row r="5141" spans="1:22" hidden="1" x14ac:dyDescent="0.3">
      <c r="A5141" s="23"/>
      <c r="B5141" s="23">
        <v>2023</v>
      </c>
      <c r="C5141" s="23" t="s">
        <v>551</v>
      </c>
      <c r="D5141" t="s">
        <v>154</v>
      </c>
      <c r="E5141" s="23" t="s">
        <v>555</v>
      </c>
      <c r="F5141" s="23" t="s">
        <v>200</v>
      </c>
      <c r="G5141" s="23">
        <v>4</v>
      </c>
      <c r="H5141" s="23" t="s">
        <v>29</v>
      </c>
      <c r="I5141" s="24">
        <v>98248</v>
      </c>
      <c r="J5141" s="24">
        <v>157197</v>
      </c>
      <c r="K5141" s="24">
        <v>137548</v>
      </c>
      <c r="L5141" s="24">
        <v>220076</v>
      </c>
      <c r="M5141" s="24">
        <v>176847</v>
      </c>
      <c r="N5141" s="24">
        <v>282955</v>
      </c>
      <c r="O5141" s="24">
        <v>235796</v>
      </c>
      <c r="P5141" s="24">
        <v>377273</v>
      </c>
      <c r="Q5141" s="24">
        <v>294745</v>
      </c>
      <c r="R5141" s="24">
        <v>471592</v>
      </c>
      <c r="S5141" s="24">
        <v>334044</v>
      </c>
      <c r="T5141" s="24">
        <v>534471</v>
      </c>
      <c r="U5141" s="24">
        <v>373343</v>
      </c>
      <c r="V5141" s="24">
        <v>597349</v>
      </c>
    </row>
    <row r="5142" spans="1:22" x14ac:dyDescent="0.3">
      <c r="A5142" s="54"/>
      <c r="B5142" s="54" t="s">
        <v>620</v>
      </c>
      <c r="C5142" s="54" t="s">
        <v>608</v>
      </c>
      <c r="D5142" t="s">
        <v>154</v>
      </c>
      <c r="E5142" s="54" t="s">
        <v>555</v>
      </c>
      <c r="F5142" s="23" t="s">
        <v>200</v>
      </c>
      <c r="G5142" s="23">
        <v>1</v>
      </c>
      <c r="H5142" s="23" t="s">
        <v>14</v>
      </c>
      <c r="I5142" s="24">
        <v>114318</v>
      </c>
      <c r="J5142" s="24">
        <v>200056</v>
      </c>
      <c r="K5142" s="24">
        <v>148445</v>
      </c>
      <c r="L5142" s="24">
        <v>259779</v>
      </c>
      <c r="M5142" s="24">
        <v>178060</v>
      </c>
      <c r="N5142" s="24">
        <v>311604</v>
      </c>
      <c r="O5142" s="24">
        <v>213038</v>
      </c>
      <c r="P5142" s="24">
        <v>372817</v>
      </c>
      <c r="Q5142" s="24">
        <v>251422</v>
      </c>
      <c r="R5142" s="24">
        <v>439989</v>
      </c>
      <c r="S5142" s="24">
        <v>275816</v>
      </c>
      <c r="T5142" s="24">
        <v>482678</v>
      </c>
      <c r="U5142" s="24">
        <v>297995</v>
      </c>
      <c r="V5142" s="24">
        <v>521491</v>
      </c>
    </row>
    <row r="5143" spans="1:22" x14ac:dyDescent="0.3">
      <c r="A5143" s="54"/>
      <c r="B5143" s="54" t="s">
        <v>620</v>
      </c>
      <c r="C5143" s="54" t="s">
        <v>608</v>
      </c>
      <c r="D5143" t="s">
        <v>154</v>
      </c>
      <c r="E5143" s="54" t="s">
        <v>555</v>
      </c>
      <c r="F5143" s="23" t="s">
        <v>200</v>
      </c>
      <c r="G5143" s="23">
        <v>2</v>
      </c>
      <c r="H5143" s="23" t="s">
        <v>30</v>
      </c>
      <c r="I5143" s="24">
        <v>98285</v>
      </c>
      <c r="J5143" s="24">
        <v>171999</v>
      </c>
      <c r="K5143" s="24">
        <v>129301</v>
      </c>
      <c r="L5143" s="24">
        <v>226277</v>
      </c>
      <c r="M5143" s="24">
        <v>157691</v>
      </c>
      <c r="N5143" s="24">
        <v>275959</v>
      </c>
      <c r="O5143" s="24">
        <v>194369</v>
      </c>
      <c r="P5143" s="24">
        <v>340146</v>
      </c>
      <c r="Q5143" s="24">
        <v>231717</v>
      </c>
      <c r="R5143" s="24">
        <v>405505</v>
      </c>
      <c r="S5143" s="24">
        <v>256129</v>
      </c>
      <c r="T5143" s="24">
        <v>448225</v>
      </c>
      <c r="U5143" s="24">
        <v>278603</v>
      </c>
      <c r="V5143" s="24">
        <v>487556</v>
      </c>
    </row>
    <row r="5144" spans="1:22" x14ac:dyDescent="0.3">
      <c r="A5144" s="54"/>
      <c r="B5144" s="54" t="s">
        <v>620</v>
      </c>
      <c r="C5144" s="54" t="s">
        <v>608</v>
      </c>
      <c r="D5144" t="s">
        <v>154</v>
      </c>
      <c r="E5144" s="54" t="s">
        <v>555</v>
      </c>
      <c r="F5144" s="23" t="s">
        <v>200</v>
      </c>
      <c r="G5144" s="23">
        <v>3</v>
      </c>
      <c r="H5144" s="23" t="s">
        <v>31</v>
      </c>
      <c r="I5144" s="24">
        <v>88164</v>
      </c>
      <c r="J5144" s="24">
        <v>154288</v>
      </c>
      <c r="K5144" s="24">
        <v>119619</v>
      </c>
      <c r="L5144" s="24">
        <v>209333</v>
      </c>
      <c r="M5144" s="24">
        <v>150983</v>
      </c>
      <c r="N5144" s="24">
        <v>264220</v>
      </c>
      <c r="O5144" s="24">
        <v>198488</v>
      </c>
      <c r="P5144" s="24">
        <v>347355</v>
      </c>
      <c r="Q5144" s="24">
        <v>245465</v>
      </c>
      <c r="R5144" s="24">
        <v>429563</v>
      </c>
      <c r="S5144" s="24">
        <v>276194</v>
      </c>
      <c r="T5144" s="24">
        <v>483339</v>
      </c>
      <c r="U5144" s="24">
        <v>306453</v>
      </c>
      <c r="V5144" s="24">
        <v>536293</v>
      </c>
    </row>
    <row r="5145" spans="1:22" x14ac:dyDescent="0.3">
      <c r="A5145" s="54"/>
      <c r="B5145" s="54" t="s">
        <v>620</v>
      </c>
      <c r="C5145" s="54" t="s">
        <v>608</v>
      </c>
      <c r="D5145" t="s">
        <v>154</v>
      </c>
      <c r="E5145" s="54" t="s">
        <v>555</v>
      </c>
      <c r="F5145" s="23" t="s">
        <v>200</v>
      </c>
      <c r="G5145" s="23">
        <v>4</v>
      </c>
      <c r="H5145" s="23" t="s">
        <v>29</v>
      </c>
      <c r="I5145" s="24">
        <v>100848</v>
      </c>
      <c r="J5145" s="24">
        <v>161357</v>
      </c>
      <c r="K5145" s="24">
        <v>141187</v>
      </c>
      <c r="L5145" s="24">
        <v>225900</v>
      </c>
      <c r="M5145" s="24">
        <v>181526</v>
      </c>
      <c r="N5145" s="24">
        <v>290442</v>
      </c>
      <c r="O5145" s="24">
        <v>242035</v>
      </c>
      <c r="P5145" s="24">
        <v>387256</v>
      </c>
      <c r="Q5145" s="24">
        <v>302544</v>
      </c>
      <c r="R5145" s="24">
        <v>484070</v>
      </c>
      <c r="S5145" s="24">
        <v>342883</v>
      </c>
      <c r="T5145" s="24">
        <v>548613</v>
      </c>
      <c r="U5145" s="24">
        <v>383222</v>
      </c>
      <c r="V5145" s="24">
        <v>613156</v>
      </c>
    </row>
    <row r="5146" spans="1:22" hidden="1" x14ac:dyDescent="0.3">
      <c r="A5146" s="23"/>
      <c r="B5146" s="23">
        <v>2023</v>
      </c>
      <c r="C5146" s="23" t="s">
        <v>551</v>
      </c>
      <c r="D5146" t="s">
        <v>148</v>
      </c>
      <c r="E5146" s="23" t="s">
        <v>554</v>
      </c>
      <c r="F5146" s="23" t="s">
        <v>237</v>
      </c>
      <c r="G5146" s="23">
        <v>1</v>
      </c>
      <c r="H5146" s="23" t="s">
        <v>14</v>
      </c>
      <c r="I5146" s="24">
        <v>104522</v>
      </c>
      <c r="J5146" s="24">
        <v>182914</v>
      </c>
      <c r="K5146" s="24">
        <v>135775</v>
      </c>
      <c r="L5146" s="24">
        <v>237606</v>
      </c>
      <c r="M5146" s="24">
        <v>162340</v>
      </c>
      <c r="N5146" s="24">
        <v>284095</v>
      </c>
      <c r="O5146" s="24">
        <v>193707</v>
      </c>
      <c r="P5146" s="24">
        <v>338987</v>
      </c>
      <c r="Q5146" s="24">
        <v>228637</v>
      </c>
      <c r="R5146" s="24">
        <v>400115</v>
      </c>
      <c r="S5146" s="24">
        <v>250858</v>
      </c>
      <c r="T5146" s="24">
        <v>439001</v>
      </c>
      <c r="U5146" s="24">
        <v>271805</v>
      </c>
      <c r="V5146" s="24">
        <v>475659</v>
      </c>
    </row>
    <row r="5147" spans="1:22" hidden="1" x14ac:dyDescent="0.3">
      <c r="A5147" s="23"/>
      <c r="B5147" s="23">
        <v>2023</v>
      </c>
      <c r="C5147" s="23" t="s">
        <v>551</v>
      </c>
      <c r="D5147" t="s">
        <v>148</v>
      </c>
      <c r="E5147" s="23" t="s">
        <v>554</v>
      </c>
      <c r="F5147" s="23" t="s">
        <v>237</v>
      </c>
      <c r="G5147" s="23">
        <v>2</v>
      </c>
      <c r="H5147" s="23" t="s">
        <v>30</v>
      </c>
      <c r="I5147" s="24">
        <v>87168</v>
      </c>
      <c r="J5147" s="24">
        <v>152544</v>
      </c>
      <c r="K5147" s="24">
        <v>116136</v>
      </c>
      <c r="L5147" s="24">
        <v>203238</v>
      </c>
      <c r="M5147" s="24">
        <v>143081</v>
      </c>
      <c r="N5147" s="24">
        <v>250392</v>
      </c>
      <c r="O5147" s="24">
        <v>180012</v>
      </c>
      <c r="P5147" s="24">
        <v>315021</v>
      </c>
      <c r="Q5147" s="24">
        <v>217739</v>
      </c>
      <c r="R5147" s="24">
        <v>381043</v>
      </c>
      <c r="S5147" s="24">
        <v>240440</v>
      </c>
      <c r="T5147" s="24">
        <v>420769</v>
      </c>
      <c r="U5147" s="24">
        <v>261702</v>
      </c>
      <c r="V5147" s="24">
        <v>457979</v>
      </c>
    </row>
    <row r="5148" spans="1:22" hidden="1" x14ac:dyDescent="0.3">
      <c r="A5148" s="23"/>
      <c r="B5148" s="23">
        <v>2023</v>
      </c>
      <c r="C5148" s="23" t="s">
        <v>551</v>
      </c>
      <c r="D5148" t="s">
        <v>148</v>
      </c>
      <c r="E5148" s="23" t="s">
        <v>554</v>
      </c>
      <c r="F5148" s="23" t="s">
        <v>237</v>
      </c>
      <c r="G5148" s="23">
        <v>3</v>
      </c>
      <c r="H5148" s="23" t="s">
        <v>31</v>
      </c>
      <c r="I5148" s="24">
        <v>80138</v>
      </c>
      <c r="J5148" s="24">
        <v>140241</v>
      </c>
      <c r="K5148" s="24">
        <v>110624</v>
      </c>
      <c r="L5148" s="24">
        <v>193592</v>
      </c>
      <c r="M5148" s="24">
        <v>140217</v>
      </c>
      <c r="N5148" s="24">
        <v>245380</v>
      </c>
      <c r="O5148" s="24">
        <v>182922</v>
      </c>
      <c r="P5148" s="24">
        <v>320113</v>
      </c>
      <c r="Q5148" s="24">
        <v>227815</v>
      </c>
      <c r="R5148" s="24">
        <v>398676</v>
      </c>
      <c r="S5148" s="24">
        <v>256285</v>
      </c>
      <c r="T5148" s="24">
        <v>448498</v>
      </c>
      <c r="U5148" s="24">
        <v>284306</v>
      </c>
      <c r="V5148" s="24">
        <v>497536</v>
      </c>
    </row>
    <row r="5149" spans="1:22" hidden="1" x14ac:dyDescent="0.3">
      <c r="A5149" s="23"/>
      <c r="B5149" s="23">
        <v>2023</v>
      </c>
      <c r="C5149" s="23" t="s">
        <v>551</v>
      </c>
      <c r="D5149" t="s">
        <v>148</v>
      </c>
      <c r="E5149" s="23" t="s">
        <v>554</v>
      </c>
      <c r="F5149" s="23" t="s">
        <v>237</v>
      </c>
      <c r="G5149" s="23">
        <v>4</v>
      </c>
      <c r="H5149" s="23" t="s">
        <v>29</v>
      </c>
      <c r="I5149" s="24">
        <v>90106</v>
      </c>
      <c r="J5149" s="24">
        <v>144170</v>
      </c>
      <c r="K5149" s="24">
        <v>126149</v>
      </c>
      <c r="L5149" s="24">
        <v>201838</v>
      </c>
      <c r="M5149" s="24">
        <v>162191</v>
      </c>
      <c r="N5149" s="24">
        <v>259506</v>
      </c>
      <c r="O5149" s="24">
        <v>216255</v>
      </c>
      <c r="P5149" s="24">
        <v>346008</v>
      </c>
      <c r="Q5149" s="24">
        <v>270319</v>
      </c>
      <c r="R5149" s="24">
        <v>432510</v>
      </c>
      <c r="S5149" s="24">
        <v>306361</v>
      </c>
      <c r="T5149" s="24">
        <v>490178</v>
      </c>
      <c r="U5149" s="24">
        <v>342404</v>
      </c>
      <c r="V5149" s="24">
        <v>547846</v>
      </c>
    </row>
    <row r="5150" spans="1:22" x14ac:dyDescent="0.3">
      <c r="A5150" s="54"/>
      <c r="B5150" s="54" t="s">
        <v>620</v>
      </c>
      <c r="C5150" s="54" t="s">
        <v>608</v>
      </c>
      <c r="D5150" t="s">
        <v>148</v>
      </c>
      <c r="E5150" s="54" t="s">
        <v>554</v>
      </c>
      <c r="F5150" s="23" t="s">
        <v>237</v>
      </c>
      <c r="G5150" s="23">
        <v>1</v>
      </c>
      <c r="H5150" s="23" t="s">
        <v>14</v>
      </c>
      <c r="I5150" s="24">
        <v>107214</v>
      </c>
      <c r="J5150" s="24">
        <v>187624</v>
      </c>
      <c r="K5150" s="24">
        <v>139000</v>
      </c>
      <c r="L5150" s="24">
        <v>243251</v>
      </c>
      <c r="M5150" s="24">
        <v>166586</v>
      </c>
      <c r="N5150" s="24">
        <v>291525</v>
      </c>
      <c r="O5150" s="24">
        <v>199093</v>
      </c>
      <c r="P5150" s="24">
        <v>348412</v>
      </c>
      <c r="Q5150" s="24">
        <v>234777</v>
      </c>
      <c r="R5150" s="24">
        <v>410860</v>
      </c>
      <c r="S5150" s="24">
        <v>257475</v>
      </c>
      <c r="T5150" s="24">
        <v>450580</v>
      </c>
      <c r="U5150" s="24">
        <v>277972</v>
      </c>
      <c r="V5150" s="24">
        <v>486451</v>
      </c>
    </row>
    <row r="5151" spans="1:22" x14ac:dyDescent="0.3">
      <c r="A5151" s="54"/>
      <c r="B5151" s="54" t="s">
        <v>620</v>
      </c>
      <c r="C5151" s="54" t="s">
        <v>608</v>
      </c>
      <c r="D5151" t="s">
        <v>148</v>
      </c>
      <c r="E5151" s="54" t="s">
        <v>554</v>
      </c>
      <c r="F5151" s="23" t="s">
        <v>237</v>
      </c>
      <c r="G5151" s="23">
        <v>2</v>
      </c>
      <c r="H5151" s="23" t="s">
        <v>30</v>
      </c>
      <c r="I5151" s="24">
        <v>93105</v>
      </c>
      <c r="J5151" s="24">
        <v>162934</v>
      </c>
      <c r="K5151" s="24">
        <v>122154</v>
      </c>
      <c r="L5151" s="24">
        <v>213769</v>
      </c>
      <c r="M5151" s="24">
        <v>148661</v>
      </c>
      <c r="N5151" s="24">
        <v>260157</v>
      </c>
      <c r="O5151" s="24">
        <v>182664</v>
      </c>
      <c r="P5151" s="24">
        <v>319662</v>
      </c>
      <c r="Q5151" s="24">
        <v>217437</v>
      </c>
      <c r="R5151" s="24">
        <v>380514</v>
      </c>
      <c r="S5151" s="24">
        <v>240197</v>
      </c>
      <c r="T5151" s="24">
        <v>420344</v>
      </c>
      <c r="U5151" s="24">
        <v>261059</v>
      </c>
      <c r="V5151" s="24">
        <v>456853</v>
      </c>
    </row>
    <row r="5152" spans="1:22" x14ac:dyDescent="0.3">
      <c r="A5152" s="54"/>
      <c r="B5152" s="54" t="s">
        <v>620</v>
      </c>
      <c r="C5152" s="54" t="s">
        <v>608</v>
      </c>
      <c r="D5152" t="s">
        <v>148</v>
      </c>
      <c r="E5152" s="54" t="s">
        <v>554</v>
      </c>
      <c r="F5152" s="23" t="s">
        <v>237</v>
      </c>
      <c r="G5152" s="23">
        <v>3</v>
      </c>
      <c r="H5152" s="23" t="s">
        <v>31</v>
      </c>
      <c r="I5152" s="24">
        <v>84596</v>
      </c>
      <c r="J5152" s="24">
        <v>148043</v>
      </c>
      <c r="K5152" s="24">
        <v>115081</v>
      </c>
      <c r="L5152" s="24">
        <v>201392</v>
      </c>
      <c r="M5152" s="24">
        <v>145486</v>
      </c>
      <c r="N5152" s="24">
        <v>254601</v>
      </c>
      <c r="O5152" s="24">
        <v>191498</v>
      </c>
      <c r="P5152" s="24">
        <v>335121</v>
      </c>
      <c r="Q5152" s="24">
        <v>237044</v>
      </c>
      <c r="R5152" s="24">
        <v>414826</v>
      </c>
      <c r="S5152" s="24">
        <v>266890</v>
      </c>
      <c r="T5152" s="24">
        <v>467058</v>
      </c>
      <c r="U5152" s="24">
        <v>296323</v>
      </c>
      <c r="V5152" s="24">
        <v>518565</v>
      </c>
    </row>
    <row r="5153" spans="1:22" x14ac:dyDescent="0.3">
      <c r="A5153" s="54"/>
      <c r="B5153" s="54" t="s">
        <v>620</v>
      </c>
      <c r="C5153" s="54" t="s">
        <v>608</v>
      </c>
      <c r="D5153" t="s">
        <v>148</v>
      </c>
      <c r="E5153" s="54" t="s">
        <v>554</v>
      </c>
      <c r="F5153" s="23" t="s">
        <v>237</v>
      </c>
      <c r="G5153" s="23">
        <v>4</v>
      </c>
      <c r="H5153" s="23" t="s">
        <v>29</v>
      </c>
      <c r="I5153" s="24">
        <v>94604</v>
      </c>
      <c r="J5153" s="24">
        <v>151367</v>
      </c>
      <c r="K5153" s="24">
        <v>132446</v>
      </c>
      <c r="L5153" s="24">
        <v>211913</v>
      </c>
      <c r="M5153" s="24">
        <v>170288</v>
      </c>
      <c r="N5153" s="24">
        <v>272460</v>
      </c>
      <c r="O5153" s="24">
        <v>227050</v>
      </c>
      <c r="P5153" s="24">
        <v>363280</v>
      </c>
      <c r="Q5153" s="24">
        <v>283813</v>
      </c>
      <c r="R5153" s="24">
        <v>454100</v>
      </c>
      <c r="S5153" s="24">
        <v>321654</v>
      </c>
      <c r="T5153" s="24">
        <v>514647</v>
      </c>
      <c r="U5153" s="24">
        <v>359496</v>
      </c>
      <c r="V5153" s="24">
        <v>575194</v>
      </c>
    </row>
    <row r="5154" spans="1:22" hidden="1" x14ac:dyDescent="0.3">
      <c r="A5154" s="23"/>
      <c r="B5154" s="23">
        <v>2023</v>
      </c>
      <c r="C5154" s="23" t="s">
        <v>551</v>
      </c>
      <c r="D5154" t="s">
        <v>148</v>
      </c>
      <c r="E5154" s="23" t="s">
        <v>554</v>
      </c>
      <c r="F5154" s="23" t="s">
        <v>278</v>
      </c>
      <c r="G5154" s="23">
        <v>1</v>
      </c>
      <c r="H5154" s="23" t="s">
        <v>14</v>
      </c>
      <c r="I5154" s="24">
        <v>116816</v>
      </c>
      <c r="J5154" s="24">
        <v>204427</v>
      </c>
      <c r="K5154" s="24">
        <v>151619</v>
      </c>
      <c r="L5154" s="24">
        <v>265333</v>
      </c>
      <c r="M5154" s="24">
        <v>181175</v>
      </c>
      <c r="N5154" s="24">
        <v>317056</v>
      </c>
      <c r="O5154" s="24">
        <v>216030</v>
      </c>
      <c r="P5154" s="24">
        <v>378052</v>
      </c>
      <c r="Q5154" s="24">
        <v>254878</v>
      </c>
      <c r="R5154" s="24">
        <v>446037</v>
      </c>
      <c r="S5154" s="24">
        <v>279604</v>
      </c>
      <c r="T5154" s="24">
        <v>489307</v>
      </c>
      <c r="U5154" s="24">
        <v>302870</v>
      </c>
      <c r="V5154" s="24">
        <v>530023</v>
      </c>
    </row>
    <row r="5155" spans="1:22" hidden="1" x14ac:dyDescent="0.3">
      <c r="A5155" s="23"/>
      <c r="B5155" s="23">
        <v>2023</v>
      </c>
      <c r="C5155" s="23" t="s">
        <v>551</v>
      </c>
      <c r="D5155" t="s">
        <v>148</v>
      </c>
      <c r="E5155" s="23" t="s">
        <v>554</v>
      </c>
      <c r="F5155" s="23" t="s">
        <v>278</v>
      </c>
      <c r="G5155" s="23">
        <v>2</v>
      </c>
      <c r="H5155" s="23" t="s">
        <v>30</v>
      </c>
      <c r="I5155" s="24">
        <v>98096</v>
      </c>
      <c r="J5155" s="24">
        <v>171669</v>
      </c>
      <c r="K5155" s="24">
        <v>130436</v>
      </c>
      <c r="L5155" s="24">
        <v>228262</v>
      </c>
      <c r="M5155" s="24">
        <v>160402</v>
      </c>
      <c r="N5155" s="24">
        <v>280703</v>
      </c>
      <c r="O5155" s="24">
        <v>201257</v>
      </c>
      <c r="P5155" s="24">
        <v>352200</v>
      </c>
      <c r="Q5155" s="24">
        <v>243123</v>
      </c>
      <c r="R5155" s="24">
        <v>425465</v>
      </c>
      <c r="S5155" s="24">
        <v>268366</v>
      </c>
      <c r="T5155" s="24">
        <v>469640</v>
      </c>
      <c r="U5155" s="24">
        <v>291973</v>
      </c>
      <c r="V5155" s="24">
        <v>510952</v>
      </c>
    </row>
    <row r="5156" spans="1:22" hidden="1" x14ac:dyDescent="0.3">
      <c r="A5156" s="23"/>
      <c r="B5156" s="23">
        <v>2023</v>
      </c>
      <c r="C5156" s="23" t="s">
        <v>551</v>
      </c>
      <c r="D5156" t="s">
        <v>148</v>
      </c>
      <c r="E5156" s="23" t="s">
        <v>554</v>
      </c>
      <c r="F5156" s="23" t="s">
        <v>278</v>
      </c>
      <c r="G5156" s="23">
        <v>3</v>
      </c>
      <c r="H5156" s="23" t="s">
        <v>31</v>
      </c>
      <c r="I5156" s="24">
        <v>90619</v>
      </c>
      <c r="J5156" s="24">
        <v>158584</v>
      </c>
      <c r="K5156" s="24">
        <v>125175</v>
      </c>
      <c r="L5156" s="24">
        <v>219055</v>
      </c>
      <c r="M5156" s="24">
        <v>158767</v>
      </c>
      <c r="N5156" s="24">
        <v>277842</v>
      </c>
      <c r="O5156" s="24">
        <v>207337</v>
      </c>
      <c r="P5156" s="24">
        <v>362840</v>
      </c>
      <c r="Q5156" s="24">
        <v>258268</v>
      </c>
      <c r="R5156" s="24">
        <v>451969</v>
      </c>
      <c r="S5156" s="24">
        <v>290649</v>
      </c>
      <c r="T5156" s="24">
        <v>508635</v>
      </c>
      <c r="U5156" s="24">
        <v>322546</v>
      </c>
      <c r="V5156" s="24">
        <v>564455</v>
      </c>
    </row>
    <row r="5157" spans="1:22" hidden="1" x14ac:dyDescent="0.3">
      <c r="A5157" s="23"/>
      <c r="B5157" s="23">
        <v>2023</v>
      </c>
      <c r="C5157" s="23" t="s">
        <v>551</v>
      </c>
      <c r="D5157" t="s">
        <v>148</v>
      </c>
      <c r="E5157" s="23" t="s">
        <v>554</v>
      </c>
      <c r="F5157" s="23" t="s">
        <v>278</v>
      </c>
      <c r="G5157" s="23">
        <v>4</v>
      </c>
      <c r="H5157" s="23" t="s">
        <v>29</v>
      </c>
      <c r="I5157" s="24">
        <v>100719</v>
      </c>
      <c r="J5157" s="24">
        <v>161151</v>
      </c>
      <c r="K5157" s="24">
        <v>141007</v>
      </c>
      <c r="L5157" s="24">
        <v>225611</v>
      </c>
      <c r="M5157" s="24">
        <v>181295</v>
      </c>
      <c r="N5157" s="24">
        <v>290071</v>
      </c>
      <c r="O5157" s="24">
        <v>241726</v>
      </c>
      <c r="P5157" s="24">
        <v>386762</v>
      </c>
      <c r="Q5157" s="24">
        <v>302158</v>
      </c>
      <c r="R5157" s="24">
        <v>483452</v>
      </c>
      <c r="S5157" s="24">
        <v>342446</v>
      </c>
      <c r="T5157" s="24">
        <v>547913</v>
      </c>
      <c r="U5157" s="24">
        <v>382733</v>
      </c>
      <c r="V5157" s="24">
        <v>612373</v>
      </c>
    </row>
    <row r="5158" spans="1:22" x14ac:dyDescent="0.3">
      <c r="A5158" s="54"/>
      <c r="B5158" s="54" t="s">
        <v>620</v>
      </c>
      <c r="C5158" s="54" t="s">
        <v>608</v>
      </c>
      <c r="D5158" t="s">
        <v>148</v>
      </c>
      <c r="E5158" s="54" t="s">
        <v>554</v>
      </c>
      <c r="F5158" s="57" t="s">
        <v>278</v>
      </c>
      <c r="G5158" s="23">
        <v>1</v>
      </c>
      <c r="H5158" s="23" t="s">
        <v>14</v>
      </c>
      <c r="I5158" s="24">
        <v>115884</v>
      </c>
      <c r="J5158" s="24">
        <v>202798</v>
      </c>
      <c r="K5158" s="24">
        <v>150237</v>
      </c>
      <c r="L5158" s="24">
        <v>262916</v>
      </c>
      <c r="M5158" s="24">
        <v>180050</v>
      </c>
      <c r="N5158" s="24">
        <v>315087</v>
      </c>
      <c r="O5158" s="24">
        <v>215180</v>
      </c>
      <c r="P5158" s="24">
        <v>376565</v>
      </c>
      <c r="Q5158" s="24">
        <v>253744</v>
      </c>
      <c r="R5158" s="24">
        <v>444052</v>
      </c>
      <c r="S5158" s="24">
        <v>278273</v>
      </c>
      <c r="T5158" s="24">
        <v>486978</v>
      </c>
      <c r="U5158" s="24">
        <v>300422</v>
      </c>
      <c r="V5158" s="24">
        <v>525739</v>
      </c>
    </row>
    <row r="5159" spans="1:22" x14ac:dyDescent="0.3">
      <c r="A5159" s="54"/>
      <c r="B5159" s="54" t="s">
        <v>620</v>
      </c>
      <c r="C5159" s="54" t="s">
        <v>608</v>
      </c>
      <c r="D5159" t="s">
        <v>148</v>
      </c>
      <c r="E5159" s="54" t="s">
        <v>554</v>
      </c>
      <c r="F5159" s="57" t="s">
        <v>278</v>
      </c>
      <c r="G5159" s="23">
        <v>2</v>
      </c>
      <c r="H5159" s="23" t="s">
        <v>30</v>
      </c>
      <c r="I5159" s="24">
        <v>100654</v>
      </c>
      <c r="J5159" s="24">
        <v>176144</v>
      </c>
      <c r="K5159" s="24">
        <v>132051</v>
      </c>
      <c r="L5159" s="24">
        <v>231089</v>
      </c>
      <c r="M5159" s="24">
        <v>160699</v>
      </c>
      <c r="N5159" s="24">
        <v>281224</v>
      </c>
      <c r="O5159" s="24">
        <v>197444</v>
      </c>
      <c r="P5159" s="24">
        <v>345528</v>
      </c>
      <c r="Q5159" s="24">
        <v>235024</v>
      </c>
      <c r="R5159" s="24">
        <v>411292</v>
      </c>
      <c r="S5159" s="24">
        <v>259622</v>
      </c>
      <c r="T5159" s="24">
        <v>454339</v>
      </c>
      <c r="U5159" s="24">
        <v>282167</v>
      </c>
      <c r="V5159" s="24">
        <v>493792</v>
      </c>
    </row>
    <row r="5160" spans="1:22" x14ac:dyDescent="0.3">
      <c r="A5160" s="54"/>
      <c r="B5160" s="54" t="s">
        <v>620</v>
      </c>
      <c r="C5160" s="54" t="s">
        <v>608</v>
      </c>
      <c r="D5160" t="s">
        <v>148</v>
      </c>
      <c r="E5160" s="54" t="s">
        <v>554</v>
      </c>
      <c r="F5160" s="57" t="s">
        <v>278</v>
      </c>
      <c r="G5160" s="23">
        <v>3</v>
      </c>
      <c r="H5160" s="23" t="s">
        <v>31</v>
      </c>
      <c r="I5160" s="24">
        <v>91476</v>
      </c>
      <c r="J5160" s="24">
        <v>160084</v>
      </c>
      <c r="K5160" s="24">
        <v>124447</v>
      </c>
      <c r="L5160" s="24">
        <v>217781</v>
      </c>
      <c r="M5160" s="24">
        <v>157331</v>
      </c>
      <c r="N5160" s="24">
        <v>275329</v>
      </c>
      <c r="O5160" s="24">
        <v>207093</v>
      </c>
      <c r="P5160" s="24">
        <v>362412</v>
      </c>
      <c r="Q5160" s="24">
        <v>256352</v>
      </c>
      <c r="R5160" s="24">
        <v>448617</v>
      </c>
      <c r="S5160" s="24">
        <v>288633</v>
      </c>
      <c r="T5160" s="24">
        <v>505109</v>
      </c>
      <c r="U5160" s="24">
        <v>320468</v>
      </c>
      <c r="V5160" s="24">
        <v>560818</v>
      </c>
    </row>
    <row r="5161" spans="1:22" x14ac:dyDescent="0.3">
      <c r="A5161" s="54"/>
      <c r="B5161" s="54" t="s">
        <v>620</v>
      </c>
      <c r="C5161" s="54" t="s">
        <v>608</v>
      </c>
      <c r="D5161" t="s">
        <v>148</v>
      </c>
      <c r="E5161" s="54" t="s">
        <v>554</v>
      </c>
      <c r="F5161" s="57" t="s">
        <v>278</v>
      </c>
      <c r="G5161" s="23">
        <v>4</v>
      </c>
      <c r="H5161" s="23" t="s">
        <v>29</v>
      </c>
      <c r="I5161" s="24">
        <v>102256</v>
      </c>
      <c r="J5161" s="24">
        <v>163609</v>
      </c>
      <c r="K5161" s="24">
        <v>143158</v>
      </c>
      <c r="L5161" s="24">
        <v>229053</v>
      </c>
      <c r="M5161" s="24">
        <v>184060</v>
      </c>
      <c r="N5161" s="24">
        <v>294496</v>
      </c>
      <c r="O5161" s="24">
        <v>245414</v>
      </c>
      <c r="P5161" s="24">
        <v>392662</v>
      </c>
      <c r="Q5161" s="24">
        <v>306767</v>
      </c>
      <c r="R5161" s="24">
        <v>490827</v>
      </c>
      <c r="S5161" s="24">
        <v>347669</v>
      </c>
      <c r="T5161" s="24">
        <v>556271</v>
      </c>
      <c r="U5161" s="24">
        <v>388572</v>
      </c>
      <c r="V5161" s="24">
        <v>621715</v>
      </c>
    </row>
    <row r="5162" spans="1:22" hidden="1" x14ac:dyDescent="0.3">
      <c r="A5162" s="23"/>
      <c r="B5162" s="23">
        <v>2023</v>
      </c>
      <c r="C5162" s="23" t="s">
        <v>538</v>
      </c>
      <c r="D5162" t="s">
        <v>96</v>
      </c>
      <c r="E5162" s="23" t="s">
        <v>540</v>
      </c>
      <c r="F5162" s="23" t="s">
        <v>95</v>
      </c>
      <c r="G5162" s="23">
        <v>1</v>
      </c>
      <c r="H5162" s="23" t="s">
        <v>14</v>
      </c>
      <c r="I5162" s="24">
        <v>152829</v>
      </c>
      <c r="J5162" s="24">
        <v>267450</v>
      </c>
      <c r="K5162" s="24">
        <v>198340</v>
      </c>
      <c r="L5162" s="24">
        <v>347096</v>
      </c>
      <c r="M5162" s="24">
        <v>236985</v>
      </c>
      <c r="N5162" s="24">
        <v>414724</v>
      </c>
      <c r="O5162" s="24">
        <v>282551</v>
      </c>
      <c r="P5162" s="24">
        <v>494464</v>
      </c>
      <c r="Q5162" s="24">
        <v>333343</v>
      </c>
      <c r="R5162" s="24">
        <v>583350</v>
      </c>
      <c r="S5162" s="24">
        <v>365673</v>
      </c>
      <c r="T5162" s="24">
        <v>639927</v>
      </c>
      <c r="U5162" s="24">
        <v>396087</v>
      </c>
      <c r="V5162" s="24">
        <v>693152</v>
      </c>
    </row>
    <row r="5163" spans="1:22" hidden="1" x14ac:dyDescent="0.3">
      <c r="A5163" s="23"/>
      <c r="B5163" s="23">
        <v>2023</v>
      </c>
      <c r="C5163" s="23" t="s">
        <v>538</v>
      </c>
      <c r="D5163" t="s">
        <v>96</v>
      </c>
      <c r="E5163" s="23" t="s">
        <v>540</v>
      </c>
      <c r="F5163" s="23" t="s">
        <v>95</v>
      </c>
      <c r="G5163" s="23">
        <v>2</v>
      </c>
      <c r="H5163" s="23" t="s">
        <v>30</v>
      </c>
      <c r="I5163" s="24">
        <v>128455</v>
      </c>
      <c r="J5163" s="24">
        <v>224796</v>
      </c>
      <c r="K5163" s="24">
        <v>170758</v>
      </c>
      <c r="L5163" s="24">
        <v>298826</v>
      </c>
      <c r="M5163" s="24">
        <v>209936</v>
      </c>
      <c r="N5163" s="24">
        <v>367389</v>
      </c>
      <c r="O5163" s="24">
        <v>263316</v>
      </c>
      <c r="P5163" s="24">
        <v>460803</v>
      </c>
      <c r="Q5163" s="24">
        <v>318037</v>
      </c>
      <c r="R5163" s="24">
        <v>556564</v>
      </c>
      <c r="S5163" s="24">
        <v>351040</v>
      </c>
      <c r="T5163" s="24">
        <v>614320</v>
      </c>
      <c r="U5163" s="24">
        <v>381898</v>
      </c>
      <c r="V5163" s="24">
        <v>668321</v>
      </c>
    </row>
    <row r="5164" spans="1:22" hidden="1" x14ac:dyDescent="0.3">
      <c r="A5164" s="23"/>
      <c r="B5164" s="23">
        <v>2023</v>
      </c>
      <c r="C5164" s="23" t="s">
        <v>538</v>
      </c>
      <c r="D5164" t="s">
        <v>96</v>
      </c>
      <c r="E5164" s="23" t="s">
        <v>540</v>
      </c>
      <c r="F5164" s="23" t="s">
        <v>95</v>
      </c>
      <c r="G5164" s="23">
        <v>3</v>
      </c>
      <c r="H5164" s="23" t="s">
        <v>31</v>
      </c>
      <c r="I5164" s="24">
        <v>118738</v>
      </c>
      <c r="J5164" s="24">
        <v>207791</v>
      </c>
      <c r="K5164" s="24">
        <v>164029</v>
      </c>
      <c r="L5164" s="24">
        <v>287051</v>
      </c>
      <c r="M5164" s="24">
        <v>208067</v>
      </c>
      <c r="N5164" s="24">
        <v>364117</v>
      </c>
      <c r="O5164" s="24">
        <v>271756</v>
      </c>
      <c r="P5164" s="24">
        <v>475572</v>
      </c>
      <c r="Q5164" s="24">
        <v>338519</v>
      </c>
      <c r="R5164" s="24">
        <v>592407</v>
      </c>
      <c r="S5164" s="24">
        <v>380978</v>
      </c>
      <c r="T5164" s="24">
        <v>666712</v>
      </c>
      <c r="U5164" s="24">
        <v>422808</v>
      </c>
      <c r="V5164" s="24">
        <v>739915</v>
      </c>
    </row>
    <row r="5165" spans="1:22" hidden="1" x14ac:dyDescent="0.3">
      <c r="A5165" s="23"/>
      <c r="B5165" s="23">
        <v>2023</v>
      </c>
      <c r="C5165" s="23" t="s">
        <v>538</v>
      </c>
      <c r="D5165" t="s">
        <v>96</v>
      </c>
      <c r="E5165" s="23" t="s">
        <v>540</v>
      </c>
      <c r="F5165" s="23" t="s">
        <v>95</v>
      </c>
      <c r="G5165" s="23">
        <v>4</v>
      </c>
      <c r="H5165" s="23" t="s">
        <v>29</v>
      </c>
      <c r="I5165" s="24">
        <v>131773</v>
      </c>
      <c r="J5165" s="24">
        <v>210836</v>
      </c>
      <c r="K5165" s="24">
        <v>184482</v>
      </c>
      <c r="L5165" s="24">
        <v>295171</v>
      </c>
      <c r="M5165" s="24">
        <v>237191</v>
      </c>
      <c r="N5165" s="24">
        <v>379505</v>
      </c>
      <c r="O5165" s="24">
        <v>316254</v>
      </c>
      <c r="P5165" s="24">
        <v>506007</v>
      </c>
      <c r="Q5165" s="24">
        <v>395318</v>
      </c>
      <c r="R5165" s="24">
        <v>632509</v>
      </c>
      <c r="S5165" s="24">
        <v>448027</v>
      </c>
      <c r="T5165" s="24">
        <v>716843</v>
      </c>
      <c r="U5165" s="24">
        <v>500736</v>
      </c>
      <c r="V5165" s="24">
        <v>801178</v>
      </c>
    </row>
    <row r="5166" spans="1:22" x14ac:dyDescent="0.3">
      <c r="A5166" s="54"/>
      <c r="B5166" s="54" t="s">
        <v>620</v>
      </c>
      <c r="C5166" s="54" t="s">
        <v>615</v>
      </c>
      <c r="D5166" t="s">
        <v>96</v>
      </c>
      <c r="E5166" s="54" t="s">
        <v>540</v>
      </c>
      <c r="F5166" s="23" t="s">
        <v>95</v>
      </c>
      <c r="G5166" s="23">
        <v>1</v>
      </c>
      <c r="H5166" s="23" t="s">
        <v>14</v>
      </c>
      <c r="I5166" s="24">
        <v>150702</v>
      </c>
      <c r="J5166" s="24">
        <v>263728</v>
      </c>
      <c r="K5166" s="24">
        <v>195470</v>
      </c>
      <c r="L5166" s="24">
        <v>342072</v>
      </c>
      <c r="M5166" s="24">
        <v>234320</v>
      </c>
      <c r="N5166" s="24">
        <v>410060</v>
      </c>
      <c r="O5166" s="24">
        <v>280131</v>
      </c>
      <c r="P5166" s="24">
        <v>490230</v>
      </c>
      <c r="Q5166" s="24">
        <v>330415</v>
      </c>
      <c r="R5166" s="24">
        <v>578227</v>
      </c>
      <c r="S5166" s="24">
        <v>362391</v>
      </c>
      <c r="T5166" s="24">
        <v>634185</v>
      </c>
      <c r="U5166" s="24">
        <v>391323</v>
      </c>
      <c r="V5166" s="24">
        <v>684816</v>
      </c>
    </row>
    <row r="5167" spans="1:22" x14ac:dyDescent="0.3">
      <c r="A5167" s="54"/>
      <c r="B5167" s="54" t="s">
        <v>620</v>
      </c>
      <c r="C5167" s="54" t="s">
        <v>615</v>
      </c>
      <c r="D5167" t="s">
        <v>96</v>
      </c>
      <c r="E5167" s="54" t="s">
        <v>540</v>
      </c>
      <c r="F5167" s="23" t="s">
        <v>95</v>
      </c>
      <c r="G5167" s="23">
        <v>2</v>
      </c>
      <c r="H5167" s="23" t="s">
        <v>30</v>
      </c>
      <c r="I5167" s="24">
        <v>130501</v>
      </c>
      <c r="J5167" s="24">
        <v>228377</v>
      </c>
      <c r="K5167" s="24">
        <v>171349</v>
      </c>
      <c r="L5167" s="24">
        <v>299860</v>
      </c>
      <c r="M5167" s="24">
        <v>208655</v>
      </c>
      <c r="N5167" s="24">
        <v>365146</v>
      </c>
      <c r="O5167" s="24">
        <v>256608</v>
      </c>
      <c r="P5167" s="24">
        <v>449064</v>
      </c>
      <c r="Q5167" s="24">
        <v>305587</v>
      </c>
      <c r="R5167" s="24">
        <v>534777</v>
      </c>
      <c r="S5167" s="24">
        <v>337632</v>
      </c>
      <c r="T5167" s="24">
        <v>590857</v>
      </c>
      <c r="U5167" s="24">
        <v>367043</v>
      </c>
      <c r="V5167" s="24">
        <v>642325</v>
      </c>
    </row>
    <row r="5168" spans="1:22" x14ac:dyDescent="0.3">
      <c r="A5168" s="54"/>
      <c r="B5168" s="54" t="s">
        <v>620</v>
      </c>
      <c r="C5168" s="54" t="s">
        <v>615</v>
      </c>
      <c r="D5168" t="s">
        <v>96</v>
      </c>
      <c r="E5168" s="54" t="s">
        <v>540</v>
      </c>
      <c r="F5168" s="23" t="s">
        <v>95</v>
      </c>
      <c r="G5168" s="23">
        <v>3</v>
      </c>
      <c r="H5168" s="23" t="s">
        <v>31</v>
      </c>
      <c r="I5168" s="24">
        <v>118149</v>
      </c>
      <c r="J5168" s="24">
        <v>206761</v>
      </c>
      <c r="K5168" s="24">
        <v>160607</v>
      </c>
      <c r="L5168" s="24">
        <v>281062</v>
      </c>
      <c r="M5168" s="24">
        <v>202951</v>
      </c>
      <c r="N5168" s="24">
        <v>355164</v>
      </c>
      <c r="O5168" s="24">
        <v>267045</v>
      </c>
      <c r="P5168" s="24">
        <v>467328</v>
      </c>
      <c r="Q5168" s="24">
        <v>330472</v>
      </c>
      <c r="R5168" s="24">
        <v>578326</v>
      </c>
      <c r="S5168" s="24">
        <v>372016</v>
      </c>
      <c r="T5168" s="24">
        <v>651028</v>
      </c>
      <c r="U5168" s="24">
        <v>412967</v>
      </c>
      <c r="V5168" s="24">
        <v>722693</v>
      </c>
    </row>
    <row r="5169" spans="1:22" x14ac:dyDescent="0.3">
      <c r="A5169" s="54"/>
      <c r="B5169" s="54" t="s">
        <v>620</v>
      </c>
      <c r="C5169" s="54" t="s">
        <v>615</v>
      </c>
      <c r="D5169" t="s">
        <v>96</v>
      </c>
      <c r="E5169" s="54" t="s">
        <v>540</v>
      </c>
      <c r="F5169" s="23" t="s">
        <v>95</v>
      </c>
      <c r="G5169" s="23">
        <v>4</v>
      </c>
      <c r="H5169" s="23" t="s">
        <v>29</v>
      </c>
      <c r="I5169" s="24">
        <v>132969</v>
      </c>
      <c r="J5169" s="24">
        <v>212750</v>
      </c>
      <c r="K5169" s="24">
        <v>186156</v>
      </c>
      <c r="L5169" s="24">
        <v>297850</v>
      </c>
      <c r="M5169" s="24">
        <v>239344</v>
      </c>
      <c r="N5169" s="24">
        <v>382950</v>
      </c>
      <c r="O5169" s="24">
        <v>319125</v>
      </c>
      <c r="P5169" s="24">
        <v>510600</v>
      </c>
      <c r="Q5169" s="24">
        <v>398906</v>
      </c>
      <c r="R5169" s="24">
        <v>638250</v>
      </c>
      <c r="S5169" s="24">
        <v>452094</v>
      </c>
      <c r="T5169" s="24">
        <v>723350</v>
      </c>
      <c r="U5169" s="24">
        <v>505281</v>
      </c>
      <c r="V5169" s="24">
        <v>808450</v>
      </c>
    </row>
    <row r="5170" spans="1:22" hidden="1" x14ac:dyDescent="0.3">
      <c r="A5170" s="23"/>
      <c r="B5170" s="23">
        <v>2023</v>
      </c>
      <c r="C5170" s="23" t="s">
        <v>184</v>
      </c>
      <c r="D5170" t="s">
        <v>156</v>
      </c>
      <c r="E5170" s="23" t="s">
        <v>528</v>
      </c>
      <c r="F5170" s="23" t="s">
        <v>202</v>
      </c>
      <c r="G5170" s="23">
        <v>1</v>
      </c>
      <c r="H5170" s="23" t="s">
        <v>14</v>
      </c>
      <c r="I5170" s="24">
        <v>123875</v>
      </c>
      <c r="J5170" s="24">
        <v>216781</v>
      </c>
      <c r="K5170" s="24">
        <v>160969</v>
      </c>
      <c r="L5170" s="24">
        <v>281696</v>
      </c>
      <c r="M5170" s="24">
        <v>192511</v>
      </c>
      <c r="N5170" s="24">
        <v>336895</v>
      </c>
      <c r="O5170" s="24">
        <v>229774</v>
      </c>
      <c r="P5170" s="24">
        <v>402105</v>
      </c>
      <c r="Q5170" s="24">
        <v>271255</v>
      </c>
      <c r="R5170" s="24">
        <v>474696</v>
      </c>
      <c r="S5170" s="24">
        <v>297638</v>
      </c>
      <c r="T5170" s="24">
        <v>520866</v>
      </c>
      <c r="U5170" s="24">
        <v>322527</v>
      </c>
      <c r="V5170" s="24">
        <v>564422</v>
      </c>
    </row>
    <row r="5171" spans="1:22" hidden="1" x14ac:dyDescent="0.3">
      <c r="A5171" s="23"/>
      <c r="B5171" s="23">
        <v>2023</v>
      </c>
      <c r="C5171" s="23" t="s">
        <v>184</v>
      </c>
      <c r="D5171" t="s">
        <v>156</v>
      </c>
      <c r="E5171" s="23" t="s">
        <v>528</v>
      </c>
      <c r="F5171" s="23" t="s">
        <v>202</v>
      </c>
      <c r="G5171" s="23">
        <v>2</v>
      </c>
      <c r="H5171" s="23" t="s">
        <v>30</v>
      </c>
      <c r="I5171" s="24">
        <v>103011</v>
      </c>
      <c r="J5171" s="24">
        <v>180268</v>
      </c>
      <c r="K5171" s="24">
        <v>137358</v>
      </c>
      <c r="L5171" s="24">
        <v>240377</v>
      </c>
      <c r="M5171" s="24">
        <v>169358</v>
      </c>
      <c r="N5171" s="24">
        <v>296376</v>
      </c>
      <c r="O5171" s="24">
        <v>213309</v>
      </c>
      <c r="P5171" s="24">
        <v>373291</v>
      </c>
      <c r="Q5171" s="24">
        <v>258153</v>
      </c>
      <c r="R5171" s="24">
        <v>451768</v>
      </c>
      <c r="S5171" s="24">
        <v>285112</v>
      </c>
      <c r="T5171" s="24">
        <v>498946</v>
      </c>
      <c r="U5171" s="24">
        <v>310380</v>
      </c>
      <c r="V5171" s="24">
        <v>543166</v>
      </c>
    </row>
    <row r="5172" spans="1:22" hidden="1" x14ac:dyDescent="0.3">
      <c r="A5172" s="23"/>
      <c r="B5172" s="23">
        <v>2023</v>
      </c>
      <c r="C5172" s="23" t="s">
        <v>184</v>
      </c>
      <c r="D5172" t="s">
        <v>156</v>
      </c>
      <c r="E5172" s="23" t="s">
        <v>528</v>
      </c>
      <c r="F5172" s="23" t="s">
        <v>202</v>
      </c>
      <c r="G5172" s="23">
        <v>3</v>
      </c>
      <c r="H5172" s="23" t="s">
        <v>31</v>
      </c>
      <c r="I5172" s="24">
        <v>94512</v>
      </c>
      <c r="J5172" s="24">
        <v>165396</v>
      </c>
      <c r="K5172" s="24">
        <v>130431</v>
      </c>
      <c r="L5172" s="24">
        <v>228254</v>
      </c>
      <c r="M5172" s="24">
        <v>165276</v>
      </c>
      <c r="N5172" s="24">
        <v>289233</v>
      </c>
      <c r="O5172" s="24">
        <v>215517</v>
      </c>
      <c r="P5172" s="24">
        <v>377155</v>
      </c>
      <c r="Q5172" s="24">
        <v>268390</v>
      </c>
      <c r="R5172" s="24">
        <v>469682</v>
      </c>
      <c r="S5172" s="24">
        <v>301884</v>
      </c>
      <c r="T5172" s="24">
        <v>528298</v>
      </c>
      <c r="U5172" s="24">
        <v>334840</v>
      </c>
      <c r="V5172" s="24">
        <v>585970</v>
      </c>
    </row>
    <row r="5173" spans="1:22" hidden="1" x14ac:dyDescent="0.3">
      <c r="A5173" s="23"/>
      <c r="B5173" s="23">
        <v>2023</v>
      </c>
      <c r="C5173" s="23" t="s">
        <v>184</v>
      </c>
      <c r="D5173" t="s">
        <v>156</v>
      </c>
      <c r="E5173" s="23" t="s">
        <v>528</v>
      </c>
      <c r="F5173" s="23" t="s">
        <v>202</v>
      </c>
      <c r="G5173" s="23">
        <v>4</v>
      </c>
      <c r="H5173" s="23" t="s">
        <v>29</v>
      </c>
      <c r="I5173" s="24">
        <v>106783</v>
      </c>
      <c r="J5173" s="24">
        <v>170853</v>
      </c>
      <c r="K5173" s="24">
        <v>149496</v>
      </c>
      <c r="L5173" s="24">
        <v>239194</v>
      </c>
      <c r="M5173" s="24">
        <v>192209</v>
      </c>
      <c r="N5173" s="24">
        <v>307535</v>
      </c>
      <c r="O5173" s="24">
        <v>256279</v>
      </c>
      <c r="P5173" s="24">
        <v>410047</v>
      </c>
      <c r="Q5173" s="24">
        <v>320349</v>
      </c>
      <c r="R5173" s="24">
        <v>512559</v>
      </c>
      <c r="S5173" s="24">
        <v>363062</v>
      </c>
      <c r="T5173" s="24">
        <v>580900</v>
      </c>
      <c r="U5173" s="24">
        <v>405775</v>
      </c>
      <c r="V5173" s="24">
        <v>649241</v>
      </c>
    </row>
    <row r="5174" spans="1:22" hidden="1" x14ac:dyDescent="0.3">
      <c r="A5174" s="23"/>
      <c r="B5174" s="23">
        <v>2023</v>
      </c>
      <c r="C5174" s="23" t="s">
        <v>551</v>
      </c>
      <c r="D5174" t="s">
        <v>148</v>
      </c>
      <c r="E5174" s="23" t="s">
        <v>554</v>
      </c>
      <c r="F5174" s="23" t="s">
        <v>202</v>
      </c>
      <c r="G5174" s="23">
        <v>1</v>
      </c>
      <c r="H5174" s="23" t="s">
        <v>14</v>
      </c>
      <c r="I5174" s="24">
        <v>106714</v>
      </c>
      <c r="J5174" s="24">
        <v>186750</v>
      </c>
      <c r="K5174" s="24">
        <v>138375</v>
      </c>
      <c r="L5174" s="24">
        <v>242156</v>
      </c>
      <c r="M5174" s="24">
        <v>165233</v>
      </c>
      <c r="N5174" s="24">
        <v>289157</v>
      </c>
      <c r="O5174" s="24">
        <v>196859</v>
      </c>
      <c r="P5174" s="24">
        <v>344502</v>
      </c>
      <c r="Q5174" s="24">
        <v>232145</v>
      </c>
      <c r="R5174" s="24">
        <v>406254</v>
      </c>
      <c r="S5174" s="24">
        <v>254617</v>
      </c>
      <c r="T5174" s="24">
        <v>445579</v>
      </c>
      <c r="U5174" s="24">
        <v>275717</v>
      </c>
      <c r="V5174" s="24">
        <v>482505</v>
      </c>
    </row>
    <row r="5175" spans="1:22" hidden="1" x14ac:dyDescent="0.3">
      <c r="A5175" s="23"/>
      <c r="B5175" s="23">
        <v>2023</v>
      </c>
      <c r="C5175" s="23" t="s">
        <v>551</v>
      </c>
      <c r="D5175" t="s">
        <v>148</v>
      </c>
      <c r="E5175" s="23" t="s">
        <v>554</v>
      </c>
      <c r="F5175" s="23" t="s">
        <v>202</v>
      </c>
      <c r="G5175" s="23">
        <v>2</v>
      </c>
      <c r="H5175" s="23" t="s">
        <v>30</v>
      </c>
      <c r="I5175" s="24">
        <v>90335</v>
      </c>
      <c r="J5175" s="24">
        <v>158087</v>
      </c>
      <c r="K5175" s="24">
        <v>119839</v>
      </c>
      <c r="L5175" s="24">
        <v>209719</v>
      </c>
      <c r="M5175" s="24">
        <v>147056</v>
      </c>
      <c r="N5175" s="24">
        <v>257348</v>
      </c>
      <c r="O5175" s="24">
        <v>183933</v>
      </c>
      <c r="P5175" s="24">
        <v>321882</v>
      </c>
      <c r="Q5175" s="24">
        <v>221859</v>
      </c>
      <c r="R5175" s="24">
        <v>388253</v>
      </c>
      <c r="S5175" s="24">
        <v>244784</v>
      </c>
      <c r="T5175" s="24">
        <v>428371</v>
      </c>
      <c r="U5175" s="24">
        <v>266182</v>
      </c>
      <c r="V5175" s="24">
        <v>465818</v>
      </c>
    </row>
    <row r="5176" spans="1:22" hidden="1" x14ac:dyDescent="0.3">
      <c r="A5176" s="23"/>
      <c r="B5176" s="23">
        <v>2023</v>
      </c>
      <c r="C5176" s="23" t="s">
        <v>551</v>
      </c>
      <c r="D5176" t="s">
        <v>148</v>
      </c>
      <c r="E5176" s="23" t="s">
        <v>554</v>
      </c>
      <c r="F5176" s="23" t="s">
        <v>202</v>
      </c>
      <c r="G5176" s="23">
        <v>3</v>
      </c>
      <c r="H5176" s="23" t="s">
        <v>31</v>
      </c>
      <c r="I5176" s="24">
        <v>83910</v>
      </c>
      <c r="J5176" s="24">
        <v>146842</v>
      </c>
      <c r="K5176" s="24">
        <v>115993</v>
      </c>
      <c r="L5176" s="24">
        <v>202987</v>
      </c>
      <c r="M5176" s="24">
        <v>147233</v>
      </c>
      <c r="N5176" s="24">
        <v>257658</v>
      </c>
      <c r="O5176" s="24">
        <v>192503</v>
      </c>
      <c r="P5176" s="24">
        <v>336879</v>
      </c>
      <c r="Q5176" s="24">
        <v>239838</v>
      </c>
      <c r="R5176" s="24">
        <v>419716</v>
      </c>
      <c r="S5176" s="24">
        <v>270018</v>
      </c>
      <c r="T5176" s="24">
        <v>472532</v>
      </c>
      <c r="U5176" s="24">
        <v>299775</v>
      </c>
      <c r="V5176" s="24">
        <v>524606</v>
      </c>
    </row>
    <row r="5177" spans="1:22" hidden="1" x14ac:dyDescent="0.3">
      <c r="A5177" s="23"/>
      <c r="B5177" s="23">
        <v>2023</v>
      </c>
      <c r="C5177" s="23" t="s">
        <v>551</v>
      </c>
      <c r="D5177" t="s">
        <v>148</v>
      </c>
      <c r="E5177" s="23" t="s">
        <v>554</v>
      </c>
      <c r="F5177" s="23" t="s">
        <v>202</v>
      </c>
      <c r="G5177" s="23">
        <v>4</v>
      </c>
      <c r="H5177" s="23" t="s">
        <v>29</v>
      </c>
      <c r="I5177" s="24">
        <v>92026</v>
      </c>
      <c r="J5177" s="24">
        <v>147242</v>
      </c>
      <c r="K5177" s="24">
        <v>128836</v>
      </c>
      <c r="L5177" s="24">
        <v>206138</v>
      </c>
      <c r="M5177" s="24">
        <v>165647</v>
      </c>
      <c r="N5177" s="24">
        <v>265035</v>
      </c>
      <c r="O5177" s="24">
        <v>220862</v>
      </c>
      <c r="P5177" s="24">
        <v>353380</v>
      </c>
      <c r="Q5177" s="24">
        <v>276078</v>
      </c>
      <c r="R5177" s="24">
        <v>441725</v>
      </c>
      <c r="S5177" s="24">
        <v>312889</v>
      </c>
      <c r="T5177" s="24">
        <v>500622</v>
      </c>
      <c r="U5177" s="24">
        <v>349699</v>
      </c>
      <c r="V5177" s="24">
        <v>559518</v>
      </c>
    </row>
    <row r="5178" spans="1:22" x14ac:dyDescent="0.3">
      <c r="A5178" s="54"/>
      <c r="B5178" s="54" t="s">
        <v>620</v>
      </c>
      <c r="C5178" s="54" t="s">
        <v>613</v>
      </c>
      <c r="D5178" t="s">
        <v>156</v>
      </c>
      <c r="E5178" s="54" t="s">
        <v>528</v>
      </c>
      <c r="F5178" s="57" t="s">
        <v>202</v>
      </c>
      <c r="G5178" s="23">
        <v>1</v>
      </c>
      <c r="H5178" s="23" t="s">
        <v>14</v>
      </c>
      <c r="I5178" s="24">
        <v>123540</v>
      </c>
      <c r="J5178" s="24">
        <v>216196</v>
      </c>
      <c r="K5178" s="24">
        <v>160343</v>
      </c>
      <c r="L5178" s="24">
        <v>280600</v>
      </c>
      <c r="M5178" s="24">
        <v>192279</v>
      </c>
      <c r="N5178" s="24">
        <v>336488</v>
      </c>
      <c r="O5178" s="24">
        <v>229973</v>
      </c>
      <c r="P5178" s="24">
        <v>402453</v>
      </c>
      <c r="Q5178" s="24">
        <v>271342</v>
      </c>
      <c r="R5178" s="24">
        <v>474848</v>
      </c>
      <c r="S5178" s="24">
        <v>297639</v>
      </c>
      <c r="T5178" s="24">
        <v>520868</v>
      </c>
      <c r="U5178" s="24">
        <v>321499</v>
      </c>
      <c r="V5178" s="24">
        <v>562623</v>
      </c>
    </row>
    <row r="5179" spans="1:22" x14ac:dyDescent="0.3">
      <c r="A5179" s="54"/>
      <c r="B5179" s="54" t="s">
        <v>620</v>
      </c>
      <c r="C5179" s="54" t="s">
        <v>613</v>
      </c>
      <c r="D5179" t="s">
        <v>156</v>
      </c>
      <c r="E5179" s="54" t="s">
        <v>528</v>
      </c>
      <c r="F5179" s="57" t="s">
        <v>202</v>
      </c>
      <c r="G5179" s="23">
        <v>2</v>
      </c>
      <c r="H5179" s="23" t="s">
        <v>30</v>
      </c>
      <c r="I5179" s="24">
        <v>106546</v>
      </c>
      <c r="J5179" s="24">
        <v>186456</v>
      </c>
      <c r="K5179" s="24">
        <v>140050</v>
      </c>
      <c r="L5179" s="24">
        <v>245088</v>
      </c>
      <c r="M5179" s="24">
        <v>170688</v>
      </c>
      <c r="N5179" s="24">
        <v>298704</v>
      </c>
      <c r="O5179" s="24">
        <v>210184</v>
      </c>
      <c r="P5179" s="24">
        <v>367822</v>
      </c>
      <c r="Q5179" s="24">
        <v>250454</v>
      </c>
      <c r="R5179" s="24">
        <v>438295</v>
      </c>
      <c r="S5179" s="24">
        <v>276787</v>
      </c>
      <c r="T5179" s="24">
        <v>484378</v>
      </c>
      <c r="U5179" s="24">
        <v>300998</v>
      </c>
      <c r="V5179" s="24">
        <v>526746</v>
      </c>
    </row>
    <row r="5180" spans="1:22" x14ac:dyDescent="0.3">
      <c r="A5180" s="54"/>
      <c r="B5180" s="54" t="s">
        <v>620</v>
      </c>
      <c r="C5180" s="54" t="s">
        <v>613</v>
      </c>
      <c r="D5180" t="s">
        <v>156</v>
      </c>
      <c r="E5180" s="54" t="s">
        <v>528</v>
      </c>
      <c r="F5180" s="57" t="s">
        <v>202</v>
      </c>
      <c r="G5180" s="23">
        <v>3</v>
      </c>
      <c r="H5180" s="23" t="s">
        <v>31</v>
      </c>
      <c r="I5180" s="24">
        <v>95960</v>
      </c>
      <c r="J5180" s="24">
        <v>167930</v>
      </c>
      <c r="K5180" s="24">
        <v>130304</v>
      </c>
      <c r="L5180" s="24">
        <v>228033</v>
      </c>
      <c r="M5180" s="24">
        <v>164553</v>
      </c>
      <c r="N5180" s="24">
        <v>287967</v>
      </c>
      <c r="O5180" s="24">
        <v>216412</v>
      </c>
      <c r="P5180" s="24">
        <v>378721</v>
      </c>
      <c r="Q5180" s="24">
        <v>267710</v>
      </c>
      <c r="R5180" s="24">
        <v>468493</v>
      </c>
      <c r="S5180" s="24">
        <v>301286</v>
      </c>
      <c r="T5180" s="24">
        <v>527250</v>
      </c>
      <c r="U5180" s="24">
        <v>334363</v>
      </c>
      <c r="V5180" s="24">
        <v>585135</v>
      </c>
    </row>
    <row r="5181" spans="1:22" x14ac:dyDescent="0.3">
      <c r="A5181" s="54"/>
      <c r="B5181" s="54" t="s">
        <v>620</v>
      </c>
      <c r="C5181" s="54" t="s">
        <v>613</v>
      </c>
      <c r="D5181" t="s">
        <v>156</v>
      </c>
      <c r="E5181" s="54" t="s">
        <v>528</v>
      </c>
      <c r="F5181" s="57" t="s">
        <v>202</v>
      </c>
      <c r="G5181" s="23">
        <v>4</v>
      </c>
      <c r="H5181" s="23" t="s">
        <v>29</v>
      </c>
      <c r="I5181" s="24">
        <v>108993</v>
      </c>
      <c r="J5181" s="24">
        <v>174388</v>
      </c>
      <c r="K5181" s="24">
        <v>152590</v>
      </c>
      <c r="L5181" s="24">
        <v>244143</v>
      </c>
      <c r="M5181" s="24">
        <v>196187</v>
      </c>
      <c r="N5181" s="24">
        <v>313898</v>
      </c>
      <c r="O5181" s="24">
        <v>261582</v>
      </c>
      <c r="P5181" s="24">
        <v>418531</v>
      </c>
      <c r="Q5181" s="24">
        <v>326978</v>
      </c>
      <c r="R5181" s="24">
        <v>523164</v>
      </c>
      <c r="S5181" s="24">
        <v>370575</v>
      </c>
      <c r="T5181" s="24">
        <v>592919</v>
      </c>
      <c r="U5181" s="24">
        <v>414172</v>
      </c>
      <c r="V5181" s="24">
        <v>662674</v>
      </c>
    </row>
    <row r="5182" spans="1:22" x14ac:dyDescent="0.3">
      <c r="A5182" s="54"/>
      <c r="B5182" s="54" t="s">
        <v>620</v>
      </c>
      <c r="C5182" s="54" t="s">
        <v>608</v>
      </c>
      <c r="D5182" t="s">
        <v>148</v>
      </c>
      <c r="E5182" s="54" t="s">
        <v>554</v>
      </c>
      <c r="F5182" s="57" t="s">
        <v>202</v>
      </c>
      <c r="G5182" s="23">
        <v>1</v>
      </c>
      <c r="H5182" s="23" t="s">
        <v>14</v>
      </c>
      <c r="I5182" s="24">
        <v>106393</v>
      </c>
      <c r="J5182" s="24">
        <v>186187</v>
      </c>
      <c r="K5182" s="24">
        <v>137772</v>
      </c>
      <c r="L5182" s="24">
        <v>241100</v>
      </c>
      <c r="M5182" s="24">
        <v>165004</v>
      </c>
      <c r="N5182" s="24">
        <v>288758</v>
      </c>
      <c r="O5182" s="24">
        <v>197040</v>
      </c>
      <c r="P5182" s="24">
        <v>344820</v>
      </c>
      <c r="Q5182" s="24">
        <v>232216</v>
      </c>
      <c r="R5182" s="24">
        <v>406378</v>
      </c>
      <c r="S5182" s="24">
        <v>254604</v>
      </c>
      <c r="T5182" s="24">
        <v>445558</v>
      </c>
      <c r="U5182" s="24">
        <v>274718</v>
      </c>
      <c r="V5182" s="24">
        <v>480757</v>
      </c>
    </row>
    <row r="5183" spans="1:22" x14ac:dyDescent="0.3">
      <c r="A5183" s="54"/>
      <c r="B5183" s="54" t="s">
        <v>620</v>
      </c>
      <c r="C5183" s="54" t="s">
        <v>608</v>
      </c>
      <c r="D5183" t="s">
        <v>148</v>
      </c>
      <c r="E5183" s="54" t="s">
        <v>554</v>
      </c>
      <c r="F5183" s="57" t="s">
        <v>202</v>
      </c>
      <c r="G5183" s="23">
        <v>2</v>
      </c>
      <c r="H5183" s="23" t="s">
        <v>30</v>
      </c>
      <c r="I5183" s="24">
        <v>93086</v>
      </c>
      <c r="J5183" s="24">
        <v>162900</v>
      </c>
      <c r="K5183" s="24">
        <v>121882</v>
      </c>
      <c r="L5183" s="24">
        <v>213294</v>
      </c>
      <c r="M5183" s="24">
        <v>148098</v>
      </c>
      <c r="N5183" s="24">
        <v>259172</v>
      </c>
      <c r="O5183" s="24">
        <v>181545</v>
      </c>
      <c r="P5183" s="24">
        <v>317703</v>
      </c>
      <c r="Q5183" s="24">
        <v>215861</v>
      </c>
      <c r="R5183" s="24">
        <v>377756</v>
      </c>
      <c r="S5183" s="24">
        <v>238346</v>
      </c>
      <c r="T5183" s="24">
        <v>417105</v>
      </c>
      <c r="U5183" s="24">
        <v>258887</v>
      </c>
      <c r="V5183" s="24">
        <v>453052</v>
      </c>
    </row>
    <row r="5184" spans="1:22" x14ac:dyDescent="0.3">
      <c r="A5184" s="54"/>
      <c r="B5184" s="54" t="s">
        <v>620</v>
      </c>
      <c r="C5184" s="54" t="s">
        <v>608</v>
      </c>
      <c r="D5184" t="s">
        <v>148</v>
      </c>
      <c r="E5184" s="54" t="s">
        <v>554</v>
      </c>
      <c r="F5184" s="57" t="s">
        <v>202</v>
      </c>
      <c r="G5184" s="23">
        <v>3</v>
      </c>
      <c r="H5184" s="23" t="s">
        <v>31</v>
      </c>
      <c r="I5184" s="24">
        <v>85377</v>
      </c>
      <c r="J5184" s="24">
        <v>149410</v>
      </c>
      <c r="K5184" s="24">
        <v>116365</v>
      </c>
      <c r="L5184" s="24">
        <v>203638</v>
      </c>
      <c r="M5184" s="24">
        <v>147277</v>
      </c>
      <c r="N5184" s="24">
        <v>257735</v>
      </c>
      <c r="O5184" s="24">
        <v>194027</v>
      </c>
      <c r="P5184" s="24">
        <v>339547</v>
      </c>
      <c r="Q5184" s="24">
        <v>240338</v>
      </c>
      <c r="R5184" s="24">
        <v>420591</v>
      </c>
      <c r="S5184" s="24">
        <v>270723</v>
      </c>
      <c r="T5184" s="24">
        <v>473766</v>
      </c>
      <c r="U5184" s="24">
        <v>300719</v>
      </c>
      <c r="V5184" s="24">
        <v>526257</v>
      </c>
    </row>
    <row r="5185" spans="1:22" x14ac:dyDescent="0.3">
      <c r="A5185" s="54"/>
      <c r="B5185" s="54" t="s">
        <v>620</v>
      </c>
      <c r="C5185" s="54" t="s">
        <v>608</v>
      </c>
      <c r="D5185" t="s">
        <v>148</v>
      </c>
      <c r="E5185" s="54" t="s">
        <v>554</v>
      </c>
      <c r="F5185" s="57" t="s">
        <v>202</v>
      </c>
      <c r="G5185" s="23">
        <v>4</v>
      </c>
      <c r="H5185" s="23" t="s">
        <v>29</v>
      </c>
      <c r="I5185" s="24">
        <v>93897</v>
      </c>
      <c r="J5185" s="24">
        <v>150235</v>
      </c>
      <c r="K5185" s="24">
        <v>131456</v>
      </c>
      <c r="L5185" s="24">
        <v>210330</v>
      </c>
      <c r="M5185" s="24">
        <v>169015</v>
      </c>
      <c r="N5185" s="24">
        <v>270424</v>
      </c>
      <c r="O5185" s="24">
        <v>225353</v>
      </c>
      <c r="P5185" s="24">
        <v>360565</v>
      </c>
      <c r="Q5185" s="24">
        <v>281691</v>
      </c>
      <c r="R5185" s="24">
        <v>450706</v>
      </c>
      <c r="S5185" s="24">
        <v>319250</v>
      </c>
      <c r="T5185" s="24">
        <v>510800</v>
      </c>
      <c r="U5185" s="24">
        <v>356809</v>
      </c>
      <c r="V5185" s="24">
        <v>570894</v>
      </c>
    </row>
    <row r="5186" spans="1:22" hidden="1" x14ac:dyDescent="0.3">
      <c r="A5186" s="23"/>
      <c r="B5186" s="23">
        <v>2023</v>
      </c>
      <c r="C5186" s="23" t="s">
        <v>567</v>
      </c>
      <c r="D5186" t="s">
        <v>176</v>
      </c>
      <c r="E5186" s="23" t="s">
        <v>572</v>
      </c>
      <c r="F5186" s="23" t="s">
        <v>306</v>
      </c>
      <c r="G5186" s="23">
        <v>1</v>
      </c>
      <c r="H5186" s="23" t="s">
        <v>14</v>
      </c>
      <c r="I5186" s="24">
        <v>103712</v>
      </c>
      <c r="J5186" s="24">
        <v>181496</v>
      </c>
      <c r="K5186" s="24">
        <v>134634</v>
      </c>
      <c r="L5186" s="24">
        <v>235610</v>
      </c>
      <c r="M5186" s="24">
        <v>160900</v>
      </c>
      <c r="N5186" s="24">
        <v>281574</v>
      </c>
      <c r="O5186" s="24">
        <v>191881</v>
      </c>
      <c r="P5186" s="24">
        <v>335793</v>
      </c>
      <c r="Q5186" s="24">
        <v>226407</v>
      </c>
      <c r="R5186" s="24">
        <v>396212</v>
      </c>
      <c r="S5186" s="24">
        <v>248379</v>
      </c>
      <c r="T5186" s="24">
        <v>434663</v>
      </c>
      <c r="U5186" s="24">
        <v>269062</v>
      </c>
      <c r="V5186" s="24">
        <v>470859</v>
      </c>
    </row>
    <row r="5187" spans="1:22" hidden="1" x14ac:dyDescent="0.3">
      <c r="A5187" s="23"/>
      <c r="B5187" s="23">
        <v>2023</v>
      </c>
      <c r="C5187" s="23" t="s">
        <v>567</v>
      </c>
      <c r="D5187" t="s">
        <v>176</v>
      </c>
      <c r="E5187" s="23" t="s">
        <v>572</v>
      </c>
      <c r="F5187" s="23" t="s">
        <v>306</v>
      </c>
      <c r="G5187" s="23">
        <v>2</v>
      </c>
      <c r="H5187" s="23" t="s">
        <v>30</v>
      </c>
      <c r="I5187" s="24">
        <v>86969</v>
      </c>
      <c r="J5187" s="24">
        <v>152195</v>
      </c>
      <c r="K5187" s="24">
        <v>115687</v>
      </c>
      <c r="L5187" s="24">
        <v>202452</v>
      </c>
      <c r="M5187" s="24">
        <v>142319</v>
      </c>
      <c r="N5187" s="24">
        <v>249058</v>
      </c>
      <c r="O5187" s="24">
        <v>178668</v>
      </c>
      <c r="P5187" s="24">
        <v>312669</v>
      </c>
      <c r="Q5187" s="24">
        <v>215892</v>
      </c>
      <c r="R5187" s="24">
        <v>377812</v>
      </c>
      <c r="S5187" s="24">
        <v>238327</v>
      </c>
      <c r="T5187" s="24">
        <v>417073</v>
      </c>
      <c r="U5187" s="24">
        <v>259315</v>
      </c>
      <c r="V5187" s="24">
        <v>453801</v>
      </c>
    </row>
    <row r="5188" spans="1:22" hidden="1" x14ac:dyDescent="0.3">
      <c r="A5188" s="23"/>
      <c r="B5188" s="23">
        <v>2023</v>
      </c>
      <c r="C5188" s="23" t="s">
        <v>567</v>
      </c>
      <c r="D5188" t="s">
        <v>176</v>
      </c>
      <c r="E5188" s="23" t="s">
        <v>572</v>
      </c>
      <c r="F5188" s="23" t="s">
        <v>306</v>
      </c>
      <c r="G5188" s="23">
        <v>3</v>
      </c>
      <c r="H5188" s="23" t="s">
        <v>31</v>
      </c>
      <c r="I5188" s="24">
        <v>80261</v>
      </c>
      <c r="J5188" s="24">
        <v>140456</v>
      </c>
      <c r="K5188" s="24">
        <v>110851</v>
      </c>
      <c r="L5188" s="24">
        <v>193989</v>
      </c>
      <c r="M5188" s="24">
        <v>140580</v>
      </c>
      <c r="N5188" s="24">
        <v>246015</v>
      </c>
      <c r="O5188" s="24">
        <v>183547</v>
      </c>
      <c r="P5188" s="24">
        <v>321208</v>
      </c>
      <c r="Q5188" s="24">
        <v>228626</v>
      </c>
      <c r="R5188" s="24">
        <v>400096</v>
      </c>
      <c r="S5188" s="24">
        <v>257272</v>
      </c>
      <c r="T5188" s="24">
        <v>450225</v>
      </c>
      <c r="U5188" s="24">
        <v>285484</v>
      </c>
      <c r="V5188" s="24">
        <v>499598</v>
      </c>
    </row>
    <row r="5189" spans="1:22" hidden="1" x14ac:dyDescent="0.3">
      <c r="A5189" s="23"/>
      <c r="B5189" s="23">
        <v>2023</v>
      </c>
      <c r="C5189" s="23" t="s">
        <v>567</v>
      </c>
      <c r="D5189" t="s">
        <v>176</v>
      </c>
      <c r="E5189" s="23" t="s">
        <v>572</v>
      </c>
      <c r="F5189" s="23" t="s">
        <v>306</v>
      </c>
      <c r="G5189" s="23">
        <v>4</v>
      </c>
      <c r="H5189" s="23" t="s">
        <v>29</v>
      </c>
      <c r="I5189" s="24">
        <v>89419</v>
      </c>
      <c r="J5189" s="24">
        <v>143070</v>
      </c>
      <c r="K5189" s="24">
        <v>125186</v>
      </c>
      <c r="L5189" s="24">
        <v>200297</v>
      </c>
      <c r="M5189" s="24">
        <v>160953</v>
      </c>
      <c r="N5189" s="24">
        <v>257525</v>
      </c>
      <c r="O5189" s="24">
        <v>214604</v>
      </c>
      <c r="P5189" s="24">
        <v>343367</v>
      </c>
      <c r="Q5189" s="24">
        <v>268256</v>
      </c>
      <c r="R5189" s="24">
        <v>429209</v>
      </c>
      <c r="S5189" s="24">
        <v>304023</v>
      </c>
      <c r="T5189" s="24">
        <v>486437</v>
      </c>
      <c r="U5189" s="24">
        <v>339790</v>
      </c>
      <c r="V5189" s="24">
        <v>543665</v>
      </c>
    </row>
    <row r="5190" spans="1:22" x14ac:dyDescent="0.3">
      <c r="A5190" s="54"/>
      <c r="B5190" s="54" t="s">
        <v>620</v>
      </c>
      <c r="C5190" s="54" t="s">
        <v>611</v>
      </c>
      <c r="D5190" t="s">
        <v>176</v>
      </c>
      <c r="E5190" s="54" t="s">
        <v>572</v>
      </c>
      <c r="F5190" s="57" t="s">
        <v>306</v>
      </c>
      <c r="G5190" s="23">
        <v>1</v>
      </c>
      <c r="H5190" s="23" t="s">
        <v>14</v>
      </c>
      <c r="I5190" s="24">
        <v>105299</v>
      </c>
      <c r="J5190" s="24">
        <v>184274</v>
      </c>
      <c r="K5190" s="24">
        <v>136536</v>
      </c>
      <c r="L5190" s="24">
        <v>238937</v>
      </c>
      <c r="M5190" s="24">
        <v>163643</v>
      </c>
      <c r="N5190" s="24">
        <v>286375</v>
      </c>
      <c r="O5190" s="24">
        <v>195593</v>
      </c>
      <c r="P5190" s="24">
        <v>342288</v>
      </c>
      <c r="Q5190" s="24">
        <v>230665</v>
      </c>
      <c r="R5190" s="24">
        <v>403663</v>
      </c>
      <c r="S5190" s="24">
        <v>252971</v>
      </c>
      <c r="T5190" s="24">
        <v>442699</v>
      </c>
      <c r="U5190" s="24">
        <v>273126</v>
      </c>
      <c r="V5190" s="24">
        <v>477970</v>
      </c>
    </row>
    <row r="5191" spans="1:22" x14ac:dyDescent="0.3">
      <c r="A5191" s="54"/>
      <c r="B5191" s="54" t="s">
        <v>620</v>
      </c>
      <c r="C5191" s="54" t="s">
        <v>611</v>
      </c>
      <c r="D5191" t="s">
        <v>176</v>
      </c>
      <c r="E5191" s="54" t="s">
        <v>572</v>
      </c>
      <c r="F5191" s="57" t="s">
        <v>306</v>
      </c>
      <c r="G5191" s="23">
        <v>2</v>
      </c>
      <c r="H5191" s="23" t="s">
        <v>30</v>
      </c>
      <c r="I5191" s="24">
        <v>91371</v>
      </c>
      <c r="J5191" s="24">
        <v>159899</v>
      </c>
      <c r="K5191" s="24">
        <v>119904</v>
      </c>
      <c r="L5191" s="24">
        <v>209832</v>
      </c>
      <c r="M5191" s="24">
        <v>145947</v>
      </c>
      <c r="N5191" s="24">
        <v>255407</v>
      </c>
      <c r="O5191" s="24">
        <v>179374</v>
      </c>
      <c r="P5191" s="24">
        <v>313904</v>
      </c>
      <c r="Q5191" s="24">
        <v>213545</v>
      </c>
      <c r="R5191" s="24">
        <v>373704</v>
      </c>
      <c r="S5191" s="24">
        <v>235909</v>
      </c>
      <c r="T5191" s="24">
        <v>412841</v>
      </c>
      <c r="U5191" s="24">
        <v>256416</v>
      </c>
      <c r="V5191" s="24">
        <v>448728</v>
      </c>
    </row>
    <row r="5192" spans="1:22" x14ac:dyDescent="0.3">
      <c r="A5192" s="54"/>
      <c r="B5192" s="54" t="s">
        <v>620</v>
      </c>
      <c r="C5192" s="54" t="s">
        <v>611</v>
      </c>
      <c r="D5192" t="s">
        <v>176</v>
      </c>
      <c r="E5192" s="54" t="s">
        <v>572</v>
      </c>
      <c r="F5192" s="57" t="s">
        <v>306</v>
      </c>
      <c r="G5192" s="23">
        <v>3</v>
      </c>
      <c r="H5192" s="23" t="s">
        <v>31</v>
      </c>
      <c r="I5192" s="24">
        <v>82938</v>
      </c>
      <c r="J5192" s="24">
        <v>145141</v>
      </c>
      <c r="K5192" s="24">
        <v>112802</v>
      </c>
      <c r="L5192" s="24">
        <v>197403</v>
      </c>
      <c r="M5192" s="24">
        <v>142587</v>
      </c>
      <c r="N5192" s="24">
        <v>249528</v>
      </c>
      <c r="O5192" s="24">
        <v>187664</v>
      </c>
      <c r="P5192" s="24">
        <v>328412</v>
      </c>
      <c r="Q5192" s="24">
        <v>232281</v>
      </c>
      <c r="R5192" s="24">
        <v>406493</v>
      </c>
      <c r="S5192" s="24">
        <v>261515</v>
      </c>
      <c r="T5192" s="24">
        <v>457652</v>
      </c>
      <c r="U5192" s="24">
        <v>290341</v>
      </c>
      <c r="V5192" s="24">
        <v>508096</v>
      </c>
    </row>
    <row r="5193" spans="1:22" x14ac:dyDescent="0.3">
      <c r="A5193" s="54"/>
      <c r="B5193" s="54" t="s">
        <v>620</v>
      </c>
      <c r="C5193" s="54" t="s">
        <v>611</v>
      </c>
      <c r="D5193" t="s">
        <v>176</v>
      </c>
      <c r="E5193" s="54" t="s">
        <v>572</v>
      </c>
      <c r="F5193" s="57" t="s">
        <v>306</v>
      </c>
      <c r="G5193" s="23">
        <v>4</v>
      </c>
      <c r="H5193" s="23" t="s">
        <v>29</v>
      </c>
      <c r="I5193" s="24">
        <v>92913</v>
      </c>
      <c r="J5193" s="24">
        <v>148661</v>
      </c>
      <c r="K5193" s="24">
        <v>130079</v>
      </c>
      <c r="L5193" s="24">
        <v>208126</v>
      </c>
      <c r="M5193" s="24">
        <v>167244</v>
      </c>
      <c r="N5193" s="24">
        <v>267590</v>
      </c>
      <c r="O5193" s="24">
        <v>222992</v>
      </c>
      <c r="P5193" s="24">
        <v>356787</v>
      </c>
      <c r="Q5193" s="24">
        <v>278740</v>
      </c>
      <c r="R5193" s="24">
        <v>445984</v>
      </c>
      <c r="S5193" s="24">
        <v>315905</v>
      </c>
      <c r="T5193" s="24">
        <v>505448</v>
      </c>
      <c r="U5193" s="24">
        <v>353071</v>
      </c>
      <c r="V5193" s="24">
        <v>564913</v>
      </c>
    </row>
    <row r="5194" spans="1:22" hidden="1" x14ac:dyDescent="0.3">
      <c r="A5194" s="23"/>
      <c r="B5194" s="23">
        <v>2023</v>
      </c>
      <c r="C5194" s="23" t="s">
        <v>585</v>
      </c>
      <c r="D5194" t="s">
        <v>74</v>
      </c>
      <c r="E5194" s="23" t="s">
        <v>587</v>
      </c>
      <c r="F5194" s="23" t="s">
        <v>190</v>
      </c>
      <c r="G5194" s="23">
        <v>1</v>
      </c>
      <c r="H5194" s="23" t="s">
        <v>14</v>
      </c>
      <c r="I5194" s="24">
        <v>140511</v>
      </c>
      <c r="J5194" s="24">
        <v>245893</v>
      </c>
      <c r="K5194" s="24">
        <v>182295</v>
      </c>
      <c r="L5194" s="24">
        <v>319016</v>
      </c>
      <c r="M5194" s="24">
        <v>217761</v>
      </c>
      <c r="N5194" s="24">
        <v>381083</v>
      </c>
      <c r="O5194" s="24">
        <v>259559</v>
      </c>
      <c r="P5194" s="24">
        <v>454228</v>
      </c>
      <c r="Q5194" s="24">
        <v>306168</v>
      </c>
      <c r="R5194" s="24">
        <v>535793</v>
      </c>
      <c r="S5194" s="24">
        <v>335840</v>
      </c>
      <c r="T5194" s="24">
        <v>587720</v>
      </c>
      <c r="U5194" s="24">
        <v>363735</v>
      </c>
      <c r="V5194" s="24">
        <v>636536</v>
      </c>
    </row>
    <row r="5195" spans="1:22" hidden="1" x14ac:dyDescent="0.3">
      <c r="A5195" s="23"/>
      <c r="B5195" s="23">
        <v>2023</v>
      </c>
      <c r="C5195" s="23" t="s">
        <v>585</v>
      </c>
      <c r="D5195" t="s">
        <v>74</v>
      </c>
      <c r="E5195" s="23" t="s">
        <v>587</v>
      </c>
      <c r="F5195" s="23" t="s">
        <v>190</v>
      </c>
      <c r="G5195" s="23">
        <v>2</v>
      </c>
      <c r="H5195" s="23" t="s">
        <v>30</v>
      </c>
      <c r="I5195" s="24">
        <v>118421</v>
      </c>
      <c r="J5195" s="24">
        <v>207237</v>
      </c>
      <c r="K5195" s="24">
        <v>157297</v>
      </c>
      <c r="L5195" s="24">
        <v>275269</v>
      </c>
      <c r="M5195" s="24">
        <v>193248</v>
      </c>
      <c r="N5195" s="24">
        <v>338183</v>
      </c>
      <c r="O5195" s="24">
        <v>242127</v>
      </c>
      <c r="P5195" s="24">
        <v>423722</v>
      </c>
      <c r="Q5195" s="24">
        <v>292296</v>
      </c>
      <c r="R5195" s="24">
        <v>511517</v>
      </c>
      <c r="S5195" s="24">
        <v>322579</v>
      </c>
      <c r="T5195" s="24">
        <v>564513</v>
      </c>
      <c r="U5195" s="24">
        <v>350875</v>
      </c>
      <c r="V5195" s="24">
        <v>614031</v>
      </c>
    </row>
    <row r="5196" spans="1:22" hidden="1" x14ac:dyDescent="0.3">
      <c r="A5196" s="23"/>
      <c r="B5196" s="23">
        <v>2023</v>
      </c>
      <c r="C5196" s="23" t="s">
        <v>585</v>
      </c>
      <c r="D5196" t="s">
        <v>74</v>
      </c>
      <c r="E5196" s="23" t="s">
        <v>587</v>
      </c>
      <c r="F5196" s="23" t="s">
        <v>190</v>
      </c>
      <c r="G5196" s="23">
        <v>3</v>
      </c>
      <c r="H5196" s="23" t="s">
        <v>31</v>
      </c>
      <c r="I5196" s="24">
        <v>109667</v>
      </c>
      <c r="J5196" s="24">
        <v>191916</v>
      </c>
      <c r="K5196" s="24">
        <v>151536</v>
      </c>
      <c r="L5196" s="24">
        <v>265188</v>
      </c>
      <c r="M5196" s="24">
        <v>192269</v>
      </c>
      <c r="N5196" s="24">
        <v>336471</v>
      </c>
      <c r="O5196" s="24">
        <v>251223</v>
      </c>
      <c r="P5196" s="24">
        <v>439640</v>
      </c>
      <c r="Q5196" s="24">
        <v>312963</v>
      </c>
      <c r="R5196" s="24">
        <v>547685</v>
      </c>
      <c r="S5196" s="24">
        <v>352266</v>
      </c>
      <c r="T5196" s="24">
        <v>616465</v>
      </c>
      <c r="U5196" s="24">
        <v>390998</v>
      </c>
      <c r="V5196" s="24">
        <v>684247</v>
      </c>
    </row>
    <row r="5197" spans="1:22" hidden="1" x14ac:dyDescent="0.3">
      <c r="A5197" s="23"/>
      <c r="B5197" s="23">
        <v>2023</v>
      </c>
      <c r="C5197" s="23" t="s">
        <v>585</v>
      </c>
      <c r="D5197" t="s">
        <v>74</v>
      </c>
      <c r="E5197" s="23" t="s">
        <v>587</v>
      </c>
      <c r="F5197" s="23" t="s">
        <v>190</v>
      </c>
      <c r="G5197" s="23">
        <v>4</v>
      </c>
      <c r="H5197" s="23" t="s">
        <v>29</v>
      </c>
      <c r="I5197" s="24">
        <v>121159</v>
      </c>
      <c r="J5197" s="24">
        <v>193854</v>
      </c>
      <c r="K5197" s="24">
        <v>169622</v>
      </c>
      <c r="L5197" s="24">
        <v>271396</v>
      </c>
      <c r="M5197" s="24">
        <v>218086</v>
      </c>
      <c r="N5197" s="24">
        <v>348937</v>
      </c>
      <c r="O5197" s="24">
        <v>290781</v>
      </c>
      <c r="P5197" s="24">
        <v>465250</v>
      </c>
      <c r="Q5197" s="24">
        <v>363476</v>
      </c>
      <c r="R5197" s="24">
        <v>581562</v>
      </c>
      <c r="S5197" s="24">
        <v>411940</v>
      </c>
      <c r="T5197" s="24">
        <v>659103</v>
      </c>
      <c r="U5197" s="24">
        <v>460403</v>
      </c>
      <c r="V5197" s="24">
        <v>736645</v>
      </c>
    </row>
    <row r="5198" spans="1:22" x14ac:dyDescent="0.3">
      <c r="A5198" s="54"/>
      <c r="B5198" s="54" t="s">
        <v>620</v>
      </c>
      <c r="C5198" s="54" t="s">
        <v>610</v>
      </c>
      <c r="D5198" t="s">
        <v>74</v>
      </c>
      <c r="E5198" s="54" t="s">
        <v>587</v>
      </c>
      <c r="F5198" s="57" t="s">
        <v>190</v>
      </c>
      <c r="G5198" s="23">
        <v>1</v>
      </c>
      <c r="H5198" s="23" t="s">
        <v>14</v>
      </c>
      <c r="I5198" s="24">
        <v>138365</v>
      </c>
      <c r="J5198" s="24">
        <v>242139</v>
      </c>
      <c r="K5198" s="24">
        <v>179342</v>
      </c>
      <c r="L5198" s="24">
        <v>313848</v>
      </c>
      <c r="M5198" s="24">
        <v>214903</v>
      </c>
      <c r="N5198" s="24">
        <v>376079</v>
      </c>
      <c r="O5198" s="24">
        <v>256792</v>
      </c>
      <c r="P5198" s="24">
        <v>449387</v>
      </c>
      <c r="Q5198" s="24">
        <v>302779</v>
      </c>
      <c r="R5198" s="24">
        <v>529864</v>
      </c>
      <c r="S5198" s="24">
        <v>332034</v>
      </c>
      <c r="T5198" s="24">
        <v>581059</v>
      </c>
      <c r="U5198" s="24">
        <v>358423</v>
      </c>
      <c r="V5198" s="24">
        <v>627240</v>
      </c>
    </row>
    <row r="5199" spans="1:22" x14ac:dyDescent="0.3">
      <c r="A5199" s="54"/>
      <c r="B5199" s="54" t="s">
        <v>620</v>
      </c>
      <c r="C5199" s="54" t="s">
        <v>610</v>
      </c>
      <c r="D5199" t="s">
        <v>74</v>
      </c>
      <c r="E5199" s="54" t="s">
        <v>587</v>
      </c>
      <c r="F5199" s="57" t="s">
        <v>190</v>
      </c>
      <c r="G5199" s="23">
        <v>2</v>
      </c>
      <c r="H5199" s="23" t="s">
        <v>30</v>
      </c>
      <c r="I5199" s="24">
        <v>120352</v>
      </c>
      <c r="J5199" s="24">
        <v>210615</v>
      </c>
      <c r="K5199" s="24">
        <v>157832</v>
      </c>
      <c r="L5199" s="24">
        <v>276206</v>
      </c>
      <c r="M5199" s="24">
        <v>192017</v>
      </c>
      <c r="N5199" s="24">
        <v>336029</v>
      </c>
      <c r="O5199" s="24">
        <v>235816</v>
      </c>
      <c r="P5199" s="24">
        <v>412679</v>
      </c>
      <c r="Q5199" s="24">
        <v>280639</v>
      </c>
      <c r="R5199" s="24">
        <v>491118</v>
      </c>
      <c r="S5199" s="24">
        <v>309984</v>
      </c>
      <c r="T5199" s="24">
        <v>542472</v>
      </c>
      <c r="U5199" s="24">
        <v>336863</v>
      </c>
      <c r="V5199" s="24">
        <v>589510</v>
      </c>
    </row>
    <row r="5200" spans="1:22" x14ac:dyDescent="0.3">
      <c r="A5200" s="54"/>
      <c r="B5200" s="54" t="s">
        <v>620</v>
      </c>
      <c r="C5200" s="54" t="s">
        <v>610</v>
      </c>
      <c r="D5200" t="s">
        <v>74</v>
      </c>
      <c r="E5200" s="54" t="s">
        <v>587</v>
      </c>
      <c r="F5200" s="57" t="s">
        <v>190</v>
      </c>
      <c r="G5200" s="23">
        <v>3</v>
      </c>
      <c r="H5200" s="23" t="s">
        <v>31</v>
      </c>
      <c r="I5200" s="24">
        <v>109576</v>
      </c>
      <c r="J5200" s="24">
        <v>191759</v>
      </c>
      <c r="K5200" s="24">
        <v>149125</v>
      </c>
      <c r="L5200" s="24">
        <v>260968</v>
      </c>
      <c r="M5200" s="24">
        <v>188572</v>
      </c>
      <c r="N5200" s="24">
        <v>330000</v>
      </c>
      <c r="O5200" s="24">
        <v>248258</v>
      </c>
      <c r="P5200" s="24">
        <v>434451</v>
      </c>
      <c r="Q5200" s="24">
        <v>307349</v>
      </c>
      <c r="R5200" s="24">
        <v>537861</v>
      </c>
      <c r="S5200" s="24">
        <v>346083</v>
      </c>
      <c r="T5200" s="24">
        <v>605645</v>
      </c>
      <c r="U5200" s="24">
        <v>384288</v>
      </c>
      <c r="V5200" s="24">
        <v>672504</v>
      </c>
    </row>
    <row r="5201" spans="1:22" x14ac:dyDescent="0.3">
      <c r="A5201" s="54"/>
      <c r="B5201" s="54" t="s">
        <v>620</v>
      </c>
      <c r="C5201" s="54" t="s">
        <v>610</v>
      </c>
      <c r="D5201" t="s">
        <v>74</v>
      </c>
      <c r="E5201" s="54" t="s">
        <v>587</v>
      </c>
      <c r="F5201" s="57" t="s">
        <v>190</v>
      </c>
      <c r="G5201" s="23">
        <v>4</v>
      </c>
      <c r="H5201" s="23" t="s">
        <v>29</v>
      </c>
      <c r="I5201" s="24">
        <v>122097</v>
      </c>
      <c r="J5201" s="24">
        <v>195355</v>
      </c>
      <c r="K5201" s="24">
        <v>170936</v>
      </c>
      <c r="L5201" s="24">
        <v>273497</v>
      </c>
      <c r="M5201" s="24">
        <v>219774</v>
      </c>
      <c r="N5201" s="24">
        <v>351639</v>
      </c>
      <c r="O5201" s="24">
        <v>293032</v>
      </c>
      <c r="P5201" s="24">
        <v>468852</v>
      </c>
      <c r="Q5201" s="24">
        <v>366291</v>
      </c>
      <c r="R5201" s="24">
        <v>586065</v>
      </c>
      <c r="S5201" s="24">
        <v>415129</v>
      </c>
      <c r="T5201" s="24">
        <v>664207</v>
      </c>
      <c r="U5201" s="24">
        <v>463968</v>
      </c>
      <c r="V5201" s="24">
        <v>742349</v>
      </c>
    </row>
    <row r="5202" spans="1:22" hidden="1" x14ac:dyDescent="0.3">
      <c r="A5202" s="23"/>
      <c r="B5202" s="23">
        <v>2023</v>
      </c>
      <c r="C5202" s="23" t="s">
        <v>544</v>
      </c>
      <c r="D5202" t="s">
        <v>157</v>
      </c>
      <c r="E5202" s="23" t="s">
        <v>528</v>
      </c>
      <c r="F5202" s="23" t="s">
        <v>203</v>
      </c>
      <c r="G5202" s="23">
        <v>1</v>
      </c>
      <c r="H5202" s="23" t="s">
        <v>14</v>
      </c>
      <c r="I5202" s="24">
        <v>119341</v>
      </c>
      <c r="J5202" s="24">
        <v>208847</v>
      </c>
      <c r="K5202" s="24">
        <v>154930</v>
      </c>
      <c r="L5202" s="24">
        <v>271128</v>
      </c>
      <c r="M5202" s="24">
        <v>185161</v>
      </c>
      <c r="N5202" s="24">
        <v>324031</v>
      </c>
      <c r="O5202" s="24">
        <v>220823</v>
      </c>
      <c r="P5202" s="24">
        <v>386440</v>
      </c>
      <c r="Q5202" s="24">
        <v>260561</v>
      </c>
      <c r="R5202" s="24">
        <v>455983</v>
      </c>
      <c r="S5202" s="24">
        <v>285851</v>
      </c>
      <c r="T5202" s="24">
        <v>500239</v>
      </c>
      <c r="U5202" s="24">
        <v>309659</v>
      </c>
      <c r="V5202" s="24">
        <v>541902</v>
      </c>
    </row>
    <row r="5203" spans="1:22" hidden="1" x14ac:dyDescent="0.3">
      <c r="A5203" s="23"/>
      <c r="B5203" s="23">
        <v>2023</v>
      </c>
      <c r="C5203" s="23" t="s">
        <v>544</v>
      </c>
      <c r="D5203" t="s">
        <v>157</v>
      </c>
      <c r="E5203" s="23" t="s">
        <v>528</v>
      </c>
      <c r="F5203" s="23" t="s">
        <v>203</v>
      </c>
      <c r="G5203" s="23">
        <v>2</v>
      </c>
      <c r="H5203" s="23" t="s">
        <v>30</v>
      </c>
      <c r="I5203" s="24">
        <v>100037</v>
      </c>
      <c r="J5203" s="24">
        <v>175064</v>
      </c>
      <c r="K5203" s="24">
        <v>133085</v>
      </c>
      <c r="L5203" s="24">
        <v>232898</v>
      </c>
      <c r="M5203" s="24">
        <v>163738</v>
      </c>
      <c r="N5203" s="24">
        <v>286542</v>
      </c>
      <c r="O5203" s="24">
        <v>205589</v>
      </c>
      <c r="P5203" s="24">
        <v>359780</v>
      </c>
      <c r="Q5203" s="24">
        <v>248439</v>
      </c>
      <c r="R5203" s="24">
        <v>434768</v>
      </c>
      <c r="S5203" s="24">
        <v>274262</v>
      </c>
      <c r="T5203" s="24">
        <v>479958</v>
      </c>
      <c r="U5203" s="24">
        <v>298420</v>
      </c>
      <c r="V5203" s="24">
        <v>522236</v>
      </c>
    </row>
    <row r="5204" spans="1:22" hidden="1" x14ac:dyDescent="0.3">
      <c r="A5204" s="23"/>
      <c r="B5204" s="23">
        <v>2023</v>
      </c>
      <c r="C5204" s="23" t="s">
        <v>544</v>
      </c>
      <c r="D5204" t="s">
        <v>157</v>
      </c>
      <c r="E5204" s="23" t="s">
        <v>528</v>
      </c>
      <c r="F5204" s="23" t="s">
        <v>203</v>
      </c>
      <c r="G5204" s="23">
        <v>3</v>
      </c>
      <c r="H5204" s="23" t="s">
        <v>31</v>
      </c>
      <c r="I5204" s="24">
        <v>92297</v>
      </c>
      <c r="J5204" s="24">
        <v>161519</v>
      </c>
      <c r="K5204" s="24">
        <v>127470</v>
      </c>
      <c r="L5204" s="24">
        <v>223073</v>
      </c>
      <c r="M5204" s="24">
        <v>161650</v>
      </c>
      <c r="N5204" s="24">
        <v>282888</v>
      </c>
      <c r="O5204" s="24">
        <v>211046</v>
      </c>
      <c r="P5204" s="24">
        <v>369330</v>
      </c>
      <c r="Q5204" s="24">
        <v>262876</v>
      </c>
      <c r="R5204" s="24">
        <v>460032</v>
      </c>
      <c r="S5204" s="24">
        <v>295806</v>
      </c>
      <c r="T5204" s="24">
        <v>517661</v>
      </c>
      <c r="U5204" s="24">
        <v>328238</v>
      </c>
      <c r="V5204" s="24">
        <v>574417</v>
      </c>
    </row>
    <row r="5205" spans="1:22" hidden="1" x14ac:dyDescent="0.3">
      <c r="A5205" s="23"/>
      <c r="B5205" s="23">
        <v>2023</v>
      </c>
      <c r="C5205" s="23" t="s">
        <v>544</v>
      </c>
      <c r="D5205" t="s">
        <v>157</v>
      </c>
      <c r="E5205" s="23" t="s">
        <v>528</v>
      </c>
      <c r="F5205" s="23" t="s">
        <v>203</v>
      </c>
      <c r="G5205" s="23">
        <v>4</v>
      </c>
      <c r="H5205" s="23" t="s">
        <v>29</v>
      </c>
      <c r="I5205" s="24">
        <v>102893</v>
      </c>
      <c r="J5205" s="24">
        <v>164628</v>
      </c>
      <c r="K5205" s="24">
        <v>144050</v>
      </c>
      <c r="L5205" s="24">
        <v>230479</v>
      </c>
      <c r="M5205" s="24">
        <v>185207</v>
      </c>
      <c r="N5205" s="24">
        <v>296331</v>
      </c>
      <c r="O5205" s="24">
        <v>246942</v>
      </c>
      <c r="P5205" s="24">
        <v>395108</v>
      </c>
      <c r="Q5205" s="24">
        <v>308678</v>
      </c>
      <c r="R5205" s="24">
        <v>493884</v>
      </c>
      <c r="S5205" s="24">
        <v>349835</v>
      </c>
      <c r="T5205" s="24">
        <v>559736</v>
      </c>
      <c r="U5205" s="24">
        <v>390992</v>
      </c>
      <c r="V5205" s="24">
        <v>625587</v>
      </c>
    </row>
    <row r="5206" spans="1:22" x14ac:dyDescent="0.3">
      <c r="A5206" s="54"/>
      <c r="B5206" s="54" t="s">
        <v>620</v>
      </c>
      <c r="C5206" s="54" t="s">
        <v>614</v>
      </c>
      <c r="D5206" t="s">
        <v>157</v>
      </c>
      <c r="E5206" s="54" t="s">
        <v>547</v>
      </c>
      <c r="F5206" s="57" t="s">
        <v>203</v>
      </c>
      <c r="G5206" s="23">
        <v>1</v>
      </c>
      <c r="H5206" s="23" t="s">
        <v>14</v>
      </c>
      <c r="I5206" s="24">
        <v>118407</v>
      </c>
      <c r="J5206" s="24">
        <v>207211</v>
      </c>
      <c r="K5206" s="24">
        <v>153543</v>
      </c>
      <c r="L5206" s="24">
        <v>268700</v>
      </c>
      <c r="M5206" s="24">
        <v>184034</v>
      </c>
      <c r="N5206" s="24">
        <v>322060</v>
      </c>
      <c r="O5206" s="24">
        <v>219977</v>
      </c>
      <c r="P5206" s="24">
        <v>384960</v>
      </c>
      <c r="Q5206" s="24">
        <v>259431</v>
      </c>
      <c r="R5206" s="24">
        <v>454005</v>
      </c>
      <c r="S5206" s="24">
        <v>284523</v>
      </c>
      <c r="T5206" s="24">
        <v>497916</v>
      </c>
      <c r="U5206" s="24">
        <v>307203</v>
      </c>
      <c r="V5206" s="24">
        <v>537606</v>
      </c>
    </row>
    <row r="5207" spans="1:22" x14ac:dyDescent="0.3">
      <c r="A5207" s="54"/>
      <c r="B5207" s="54" t="s">
        <v>620</v>
      </c>
      <c r="C5207" s="54" t="s">
        <v>614</v>
      </c>
      <c r="D5207" t="s">
        <v>157</v>
      </c>
      <c r="E5207" s="54" t="s">
        <v>547</v>
      </c>
      <c r="F5207" s="57" t="s">
        <v>203</v>
      </c>
      <c r="G5207" s="23">
        <v>2</v>
      </c>
      <c r="H5207" s="23" t="s">
        <v>30</v>
      </c>
      <c r="I5207" s="24">
        <v>102695</v>
      </c>
      <c r="J5207" s="24">
        <v>179716</v>
      </c>
      <c r="K5207" s="24">
        <v>134782</v>
      </c>
      <c r="L5207" s="24">
        <v>235868</v>
      </c>
      <c r="M5207" s="24">
        <v>164073</v>
      </c>
      <c r="N5207" s="24">
        <v>287128</v>
      </c>
      <c r="O5207" s="24">
        <v>201682</v>
      </c>
      <c r="P5207" s="24">
        <v>352943</v>
      </c>
      <c r="Q5207" s="24">
        <v>240120</v>
      </c>
      <c r="R5207" s="24">
        <v>420210</v>
      </c>
      <c r="S5207" s="24">
        <v>265275</v>
      </c>
      <c r="T5207" s="24">
        <v>464231</v>
      </c>
      <c r="U5207" s="24">
        <v>288346</v>
      </c>
      <c r="V5207" s="24">
        <v>504605</v>
      </c>
    </row>
    <row r="5208" spans="1:22" x14ac:dyDescent="0.3">
      <c r="A5208" s="54"/>
      <c r="B5208" s="54" t="s">
        <v>620</v>
      </c>
      <c r="C5208" s="54" t="s">
        <v>614</v>
      </c>
      <c r="D5208" t="s">
        <v>157</v>
      </c>
      <c r="E5208" s="54" t="s">
        <v>547</v>
      </c>
      <c r="F5208" s="57" t="s">
        <v>203</v>
      </c>
      <c r="G5208" s="23">
        <v>3</v>
      </c>
      <c r="H5208" s="23" t="s">
        <v>31</v>
      </c>
      <c r="I5208" s="24">
        <v>93160</v>
      </c>
      <c r="J5208" s="24">
        <v>163029</v>
      </c>
      <c r="K5208" s="24">
        <v>126688</v>
      </c>
      <c r="L5208" s="24">
        <v>221705</v>
      </c>
      <c r="M5208" s="24">
        <v>160129</v>
      </c>
      <c r="N5208" s="24">
        <v>280225</v>
      </c>
      <c r="O5208" s="24">
        <v>210739</v>
      </c>
      <c r="P5208" s="24">
        <v>368793</v>
      </c>
      <c r="Q5208" s="24">
        <v>260831</v>
      </c>
      <c r="R5208" s="24">
        <v>456454</v>
      </c>
      <c r="S5208" s="24">
        <v>293649</v>
      </c>
      <c r="T5208" s="24">
        <v>513886</v>
      </c>
      <c r="U5208" s="24">
        <v>326006</v>
      </c>
      <c r="V5208" s="24">
        <v>570511</v>
      </c>
    </row>
    <row r="5209" spans="1:22" x14ac:dyDescent="0.3">
      <c r="A5209" s="54"/>
      <c r="B5209" s="54" t="s">
        <v>620</v>
      </c>
      <c r="C5209" s="54" t="s">
        <v>614</v>
      </c>
      <c r="D5209" t="s">
        <v>157</v>
      </c>
      <c r="E5209" s="54" t="s">
        <v>547</v>
      </c>
      <c r="F5209" s="57" t="s">
        <v>203</v>
      </c>
      <c r="G5209" s="23">
        <v>4</v>
      </c>
      <c r="H5209" s="23" t="s">
        <v>29</v>
      </c>
      <c r="I5209" s="24">
        <v>104478</v>
      </c>
      <c r="J5209" s="24">
        <v>167164</v>
      </c>
      <c r="K5209" s="24">
        <v>146269</v>
      </c>
      <c r="L5209" s="24">
        <v>234030</v>
      </c>
      <c r="M5209" s="24">
        <v>188060</v>
      </c>
      <c r="N5209" s="24">
        <v>300895</v>
      </c>
      <c r="O5209" s="24">
        <v>250746</v>
      </c>
      <c r="P5209" s="24">
        <v>401194</v>
      </c>
      <c r="Q5209" s="24">
        <v>313433</v>
      </c>
      <c r="R5209" s="24">
        <v>501492</v>
      </c>
      <c r="S5209" s="24">
        <v>355224</v>
      </c>
      <c r="T5209" s="24">
        <v>568358</v>
      </c>
      <c r="U5209" s="24">
        <v>397015</v>
      </c>
      <c r="V5209" s="24">
        <v>635223</v>
      </c>
    </row>
    <row r="5210" spans="1:22" hidden="1" x14ac:dyDescent="0.3">
      <c r="A5210" s="23"/>
      <c r="B5210" s="23">
        <v>2023</v>
      </c>
      <c r="C5210" s="23" t="s">
        <v>184</v>
      </c>
      <c r="D5210" t="s">
        <v>156</v>
      </c>
      <c r="E5210" s="23" t="s">
        <v>528</v>
      </c>
      <c r="F5210" s="23" t="s">
        <v>244</v>
      </c>
      <c r="G5210" s="23">
        <v>1</v>
      </c>
      <c r="H5210" s="23" t="s">
        <v>14</v>
      </c>
      <c r="I5210" s="24">
        <v>118741</v>
      </c>
      <c r="J5210" s="24">
        <v>207797</v>
      </c>
      <c r="K5210" s="24">
        <v>154169</v>
      </c>
      <c r="L5210" s="24">
        <v>269796</v>
      </c>
      <c r="M5210" s="24">
        <v>184267</v>
      </c>
      <c r="N5210" s="24">
        <v>322467</v>
      </c>
      <c r="O5210" s="24">
        <v>219778</v>
      </c>
      <c r="P5210" s="24">
        <v>384612</v>
      </c>
      <c r="Q5210" s="24">
        <v>259345</v>
      </c>
      <c r="R5210" s="24">
        <v>453853</v>
      </c>
      <c r="S5210" s="24">
        <v>284522</v>
      </c>
      <c r="T5210" s="24">
        <v>497914</v>
      </c>
      <c r="U5210" s="24">
        <v>308231</v>
      </c>
      <c r="V5210" s="24">
        <v>539404</v>
      </c>
    </row>
    <row r="5211" spans="1:22" hidden="1" x14ac:dyDescent="0.3">
      <c r="A5211" s="23"/>
      <c r="B5211" s="23">
        <v>2023</v>
      </c>
      <c r="C5211" s="23" t="s">
        <v>184</v>
      </c>
      <c r="D5211" t="s">
        <v>156</v>
      </c>
      <c r="E5211" s="23" t="s">
        <v>528</v>
      </c>
      <c r="F5211" s="23" t="s">
        <v>244</v>
      </c>
      <c r="G5211" s="23">
        <v>2</v>
      </c>
      <c r="H5211" s="23" t="s">
        <v>30</v>
      </c>
      <c r="I5211" s="24">
        <v>99437</v>
      </c>
      <c r="J5211" s="24">
        <v>174014</v>
      </c>
      <c r="K5211" s="24">
        <v>132324</v>
      </c>
      <c r="L5211" s="24">
        <v>231566</v>
      </c>
      <c r="M5211" s="24">
        <v>162844</v>
      </c>
      <c r="N5211" s="24">
        <v>284977</v>
      </c>
      <c r="O5211" s="24">
        <v>204544</v>
      </c>
      <c r="P5211" s="24">
        <v>357952</v>
      </c>
      <c r="Q5211" s="24">
        <v>247222</v>
      </c>
      <c r="R5211" s="24">
        <v>432638</v>
      </c>
      <c r="S5211" s="24">
        <v>272933</v>
      </c>
      <c r="T5211" s="24">
        <v>477633</v>
      </c>
      <c r="U5211" s="24">
        <v>296993</v>
      </c>
      <c r="V5211" s="24">
        <v>519738</v>
      </c>
    </row>
    <row r="5212" spans="1:22" hidden="1" x14ac:dyDescent="0.3">
      <c r="A5212" s="23"/>
      <c r="B5212" s="23">
        <v>2023</v>
      </c>
      <c r="C5212" s="23" t="s">
        <v>184</v>
      </c>
      <c r="D5212" t="s">
        <v>156</v>
      </c>
      <c r="E5212" s="23" t="s">
        <v>528</v>
      </c>
      <c r="F5212" s="23" t="s">
        <v>244</v>
      </c>
      <c r="G5212" s="23">
        <v>3</v>
      </c>
      <c r="H5212" s="23" t="s">
        <v>31</v>
      </c>
      <c r="I5212" s="24">
        <v>91681</v>
      </c>
      <c r="J5212" s="24">
        <v>160442</v>
      </c>
      <c r="K5212" s="24">
        <v>126608</v>
      </c>
      <c r="L5212" s="24">
        <v>221564</v>
      </c>
      <c r="M5212" s="24">
        <v>160542</v>
      </c>
      <c r="N5212" s="24">
        <v>280949</v>
      </c>
      <c r="O5212" s="24">
        <v>209568</v>
      </c>
      <c r="P5212" s="24">
        <v>366744</v>
      </c>
      <c r="Q5212" s="24">
        <v>261029</v>
      </c>
      <c r="R5212" s="24">
        <v>456800</v>
      </c>
      <c r="S5212" s="24">
        <v>293713</v>
      </c>
      <c r="T5212" s="24">
        <v>513998</v>
      </c>
      <c r="U5212" s="24">
        <v>325899</v>
      </c>
      <c r="V5212" s="24">
        <v>570323</v>
      </c>
    </row>
    <row r="5213" spans="1:22" hidden="1" x14ac:dyDescent="0.3">
      <c r="A5213" s="23"/>
      <c r="B5213" s="23">
        <v>2023</v>
      </c>
      <c r="C5213" s="23" t="s">
        <v>184</v>
      </c>
      <c r="D5213" t="s">
        <v>156</v>
      </c>
      <c r="E5213" s="23" t="s">
        <v>528</v>
      </c>
      <c r="F5213" s="23" t="s">
        <v>244</v>
      </c>
      <c r="G5213" s="23">
        <v>4</v>
      </c>
      <c r="H5213" s="23" t="s">
        <v>29</v>
      </c>
      <c r="I5213" s="24">
        <v>102373</v>
      </c>
      <c r="J5213" s="24">
        <v>163797</v>
      </c>
      <c r="K5213" s="24">
        <v>143322</v>
      </c>
      <c r="L5213" s="24">
        <v>229316</v>
      </c>
      <c r="M5213" s="24">
        <v>184271</v>
      </c>
      <c r="N5213" s="24">
        <v>294834</v>
      </c>
      <c r="O5213" s="24">
        <v>245695</v>
      </c>
      <c r="P5213" s="24">
        <v>393112</v>
      </c>
      <c r="Q5213" s="24">
        <v>307119</v>
      </c>
      <c r="R5213" s="24">
        <v>491391</v>
      </c>
      <c r="S5213" s="24">
        <v>348068</v>
      </c>
      <c r="T5213" s="24">
        <v>556909</v>
      </c>
      <c r="U5213" s="24">
        <v>389017</v>
      </c>
      <c r="V5213" s="24">
        <v>622428</v>
      </c>
    </row>
    <row r="5214" spans="1:22" x14ac:dyDescent="0.3">
      <c r="A5214" s="54"/>
      <c r="B5214" s="54" t="s">
        <v>620</v>
      </c>
      <c r="C5214" s="54" t="s">
        <v>613</v>
      </c>
      <c r="D5214" t="s">
        <v>156</v>
      </c>
      <c r="E5214" s="54" t="s">
        <v>528</v>
      </c>
      <c r="F5214" s="57" t="s">
        <v>244</v>
      </c>
      <c r="G5214" s="23">
        <v>1</v>
      </c>
      <c r="H5214" s="23" t="s">
        <v>14</v>
      </c>
      <c r="I5214" s="24">
        <v>117168</v>
      </c>
      <c r="J5214" s="24">
        <v>205044</v>
      </c>
      <c r="K5214" s="24">
        <v>151937</v>
      </c>
      <c r="L5214" s="24">
        <v>265891</v>
      </c>
      <c r="M5214" s="24">
        <v>182111</v>
      </c>
      <c r="N5214" s="24">
        <v>318694</v>
      </c>
      <c r="O5214" s="24">
        <v>217679</v>
      </c>
      <c r="P5214" s="24">
        <v>380938</v>
      </c>
      <c r="Q5214" s="24">
        <v>256722</v>
      </c>
      <c r="R5214" s="24">
        <v>449263</v>
      </c>
      <c r="S5214" s="24">
        <v>281552</v>
      </c>
      <c r="T5214" s="24">
        <v>492716</v>
      </c>
      <c r="U5214" s="24">
        <v>303996</v>
      </c>
      <c r="V5214" s="24">
        <v>531993</v>
      </c>
    </row>
    <row r="5215" spans="1:22" x14ac:dyDescent="0.3">
      <c r="A5215" s="54"/>
      <c r="B5215" s="54" t="s">
        <v>620</v>
      </c>
      <c r="C5215" s="54" t="s">
        <v>613</v>
      </c>
      <c r="D5215" t="s">
        <v>156</v>
      </c>
      <c r="E5215" s="54" t="s">
        <v>528</v>
      </c>
      <c r="F5215" s="57" t="s">
        <v>244</v>
      </c>
      <c r="G5215" s="23">
        <v>2</v>
      </c>
      <c r="H5215" s="23" t="s">
        <v>30</v>
      </c>
      <c r="I5215" s="24">
        <v>101616</v>
      </c>
      <c r="J5215" s="24">
        <v>177829</v>
      </c>
      <c r="K5215" s="24">
        <v>133368</v>
      </c>
      <c r="L5215" s="24">
        <v>233394</v>
      </c>
      <c r="M5215" s="24">
        <v>162353</v>
      </c>
      <c r="N5215" s="24">
        <v>284118</v>
      </c>
      <c r="O5215" s="24">
        <v>199570</v>
      </c>
      <c r="P5215" s="24">
        <v>349248</v>
      </c>
      <c r="Q5215" s="24">
        <v>237607</v>
      </c>
      <c r="R5215" s="24">
        <v>415813</v>
      </c>
      <c r="S5215" s="24">
        <v>262500</v>
      </c>
      <c r="T5215" s="24">
        <v>459375</v>
      </c>
      <c r="U5215" s="24">
        <v>285330</v>
      </c>
      <c r="V5215" s="24">
        <v>499328</v>
      </c>
    </row>
    <row r="5216" spans="1:22" x14ac:dyDescent="0.3">
      <c r="A5216" s="54"/>
      <c r="B5216" s="54" t="s">
        <v>620</v>
      </c>
      <c r="C5216" s="54" t="s">
        <v>613</v>
      </c>
      <c r="D5216" t="s">
        <v>156</v>
      </c>
      <c r="E5216" s="54" t="s">
        <v>528</v>
      </c>
      <c r="F5216" s="57" t="s">
        <v>244</v>
      </c>
      <c r="G5216" s="23">
        <v>3</v>
      </c>
      <c r="H5216" s="23" t="s">
        <v>31</v>
      </c>
      <c r="I5216" s="24">
        <v>92177</v>
      </c>
      <c r="J5216" s="24">
        <v>161309</v>
      </c>
      <c r="K5216" s="24">
        <v>125351</v>
      </c>
      <c r="L5216" s="24">
        <v>219363</v>
      </c>
      <c r="M5216" s="24">
        <v>158437</v>
      </c>
      <c r="N5216" s="24">
        <v>277264</v>
      </c>
      <c r="O5216" s="24">
        <v>208511</v>
      </c>
      <c r="P5216" s="24">
        <v>364894</v>
      </c>
      <c r="Q5216" s="24">
        <v>258072</v>
      </c>
      <c r="R5216" s="24">
        <v>451626</v>
      </c>
      <c r="S5216" s="24">
        <v>290543</v>
      </c>
      <c r="T5216" s="24">
        <v>508450</v>
      </c>
      <c r="U5216" s="24">
        <v>322557</v>
      </c>
      <c r="V5216" s="24">
        <v>564474</v>
      </c>
    </row>
    <row r="5217" spans="1:22" x14ac:dyDescent="0.3">
      <c r="A5217" s="54"/>
      <c r="B5217" s="54" t="s">
        <v>620</v>
      </c>
      <c r="C5217" s="54" t="s">
        <v>613</v>
      </c>
      <c r="D5217" t="s">
        <v>156</v>
      </c>
      <c r="E5217" s="54" t="s">
        <v>528</v>
      </c>
      <c r="F5217" s="57" t="s">
        <v>244</v>
      </c>
      <c r="G5217" s="23">
        <v>4</v>
      </c>
      <c r="H5217" s="23" t="s">
        <v>29</v>
      </c>
      <c r="I5217" s="24">
        <v>103384</v>
      </c>
      <c r="J5217" s="24">
        <v>165415</v>
      </c>
      <c r="K5217" s="24">
        <v>144738</v>
      </c>
      <c r="L5217" s="24">
        <v>231581</v>
      </c>
      <c r="M5217" s="24">
        <v>186092</v>
      </c>
      <c r="N5217" s="24">
        <v>297747</v>
      </c>
      <c r="O5217" s="24">
        <v>248123</v>
      </c>
      <c r="P5217" s="24">
        <v>396996</v>
      </c>
      <c r="Q5217" s="24">
        <v>310153</v>
      </c>
      <c r="R5217" s="24">
        <v>496245</v>
      </c>
      <c r="S5217" s="24">
        <v>351507</v>
      </c>
      <c r="T5217" s="24">
        <v>562411</v>
      </c>
      <c r="U5217" s="24">
        <v>392861</v>
      </c>
      <c r="V5217" s="24">
        <v>628577</v>
      </c>
    </row>
    <row r="5218" spans="1:22" hidden="1" x14ac:dyDescent="0.3">
      <c r="A5218" s="23"/>
      <c r="B5218" s="23">
        <v>2023</v>
      </c>
      <c r="C5218" s="23" t="s">
        <v>567</v>
      </c>
      <c r="D5218" t="s">
        <v>155</v>
      </c>
      <c r="E5218" s="23" t="s">
        <v>569</v>
      </c>
      <c r="F5218" s="23" t="s">
        <v>243</v>
      </c>
      <c r="G5218" s="23">
        <v>1</v>
      </c>
      <c r="H5218" s="23" t="s">
        <v>14</v>
      </c>
      <c r="I5218" s="24">
        <v>108754</v>
      </c>
      <c r="J5218" s="24">
        <v>190319</v>
      </c>
      <c r="K5218" s="24">
        <v>141211</v>
      </c>
      <c r="L5218" s="24">
        <v>247119</v>
      </c>
      <c r="M5218" s="24">
        <v>168787</v>
      </c>
      <c r="N5218" s="24">
        <v>295377</v>
      </c>
      <c r="O5218" s="24">
        <v>201326</v>
      </c>
      <c r="P5218" s="24">
        <v>352320</v>
      </c>
      <c r="Q5218" s="24">
        <v>237578</v>
      </c>
      <c r="R5218" s="24">
        <v>415761</v>
      </c>
      <c r="S5218" s="24">
        <v>260645</v>
      </c>
      <c r="T5218" s="24">
        <v>456129</v>
      </c>
      <c r="U5218" s="24">
        <v>282370</v>
      </c>
      <c r="V5218" s="24">
        <v>494148</v>
      </c>
    </row>
    <row r="5219" spans="1:22" hidden="1" x14ac:dyDescent="0.3">
      <c r="A5219" s="23"/>
      <c r="B5219" s="23">
        <v>2023</v>
      </c>
      <c r="C5219" s="23" t="s">
        <v>567</v>
      </c>
      <c r="D5219" t="s">
        <v>155</v>
      </c>
      <c r="E5219" s="23" t="s">
        <v>569</v>
      </c>
      <c r="F5219" s="23" t="s">
        <v>243</v>
      </c>
      <c r="G5219" s="23">
        <v>2</v>
      </c>
      <c r="H5219" s="23" t="s">
        <v>30</v>
      </c>
      <c r="I5219" s="24">
        <v>91025</v>
      </c>
      <c r="J5219" s="24">
        <v>159295</v>
      </c>
      <c r="K5219" s="24">
        <v>121149</v>
      </c>
      <c r="L5219" s="24">
        <v>212010</v>
      </c>
      <c r="M5219" s="24">
        <v>149113</v>
      </c>
      <c r="N5219" s="24">
        <v>260948</v>
      </c>
      <c r="O5219" s="24">
        <v>187335</v>
      </c>
      <c r="P5219" s="24">
        <v>327837</v>
      </c>
      <c r="Q5219" s="24">
        <v>226445</v>
      </c>
      <c r="R5219" s="24">
        <v>396278</v>
      </c>
      <c r="S5219" s="24">
        <v>250002</v>
      </c>
      <c r="T5219" s="24">
        <v>437504</v>
      </c>
      <c r="U5219" s="24">
        <v>272049</v>
      </c>
      <c r="V5219" s="24">
        <v>476087</v>
      </c>
    </row>
    <row r="5220" spans="1:22" hidden="1" x14ac:dyDescent="0.3">
      <c r="A5220" s="23"/>
      <c r="B5220" s="23">
        <v>2023</v>
      </c>
      <c r="C5220" s="23" t="s">
        <v>567</v>
      </c>
      <c r="D5220" t="s">
        <v>155</v>
      </c>
      <c r="E5220" s="23" t="s">
        <v>569</v>
      </c>
      <c r="F5220" s="23" t="s">
        <v>243</v>
      </c>
      <c r="G5220" s="23">
        <v>3</v>
      </c>
      <c r="H5220" s="23" t="s">
        <v>31</v>
      </c>
      <c r="I5220" s="24">
        <v>83895</v>
      </c>
      <c r="J5220" s="24">
        <v>146817</v>
      </c>
      <c r="K5220" s="24">
        <v>115851</v>
      </c>
      <c r="L5220" s="24">
        <v>202738</v>
      </c>
      <c r="M5220" s="24">
        <v>146894</v>
      </c>
      <c r="N5220" s="24">
        <v>257064</v>
      </c>
      <c r="O5220" s="24">
        <v>191737</v>
      </c>
      <c r="P5220" s="24">
        <v>335539</v>
      </c>
      <c r="Q5220" s="24">
        <v>238815</v>
      </c>
      <c r="R5220" s="24">
        <v>417927</v>
      </c>
      <c r="S5220" s="24">
        <v>268711</v>
      </c>
      <c r="T5220" s="24">
        <v>470244</v>
      </c>
      <c r="U5220" s="24">
        <v>298149</v>
      </c>
      <c r="V5220" s="24">
        <v>521760</v>
      </c>
    </row>
    <row r="5221" spans="1:22" hidden="1" x14ac:dyDescent="0.3">
      <c r="A5221" s="23"/>
      <c r="B5221" s="23">
        <v>2023</v>
      </c>
      <c r="C5221" s="23" t="s">
        <v>567</v>
      </c>
      <c r="D5221" t="s">
        <v>155</v>
      </c>
      <c r="E5221" s="23" t="s">
        <v>569</v>
      </c>
      <c r="F5221" s="23" t="s">
        <v>243</v>
      </c>
      <c r="G5221" s="23">
        <v>4</v>
      </c>
      <c r="H5221" s="23" t="s">
        <v>29</v>
      </c>
      <c r="I5221" s="24">
        <v>93762</v>
      </c>
      <c r="J5221" s="24">
        <v>150018</v>
      </c>
      <c r="K5221" s="24">
        <v>131266</v>
      </c>
      <c r="L5221" s="24">
        <v>210026</v>
      </c>
      <c r="M5221" s="24">
        <v>168771</v>
      </c>
      <c r="N5221" s="24">
        <v>270033</v>
      </c>
      <c r="O5221" s="24">
        <v>225028</v>
      </c>
      <c r="P5221" s="24">
        <v>360044</v>
      </c>
      <c r="Q5221" s="24">
        <v>281285</v>
      </c>
      <c r="R5221" s="24">
        <v>450055</v>
      </c>
      <c r="S5221" s="24">
        <v>318789</v>
      </c>
      <c r="T5221" s="24">
        <v>510063</v>
      </c>
      <c r="U5221" s="24">
        <v>356294</v>
      </c>
      <c r="V5221" s="24">
        <v>570070</v>
      </c>
    </row>
    <row r="5222" spans="1:22" x14ac:dyDescent="0.3">
      <c r="A5222" s="54"/>
      <c r="B5222" s="54" t="s">
        <v>620</v>
      </c>
      <c r="C5222" s="54" t="s">
        <v>611</v>
      </c>
      <c r="D5222" t="s">
        <v>155</v>
      </c>
      <c r="E5222" s="54" t="s">
        <v>569</v>
      </c>
      <c r="F5222" s="57" t="s">
        <v>243</v>
      </c>
      <c r="G5222" s="23">
        <v>1</v>
      </c>
      <c r="H5222" s="23" t="s">
        <v>14</v>
      </c>
      <c r="I5222" s="24">
        <v>110280</v>
      </c>
      <c r="J5222" s="24">
        <v>192990</v>
      </c>
      <c r="K5222" s="24">
        <v>142992</v>
      </c>
      <c r="L5222" s="24">
        <v>250235</v>
      </c>
      <c r="M5222" s="24">
        <v>171379</v>
      </c>
      <c r="N5222" s="24">
        <v>299913</v>
      </c>
      <c r="O5222" s="24">
        <v>204837</v>
      </c>
      <c r="P5222" s="24">
        <v>358464</v>
      </c>
      <c r="Q5222" s="24">
        <v>241564</v>
      </c>
      <c r="R5222" s="24">
        <v>422736</v>
      </c>
      <c r="S5222" s="24">
        <v>264923</v>
      </c>
      <c r="T5222" s="24">
        <v>463615</v>
      </c>
      <c r="U5222" s="24">
        <v>286027</v>
      </c>
      <c r="V5222" s="24">
        <v>500548</v>
      </c>
    </row>
    <row r="5223" spans="1:22" x14ac:dyDescent="0.3">
      <c r="A5223" s="54"/>
      <c r="B5223" s="54" t="s">
        <v>620</v>
      </c>
      <c r="C5223" s="54" t="s">
        <v>611</v>
      </c>
      <c r="D5223" t="s">
        <v>155</v>
      </c>
      <c r="E5223" s="54" t="s">
        <v>569</v>
      </c>
      <c r="F5223" s="57" t="s">
        <v>243</v>
      </c>
      <c r="G5223" s="23">
        <v>2</v>
      </c>
      <c r="H5223" s="23" t="s">
        <v>30</v>
      </c>
      <c r="I5223" s="24">
        <v>95704</v>
      </c>
      <c r="J5223" s="24">
        <v>167482</v>
      </c>
      <c r="K5223" s="24">
        <v>125586</v>
      </c>
      <c r="L5223" s="24">
        <v>219776</v>
      </c>
      <c r="M5223" s="24">
        <v>152860</v>
      </c>
      <c r="N5223" s="24">
        <v>267505</v>
      </c>
      <c r="O5223" s="24">
        <v>187863</v>
      </c>
      <c r="P5223" s="24">
        <v>328760</v>
      </c>
      <c r="Q5223" s="24">
        <v>223648</v>
      </c>
      <c r="R5223" s="24">
        <v>391384</v>
      </c>
      <c r="S5223" s="24">
        <v>247068</v>
      </c>
      <c r="T5223" s="24">
        <v>432370</v>
      </c>
      <c r="U5223" s="24">
        <v>268542</v>
      </c>
      <c r="V5223" s="24">
        <v>469949</v>
      </c>
    </row>
    <row r="5224" spans="1:22" x14ac:dyDescent="0.3">
      <c r="A5224" s="54"/>
      <c r="B5224" s="54" t="s">
        <v>620</v>
      </c>
      <c r="C5224" s="54" t="s">
        <v>611</v>
      </c>
      <c r="D5224" t="s">
        <v>155</v>
      </c>
      <c r="E5224" s="54" t="s">
        <v>569</v>
      </c>
      <c r="F5224" s="57" t="s">
        <v>243</v>
      </c>
      <c r="G5224" s="23">
        <v>3</v>
      </c>
      <c r="H5224" s="23" t="s">
        <v>31</v>
      </c>
      <c r="I5224" s="24">
        <v>86883</v>
      </c>
      <c r="J5224" s="24">
        <v>152046</v>
      </c>
      <c r="K5224" s="24">
        <v>118172</v>
      </c>
      <c r="L5224" s="24">
        <v>206801</v>
      </c>
      <c r="M5224" s="24">
        <v>149378</v>
      </c>
      <c r="N5224" s="24">
        <v>261412</v>
      </c>
      <c r="O5224" s="24">
        <v>196605</v>
      </c>
      <c r="P5224" s="24">
        <v>344058</v>
      </c>
      <c r="Q5224" s="24">
        <v>243350</v>
      </c>
      <c r="R5224" s="24">
        <v>425863</v>
      </c>
      <c r="S5224" s="24">
        <v>273979</v>
      </c>
      <c r="T5224" s="24">
        <v>479464</v>
      </c>
      <c r="U5224" s="24">
        <v>304181</v>
      </c>
      <c r="V5224" s="24">
        <v>532316</v>
      </c>
    </row>
    <row r="5225" spans="1:22" x14ac:dyDescent="0.3">
      <c r="A5225" s="54"/>
      <c r="B5225" s="54" t="s">
        <v>620</v>
      </c>
      <c r="C5225" s="54" t="s">
        <v>611</v>
      </c>
      <c r="D5225" t="s">
        <v>155</v>
      </c>
      <c r="E5225" s="54" t="s">
        <v>569</v>
      </c>
      <c r="F5225" s="57" t="s">
        <v>243</v>
      </c>
      <c r="G5225" s="23">
        <v>4</v>
      </c>
      <c r="H5225" s="23" t="s">
        <v>29</v>
      </c>
      <c r="I5225" s="24">
        <v>97309</v>
      </c>
      <c r="J5225" s="24">
        <v>155694</v>
      </c>
      <c r="K5225" s="24">
        <v>136232</v>
      </c>
      <c r="L5225" s="24">
        <v>217971</v>
      </c>
      <c r="M5225" s="24">
        <v>175156</v>
      </c>
      <c r="N5225" s="24">
        <v>280249</v>
      </c>
      <c r="O5225" s="24">
        <v>233541</v>
      </c>
      <c r="P5225" s="24">
        <v>373665</v>
      </c>
      <c r="Q5225" s="24">
        <v>291926</v>
      </c>
      <c r="R5225" s="24">
        <v>467081</v>
      </c>
      <c r="S5225" s="24">
        <v>330849</v>
      </c>
      <c r="T5225" s="24">
        <v>529359</v>
      </c>
      <c r="U5225" s="24">
        <v>369773</v>
      </c>
      <c r="V5225" s="24">
        <v>591637</v>
      </c>
    </row>
    <row r="5226" spans="1:22" hidden="1" x14ac:dyDescent="0.3">
      <c r="A5226" s="23"/>
      <c r="B5226" s="23">
        <v>2023</v>
      </c>
      <c r="C5226" s="23" t="s">
        <v>560</v>
      </c>
      <c r="D5226" t="s">
        <v>158</v>
      </c>
      <c r="E5226" s="23" t="s">
        <v>528</v>
      </c>
      <c r="F5226" s="23" t="s">
        <v>247</v>
      </c>
      <c r="G5226" s="23">
        <v>1</v>
      </c>
      <c r="H5226" s="23" t="s">
        <v>14</v>
      </c>
      <c r="I5226" s="24">
        <v>117637</v>
      </c>
      <c r="J5226" s="24">
        <v>205865</v>
      </c>
      <c r="K5226" s="24">
        <v>152842</v>
      </c>
      <c r="L5226" s="24">
        <v>267474</v>
      </c>
      <c r="M5226" s="24">
        <v>182773</v>
      </c>
      <c r="N5226" s="24">
        <v>319853</v>
      </c>
      <c r="O5226" s="24">
        <v>218126</v>
      </c>
      <c r="P5226" s="24">
        <v>381720</v>
      </c>
      <c r="Q5226" s="24">
        <v>257485</v>
      </c>
      <c r="R5226" s="24">
        <v>450599</v>
      </c>
      <c r="S5226" s="24">
        <v>282521</v>
      </c>
      <c r="T5226" s="24">
        <v>494411</v>
      </c>
      <c r="U5226" s="24">
        <v>306132</v>
      </c>
      <c r="V5226" s="24">
        <v>535730</v>
      </c>
    </row>
    <row r="5227" spans="1:22" hidden="1" x14ac:dyDescent="0.3">
      <c r="A5227" s="23"/>
      <c r="B5227" s="23">
        <v>2023</v>
      </c>
      <c r="C5227" s="23" t="s">
        <v>560</v>
      </c>
      <c r="D5227" t="s">
        <v>158</v>
      </c>
      <c r="E5227" s="23" t="s">
        <v>528</v>
      </c>
      <c r="F5227" s="23" t="s">
        <v>247</v>
      </c>
      <c r="G5227" s="23">
        <v>2</v>
      </c>
      <c r="H5227" s="23" t="s">
        <v>30</v>
      </c>
      <c r="I5227" s="24">
        <v>97939</v>
      </c>
      <c r="J5227" s="24">
        <v>171393</v>
      </c>
      <c r="K5227" s="24">
        <v>130551</v>
      </c>
      <c r="L5227" s="24">
        <v>228464</v>
      </c>
      <c r="M5227" s="24">
        <v>160913</v>
      </c>
      <c r="N5227" s="24">
        <v>281598</v>
      </c>
      <c r="O5227" s="24">
        <v>202581</v>
      </c>
      <c r="P5227" s="24">
        <v>354516</v>
      </c>
      <c r="Q5227" s="24">
        <v>245115</v>
      </c>
      <c r="R5227" s="24">
        <v>428951</v>
      </c>
      <c r="S5227" s="24">
        <v>270695</v>
      </c>
      <c r="T5227" s="24">
        <v>473717</v>
      </c>
      <c r="U5227" s="24">
        <v>294664</v>
      </c>
      <c r="V5227" s="24">
        <v>515662</v>
      </c>
    </row>
    <row r="5228" spans="1:22" hidden="1" x14ac:dyDescent="0.3">
      <c r="A5228" s="23"/>
      <c r="B5228" s="23">
        <v>2023</v>
      </c>
      <c r="C5228" s="23" t="s">
        <v>560</v>
      </c>
      <c r="D5228" t="s">
        <v>158</v>
      </c>
      <c r="E5228" s="23" t="s">
        <v>528</v>
      </c>
      <c r="F5228" s="23" t="s">
        <v>247</v>
      </c>
      <c r="G5228" s="23">
        <v>3</v>
      </c>
      <c r="H5228" s="23" t="s">
        <v>31</v>
      </c>
      <c r="I5228" s="24">
        <v>89933</v>
      </c>
      <c r="J5228" s="24">
        <v>157383</v>
      </c>
      <c r="K5228" s="24">
        <v>124126</v>
      </c>
      <c r="L5228" s="24">
        <v>217220</v>
      </c>
      <c r="M5228" s="24">
        <v>157305</v>
      </c>
      <c r="N5228" s="24">
        <v>275283</v>
      </c>
      <c r="O5228" s="24">
        <v>205160</v>
      </c>
      <c r="P5228" s="24">
        <v>359029</v>
      </c>
      <c r="Q5228" s="24">
        <v>255499</v>
      </c>
      <c r="R5228" s="24">
        <v>447124</v>
      </c>
      <c r="S5228" s="24">
        <v>287403</v>
      </c>
      <c r="T5228" s="24">
        <v>502955</v>
      </c>
      <c r="U5228" s="24">
        <v>318798</v>
      </c>
      <c r="V5228" s="24">
        <v>557897</v>
      </c>
    </row>
    <row r="5229" spans="1:22" hidden="1" x14ac:dyDescent="0.3">
      <c r="A5229" s="23"/>
      <c r="B5229" s="23">
        <v>2023</v>
      </c>
      <c r="C5229" s="23" t="s">
        <v>560</v>
      </c>
      <c r="D5229" t="s">
        <v>158</v>
      </c>
      <c r="E5229" s="23" t="s">
        <v>528</v>
      </c>
      <c r="F5229" s="23" t="s">
        <v>247</v>
      </c>
      <c r="G5229" s="23">
        <v>4</v>
      </c>
      <c r="H5229" s="23" t="s">
        <v>29</v>
      </c>
      <c r="I5229" s="24">
        <v>101409</v>
      </c>
      <c r="J5229" s="24">
        <v>162254</v>
      </c>
      <c r="K5229" s="24">
        <v>141972</v>
      </c>
      <c r="L5229" s="24">
        <v>227155</v>
      </c>
      <c r="M5229" s="24">
        <v>182535</v>
      </c>
      <c r="N5229" s="24">
        <v>292057</v>
      </c>
      <c r="O5229" s="24">
        <v>243380</v>
      </c>
      <c r="P5229" s="24">
        <v>389409</v>
      </c>
      <c r="Q5229" s="24">
        <v>304226</v>
      </c>
      <c r="R5229" s="24">
        <v>486761</v>
      </c>
      <c r="S5229" s="24">
        <v>344789</v>
      </c>
      <c r="T5229" s="24">
        <v>551662</v>
      </c>
      <c r="U5229" s="24">
        <v>385352</v>
      </c>
      <c r="V5229" s="24">
        <v>616564</v>
      </c>
    </row>
    <row r="5230" spans="1:22" x14ac:dyDescent="0.3">
      <c r="A5230" s="54"/>
      <c r="B5230" s="54" t="s">
        <v>620</v>
      </c>
      <c r="C5230" s="54" t="s">
        <v>617</v>
      </c>
      <c r="D5230" t="s">
        <v>158</v>
      </c>
      <c r="E5230" s="54" t="s">
        <v>563</v>
      </c>
      <c r="F5230" s="57" t="s">
        <v>247</v>
      </c>
      <c r="G5230" s="23">
        <v>1</v>
      </c>
      <c r="H5230" s="23" t="s">
        <v>14</v>
      </c>
      <c r="I5230" s="24">
        <v>116661</v>
      </c>
      <c r="J5230" s="24">
        <v>204156</v>
      </c>
      <c r="K5230" s="24">
        <v>151372</v>
      </c>
      <c r="L5230" s="24">
        <v>264900</v>
      </c>
      <c r="M5230" s="24">
        <v>181493</v>
      </c>
      <c r="N5230" s="24">
        <v>317614</v>
      </c>
      <c r="O5230" s="24">
        <v>217032</v>
      </c>
      <c r="P5230" s="24">
        <v>379806</v>
      </c>
      <c r="Q5230" s="24">
        <v>256037</v>
      </c>
      <c r="R5230" s="24">
        <v>448065</v>
      </c>
      <c r="S5230" s="24">
        <v>280836</v>
      </c>
      <c r="T5230" s="24">
        <v>491462</v>
      </c>
      <c r="U5230" s="24">
        <v>303309</v>
      </c>
      <c r="V5230" s="24">
        <v>530791</v>
      </c>
    </row>
    <row r="5231" spans="1:22" x14ac:dyDescent="0.3">
      <c r="A5231" s="54"/>
      <c r="B5231" s="54" t="s">
        <v>620</v>
      </c>
      <c r="C5231" s="54" t="s">
        <v>617</v>
      </c>
      <c r="D5231" t="s">
        <v>158</v>
      </c>
      <c r="E5231" s="54" t="s">
        <v>563</v>
      </c>
      <c r="F5231" s="57" t="s">
        <v>247</v>
      </c>
      <c r="G5231" s="23">
        <v>2</v>
      </c>
      <c r="H5231" s="23" t="s">
        <v>30</v>
      </c>
      <c r="I5231" s="24">
        <v>100789</v>
      </c>
      <c r="J5231" s="24">
        <v>176380</v>
      </c>
      <c r="K5231" s="24">
        <v>132419</v>
      </c>
      <c r="L5231" s="24">
        <v>231733</v>
      </c>
      <c r="M5231" s="24">
        <v>161328</v>
      </c>
      <c r="N5231" s="24">
        <v>282324</v>
      </c>
      <c r="O5231" s="24">
        <v>198550</v>
      </c>
      <c r="P5231" s="24">
        <v>347462</v>
      </c>
      <c r="Q5231" s="24">
        <v>236529</v>
      </c>
      <c r="R5231" s="24">
        <v>413925</v>
      </c>
      <c r="S5231" s="24">
        <v>261370</v>
      </c>
      <c r="T5231" s="24">
        <v>457397</v>
      </c>
      <c r="U5231" s="24">
        <v>284191</v>
      </c>
      <c r="V5231" s="24">
        <v>497335</v>
      </c>
    </row>
    <row r="5232" spans="1:22" x14ac:dyDescent="0.3">
      <c r="A5232" s="54"/>
      <c r="B5232" s="54" t="s">
        <v>620</v>
      </c>
      <c r="C5232" s="54" t="s">
        <v>617</v>
      </c>
      <c r="D5232" t="s">
        <v>158</v>
      </c>
      <c r="E5232" s="54" t="s">
        <v>563</v>
      </c>
      <c r="F5232" s="57" t="s">
        <v>247</v>
      </c>
      <c r="G5232" s="23">
        <v>3</v>
      </c>
      <c r="H5232" s="23" t="s">
        <v>31</v>
      </c>
      <c r="I5232" s="24">
        <v>90978</v>
      </c>
      <c r="J5232" s="24">
        <v>159212</v>
      </c>
      <c r="K5232" s="24">
        <v>123597</v>
      </c>
      <c r="L5232" s="24">
        <v>216294</v>
      </c>
      <c r="M5232" s="24">
        <v>156125</v>
      </c>
      <c r="N5232" s="24">
        <v>273220</v>
      </c>
      <c r="O5232" s="24">
        <v>205373</v>
      </c>
      <c r="P5232" s="24">
        <v>359403</v>
      </c>
      <c r="Q5232" s="24">
        <v>254097</v>
      </c>
      <c r="R5232" s="24">
        <v>444669</v>
      </c>
      <c r="S5232" s="24">
        <v>285997</v>
      </c>
      <c r="T5232" s="24">
        <v>500495</v>
      </c>
      <c r="U5232" s="24">
        <v>317432</v>
      </c>
      <c r="V5232" s="24">
        <v>555506</v>
      </c>
    </row>
    <row r="5233" spans="1:22" x14ac:dyDescent="0.3">
      <c r="A5233" s="54"/>
      <c r="B5233" s="54" t="s">
        <v>620</v>
      </c>
      <c r="C5233" s="54" t="s">
        <v>617</v>
      </c>
      <c r="D5233" t="s">
        <v>158</v>
      </c>
      <c r="E5233" s="54" t="s">
        <v>563</v>
      </c>
      <c r="F5233" s="57" t="s">
        <v>247</v>
      </c>
      <c r="G5233" s="23">
        <v>4</v>
      </c>
      <c r="H5233" s="23" t="s">
        <v>29</v>
      </c>
      <c r="I5233" s="24">
        <v>102927</v>
      </c>
      <c r="J5233" s="24">
        <v>164683</v>
      </c>
      <c r="K5233" s="24">
        <v>144098</v>
      </c>
      <c r="L5233" s="24">
        <v>230557</v>
      </c>
      <c r="M5233" s="24">
        <v>185269</v>
      </c>
      <c r="N5233" s="24">
        <v>296430</v>
      </c>
      <c r="O5233" s="24">
        <v>247025</v>
      </c>
      <c r="P5233" s="24">
        <v>395240</v>
      </c>
      <c r="Q5233" s="24">
        <v>308781</v>
      </c>
      <c r="R5233" s="24">
        <v>494050</v>
      </c>
      <c r="S5233" s="24">
        <v>349952</v>
      </c>
      <c r="T5233" s="24">
        <v>559923</v>
      </c>
      <c r="U5233" s="24">
        <v>391123</v>
      </c>
      <c r="V5233" s="24">
        <v>625797</v>
      </c>
    </row>
    <row r="5234" spans="1:22" hidden="1" x14ac:dyDescent="0.3">
      <c r="A5234" s="23"/>
      <c r="B5234" s="23">
        <v>2023</v>
      </c>
      <c r="C5234" s="23" t="s">
        <v>560</v>
      </c>
      <c r="D5234" t="s">
        <v>158</v>
      </c>
      <c r="E5234" s="23" t="s">
        <v>528</v>
      </c>
      <c r="F5234" s="23" t="s">
        <v>288</v>
      </c>
      <c r="G5234" s="23">
        <v>1</v>
      </c>
      <c r="H5234" s="23" t="s">
        <v>14</v>
      </c>
      <c r="I5234" s="24">
        <v>119534</v>
      </c>
      <c r="J5234" s="24">
        <v>209184</v>
      </c>
      <c r="K5234" s="24">
        <v>155321</v>
      </c>
      <c r="L5234" s="24">
        <v>271811</v>
      </c>
      <c r="M5234" s="24">
        <v>185749</v>
      </c>
      <c r="N5234" s="24">
        <v>325061</v>
      </c>
      <c r="O5234" s="24">
        <v>221694</v>
      </c>
      <c r="P5234" s="24">
        <v>387965</v>
      </c>
      <c r="Q5234" s="24">
        <v>261710</v>
      </c>
      <c r="R5234" s="24">
        <v>457993</v>
      </c>
      <c r="S5234" s="24">
        <v>287162</v>
      </c>
      <c r="T5234" s="24">
        <v>502533</v>
      </c>
      <c r="U5234" s="24">
        <v>311169</v>
      </c>
      <c r="V5234" s="24">
        <v>544547</v>
      </c>
    </row>
    <row r="5235" spans="1:22" hidden="1" x14ac:dyDescent="0.3">
      <c r="A5235" s="23"/>
      <c r="B5235" s="23">
        <v>2023</v>
      </c>
      <c r="C5235" s="23" t="s">
        <v>560</v>
      </c>
      <c r="D5235" t="s">
        <v>158</v>
      </c>
      <c r="E5235" s="23" t="s">
        <v>528</v>
      </c>
      <c r="F5235" s="23" t="s">
        <v>288</v>
      </c>
      <c r="G5235" s="23">
        <v>2</v>
      </c>
      <c r="H5235" s="23" t="s">
        <v>30</v>
      </c>
      <c r="I5235" s="24">
        <v>99442</v>
      </c>
      <c r="J5235" s="24">
        <v>174023</v>
      </c>
      <c r="K5235" s="24">
        <v>132583</v>
      </c>
      <c r="L5235" s="24">
        <v>232021</v>
      </c>
      <c r="M5235" s="24">
        <v>163452</v>
      </c>
      <c r="N5235" s="24">
        <v>286042</v>
      </c>
      <c r="O5235" s="24">
        <v>205838</v>
      </c>
      <c r="P5235" s="24">
        <v>360217</v>
      </c>
      <c r="Q5235" s="24">
        <v>249093</v>
      </c>
      <c r="R5235" s="24">
        <v>435912</v>
      </c>
      <c r="S5235" s="24">
        <v>275100</v>
      </c>
      <c r="T5235" s="24">
        <v>481424</v>
      </c>
      <c r="U5235" s="24">
        <v>299473</v>
      </c>
      <c r="V5235" s="24">
        <v>524077</v>
      </c>
    </row>
    <row r="5236" spans="1:22" hidden="1" x14ac:dyDescent="0.3">
      <c r="A5236" s="23"/>
      <c r="B5236" s="23">
        <v>2023</v>
      </c>
      <c r="C5236" s="23" t="s">
        <v>560</v>
      </c>
      <c r="D5236" t="s">
        <v>158</v>
      </c>
      <c r="E5236" s="23" t="s">
        <v>528</v>
      </c>
      <c r="F5236" s="23" t="s">
        <v>288</v>
      </c>
      <c r="G5236" s="23">
        <v>3</v>
      </c>
      <c r="H5236" s="23" t="s">
        <v>31</v>
      </c>
      <c r="I5236" s="24">
        <v>91264</v>
      </c>
      <c r="J5236" s="24">
        <v>159712</v>
      </c>
      <c r="K5236" s="24">
        <v>125953</v>
      </c>
      <c r="L5236" s="24">
        <v>220418</v>
      </c>
      <c r="M5236" s="24">
        <v>159608</v>
      </c>
      <c r="N5236" s="24">
        <v>279315</v>
      </c>
      <c r="O5236" s="24">
        <v>208140</v>
      </c>
      <c r="P5236" s="24">
        <v>364245</v>
      </c>
      <c r="Q5236" s="24">
        <v>259205</v>
      </c>
      <c r="R5236" s="24">
        <v>453609</v>
      </c>
      <c r="S5236" s="24">
        <v>291560</v>
      </c>
      <c r="T5236" s="24">
        <v>510230</v>
      </c>
      <c r="U5236" s="24">
        <v>323396</v>
      </c>
      <c r="V5236" s="24">
        <v>565943</v>
      </c>
    </row>
    <row r="5237" spans="1:22" hidden="1" x14ac:dyDescent="0.3">
      <c r="A5237" s="23"/>
      <c r="B5237" s="23">
        <v>2023</v>
      </c>
      <c r="C5237" s="23" t="s">
        <v>560</v>
      </c>
      <c r="D5237" t="s">
        <v>158</v>
      </c>
      <c r="E5237" s="23" t="s">
        <v>528</v>
      </c>
      <c r="F5237" s="23" t="s">
        <v>288</v>
      </c>
      <c r="G5237" s="23">
        <v>4</v>
      </c>
      <c r="H5237" s="23" t="s">
        <v>29</v>
      </c>
      <c r="I5237" s="24">
        <v>103042</v>
      </c>
      <c r="J5237" s="24">
        <v>164867</v>
      </c>
      <c r="K5237" s="24">
        <v>144259</v>
      </c>
      <c r="L5237" s="24">
        <v>230814</v>
      </c>
      <c r="M5237" s="24">
        <v>185475</v>
      </c>
      <c r="N5237" s="24">
        <v>296761</v>
      </c>
      <c r="O5237" s="24">
        <v>247300</v>
      </c>
      <c r="P5237" s="24">
        <v>395681</v>
      </c>
      <c r="Q5237" s="24">
        <v>309126</v>
      </c>
      <c r="R5237" s="24">
        <v>494601</v>
      </c>
      <c r="S5237" s="24">
        <v>350342</v>
      </c>
      <c r="T5237" s="24">
        <v>560548</v>
      </c>
      <c r="U5237" s="24">
        <v>391559</v>
      </c>
      <c r="V5237" s="24">
        <v>626494</v>
      </c>
    </row>
    <row r="5238" spans="1:22" x14ac:dyDescent="0.3">
      <c r="A5238" s="54"/>
      <c r="B5238" s="54" t="s">
        <v>620</v>
      </c>
      <c r="C5238" s="54" t="s">
        <v>617</v>
      </c>
      <c r="D5238" t="s">
        <v>158</v>
      </c>
      <c r="E5238" s="54" t="s">
        <v>563</v>
      </c>
      <c r="F5238" s="57" t="s">
        <v>288</v>
      </c>
      <c r="G5238" s="23">
        <v>1</v>
      </c>
      <c r="H5238" s="23" t="s">
        <v>14</v>
      </c>
      <c r="I5238" s="24">
        <v>119254</v>
      </c>
      <c r="J5238" s="24">
        <v>208694</v>
      </c>
      <c r="K5238" s="24">
        <v>154806</v>
      </c>
      <c r="L5238" s="24">
        <v>270911</v>
      </c>
      <c r="M5238" s="24">
        <v>185658</v>
      </c>
      <c r="N5238" s="24">
        <v>324901</v>
      </c>
      <c r="O5238" s="24">
        <v>222081</v>
      </c>
      <c r="P5238" s="24">
        <v>388642</v>
      </c>
      <c r="Q5238" s="24">
        <v>262053</v>
      </c>
      <c r="R5238" s="24">
        <v>458593</v>
      </c>
      <c r="S5238" s="24">
        <v>287460</v>
      </c>
      <c r="T5238" s="24">
        <v>503056</v>
      </c>
      <c r="U5238" s="24">
        <v>310530</v>
      </c>
      <c r="V5238" s="24">
        <v>543427</v>
      </c>
    </row>
    <row r="5239" spans="1:22" x14ac:dyDescent="0.3">
      <c r="A5239" s="54"/>
      <c r="B5239" s="54" t="s">
        <v>620</v>
      </c>
      <c r="C5239" s="54" t="s">
        <v>617</v>
      </c>
      <c r="D5239" t="s">
        <v>158</v>
      </c>
      <c r="E5239" s="54" t="s">
        <v>563</v>
      </c>
      <c r="F5239" s="57" t="s">
        <v>288</v>
      </c>
      <c r="G5239" s="23">
        <v>2</v>
      </c>
      <c r="H5239" s="23" t="s">
        <v>30</v>
      </c>
      <c r="I5239" s="24">
        <v>102734</v>
      </c>
      <c r="J5239" s="24">
        <v>179784</v>
      </c>
      <c r="K5239" s="24">
        <v>135080</v>
      </c>
      <c r="L5239" s="24">
        <v>236390</v>
      </c>
      <c r="M5239" s="24">
        <v>164669</v>
      </c>
      <c r="N5239" s="24">
        <v>288172</v>
      </c>
      <c r="O5239" s="24">
        <v>202844</v>
      </c>
      <c r="P5239" s="24">
        <v>354977</v>
      </c>
      <c r="Q5239" s="24">
        <v>241749</v>
      </c>
      <c r="R5239" s="24">
        <v>423060</v>
      </c>
      <c r="S5239" s="24">
        <v>267185</v>
      </c>
      <c r="T5239" s="24">
        <v>467573</v>
      </c>
      <c r="U5239" s="24">
        <v>290582</v>
      </c>
      <c r="V5239" s="24">
        <v>508519</v>
      </c>
    </row>
    <row r="5240" spans="1:22" x14ac:dyDescent="0.3">
      <c r="A5240" s="54"/>
      <c r="B5240" s="54" t="s">
        <v>620</v>
      </c>
      <c r="C5240" s="54" t="s">
        <v>617</v>
      </c>
      <c r="D5240" t="s">
        <v>158</v>
      </c>
      <c r="E5240" s="54" t="s">
        <v>563</v>
      </c>
      <c r="F5240" s="57" t="s">
        <v>288</v>
      </c>
      <c r="G5240" s="23">
        <v>3</v>
      </c>
      <c r="H5240" s="23" t="s">
        <v>31</v>
      </c>
      <c r="I5240" s="24">
        <v>92393</v>
      </c>
      <c r="J5240" s="24">
        <v>161688</v>
      </c>
      <c r="K5240" s="24">
        <v>125423</v>
      </c>
      <c r="L5240" s="24">
        <v>219490</v>
      </c>
      <c r="M5240" s="24">
        <v>158360</v>
      </c>
      <c r="N5240" s="24">
        <v>277130</v>
      </c>
      <c r="O5240" s="24">
        <v>208239</v>
      </c>
      <c r="P5240" s="24">
        <v>364417</v>
      </c>
      <c r="Q5240" s="24">
        <v>257572</v>
      </c>
      <c r="R5240" s="24">
        <v>450751</v>
      </c>
      <c r="S5240" s="24">
        <v>289855</v>
      </c>
      <c r="T5240" s="24">
        <v>507246</v>
      </c>
      <c r="U5240" s="24">
        <v>321653</v>
      </c>
      <c r="V5240" s="24">
        <v>562892</v>
      </c>
    </row>
    <row r="5241" spans="1:22" x14ac:dyDescent="0.3">
      <c r="A5241" s="54"/>
      <c r="B5241" s="54" t="s">
        <v>620</v>
      </c>
      <c r="C5241" s="54" t="s">
        <v>617</v>
      </c>
      <c r="D5241" t="s">
        <v>158</v>
      </c>
      <c r="E5241" s="54" t="s">
        <v>563</v>
      </c>
      <c r="F5241" s="57" t="s">
        <v>288</v>
      </c>
      <c r="G5241" s="23">
        <v>4</v>
      </c>
      <c r="H5241" s="23" t="s">
        <v>29</v>
      </c>
      <c r="I5241" s="24">
        <v>105208</v>
      </c>
      <c r="J5241" s="24">
        <v>168332</v>
      </c>
      <c r="K5241" s="24">
        <v>147291</v>
      </c>
      <c r="L5241" s="24">
        <v>235665</v>
      </c>
      <c r="M5241" s="24">
        <v>189374</v>
      </c>
      <c r="N5241" s="24">
        <v>302998</v>
      </c>
      <c r="O5241" s="24">
        <v>252498</v>
      </c>
      <c r="P5241" s="24">
        <v>403997</v>
      </c>
      <c r="Q5241" s="24">
        <v>315623</v>
      </c>
      <c r="R5241" s="24">
        <v>504997</v>
      </c>
      <c r="S5241" s="24">
        <v>357706</v>
      </c>
      <c r="T5241" s="24">
        <v>572330</v>
      </c>
      <c r="U5241" s="24">
        <v>399789</v>
      </c>
      <c r="V5241" s="24">
        <v>639662</v>
      </c>
    </row>
    <row r="5242" spans="1:22" hidden="1" x14ac:dyDescent="0.3">
      <c r="A5242" s="23"/>
      <c r="B5242" s="23">
        <v>2023</v>
      </c>
      <c r="C5242" s="23" t="s">
        <v>567</v>
      </c>
      <c r="D5242" t="s">
        <v>176</v>
      </c>
      <c r="E5242" s="23" t="s">
        <v>572</v>
      </c>
      <c r="F5242" s="23" t="s">
        <v>344</v>
      </c>
      <c r="G5242" s="23">
        <v>1</v>
      </c>
      <c r="H5242" s="23" t="s">
        <v>14</v>
      </c>
      <c r="I5242" s="24">
        <v>108754</v>
      </c>
      <c r="J5242" s="24">
        <v>190319</v>
      </c>
      <c r="K5242" s="24">
        <v>141211</v>
      </c>
      <c r="L5242" s="24">
        <v>247119</v>
      </c>
      <c r="M5242" s="24">
        <v>168787</v>
      </c>
      <c r="N5242" s="24">
        <v>295377</v>
      </c>
      <c r="O5242" s="24">
        <v>201326</v>
      </c>
      <c r="P5242" s="24">
        <v>352320</v>
      </c>
      <c r="Q5242" s="24">
        <v>237578</v>
      </c>
      <c r="R5242" s="24">
        <v>415761</v>
      </c>
      <c r="S5242" s="24">
        <v>260645</v>
      </c>
      <c r="T5242" s="24">
        <v>456129</v>
      </c>
      <c r="U5242" s="24">
        <v>282370</v>
      </c>
      <c r="V5242" s="24">
        <v>494148</v>
      </c>
    </row>
    <row r="5243" spans="1:22" hidden="1" x14ac:dyDescent="0.3">
      <c r="A5243" s="23"/>
      <c r="B5243" s="23">
        <v>2023</v>
      </c>
      <c r="C5243" s="23" t="s">
        <v>567</v>
      </c>
      <c r="D5243" t="s">
        <v>176</v>
      </c>
      <c r="E5243" s="23" t="s">
        <v>572</v>
      </c>
      <c r="F5243" s="23" t="s">
        <v>344</v>
      </c>
      <c r="G5243" s="23">
        <v>2</v>
      </c>
      <c r="H5243" s="23" t="s">
        <v>30</v>
      </c>
      <c r="I5243" s="24">
        <v>91025</v>
      </c>
      <c r="J5243" s="24">
        <v>159295</v>
      </c>
      <c r="K5243" s="24">
        <v>121149</v>
      </c>
      <c r="L5243" s="24">
        <v>212010</v>
      </c>
      <c r="M5243" s="24">
        <v>149113</v>
      </c>
      <c r="N5243" s="24">
        <v>260948</v>
      </c>
      <c r="O5243" s="24">
        <v>187335</v>
      </c>
      <c r="P5243" s="24">
        <v>327837</v>
      </c>
      <c r="Q5243" s="24">
        <v>226445</v>
      </c>
      <c r="R5243" s="24">
        <v>396278</v>
      </c>
      <c r="S5243" s="24">
        <v>250002</v>
      </c>
      <c r="T5243" s="24">
        <v>437504</v>
      </c>
      <c r="U5243" s="24">
        <v>272049</v>
      </c>
      <c r="V5243" s="24">
        <v>476087</v>
      </c>
    </row>
    <row r="5244" spans="1:22" hidden="1" x14ac:dyDescent="0.3">
      <c r="A5244" s="23"/>
      <c r="B5244" s="23">
        <v>2023</v>
      </c>
      <c r="C5244" s="23" t="s">
        <v>567</v>
      </c>
      <c r="D5244" t="s">
        <v>176</v>
      </c>
      <c r="E5244" s="23" t="s">
        <v>572</v>
      </c>
      <c r="F5244" s="23" t="s">
        <v>344</v>
      </c>
      <c r="G5244" s="23">
        <v>3</v>
      </c>
      <c r="H5244" s="23" t="s">
        <v>31</v>
      </c>
      <c r="I5244" s="24">
        <v>83895</v>
      </c>
      <c r="J5244" s="24">
        <v>146817</v>
      </c>
      <c r="K5244" s="24">
        <v>115851</v>
      </c>
      <c r="L5244" s="24">
        <v>202738</v>
      </c>
      <c r="M5244" s="24">
        <v>146894</v>
      </c>
      <c r="N5244" s="24">
        <v>257064</v>
      </c>
      <c r="O5244" s="24">
        <v>191737</v>
      </c>
      <c r="P5244" s="24">
        <v>335539</v>
      </c>
      <c r="Q5244" s="24">
        <v>238815</v>
      </c>
      <c r="R5244" s="24">
        <v>417927</v>
      </c>
      <c r="S5244" s="24">
        <v>268711</v>
      </c>
      <c r="T5244" s="24">
        <v>470244</v>
      </c>
      <c r="U5244" s="24">
        <v>298149</v>
      </c>
      <c r="V5244" s="24">
        <v>521760</v>
      </c>
    </row>
    <row r="5245" spans="1:22" hidden="1" x14ac:dyDescent="0.3">
      <c r="A5245" s="23"/>
      <c r="B5245" s="23">
        <v>2023</v>
      </c>
      <c r="C5245" s="23" t="s">
        <v>567</v>
      </c>
      <c r="D5245" t="s">
        <v>176</v>
      </c>
      <c r="E5245" s="23" t="s">
        <v>572</v>
      </c>
      <c r="F5245" s="23" t="s">
        <v>344</v>
      </c>
      <c r="G5245" s="23">
        <v>4</v>
      </c>
      <c r="H5245" s="23" t="s">
        <v>29</v>
      </c>
      <c r="I5245" s="24">
        <v>93762</v>
      </c>
      <c r="J5245" s="24">
        <v>150018</v>
      </c>
      <c r="K5245" s="24">
        <v>131266</v>
      </c>
      <c r="L5245" s="24">
        <v>210026</v>
      </c>
      <c r="M5245" s="24">
        <v>168771</v>
      </c>
      <c r="N5245" s="24">
        <v>270033</v>
      </c>
      <c r="O5245" s="24">
        <v>225028</v>
      </c>
      <c r="P5245" s="24">
        <v>360044</v>
      </c>
      <c r="Q5245" s="24">
        <v>281285</v>
      </c>
      <c r="R5245" s="24">
        <v>450055</v>
      </c>
      <c r="S5245" s="24">
        <v>318789</v>
      </c>
      <c r="T5245" s="24">
        <v>510063</v>
      </c>
      <c r="U5245" s="24">
        <v>356294</v>
      </c>
      <c r="V5245" s="24">
        <v>570070</v>
      </c>
    </row>
    <row r="5246" spans="1:22" x14ac:dyDescent="0.3">
      <c r="A5246" s="54"/>
      <c r="B5246" s="54" t="s">
        <v>620</v>
      </c>
      <c r="C5246" s="54" t="s">
        <v>611</v>
      </c>
      <c r="D5246" t="s">
        <v>176</v>
      </c>
      <c r="E5246" s="54" t="s">
        <v>572</v>
      </c>
      <c r="F5246" s="57" t="s">
        <v>344</v>
      </c>
      <c r="G5246" s="23">
        <v>1</v>
      </c>
      <c r="H5246" s="23" t="s">
        <v>14</v>
      </c>
      <c r="I5246" s="24">
        <v>108541</v>
      </c>
      <c r="J5246" s="24">
        <v>189946</v>
      </c>
      <c r="K5246" s="24">
        <v>140829</v>
      </c>
      <c r="L5246" s="24">
        <v>246451</v>
      </c>
      <c r="M5246" s="24">
        <v>168849</v>
      </c>
      <c r="N5246" s="24">
        <v>295485</v>
      </c>
      <c r="O5246" s="24">
        <v>201904</v>
      </c>
      <c r="P5246" s="24">
        <v>353332</v>
      </c>
      <c r="Q5246" s="24">
        <v>238185</v>
      </c>
      <c r="R5246" s="24">
        <v>416823</v>
      </c>
      <c r="S5246" s="24">
        <v>261252</v>
      </c>
      <c r="T5246" s="24">
        <v>457190</v>
      </c>
      <c r="U5246" s="24">
        <v>282151</v>
      </c>
      <c r="V5246" s="24">
        <v>493765</v>
      </c>
    </row>
    <row r="5247" spans="1:22" x14ac:dyDescent="0.3">
      <c r="A5247" s="54"/>
      <c r="B5247" s="54" t="s">
        <v>620</v>
      </c>
      <c r="C5247" s="54" t="s">
        <v>611</v>
      </c>
      <c r="D5247" t="s">
        <v>176</v>
      </c>
      <c r="E5247" s="54" t="s">
        <v>572</v>
      </c>
      <c r="F5247" s="57" t="s">
        <v>344</v>
      </c>
      <c r="G5247" s="23">
        <v>2</v>
      </c>
      <c r="H5247" s="23" t="s">
        <v>30</v>
      </c>
      <c r="I5247" s="24">
        <v>93803</v>
      </c>
      <c r="J5247" s="24">
        <v>164154</v>
      </c>
      <c r="K5247" s="24">
        <v>123230</v>
      </c>
      <c r="L5247" s="24">
        <v>215653</v>
      </c>
      <c r="M5247" s="24">
        <v>150124</v>
      </c>
      <c r="N5247" s="24">
        <v>262716</v>
      </c>
      <c r="O5247" s="24">
        <v>184742</v>
      </c>
      <c r="P5247" s="24">
        <v>323299</v>
      </c>
      <c r="Q5247" s="24">
        <v>220070</v>
      </c>
      <c r="R5247" s="24">
        <v>385122</v>
      </c>
      <c r="S5247" s="24">
        <v>243178</v>
      </c>
      <c r="T5247" s="24">
        <v>425561</v>
      </c>
      <c r="U5247" s="24">
        <v>264404</v>
      </c>
      <c r="V5247" s="24">
        <v>462707</v>
      </c>
    </row>
    <row r="5248" spans="1:22" x14ac:dyDescent="0.3">
      <c r="A5248" s="54"/>
      <c r="B5248" s="54" t="s">
        <v>620</v>
      </c>
      <c r="C5248" s="54" t="s">
        <v>611</v>
      </c>
      <c r="D5248" t="s">
        <v>176</v>
      </c>
      <c r="E5248" s="54" t="s">
        <v>572</v>
      </c>
      <c r="F5248" s="57" t="s">
        <v>344</v>
      </c>
      <c r="G5248" s="23">
        <v>3</v>
      </c>
      <c r="H5248" s="23" t="s">
        <v>31</v>
      </c>
      <c r="I5248" s="24">
        <v>84706</v>
      </c>
      <c r="J5248" s="24">
        <v>148235</v>
      </c>
      <c r="K5248" s="24">
        <v>115085</v>
      </c>
      <c r="L5248" s="24">
        <v>201398</v>
      </c>
      <c r="M5248" s="24">
        <v>145380</v>
      </c>
      <c r="N5248" s="24">
        <v>254416</v>
      </c>
      <c r="O5248" s="24">
        <v>191246</v>
      </c>
      <c r="P5248" s="24">
        <v>334680</v>
      </c>
      <c r="Q5248" s="24">
        <v>236625</v>
      </c>
      <c r="R5248" s="24">
        <v>414094</v>
      </c>
      <c r="S5248" s="24">
        <v>266337</v>
      </c>
      <c r="T5248" s="24">
        <v>466090</v>
      </c>
      <c r="U5248" s="24">
        <v>295617</v>
      </c>
      <c r="V5248" s="24">
        <v>517330</v>
      </c>
    </row>
    <row r="5249" spans="1:22" x14ac:dyDescent="0.3">
      <c r="A5249" s="54"/>
      <c r="B5249" s="54" t="s">
        <v>620</v>
      </c>
      <c r="C5249" s="54" t="s">
        <v>611</v>
      </c>
      <c r="D5249" t="s">
        <v>176</v>
      </c>
      <c r="E5249" s="54" t="s">
        <v>572</v>
      </c>
      <c r="F5249" s="57" t="s">
        <v>344</v>
      </c>
      <c r="G5249" s="23">
        <v>4</v>
      </c>
      <c r="H5249" s="23" t="s">
        <v>29</v>
      </c>
      <c r="I5249" s="24">
        <v>95764</v>
      </c>
      <c r="J5249" s="24">
        <v>153222</v>
      </c>
      <c r="K5249" s="24">
        <v>134070</v>
      </c>
      <c r="L5249" s="24">
        <v>214511</v>
      </c>
      <c r="M5249" s="24">
        <v>172375</v>
      </c>
      <c r="N5249" s="24">
        <v>275800</v>
      </c>
      <c r="O5249" s="24">
        <v>229834</v>
      </c>
      <c r="P5249" s="24">
        <v>367734</v>
      </c>
      <c r="Q5249" s="24">
        <v>287292</v>
      </c>
      <c r="R5249" s="24">
        <v>459667</v>
      </c>
      <c r="S5249" s="24">
        <v>325598</v>
      </c>
      <c r="T5249" s="24">
        <v>520956</v>
      </c>
      <c r="U5249" s="24">
        <v>363903</v>
      </c>
      <c r="V5249" s="24">
        <v>582245</v>
      </c>
    </row>
    <row r="5250" spans="1:22" hidden="1" x14ac:dyDescent="0.3">
      <c r="A5250" s="23"/>
      <c r="B5250" s="23">
        <v>2023</v>
      </c>
      <c r="C5250" s="23" t="s">
        <v>544</v>
      </c>
      <c r="D5250" t="s">
        <v>181</v>
      </c>
      <c r="E5250" s="23" t="s">
        <v>550</v>
      </c>
      <c r="F5250" s="23" t="s">
        <v>227</v>
      </c>
      <c r="G5250" s="23">
        <v>1</v>
      </c>
      <c r="H5250" s="23" t="s">
        <v>14</v>
      </c>
      <c r="I5250" s="24">
        <v>120182</v>
      </c>
      <c r="J5250" s="24">
        <v>210319</v>
      </c>
      <c r="K5250" s="24">
        <v>156179</v>
      </c>
      <c r="L5250" s="24">
        <v>273314</v>
      </c>
      <c r="M5250" s="24">
        <v>186790</v>
      </c>
      <c r="N5250" s="24">
        <v>326883</v>
      </c>
      <c r="O5250" s="24">
        <v>222957</v>
      </c>
      <c r="P5250" s="24">
        <v>390174</v>
      </c>
      <c r="Q5250" s="24">
        <v>263214</v>
      </c>
      <c r="R5250" s="24">
        <v>460625</v>
      </c>
      <c r="S5250" s="24">
        <v>288818</v>
      </c>
      <c r="T5250" s="24">
        <v>505431</v>
      </c>
      <c r="U5250" s="24">
        <v>312975</v>
      </c>
      <c r="V5250" s="24">
        <v>547706</v>
      </c>
    </row>
    <row r="5251" spans="1:22" hidden="1" x14ac:dyDescent="0.3">
      <c r="A5251" s="23"/>
      <c r="B5251" s="23">
        <v>2023</v>
      </c>
      <c r="C5251" s="23" t="s">
        <v>544</v>
      </c>
      <c r="D5251" t="s">
        <v>181</v>
      </c>
      <c r="E5251" s="23" t="s">
        <v>550</v>
      </c>
      <c r="F5251" s="23" t="s">
        <v>227</v>
      </c>
      <c r="G5251" s="23">
        <v>2</v>
      </c>
      <c r="H5251" s="23" t="s">
        <v>30</v>
      </c>
      <c r="I5251" s="24">
        <v>99893</v>
      </c>
      <c r="J5251" s="24">
        <v>174812</v>
      </c>
      <c r="K5251" s="24">
        <v>133219</v>
      </c>
      <c r="L5251" s="24">
        <v>233133</v>
      </c>
      <c r="M5251" s="24">
        <v>164275</v>
      </c>
      <c r="N5251" s="24">
        <v>287481</v>
      </c>
      <c r="O5251" s="24">
        <v>206945</v>
      </c>
      <c r="P5251" s="24">
        <v>362154</v>
      </c>
      <c r="Q5251" s="24">
        <v>250473</v>
      </c>
      <c r="R5251" s="24">
        <v>438328</v>
      </c>
      <c r="S5251" s="24">
        <v>276637</v>
      </c>
      <c r="T5251" s="24">
        <v>484115</v>
      </c>
      <c r="U5251" s="24">
        <v>301163</v>
      </c>
      <c r="V5251" s="24">
        <v>527035</v>
      </c>
    </row>
    <row r="5252" spans="1:22" hidden="1" x14ac:dyDescent="0.3">
      <c r="A5252" s="23"/>
      <c r="B5252" s="23">
        <v>2023</v>
      </c>
      <c r="C5252" s="23" t="s">
        <v>544</v>
      </c>
      <c r="D5252" t="s">
        <v>181</v>
      </c>
      <c r="E5252" s="23" t="s">
        <v>550</v>
      </c>
      <c r="F5252" s="23" t="s">
        <v>227</v>
      </c>
      <c r="G5252" s="23">
        <v>3</v>
      </c>
      <c r="H5252" s="23" t="s">
        <v>31</v>
      </c>
      <c r="I5252" s="24">
        <v>91621</v>
      </c>
      <c r="J5252" s="24">
        <v>160338</v>
      </c>
      <c r="K5252" s="24">
        <v>126436</v>
      </c>
      <c r="L5252" s="24">
        <v>221262</v>
      </c>
      <c r="M5252" s="24">
        <v>160206</v>
      </c>
      <c r="N5252" s="24">
        <v>280361</v>
      </c>
      <c r="O5252" s="24">
        <v>208891</v>
      </c>
      <c r="P5252" s="24">
        <v>365559</v>
      </c>
      <c r="Q5252" s="24">
        <v>260135</v>
      </c>
      <c r="R5252" s="24">
        <v>455236</v>
      </c>
      <c r="S5252" s="24">
        <v>292592</v>
      </c>
      <c r="T5252" s="24">
        <v>512036</v>
      </c>
      <c r="U5252" s="24">
        <v>324525</v>
      </c>
      <c r="V5252" s="24">
        <v>567919</v>
      </c>
    </row>
    <row r="5253" spans="1:22" hidden="1" x14ac:dyDescent="0.3">
      <c r="A5253" s="23"/>
      <c r="B5253" s="23">
        <v>2023</v>
      </c>
      <c r="C5253" s="23" t="s">
        <v>544</v>
      </c>
      <c r="D5253" t="s">
        <v>181</v>
      </c>
      <c r="E5253" s="23" t="s">
        <v>550</v>
      </c>
      <c r="F5253" s="23" t="s">
        <v>227</v>
      </c>
      <c r="G5253" s="23">
        <v>4</v>
      </c>
      <c r="H5253" s="23" t="s">
        <v>29</v>
      </c>
      <c r="I5253" s="24">
        <v>103599</v>
      </c>
      <c r="J5253" s="24">
        <v>165758</v>
      </c>
      <c r="K5253" s="24">
        <v>145038</v>
      </c>
      <c r="L5253" s="24">
        <v>232061</v>
      </c>
      <c r="M5253" s="24">
        <v>186478</v>
      </c>
      <c r="N5253" s="24">
        <v>298364</v>
      </c>
      <c r="O5253" s="24">
        <v>248637</v>
      </c>
      <c r="P5253" s="24">
        <v>397819</v>
      </c>
      <c r="Q5253" s="24">
        <v>310796</v>
      </c>
      <c r="R5253" s="24">
        <v>497274</v>
      </c>
      <c r="S5253" s="24">
        <v>352236</v>
      </c>
      <c r="T5253" s="24">
        <v>563577</v>
      </c>
      <c r="U5253" s="24">
        <v>393675</v>
      </c>
      <c r="V5253" s="24">
        <v>629880</v>
      </c>
    </row>
    <row r="5254" spans="1:22" x14ac:dyDescent="0.3">
      <c r="A5254" s="54"/>
      <c r="B5254" s="54" t="s">
        <v>620</v>
      </c>
      <c r="C5254" s="54" t="s">
        <v>614</v>
      </c>
      <c r="D5254" t="s">
        <v>181</v>
      </c>
      <c r="E5254" s="54" t="s">
        <v>550</v>
      </c>
      <c r="F5254" s="57" t="s">
        <v>227</v>
      </c>
      <c r="G5254" s="23">
        <v>1</v>
      </c>
      <c r="H5254" s="23" t="s">
        <v>14</v>
      </c>
      <c r="I5254" s="24">
        <v>121693</v>
      </c>
      <c r="J5254" s="24">
        <v>212962</v>
      </c>
      <c r="K5254" s="24">
        <v>157931</v>
      </c>
      <c r="L5254" s="24">
        <v>276379</v>
      </c>
      <c r="M5254" s="24">
        <v>189378</v>
      </c>
      <c r="N5254" s="24">
        <v>331411</v>
      </c>
      <c r="O5254" s="24">
        <v>226489</v>
      </c>
      <c r="P5254" s="24">
        <v>396356</v>
      </c>
      <c r="Q5254" s="24">
        <v>267219</v>
      </c>
      <c r="R5254" s="24">
        <v>467634</v>
      </c>
      <c r="S5254" s="24">
        <v>293112</v>
      </c>
      <c r="T5254" s="24">
        <v>512946</v>
      </c>
      <c r="U5254" s="24">
        <v>316596</v>
      </c>
      <c r="V5254" s="24">
        <v>554043</v>
      </c>
    </row>
    <row r="5255" spans="1:22" x14ac:dyDescent="0.3">
      <c r="A5255" s="54"/>
      <c r="B5255" s="54" t="s">
        <v>620</v>
      </c>
      <c r="C5255" s="54" t="s">
        <v>614</v>
      </c>
      <c r="D5255" t="s">
        <v>181</v>
      </c>
      <c r="E5255" s="54" t="s">
        <v>550</v>
      </c>
      <c r="F5255" s="57" t="s">
        <v>227</v>
      </c>
      <c r="G5255" s="23">
        <v>2</v>
      </c>
      <c r="H5255" s="23" t="s">
        <v>30</v>
      </c>
      <c r="I5255" s="24">
        <v>105011</v>
      </c>
      <c r="J5255" s="24">
        <v>183769</v>
      </c>
      <c r="K5255" s="24">
        <v>138011</v>
      </c>
      <c r="L5255" s="24">
        <v>241520</v>
      </c>
      <c r="M5255" s="24">
        <v>168183</v>
      </c>
      <c r="N5255" s="24">
        <v>294321</v>
      </c>
      <c r="O5255" s="24">
        <v>207064</v>
      </c>
      <c r="P5255" s="24">
        <v>362362</v>
      </c>
      <c r="Q5255" s="24">
        <v>246716</v>
      </c>
      <c r="R5255" s="24">
        <v>431752</v>
      </c>
      <c r="S5255" s="24">
        <v>272647</v>
      </c>
      <c r="T5255" s="24">
        <v>477131</v>
      </c>
      <c r="U5255" s="24">
        <v>296482</v>
      </c>
      <c r="V5255" s="24">
        <v>518843</v>
      </c>
    </row>
    <row r="5256" spans="1:22" x14ac:dyDescent="0.3">
      <c r="A5256" s="54"/>
      <c r="B5256" s="54" t="s">
        <v>620</v>
      </c>
      <c r="C5256" s="54" t="s">
        <v>614</v>
      </c>
      <c r="D5256" t="s">
        <v>181</v>
      </c>
      <c r="E5256" s="54" t="s">
        <v>550</v>
      </c>
      <c r="F5256" s="57" t="s">
        <v>227</v>
      </c>
      <c r="G5256" s="23">
        <v>3</v>
      </c>
      <c r="H5256" s="23" t="s">
        <v>31</v>
      </c>
      <c r="I5256" s="24">
        <v>94645</v>
      </c>
      <c r="J5256" s="24">
        <v>165629</v>
      </c>
      <c r="K5256" s="24">
        <v>128538</v>
      </c>
      <c r="L5256" s="24">
        <v>224941</v>
      </c>
      <c r="M5256" s="24">
        <v>162336</v>
      </c>
      <c r="N5256" s="24">
        <v>284088</v>
      </c>
      <c r="O5256" s="24">
        <v>213511</v>
      </c>
      <c r="P5256" s="24">
        <v>373645</v>
      </c>
      <c r="Q5256" s="24">
        <v>264136</v>
      </c>
      <c r="R5256" s="24">
        <v>462238</v>
      </c>
      <c r="S5256" s="24">
        <v>297274</v>
      </c>
      <c r="T5256" s="24">
        <v>520229</v>
      </c>
      <c r="U5256" s="24">
        <v>329922</v>
      </c>
      <c r="V5256" s="24">
        <v>577364</v>
      </c>
    </row>
    <row r="5257" spans="1:22" x14ac:dyDescent="0.3">
      <c r="A5257" s="54"/>
      <c r="B5257" s="54" t="s">
        <v>620</v>
      </c>
      <c r="C5257" s="54" t="s">
        <v>614</v>
      </c>
      <c r="D5257" t="s">
        <v>181</v>
      </c>
      <c r="E5257" s="54" t="s">
        <v>550</v>
      </c>
      <c r="F5257" s="57" t="s">
        <v>227</v>
      </c>
      <c r="G5257" s="23">
        <v>4</v>
      </c>
      <c r="H5257" s="23" t="s">
        <v>29</v>
      </c>
      <c r="I5257" s="24">
        <v>107364</v>
      </c>
      <c r="J5257" s="24">
        <v>171782</v>
      </c>
      <c r="K5257" s="24">
        <v>150309</v>
      </c>
      <c r="L5257" s="24">
        <v>240495</v>
      </c>
      <c r="M5257" s="24">
        <v>193255</v>
      </c>
      <c r="N5257" s="24">
        <v>309208</v>
      </c>
      <c r="O5257" s="24">
        <v>257673</v>
      </c>
      <c r="P5257" s="24">
        <v>412277</v>
      </c>
      <c r="Q5257" s="24">
        <v>322092</v>
      </c>
      <c r="R5257" s="24">
        <v>515347</v>
      </c>
      <c r="S5257" s="24">
        <v>365037</v>
      </c>
      <c r="T5257" s="24">
        <v>584059</v>
      </c>
      <c r="U5257" s="24">
        <v>407983</v>
      </c>
      <c r="V5257" s="24">
        <v>652772</v>
      </c>
    </row>
    <row r="5258" spans="1:22" hidden="1" x14ac:dyDescent="0.3">
      <c r="A5258" s="23"/>
      <c r="B5258" s="23">
        <v>2023</v>
      </c>
      <c r="C5258" s="23" t="s">
        <v>560</v>
      </c>
      <c r="D5258" t="s">
        <v>182</v>
      </c>
      <c r="E5258" s="23" t="s">
        <v>566</v>
      </c>
      <c r="F5258" s="23" t="s">
        <v>228</v>
      </c>
      <c r="G5258" s="23">
        <v>1</v>
      </c>
      <c r="H5258" s="23" t="s">
        <v>14</v>
      </c>
      <c r="I5258" s="24">
        <v>125127</v>
      </c>
      <c r="J5258" s="24">
        <v>218973</v>
      </c>
      <c r="K5258" s="24">
        <v>162561</v>
      </c>
      <c r="L5258" s="24">
        <v>284481</v>
      </c>
      <c r="M5258" s="24">
        <v>194383</v>
      </c>
      <c r="N5258" s="24">
        <v>340171</v>
      </c>
      <c r="O5258" s="24">
        <v>231965</v>
      </c>
      <c r="P5258" s="24">
        <v>405939</v>
      </c>
      <c r="Q5258" s="24">
        <v>273810</v>
      </c>
      <c r="R5258" s="24">
        <v>479168</v>
      </c>
      <c r="S5258" s="24">
        <v>300429</v>
      </c>
      <c r="T5258" s="24">
        <v>525750</v>
      </c>
      <c r="U5258" s="24">
        <v>325527</v>
      </c>
      <c r="V5258" s="24">
        <v>569673</v>
      </c>
    </row>
    <row r="5259" spans="1:22" hidden="1" x14ac:dyDescent="0.3">
      <c r="A5259" s="23"/>
      <c r="B5259" s="23">
        <v>2023</v>
      </c>
      <c r="C5259" s="23" t="s">
        <v>560</v>
      </c>
      <c r="D5259" t="s">
        <v>182</v>
      </c>
      <c r="E5259" s="23" t="s">
        <v>566</v>
      </c>
      <c r="F5259" s="23" t="s">
        <v>228</v>
      </c>
      <c r="G5259" s="23">
        <v>2</v>
      </c>
      <c r="H5259" s="23" t="s">
        <v>30</v>
      </c>
      <c r="I5259" s="24">
        <v>104247</v>
      </c>
      <c r="J5259" s="24">
        <v>182433</v>
      </c>
      <c r="K5259" s="24">
        <v>138932</v>
      </c>
      <c r="L5259" s="24">
        <v>243131</v>
      </c>
      <c r="M5259" s="24">
        <v>171212</v>
      </c>
      <c r="N5259" s="24">
        <v>299621</v>
      </c>
      <c r="O5259" s="24">
        <v>215487</v>
      </c>
      <c r="P5259" s="24">
        <v>377103</v>
      </c>
      <c r="Q5259" s="24">
        <v>260698</v>
      </c>
      <c r="R5259" s="24">
        <v>456222</v>
      </c>
      <c r="S5259" s="24">
        <v>287893</v>
      </c>
      <c r="T5259" s="24">
        <v>503813</v>
      </c>
      <c r="U5259" s="24">
        <v>313372</v>
      </c>
      <c r="V5259" s="24">
        <v>548401</v>
      </c>
    </row>
    <row r="5260" spans="1:22" hidden="1" x14ac:dyDescent="0.3">
      <c r="A5260" s="23"/>
      <c r="B5260" s="23">
        <v>2023</v>
      </c>
      <c r="C5260" s="23" t="s">
        <v>560</v>
      </c>
      <c r="D5260" t="s">
        <v>182</v>
      </c>
      <c r="E5260" s="23" t="s">
        <v>566</v>
      </c>
      <c r="F5260" s="23" t="s">
        <v>228</v>
      </c>
      <c r="G5260" s="23">
        <v>3</v>
      </c>
      <c r="H5260" s="23" t="s">
        <v>31</v>
      </c>
      <c r="I5260" s="24">
        <v>95773</v>
      </c>
      <c r="J5260" s="24">
        <v>167602</v>
      </c>
      <c r="K5260" s="24">
        <v>132194</v>
      </c>
      <c r="L5260" s="24">
        <v>231339</v>
      </c>
      <c r="M5260" s="24">
        <v>167541</v>
      </c>
      <c r="N5260" s="24">
        <v>293196</v>
      </c>
      <c r="O5260" s="24">
        <v>218533</v>
      </c>
      <c r="P5260" s="24">
        <v>382433</v>
      </c>
      <c r="Q5260" s="24">
        <v>272159</v>
      </c>
      <c r="R5260" s="24">
        <v>476278</v>
      </c>
      <c r="S5260" s="24">
        <v>306155</v>
      </c>
      <c r="T5260" s="24">
        <v>535770</v>
      </c>
      <c r="U5260" s="24">
        <v>339611</v>
      </c>
      <c r="V5260" s="24">
        <v>594319</v>
      </c>
    </row>
    <row r="5261" spans="1:22" hidden="1" x14ac:dyDescent="0.3">
      <c r="A5261" s="23"/>
      <c r="B5261" s="23">
        <v>2023</v>
      </c>
      <c r="C5261" s="23" t="s">
        <v>560</v>
      </c>
      <c r="D5261" t="s">
        <v>182</v>
      </c>
      <c r="E5261" s="23" t="s">
        <v>566</v>
      </c>
      <c r="F5261" s="23" t="s">
        <v>228</v>
      </c>
      <c r="G5261" s="23">
        <v>4</v>
      </c>
      <c r="H5261" s="23" t="s">
        <v>29</v>
      </c>
      <c r="I5261" s="24">
        <v>107867</v>
      </c>
      <c r="J5261" s="24">
        <v>172587</v>
      </c>
      <c r="K5261" s="24">
        <v>151014</v>
      </c>
      <c r="L5261" s="24">
        <v>241622</v>
      </c>
      <c r="M5261" s="24">
        <v>194161</v>
      </c>
      <c r="N5261" s="24">
        <v>310657</v>
      </c>
      <c r="O5261" s="24">
        <v>258881</v>
      </c>
      <c r="P5261" s="24">
        <v>414210</v>
      </c>
      <c r="Q5261" s="24">
        <v>323601</v>
      </c>
      <c r="R5261" s="24">
        <v>517762</v>
      </c>
      <c r="S5261" s="24">
        <v>366748</v>
      </c>
      <c r="T5261" s="24">
        <v>586797</v>
      </c>
      <c r="U5261" s="24">
        <v>409895</v>
      </c>
      <c r="V5261" s="24">
        <v>655832</v>
      </c>
    </row>
    <row r="5262" spans="1:22" x14ac:dyDescent="0.3">
      <c r="A5262" s="54"/>
      <c r="B5262" s="54" t="s">
        <v>620</v>
      </c>
      <c r="C5262" s="54" t="s">
        <v>617</v>
      </c>
      <c r="D5262" t="s">
        <v>182</v>
      </c>
      <c r="E5262" s="54" t="s">
        <v>566</v>
      </c>
      <c r="F5262" s="57" t="s">
        <v>228</v>
      </c>
      <c r="G5262" s="23">
        <v>1</v>
      </c>
      <c r="H5262" s="23" t="s">
        <v>14</v>
      </c>
      <c r="I5262" s="24">
        <v>127919</v>
      </c>
      <c r="J5262" s="24">
        <v>223858</v>
      </c>
      <c r="K5262" s="24">
        <v>166001</v>
      </c>
      <c r="L5262" s="24">
        <v>290501</v>
      </c>
      <c r="M5262" s="24">
        <v>199047</v>
      </c>
      <c r="N5262" s="24">
        <v>348333</v>
      </c>
      <c r="O5262" s="24">
        <v>238044</v>
      </c>
      <c r="P5262" s="24">
        <v>416577</v>
      </c>
      <c r="Q5262" s="24">
        <v>280843</v>
      </c>
      <c r="R5262" s="24">
        <v>491475</v>
      </c>
      <c r="S5262" s="24">
        <v>308052</v>
      </c>
      <c r="T5262" s="24">
        <v>539091</v>
      </c>
      <c r="U5262" s="24">
        <v>332723</v>
      </c>
      <c r="V5262" s="24">
        <v>582265</v>
      </c>
    </row>
    <row r="5263" spans="1:22" x14ac:dyDescent="0.3">
      <c r="A5263" s="54"/>
      <c r="B5263" s="54" t="s">
        <v>620</v>
      </c>
      <c r="C5263" s="54" t="s">
        <v>617</v>
      </c>
      <c r="D5263" t="s">
        <v>182</v>
      </c>
      <c r="E5263" s="54" t="s">
        <v>566</v>
      </c>
      <c r="F5263" s="57" t="s">
        <v>228</v>
      </c>
      <c r="G5263" s="23">
        <v>2</v>
      </c>
      <c r="H5263" s="23" t="s">
        <v>30</v>
      </c>
      <c r="I5263" s="24">
        <v>110427</v>
      </c>
      <c r="J5263" s="24">
        <v>193248</v>
      </c>
      <c r="K5263" s="24">
        <v>145114</v>
      </c>
      <c r="L5263" s="24">
        <v>253950</v>
      </c>
      <c r="M5263" s="24">
        <v>176825</v>
      </c>
      <c r="N5263" s="24">
        <v>309443</v>
      </c>
      <c r="O5263" s="24">
        <v>217676</v>
      </c>
      <c r="P5263" s="24">
        <v>380932</v>
      </c>
      <c r="Q5263" s="24">
        <v>259344</v>
      </c>
      <c r="R5263" s="24">
        <v>453852</v>
      </c>
      <c r="S5263" s="24">
        <v>286595</v>
      </c>
      <c r="T5263" s="24">
        <v>501542</v>
      </c>
      <c r="U5263" s="24">
        <v>311640</v>
      </c>
      <c r="V5263" s="24">
        <v>545369</v>
      </c>
    </row>
    <row r="5264" spans="1:22" x14ac:dyDescent="0.3">
      <c r="A5264" s="54"/>
      <c r="B5264" s="54" t="s">
        <v>620</v>
      </c>
      <c r="C5264" s="54" t="s">
        <v>617</v>
      </c>
      <c r="D5264" t="s">
        <v>182</v>
      </c>
      <c r="E5264" s="54" t="s">
        <v>566</v>
      </c>
      <c r="F5264" s="57" t="s">
        <v>228</v>
      </c>
      <c r="G5264" s="23">
        <v>3</v>
      </c>
      <c r="H5264" s="23" t="s">
        <v>31</v>
      </c>
      <c r="I5264" s="24">
        <v>99577</v>
      </c>
      <c r="J5264" s="24">
        <v>174260</v>
      </c>
      <c r="K5264" s="24">
        <v>135250</v>
      </c>
      <c r="L5264" s="24">
        <v>236688</v>
      </c>
      <c r="M5264" s="24">
        <v>170825</v>
      </c>
      <c r="N5264" s="24">
        <v>298943</v>
      </c>
      <c r="O5264" s="24">
        <v>224687</v>
      </c>
      <c r="P5264" s="24">
        <v>393202</v>
      </c>
      <c r="Q5264" s="24">
        <v>277972</v>
      </c>
      <c r="R5264" s="24">
        <v>486450</v>
      </c>
      <c r="S5264" s="24">
        <v>312853</v>
      </c>
      <c r="T5264" s="24">
        <v>547493</v>
      </c>
      <c r="U5264" s="24">
        <v>347222</v>
      </c>
      <c r="V5264" s="24">
        <v>607638</v>
      </c>
    </row>
    <row r="5265" spans="1:22" x14ac:dyDescent="0.3">
      <c r="A5265" s="54"/>
      <c r="B5265" s="54" t="s">
        <v>620</v>
      </c>
      <c r="C5265" s="54" t="s">
        <v>617</v>
      </c>
      <c r="D5265" t="s">
        <v>182</v>
      </c>
      <c r="E5265" s="54" t="s">
        <v>566</v>
      </c>
      <c r="F5265" s="57" t="s">
        <v>228</v>
      </c>
      <c r="G5265" s="23">
        <v>4</v>
      </c>
      <c r="H5265" s="23" t="s">
        <v>29</v>
      </c>
      <c r="I5265" s="24">
        <v>112858</v>
      </c>
      <c r="J5265" s="24">
        <v>180573</v>
      </c>
      <c r="K5265" s="24">
        <v>158001</v>
      </c>
      <c r="L5265" s="24">
        <v>252802</v>
      </c>
      <c r="M5265" s="24">
        <v>203144</v>
      </c>
      <c r="N5265" s="24">
        <v>325031</v>
      </c>
      <c r="O5265" s="24">
        <v>270859</v>
      </c>
      <c r="P5265" s="24">
        <v>433375</v>
      </c>
      <c r="Q5265" s="24">
        <v>338574</v>
      </c>
      <c r="R5265" s="24">
        <v>541719</v>
      </c>
      <c r="S5265" s="24">
        <v>383717</v>
      </c>
      <c r="T5265" s="24">
        <v>613948</v>
      </c>
      <c r="U5265" s="24">
        <v>428860</v>
      </c>
      <c r="V5265" s="24">
        <v>686177</v>
      </c>
    </row>
    <row r="5266" spans="1:22" hidden="1" x14ac:dyDescent="0.3">
      <c r="A5266" s="23"/>
      <c r="B5266" s="23">
        <v>2023</v>
      </c>
      <c r="C5266" s="23" t="s">
        <v>533</v>
      </c>
      <c r="D5266" t="s">
        <v>170</v>
      </c>
      <c r="E5266" s="23" t="s">
        <v>536</v>
      </c>
      <c r="F5266" s="23" t="s">
        <v>216</v>
      </c>
      <c r="G5266" s="23">
        <v>1</v>
      </c>
      <c r="H5266" s="23" t="s">
        <v>14</v>
      </c>
      <c r="I5266" s="24">
        <v>130342</v>
      </c>
      <c r="J5266" s="24">
        <v>228099</v>
      </c>
      <c r="K5266" s="24">
        <v>169131</v>
      </c>
      <c r="L5266" s="24">
        <v>295979</v>
      </c>
      <c r="M5266" s="24">
        <v>202061</v>
      </c>
      <c r="N5266" s="24">
        <v>353606</v>
      </c>
      <c r="O5266" s="24">
        <v>240878</v>
      </c>
      <c r="P5266" s="24">
        <v>421537</v>
      </c>
      <c r="Q5266" s="24">
        <v>284156</v>
      </c>
      <c r="R5266" s="24">
        <v>497273</v>
      </c>
      <c r="S5266" s="24">
        <v>311705</v>
      </c>
      <c r="T5266" s="24">
        <v>545485</v>
      </c>
      <c r="U5266" s="24">
        <v>337614</v>
      </c>
      <c r="V5266" s="24">
        <v>590824</v>
      </c>
    </row>
    <row r="5267" spans="1:22" hidden="1" x14ac:dyDescent="0.3">
      <c r="A5267" s="23"/>
      <c r="B5267" s="23">
        <v>2023</v>
      </c>
      <c r="C5267" s="23" t="s">
        <v>533</v>
      </c>
      <c r="D5267" t="s">
        <v>170</v>
      </c>
      <c r="E5267" s="23" t="s">
        <v>536</v>
      </c>
      <c r="F5267" s="23" t="s">
        <v>216</v>
      </c>
      <c r="G5267" s="23">
        <v>2</v>
      </c>
      <c r="H5267" s="23" t="s">
        <v>30</v>
      </c>
      <c r="I5267" s="24">
        <v>109701</v>
      </c>
      <c r="J5267" s="24">
        <v>191977</v>
      </c>
      <c r="K5267" s="24">
        <v>145772</v>
      </c>
      <c r="L5267" s="24">
        <v>255101</v>
      </c>
      <c r="M5267" s="24">
        <v>179154</v>
      </c>
      <c r="N5267" s="24">
        <v>313520</v>
      </c>
      <c r="O5267" s="24">
        <v>224589</v>
      </c>
      <c r="P5267" s="24">
        <v>393031</v>
      </c>
      <c r="Q5267" s="24">
        <v>271194</v>
      </c>
      <c r="R5267" s="24">
        <v>474589</v>
      </c>
      <c r="S5267" s="24">
        <v>299314</v>
      </c>
      <c r="T5267" s="24">
        <v>523799</v>
      </c>
      <c r="U5267" s="24">
        <v>325597</v>
      </c>
      <c r="V5267" s="24">
        <v>569795</v>
      </c>
    </row>
    <row r="5268" spans="1:22" hidden="1" x14ac:dyDescent="0.3">
      <c r="A5268" s="23"/>
      <c r="B5268" s="23">
        <v>2023</v>
      </c>
      <c r="C5268" s="23" t="s">
        <v>533</v>
      </c>
      <c r="D5268" t="s">
        <v>170</v>
      </c>
      <c r="E5268" s="23" t="s">
        <v>536</v>
      </c>
      <c r="F5268" s="23" t="s">
        <v>216</v>
      </c>
      <c r="G5268" s="23">
        <v>3</v>
      </c>
      <c r="H5268" s="23" t="s">
        <v>31</v>
      </c>
      <c r="I5268" s="24">
        <v>101496</v>
      </c>
      <c r="J5268" s="24">
        <v>177618</v>
      </c>
      <c r="K5268" s="24">
        <v>140228</v>
      </c>
      <c r="L5268" s="24">
        <v>245400</v>
      </c>
      <c r="M5268" s="24">
        <v>177899</v>
      </c>
      <c r="N5268" s="24">
        <v>311323</v>
      </c>
      <c r="O5268" s="24">
        <v>232399</v>
      </c>
      <c r="P5268" s="24">
        <v>406699</v>
      </c>
      <c r="Q5268" s="24">
        <v>289503</v>
      </c>
      <c r="R5268" s="24">
        <v>506631</v>
      </c>
      <c r="S5268" s="24">
        <v>325838</v>
      </c>
      <c r="T5268" s="24">
        <v>570216</v>
      </c>
      <c r="U5268" s="24">
        <v>361639</v>
      </c>
      <c r="V5268" s="24">
        <v>632868</v>
      </c>
    </row>
    <row r="5269" spans="1:22" hidden="1" x14ac:dyDescent="0.3">
      <c r="A5269" s="23"/>
      <c r="B5269" s="23">
        <v>2023</v>
      </c>
      <c r="C5269" s="23" t="s">
        <v>533</v>
      </c>
      <c r="D5269" t="s">
        <v>170</v>
      </c>
      <c r="E5269" s="23" t="s">
        <v>536</v>
      </c>
      <c r="F5269" s="23" t="s">
        <v>216</v>
      </c>
      <c r="G5269" s="23">
        <v>4</v>
      </c>
      <c r="H5269" s="23" t="s">
        <v>29</v>
      </c>
      <c r="I5269" s="24">
        <v>112388</v>
      </c>
      <c r="J5269" s="24">
        <v>179820</v>
      </c>
      <c r="K5269" s="24">
        <v>157343</v>
      </c>
      <c r="L5269" s="24">
        <v>251748</v>
      </c>
      <c r="M5269" s="24">
        <v>202298</v>
      </c>
      <c r="N5269" s="24">
        <v>323677</v>
      </c>
      <c r="O5269" s="24">
        <v>269730</v>
      </c>
      <c r="P5269" s="24">
        <v>431569</v>
      </c>
      <c r="Q5269" s="24">
        <v>337163</v>
      </c>
      <c r="R5269" s="24">
        <v>539461</v>
      </c>
      <c r="S5269" s="24">
        <v>382118</v>
      </c>
      <c r="T5269" s="24">
        <v>611389</v>
      </c>
      <c r="U5269" s="24">
        <v>427073</v>
      </c>
      <c r="V5269" s="24">
        <v>683317</v>
      </c>
    </row>
    <row r="5270" spans="1:22" x14ac:dyDescent="0.3">
      <c r="A5270" s="54"/>
      <c r="B5270" s="54" t="s">
        <v>620</v>
      </c>
      <c r="C5270" s="54" t="s">
        <v>609</v>
      </c>
      <c r="D5270" t="s">
        <v>170</v>
      </c>
      <c r="E5270" s="54" t="s">
        <v>536</v>
      </c>
      <c r="F5270" s="57" t="s">
        <v>216</v>
      </c>
      <c r="G5270" s="23">
        <v>1</v>
      </c>
      <c r="H5270" s="23" t="s">
        <v>14</v>
      </c>
      <c r="I5270" s="24">
        <v>127627</v>
      </c>
      <c r="J5270" s="24">
        <v>223348</v>
      </c>
      <c r="K5270" s="24">
        <v>165508</v>
      </c>
      <c r="L5270" s="24">
        <v>289640</v>
      </c>
      <c r="M5270" s="24">
        <v>198382</v>
      </c>
      <c r="N5270" s="24">
        <v>347169</v>
      </c>
      <c r="O5270" s="24">
        <v>237135</v>
      </c>
      <c r="P5270" s="24">
        <v>414987</v>
      </c>
      <c r="Q5270" s="24">
        <v>279674</v>
      </c>
      <c r="R5270" s="24">
        <v>489430</v>
      </c>
      <c r="S5270" s="24">
        <v>306727</v>
      </c>
      <c r="T5270" s="24">
        <v>536773</v>
      </c>
      <c r="U5270" s="24">
        <v>331185</v>
      </c>
      <c r="V5270" s="24">
        <v>579574</v>
      </c>
    </row>
    <row r="5271" spans="1:22" x14ac:dyDescent="0.3">
      <c r="A5271" s="54"/>
      <c r="B5271" s="54" t="s">
        <v>620</v>
      </c>
      <c r="C5271" s="54" t="s">
        <v>609</v>
      </c>
      <c r="D5271" t="s">
        <v>170</v>
      </c>
      <c r="E5271" s="54" t="s">
        <v>536</v>
      </c>
      <c r="F5271" s="57" t="s">
        <v>216</v>
      </c>
      <c r="G5271" s="23">
        <v>2</v>
      </c>
      <c r="H5271" s="23" t="s">
        <v>30</v>
      </c>
      <c r="I5271" s="24">
        <v>110656</v>
      </c>
      <c r="J5271" s="24">
        <v>193648</v>
      </c>
      <c r="K5271" s="24">
        <v>145243</v>
      </c>
      <c r="L5271" s="24">
        <v>254176</v>
      </c>
      <c r="M5271" s="24">
        <v>176820</v>
      </c>
      <c r="N5271" s="24">
        <v>309435</v>
      </c>
      <c r="O5271" s="24">
        <v>217373</v>
      </c>
      <c r="P5271" s="24">
        <v>380402</v>
      </c>
      <c r="Q5271" s="24">
        <v>258815</v>
      </c>
      <c r="R5271" s="24">
        <v>452925</v>
      </c>
      <c r="S5271" s="24">
        <v>285934</v>
      </c>
      <c r="T5271" s="24">
        <v>500384</v>
      </c>
      <c r="U5271" s="24">
        <v>310809</v>
      </c>
      <c r="V5271" s="24">
        <v>543917</v>
      </c>
    </row>
    <row r="5272" spans="1:22" x14ac:dyDescent="0.3">
      <c r="A5272" s="54"/>
      <c r="B5272" s="54" t="s">
        <v>620</v>
      </c>
      <c r="C5272" s="54" t="s">
        <v>609</v>
      </c>
      <c r="D5272" t="s">
        <v>170</v>
      </c>
      <c r="E5272" s="54" t="s">
        <v>536</v>
      </c>
      <c r="F5272" s="57" t="s">
        <v>216</v>
      </c>
      <c r="G5272" s="23">
        <v>3</v>
      </c>
      <c r="H5272" s="23" t="s">
        <v>31</v>
      </c>
      <c r="I5272" s="24">
        <v>100340</v>
      </c>
      <c r="J5272" s="24">
        <v>175595</v>
      </c>
      <c r="K5272" s="24">
        <v>136441</v>
      </c>
      <c r="L5272" s="24">
        <v>238773</v>
      </c>
      <c r="M5272" s="24">
        <v>172447</v>
      </c>
      <c r="N5272" s="24">
        <v>301783</v>
      </c>
      <c r="O5272" s="24">
        <v>226942</v>
      </c>
      <c r="P5272" s="24">
        <v>397149</v>
      </c>
      <c r="Q5272" s="24">
        <v>280877</v>
      </c>
      <c r="R5272" s="24">
        <v>491534</v>
      </c>
      <c r="S5272" s="24">
        <v>316210</v>
      </c>
      <c r="T5272" s="24">
        <v>553368</v>
      </c>
      <c r="U5272" s="24">
        <v>351046</v>
      </c>
      <c r="V5272" s="24">
        <v>614331</v>
      </c>
    </row>
    <row r="5273" spans="1:22" x14ac:dyDescent="0.3">
      <c r="A5273" s="54"/>
      <c r="B5273" s="54" t="s">
        <v>620</v>
      </c>
      <c r="C5273" s="54" t="s">
        <v>609</v>
      </c>
      <c r="D5273" t="s">
        <v>170</v>
      </c>
      <c r="E5273" s="54" t="s">
        <v>536</v>
      </c>
      <c r="F5273" s="57" t="s">
        <v>216</v>
      </c>
      <c r="G5273" s="23">
        <v>4</v>
      </c>
      <c r="H5273" s="23" t="s">
        <v>29</v>
      </c>
      <c r="I5273" s="24">
        <v>112613</v>
      </c>
      <c r="J5273" s="24">
        <v>180180</v>
      </c>
      <c r="K5273" s="24">
        <v>157658</v>
      </c>
      <c r="L5273" s="24">
        <v>252253</v>
      </c>
      <c r="M5273" s="24">
        <v>202703</v>
      </c>
      <c r="N5273" s="24">
        <v>324325</v>
      </c>
      <c r="O5273" s="24">
        <v>270271</v>
      </c>
      <c r="P5273" s="24">
        <v>432433</v>
      </c>
      <c r="Q5273" s="24">
        <v>337838</v>
      </c>
      <c r="R5273" s="24">
        <v>540541</v>
      </c>
      <c r="S5273" s="24">
        <v>382883</v>
      </c>
      <c r="T5273" s="24">
        <v>612613</v>
      </c>
      <c r="U5273" s="24">
        <v>427929</v>
      </c>
      <c r="V5273" s="24">
        <v>684686</v>
      </c>
    </row>
    <row r="5274" spans="1:22" hidden="1" x14ac:dyDescent="0.3">
      <c r="A5274" s="23"/>
      <c r="B5274" s="23">
        <v>2023</v>
      </c>
      <c r="C5274" s="23" t="s">
        <v>578</v>
      </c>
      <c r="D5274" t="s">
        <v>162</v>
      </c>
      <c r="E5274" s="23" t="s">
        <v>580</v>
      </c>
      <c r="F5274" s="23" t="s">
        <v>208</v>
      </c>
      <c r="G5274" s="23">
        <v>1</v>
      </c>
      <c r="H5274" s="23" t="s">
        <v>14</v>
      </c>
      <c r="I5274" s="24">
        <v>118093</v>
      </c>
      <c r="J5274" s="24">
        <v>206662</v>
      </c>
      <c r="K5274" s="24">
        <v>153310</v>
      </c>
      <c r="L5274" s="24">
        <v>268293</v>
      </c>
      <c r="M5274" s="24">
        <v>183226</v>
      </c>
      <c r="N5274" s="24">
        <v>320645</v>
      </c>
      <c r="O5274" s="24">
        <v>218516</v>
      </c>
      <c r="P5274" s="24">
        <v>382403</v>
      </c>
      <c r="Q5274" s="24">
        <v>257841</v>
      </c>
      <c r="R5274" s="24">
        <v>451221</v>
      </c>
      <c r="S5274" s="24">
        <v>282866</v>
      </c>
      <c r="T5274" s="24">
        <v>495016</v>
      </c>
      <c r="U5274" s="24">
        <v>306426</v>
      </c>
      <c r="V5274" s="24">
        <v>536245</v>
      </c>
    </row>
    <row r="5275" spans="1:22" hidden="1" x14ac:dyDescent="0.3">
      <c r="A5275" s="23"/>
      <c r="B5275" s="23">
        <v>2023</v>
      </c>
      <c r="C5275" s="23" t="s">
        <v>578</v>
      </c>
      <c r="D5275" t="s">
        <v>162</v>
      </c>
      <c r="E5275" s="23" t="s">
        <v>580</v>
      </c>
      <c r="F5275" s="23" t="s">
        <v>208</v>
      </c>
      <c r="G5275" s="23">
        <v>2</v>
      </c>
      <c r="H5275" s="23" t="s">
        <v>30</v>
      </c>
      <c r="I5275" s="24">
        <v>98985</v>
      </c>
      <c r="J5275" s="24">
        <v>173224</v>
      </c>
      <c r="K5275" s="24">
        <v>131688</v>
      </c>
      <c r="L5275" s="24">
        <v>230454</v>
      </c>
      <c r="M5275" s="24">
        <v>162022</v>
      </c>
      <c r="N5275" s="24">
        <v>283538</v>
      </c>
      <c r="O5275" s="24">
        <v>203437</v>
      </c>
      <c r="P5275" s="24">
        <v>356016</v>
      </c>
      <c r="Q5275" s="24">
        <v>245842</v>
      </c>
      <c r="R5275" s="24">
        <v>430223</v>
      </c>
      <c r="S5275" s="24">
        <v>271395</v>
      </c>
      <c r="T5275" s="24">
        <v>474942</v>
      </c>
      <c r="U5275" s="24">
        <v>295302</v>
      </c>
      <c r="V5275" s="24">
        <v>516779</v>
      </c>
    </row>
    <row r="5276" spans="1:22" hidden="1" x14ac:dyDescent="0.3">
      <c r="A5276" s="23"/>
      <c r="B5276" s="23">
        <v>2023</v>
      </c>
      <c r="C5276" s="23" t="s">
        <v>578</v>
      </c>
      <c r="D5276" t="s">
        <v>162</v>
      </c>
      <c r="E5276" s="23" t="s">
        <v>580</v>
      </c>
      <c r="F5276" s="23" t="s">
        <v>208</v>
      </c>
      <c r="G5276" s="23">
        <v>3</v>
      </c>
      <c r="H5276" s="23" t="s">
        <v>31</v>
      </c>
      <c r="I5276" s="24">
        <v>91324</v>
      </c>
      <c r="J5276" s="24">
        <v>159816</v>
      </c>
      <c r="K5276" s="24">
        <v>126125</v>
      </c>
      <c r="L5276" s="24">
        <v>220719</v>
      </c>
      <c r="M5276" s="24">
        <v>159944</v>
      </c>
      <c r="N5276" s="24">
        <v>279903</v>
      </c>
      <c r="O5276" s="24">
        <v>208817</v>
      </c>
      <c r="P5276" s="24">
        <v>365429</v>
      </c>
      <c r="Q5276" s="24">
        <v>260099</v>
      </c>
      <c r="R5276" s="24">
        <v>455173</v>
      </c>
      <c r="S5276" s="24">
        <v>292681</v>
      </c>
      <c r="T5276" s="24">
        <v>512192</v>
      </c>
      <c r="U5276" s="24">
        <v>324770</v>
      </c>
      <c r="V5276" s="24">
        <v>568347</v>
      </c>
    </row>
    <row r="5277" spans="1:22" hidden="1" x14ac:dyDescent="0.3">
      <c r="A5277" s="23"/>
      <c r="B5277" s="23">
        <v>2023</v>
      </c>
      <c r="C5277" s="23" t="s">
        <v>578</v>
      </c>
      <c r="D5277" t="s">
        <v>162</v>
      </c>
      <c r="E5277" s="23" t="s">
        <v>580</v>
      </c>
      <c r="F5277" s="23" t="s">
        <v>208</v>
      </c>
      <c r="G5277" s="23">
        <v>4</v>
      </c>
      <c r="H5277" s="23" t="s">
        <v>29</v>
      </c>
      <c r="I5277" s="24">
        <v>101816</v>
      </c>
      <c r="J5277" s="24">
        <v>162906</v>
      </c>
      <c r="K5277" s="24">
        <v>142543</v>
      </c>
      <c r="L5277" s="24">
        <v>228068</v>
      </c>
      <c r="M5277" s="24">
        <v>183269</v>
      </c>
      <c r="N5277" s="24">
        <v>293231</v>
      </c>
      <c r="O5277" s="24">
        <v>244359</v>
      </c>
      <c r="P5277" s="24">
        <v>390974</v>
      </c>
      <c r="Q5277" s="24">
        <v>305448</v>
      </c>
      <c r="R5277" s="24">
        <v>488718</v>
      </c>
      <c r="S5277" s="24">
        <v>346175</v>
      </c>
      <c r="T5277" s="24">
        <v>553880</v>
      </c>
      <c r="U5277" s="24">
        <v>386901</v>
      </c>
      <c r="V5277" s="24">
        <v>619042</v>
      </c>
    </row>
    <row r="5278" spans="1:22" x14ac:dyDescent="0.3">
      <c r="A5278" s="54"/>
      <c r="B5278" s="54" t="s">
        <v>620</v>
      </c>
      <c r="C5278" s="54" t="s">
        <v>612</v>
      </c>
      <c r="D5278" t="s">
        <v>162</v>
      </c>
      <c r="E5278" s="54" t="s">
        <v>580</v>
      </c>
      <c r="F5278" s="57" t="s">
        <v>208</v>
      </c>
      <c r="G5278" s="23">
        <v>1</v>
      </c>
      <c r="H5278" s="23" t="s">
        <v>14</v>
      </c>
      <c r="I5278" s="24">
        <v>115415</v>
      </c>
      <c r="J5278" s="24">
        <v>201977</v>
      </c>
      <c r="K5278" s="24">
        <v>149758</v>
      </c>
      <c r="L5278" s="24">
        <v>262076</v>
      </c>
      <c r="M5278" s="24">
        <v>179559</v>
      </c>
      <c r="N5278" s="24">
        <v>314229</v>
      </c>
      <c r="O5278" s="24">
        <v>214721</v>
      </c>
      <c r="P5278" s="24">
        <v>375762</v>
      </c>
      <c r="Q5278" s="24">
        <v>253312</v>
      </c>
      <c r="R5278" s="24">
        <v>443297</v>
      </c>
      <c r="S5278" s="24">
        <v>277848</v>
      </c>
      <c r="T5278" s="24">
        <v>486234</v>
      </c>
      <c r="U5278" s="24">
        <v>300084</v>
      </c>
      <c r="V5278" s="24">
        <v>525147</v>
      </c>
    </row>
    <row r="5279" spans="1:22" x14ac:dyDescent="0.3">
      <c r="A5279" s="54"/>
      <c r="B5279" s="54" t="s">
        <v>620</v>
      </c>
      <c r="C5279" s="54" t="s">
        <v>612</v>
      </c>
      <c r="D5279" t="s">
        <v>162</v>
      </c>
      <c r="E5279" s="54" t="s">
        <v>580</v>
      </c>
      <c r="F5279" s="57" t="s">
        <v>208</v>
      </c>
      <c r="G5279" s="23">
        <v>2</v>
      </c>
      <c r="H5279" s="23" t="s">
        <v>30</v>
      </c>
      <c r="I5279" s="24">
        <v>99705</v>
      </c>
      <c r="J5279" s="24">
        <v>174484</v>
      </c>
      <c r="K5279" s="24">
        <v>130999</v>
      </c>
      <c r="L5279" s="24">
        <v>229247</v>
      </c>
      <c r="M5279" s="24">
        <v>159600</v>
      </c>
      <c r="N5279" s="24">
        <v>279300</v>
      </c>
      <c r="O5279" s="24">
        <v>196427</v>
      </c>
      <c r="P5279" s="24">
        <v>343748</v>
      </c>
      <c r="Q5279" s="24">
        <v>234003</v>
      </c>
      <c r="R5279" s="24">
        <v>409505</v>
      </c>
      <c r="S5279" s="24">
        <v>258580</v>
      </c>
      <c r="T5279" s="24">
        <v>452515</v>
      </c>
      <c r="U5279" s="24">
        <v>281160</v>
      </c>
      <c r="V5279" s="24">
        <v>492030</v>
      </c>
    </row>
    <row r="5280" spans="1:22" x14ac:dyDescent="0.3">
      <c r="A5280" s="54"/>
      <c r="B5280" s="54" t="s">
        <v>620</v>
      </c>
      <c r="C5280" s="54" t="s">
        <v>612</v>
      </c>
      <c r="D5280" t="s">
        <v>162</v>
      </c>
      <c r="E5280" s="54" t="s">
        <v>580</v>
      </c>
      <c r="F5280" s="57" t="s">
        <v>208</v>
      </c>
      <c r="G5280" s="23">
        <v>3</v>
      </c>
      <c r="H5280" s="23" t="s">
        <v>31</v>
      </c>
      <c r="I5280" s="24">
        <v>89992</v>
      </c>
      <c r="J5280" s="24">
        <v>157486</v>
      </c>
      <c r="K5280" s="24">
        <v>122254</v>
      </c>
      <c r="L5280" s="24">
        <v>213945</v>
      </c>
      <c r="M5280" s="24">
        <v>154428</v>
      </c>
      <c r="N5280" s="24">
        <v>270249</v>
      </c>
      <c r="O5280" s="24">
        <v>203138</v>
      </c>
      <c r="P5280" s="24">
        <v>355491</v>
      </c>
      <c r="Q5280" s="24">
        <v>251330</v>
      </c>
      <c r="R5280" s="24">
        <v>439827</v>
      </c>
      <c r="S5280" s="24">
        <v>282881</v>
      </c>
      <c r="T5280" s="24">
        <v>495042</v>
      </c>
      <c r="U5280" s="24">
        <v>313972</v>
      </c>
      <c r="V5280" s="24">
        <v>549451</v>
      </c>
    </row>
    <row r="5281" spans="1:22" x14ac:dyDescent="0.3">
      <c r="A5281" s="54"/>
      <c r="B5281" s="54" t="s">
        <v>620</v>
      </c>
      <c r="C5281" s="54" t="s">
        <v>612</v>
      </c>
      <c r="D5281" t="s">
        <v>162</v>
      </c>
      <c r="E5281" s="54" t="s">
        <v>580</v>
      </c>
      <c r="F5281" s="57" t="s">
        <v>208</v>
      </c>
      <c r="G5281" s="23">
        <v>4</v>
      </c>
      <c r="H5281" s="23" t="s">
        <v>29</v>
      </c>
      <c r="I5281" s="24">
        <v>101828</v>
      </c>
      <c r="J5281" s="24">
        <v>162925</v>
      </c>
      <c r="K5281" s="24">
        <v>142560</v>
      </c>
      <c r="L5281" s="24">
        <v>228095</v>
      </c>
      <c r="M5281" s="24">
        <v>183291</v>
      </c>
      <c r="N5281" s="24">
        <v>293265</v>
      </c>
      <c r="O5281" s="24">
        <v>244388</v>
      </c>
      <c r="P5281" s="24">
        <v>391021</v>
      </c>
      <c r="Q5281" s="24">
        <v>305485</v>
      </c>
      <c r="R5281" s="24">
        <v>488776</v>
      </c>
      <c r="S5281" s="24">
        <v>346216</v>
      </c>
      <c r="T5281" s="24">
        <v>553946</v>
      </c>
      <c r="U5281" s="24">
        <v>386947</v>
      </c>
      <c r="V5281" s="24">
        <v>619116</v>
      </c>
    </row>
    <row r="5282" spans="1:22" hidden="1" x14ac:dyDescent="0.3">
      <c r="A5282" s="23"/>
      <c r="B5282" s="23">
        <v>2023</v>
      </c>
      <c r="C5282" s="23" t="s">
        <v>551</v>
      </c>
      <c r="D5282" t="s">
        <v>160</v>
      </c>
      <c r="E5282" s="23" t="s">
        <v>528</v>
      </c>
      <c r="F5282" s="23" t="s">
        <v>206</v>
      </c>
      <c r="G5282" s="23">
        <v>1</v>
      </c>
      <c r="H5282" s="23" t="s">
        <v>14</v>
      </c>
      <c r="I5282" s="24">
        <v>110048</v>
      </c>
      <c r="J5282" s="24">
        <v>192584</v>
      </c>
      <c r="K5282" s="24">
        <v>142892</v>
      </c>
      <c r="L5282" s="24">
        <v>250060</v>
      </c>
      <c r="M5282" s="24">
        <v>170795</v>
      </c>
      <c r="N5282" s="24">
        <v>298892</v>
      </c>
      <c r="O5282" s="24">
        <v>203722</v>
      </c>
      <c r="P5282" s="24">
        <v>356513</v>
      </c>
      <c r="Q5282" s="24">
        <v>240405</v>
      </c>
      <c r="R5282" s="24">
        <v>420708</v>
      </c>
      <c r="S5282" s="24">
        <v>263747</v>
      </c>
      <c r="T5282" s="24">
        <v>461557</v>
      </c>
      <c r="U5282" s="24">
        <v>285730</v>
      </c>
      <c r="V5282" s="24">
        <v>500028</v>
      </c>
    </row>
    <row r="5283" spans="1:22" hidden="1" x14ac:dyDescent="0.3">
      <c r="A5283" s="23"/>
      <c r="B5283" s="23">
        <v>2023</v>
      </c>
      <c r="C5283" s="23" t="s">
        <v>551</v>
      </c>
      <c r="D5283" t="s">
        <v>160</v>
      </c>
      <c r="E5283" s="23" t="s">
        <v>528</v>
      </c>
      <c r="F5283" s="23" t="s">
        <v>206</v>
      </c>
      <c r="G5283" s="23">
        <v>2</v>
      </c>
      <c r="H5283" s="23" t="s">
        <v>30</v>
      </c>
      <c r="I5283" s="24">
        <v>92109</v>
      </c>
      <c r="J5283" s="24">
        <v>161190</v>
      </c>
      <c r="K5283" s="24">
        <v>122591</v>
      </c>
      <c r="L5283" s="24">
        <v>214534</v>
      </c>
      <c r="M5283" s="24">
        <v>150887</v>
      </c>
      <c r="N5283" s="24">
        <v>264053</v>
      </c>
      <c r="O5283" s="24">
        <v>189565</v>
      </c>
      <c r="P5283" s="24">
        <v>331738</v>
      </c>
      <c r="Q5283" s="24">
        <v>229139</v>
      </c>
      <c r="R5283" s="24">
        <v>400994</v>
      </c>
      <c r="S5283" s="24">
        <v>252977</v>
      </c>
      <c r="T5283" s="24">
        <v>442710</v>
      </c>
      <c r="U5283" s="24">
        <v>275287</v>
      </c>
      <c r="V5283" s="24">
        <v>481752</v>
      </c>
    </row>
    <row r="5284" spans="1:22" hidden="1" x14ac:dyDescent="0.3">
      <c r="A5284" s="23"/>
      <c r="B5284" s="23">
        <v>2023</v>
      </c>
      <c r="C5284" s="23" t="s">
        <v>551</v>
      </c>
      <c r="D5284" t="s">
        <v>160</v>
      </c>
      <c r="E5284" s="23" t="s">
        <v>528</v>
      </c>
      <c r="F5284" s="23" t="s">
        <v>206</v>
      </c>
      <c r="G5284" s="23">
        <v>3</v>
      </c>
      <c r="H5284" s="23" t="s">
        <v>31</v>
      </c>
      <c r="I5284" s="24">
        <v>84894</v>
      </c>
      <c r="J5284" s="24">
        <v>148564</v>
      </c>
      <c r="K5284" s="24">
        <v>117229</v>
      </c>
      <c r="L5284" s="24">
        <v>205151</v>
      </c>
      <c r="M5284" s="24">
        <v>148642</v>
      </c>
      <c r="N5284" s="24">
        <v>260124</v>
      </c>
      <c r="O5284" s="24">
        <v>194019</v>
      </c>
      <c r="P5284" s="24">
        <v>339533</v>
      </c>
      <c r="Q5284" s="24">
        <v>241658</v>
      </c>
      <c r="R5284" s="24">
        <v>422901</v>
      </c>
      <c r="S5284" s="24">
        <v>271909</v>
      </c>
      <c r="T5284" s="24">
        <v>475841</v>
      </c>
      <c r="U5284" s="24">
        <v>301697</v>
      </c>
      <c r="V5284" s="24">
        <v>527970</v>
      </c>
    </row>
    <row r="5285" spans="1:22" hidden="1" x14ac:dyDescent="0.3">
      <c r="A5285" s="23"/>
      <c r="B5285" s="23">
        <v>2023</v>
      </c>
      <c r="C5285" s="23" t="s">
        <v>551</v>
      </c>
      <c r="D5285" t="s">
        <v>160</v>
      </c>
      <c r="E5285" s="23" t="s">
        <v>528</v>
      </c>
      <c r="F5285" s="23" t="s">
        <v>206</v>
      </c>
      <c r="G5285" s="23">
        <v>4</v>
      </c>
      <c r="H5285" s="23" t="s">
        <v>29</v>
      </c>
      <c r="I5285" s="24">
        <v>94877</v>
      </c>
      <c r="J5285" s="24">
        <v>151804</v>
      </c>
      <c r="K5285" s="24">
        <v>132828</v>
      </c>
      <c r="L5285" s="24">
        <v>212525</v>
      </c>
      <c r="M5285" s="24">
        <v>170779</v>
      </c>
      <c r="N5285" s="24">
        <v>273247</v>
      </c>
      <c r="O5285" s="24">
        <v>227706</v>
      </c>
      <c r="P5285" s="24">
        <v>364329</v>
      </c>
      <c r="Q5285" s="24">
        <v>284632</v>
      </c>
      <c r="R5285" s="24">
        <v>455411</v>
      </c>
      <c r="S5285" s="24">
        <v>322583</v>
      </c>
      <c r="T5285" s="24">
        <v>516133</v>
      </c>
      <c r="U5285" s="24">
        <v>360534</v>
      </c>
      <c r="V5285" s="24">
        <v>576854</v>
      </c>
    </row>
    <row r="5286" spans="1:22" x14ac:dyDescent="0.3">
      <c r="A5286" s="54"/>
      <c r="B5286" s="54" t="s">
        <v>620</v>
      </c>
      <c r="C5286" s="54" t="s">
        <v>608</v>
      </c>
      <c r="D5286" t="s">
        <v>160</v>
      </c>
      <c r="E5286" s="54" t="s">
        <v>556</v>
      </c>
      <c r="F5286" s="57" t="s">
        <v>206</v>
      </c>
      <c r="G5286" s="23">
        <v>1</v>
      </c>
      <c r="H5286" s="23" t="s">
        <v>14</v>
      </c>
      <c r="I5286" s="24">
        <v>108542</v>
      </c>
      <c r="J5286" s="24">
        <v>189948</v>
      </c>
      <c r="K5286" s="24">
        <v>140795</v>
      </c>
      <c r="L5286" s="24">
        <v>246391</v>
      </c>
      <c r="M5286" s="24">
        <v>168784</v>
      </c>
      <c r="N5286" s="24">
        <v>295373</v>
      </c>
      <c r="O5286" s="24">
        <v>201793</v>
      </c>
      <c r="P5286" s="24">
        <v>353137</v>
      </c>
      <c r="Q5286" s="24">
        <v>238023</v>
      </c>
      <c r="R5286" s="24">
        <v>416540</v>
      </c>
      <c r="S5286" s="24">
        <v>261061</v>
      </c>
      <c r="T5286" s="24">
        <v>456857</v>
      </c>
      <c r="U5286" s="24">
        <v>281912</v>
      </c>
      <c r="V5286" s="24">
        <v>493347</v>
      </c>
    </row>
    <row r="5287" spans="1:22" x14ac:dyDescent="0.3">
      <c r="A5287" s="54"/>
      <c r="B5287" s="54" t="s">
        <v>620</v>
      </c>
      <c r="C5287" s="54" t="s">
        <v>608</v>
      </c>
      <c r="D5287" t="s">
        <v>160</v>
      </c>
      <c r="E5287" s="54" t="s">
        <v>556</v>
      </c>
      <c r="F5287" s="57" t="s">
        <v>206</v>
      </c>
      <c r="G5287" s="23">
        <v>2</v>
      </c>
      <c r="H5287" s="23" t="s">
        <v>30</v>
      </c>
      <c r="I5287" s="24">
        <v>93952</v>
      </c>
      <c r="J5287" s="24">
        <v>164417</v>
      </c>
      <c r="K5287" s="24">
        <v>123374</v>
      </c>
      <c r="L5287" s="24">
        <v>215905</v>
      </c>
      <c r="M5287" s="24">
        <v>150249</v>
      </c>
      <c r="N5287" s="24">
        <v>262935</v>
      </c>
      <c r="O5287" s="24">
        <v>184804</v>
      </c>
      <c r="P5287" s="24">
        <v>323407</v>
      </c>
      <c r="Q5287" s="24">
        <v>220091</v>
      </c>
      <c r="R5287" s="24">
        <v>385159</v>
      </c>
      <c r="S5287" s="24">
        <v>243178</v>
      </c>
      <c r="T5287" s="24">
        <v>425561</v>
      </c>
      <c r="U5287" s="24">
        <v>264370</v>
      </c>
      <c r="V5287" s="24">
        <v>462647</v>
      </c>
    </row>
    <row r="5288" spans="1:22" x14ac:dyDescent="0.3">
      <c r="A5288" s="54"/>
      <c r="B5288" s="54" t="s">
        <v>620</v>
      </c>
      <c r="C5288" s="54" t="s">
        <v>608</v>
      </c>
      <c r="D5288" t="s">
        <v>160</v>
      </c>
      <c r="E5288" s="54" t="s">
        <v>556</v>
      </c>
      <c r="F5288" s="57" t="s">
        <v>206</v>
      </c>
      <c r="G5288" s="23">
        <v>3</v>
      </c>
      <c r="H5288" s="23" t="s">
        <v>31</v>
      </c>
      <c r="I5288" s="24">
        <v>85014</v>
      </c>
      <c r="J5288" s="24">
        <v>148774</v>
      </c>
      <c r="K5288" s="24">
        <v>115551</v>
      </c>
      <c r="L5288" s="24">
        <v>202214</v>
      </c>
      <c r="M5288" s="24">
        <v>146006</v>
      </c>
      <c r="N5288" s="24">
        <v>255510</v>
      </c>
      <c r="O5288" s="24">
        <v>192106</v>
      </c>
      <c r="P5288" s="24">
        <v>336186</v>
      </c>
      <c r="Q5288" s="24">
        <v>237725</v>
      </c>
      <c r="R5288" s="24">
        <v>416019</v>
      </c>
      <c r="S5288" s="24">
        <v>267602</v>
      </c>
      <c r="T5288" s="24">
        <v>468304</v>
      </c>
      <c r="U5288" s="24">
        <v>297052</v>
      </c>
      <c r="V5288" s="24">
        <v>519840</v>
      </c>
    </row>
    <row r="5289" spans="1:22" x14ac:dyDescent="0.3">
      <c r="A5289" s="54"/>
      <c r="B5289" s="54" t="s">
        <v>620</v>
      </c>
      <c r="C5289" s="54" t="s">
        <v>608</v>
      </c>
      <c r="D5289" t="s">
        <v>160</v>
      </c>
      <c r="E5289" s="54" t="s">
        <v>556</v>
      </c>
      <c r="F5289" s="57" t="s">
        <v>206</v>
      </c>
      <c r="G5289" s="23">
        <v>4</v>
      </c>
      <c r="H5289" s="23" t="s">
        <v>29</v>
      </c>
      <c r="I5289" s="24">
        <v>95769</v>
      </c>
      <c r="J5289" s="24">
        <v>153230</v>
      </c>
      <c r="K5289" s="24">
        <v>134076</v>
      </c>
      <c r="L5289" s="24">
        <v>214522</v>
      </c>
      <c r="M5289" s="24">
        <v>172384</v>
      </c>
      <c r="N5289" s="24">
        <v>275814</v>
      </c>
      <c r="O5289" s="24">
        <v>229845</v>
      </c>
      <c r="P5289" s="24">
        <v>367752</v>
      </c>
      <c r="Q5289" s="24">
        <v>287306</v>
      </c>
      <c r="R5289" s="24">
        <v>459689</v>
      </c>
      <c r="S5289" s="24">
        <v>325613</v>
      </c>
      <c r="T5289" s="24">
        <v>520981</v>
      </c>
      <c r="U5289" s="24">
        <v>363921</v>
      </c>
      <c r="V5289" s="24">
        <v>582273</v>
      </c>
    </row>
    <row r="5290" spans="1:22" hidden="1" x14ac:dyDescent="0.3">
      <c r="A5290" s="23"/>
      <c r="B5290" s="23">
        <v>2023</v>
      </c>
      <c r="C5290" s="23" t="s">
        <v>538</v>
      </c>
      <c r="D5290" t="s">
        <v>108</v>
      </c>
      <c r="E5290" s="23" t="s">
        <v>541</v>
      </c>
      <c r="F5290" s="23" t="s">
        <v>256</v>
      </c>
      <c r="G5290" s="23">
        <v>1</v>
      </c>
      <c r="H5290" s="23" t="s">
        <v>14</v>
      </c>
      <c r="I5290" s="24">
        <v>124183</v>
      </c>
      <c r="J5290" s="24">
        <v>217321</v>
      </c>
      <c r="K5290" s="24">
        <v>161108</v>
      </c>
      <c r="L5290" s="24">
        <v>281938</v>
      </c>
      <c r="M5290" s="24">
        <v>192449</v>
      </c>
      <c r="N5290" s="24">
        <v>336785</v>
      </c>
      <c r="O5290" s="24">
        <v>229382</v>
      </c>
      <c r="P5290" s="24">
        <v>401419</v>
      </c>
      <c r="Q5290" s="24">
        <v>270568</v>
      </c>
      <c r="R5290" s="24">
        <v>473495</v>
      </c>
      <c r="S5290" s="24">
        <v>296789</v>
      </c>
      <c r="T5290" s="24">
        <v>519381</v>
      </c>
      <c r="U5290" s="24">
        <v>321437</v>
      </c>
      <c r="V5290" s="24">
        <v>562516</v>
      </c>
    </row>
    <row r="5291" spans="1:22" hidden="1" x14ac:dyDescent="0.3">
      <c r="A5291" s="23"/>
      <c r="B5291" s="23">
        <v>2023</v>
      </c>
      <c r="C5291" s="23" t="s">
        <v>538</v>
      </c>
      <c r="D5291" t="s">
        <v>108</v>
      </c>
      <c r="E5291" s="23" t="s">
        <v>541</v>
      </c>
      <c r="F5291" s="23" t="s">
        <v>256</v>
      </c>
      <c r="G5291" s="23">
        <v>2</v>
      </c>
      <c r="H5291" s="23" t="s">
        <v>30</v>
      </c>
      <c r="I5291" s="24">
        <v>104684</v>
      </c>
      <c r="J5291" s="24">
        <v>183198</v>
      </c>
      <c r="K5291" s="24">
        <v>139041</v>
      </c>
      <c r="L5291" s="24">
        <v>243323</v>
      </c>
      <c r="M5291" s="24">
        <v>170810</v>
      </c>
      <c r="N5291" s="24">
        <v>298917</v>
      </c>
      <c r="O5291" s="24">
        <v>213994</v>
      </c>
      <c r="P5291" s="24">
        <v>374490</v>
      </c>
      <c r="Q5291" s="24">
        <v>258323</v>
      </c>
      <c r="R5291" s="24">
        <v>452066</v>
      </c>
      <c r="S5291" s="24">
        <v>285083</v>
      </c>
      <c r="T5291" s="24">
        <v>498895</v>
      </c>
      <c r="U5291" s="24">
        <v>310086</v>
      </c>
      <c r="V5291" s="24">
        <v>542650</v>
      </c>
    </row>
    <row r="5292" spans="1:22" hidden="1" x14ac:dyDescent="0.3">
      <c r="A5292" s="23"/>
      <c r="B5292" s="23">
        <v>2023</v>
      </c>
      <c r="C5292" s="23" t="s">
        <v>538</v>
      </c>
      <c r="D5292" t="s">
        <v>108</v>
      </c>
      <c r="E5292" s="23" t="s">
        <v>541</v>
      </c>
      <c r="F5292" s="23" t="s">
        <v>256</v>
      </c>
      <c r="G5292" s="23">
        <v>3</v>
      </c>
      <c r="H5292" s="23" t="s">
        <v>31</v>
      </c>
      <c r="I5292" s="24">
        <v>96961</v>
      </c>
      <c r="J5292" s="24">
        <v>169681</v>
      </c>
      <c r="K5292" s="24">
        <v>133982</v>
      </c>
      <c r="L5292" s="24">
        <v>234468</v>
      </c>
      <c r="M5292" s="24">
        <v>170000</v>
      </c>
      <c r="N5292" s="24">
        <v>297500</v>
      </c>
      <c r="O5292" s="24">
        <v>222133</v>
      </c>
      <c r="P5292" s="24">
        <v>388733</v>
      </c>
      <c r="Q5292" s="24">
        <v>276726</v>
      </c>
      <c r="R5292" s="24">
        <v>484270</v>
      </c>
      <c r="S5292" s="24">
        <v>311482</v>
      </c>
      <c r="T5292" s="24">
        <v>545093</v>
      </c>
      <c r="U5292" s="24">
        <v>345734</v>
      </c>
      <c r="V5292" s="24">
        <v>605034</v>
      </c>
    </row>
    <row r="5293" spans="1:22" hidden="1" x14ac:dyDescent="0.3">
      <c r="A5293" s="23"/>
      <c r="B5293" s="23">
        <v>2023</v>
      </c>
      <c r="C5293" s="23" t="s">
        <v>538</v>
      </c>
      <c r="D5293" t="s">
        <v>108</v>
      </c>
      <c r="E5293" s="23" t="s">
        <v>541</v>
      </c>
      <c r="F5293" s="23" t="s">
        <v>256</v>
      </c>
      <c r="G5293" s="23">
        <v>4</v>
      </c>
      <c r="H5293" s="23" t="s">
        <v>29</v>
      </c>
      <c r="I5293" s="24">
        <v>107081</v>
      </c>
      <c r="J5293" s="24">
        <v>171329</v>
      </c>
      <c r="K5293" s="24">
        <v>149913</v>
      </c>
      <c r="L5293" s="24">
        <v>239861</v>
      </c>
      <c r="M5293" s="24">
        <v>192745</v>
      </c>
      <c r="N5293" s="24">
        <v>308392</v>
      </c>
      <c r="O5293" s="24">
        <v>256994</v>
      </c>
      <c r="P5293" s="24">
        <v>411190</v>
      </c>
      <c r="Q5293" s="24">
        <v>321242</v>
      </c>
      <c r="R5293" s="24">
        <v>513987</v>
      </c>
      <c r="S5293" s="24">
        <v>364074</v>
      </c>
      <c r="T5293" s="24">
        <v>582519</v>
      </c>
      <c r="U5293" s="24">
        <v>406907</v>
      </c>
      <c r="V5293" s="24">
        <v>651051</v>
      </c>
    </row>
    <row r="5294" spans="1:22" x14ac:dyDescent="0.3">
      <c r="A5294" s="54"/>
      <c r="B5294" s="54" t="s">
        <v>620</v>
      </c>
      <c r="C5294" s="54" t="s">
        <v>615</v>
      </c>
      <c r="D5294" t="s">
        <v>108</v>
      </c>
      <c r="E5294" s="54" t="s">
        <v>541</v>
      </c>
      <c r="F5294" s="57" t="s">
        <v>256</v>
      </c>
      <c r="G5294" s="23">
        <v>1</v>
      </c>
      <c r="H5294" s="23" t="s">
        <v>14</v>
      </c>
      <c r="I5294" s="24">
        <v>123316</v>
      </c>
      <c r="J5294" s="24">
        <v>215804</v>
      </c>
      <c r="K5294" s="24">
        <v>159869</v>
      </c>
      <c r="L5294" s="24">
        <v>279771</v>
      </c>
      <c r="M5294" s="24">
        <v>191591</v>
      </c>
      <c r="N5294" s="24">
        <v>335284</v>
      </c>
      <c r="O5294" s="24">
        <v>228969</v>
      </c>
      <c r="P5294" s="24">
        <v>400696</v>
      </c>
      <c r="Q5294" s="24">
        <v>270001</v>
      </c>
      <c r="R5294" s="24">
        <v>472502</v>
      </c>
      <c r="S5294" s="24">
        <v>296101</v>
      </c>
      <c r="T5294" s="24">
        <v>518176</v>
      </c>
      <c r="U5294" s="24">
        <v>319665</v>
      </c>
      <c r="V5294" s="24">
        <v>559414</v>
      </c>
    </row>
    <row r="5295" spans="1:22" x14ac:dyDescent="0.3">
      <c r="A5295" s="54"/>
      <c r="B5295" s="54" t="s">
        <v>620</v>
      </c>
      <c r="C5295" s="54" t="s">
        <v>615</v>
      </c>
      <c r="D5295" t="s">
        <v>108</v>
      </c>
      <c r="E5295" s="54" t="s">
        <v>541</v>
      </c>
      <c r="F5295" s="57" t="s">
        <v>256</v>
      </c>
      <c r="G5295" s="23">
        <v>2</v>
      </c>
      <c r="H5295" s="23" t="s">
        <v>30</v>
      </c>
      <c r="I5295" s="24">
        <v>107124</v>
      </c>
      <c r="J5295" s="24">
        <v>187467</v>
      </c>
      <c r="K5295" s="24">
        <v>140534</v>
      </c>
      <c r="L5295" s="24">
        <v>245934</v>
      </c>
      <c r="M5295" s="24">
        <v>171018</v>
      </c>
      <c r="N5295" s="24">
        <v>299282</v>
      </c>
      <c r="O5295" s="24">
        <v>210113</v>
      </c>
      <c r="P5295" s="24">
        <v>367698</v>
      </c>
      <c r="Q5295" s="24">
        <v>250099</v>
      </c>
      <c r="R5295" s="24">
        <v>437673</v>
      </c>
      <c r="S5295" s="24">
        <v>276272</v>
      </c>
      <c r="T5295" s="24">
        <v>483477</v>
      </c>
      <c r="U5295" s="24">
        <v>300260</v>
      </c>
      <c r="V5295" s="24">
        <v>525455</v>
      </c>
    </row>
    <row r="5296" spans="1:22" x14ac:dyDescent="0.3">
      <c r="A5296" s="54"/>
      <c r="B5296" s="54" t="s">
        <v>620</v>
      </c>
      <c r="C5296" s="54" t="s">
        <v>615</v>
      </c>
      <c r="D5296" t="s">
        <v>108</v>
      </c>
      <c r="E5296" s="54" t="s">
        <v>541</v>
      </c>
      <c r="F5296" s="57" t="s">
        <v>256</v>
      </c>
      <c r="G5296" s="23">
        <v>3</v>
      </c>
      <c r="H5296" s="23" t="s">
        <v>31</v>
      </c>
      <c r="I5296" s="24">
        <v>97374</v>
      </c>
      <c r="J5296" s="24">
        <v>170404</v>
      </c>
      <c r="K5296" s="24">
        <v>132474</v>
      </c>
      <c r="L5296" s="24">
        <v>231830</v>
      </c>
      <c r="M5296" s="24">
        <v>167483</v>
      </c>
      <c r="N5296" s="24">
        <v>293095</v>
      </c>
      <c r="O5296" s="24">
        <v>220460</v>
      </c>
      <c r="P5296" s="24">
        <v>385805</v>
      </c>
      <c r="Q5296" s="24">
        <v>272903</v>
      </c>
      <c r="R5296" s="24">
        <v>477580</v>
      </c>
      <c r="S5296" s="24">
        <v>307271</v>
      </c>
      <c r="T5296" s="24">
        <v>537724</v>
      </c>
      <c r="U5296" s="24">
        <v>341163</v>
      </c>
      <c r="V5296" s="24">
        <v>597036</v>
      </c>
    </row>
    <row r="5297" spans="1:22" x14ac:dyDescent="0.3">
      <c r="A5297" s="54"/>
      <c r="B5297" s="54" t="s">
        <v>620</v>
      </c>
      <c r="C5297" s="54" t="s">
        <v>615</v>
      </c>
      <c r="D5297" t="s">
        <v>108</v>
      </c>
      <c r="E5297" s="54" t="s">
        <v>541</v>
      </c>
      <c r="F5297" s="57" t="s">
        <v>256</v>
      </c>
      <c r="G5297" s="23">
        <v>4</v>
      </c>
      <c r="H5297" s="23" t="s">
        <v>29</v>
      </c>
      <c r="I5297" s="24">
        <v>108814</v>
      </c>
      <c r="J5297" s="24">
        <v>174103</v>
      </c>
      <c r="K5297" s="24">
        <v>152340</v>
      </c>
      <c r="L5297" s="24">
        <v>243744</v>
      </c>
      <c r="M5297" s="24">
        <v>195865</v>
      </c>
      <c r="N5297" s="24">
        <v>313385</v>
      </c>
      <c r="O5297" s="24">
        <v>261154</v>
      </c>
      <c r="P5297" s="24">
        <v>417846</v>
      </c>
      <c r="Q5297" s="24">
        <v>326442</v>
      </c>
      <c r="R5297" s="24">
        <v>522308</v>
      </c>
      <c r="S5297" s="24">
        <v>369968</v>
      </c>
      <c r="T5297" s="24">
        <v>591949</v>
      </c>
      <c r="U5297" s="24">
        <v>413494</v>
      </c>
      <c r="V5297" s="24">
        <v>661590</v>
      </c>
    </row>
    <row r="5298" spans="1:22" hidden="1" x14ac:dyDescent="0.3">
      <c r="A5298" s="23"/>
      <c r="B5298" s="23">
        <v>2023</v>
      </c>
      <c r="C5298" s="23" t="s">
        <v>551</v>
      </c>
      <c r="D5298" t="s">
        <v>141</v>
      </c>
      <c r="E5298" s="23" t="s">
        <v>552</v>
      </c>
      <c r="F5298" s="23" t="s">
        <v>230</v>
      </c>
      <c r="G5298" s="23">
        <v>1</v>
      </c>
      <c r="H5298" s="23" t="s">
        <v>14</v>
      </c>
      <c r="I5298" s="24">
        <v>104643</v>
      </c>
      <c r="J5298" s="24">
        <v>183126</v>
      </c>
      <c r="K5298" s="24">
        <v>135699</v>
      </c>
      <c r="L5298" s="24">
        <v>237473</v>
      </c>
      <c r="M5298" s="24">
        <v>162046</v>
      </c>
      <c r="N5298" s="24">
        <v>283581</v>
      </c>
      <c r="O5298" s="24">
        <v>193074</v>
      </c>
      <c r="P5298" s="24">
        <v>337880</v>
      </c>
      <c r="Q5298" s="24">
        <v>227691</v>
      </c>
      <c r="R5298" s="24">
        <v>398459</v>
      </c>
      <c r="S5298" s="24">
        <v>249735</v>
      </c>
      <c r="T5298" s="24">
        <v>437036</v>
      </c>
      <c r="U5298" s="24">
        <v>270437</v>
      </c>
      <c r="V5298" s="24">
        <v>473265</v>
      </c>
    </row>
    <row r="5299" spans="1:22" hidden="1" x14ac:dyDescent="0.3">
      <c r="A5299" s="23"/>
      <c r="B5299" s="23">
        <v>2023</v>
      </c>
      <c r="C5299" s="23" t="s">
        <v>551</v>
      </c>
      <c r="D5299" t="s">
        <v>141</v>
      </c>
      <c r="E5299" s="23" t="s">
        <v>552</v>
      </c>
      <c r="F5299" s="23" t="s">
        <v>230</v>
      </c>
      <c r="G5299" s="23">
        <v>2</v>
      </c>
      <c r="H5299" s="23" t="s">
        <v>30</v>
      </c>
      <c r="I5299" s="24">
        <v>88529</v>
      </c>
      <c r="J5299" s="24">
        <v>154925</v>
      </c>
      <c r="K5299" s="24">
        <v>117463</v>
      </c>
      <c r="L5299" s="24">
        <v>205560</v>
      </c>
      <c r="M5299" s="24">
        <v>144163</v>
      </c>
      <c r="N5299" s="24">
        <v>252285</v>
      </c>
      <c r="O5299" s="24">
        <v>180357</v>
      </c>
      <c r="P5299" s="24">
        <v>315625</v>
      </c>
      <c r="Q5299" s="24">
        <v>217571</v>
      </c>
      <c r="R5299" s="24">
        <v>380749</v>
      </c>
      <c r="S5299" s="24">
        <v>240061</v>
      </c>
      <c r="T5299" s="24">
        <v>420106</v>
      </c>
      <c r="U5299" s="24">
        <v>261056</v>
      </c>
      <c r="V5299" s="24">
        <v>456848</v>
      </c>
    </row>
    <row r="5300" spans="1:22" hidden="1" x14ac:dyDescent="0.3">
      <c r="A5300" s="23"/>
      <c r="B5300" s="23">
        <v>2023</v>
      </c>
      <c r="C5300" s="23" t="s">
        <v>551</v>
      </c>
      <c r="D5300" t="s">
        <v>141</v>
      </c>
      <c r="E5300" s="23" t="s">
        <v>552</v>
      </c>
      <c r="F5300" s="23" t="s">
        <v>230</v>
      </c>
      <c r="G5300" s="23">
        <v>3</v>
      </c>
      <c r="H5300" s="23" t="s">
        <v>31</v>
      </c>
      <c r="I5300" s="24">
        <v>82198</v>
      </c>
      <c r="J5300" s="24">
        <v>143846</v>
      </c>
      <c r="K5300" s="24">
        <v>113620</v>
      </c>
      <c r="L5300" s="24">
        <v>198835</v>
      </c>
      <c r="M5300" s="24">
        <v>144213</v>
      </c>
      <c r="N5300" s="24">
        <v>252373</v>
      </c>
      <c r="O5300" s="24">
        <v>188538</v>
      </c>
      <c r="P5300" s="24">
        <v>329941</v>
      </c>
      <c r="Q5300" s="24">
        <v>234895</v>
      </c>
      <c r="R5300" s="24">
        <v>411066</v>
      </c>
      <c r="S5300" s="24">
        <v>264445</v>
      </c>
      <c r="T5300" s="24">
        <v>462779</v>
      </c>
      <c r="U5300" s="24">
        <v>293579</v>
      </c>
      <c r="V5300" s="24">
        <v>513763</v>
      </c>
    </row>
    <row r="5301" spans="1:22" hidden="1" x14ac:dyDescent="0.3">
      <c r="A5301" s="23"/>
      <c r="B5301" s="23">
        <v>2023</v>
      </c>
      <c r="C5301" s="23" t="s">
        <v>551</v>
      </c>
      <c r="D5301" t="s">
        <v>141</v>
      </c>
      <c r="E5301" s="23" t="s">
        <v>552</v>
      </c>
      <c r="F5301" s="23" t="s">
        <v>230</v>
      </c>
      <c r="G5301" s="23">
        <v>4</v>
      </c>
      <c r="H5301" s="23" t="s">
        <v>29</v>
      </c>
      <c r="I5301" s="24">
        <v>90239</v>
      </c>
      <c r="J5301" s="24">
        <v>144382</v>
      </c>
      <c r="K5301" s="24">
        <v>126334</v>
      </c>
      <c r="L5301" s="24">
        <v>202135</v>
      </c>
      <c r="M5301" s="24">
        <v>162430</v>
      </c>
      <c r="N5301" s="24">
        <v>259888</v>
      </c>
      <c r="O5301" s="24">
        <v>216573</v>
      </c>
      <c r="P5301" s="24">
        <v>346517</v>
      </c>
      <c r="Q5301" s="24">
        <v>270716</v>
      </c>
      <c r="R5301" s="24">
        <v>433146</v>
      </c>
      <c r="S5301" s="24">
        <v>306812</v>
      </c>
      <c r="T5301" s="24">
        <v>490899</v>
      </c>
      <c r="U5301" s="24">
        <v>342907</v>
      </c>
      <c r="V5301" s="24">
        <v>548652</v>
      </c>
    </row>
    <row r="5302" spans="1:22" x14ac:dyDescent="0.3">
      <c r="A5302" s="54"/>
      <c r="B5302" s="54" t="s">
        <v>620</v>
      </c>
      <c r="C5302" s="54" t="s">
        <v>608</v>
      </c>
      <c r="D5302" t="s">
        <v>141</v>
      </c>
      <c r="E5302" s="54" t="s">
        <v>552</v>
      </c>
      <c r="F5302" s="57" t="s">
        <v>230</v>
      </c>
      <c r="G5302" s="23">
        <v>1</v>
      </c>
      <c r="H5302" s="23" t="s">
        <v>14</v>
      </c>
      <c r="I5302" s="24">
        <v>106758</v>
      </c>
      <c r="J5302" s="24">
        <v>186827</v>
      </c>
      <c r="K5302" s="24">
        <v>138291</v>
      </c>
      <c r="L5302" s="24">
        <v>242010</v>
      </c>
      <c r="M5302" s="24">
        <v>165657</v>
      </c>
      <c r="N5302" s="24">
        <v>289900</v>
      </c>
      <c r="O5302" s="24">
        <v>197866</v>
      </c>
      <c r="P5302" s="24">
        <v>346265</v>
      </c>
      <c r="Q5302" s="24">
        <v>233229</v>
      </c>
      <c r="R5302" s="24">
        <v>408150</v>
      </c>
      <c r="S5302" s="24">
        <v>255732</v>
      </c>
      <c r="T5302" s="24">
        <v>447531</v>
      </c>
      <c r="U5302" s="24">
        <v>275978</v>
      </c>
      <c r="V5302" s="24">
        <v>482962</v>
      </c>
    </row>
    <row r="5303" spans="1:22" x14ac:dyDescent="0.3">
      <c r="A5303" s="54"/>
      <c r="B5303" s="54" t="s">
        <v>620</v>
      </c>
      <c r="C5303" s="54" t="s">
        <v>608</v>
      </c>
      <c r="D5303" t="s">
        <v>141</v>
      </c>
      <c r="E5303" s="54" t="s">
        <v>552</v>
      </c>
      <c r="F5303" s="57" t="s">
        <v>230</v>
      </c>
      <c r="G5303" s="23">
        <v>2</v>
      </c>
      <c r="H5303" s="23" t="s">
        <v>30</v>
      </c>
      <c r="I5303" s="24">
        <v>93211</v>
      </c>
      <c r="J5303" s="24">
        <v>163119</v>
      </c>
      <c r="K5303" s="24">
        <v>122115</v>
      </c>
      <c r="L5303" s="24">
        <v>213701</v>
      </c>
      <c r="M5303" s="24">
        <v>148446</v>
      </c>
      <c r="N5303" s="24">
        <v>259780</v>
      </c>
      <c r="O5303" s="24">
        <v>182090</v>
      </c>
      <c r="P5303" s="24">
        <v>318658</v>
      </c>
      <c r="Q5303" s="24">
        <v>216578</v>
      </c>
      <c r="R5303" s="24">
        <v>379011</v>
      </c>
      <c r="S5303" s="24">
        <v>239168</v>
      </c>
      <c r="T5303" s="24">
        <v>418544</v>
      </c>
      <c r="U5303" s="24">
        <v>259825</v>
      </c>
      <c r="V5303" s="24">
        <v>454694</v>
      </c>
    </row>
    <row r="5304" spans="1:22" x14ac:dyDescent="0.3">
      <c r="A5304" s="54"/>
      <c r="B5304" s="54" t="s">
        <v>620</v>
      </c>
      <c r="C5304" s="54" t="s">
        <v>608</v>
      </c>
      <c r="D5304" t="s">
        <v>141</v>
      </c>
      <c r="E5304" s="54" t="s">
        <v>552</v>
      </c>
      <c r="F5304" s="57" t="s">
        <v>230</v>
      </c>
      <c r="G5304" s="23">
        <v>3</v>
      </c>
      <c r="H5304" s="23" t="s">
        <v>31</v>
      </c>
      <c r="I5304" s="24">
        <v>85269</v>
      </c>
      <c r="J5304" s="24">
        <v>149221</v>
      </c>
      <c r="K5304" s="24">
        <v>116157</v>
      </c>
      <c r="L5304" s="24">
        <v>203274</v>
      </c>
      <c r="M5304" s="24">
        <v>146968</v>
      </c>
      <c r="N5304" s="24">
        <v>257193</v>
      </c>
      <c r="O5304" s="24">
        <v>193572</v>
      </c>
      <c r="P5304" s="24">
        <v>338751</v>
      </c>
      <c r="Q5304" s="24">
        <v>239729</v>
      </c>
      <c r="R5304" s="24">
        <v>419526</v>
      </c>
      <c r="S5304" s="24">
        <v>270004</v>
      </c>
      <c r="T5304" s="24">
        <v>472506</v>
      </c>
      <c r="U5304" s="24">
        <v>299881</v>
      </c>
      <c r="V5304" s="24">
        <v>524791</v>
      </c>
    </row>
    <row r="5305" spans="1:22" x14ac:dyDescent="0.3">
      <c r="A5305" s="54"/>
      <c r="B5305" s="54" t="s">
        <v>620</v>
      </c>
      <c r="C5305" s="54" t="s">
        <v>608</v>
      </c>
      <c r="D5305" t="s">
        <v>141</v>
      </c>
      <c r="E5305" s="54" t="s">
        <v>552</v>
      </c>
      <c r="F5305" s="57" t="s">
        <v>230</v>
      </c>
      <c r="G5305" s="23">
        <v>4</v>
      </c>
      <c r="H5305" s="23" t="s">
        <v>29</v>
      </c>
      <c r="I5305" s="24">
        <v>94215</v>
      </c>
      <c r="J5305" s="24">
        <v>150744</v>
      </c>
      <c r="K5305" s="24">
        <v>131901</v>
      </c>
      <c r="L5305" s="24">
        <v>211042</v>
      </c>
      <c r="M5305" s="24">
        <v>169587</v>
      </c>
      <c r="N5305" s="24">
        <v>271339</v>
      </c>
      <c r="O5305" s="24">
        <v>226116</v>
      </c>
      <c r="P5305" s="24">
        <v>361786</v>
      </c>
      <c r="Q5305" s="24">
        <v>282645</v>
      </c>
      <c r="R5305" s="24">
        <v>452232</v>
      </c>
      <c r="S5305" s="24">
        <v>320331</v>
      </c>
      <c r="T5305" s="24">
        <v>512529</v>
      </c>
      <c r="U5305" s="24">
        <v>358017</v>
      </c>
      <c r="V5305" s="24">
        <v>572827</v>
      </c>
    </row>
    <row r="5306" spans="1:22" hidden="1" x14ac:dyDescent="0.3">
      <c r="A5306" s="23"/>
      <c r="B5306" s="23">
        <v>2023</v>
      </c>
      <c r="C5306" s="23" t="s">
        <v>578</v>
      </c>
      <c r="D5306" t="s">
        <v>168</v>
      </c>
      <c r="E5306" s="23" t="s">
        <v>581</v>
      </c>
      <c r="F5306" s="23" t="s">
        <v>214</v>
      </c>
      <c r="G5306" s="23">
        <v>1</v>
      </c>
      <c r="H5306" s="23" t="s">
        <v>14</v>
      </c>
      <c r="I5306" s="24">
        <v>121286</v>
      </c>
      <c r="J5306" s="24">
        <v>212250</v>
      </c>
      <c r="K5306" s="24">
        <v>157506</v>
      </c>
      <c r="L5306" s="24">
        <v>275636</v>
      </c>
      <c r="M5306" s="24">
        <v>188284</v>
      </c>
      <c r="N5306" s="24">
        <v>329497</v>
      </c>
      <c r="O5306" s="24">
        <v>224609</v>
      </c>
      <c r="P5306" s="24">
        <v>393066</v>
      </c>
      <c r="Q5306" s="24">
        <v>265073</v>
      </c>
      <c r="R5306" s="24">
        <v>463879</v>
      </c>
      <c r="S5306" s="24">
        <v>290819</v>
      </c>
      <c r="T5306" s="24">
        <v>508934</v>
      </c>
      <c r="U5306" s="24">
        <v>315074</v>
      </c>
      <c r="V5306" s="24">
        <v>551380</v>
      </c>
    </row>
    <row r="5307" spans="1:22" hidden="1" x14ac:dyDescent="0.3">
      <c r="A5307" s="23"/>
      <c r="B5307" s="23">
        <v>2023</v>
      </c>
      <c r="C5307" s="23" t="s">
        <v>578</v>
      </c>
      <c r="D5307" t="s">
        <v>168</v>
      </c>
      <c r="E5307" s="23" t="s">
        <v>581</v>
      </c>
      <c r="F5307" s="23" t="s">
        <v>214</v>
      </c>
      <c r="G5307" s="23">
        <v>2</v>
      </c>
      <c r="H5307" s="23" t="s">
        <v>30</v>
      </c>
      <c r="I5307" s="24">
        <v>101391</v>
      </c>
      <c r="J5307" s="24">
        <v>177434</v>
      </c>
      <c r="K5307" s="24">
        <v>134992</v>
      </c>
      <c r="L5307" s="24">
        <v>236236</v>
      </c>
      <c r="M5307" s="24">
        <v>166206</v>
      </c>
      <c r="N5307" s="24">
        <v>290860</v>
      </c>
      <c r="O5307" s="24">
        <v>208909</v>
      </c>
      <c r="P5307" s="24">
        <v>365591</v>
      </c>
      <c r="Q5307" s="24">
        <v>252580</v>
      </c>
      <c r="R5307" s="24">
        <v>442015</v>
      </c>
      <c r="S5307" s="24">
        <v>278875</v>
      </c>
      <c r="T5307" s="24">
        <v>488032</v>
      </c>
      <c r="U5307" s="24">
        <v>303492</v>
      </c>
      <c r="V5307" s="24">
        <v>531111</v>
      </c>
    </row>
    <row r="5308" spans="1:22" hidden="1" x14ac:dyDescent="0.3">
      <c r="A5308" s="23"/>
      <c r="B5308" s="23">
        <v>2023</v>
      </c>
      <c r="C5308" s="23" t="s">
        <v>578</v>
      </c>
      <c r="D5308" t="s">
        <v>168</v>
      </c>
      <c r="E5308" s="23" t="s">
        <v>581</v>
      </c>
      <c r="F5308" s="23" t="s">
        <v>214</v>
      </c>
      <c r="G5308" s="23">
        <v>3</v>
      </c>
      <c r="H5308" s="23" t="s">
        <v>31</v>
      </c>
      <c r="I5308" s="24">
        <v>93369</v>
      </c>
      <c r="J5308" s="24">
        <v>163396</v>
      </c>
      <c r="K5308" s="24">
        <v>128918</v>
      </c>
      <c r="L5308" s="24">
        <v>225607</v>
      </c>
      <c r="M5308" s="24">
        <v>163444</v>
      </c>
      <c r="N5308" s="24">
        <v>286026</v>
      </c>
      <c r="O5308" s="24">
        <v>213299</v>
      </c>
      <c r="P5308" s="24">
        <v>373274</v>
      </c>
      <c r="Q5308" s="24">
        <v>265664</v>
      </c>
      <c r="R5308" s="24">
        <v>464912</v>
      </c>
      <c r="S5308" s="24">
        <v>298902</v>
      </c>
      <c r="T5308" s="24">
        <v>523078</v>
      </c>
      <c r="U5308" s="24">
        <v>331626</v>
      </c>
      <c r="V5308" s="24">
        <v>580345</v>
      </c>
    </row>
    <row r="5309" spans="1:22" hidden="1" x14ac:dyDescent="0.3">
      <c r="A5309" s="23"/>
      <c r="B5309" s="23">
        <v>2023</v>
      </c>
      <c r="C5309" s="23" t="s">
        <v>578</v>
      </c>
      <c r="D5309" t="s">
        <v>168</v>
      </c>
      <c r="E5309" s="23" t="s">
        <v>581</v>
      </c>
      <c r="F5309" s="23" t="s">
        <v>214</v>
      </c>
      <c r="G5309" s="23">
        <v>4</v>
      </c>
      <c r="H5309" s="23" t="s">
        <v>29</v>
      </c>
      <c r="I5309" s="24">
        <v>104563</v>
      </c>
      <c r="J5309" s="24">
        <v>167301</v>
      </c>
      <c r="K5309" s="24">
        <v>146388</v>
      </c>
      <c r="L5309" s="24">
        <v>234222</v>
      </c>
      <c r="M5309" s="24">
        <v>188214</v>
      </c>
      <c r="N5309" s="24">
        <v>301142</v>
      </c>
      <c r="O5309" s="24">
        <v>250952</v>
      </c>
      <c r="P5309" s="24">
        <v>401523</v>
      </c>
      <c r="Q5309" s="24">
        <v>313690</v>
      </c>
      <c r="R5309" s="24">
        <v>501903</v>
      </c>
      <c r="S5309" s="24">
        <v>355515</v>
      </c>
      <c r="T5309" s="24">
        <v>568824</v>
      </c>
      <c r="U5309" s="24">
        <v>397340</v>
      </c>
      <c r="V5309" s="24">
        <v>635744</v>
      </c>
    </row>
    <row r="5310" spans="1:22" x14ac:dyDescent="0.3">
      <c r="A5310" s="54"/>
      <c r="B5310" s="54" t="s">
        <v>620</v>
      </c>
      <c r="C5310" s="54" t="s">
        <v>612</v>
      </c>
      <c r="D5310" t="s">
        <v>168</v>
      </c>
      <c r="E5310" s="54" t="s">
        <v>581</v>
      </c>
      <c r="F5310" s="57" t="s">
        <v>619</v>
      </c>
      <c r="G5310" s="23">
        <v>1</v>
      </c>
      <c r="H5310" s="23" t="s">
        <v>14</v>
      </c>
      <c r="I5310" s="24">
        <v>118554</v>
      </c>
      <c r="J5310" s="24">
        <v>207470</v>
      </c>
      <c r="K5310" s="24">
        <v>153844</v>
      </c>
      <c r="L5310" s="24">
        <v>269227</v>
      </c>
      <c r="M5310" s="24">
        <v>184469</v>
      </c>
      <c r="N5310" s="24">
        <v>322820</v>
      </c>
      <c r="O5310" s="24">
        <v>220605</v>
      </c>
      <c r="P5310" s="24">
        <v>386059</v>
      </c>
      <c r="Q5310" s="24">
        <v>260266</v>
      </c>
      <c r="R5310" s="24">
        <v>455465</v>
      </c>
      <c r="S5310" s="24">
        <v>285480</v>
      </c>
      <c r="T5310" s="24">
        <v>499590</v>
      </c>
      <c r="U5310" s="24">
        <v>308340</v>
      </c>
      <c r="V5310" s="24">
        <v>539595</v>
      </c>
    </row>
    <row r="5311" spans="1:22" x14ac:dyDescent="0.3">
      <c r="A5311" s="54"/>
      <c r="B5311" s="54" t="s">
        <v>620</v>
      </c>
      <c r="C5311" s="54" t="s">
        <v>612</v>
      </c>
      <c r="D5311" t="s">
        <v>168</v>
      </c>
      <c r="E5311" s="54" t="s">
        <v>581</v>
      </c>
      <c r="F5311" s="57" t="s">
        <v>619</v>
      </c>
      <c r="G5311" s="23">
        <v>2</v>
      </c>
      <c r="H5311" s="23" t="s">
        <v>30</v>
      </c>
      <c r="I5311" s="24">
        <v>102358</v>
      </c>
      <c r="J5311" s="24">
        <v>179127</v>
      </c>
      <c r="K5311" s="24">
        <v>134505</v>
      </c>
      <c r="L5311" s="24">
        <v>235384</v>
      </c>
      <c r="M5311" s="24">
        <v>163892</v>
      </c>
      <c r="N5311" s="24">
        <v>286811</v>
      </c>
      <c r="O5311" s="24">
        <v>201746</v>
      </c>
      <c r="P5311" s="24">
        <v>353055</v>
      </c>
      <c r="Q5311" s="24">
        <v>240359</v>
      </c>
      <c r="R5311" s="24">
        <v>420629</v>
      </c>
      <c r="S5311" s="24">
        <v>265613</v>
      </c>
      <c r="T5311" s="24">
        <v>464823</v>
      </c>
      <c r="U5311" s="24">
        <v>288821</v>
      </c>
      <c r="V5311" s="24">
        <v>505436</v>
      </c>
    </row>
    <row r="5312" spans="1:22" x14ac:dyDescent="0.3">
      <c r="A5312" s="54"/>
      <c r="B5312" s="54" t="s">
        <v>620</v>
      </c>
      <c r="C5312" s="54" t="s">
        <v>612</v>
      </c>
      <c r="D5312" t="s">
        <v>168</v>
      </c>
      <c r="E5312" s="54" t="s">
        <v>581</v>
      </c>
      <c r="F5312" s="57" t="s">
        <v>619</v>
      </c>
      <c r="G5312" s="23">
        <v>3</v>
      </c>
      <c r="H5312" s="23" t="s">
        <v>31</v>
      </c>
      <c r="I5312" s="24">
        <v>92318</v>
      </c>
      <c r="J5312" s="24">
        <v>161557</v>
      </c>
      <c r="K5312" s="24">
        <v>125396</v>
      </c>
      <c r="L5312" s="24">
        <v>219443</v>
      </c>
      <c r="M5312" s="24">
        <v>158382</v>
      </c>
      <c r="N5312" s="24">
        <v>277168</v>
      </c>
      <c r="O5312" s="24">
        <v>208325</v>
      </c>
      <c r="P5312" s="24">
        <v>364568</v>
      </c>
      <c r="Q5312" s="24">
        <v>257733</v>
      </c>
      <c r="R5312" s="24">
        <v>451032</v>
      </c>
      <c r="S5312" s="24">
        <v>290077</v>
      </c>
      <c r="T5312" s="24">
        <v>507636</v>
      </c>
      <c r="U5312" s="24">
        <v>321947</v>
      </c>
      <c r="V5312" s="24">
        <v>563407</v>
      </c>
    </row>
    <row r="5313" spans="1:22" x14ac:dyDescent="0.3">
      <c r="A5313" s="54"/>
      <c r="B5313" s="54" t="s">
        <v>620</v>
      </c>
      <c r="C5313" s="54" t="s">
        <v>612</v>
      </c>
      <c r="D5313" t="s">
        <v>168</v>
      </c>
      <c r="E5313" s="54" t="s">
        <v>581</v>
      </c>
      <c r="F5313" s="57" t="s">
        <v>619</v>
      </c>
      <c r="G5313" s="23">
        <v>4</v>
      </c>
      <c r="H5313" s="23" t="s">
        <v>29</v>
      </c>
      <c r="I5313" s="24">
        <v>104596</v>
      </c>
      <c r="J5313" s="24">
        <v>167354</v>
      </c>
      <c r="K5313" s="24">
        <v>146434</v>
      </c>
      <c r="L5313" s="24">
        <v>234295</v>
      </c>
      <c r="M5313" s="24">
        <v>188273</v>
      </c>
      <c r="N5313" s="24">
        <v>301237</v>
      </c>
      <c r="O5313" s="24">
        <v>251031</v>
      </c>
      <c r="P5313" s="24">
        <v>401649</v>
      </c>
      <c r="Q5313" s="24">
        <v>313788</v>
      </c>
      <c r="R5313" s="24">
        <v>502061</v>
      </c>
      <c r="S5313" s="24">
        <v>355627</v>
      </c>
      <c r="T5313" s="24">
        <v>569003</v>
      </c>
      <c r="U5313" s="24">
        <v>397465</v>
      </c>
      <c r="V5313" s="24">
        <v>635944</v>
      </c>
    </row>
    <row r="5314" spans="1:22" hidden="1" x14ac:dyDescent="0.3">
      <c r="A5314" s="23"/>
      <c r="B5314" s="23">
        <v>2023</v>
      </c>
      <c r="C5314" s="23" t="s">
        <v>560</v>
      </c>
      <c r="D5314" t="s">
        <v>88</v>
      </c>
      <c r="E5314" s="23" t="s">
        <v>561</v>
      </c>
      <c r="F5314" s="23" t="s">
        <v>196</v>
      </c>
      <c r="G5314" s="23">
        <v>1</v>
      </c>
      <c r="H5314" s="23" t="s">
        <v>14</v>
      </c>
      <c r="I5314" s="24">
        <v>130121</v>
      </c>
      <c r="J5314" s="24">
        <v>227712</v>
      </c>
      <c r="K5314" s="24">
        <v>169040</v>
      </c>
      <c r="L5314" s="24">
        <v>295819</v>
      </c>
      <c r="M5314" s="24">
        <v>202123</v>
      </c>
      <c r="N5314" s="24">
        <v>353716</v>
      </c>
      <c r="O5314" s="24">
        <v>241191</v>
      </c>
      <c r="P5314" s="24">
        <v>422085</v>
      </c>
      <c r="Q5314" s="24">
        <v>284694</v>
      </c>
      <c r="R5314" s="24">
        <v>498214</v>
      </c>
      <c r="S5314" s="24">
        <v>312367</v>
      </c>
      <c r="T5314" s="24">
        <v>546642</v>
      </c>
      <c r="U5314" s="24">
        <v>338458</v>
      </c>
      <c r="V5314" s="24">
        <v>592301</v>
      </c>
    </row>
    <row r="5315" spans="1:22" hidden="1" x14ac:dyDescent="0.3">
      <c r="A5315" s="23"/>
      <c r="B5315" s="23">
        <v>2023</v>
      </c>
      <c r="C5315" s="23" t="s">
        <v>560</v>
      </c>
      <c r="D5315" t="s">
        <v>88</v>
      </c>
      <c r="E5315" s="23" t="s">
        <v>561</v>
      </c>
      <c r="F5315" s="23" t="s">
        <v>196</v>
      </c>
      <c r="G5315" s="23">
        <v>2</v>
      </c>
      <c r="H5315" s="23" t="s">
        <v>30</v>
      </c>
      <c r="I5315" s="24">
        <v>108453</v>
      </c>
      <c r="J5315" s="24">
        <v>189792</v>
      </c>
      <c r="K5315" s="24">
        <v>144519</v>
      </c>
      <c r="L5315" s="24">
        <v>252908</v>
      </c>
      <c r="M5315" s="24">
        <v>178077</v>
      </c>
      <c r="N5315" s="24">
        <v>311636</v>
      </c>
      <c r="O5315" s="24">
        <v>224092</v>
      </c>
      <c r="P5315" s="24">
        <v>392161</v>
      </c>
      <c r="Q5315" s="24">
        <v>271087</v>
      </c>
      <c r="R5315" s="24">
        <v>474402</v>
      </c>
      <c r="S5315" s="24">
        <v>299359</v>
      </c>
      <c r="T5315" s="24">
        <v>523878</v>
      </c>
      <c r="U5315" s="24">
        <v>325844</v>
      </c>
      <c r="V5315" s="24">
        <v>570226</v>
      </c>
    </row>
    <row r="5316" spans="1:22" hidden="1" x14ac:dyDescent="0.3">
      <c r="A5316" s="23"/>
      <c r="B5316" s="23">
        <v>2023</v>
      </c>
      <c r="C5316" s="23" t="s">
        <v>560</v>
      </c>
      <c r="D5316" t="s">
        <v>88</v>
      </c>
      <c r="E5316" s="23" t="s">
        <v>561</v>
      </c>
      <c r="F5316" s="23" t="s">
        <v>196</v>
      </c>
      <c r="G5316" s="23">
        <v>3</v>
      </c>
      <c r="H5316" s="23" t="s">
        <v>31</v>
      </c>
      <c r="I5316" s="24">
        <v>99665</v>
      </c>
      <c r="J5316" s="24">
        <v>174414</v>
      </c>
      <c r="K5316" s="24">
        <v>137572</v>
      </c>
      <c r="L5316" s="24">
        <v>240752</v>
      </c>
      <c r="M5316" s="24">
        <v>174365</v>
      </c>
      <c r="N5316" s="24">
        <v>305139</v>
      </c>
      <c r="O5316" s="24">
        <v>227449</v>
      </c>
      <c r="P5316" s="24">
        <v>398036</v>
      </c>
      <c r="Q5316" s="24">
        <v>283266</v>
      </c>
      <c r="R5316" s="24">
        <v>495715</v>
      </c>
      <c r="S5316" s="24">
        <v>318655</v>
      </c>
      <c r="T5316" s="24">
        <v>557647</v>
      </c>
      <c r="U5316" s="24">
        <v>353486</v>
      </c>
      <c r="V5316" s="24">
        <v>618600</v>
      </c>
    </row>
    <row r="5317" spans="1:22" hidden="1" x14ac:dyDescent="0.3">
      <c r="A5317" s="23"/>
      <c r="B5317" s="23">
        <v>2023</v>
      </c>
      <c r="C5317" s="23" t="s">
        <v>560</v>
      </c>
      <c r="D5317" t="s">
        <v>88</v>
      </c>
      <c r="E5317" s="23" t="s">
        <v>561</v>
      </c>
      <c r="F5317" s="23" t="s">
        <v>196</v>
      </c>
      <c r="G5317" s="23">
        <v>4</v>
      </c>
      <c r="H5317" s="23" t="s">
        <v>29</v>
      </c>
      <c r="I5317" s="24">
        <v>112173</v>
      </c>
      <c r="J5317" s="24">
        <v>179477</v>
      </c>
      <c r="K5317" s="24">
        <v>157042</v>
      </c>
      <c r="L5317" s="24">
        <v>251267</v>
      </c>
      <c r="M5317" s="24">
        <v>201911</v>
      </c>
      <c r="N5317" s="24">
        <v>323058</v>
      </c>
      <c r="O5317" s="24">
        <v>269215</v>
      </c>
      <c r="P5317" s="24">
        <v>430744</v>
      </c>
      <c r="Q5317" s="24">
        <v>336519</v>
      </c>
      <c r="R5317" s="24">
        <v>538430</v>
      </c>
      <c r="S5317" s="24">
        <v>381388</v>
      </c>
      <c r="T5317" s="24">
        <v>610220</v>
      </c>
      <c r="U5317" s="24">
        <v>426257</v>
      </c>
      <c r="V5317" s="24">
        <v>682011</v>
      </c>
    </row>
    <row r="5318" spans="1:22" hidden="1" x14ac:dyDescent="0.3">
      <c r="A5318" s="23"/>
      <c r="B5318" s="23">
        <v>2023</v>
      </c>
      <c r="C5318" s="23" t="s">
        <v>560</v>
      </c>
      <c r="D5318" t="s">
        <v>151</v>
      </c>
      <c r="E5318" s="23" t="s">
        <v>562</v>
      </c>
      <c r="F5318" s="23" t="s">
        <v>196</v>
      </c>
      <c r="G5318" s="23">
        <v>1</v>
      </c>
      <c r="H5318" s="23" t="s">
        <v>14</v>
      </c>
      <c r="I5318" s="24">
        <v>118093</v>
      </c>
      <c r="J5318" s="24">
        <v>206662</v>
      </c>
      <c r="K5318" s="24">
        <v>153310</v>
      </c>
      <c r="L5318" s="24">
        <v>268293</v>
      </c>
      <c r="M5318" s="24">
        <v>183226</v>
      </c>
      <c r="N5318" s="24">
        <v>320645</v>
      </c>
      <c r="O5318" s="24">
        <v>218516</v>
      </c>
      <c r="P5318" s="24">
        <v>382403</v>
      </c>
      <c r="Q5318" s="24">
        <v>257841</v>
      </c>
      <c r="R5318" s="24">
        <v>451221</v>
      </c>
      <c r="S5318" s="24">
        <v>282866</v>
      </c>
      <c r="T5318" s="24">
        <v>495016</v>
      </c>
      <c r="U5318" s="24">
        <v>306426</v>
      </c>
      <c r="V5318" s="24">
        <v>536245</v>
      </c>
    </row>
    <row r="5319" spans="1:22" hidden="1" x14ac:dyDescent="0.3">
      <c r="A5319" s="23"/>
      <c r="B5319" s="23">
        <v>2023</v>
      </c>
      <c r="C5319" s="23" t="s">
        <v>560</v>
      </c>
      <c r="D5319" t="s">
        <v>151</v>
      </c>
      <c r="E5319" s="23" t="s">
        <v>562</v>
      </c>
      <c r="F5319" s="23" t="s">
        <v>196</v>
      </c>
      <c r="G5319" s="23">
        <v>2</v>
      </c>
      <c r="H5319" s="23" t="s">
        <v>30</v>
      </c>
      <c r="I5319" s="24">
        <v>98985</v>
      </c>
      <c r="J5319" s="24">
        <v>173224</v>
      </c>
      <c r="K5319" s="24">
        <v>131688</v>
      </c>
      <c r="L5319" s="24">
        <v>230454</v>
      </c>
      <c r="M5319" s="24">
        <v>162022</v>
      </c>
      <c r="N5319" s="24">
        <v>283538</v>
      </c>
      <c r="O5319" s="24">
        <v>203437</v>
      </c>
      <c r="P5319" s="24">
        <v>356016</v>
      </c>
      <c r="Q5319" s="24">
        <v>245842</v>
      </c>
      <c r="R5319" s="24">
        <v>430223</v>
      </c>
      <c r="S5319" s="24">
        <v>271395</v>
      </c>
      <c r="T5319" s="24">
        <v>474942</v>
      </c>
      <c r="U5319" s="24">
        <v>295302</v>
      </c>
      <c r="V5319" s="24">
        <v>516779</v>
      </c>
    </row>
    <row r="5320" spans="1:22" hidden="1" x14ac:dyDescent="0.3">
      <c r="A5320" s="23"/>
      <c r="B5320" s="23">
        <v>2023</v>
      </c>
      <c r="C5320" s="23" t="s">
        <v>560</v>
      </c>
      <c r="D5320" t="s">
        <v>151</v>
      </c>
      <c r="E5320" s="23" t="s">
        <v>562</v>
      </c>
      <c r="F5320" s="23" t="s">
        <v>196</v>
      </c>
      <c r="G5320" s="23">
        <v>3</v>
      </c>
      <c r="H5320" s="23" t="s">
        <v>31</v>
      </c>
      <c r="I5320" s="24">
        <v>91324</v>
      </c>
      <c r="J5320" s="24">
        <v>159816</v>
      </c>
      <c r="K5320" s="24">
        <v>126125</v>
      </c>
      <c r="L5320" s="24">
        <v>220719</v>
      </c>
      <c r="M5320" s="24">
        <v>159944</v>
      </c>
      <c r="N5320" s="24">
        <v>279903</v>
      </c>
      <c r="O5320" s="24">
        <v>208817</v>
      </c>
      <c r="P5320" s="24">
        <v>365429</v>
      </c>
      <c r="Q5320" s="24">
        <v>260099</v>
      </c>
      <c r="R5320" s="24">
        <v>455173</v>
      </c>
      <c r="S5320" s="24">
        <v>292681</v>
      </c>
      <c r="T5320" s="24">
        <v>512192</v>
      </c>
      <c r="U5320" s="24">
        <v>324770</v>
      </c>
      <c r="V5320" s="24">
        <v>568347</v>
      </c>
    </row>
    <row r="5321" spans="1:22" hidden="1" x14ac:dyDescent="0.3">
      <c r="A5321" s="23"/>
      <c r="B5321" s="23">
        <v>2023</v>
      </c>
      <c r="C5321" s="23" t="s">
        <v>560</v>
      </c>
      <c r="D5321" t="s">
        <v>151</v>
      </c>
      <c r="E5321" s="23" t="s">
        <v>562</v>
      </c>
      <c r="F5321" s="23" t="s">
        <v>196</v>
      </c>
      <c r="G5321" s="23">
        <v>4</v>
      </c>
      <c r="H5321" s="23" t="s">
        <v>29</v>
      </c>
      <c r="I5321" s="24">
        <v>101816</v>
      </c>
      <c r="J5321" s="24">
        <v>162906</v>
      </c>
      <c r="K5321" s="24">
        <v>142543</v>
      </c>
      <c r="L5321" s="24">
        <v>228068</v>
      </c>
      <c r="M5321" s="24">
        <v>183269</v>
      </c>
      <c r="N5321" s="24">
        <v>293231</v>
      </c>
      <c r="O5321" s="24">
        <v>244359</v>
      </c>
      <c r="P5321" s="24">
        <v>390974</v>
      </c>
      <c r="Q5321" s="24">
        <v>305448</v>
      </c>
      <c r="R5321" s="24">
        <v>488718</v>
      </c>
      <c r="S5321" s="24">
        <v>346175</v>
      </c>
      <c r="T5321" s="24">
        <v>553880</v>
      </c>
      <c r="U5321" s="24">
        <v>386901</v>
      </c>
      <c r="V5321" s="24">
        <v>619042</v>
      </c>
    </row>
    <row r="5322" spans="1:22" x14ac:dyDescent="0.3">
      <c r="A5322" s="54"/>
      <c r="B5322" s="54" t="s">
        <v>620</v>
      </c>
      <c r="C5322" s="54" t="s">
        <v>617</v>
      </c>
      <c r="D5322" t="s">
        <v>88</v>
      </c>
      <c r="E5322" s="54" t="s">
        <v>561</v>
      </c>
      <c r="F5322" s="57" t="s">
        <v>196</v>
      </c>
      <c r="G5322" s="23">
        <v>1</v>
      </c>
      <c r="H5322" s="23" t="s">
        <v>14</v>
      </c>
      <c r="I5322" s="24">
        <v>130358</v>
      </c>
      <c r="J5322" s="24">
        <v>228127</v>
      </c>
      <c r="K5322" s="24">
        <v>169125</v>
      </c>
      <c r="L5322" s="24">
        <v>295969</v>
      </c>
      <c r="M5322" s="24">
        <v>202767</v>
      </c>
      <c r="N5322" s="24">
        <v>354843</v>
      </c>
      <c r="O5322" s="24">
        <v>242452</v>
      </c>
      <c r="P5322" s="24">
        <v>424291</v>
      </c>
      <c r="Q5322" s="24">
        <v>286009</v>
      </c>
      <c r="R5322" s="24">
        <v>500516</v>
      </c>
      <c r="S5322" s="24">
        <v>313703</v>
      </c>
      <c r="T5322" s="24">
        <v>548981</v>
      </c>
      <c r="U5322" s="24">
        <v>338789</v>
      </c>
      <c r="V5322" s="24">
        <v>592880</v>
      </c>
    </row>
    <row r="5323" spans="1:22" x14ac:dyDescent="0.3">
      <c r="A5323" s="54"/>
      <c r="B5323" s="54" t="s">
        <v>620</v>
      </c>
      <c r="C5323" s="54" t="s">
        <v>617</v>
      </c>
      <c r="D5323" t="s">
        <v>88</v>
      </c>
      <c r="E5323" s="54" t="s">
        <v>561</v>
      </c>
      <c r="F5323" s="57" t="s">
        <v>196</v>
      </c>
      <c r="G5323" s="23">
        <v>2</v>
      </c>
      <c r="H5323" s="23" t="s">
        <v>30</v>
      </c>
      <c r="I5323" s="24">
        <v>112705</v>
      </c>
      <c r="J5323" s="24">
        <v>197233</v>
      </c>
      <c r="K5323" s="24">
        <v>148046</v>
      </c>
      <c r="L5323" s="24">
        <v>259080</v>
      </c>
      <c r="M5323" s="24">
        <v>180339</v>
      </c>
      <c r="N5323" s="24">
        <v>315592</v>
      </c>
      <c r="O5323" s="24">
        <v>221895</v>
      </c>
      <c r="P5323" s="24">
        <v>388317</v>
      </c>
      <c r="Q5323" s="24">
        <v>264311</v>
      </c>
      <c r="R5323" s="24">
        <v>462544</v>
      </c>
      <c r="S5323" s="24">
        <v>292057</v>
      </c>
      <c r="T5323" s="24">
        <v>511100</v>
      </c>
      <c r="U5323" s="24">
        <v>317539</v>
      </c>
      <c r="V5323" s="24">
        <v>555693</v>
      </c>
    </row>
    <row r="5324" spans="1:22" x14ac:dyDescent="0.3">
      <c r="A5324" s="54"/>
      <c r="B5324" s="54" t="s">
        <v>620</v>
      </c>
      <c r="C5324" s="54" t="s">
        <v>617</v>
      </c>
      <c r="D5324" t="s">
        <v>88</v>
      </c>
      <c r="E5324" s="54" t="s">
        <v>561</v>
      </c>
      <c r="F5324" s="57" t="s">
        <v>196</v>
      </c>
      <c r="G5324" s="23">
        <v>3</v>
      </c>
      <c r="H5324" s="23" t="s">
        <v>31</v>
      </c>
      <c r="I5324" s="24">
        <v>101829</v>
      </c>
      <c r="J5324" s="24">
        <v>178202</v>
      </c>
      <c r="K5324" s="24">
        <v>138365</v>
      </c>
      <c r="L5324" s="24">
        <v>242138</v>
      </c>
      <c r="M5324" s="24">
        <v>174800</v>
      </c>
      <c r="N5324" s="24">
        <v>305901</v>
      </c>
      <c r="O5324" s="24">
        <v>229959</v>
      </c>
      <c r="P5324" s="24">
        <v>402429</v>
      </c>
      <c r="Q5324" s="24">
        <v>284536</v>
      </c>
      <c r="R5324" s="24">
        <v>497937</v>
      </c>
      <c r="S5324" s="24">
        <v>320272</v>
      </c>
      <c r="T5324" s="24">
        <v>560477</v>
      </c>
      <c r="U5324" s="24">
        <v>355491</v>
      </c>
      <c r="V5324" s="24">
        <v>622110</v>
      </c>
    </row>
    <row r="5325" spans="1:22" x14ac:dyDescent="0.3">
      <c r="A5325" s="54"/>
      <c r="B5325" s="54" t="s">
        <v>620</v>
      </c>
      <c r="C5325" s="54" t="s">
        <v>617</v>
      </c>
      <c r="D5325" t="s">
        <v>88</v>
      </c>
      <c r="E5325" s="54" t="s">
        <v>561</v>
      </c>
      <c r="F5325" s="57" t="s">
        <v>196</v>
      </c>
      <c r="G5325" s="23">
        <v>4</v>
      </c>
      <c r="H5325" s="23" t="s">
        <v>29</v>
      </c>
      <c r="I5325" s="24">
        <v>115014</v>
      </c>
      <c r="J5325" s="24">
        <v>184023</v>
      </c>
      <c r="K5325" s="24">
        <v>161020</v>
      </c>
      <c r="L5325" s="24">
        <v>257632</v>
      </c>
      <c r="M5325" s="24">
        <v>207026</v>
      </c>
      <c r="N5325" s="24">
        <v>331241</v>
      </c>
      <c r="O5325" s="24">
        <v>276034</v>
      </c>
      <c r="P5325" s="24">
        <v>441655</v>
      </c>
      <c r="Q5325" s="24">
        <v>345043</v>
      </c>
      <c r="R5325" s="24">
        <v>552068</v>
      </c>
      <c r="S5325" s="24">
        <v>391048</v>
      </c>
      <c r="T5325" s="24">
        <v>625677</v>
      </c>
      <c r="U5325" s="24">
        <v>437054</v>
      </c>
      <c r="V5325" s="24">
        <v>699287</v>
      </c>
    </row>
    <row r="5326" spans="1:22" x14ac:dyDescent="0.3">
      <c r="A5326" s="54"/>
      <c r="B5326" s="54" t="s">
        <v>620</v>
      </c>
      <c r="C5326" s="54" t="s">
        <v>617</v>
      </c>
      <c r="D5326" t="s">
        <v>151</v>
      </c>
      <c r="E5326" s="54" t="s">
        <v>562</v>
      </c>
      <c r="F5326" s="57" t="s">
        <v>196</v>
      </c>
      <c r="G5326" s="23">
        <v>1</v>
      </c>
      <c r="H5326" s="23" t="s">
        <v>14</v>
      </c>
      <c r="I5326" s="24">
        <v>119100</v>
      </c>
      <c r="J5326" s="24">
        <v>208424</v>
      </c>
      <c r="K5326" s="24">
        <v>154496</v>
      </c>
      <c r="L5326" s="24">
        <v>270368</v>
      </c>
      <c r="M5326" s="24">
        <v>185213</v>
      </c>
      <c r="N5326" s="24">
        <v>324123</v>
      </c>
      <c r="O5326" s="24">
        <v>221440</v>
      </c>
      <c r="P5326" s="24">
        <v>387520</v>
      </c>
      <c r="Q5326" s="24">
        <v>261203</v>
      </c>
      <c r="R5326" s="24">
        <v>457106</v>
      </c>
      <c r="S5326" s="24">
        <v>286487</v>
      </c>
      <c r="T5326" s="24">
        <v>501353</v>
      </c>
      <c r="U5326" s="24">
        <v>309375</v>
      </c>
      <c r="V5326" s="24">
        <v>541406</v>
      </c>
    </row>
    <row r="5327" spans="1:22" x14ac:dyDescent="0.3">
      <c r="A5327" s="54"/>
      <c r="B5327" s="54" t="s">
        <v>620</v>
      </c>
      <c r="C5327" s="54" t="s">
        <v>617</v>
      </c>
      <c r="D5327" t="s">
        <v>151</v>
      </c>
      <c r="E5327" s="54" t="s">
        <v>562</v>
      </c>
      <c r="F5327" s="57" t="s">
        <v>196</v>
      </c>
      <c r="G5327" s="23">
        <v>2</v>
      </c>
      <c r="H5327" s="23" t="s">
        <v>30</v>
      </c>
      <c r="I5327" s="24">
        <v>103066</v>
      </c>
      <c r="J5327" s="24">
        <v>180365</v>
      </c>
      <c r="K5327" s="24">
        <v>135350</v>
      </c>
      <c r="L5327" s="24">
        <v>236863</v>
      </c>
      <c r="M5327" s="24">
        <v>164842</v>
      </c>
      <c r="N5327" s="24">
        <v>288474</v>
      </c>
      <c r="O5327" s="24">
        <v>202769</v>
      </c>
      <c r="P5327" s="24">
        <v>354846</v>
      </c>
      <c r="Q5327" s="24">
        <v>241496</v>
      </c>
      <c r="R5327" s="24">
        <v>422618</v>
      </c>
      <c r="S5327" s="24">
        <v>266832</v>
      </c>
      <c r="T5327" s="24">
        <v>466956</v>
      </c>
      <c r="U5327" s="24">
        <v>290091</v>
      </c>
      <c r="V5327" s="24">
        <v>507659</v>
      </c>
    </row>
    <row r="5328" spans="1:22" x14ac:dyDescent="0.3">
      <c r="A5328" s="54"/>
      <c r="B5328" s="54" t="s">
        <v>620</v>
      </c>
      <c r="C5328" s="54" t="s">
        <v>617</v>
      </c>
      <c r="D5328" t="s">
        <v>151</v>
      </c>
      <c r="E5328" s="54" t="s">
        <v>562</v>
      </c>
      <c r="F5328" s="57" t="s">
        <v>196</v>
      </c>
      <c r="G5328" s="23">
        <v>3</v>
      </c>
      <c r="H5328" s="23" t="s">
        <v>31</v>
      </c>
      <c r="I5328" s="24">
        <v>93230</v>
      </c>
      <c r="J5328" s="24">
        <v>163153</v>
      </c>
      <c r="K5328" s="24">
        <v>126711</v>
      </c>
      <c r="L5328" s="24">
        <v>221744</v>
      </c>
      <c r="M5328" s="24">
        <v>160101</v>
      </c>
      <c r="N5328" s="24">
        <v>280177</v>
      </c>
      <c r="O5328" s="24">
        <v>210646</v>
      </c>
      <c r="P5328" s="24">
        <v>368630</v>
      </c>
      <c r="Q5328" s="24">
        <v>260661</v>
      </c>
      <c r="R5328" s="24">
        <v>456157</v>
      </c>
      <c r="S5328" s="24">
        <v>293416</v>
      </c>
      <c r="T5328" s="24">
        <v>513478</v>
      </c>
      <c r="U5328" s="24">
        <v>325701</v>
      </c>
      <c r="V5328" s="24">
        <v>569977</v>
      </c>
    </row>
    <row r="5329" spans="1:22" x14ac:dyDescent="0.3">
      <c r="A5329" s="54"/>
      <c r="B5329" s="54" t="s">
        <v>620</v>
      </c>
      <c r="C5329" s="54" t="s">
        <v>617</v>
      </c>
      <c r="D5329" t="s">
        <v>151</v>
      </c>
      <c r="E5329" s="54" t="s">
        <v>562</v>
      </c>
      <c r="F5329" s="57" t="s">
        <v>196</v>
      </c>
      <c r="G5329" s="23">
        <v>4</v>
      </c>
      <c r="H5329" s="23" t="s">
        <v>29</v>
      </c>
      <c r="I5329" s="24">
        <v>105083</v>
      </c>
      <c r="J5329" s="24">
        <v>168133</v>
      </c>
      <c r="K5329" s="24">
        <v>147117</v>
      </c>
      <c r="L5329" s="24">
        <v>235387</v>
      </c>
      <c r="M5329" s="24">
        <v>189150</v>
      </c>
      <c r="N5329" s="24">
        <v>302640</v>
      </c>
      <c r="O5329" s="24">
        <v>252200</v>
      </c>
      <c r="P5329" s="24">
        <v>403520</v>
      </c>
      <c r="Q5329" s="24">
        <v>315250</v>
      </c>
      <c r="R5329" s="24">
        <v>504400</v>
      </c>
      <c r="S5329" s="24">
        <v>357283</v>
      </c>
      <c r="T5329" s="24">
        <v>571653</v>
      </c>
      <c r="U5329" s="24">
        <v>399317</v>
      </c>
      <c r="V5329" s="24">
        <v>638907</v>
      </c>
    </row>
    <row r="5330" spans="1:22" hidden="1" x14ac:dyDescent="0.3">
      <c r="A5330" s="23"/>
      <c r="B5330" s="23">
        <v>2023</v>
      </c>
      <c r="C5330" s="23" t="s">
        <v>544</v>
      </c>
      <c r="D5330" t="s">
        <v>181</v>
      </c>
      <c r="E5330" s="23" t="s">
        <v>550</v>
      </c>
      <c r="F5330" s="23" t="s">
        <v>269</v>
      </c>
      <c r="G5330" s="23">
        <v>1</v>
      </c>
      <c r="H5330" s="23" t="s">
        <v>14</v>
      </c>
      <c r="I5330" s="24">
        <v>121479</v>
      </c>
      <c r="J5330" s="24">
        <v>212588</v>
      </c>
      <c r="K5330" s="24">
        <v>157897</v>
      </c>
      <c r="L5330" s="24">
        <v>276319</v>
      </c>
      <c r="M5330" s="24">
        <v>188873</v>
      </c>
      <c r="N5330" s="24">
        <v>330527</v>
      </c>
      <c r="O5330" s="24">
        <v>225481</v>
      </c>
      <c r="P5330" s="24">
        <v>394592</v>
      </c>
      <c r="Q5330" s="24">
        <v>266222</v>
      </c>
      <c r="R5330" s="24">
        <v>465889</v>
      </c>
      <c r="S5330" s="24">
        <v>292130</v>
      </c>
      <c r="T5330" s="24">
        <v>511228</v>
      </c>
      <c r="U5330" s="24">
        <v>316585</v>
      </c>
      <c r="V5330" s="24">
        <v>554024</v>
      </c>
    </row>
    <row r="5331" spans="1:22" hidden="1" x14ac:dyDescent="0.3">
      <c r="A5331" s="23"/>
      <c r="B5331" s="23">
        <v>2023</v>
      </c>
      <c r="C5331" s="23" t="s">
        <v>544</v>
      </c>
      <c r="D5331" t="s">
        <v>181</v>
      </c>
      <c r="E5331" s="23" t="s">
        <v>550</v>
      </c>
      <c r="F5331" s="23" t="s">
        <v>269</v>
      </c>
      <c r="G5331" s="23">
        <v>2</v>
      </c>
      <c r="H5331" s="23" t="s">
        <v>30</v>
      </c>
      <c r="I5331" s="24">
        <v>100795</v>
      </c>
      <c r="J5331" s="24">
        <v>176392</v>
      </c>
      <c r="K5331" s="24">
        <v>134491</v>
      </c>
      <c r="L5331" s="24">
        <v>235359</v>
      </c>
      <c r="M5331" s="24">
        <v>165920</v>
      </c>
      <c r="N5331" s="24">
        <v>290360</v>
      </c>
      <c r="O5331" s="24">
        <v>209159</v>
      </c>
      <c r="P5331" s="24">
        <v>366028</v>
      </c>
      <c r="Q5331" s="24">
        <v>253233</v>
      </c>
      <c r="R5331" s="24">
        <v>443159</v>
      </c>
      <c r="S5331" s="24">
        <v>279713</v>
      </c>
      <c r="T5331" s="24">
        <v>489498</v>
      </c>
      <c r="U5331" s="24">
        <v>304544</v>
      </c>
      <c r="V5331" s="24">
        <v>532952</v>
      </c>
    </row>
    <row r="5332" spans="1:22" hidden="1" x14ac:dyDescent="0.3">
      <c r="A5332" s="23"/>
      <c r="B5332" s="23">
        <v>2023</v>
      </c>
      <c r="C5332" s="23" t="s">
        <v>544</v>
      </c>
      <c r="D5332" t="s">
        <v>181</v>
      </c>
      <c r="E5332" s="23" t="s">
        <v>550</v>
      </c>
      <c r="F5332" s="23" t="s">
        <v>269</v>
      </c>
      <c r="G5332" s="23">
        <v>3</v>
      </c>
      <c r="H5332" s="23" t="s">
        <v>31</v>
      </c>
      <c r="I5332" s="24">
        <v>92337</v>
      </c>
      <c r="J5332" s="24">
        <v>161589</v>
      </c>
      <c r="K5332" s="24">
        <v>127401</v>
      </c>
      <c r="L5332" s="24">
        <v>222952</v>
      </c>
      <c r="M5332" s="24">
        <v>161402</v>
      </c>
      <c r="N5332" s="24">
        <v>282453</v>
      </c>
      <c r="O5332" s="24">
        <v>210394</v>
      </c>
      <c r="P5332" s="24">
        <v>368189</v>
      </c>
      <c r="Q5332" s="24">
        <v>261994</v>
      </c>
      <c r="R5332" s="24">
        <v>458489</v>
      </c>
      <c r="S5332" s="24">
        <v>294656</v>
      </c>
      <c r="T5332" s="24">
        <v>515648</v>
      </c>
      <c r="U5332" s="24">
        <v>326783</v>
      </c>
      <c r="V5332" s="24">
        <v>571871</v>
      </c>
    </row>
    <row r="5333" spans="1:22" hidden="1" x14ac:dyDescent="0.3">
      <c r="A5333" s="23"/>
      <c r="B5333" s="23">
        <v>2023</v>
      </c>
      <c r="C5333" s="23" t="s">
        <v>544</v>
      </c>
      <c r="D5333" t="s">
        <v>181</v>
      </c>
      <c r="E5333" s="23" t="s">
        <v>550</v>
      </c>
      <c r="F5333" s="23" t="s">
        <v>269</v>
      </c>
      <c r="G5333" s="23">
        <v>4</v>
      </c>
      <c r="H5333" s="23" t="s">
        <v>29</v>
      </c>
      <c r="I5333" s="24">
        <v>104712</v>
      </c>
      <c r="J5333" s="24">
        <v>167540</v>
      </c>
      <c r="K5333" s="24">
        <v>146597</v>
      </c>
      <c r="L5333" s="24">
        <v>234556</v>
      </c>
      <c r="M5333" s="24">
        <v>188482</v>
      </c>
      <c r="N5333" s="24">
        <v>301572</v>
      </c>
      <c r="O5333" s="24">
        <v>251310</v>
      </c>
      <c r="P5333" s="24">
        <v>402096</v>
      </c>
      <c r="Q5333" s="24">
        <v>314137</v>
      </c>
      <c r="R5333" s="24">
        <v>502620</v>
      </c>
      <c r="S5333" s="24">
        <v>356022</v>
      </c>
      <c r="T5333" s="24">
        <v>569636</v>
      </c>
      <c r="U5333" s="24">
        <v>397907</v>
      </c>
      <c r="V5333" s="24">
        <v>636652</v>
      </c>
    </row>
    <row r="5334" spans="1:22" x14ac:dyDescent="0.3">
      <c r="A5334" s="54"/>
      <c r="B5334" s="54" t="s">
        <v>620</v>
      </c>
      <c r="C5334" s="54" t="s">
        <v>614</v>
      </c>
      <c r="D5334" t="s">
        <v>181</v>
      </c>
      <c r="E5334" s="54" t="s">
        <v>550</v>
      </c>
      <c r="F5334" s="57" t="s">
        <v>269</v>
      </c>
      <c r="G5334" s="23">
        <v>1</v>
      </c>
      <c r="H5334" s="23" t="s">
        <v>14</v>
      </c>
      <c r="I5334" s="24">
        <v>121744</v>
      </c>
      <c r="J5334" s="24">
        <v>213052</v>
      </c>
      <c r="K5334" s="24">
        <v>158034</v>
      </c>
      <c r="L5334" s="24">
        <v>276560</v>
      </c>
      <c r="M5334" s="24">
        <v>189526</v>
      </c>
      <c r="N5334" s="24">
        <v>331670</v>
      </c>
      <c r="O5334" s="24">
        <v>226703</v>
      </c>
      <c r="P5334" s="24">
        <v>396730</v>
      </c>
      <c r="Q5334" s="24">
        <v>267503</v>
      </c>
      <c r="R5334" s="24">
        <v>468130</v>
      </c>
      <c r="S5334" s="24">
        <v>293436</v>
      </c>
      <c r="T5334" s="24">
        <v>513514</v>
      </c>
      <c r="U5334" s="24">
        <v>316981</v>
      </c>
      <c r="V5334" s="24">
        <v>554716</v>
      </c>
    </row>
    <row r="5335" spans="1:22" x14ac:dyDescent="0.3">
      <c r="A5335" s="54"/>
      <c r="B5335" s="54" t="s">
        <v>620</v>
      </c>
      <c r="C5335" s="54" t="s">
        <v>614</v>
      </c>
      <c r="D5335" t="s">
        <v>181</v>
      </c>
      <c r="E5335" s="54" t="s">
        <v>550</v>
      </c>
      <c r="F5335" s="57" t="s">
        <v>269</v>
      </c>
      <c r="G5335" s="23">
        <v>2</v>
      </c>
      <c r="H5335" s="23" t="s">
        <v>30</v>
      </c>
      <c r="I5335" s="24">
        <v>104900</v>
      </c>
      <c r="J5335" s="24">
        <v>183576</v>
      </c>
      <c r="K5335" s="24">
        <v>137921</v>
      </c>
      <c r="L5335" s="24">
        <v>241362</v>
      </c>
      <c r="M5335" s="24">
        <v>168126</v>
      </c>
      <c r="N5335" s="24">
        <v>294220</v>
      </c>
      <c r="O5335" s="24">
        <v>207089</v>
      </c>
      <c r="P5335" s="24">
        <v>362406</v>
      </c>
      <c r="Q5335" s="24">
        <v>246800</v>
      </c>
      <c r="R5335" s="24">
        <v>431900</v>
      </c>
      <c r="S5335" s="24">
        <v>272764</v>
      </c>
      <c r="T5335" s="24">
        <v>477337</v>
      </c>
      <c r="U5335" s="24">
        <v>296645</v>
      </c>
      <c r="V5335" s="24">
        <v>519129</v>
      </c>
    </row>
    <row r="5336" spans="1:22" x14ac:dyDescent="0.3">
      <c r="A5336" s="54"/>
      <c r="B5336" s="54" t="s">
        <v>620</v>
      </c>
      <c r="C5336" s="54" t="s">
        <v>614</v>
      </c>
      <c r="D5336" t="s">
        <v>181</v>
      </c>
      <c r="E5336" s="54" t="s">
        <v>550</v>
      </c>
      <c r="F5336" s="57" t="s">
        <v>269</v>
      </c>
      <c r="G5336" s="23">
        <v>3</v>
      </c>
      <c r="H5336" s="23" t="s">
        <v>31</v>
      </c>
      <c r="I5336" s="24">
        <v>94366</v>
      </c>
      <c r="J5336" s="24">
        <v>165140</v>
      </c>
      <c r="K5336" s="24">
        <v>128108</v>
      </c>
      <c r="L5336" s="24">
        <v>224189</v>
      </c>
      <c r="M5336" s="24">
        <v>161756</v>
      </c>
      <c r="N5336" s="24">
        <v>283072</v>
      </c>
      <c r="O5336" s="24">
        <v>212709</v>
      </c>
      <c r="P5336" s="24">
        <v>372240</v>
      </c>
      <c r="Q5336" s="24">
        <v>263106</v>
      </c>
      <c r="R5336" s="24">
        <v>460436</v>
      </c>
      <c r="S5336" s="24">
        <v>296086</v>
      </c>
      <c r="T5336" s="24">
        <v>518151</v>
      </c>
      <c r="U5336" s="24">
        <v>328573</v>
      </c>
      <c r="V5336" s="24">
        <v>575002</v>
      </c>
    </row>
    <row r="5337" spans="1:22" x14ac:dyDescent="0.3">
      <c r="A5337" s="54"/>
      <c r="B5337" s="54" t="s">
        <v>620</v>
      </c>
      <c r="C5337" s="54" t="s">
        <v>614</v>
      </c>
      <c r="D5337" t="s">
        <v>181</v>
      </c>
      <c r="E5337" s="54" t="s">
        <v>550</v>
      </c>
      <c r="F5337" s="57" t="s">
        <v>269</v>
      </c>
      <c r="G5337" s="23">
        <v>4</v>
      </c>
      <c r="H5337" s="23" t="s">
        <v>29</v>
      </c>
      <c r="I5337" s="24">
        <v>107405</v>
      </c>
      <c r="J5337" s="24">
        <v>171848</v>
      </c>
      <c r="K5337" s="24">
        <v>150367</v>
      </c>
      <c r="L5337" s="24">
        <v>240588</v>
      </c>
      <c r="M5337" s="24">
        <v>193330</v>
      </c>
      <c r="N5337" s="24">
        <v>309327</v>
      </c>
      <c r="O5337" s="24">
        <v>257773</v>
      </c>
      <c r="P5337" s="24">
        <v>412436</v>
      </c>
      <c r="Q5337" s="24">
        <v>322216</v>
      </c>
      <c r="R5337" s="24">
        <v>515545</v>
      </c>
      <c r="S5337" s="24">
        <v>365178</v>
      </c>
      <c r="T5337" s="24">
        <v>584285</v>
      </c>
      <c r="U5337" s="24">
        <v>408140</v>
      </c>
      <c r="V5337" s="24">
        <v>653024</v>
      </c>
    </row>
    <row r="5338" spans="1:22" hidden="1" x14ac:dyDescent="0.3">
      <c r="A5338" s="23"/>
      <c r="B5338" s="23">
        <v>2023</v>
      </c>
      <c r="C5338" s="23" t="s">
        <v>533</v>
      </c>
      <c r="D5338" t="s">
        <v>150</v>
      </c>
      <c r="E5338" s="23" t="s">
        <v>535</v>
      </c>
      <c r="F5338" s="23" t="s">
        <v>195</v>
      </c>
      <c r="G5338" s="23">
        <v>1</v>
      </c>
      <c r="H5338" s="23" t="s">
        <v>14</v>
      </c>
      <c r="I5338" s="24">
        <v>122679</v>
      </c>
      <c r="J5338" s="24">
        <v>214688</v>
      </c>
      <c r="K5338" s="24">
        <v>159419</v>
      </c>
      <c r="L5338" s="24">
        <v>278983</v>
      </c>
      <c r="M5338" s="24">
        <v>190660</v>
      </c>
      <c r="N5338" s="24">
        <v>333656</v>
      </c>
      <c r="O5338" s="24">
        <v>227570</v>
      </c>
      <c r="P5338" s="24">
        <v>398247</v>
      </c>
      <c r="Q5338" s="24">
        <v>268656</v>
      </c>
      <c r="R5338" s="24">
        <v>470148</v>
      </c>
      <c r="S5338" s="24">
        <v>294787</v>
      </c>
      <c r="T5338" s="24">
        <v>515877</v>
      </c>
      <c r="U5338" s="24">
        <v>319440</v>
      </c>
      <c r="V5338" s="24">
        <v>559020</v>
      </c>
    </row>
    <row r="5339" spans="1:22" hidden="1" x14ac:dyDescent="0.3">
      <c r="A5339" s="23"/>
      <c r="B5339" s="23">
        <v>2023</v>
      </c>
      <c r="C5339" s="23" t="s">
        <v>533</v>
      </c>
      <c r="D5339" t="s">
        <v>150</v>
      </c>
      <c r="E5339" s="23" t="s">
        <v>535</v>
      </c>
      <c r="F5339" s="23" t="s">
        <v>195</v>
      </c>
      <c r="G5339" s="23">
        <v>2</v>
      </c>
      <c r="H5339" s="23" t="s">
        <v>30</v>
      </c>
      <c r="I5339" s="24">
        <v>101996</v>
      </c>
      <c r="J5339" s="24">
        <v>178492</v>
      </c>
      <c r="K5339" s="24">
        <v>136013</v>
      </c>
      <c r="L5339" s="24">
        <v>238022</v>
      </c>
      <c r="M5339" s="24">
        <v>167708</v>
      </c>
      <c r="N5339" s="24">
        <v>293488</v>
      </c>
      <c r="O5339" s="24">
        <v>211248</v>
      </c>
      <c r="P5339" s="24">
        <v>369683</v>
      </c>
      <c r="Q5339" s="24">
        <v>255667</v>
      </c>
      <c r="R5339" s="24">
        <v>447418</v>
      </c>
      <c r="S5339" s="24">
        <v>282370</v>
      </c>
      <c r="T5339" s="24">
        <v>494148</v>
      </c>
      <c r="U5339" s="24">
        <v>307399</v>
      </c>
      <c r="V5339" s="24">
        <v>537948</v>
      </c>
    </row>
    <row r="5340" spans="1:22" hidden="1" x14ac:dyDescent="0.3">
      <c r="A5340" s="23"/>
      <c r="B5340" s="23">
        <v>2023</v>
      </c>
      <c r="C5340" s="23" t="s">
        <v>533</v>
      </c>
      <c r="D5340" t="s">
        <v>150</v>
      </c>
      <c r="E5340" s="23" t="s">
        <v>535</v>
      </c>
      <c r="F5340" s="23" t="s">
        <v>195</v>
      </c>
      <c r="G5340" s="23">
        <v>3</v>
      </c>
      <c r="H5340" s="23" t="s">
        <v>31</v>
      </c>
      <c r="I5340" s="24">
        <v>93568</v>
      </c>
      <c r="J5340" s="24">
        <v>163744</v>
      </c>
      <c r="K5340" s="24">
        <v>129125</v>
      </c>
      <c r="L5340" s="24">
        <v>225969</v>
      </c>
      <c r="M5340" s="24">
        <v>163618</v>
      </c>
      <c r="N5340" s="24">
        <v>286332</v>
      </c>
      <c r="O5340" s="24">
        <v>213349</v>
      </c>
      <c r="P5340" s="24">
        <v>373361</v>
      </c>
      <c r="Q5340" s="24">
        <v>265688</v>
      </c>
      <c r="R5340" s="24">
        <v>464954</v>
      </c>
      <c r="S5340" s="24">
        <v>298843</v>
      </c>
      <c r="T5340" s="24">
        <v>522974</v>
      </c>
      <c r="U5340" s="24">
        <v>331463</v>
      </c>
      <c r="V5340" s="24">
        <v>580059</v>
      </c>
    </row>
    <row r="5341" spans="1:22" hidden="1" x14ac:dyDescent="0.3">
      <c r="A5341" s="23"/>
      <c r="B5341" s="23">
        <v>2023</v>
      </c>
      <c r="C5341" s="23" t="s">
        <v>533</v>
      </c>
      <c r="D5341" t="s">
        <v>150</v>
      </c>
      <c r="E5341" s="23" t="s">
        <v>535</v>
      </c>
      <c r="F5341" s="23" t="s">
        <v>195</v>
      </c>
      <c r="G5341" s="23">
        <v>4</v>
      </c>
      <c r="H5341" s="23" t="s">
        <v>29</v>
      </c>
      <c r="I5341" s="24">
        <v>105752</v>
      </c>
      <c r="J5341" s="24">
        <v>169203</v>
      </c>
      <c r="K5341" s="24">
        <v>148052</v>
      </c>
      <c r="L5341" s="24">
        <v>236884</v>
      </c>
      <c r="M5341" s="24">
        <v>190353</v>
      </c>
      <c r="N5341" s="24">
        <v>304565</v>
      </c>
      <c r="O5341" s="24">
        <v>253804</v>
      </c>
      <c r="P5341" s="24">
        <v>406086</v>
      </c>
      <c r="Q5341" s="24">
        <v>317255</v>
      </c>
      <c r="R5341" s="24">
        <v>507608</v>
      </c>
      <c r="S5341" s="24">
        <v>359555</v>
      </c>
      <c r="T5341" s="24">
        <v>575289</v>
      </c>
      <c r="U5341" s="24">
        <v>401856</v>
      </c>
      <c r="V5341" s="24">
        <v>642970</v>
      </c>
    </row>
    <row r="5342" spans="1:22" x14ac:dyDescent="0.3">
      <c r="A5342" s="54"/>
      <c r="B5342" s="54" t="s">
        <v>620</v>
      </c>
      <c r="C5342" s="54" t="s">
        <v>609</v>
      </c>
      <c r="D5342" t="s">
        <v>150</v>
      </c>
      <c r="E5342" s="54" t="s">
        <v>535</v>
      </c>
      <c r="F5342" s="57" t="s">
        <v>195</v>
      </c>
      <c r="G5342" s="23">
        <v>1</v>
      </c>
      <c r="H5342" s="23" t="s">
        <v>14</v>
      </c>
      <c r="I5342" s="24">
        <v>121199</v>
      </c>
      <c r="J5342" s="24">
        <v>212098</v>
      </c>
      <c r="K5342" s="24">
        <v>157382</v>
      </c>
      <c r="L5342" s="24">
        <v>275419</v>
      </c>
      <c r="M5342" s="24">
        <v>188781</v>
      </c>
      <c r="N5342" s="24">
        <v>330367</v>
      </c>
      <c r="O5342" s="24">
        <v>225868</v>
      </c>
      <c r="P5342" s="24">
        <v>395268</v>
      </c>
      <c r="Q5342" s="24">
        <v>266565</v>
      </c>
      <c r="R5342" s="24">
        <v>466489</v>
      </c>
      <c r="S5342" s="24">
        <v>292429</v>
      </c>
      <c r="T5342" s="24">
        <v>511751</v>
      </c>
      <c r="U5342" s="24">
        <v>315945</v>
      </c>
      <c r="V5342" s="24">
        <v>552904</v>
      </c>
    </row>
    <row r="5343" spans="1:22" x14ac:dyDescent="0.3">
      <c r="A5343" s="54"/>
      <c r="B5343" s="54" t="s">
        <v>620</v>
      </c>
      <c r="C5343" s="54" t="s">
        <v>609</v>
      </c>
      <c r="D5343" t="s">
        <v>150</v>
      </c>
      <c r="E5343" s="54" t="s">
        <v>535</v>
      </c>
      <c r="F5343" s="57" t="s">
        <v>195</v>
      </c>
      <c r="G5343" s="23">
        <v>2</v>
      </c>
      <c r="H5343" s="23" t="s">
        <v>30</v>
      </c>
      <c r="I5343" s="24">
        <v>104193</v>
      </c>
      <c r="J5343" s="24">
        <v>182338</v>
      </c>
      <c r="K5343" s="24">
        <v>137076</v>
      </c>
      <c r="L5343" s="24">
        <v>239883</v>
      </c>
      <c r="M5343" s="24">
        <v>167175</v>
      </c>
      <c r="N5343" s="24">
        <v>292557</v>
      </c>
      <c r="O5343" s="24">
        <v>206065</v>
      </c>
      <c r="P5343" s="24">
        <v>360614</v>
      </c>
      <c r="Q5343" s="24">
        <v>245663</v>
      </c>
      <c r="R5343" s="24">
        <v>429911</v>
      </c>
      <c r="S5343" s="24">
        <v>271546</v>
      </c>
      <c r="T5343" s="24">
        <v>475205</v>
      </c>
      <c r="U5343" s="24">
        <v>295375</v>
      </c>
      <c r="V5343" s="24">
        <v>516907</v>
      </c>
    </row>
    <row r="5344" spans="1:22" x14ac:dyDescent="0.3">
      <c r="A5344" s="54"/>
      <c r="B5344" s="54" t="s">
        <v>620</v>
      </c>
      <c r="C5344" s="54" t="s">
        <v>609</v>
      </c>
      <c r="D5344" t="s">
        <v>150</v>
      </c>
      <c r="E5344" s="54" t="s">
        <v>535</v>
      </c>
      <c r="F5344" s="57" t="s">
        <v>195</v>
      </c>
      <c r="G5344" s="23">
        <v>3</v>
      </c>
      <c r="H5344" s="23" t="s">
        <v>31</v>
      </c>
      <c r="I5344" s="24">
        <v>93454</v>
      </c>
      <c r="J5344" s="24">
        <v>163544</v>
      </c>
      <c r="K5344" s="24">
        <v>126793</v>
      </c>
      <c r="L5344" s="24">
        <v>221888</v>
      </c>
      <c r="M5344" s="24">
        <v>160036</v>
      </c>
      <c r="N5344" s="24">
        <v>280063</v>
      </c>
      <c r="O5344" s="24">
        <v>210388</v>
      </c>
      <c r="P5344" s="24">
        <v>368178</v>
      </c>
      <c r="Q5344" s="24">
        <v>260178</v>
      </c>
      <c r="R5344" s="24">
        <v>455311</v>
      </c>
      <c r="S5344" s="24">
        <v>292748</v>
      </c>
      <c r="T5344" s="24">
        <v>512308</v>
      </c>
      <c r="U5344" s="24">
        <v>324819</v>
      </c>
      <c r="V5344" s="24">
        <v>568432</v>
      </c>
    </row>
    <row r="5345" spans="1:22" x14ac:dyDescent="0.3">
      <c r="A5345" s="54"/>
      <c r="B5345" s="54" t="s">
        <v>620</v>
      </c>
      <c r="C5345" s="54" t="s">
        <v>609</v>
      </c>
      <c r="D5345" t="s">
        <v>150</v>
      </c>
      <c r="E5345" s="54" t="s">
        <v>535</v>
      </c>
      <c r="F5345" s="57" t="s">
        <v>195</v>
      </c>
      <c r="G5345" s="23">
        <v>4</v>
      </c>
      <c r="H5345" s="23" t="s">
        <v>29</v>
      </c>
      <c r="I5345" s="24">
        <v>106918</v>
      </c>
      <c r="J5345" s="24">
        <v>171069</v>
      </c>
      <c r="K5345" s="24">
        <v>149685</v>
      </c>
      <c r="L5345" s="24">
        <v>239496</v>
      </c>
      <c r="M5345" s="24">
        <v>192452</v>
      </c>
      <c r="N5345" s="24">
        <v>307924</v>
      </c>
      <c r="O5345" s="24">
        <v>256603</v>
      </c>
      <c r="P5345" s="24">
        <v>410565</v>
      </c>
      <c r="Q5345" s="24">
        <v>320754</v>
      </c>
      <c r="R5345" s="24">
        <v>513207</v>
      </c>
      <c r="S5345" s="24">
        <v>363521</v>
      </c>
      <c r="T5345" s="24">
        <v>581634</v>
      </c>
      <c r="U5345" s="24">
        <v>406289</v>
      </c>
      <c r="V5345" s="24">
        <v>650062</v>
      </c>
    </row>
    <row r="5346" spans="1:22" hidden="1" x14ac:dyDescent="0.3">
      <c r="A5346" s="23"/>
      <c r="B5346" s="23">
        <v>2023</v>
      </c>
      <c r="C5346" s="23" t="s">
        <v>184</v>
      </c>
      <c r="D5346" t="s">
        <v>93</v>
      </c>
      <c r="E5346" s="23" t="s">
        <v>528</v>
      </c>
      <c r="F5346" s="23" t="s">
        <v>92</v>
      </c>
      <c r="G5346" s="23">
        <v>1</v>
      </c>
      <c r="H5346" s="23" t="s">
        <v>14</v>
      </c>
      <c r="I5346" s="24">
        <v>151670</v>
      </c>
      <c r="J5346" s="24">
        <v>265423</v>
      </c>
      <c r="K5346" s="24">
        <v>196907</v>
      </c>
      <c r="L5346" s="24">
        <v>344587</v>
      </c>
      <c r="M5346" s="24">
        <v>235334</v>
      </c>
      <c r="N5346" s="24">
        <v>411834</v>
      </c>
      <c r="O5346" s="24">
        <v>280667</v>
      </c>
      <c r="P5346" s="24">
        <v>491168</v>
      </c>
      <c r="Q5346" s="24">
        <v>331181</v>
      </c>
      <c r="R5346" s="24">
        <v>579567</v>
      </c>
      <c r="S5346" s="24">
        <v>363327</v>
      </c>
      <c r="T5346" s="24">
        <v>635822</v>
      </c>
      <c r="U5346" s="24">
        <v>393592</v>
      </c>
      <c r="V5346" s="24">
        <v>688786</v>
      </c>
    </row>
    <row r="5347" spans="1:22" hidden="1" x14ac:dyDescent="0.3">
      <c r="A5347" s="23"/>
      <c r="B5347" s="23">
        <v>2023</v>
      </c>
      <c r="C5347" s="23" t="s">
        <v>184</v>
      </c>
      <c r="D5347" t="s">
        <v>93</v>
      </c>
      <c r="E5347" s="23" t="s">
        <v>528</v>
      </c>
      <c r="F5347" s="23" t="s">
        <v>92</v>
      </c>
      <c r="G5347" s="23">
        <v>2</v>
      </c>
      <c r="H5347" s="23" t="s">
        <v>30</v>
      </c>
      <c r="I5347" s="24">
        <v>127101</v>
      </c>
      <c r="J5347" s="24">
        <v>222427</v>
      </c>
      <c r="K5347" s="24">
        <v>169104</v>
      </c>
      <c r="L5347" s="24">
        <v>295931</v>
      </c>
      <c r="M5347" s="24">
        <v>208069</v>
      </c>
      <c r="N5347" s="24">
        <v>364120</v>
      </c>
      <c r="O5347" s="24">
        <v>261278</v>
      </c>
      <c r="P5347" s="24">
        <v>457237</v>
      </c>
      <c r="Q5347" s="24">
        <v>315752</v>
      </c>
      <c r="R5347" s="24">
        <v>552567</v>
      </c>
      <c r="S5347" s="24">
        <v>348577</v>
      </c>
      <c r="T5347" s="24">
        <v>610010</v>
      </c>
      <c r="U5347" s="24">
        <v>379289</v>
      </c>
      <c r="V5347" s="24">
        <v>663755</v>
      </c>
    </row>
    <row r="5348" spans="1:22" hidden="1" x14ac:dyDescent="0.3">
      <c r="A5348" s="23"/>
      <c r="B5348" s="23">
        <v>2023</v>
      </c>
      <c r="C5348" s="23" t="s">
        <v>184</v>
      </c>
      <c r="D5348" t="s">
        <v>93</v>
      </c>
      <c r="E5348" s="23" t="s">
        <v>528</v>
      </c>
      <c r="F5348" s="23" t="s">
        <v>92</v>
      </c>
      <c r="G5348" s="23">
        <v>3</v>
      </c>
      <c r="H5348" s="23" t="s">
        <v>31</v>
      </c>
      <c r="I5348" s="24">
        <v>117245</v>
      </c>
      <c r="J5348" s="24">
        <v>205178</v>
      </c>
      <c r="K5348" s="24">
        <v>161921</v>
      </c>
      <c r="L5348" s="24">
        <v>283362</v>
      </c>
      <c r="M5348" s="24">
        <v>205334</v>
      </c>
      <c r="N5348" s="24">
        <v>359334</v>
      </c>
      <c r="O5348" s="24">
        <v>268066</v>
      </c>
      <c r="P5348" s="24">
        <v>469116</v>
      </c>
      <c r="Q5348" s="24">
        <v>333897</v>
      </c>
      <c r="R5348" s="24">
        <v>584320</v>
      </c>
      <c r="S5348" s="24">
        <v>375720</v>
      </c>
      <c r="T5348" s="24">
        <v>657509</v>
      </c>
      <c r="U5348" s="24">
        <v>416907</v>
      </c>
      <c r="V5348" s="24">
        <v>729587</v>
      </c>
    </row>
    <row r="5349" spans="1:22" hidden="1" x14ac:dyDescent="0.3">
      <c r="A5349" s="23"/>
      <c r="B5349" s="23">
        <v>2023</v>
      </c>
      <c r="C5349" s="23" t="s">
        <v>184</v>
      </c>
      <c r="D5349" t="s">
        <v>93</v>
      </c>
      <c r="E5349" s="23" t="s">
        <v>528</v>
      </c>
      <c r="F5349" s="23" t="s">
        <v>92</v>
      </c>
      <c r="G5349" s="23">
        <v>4</v>
      </c>
      <c r="H5349" s="23" t="s">
        <v>29</v>
      </c>
      <c r="I5349" s="24">
        <v>130765</v>
      </c>
      <c r="J5349" s="24">
        <v>209224</v>
      </c>
      <c r="K5349" s="24">
        <v>183071</v>
      </c>
      <c r="L5349" s="24">
        <v>292914</v>
      </c>
      <c r="M5349" s="24">
        <v>235377</v>
      </c>
      <c r="N5349" s="24">
        <v>376604</v>
      </c>
      <c r="O5349" s="24">
        <v>313837</v>
      </c>
      <c r="P5349" s="24">
        <v>502139</v>
      </c>
      <c r="Q5349" s="24">
        <v>392296</v>
      </c>
      <c r="R5349" s="24">
        <v>627673</v>
      </c>
      <c r="S5349" s="24">
        <v>444602</v>
      </c>
      <c r="T5349" s="24">
        <v>711363</v>
      </c>
      <c r="U5349" s="24">
        <v>496908</v>
      </c>
      <c r="V5349" s="24">
        <v>795053</v>
      </c>
    </row>
    <row r="5350" spans="1:22" x14ac:dyDescent="0.3">
      <c r="A5350" s="54"/>
      <c r="B5350" s="54" t="s">
        <v>620</v>
      </c>
      <c r="C5350" s="54" t="s">
        <v>613</v>
      </c>
      <c r="D5350" t="s">
        <v>156</v>
      </c>
      <c r="E5350" s="54" t="s">
        <v>528</v>
      </c>
      <c r="F5350" s="57" t="s">
        <v>92</v>
      </c>
      <c r="G5350" s="23">
        <v>1</v>
      </c>
      <c r="H5350" s="23" t="s">
        <v>14</v>
      </c>
      <c r="I5350" s="24">
        <v>148911</v>
      </c>
      <c r="J5350" s="24">
        <v>260594</v>
      </c>
      <c r="K5350" s="24">
        <v>193204</v>
      </c>
      <c r="L5350" s="24">
        <v>338107</v>
      </c>
      <c r="M5350" s="24">
        <v>231641</v>
      </c>
      <c r="N5350" s="24">
        <v>405372</v>
      </c>
      <c r="O5350" s="24">
        <v>276985</v>
      </c>
      <c r="P5350" s="24">
        <v>484724</v>
      </c>
      <c r="Q5350" s="24">
        <v>326753</v>
      </c>
      <c r="R5350" s="24">
        <v>571818</v>
      </c>
      <c r="S5350" s="24">
        <v>358396</v>
      </c>
      <c r="T5350" s="24">
        <v>627193</v>
      </c>
      <c r="U5350" s="24">
        <v>387063</v>
      </c>
      <c r="V5350" s="24">
        <v>677360</v>
      </c>
    </row>
    <row r="5351" spans="1:22" x14ac:dyDescent="0.3">
      <c r="A5351" s="54"/>
      <c r="B5351" s="54" t="s">
        <v>620</v>
      </c>
      <c r="C5351" s="54" t="s">
        <v>613</v>
      </c>
      <c r="D5351" t="s">
        <v>156</v>
      </c>
      <c r="E5351" s="54" t="s">
        <v>528</v>
      </c>
      <c r="F5351" s="57" t="s">
        <v>92</v>
      </c>
      <c r="G5351" s="23">
        <v>2</v>
      </c>
      <c r="H5351" s="23" t="s">
        <v>30</v>
      </c>
      <c r="I5351" s="24">
        <v>128710</v>
      </c>
      <c r="J5351" s="24">
        <v>225243</v>
      </c>
      <c r="K5351" s="24">
        <v>169083</v>
      </c>
      <c r="L5351" s="24">
        <v>295895</v>
      </c>
      <c r="M5351" s="24">
        <v>205976</v>
      </c>
      <c r="N5351" s="24">
        <v>360458</v>
      </c>
      <c r="O5351" s="24">
        <v>253462</v>
      </c>
      <c r="P5351" s="24">
        <v>443559</v>
      </c>
      <c r="Q5351" s="24">
        <v>301924</v>
      </c>
      <c r="R5351" s="24">
        <v>528368</v>
      </c>
      <c r="S5351" s="24">
        <v>333624</v>
      </c>
      <c r="T5351" s="24">
        <v>583843</v>
      </c>
      <c r="U5351" s="24">
        <v>362741</v>
      </c>
      <c r="V5351" s="24">
        <v>634797</v>
      </c>
    </row>
    <row r="5352" spans="1:22" x14ac:dyDescent="0.3">
      <c r="A5352" s="54"/>
      <c r="B5352" s="54" t="s">
        <v>620</v>
      </c>
      <c r="C5352" s="54" t="s">
        <v>613</v>
      </c>
      <c r="D5352" t="s">
        <v>156</v>
      </c>
      <c r="E5352" s="54" t="s">
        <v>528</v>
      </c>
      <c r="F5352" s="57" t="s">
        <v>92</v>
      </c>
      <c r="G5352" s="23">
        <v>3</v>
      </c>
      <c r="H5352" s="23" t="s">
        <v>31</v>
      </c>
      <c r="I5352" s="24">
        <v>116251</v>
      </c>
      <c r="J5352" s="24">
        <v>203439</v>
      </c>
      <c r="K5352" s="24">
        <v>157949</v>
      </c>
      <c r="L5352" s="24">
        <v>276411</v>
      </c>
      <c r="M5352" s="24">
        <v>199534</v>
      </c>
      <c r="N5352" s="24">
        <v>349184</v>
      </c>
      <c r="O5352" s="24">
        <v>262488</v>
      </c>
      <c r="P5352" s="24">
        <v>459355</v>
      </c>
      <c r="Q5352" s="24">
        <v>324777</v>
      </c>
      <c r="R5352" s="24">
        <v>568359</v>
      </c>
      <c r="S5352" s="24">
        <v>365561</v>
      </c>
      <c r="T5352" s="24">
        <v>639732</v>
      </c>
      <c r="U5352" s="24">
        <v>405753</v>
      </c>
      <c r="V5352" s="24">
        <v>710068</v>
      </c>
    </row>
    <row r="5353" spans="1:22" x14ac:dyDescent="0.3">
      <c r="A5353" s="54"/>
      <c r="B5353" s="54" t="s">
        <v>620</v>
      </c>
      <c r="C5353" s="54" t="s">
        <v>613</v>
      </c>
      <c r="D5353" t="s">
        <v>156</v>
      </c>
      <c r="E5353" s="54" t="s">
        <v>528</v>
      </c>
      <c r="F5353" s="57" t="s">
        <v>92</v>
      </c>
      <c r="G5353" s="23">
        <v>4</v>
      </c>
      <c r="H5353" s="23" t="s">
        <v>29</v>
      </c>
      <c r="I5353" s="24">
        <v>131383</v>
      </c>
      <c r="J5353" s="24">
        <v>210212</v>
      </c>
      <c r="K5353" s="24">
        <v>183936</v>
      </c>
      <c r="L5353" s="24">
        <v>294297</v>
      </c>
      <c r="M5353" s="24">
        <v>236489</v>
      </c>
      <c r="N5353" s="24">
        <v>378382</v>
      </c>
      <c r="O5353" s="24">
        <v>315318</v>
      </c>
      <c r="P5353" s="24">
        <v>504509</v>
      </c>
      <c r="Q5353" s="24">
        <v>394148</v>
      </c>
      <c r="R5353" s="24">
        <v>630637</v>
      </c>
      <c r="S5353" s="24">
        <v>446701</v>
      </c>
      <c r="T5353" s="24">
        <v>714722</v>
      </c>
      <c r="U5353" s="24">
        <v>499254</v>
      </c>
      <c r="V5353" s="24">
        <v>798806</v>
      </c>
    </row>
    <row r="5354" spans="1:22" hidden="1" x14ac:dyDescent="0.3">
      <c r="A5354" s="23"/>
      <c r="B5354" s="23">
        <v>2023</v>
      </c>
      <c r="C5354" s="23" t="s">
        <v>578</v>
      </c>
      <c r="D5354" t="s">
        <v>144</v>
      </c>
      <c r="E5354" s="23" t="s">
        <v>579</v>
      </c>
      <c r="F5354" s="23" t="s">
        <v>191</v>
      </c>
      <c r="G5354" s="23">
        <v>1</v>
      </c>
      <c r="H5354" s="23" t="s">
        <v>14</v>
      </c>
      <c r="I5354" s="24">
        <v>118741</v>
      </c>
      <c r="J5354" s="24">
        <v>207797</v>
      </c>
      <c r="K5354" s="24">
        <v>154169</v>
      </c>
      <c r="L5354" s="24">
        <v>269796</v>
      </c>
      <c r="M5354" s="24">
        <v>184267</v>
      </c>
      <c r="N5354" s="24">
        <v>322467</v>
      </c>
      <c r="O5354" s="24">
        <v>219778</v>
      </c>
      <c r="P5354" s="24">
        <v>384612</v>
      </c>
      <c r="Q5354" s="24">
        <v>259345</v>
      </c>
      <c r="R5354" s="24">
        <v>453853</v>
      </c>
      <c r="S5354" s="24">
        <v>284522</v>
      </c>
      <c r="T5354" s="24">
        <v>497914</v>
      </c>
      <c r="U5354" s="24">
        <v>308231</v>
      </c>
      <c r="V5354" s="24">
        <v>539404</v>
      </c>
    </row>
    <row r="5355" spans="1:22" hidden="1" x14ac:dyDescent="0.3">
      <c r="A5355" s="23"/>
      <c r="B5355" s="23">
        <v>2023</v>
      </c>
      <c r="C5355" s="23" t="s">
        <v>578</v>
      </c>
      <c r="D5355" t="s">
        <v>144</v>
      </c>
      <c r="E5355" s="23" t="s">
        <v>579</v>
      </c>
      <c r="F5355" s="23" t="s">
        <v>191</v>
      </c>
      <c r="G5355" s="23">
        <v>2</v>
      </c>
      <c r="H5355" s="23" t="s">
        <v>30</v>
      </c>
      <c r="I5355" s="24">
        <v>99437</v>
      </c>
      <c r="J5355" s="24">
        <v>174014</v>
      </c>
      <c r="K5355" s="24">
        <v>132324</v>
      </c>
      <c r="L5355" s="24">
        <v>231566</v>
      </c>
      <c r="M5355" s="24">
        <v>162844</v>
      </c>
      <c r="N5355" s="24">
        <v>284977</v>
      </c>
      <c r="O5355" s="24">
        <v>204544</v>
      </c>
      <c r="P5355" s="24">
        <v>357952</v>
      </c>
      <c r="Q5355" s="24">
        <v>247222</v>
      </c>
      <c r="R5355" s="24">
        <v>432638</v>
      </c>
      <c r="S5355" s="24">
        <v>272933</v>
      </c>
      <c r="T5355" s="24">
        <v>477633</v>
      </c>
      <c r="U5355" s="24">
        <v>296993</v>
      </c>
      <c r="V5355" s="24">
        <v>519738</v>
      </c>
    </row>
    <row r="5356" spans="1:22" hidden="1" x14ac:dyDescent="0.3">
      <c r="A5356" s="23"/>
      <c r="B5356" s="23">
        <v>2023</v>
      </c>
      <c r="C5356" s="23" t="s">
        <v>578</v>
      </c>
      <c r="D5356" t="s">
        <v>144</v>
      </c>
      <c r="E5356" s="23" t="s">
        <v>579</v>
      </c>
      <c r="F5356" s="23" t="s">
        <v>191</v>
      </c>
      <c r="G5356" s="23">
        <v>3</v>
      </c>
      <c r="H5356" s="23" t="s">
        <v>31</v>
      </c>
      <c r="I5356" s="24">
        <v>91681</v>
      </c>
      <c r="J5356" s="24">
        <v>160442</v>
      </c>
      <c r="K5356" s="24">
        <v>126608</v>
      </c>
      <c r="L5356" s="24">
        <v>221564</v>
      </c>
      <c r="M5356" s="24">
        <v>160542</v>
      </c>
      <c r="N5356" s="24">
        <v>280949</v>
      </c>
      <c r="O5356" s="24">
        <v>209568</v>
      </c>
      <c r="P5356" s="24">
        <v>366744</v>
      </c>
      <c r="Q5356" s="24">
        <v>261029</v>
      </c>
      <c r="R5356" s="24">
        <v>456800</v>
      </c>
      <c r="S5356" s="24">
        <v>293713</v>
      </c>
      <c r="T5356" s="24">
        <v>513998</v>
      </c>
      <c r="U5356" s="24">
        <v>325899</v>
      </c>
      <c r="V5356" s="24">
        <v>570323</v>
      </c>
    </row>
    <row r="5357" spans="1:22" hidden="1" x14ac:dyDescent="0.3">
      <c r="A5357" s="23"/>
      <c r="B5357" s="23">
        <v>2023</v>
      </c>
      <c r="C5357" s="23" t="s">
        <v>578</v>
      </c>
      <c r="D5357" t="s">
        <v>144</v>
      </c>
      <c r="E5357" s="23" t="s">
        <v>579</v>
      </c>
      <c r="F5357" s="23" t="s">
        <v>191</v>
      </c>
      <c r="G5357" s="23">
        <v>4</v>
      </c>
      <c r="H5357" s="23" t="s">
        <v>29</v>
      </c>
      <c r="I5357" s="24">
        <v>102373</v>
      </c>
      <c r="J5357" s="24">
        <v>163797</v>
      </c>
      <c r="K5357" s="24">
        <v>143322</v>
      </c>
      <c r="L5357" s="24">
        <v>229316</v>
      </c>
      <c r="M5357" s="24">
        <v>184271</v>
      </c>
      <c r="N5357" s="24">
        <v>294834</v>
      </c>
      <c r="O5357" s="24">
        <v>245695</v>
      </c>
      <c r="P5357" s="24">
        <v>393112</v>
      </c>
      <c r="Q5357" s="24">
        <v>307119</v>
      </c>
      <c r="R5357" s="24">
        <v>491391</v>
      </c>
      <c r="S5357" s="24">
        <v>348068</v>
      </c>
      <c r="T5357" s="24">
        <v>556909</v>
      </c>
      <c r="U5357" s="24">
        <v>389017</v>
      </c>
      <c r="V5357" s="24">
        <v>622428</v>
      </c>
    </row>
    <row r="5358" spans="1:22" x14ac:dyDescent="0.3">
      <c r="A5358" s="54"/>
      <c r="B5358" s="54" t="s">
        <v>620</v>
      </c>
      <c r="C5358" s="54" t="s">
        <v>612</v>
      </c>
      <c r="D5358" t="s">
        <v>144</v>
      </c>
      <c r="E5358" s="54" t="s">
        <v>579</v>
      </c>
      <c r="F5358" s="57" t="s">
        <v>191</v>
      </c>
      <c r="G5358" s="23">
        <v>1</v>
      </c>
      <c r="H5358" s="23" t="s">
        <v>14</v>
      </c>
      <c r="I5358" s="24">
        <v>115415</v>
      </c>
      <c r="J5358" s="24">
        <v>201977</v>
      </c>
      <c r="K5358" s="24">
        <v>149758</v>
      </c>
      <c r="L5358" s="24">
        <v>262076</v>
      </c>
      <c r="M5358" s="24">
        <v>179559</v>
      </c>
      <c r="N5358" s="24">
        <v>314229</v>
      </c>
      <c r="O5358" s="24">
        <v>214721</v>
      </c>
      <c r="P5358" s="24">
        <v>375762</v>
      </c>
      <c r="Q5358" s="24">
        <v>253312</v>
      </c>
      <c r="R5358" s="24">
        <v>443297</v>
      </c>
      <c r="S5358" s="24">
        <v>277848</v>
      </c>
      <c r="T5358" s="24">
        <v>486234</v>
      </c>
      <c r="U5358" s="24">
        <v>300084</v>
      </c>
      <c r="V5358" s="24">
        <v>525147</v>
      </c>
    </row>
    <row r="5359" spans="1:22" x14ac:dyDescent="0.3">
      <c r="A5359" s="54"/>
      <c r="B5359" s="54" t="s">
        <v>620</v>
      </c>
      <c r="C5359" s="54" t="s">
        <v>612</v>
      </c>
      <c r="D5359" t="s">
        <v>144</v>
      </c>
      <c r="E5359" s="54" t="s">
        <v>579</v>
      </c>
      <c r="F5359" s="57" t="s">
        <v>191</v>
      </c>
      <c r="G5359" s="23">
        <v>2</v>
      </c>
      <c r="H5359" s="23" t="s">
        <v>30</v>
      </c>
      <c r="I5359" s="24">
        <v>99705</v>
      </c>
      <c r="J5359" s="24">
        <v>174484</v>
      </c>
      <c r="K5359" s="24">
        <v>130999</v>
      </c>
      <c r="L5359" s="24">
        <v>229247</v>
      </c>
      <c r="M5359" s="24">
        <v>159600</v>
      </c>
      <c r="N5359" s="24">
        <v>279300</v>
      </c>
      <c r="O5359" s="24">
        <v>196427</v>
      </c>
      <c r="P5359" s="24">
        <v>343748</v>
      </c>
      <c r="Q5359" s="24">
        <v>234003</v>
      </c>
      <c r="R5359" s="24">
        <v>409505</v>
      </c>
      <c r="S5359" s="24">
        <v>258580</v>
      </c>
      <c r="T5359" s="24">
        <v>452515</v>
      </c>
      <c r="U5359" s="24">
        <v>281160</v>
      </c>
      <c r="V5359" s="24">
        <v>492030</v>
      </c>
    </row>
    <row r="5360" spans="1:22" x14ac:dyDescent="0.3">
      <c r="A5360" s="54"/>
      <c r="B5360" s="54" t="s">
        <v>620</v>
      </c>
      <c r="C5360" s="54" t="s">
        <v>612</v>
      </c>
      <c r="D5360" t="s">
        <v>144</v>
      </c>
      <c r="E5360" s="54" t="s">
        <v>579</v>
      </c>
      <c r="F5360" s="57" t="s">
        <v>191</v>
      </c>
      <c r="G5360" s="23">
        <v>3</v>
      </c>
      <c r="H5360" s="23" t="s">
        <v>31</v>
      </c>
      <c r="I5360" s="24">
        <v>89992</v>
      </c>
      <c r="J5360" s="24">
        <v>157486</v>
      </c>
      <c r="K5360" s="24">
        <v>122254</v>
      </c>
      <c r="L5360" s="24">
        <v>213945</v>
      </c>
      <c r="M5360" s="24">
        <v>154428</v>
      </c>
      <c r="N5360" s="24">
        <v>270249</v>
      </c>
      <c r="O5360" s="24">
        <v>203138</v>
      </c>
      <c r="P5360" s="24">
        <v>355491</v>
      </c>
      <c r="Q5360" s="24">
        <v>251330</v>
      </c>
      <c r="R5360" s="24">
        <v>439827</v>
      </c>
      <c r="S5360" s="24">
        <v>282881</v>
      </c>
      <c r="T5360" s="24">
        <v>495042</v>
      </c>
      <c r="U5360" s="24">
        <v>313972</v>
      </c>
      <c r="V5360" s="24">
        <v>549451</v>
      </c>
    </row>
    <row r="5361" spans="1:22" x14ac:dyDescent="0.3">
      <c r="A5361" s="54"/>
      <c r="B5361" s="54" t="s">
        <v>620</v>
      </c>
      <c r="C5361" s="54" t="s">
        <v>612</v>
      </c>
      <c r="D5361" t="s">
        <v>144</v>
      </c>
      <c r="E5361" s="54" t="s">
        <v>579</v>
      </c>
      <c r="F5361" s="57" t="s">
        <v>191</v>
      </c>
      <c r="G5361" s="23">
        <v>4</v>
      </c>
      <c r="H5361" s="23" t="s">
        <v>29</v>
      </c>
      <c r="I5361" s="24">
        <v>101828</v>
      </c>
      <c r="J5361" s="24">
        <v>162925</v>
      </c>
      <c r="K5361" s="24">
        <v>142560</v>
      </c>
      <c r="L5361" s="24">
        <v>228095</v>
      </c>
      <c r="M5361" s="24">
        <v>183291</v>
      </c>
      <c r="N5361" s="24">
        <v>293265</v>
      </c>
      <c r="O5361" s="24">
        <v>244388</v>
      </c>
      <c r="P5361" s="24">
        <v>391021</v>
      </c>
      <c r="Q5361" s="24">
        <v>305485</v>
      </c>
      <c r="R5361" s="24">
        <v>488776</v>
      </c>
      <c r="S5361" s="24">
        <v>346216</v>
      </c>
      <c r="T5361" s="24">
        <v>553946</v>
      </c>
      <c r="U5361" s="24">
        <v>386947</v>
      </c>
      <c r="V5361" s="24">
        <v>619116</v>
      </c>
    </row>
    <row r="5362" spans="1:22" hidden="1" x14ac:dyDescent="0.3">
      <c r="A5362" s="23"/>
      <c r="B5362" s="23">
        <v>2023</v>
      </c>
      <c r="C5362" s="23" t="s">
        <v>551</v>
      </c>
      <c r="D5362" t="s">
        <v>154</v>
      </c>
      <c r="E5362" s="23" t="s">
        <v>555</v>
      </c>
      <c r="F5362" s="23" t="s">
        <v>242</v>
      </c>
      <c r="G5362" s="23">
        <v>1</v>
      </c>
      <c r="H5362" s="23" t="s">
        <v>14</v>
      </c>
      <c r="I5362" s="24">
        <v>112657</v>
      </c>
      <c r="J5362" s="24">
        <v>197149</v>
      </c>
      <c r="K5362" s="24">
        <v>146380</v>
      </c>
      <c r="L5362" s="24">
        <v>256166</v>
      </c>
      <c r="M5362" s="24">
        <v>175054</v>
      </c>
      <c r="N5362" s="24">
        <v>306345</v>
      </c>
      <c r="O5362" s="24">
        <v>208925</v>
      </c>
      <c r="P5362" s="24">
        <v>365618</v>
      </c>
      <c r="Q5362" s="24">
        <v>246632</v>
      </c>
      <c r="R5362" s="24">
        <v>431606</v>
      </c>
      <c r="S5362" s="24">
        <v>270616</v>
      </c>
      <c r="T5362" s="24">
        <v>473578</v>
      </c>
      <c r="U5362" s="24">
        <v>293238</v>
      </c>
      <c r="V5362" s="24">
        <v>513166</v>
      </c>
    </row>
    <row r="5363" spans="1:22" hidden="1" x14ac:dyDescent="0.3">
      <c r="A5363" s="23"/>
      <c r="B5363" s="23">
        <v>2023</v>
      </c>
      <c r="C5363" s="23" t="s">
        <v>551</v>
      </c>
      <c r="D5363" t="s">
        <v>154</v>
      </c>
      <c r="E5363" s="23" t="s">
        <v>555</v>
      </c>
      <c r="F5363" s="23" t="s">
        <v>242</v>
      </c>
      <c r="G5363" s="23">
        <v>2</v>
      </c>
      <c r="H5363" s="23" t="s">
        <v>30</v>
      </c>
      <c r="I5363" s="24">
        <v>93742</v>
      </c>
      <c r="J5363" s="24">
        <v>164049</v>
      </c>
      <c r="K5363" s="24">
        <v>124976</v>
      </c>
      <c r="L5363" s="24">
        <v>218708</v>
      </c>
      <c r="M5363" s="24">
        <v>154064</v>
      </c>
      <c r="N5363" s="24">
        <v>269613</v>
      </c>
      <c r="O5363" s="24">
        <v>193998</v>
      </c>
      <c r="P5363" s="24">
        <v>339497</v>
      </c>
      <c r="Q5363" s="24">
        <v>234754</v>
      </c>
      <c r="R5363" s="24">
        <v>410820</v>
      </c>
      <c r="S5363" s="24">
        <v>259261</v>
      </c>
      <c r="T5363" s="24">
        <v>453706</v>
      </c>
      <c r="U5363" s="24">
        <v>282227</v>
      </c>
      <c r="V5363" s="24">
        <v>493897</v>
      </c>
    </row>
    <row r="5364" spans="1:22" hidden="1" x14ac:dyDescent="0.3">
      <c r="A5364" s="23"/>
      <c r="B5364" s="23">
        <v>2023</v>
      </c>
      <c r="C5364" s="23" t="s">
        <v>551</v>
      </c>
      <c r="D5364" t="s">
        <v>154</v>
      </c>
      <c r="E5364" s="23" t="s">
        <v>555</v>
      </c>
      <c r="F5364" s="23" t="s">
        <v>242</v>
      </c>
      <c r="G5364" s="23">
        <v>3</v>
      </c>
      <c r="H5364" s="23" t="s">
        <v>31</v>
      </c>
      <c r="I5364" s="24">
        <v>86048</v>
      </c>
      <c r="J5364" s="24">
        <v>150583</v>
      </c>
      <c r="K5364" s="24">
        <v>118757</v>
      </c>
      <c r="L5364" s="24">
        <v>207824</v>
      </c>
      <c r="M5364" s="24">
        <v>150492</v>
      </c>
      <c r="N5364" s="24">
        <v>263362</v>
      </c>
      <c r="O5364" s="24">
        <v>196259</v>
      </c>
      <c r="P5364" s="24">
        <v>343454</v>
      </c>
      <c r="Q5364" s="24">
        <v>244411</v>
      </c>
      <c r="R5364" s="24">
        <v>427720</v>
      </c>
      <c r="S5364" s="24">
        <v>274923</v>
      </c>
      <c r="T5364" s="24">
        <v>481115</v>
      </c>
      <c r="U5364" s="24">
        <v>304946</v>
      </c>
      <c r="V5364" s="24">
        <v>533655</v>
      </c>
    </row>
    <row r="5365" spans="1:22" hidden="1" x14ac:dyDescent="0.3">
      <c r="A5365" s="23"/>
      <c r="B5365" s="23">
        <v>2023</v>
      </c>
      <c r="C5365" s="23" t="s">
        <v>551</v>
      </c>
      <c r="D5365" t="s">
        <v>154</v>
      </c>
      <c r="E5365" s="23" t="s">
        <v>555</v>
      </c>
      <c r="F5365" s="23" t="s">
        <v>242</v>
      </c>
      <c r="G5365" s="23">
        <v>4</v>
      </c>
      <c r="H5365" s="23" t="s">
        <v>29</v>
      </c>
      <c r="I5365" s="24">
        <v>97114</v>
      </c>
      <c r="J5365" s="24">
        <v>155383</v>
      </c>
      <c r="K5365" s="24">
        <v>135960</v>
      </c>
      <c r="L5365" s="24">
        <v>217536</v>
      </c>
      <c r="M5365" s="24">
        <v>174805</v>
      </c>
      <c r="N5365" s="24">
        <v>279689</v>
      </c>
      <c r="O5365" s="24">
        <v>233074</v>
      </c>
      <c r="P5365" s="24">
        <v>372918</v>
      </c>
      <c r="Q5365" s="24">
        <v>291342</v>
      </c>
      <c r="R5365" s="24">
        <v>466148</v>
      </c>
      <c r="S5365" s="24">
        <v>330188</v>
      </c>
      <c r="T5365" s="24">
        <v>528301</v>
      </c>
      <c r="U5365" s="24">
        <v>369033</v>
      </c>
      <c r="V5365" s="24">
        <v>590454</v>
      </c>
    </row>
    <row r="5366" spans="1:22" x14ac:dyDescent="0.3">
      <c r="A5366" s="54"/>
      <c r="B5366" s="54" t="s">
        <v>620</v>
      </c>
      <c r="C5366" s="54" t="s">
        <v>608</v>
      </c>
      <c r="D5366" t="s">
        <v>154</v>
      </c>
      <c r="E5366" s="54" t="s">
        <v>555</v>
      </c>
      <c r="F5366" s="57" t="s">
        <v>242</v>
      </c>
      <c r="G5366" s="23">
        <v>1</v>
      </c>
      <c r="H5366" s="23" t="s">
        <v>14</v>
      </c>
      <c r="I5366" s="24">
        <v>113541</v>
      </c>
      <c r="J5366" s="24">
        <v>198697</v>
      </c>
      <c r="K5366" s="24">
        <v>147311</v>
      </c>
      <c r="L5366" s="24">
        <v>257794</v>
      </c>
      <c r="M5366" s="24">
        <v>176616</v>
      </c>
      <c r="N5366" s="24">
        <v>309078</v>
      </c>
      <c r="O5366" s="24">
        <v>211186</v>
      </c>
      <c r="P5366" s="24">
        <v>369576</v>
      </c>
      <c r="Q5366" s="24">
        <v>249129</v>
      </c>
      <c r="R5366" s="24">
        <v>435976</v>
      </c>
      <c r="S5366" s="24">
        <v>273254</v>
      </c>
      <c r="T5366" s="24">
        <v>478194</v>
      </c>
      <c r="U5366" s="24">
        <v>295108</v>
      </c>
      <c r="V5366" s="24">
        <v>516439</v>
      </c>
    </row>
    <row r="5367" spans="1:22" x14ac:dyDescent="0.3">
      <c r="A5367" s="54"/>
      <c r="B5367" s="54" t="s">
        <v>620</v>
      </c>
      <c r="C5367" s="54" t="s">
        <v>608</v>
      </c>
      <c r="D5367" t="s">
        <v>154</v>
      </c>
      <c r="E5367" s="54" t="s">
        <v>555</v>
      </c>
      <c r="F5367" s="57" t="s">
        <v>242</v>
      </c>
      <c r="G5367" s="23">
        <v>2</v>
      </c>
      <c r="H5367" s="23" t="s">
        <v>30</v>
      </c>
      <c r="I5367" s="24">
        <v>98150</v>
      </c>
      <c r="J5367" s="24">
        <v>171763</v>
      </c>
      <c r="K5367" s="24">
        <v>128933</v>
      </c>
      <c r="L5367" s="24">
        <v>225633</v>
      </c>
      <c r="M5367" s="24">
        <v>157062</v>
      </c>
      <c r="N5367" s="24">
        <v>274858</v>
      </c>
      <c r="O5367" s="24">
        <v>193264</v>
      </c>
      <c r="P5367" s="24">
        <v>338212</v>
      </c>
      <c r="Q5367" s="24">
        <v>230212</v>
      </c>
      <c r="R5367" s="24">
        <v>402871</v>
      </c>
      <c r="S5367" s="24">
        <v>254381</v>
      </c>
      <c r="T5367" s="24">
        <v>445166</v>
      </c>
      <c r="U5367" s="24">
        <v>276579</v>
      </c>
      <c r="V5367" s="24">
        <v>484013</v>
      </c>
    </row>
    <row r="5368" spans="1:22" x14ac:dyDescent="0.3">
      <c r="A5368" s="54"/>
      <c r="B5368" s="54" t="s">
        <v>620</v>
      </c>
      <c r="C5368" s="54" t="s">
        <v>608</v>
      </c>
      <c r="D5368" t="s">
        <v>154</v>
      </c>
      <c r="E5368" s="54" t="s">
        <v>555</v>
      </c>
      <c r="F5368" s="57" t="s">
        <v>242</v>
      </c>
      <c r="G5368" s="23">
        <v>3</v>
      </c>
      <c r="H5368" s="23" t="s">
        <v>31</v>
      </c>
      <c r="I5368" s="24">
        <v>88662</v>
      </c>
      <c r="J5368" s="24">
        <v>155159</v>
      </c>
      <c r="K5368" s="24">
        <v>120469</v>
      </c>
      <c r="L5368" s="24">
        <v>210820</v>
      </c>
      <c r="M5368" s="24">
        <v>152188</v>
      </c>
      <c r="N5368" s="24">
        <v>266329</v>
      </c>
      <c r="O5368" s="24">
        <v>200208</v>
      </c>
      <c r="P5368" s="24">
        <v>350364</v>
      </c>
      <c r="Q5368" s="24">
        <v>247720</v>
      </c>
      <c r="R5368" s="24">
        <v>433510</v>
      </c>
      <c r="S5368" s="24">
        <v>278830</v>
      </c>
      <c r="T5368" s="24">
        <v>487953</v>
      </c>
      <c r="U5368" s="24">
        <v>309489</v>
      </c>
      <c r="V5368" s="24">
        <v>541605</v>
      </c>
    </row>
    <row r="5369" spans="1:22" x14ac:dyDescent="0.3">
      <c r="A5369" s="54"/>
      <c r="B5369" s="54" t="s">
        <v>620</v>
      </c>
      <c r="C5369" s="54" t="s">
        <v>608</v>
      </c>
      <c r="D5369" t="s">
        <v>154</v>
      </c>
      <c r="E5369" s="54" t="s">
        <v>555</v>
      </c>
      <c r="F5369" s="57" t="s">
        <v>242</v>
      </c>
      <c r="G5369" s="23">
        <v>4</v>
      </c>
      <c r="H5369" s="23" t="s">
        <v>29</v>
      </c>
      <c r="I5369" s="24">
        <v>100177</v>
      </c>
      <c r="J5369" s="24">
        <v>160283</v>
      </c>
      <c r="K5369" s="24">
        <v>140247</v>
      </c>
      <c r="L5369" s="24">
        <v>224396</v>
      </c>
      <c r="M5369" s="24">
        <v>180318</v>
      </c>
      <c r="N5369" s="24">
        <v>288509</v>
      </c>
      <c r="O5369" s="24">
        <v>240424</v>
      </c>
      <c r="P5369" s="24">
        <v>384678</v>
      </c>
      <c r="Q5369" s="24">
        <v>300530</v>
      </c>
      <c r="R5369" s="24">
        <v>480848</v>
      </c>
      <c r="S5369" s="24">
        <v>340600</v>
      </c>
      <c r="T5369" s="24">
        <v>544961</v>
      </c>
      <c r="U5369" s="24">
        <v>380671</v>
      </c>
      <c r="V5369" s="24">
        <v>609074</v>
      </c>
    </row>
    <row r="5370" spans="1:22" hidden="1" x14ac:dyDescent="0.3">
      <c r="A5370" s="23"/>
      <c r="B5370" s="23">
        <v>2023</v>
      </c>
      <c r="C5370" s="23" t="s">
        <v>560</v>
      </c>
      <c r="D5370" t="s">
        <v>159</v>
      </c>
      <c r="E5370" s="23" t="s">
        <v>528</v>
      </c>
      <c r="F5370" s="23" t="s">
        <v>205</v>
      </c>
      <c r="G5370" s="23">
        <v>1</v>
      </c>
      <c r="H5370" s="23" t="s">
        <v>14</v>
      </c>
      <c r="I5370" s="24">
        <v>123879</v>
      </c>
      <c r="J5370" s="24">
        <v>216788</v>
      </c>
      <c r="K5370" s="24">
        <v>160941</v>
      </c>
      <c r="L5370" s="24">
        <v>281647</v>
      </c>
      <c r="M5370" s="24">
        <v>192448</v>
      </c>
      <c r="N5370" s="24">
        <v>336784</v>
      </c>
      <c r="O5370" s="24">
        <v>229658</v>
      </c>
      <c r="P5370" s="24">
        <v>401902</v>
      </c>
      <c r="Q5370" s="24">
        <v>271090</v>
      </c>
      <c r="R5370" s="24">
        <v>474407</v>
      </c>
      <c r="S5370" s="24">
        <v>297444</v>
      </c>
      <c r="T5370" s="24">
        <v>520527</v>
      </c>
      <c r="U5370" s="24">
        <v>322295</v>
      </c>
      <c r="V5370" s="24">
        <v>564016</v>
      </c>
    </row>
    <row r="5371" spans="1:22" hidden="1" x14ac:dyDescent="0.3">
      <c r="A5371" s="23"/>
      <c r="B5371" s="23">
        <v>2023</v>
      </c>
      <c r="C5371" s="23" t="s">
        <v>560</v>
      </c>
      <c r="D5371" t="s">
        <v>159</v>
      </c>
      <c r="E5371" s="23" t="s">
        <v>528</v>
      </c>
      <c r="F5371" s="23" t="s">
        <v>205</v>
      </c>
      <c r="G5371" s="23">
        <v>2</v>
      </c>
      <c r="H5371" s="23" t="s">
        <v>30</v>
      </c>
      <c r="I5371" s="24">
        <v>103196</v>
      </c>
      <c r="J5371" s="24">
        <v>180593</v>
      </c>
      <c r="K5371" s="24">
        <v>137535</v>
      </c>
      <c r="L5371" s="24">
        <v>240686</v>
      </c>
      <c r="M5371" s="24">
        <v>169495</v>
      </c>
      <c r="N5371" s="24">
        <v>296617</v>
      </c>
      <c r="O5371" s="24">
        <v>213336</v>
      </c>
      <c r="P5371" s="24">
        <v>373338</v>
      </c>
      <c r="Q5371" s="24">
        <v>258101</v>
      </c>
      <c r="R5371" s="24">
        <v>451677</v>
      </c>
      <c r="S5371" s="24">
        <v>285027</v>
      </c>
      <c r="T5371" s="24">
        <v>498797</v>
      </c>
      <c r="U5371" s="24">
        <v>310254</v>
      </c>
      <c r="V5371" s="24">
        <v>542944</v>
      </c>
    </row>
    <row r="5372" spans="1:22" hidden="1" x14ac:dyDescent="0.3">
      <c r="A5372" s="23"/>
      <c r="B5372" s="23">
        <v>2023</v>
      </c>
      <c r="C5372" s="23" t="s">
        <v>560</v>
      </c>
      <c r="D5372" t="s">
        <v>159</v>
      </c>
      <c r="E5372" s="23" t="s">
        <v>528</v>
      </c>
      <c r="F5372" s="23" t="s">
        <v>205</v>
      </c>
      <c r="G5372" s="23">
        <v>3</v>
      </c>
      <c r="H5372" s="23" t="s">
        <v>31</v>
      </c>
      <c r="I5372" s="24">
        <v>94799</v>
      </c>
      <c r="J5372" s="24">
        <v>165899</v>
      </c>
      <c r="K5372" s="24">
        <v>130849</v>
      </c>
      <c r="L5372" s="24">
        <v>228986</v>
      </c>
      <c r="M5372" s="24">
        <v>165835</v>
      </c>
      <c r="N5372" s="24">
        <v>290211</v>
      </c>
      <c r="O5372" s="24">
        <v>216304</v>
      </c>
      <c r="P5372" s="24">
        <v>378532</v>
      </c>
      <c r="Q5372" s="24">
        <v>269382</v>
      </c>
      <c r="R5372" s="24">
        <v>471419</v>
      </c>
      <c r="S5372" s="24">
        <v>303029</v>
      </c>
      <c r="T5372" s="24">
        <v>530301</v>
      </c>
      <c r="U5372" s="24">
        <v>336142</v>
      </c>
      <c r="V5372" s="24">
        <v>588248</v>
      </c>
    </row>
    <row r="5373" spans="1:22" hidden="1" x14ac:dyDescent="0.3">
      <c r="A5373" s="23"/>
      <c r="B5373" s="23">
        <v>2023</v>
      </c>
      <c r="C5373" s="23" t="s">
        <v>560</v>
      </c>
      <c r="D5373" t="s">
        <v>159</v>
      </c>
      <c r="E5373" s="23" t="s">
        <v>528</v>
      </c>
      <c r="F5373" s="23" t="s">
        <v>205</v>
      </c>
      <c r="G5373" s="23">
        <v>4</v>
      </c>
      <c r="H5373" s="23" t="s">
        <v>29</v>
      </c>
      <c r="I5373" s="24">
        <v>106791</v>
      </c>
      <c r="J5373" s="24">
        <v>170865</v>
      </c>
      <c r="K5373" s="24">
        <v>149507</v>
      </c>
      <c r="L5373" s="24">
        <v>239211</v>
      </c>
      <c r="M5373" s="24">
        <v>192223</v>
      </c>
      <c r="N5373" s="24">
        <v>307557</v>
      </c>
      <c r="O5373" s="24">
        <v>256298</v>
      </c>
      <c r="P5373" s="24">
        <v>410076</v>
      </c>
      <c r="Q5373" s="24">
        <v>320372</v>
      </c>
      <c r="R5373" s="24">
        <v>512595</v>
      </c>
      <c r="S5373" s="24">
        <v>363088</v>
      </c>
      <c r="T5373" s="24">
        <v>580941</v>
      </c>
      <c r="U5373" s="24">
        <v>405805</v>
      </c>
      <c r="V5373" s="24">
        <v>649287</v>
      </c>
    </row>
    <row r="5374" spans="1:22" x14ac:dyDescent="0.3">
      <c r="A5374" s="54"/>
      <c r="B5374" s="54" t="s">
        <v>620</v>
      </c>
      <c r="C5374" s="54" t="s">
        <v>617</v>
      </c>
      <c r="D5374" t="s">
        <v>159</v>
      </c>
      <c r="E5374" s="54" t="s">
        <v>564</v>
      </c>
      <c r="F5374" s="57" t="s">
        <v>205</v>
      </c>
      <c r="G5374" s="23">
        <v>1</v>
      </c>
      <c r="H5374" s="23" t="s">
        <v>14</v>
      </c>
      <c r="I5374" s="24">
        <v>124183</v>
      </c>
      <c r="J5374" s="24">
        <v>217321</v>
      </c>
      <c r="K5374" s="24">
        <v>161159</v>
      </c>
      <c r="L5374" s="24">
        <v>282028</v>
      </c>
      <c r="M5374" s="24">
        <v>193245</v>
      </c>
      <c r="N5374" s="24">
        <v>338180</v>
      </c>
      <c r="O5374" s="24">
        <v>231111</v>
      </c>
      <c r="P5374" s="24">
        <v>404444</v>
      </c>
      <c r="Q5374" s="24">
        <v>272669</v>
      </c>
      <c r="R5374" s="24">
        <v>477170</v>
      </c>
      <c r="S5374" s="24">
        <v>299088</v>
      </c>
      <c r="T5374" s="24">
        <v>523404</v>
      </c>
      <c r="U5374" s="24">
        <v>323047</v>
      </c>
      <c r="V5374" s="24">
        <v>565332</v>
      </c>
    </row>
    <row r="5375" spans="1:22" x14ac:dyDescent="0.3">
      <c r="A5375" s="54"/>
      <c r="B5375" s="54" t="s">
        <v>620</v>
      </c>
      <c r="C5375" s="54" t="s">
        <v>617</v>
      </c>
      <c r="D5375" t="s">
        <v>159</v>
      </c>
      <c r="E5375" s="54" t="s">
        <v>564</v>
      </c>
      <c r="F5375" s="57" t="s">
        <v>205</v>
      </c>
      <c r="G5375" s="23">
        <v>2</v>
      </c>
      <c r="H5375" s="23" t="s">
        <v>30</v>
      </c>
      <c r="I5375" s="24">
        <v>107178</v>
      </c>
      <c r="J5375" s="24">
        <v>187561</v>
      </c>
      <c r="K5375" s="24">
        <v>140853</v>
      </c>
      <c r="L5375" s="24">
        <v>246492</v>
      </c>
      <c r="M5375" s="24">
        <v>171640</v>
      </c>
      <c r="N5375" s="24">
        <v>300370</v>
      </c>
      <c r="O5375" s="24">
        <v>211309</v>
      </c>
      <c r="P5375" s="24">
        <v>369790</v>
      </c>
      <c r="Q5375" s="24">
        <v>251767</v>
      </c>
      <c r="R5375" s="24">
        <v>440592</v>
      </c>
      <c r="S5375" s="24">
        <v>278226</v>
      </c>
      <c r="T5375" s="24">
        <v>486895</v>
      </c>
      <c r="U5375" s="24">
        <v>302545</v>
      </c>
      <c r="V5375" s="24">
        <v>529453</v>
      </c>
    </row>
    <row r="5376" spans="1:22" x14ac:dyDescent="0.3">
      <c r="A5376" s="54"/>
      <c r="B5376" s="54" t="s">
        <v>620</v>
      </c>
      <c r="C5376" s="54" t="s">
        <v>617</v>
      </c>
      <c r="D5376" t="s">
        <v>159</v>
      </c>
      <c r="E5376" s="54" t="s">
        <v>564</v>
      </c>
      <c r="F5376" s="57" t="s">
        <v>205</v>
      </c>
      <c r="G5376" s="23">
        <v>3</v>
      </c>
      <c r="H5376" s="23" t="s">
        <v>31</v>
      </c>
      <c r="I5376" s="24">
        <v>96618</v>
      </c>
      <c r="J5376" s="24">
        <v>169081</v>
      </c>
      <c r="K5376" s="24">
        <v>131223</v>
      </c>
      <c r="L5376" s="24">
        <v>229640</v>
      </c>
      <c r="M5376" s="24">
        <v>165731</v>
      </c>
      <c r="N5376" s="24">
        <v>290030</v>
      </c>
      <c r="O5376" s="24">
        <v>217981</v>
      </c>
      <c r="P5376" s="24">
        <v>381467</v>
      </c>
      <c r="Q5376" s="24">
        <v>269670</v>
      </c>
      <c r="R5376" s="24">
        <v>471923</v>
      </c>
      <c r="S5376" s="24">
        <v>303506</v>
      </c>
      <c r="T5376" s="24">
        <v>531135</v>
      </c>
      <c r="U5376" s="24">
        <v>336842</v>
      </c>
      <c r="V5376" s="24">
        <v>589474</v>
      </c>
    </row>
    <row r="5377" spans="1:22" x14ac:dyDescent="0.3">
      <c r="A5377" s="54"/>
      <c r="B5377" s="54" t="s">
        <v>620</v>
      </c>
      <c r="C5377" s="54" t="s">
        <v>617</v>
      </c>
      <c r="D5377" t="s">
        <v>159</v>
      </c>
      <c r="E5377" s="54" t="s">
        <v>564</v>
      </c>
      <c r="F5377" s="57" t="s">
        <v>205</v>
      </c>
      <c r="G5377" s="23">
        <v>4</v>
      </c>
      <c r="H5377" s="23" t="s">
        <v>29</v>
      </c>
      <c r="I5377" s="24">
        <v>109562</v>
      </c>
      <c r="J5377" s="24">
        <v>175298</v>
      </c>
      <c r="K5377" s="24">
        <v>153386</v>
      </c>
      <c r="L5377" s="24">
        <v>245418</v>
      </c>
      <c r="M5377" s="24">
        <v>197211</v>
      </c>
      <c r="N5377" s="24">
        <v>315537</v>
      </c>
      <c r="O5377" s="24">
        <v>262948</v>
      </c>
      <c r="P5377" s="24">
        <v>420716</v>
      </c>
      <c r="Q5377" s="24">
        <v>328685</v>
      </c>
      <c r="R5377" s="24">
        <v>525895</v>
      </c>
      <c r="S5377" s="24">
        <v>372509</v>
      </c>
      <c r="T5377" s="24">
        <v>596015</v>
      </c>
      <c r="U5377" s="24">
        <v>416334</v>
      </c>
      <c r="V5377" s="24">
        <v>666134</v>
      </c>
    </row>
    <row r="5378" spans="1:22" hidden="1" x14ac:dyDescent="0.3">
      <c r="A5378" s="23"/>
      <c r="B5378" s="23">
        <v>2023</v>
      </c>
      <c r="C5378" s="23" t="s">
        <v>184</v>
      </c>
      <c r="D5378" t="s">
        <v>178</v>
      </c>
      <c r="E5378" s="23" t="s">
        <v>532</v>
      </c>
      <c r="F5378" s="23" t="s">
        <v>225</v>
      </c>
      <c r="G5378" s="23">
        <v>1</v>
      </c>
      <c r="H5378" s="23" t="s">
        <v>14</v>
      </c>
      <c r="I5378" s="24">
        <v>123025</v>
      </c>
      <c r="J5378" s="24">
        <v>215293</v>
      </c>
      <c r="K5378" s="24">
        <v>159674</v>
      </c>
      <c r="L5378" s="24">
        <v>279430</v>
      </c>
      <c r="M5378" s="24">
        <v>190797</v>
      </c>
      <c r="N5378" s="24">
        <v>333896</v>
      </c>
      <c r="O5378" s="24">
        <v>227499</v>
      </c>
      <c r="P5378" s="24">
        <v>398123</v>
      </c>
      <c r="Q5378" s="24">
        <v>268407</v>
      </c>
      <c r="R5378" s="24">
        <v>469711</v>
      </c>
      <c r="S5378" s="24">
        <v>294443</v>
      </c>
      <c r="T5378" s="24">
        <v>515276</v>
      </c>
      <c r="U5378" s="24">
        <v>318942</v>
      </c>
      <c r="V5378" s="24">
        <v>558149</v>
      </c>
    </row>
    <row r="5379" spans="1:22" hidden="1" x14ac:dyDescent="0.3">
      <c r="A5379" s="23"/>
      <c r="B5379" s="23">
        <v>2023</v>
      </c>
      <c r="C5379" s="23" t="s">
        <v>184</v>
      </c>
      <c r="D5379" t="s">
        <v>178</v>
      </c>
      <c r="E5379" s="23" t="s">
        <v>532</v>
      </c>
      <c r="F5379" s="23" t="s">
        <v>225</v>
      </c>
      <c r="G5379" s="23">
        <v>2</v>
      </c>
      <c r="H5379" s="23" t="s">
        <v>30</v>
      </c>
      <c r="I5379" s="24">
        <v>103331</v>
      </c>
      <c r="J5379" s="24">
        <v>180829</v>
      </c>
      <c r="K5379" s="24">
        <v>137388</v>
      </c>
      <c r="L5379" s="24">
        <v>240428</v>
      </c>
      <c r="M5379" s="24">
        <v>168942</v>
      </c>
      <c r="N5379" s="24">
        <v>295649</v>
      </c>
      <c r="O5379" s="24">
        <v>211957</v>
      </c>
      <c r="P5379" s="24">
        <v>370925</v>
      </c>
      <c r="Q5379" s="24">
        <v>256039</v>
      </c>
      <c r="R5379" s="24">
        <v>448068</v>
      </c>
      <c r="S5379" s="24">
        <v>282620</v>
      </c>
      <c r="T5379" s="24">
        <v>494585</v>
      </c>
      <c r="U5379" s="24">
        <v>307477</v>
      </c>
      <c r="V5379" s="24">
        <v>538085</v>
      </c>
    </row>
    <row r="5380" spans="1:22" hidden="1" x14ac:dyDescent="0.3">
      <c r="A5380" s="23"/>
      <c r="B5380" s="23">
        <v>2023</v>
      </c>
      <c r="C5380" s="23" t="s">
        <v>184</v>
      </c>
      <c r="D5380" t="s">
        <v>178</v>
      </c>
      <c r="E5380" s="23" t="s">
        <v>532</v>
      </c>
      <c r="F5380" s="23" t="s">
        <v>225</v>
      </c>
      <c r="G5380" s="23">
        <v>3</v>
      </c>
      <c r="H5380" s="23" t="s">
        <v>31</v>
      </c>
      <c r="I5380" s="24">
        <v>95467</v>
      </c>
      <c r="J5380" s="24">
        <v>167068</v>
      </c>
      <c r="K5380" s="24">
        <v>131874</v>
      </c>
      <c r="L5380" s="24">
        <v>230779</v>
      </c>
      <c r="M5380" s="24">
        <v>167267</v>
      </c>
      <c r="N5380" s="24">
        <v>292717</v>
      </c>
      <c r="O5380" s="24">
        <v>218444</v>
      </c>
      <c r="P5380" s="24">
        <v>382276</v>
      </c>
      <c r="Q5380" s="24">
        <v>272104</v>
      </c>
      <c r="R5380" s="24">
        <v>476183</v>
      </c>
      <c r="S5380" s="24">
        <v>306223</v>
      </c>
      <c r="T5380" s="24">
        <v>535890</v>
      </c>
      <c r="U5380" s="24">
        <v>339832</v>
      </c>
      <c r="V5380" s="24">
        <v>594707</v>
      </c>
    </row>
    <row r="5381" spans="1:22" hidden="1" x14ac:dyDescent="0.3">
      <c r="A5381" s="23"/>
      <c r="B5381" s="23">
        <v>2023</v>
      </c>
      <c r="C5381" s="23" t="s">
        <v>184</v>
      </c>
      <c r="D5381" t="s">
        <v>178</v>
      </c>
      <c r="E5381" s="23" t="s">
        <v>532</v>
      </c>
      <c r="F5381" s="23" t="s">
        <v>225</v>
      </c>
      <c r="G5381" s="23">
        <v>4</v>
      </c>
      <c r="H5381" s="23" t="s">
        <v>29</v>
      </c>
      <c r="I5381" s="24">
        <v>106073</v>
      </c>
      <c r="J5381" s="24">
        <v>169717</v>
      </c>
      <c r="K5381" s="24">
        <v>148503</v>
      </c>
      <c r="L5381" s="24">
        <v>237604</v>
      </c>
      <c r="M5381" s="24">
        <v>190932</v>
      </c>
      <c r="N5381" s="24">
        <v>305491</v>
      </c>
      <c r="O5381" s="24">
        <v>254576</v>
      </c>
      <c r="P5381" s="24">
        <v>407322</v>
      </c>
      <c r="Q5381" s="24">
        <v>318220</v>
      </c>
      <c r="R5381" s="24">
        <v>509152</v>
      </c>
      <c r="S5381" s="24">
        <v>360649</v>
      </c>
      <c r="T5381" s="24">
        <v>577039</v>
      </c>
      <c r="U5381" s="24">
        <v>403079</v>
      </c>
      <c r="V5381" s="24">
        <v>644926</v>
      </c>
    </row>
    <row r="5382" spans="1:22" x14ac:dyDescent="0.3">
      <c r="A5382" s="54"/>
      <c r="B5382" s="54" t="s">
        <v>620</v>
      </c>
      <c r="C5382" s="54" t="s">
        <v>613</v>
      </c>
      <c r="D5382" t="s">
        <v>178</v>
      </c>
      <c r="E5382" s="54" t="s">
        <v>532</v>
      </c>
      <c r="F5382" s="57" t="s">
        <v>225</v>
      </c>
      <c r="G5382" s="23">
        <v>1</v>
      </c>
      <c r="H5382" s="23" t="s">
        <v>14</v>
      </c>
      <c r="I5382" s="24">
        <v>125107</v>
      </c>
      <c r="J5382" s="24">
        <v>218938</v>
      </c>
      <c r="K5382" s="24">
        <v>162135</v>
      </c>
      <c r="L5382" s="24">
        <v>283737</v>
      </c>
      <c r="M5382" s="24">
        <v>194269</v>
      </c>
      <c r="N5382" s="24">
        <v>339971</v>
      </c>
      <c r="O5382" s="24">
        <v>232115</v>
      </c>
      <c r="P5382" s="24">
        <v>406201</v>
      </c>
      <c r="Q5382" s="24">
        <v>273663</v>
      </c>
      <c r="R5382" s="24">
        <v>478911</v>
      </c>
      <c r="S5382" s="24">
        <v>300096</v>
      </c>
      <c r="T5382" s="24">
        <v>525168</v>
      </c>
      <c r="U5382" s="24">
        <v>323926</v>
      </c>
      <c r="V5382" s="24">
        <v>566870</v>
      </c>
    </row>
    <row r="5383" spans="1:22" x14ac:dyDescent="0.3">
      <c r="A5383" s="54"/>
      <c r="B5383" s="54" t="s">
        <v>620</v>
      </c>
      <c r="C5383" s="54" t="s">
        <v>613</v>
      </c>
      <c r="D5383" t="s">
        <v>178</v>
      </c>
      <c r="E5383" s="54" t="s">
        <v>532</v>
      </c>
      <c r="F5383" s="57" t="s">
        <v>225</v>
      </c>
      <c r="G5383" s="23">
        <v>2</v>
      </c>
      <c r="H5383" s="23" t="s">
        <v>30</v>
      </c>
      <c r="I5383" s="24">
        <v>108915</v>
      </c>
      <c r="J5383" s="24">
        <v>190601</v>
      </c>
      <c r="K5383" s="24">
        <v>142800</v>
      </c>
      <c r="L5383" s="24">
        <v>249900</v>
      </c>
      <c r="M5383" s="24">
        <v>173697</v>
      </c>
      <c r="N5383" s="24">
        <v>303969</v>
      </c>
      <c r="O5383" s="24">
        <v>213259</v>
      </c>
      <c r="P5383" s="24">
        <v>373204</v>
      </c>
      <c r="Q5383" s="24">
        <v>253761</v>
      </c>
      <c r="R5383" s="24">
        <v>444082</v>
      </c>
      <c r="S5383" s="24">
        <v>280281</v>
      </c>
      <c r="T5383" s="24">
        <v>490491</v>
      </c>
      <c r="U5383" s="24">
        <v>304562</v>
      </c>
      <c r="V5383" s="24">
        <v>532983</v>
      </c>
    </row>
    <row r="5384" spans="1:22" x14ac:dyDescent="0.3">
      <c r="A5384" s="54"/>
      <c r="B5384" s="54" t="s">
        <v>620</v>
      </c>
      <c r="C5384" s="54" t="s">
        <v>613</v>
      </c>
      <c r="D5384" t="s">
        <v>178</v>
      </c>
      <c r="E5384" s="54" t="s">
        <v>532</v>
      </c>
      <c r="F5384" s="57" t="s">
        <v>225</v>
      </c>
      <c r="G5384" s="23">
        <v>3</v>
      </c>
      <c r="H5384" s="23" t="s">
        <v>31</v>
      </c>
      <c r="I5384" s="24">
        <v>99272</v>
      </c>
      <c r="J5384" s="24">
        <v>173726</v>
      </c>
      <c r="K5384" s="24">
        <v>135132</v>
      </c>
      <c r="L5384" s="24">
        <v>236481</v>
      </c>
      <c r="M5384" s="24">
        <v>170900</v>
      </c>
      <c r="N5384" s="24">
        <v>299076</v>
      </c>
      <c r="O5384" s="24">
        <v>225016</v>
      </c>
      <c r="P5384" s="24">
        <v>393779</v>
      </c>
      <c r="Q5384" s="24">
        <v>278598</v>
      </c>
      <c r="R5384" s="24">
        <v>487547</v>
      </c>
      <c r="S5384" s="24">
        <v>313725</v>
      </c>
      <c r="T5384" s="24">
        <v>549019</v>
      </c>
      <c r="U5384" s="24">
        <v>348377</v>
      </c>
      <c r="V5384" s="24">
        <v>609660</v>
      </c>
    </row>
    <row r="5385" spans="1:22" x14ac:dyDescent="0.3">
      <c r="A5385" s="54"/>
      <c r="B5385" s="54" t="s">
        <v>620</v>
      </c>
      <c r="C5385" s="54" t="s">
        <v>613</v>
      </c>
      <c r="D5385" t="s">
        <v>178</v>
      </c>
      <c r="E5385" s="54" t="s">
        <v>532</v>
      </c>
      <c r="F5385" s="57" t="s">
        <v>225</v>
      </c>
      <c r="G5385" s="23">
        <v>4</v>
      </c>
      <c r="H5385" s="23" t="s">
        <v>29</v>
      </c>
      <c r="I5385" s="24">
        <v>110400</v>
      </c>
      <c r="J5385" s="24">
        <v>176640</v>
      </c>
      <c r="K5385" s="24">
        <v>154560</v>
      </c>
      <c r="L5385" s="24">
        <v>247296</v>
      </c>
      <c r="M5385" s="24">
        <v>198720</v>
      </c>
      <c r="N5385" s="24">
        <v>317953</v>
      </c>
      <c r="O5385" s="24">
        <v>264961</v>
      </c>
      <c r="P5385" s="24">
        <v>423937</v>
      </c>
      <c r="Q5385" s="24">
        <v>331201</v>
      </c>
      <c r="R5385" s="24">
        <v>529921</v>
      </c>
      <c r="S5385" s="24">
        <v>375361</v>
      </c>
      <c r="T5385" s="24">
        <v>600577</v>
      </c>
      <c r="U5385" s="24">
        <v>419521</v>
      </c>
      <c r="V5385" s="24">
        <v>671233</v>
      </c>
    </row>
    <row r="5386" spans="1:22" hidden="1" x14ac:dyDescent="0.3">
      <c r="A5386" s="23"/>
      <c r="B5386" s="23">
        <v>2023</v>
      </c>
      <c r="C5386" s="23" t="s">
        <v>184</v>
      </c>
      <c r="D5386" t="s">
        <v>91</v>
      </c>
      <c r="E5386" s="23" t="s">
        <v>185</v>
      </c>
      <c r="F5386" s="23" t="s">
        <v>186</v>
      </c>
      <c r="G5386" s="23">
        <v>1</v>
      </c>
      <c r="H5386" s="23" t="s">
        <v>14</v>
      </c>
      <c r="I5386" s="24">
        <v>139169</v>
      </c>
      <c r="J5386" s="24">
        <v>243545</v>
      </c>
      <c r="K5386" s="24">
        <v>180618</v>
      </c>
      <c r="L5386" s="24">
        <v>316082</v>
      </c>
      <c r="M5386" s="24">
        <v>215816</v>
      </c>
      <c r="N5386" s="24">
        <v>377678</v>
      </c>
      <c r="O5386" s="24">
        <v>257319</v>
      </c>
      <c r="P5386" s="24">
        <v>450308</v>
      </c>
      <c r="Q5386" s="24">
        <v>303580</v>
      </c>
      <c r="R5386" s="24">
        <v>531266</v>
      </c>
      <c r="S5386" s="24">
        <v>333026</v>
      </c>
      <c r="T5386" s="24">
        <v>582795</v>
      </c>
      <c r="U5386" s="24">
        <v>360729</v>
      </c>
      <c r="V5386" s="24">
        <v>631276</v>
      </c>
    </row>
    <row r="5387" spans="1:22" hidden="1" x14ac:dyDescent="0.3">
      <c r="A5387" s="23"/>
      <c r="B5387" s="23">
        <v>2023</v>
      </c>
      <c r="C5387" s="23" t="s">
        <v>184</v>
      </c>
      <c r="D5387" t="s">
        <v>91</v>
      </c>
      <c r="E5387" s="23" t="s">
        <v>185</v>
      </c>
      <c r="F5387" s="23" t="s">
        <v>186</v>
      </c>
      <c r="G5387" s="23">
        <v>2</v>
      </c>
      <c r="H5387" s="23" t="s">
        <v>30</v>
      </c>
      <c r="I5387" s="24">
        <v>116940</v>
      </c>
      <c r="J5387" s="24">
        <v>204644</v>
      </c>
      <c r="K5387" s="24">
        <v>155463</v>
      </c>
      <c r="L5387" s="24">
        <v>272060</v>
      </c>
      <c r="M5387" s="24">
        <v>191147</v>
      </c>
      <c r="N5387" s="24">
        <v>334508</v>
      </c>
      <c r="O5387" s="24">
        <v>239776</v>
      </c>
      <c r="P5387" s="24">
        <v>419609</v>
      </c>
      <c r="Q5387" s="24">
        <v>289621</v>
      </c>
      <c r="R5387" s="24">
        <v>506837</v>
      </c>
      <c r="S5387" s="24">
        <v>319681</v>
      </c>
      <c r="T5387" s="24">
        <v>559442</v>
      </c>
      <c r="U5387" s="24">
        <v>347788</v>
      </c>
      <c r="V5387" s="24">
        <v>608629</v>
      </c>
    </row>
    <row r="5388" spans="1:22" hidden="1" x14ac:dyDescent="0.3">
      <c r="A5388" s="23"/>
      <c r="B5388" s="23">
        <v>2023</v>
      </c>
      <c r="C5388" s="23" t="s">
        <v>184</v>
      </c>
      <c r="D5388" t="s">
        <v>91</v>
      </c>
      <c r="E5388" s="23" t="s">
        <v>185</v>
      </c>
      <c r="F5388" s="23" t="s">
        <v>186</v>
      </c>
      <c r="G5388" s="23">
        <v>3</v>
      </c>
      <c r="H5388" s="23" t="s">
        <v>31</v>
      </c>
      <c r="I5388" s="24">
        <v>108072</v>
      </c>
      <c r="J5388" s="24">
        <v>189126</v>
      </c>
      <c r="K5388" s="24">
        <v>149291</v>
      </c>
      <c r="L5388" s="24">
        <v>261260</v>
      </c>
      <c r="M5388" s="24">
        <v>189367</v>
      </c>
      <c r="N5388" s="24">
        <v>331392</v>
      </c>
      <c r="O5388" s="24">
        <v>247321</v>
      </c>
      <c r="P5388" s="24">
        <v>432812</v>
      </c>
      <c r="Q5388" s="24">
        <v>308079</v>
      </c>
      <c r="R5388" s="24">
        <v>539138</v>
      </c>
      <c r="S5388" s="24">
        <v>346715</v>
      </c>
      <c r="T5388" s="24">
        <v>606752</v>
      </c>
      <c r="U5388" s="24">
        <v>384778</v>
      </c>
      <c r="V5388" s="24">
        <v>673361</v>
      </c>
    </row>
    <row r="5389" spans="1:22" hidden="1" x14ac:dyDescent="0.3">
      <c r="A5389" s="23"/>
      <c r="B5389" s="23">
        <v>2023</v>
      </c>
      <c r="C5389" s="23" t="s">
        <v>184</v>
      </c>
      <c r="D5389" t="s">
        <v>91</v>
      </c>
      <c r="E5389" s="23" t="s">
        <v>185</v>
      </c>
      <c r="F5389" s="23" t="s">
        <v>186</v>
      </c>
      <c r="G5389" s="23">
        <v>4</v>
      </c>
      <c r="H5389" s="23" t="s">
        <v>29</v>
      </c>
      <c r="I5389" s="24">
        <v>119994</v>
      </c>
      <c r="J5389" s="24">
        <v>191990</v>
      </c>
      <c r="K5389" s="24">
        <v>167991</v>
      </c>
      <c r="L5389" s="24">
        <v>268786</v>
      </c>
      <c r="M5389" s="24">
        <v>215989</v>
      </c>
      <c r="N5389" s="24">
        <v>345582</v>
      </c>
      <c r="O5389" s="24">
        <v>287985</v>
      </c>
      <c r="P5389" s="24">
        <v>460776</v>
      </c>
      <c r="Q5389" s="24">
        <v>359981</v>
      </c>
      <c r="R5389" s="24">
        <v>575970</v>
      </c>
      <c r="S5389" s="24">
        <v>407979</v>
      </c>
      <c r="T5389" s="24">
        <v>652766</v>
      </c>
      <c r="U5389" s="24">
        <v>455976</v>
      </c>
      <c r="V5389" s="24">
        <v>729562</v>
      </c>
    </row>
    <row r="5390" spans="1:22" x14ac:dyDescent="0.3">
      <c r="A5390" s="54"/>
      <c r="B5390" s="54" t="s">
        <v>620</v>
      </c>
      <c r="C5390" s="54" t="s">
        <v>613</v>
      </c>
      <c r="D5390" t="s">
        <v>91</v>
      </c>
      <c r="E5390" s="54" t="s">
        <v>185</v>
      </c>
      <c r="F5390" s="57" t="s">
        <v>186</v>
      </c>
      <c r="G5390" s="23">
        <v>1</v>
      </c>
      <c r="H5390" s="23" t="s">
        <v>14</v>
      </c>
      <c r="I5390" s="24">
        <v>136987</v>
      </c>
      <c r="J5390" s="24">
        <v>239727</v>
      </c>
      <c r="K5390" s="24">
        <v>177622</v>
      </c>
      <c r="L5390" s="24">
        <v>310839</v>
      </c>
      <c r="M5390" s="24">
        <v>212886</v>
      </c>
      <c r="N5390" s="24">
        <v>372551</v>
      </c>
      <c r="O5390" s="24">
        <v>254450</v>
      </c>
      <c r="P5390" s="24">
        <v>445287</v>
      </c>
      <c r="Q5390" s="24">
        <v>300074</v>
      </c>
      <c r="R5390" s="24">
        <v>525130</v>
      </c>
      <c r="S5390" s="24">
        <v>329092</v>
      </c>
      <c r="T5390" s="24">
        <v>575911</v>
      </c>
      <c r="U5390" s="24">
        <v>355311</v>
      </c>
      <c r="V5390" s="24">
        <v>621794</v>
      </c>
    </row>
    <row r="5391" spans="1:22" x14ac:dyDescent="0.3">
      <c r="A5391" s="54"/>
      <c r="B5391" s="54" t="s">
        <v>620</v>
      </c>
      <c r="C5391" s="54" t="s">
        <v>613</v>
      </c>
      <c r="D5391" t="s">
        <v>91</v>
      </c>
      <c r="E5391" s="54" t="s">
        <v>185</v>
      </c>
      <c r="F5391" s="57" t="s">
        <v>186</v>
      </c>
      <c r="G5391" s="23">
        <v>2</v>
      </c>
      <c r="H5391" s="23" t="s">
        <v>30</v>
      </c>
      <c r="I5391" s="24">
        <v>118870</v>
      </c>
      <c r="J5391" s="24">
        <v>208023</v>
      </c>
      <c r="K5391" s="24">
        <v>155990</v>
      </c>
      <c r="L5391" s="24">
        <v>272982</v>
      </c>
      <c r="M5391" s="24">
        <v>189869</v>
      </c>
      <c r="N5391" s="24">
        <v>332272</v>
      </c>
      <c r="O5391" s="24">
        <v>233354</v>
      </c>
      <c r="P5391" s="24">
        <v>408369</v>
      </c>
      <c r="Q5391" s="24">
        <v>277807</v>
      </c>
      <c r="R5391" s="24">
        <v>486163</v>
      </c>
      <c r="S5391" s="24">
        <v>306901</v>
      </c>
      <c r="T5391" s="24">
        <v>537077</v>
      </c>
      <c r="U5391" s="24">
        <v>333578</v>
      </c>
      <c r="V5391" s="24">
        <v>583761</v>
      </c>
    </row>
    <row r="5392" spans="1:22" x14ac:dyDescent="0.3">
      <c r="A5392" s="54"/>
      <c r="B5392" s="54" t="s">
        <v>620</v>
      </c>
      <c r="C5392" s="54" t="s">
        <v>613</v>
      </c>
      <c r="D5392" t="s">
        <v>91</v>
      </c>
      <c r="E5392" s="54" t="s">
        <v>185</v>
      </c>
      <c r="F5392" s="57" t="s">
        <v>186</v>
      </c>
      <c r="G5392" s="23">
        <v>3</v>
      </c>
      <c r="H5392" s="23" t="s">
        <v>31</v>
      </c>
      <c r="I5392" s="24">
        <v>107903</v>
      </c>
      <c r="J5392" s="24">
        <v>188830</v>
      </c>
      <c r="K5392" s="24">
        <v>146758</v>
      </c>
      <c r="L5392" s="24">
        <v>256826</v>
      </c>
      <c r="M5392" s="24">
        <v>185510</v>
      </c>
      <c r="N5392" s="24">
        <v>324642</v>
      </c>
      <c r="O5392" s="24">
        <v>244157</v>
      </c>
      <c r="P5392" s="24">
        <v>427275</v>
      </c>
      <c r="Q5392" s="24">
        <v>302207</v>
      </c>
      <c r="R5392" s="24">
        <v>528862</v>
      </c>
      <c r="S5392" s="24">
        <v>340242</v>
      </c>
      <c r="T5392" s="24">
        <v>595423</v>
      </c>
      <c r="U5392" s="24">
        <v>377745</v>
      </c>
      <c r="V5392" s="24">
        <v>661054</v>
      </c>
    </row>
    <row r="5393" spans="1:22" x14ac:dyDescent="0.3">
      <c r="A5393" s="54"/>
      <c r="B5393" s="54" t="s">
        <v>620</v>
      </c>
      <c r="C5393" s="54" t="s">
        <v>613</v>
      </c>
      <c r="D5393" t="s">
        <v>91</v>
      </c>
      <c r="E5393" s="54" t="s">
        <v>185</v>
      </c>
      <c r="F5393" s="57" t="s">
        <v>186</v>
      </c>
      <c r="G5393" s="23">
        <v>4</v>
      </c>
      <c r="H5393" s="23" t="s">
        <v>29</v>
      </c>
      <c r="I5393" s="24">
        <v>120874</v>
      </c>
      <c r="J5393" s="24">
        <v>193398</v>
      </c>
      <c r="K5393" s="24">
        <v>169223</v>
      </c>
      <c r="L5393" s="24">
        <v>270757</v>
      </c>
      <c r="M5393" s="24">
        <v>217572</v>
      </c>
      <c r="N5393" s="24">
        <v>348116</v>
      </c>
      <c r="O5393" s="24">
        <v>290097</v>
      </c>
      <c r="P5393" s="24">
        <v>464155</v>
      </c>
      <c r="Q5393" s="24">
        <v>362621</v>
      </c>
      <c r="R5393" s="24">
        <v>580193</v>
      </c>
      <c r="S5393" s="24">
        <v>410970</v>
      </c>
      <c r="T5393" s="24">
        <v>657552</v>
      </c>
      <c r="U5393" s="24">
        <v>459320</v>
      </c>
      <c r="V5393" s="24">
        <v>734911</v>
      </c>
    </row>
    <row r="5394" spans="1:22" hidden="1" x14ac:dyDescent="0.3">
      <c r="A5394" s="23"/>
      <c r="B5394" s="23">
        <v>2023</v>
      </c>
      <c r="C5394" s="23" t="s">
        <v>538</v>
      </c>
      <c r="D5394" t="s">
        <v>108</v>
      </c>
      <c r="E5394" s="23" t="s">
        <v>541</v>
      </c>
      <c r="F5394" s="23" t="s">
        <v>107</v>
      </c>
      <c r="G5394" s="23">
        <v>1</v>
      </c>
      <c r="H5394" s="23" t="s">
        <v>14</v>
      </c>
      <c r="I5394" s="24">
        <v>165372</v>
      </c>
      <c r="J5394" s="24">
        <v>289401</v>
      </c>
      <c r="K5394" s="24">
        <v>214718</v>
      </c>
      <c r="L5394" s="24">
        <v>375756</v>
      </c>
      <c r="M5394" s="24">
        <v>256640</v>
      </c>
      <c r="N5394" s="24">
        <v>449120</v>
      </c>
      <c r="O5394" s="24">
        <v>306104</v>
      </c>
      <c r="P5394" s="24">
        <v>535683</v>
      </c>
      <c r="Q5394" s="24">
        <v>361216</v>
      </c>
      <c r="R5394" s="24">
        <v>632127</v>
      </c>
      <c r="S5394" s="24">
        <v>396285</v>
      </c>
      <c r="T5394" s="24">
        <v>693498</v>
      </c>
      <c r="U5394" s="24">
        <v>429309</v>
      </c>
      <c r="V5394" s="24">
        <v>751291</v>
      </c>
    </row>
    <row r="5395" spans="1:22" hidden="1" x14ac:dyDescent="0.3">
      <c r="A5395" s="23"/>
      <c r="B5395" s="23">
        <v>2023</v>
      </c>
      <c r="C5395" s="23" t="s">
        <v>538</v>
      </c>
      <c r="D5395" t="s">
        <v>108</v>
      </c>
      <c r="E5395" s="23" t="s">
        <v>541</v>
      </c>
      <c r="F5395" s="23" t="s">
        <v>107</v>
      </c>
      <c r="G5395" s="23">
        <v>2</v>
      </c>
      <c r="H5395" s="23" t="s">
        <v>30</v>
      </c>
      <c r="I5395" s="24">
        <v>138463</v>
      </c>
      <c r="J5395" s="24">
        <v>242311</v>
      </c>
      <c r="K5395" s="24">
        <v>184266</v>
      </c>
      <c r="L5395" s="24">
        <v>322466</v>
      </c>
      <c r="M5395" s="24">
        <v>226778</v>
      </c>
      <c r="N5395" s="24">
        <v>396862</v>
      </c>
      <c r="O5395" s="24">
        <v>284869</v>
      </c>
      <c r="P5395" s="24">
        <v>498521</v>
      </c>
      <c r="Q5395" s="24">
        <v>344317</v>
      </c>
      <c r="R5395" s="24">
        <v>602555</v>
      </c>
      <c r="S5395" s="24">
        <v>380130</v>
      </c>
      <c r="T5395" s="24">
        <v>665228</v>
      </c>
      <c r="U5395" s="24">
        <v>413644</v>
      </c>
      <c r="V5395" s="24">
        <v>723877</v>
      </c>
    </row>
    <row r="5396" spans="1:22" hidden="1" x14ac:dyDescent="0.3">
      <c r="A5396" s="23"/>
      <c r="B5396" s="23">
        <v>2023</v>
      </c>
      <c r="C5396" s="23" t="s">
        <v>538</v>
      </c>
      <c r="D5396" t="s">
        <v>108</v>
      </c>
      <c r="E5396" s="23" t="s">
        <v>541</v>
      </c>
      <c r="F5396" s="23" t="s">
        <v>107</v>
      </c>
      <c r="G5396" s="23">
        <v>3</v>
      </c>
      <c r="H5396" s="23" t="s">
        <v>31</v>
      </c>
      <c r="I5396" s="24">
        <v>127649</v>
      </c>
      <c r="J5396" s="24">
        <v>223385</v>
      </c>
      <c r="K5396" s="24">
        <v>176275</v>
      </c>
      <c r="L5396" s="24">
        <v>308481</v>
      </c>
      <c r="M5396" s="24">
        <v>223517</v>
      </c>
      <c r="N5396" s="24">
        <v>391155</v>
      </c>
      <c r="O5396" s="24">
        <v>291767</v>
      </c>
      <c r="P5396" s="24">
        <v>510592</v>
      </c>
      <c r="Q5396" s="24">
        <v>363410</v>
      </c>
      <c r="R5396" s="24">
        <v>635968</v>
      </c>
      <c r="S5396" s="24">
        <v>408911</v>
      </c>
      <c r="T5396" s="24">
        <v>715594</v>
      </c>
      <c r="U5396" s="24">
        <v>453716</v>
      </c>
      <c r="V5396" s="24">
        <v>794003</v>
      </c>
    </row>
    <row r="5397" spans="1:22" hidden="1" x14ac:dyDescent="0.3">
      <c r="A5397" s="23"/>
      <c r="B5397" s="23">
        <v>2023</v>
      </c>
      <c r="C5397" s="23" t="s">
        <v>538</v>
      </c>
      <c r="D5397" t="s">
        <v>108</v>
      </c>
      <c r="E5397" s="23" t="s">
        <v>541</v>
      </c>
      <c r="F5397" s="23" t="s">
        <v>107</v>
      </c>
      <c r="G5397" s="23">
        <v>4</v>
      </c>
      <c r="H5397" s="23" t="s">
        <v>29</v>
      </c>
      <c r="I5397" s="24">
        <v>142576</v>
      </c>
      <c r="J5397" s="24">
        <v>228121</v>
      </c>
      <c r="K5397" s="24">
        <v>199606</v>
      </c>
      <c r="L5397" s="24">
        <v>319370</v>
      </c>
      <c r="M5397" s="24">
        <v>256636</v>
      </c>
      <c r="N5397" s="24">
        <v>410618</v>
      </c>
      <c r="O5397" s="24">
        <v>342182</v>
      </c>
      <c r="P5397" s="24">
        <v>547491</v>
      </c>
      <c r="Q5397" s="24">
        <v>427727</v>
      </c>
      <c r="R5397" s="24">
        <v>684364</v>
      </c>
      <c r="S5397" s="24">
        <v>484758</v>
      </c>
      <c r="T5397" s="24">
        <v>775613</v>
      </c>
      <c r="U5397" s="24">
        <v>541788</v>
      </c>
      <c r="V5397" s="24">
        <v>866861</v>
      </c>
    </row>
    <row r="5398" spans="1:22" x14ac:dyDescent="0.3">
      <c r="A5398" s="54"/>
      <c r="B5398" s="54" t="s">
        <v>620</v>
      </c>
      <c r="C5398" s="54" t="s">
        <v>615</v>
      </c>
      <c r="D5398" t="s">
        <v>108</v>
      </c>
      <c r="E5398" s="54" t="s">
        <v>541</v>
      </c>
      <c r="F5398" s="57" t="s">
        <v>107</v>
      </c>
      <c r="G5398" s="23">
        <v>1</v>
      </c>
      <c r="H5398" s="23" t="s">
        <v>14</v>
      </c>
      <c r="I5398" s="24">
        <v>165014</v>
      </c>
      <c r="J5398" s="24">
        <v>288775</v>
      </c>
      <c r="K5398" s="24">
        <v>214073</v>
      </c>
      <c r="L5398" s="24">
        <v>374628</v>
      </c>
      <c r="M5398" s="24">
        <v>256646</v>
      </c>
      <c r="N5398" s="24">
        <v>449131</v>
      </c>
      <c r="O5398" s="24">
        <v>306861</v>
      </c>
      <c r="P5398" s="24">
        <v>537007</v>
      </c>
      <c r="Q5398" s="24">
        <v>361977</v>
      </c>
      <c r="R5398" s="24">
        <v>633460</v>
      </c>
      <c r="S5398" s="24">
        <v>397022</v>
      </c>
      <c r="T5398" s="24">
        <v>694789</v>
      </c>
      <c r="U5398" s="24">
        <v>428756</v>
      </c>
      <c r="V5398" s="24">
        <v>750323</v>
      </c>
    </row>
    <row r="5399" spans="1:22" x14ac:dyDescent="0.3">
      <c r="A5399" s="54"/>
      <c r="B5399" s="54" t="s">
        <v>620</v>
      </c>
      <c r="C5399" s="54" t="s">
        <v>615</v>
      </c>
      <c r="D5399" t="s">
        <v>108</v>
      </c>
      <c r="E5399" s="54" t="s">
        <v>541</v>
      </c>
      <c r="F5399" s="57" t="s">
        <v>107</v>
      </c>
      <c r="G5399" s="23">
        <v>2</v>
      </c>
      <c r="H5399" s="23" t="s">
        <v>30</v>
      </c>
      <c r="I5399" s="24">
        <v>142729</v>
      </c>
      <c r="J5399" s="24">
        <v>249776</v>
      </c>
      <c r="K5399" s="24">
        <v>187463</v>
      </c>
      <c r="L5399" s="24">
        <v>328060</v>
      </c>
      <c r="M5399" s="24">
        <v>228333</v>
      </c>
      <c r="N5399" s="24">
        <v>399583</v>
      </c>
      <c r="O5399" s="24">
        <v>280911</v>
      </c>
      <c r="P5399" s="24">
        <v>491595</v>
      </c>
      <c r="Q5399" s="24">
        <v>334587</v>
      </c>
      <c r="R5399" s="24">
        <v>585527</v>
      </c>
      <c r="S5399" s="24">
        <v>369700</v>
      </c>
      <c r="T5399" s="24">
        <v>646975</v>
      </c>
      <c r="U5399" s="24">
        <v>401942</v>
      </c>
      <c r="V5399" s="24">
        <v>703399</v>
      </c>
    </row>
    <row r="5400" spans="1:22" x14ac:dyDescent="0.3">
      <c r="A5400" s="54"/>
      <c r="B5400" s="54" t="s">
        <v>620</v>
      </c>
      <c r="C5400" s="54" t="s">
        <v>615</v>
      </c>
      <c r="D5400" t="s">
        <v>108</v>
      </c>
      <c r="E5400" s="54" t="s">
        <v>541</v>
      </c>
      <c r="F5400" s="57" t="s">
        <v>107</v>
      </c>
      <c r="G5400" s="23">
        <v>3</v>
      </c>
      <c r="H5400" s="23" t="s">
        <v>31</v>
      </c>
      <c r="I5400" s="24">
        <v>129028</v>
      </c>
      <c r="J5400" s="24">
        <v>225800</v>
      </c>
      <c r="K5400" s="24">
        <v>175342</v>
      </c>
      <c r="L5400" s="24">
        <v>306849</v>
      </c>
      <c r="M5400" s="24">
        <v>221531</v>
      </c>
      <c r="N5400" s="24">
        <v>387679</v>
      </c>
      <c r="O5400" s="24">
        <v>291451</v>
      </c>
      <c r="P5400" s="24">
        <v>510039</v>
      </c>
      <c r="Q5400" s="24">
        <v>360636</v>
      </c>
      <c r="R5400" s="24">
        <v>631113</v>
      </c>
      <c r="S5400" s="24">
        <v>405942</v>
      </c>
      <c r="T5400" s="24">
        <v>710398</v>
      </c>
      <c r="U5400" s="24">
        <v>450594</v>
      </c>
      <c r="V5400" s="24">
        <v>788539</v>
      </c>
    </row>
    <row r="5401" spans="1:22" x14ac:dyDescent="0.3">
      <c r="A5401" s="54"/>
      <c r="B5401" s="54" t="s">
        <v>620</v>
      </c>
      <c r="C5401" s="54" t="s">
        <v>615</v>
      </c>
      <c r="D5401" t="s">
        <v>108</v>
      </c>
      <c r="E5401" s="54" t="s">
        <v>541</v>
      </c>
      <c r="F5401" s="57" t="s">
        <v>107</v>
      </c>
      <c r="G5401" s="23">
        <v>4</v>
      </c>
      <c r="H5401" s="23" t="s">
        <v>29</v>
      </c>
      <c r="I5401" s="24">
        <v>145593</v>
      </c>
      <c r="J5401" s="24">
        <v>232948</v>
      </c>
      <c r="K5401" s="24">
        <v>203830</v>
      </c>
      <c r="L5401" s="24">
        <v>326127</v>
      </c>
      <c r="M5401" s="24">
        <v>262067</v>
      </c>
      <c r="N5401" s="24">
        <v>419307</v>
      </c>
      <c r="O5401" s="24">
        <v>349422</v>
      </c>
      <c r="P5401" s="24">
        <v>559075</v>
      </c>
      <c r="Q5401" s="24">
        <v>436778</v>
      </c>
      <c r="R5401" s="24">
        <v>698844</v>
      </c>
      <c r="S5401" s="24">
        <v>495015</v>
      </c>
      <c r="T5401" s="24">
        <v>792024</v>
      </c>
      <c r="U5401" s="24">
        <v>553252</v>
      </c>
      <c r="V5401" s="24">
        <v>885203</v>
      </c>
    </row>
    <row r="5402" spans="1:22" hidden="1" x14ac:dyDescent="0.3">
      <c r="A5402" s="23"/>
      <c r="B5402" s="23">
        <v>2023</v>
      </c>
      <c r="C5402" s="23" t="s">
        <v>538</v>
      </c>
      <c r="D5402" t="s">
        <v>108</v>
      </c>
      <c r="E5402" s="23" t="s">
        <v>541</v>
      </c>
      <c r="F5402" s="23" t="s">
        <v>109</v>
      </c>
      <c r="G5402" s="23">
        <v>1</v>
      </c>
      <c r="H5402" s="23" t="s">
        <v>14</v>
      </c>
      <c r="I5402" s="24">
        <v>167089</v>
      </c>
      <c r="J5402" s="24">
        <v>292406</v>
      </c>
      <c r="K5402" s="24">
        <v>216823</v>
      </c>
      <c r="L5402" s="24">
        <v>379441</v>
      </c>
      <c r="M5402" s="24">
        <v>259048</v>
      </c>
      <c r="N5402" s="24">
        <v>453335</v>
      </c>
      <c r="O5402" s="24">
        <v>308827</v>
      </c>
      <c r="P5402" s="24">
        <v>540447</v>
      </c>
      <c r="Q5402" s="24">
        <v>364322</v>
      </c>
      <c r="R5402" s="24">
        <v>637564</v>
      </c>
      <c r="S5402" s="24">
        <v>399648</v>
      </c>
      <c r="T5402" s="24">
        <v>699384</v>
      </c>
      <c r="U5402" s="24">
        <v>432873</v>
      </c>
      <c r="V5402" s="24">
        <v>757527</v>
      </c>
    </row>
    <row r="5403" spans="1:22" hidden="1" x14ac:dyDescent="0.3">
      <c r="A5403" s="23"/>
      <c r="B5403" s="23">
        <v>2023</v>
      </c>
      <c r="C5403" s="23" t="s">
        <v>538</v>
      </c>
      <c r="D5403" t="s">
        <v>108</v>
      </c>
      <c r="E5403" s="23" t="s">
        <v>541</v>
      </c>
      <c r="F5403" s="23" t="s">
        <v>109</v>
      </c>
      <c r="G5403" s="23">
        <v>2</v>
      </c>
      <c r="H5403" s="23" t="s">
        <v>30</v>
      </c>
      <c r="I5403" s="24">
        <v>140570</v>
      </c>
      <c r="J5403" s="24">
        <v>245998</v>
      </c>
      <c r="K5403" s="24">
        <v>186813</v>
      </c>
      <c r="L5403" s="24">
        <v>326923</v>
      </c>
      <c r="M5403" s="24">
        <v>229619</v>
      </c>
      <c r="N5403" s="24">
        <v>401834</v>
      </c>
      <c r="O5403" s="24">
        <v>287899</v>
      </c>
      <c r="P5403" s="24">
        <v>503824</v>
      </c>
      <c r="Q5403" s="24">
        <v>347669</v>
      </c>
      <c r="R5403" s="24">
        <v>608421</v>
      </c>
      <c r="S5403" s="24">
        <v>383728</v>
      </c>
      <c r="T5403" s="24">
        <v>671523</v>
      </c>
      <c r="U5403" s="24">
        <v>417434</v>
      </c>
      <c r="V5403" s="24">
        <v>730510</v>
      </c>
    </row>
    <row r="5404" spans="1:22" hidden="1" x14ac:dyDescent="0.3">
      <c r="A5404" s="23"/>
      <c r="B5404" s="23">
        <v>2023</v>
      </c>
      <c r="C5404" s="23" t="s">
        <v>538</v>
      </c>
      <c r="D5404" t="s">
        <v>108</v>
      </c>
      <c r="E5404" s="23" t="s">
        <v>541</v>
      </c>
      <c r="F5404" s="23" t="s">
        <v>109</v>
      </c>
      <c r="G5404" s="23">
        <v>3</v>
      </c>
      <c r="H5404" s="23" t="s">
        <v>31</v>
      </c>
      <c r="I5404" s="24">
        <v>130019</v>
      </c>
      <c r="J5404" s="24">
        <v>227534</v>
      </c>
      <c r="K5404" s="24">
        <v>179629</v>
      </c>
      <c r="L5404" s="24">
        <v>314351</v>
      </c>
      <c r="M5404" s="24">
        <v>227875</v>
      </c>
      <c r="N5404" s="24">
        <v>398781</v>
      </c>
      <c r="O5404" s="24">
        <v>297668</v>
      </c>
      <c r="P5404" s="24">
        <v>520919</v>
      </c>
      <c r="Q5404" s="24">
        <v>370805</v>
      </c>
      <c r="R5404" s="24">
        <v>648910</v>
      </c>
      <c r="S5404" s="24">
        <v>417335</v>
      </c>
      <c r="T5404" s="24">
        <v>730336</v>
      </c>
      <c r="U5404" s="24">
        <v>463179</v>
      </c>
      <c r="V5404" s="24">
        <v>810563</v>
      </c>
    </row>
    <row r="5405" spans="1:22" hidden="1" x14ac:dyDescent="0.3">
      <c r="A5405" s="23"/>
      <c r="B5405" s="23">
        <v>2023</v>
      </c>
      <c r="C5405" s="23" t="s">
        <v>538</v>
      </c>
      <c r="D5405" t="s">
        <v>108</v>
      </c>
      <c r="E5405" s="23" t="s">
        <v>541</v>
      </c>
      <c r="F5405" s="23" t="s">
        <v>109</v>
      </c>
      <c r="G5405" s="23">
        <v>4</v>
      </c>
      <c r="H5405" s="23" t="s">
        <v>29</v>
      </c>
      <c r="I5405" s="24">
        <v>144071</v>
      </c>
      <c r="J5405" s="24">
        <v>230514</v>
      </c>
      <c r="K5405" s="24">
        <v>201700</v>
      </c>
      <c r="L5405" s="24">
        <v>322719</v>
      </c>
      <c r="M5405" s="24">
        <v>259328</v>
      </c>
      <c r="N5405" s="24">
        <v>414925</v>
      </c>
      <c r="O5405" s="24">
        <v>345771</v>
      </c>
      <c r="P5405" s="24">
        <v>553233</v>
      </c>
      <c r="Q5405" s="24">
        <v>432213</v>
      </c>
      <c r="R5405" s="24">
        <v>691541</v>
      </c>
      <c r="S5405" s="24">
        <v>489842</v>
      </c>
      <c r="T5405" s="24">
        <v>783747</v>
      </c>
      <c r="U5405" s="24">
        <v>547470</v>
      </c>
      <c r="V5405" s="24">
        <v>875952</v>
      </c>
    </row>
    <row r="5406" spans="1:22" x14ac:dyDescent="0.3">
      <c r="A5406" s="54"/>
      <c r="B5406" s="54" t="s">
        <v>620</v>
      </c>
      <c r="C5406" s="54" t="s">
        <v>615</v>
      </c>
      <c r="D5406" t="s">
        <v>108</v>
      </c>
      <c r="E5406" s="54" t="s">
        <v>541</v>
      </c>
      <c r="F5406" s="57" t="s">
        <v>109</v>
      </c>
      <c r="G5406" s="23">
        <v>1</v>
      </c>
      <c r="H5406" s="23" t="s">
        <v>14</v>
      </c>
      <c r="I5406" s="24">
        <v>166118</v>
      </c>
      <c r="J5406" s="24">
        <v>290707</v>
      </c>
      <c r="K5406" s="24">
        <v>215394</v>
      </c>
      <c r="L5406" s="24">
        <v>376940</v>
      </c>
      <c r="M5406" s="24">
        <v>258156</v>
      </c>
      <c r="N5406" s="24">
        <v>451774</v>
      </c>
      <c r="O5406" s="24">
        <v>308557</v>
      </c>
      <c r="P5406" s="24">
        <v>539975</v>
      </c>
      <c r="Q5406" s="24">
        <v>363882</v>
      </c>
      <c r="R5406" s="24">
        <v>636794</v>
      </c>
      <c r="S5406" s="24">
        <v>399070</v>
      </c>
      <c r="T5406" s="24">
        <v>698373</v>
      </c>
      <c r="U5406" s="24">
        <v>430863</v>
      </c>
      <c r="V5406" s="24">
        <v>754011</v>
      </c>
    </row>
    <row r="5407" spans="1:22" x14ac:dyDescent="0.3">
      <c r="A5407" s="54"/>
      <c r="B5407" s="54" t="s">
        <v>620</v>
      </c>
      <c r="C5407" s="54" t="s">
        <v>615</v>
      </c>
      <c r="D5407" t="s">
        <v>108</v>
      </c>
      <c r="E5407" s="54" t="s">
        <v>541</v>
      </c>
      <c r="F5407" s="57" t="s">
        <v>109</v>
      </c>
      <c r="G5407" s="23">
        <v>2</v>
      </c>
      <c r="H5407" s="23" t="s">
        <v>30</v>
      </c>
      <c r="I5407" s="24">
        <v>144154</v>
      </c>
      <c r="J5407" s="24">
        <v>252270</v>
      </c>
      <c r="K5407" s="24">
        <v>189167</v>
      </c>
      <c r="L5407" s="24">
        <v>331042</v>
      </c>
      <c r="M5407" s="24">
        <v>230251</v>
      </c>
      <c r="N5407" s="24">
        <v>402939</v>
      </c>
      <c r="O5407" s="24">
        <v>282980</v>
      </c>
      <c r="P5407" s="24">
        <v>495216</v>
      </c>
      <c r="Q5407" s="24">
        <v>336886</v>
      </c>
      <c r="R5407" s="24">
        <v>589551</v>
      </c>
      <c r="S5407" s="24">
        <v>372166</v>
      </c>
      <c r="T5407" s="24">
        <v>651291</v>
      </c>
      <c r="U5407" s="24">
        <v>404515</v>
      </c>
      <c r="V5407" s="24">
        <v>707901</v>
      </c>
    </row>
    <row r="5408" spans="1:22" x14ac:dyDescent="0.3">
      <c r="A5408" s="54"/>
      <c r="B5408" s="54" t="s">
        <v>620</v>
      </c>
      <c r="C5408" s="54" t="s">
        <v>615</v>
      </c>
      <c r="D5408" t="s">
        <v>108</v>
      </c>
      <c r="E5408" s="54" t="s">
        <v>541</v>
      </c>
      <c r="F5408" s="57" t="s">
        <v>109</v>
      </c>
      <c r="G5408" s="23">
        <v>3</v>
      </c>
      <c r="H5408" s="23" t="s">
        <v>31</v>
      </c>
      <c r="I5408" s="24">
        <v>130860</v>
      </c>
      <c r="J5408" s="24">
        <v>229004</v>
      </c>
      <c r="K5408" s="24">
        <v>177982</v>
      </c>
      <c r="L5408" s="24">
        <v>311469</v>
      </c>
      <c r="M5408" s="24">
        <v>224981</v>
      </c>
      <c r="N5408" s="24">
        <v>393716</v>
      </c>
      <c r="O5408" s="24">
        <v>296108</v>
      </c>
      <c r="P5408" s="24">
        <v>518189</v>
      </c>
      <c r="Q5408" s="24">
        <v>366510</v>
      </c>
      <c r="R5408" s="24">
        <v>641392</v>
      </c>
      <c r="S5408" s="24">
        <v>412639</v>
      </c>
      <c r="T5408" s="24">
        <v>722118</v>
      </c>
      <c r="U5408" s="24">
        <v>458123</v>
      </c>
      <c r="V5408" s="24">
        <v>801716</v>
      </c>
    </row>
    <row r="5409" spans="1:22" x14ac:dyDescent="0.3">
      <c r="A5409" s="54"/>
      <c r="B5409" s="54" t="s">
        <v>620</v>
      </c>
      <c r="C5409" s="54" t="s">
        <v>615</v>
      </c>
      <c r="D5409" t="s">
        <v>108</v>
      </c>
      <c r="E5409" s="54" t="s">
        <v>541</v>
      </c>
      <c r="F5409" s="57" t="s">
        <v>109</v>
      </c>
      <c r="G5409" s="23">
        <v>4</v>
      </c>
      <c r="H5409" s="23" t="s">
        <v>29</v>
      </c>
      <c r="I5409" s="24">
        <v>146579</v>
      </c>
      <c r="J5409" s="24">
        <v>234526</v>
      </c>
      <c r="K5409" s="24">
        <v>205210</v>
      </c>
      <c r="L5409" s="24">
        <v>328336</v>
      </c>
      <c r="M5409" s="24">
        <v>263841</v>
      </c>
      <c r="N5409" s="24">
        <v>422146</v>
      </c>
      <c r="O5409" s="24">
        <v>351789</v>
      </c>
      <c r="P5409" s="24">
        <v>562862</v>
      </c>
      <c r="Q5409" s="24">
        <v>439736</v>
      </c>
      <c r="R5409" s="24">
        <v>703577</v>
      </c>
      <c r="S5409" s="24">
        <v>498367</v>
      </c>
      <c r="T5409" s="24">
        <v>797388</v>
      </c>
      <c r="U5409" s="24">
        <v>556999</v>
      </c>
      <c r="V5409" s="24">
        <v>891198</v>
      </c>
    </row>
    <row r="5410" spans="1:22" hidden="1" x14ac:dyDescent="0.3">
      <c r="A5410" s="23"/>
      <c r="B5410" s="23">
        <v>2023</v>
      </c>
      <c r="C5410" s="23" t="s">
        <v>538</v>
      </c>
      <c r="D5410" t="s">
        <v>108</v>
      </c>
      <c r="E5410" s="23" t="s">
        <v>541</v>
      </c>
      <c r="F5410" s="23" t="s">
        <v>374</v>
      </c>
      <c r="G5410" s="23">
        <v>1</v>
      </c>
      <c r="H5410" s="23" t="s">
        <v>14</v>
      </c>
      <c r="I5410" s="24">
        <v>135443</v>
      </c>
      <c r="J5410" s="24">
        <v>237025</v>
      </c>
      <c r="K5410" s="24">
        <v>175785</v>
      </c>
      <c r="L5410" s="24">
        <v>307624</v>
      </c>
      <c r="M5410" s="24">
        <v>210042</v>
      </c>
      <c r="N5410" s="24">
        <v>367574</v>
      </c>
      <c r="O5410" s="24">
        <v>250437</v>
      </c>
      <c r="P5410" s="24">
        <v>438265</v>
      </c>
      <c r="Q5410" s="24">
        <v>295463</v>
      </c>
      <c r="R5410" s="24">
        <v>517061</v>
      </c>
      <c r="S5410" s="24">
        <v>324122</v>
      </c>
      <c r="T5410" s="24">
        <v>567214</v>
      </c>
      <c r="U5410" s="24">
        <v>351086</v>
      </c>
      <c r="V5410" s="24">
        <v>614400</v>
      </c>
    </row>
    <row r="5411" spans="1:22" hidden="1" x14ac:dyDescent="0.3">
      <c r="A5411" s="23"/>
      <c r="B5411" s="23">
        <v>2023</v>
      </c>
      <c r="C5411" s="23" t="s">
        <v>538</v>
      </c>
      <c r="D5411" t="s">
        <v>108</v>
      </c>
      <c r="E5411" s="23" t="s">
        <v>541</v>
      </c>
      <c r="F5411" s="23" t="s">
        <v>374</v>
      </c>
      <c r="G5411" s="23">
        <v>2</v>
      </c>
      <c r="H5411" s="23" t="s">
        <v>30</v>
      </c>
      <c r="I5411" s="24">
        <v>113799</v>
      </c>
      <c r="J5411" s="24">
        <v>199148</v>
      </c>
      <c r="K5411" s="24">
        <v>151292</v>
      </c>
      <c r="L5411" s="24">
        <v>264761</v>
      </c>
      <c r="M5411" s="24">
        <v>186023</v>
      </c>
      <c r="N5411" s="24">
        <v>325540</v>
      </c>
      <c r="O5411" s="24">
        <v>233357</v>
      </c>
      <c r="P5411" s="24">
        <v>408374</v>
      </c>
      <c r="Q5411" s="24">
        <v>281871</v>
      </c>
      <c r="R5411" s="24">
        <v>493275</v>
      </c>
      <c r="S5411" s="24">
        <v>311128</v>
      </c>
      <c r="T5411" s="24">
        <v>544475</v>
      </c>
      <c r="U5411" s="24">
        <v>338486</v>
      </c>
      <c r="V5411" s="24">
        <v>592350</v>
      </c>
    </row>
    <row r="5412" spans="1:22" hidden="1" x14ac:dyDescent="0.3">
      <c r="A5412" s="23"/>
      <c r="B5412" s="23">
        <v>2023</v>
      </c>
      <c r="C5412" s="23" t="s">
        <v>538</v>
      </c>
      <c r="D5412" t="s">
        <v>108</v>
      </c>
      <c r="E5412" s="23" t="s">
        <v>541</v>
      </c>
      <c r="F5412" s="23" t="s">
        <v>374</v>
      </c>
      <c r="G5412" s="23">
        <v>3</v>
      </c>
      <c r="H5412" s="23" t="s">
        <v>31</v>
      </c>
      <c r="I5412" s="24">
        <v>105163</v>
      </c>
      <c r="J5412" s="24">
        <v>184036</v>
      </c>
      <c r="K5412" s="24">
        <v>145272</v>
      </c>
      <c r="L5412" s="24">
        <v>254226</v>
      </c>
      <c r="M5412" s="24">
        <v>184267</v>
      </c>
      <c r="N5412" s="24">
        <v>322467</v>
      </c>
      <c r="O5412" s="24">
        <v>240657</v>
      </c>
      <c r="P5412" s="24">
        <v>421150</v>
      </c>
      <c r="Q5412" s="24">
        <v>299777</v>
      </c>
      <c r="R5412" s="24">
        <v>524610</v>
      </c>
      <c r="S5412" s="24">
        <v>337371</v>
      </c>
      <c r="T5412" s="24">
        <v>590399</v>
      </c>
      <c r="U5412" s="24">
        <v>374406</v>
      </c>
      <c r="V5412" s="24">
        <v>655210</v>
      </c>
    </row>
    <row r="5413" spans="1:22" hidden="1" x14ac:dyDescent="0.3">
      <c r="A5413" s="23"/>
      <c r="B5413" s="23">
        <v>2023</v>
      </c>
      <c r="C5413" s="23" t="s">
        <v>538</v>
      </c>
      <c r="D5413" t="s">
        <v>108</v>
      </c>
      <c r="E5413" s="23" t="s">
        <v>541</v>
      </c>
      <c r="F5413" s="23" t="s">
        <v>374</v>
      </c>
      <c r="G5413" s="23">
        <v>4</v>
      </c>
      <c r="H5413" s="23" t="s">
        <v>29</v>
      </c>
      <c r="I5413" s="24">
        <v>116781</v>
      </c>
      <c r="J5413" s="24">
        <v>186850</v>
      </c>
      <c r="K5413" s="24">
        <v>163494</v>
      </c>
      <c r="L5413" s="24">
        <v>261590</v>
      </c>
      <c r="M5413" s="24">
        <v>210206</v>
      </c>
      <c r="N5413" s="24">
        <v>336330</v>
      </c>
      <c r="O5413" s="24">
        <v>280275</v>
      </c>
      <c r="P5413" s="24">
        <v>448441</v>
      </c>
      <c r="Q5413" s="24">
        <v>350344</v>
      </c>
      <c r="R5413" s="24">
        <v>560551</v>
      </c>
      <c r="S5413" s="24">
        <v>397057</v>
      </c>
      <c r="T5413" s="24">
        <v>635291</v>
      </c>
      <c r="U5413" s="24">
        <v>443769</v>
      </c>
      <c r="V5413" s="24">
        <v>710031</v>
      </c>
    </row>
    <row r="5414" spans="1:22" x14ac:dyDescent="0.3">
      <c r="A5414" s="54"/>
      <c r="B5414" s="54" t="s">
        <v>620</v>
      </c>
      <c r="C5414" s="54" t="s">
        <v>615</v>
      </c>
      <c r="D5414" t="s">
        <v>108</v>
      </c>
      <c r="E5414" s="54" t="s">
        <v>541</v>
      </c>
      <c r="F5414" s="57" t="s">
        <v>374</v>
      </c>
      <c r="G5414" s="23">
        <v>1</v>
      </c>
      <c r="H5414" s="23" t="s">
        <v>14</v>
      </c>
      <c r="I5414" s="24">
        <v>135151</v>
      </c>
      <c r="J5414" s="24">
        <v>236515</v>
      </c>
      <c r="K5414" s="24">
        <v>175262</v>
      </c>
      <c r="L5414" s="24">
        <v>306708</v>
      </c>
      <c r="M5414" s="24">
        <v>210070</v>
      </c>
      <c r="N5414" s="24">
        <v>367622</v>
      </c>
      <c r="O5414" s="24">
        <v>251103</v>
      </c>
      <c r="P5414" s="24">
        <v>439430</v>
      </c>
      <c r="Q5414" s="24">
        <v>296144</v>
      </c>
      <c r="R5414" s="24">
        <v>518252</v>
      </c>
      <c r="S5414" s="24">
        <v>324789</v>
      </c>
      <c r="T5414" s="24">
        <v>568381</v>
      </c>
      <c r="U5414" s="24">
        <v>350684</v>
      </c>
      <c r="V5414" s="24">
        <v>613696</v>
      </c>
    </row>
    <row r="5415" spans="1:22" x14ac:dyDescent="0.3">
      <c r="A5415" s="54"/>
      <c r="B5415" s="54" t="s">
        <v>620</v>
      </c>
      <c r="C5415" s="54" t="s">
        <v>615</v>
      </c>
      <c r="D5415" t="s">
        <v>108</v>
      </c>
      <c r="E5415" s="54" t="s">
        <v>541</v>
      </c>
      <c r="F5415" s="57" t="s">
        <v>374</v>
      </c>
      <c r="G5415" s="23">
        <v>2</v>
      </c>
      <c r="H5415" s="23" t="s">
        <v>30</v>
      </c>
      <c r="I5415" s="24">
        <v>117195</v>
      </c>
      <c r="J5415" s="24">
        <v>205091</v>
      </c>
      <c r="K5415" s="24">
        <v>153821</v>
      </c>
      <c r="L5415" s="24">
        <v>269186</v>
      </c>
      <c r="M5415" s="24">
        <v>187257</v>
      </c>
      <c r="N5415" s="24">
        <v>327699</v>
      </c>
      <c r="O5415" s="24">
        <v>230194</v>
      </c>
      <c r="P5415" s="24">
        <v>402839</v>
      </c>
      <c r="Q5415" s="24">
        <v>274074</v>
      </c>
      <c r="R5415" s="24">
        <v>479629</v>
      </c>
      <c r="S5415" s="24">
        <v>302790</v>
      </c>
      <c r="T5415" s="24">
        <v>529882</v>
      </c>
      <c r="U5415" s="24">
        <v>329128</v>
      </c>
      <c r="V5415" s="24">
        <v>575974</v>
      </c>
    </row>
    <row r="5416" spans="1:22" x14ac:dyDescent="0.3">
      <c r="A5416" s="54"/>
      <c r="B5416" s="54" t="s">
        <v>620</v>
      </c>
      <c r="C5416" s="54" t="s">
        <v>615</v>
      </c>
      <c r="D5416" t="s">
        <v>108</v>
      </c>
      <c r="E5416" s="54" t="s">
        <v>541</v>
      </c>
      <c r="F5416" s="57" t="s">
        <v>374</v>
      </c>
      <c r="G5416" s="23">
        <v>3</v>
      </c>
      <c r="H5416" s="23" t="s">
        <v>31</v>
      </c>
      <c r="I5416" s="24">
        <v>106287</v>
      </c>
      <c r="J5416" s="24">
        <v>186003</v>
      </c>
      <c r="K5416" s="24">
        <v>144534</v>
      </c>
      <c r="L5416" s="24">
        <v>252934</v>
      </c>
      <c r="M5416" s="24">
        <v>182679</v>
      </c>
      <c r="N5416" s="24">
        <v>319688</v>
      </c>
      <c r="O5416" s="24">
        <v>240411</v>
      </c>
      <c r="P5416" s="24">
        <v>420719</v>
      </c>
      <c r="Q5416" s="24">
        <v>297550</v>
      </c>
      <c r="R5416" s="24">
        <v>520712</v>
      </c>
      <c r="S5416" s="24">
        <v>334984</v>
      </c>
      <c r="T5416" s="24">
        <v>586222</v>
      </c>
      <c r="U5416" s="24">
        <v>371891</v>
      </c>
      <c r="V5416" s="24">
        <v>650810</v>
      </c>
    </row>
    <row r="5417" spans="1:22" x14ac:dyDescent="0.3">
      <c r="A5417" s="54"/>
      <c r="B5417" s="54" t="s">
        <v>620</v>
      </c>
      <c r="C5417" s="54" t="s">
        <v>615</v>
      </c>
      <c r="D5417" t="s">
        <v>108</v>
      </c>
      <c r="E5417" s="54" t="s">
        <v>541</v>
      </c>
      <c r="F5417" s="57" t="s">
        <v>374</v>
      </c>
      <c r="G5417" s="23">
        <v>4</v>
      </c>
      <c r="H5417" s="23" t="s">
        <v>29</v>
      </c>
      <c r="I5417" s="24">
        <v>119252</v>
      </c>
      <c r="J5417" s="24">
        <v>190803</v>
      </c>
      <c r="K5417" s="24">
        <v>166953</v>
      </c>
      <c r="L5417" s="24">
        <v>267124</v>
      </c>
      <c r="M5417" s="24">
        <v>214653</v>
      </c>
      <c r="N5417" s="24">
        <v>343445</v>
      </c>
      <c r="O5417" s="24">
        <v>286204</v>
      </c>
      <c r="P5417" s="24">
        <v>457927</v>
      </c>
      <c r="Q5417" s="24">
        <v>357755</v>
      </c>
      <c r="R5417" s="24">
        <v>572409</v>
      </c>
      <c r="S5417" s="24">
        <v>405456</v>
      </c>
      <c r="T5417" s="24">
        <v>648730</v>
      </c>
      <c r="U5417" s="24">
        <v>453157</v>
      </c>
      <c r="V5417" s="24">
        <v>725051</v>
      </c>
    </row>
    <row r="5418" spans="1:22" hidden="1" x14ac:dyDescent="0.3">
      <c r="A5418" s="23"/>
      <c r="B5418" s="23">
        <v>2023</v>
      </c>
      <c r="C5418" s="23" t="s">
        <v>184</v>
      </c>
      <c r="D5418" t="s">
        <v>178</v>
      </c>
      <c r="E5418" s="23" t="s">
        <v>532</v>
      </c>
      <c r="F5418" s="23" t="s">
        <v>198</v>
      </c>
      <c r="G5418" s="23">
        <v>1</v>
      </c>
      <c r="H5418" s="23" t="s">
        <v>14</v>
      </c>
      <c r="I5418" s="24">
        <v>124992</v>
      </c>
      <c r="J5418" s="24">
        <v>218735</v>
      </c>
      <c r="K5418" s="24">
        <v>162313</v>
      </c>
      <c r="L5418" s="24">
        <v>284048</v>
      </c>
      <c r="M5418" s="24">
        <v>194026</v>
      </c>
      <c r="N5418" s="24">
        <v>339545</v>
      </c>
      <c r="O5418" s="24">
        <v>231453</v>
      </c>
      <c r="P5418" s="24">
        <v>405042</v>
      </c>
      <c r="Q5418" s="24">
        <v>273145</v>
      </c>
      <c r="R5418" s="24">
        <v>478004</v>
      </c>
      <c r="S5418" s="24">
        <v>299673</v>
      </c>
      <c r="T5418" s="24">
        <v>524427</v>
      </c>
      <c r="U5418" s="24">
        <v>324662</v>
      </c>
      <c r="V5418" s="24">
        <v>568159</v>
      </c>
    </row>
    <row r="5419" spans="1:22" hidden="1" x14ac:dyDescent="0.3">
      <c r="A5419" s="23"/>
      <c r="B5419" s="23">
        <v>2023</v>
      </c>
      <c r="C5419" s="23" t="s">
        <v>184</v>
      </c>
      <c r="D5419" t="s">
        <v>178</v>
      </c>
      <c r="E5419" s="23" t="s">
        <v>532</v>
      </c>
      <c r="F5419" s="23" t="s">
        <v>198</v>
      </c>
      <c r="G5419" s="23">
        <v>2</v>
      </c>
      <c r="H5419" s="23" t="s">
        <v>30</v>
      </c>
      <c r="I5419" s="24">
        <v>104518</v>
      </c>
      <c r="J5419" s="24">
        <v>182906</v>
      </c>
      <c r="K5419" s="24">
        <v>139144</v>
      </c>
      <c r="L5419" s="24">
        <v>243502</v>
      </c>
      <c r="M5419" s="24">
        <v>171305</v>
      </c>
      <c r="N5419" s="24">
        <v>299784</v>
      </c>
      <c r="O5419" s="24">
        <v>215295</v>
      </c>
      <c r="P5419" s="24">
        <v>376767</v>
      </c>
      <c r="Q5419" s="24">
        <v>260288</v>
      </c>
      <c r="R5419" s="24">
        <v>455503</v>
      </c>
      <c r="S5419" s="24">
        <v>287381</v>
      </c>
      <c r="T5419" s="24">
        <v>502917</v>
      </c>
      <c r="U5419" s="24">
        <v>312743</v>
      </c>
      <c r="V5419" s="24">
        <v>547301</v>
      </c>
    </row>
    <row r="5420" spans="1:22" hidden="1" x14ac:dyDescent="0.3">
      <c r="A5420" s="23"/>
      <c r="B5420" s="23">
        <v>2023</v>
      </c>
      <c r="C5420" s="23" t="s">
        <v>184</v>
      </c>
      <c r="D5420" t="s">
        <v>178</v>
      </c>
      <c r="E5420" s="23" t="s">
        <v>532</v>
      </c>
      <c r="F5420" s="23" t="s">
        <v>198</v>
      </c>
      <c r="G5420" s="23">
        <v>3</v>
      </c>
      <c r="H5420" s="23" t="s">
        <v>31</v>
      </c>
      <c r="I5420" s="24">
        <v>96267</v>
      </c>
      <c r="J5420" s="24">
        <v>168468</v>
      </c>
      <c r="K5420" s="24">
        <v>132923</v>
      </c>
      <c r="L5420" s="24">
        <v>232615</v>
      </c>
      <c r="M5420" s="24">
        <v>168526</v>
      </c>
      <c r="N5420" s="24">
        <v>294920</v>
      </c>
      <c r="O5420" s="24">
        <v>219941</v>
      </c>
      <c r="P5420" s="24">
        <v>384896</v>
      </c>
      <c r="Q5420" s="24">
        <v>273938</v>
      </c>
      <c r="R5420" s="24">
        <v>479391</v>
      </c>
      <c r="S5420" s="24">
        <v>308215</v>
      </c>
      <c r="T5420" s="24">
        <v>539376</v>
      </c>
      <c r="U5420" s="24">
        <v>341963</v>
      </c>
      <c r="V5420" s="24">
        <v>598436</v>
      </c>
    </row>
    <row r="5421" spans="1:22" hidden="1" x14ac:dyDescent="0.3">
      <c r="A5421" s="23"/>
      <c r="B5421" s="23">
        <v>2023</v>
      </c>
      <c r="C5421" s="23" t="s">
        <v>184</v>
      </c>
      <c r="D5421" t="s">
        <v>178</v>
      </c>
      <c r="E5421" s="23" t="s">
        <v>532</v>
      </c>
      <c r="F5421" s="23" t="s">
        <v>198</v>
      </c>
      <c r="G5421" s="23">
        <v>4</v>
      </c>
      <c r="H5421" s="23" t="s">
        <v>29</v>
      </c>
      <c r="I5421" s="24">
        <v>107759</v>
      </c>
      <c r="J5421" s="24">
        <v>172414</v>
      </c>
      <c r="K5421" s="24">
        <v>150862</v>
      </c>
      <c r="L5421" s="24">
        <v>241380</v>
      </c>
      <c r="M5421" s="24">
        <v>193966</v>
      </c>
      <c r="N5421" s="24">
        <v>310345</v>
      </c>
      <c r="O5421" s="24">
        <v>258621</v>
      </c>
      <c r="P5421" s="24">
        <v>413794</v>
      </c>
      <c r="Q5421" s="24">
        <v>323276</v>
      </c>
      <c r="R5421" s="24">
        <v>517242</v>
      </c>
      <c r="S5421" s="24">
        <v>366380</v>
      </c>
      <c r="T5421" s="24">
        <v>586208</v>
      </c>
      <c r="U5421" s="24">
        <v>409483</v>
      </c>
      <c r="V5421" s="24">
        <v>655173</v>
      </c>
    </row>
    <row r="5422" spans="1:22" hidden="1" x14ac:dyDescent="0.3">
      <c r="A5422" s="23"/>
      <c r="B5422" s="23">
        <v>2023</v>
      </c>
      <c r="C5422" s="23" t="s">
        <v>573</v>
      </c>
      <c r="D5422" t="s">
        <v>152</v>
      </c>
      <c r="E5422" s="23" t="s">
        <v>574</v>
      </c>
      <c r="F5422" s="23" t="s">
        <v>198</v>
      </c>
      <c r="G5422" s="23">
        <v>1</v>
      </c>
      <c r="H5422" s="23" t="s">
        <v>14</v>
      </c>
      <c r="I5422" s="24">
        <v>116892</v>
      </c>
      <c r="J5422" s="24">
        <v>204562</v>
      </c>
      <c r="K5422" s="24">
        <v>151788</v>
      </c>
      <c r="L5422" s="24">
        <v>265629</v>
      </c>
      <c r="M5422" s="24">
        <v>181438</v>
      </c>
      <c r="N5422" s="24">
        <v>317516</v>
      </c>
      <c r="O5422" s="24">
        <v>216427</v>
      </c>
      <c r="P5422" s="24">
        <v>378748</v>
      </c>
      <c r="Q5422" s="24">
        <v>255407</v>
      </c>
      <c r="R5422" s="24">
        <v>446962</v>
      </c>
      <c r="S5422" s="24">
        <v>280209</v>
      </c>
      <c r="T5422" s="24">
        <v>490366</v>
      </c>
      <c r="U5422" s="24">
        <v>303571</v>
      </c>
      <c r="V5422" s="24">
        <v>531249</v>
      </c>
    </row>
    <row r="5423" spans="1:22" hidden="1" x14ac:dyDescent="0.3">
      <c r="A5423" s="23"/>
      <c r="B5423" s="23">
        <v>2023</v>
      </c>
      <c r="C5423" s="23" t="s">
        <v>573</v>
      </c>
      <c r="D5423" t="s">
        <v>152</v>
      </c>
      <c r="E5423" s="23" t="s">
        <v>574</v>
      </c>
      <c r="F5423" s="23" t="s">
        <v>198</v>
      </c>
      <c r="G5423" s="23">
        <v>2</v>
      </c>
      <c r="H5423" s="23" t="s">
        <v>30</v>
      </c>
      <c r="I5423" s="24">
        <v>97785</v>
      </c>
      <c r="J5423" s="24">
        <v>171124</v>
      </c>
      <c r="K5423" s="24">
        <v>130166</v>
      </c>
      <c r="L5423" s="24">
        <v>227790</v>
      </c>
      <c r="M5423" s="24">
        <v>160234</v>
      </c>
      <c r="N5423" s="24">
        <v>280409</v>
      </c>
      <c r="O5423" s="24">
        <v>201349</v>
      </c>
      <c r="P5423" s="24">
        <v>352360</v>
      </c>
      <c r="Q5423" s="24">
        <v>243408</v>
      </c>
      <c r="R5423" s="24">
        <v>425964</v>
      </c>
      <c r="S5423" s="24">
        <v>268738</v>
      </c>
      <c r="T5423" s="24">
        <v>470292</v>
      </c>
      <c r="U5423" s="24">
        <v>292448</v>
      </c>
      <c r="V5423" s="24">
        <v>511783</v>
      </c>
    </row>
    <row r="5424" spans="1:22" hidden="1" x14ac:dyDescent="0.3">
      <c r="A5424" s="23"/>
      <c r="B5424" s="23">
        <v>2023</v>
      </c>
      <c r="C5424" s="23" t="s">
        <v>573</v>
      </c>
      <c r="D5424" t="s">
        <v>152</v>
      </c>
      <c r="E5424" s="23" t="s">
        <v>574</v>
      </c>
      <c r="F5424" s="23" t="s">
        <v>198</v>
      </c>
      <c r="G5424" s="23">
        <v>3</v>
      </c>
      <c r="H5424" s="23" t="s">
        <v>31</v>
      </c>
      <c r="I5424" s="24">
        <v>90092</v>
      </c>
      <c r="J5424" s="24">
        <v>157661</v>
      </c>
      <c r="K5424" s="24">
        <v>124401</v>
      </c>
      <c r="L5424" s="24">
        <v>217702</v>
      </c>
      <c r="M5424" s="24">
        <v>157728</v>
      </c>
      <c r="N5424" s="24">
        <v>276024</v>
      </c>
      <c r="O5424" s="24">
        <v>205861</v>
      </c>
      <c r="P5424" s="24">
        <v>360257</v>
      </c>
      <c r="Q5424" s="24">
        <v>256405</v>
      </c>
      <c r="R5424" s="24">
        <v>448708</v>
      </c>
      <c r="S5424" s="24">
        <v>288494</v>
      </c>
      <c r="T5424" s="24">
        <v>504865</v>
      </c>
      <c r="U5424" s="24">
        <v>320090</v>
      </c>
      <c r="V5424" s="24">
        <v>560158</v>
      </c>
    </row>
    <row r="5425" spans="1:22" hidden="1" x14ac:dyDescent="0.3">
      <c r="A5425" s="23"/>
      <c r="B5425" s="23">
        <v>2023</v>
      </c>
      <c r="C5425" s="23" t="s">
        <v>573</v>
      </c>
      <c r="D5425" t="s">
        <v>152</v>
      </c>
      <c r="E5425" s="23" t="s">
        <v>574</v>
      </c>
      <c r="F5425" s="23" t="s">
        <v>198</v>
      </c>
      <c r="G5425" s="23">
        <v>4</v>
      </c>
      <c r="H5425" s="23" t="s">
        <v>29</v>
      </c>
      <c r="I5425" s="24">
        <v>100777</v>
      </c>
      <c r="J5425" s="24">
        <v>161243</v>
      </c>
      <c r="K5425" s="24">
        <v>141088</v>
      </c>
      <c r="L5425" s="24">
        <v>225741</v>
      </c>
      <c r="M5425" s="24">
        <v>181399</v>
      </c>
      <c r="N5425" s="24">
        <v>290238</v>
      </c>
      <c r="O5425" s="24">
        <v>241865</v>
      </c>
      <c r="P5425" s="24">
        <v>386984</v>
      </c>
      <c r="Q5425" s="24">
        <v>302331</v>
      </c>
      <c r="R5425" s="24">
        <v>483730</v>
      </c>
      <c r="S5425" s="24">
        <v>342642</v>
      </c>
      <c r="T5425" s="24">
        <v>548227</v>
      </c>
      <c r="U5425" s="24">
        <v>382953</v>
      </c>
      <c r="V5425" s="24">
        <v>612724</v>
      </c>
    </row>
    <row r="5426" spans="1:22" x14ac:dyDescent="0.3">
      <c r="A5426" s="54"/>
      <c r="B5426" s="54" t="s">
        <v>620</v>
      </c>
      <c r="C5426" s="54" t="s">
        <v>613</v>
      </c>
      <c r="D5426" t="s">
        <v>178</v>
      </c>
      <c r="E5426" s="54" t="s">
        <v>532</v>
      </c>
      <c r="F5426" s="57" t="s">
        <v>198</v>
      </c>
      <c r="G5426" s="23">
        <v>1</v>
      </c>
      <c r="H5426" s="23" t="s">
        <v>14</v>
      </c>
      <c r="I5426" s="24">
        <v>120973</v>
      </c>
      <c r="J5426" s="24">
        <v>211704</v>
      </c>
      <c r="K5426" s="24">
        <v>156943</v>
      </c>
      <c r="L5426" s="24">
        <v>274650</v>
      </c>
      <c r="M5426" s="24">
        <v>188157</v>
      </c>
      <c r="N5426" s="24">
        <v>329274</v>
      </c>
      <c r="O5426" s="24">
        <v>224975</v>
      </c>
      <c r="P5426" s="24">
        <v>393706</v>
      </c>
      <c r="Q5426" s="24">
        <v>265386</v>
      </c>
      <c r="R5426" s="24">
        <v>464426</v>
      </c>
      <c r="S5426" s="24">
        <v>291081</v>
      </c>
      <c r="T5426" s="24">
        <v>509392</v>
      </c>
      <c r="U5426" s="24">
        <v>314351</v>
      </c>
      <c r="V5426" s="24">
        <v>550114</v>
      </c>
    </row>
    <row r="5427" spans="1:22" x14ac:dyDescent="0.3">
      <c r="A5427" s="54"/>
      <c r="B5427" s="54" t="s">
        <v>620</v>
      </c>
      <c r="C5427" s="54" t="s">
        <v>613</v>
      </c>
      <c r="D5427" t="s">
        <v>178</v>
      </c>
      <c r="E5427" s="54" t="s">
        <v>532</v>
      </c>
      <c r="F5427" s="57" t="s">
        <v>198</v>
      </c>
      <c r="G5427" s="23">
        <v>2</v>
      </c>
      <c r="H5427" s="23" t="s">
        <v>30</v>
      </c>
      <c r="I5427" s="24">
        <v>104621</v>
      </c>
      <c r="J5427" s="24">
        <v>183086</v>
      </c>
      <c r="K5427" s="24">
        <v>137416</v>
      </c>
      <c r="L5427" s="24">
        <v>240478</v>
      </c>
      <c r="M5427" s="24">
        <v>167380</v>
      </c>
      <c r="N5427" s="24">
        <v>292916</v>
      </c>
      <c r="O5427" s="24">
        <v>205933</v>
      </c>
      <c r="P5427" s="24">
        <v>360382</v>
      </c>
      <c r="Q5427" s="24">
        <v>245287</v>
      </c>
      <c r="R5427" s="24">
        <v>429252</v>
      </c>
      <c r="S5427" s="24">
        <v>271031</v>
      </c>
      <c r="T5427" s="24">
        <v>474304</v>
      </c>
      <c r="U5427" s="24">
        <v>294672</v>
      </c>
      <c r="V5427" s="24">
        <v>515676</v>
      </c>
    </row>
    <row r="5428" spans="1:22" x14ac:dyDescent="0.3">
      <c r="A5428" s="54"/>
      <c r="B5428" s="54" t="s">
        <v>620</v>
      </c>
      <c r="C5428" s="54" t="s">
        <v>613</v>
      </c>
      <c r="D5428" t="s">
        <v>178</v>
      </c>
      <c r="E5428" s="54" t="s">
        <v>532</v>
      </c>
      <c r="F5428" s="57" t="s">
        <v>198</v>
      </c>
      <c r="G5428" s="23">
        <v>3</v>
      </c>
      <c r="H5428" s="23" t="s">
        <v>31</v>
      </c>
      <c r="I5428" s="24">
        <v>94560</v>
      </c>
      <c r="J5428" s="24">
        <v>165480</v>
      </c>
      <c r="K5428" s="24">
        <v>128496</v>
      </c>
      <c r="L5428" s="24">
        <v>224869</v>
      </c>
      <c r="M5428" s="24">
        <v>162341</v>
      </c>
      <c r="N5428" s="24">
        <v>284096</v>
      </c>
      <c r="O5428" s="24">
        <v>213576</v>
      </c>
      <c r="P5428" s="24">
        <v>373757</v>
      </c>
      <c r="Q5428" s="24">
        <v>264270</v>
      </c>
      <c r="R5428" s="24">
        <v>462473</v>
      </c>
      <c r="S5428" s="24">
        <v>297467</v>
      </c>
      <c r="T5428" s="24">
        <v>520568</v>
      </c>
      <c r="U5428" s="24">
        <v>330184</v>
      </c>
      <c r="V5428" s="24">
        <v>577823</v>
      </c>
    </row>
    <row r="5429" spans="1:22" x14ac:dyDescent="0.3">
      <c r="A5429" s="54"/>
      <c r="B5429" s="54" t="s">
        <v>620</v>
      </c>
      <c r="C5429" s="54" t="s">
        <v>613</v>
      </c>
      <c r="D5429" t="s">
        <v>178</v>
      </c>
      <c r="E5429" s="54" t="s">
        <v>532</v>
      </c>
      <c r="F5429" s="57" t="s">
        <v>198</v>
      </c>
      <c r="G5429" s="23">
        <v>4</v>
      </c>
      <c r="H5429" s="23" t="s">
        <v>29</v>
      </c>
      <c r="I5429" s="24">
        <v>106735</v>
      </c>
      <c r="J5429" s="24">
        <v>170776</v>
      </c>
      <c r="K5429" s="24">
        <v>149429</v>
      </c>
      <c r="L5429" s="24">
        <v>239086</v>
      </c>
      <c r="M5429" s="24">
        <v>192123</v>
      </c>
      <c r="N5429" s="24">
        <v>307397</v>
      </c>
      <c r="O5429" s="24">
        <v>256164</v>
      </c>
      <c r="P5429" s="24">
        <v>409862</v>
      </c>
      <c r="Q5429" s="24">
        <v>320205</v>
      </c>
      <c r="R5429" s="24">
        <v>512328</v>
      </c>
      <c r="S5429" s="24">
        <v>362899</v>
      </c>
      <c r="T5429" s="24">
        <v>580638</v>
      </c>
      <c r="U5429" s="24">
        <v>405593</v>
      </c>
      <c r="V5429" s="24">
        <v>648949</v>
      </c>
    </row>
    <row r="5430" spans="1:22" x14ac:dyDescent="0.3">
      <c r="A5430" s="54"/>
      <c r="B5430" s="54" t="s">
        <v>620</v>
      </c>
      <c r="C5430" s="54" t="s">
        <v>618</v>
      </c>
      <c r="D5430" t="s">
        <v>152</v>
      </c>
      <c r="E5430" s="54" t="s">
        <v>574</v>
      </c>
      <c r="F5430" s="57" t="s">
        <v>198</v>
      </c>
      <c r="G5430" s="23">
        <v>1</v>
      </c>
      <c r="H5430" s="23" t="s">
        <v>14</v>
      </c>
      <c r="I5430" s="24">
        <v>115415</v>
      </c>
      <c r="J5430" s="24">
        <v>201977</v>
      </c>
      <c r="K5430" s="24">
        <v>149758</v>
      </c>
      <c r="L5430" s="24">
        <v>262076</v>
      </c>
      <c r="M5430" s="24">
        <v>179559</v>
      </c>
      <c r="N5430" s="24">
        <v>314229</v>
      </c>
      <c r="O5430" s="24">
        <v>214721</v>
      </c>
      <c r="P5430" s="24">
        <v>375762</v>
      </c>
      <c r="Q5430" s="24">
        <v>253312</v>
      </c>
      <c r="R5430" s="24">
        <v>443297</v>
      </c>
      <c r="S5430" s="24">
        <v>277848</v>
      </c>
      <c r="T5430" s="24">
        <v>486234</v>
      </c>
      <c r="U5430" s="24">
        <v>300084</v>
      </c>
      <c r="V5430" s="24">
        <v>525147</v>
      </c>
    </row>
    <row r="5431" spans="1:22" x14ac:dyDescent="0.3">
      <c r="A5431" s="54"/>
      <c r="B5431" s="54" t="s">
        <v>620</v>
      </c>
      <c r="C5431" s="54" t="s">
        <v>618</v>
      </c>
      <c r="D5431" t="s">
        <v>152</v>
      </c>
      <c r="E5431" s="54" t="s">
        <v>574</v>
      </c>
      <c r="F5431" s="57" t="s">
        <v>198</v>
      </c>
      <c r="G5431" s="23">
        <v>2</v>
      </c>
      <c r="H5431" s="23" t="s">
        <v>30</v>
      </c>
      <c r="I5431" s="24">
        <v>99705</v>
      </c>
      <c r="J5431" s="24">
        <v>174484</v>
      </c>
      <c r="K5431" s="24">
        <v>130999</v>
      </c>
      <c r="L5431" s="24">
        <v>229247</v>
      </c>
      <c r="M5431" s="24">
        <v>159600</v>
      </c>
      <c r="N5431" s="24">
        <v>279300</v>
      </c>
      <c r="O5431" s="24">
        <v>196427</v>
      </c>
      <c r="P5431" s="24">
        <v>343748</v>
      </c>
      <c r="Q5431" s="24">
        <v>234003</v>
      </c>
      <c r="R5431" s="24">
        <v>409505</v>
      </c>
      <c r="S5431" s="24">
        <v>258580</v>
      </c>
      <c r="T5431" s="24">
        <v>452515</v>
      </c>
      <c r="U5431" s="24">
        <v>281160</v>
      </c>
      <c r="V5431" s="24">
        <v>492030</v>
      </c>
    </row>
    <row r="5432" spans="1:22" x14ac:dyDescent="0.3">
      <c r="A5432" s="54"/>
      <c r="B5432" s="54" t="s">
        <v>620</v>
      </c>
      <c r="C5432" s="54" t="s">
        <v>618</v>
      </c>
      <c r="D5432" t="s">
        <v>152</v>
      </c>
      <c r="E5432" s="54" t="s">
        <v>574</v>
      </c>
      <c r="F5432" s="57" t="s">
        <v>198</v>
      </c>
      <c r="G5432" s="23">
        <v>3</v>
      </c>
      <c r="H5432" s="23" t="s">
        <v>31</v>
      </c>
      <c r="I5432" s="24">
        <v>89992</v>
      </c>
      <c r="J5432" s="24">
        <v>157486</v>
      </c>
      <c r="K5432" s="24">
        <v>122254</v>
      </c>
      <c r="L5432" s="24">
        <v>213945</v>
      </c>
      <c r="M5432" s="24">
        <v>154428</v>
      </c>
      <c r="N5432" s="24">
        <v>270249</v>
      </c>
      <c r="O5432" s="24">
        <v>203138</v>
      </c>
      <c r="P5432" s="24">
        <v>355491</v>
      </c>
      <c r="Q5432" s="24">
        <v>251330</v>
      </c>
      <c r="R5432" s="24">
        <v>439827</v>
      </c>
      <c r="S5432" s="24">
        <v>282881</v>
      </c>
      <c r="T5432" s="24">
        <v>495042</v>
      </c>
      <c r="U5432" s="24">
        <v>313972</v>
      </c>
      <c r="V5432" s="24">
        <v>549451</v>
      </c>
    </row>
    <row r="5433" spans="1:22" x14ac:dyDescent="0.3">
      <c r="A5433" s="54"/>
      <c r="B5433" s="54" t="s">
        <v>620</v>
      </c>
      <c r="C5433" s="54" t="s">
        <v>618</v>
      </c>
      <c r="D5433" t="s">
        <v>152</v>
      </c>
      <c r="E5433" s="54" t="s">
        <v>574</v>
      </c>
      <c r="F5433" s="57" t="s">
        <v>198</v>
      </c>
      <c r="G5433" s="23">
        <v>4</v>
      </c>
      <c r="H5433" s="23" t="s">
        <v>29</v>
      </c>
      <c r="I5433" s="24">
        <v>101828</v>
      </c>
      <c r="J5433" s="24">
        <v>162925</v>
      </c>
      <c r="K5433" s="24">
        <v>142560</v>
      </c>
      <c r="L5433" s="24">
        <v>228095</v>
      </c>
      <c r="M5433" s="24">
        <v>183291</v>
      </c>
      <c r="N5433" s="24">
        <v>293265</v>
      </c>
      <c r="O5433" s="24">
        <v>244388</v>
      </c>
      <c r="P5433" s="24">
        <v>391021</v>
      </c>
      <c r="Q5433" s="24">
        <v>305485</v>
      </c>
      <c r="R5433" s="24">
        <v>488776</v>
      </c>
      <c r="S5433" s="24">
        <v>346216</v>
      </c>
      <c r="T5433" s="24">
        <v>553946</v>
      </c>
      <c r="U5433" s="24">
        <v>386947</v>
      </c>
      <c r="V5433" s="24">
        <v>619116</v>
      </c>
    </row>
    <row r="5434" spans="1:22" hidden="1" x14ac:dyDescent="0.3">
      <c r="A5434" s="23"/>
      <c r="B5434" s="23">
        <v>2023</v>
      </c>
      <c r="C5434" s="23" t="s">
        <v>578</v>
      </c>
      <c r="D5434" t="s">
        <v>162</v>
      </c>
      <c r="E5434" s="23" t="s">
        <v>580</v>
      </c>
      <c r="F5434" s="23" t="s">
        <v>251</v>
      </c>
      <c r="G5434" s="23">
        <v>1</v>
      </c>
      <c r="H5434" s="23" t="s">
        <v>14</v>
      </c>
      <c r="I5434" s="24">
        <v>114540</v>
      </c>
      <c r="J5434" s="24">
        <v>200446</v>
      </c>
      <c r="K5434" s="24">
        <v>148842</v>
      </c>
      <c r="L5434" s="24">
        <v>260473</v>
      </c>
      <c r="M5434" s="24">
        <v>178009</v>
      </c>
      <c r="N5434" s="24">
        <v>311516</v>
      </c>
      <c r="O5434" s="24">
        <v>212468</v>
      </c>
      <c r="P5434" s="24">
        <v>371819</v>
      </c>
      <c r="Q5434" s="24">
        <v>250827</v>
      </c>
      <c r="R5434" s="24">
        <v>438946</v>
      </c>
      <c r="S5434" s="24">
        <v>275223</v>
      </c>
      <c r="T5434" s="24">
        <v>481640</v>
      </c>
      <c r="U5434" s="24">
        <v>298239</v>
      </c>
      <c r="V5434" s="24">
        <v>521918</v>
      </c>
    </row>
    <row r="5435" spans="1:22" hidden="1" x14ac:dyDescent="0.3">
      <c r="A5435" s="23"/>
      <c r="B5435" s="23">
        <v>2023</v>
      </c>
      <c r="C5435" s="23" t="s">
        <v>578</v>
      </c>
      <c r="D5435" t="s">
        <v>162</v>
      </c>
      <c r="E5435" s="23" t="s">
        <v>580</v>
      </c>
      <c r="F5435" s="23" t="s">
        <v>251</v>
      </c>
      <c r="G5435" s="23">
        <v>2</v>
      </c>
      <c r="H5435" s="23" t="s">
        <v>30</v>
      </c>
      <c r="I5435" s="24">
        <v>95236</v>
      </c>
      <c r="J5435" s="24">
        <v>166663</v>
      </c>
      <c r="K5435" s="24">
        <v>126996</v>
      </c>
      <c r="L5435" s="24">
        <v>222243</v>
      </c>
      <c r="M5435" s="24">
        <v>156587</v>
      </c>
      <c r="N5435" s="24">
        <v>274027</v>
      </c>
      <c r="O5435" s="24">
        <v>197234</v>
      </c>
      <c r="P5435" s="24">
        <v>345159</v>
      </c>
      <c r="Q5435" s="24">
        <v>238704</v>
      </c>
      <c r="R5435" s="24">
        <v>417732</v>
      </c>
      <c r="S5435" s="24">
        <v>263634</v>
      </c>
      <c r="T5435" s="24">
        <v>461360</v>
      </c>
      <c r="U5435" s="24">
        <v>287001</v>
      </c>
      <c r="V5435" s="24">
        <v>502252</v>
      </c>
    </row>
    <row r="5436" spans="1:22" hidden="1" x14ac:dyDescent="0.3">
      <c r="A5436" s="23"/>
      <c r="B5436" s="23">
        <v>2023</v>
      </c>
      <c r="C5436" s="23" t="s">
        <v>578</v>
      </c>
      <c r="D5436" t="s">
        <v>162</v>
      </c>
      <c r="E5436" s="23" t="s">
        <v>580</v>
      </c>
      <c r="F5436" s="23" t="s">
        <v>251</v>
      </c>
      <c r="G5436" s="23">
        <v>3</v>
      </c>
      <c r="H5436" s="23" t="s">
        <v>31</v>
      </c>
      <c r="I5436" s="24">
        <v>87371</v>
      </c>
      <c r="J5436" s="24">
        <v>152899</v>
      </c>
      <c r="K5436" s="24">
        <v>120574</v>
      </c>
      <c r="L5436" s="24">
        <v>211005</v>
      </c>
      <c r="M5436" s="24">
        <v>152784</v>
      </c>
      <c r="N5436" s="24">
        <v>267372</v>
      </c>
      <c r="O5436" s="24">
        <v>199224</v>
      </c>
      <c r="P5436" s="24">
        <v>348642</v>
      </c>
      <c r="Q5436" s="24">
        <v>248099</v>
      </c>
      <c r="R5436" s="24">
        <v>434173</v>
      </c>
      <c r="S5436" s="24">
        <v>279059</v>
      </c>
      <c r="T5436" s="24">
        <v>488354</v>
      </c>
      <c r="U5436" s="24">
        <v>309521</v>
      </c>
      <c r="V5436" s="24">
        <v>541662</v>
      </c>
    </row>
    <row r="5437" spans="1:22" hidden="1" x14ac:dyDescent="0.3">
      <c r="A5437" s="23"/>
      <c r="B5437" s="23">
        <v>2023</v>
      </c>
      <c r="C5437" s="23" t="s">
        <v>578</v>
      </c>
      <c r="D5437" t="s">
        <v>162</v>
      </c>
      <c r="E5437" s="23" t="s">
        <v>580</v>
      </c>
      <c r="F5437" s="23" t="s">
        <v>251</v>
      </c>
      <c r="G5437" s="23">
        <v>4</v>
      </c>
      <c r="H5437" s="23" t="s">
        <v>29</v>
      </c>
      <c r="I5437" s="24">
        <v>98736</v>
      </c>
      <c r="J5437" s="24">
        <v>157978</v>
      </c>
      <c r="K5437" s="24">
        <v>138231</v>
      </c>
      <c r="L5437" s="24">
        <v>221169</v>
      </c>
      <c r="M5437" s="24">
        <v>177725</v>
      </c>
      <c r="N5437" s="24">
        <v>284360</v>
      </c>
      <c r="O5437" s="24">
        <v>236967</v>
      </c>
      <c r="P5437" s="24">
        <v>379147</v>
      </c>
      <c r="Q5437" s="24">
        <v>296208</v>
      </c>
      <c r="R5437" s="24">
        <v>473933</v>
      </c>
      <c r="S5437" s="24">
        <v>335703</v>
      </c>
      <c r="T5437" s="24">
        <v>537125</v>
      </c>
      <c r="U5437" s="24">
        <v>375197</v>
      </c>
      <c r="V5437" s="24">
        <v>600316</v>
      </c>
    </row>
    <row r="5438" spans="1:22" x14ac:dyDescent="0.3">
      <c r="A5438" s="54"/>
      <c r="B5438" s="54" t="s">
        <v>620</v>
      </c>
      <c r="C5438" s="54" t="s">
        <v>612</v>
      </c>
      <c r="D5438" t="s">
        <v>162</v>
      </c>
      <c r="E5438" s="54" t="s">
        <v>580</v>
      </c>
      <c r="F5438" s="57" t="s">
        <v>251</v>
      </c>
      <c r="G5438" s="23">
        <v>1</v>
      </c>
      <c r="H5438" s="23" t="s">
        <v>14</v>
      </c>
      <c r="I5438" s="24">
        <v>114921</v>
      </c>
      <c r="J5438" s="24">
        <v>201112</v>
      </c>
      <c r="K5438" s="24">
        <v>149209</v>
      </c>
      <c r="L5438" s="24">
        <v>261116</v>
      </c>
      <c r="M5438" s="24">
        <v>178963</v>
      </c>
      <c r="N5438" s="24">
        <v>313185</v>
      </c>
      <c r="O5438" s="24">
        <v>214100</v>
      </c>
      <c r="P5438" s="24">
        <v>374674</v>
      </c>
      <c r="Q5438" s="24">
        <v>252658</v>
      </c>
      <c r="R5438" s="24">
        <v>442152</v>
      </c>
      <c r="S5438" s="24">
        <v>277165</v>
      </c>
      <c r="T5438" s="24">
        <v>485038</v>
      </c>
      <c r="U5438" s="24">
        <v>299433</v>
      </c>
      <c r="V5438" s="24">
        <v>524008</v>
      </c>
    </row>
    <row r="5439" spans="1:22" x14ac:dyDescent="0.3">
      <c r="A5439" s="54"/>
      <c r="B5439" s="54" t="s">
        <v>620</v>
      </c>
      <c r="C5439" s="54" t="s">
        <v>612</v>
      </c>
      <c r="D5439" t="s">
        <v>162</v>
      </c>
      <c r="E5439" s="54" t="s">
        <v>580</v>
      </c>
      <c r="F5439" s="57" t="s">
        <v>251</v>
      </c>
      <c r="G5439" s="23">
        <v>2</v>
      </c>
      <c r="H5439" s="23" t="s">
        <v>30</v>
      </c>
      <c r="I5439" s="24">
        <v>98887</v>
      </c>
      <c r="J5439" s="24">
        <v>173052</v>
      </c>
      <c r="K5439" s="24">
        <v>130063</v>
      </c>
      <c r="L5439" s="24">
        <v>227611</v>
      </c>
      <c r="M5439" s="24">
        <v>158592</v>
      </c>
      <c r="N5439" s="24">
        <v>277536</v>
      </c>
      <c r="O5439" s="24">
        <v>195429</v>
      </c>
      <c r="P5439" s="24">
        <v>342000</v>
      </c>
      <c r="Q5439" s="24">
        <v>232951</v>
      </c>
      <c r="R5439" s="24">
        <v>407664</v>
      </c>
      <c r="S5439" s="24">
        <v>257479</v>
      </c>
      <c r="T5439" s="24">
        <v>450589</v>
      </c>
      <c r="U5439" s="24">
        <v>280053</v>
      </c>
      <c r="V5439" s="24">
        <v>490093</v>
      </c>
    </row>
    <row r="5440" spans="1:22" x14ac:dyDescent="0.3">
      <c r="A5440" s="54"/>
      <c r="B5440" s="54" t="s">
        <v>620</v>
      </c>
      <c r="C5440" s="54" t="s">
        <v>612</v>
      </c>
      <c r="D5440" t="s">
        <v>162</v>
      </c>
      <c r="E5440" s="54" t="s">
        <v>580</v>
      </c>
      <c r="F5440" s="57" t="s">
        <v>251</v>
      </c>
      <c r="G5440" s="23">
        <v>3</v>
      </c>
      <c r="H5440" s="23" t="s">
        <v>31</v>
      </c>
      <c r="I5440" s="24">
        <v>88801</v>
      </c>
      <c r="J5440" s="24">
        <v>155401</v>
      </c>
      <c r="K5440" s="24">
        <v>120510</v>
      </c>
      <c r="L5440" s="24">
        <v>210892</v>
      </c>
      <c r="M5440" s="24">
        <v>152128</v>
      </c>
      <c r="N5440" s="24">
        <v>266224</v>
      </c>
      <c r="O5440" s="24">
        <v>200014</v>
      </c>
      <c r="P5440" s="24">
        <v>350025</v>
      </c>
      <c r="Q5440" s="24">
        <v>247372</v>
      </c>
      <c r="R5440" s="24">
        <v>432901</v>
      </c>
      <c r="S5440" s="24">
        <v>278355</v>
      </c>
      <c r="T5440" s="24">
        <v>487122</v>
      </c>
      <c r="U5440" s="24">
        <v>308868</v>
      </c>
      <c r="V5440" s="24">
        <v>540520</v>
      </c>
    </row>
    <row r="5441" spans="1:22" x14ac:dyDescent="0.3">
      <c r="A5441" s="54"/>
      <c r="B5441" s="54" t="s">
        <v>620</v>
      </c>
      <c r="C5441" s="54" t="s">
        <v>612</v>
      </c>
      <c r="D5441" t="s">
        <v>162</v>
      </c>
      <c r="E5441" s="54" t="s">
        <v>580</v>
      </c>
      <c r="F5441" s="57" t="s">
        <v>251</v>
      </c>
      <c r="G5441" s="23">
        <v>4</v>
      </c>
      <c r="H5441" s="23" t="s">
        <v>29</v>
      </c>
      <c r="I5441" s="24">
        <v>101382</v>
      </c>
      <c r="J5441" s="24">
        <v>162212</v>
      </c>
      <c r="K5441" s="24">
        <v>141935</v>
      </c>
      <c r="L5441" s="24">
        <v>227097</v>
      </c>
      <c r="M5441" s="24">
        <v>182488</v>
      </c>
      <c r="N5441" s="24">
        <v>291981</v>
      </c>
      <c r="O5441" s="24">
        <v>243318</v>
      </c>
      <c r="P5441" s="24">
        <v>389309</v>
      </c>
      <c r="Q5441" s="24">
        <v>304147</v>
      </c>
      <c r="R5441" s="24">
        <v>486636</v>
      </c>
      <c r="S5441" s="24">
        <v>344700</v>
      </c>
      <c r="T5441" s="24">
        <v>551521</v>
      </c>
      <c r="U5441" s="24">
        <v>385253</v>
      </c>
      <c r="V5441" s="24">
        <v>616405</v>
      </c>
    </row>
    <row r="5442" spans="1:22" hidden="1" x14ac:dyDescent="0.3">
      <c r="A5442" s="23"/>
      <c r="B5442" s="23">
        <v>2023</v>
      </c>
      <c r="C5442" s="23" t="s">
        <v>538</v>
      </c>
      <c r="D5442" t="s">
        <v>96</v>
      </c>
      <c r="E5442" s="23" t="s">
        <v>540</v>
      </c>
      <c r="F5442" s="23" t="s">
        <v>104</v>
      </c>
      <c r="G5442" s="23">
        <v>1</v>
      </c>
      <c r="H5442" s="23" t="s">
        <v>14</v>
      </c>
      <c r="I5442" s="24">
        <v>144011</v>
      </c>
      <c r="J5442" s="24">
        <v>252019</v>
      </c>
      <c r="K5442" s="24">
        <v>186796</v>
      </c>
      <c r="L5442" s="24">
        <v>326893</v>
      </c>
      <c r="M5442" s="24">
        <v>223104</v>
      </c>
      <c r="N5442" s="24">
        <v>390432</v>
      </c>
      <c r="O5442" s="24">
        <v>265878</v>
      </c>
      <c r="P5442" s="24">
        <v>465287</v>
      </c>
      <c r="Q5442" s="24">
        <v>313587</v>
      </c>
      <c r="R5442" s="24">
        <v>548778</v>
      </c>
      <c r="S5442" s="24">
        <v>343964</v>
      </c>
      <c r="T5442" s="24">
        <v>601938</v>
      </c>
      <c r="U5442" s="24">
        <v>372508</v>
      </c>
      <c r="V5442" s="24">
        <v>651889</v>
      </c>
    </row>
    <row r="5443" spans="1:22" hidden="1" x14ac:dyDescent="0.3">
      <c r="A5443" s="23"/>
      <c r="B5443" s="23">
        <v>2023</v>
      </c>
      <c r="C5443" s="23" t="s">
        <v>538</v>
      </c>
      <c r="D5443" t="s">
        <v>96</v>
      </c>
      <c r="E5443" s="23" t="s">
        <v>540</v>
      </c>
      <c r="F5443" s="23" t="s">
        <v>104</v>
      </c>
      <c r="G5443" s="23">
        <v>2</v>
      </c>
      <c r="H5443" s="23" t="s">
        <v>30</v>
      </c>
      <c r="I5443" s="24">
        <v>121587</v>
      </c>
      <c r="J5443" s="24">
        <v>212778</v>
      </c>
      <c r="K5443" s="24">
        <v>161420</v>
      </c>
      <c r="L5443" s="24">
        <v>282485</v>
      </c>
      <c r="M5443" s="24">
        <v>198219</v>
      </c>
      <c r="N5443" s="24">
        <v>346883</v>
      </c>
      <c r="O5443" s="24">
        <v>248182</v>
      </c>
      <c r="P5443" s="24">
        <v>434319</v>
      </c>
      <c r="Q5443" s="24">
        <v>299505</v>
      </c>
      <c r="R5443" s="24">
        <v>524135</v>
      </c>
      <c r="S5443" s="24">
        <v>330502</v>
      </c>
      <c r="T5443" s="24">
        <v>578379</v>
      </c>
      <c r="U5443" s="24">
        <v>359454</v>
      </c>
      <c r="V5443" s="24">
        <v>629044</v>
      </c>
    </row>
    <row r="5444" spans="1:22" hidden="1" x14ac:dyDescent="0.3">
      <c r="A5444" s="23"/>
      <c r="B5444" s="23">
        <v>2023</v>
      </c>
      <c r="C5444" s="23" t="s">
        <v>538</v>
      </c>
      <c r="D5444" t="s">
        <v>96</v>
      </c>
      <c r="E5444" s="23" t="s">
        <v>540</v>
      </c>
      <c r="F5444" s="23" t="s">
        <v>104</v>
      </c>
      <c r="G5444" s="23">
        <v>3</v>
      </c>
      <c r="H5444" s="23" t="s">
        <v>31</v>
      </c>
      <c r="I5444" s="24">
        <v>112736</v>
      </c>
      <c r="J5444" s="24">
        <v>197288</v>
      </c>
      <c r="K5444" s="24">
        <v>155803</v>
      </c>
      <c r="L5444" s="24">
        <v>272655</v>
      </c>
      <c r="M5444" s="24">
        <v>197716</v>
      </c>
      <c r="N5444" s="24">
        <v>346004</v>
      </c>
      <c r="O5444" s="24">
        <v>258408</v>
      </c>
      <c r="P5444" s="24">
        <v>452215</v>
      </c>
      <c r="Q5444" s="24">
        <v>321929</v>
      </c>
      <c r="R5444" s="24">
        <v>563375</v>
      </c>
      <c r="S5444" s="24">
        <v>362391</v>
      </c>
      <c r="T5444" s="24">
        <v>634183</v>
      </c>
      <c r="U5444" s="24">
        <v>402273</v>
      </c>
      <c r="V5444" s="24">
        <v>703978</v>
      </c>
    </row>
    <row r="5445" spans="1:22" hidden="1" x14ac:dyDescent="0.3">
      <c r="A5445" s="23"/>
      <c r="B5445" s="23">
        <v>2023</v>
      </c>
      <c r="C5445" s="23" t="s">
        <v>538</v>
      </c>
      <c r="D5445" t="s">
        <v>96</v>
      </c>
      <c r="E5445" s="23" t="s">
        <v>540</v>
      </c>
      <c r="F5445" s="23" t="s">
        <v>104</v>
      </c>
      <c r="G5445" s="23">
        <v>4</v>
      </c>
      <c r="H5445" s="23" t="s">
        <v>29</v>
      </c>
      <c r="I5445" s="24">
        <v>124182</v>
      </c>
      <c r="J5445" s="24">
        <v>198691</v>
      </c>
      <c r="K5445" s="24">
        <v>173855</v>
      </c>
      <c r="L5445" s="24">
        <v>278168</v>
      </c>
      <c r="M5445" s="24">
        <v>223528</v>
      </c>
      <c r="N5445" s="24">
        <v>357644</v>
      </c>
      <c r="O5445" s="24">
        <v>298037</v>
      </c>
      <c r="P5445" s="24">
        <v>476859</v>
      </c>
      <c r="Q5445" s="24">
        <v>372546</v>
      </c>
      <c r="R5445" s="24">
        <v>596073</v>
      </c>
      <c r="S5445" s="24">
        <v>422219</v>
      </c>
      <c r="T5445" s="24">
        <v>675550</v>
      </c>
      <c r="U5445" s="24">
        <v>471891</v>
      </c>
      <c r="V5445" s="24">
        <v>755026</v>
      </c>
    </row>
    <row r="5446" spans="1:22" x14ac:dyDescent="0.3">
      <c r="A5446" s="54"/>
      <c r="B5446" s="54" t="s">
        <v>620</v>
      </c>
      <c r="C5446" s="54" t="s">
        <v>615</v>
      </c>
      <c r="D5446" t="s">
        <v>96</v>
      </c>
      <c r="E5446" s="54" t="s">
        <v>540</v>
      </c>
      <c r="F5446" s="57" t="s">
        <v>104</v>
      </c>
      <c r="G5446" s="23">
        <v>1</v>
      </c>
      <c r="H5446" s="23" t="s">
        <v>14</v>
      </c>
      <c r="I5446" s="24">
        <v>141807</v>
      </c>
      <c r="J5446" s="24">
        <v>248162</v>
      </c>
      <c r="K5446" s="24">
        <v>183759</v>
      </c>
      <c r="L5446" s="24">
        <v>321579</v>
      </c>
      <c r="M5446" s="24">
        <v>220167</v>
      </c>
      <c r="N5446" s="24">
        <v>385293</v>
      </c>
      <c r="O5446" s="24">
        <v>263040</v>
      </c>
      <c r="P5446" s="24">
        <v>460320</v>
      </c>
      <c r="Q5446" s="24">
        <v>310108</v>
      </c>
      <c r="R5446" s="24">
        <v>542689</v>
      </c>
      <c r="S5446" s="24">
        <v>340054</v>
      </c>
      <c r="T5446" s="24">
        <v>595095</v>
      </c>
      <c r="U5446" s="24">
        <v>367040</v>
      </c>
      <c r="V5446" s="24">
        <v>642319</v>
      </c>
    </row>
    <row r="5447" spans="1:22" x14ac:dyDescent="0.3">
      <c r="A5447" s="54"/>
      <c r="B5447" s="54" t="s">
        <v>620</v>
      </c>
      <c r="C5447" s="54" t="s">
        <v>615</v>
      </c>
      <c r="D5447" t="s">
        <v>96</v>
      </c>
      <c r="E5447" s="54" t="s">
        <v>540</v>
      </c>
      <c r="F5447" s="57" t="s">
        <v>104</v>
      </c>
      <c r="G5447" s="23">
        <v>2</v>
      </c>
      <c r="H5447" s="23" t="s">
        <v>30</v>
      </c>
      <c r="I5447" s="24">
        <v>123530</v>
      </c>
      <c r="J5447" s="24">
        <v>216178</v>
      </c>
      <c r="K5447" s="24">
        <v>161935</v>
      </c>
      <c r="L5447" s="24">
        <v>283387</v>
      </c>
      <c r="M5447" s="24">
        <v>196947</v>
      </c>
      <c r="N5447" s="24">
        <v>344657</v>
      </c>
      <c r="O5447" s="24">
        <v>241757</v>
      </c>
      <c r="P5447" s="24">
        <v>423075</v>
      </c>
      <c r="Q5447" s="24">
        <v>287644</v>
      </c>
      <c r="R5447" s="24">
        <v>503377</v>
      </c>
      <c r="S5447" s="24">
        <v>317692</v>
      </c>
      <c r="T5447" s="24">
        <v>555961</v>
      </c>
      <c r="U5447" s="24">
        <v>345197</v>
      </c>
      <c r="V5447" s="24">
        <v>604094</v>
      </c>
    </row>
    <row r="5448" spans="1:22" x14ac:dyDescent="0.3">
      <c r="A5448" s="54"/>
      <c r="B5448" s="54" t="s">
        <v>620</v>
      </c>
      <c r="C5448" s="54" t="s">
        <v>615</v>
      </c>
      <c r="D5448" t="s">
        <v>96</v>
      </c>
      <c r="E5448" s="54" t="s">
        <v>540</v>
      </c>
      <c r="F5448" s="57" t="s">
        <v>104</v>
      </c>
      <c r="G5448" s="23">
        <v>3</v>
      </c>
      <c r="H5448" s="23" t="s">
        <v>31</v>
      </c>
      <c r="I5448" s="24">
        <v>112683</v>
      </c>
      <c r="J5448" s="24">
        <v>197195</v>
      </c>
      <c r="K5448" s="24">
        <v>153411</v>
      </c>
      <c r="L5448" s="24">
        <v>268470</v>
      </c>
      <c r="M5448" s="24">
        <v>194036</v>
      </c>
      <c r="N5448" s="24">
        <v>339564</v>
      </c>
      <c r="O5448" s="24">
        <v>255498</v>
      </c>
      <c r="P5448" s="24">
        <v>447121</v>
      </c>
      <c r="Q5448" s="24">
        <v>316356</v>
      </c>
      <c r="R5448" s="24">
        <v>553622</v>
      </c>
      <c r="S5448" s="24">
        <v>356257</v>
      </c>
      <c r="T5448" s="24">
        <v>623450</v>
      </c>
      <c r="U5448" s="24">
        <v>395623</v>
      </c>
      <c r="V5448" s="24">
        <v>692340</v>
      </c>
    </row>
    <row r="5449" spans="1:22" x14ac:dyDescent="0.3">
      <c r="A5449" s="54"/>
      <c r="B5449" s="54" t="s">
        <v>620</v>
      </c>
      <c r="C5449" s="54" t="s">
        <v>615</v>
      </c>
      <c r="D5449" t="s">
        <v>96</v>
      </c>
      <c r="E5449" s="54" t="s">
        <v>540</v>
      </c>
      <c r="F5449" s="57" t="s">
        <v>104</v>
      </c>
      <c r="G5449" s="23">
        <v>4</v>
      </c>
      <c r="H5449" s="23" t="s">
        <v>29</v>
      </c>
      <c r="I5449" s="24">
        <v>125139</v>
      </c>
      <c r="J5449" s="24">
        <v>200222</v>
      </c>
      <c r="K5449" s="24">
        <v>175194</v>
      </c>
      <c r="L5449" s="24">
        <v>280311</v>
      </c>
      <c r="M5449" s="24">
        <v>225250</v>
      </c>
      <c r="N5449" s="24">
        <v>360400</v>
      </c>
      <c r="O5449" s="24">
        <v>300333</v>
      </c>
      <c r="P5449" s="24">
        <v>480533</v>
      </c>
      <c r="Q5449" s="24">
        <v>375417</v>
      </c>
      <c r="R5449" s="24">
        <v>600666</v>
      </c>
      <c r="S5449" s="24">
        <v>425472</v>
      </c>
      <c r="T5449" s="24">
        <v>680755</v>
      </c>
      <c r="U5449" s="24">
        <v>475528</v>
      </c>
      <c r="V5449" s="24">
        <v>760844</v>
      </c>
    </row>
    <row r="5450" spans="1:22" hidden="1" x14ac:dyDescent="0.3">
      <c r="A5450" s="23"/>
      <c r="B5450" s="23">
        <v>2023</v>
      </c>
      <c r="C5450" s="23" t="s">
        <v>560</v>
      </c>
      <c r="D5450" t="s">
        <v>10</v>
      </c>
      <c r="E5450" s="23" t="s">
        <v>565</v>
      </c>
      <c r="F5450" s="23" t="s">
        <v>259</v>
      </c>
      <c r="G5450" s="23">
        <v>1</v>
      </c>
      <c r="H5450" s="23" t="s">
        <v>14</v>
      </c>
      <c r="I5450" s="24">
        <v>116844</v>
      </c>
      <c r="J5450" s="24">
        <v>204477</v>
      </c>
      <c r="K5450" s="24">
        <v>151691</v>
      </c>
      <c r="L5450" s="24">
        <v>265459</v>
      </c>
      <c r="M5450" s="24">
        <v>181291</v>
      </c>
      <c r="N5450" s="24">
        <v>317259</v>
      </c>
      <c r="O5450" s="24">
        <v>216209</v>
      </c>
      <c r="P5450" s="24">
        <v>378367</v>
      </c>
      <c r="Q5450" s="24">
        <v>255120</v>
      </c>
      <c r="R5450" s="24">
        <v>446459</v>
      </c>
      <c r="S5450" s="24">
        <v>279881</v>
      </c>
      <c r="T5450" s="24">
        <v>489792</v>
      </c>
      <c r="U5450" s="24">
        <v>303193</v>
      </c>
      <c r="V5450" s="24">
        <v>530588</v>
      </c>
    </row>
    <row r="5451" spans="1:22" hidden="1" x14ac:dyDescent="0.3">
      <c r="A5451" s="23"/>
      <c r="B5451" s="23">
        <v>2023</v>
      </c>
      <c r="C5451" s="23" t="s">
        <v>560</v>
      </c>
      <c r="D5451" t="s">
        <v>10</v>
      </c>
      <c r="E5451" s="23" t="s">
        <v>565</v>
      </c>
      <c r="F5451" s="23" t="s">
        <v>259</v>
      </c>
      <c r="G5451" s="23">
        <v>2</v>
      </c>
      <c r="H5451" s="23" t="s">
        <v>30</v>
      </c>
      <c r="I5451" s="24">
        <v>97934</v>
      </c>
      <c r="J5451" s="24">
        <v>171384</v>
      </c>
      <c r="K5451" s="24">
        <v>130291</v>
      </c>
      <c r="L5451" s="24">
        <v>228009</v>
      </c>
      <c r="M5451" s="24">
        <v>160305</v>
      </c>
      <c r="N5451" s="24">
        <v>280534</v>
      </c>
      <c r="O5451" s="24">
        <v>201286</v>
      </c>
      <c r="P5451" s="24">
        <v>352251</v>
      </c>
      <c r="Q5451" s="24">
        <v>243244</v>
      </c>
      <c r="R5451" s="24">
        <v>425678</v>
      </c>
      <c r="S5451" s="24">
        <v>268529</v>
      </c>
      <c r="T5451" s="24">
        <v>469925</v>
      </c>
      <c r="U5451" s="24">
        <v>292184</v>
      </c>
      <c r="V5451" s="24">
        <v>511323</v>
      </c>
    </row>
    <row r="5452" spans="1:22" hidden="1" x14ac:dyDescent="0.3">
      <c r="A5452" s="23"/>
      <c r="B5452" s="23">
        <v>2023</v>
      </c>
      <c r="C5452" s="23" t="s">
        <v>560</v>
      </c>
      <c r="D5452" t="s">
        <v>10</v>
      </c>
      <c r="E5452" s="23" t="s">
        <v>565</v>
      </c>
      <c r="F5452" s="23" t="s">
        <v>259</v>
      </c>
      <c r="G5452" s="23">
        <v>3</v>
      </c>
      <c r="H5452" s="23" t="s">
        <v>31</v>
      </c>
      <c r="I5452" s="24">
        <v>90350</v>
      </c>
      <c r="J5452" s="24">
        <v>158113</v>
      </c>
      <c r="K5452" s="24">
        <v>124781</v>
      </c>
      <c r="L5452" s="24">
        <v>218366</v>
      </c>
      <c r="M5452" s="24">
        <v>158238</v>
      </c>
      <c r="N5452" s="24">
        <v>276917</v>
      </c>
      <c r="O5452" s="24">
        <v>206588</v>
      </c>
      <c r="P5452" s="24">
        <v>361529</v>
      </c>
      <c r="Q5452" s="24">
        <v>257322</v>
      </c>
      <c r="R5452" s="24">
        <v>450314</v>
      </c>
      <c r="S5452" s="24">
        <v>289556</v>
      </c>
      <c r="T5452" s="24">
        <v>506723</v>
      </c>
      <c r="U5452" s="24">
        <v>321301</v>
      </c>
      <c r="V5452" s="24">
        <v>562277</v>
      </c>
    </row>
    <row r="5453" spans="1:22" hidden="1" x14ac:dyDescent="0.3">
      <c r="A5453" s="23"/>
      <c r="B5453" s="23">
        <v>2023</v>
      </c>
      <c r="C5453" s="23" t="s">
        <v>560</v>
      </c>
      <c r="D5453" t="s">
        <v>10</v>
      </c>
      <c r="E5453" s="23" t="s">
        <v>565</v>
      </c>
      <c r="F5453" s="23" t="s">
        <v>259</v>
      </c>
      <c r="G5453" s="23">
        <v>4</v>
      </c>
      <c r="H5453" s="23" t="s">
        <v>29</v>
      </c>
      <c r="I5453" s="24">
        <v>100740</v>
      </c>
      <c r="J5453" s="24">
        <v>161184</v>
      </c>
      <c r="K5453" s="24">
        <v>141036</v>
      </c>
      <c r="L5453" s="24">
        <v>225657</v>
      </c>
      <c r="M5453" s="24">
        <v>181331</v>
      </c>
      <c r="N5453" s="24">
        <v>290130</v>
      </c>
      <c r="O5453" s="24">
        <v>241775</v>
      </c>
      <c r="P5453" s="24">
        <v>386840</v>
      </c>
      <c r="Q5453" s="24">
        <v>302219</v>
      </c>
      <c r="R5453" s="24">
        <v>483551</v>
      </c>
      <c r="S5453" s="24">
        <v>342515</v>
      </c>
      <c r="T5453" s="24">
        <v>548024</v>
      </c>
      <c r="U5453" s="24">
        <v>382811</v>
      </c>
      <c r="V5453" s="24">
        <v>612497</v>
      </c>
    </row>
    <row r="5454" spans="1:22" x14ac:dyDescent="0.3">
      <c r="A5454" s="54"/>
      <c r="B5454" s="54" t="s">
        <v>620</v>
      </c>
      <c r="C5454" s="54" t="s">
        <v>617</v>
      </c>
      <c r="D5454" t="s">
        <v>10</v>
      </c>
      <c r="E5454" s="54" t="s">
        <v>565</v>
      </c>
      <c r="F5454" s="57" t="s">
        <v>259</v>
      </c>
      <c r="G5454" s="23">
        <v>1</v>
      </c>
      <c r="H5454" s="23" t="s">
        <v>14</v>
      </c>
      <c r="I5454" s="24">
        <v>116558</v>
      </c>
      <c r="J5454" s="24">
        <v>203976</v>
      </c>
      <c r="K5454" s="24">
        <v>151165</v>
      </c>
      <c r="L5454" s="24">
        <v>264538</v>
      </c>
      <c r="M5454" s="24">
        <v>181197</v>
      </c>
      <c r="N5454" s="24">
        <v>317095</v>
      </c>
      <c r="O5454" s="24">
        <v>216605</v>
      </c>
      <c r="P5454" s="24">
        <v>379058</v>
      </c>
      <c r="Q5454" s="24">
        <v>255471</v>
      </c>
      <c r="R5454" s="24">
        <v>447073</v>
      </c>
      <c r="S5454" s="24">
        <v>280187</v>
      </c>
      <c r="T5454" s="24">
        <v>490327</v>
      </c>
      <c r="U5454" s="24">
        <v>302539</v>
      </c>
      <c r="V5454" s="24">
        <v>529444</v>
      </c>
    </row>
    <row r="5455" spans="1:22" x14ac:dyDescent="0.3">
      <c r="A5455" s="54"/>
      <c r="B5455" s="54" t="s">
        <v>620</v>
      </c>
      <c r="C5455" s="54" t="s">
        <v>617</v>
      </c>
      <c r="D5455" t="s">
        <v>10</v>
      </c>
      <c r="E5455" s="54" t="s">
        <v>565</v>
      </c>
      <c r="F5455" s="57" t="s">
        <v>259</v>
      </c>
      <c r="G5455" s="23">
        <v>2</v>
      </c>
      <c r="H5455" s="23" t="s">
        <v>30</v>
      </c>
      <c r="I5455" s="24">
        <v>101010</v>
      </c>
      <c r="J5455" s="24">
        <v>176767</v>
      </c>
      <c r="K5455" s="24">
        <v>132599</v>
      </c>
      <c r="L5455" s="24">
        <v>232049</v>
      </c>
      <c r="M5455" s="24">
        <v>161443</v>
      </c>
      <c r="N5455" s="24">
        <v>282526</v>
      </c>
      <c r="O5455" s="24">
        <v>198500</v>
      </c>
      <c r="P5455" s="24">
        <v>347374</v>
      </c>
      <c r="Q5455" s="24">
        <v>236360</v>
      </c>
      <c r="R5455" s="24">
        <v>413631</v>
      </c>
      <c r="S5455" s="24">
        <v>261135</v>
      </c>
      <c r="T5455" s="24">
        <v>456986</v>
      </c>
      <c r="U5455" s="24">
        <v>283864</v>
      </c>
      <c r="V5455" s="24">
        <v>496762</v>
      </c>
    </row>
    <row r="5456" spans="1:22" x14ac:dyDescent="0.3">
      <c r="A5456" s="54"/>
      <c r="B5456" s="54" t="s">
        <v>620</v>
      </c>
      <c r="C5456" s="54" t="s">
        <v>617</v>
      </c>
      <c r="D5456" t="s">
        <v>10</v>
      </c>
      <c r="E5456" s="54" t="s">
        <v>565</v>
      </c>
      <c r="F5456" s="57" t="s">
        <v>259</v>
      </c>
      <c r="G5456" s="23">
        <v>3</v>
      </c>
      <c r="H5456" s="23" t="s">
        <v>31</v>
      </c>
      <c r="I5456" s="24">
        <v>91537</v>
      </c>
      <c r="J5456" s="24">
        <v>160189</v>
      </c>
      <c r="K5456" s="24">
        <v>124455</v>
      </c>
      <c r="L5456" s="24">
        <v>217797</v>
      </c>
      <c r="M5456" s="24">
        <v>157286</v>
      </c>
      <c r="N5456" s="24">
        <v>275251</v>
      </c>
      <c r="O5456" s="24">
        <v>206978</v>
      </c>
      <c r="P5456" s="24">
        <v>362211</v>
      </c>
      <c r="Q5456" s="24">
        <v>256156</v>
      </c>
      <c r="R5456" s="24">
        <v>448273</v>
      </c>
      <c r="S5456" s="24">
        <v>288372</v>
      </c>
      <c r="T5456" s="24">
        <v>504650</v>
      </c>
      <c r="U5456" s="24">
        <v>320131</v>
      </c>
      <c r="V5456" s="24">
        <v>560229</v>
      </c>
    </row>
    <row r="5457" spans="1:22" x14ac:dyDescent="0.3">
      <c r="A5457" s="54"/>
      <c r="B5457" s="54" t="s">
        <v>620</v>
      </c>
      <c r="C5457" s="54" t="s">
        <v>617</v>
      </c>
      <c r="D5457" t="s">
        <v>10</v>
      </c>
      <c r="E5457" s="54" t="s">
        <v>565</v>
      </c>
      <c r="F5457" s="57" t="s">
        <v>259</v>
      </c>
      <c r="G5457" s="23">
        <v>4</v>
      </c>
      <c r="H5457" s="23" t="s">
        <v>29</v>
      </c>
      <c r="I5457" s="24">
        <v>102844</v>
      </c>
      <c r="J5457" s="24">
        <v>164551</v>
      </c>
      <c r="K5457" s="24">
        <v>143982</v>
      </c>
      <c r="L5457" s="24">
        <v>230371</v>
      </c>
      <c r="M5457" s="24">
        <v>185120</v>
      </c>
      <c r="N5457" s="24">
        <v>296191</v>
      </c>
      <c r="O5457" s="24">
        <v>246826</v>
      </c>
      <c r="P5457" s="24">
        <v>394922</v>
      </c>
      <c r="Q5457" s="24">
        <v>308533</v>
      </c>
      <c r="R5457" s="24">
        <v>493652</v>
      </c>
      <c r="S5457" s="24">
        <v>349670</v>
      </c>
      <c r="T5457" s="24">
        <v>559473</v>
      </c>
      <c r="U5457" s="24">
        <v>390808</v>
      </c>
      <c r="V5457" s="24">
        <v>625293</v>
      </c>
    </row>
    <row r="5458" spans="1:22" hidden="1" x14ac:dyDescent="0.3">
      <c r="A5458" s="23"/>
      <c r="B5458" s="23">
        <v>2023</v>
      </c>
      <c r="C5458" s="23" t="s">
        <v>573</v>
      </c>
      <c r="D5458" t="s">
        <v>161</v>
      </c>
      <c r="E5458" s="23" t="s">
        <v>528</v>
      </c>
      <c r="F5458" s="23" t="s">
        <v>207</v>
      </c>
      <c r="G5458" s="23">
        <v>1</v>
      </c>
      <c r="H5458" s="23" t="s">
        <v>14</v>
      </c>
      <c r="I5458" s="24">
        <v>111851</v>
      </c>
      <c r="J5458" s="24">
        <v>195739</v>
      </c>
      <c r="K5458" s="24">
        <v>145212</v>
      </c>
      <c r="L5458" s="24">
        <v>254120</v>
      </c>
      <c r="M5458" s="24">
        <v>173551</v>
      </c>
      <c r="N5458" s="24">
        <v>303714</v>
      </c>
      <c r="O5458" s="24">
        <v>206983</v>
      </c>
      <c r="P5458" s="24">
        <v>362221</v>
      </c>
      <c r="Q5458" s="24">
        <v>244236</v>
      </c>
      <c r="R5458" s="24">
        <v>427413</v>
      </c>
      <c r="S5458" s="24">
        <v>267943</v>
      </c>
      <c r="T5458" s="24">
        <v>468900</v>
      </c>
      <c r="U5458" s="24">
        <v>290263</v>
      </c>
      <c r="V5458" s="24">
        <v>507960</v>
      </c>
    </row>
    <row r="5459" spans="1:22" hidden="1" x14ac:dyDescent="0.3">
      <c r="A5459" s="23"/>
      <c r="B5459" s="23">
        <v>2023</v>
      </c>
      <c r="C5459" s="23" t="s">
        <v>573</v>
      </c>
      <c r="D5459" t="s">
        <v>161</v>
      </c>
      <c r="E5459" s="23" t="s">
        <v>528</v>
      </c>
      <c r="F5459" s="23" t="s">
        <v>207</v>
      </c>
      <c r="G5459" s="23">
        <v>2</v>
      </c>
      <c r="H5459" s="23" t="s">
        <v>30</v>
      </c>
      <c r="I5459" s="24">
        <v>93728</v>
      </c>
      <c r="J5459" s="24">
        <v>164025</v>
      </c>
      <c r="K5459" s="24">
        <v>124704</v>
      </c>
      <c r="L5459" s="24">
        <v>218231</v>
      </c>
      <c r="M5459" s="24">
        <v>153440</v>
      </c>
      <c r="N5459" s="24">
        <v>268519</v>
      </c>
      <c r="O5459" s="24">
        <v>192682</v>
      </c>
      <c r="P5459" s="24">
        <v>337193</v>
      </c>
      <c r="Q5459" s="24">
        <v>232856</v>
      </c>
      <c r="R5459" s="24">
        <v>407498</v>
      </c>
      <c r="S5459" s="24">
        <v>257063</v>
      </c>
      <c r="T5459" s="24">
        <v>449861</v>
      </c>
      <c r="U5459" s="24">
        <v>279713</v>
      </c>
      <c r="V5459" s="24">
        <v>489497</v>
      </c>
    </row>
    <row r="5460" spans="1:22" hidden="1" x14ac:dyDescent="0.3">
      <c r="A5460" s="23"/>
      <c r="B5460" s="23">
        <v>2023</v>
      </c>
      <c r="C5460" s="23" t="s">
        <v>573</v>
      </c>
      <c r="D5460" t="s">
        <v>161</v>
      </c>
      <c r="E5460" s="23" t="s">
        <v>528</v>
      </c>
      <c r="F5460" s="23" t="s">
        <v>207</v>
      </c>
      <c r="G5460" s="23">
        <v>3</v>
      </c>
      <c r="H5460" s="23" t="s">
        <v>31</v>
      </c>
      <c r="I5460" s="24">
        <v>86457</v>
      </c>
      <c r="J5460" s="24">
        <v>151301</v>
      </c>
      <c r="K5460" s="24">
        <v>119402</v>
      </c>
      <c r="L5460" s="24">
        <v>208953</v>
      </c>
      <c r="M5460" s="24">
        <v>151414</v>
      </c>
      <c r="N5460" s="24">
        <v>264975</v>
      </c>
      <c r="O5460" s="24">
        <v>197672</v>
      </c>
      <c r="P5460" s="24">
        <v>345926</v>
      </c>
      <c r="Q5460" s="24">
        <v>246216</v>
      </c>
      <c r="R5460" s="24">
        <v>430878</v>
      </c>
      <c r="S5460" s="24">
        <v>277055</v>
      </c>
      <c r="T5460" s="24">
        <v>484846</v>
      </c>
      <c r="U5460" s="24">
        <v>307426</v>
      </c>
      <c r="V5460" s="24">
        <v>537995</v>
      </c>
    </row>
    <row r="5461" spans="1:22" hidden="1" x14ac:dyDescent="0.3">
      <c r="A5461" s="23"/>
      <c r="B5461" s="23">
        <v>2023</v>
      </c>
      <c r="C5461" s="23" t="s">
        <v>573</v>
      </c>
      <c r="D5461" t="s">
        <v>161</v>
      </c>
      <c r="E5461" s="23" t="s">
        <v>528</v>
      </c>
      <c r="F5461" s="23" t="s">
        <v>207</v>
      </c>
      <c r="G5461" s="23">
        <v>4</v>
      </c>
      <c r="H5461" s="23" t="s">
        <v>29</v>
      </c>
      <c r="I5461" s="24">
        <v>96434</v>
      </c>
      <c r="J5461" s="24">
        <v>154294</v>
      </c>
      <c r="K5461" s="24">
        <v>135008</v>
      </c>
      <c r="L5461" s="24">
        <v>216012</v>
      </c>
      <c r="M5461" s="24">
        <v>173581</v>
      </c>
      <c r="N5461" s="24">
        <v>277730</v>
      </c>
      <c r="O5461" s="24">
        <v>231442</v>
      </c>
      <c r="P5461" s="24">
        <v>370307</v>
      </c>
      <c r="Q5461" s="24">
        <v>289302</v>
      </c>
      <c r="R5461" s="24">
        <v>462883</v>
      </c>
      <c r="S5461" s="24">
        <v>327876</v>
      </c>
      <c r="T5461" s="24">
        <v>524601</v>
      </c>
      <c r="U5461" s="24">
        <v>366449</v>
      </c>
      <c r="V5461" s="24">
        <v>586319</v>
      </c>
    </row>
    <row r="5462" spans="1:22" x14ac:dyDescent="0.3">
      <c r="A5462" s="54"/>
      <c r="B5462" s="54" t="s">
        <v>620</v>
      </c>
      <c r="C5462" s="54" t="s">
        <v>618</v>
      </c>
      <c r="D5462" t="s">
        <v>161</v>
      </c>
      <c r="E5462" s="54" t="s">
        <v>576</v>
      </c>
      <c r="F5462" s="57" t="s">
        <v>207</v>
      </c>
      <c r="G5462" s="23">
        <v>1</v>
      </c>
      <c r="H5462" s="23" t="s">
        <v>14</v>
      </c>
      <c r="I5462" s="24">
        <v>111525</v>
      </c>
      <c r="J5462" s="24">
        <v>195170</v>
      </c>
      <c r="K5462" s="24">
        <v>144606</v>
      </c>
      <c r="L5462" s="24">
        <v>253060</v>
      </c>
      <c r="M5462" s="24">
        <v>173313</v>
      </c>
      <c r="N5462" s="24">
        <v>303298</v>
      </c>
      <c r="O5462" s="24">
        <v>207148</v>
      </c>
      <c r="P5462" s="24">
        <v>362508</v>
      </c>
      <c r="Q5462" s="24">
        <v>244288</v>
      </c>
      <c r="R5462" s="24">
        <v>427505</v>
      </c>
      <c r="S5462" s="24">
        <v>267911</v>
      </c>
      <c r="T5462" s="24">
        <v>468844</v>
      </c>
      <c r="U5462" s="24">
        <v>289253</v>
      </c>
      <c r="V5462" s="24">
        <v>506192</v>
      </c>
    </row>
    <row r="5463" spans="1:22" x14ac:dyDescent="0.3">
      <c r="A5463" s="54"/>
      <c r="B5463" s="54" t="s">
        <v>620</v>
      </c>
      <c r="C5463" s="54" t="s">
        <v>618</v>
      </c>
      <c r="D5463" t="s">
        <v>161</v>
      </c>
      <c r="E5463" s="54" t="s">
        <v>576</v>
      </c>
      <c r="F5463" s="57" t="s">
        <v>207</v>
      </c>
      <c r="G5463" s="23">
        <v>2</v>
      </c>
      <c r="H5463" s="23" t="s">
        <v>30</v>
      </c>
      <c r="I5463" s="24">
        <v>96787</v>
      </c>
      <c r="J5463" s="24">
        <v>169378</v>
      </c>
      <c r="K5463" s="24">
        <v>127007</v>
      </c>
      <c r="L5463" s="24">
        <v>222262</v>
      </c>
      <c r="M5463" s="24">
        <v>154588</v>
      </c>
      <c r="N5463" s="24">
        <v>270529</v>
      </c>
      <c r="O5463" s="24">
        <v>189985</v>
      </c>
      <c r="P5463" s="24">
        <v>332474</v>
      </c>
      <c r="Q5463" s="24">
        <v>226173</v>
      </c>
      <c r="R5463" s="24">
        <v>395804</v>
      </c>
      <c r="S5463" s="24">
        <v>249858</v>
      </c>
      <c r="T5463" s="24">
        <v>437252</v>
      </c>
      <c r="U5463" s="24">
        <v>271574</v>
      </c>
      <c r="V5463" s="24">
        <v>475254</v>
      </c>
    </row>
    <row r="5464" spans="1:22" x14ac:dyDescent="0.3">
      <c r="A5464" s="54"/>
      <c r="B5464" s="54" t="s">
        <v>620</v>
      </c>
      <c r="C5464" s="54" t="s">
        <v>618</v>
      </c>
      <c r="D5464" t="s">
        <v>161</v>
      </c>
      <c r="E5464" s="54" t="s">
        <v>576</v>
      </c>
      <c r="F5464" s="57" t="s">
        <v>207</v>
      </c>
      <c r="G5464" s="23">
        <v>3</v>
      </c>
      <c r="H5464" s="23" t="s">
        <v>31</v>
      </c>
      <c r="I5464" s="24">
        <v>87870</v>
      </c>
      <c r="J5464" s="24">
        <v>153772</v>
      </c>
      <c r="K5464" s="24">
        <v>119514</v>
      </c>
      <c r="L5464" s="24">
        <v>209150</v>
      </c>
      <c r="M5464" s="24">
        <v>151076</v>
      </c>
      <c r="N5464" s="24">
        <v>264383</v>
      </c>
      <c r="O5464" s="24">
        <v>198840</v>
      </c>
      <c r="P5464" s="24">
        <v>347970</v>
      </c>
      <c r="Q5464" s="24">
        <v>246117</v>
      </c>
      <c r="R5464" s="24">
        <v>430705</v>
      </c>
      <c r="S5464" s="24">
        <v>277095</v>
      </c>
      <c r="T5464" s="24">
        <v>484916</v>
      </c>
      <c r="U5464" s="24">
        <v>307640</v>
      </c>
      <c r="V5464" s="24">
        <v>538371</v>
      </c>
    </row>
    <row r="5465" spans="1:22" x14ac:dyDescent="0.3">
      <c r="A5465" s="54"/>
      <c r="B5465" s="54" t="s">
        <v>620</v>
      </c>
      <c r="C5465" s="54" t="s">
        <v>618</v>
      </c>
      <c r="D5465" t="s">
        <v>161</v>
      </c>
      <c r="E5465" s="54" t="s">
        <v>576</v>
      </c>
      <c r="F5465" s="57" t="s">
        <v>207</v>
      </c>
      <c r="G5465" s="23">
        <v>4</v>
      </c>
      <c r="H5465" s="23" t="s">
        <v>29</v>
      </c>
      <c r="I5465" s="24">
        <v>98407</v>
      </c>
      <c r="J5465" s="24">
        <v>157452</v>
      </c>
      <c r="K5465" s="24">
        <v>137770</v>
      </c>
      <c r="L5465" s="24">
        <v>220433</v>
      </c>
      <c r="M5465" s="24">
        <v>177133</v>
      </c>
      <c r="N5465" s="24">
        <v>283414</v>
      </c>
      <c r="O5465" s="24">
        <v>236178</v>
      </c>
      <c r="P5465" s="24">
        <v>377885</v>
      </c>
      <c r="Q5465" s="24">
        <v>295222</v>
      </c>
      <c r="R5465" s="24">
        <v>472356</v>
      </c>
      <c r="S5465" s="24">
        <v>334585</v>
      </c>
      <c r="T5465" s="24">
        <v>535337</v>
      </c>
      <c r="U5465" s="24">
        <v>373948</v>
      </c>
      <c r="V5465" s="24">
        <v>598317</v>
      </c>
    </row>
    <row r="5466" spans="1:22" hidden="1" x14ac:dyDescent="0.3">
      <c r="A5466" s="23"/>
      <c r="B5466" s="23">
        <v>2023</v>
      </c>
      <c r="C5466" s="23" t="s">
        <v>560</v>
      </c>
      <c r="D5466" t="s">
        <v>88</v>
      </c>
      <c r="E5466" s="23" t="s">
        <v>561</v>
      </c>
      <c r="F5466" s="23" t="s">
        <v>239</v>
      </c>
      <c r="G5466" s="23">
        <v>1</v>
      </c>
      <c r="H5466" s="23" t="s">
        <v>14</v>
      </c>
      <c r="I5466" s="24">
        <v>128728</v>
      </c>
      <c r="J5466" s="24">
        <v>225274</v>
      </c>
      <c r="K5466" s="24">
        <v>167127</v>
      </c>
      <c r="L5466" s="24">
        <v>292472</v>
      </c>
      <c r="M5466" s="24">
        <v>199747</v>
      </c>
      <c r="N5466" s="24">
        <v>349557</v>
      </c>
      <c r="O5466" s="24">
        <v>238231</v>
      </c>
      <c r="P5466" s="24">
        <v>416904</v>
      </c>
      <c r="Q5466" s="24">
        <v>281112</v>
      </c>
      <c r="R5466" s="24">
        <v>491945</v>
      </c>
      <c r="S5466" s="24">
        <v>308399</v>
      </c>
      <c r="T5466" s="24">
        <v>539699</v>
      </c>
      <c r="U5466" s="24">
        <v>334092</v>
      </c>
      <c r="V5466" s="24">
        <v>584661</v>
      </c>
    </row>
    <row r="5467" spans="1:22" hidden="1" x14ac:dyDescent="0.3">
      <c r="A5467" s="23"/>
      <c r="B5467" s="23">
        <v>2023</v>
      </c>
      <c r="C5467" s="23" t="s">
        <v>560</v>
      </c>
      <c r="D5467" t="s">
        <v>88</v>
      </c>
      <c r="E5467" s="23" t="s">
        <v>561</v>
      </c>
      <c r="F5467" s="23" t="s">
        <v>239</v>
      </c>
      <c r="G5467" s="23">
        <v>2</v>
      </c>
      <c r="H5467" s="23" t="s">
        <v>30</v>
      </c>
      <c r="I5467" s="24">
        <v>107848</v>
      </c>
      <c r="J5467" s="24">
        <v>188734</v>
      </c>
      <c r="K5467" s="24">
        <v>143498</v>
      </c>
      <c r="L5467" s="24">
        <v>251122</v>
      </c>
      <c r="M5467" s="24">
        <v>176575</v>
      </c>
      <c r="N5467" s="24">
        <v>309007</v>
      </c>
      <c r="O5467" s="24">
        <v>221753</v>
      </c>
      <c r="P5467" s="24">
        <v>388068</v>
      </c>
      <c r="Q5467" s="24">
        <v>267999</v>
      </c>
      <c r="R5467" s="24">
        <v>468999</v>
      </c>
      <c r="S5467" s="24">
        <v>295864</v>
      </c>
      <c r="T5467" s="24">
        <v>517762</v>
      </c>
      <c r="U5467" s="24">
        <v>321936</v>
      </c>
      <c r="V5467" s="24">
        <v>563389</v>
      </c>
    </row>
    <row r="5468" spans="1:22" hidden="1" x14ac:dyDescent="0.3">
      <c r="A5468" s="23"/>
      <c r="B5468" s="23">
        <v>2023</v>
      </c>
      <c r="C5468" s="23" t="s">
        <v>560</v>
      </c>
      <c r="D5468" t="s">
        <v>88</v>
      </c>
      <c r="E5468" s="23" t="s">
        <v>561</v>
      </c>
      <c r="F5468" s="23" t="s">
        <v>239</v>
      </c>
      <c r="G5468" s="23">
        <v>3</v>
      </c>
      <c r="H5468" s="23" t="s">
        <v>31</v>
      </c>
      <c r="I5468" s="24">
        <v>99467</v>
      </c>
      <c r="J5468" s="24">
        <v>174067</v>
      </c>
      <c r="K5468" s="24">
        <v>137366</v>
      </c>
      <c r="L5468" s="24">
        <v>240390</v>
      </c>
      <c r="M5468" s="24">
        <v>174190</v>
      </c>
      <c r="N5468" s="24">
        <v>304833</v>
      </c>
      <c r="O5468" s="24">
        <v>227399</v>
      </c>
      <c r="P5468" s="24">
        <v>397949</v>
      </c>
      <c r="Q5468" s="24">
        <v>283242</v>
      </c>
      <c r="R5468" s="24">
        <v>495673</v>
      </c>
      <c r="S5468" s="24">
        <v>318715</v>
      </c>
      <c r="T5468" s="24">
        <v>557751</v>
      </c>
      <c r="U5468" s="24">
        <v>353649</v>
      </c>
      <c r="V5468" s="24">
        <v>618885</v>
      </c>
    </row>
    <row r="5469" spans="1:22" hidden="1" x14ac:dyDescent="0.3">
      <c r="A5469" s="23"/>
      <c r="B5469" s="23">
        <v>2023</v>
      </c>
      <c r="C5469" s="23" t="s">
        <v>560</v>
      </c>
      <c r="D5469" t="s">
        <v>88</v>
      </c>
      <c r="E5469" s="23" t="s">
        <v>561</v>
      </c>
      <c r="F5469" s="23" t="s">
        <v>239</v>
      </c>
      <c r="G5469" s="23">
        <v>4</v>
      </c>
      <c r="H5469" s="23" t="s">
        <v>29</v>
      </c>
      <c r="I5469" s="24">
        <v>110984</v>
      </c>
      <c r="J5469" s="24">
        <v>177575</v>
      </c>
      <c r="K5469" s="24">
        <v>155378</v>
      </c>
      <c r="L5469" s="24">
        <v>248605</v>
      </c>
      <c r="M5469" s="24">
        <v>199772</v>
      </c>
      <c r="N5469" s="24">
        <v>319635</v>
      </c>
      <c r="O5469" s="24">
        <v>266363</v>
      </c>
      <c r="P5469" s="24">
        <v>426180</v>
      </c>
      <c r="Q5469" s="24">
        <v>332953</v>
      </c>
      <c r="R5469" s="24">
        <v>532725</v>
      </c>
      <c r="S5469" s="24">
        <v>377347</v>
      </c>
      <c r="T5469" s="24">
        <v>603756</v>
      </c>
      <c r="U5469" s="24">
        <v>421741</v>
      </c>
      <c r="V5469" s="24">
        <v>674786</v>
      </c>
    </row>
    <row r="5470" spans="1:22" x14ac:dyDescent="0.3">
      <c r="A5470" s="54"/>
      <c r="B5470" s="54" t="s">
        <v>620</v>
      </c>
      <c r="C5470" s="54" t="s">
        <v>617</v>
      </c>
      <c r="D5470" t="s">
        <v>88</v>
      </c>
      <c r="E5470" s="54" t="s">
        <v>561</v>
      </c>
      <c r="F5470" s="57" t="s">
        <v>239</v>
      </c>
      <c r="G5470" s="23">
        <v>1</v>
      </c>
      <c r="H5470" s="23" t="s">
        <v>14</v>
      </c>
      <c r="I5470" s="24">
        <v>127219</v>
      </c>
      <c r="J5470" s="24">
        <v>222634</v>
      </c>
      <c r="K5470" s="24">
        <v>165039</v>
      </c>
      <c r="L5470" s="24">
        <v>288818</v>
      </c>
      <c r="M5470" s="24">
        <v>197858</v>
      </c>
      <c r="N5470" s="24">
        <v>346252</v>
      </c>
      <c r="O5470" s="24">
        <v>236568</v>
      </c>
      <c r="P5470" s="24">
        <v>413994</v>
      </c>
      <c r="Q5470" s="24">
        <v>279056</v>
      </c>
      <c r="R5470" s="24">
        <v>488347</v>
      </c>
      <c r="S5470" s="24">
        <v>306071</v>
      </c>
      <c r="T5470" s="24">
        <v>535625</v>
      </c>
      <c r="U5470" s="24">
        <v>330533</v>
      </c>
      <c r="V5470" s="24">
        <v>578432</v>
      </c>
    </row>
    <row r="5471" spans="1:22" x14ac:dyDescent="0.3">
      <c r="A5471" s="54"/>
      <c r="B5471" s="54" t="s">
        <v>620</v>
      </c>
      <c r="C5471" s="54" t="s">
        <v>617</v>
      </c>
      <c r="D5471" t="s">
        <v>88</v>
      </c>
      <c r="E5471" s="54" t="s">
        <v>561</v>
      </c>
      <c r="F5471" s="57" t="s">
        <v>239</v>
      </c>
      <c r="G5471" s="23">
        <v>2</v>
      </c>
      <c r="H5471" s="23" t="s">
        <v>30</v>
      </c>
      <c r="I5471" s="24">
        <v>110052</v>
      </c>
      <c r="J5471" s="24">
        <v>192590</v>
      </c>
      <c r="K5471" s="24">
        <v>144539</v>
      </c>
      <c r="L5471" s="24">
        <v>252943</v>
      </c>
      <c r="M5471" s="24">
        <v>176047</v>
      </c>
      <c r="N5471" s="24">
        <v>308082</v>
      </c>
      <c r="O5471" s="24">
        <v>216577</v>
      </c>
      <c r="P5471" s="24">
        <v>379010</v>
      </c>
      <c r="Q5471" s="24">
        <v>257955</v>
      </c>
      <c r="R5471" s="24">
        <v>451421</v>
      </c>
      <c r="S5471" s="24">
        <v>285024</v>
      </c>
      <c r="T5471" s="24">
        <v>498792</v>
      </c>
      <c r="U5471" s="24">
        <v>309878</v>
      </c>
      <c r="V5471" s="24">
        <v>542287</v>
      </c>
    </row>
    <row r="5472" spans="1:22" x14ac:dyDescent="0.3">
      <c r="A5472" s="54"/>
      <c r="B5472" s="54" t="s">
        <v>620</v>
      </c>
      <c r="C5472" s="54" t="s">
        <v>617</v>
      </c>
      <c r="D5472" t="s">
        <v>88</v>
      </c>
      <c r="E5472" s="54" t="s">
        <v>561</v>
      </c>
      <c r="F5472" s="57" t="s">
        <v>239</v>
      </c>
      <c r="G5472" s="23">
        <v>3</v>
      </c>
      <c r="H5472" s="23" t="s">
        <v>31</v>
      </c>
      <c r="I5472" s="24">
        <v>99503</v>
      </c>
      <c r="J5472" s="24">
        <v>174130</v>
      </c>
      <c r="K5472" s="24">
        <v>135223</v>
      </c>
      <c r="L5472" s="24">
        <v>236640</v>
      </c>
      <c r="M5472" s="24">
        <v>170846</v>
      </c>
      <c r="N5472" s="24">
        <v>298981</v>
      </c>
      <c r="O5472" s="24">
        <v>224773</v>
      </c>
      <c r="P5472" s="24">
        <v>393352</v>
      </c>
      <c r="Q5472" s="24">
        <v>278133</v>
      </c>
      <c r="R5472" s="24">
        <v>486732</v>
      </c>
      <c r="S5472" s="24">
        <v>313076</v>
      </c>
      <c r="T5472" s="24">
        <v>547883</v>
      </c>
      <c r="U5472" s="24">
        <v>347516</v>
      </c>
      <c r="V5472" s="24">
        <v>608153</v>
      </c>
    </row>
    <row r="5473" spans="1:22" x14ac:dyDescent="0.3">
      <c r="A5473" s="54"/>
      <c r="B5473" s="54" t="s">
        <v>620</v>
      </c>
      <c r="C5473" s="54" t="s">
        <v>617</v>
      </c>
      <c r="D5473" t="s">
        <v>88</v>
      </c>
      <c r="E5473" s="54" t="s">
        <v>561</v>
      </c>
      <c r="F5473" s="57" t="s">
        <v>239</v>
      </c>
      <c r="G5473" s="23">
        <v>4</v>
      </c>
      <c r="H5473" s="23" t="s">
        <v>29</v>
      </c>
      <c r="I5473" s="24">
        <v>112246</v>
      </c>
      <c r="J5473" s="24">
        <v>179594</v>
      </c>
      <c r="K5473" s="24">
        <v>157145</v>
      </c>
      <c r="L5473" s="24">
        <v>251432</v>
      </c>
      <c r="M5473" s="24">
        <v>202044</v>
      </c>
      <c r="N5473" s="24">
        <v>323270</v>
      </c>
      <c r="O5473" s="24">
        <v>269391</v>
      </c>
      <c r="P5473" s="24">
        <v>431026</v>
      </c>
      <c r="Q5473" s="24">
        <v>336739</v>
      </c>
      <c r="R5473" s="24">
        <v>538783</v>
      </c>
      <c r="S5473" s="24">
        <v>381638</v>
      </c>
      <c r="T5473" s="24">
        <v>610621</v>
      </c>
      <c r="U5473" s="24">
        <v>426536</v>
      </c>
      <c r="V5473" s="24">
        <v>682458</v>
      </c>
    </row>
    <row r="5474" spans="1:22" hidden="1" x14ac:dyDescent="0.3">
      <c r="A5474" s="23"/>
      <c r="B5474" s="23">
        <v>2023</v>
      </c>
      <c r="C5474" s="23" t="s">
        <v>585</v>
      </c>
      <c r="D5474" t="s">
        <v>164</v>
      </c>
      <c r="E5474" s="23" t="s">
        <v>589</v>
      </c>
      <c r="F5474" s="23" t="s">
        <v>210</v>
      </c>
      <c r="G5474" s="23">
        <v>1</v>
      </c>
      <c r="H5474" s="23" t="s">
        <v>14</v>
      </c>
      <c r="I5474" s="24">
        <v>118974</v>
      </c>
      <c r="J5474" s="24">
        <v>208205</v>
      </c>
      <c r="K5474" s="24">
        <v>154444</v>
      </c>
      <c r="L5474" s="24">
        <v>270278</v>
      </c>
      <c r="M5474" s="24">
        <v>184572</v>
      </c>
      <c r="N5474" s="24">
        <v>323001</v>
      </c>
      <c r="O5474" s="24">
        <v>220109</v>
      </c>
      <c r="P5474" s="24">
        <v>385190</v>
      </c>
      <c r="Q5474" s="24">
        <v>259711</v>
      </c>
      <c r="R5474" s="24">
        <v>454494</v>
      </c>
      <c r="S5474" s="24">
        <v>284914</v>
      </c>
      <c r="T5474" s="24">
        <v>498599</v>
      </c>
      <c r="U5474" s="24">
        <v>308637</v>
      </c>
      <c r="V5474" s="24">
        <v>540115</v>
      </c>
    </row>
    <row r="5475" spans="1:22" hidden="1" x14ac:dyDescent="0.3">
      <c r="A5475" s="23"/>
      <c r="B5475" s="23">
        <v>2023</v>
      </c>
      <c r="C5475" s="23" t="s">
        <v>585</v>
      </c>
      <c r="D5475" t="s">
        <v>164</v>
      </c>
      <c r="E5475" s="23" t="s">
        <v>589</v>
      </c>
      <c r="F5475" s="23" t="s">
        <v>210</v>
      </c>
      <c r="G5475" s="23">
        <v>2</v>
      </c>
      <c r="H5475" s="23" t="s">
        <v>30</v>
      </c>
      <c r="I5475" s="24">
        <v>99782</v>
      </c>
      <c r="J5475" s="24">
        <v>174618</v>
      </c>
      <c r="K5475" s="24">
        <v>132725</v>
      </c>
      <c r="L5475" s="24">
        <v>232269</v>
      </c>
      <c r="M5475" s="24">
        <v>163273</v>
      </c>
      <c r="N5475" s="24">
        <v>285727</v>
      </c>
      <c r="O5475" s="24">
        <v>204962</v>
      </c>
      <c r="P5475" s="24">
        <v>358684</v>
      </c>
      <c r="Q5475" s="24">
        <v>247658</v>
      </c>
      <c r="R5475" s="24">
        <v>433402</v>
      </c>
      <c r="S5475" s="24">
        <v>273392</v>
      </c>
      <c r="T5475" s="24">
        <v>478435</v>
      </c>
      <c r="U5475" s="24">
        <v>297464</v>
      </c>
      <c r="V5475" s="24">
        <v>520562</v>
      </c>
    </row>
    <row r="5476" spans="1:22" hidden="1" x14ac:dyDescent="0.3">
      <c r="A5476" s="23"/>
      <c r="B5476" s="23">
        <v>2023</v>
      </c>
      <c r="C5476" s="23" t="s">
        <v>585</v>
      </c>
      <c r="D5476" t="s">
        <v>164</v>
      </c>
      <c r="E5476" s="23" t="s">
        <v>589</v>
      </c>
      <c r="F5476" s="23" t="s">
        <v>210</v>
      </c>
      <c r="G5476" s="23">
        <v>3</v>
      </c>
      <c r="H5476" s="23" t="s">
        <v>31</v>
      </c>
      <c r="I5476" s="24">
        <v>92095</v>
      </c>
      <c r="J5476" s="24">
        <v>161165</v>
      </c>
      <c r="K5476" s="24">
        <v>127197</v>
      </c>
      <c r="L5476" s="24">
        <v>222595</v>
      </c>
      <c r="M5476" s="24">
        <v>161312</v>
      </c>
      <c r="N5476" s="24">
        <v>282296</v>
      </c>
      <c r="O5476" s="24">
        <v>210621</v>
      </c>
      <c r="P5476" s="24">
        <v>368586</v>
      </c>
      <c r="Q5476" s="24">
        <v>262350</v>
      </c>
      <c r="R5476" s="24">
        <v>459112</v>
      </c>
      <c r="S5476" s="24">
        <v>295223</v>
      </c>
      <c r="T5476" s="24">
        <v>516640</v>
      </c>
      <c r="U5476" s="24">
        <v>327600</v>
      </c>
      <c r="V5476" s="24">
        <v>573299</v>
      </c>
    </row>
    <row r="5477" spans="1:22" hidden="1" x14ac:dyDescent="0.3">
      <c r="A5477" s="23"/>
      <c r="B5477" s="23">
        <v>2023</v>
      </c>
      <c r="C5477" s="23" t="s">
        <v>585</v>
      </c>
      <c r="D5477" t="s">
        <v>164</v>
      </c>
      <c r="E5477" s="23" t="s">
        <v>589</v>
      </c>
      <c r="F5477" s="23" t="s">
        <v>210</v>
      </c>
      <c r="G5477" s="23">
        <v>4</v>
      </c>
      <c r="H5477" s="23" t="s">
        <v>29</v>
      </c>
      <c r="I5477" s="24">
        <v>102578</v>
      </c>
      <c r="J5477" s="24">
        <v>164124</v>
      </c>
      <c r="K5477" s="24">
        <v>143609</v>
      </c>
      <c r="L5477" s="24">
        <v>229774</v>
      </c>
      <c r="M5477" s="24">
        <v>184640</v>
      </c>
      <c r="N5477" s="24">
        <v>295423</v>
      </c>
      <c r="O5477" s="24">
        <v>246186</v>
      </c>
      <c r="P5477" s="24">
        <v>393898</v>
      </c>
      <c r="Q5477" s="24">
        <v>307733</v>
      </c>
      <c r="R5477" s="24">
        <v>492372</v>
      </c>
      <c r="S5477" s="24">
        <v>348764</v>
      </c>
      <c r="T5477" s="24">
        <v>558022</v>
      </c>
      <c r="U5477" s="24">
        <v>389795</v>
      </c>
      <c r="V5477" s="24">
        <v>623672</v>
      </c>
    </row>
    <row r="5478" spans="1:22" x14ac:dyDescent="0.3">
      <c r="A5478" s="54"/>
      <c r="B5478" s="54" t="s">
        <v>620</v>
      </c>
      <c r="C5478" s="54" t="s">
        <v>610</v>
      </c>
      <c r="D5478" t="s">
        <v>164</v>
      </c>
      <c r="E5478" s="54" t="s">
        <v>589</v>
      </c>
      <c r="F5478" s="57" t="s">
        <v>210</v>
      </c>
      <c r="G5478" s="23">
        <v>1</v>
      </c>
      <c r="H5478" s="23" t="s">
        <v>14</v>
      </c>
      <c r="I5478" s="24">
        <v>119874</v>
      </c>
      <c r="J5478" s="24">
        <v>209780</v>
      </c>
      <c r="K5478" s="24">
        <v>155452</v>
      </c>
      <c r="L5478" s="24">
        <v>272040</v>
      </c>
      <c r="M5478" s="24">
        <v>186326</v>
      </c>
      <c r="N5478" s="24">
        <v>326070</v>
      </c>
      <c r="O5478" s="24">
        <v>222722</v>
      </c>
      <c r="P5478" s="24">
        <v>389763</v>
      </c>
      <c r="Q5478" s="24">
        <v>262672</v>
      </c>
      <c r="R5478" s="24">
        <v>459677</v>
      </c>
      <c r="S5478" s="24">
        <v>288080</v>
      </c>
      <c r="T5478" s="24">
        <v>504140</v>
      </c>
      <c r="U5478" s="24">
        <v>311049</v>
      </c>
      <c r="V5478" s="24">
        <v>544335</v>
      </c>
    </row>
    <row r="5479" spans="1:22" x14ac:dyDescent="0.3">
      <c r="A5479" s="54"/>
      <c r="B5479" s="54" t="s">
        <v>620</v>
      </c>
      <c r="C5479" s="54" t="s">
        <v>610</v>
      </c>
      <c r="D5479" t="s">
        <v>164</v>
      </c>
      <c r="E5479" s="54" t="s">
        <v>589</v>
      </c>
      <c r="F5479" s="57" t="s">
        <v>210</v>
      </c>
      <c r="G5479" s="23">
        <v>2</v>
      </c>
      <c r="H5479" s="23" t="s">
        <v>30</v>
      </c>
      <c r="I5479" s="24">
        <v>103945</v>
      </c>
      <c r="J5479" s="24">
        <v>181904</v>
      </c>
      <c r="K5479" s="24">
        <v>136431</v>
      </c>
      <c r="L5479" s="24">
        <v>238754</v>
      </c>
      <c r="M5479" s="24">
        <v>166088</v>
      </c>
      <c r="N5479" s="24">
        <v>290654</v>
      </c>
      <c r="O5479" s="24">
        <v>204173</v>
      </c>
      <c r="P5479" s="24">
        <v>357302</v>
      </c>
      <c r="Q5479" s="24">
        <v>243094</v>
      </c>
      <c r="R5479" s="24">
        <v>425414</v>
      </c>
      <c r="S5479" s="24">
        <v>268564</v>
      </c>
      <c r="T5479" s="24">
        <v>469987</v>
      </c>
      <c r="U5479" s="24">
        <v>291926</v>
      </c>
      <c r="V5479" s="24">
        <v>510870</v>
      </c>
    </row>
    <row r="5480" spans="1:22" x14ac:dyDescent="0.3">
      <c r="A5480" s="54"/>
      <c r="B5480" s="54" t="s">
        <v>620</v>
      </c>
      <c r="C5480" s="54" t="s">
        <v>610</v>
      </c>
      <c r="D5480" t="s">
        <v>164</v>
      </c>
      <c r="E5480" s="54" t="s">
        <v>589</v>
      </c>
      <c r="F5480" s="57" t="s">
        <v>210</v>
      </c>
      <c r="G5480" s="23">
        <v>3</v>
      </c>
      <c r="H5480" s="23" t="s">
        <v>31</v>
      </c>
      <c r="I5480" s="24">
        <v>94267</v>
      </c>
      <c r="J5480" s="24">
        <v>164968</v>
      </c>
      <c r="K5480" s="24">
        <v>128188</v>
      </c>
      <c r="L5480" s="24">
        <v>224329</v>
      </c>
      <c r="M5480" s="24">
        <v>162018</v>
      </c>
      <c r="N5480" s="24">
        <v>283532</v>
      </c>
      <c r="O5480" s="24">
        <v>213220</v>
      </c>
      <c r="P5480" s="24">
        <v>373135</v>
      </c>
      <c r="Q5480" s="24">
        <v>263896</v>
      </c>
      <c r="R5480" s="24">
        <v>461818</v>
      </c>
      <c r="S5480" s="24">
        <v>297096</v>
      </c>
      <c r="T5480" s="24">
        <v>519918</v>
      </c>
      <c r="U5480" s="24">
        <v>329828</v>
      </c>
      <c r="V5480" s="24">
        <v>577200</v>
      </c>
    </row>
    <row r="5481" spans="1:22" x14ac:dyDescent="0.3">
      <c r="A5481" s="54"/>
      <c r="B5481" s="54" t="s">
        <v>620</v>
      </c>
      <c r="C5481" s="54" t="s">
        <v>610</v>
      </c>
      <c r="D5481" t="s">
        <v>164</v>
      </c>
      <c r="E5481" s="54" t="s">
        <v>589</v>
      </c>
      <c r="F5481" s="57" t="s">
        <v>210</v>
      </c>
      <c r="G5481" s="23">
        <v>4</v>
      </c>
      <c r="H5481" s="23" t="s">
        <v>29</v>
      </c>
      <c r="I5481" s="24">
        <v>105772</v>
      </c>
      <c r="J5481" s="24">
        <v>169235</v>
      </c>
      <c r="K5481" s="24">
        <v>148081</v>
      </c>
      <c r="L5481" s="24">
        <v>236930</v>
      </c>
      <c r="M5481" s="24">
        <v>190390</v>
      </c>
      <c r="N5481" s="24">
        <v>304624</v>
      </c>
      <c r="O5481" s="24">
        <v>253853</v>
      </c>
      <c r="P5481" s="24">
        <v>406165</v>
      </c>
      <c r="Q5481" s="24">
        <v>317316</v>
      </c>
      <c r="R5481" s="24">
        <v>507706</v>
      </c>
      <c r="S5481" s="24">
        <v>359625</v>
      </c>
      <c r="T5481" s="24">
        <v>575401</v>
      </c>
      <c r="U5481" s="24">
        <v>401934</v>
      </c>
      <c r="V5481" s="24">
        <v>643095</v>
      </c>
    </row>
    <row r="5482" spans="1:22" hidden="1" x14ac:dyDescent="0.3">
      <c r="A5482" s="23"/>
      <c r="B5482" s="23">
        <v>2023</v>
      </c>
      <c r="C5482" s="23" t="s">
        <v>578</v>
      </c>
      <c r="D5482" t="s">
        <v>183</v>
      </c>
      <c r="E5482" s="23" t="s">
        <v>584</v>
      </c>
      <c r="F5482" s="23" t="s">
        <v>229</v>
      </c>
      <c r="G5482" s="23">
        <v>1</v>
      </c>
      <c r="H5482" s="23" t="s">
        <v>14</v>
      </c>
      <c r="I5482" s="24">
        <v>108819</v>
      </c>
      <c r="J5482" s="24">
        <v>190433</v>
      </c>
      <c r="K5482" s="24">
        <v>141196</v>
      </c>
      <c r="L5482" s="24">
        <v>247093</v>
      </c>
      <c r="M5482" s="24">
        <v>168682</v>
      </c>
      <c r="N5482" s="24">
        <v>295193</v>
      </c>
      <c r="O5482" s="24">
        <v>201080</v>
      </c>
      <c r="P5482" s="24">
        <v>351890</v>
      </c>
      <c r="Q5482" s="24">
        <v>237202</v>
      </c>
      <c r="R5482" s="24">
        <v>415104</v>
      </c>
      <c r="S5482" s="24">
        <v>260197</v>
      </c>
      <c r="T5482" s="24">
        <v>455345</v>
      </c>
      <c r="U5482" s="24">
        <v>281820</v>
      </c>
      <c r="V5482" s="24">
        <v>493186</v>
      </c>
    </row>
    <row r="5483" spans="1:22" hidden="1" x14ac:dyDescent="0.3">
      <c r="A5483" s="23"/>
      <c r="B5483" s="23">
        <v>2023</v>
      </c>
      <c r="C5483" s="23" t="s">
        <v>578</v>
      </c>
      <c r="D5483" t="s">
        <v>183</v>
      </c>
      <c r="E5483" s="23" t="s">
        <v>584</v>
      </c>
      <c r="F5483" s="23" t="s">
        <v>229</v>
      </c>
      <c r="G5483" s="23">
        <v>2</v>
      </c>
      <c r="H5483" s="23" t="s">
        <v>30</v>
      </c>
      <c r="I5483" s="24">
        <v>91618</v>
      </c>
      <c r="J5483" s="24">
        <v>160331</v>
      </c>
      <c r="K5483" s="24">
        <v>121730</v>
      </c>
      <c r="L5483" s="24">
        <v>213028</v>
      </c>
      <c r="M5483" s="24">
        <v>149593</v>
      </c>
      <c r="N5483" s="24">
        <v>261788</v>
      </c>
      <c r="O5483" s="24">
        <v>187506</v>
      </c>
      <c r="P5483" s="24">
        <v>328135</v>
      </c>
      <c r="Q5483" s="24">
        <v>226400</v>
      </c>
      <c r="R5483" s="24">
        <v>396201</v>
      </c>
      <c r="S5483" s="24">
        <v>249871</v>
      </c>
      <c r="T5483" s="24">
        <v>437274</v>
      </c>
      <c r="U5483" s="24">
        <v>271807</v>
      </c>
      <c r="V5483" s="24">
        <v>475662</v>
      </c>
    </row>
    <row r="5484" spans="1:22" hidden="1" x14ac:dyDescent="0.3">
      <c r="A5484" s="23"/>
      <c r="B5484" s="23">
        <v>2023</v>
      </c>
      <c r="C5484" s="23" t="s">
        <v>578</v>
      </c>
      <c r="D5484" t="s">
        <v>183</v>
      </c>
      <c r="E5484" s="23" t="s">
        <v>584</v>
      </c>
      <c r="F5484" s="23" t="s">
        <v>229</v>
      </c>
      <c r="G5484" s="23">
        <v>3</v>
      </c>
      <c r="H5484" s="23" t="s">
        <v>31</v>
      </c>
      <c r="I5484" s="24">
        <v>84785</v>
      </c>
      <c r="J5484" s="24">
        <v>148374</v>
      </c>
      <c r="K5484" s="24">
        <v>117144</v>
      </c>
      <c r="L5484" s="24">
        <v>205003</v>
      </c>
      <c r="M5484" s="24">
        <v>148618</v>
      </c>
      <c r="N5484" s="24">
        <v>260082</v>
      </c>
      <c r="O5484" s="24">
        <v>194159</v>
      </c>
      <c r="P5484" s="24">
        <v>339778</v>
      </c>
      <c r="Q5484" s="24">
        <v>241869</v>
      </c>
      <c r="R5484" s="24">
        <v>423270</v>
      </c>
      <c r="S5484" s="24">
        <v>272229</v>
      </c>
      <c r="T5484" s="24">
        <v>476401</v>
      </c>
      <c r="U5484" s="24">
        <v>302146</v>
      </c>
      <c r="V5484" s="24">
        <v>528755</v>
      </c>
    </row>
    <row r="5485" spans="1:22" hidden="1" x14ac:dyDescent="0.3">
      <c r="A5485" s="23"/>
      <c r="B5485" s="23">
        <v>2023</v>
      </c>
      <c r="C5485" s="23" t="s">
        <v>578</v>
      </c>
      <c r="D5485" t="s">
        <v>183</v>
      </c>
      <c r="E5485" s="23" t="s">
        <v>584</v>
      </c>
      <c r="F5485" s="23" t="s">
        <v>229</v>
      </c>
      <c r="G5485" s="23">
        <v>4</v>
      </c>
      <c r="H5485" s="23" t="s">
        <v>29</v>
      </c>
      <c r="I5485" s="24">
        <v>93830</v>
      </c>
      <c r="J5485" s="24">
        <v>150127</v>
      </c>
      <c r="K5485" s="24">
        <v>131361</v>
      </c>
      <c r="L5485" s="24">
        <v>210178</v>
      </c>
      <c r="M5485" s="24">
        <v>168893</v>
      </c>
      <c r="N5485" s="24">
        <v>270229</v>
      </c>
      <c r="O5485" s="24">
        <v>225191</v>
      </c>
      <c r="P5485" s="24">
        <v>360306</v>
      </c>
      <c r="Q5485" s="24">
        <v>281489</v>
      </c>
      <c r="R5485" s="24">
        <v>450382</v>
      </c>
      <c r="S5485" s="24">
        <v>319021</v>
      </c>
      <c r="T5485" s="24">
        <v>510433</v>
      </c>
      <c r="U5485" s="24">
        <v>356553</v>
      </c>
      <c r="V5485" s="24">
        <v>570484</v>
      </c>
    </row>
    <row r="5486" spans="1:22" x14ac:dyDescent="0.3">
      <c r="A5486" s="54"/>
      <c r="B5486" s="54" t="s">
        <v>620</v>
      </c>
      <c r="C5486" s="54" t="s">
        <v>612</v>
      </c>
      <c r="D5486" t="s">
        <v>183</v>
      </c>
      <c r="E5486" s="54" t="s">
        <v>584</v>
      </c>
      <c r="F5486" s="57" t="s">
        <v>229</v>
      </c>
      <c r="G5486" s="23">
        <v>1</v>
      </c>
      <c r="H5486" s="23" t="s">
        <v>14</v>
      </c>
      <c r="I5486" s="24">
        <v>106158</v>
      </c>
      <c r="J5486" s="24">
        <v>185777</v>
      </c>
      <c r="K5486" s="24">
        <v>137638</v>
      </c>
      <c r="L5486" s="24">
        <v>240866</v>
      </c>
      <c r="M5486" s="24">
        <v>164957</v>
      </c>
      <c r="N5486" s="24">
        <v>288674</v>
      </c>
      <c r="O5486" s="24">
        <v>197152</v>
      </c>
      <c r="P5486" s="24">
        <v>345015</v>
      </c>
      <c r="Q5486" s="24">
        <v>232493</v>
      </c>
      <c r="R5486" s="24">
        <v>406863</v>
      </c>
      <c r="S5486" s="24">
        <v>254972</v>
      </c>
      <c r="T5486" s="24">
        <v>446200</v>
      </c>
      <c r="U5486" s="24">
        <v>275275</v>
      </c>
      <c r="V5486" s="24">
        <v>481732</v>
      </c>
    </row>
    <row r="5487" spans="1:22" x14ac:dyDescent="0.3">
      <c r="A5487" s="54"/>
      <c r="B5487" s="54" t="s">
        <v>620</v>
      </c>
      <c r="C5487" s="54" t="s">
        <v>612</v>
      </c>
      <c r="D5487" t="s">
        <v>183</v>
      </c>
      <c r="E5487" s="54" t="s">
        <v>584</v>
      </c>
      <c r="F5487" s="57" t="s">
        <v>229</v>
      </c>
      <c r="G5487" s="23">
        <v>2</v>
      </c>
      <c r="H5487" s="23" t="s">
        <v>30</v>
      </c>
      <c r="I5487" s="24">
        <v>92164</v>
      </c>
      <c r="J5487" s="24">
        <v>161287</v>
      </c>
      <c r="K5487" s="24">
        <v>120928</v>
      </c>
      <c r="L5487" s="24">
        <v>211624</v>
      </c>
      <c r="M5487" s="24">
        <v>147178</v>
      </c>
      <c r="N5487" s="24">
        <v>257561</v>
      </c>
      <c r="O5487" s="24">
        <v>180856</v>
      </c>
      <c r="P5487" s="24">
        <v>316498</v>
      </c>
      <c r="Q5487" s="24">
        <v>215293</v>
      </c>
      <c r="R5487" s="24">
        <v>376763</v>
      </c>
      <c r="S5487" s="24">
        <v>237833</v>
      </c>
      <c r="T5487" s="24">
        <v>416207</v>
      </c>
      <c r="U5487" s="24">
        <v>258495</v>
      </c>
      <c r="V5487" s="24">
        <v>452367</v>
      </c>
    </row>
    <row r="5488" spans="1:22" x14ac:dyDescent="0.3">
      <c r="A5488" s="54"/>
      <c r="B5488" s="54" t="s">
        <v>620</v>
      </c>
      <c r="C5488" s="54" t="s">
        <v>612</v>
      </c>
      <c r="D5488" t="s">
        <v>183</v>
      </c>
      <c r="E5488" s="54" t="s">
        <v>584</v>
      </c>
      <c r="F5488" s="57" t="s">
        <v>229</v>
      </c>
      <c r="G5488" s="23">
        <v>3</v>
      </c>
      <c r="H5488" s="23" t="s">
        <v>31</v>
      </c>
      <c r="I5488" s="24">
        <v>83713</v>
      </c>
      <c r="J5488" s="24">
        <v>146498</v>
      </c>
      <c r="K5488" s="24">
        <v>113872</v>
      </c>
      <c r="L5488" s="24">
        <v>199276</v>
      </c>
      <c r="M5488" s="24">
        <v>143952</v>
      </c>
      <c r="N5488" s="24">
        <v>251916</v>
      </c>
      <c r="O5488" s="24">
        <v>189472</v>
      </c>
      <c r="P5488" s="24">
        <v>331577</v>
      </c>
      <c r="Q5488" s="24">
        <v>234531</v>
      </c>
      <c r="R5488" s="24">
        <v>410429</v>
      </c>
      <c r="S5488" s="24">
        <v>264057</v>
      </c>
      <c r="T5488" s="24">
        <v>462099</v>
      </c>
      <c r="U5488" s="24">
        <v>293172</v>
      </c>
      <c r="V5488" s="24">
        <v>513051</v>
      </c>
    </row>
    <row r="5489" spans="1:22" x14ac:dyDescent="0.3">
      <c r="A5489" s="54"/>
      <c r="B5489" s="54" t="s">
        <v>620</v>
      </c>
      <c r="C5489" s="54" t="s">
        <v>612</v>
      </c>
      <c r="D5489" t="s">
        <v>183</v>
      </c>
      <c r="E5489" s="54" t="s">
        <v>584</v>
      </c>
      <c r="F5489" s="57" t="s">
        <v>229</v>
      </c>
      <c r="G5489" s="23">
        <v>4</v>
      </c>
      <c r="H5489" s="23" t="s">
        <v>29</v>
      </c>
      <c r="I5489" s="24">
        <v>93672</v>
      </c>
      <c r="J5489" s="24">
        <v>149876</v>
      </c>
      <c r="K5489" s="24">
        <v>131141</v>
      </c>
      <c r="L5489" s="24">
        <v>209826</v>
      </c>
      <c r="M5489" s="24">
        <v>168610</v>
      </c>
      <c r="N5489" s="24">
        <v>269776</v>
      </c>
      <c r="O5489" s="24">
        <v>224814</v>
      </c>
      <c r="P5489" s="24">
        <v>359702</v>
      </c>
      <c r="Q5489" s="24">
        <v>281017</v>
      </c>
      <c r="R5489" s="24">
        <v>449627</v>
      </c>
      <c r="S5489" s="24">
        <v>318486</v>
      </c>
      <c r="T5489" s="24">
        <v>509578</v>
      </c>
      <c r="U5489" s="24">
        <v>355955</v>
      </c>
      <c r="V5489" s="24">
        <v>569528</v>
      </c>
    </row>
    <row r="5490" spans="1:22" hidden="1" x14ac:dyDescent="0.3">
      <c r="A5490" s="23"/>
      <c r="B5490" s="23">
        <v>2023</v>
      </c>
      <c r="C5490" s="23" t="s">
        <v>573</v>
      </c>
      <c r="D5490" t="s">
        <v>152</v>
      </c>
      <c r="E5490" s="23" t="s">
        <v>574</v>
      </c>
      <c r="F5490" s="23" t="s">
        <v>240</v>
      </c>
      <c r="G5490" s="23">
        <v>1</v>
      </c>
      <c r="H5490" s="23" t="s">
        <v>14</v>
      </c>
      <c r="I5490" s="24">
        <v>120589</v>
      </c>
      <c r="J5490" s="24">
        <v>211031</v>
      </c>
      <c r="K5490" s="24">
        <v>156550</v>
      </c>
      <c r="L5490" s="24">
        <v>273962</v>
      </c>
      <c r="M5490" s="24">
        <v>187096</v>
      </c>
      <c r="N5490" s="24">
        <v>327417</v>
      </c>
      <c r="O5490" s="24">
        <v>223129</v>
      </c>
      <c r="P5490" s="24">
        <v>390476</v>
      </c>
      <c r="Q5490" s="24">
        <v>263282</v>
      </c>
      <c r="R5490" s="24">
        <v>460744</v>
      </c>
      <c r="S5490" s="24">
        <v>288835</v>
      </c>
      <c r="T5490" s="24">
        <v>505462</v>
      </c>
      <c r="U5490" s="24">
        <v>312891</v>
      </c>
      <c r="V5490" s="24">
        <v>547559</v>
      </c>
    </row>
    <row r="5491" spans="1:22" hidden="1" x14ac:dyDescent="0.3">
      <c r="A5491" s="23"/>
      <c r="B5491" s="23">
        <v>2023</v>
      </c>
      <c r="C5491" s="23" t="s">
        <v>573</v>
      </c>
      <c r="D5491" t="s">
        <v>152</v>
      </c>
      <c r="E5491" s="23" t="s">
        <v>574</v>
      </c>
      <c r="F5491" s="23" t="s">
        <v>240</v>
      </c>
      <c r="G5491" s="23">
        <v>2</v>
      </c>
      <c r="H5491" s="23" t="s">
        <v>30</v>
      </c>
      <c r="I5491" s="24">
        <v>101088</v>
      </c>
      <c r="J5491" s="24">
        <v>176904</v>
      </c>
      <c r="K5491" s="24">
        <v>134481</v>
      </c>
      <c r="L5491" s="24">
        <v>235343</v>
      </c>
      <c r="M5491" s="24">
        <v>165454</v>
      </c>
      <c r="N5491" s="24">
        <v>289545</v>
      </c>
      <c r="O5491" s="24">
        <v>207740</v>
      </c>
      <c r="P5491" s="24">
        <v>363544</v>
      </c>
      <c r="Q5491" s="24">
        <v>251036</v>
      </c>
      <c r="R5491" s="24">
        <v>439313</v>
      </c>
      <c r="S5491" s="24">
        <v>277128</v>
      </c>
      <c r="T5491" s="24">
        <v>484974</v>
      </c>
      <c r="U5491" s="24">
        <v>301538</v>
      </c>
      <c r="V5491" s="24">
        <v>527692</v>
      </c>
    </row>
    <row r="5492" spans="1:22" hidden="1" x14ac:dyDescent="0.3">
      <c r="A5492" s="23"/>
      <c r="B5492" s="23">
        <v>2023</v>
      </c>
      <c r="C5492" s="23" t="s">
        <v>573</v>
      </c>
      <c r="D5492" t="s">
        <v>152</v>
      </c>
      <c r="E5492" s="23" t="s">
        <v>574</v>
      </c>
      <c r="F5492" s="23" t="s">
        <v>240</v>
      </c>
      <c r="G5492" s="23">
        <v>3</v>
      </c>
      <c r="H5492" s="23" t="s">
        <v>31</v>
      </c>
      <c r="I5492" s="24">
        <v>93270</v>
      </c>
      <c r="J5492" s="24">
        <v>163222</v>
      </c>
      <c r="K5492" s="24">
        <v>128815</v>
      </c>
      <c r="L5492" s="24">
        <v>225426</v>
      </c>
      <c r="M5492" s="24">
        <v>163356</v>
      </c>
      <c r="N5492" s="24">
        <v>285874</v>
      </c>
      <c r="O5492" s="24">
        <v>213275</v>
      </c>
      <c r="P5492" s="24">
        <v>373231</v>
      </c>
      <c r="Q5492" s="24">
        <v>265652</v>
      </c>
      <c r="R5492" s="24">
        <v>464892</v>
      </c>
      <c r="S5492" s="24">
        <v>298932</v>
      </c>
      <c r="T5492" s="24">
        <v>523130</v>
      </c>
      <c r="U5492" s="24">
        <v>331707</v>
      </c>
      <c r="V5492" s="24">
        <v>580487</v>
      </c>
    </row>
    <row r="5493" spans="1:22" hidden="1" x14ac:dyDescent="0.3">
      <c r="A5493" s="23"/>
      <c r="B5493" s="23">
        <v>2023</v>
      </c>
      <c r="C5493" s="23" t="s">
        <v>573</v>
      </c>
      <c r="D5493" t="s">
        <v>152</v>
      </c>
      <c r="E5493" s="23" t="s">
        <v>574</v>
      </c>
      <c r="F5493" s="23" t="s">
        <v>240</v>
      </c>
      <c r="G5493" s="23">
        <v>4</v>
      </c>
      <c r="H5493" s="23" t="s">
        <v>29</v>
      </c>
      <c r="I5493" s="24">
        <v>103969</v>
      </c>
      <c r="J5493" s="24">
        <v>166350</v>
      </c>
      <c r="K5493" s="24">
        <v>145557</v>
      </c>
      <c r="L5493" s="24">
        <v>232891</v>
      </c>
      <c r="M5493" s="24">
        <v>187144</v>
      </c>
      <c r="N5493" s="24">
        <v>299431</v>
      </c>
      <c r="O5493" s="24">
        <v>249526</v>
      </c>
      <c r="P5493" s="24">
        <v>399241</v>
      </c>
      <c r="Q5493" s="24">
        <v>311907</v>
      </c>
      <c r="R5493" s="24">
        <v>499051</v>
      </c>
      <c r="S5493" s="24">
        <v>353495</v>
      </c>
      <c r="T5493" s="24">
        <v>565591</v>
      </c>
      <c r="U5493" s="24">
        <v>395082</v>
      </c>
      <c r="V5493" s="24">
        <v>632132</v>
      </c>
    </row>
    <row r="5494" spans="1:22" x14ac:dyDescent="0.3">
      <c r="A5494" s="54"/>
      <c r="B5494" s="54" t="s">
        <v>620</v>
      </c>
      <c r="C5494" s="54" t="s">
        <v>618</v>
      </c>
      <c r="D5494" t="s">
        <v>152</v>
      </c>
      <c r="E5494" s="54" t="s">
        <v>574</v>
      </c>
      <c r="F5494" s="57" t="s">
        <v>240</v>
      </c>
      <c r="G5494" s="23">
        <v>1</v>
      </c>
      <c r="H5494" s="23" t="s">
        <v>14</v>
      </c>
      <c r="I5494" s="24">
        <v>118451</v>
      </c>
      <c r="J5494" s="24">
        <v>207290</v>
      </c>
      <c r="K5494" s="24">
        <v>153637</v>
      </c>
      <c r="L5494" s="24">
        <v>268866</v>
      </c>
      <c r="M5494" s="24">
        <v>184172</v>
      </c>
      <c r="N5494" s="24">
        <v>322301</v>
      </c>
      <c r="O5494" s="24">
        <v>220178</v>
      </c>
      <c r="P5494" s="24">
        <v>385311</v>
      </c>
      <c r="Q5494" s="24">
        <v>259699</v>
      </c>
      <c r="R5494" s="24">
        <v>454474</v>
      </c>
      <c r="S5494" s="24">
        <v>284831</v>
      </c>
      <c r="T5494" s="24">
        <v>498454</v>
      </c>
      <c r="U5494" s="24">
        <v>307570</v>
      </c>
      <c r="V5494" s="24">
        <v>538247</v>
      </c>
    </row>
    <row r="5495" spans="1:22" x14ac:dyDescent="0.3">
      <c r="A5495" s="54"/>
      <c r="B5495" s="54" t="s">
        <v>620</v>
      </c>
      <c r="C5495" s="54" t="s">
        <v>618</v>
      </c>
      <c r="D5495" t="s">
        <v>152</v>
      </c>
      <c r="E5495" s="54" t="s">
        <v>574</v>
      </c>
      <c r="F5495" s="57" t="s">
        <v>240</v>
      </c>
      <c r="G5495" s="23">
        <v>2</v>
      </c>
      <c r="H5495" s="23" t="s">
        <v>30</v>
      </c>
      <c r="I5495" s="24">
        <v>102579</v>
      </c>
      <c r="J5495" s="24">
        <v>179514</v>
      </c>
      <c r="K5495" s="24">
        <v>134685</v>
      </c>
      <c r="L5495" s="24">
        <v>235699</v>
      </c>
      <c r="M5495" s="24">
        <v>164007</v>
      </c>
      <c r="N5495" s="24">
        <v>287012</v>
      </c>
      <c r="O5495" s="24">
        <v>201696</v>
      </c>
      <c r="P5495" s="24">
        <v>352967</v>
      </c>
      <c r="Q5495" s="24">
        <v>240191</v>
      </c>
      <c r="R5495" s="24">
        <v>420334</v>
      </c>
      <c r="S5495" s="24">
        <v>265378</v>
      </c>
      <c r="T5495" s="24">
        <v>464412</v>
      </c>
      <c r="U5495" s="24">
        <v>288493</v>
      </c>
      <c r="V5495" s="24">
        <v>504863</v>
      </c>
    </row>
    <row r="5496" spans="1:22" x14ac:dyDescent="0.3">
      <c r="A5496" s="54"/>
      <c r="B5496" s="54" t="s">
        <v>620</v>
      </c>
      <c r="C5496" s="54" t="s">
        <v>618</v>
      </c>
      <c r="D5496" t="s">
        <v>152</v>
      </c>
      <c r="E5496" s="54" t="s">
        <v>574</v>
      </c>
      <c r="F5496" s="57" t="s">
        <v>240</v>
      </c>
      <c r="G5496" s="23">
        <v>3</v>
      </c>
      <c r="H5496" s="23" t="s">
        <v>31</v>
      </c>
      <c r="I5496" s="24">
        <v>92877</v>
      </c>
      <c r="J5496" s="24">
        <v>162534</v>
      </c>
      <c r="K5496" s="24">
        <v>126255</v>
      </c>
      <c r="L5496" s="24">
        <v>220945</v>
      </c>
      <c r="M5496" s="24">
        <v>159543</v>
      </c>
      <c r="N5496" s="24">
        <v>279200</v>
      </c>
      <c r="O5496" s="24">
        <v>209929</v>
      </c>
      <c r="P5496" s="24">
        <v>367376</v>
      </c>
      <c r="Q5496" s="24">
        <v>259792</v>
      </c>
      <c r="R5496" s="24">
        <v>454636</v>
      </c>
      <c r="S5496" s="24">
        <v>292452</v>
      </c>
      <c r="T5496" s="24">
        <v>511791</v>
      </c>
      <c r="U5496" s="24">
        <v>324646</v>
      </c>
      <c r="V5496" s="24">
        <v>568130</v>
      </c>
    </row>
    <row r="5497" spans="1:22" x14ac:dyDescent="0.3">
      <c r="A5497" s="54"/>
      <c r="B5497" s="54" t="s">
        <v>620</v>
      </c>
      <c r="C5497" s="54" t="s">
        <v>618</v>
      </c>
      <c r="D5497" t="s">
        <v>152</v>
      </c>
      <c r="E5497" s="54" t="s">
        <v>574</v>
      </c>
      <c r="F5497" s="57" t="s">
        <v>240</v>
      </c>
      <c r="G5497" s="23">
        <v>4</v>
      </c>
      <c r="H5497" s="23" t="s">
        <v>29</v>
      </c>
      <c r="I5497" s="24">
        <v>104513</v>
      </c>
      <c r="J5497" s="24">
        <v>167221</v>
      </c>
      <c r="K5497" s="24">
        <v>146318</v>
      </c>
      <c r="L5497" s="24">
        <v>234110</v>
      </c>
      <c r="M5497" s="24">
        <v>188124</v>
      </c>
      <c r="N5497" s="24">
        <v>300998</v>
      </c>
      <c r="O5497" s="24">
        <v>250832</v>
      </c>
      <c r="P5497" s="24">
        <v>401331</v>
      </c>
      <c r="Q5497" s="24">
        <v>313540</v>
      </c>
      <c r="R5497" s="24">
        <v>501663</v>
      </c>
      <c r="S5497" s="24">
        <v>355345</v>
      </c>
      <c r="T5497" s="24">
        <v>568552</v>
      </c>
      <c r="U5497" s="24">
        <v>397150</v>
      </c>
      <c r="V5497" s="24">
        <v>635440</v>
      </c>
    </row>
    <row r="5498" spans="1:22" hidden="1" x14ac:dyDescent="0.3">
      <c r="A5498" s="23"/>
      <c r="B5498" s="23">
        <v>2023</v>
      </c>
      <c r="C5498" s="23" t="s">
        <v>560</v>
      </c>
      <c r="D5498" t="s">
        <v>88</v>
      </c>
      <c r="E5498" s="23" t="s">
        <v>561</v>
      </c>
      <c r="F5498" s="23" t="s">
        <v>280</v>
      </c>
      <c r="G5498" s="23">
        <v>1</v>
      </c>
      <c r="H5498" s="23" t="s">
        <v>14</v>
      </c>
      <c r="I5498" s="24">
        <v>129976</v>
      </c>
      <c r="J5498" s="24">
        <v>227459</v>
      </c>
      <c r="K5498" s="24">
        <v>168747</v>
      </c>
      <c r="L5498" s="24">
        <v>295307</v>
      </c>
      <c r="M5498" s="24">
        <v>201682</v>
      </c>
      <c r="N5498" s="24">
        <v>352943</v>
      </c>
      <c r="O5498" s="24">
        <v>240537</v>
      </c>
      <c r="P5498" s="24">
        <v>420941</v>
      </c>
      <c r="Q5498" s="24">
        <v>283832</v>
      </c>
      <c r="R5498" s="24">
        <v>496707</v>
      </c>
      <c r="S5498" s="24">
        <v>311384</v>
      </c>
      <c r="T5498" s="24">
        <v>544922</v>
      </c>
      <c r="U5498" s="24">
        <v>337325</v>
      </c>
      <c r="V5498" s="24">
        <v>590318</v>
      </c>
    </row>
    <row r="5499" spans="1:22" hidden="1" x14ac:dyDescent="0.3">
      <c r="A5499" s="23"/>
      <c r="B5499" s="23">
        <v>2023</v>
      </c>
      <c r="C5499" s="23" t="s">
        <v>560</v>
      </c>
      <c r="D5499" t="s">
        <v>88</v>
      </c>
      <c r="E5499" s="23" t="s">
        <v>561</v>
      </c>
      <c r="F5499" s="23" t="s">
        <v>280</v>
      </c>
      <c r="G5499" s="23">
        <v>2</v>
      </c>
      <c r="H5499" s="23" t="s">
        <v>30</v>
      </c>
      <c r="I5499" s="24">
        <v>108899</v>
      </c>
      <c r="J5499" s="24">
        <v>190574</v>
      </c>
      <c r="K5499" s="24">
        <v>144895</v>
      </c>
      <c r="L5499" s="24">
        <v>253566</v>
      </c>
      <c r="M5499" s="24">
        <v>178292</v>
      </c>
      <c r="N5499" s="24">
        <v>312011</v>
      </c>
      <c r="O5499" s="24">
        <v>223904</v>
      </c>
      <c r="P5499" s="24">
        <v>391833</v>
      </c>
      <c r="Q5499" s="24">
        <v>270597</v>
      </c>
      <c r="R5499" s="24">
        <v>473544</v>
      </c>
      <c r="S5499" s="24">
        <v>298730</v>
      </c>
      <c r="T5499" s="24">
        <v>522778</v>
      </c>
      <c r="U5499" s="24">
        <v>325054</v>
      </c>
      <c r="V5499" s="24">
        <v>568845</v>
      </c>
    </row>
    <row r="5500" spans="1:22" hidden="1" x14ac:dyDescent="0.3">
      <c r="A5500" s="23"/>
      <c r="B5500" s="23">
        <v>2023</v>
      </c>
      <c r="C5500" s="23" t="s">
        <v>560</v>
      </c>
      <c r="D5500" t="s">
        <v>88</v>
      </c>
      <c r="E5500" s="23" t="s">
        <v>561</v>
      </c>
      <c r="F5500" s="23" t="s">
        <v>280</v>
      </c>
      <c r="G5500" s="23">
        <v>3</v>
      </c>
      <c r="H5500" s="23" t="s">
        <v>31</v>
      </c>
      <c r="I5500" s="24">
        <v>100440</v>
      </c>
      <c r="J5500" s="24">
        <v>175770</v>
      </c>
      <c r="K5500" s="24">
        <v>138710</v>
      </c>
      <c r="L5500" s="24">
        <v>242743</v>
      </c>
      <c r="M5500" s="24">
        <v>175896</v>
      </c>
      <c r="N5500" s="24">
        <v>307819</v>
      </c>
      <c r="O5500" s="24">
        <v>229628</v>
      </c>
      <c r="P5500" s="24">
        <v>401849</v>
      </c>
      <c r="Q5500" s="24">
        <v>286018</v>
      </c>
      <c r="R5500" s="24">
        <v>500532</v>
      </c>
      <c r="S5500" s="24">
        <v>321840</v>
      </c>
      <c r="T5500" s="24">
        <v>563220</v>
      </c>
      <c r="U5500" s="24">
        <v>357117</v>
      </c>
      <c r="V5500" s="24">
        <v>624955</v>
      </c>
    </row>
    <row r="5501" spans="1:22" hidden="1" x14ac:dyDescent="0.3">
      <c r="A5501" s="23"/>
      <c r="B5501" s="23">
        <v>2023</v>
      </c>
      <c r="C5501" s="23" t="s">
        <v>560</v>
      </c>
      <c r="D5501" t="s">
        <v>88</v>
      </c>
      <c r="E5501" s="23" t="s">
        <v>561</v>
      </c>
      <c r="F5501" s="23" t="s">
        <v>280</v>
      </c>
      <c r="G5501" s="23">
        <v>4</v>
      </c>
      <c r="H5501" s="23" t="s">
        <v>29</v>
      </c>
      <c r="I5501" s="24">
        <v>112061</v>
      </c>
      <c r="J5501" s="24">
        <v>179297</v>
      </c>
      <c r="K5501" s="24">
        <v>156885</v>
      </c>
      <c r="L5501" s="24">
        <v>251016</v>
      </c>
      <c r="M5501" s="24">
        <v>201710</v>
      </c>
      <c r="N5501" s="24">
        <v>322735</v>
      </c>
      <c r="O5501" s="24">
        <v>268946</v>
      </c>
      <c r="P5501" s="24">
        <v>430314</v>
      </c>
      <c r="Q5501" s="24">
        <v>336183</v>
      </c>
      <c r="R5501" s="24">
        <v>537892</v>
      </c>
      <c r="S5501" s="24">
        <v>381007</v>
      </c>
      <c r="T5501" s="24">
        <v>609611</v>
      </c>
      <c r="U5501" s="24">
        <v>425831</v>
      </c>
      <c r="V5501" s="24">
        <v>681330</v>
      </c>
    </row>
    <row r="5502" spans="1:22" x14ac:dyDescent="0.3">
      <c r="A5502" s="54"/>
      <c r="B5502" s="54" t="s">
        <v>620</v>
      </c>
      <c r="C5502" s="54" t="s">
        <v>617</v>
      </c>
      <c r="D5502" t="s">
        <v>88</v>
      </c>
      <c r="E5502" s="54" t="s">
        <v>561</v>
      </c>
      <c r="F5502" s="57" t="s">
        <v>280</v>
      </c>
      <c r="G5502" s="23">
        <v>1</v>
      </c>
      <c r="H5502" s="23" t="s">
        <v>14</v>
      </c>
      <c r="I5502" s="24">
        <v>129061</v>
      </c>
      <c r="J5502" s="24">
        <v>225858</v>
      </c>
      <c r="K5502" s="24">
        <v>167408</v>
      </c>
      <c r="L5502" s="24">
        <v>292964</v>
      </c>
      <c r="M5502" s="24">
        <v>200685</v>
      </c>
      <c r="N5502" s="24">
        <v>351199</v>
      </c>
      <c r="O5502" s="24">
        <v>239928</v>
      </c>
      <c r="P5502" s="24">
        <v>419873</v>
      </c>
      <c r="Q5502" s="24">
        <v>283001</v>
      </c>
      <c r="R5502" s="24">
        <v>495252</v>
      </c>
      <c r="S5502" s="24">
        <v>310391</v>
      </c>
      <c r="T5502" s="24">
        <v>543184</v>
      </c>
      <c r="U5502" s="24">
        <v>335178</v>
      </c>
      <c r="V5502" s="24">
        <v>586562</v>
      </c>
    </row>
    <row r="5503" spans="1:22" x14ac:dyDescent="0.3">
      <c r="A5503" s="54"/>
      <c r="B5503" s="54" t="s">
        <v>620</v>
      </c>
      <c r="C5503" s="54" t="s">
        <v>617</v>
      </c>
      <c r="D5503" t="s">
        <v>88</v>
      </c>
      <c r="E5503" s="54" t="s">
        <v>561</v>
      </c>
      <c r="F5503" s="57" t="s">
        <v>280</v>
      </c>
      <c r="G5503" s="23">
        <v>2</v>
      </c>
      <c r="H5503" s="23" t="s">
        <v>30</v>
      </c>
      <c r="I5503" s="24">
        <v>111732</v>
      </c>
      <c r="J5503" s="24">
        <v>195531</v>
      </c>
      <c r="K5503" s="24">
        <v>146715</v>
      </c>
      <c r="L5503" s="24">
        <v>256751</v>
      </c>
      <c r="M5503" s="24">
        <v>178668</v>
      </c>
      <c r="N5503" s="24">
        <v>312669</v>
      </c>
      <c r="O5503" s="24">
        <v>219748</v>
      </c>
      <c r="P5503" s="24">
        <v>384559</v>
      </c>
      <c r="Q5503" s="24">
        <v>261701</v>
      </c>
      <c r="R5503" s="24">
        <v>457977</v>
      </c>
      <c r="S5503" s="24">
        <v>289150</v>
      </c>
      <c r="T5503" s="24">
        <v>506012</v>
      </c>
      <c r="U5503" s="24">
        <v>314344</v>
      </c>
      <c r="V5503" s="24">
        <v>550101</v>
      </c>
    </row>
    <row r="5504" spans="1:22" x14ac:dyDescent="0.3">
      <c r="A5504" s="54"/>
      <c r="B5504" s="54" t="s">
        <v>620</v>
      </c>
      <c r="C5504" s="54" t="s">
        <v>617</v>
      </c>
      <c r="D5504" t="s">
        <v>88</v>
      </c>
      <c r="E5504" s="54" t="s">
        <v>561</v>
      </c>
      <c r="F5504" s="57" t="s">
        <v>280</v>
      </c>
      <c r="G5504" s="23">
        <v>3</v>
      </c>
      <c r="H5504" s="23" t="s">
        <v>31</v>
      </c>
      <c r="I5504" s="24">
        <v>101122</v>
      </c>
      <c r="J5504" s="24">
        <v>176964</v>
      </c>
      <c r="K5504" s="24">
        <v>137452</v>
      </c>
      <c r="L5504" s="24">
        <v>240540</v>
      </c>
      <c r="M5504" s="24">
        <v>173683</v>
      </c>
      <c r="N5504" s="24">
        <v>303945</v>
      </c>
      <c r="O5504" s="24">
        <v>228527</v>
      </c>
      <c r="P5504" s="24">
        <v>399922</v>
      </c>
      <c r="Q5504" s="24">
        <v>282798</v>
      </c>
      <c r="R5504" s="24">
        <v>494897</v>
      </c>
      <c r="S5504" s="24">
        <v>318344</v>
      </c>
      <c r="T5504" s="24">
        <v>557102</v>
      </c>
      <c r="U5504" s="24">
        <v>353381</v>
      </c>
      <c r="V5504" s="24">
        <v>618416</v>
      </c>
    </row>
    <row r="5505" spans="1:22" x14ac:dyDescent="0.3">
      <c r="A5505" s="54"/>
      <c r="B5505" s="54" t="s">
        <v>620</v>
      </c>
      <c r="C5505" s="54" t="s">
        <v>617</v>
      </c>
      <c r="D5505" t="s">
        <v>88</v>
      </c>
      <c r="E5505" s="54" t="s">
        <v>561</v>
      </c>
      <c r="F5505" s="57" t="s">
        <v>280</v>
      </c>
      <c r="G5505" s="23">
        <v>4</v>
      </c>
      <c r="H5505" s="23" t="s">
        <v>29</v>
      </c>
      <c r="I5505" s="24">
        <v>113874</v>
      </c>
      <c r="J5505" s="24">
        <v>182198</v>
      </c>
      <c r="K5505" s="24">
        <v>159424</v>
      </c>
      <c r="L5505" s="24">
        <v>255078</v>
      </c>
      <c r="M5505" s="24">
        <v>204973</v>
      </c>
      <c r="N5505" s="24">
        <v>327957</v>
      </c>
      <c r="O5505" s="24">
        <v>273298</v>
      </c>
      <c r="P5505" s="24">
        <v>437276</v>
      </c>
      <c r="Q5505" s="24">
        <v>341622</v>
      </c>
      <c r="R5505" s="24">
        <v>546595</v>
      </c>
      <c r="S5505" s="24">
        <v>387172</v>
      </c>
      <c r="T5505" s="24">
        <v>619474</v>
      </c>
      <c r="U5505" s="24">
        <v>432721</v>
      </c>
      <c r="V5505" s="24">
        <v>692354</v>
      </c>
    </row>
    <row r="5506" spans="1:22" hidden="1" x14ac:dyDescent="0.3">
      <c r="A5506" s="23"/>
      <c r="B5506" s="23">
        <v>2023</v>
      </c>
      <c r="C5506" s="23" t="s">
        <v>560</v>
      </c>
      <c r="D5506" t="s">
        <v>88</v>
      </c>
      <c r="E5506" s="23" t="s">
        <v>561</v>
      </c>
      <c r="F5506" s="23" t="s">
        <v>320</v>
      </c>
      <c r="G5506" s="23">
        <v>1</v>
      </c>
      <c r="H5506" s="23" t="s">
        <v>14</v>
      </c>
      <c r="I5506" s="24">
        <v>132425</v>
      </c>
      <c r="J5506" s="24">
        <v>231744</v>
      </c>
      <c r="K5506" s="24">
        <v>171889</v>
      </c>
      <c r="L5506" s="24">
        <v>300805</v>
      </c>
      <c r="M5506" s="24">
        <v>205405</v>
      </c>
      <c r="N5506" s="24">
        <v>359458</v>
      </c>
      <c r="O5506" s="24">
        <v>244933</v>
      </c>
      <c r="P5506" s="24">
        <v>428632</v>
      </c>
      <c r="Q5506" s="24">
        <v>288987</v>
      </c>
      <c r="R5506" s="24">
        <v>505727</v>
      </c>
      <c r="S5506" s="24">
        <v>317025</v>
      </c>
      <c r="T5506" s="24">
        <v>554794</v>
      </c>
      <c r="U5506" s="24">
        <v>343412</v>
      </c>
      <c r="V5506" s="24">
        <v>600971</v>
      </c>
    </row>
    <row r="5507" spans="1:22" hidden="1" x14ac:dyDescent="0.3">
      <c r="A5507" s="23"/>
      <c r="B5507" s="23">
        <v>2023</v>
      </c>
      <c r="C5507" s="23" t="s">
        <v>560</v>
      </c>
      <c r="D5507" t="s">
        <v>88</v>
      </c>
      <c r="E5507" s="23" t="s">
        <v>561</v>
      </c>
      <c r="F5507" s="23" t="s">
        <v>320</v>
      </c>
      <c r="G5507" s="23">
        <v>2</v>
      </c>
      <c r="H5507" s="23" t="s">
        <v>30</v>
      </c>
      <c r="I5507" s="24">
        <v>111151</v>
      </c>
      <c r="J5507" s="24">
        <v>194514</v>
      </c>
      <c r="K5507" s="24">
        <v>147814</v>
      </c>
      <c r="L5507" s="24">
        <v>258675</v>
      </c>
      <c r="M5507" s="24">
        <v>181796</v>
      </c>
      <c r="N5507" s="24">
        <v>318143</v>
      </c>
      <c r="O5507" s="24">
        <v>228144</v>
      </c>
      <c r="P5507" s="24">
        <v>399252</v>
      </c>
      <c r="Q5507" s="24">
        <v>275627</v>
      </c>
      <c r="R5507" s="24">
        <v>482348</v>
      </c>
      <c r="S5507" s="24">
        <v>304254</v>
      </c>
      <c r="T5507" s="24">
        <v>532444</v>
      </c>
      <c r="U5507" s="24">
        <v>331027</v>
      </c>
      <c r="V5507" s="24">
        <v>579297</v>
      </c>
    </row>
    <row r="5508" spans="1:22" hidden="1" x14ac:dyDescent="0.3">
      <c r="A5508" s="23"/>
      <c r="B5508" s="23">
        <v>2023</v>
      </c>
      <c r="C5508" s="23" t="s">
        <v>560</v>
      </c>
      <c r="D5508" t="s">
        <v>88</v>
      </c>
      <c r="E5508" s="23" t="s">
        <v>561</v>
      </c>
      <c r="F5508" s="23" t="s">
        <v>320</v>
      </c>
      <c r="G5508" s="23">
        <v>3</v>
      </c>
      <c r="H5508" s="23" t="s">
        <v>31</v>
      </c>
      <c r="I5508" s="24">
        <v>102645</v>
      </c>
      <c r="J5508" s="24">
        <v>179628</v>
      </c>
      <c r="K5508" s="24">
        <v>141779</v>
      </c>
      <c r="L5508" s="24">
        <v>248113</v>
      </c>
      <c r="M5508" s="24">
        <v>179819</v>
      </c>
      <c r="N5508" s="24">
        <v>314683</v>
      </c>
      <c r="O5508" s="24">
        <v>234813</v>
      </c>
      <c r="P5508" s="24">
        <v>410922</v>
      </c>
      <c r="Q5508" s="24">
        <v>292489</v>
      </c>
      <c r="R5508" s="24">
        <v>511856</v>
      </c>
      <c r="S5508" s="24">
        <v>329152</v>
      </c>
      <c r="T5508" s="24">
        <v>576016</v>
      </c>
      <c r="U5508" s="24">
        <v>365265</v>
      </c>
      <c r="V5508" s="24">
        <v>639215</v>
      </c>
    </row>
    <row r="5509" spans="1:22" hidden="1" x14ac:dyDescent="0.3">
      <c r="A5509" s="23"/>
      <c r="B5509" s="23">
        <v>2023</v>
      </c>
      <c r="C5509" s="23" t="s">
        <v>560</v>
      </c>
      <c r="D5509" t="s">
        <v>88</v>
      </c>
      <c r="E5509" s="23" t="s">
        <v>561</v>
      </c>
      <c r="F5509" s="23" t="s">
        <v>320</v>
      </c>
      <c r="G5509" s="23">
        <v>4</v>
      </c>
      <c r="H5509" s="23" t="s">
        <v>29</v>
      </c>
      <c r="I5509" s="24">
        <v>114176</v>
      </c>
      <c r="J5509" s="24">
        <v>182682</v>
      </c>
      <c r="K5509" s="24">
        <v>159847</v>
      </c>
      <c r="L5509" s="24">
        <v>255755</v>
      </c>
      <c r="M5509" s="24">
        <v>205518</v>
      </c>
      <c r="N5509" s="24">
        <v>328828</v>
      </c>
      <c r="O5509" s="24">
        <v>274023</v>
      </c>
      <c r="P5509" s="24">
        <v>438438</v>
      </c>
      <c r="Q5509" s="24">
        <v>342529</v>
      </c>
      <c r="R5509" s="24">
        <v>548047</v>
      </c>
      <c r="S5509" s="24">
        <v>388200</v>
      </c>
      <c r="T5509" s="24">
        <v>621120</v>
      </c>
      <c r="U5509" s="24">
        <v>433871</v>
      </c>
      <c r="V5509" s="24">
        <v>694193</v>
      </c>
    </row>
    <row r="5510" spans="1:22" x14ac:dyDescent="0.3">
      <c r="A5510" s="54"/>
      <c r="B5510" s="54" t="s">
        <v>620</v>
      </c>
      <c r="C5510" s="54" t="s">
        <v>617</v>
      </c>
      <c r="D5510" t="s">
        <v>88</v>
      </c>
      <c r="E5510" s="54" t="s">
        <v>561</v>
      </c>
      <c r="F5510" s="57" t="s">
        <v>320</v>
      </c>
      <c r="G5510" s="23">
        <v>1</v>
      </c>
      <c r="H5510" s="23" t="s">
        <v>14</v>
      </c>
      <c r="I5510" s="24">
        <v>130307</v>
      </c>
      <c r="J5510" s="24">
        <v>228037</v>
      </c>
      <c r="K5510" s="24">
        <v>169022</v>
      </c>
      <c r="L5510" s="24">
        <v>295788</v>
      </c>
      <c r="M5510" s="24">
        <v>202619</v>
      </c>
      <c r="N5510" s="24">
        <v>354583</v>
      </c>
      <c r="O5510" s="24">
        <v>242238</v>
      </c>
      <c r="P5510" s="24">
        <v>423917</v>
      </c>
      <c r="Q5510" s="24">
        <v>285726</v>
      </c>
      <c r="R5510" s="24">
        <v>500020</v>
      </c>
      <c r="S5510" s="24">
        <v>313379</v>
      </c>
      <c r="T5510" s="24">
        <v>548413</v>
      </c>
      <c r="U5510" s="24">
        <v>338404</v>
      </c>
      <c r="V5510" s="24">
        <v>592207</v>
      </c>
    </row>
    <row r="5511" spans="1:22" x14ac:dyDescent="0.3">
      <c r="A5511" s="54"/>
      <c r="B5511" s="54" t="s">
        <v>620</v>
      </c>
      <c r="C5511" s="54" t="s">
        <v>617</v>
      </c>
      <c r="D5511" t="s">
        <v>88</v>
      </c>
      <c r="E5511" s="54" t="s">
        <v>561</v>
      </c>
      <c r="F5511" s="57" t="s">
        <v>320</v>
      </c>
      <c r="G5511" s="23">
        <v>2</v>
      </c>
      <c r="H5511" s="23" t="s">
        <v>30</v>
      </c>
      <c r="I5511" s="24">
        <v>112815</v>
      </c>
      <c r="J5511" s="24">
        <v>197426</v>
      </c>
      <c r="K5511" s="24">
        <v>148136</v>
      </c>
      <c r="L5511" s="24">
        <v>259237</v>
      </c>
      <c r="M5511" s="24">
        <v>180396</v>
      </c>
      <c r="N5511" s="24">
        <v>315693</v>
      </c>
      <c r="O5511" s="24">
        <v>221870</v>
      </c>
      <c r="P5511" s="24">
        <v>388273</v>
      </c>
      <c r="Q5511" s="24">
        <v>264227</v>
      </c>
      <c r="R5511" s="24">
        <v>462397</v>
      </c>
      <c r="S5511" s="24">
        <v>291939</v>
      </c>
      <c r="T5511" s="24">
        <v>510894</v>
      </c>
      <c r="U5511" s="24">
        <v>317375</v>
      </c>
      <c r="V5511" s="24">
        <v>555407</v>
      </c>
    </row>
    <row r="5512" spans="1:22" x14ac:dyDescent="0.3">
      <c r="A5512" s="54"/>
      <c r="B5512" s="54" t="s">
        <v>620</v>
      </c>
      <c r="C5512" s="54" t="s">
        <v>617</v>
      </c>
      <c r="D5512" t="s">
        <v>88</v>
      </c>
      <c r="E5512" s="54" t="s">
        <v>561</v>
      </c>
      <c r="F5512" s="57" t="s">
        <v>320</v>
      </c>
      <c r="G5512" s="23">
        <v>3</v>
      </c>
      <c r="H5512" s="23" t="s">
        <v>31</v>
      </c>
      <c r="I5512" s="24">
        <v>102109</v>
      </c>
      <c r="J5512" s="24">
        <v>178690</v>
      </c>
      <c r="K5512" s="24">
        <v>138794</v>
      </c>
      <c r="L5512" s="24">
        <v>242890</v>
      </c>
      <c r="M5512" s="24">
        <v>175381</v>
      </c>
      <c r="N5512" s="24">
        <v>306916</v>
      </c>
      <c r="O5512" s="24">
        <v>230762</v>
      </c>
      <c r="P5512" s="24">
        <v>403833</v>
      </c>
      <c r="Q5512" s="24">
        <v>285565</v>
      </c>
      <c r="R5512" s="24">
        <v>499740</v>
      </c>
      <c r="S5512" s="24">
        <v>321460</v>
      </c>
      <c r="T5512" s="24">
        <v>562554</v>
      </c>
      <c r="U5512" s="24">
        <v>356841</v>
      </c>
      <c r="V5512" s="24">
        <v>624471</v>
      </c>
    </row>
    <row r="5513" spans="1:22" x14ac:dyDescent="0.3">
      <c r="A5513" s="54"/>
      <c r="B5513" s="54" t="s">
        <v>620</v>
      </c>
      <c r="C5513" s="54" t="s">
        <v>617</v>
      </c>
      <c r="D5513" t="s">
        <v>88</v>
      </c>
      <c r="E5513" s="54" t="s">
        <v>561</v>
      </c>
      <c r="F5513" s="57" t="s">
        <v>320</v>
      </c>
      <c r="G5513" s="23">
        <v>4</v>
      </c>
      <c r="H5513" s="23" t="s">
        <v>29</v>
      </c>
      <c r="I5513" s="24">
        <v>114973</v>
      </c>
      <c r="J5513" s="24">
        <v>183956</v>
      </c>
      <c r="K5513" s="24">
        <v>160962</v>
      </c>
      <c r="L5513" s="24">
        <v>257539</v>
      </c>
      <c r="M5513" s="24">
        <v>206951</v>
      </c>
      <c r="N5513" s="24">
        <v>331122</v>
      </c>
      <c r="O5513" s="24">
        <v>275935</v>
      </c>
      <c r="P5513" s="24">
        <v>441496</v>
      </c>
      <c r="Q5513" s="24">
        <v>344918</v>
      </c>
      <c r="R5513" s="24">
        <v>551869</v>
      </c>
      <c r="S5513" s="24">
        <v>390908</v>
      </c>
      <c r="T5513" s="24">
        <v>625452</v>
      </c>
      <c r="U5513" s="24">
        <v>436897</v>
      </c>
      <c r="V5513" s="24">
        <v>699035</v>
      </c>
    </row>
    <row r="5514" spans="1:22" hidden="1" x14ac:dyDescent="0.3">
      <c r="A5514" s="23"/>
      <c r="B5514" s="23">
        <v>2023</v>
      </c>
      <c r="C5514" s="23" t="s">
        <v>544</v>
      </c>
      <c r="D5514" t="s">
        <v>181</v>
      </c>
      <c r="E5514" s="23" t="s">
        <v>550</v>
      </c>
      <c r="F5514" s="23" t="s">
        <v>220</v>
      </c>
      <c r="G5514" s="23">
        <v>1</v>
      </c>
      <c r="H5514" s="23" t="s">
        <v>14</v>
      </c>
      <c r="I5514" s="24">
        <v>124431</v>
      </c>
      <c r="J5514" s="24">
        <v>217754</v>
      </c>
      <c r="K5514" s="24">
        <v>161604</v>
      </c>
      <c r="L5514" s="24">
        <v>282808</v>
      </c>
      <c r="M5514" s="24">
        <v>193195</v>
      </c>
      <c r="N5514" s="24">
        <v>338091</v>
      </c>
      <c r="O5514" s="24">
        <v>230485</v>
      </c>
      <c r="P5514" s="24">
        <v>403348</v>
      </c>
      <c r="Q5514" s="24">
        <v>272019</v>
      </c>
      <c r="R5514" s="24">
        <v>476034</v>
      </c>
      <c r="S5514" s="24">
        <v>298445</v>
      </c>
      <c r="T5514" s="24">
        <v>522278</v>
      </c>
      <c r="U5514" s="24">
        <v>323344</v>
      </c>
      <c r="V5514" s="24">
        <v>565853</v>
      </c>
    </row>
    <row r="5515" spans="1:22" hidden="1" x14ac:dyDescent="0.3">
      <c r="A5515" s="23"/>
      <c r="B5515" s="23">
        <v>2023</v>
      </c>
      <c r="C5515" s="23" t="s">
        <v>544</v>
      </c>
      <c r="D5515" t="s">
        <v>181</v>
      </c>
      <c r="E5515" s="23" t="s">
        <v>550</v>
      </c>
      <c r="F5515" s="23" t="s">
        <v>220</v>
      </c>
      <c r="G5515" s="23">
        <v>2</v>
      </c>
      <c r="H5515" s="23" t="s">
        <v>30</v>
      </c>
      <c r="I5515" s="24">
        <v>103945</v>
      </c>
      <c r="J5515" s="24">
        <v>181903</v>
      </c>
      <c r="K5515" s="24">
        <v>138421</v>
      </c>
      <c r="L5515" s="24">
        <v>242237</v>
      </c>
      <c r="M5515" s="24">
        <v>170461</v>
      </c>
      <c r="N5515" s="24">
        <v>298306</v>
      </c>
      <c r="O5515" s="24">
        <v>214318</v>
      </c>
      <c r="P5515" s="24">
        <v>375056</v>
      </c>
      <c r="Q5515" s="24">
        <v>259154</v>
      </c>
      <c r="R5515" s="24">
        <v>453520</v>
      </c>
      <c r="S5515" s="24">
        <v>286146</v>
      </c>
      <c r="T5515" s="24">
        <v>500755</v>
      </c>
      <c r="U5515" s="24">
        <v>311418</v>
      </c>
      <c r="V5515" s="24">
        <v>544982</v>
      </c>
    </row>
    <row r="5516" spans="1:22" hidden="1" x14ac:dyDescent="0.3">
      <c r="A5516" s="23"/>
      <c r="B5516" s="23">
        <v>2023</v>
      </c>
      <c r="C5516" s="23" t="s">
        <v>544</v>
      </c>
      <c r="D5516" t="s">
        <v>181</v>
      </c>
      <c r="E5516" s="23" t="s">
        <v>550</v>
      </c>
      <c r="F5516" s="23" t="s">
        <v>220</v>
      </c>
      <c r="G5516" s="23">
        <v>3</v>
      </c>
      <c r="H5516" s="23" t="s">
        <v>31</v>
      </c>
      <c r="I5516" s="24">
        <v>95673</v>
      </c>
      <c r="J5516" s="24">
        <v>167428</v>
      </c>
      <c r="K5516" s="24">
        <v>132090</v>
      </c>
      <c r="L5516" s="24">
        <v>231158</v>
      </c>
      <c r="M5516" s="24">
        <v>167454</v>
      </c>
      <c r="N5516" s="24">
        <v>293044</v>
      </c>
      <c r="O5516" s="24">
        <v>218508</v>
      </c>
      <c r="P5516" s="24">
        <v>382390</v>
      </c>
      <c r="Q5516" s="24">
        <v>272147</v>
      </c>
      <c r="R5516" s="24">
        <v>476257</v>
      </c>
      <c r="S5516" s="24">
        <v>306184</v>
      </c>
      <c r="T5516" s="24">
        <v>535822</v>
      </c>
      <c r="U5516" s="24">
        <v>339692</v>
      </c>
      <c r="V5516" s="24">
        <v>594461</v>
      </c>
    </row>
    <row r="5517" spans="1:22" hidden="1" x14ac:dyDescent="0.3">
      <c r="A5517" s="23"/>
      <c r="B5517" s="23">
        <v>2023</v>
      </c>
      <c r="C5517" s="23" t="s">
        <v>544</v>
      </c>
      <c r="D5517" t="s">
        <v>181</v>
      </c>
      <c r="E5517" s="23" t="s">
        <v>550</v>
      </c>
      <c r="F5517" s="23" t="s">
        <v>220</v>
      </c>
      <c r="G5517" s="23">
        <v>4</v>
      </c>
      <c r="H5517" s="23" t="s">
        <v>29</v>
      </c>
      <c r="I5517" s="24">
        <v>107273</v>
      </c>
      <c r="J5517" s="24">
        <v>171637</v>
      </c>
      <c r="K5517" s="24">
        <v>150182</v>
      </c>
      <c r="L5517" s="24">
        <v>240291</v>
      </c>
      <c r="M5517" s="24">
        <v>193091</v>
      </c>
      <c r="N5517" s="24">
        <v>308946</v>
      </c>
      <c r="O5517" s="24">
        <v>257455</v>
      </c>
      <c r="P5517" s="24">
        <v>411928</v>
      </c>
      <c r="Q5517" s="24">
        <v>321819</v>
      </c>
      <c r="R5517" s="24">
        <v>514910</v>
      </c>
      <c r="S5517" s="24">
        <v>364728</v>
      </c>
      <c r="T5517" s="24">
        <v>583565</v>
      </c>
      <c r="U5517" s="24">
        <v>407637</v>
      </c>
      <c r="V5517" s="24">
        <v>652219</v>
      </c>
    </row>
    <row r="5518" spans="1:22" hidden="1" x14ac:dyDescent="0.3">
      <c r="A5518" s="23"/>
      <c r="B5518" s="23">
        <v>2023</v>
      </c>
      <c r="C5518" s="23" t="s">
        <v>551</v>
      </c>
      <c r="D5518" t="s">
        <v>173</v>
      </c>
      <c r="E5518" s="23" t="s">
        <v>558</v>
      </c>
      <c r="F5518" s="23" t="s">
        <v>220</v>
      </c>
      <c r="G5518" s="23">
        <v>1</v>
      </c>
      <c r="H5518" s="23" t="s">
        <v>14</v>
      </c>
      <c r="I5518" s="24">
        <v>119133</v>
      </c>
      <c r="J5518" s="24">
        <v>208482</v>
      </c>
      <c r="K5518" s="24">
        <v>154486</v>
      </c>
      <c r="L5518" s="24">
        <v>270350</v>
      </c>
      <c r="M5518" s="24">
        <v>184477</v>
      </c>
      <c r="N5518" s="24">
        <v>322836</v>
      </c>
      <c r="O5518" s="24">
        <v>219797</v>
      </c>
      <c r="P5518" s="24">
        <v>384644</v>
      </c>
      <c r="Q5518" s="24">
        <v>259202</v>
      </c>
      <c r="R5518" s="24">
        <v>453603</v>
      </c>
      <c r="S5518" s="24">
        <v>284296</v>
      </c>
      <c r="T5518" s="24">
        <v>497517</v>
      </c>
      <c r="U5518" s="24">
        <v>307861</v>
      </c>
      <c r="V5518" s="24">
        <v>538757</v>
      </c>
    </row>
    <row r="5519" spans="1:22" hidden="1" x14ac:dyDescent="0.3">
      <c r="A5519" s="23"/>
      <c r="B5519" s="23">
        <v>2023</v>
      </c>
      <c r="C5519" s="23" t="s">
        <v>551</v>
      </c>
      <c r="D5519" t="s">
        <v>173</v>
      </c>
      <c r="E5519" s="23" t="s">
        <v>558</v>
      </c>
      <c r="F5519" s="23" t="s">
        <v>220</v>
      </c>
      <c r="G5519" s="23">
        <v>2</v>
      </c>
      <c r="H5519" s="23" t="s">
        <v>30</v>
      </c>
      <c r="I5519" s="24">
        <v>100804</v>
      </c>
      <c r="J5519" s="24">
        <v>176406</v>
      </c>
      <c r="K5519" s="24">
        <v>133743</v>
      </c>
      <c r="L5519" s="24">
        <v>234051</v>
      </c>
      <c r="M5519" s="24">
        <v>164137</v>
      </c>
      <c r="N5519" s="24">
        <v>287239</v>
      </c>
      <c r="O5519" s="24">
        <v>205332</v>
      </c>
      <c r="P5519" s="24">
        <v>359331</v>
      </c>
      <c r="Q5519" s="24">
        <v>247691</v>
      </c>
      <c r="R5519" s="24">
        <v>433460</v>
      </c>
      <c r="S5519" s="24">
        <v>273292</v>
      </c>
      <c r="T5519" s="24">
        <v>478261</v>
      </c>
      <c r="U5519" s="24">
        <v>297190</v>
      </c>
      <c r="V5519" s="24">
        <v>520083</v>
      </c>
    </row>
    <row r="5520" spans="1:22" hidden="1" x14ac:dyDescent="0.3">
      <c r="A5520" s="23"/>
      <c r="B5520" s="23">
        <v>2023</v>
      </c>
      <c r="C5520" s="23" t="s">
        <v>551</v>
      </c>
      <c r="D5520" t="s">
        <v>173</v>
      </c>
      <c r="E5520" s="23" t="s">
        <v>558</v>
      </c>
      <c r="F5520" s="23" t="s">
        <v>220</v>
      </c>
      <c r="G5520" s="23">
        <v>3</v>
      </c>
      <c r="H5520" s="23" t="s">
        <v>31</v>
      </c>
      <c r="I5520" s="24">
        <v>93606</v>
      </c>
      <c r="J5520" s="24">
        <v>163810</v>
      </c>
      <c r="K5520" s="24">
        <v>129391</v>
      </c>
      <c r="L5520" s="24">
        <v>226434</v>
      </c>
      <c r="M5520" s="24">
        <v>164233</v>
      </c>
      <c r="N5520" s="24">
        <v>287408</v>
      </c>
      <c r="O5520" s="24">
        <v>214716</v>
      </c>
      <c r="P5520" s="24">
        <v>375753</v>
      </c>
      <c r="Q5520" s="24">
        <v>267510</v>
      </c>
      <c r="R5520" s="24">
        <v>468143</v>
      </c>
      <c r="S5520" s="24">
        <v>301166</v>
      </c>
      <c r="T5520" s="24">
        <v>527041</v>
      </c>
      <c r="U5520" s="24">
        <v>334348</v>
      </c>
      <c r="V5520" s="24">
        <v>585110</v>
      </c>
    </row>
    <row r="5521" spans="1:22" hidden="1" x14ac:dyDescent="0.3">
      <c r="A5521" s="23"/>
      <c r="B5521" s="23">
        <v>2023</v>
      </c>
      <c r="C5521" s="23" t="s">
        <v>551</v>
      </c>
      <c r="D5521" t="s">
        <v>173</v>
      </c>
      <c r="E5521" s="23" t="s">
        <v>558</v>
      </c>
      <c r="F5521" s="23" t="s">
        <v>220</v>
      </c>
      <c r="G5521" s="23">
        <v>4</v>
      </c>
      <c r="H5521" s="23" t="s">
        <v>29</v>
      </c>
      <c r="I5521" s="24">
        <v>102734</v>
      </c>
      <c r="J5521" s="24">
        <v>164375</v>
      </c>
      <c r="K5521" s="24">
        <v>143828</v>
      </c>
      <c r="L5521" s="24">
        <v>230124</v>
      </c>
      <c r="M5521" s="24">
        <v>184921</v>
      </c>
      <c r="N5521" s="24">
        <v>295874</v>
      </c>
      <c r="O5521" s="24">
        <v>246562</v>
      </c>
      <c r="P5521" s="24">
        <v>394499</v>
      </c>
      <c r="Q5521" s="24">
        <v>308202</v>
      </c>
      <c r="R5521" s="24">
        <v>493124</v>
      </c>
      <c r="S5521" s="24">
        <v>349296</v>
      </c>
      <c r="T5521" s="24">
        <v>558874</v>
      </c>
      <c r="U5521" s="24">
        <v>390390</v>
      </c>
      <c r="V5521" s="24">
        <v>624623</v>
      </c>
    </row>
    <row r="5522" spans="1:22" x14ac:dyDescent="0.3">
      <c r="A5522" s="54"/>
      <c r="B5522" s="54" t="s">
        <v>620</v>
      </c>
      <c r="C5522" s="54" t="s">
        <v>614</v>
      </c>
      <c r="D5522" t="s">
        <v>181</v>
      </c>
      <c r="E5522" s="54" t="s">
        <v>550</v>
      </c>
      <c r="F5522" s="57" t="s">
        <v>220</v>
      </c>
      <c r="G5522" s="23">
        <v>1</v>
      </c>
      <c r="H5522" s="23" t="s">
        <v>14</v>
      </c>
      <c r="I5522" s="24">
        <v>122887</v>
      </c>
      <c r="J5522" s="24">
        <v>215052</v>
      </c>
      <c r="K5522" s="24">
        <v>159441</v>
      </c>
      <c r="L5522" s="24">
        <v>279022</v>
      </c>
      <c r="M5522" s="24">
        <v>191163</v>
      </c>
      <c r="N5522" s="24">
        <v>334536</v>
      </c>
      <c r="O5522" s="24">
        <v>228587</v>
      </c>
      <c r="P5522" s="24">
        <v>400026</v>
      </c>
      <c r="Q5522" s="24">
        <v>269661</v>
      </c>
      <c r="R5522" s="24">
        <v>471906</v>
      </c>
      <c r="S5522" s="24">
        <v>295776</v>
      </c>
      <c r="T5522" s="24">
        <v>517607</v>
      </c>
      <c r="U5522" s="24">
        <v>319436</v>
      </c>
      <c r="V5522" s="24">
        <v>559013</v>
      </c>
    </row>
    <row r="5523" spans="1:22" x14ac:dyDescent="0.3">
      <c r="A5523" s="54"/>
      <c r="B5523" s="54" t="s">
        <v>620</v>
      </c>
      <c r="C5523" s="54" t="s">
        <v>614</v>
      </c>
      <c r="D5523" t="s">
        <v>181</v>
      </c>
      <c r="E5523" s="54" t="s">
        <v>550</v>
      </c>
      <c r="F5523" s="57" t="s">
        <v>220</v>
      </c>
      <c r="G5523" s="23">
        <v>2</v>
      </c>
      <c r="H5523" s="23" t="s">
        <v>30</v>
      </c>
      <c r="I5523" s="24">
        <v>106205</v>
      </c>
      <c r="J5523" s="24">
        <v>185859</v>
      </c>
      <c r="K5523" s="24">
        <v>139522</v>
      </c>
      <c r="L5523" s="24">
        <v>244164</v>
      </c>
      <c r="M5523" s="24">
        <v>169969</v>
      </c>
      <c r="N5523" s="24">
        <v>297446</v>
      </c>
      <c r="O5523" s="24">
        <v>209161</v>
      </c>
      <c r="P5523" s="24">
        <v>366032</v>
      </c>
      <c r="Q5523" s="24">
        <v>249157</v>
      </c>
      <c r="R5523" s="24">
        <v>436025</v>
      </c>
      <c r="S5523" s="24">
        <v>275319</v>
      </c>
      <c r="T5523" s="24">
        <v>481808</v>
      </c>
      <c r="U5523" s="24">
        <v>299349</v>
      </c>
      <c r="V5523" s="24">
        <v>523862</v>
      </c>
    </row>
    <row r="5524" spans="1:22" x14ac:dyDescent="0.3">
      <c r="A5524" s="54"/>
      <c r="B5524" s="54" t="s">
        <v>620</v>
      </c>
      <c r="C5524" s="54" t="s">
        <v>614</v>
      </c>
      <c r="D5524" t="s">
        <v>181</v>
      </c>
      <c r="E5524" s="54" t="s">
        <v>550</v>
      </c>
      <c r="F5524" s="57" t="s">
        <v>220</v>
      </c>
      <c r="G5524" s="23">
        <v>3</v>
      </c>
      <c r="H5524" s="23" t="s">
        <v>31</v>
      </c>
      <c r="I5524" s="24">
        <v>95911</v>
      </c>
      <c r="J5524" s="24">
        <v>167844</v>
      </c>
      <c r="K5524" s="24">
        <v>130309</v>
      </c>
      <c r="L5524" s="24">
        <v>228042</v>
      </c>
      <c r="M5524" s="24">
        <v>164614</v>
      </c>
      <c r="N5524" s="24">
        <v>288075</v>
      </c>
      <c r="O5524" s="24">
        <v>216549</v>
      </c>
      <c r="P5524" s="24">
        <v>378960</v>
      </c>
      <c r="Q5524" s="24">
        <v>267933</v>
      </c>
      <c r="R5524" s="24">
        <v>468882</v>
      </c>
      <c r="S5524" s="24">
        <v>301577</v>
      </c>
      <c r="T5524" s="24">
        <v>527759</v>
      </c>
      <c r="U5524" s="24">
        <v>334732</v>
      </c>
      <c r="V5524" s="24">
        <v>585780</v>
      </c>
    </row>
    <row r="5525" spans="1:22" x14ac:dyDescent="0.3">
      <c r="A5525" s="54"/>
      <c r="B5525" s="54" t="s">
        <v>620</v>
      </c>
      <c r="C5525" s="54" t="s">
        <v>614</v>
      </c>
      <c r="D5525" t="s">
        <v>181</v>
      </c>
      <c r="E5525" s="54" t="s">
        <v>550</v>
      </c>
      <c r="F5525" s="57" t="s">
        <v>220</v>
      </c>
      <c r="G5525" s="23">
        <v>4</v>
      </c>
      <c r="H5525" s="23" t="s">
        <v>29</v>
      </c>
      <c r="I5525" s="24">
        <v>108421</v>
      </c>
      <c r="J5525" s="24">
        <v>173474</v>
      </c>
      <c r="K5525" s="24">
        <v>151790</v>
      </c>
      <c r="L5525" s="24">
        <v>242864</v>
      </c>
      <c r="M5525" s="24">
        <v>195158</v>
      </c>
      <c r="N5525" s="24">
        <v>312253</v>
      </c>
      <c r="O5525" s="24">
        <v>260211</v>
      </c>
      <c r="P5525" s="24">
        <v>416338</v>
      </c>
      <c r="Q5525" s="24">
        <v>325264</v>
      </c>
      <c r="R5525" s="24">
        <v>520422</v>
      </c>
      <c r="S5525" s="24">
        <v>368632</v>
      </c>
      <c r="T5525" s="24">
        <v>589812</v>
      </c>
      <c r="U5525" s="24">
        <v>412001</v>
      </c>
      <c r="V5525" s="24">
        <v>659201</v>
      </c>
    </row>
    <row r="5526" spans="1:22" x14ac:dyDescent="0.3">
      <c r="A5526" s="54"/>
      <c r="B5526" s="54" t="s">
        <v>620</v>
      </c>
      <c r="C5526" s="54" t="s">
        <v>608</v>
      </c>
      <c r="D5526" t="s">
        <v>173</v>
      </c>
      <c r="E5526" s="54" t="s">
        <v>558</v>
      </c>
      <c r="F5526" s="57" t="s">
        <v>220</v>
      </c>
      <c r="G5526" s="23">
        <v>1</v>
      </c>
      <c r="H5526" s="23" t="s">
        <v>14</v>
      </c>
      <c r="I5526" s="24">
        <v>118182</v>
      </c>
      <c r="J5526" s="24">
        <v>206819</v>
      </c>
      <c r="K5526" s="24">
        <v>153069</v>
      </c>
      <c r="L5526" s="24">
        <v>267871</v>
      </c>
      <c r="M5526" s="24">
        <v>183346</v>
      </c>
      <c r="N5526" s="24">
        <v>320856</v>
      </c>
      <c r="O5526" s="24">
        <v>218973</v>
      </c>
      <c r="P5526" s="24">
        <v>383203</v>
      </c>
      <c r="Q5526" s="24">
        <v>258091</v>
      </c>
      <c r="R5526" s="24">
        <v>451659</v>
      </c>
      <c r="S5526" s="24">
        <v>282985</v>
      </c>
      <c r="T5526" s="24">
        <v>495224</v>
      </c>
      <c r="U5526" s="24">
        <v>305370</v>
      </c>
      <c r="V5526" s="24">
        <v>534397</v>
      </c>
    </row>
    <row r="5527" spans="1:22" x14ac:dyDescent="0.3">
      <c r="A5527" s="54"/>
      <c r="B5527" s="54" t="s">
        <v>620</v>
      </c>
      <c r="C5527" s="54" t="s">
        <v>608</v>
      </c>
      <c r="D5527" t="s">
        <v>173</v>
      </c>
      <c r="E5527" s="54" t="s">
        <v>558</v>
      </c>
      <c r="F5527" s="57" t="s">
        <v>220</v>
      </c>
      <c r="G5527" s="23">
        <v>2</v>
      </c>
      <c r="H5527" s="23" t="s">
        <v>30</v>
      </c>
      <c r="I5527" s="24">
        <v>103272</v>
      </c>
      <c r="J5527" s="24">
        <v>180727</v>
      </c>
      <c r="K5527" s="24">
        <v>135265</v>
      </c>
      <c r="L5527" s="24">
        <v>236715</v>
      </c>
      <c r="M5527" s="24">
        <v>164403</v>
      </c>
      <c r="N5527" s="24">
        <v>287705</v>
      </c>
      <c r="O5527" s="24">
        <v>201611</v>
      </c>
      <c r="P5527" s="24">
        <v>352819</v>
      </c>
      <c r="Q5527" s="24">
        <v>239765</v>
      </c>
      <c r="R5527" s="24">
        <v>419588</v>
      </c>
      <c r="S5527" s="24">
        <v>264760</v>
      </c>
      <c r="T5527" s="24">
        <v>463331</v>
      </c>
      <c r="U5527" s="24">
        <v>287608</v>
      </c>
      <c r="V5527" s="24">
        <v>503313</v>
      </c>
    </row>
    <row r="5528" spans="1:22" x14ac:dyDescent="0.3">
      <c r="A5528" s="54"/>
      <c r="B5528" s="54" t="s">
        <v>620</v>
      </c>
      <c r="C5528" s="54" t="s">
        <v>608</v>
      </c>
      <c r="D5528" t="s">
        <v>173</v>
      </c>
      <c r="E5528" s="54" t="s">
        <v>558</v>
      </c>
      <c r="F5528" s="57" t="s">
        <v>220</v>
      </c>
      <c r="G5528" s="23">
        <v>3</v>
      </c>
      <c r="H5528" s="23" t="s">
        <v>31</v>
      </c>
      <c r="I5528" s="24">
        <v>94573</v>
      </c>
      <c r="J5528" s="24">
        <v>165503</v>
      </c>
      <c r="K5528" s="24">
        <v>128858</v>
      </c>
      <c r="L5528" s="24">
        <v>225502</v>
      </c>
      <c r="M5528" s="24">
        <v>163059</v>
      </c>
      <c r="N5528" s="24">
        <v>285353</v>
      </c>
      <c r="O5528" s="24">
        <v>214787</v>
      </c>
      <c r="P5528" s="24">
        <v>375877</v>
      </c>
      <c r="Q5528" s="24">
        <v>266023</v>
      </c>
      <c r="R5528" s="24">
        <v>465541</v>
      </c>
      <c r="S5528" s="24">
        <v>299634</v>
      </c>
      <c r="T5528" s="24">
        <v>524359</v>
      </c>
      <c r="U5528" s="24">
        <v>332807</v>
      </c>
      <c r="V5528" s="24">
        <v>582412</v>
      </c>
    </row>
    <row r="5529" spans="1:22" x14ac:dyDescent="0.3">
      <c r="A5529" s="54"/>
      <c r="B5529" s="54" t="s">
        <v>620</v>
      </c>
      <c r="C5529" s="54" t="s">
        <v>608</v>
      </c>
      <c r="D5529" t="s">
        <v>173</v>
      </c>
      <c r="E5529" s="54" t="s">
        <v>558</v>
      </c>
      <c r="F5529" s="57" t="s">
        <v>220</v>
      </c>
      <c r="G5529" s="23">
        <v>4</v>
      </c>
      <c r="H5529" s="23" t="s">
        <v>29</v>
      </c>
      <c r="I5529" s="24">
        <v>104299</v>
      </c>
      <c r="J5529" s="24">
        <v>166879</v>
      </c>
      <c r="K5529" s="24">
        <v>146019</v>
      </c>
      <c r="L5529" s="24">
        <v>233630</v>
      </c>
      <c r="M5529" s="24">
        <v>187738</v>
      </c>
      <c r="N5529" s="24">
        <v>300381</v>
      </c>
      <c r="O5529" s="24">
        <v>250318</v>
      </c>
      <c r="P5529" s="24">
        <v>400509</v>
      </c>
      <c r="Q5529" s="24">
        <v>312897</v>
      </c>
      <c r="R5529" s="24">
        <v>500636</v>
      </c>
      <c r="S5529" s="24">
        <v>354617</v>
      </c>
      <c r="T5529" s="24">
        <v>567387</v>
      </c>
      <c r="U5529" s="24">
        <v>396337</v>
      </c>
      <c r="V5529" s="24">
        <v>634139</v>
      </c>
    </row>
    <row r="5530" spans="1:22" hidden="1" x14ac:dyDescent="0.3">
      <c r="A5530" s="23"/>
      <c r="B5530" s="23">
        <v>2023</v>
      </c>
      <c r="C5530" s="23" t="s">
        <v>551</v>
      </c>
      <c r="D5530" t="s">
        <v>167</v>
      </c>
      <c r="E5530" s="23" t="s">
        <v>557</v>
      </c>
      <c r="F5530" s="23" t="s">
        <v>257</v>
      </c>
      <c r="G5530" s="23">
        <v>1</v>
      </c>
      <c r="H5530" s="23" t="s">
        <v>14</v>
      </c>
      <c r="I5530" s="24">
        <v>119091</v>
      </c>
      <c r="J5530" s="24">
        <v>208409</v>
      </c>
      <c r="K5530" s="24">
        <v>154397</v>
      </c>
      <c r="L5530" s="24">
        <v>270194</v>
      </c>
      <c r="M5530" s="24">
        <v>184341</v>
      </c>
      <c r="N5530" s="24">
        <v>322596</v>
      </c>
      <c r="O5530" s="24">
        <v>219592</v>
      </c>
      <c r="P5530" s="24">
        <v>384285</v>
      </c>
      <c r="Q5530" s="24">
        <v>258930</v>
      </c>
      <c r="R5530" s="24">
        <v>453127</v>
      </c>
      <c r="S5530" s="24">
        <v>283985</v>
      </c>
      <c r="T5530" s="24">
        <v>496973</v>
      </c>
      <c r="U5530" s="24">
        <v>307501</v>
      </c>
      <c r="V5530" s="24">
        <v>538128</v>
      </c>
    </row>
    <row r="5531" spans="1:22" hidden="1" x14ac:dyDescent="0.3">
      <c r="A5531" s="23"/>
      <c r="B5531" s="23">
        <v>2023</v>
      </c>
      <c r="C5531" s="23" t="s">
        <v>551</v>
      </c>
      <c r="D5531" t="s">
        <v>167</v>
      </c>
      <c r="E5531" s="23" t="s">
        <v>557</v>
      </c>
      <c r="F5531" s="23" t="s">
        <v>257</v>
      </c>
      <c r="G5531" s="23">
        <v>2</v>
      </c>
      <c r="H5531" s="23" t="s">
        <v>30</v>
      </c>
      <c r="I5531" s="24">
        <v>100957</v>
      </c>
      <c r="J5531" s="24">
        <v>176675</v>
      </c>
      <c r="K5531" s="24">
        <v>133875</v>
      </c>
      <c r="L5531" s="24">
        <v>234281</v>
      </c>
      <c r="M5531" s="24">
        <v>164217</v>
      </c>
      <c r="N5531" s="24">
        <v>287379</v>
      </c>
      <c r="O5531" s="24">
        <v>205281</v>
      </c>
      <c r="P5531" s="24">
        <v>359241</v>
      </c>
      <c r="Q5531" s="24">
        <v>247542</v>
      </c>
      <c r="R5531" s="24">
        <v>433198</v>
      </c>
      <c r="S5531" s="24">
        <v>273098</v>
      </c>
      <c r="T5531" s="24">
        <v>477921</v>
      </c>
      <c r="U5531" s="24">
        <v>296944</v>
      </c>
      <c r="V5531" s="24">
        <v>519653</v>
      </c>
    </row>
    <row r="5532" spans="1:22" hidden="1" x14ac:dyDescent="0.3">
      <c r="A5532" s="23"/>
      <c r="B5532" s="23">
        <v>2023</v>
      </c>
      <c r="C5532" s="23" t="s">
        <v>551</v>
      </c>
      <c r="D5532" t="s">
        <v>167</v>
      </c>
      <c r="E5532" s="23" t="s">
        <v>557</v>
      </c>
      <c r="F5532" s="23" t="s">
        <v>257</v>
      </c>
      <c r="G5532" s="23">
        <v>3</v>
      </c>
      <c r="H5532" s="23" t="s">
        <v>31</v>
      </c>
      <c r="I5532" s="24">
        <v>93868</v>
      </c>
      <c r="J5532" s="24">
        <v>164268</v>
      </c>
      <c r="K5532" s="24">
        <v>129775</v>
      </c>
      <c r="L5532" s="24">
        <v>227106</v>
      </c>
      <c r="M5532" s="24">
        <v>164750</v>
      </c>
      <c r="N5532" s="24">
        <v>288312</v>
      </c>
      <c r="O5532" s="24">
        <v>215450</v>
      </c>
      <c r="P5532" s="24">
        <v>377037</v>
      </c>
      <c r="Q5532" s="24">
        <v>268437</v>
      </c>
      <c r="R5532" s="24">
        <v>469766</v>
      </c>
      <c r="S5532" s="24">
        <v>302238</v>
      </c>
      <c r="T5532" s="24">
        <v>528917</v>
      </c>
      <c r="U5532" s="24">
        <v>335570</v>
      </c>
      <c r="V5532" s="24">
        <v>587248</v>
      </c>
    </row>
    <row r="5533" spans="1:22" hidden="1" x14ac:dyDescent="0.3">
      <c r="A5533" s="23"/>
      <c r="B5533" s="23">
        <v>2023</v>
      </c>
      <c r="C5533" s="23" t="s">
        <v>551</v>
      </c>
      <c r="D5533" t="s">
        <v>167</v>
      </c>
      <c r="E5533" s="23" t="s">
        <v>557</v>
      </c>
      <c r="F5533" s="23" t="s">
        <v>257</v>
      </c>
      <c r="G5533" s="23">
        <v>4</v>
      </c>
      <c r="H5533" s="23" t="s">
        <v>29</v>
      </c>
      <c r="I5533" s="24">
        <v>102702</v>
      </c>
      <c r="J5533" s="24">
        <v>164324</v>
      </c>
      <c r="K5533" s="24">
        <v>143783</v>
      </c>
      <c r="L5533" s="24">
        <v>230053</v>
      </c>
      <c r="M5533" s="24">
        <v>184864</v>
      </c>
      <c r="N5533" s="24">
        <v>295783</v>
      </c>
      <c r="O5533" s="24">
        <v>246486</v>
      </c>
      <c r="P5533" s="24">
        <v>394377</v>
      </c>
      <c r="Q5533" s="24">
        <v>308107</v>
      </c>
      <c r="R5533" s="24">
        <v>492972</v>
      </c>
      <c r="S5533" s="24">
        <v>349188</v>
      </c>
      <c r="T5533" s="24">
        <v>558701</v>
      </c>
      <c r="U5533" s="24">
        <v>390269</v>
      </c>
      <c r="V5533" s="24">
        <v>624431</v>
      </c>
    </row>
    <row r="5534" spans="1:22" x14ac:dyDescent="0.3">
      <c r="A5534" s="54"/>
      <c r="B5534" s="54" t="s">
        <v>620</v>
      </c>
      <c r="C5534" s="54" t="s">
        <v>608</v>
      </c>
      <c r="D5534" t="s">
        <v>167</v>
      </c>
      <c r="E5534" s="54" t="s">
        <v>557</v>
      </c>
      <c r="F5534" s="57" t="s">
        <v>257</v>
      </c>
      <c r="G5534" s="23">
        <v>1</v>
      </c>
      <c r="H5534" s="23" t="s">
        <v>14</v>
      </c>
      <c r="I5534" s="24">
        <v>118779</v>
      </c>
      <c r="J5534" s="24">
        <v>207864</v>
      </c>
      <c r="K5534" s="24">
        <v>153825</v>
      </c>
      <c r="L5534" s="24">
        <v>269193</v>
      </c>
      <c r="M5534" s="24">
        <v>184239</v>
      </c>
      <c r="N5534" s="24">
        <v>322418</v>
      </c>
      <c r="O5534" s="24">
        <v>220022</v>
      </c>
      <c r="P5534" s="24">
        <v>385038</v>
      </c>
      <c r="Q5534" s="24">
        <v>259311</v>
      </c>
      <c r="R5534" s="24">
        <v>453795</v>
      </c>
      <c r="S5534" s="24">
        <v>284317</v>
      </c>
      <c r="T5534" s="24">
        <v>497555</v>
      </c>
      <c r="U5534" s="24">
        <v>306790</v>
      </c>
      <c r="V5534" s="24">
        <v>536882</v>
      </c>
    </row>
    <row r="5535" spans="1:22" x14ac:dyDescent="0.3">
      <c r="A5535" s="54"/>
      <c r="B5535" s="54" t="s">
        <v>620</v>
      </c>
      <c r="C5535" s="54" t="s">
        <v>608</v>
      </c>
      <c r="D5535" t="s">
        <v>167</v>
      </c>
      <c r="E5535" s="54" t="s">
        <v>557</v>
      </c>
      <c r="F5535" s="57" t="s">
        <v>257</v>
      </c>
      <c r="G5535" s="23">
        <v>2</v>
      </c>
      <c r="H5535" s="23" t="s">
        <v>30</v>
      </c>
      <c r="I5535" s="24">
        <v>103869</v>
      </c>
      <c r="J5535" s="24">
        <v>181771</v>
      </c>
      <c r="K5535" s="24">
        <v>136021</v>
      </c>
      <c r="L5535" s="24">
        <v>238036</v>
      </c>
      <c r="M5535" s="24">
        <v>165296</v>
      </c>
      <c r="N5535" s="24">
        <v>289268</v>
      </c>
      <c r="O5535" s="24">
        <v>202659</v>
      </c>
      <c r="P5535" s="24">
        <v>354654</v>
      </c>
      <c r="Q5535" s="24">
        <v>240985</v>
      </c>
      <c r="R5535" s="24">
        <v>421725</v>
      </c>
      <c r="S5535" s="24">
        <v>266096</v>
      </c>
      <c r="T5535" s="24">
        <v>465669</v>
      </c>
      <c r="U5535" s="24">
        <v>289041</v>
      </c>
      <c r="V5535" s="24">
        <v>505823</v>
      </c>
    </row>
    <row r="5536" spans="1:22" x14ac:dyDescent="0.3">
      <c r="A5536" s="54"/>
      <c r="B5536" s="54" t="s">
        <v>620</v>
      </c>
      <c r="C5536" s="54" t="s">
        <v>608</v>
      </c>
      <c r="D5536" t="s">
        <v>167</v>
      </c>
      <c r="E5536" s="54" t="s">
        <v>557</v>
      </c>
      <c r="F5536" s="57" t="s">
        <v>257</v>
      </c>
      <c r="G5536" s="23">
        <v>3</v>
      </c>
      <c r="H5536" s="23" t="s">
        <v>31</v>
      </c>
      <c r="I5536" s="24">
        <v>95206</v>
      </c>
      <c r="J5536" s="24">
        <v>166611</v>
      </c>
      <c r="K5536" s="24">
        <v>129744</v>
      </c>
      <c r="L5536" s="24">
        <v>227052</v>
      </c>
      <c r="M5536" s="24">
        <v>164198</v>
      </c>
      <c r="N5536" s="24">
        <v>287347</v>
      </c>
      <c r="O5536" s="24">
        <v>216306</v>
      </c>
      <c r="P5536" s="24">
        <v>378535</v>
      </c>
      <c r="Q5536" s="24">
        <v>267922</v>
      </c>
      <c r="R5536" s="24">
        <v>468863</v>
      </c>
      <c r="S5536" s="24">
        <v>301785</v>
      </c>
      <c r="T5536" s="24">
        <v>528124</v>
      </c>
      <c r="U5536" s="24">
        <v>335211</v>
      </c>
      <c r="V5536" s="24">
        <v>586620</v>
      </c>
    </row>
    <row r="5537" spans="1:22" x14ac:dyDescent="0.3">
      <c r="A5537" s="54"/>
      <c r="B5537" s="54" t="s">
        <v>620</v>
      </c>
      <c r="C5537" s="54" t="s">
        <v>608</v>
      </c>
      <c r="D5537" t="s">
        <v>167</v>
      </c>
      <c r="E5537" s="54" t="s">
        <v>557</v>
      </c>
      <c r="F5537" s="57" t="s">
        <v>257</v>
      </c>
      <c r="G5537" s="23">
        <v>4</v>
      </c>
      <c r="H5537" s="23" t="s">
        <v>29</v>
      </c>
      <c r="I5537" s="24">
        <v>104828</v>
      </c>
      <c r="J5537" s="24">
        <v>167725</v>
      </c>
      <c r="K5537" s="24">
        <v>146759</v>
      </c>
      <c r="L5537" s="24">
        <v>234814</v>
      </c>
      <c r="M5537" s="24">
        <v>188690</v>
      </c>
      <c r="N5537" s="24">
        <v>301904</v>
      </c>
      <c r="O5537" s="24">
        <v>251587</v>
      </c>
      <c r="P5537" s="24">
        <v>402539</v>
      </c>
      <c r="Q5537" s="24">
        <v>314483</v>
      </c>
      <c r="R5537" s="24">
        <v>503174</v>
      </c>
      <c r="S5537" s="24">
        <v>356415</v>
      </c>
      <c r="T5537" s="24">
        <v>570263</v>
      </c>
      <c r="U5537" s="24">
        <v>398346</v>
      </c>
      <c r="V5537" s="24">
        <v>637353</v>
      </c>
    </row>
    <row r="5538" spans="1:22" hidden="1" x14ac:dyDescent="0.3">
      <c r="A5538" s="23"/>
      <c r="B5538" s="23">
        <v>2023</v>
      </c>
      <c r="C5538" s="23" t="s">
        <v>544</v>
      </c>
      <c r="D5538" t="s">
        <v>179</v>
      </c>
      <c r="E5538" s="23" t="s">
        <v>549</v>
      </c>
      <c r="F5538" s="23" t="s">
        <v>309</v>
      </c>
      <c r="G5538" s="23">
        <v>1</v>
      </c>
      <c r="H5538" s="23" t="s">
        <v>14</v>
      </c>
      <c r="I5538" s="24">
        <v>115490</v>
      </c>
      <c r="J5538" s="24">
        <v>202108</v>
      </c>
      <c r="K5538" s="24">
        <v>149830</v>
      </c>
      <c r="L5538" s="24">
        <v>262203</v>
      </c>
      <c r="M5538" s="24">
        <v>178977</v>
      </c>
      <c r="N5538" s="24">
        <v>313210</v>
      </c>
      <c r="O5538" s="24">
        <v>213326</v>
      </c>
      <c r="P5538" s="24">
        <v>373320</v>
      </c>
      <c r="Q5538" s="24">
        <v>251629</v>
      </c>
      <c r="R5538" s="24">
        <v>440350</v>
      </c>
      <c r="S5538" s="24">
        <v>276014</v>
      </c>
      <c r="T5538" s="24">
        <v>483024</v>
      </c>
      <c r="U5538" s="24">
        <v>298937</v>
      </c>
      <c r="V5538" s="24">
        <v>523140</v>
      </c>
    </row>
    <row r="5539" spans="1:22" hidden="1" x14ac:dyDescent="0.3">
      <c r="A5539" s="23"/>
      <c r="B5539" s="23">
        <v>2023</v>
      </c>
      <c r="C5539" s="23" t="s">
        <v>544</v>
      </c>
      <c r="D5539" t="s">
        <v>179</v>
      </c>
      <c r="E5539" s="23" t="s">
        <v>549</v>
      </c>
      <c r="F5539" s="23" t="s">
        <v>309</v>
      </c>
      <c r="G5539" s="23">
        <v>2</v>
      </c>
      <c r="H5539" s="23" t="s">
        <v>30</v>
      </c>
      <c r="I5539" s="24">
        <v>97356</v>
      </c>
      <c r="J5539" s="24">
        <v>170374</v>
      </c>
      <c r="K5539" s="24">
        <v>129309</v>
      </c>
      <c r="L5539" s="24">
        <v>226290</v>
      </c>
      <c r="M5539" s="24">
        <v>158853</v>
      </c>
      <c r="N5539" s="24">
        <v>277993</v>
      </c>
      <c r="O5539" s="24">
        <v>199015</v>
      </c>
      <c r="P5539" s="24">
        <v>348276</v>
      </c>
      <c r="Q5539" s="24">
        <v>240241</v>
      </c>
      <c r="R5539" s="24">
        <v>420421</v>
      </c>
      <c r="S5539" s="24">
        <v>265127</v>
      </c>
      <c r="T5539" s="24">
        <v>463973</v>
      </c>
      <c r="U5539" s="24">
        <v>288380</v>
      </c>
      <c r="V5539" s="24">
        <v>504665</v>
      </c>
    </row>
    <row r="5540" spans="1:22" hidden="1" x14ac:dyDescent="0.3">
      <c r="A5540" s="23"/>
      <c r="B5540" s="23">
        <v>2023</v>
      </c>
      <c r="C5540" s="23" t="s">
        <v>544</v>
      </c>
      <c r="D5540" t="s">
        <v>179</v>
      </c>
      <c r="E5540" s="23" t="s">
        <v>549</v>
      </c>
      <c r="F5540" s="23" t="s">
        <v>309</v>
      </c>
      <c r="G5540" s="23">
        <v>3</v>
      </c>
      <c r="H5540" s="23" t="s">
        <v>31</v>
      </c>
      <c r="I5540" s="24">
        <v>90173</v>
      </c>
      <c r="J5540" s="24">
        <v>157803</v>
      </c>
      <c r="K5540" s="24">
        <v>124603</v>
      </c>
      <c r="L5540" s="24">
        <v>218055</v>
      </c>
      <c r="M5540" s="24">
        <v>158100</v>
      </c>
      <c r="N5540" s="24">
        <v>276675</v>
      </c>
      <c r="O5540" s="24">
        <v>206584</v>
      </c>
      <c r="P5540" s="24">
        <v>361522</v>
      </c>
      <c r="Q5540" s="24">
        <v>257355</v>
      </c>
      <c r="R5540" s="24">
        <v>450371</v>
      </c>
      <c r="S5540" s="24">
        <v>289678</v>
      </c>
      <c r="T5540" s="24">
        <v>506936</v>
      </c>
      <c r="U5540" s="24">
        <v>321532</v>
      </c>
      <c r="V5540" s="24">
        <v>562682</v>
      </c>
    </row>
    <row r="5541" spans="1:22" hidden="1" x14ac:dyDescent="0.3">
      <c r="A5541" s="23"/>
      <c r="B5541" s="23">
        <v>2023</v>
      </c>
      <c r="C5541" s="23" t="s">
        <v>544</v>
      </c>
      <c r="D5541" t="s">
        <v>179</v>
      </c>
      <c r="E5541" s="23" t="s">
        <v>549</v>
      </c>
      <c r="F5541" s="23" t="s">
        <v>309</v>
      </c>
      <c r="G5541" s="23">
        <v>4</v>
      </c>
      <c r="H5541" s="23" t="s">
        <v>29</v>
      </c>
      <c r="I5541" s="24">
        <v>99585</v>
      </c>
      <c r="J5541" s="24">
        <v>159336</v>
      </c>
      <c r="K5541" s="24">
        <v>139419</v>
      </c>
      <c r="L5541" s="24">
        <v>223071</v>
      </c>
      <c r="M5541" s="24">
        <v>179253</v>
      </c>
      <c r="N5541" s="24">
        <v>286805</v>
      </c>
      <c r="O5541" s="24">
        <v>239004</v>
      </c>
      <c r="P5541" s="24">
        <v>382407</v>
      </c>
      <c r="Q5541" s="24">
        <v>298755</v>
      </c>
      <c r="R5541" s="24">
        <v>478008</v>
      </c>
      <c r="S5541" s="24">
        <v>338589</v>
      </c>
      <c r="T5541" s="24">
        <v>541743</v>
      </c>
      <c r="U5541" s="24">
        <v>378423</v>
      </c>
      <c r="V5541" s="24">
        <v>605477</v>
      </c>
    </row>
    <row r="5542" spans="1:22" x14ac:dyDescent="0.3">
      <c r="A5542" s="54"/>
      <c r="B5542" s="54" t="s">
        <v>620</v>
      </c>
      <c r="C5542" s="54" t="s">
        <v>614</v>
      </c>
      <c r="D5542" t="s">
        <v>179</v>
      </c>
      <c r="E5542" s="54" t="s">
        <v>543</v>
      </c>
      <c r="F5542" s="57" t="s">
        <v>309</v>
      </c>
      <c r="G5542" s="23">
        <v>1</v>
      </c>
      <c r="H5542" s="23" t="s">
        <v>14</v>
      </c>
      <c r="I5542" s="24">
        <v>116989</v>
      </c>
      <c r="J5542" s="24">
        <v>204730</v>
      </c>
      <c r="K5542" s="24">
        <v>151559</v>
      </c>
      <c r="L5542" s="24">
        <v>265228</v>
      </c>
      <c r="M5542" s="24">
        <v>181560</v>
      </c>
      <c r="N5542" s="24">
        <v>317731</v>
      </c>
      <c r="O5542" s="24">
        <v>216876</v>
      </c>
      <c r="P5542" s="24">
        <v>379532</v>
      </c>
      <c r="Q5542" s="24">
        <v>255649</v>
      </c>
      <c r="R5542" s="24">
        <v>447386</v>
      </c>
      <c r="S5542" s="24">
        <v>280322</v>
      </c>
      <c r="T5542" s="24">
        <v>490563</v>
      </c>
      <c r="U5542" s="24">
        <v>302529</v>
      </c>
      <c r="V5542" s="24">
        <v>529426</v>
      </c>
    </row>
    <row r="5543" spans="1:22" x14ac:dyDescent="0.3">
      <c r="A5543" s="54"/>
      <c r="B5543" s="54" t="s">
        <v>620</v>
      </c>
      <c r="C5543" s="54" t="s">
        <v>614</v>
      </c>
      <c r="D5543" t="s">
        <v>179</v>
      </c>
      <c r="E5543" s="54" t="s">
        <v>543</v>
      </c>
      <c r="F5543" s="57" t="s">
        <v>309</v>
      </c>
      <c r="G5543" s="23">
        <v>2</v>
      </c>
      <c r="H5543" s="23" t="s">
        <v>30</v>
      </c>
      <c r="I5543" s="24">
        <v>102079</v>
      </c>
      <c r="J5543" s="24">
        <v>178637</v>
      </c>
      <c r="K5543" s="24">
        <v>133755</v>
      </c>
      <c r="L5543" s="24">
        <v>234071</v>
      </c>
      <c r="M5543" s="24">
        <v>162617</v>
      </c>
      <c r="N5543" s="24">
        <v>284580</v>
      </c>
      <c r="O5543" s="24">
        <v>199513</v>
      </c>
      <c r="P5543" s="24">
        <v>349149</v>
      </c>
      <c r="Q5543" s="24">
        <v>237323</v>
      </c>
      <c r="R5543" s="24">
        <v>415316</v>
      </c>
      <c r="S5543" s="24">
        <v>262088</v>
      </c>
      <c r="T5543" s="24">
        <v>458654</v>
      </c>
      <c r="U5543" s="24">
        <v>284740</v>
      </c>
      <c r="V5543" s="24">
        <v>498294</v>
      </c>
    </row>
    <row r="5544" spans="1:22" x14ac:dyDescent="0.3">
      <c r="A5544" s="54"/>
      <c r="B5544" s="54" t="s">
        <v>620</v>
      </c>
      <c r="C5544" s="54" t="s">
        <v>614</v>
      </c>
      <c r="D5544" t="s">
        <v>179</v>
      </c>
      <c r="E5544" s="54" t="s">
        <v>543</v>
      </c>
      <c r="F5544" s="57" t="s">
        <v>309</v>
      </c>
      <c r="G5544" s="23">
        <v>3</v>
      </c>
      <c r="H5544" s="23" t="s">
        <v>31</v>
      </c>
      <c r="I5544" s="24">
        <v>93308</v>
      </c>
      <c r="J5544" s="24">
        <v>163288</v>
      </c>
      <c r="K5544" s="24">
        <v>127086</v>
      </c>
      <c r="L5544" s="24">
        <v>222401</v>
      </c>
      <c r="M5544" s="24">
        <v>160781</v>
      </c>
      <c r="N5544" s="24">
        <v>281366</v>
      </c>
      <c r="O5544" s="24">
        <v>211750</v>
      </c>
      <c r="P5544" s="24">
        <v>370562</v>
      </c>
      <c r="Q5544" s="24">
        <v>262226</v>
      </c>
      <c r="R5544" s="24">
        <v>458896</v>
      </c>
      <c r="S5544" s="24">
        <v>295330</v>
      </c>
      <c r="T5544" s="24">
        <v>516828</v>
      </c>
      <c r="U5544" s="24">
        <v>327997</v>
      </c>
      <c r="V5544" s="24">
        <v>573995</v>
      </c>
    </row>
    <row r="5545" spans="1:22" x14ac:dyDescent="0.3">
      <c r="A5545" s="54"/>
      <c r="B5545" s="54" t="s">
        <v>620</v>
      </c>
      <c r="C5545" s="54" t="s">
        <v>614</v>
      </c>
      <c r="D5545" t="s">
        <v>179</v>
      </c>
      <c r="E5545" s="54" t="s">
        <v>543</v>
      </c>
      <c r="F5545" s="57" t="s">
        <v>309</v>
      </c>
      <c r="G5545" s="23">
        <v>4</v>
      </c>
      <c r="H5545" s="23" t="s">
        <v>29</v>
      </c>
      <c r="I5545" s="24">
        <v>103242</v>
      </c>
      <c r="J5545" s="24">
        <v>165187</v>
      </c>
      <c r="K5545" s="24">
        <v>144538</v>
      </c>
      <c r="L5545" s="24">
        <v>231261</v>
      </c>
      <c r="M5545" s="24">
        <v>185835</v>
      </c>
      <c r="N5545" s="24">
        <v>297336</v>
      </c>
      <c r="O5545" s="24">
        <v>247780</v>
      </c>
      <c r="P5545" s="24">
        <v>396448</v>
      </c>
      <c r="Q5545" s="24">
        <v>309725</v>
      </c>
      <c r="R5545" s="24">
        <v>495560</v>
      </c>
      <c r="S5545" s="24">
        <v>351022</v>
      </c>
      <c r="T5545" s="24">
        <v>561635</v>
      </c>
      <c r="U5545" s="24">
        <v>392319</v>
      </c>
      <c r="V5545" s="24">
        <v>627710</v>
      </c>
    </row>
    <row r="5546" spans="1:22" hidden="1" x14ac:dyDescent="0.3">
      <c r="A5546" s="23"/>
      <c r="B5546" s="23">
        <v>2023</v>
      </c>
      <c r="C5546" s="23" t="s">
        <v>551</v>
      </c>
      <c r="D5546" t="s">
        <v>175</v>
      </c>
      <c r="E5546" s="23" t="s">
        <v>559</v>
      </c>
      <c r="F5546" s="23" t="s">
        <v>222</v>
      </c>
      <c r="G5546" s="23">
        <v>1</v>
      </c>
      <c r="H5546" s="23" t="s">
        <v>14</v>
      </c>
      <c r="I5546" s="24">
        <v>111373</v>
      </c>
      <c r="J5546" s="24">
        <v>194903</v>
      </c>
      <c r="K5546" s="24">
        <v>144680</v>
      </c>
      <c r="L5546" s="24">
        <v>253191</v>
      </c>
      <c r="M5546" s="24">
        <v>172993</v>
      </c>
      <c r="N5546" s="24">
        <v>302738</v>
      </c>
      <c r="O5546" s="24">
        <v>206426</v>
      </c>
      <c r="P5546" s="24">
        <v>361245</v>
      </c>
      <c r="Q5546" s="24">
        <v>243654</v>
      </c>
      <c r="R5546" s="24">
        <v>426395</v>
      </c>
      <c r="S5546" s="24">
        <v>267337</v>
      </c>
      <c r="T5546" s="24">
        <v>467840</v>
      </c>
      <c r="U5546" s="24">
        <v>289664</v>
      </c>
      <c r="V5546" s="24">
        <v>506912</v>
      </c>
    </row>
    <row r="5547" spans="1:22" hidden="1" x14ac:dyDescent="0.3">
      <c r="A5547" s="23"/>
      <c r="B5547" s="23">
        <v>2023</v>
      </c>
      <c r="C5547" s="23" t="s">
        <v>551</v>
      </c>
      <c r="D5547" t="s">
        <v>175</v>
      </c>
      <c r="E5547" s="23" t="s">
        <v>559</v>
      </c>
      <c r="F5547" s="23" t="s">
        <v>222</v>
      </c>
      <c r="G5547" s="23">
        <v>2</v>
      </c>
      <c r="H5547" s="23" t="s">
        <v>30</v>
      </c>
      <c r="I5547" s="24">
        <v>92849</v>
      </c>
      <c r="J5547" s="24">
        <v>162486</v>
      </c>
      <c r="K5547" s="24">
        <v>123718</v>
      </c>
      <c r="L5547" s="24">
        <v>216506</v>
      </c>
      <c r="M5547" s="24">
        <v>152436</v>
      </c>
      <c r="N5547" s="24">
        <v>266763</v>
      </c>
      <c r="O5547" s="24">
        <v>191807</v>
      </c>
      <c r="P5547" s="24">
        <v>335663</v>
      </c>
      <c r="Q5547" s="24">
        <v>232022</v>
      </c>
      <c r="R5547" s="24">
        <v>406038</v>
      </c>
      <c r="S5547" s="24">
        <v>256216</v>
      </c>
      <c r="T5547" s="24">
        <v>448378</v>
      </c>
      <c r="U5547" s="24">
        <v>278880</v>
      </c>
      <c r="V5547" s="24">
        <v>488040</v>
      </c>
    </row>
    <row r="5548" spans="1:22" hidden="1" x14ac:dyDescent="0.3">
      <c r="A5548" s="23"/>
      <c r="B5548" s="23">
        <v>2023</v>
      </c>
      <c r="C5548" s="23" t="s">
        <v>551</v>
      </c>
      <c r="D5548" t="s">
        <v>175</v>
      </c>
      <c r="E5548" s="23" t="s">
        <v>559</v>
      </c>
      <c r="F5548" s="23" t="s">
        <v>222</v>
      </c>
      <c r="G5548" s="23">
        <v>3</v>
      </c>
      <c r="H5548" s="23" t="s">
        <v>31</v>
      </c>
      <c r="I5548" s="24">
        <v>85340</v>
      </c>
      <c r="J5548" s="24">
        <v>149345</v>
      </c>
      <c r="K5548" s="24">
        <v>117801</v>
      </c>
      <c r="L5548" s="24">
        <v>206151</v>
      </c>
      <c r="M5548" s="24">
        <v>149309</v>
      </c>
      <c r="N5548" s="24">
        <v>261291</v>
      </c>
      <c r="O5548" s="24">
        <v>194772</v>
      </c>
      <c r="P5548" s="24">
        <v>340851</v>
      </c>
      <c r="Q5548" s="24">
        <v>242571</v>
      </c>
      <c r="R5548" s="24">
        <v>424499</v>
      </c>
      <c r="S5548" s="24">
        <v>272880</v>
      </c>
      <c r="T5548" s="24">
        <v>477540</v>
      </c>
      <c r="U5548" s="24">
        <v>302711</v>
      </c>
      <c r="V5548" s="24">
        <v>529744</v>
      </c>
    </row>
    <row r="5549" spans="1:22" hidden="1" x14ac:dyDescent="0.3">
      <c r="A5549" s="23"/>
      <c r="B5549" s="23">
        <v>2023</v>
      </c>
      <c r="C5549" s="23" t="s">
        <v>551</v>
      </c>
      <c r="D5549" t="s">
        <v>175</v>
      </c>
      <c r="E5549" s="23" t="s">
        <v>559</v>
      </c>
      <c r="F5549" s="23" t="s">
        <v>222</v>
      </c>
      <c r="G5549" s="23">
        <v>4</v>
      </c>
      <c r="H5549" s="23" t="s">
        <v>29</v>
      </c>
      <c r="I5549" s="24">
        <v>96012</v>
      </c>
      <c r="J5549" s="24">
        <v>153618</v>
      </c>
      <c r="K5549" s="24">
        <v>134416</v>
      </c>
      <c r="L5549" s="24">
        <v>215066</v>
      </c>
      <c r="M5549" s="24">
        <v>172821</v>
      </c>
      <c r="N5549" s="24">
        <v>276513</v>
      </c>
      <c r="O5549" s="24">
        <v>230428</v>
      </c>
      <c r="P5549" s="24">
        <v>368684</v>
      </c>
      <c r="Q5549" s="24">
        <v>288035</v>
      </c>
      <c r="R5549" s="24">
        <v>460855</v>
      </c>
      <c r="S5549" s="24">
        <v>326439</v>
      </c>
      <c r="T5549" s="24">
        <v>522303</v>
      </c>
      <c r="U5549" s="24">
        <v>364844</v>
      </c>
      <c r="V5549" s="24">
        <v>583750</v>
      </c>
    </row>
    <row r="5550" spans="1:22" x14ac:dyDescent="0.3">
      <c r="A5550" s="54"/>
      <c r="B5550" s="54" t="s">
        <v>620</v>
      </c>
      <c r="C5550" s="54" t="s">
        <v>608</v>
      </c>
      <c r="D5550" t="s">
        <v>175</v>
      </c>
      <c r="E5550" s="54" t="s">
        <v>559</v>
      </c>
      <c r="F5550" s="57" t="s">
        <v>222</v>
      </c>
      <c r="G5550" s="23">
        <v>1</v>
      </c>
      <c r="H5550" s="23" t="s">
        <v>14</v>
      </c>
      <c r="I5550" s="24">
        <v>112303</v>
      </c>
      <c r="J5550" s="24">
        <v>196530</v>
      </c>
      <c r="K5550" s="24">
        <v>145706</v>
      </c>
      <c r="L5550" s="24">
        <v>254985</v>
      </c>
      <c r="M5550" s="24">
        <v>174693</v>
      </c>
      <c r="N5550" s="24">
        <v>305712</v>
      </c>
      <c r="O5550" s="24">
        <v>208888</v>
      </c>
      <c r="P5550" s="24">
        <v>365554</v>
      </c>
      <c r="Q5550" s="24">
        <v>246420</v>
      </c>
      <c r="R5550" s="24">
        <v>431234</v>
      </c>
      <c r="S5550" s="24">
        <v>270283</v>
      </c>
      <c r="T5550" s="24">
        <v>472994</v>
      </c>
      <c r="U5550" s="24">
        <v>291901</v>
      </c>
      <c r="V5550" s="24">
        <v>510826</v>
      </c>
    </row>
    <row r="5551" spans="1:22" x14ac:dyDescent="0.3">
      <c r="A5551" s="54"/>
      <c r="B5551" s="54" t="s">
        <v>620</v>
      </c>
      <c r="C5551" s="54" t="s">
        <v>608</v>
      </c>
      <c r="D5551" t="s">
        <v>175</v>
      </c>
      <c r="E5551" s="54" t="s">
        <v>559</v>
      </c>
      <c r="F5551" s="57" t="s">
        <v>222</v>
      </c>
      <c r="G5551" s="23">
        <v>2</v>
      </c>
      <c r="H5551" s="23" t="s">
        <v>30</v>
      </c>
      <c r="I5551" s="24">
        <v>97072</v>
      </c>
      <c r="J5551" s="24">
        <v>169876</v>
      </c>
      <c r="K5551" s="24">
        <v>127519</v>
      </c>
      <c r="L5551" s="24">
        <v>223158</v>
      </c>
      <c r="M5551" s="24">
        <v>155342</v>
      </c>
      <c r="N5551" s="24">
        <v>271849</v>
      </c>
      <c r="O5551" s="24">
        <v>191152</v>
      </c>
      <c r="P5551" s="24">
        <v>334517</v>
      </c>
      <c r="Q5551" s="24">
        <v>227700</v>
      </c>
      <c r="R5551" s="24">
        <v>398474</v>
      </c>
      <c r="S5551" s="24">
        <v>251606</v>
      </c>
      <c r="T5551" s="24">
        <v>440310</v>
      </c>
      <c r="U5551" s="24">
        <v>273564</v>
      </c>
      <c r="V5551" s="24">
        <v>478736</v>
      </c>
    </row>
    <row r="5552" spans="1:22" x14ac:dyDescent="0.3">
      <c r="A5552" s="54"/>
      <c r="B5552" s="54" t="s">
        <v>620</v>
      </c>
      <c r="C5552" s="54" t="s">
        <v>608</v>
      </c>
      <c r="D5552" t="s">
        <v>175</v>
      </c>
      <c r="E5552" s="54" t="s">
        <v>559</v>
      </c>
      <c r="F5552" s="57" t="s">
        <v>222</v>
      </c>
      <c r="G5552" s="23">
        <v>3</v>
      </c>
      <c r="H5552" s="23" t="s">
        <v>31</v>
      </c>
      <c r="I5552" s="24">
        <v>87680</v>
      </c>
      <c r="J5552" s="24">
        <v>153439</v>
      </c>
      <c r="K5552" s="24">
        <v>119131</v>
      </c>
      <c r="L5552" s="24">
        <v>208479</v>
      </c>
      <c r="M5552" s="24">
        <v>150496</v>
      </c>
      <c r="N5552" s="24">
        <v>263368</v>
      </c>
      <c r="O5552" s="24">
        <v>197980</v>
      </c>
      <c r="P5552" s="24">
        <v>346466</v>
      </c>
      <c r="Q5552" s="24">
        <v>244962</v>
      </c>
      <c r="R5552" s="24">
        <v>428683</v>
      </c>
      <c r="S5552" s="24">
        <v>275724</v>
      </c>
      <c r="T5552" s="24">
        <v>482517</v>
      </c>
      <c r="U5552" s="24">
        <v>306039</v>
      </c>
      <c r="V5552" s="24">
        <v>535569</v>
      </c>
    </row>
    <row r="5553" spans="1:22" x14ac:dyDescent="0.3">
      <c r="A5553" s="54"/>
      <c r="B5553" s="54" t="s">
        <v>620</v>
      </c>
      <c r="C5553" s="54" t="s">
        <v>608</v>
      </c>
      <c r="D5553" t="s">
        <v>175</v>
      </c>
      <c r="E5553" s="54" t="s">
        <v>559</v>
      </c>
      <c r="F5553" s="57" t="s">
        <v>222</v>
      </c>
      <c r="G5553" s="23">
        <v>4</v>
      </c>
      <c r="H5553" s="23" t="s">
        <v>29</v>
      </c>
      <c r="I5553" s="24">
        <v>99084</v>
      </c>
      <c r="J5553" s="24">
        <v>158534</v>
      </c>
      <c r="K5553" s="24">
        <v>138717</v>
      </c>
      <c r="L5553" s="24">
        <v>221947</v>
      </c>
      <c r="M5553" s="24">
        <v>178350</v>
      </c>
      <c r="N5553" s="24">
        <v>285361</v>
      </c>
      <c r="O5553" s="24">
        <v>237800</v>
      </c>
      <c r="P5553" s="24">
        <v>380481</v>
      </c>
      <c r="Q5553" s="24">
        <v>297251</v>
      </c>
      <c r="R5553" s="24">
        <v>475601</v>
      </c>
      <c r="S5553" s="24">
        <v>336884</v>
      </c>
      <c r="T5553" s="24">
        <v>539014</v>
      </c>
      <c r="U5553" s="24">
        <v>376517</v>
      </c>
      <c r="V5553" s="24">
        <v>602428</v>
      </c>
    </row>
    <row r="5554" spans="1:22" hidden="1" x14ac:dyDescent="0.3">
      <c r="A5554" s="23"/>
      <c r="B5554" s="23">
        <v>2023</v>
      </c>
      <c r="C5554" s="23" t="s">
        <v>578</v>
      </c>
      <c r="D5554" t="s">
        <v>183</v>
      </c>
      <c r="E5554" s="23" t="s">
        <v>584</v>
      </c>
      <c r="F5554" s="23" t="s">
        <v>271</v>
      </c>
      <c r="G5554" s="23">
        <v>1</v>
      </c>
      <c r="H5554" s="23" t="s">
        <v>14</v>
      </c>
      <c r="I5554" s="24">
        <v>111211</v>
      </c>
      <c r="J5554" s="24">
        <v>194619</v>
      </c>
      <c r="K5554" s="24">
        <v>144297</v>
      </c>
      <c r="L5554" s="24">
        <v>252519</v>
      </c>
      <c r="M5554" s="24">
        <v>172384</v>
      </c>
      <c r="N5554" s="24">
        <v>301671</v>
      </c>
      <c r="O5554" s="24">
        <v>205489</v>
      </c>
      <c r="P5554" s="24">
        <v>359606</v>
      </c>
      <c r="Q5554" s="24">
        <v>242401</v>
      </c>
      <c r="R5554" s="24">
        <v>424202</v>
      </c>
      <c r="S5554" s="24">
        <v>265899</v>
      </c>
      <c r="T5554" s="24">
        <v>465323</v>
      </c>
      <c r="U5554" s="24">
        <v>287994</v>
      </c>
      <c r="V5554" s="24">
        <v>503989</v>
      </c>
    </row>
    <row r="5555" spans="1:22" hidden="1" x14ac:dyDescent="0.3">
      <c r="A5555" s="23"/>
      <c r="B5555" s="23">
        <v>2023</v>
      </c>
      <c r="C5555" s="23" t="s">
        <v>578</v>
      </c>
      <c r="D5555" t="s">
        <v>183</v>
      </c>
      <c r="E5555" s="23" t="s">
        <v>584</v>
      </c>
      <c r="F5555" s="23" t="s">
        <v>271</v>
      </c>
      <c r="G5555" s="23">
        <v>2</v>
      </c>
      <c r="H5555" s="23" t="s">
        <v>30</v>
      </c>
      <c r="I5555" s="24">
        <v>93648</v>
      </c>
      <c r="J5555" s="24">
        <v>163883</v>
      </c>
      <c r="K5555" s="24">
        <v>124421</v>
      </c>
      <c r="L5555" s="24">
        <v>217737</v>
      </c>
      <c r="M5555" s="24">
        <v>152893</v>
      </c>
      <c r="N5555" s="24">
        <v>267563</v>
      </c>
      <c r="O5555" s="24">
        <v>191629</v>
      </c>
      <c r="P5555" s="24">
        <v>335351</v>
      </c>
      <c r="Q5555" s="24">
        <v>231372</v>
      </c>
      <c r="R5555" s="24">
        <v>404900</v>
      </c>
      <c r="S5555" s="24">
        <v>255355</v>
      </c>
      <c r="T5555" s="24">
        <v>446871</v>
      </c>
      <c r="U5555" s="24">
        <v>277769</v>
      </c>
      <c r="V5555" s="24">
        <v>486096</v>
      </c>
    </row>
    <row r="5556" spans="1:22" hidden="1" x14ac:dyDescent="0.3">
      <c r="A5556" s="23"/>
      <c r="B5556" s="23">
        <v>2023</v>
      </c>
      <c r="C5556" s="23" t="s">
        <v>578</v>
      </c>
      <c r="D5556" t="s">
        <v>183</v>
      </c>
      <c r="E5556" s="23" t="s">
        <v>584</v>
      </c>
      <c r="F5556" s="23" t="s">
        <v>271</v>
      </c>
      <c r="G5556" s="23">
        <v>3</v>
      </c>
      <c r="H5556" s="23" t="s">
        <v>31</v>
      </c>
      <c r="I5556" s="24">
        <v>86674</v>
      </c>
      <c r="J5556" s="24">
        <v>151680</v>
      </c>
      <c r="K5556" s="24">
        <v>119756</v>
      </c>
      <c r="L5556" s="24">
        <v>209573</v>
      </c>
      <c r="M5556" s="24">
        <v>151934</v>
      </c>
      <c r="N5556" s="24">
        <v>265884</v>
      </c>
      <c r="O5556" s="24">
        <v>198495</v>
      </c>
      <c r="P5556" s="24">
        <v>347367</v>
      </c>
      <c r="Q5556" s="24">
        <v>247272</v>
      </c>
      <c r="R5556" s="24">
        <v>432725</v>
      </c>
      <c r="S5556" s="24">
        <v>278313</v>
      </c>
      <c r="T5556" s="24">
        <v>487048</v>
      </c>
      <c r="U5556" s="24">
        <v>308901</v>
      </c>
      <c r="V5556" s="24">
        <v>540576</v>
      </c>
    </row>
    <row r="5557" spans="1:22" hidden="1" x14ac:dyDescent="0.3">
      <c r="A5557" s="23"/>
      <c r="B5557" s="23">
        <v>2023</v>
      </c>
      <c r="C5557" s="23" t="s">
        <v>578</v>
      </c>
      <c r="D5557" t="s">
        <v>183</v>
      </c>
      <c r="E5557" s="23" t="s">
        <v>584</v>
      </c>
      <c r="F5557" s="23" t="s">
        <v>271</v>
      </c>
      <c r="G5557" s="23">
        <v>4</v>
      </c>
      <c r="H5557" s="23" t="s">
        <v>29</v>
      </c>
      <c r="I5557" s="24">
        <v>95892</v>
      </c>
      <c r="J5557" s="24">
        <v>153428</v>
      </c>
      <c r="K5557" s="24">
        <v>134249</v>
      </c>
      <c r="L5557" s="24">
        <v>214799</v>
      </c>
      <c r="M5557" s="24">
        <v>172606</v>
      </c>
      <c r="N5557" s="24">
        <v>276170</v>
      </c>
      <c r="O5557" s="24">
        <v>230142</v>
      </c>
      <c r="P5557" s="24">
        <v>368227</v>
      </c>
      <c r="Q5557" s="24">
        <v>287677</v>
      </c>
      <c r="R5557" s="24">
        <v>460284</v>
      </c>
      <c r="S5557" s="24">
        <v>326034</v>
      </c>
      <c r="T5557" s="24">
        <v>521655</v>
      </c>
      <c r="U5557" s="24">
        <v>364391</v>
      </c>
      <c r="V5557" s="24">
        <v>583026</v>
      </c>
    </row>
    <row r="5558" spans="1:22" x14ac:dyDescent="0.3">
      <c r="A5558" s="54"/>
      <c r="B5558" s="54" t="s">
        <v>620</v>
      </c>
      <c r="C5558" s="54" t="s">
        <v>612</v>
      </c>
      <c r="D5558" t="s">
        <v>183</v>
      </c>
      <c r="E5558" s="54" t="s">
        <v>584</v>
      </c>
      <c r="F5558" s="57" t="s">
        <v>271</v>
      </c>
      <c r="G5558" s="23">
        <v>1</v>
      </c>
      <c r="H5558" s="23" t="s">
        <v>14</v>
      </c>
      <c r="I5558" s="24">
        <v>107352</v>
      </c>
      <c r="J5558" s="24">
        <v>187866</v>
      </c>
      <c r="K5558" s="24">
        <v>139149</v>
      </c>
      <c r="L5558" s="24">
        <v>243510</v>
      </c>
      <c r="M5558" s="24">
        <v>166742</v>
      </c>
      <c r="N5558" s="24">
        <v>291799</v>
      </c>
      <c r="O5558" s="24">
        <v>199249</v>
      </c>
      <c r="P5558" s="24">
        <v>348686</v>
      </c>
      <c r="Q5558" s="24">
        <v>234935</v>
      </c>
      <c r="R5558" s="24">
        <v>411135</v>
      </c>
      <c r="S5558" s="24">
        <v>257635</v>
      </c>
      <c r="T5558" s="24">
        <v>450862</v>
      </c>
      <c r="U5558" s="24">
        <v>278116</v>
      </c>
      <c r="V5558" s="24">
        <v>486702</v>
      </c>
    </row>
    <row r="5559" spans="1:22" x14ac:dyDescent="0.3">
      <c r="A5559" s="54"/>
      <c r="B5559" s="54" t="s">
        <v>620</v>
      </c>
      <c r="C5559" s="54" t="s">
        <v>612</v>
      </c>
      <c r="D5559" t="s">
        <v>183</v>
      </c>
      <c r="E5559" s="54" t="s">
        <v>584</v>
      </c>
      <c r="F5559" s="57" t="s">
        <v>271</v>
      </c>
      <c r="G5559" s="23">
        <v>2</v>
      </c>
      <c r="H5559" s="23" t="s">
        <v>30</v>
      </c>
      <c r="I5559" s="24">
        <v>93358</v>
      </c>
      <c r="J5559" s="24">
        <v>163377</v>
      </c>
      <c r="K5559" s="24">
        <v>122439</v>
      </c>
      <c r="L5559" s="24">
        <v>214268</v>
      </c>
      <c r="M5559" s="24">
        <v>148963</v>
      </c>
      <c r="N5559" s="24">
        <v>260686</v>
      </c>
      <c r="O5559" s="24">
        <v>182954</v>
      </c>
      <c r="P5559" s="24">
        <v>320169</v>
      </c>
      <c r="Q5559" s="24">
        <v>217735</v>
      </c>
      <c r="R5559" s="24">
        <v>381035</v>
      </c>
      <c r="S5559" s="24">
        <v>240505</v>
      </c>
      <c r="T5559" s="24">
        <v>420883</v>
      </c>
      <c r="U5559" s="24">
        <v>261363</v>
      </c>
      <c r="V5559" s="24">
        <v>457385</v>
      </c>
    </row>
    <row r="5560" spans="1:22" x14ac:dyDescent="0.3">
      <c r="A5560" s="54"/>
      <c r="B5560" s="54" t="s">
        <v>620</v>
      </c>
      <c r="C5560" s="54" t="s">
        <v>612</v>
      </c>
      <c r="D5560" t="s">
        <v>183</v>
      </c>
      <c r="E5560" s="54" t="s">
        <v>584</v>
      </c>
      <c r="F5560" s="57" t="s">
        <v>271</v>
      </c>
      <c r="G5560" s="23">
        <v>3</v>
      </c>
      <c r="H5560" s="23" t="s">
        <v>31</v>
      </c>
      <c r="I5560" s="24">
        <v>84979</v>
      </c>
      <c r="J5560" s="24">
        <v>148713</v>
      </c>
      <c r="K5560" s="24">
        <v>115644</v>
      </c>
      <c r="L5560" s="24">
        <v>202377</v>
      </c>
      <c r="M5560" s="24">
        <v>146230</v>
      </c>
      <c r="N5560" s="24">
        <v>255903</v>
      </c>
      <c r="O5560" s="24">
        <v>192510</v>
      </c>
      <c r="P5560" s="24">
        <v>336892</v>
      </c>
      <c r="Q5560" s="24">
        <v>238328</v>
      </c>
      <c r="R5560" s="24">
        <v>417074</v>
      </c>
      <c r="S5560" s="24">
        <v>268360</v>
      </c>
      <c r="T5560" s="24">
        <v>469630</v>
      </c>
      <c r="U5560" s="24">
        <v>297981</v>
      </c>
      <c r="V5560" s="24">
        <v>521467</v>
      </c>
    </row>
    <row r="5561" spans="1:22" x14ac:dyDescent="0.3">
      <c r="A5561" s="54"/>
      <c r="B5561" s="54" t="s">
        <v>620</v>
      </c>
      <c r="C5561" s="54" t="s">
        <v>612</v>
      </c>
      <c r="D5561" t="s">
        <v>183</v>
      </c>
      <c r="E5561" s="54" t="s">
        <v>584</v>
      </c>
      <c r="F5561" s="57" t="s">
        <v>271</v>
      </c>
      <c r="G5561" s="23">
        <v>4</v>
      </c>
      <c r="H5561" s="23" t="s">
        <v>29</v>
      </c>
      <c r="I5561" s="24">
        <v>94730</v>
      </c>
      <c r="J5561" s="24">
        <v>151568</v>
      </c>
      <c r="K5561" s="24">
        <v>132622</v>
      </c>
      <c r="L5561" s="24">
        <v>212195</v>
      </c>
      <c r="M5561" s="24">
        <v>170514</v>
      </c>
      <c r="N5561" s="24">
        <v>272822</v>
      </c>
      <c r="O5561" s="24">
        <v>227351</v>
      </c>
      <c r="P5561" s="24">
        <v>363762</v>
      </c>
      <c r="Q5561" s="24">
        <v>284189</v>
      </c>
      <c r="R5561" s="24">
        <v>454703</v>
      </c>
      <c r="S5561" s="24">
        <v>322081</v>
      </c>
      <c r="T5561" s="24">
        <v>515330</v>
      </c>
      <c r="U5561" s="24">
        <v>359973</v>
      </c>
      <c r="V5561" s="24">
        <v>575957</v>
      </c>
    </row>
    <row r="5562" spans="1:22" hidden="1" x14ac:dyDescent="0.3">
      <c r="A5562" s="23"/>
      <c r="B5562" s="23">
        <v>2023</v>
      </c>
      <c r="C5562" s="23" t="s">
        <v>560</v>
      </c>
      <c r="D5562" t="s">
        <v>88</v>
      </c>
      <c r="E5562" s="23" t="s">
        <v>561</v>
      </c>
      <c r="F5562" s="23" t="s">
        <v>87</v>
      </c>
      <c r="G5562" s="23">
        <v>1</v>
      </c>
      <c r="H5562" s="23" t="s">
        <v>14</v>
      </c>
      <c r="I5562" s="24">
        <v>150454</v>
      </c>
      <c r="J5562" s="24">
        <v>263295</v>
      </c>
      <c r="K5562" s="24">
        <v>195229</v>
      </c>
      <c r="L5562" s="24">
        <v>341650</v>
      </c>
      <c r="M5562" s="24">
        <v>233241</v>
      </c>
      <c r="N5562" s="24">
        <v>408172</v>
      </c>
      <c r="O5562" s="24">
        <v>278051</v>
      </c>
      <c r="P5562" s="24">
        <v>486589</v>
      </c>
      <c r="Q5562" s="24">
        <v>328009</v>
      </c>
      <c r="R5562" s="24">
        <v>574016</v>
      </c>
      <c r="S5562" s="24">
        <v>359811</v>
      </c>
      <c r="T5562" s="24">
        <v>629669</v>
      </c>
      <c r="U5562" s="24">
        <v>389718</v>
      </c>
      <c r="V5562" s="24">
        <v>682007</v>
      </c>
    </row>
    <row r="5563" spans="1:22" hidden="1" x14ac:dyDescent="0.3">
      <c r="A5563" s="23"/>
      <c r="B5563" s="23">
        <v>2023</v>
      </c>
      <c r="C5563" s="23" t="s">
        <v>560</v>
      </c>
      <c r="D5563" t="s">
        <v>88</v>
      </c>
      <c r="E5563" s="23" t="s">
        <v>561</v>
      </c>
      <c r="F5563" s="23" t="s">
        <v>87</v>
      </c>
      <c r="G5563" s="23">
        <v>2</v>
      </c>
      <c r="H5563" s="23" t="s">
        <v>30</v>
      </c>
      <c r="I5563" s="24">
        <v>126619</v>
      </c>
      <c r="J5563" s="24">
        <v>221584</v>
      </c>
      <c r="K5563" s="24">
        <v>168256</v>
      </c>
      <c r="L5563" s="24">
        <v>294448</v>
      </c>
      <c r="M5563" s="24">
        <v>206791</v>
      </c>
      <c r="N5563" s="24">
        <v>361884</v>
      </c>
      <c r="O5563" s="24">
        <v>259242</v>
      </c>
      <c r="P5563" s="24">
        <v>453673</v>
      </c>
      <c r="Q5563" s="24">
        <v>313041</v>
      </c>
      <c r="R5563" s="24">
        <v>547822</v>
      </c>
      <c r="S5563" s="24">
        <v>345502</v>
      </c>
      <c r="T5563" s="24">
        <v>604628</v>
      </c>
      <c r="U5563" s="24">
        <v>375843</v>
      </c>
      <c r="V5563" s="24">
        <v>657724</v>
      </c>
    </row>
    <row r="5564" spans="1:22" hidden="1" x14ac:dyDescent="0.3">
      <c r="A5564" s="23"/>
      <c r="B5564" s="23">
        <v>2023</v>
      </c>
      <c r="C5564" s="23" t="s">
        <v>560</v>
      </c>
      <c r="D5564" t="s">
        <v>88</v>
      </c>
      <c r="E5564" s="23" t="s">
        <v>561</v>
      </c>
      <c r="F5564" s="23" t="s">
        <v>87</v>
      </c>
      <c r="G5564" s="23">
        <v>3</v>
      </c>
      <c r="H5564" s="23" t="s">
        <v>31</v>
      </c>
      <c r="I5564" s="24">
        <v>117144</v>
      </c>
      <c r="J5564" s="24">
        <v>205001</v>
      </c>
      <c r="K5564" s="24">
        <v>161846</v>
      </c>
      <c r="L5564" s="24">
        <v>283230</v>
      </c>
      <c r="M5564" s="24">
        <v>205322</v>
      </c>
      <c r="N5564" s="24">
        <v>359314</v>
      </c>
      <c r="O5564" s="24">
        <v>268222</v>
      </c>
      <c r="P5564" s="24">
        <v>469388</v>
      </c>
      <c r="Q5564" s="24">
        <v>334127</v>
      </c>
      <c r="R5564" s="24">
        <v>584722</v>
      </c>
      <c r="S5564" s="24">
        <v>376060</v>
      </c>
      <c r="T5564" s="24">
        <v>658106</v>
      </c>
      <c r="U5564" s="24">
        <v>417378</v>
      </c>
      <c r="V5564" s="24">
        <v>730412</v>
      </c>
    </row>
    <row r="5565" spans="1:22" hidden="1" x14ac:dyDescent="0.3">
      <c r="A5565" s="23"/>
      <c r="B5565" s="23">
        <v>2023</v>
      </c>
      <c r="C5565" s="23" t="s">
        <v>560</v>
      </c>
      <c r="D5565" t="s">
        <v>88</v>
      </c>
      <c r="E5565" s="23" t="s">
        <v>561</v>
      </c>
      <c r="F5565" s="23" t="s">
        <v>87</v>
      </c>
      <c r="G5565" s="23">
        <v>4</v>
      </c>
      <c r="H5565" s="23" t="s">
        <v>29</v>
      </c>
      <c r="I5565" s="24">
        <v>129729</v>
      </c>
      <c r="J5565" s="24">
        <v>207566</v>
      </c>
      <c r="K5565" s="24">
        <v>181620</v>
      </c>
      <c r="L5565" s="24">
        <v>290592</v>
      </c>
      <c r="M5565" s="24">
        <v>233512</v>
      </c>
      <c r="N5565" s="24">
        <v>373619</v>
      </c>
      <c r="O5565" s="24">
        <v>311349</v>
      </c>
      <c r="P5565" s="24">
        <v>498158</v>
      </c>
      <c r="Q5565" s="24">
        <v>389186</v>
      </c>
      <c r="R5565" s="24">
        <v>622698</v>
      </c>
      <c r="S5565" s="24">
        <v>441078</v>
      </c>
      <c r="T5565" s="24">
        <v>705724</v>
      </c>
      <c r="U5565" s="24">
        <v>492969</v>
      </c>
      <c r="V5565" s="24">
        <v>788751</v>
      </c>
    </row>
    <row r="5566" spans="1:22" x14ac:dyDescent="0.3">
      <c r="A5566" s="54"/>
      <c r="B5566" s="54" t="s">
        <v>620</v>
      </c>
      <c r="C5566" s="54" t="s">
        <v>617</v>
      </c>
      <c r="D5566" t="s">
        <v>88</v>
      </c>
      <c r="E5566" s="54" t="s">
        <v>561</v>
      </c>
      <c r="F5566" s="57" t="s">
        <v>87</v>
      </c>
      <c r="G5566" s="23">
        <v>1</v>
      </c>
      <c r="H5566" s="23" t="s">
        <v>14</v>
      </c>
      <c r="I5566" s="24">
        <v>151322</v>
      </c>
      <c r="J5566" s="24">
        <v>264813</v>
      </c>
      <c r="K5566" s="24">
        <v>196149</v>
      </c>
      <c r="L5566" s="24">
        <v>343261</v>
      </c>
      <c r="M5566" s="24">
        <v>235052</v>
      </c>
      <c r="N5566" s="24">
        <v>411341</v>
      </c>
      <c r="O5566" s="24">
        <v>280883</v>
      </c>
      <c r="P5566" s="24">
        <v>491546</v>
      </c>
      <c r="Q5566" s="24">
        <v>331196</v>
      </c>
      <c r="R5566" s="24">
        <v>579594</v>
      </c>
      <c r="S5566" s="24">
        <v>363202</v>
      </c>
      <c r="T5566" s="24">
        <v>635603</v>
      </c>
      <c r="U5566" s="24">
        <v>392081</v>
      </c>
      <c r="V5566" s="24">
        <v>686142</v>
      </c>
    </row>
    <row r="5567" spans="1:22" x14ac:dyDescent="0.3">
      <c r="A5567" s="54"/>
      <c r="B5567" s="54" t="s">
        <v>620</v>
      </c>
      <c r="C5567" s="54" t="s">
        <v>617</v>
      </c>
      <c r="D5567" t="s">
        <v>88</v>
      </c>
      <c r="E5567" s="54" t="s">
        <v>561</v>
      </c>
      <c r="F5567" s="57" t="s">
        <v>87</v>
      </c>
      <c r="G5567" s="23">
        <v>2</v>
      </c>
      <c r="H5567" s="23" t="s">
        <v>30</v>
      </c>
      <c r="I5567" s="24">
        <v>131563</v>
      </c>
      <c r="J5567" s="24">
        <v>230235</v>
      </c>
      <c r="K5567" s="24">
        <v>172555</v>
      </c>
      <c r="L5567" s="24">
        <v>301972</v>
      </c>
      <c r="M5567" s="24">
        <v>209948</v>
      </c>
      <c r="N5567" s="24">
        <v>367410</v>
      </c>
      <c r="O5567" s="24">
        <v>257875</v>
      </c>
      <c r="P5567" s="24">
        <v>451281</v>
      </c>
      <c r="Q5567" s="24">
        <v>306911</v>
      </c>
      <c r="R5567" s="24">
        <v>537093</v>
      </c>
      <c r="S5567" s="24">
        <v>339012</v>
      </c>
      <c r="T5567" s="24">
        <v>593271</v>
      </c>
      <c r="U5567" s="24">
        <v>368421</v>
      </c>
      <c r="V5567" s="24">
        <v>644737</v>
      </c>
    </row>
    <row r="5568" spans="1:22" x14ac:dyDescent="0.3">
      <c r="A5568" s="54"/>
      <c r="B5568" s="54" t="s">
        <v>620</v>
      </c>
      <c r="C5568" s="54" t="s">
        <v>617</v>
      </c>
      <c r="D5568" t="s">
        <v>88</v>
      </c>
      <c r="E5568" s="54" t="s">
        <v>561</v>
      </c>
      <c r="F5568" s="57" t="s">
        <v>87</v>
      </c>
      <c r="G5568" s="23">
        <v>3</v>
      </c>
      <c r="H5568" s="23" t="s">
        <v>31</v>
      </c>
      <c r="I5568" s="24">
        <v>119716</v>
      </c>
      <c r="J5568" s="24">
        <v>209503</v>
      </c>
      <c r="K5568" s="24">
        <v>162905</v>
      </c>
      <c r="L5568" s="24">
        <v>285085</v>
      </c>
      <c r="M5568" s="24">
        <v>205983</v>
      </c>
      <c r="N5568" s="24">
        <v>360471</v>
      </c>
      <c r="O5568" s="24">
        <v>271166</v>
      </c>
      <c r="P5568" s="24">
        <v>474541</v>
      </c>
      <c r="Q5568" s="24">
        <v>335697</v>
      </c>
      <c r="R5568" s="24">
        <v>587469</v>
      </c>
      <c r="S5568" s="24">
        <v>377992</v>
      </c>
      <c r="T5568" s="24">
        <v>661486</v>
      </c>
      <c r="U5568" s="24">
        <v>419708</v>
      </c>
      <c r="V5568" s="24">
        <v>734489</v>
      </c>
    </row>
    <row r="5569" spans="1:22" x14ac:dyDescent="0.3">
      <c r="A5569" s="54"/>
      <c r="B5569" s="54" t="s">
        <v>620</v>
      </c>
      <c r="C5569" s="54" t="s">
        <v>617</v>
      </c>
      <c r="D5569" t="s">
        <v>88</v>
      </c>
      <c r="E5569" s="54" t="s">
        <v>561</v>
      </c>
      <c r="F5569" s="57" t="s">
        <v>87</v>
      </c>
      <c r="G5569" s="23">
        <v>4</v>
      </c>
      <c r="H5569" s="23" t="s">
        <v>29</v>
      </c>
      <c r="I5569" s="24">
        <v>133529</v>
      </c>
      <c r="J5569" s="24">
        <v>213646</v>
      </c>
      <c r="K5569" s="24">
        <v>186940</v>
      </c>
      <c r="L5569" s="24">
        <v>299104</v>
      </c>
      <c r="M5569" s="24">
        <v>240351</v>
      </c>
      <c r="N5569" s="24">
        <v>384562</v>
      </c>
      <c r="O5569" s="24">
        <v>320469</v>
      </c>
      <c r="P5569" s="24">
        <v>512750</v>
      </c>
      <c r="Q5569" s="24">
        <v>400586</v>
      </c>
      <c r="R5569" s="24">
        <v>640937</v>
      </c>
      <c r="S5569" s="24">
        <v>453997</v>
      </c>
      <c r="T5569" s="24">
        <v>726396</v>
      </c>
      <c r="U5569" s="24">
        <v>507409</v>
      </c>
      <c r="V5569" s="24">
        <v>811854</v>
      </c>
    </row>
    <row r="5570" spans="1:22" hidden="1" x14ac:dyDescent="0.3">
      <c r="A5570" s="23"/>
      <c r="B5570" s="23">
        <v>2023</v>
      </c>
      <c r="C5570" s="23" t="s">
        <v>560</v>
      </c>
      <c r="D5570" t="s">
        <v>10</v>
      </c>
      <c r="E5570" s="23" t="s">
        <v>565</v>
      </c>
      <c r="F5570" s="23" t="s">
        <v>299</v>
      </c>
      <c r="G5570" s="23">
        <v>1</v>
      </c>
      <c r="H5570" s="23" t="s">
        <v>14</v>
      </c>
      <c r="I5570" s="24">
        <v>117037</v>
      </c>
      <c r="J5570" s="24">
        <v>204815</v>
      </c>
      <c r="K5570" s="24">
        <v>152081</v>
      </c>
      <c r="L5570" s="24">
        <v>266142</v>
      </c>
      <c r="M5570" s="24">
        <v>181879</v>
      </c>
      <c r="N5570" s="24">
        <v>318289</v>
      </c>
      <c r="O5570" s="24">
        <v>217081</v>
      </c>
      <c r="P5570" s="24">
        <v>379892</v>
      </c>
      <c r="Q5570" s="24">
        <v>256268</v>
      </c>
      <c r="R5570" s="24">
        <v>448469</v>
      </c>
      <c r="S5570" s="24">
        <v>281192</v>
      </c>
      <c r="T5570" s="24">
        <v>492087</v>
      </c>
      <c r="U5570" s="24">
        <v>304704</v>
      </c>
      <c r="V5570" s="24">
        <v>533232</v>
      </c>
    </row>
    <row r="5571" spans="1:22" hidden="1" x14ac:dyDescent="0.3">
      <c r="A5571" s="23"/>
      <c r="B5571" s="23">
        <v>2023</v>
      </c>
      <c r="C5571" s="23" t="s">
        <v>560</v>
      </c>
      <c r="D5571" t="s">
        <v>10</v>
      </c>
      <c r="E5571" s="23" t="s">
        <v>565</v>
      </c>
      <c r="F5571" s="23" t="s">
        <v>299</v>
      </c>
      <c r="G5571" s="23">
        <v>2</v>
      </c>
      <c r="H5571" s="23" t="s">
        <v>30</v>
      </c>
      <c r="I5571" s="24">
        <v>97339</v>
      </c>
      <c r="J5571" s="24">
        <v>170343</v>
      </c>
      <c r="K5571" s="24">
        <v>129790</v>
      </c>
      <c r="L5571" s="24">
        <v>227132</v>
      </c>
      <c r="M5571" s="24">
        <v>160019</v>
      </c>
      <c r="N5571" s="24">
        <v>280034</v>
      </c>
      <c r="O5571" s="24">
        <v>201536</v>
      </c>
      <c r="P5571" s="24">
        <v>352688</v>
      </c>
      <c r="Q5571" s="24">
        <v>243898</v>
      </c>
      <c r="R5571" s="24">
        <v>426822</v>
      </c>
      <c r="S5571" s="24">
        <v>269367</v>
      </c>
      <c r="T5571" s="24">
        <v>471392</v>
      </c>
      <c r="U5571" s="24">
        <v>293237</v>
      </c>
      <c r="V5571" s="24">
        <v>513164</v>
      </c>
    </row>
    <row r="5572" spans="1:22" hidden="1" x14ac:dyDescent="0.3">
      <c r="A5572" s="23"/>
      <c r="B5572" s="23">
        <v>2023</v>
      </c>
      <c r="C5572" s="23" t="s">
        <v>560</v>
      </c>
      <c r="D5572" t="s">
        <v>10</v>
      </c>
      <c r="E5572" s="23" t="s">
        <v>565</v>
      </c>
      <c r="F5572" s="23" t="s">
        <v>299</v>
      </c>
      <c r="G5572" s="23">
        <v>3</v>
      </c>
      <c r="H5572" s="23" t="s">
        <v>31</v>
      </c>
      <c r="I5572" s="24">
        <v>89318</v>
      </c>
      <c r="J5572" s="24">
        <v>156306</v>
      </c>
      <c r="K5572" s="24">
        <v>123264</v>
      </c>
      <c r="L5572" s="24">
        <v>215711</v>
      </c>
      <c r="M5572" s="24">
        <v>156196</v>
      </c>
      <c r="N5572" s="24">
        <v>273344</v>
      </c>
      <c r="O5572" s="24">
        <v>203682</v>
      </c>
      <c r="P5572" s="24">
        <v>356443</v>
      </c>
      <c r="Q5572" s="24">
        <v>253652</v>
      </c>
      <c r="R5572" s="24">
        <v>443891</v>
      </c>
      <c r="S5572" s="24">
        <v>285310</v>
      </c>
      <c r="T5572" s="24">
        <v>499292</v>
      </c>
      <c r="U5572" s="24">
        <v>316458</v>
      </c>
      <c r="V5572" s="24">
        <v>553802</v>
      </c>
    </row>
    <row r="5573" spans="1:22" hidden="1" x14ac:dyDescent="0.3">
      <c r="A5573" s="23"/>
      <c r="B5573" s="23">
        <v>2023</v>
      </c>
      <c r="C5573" s="23" t="s">
        <v>560</v>
      </c>
      <c r="D5573" t="s">
        <v>10</v>
      </c>
      <c r="E5573" s="23" t="s">
        <v>565</v>
      </c>
      <c r="F5573" s="23" t="s">
        <v>299</v>
      </c>
      <c r="G5573" s="23">
        <v>4</v>
      </c>
      <c r="H5573" s="23" t="s">
        <v>29</v>
      </c>
      <c r="I5573" s="24">
        <v>100889</v>
      </c>
      <c r="J5573" s="24">
        <v>161422</v>
      </c>
      <c r="K5573" s="24">
        <v>141245</v>
      </c>
      <c r="L5573" s="24">
        <v>225991</v>
      </c>
      <c r="M5573" s="24">
        <v>181600</v>
      </c>
      <c r="N5573" s="24">
        <v>290560</v>
      </c>
      <c r="O5573" s="24">
        <v>242134</v>
      </c>
      <c r="P5573" s="24">
        <v>387414</v>
      </c>
      <c r="Q5573" s="24">
        <v>302667</v>
      </c>
      <c r="R5573" s="24">
        <v>484267</v>
      </c>
      <c r="S5573" s="24">
        <v>343023</v>
      </c>
      <c r="T5573" s="24">
        <v>548836</v>
      </c>
      <c r="U5573" s="24">
        <v>383378</v>
      </c>
      <c r="V5573" s="24">
        <v>613405</v>
      </c>
    </row>
    <row r="5574" spans="1:22" x14ac:dyDescent="0.3">
      <c r="A5574" s="54"/>
      <c r="B5574" s="54" t="s">
        <v>620</v>
      </c>
      <c r="C5574" s="54" t="s">
        <v>617</v>
      </c>
      <c r="D5574" t="s">
        <v>10</v>
      </c>
      <c r="E5574" s="54" t="s">
        <v>565</v>
      </c>
      <c r="F5574" s="57" t="s">
        <v>299</v>
      </c>
      <c r="G5574" s="23">
        <v>1</v>
      </c>
      <c r="H5574" s="23" t="s">
        <v>14</v>
      </c>
      <c r="I5574" s="24">
        <v>117906</v>
      </c>
      <c r="J5574" s="24">
        <v>206335</v>
      </c>
      <c r="K5574" s="24">
        <v>152986</v>
      </c>
      <c r="L5574" s="24">
        <v>267725</v>
      </c>
      <c r="M5574" s="24">
        <v>183427</v>
      </c>
      <c r="N5574" s="24">
        <v>320998</v>
      </c>
      <c r="O5574" s="24">
        <v>219343</v>
      </c>
      <c r="P5574" s="24">
        <v>383850</v>
      </c>
      <c r="Q5574" s="24">
        <v>258762</v>
      </c>
      <c r="R5574" s="24">
        <v>452833</v>
      </c>
      <c r="S5574" s="24">
        <v>283824</v>
      </c>
      <c r="T5574" s="24">
        <v>496691</v>
      </c>
      <c r="U5574" s="24">
        <v>306535</v>
      </c>
      <c r="V5574" s="24">
        <v>536436</v>
      </c>
    </row>
    <row r="5575" spans="1:22" x14ac:dyDescent="0.3">
      <c r="A5575" s="54"/>
      <c r="B5575" s="54" t="s">
        <v>620</v>
      </c>
      <c r="C5575" s="54" t="s">
        <v>617</v>
      </c>
      <c r="D5575" t="s">
        <v>10</v>
      </c>
      <c r="E5575" s="54" t="s">
        <v>565</v>
      </c>
      <c r="F5575" s="57" t="s">
        <v>299</v>
      </c>
      <c r="G5575" s="23">
        <v>2</v>
      </c>
      <c r="H5575" s="23" t="s">
        <v>30</v>
      </c>
      <c r="I5575" s="24">
        <v>101872</v>
      </c>
      <c r="J5575" s="24">
        <v>178276</v>
      </c>
      <c r="K5575" s="24">
        <v>133840</v>
      </c>
      <c r="L5575" s="24">
        <v>234220</v>
      </c>
      <c r="M5575" s="24">
        <v>163056</v>
      </c>
      <c r="N5575" s="24">
        <v>285349</v>
      </c>
      <c r="O5575" s="24">
        <v>200672</v>
      </c>
      <c r="P5575" s="24">
        <v>351176</v>
      </c>
      <c r="Q5575" s="24">
        <v>239054</v>
      </c>
      <c r="R5575" s="24">
        <v>418345</v>
      </c>
      <c r="S5575" s="24">
        <v>264160</v>
      </c>
      <c r="T5575" s="24">
        <v>462279</v>
      </c>
      <c r="U5575" s="24">
        <v>287223</v>
      </c>
      <c r="V5575" s="24">
        <v>502640</v>
      </c>
    </row>
    <row r="5576" spans="1:22" x14ac:dyDescent="0.3">
      <c r="A5576" s="54"/>
      <c r="B5576" s="54" t="s">
        <v>620</v>
      </c>
      <c r="C5576" s="54" t="s">
        <v>617</v>
      </c>
      <c r="D5576" t="s">
        <v>10</v>
      </c>
      <c r="E5576" s="54" t="s">
        <v>565</v>
      </c>
      <c r="F5576" s="57" t="s">
        <v>299</v>
      </c>
      <c r="G5576" s="23">
        <v>3</v>
      </c>
      <c r="H5576" s="23" t="s">
        <v>31</v>
      </c>
      <c r="I5576" s="24">
        <v>91965</v>
      </c>
      <c r="J5576" s="24">
        <v>160938</v>
      </c>
      <c r="K5576" s="24">
        <v>124939</v>
      </c>
      <c r="L5576" s="24">
        <v>218644</v>
      </c>
      <c r="M5576" s="24">
        <v>157823</v>
      </c>
      <c r="N5576" s="24">
        <v>276191</v>
      </c>
      <c r="O5576" s="24">
        <v>207608</v>
      </c>
      <c r="P5576" s="24">
        <v>363314</v>
      </c>
      <c r="Q5576" s="24">
        <v>256864</v>
      </c>
      <c r="R5576" s="24">
        <v>449512</v>
      </c>
      <c r="S5576" s="24">
        <v>289113</v>
      </c>
      <c r="T5576" s="24">
        <v>505948</v>
      </c>
      <c r="U5576" s="24">
        <v>320892</v>
      </c>
      <c r="V5576" s="24">
        <v>561561</v>
      </c>
    </row>
    <row r="5577" spans="1:22" x14ac:dyDescent="0.3">
      <c r="A5577" s="54"/>
      <c r="B5577" s="54" t="s">
        <v>620</v>
      </c>
      <c r="C5577" s="54" t="s">
        <v>617</v>
      </c>
      <c r="D5577" t="s">
        <v>10</v>
      </c>
      <c r="E5577" s="54" t="s">
        <v>565</v>
      </c>
      <c r="F5577" s="57" t="s">
        <v>299</v>
      </c>
      <c r="G5577" s="23">
        <v>4</v>
      </c>
      <c r="H5577" s="23" t="s">
        <v>29</v>
      </c>
      <c r="I5577" s="24">
        <v>104026</v>
      </c>
      <c r="J5577" s="24">
        <v>166441</v>
      </c>
      <c r="K5577" s="24">
        <v>145636</v>
      </c>
      <c r="L5577" s="24">
        <v>233018</v>
      </c>
      <c r="M5577" s="24">
        <v>187247</v>
      </c>
      <c r="N5577" s="24">
        <v>299595</v>
      </c>
      <c r="O5577" s="24">
        <v>249662</v>
      </c>
      <c r="P5577" s="24">
        <v>399460</v>
      </c>
      <c r="Q5577" s="24">
        <v>312078</v>
      </c>
      <c r="R5577" s="24">
        <v>499324</v>
      </c>
      <c r="S5577" s="24">
        <v>353688</v>
      </c>
      <c r="T5577" s="24">
        <v>565901</v>
      </c>
      <c r="U5577" s="24">
        <v>395299</v>
      </c>
      <c r="V5577" s="24">
        <v>632478</v>
      </c>
    </row>
    <row r="5578" spans="1:22" hidden="1" x14ac:dyDescent="0.3">
      <c r="A5578" s="23"/>
      <c r="B5578" s="23">
        <v>2023</v>
      </c>
      <c r="C5578" s="23" t="s">
        <v>544</v>
      </c>
      <c r="D5578" t="s">
        <v>181</v>
      </c>
      <c r="E5578" s="23" t="s">
        <v>550</v>
      </c>
      <c r="F5578" s="23" t="s">
        <v>349</v>
      </c>
      <c r="G5578" s="23">
        <v>1</v>
      </c>
      <c r="H5578" s="23" t="s">
        <v>14</v>
      </c>
      <c r="I5578" s="24">
        <v>120182</v>
      </c>
      <c r="J5578" s="24">
        <v>210319</v>
      </c>
      <c r="K5578" s="24">
        <v>156179</v>
      </c>
      <c r="L5578" s="24">
        <v>273314</v>
      </c>
      <c r="M5578" s="24">
        <v>186790</v>
      </c>
      <c r="N5578" s="24">
        <v>326883</v>
      </c>
      <c r="O5578" s="24">
        <v>222957</v>
      </c>
      <c r="P5578" s="24">
        <v>390174</v>
      </c>
      <c r="Q5578" s="24">
        <v>263214</v>
      </c>
      <c r="R5578" s="24">
        <v>460625</v>
      </c>
      <c r="S5578" s="24">
        <v>288818</v>
      </c>
      <c r="T5578" s="24">
        <v>505431</v>
      </c>
      <c r="U5578" s="24">
        <v>312975</v>
      </c>
      <c r="V5578" s="24">
        <v>547706</v>
      </c>
    </row>
    <row r="5579" spans="1:22" hidden="1" x14ac:dyDescent="0.3">
      <c r="A5579" s="23"/>
      <c r="B5579" s="23">
        <v>2023</v>
      </c>
      <c r="C5579" s="23" t="s">
        <v>544</v>
      </c>
      <c r="D5579" t="s">
        <v>181</v>
      </c>
      <c r="E5579" s="23" t="s">
        <v>550</v>
      </c>
      <c r="F5579" s="23" t="s">
        <v>349</v>
      </c>
      <c r="G5579" s="23">
        <v>2</v>
      </c>
      <c r="H5579" s="23" t="s">
        <v>30</v>
      </c>
      <c r="I5579" s="24">
        <v>99893</v>
      </c>
      <c r="J5579" s="24">
        <v>174812</v>
      </c>
      <c r="K5579" s="24">
        <v>133219</v>
      </c>
      <c r="L5579" s="24">
        <v>233133</v>
      </c>
      <c r="M5579" s="24">
        <v>164275</v>
      </c>
      <c r="N5579" s="24">
        <v>287481</v>
      </c>
      <c r="O5579" s="24">
        <v>206945</v>
      </c>
      <c r="P5579" s="24">
        <v>362154</v>
      </c>
      <c r="Q5579" s="24">
        <v>250473</v>
      </c>
      <c r="R5579" s="24">
        <v>438328</v>
      </c>
      <c r="S5579" s="24">
        <v>276637</v>
      </c>
      <c r="T5579" s="24">
        <v>484115</v>
      </c>
      <c r="U5579" s="24">
        <v>301163</v>
      </c>
      <c r="V5579" s="24">
        <v>527035</v>
      </c>
    </row>
    <row r="5580" spans="1:22" hidden="1" x14ac:dyDescent="0.3">
      <c r="A5580" s="23"/>
      <c r="B5580" s="23">
        <v>2023</v>
      </c>
      <c r="C5580" s="23" t="s">
        <v>544</v>
      </c>
      <c r="D5580" t="s">
        <v>181</v>
      </c>
      <c r="E5580" s="23" t="s">
        <v>550</v>
      </c>
      <c r="F5580" s="23" t="s">
        <v>349</v>
      </c>
      <c r="G5580" s="23">
        <v>3</v>
      </c>
      <c r="H5580" s="23" t="s">
        <v>31</v>
      </c>
      <c r="I5580" s="24">
        <v>91621</v>
      </c>
      <c r="J5580" s="24">
        <v>160338</v>
      </c>
      <c r="K5580" s="24">
        <v>126436</v>
      </c>
      <c r="L5580" s="24">
        <v>221262</v>
      </c>
      <c r="M5580" s="24">
        <v>160206</v>
      </c>
      <c r="N5580" s="24">
        <v>280361</v>
      </c>
      <c r="O5580" s="24">
        <v>208891</v>
      </c>
      <c r="P5580" s="24">
        <v>365559</v>
      </c>
      <c r="Q5580" s="24">
        <v>260135</v>
      </c>
      <c r="R5580" s="24">
        <v>455236</v>
      </c>
      <c r="S5580" s="24">
        <v>292592</v>
      </c>
      <c r="T5580" s="24">
        <v>512036</v>
      </c>
      <c r="U5580" s="24">
        <v>324525</v>
      </c>
      <c r="V5580" s="24">
        <v>567919</v>
      </c>
    </row>
    <row r="5581" spans="1:22" hidden="1" x14ac:dyDescent="0.3">
      <c r="A5581" s="23"/>
      <c r="B5581" s="23">
        <v>2023</v>
      </c>
      <c r="C5581" s="23" t="s">
        <v>544</v>
      </c>
      <c r="D5581" t="s">
        <v>181</v>
      </c>
      <c r="E5581" s="23" t="s">
        <v>550</v>
      </c>
      <c r="F5581" s="23" t="s">
        <v>349</v>
      </c>
      <c r="G5581" s="23">
        <v>4</v>
      </c>
      <c r="H5581" s="23" t="s">
        <v>29</v>
      </c>
      <c r="I5581" s="24">
        <v>103599</v>
      </c>
      <c r="J5581" s="24">
        <v>165758</v>
      </c>
      <c r="K5581" s="24">
        <v>145038</v>
      </c>
      <c r="L5581" s="24">
        <v>232061</v>
      </c>
      <c r="M5581" s="24">
        <v>186478</v>
      </c>
      <c r="N5581" s="24">
        <v>298364</v>
      </c>
      <c r="O5581" s="24">
        <v>248637</v>
      </c>
      <c r="P5581" s="24">
        <v>397819</v>
      </c>
      <c r="Q5581" s="24">
        <v>310796</v>
      </c>
      <c r="R5581" s="24">
        <v>497274</v>
      </c>
      <c r="S5581" s="24">
        <v>352236</v>
      </c>
      <c r="T5581" s="24">
        <v>563577</v>
      </c>
      <c r="U5581" s="24">
        <v>393675</v>
      </c>
      <c r="V5581" s="24">
        <v>629880</v>
      </c>
    </row>
    <row r="5582" spans="1:22" x14ac:dyDescent="0.3">
      <c r="A5582" s="54"/>
      <c r="B5582" s="54" t="s">
        <v>620</v>
      </c>
      <c r="C5582" s="54" t="s">
        <v>614</v>
      </c>
      <c r="D5582" t="s">
        <v>181</v>
      </c>
      <c r="E5582" s="54" t="s">
        <v>550</v>
      </c>
      <c r="F5582" s="57" t="s">
        <v>349</v>
      </c>
      <c r="G5582" s="23">
        <v>1</v>
      </c>
      <c r="H5582" s="23" t="s">
        <v>14</v>
      </c>
      <c r="I5582" s="24">
        <v>122341</v>
      </c>
      <c r="J5582" s="24">
        <v>214097</v>
      </c>
      <c r="K5582" s="24">
        <v>158789</v>
      </c>
      <c r="L5582" s="24">
        <v>277882</v>
      </c>
      <c r="M5582" s="24">
        <v>190419</v>
      </c>
      <c r="N5582" s="24">
        <v>333233</v>
      </c>
      <c r="O5582" s="24">
        <v>227751</v>
      </c>
      <c r="P5582" s="24">
        <v>398565</v>
      </c>
      <c r="Q5582" s="24">
        <v>268723</v>
      </c>
      <c r="R5582" s="24">
        <v>470266</v>
      </c>
      <c r="S5582" s="24">
        <v>294768</v>
      </c>
      <c r="T5582" s="24">
        <v>515844</v>
      </c>
      <c r="U5582" s="24">
        <v>318401</v>
      </c>
      <c r="V5582" s="24">
        <v>557202</v>
      </c>
    </row>
    <row r="5583" spans="1:22" x14ac:dyDescent="0.3">
      <c r="A5583" s="54"/>
      <c r="B5583" s="54" t="s">
        <v>620</v>
      </c>
      <c r="C5583" s="54" t="s">
        <v>614</v>
      </c>
      <c r="D5583" t="s">
        <v>181</v>
      </c>
      <c r="E5583" s="54" t="s">
        <v>550</v>
      </c>
      <c r="F5583" s="57" t="s">
        <v>349</v>
      </c>
      <c r="G5583" s="23">
        <v>2</v>
      </c>
      <c r="H5583" s="23" t="s">
        <v>30</v>
      </c>
      <c r="I5583" s="24">
        <v>105497</v>
      </c>
      <c r="J5583" s="24">
        <v>184620</v>
      </c>
      <c r="K5583" s="24">
        <v>138677</v>
      </c>
      <c r="L5583" s="24">
        <v>242684</v>
      </c>
      <c r="M5583" s="24">
        <v>169019</v>
      </c>
      <c r="N5583" s="24">
        <v>295783</v>
      </c>
      <c r="O5583" s="24">
        <v>208138</v>
      </c>
      <c r="P5583" s="24">
        <v>364241</v>
      </c>
      <c r="Q5583" s="24">
        <v>248021</v>
      </c>
      <c r="R5583" s="24">
        <v>434036</v>
      </c>
      <c r="S5583" s="24">
        <v>274100</v>
      </c>
      <c r="T5583" s="24">
        <v>479675</v>
      </c>
      <c r="U5583" s="24">
        <v>298079</v>
      </c>
      <c r="V5583" s="24">
        <v>521639</v>
      </c>
    </row>
    <row r="5584" spans="1:22" x14ac:dyDescent="0.3">
      <c r="A5584" s="54"/>
      <c r="B5584" s="54" t="s">
        <v>620</v>
      </c>
      <c r="C5584" s="54" t="s">
        <v>614</v>
      </c>
      <c r="D5584" t="s">
        <v>181</v>
      </c>
      <c r="E5584" s="54" t="s">
        <v>550</v>
      </c>
      <c r="F5584" s="57" t="s">
        <v>349</v>
      </c>
      <c r="G5584" s="23">
        <v>3</v>
      </c>
      <c r="H5584" s="23" t="s">
        <v>31</v>
      </c>
      <c r="I5584" s="24">
        <v>94999</v>
      </c>
      <c r="J5584" s="24">
        <v>166248</v>
      </c>
      <c r="K5584" s="24">
        <v>128994</v>
      </c>
      <c r="L5584" s="24">
        <v>225740</v>
      </c>
      <c r="M5584" s="24">
        <v>162895</v>
      </c>
      <c r="N5584" s="24">
        <v>285066</v>
      </c>
      <c r="O5584" s="24">
        <v>214228</v>
      </c>
      <c r="P5584" s="24">
        <v>374898</v>
      </c>
      <c r="Q5584" s="24">
        <v>265005</v>
      </c>
      <c r="R5584" s="24">
        <v>463758</v>
      </c>
      <c r="S5584" s="24">
        <v>298238</v>
      </c>
      <c r="T5584" s="24">
        <v>521917</v>
      </c>
      <c r="U5584" s="24">
        <v>330977</v>
      </c>
      <c r="V5584" s="24">
        <v>579210</v>
      </c>
    </row>
    <row r="5585" spans="1:22" x14ac:dyDescent="0.3">
      <c r="A5585" s="54"/>
      <c r="B5585" s="54" t="s">
        <v>620</v>
      </c>
      <c r="C5585" s="54" t="s">
        <v>614</v>
      </c>
      <c r="D5585" t="s">
        <v>181</v>
      </c>
      <c r="E5585" s="54" t="s">
        <v>550</v>
      </c>
      <c r="F5585" s="57" t="s">
        <v>349</v>
      </c>
      <c r="G5585" s="23">
        <v>4</v>
      </c>
      <c r="H5585" s="23" t="s">
        <v>29</v>
      </c>
      <c r="I5585" s="24">
        <v>107934</v>
      </c>
      <c r="J5585" s="24">
        <v>172694</v>
      </c>
      <c r="K5585" s="24">
        <v>151108</v>
      </c>
      <c r="L5585" s="24">
        <v>241772</v>
      </c>
      <c r="M5585" s="24">
        <v>194281</v>
      </c>
      <c r="N5585" s="24">
        <v>310850</v>
      </c>
      <c r="O5585" s="24">
        <v>259042</v>
      </c>
      <c r="P5585" s="24">
        <v>414467</v>
      </c>
      <c r="Q5585" s="24">
        <v>323802</v>
      </c>
      <c r="R5585" s="24">
        <v>518083</v>
      </c>
      <c r="S5585" s="24">
        <v>366976</v>
      </c>
      <c r="T5585" s="24">
        <v>587161</v>
      </c>
      <c r="U5585" s="24">
        <v>410149</v>
      </c>
      <c r="V5585" s="24">
        <v>656239</v>
      </c>
    </row>
    <row r="5586" spans="1:22" hidden="1" x14ac:dyDescent="0.3">
      <c r="A5586" s="23"/>
      <c r="B5586" s="23">
        <v>2023</v>
      </c>
      <c r="C5586" s="23" t="s">
        <v>560</v>
      </c>
      <c r="D5586" t="s">
        <v>10</v>
      </c>
      <c r="E5586" s="23" t="s">
        <v>565</v>
      </c>
      <c r="F5586" s="23" t="s">
        <v>338</v>
      </c>
      <c r="G5586" s="23">
        <v>1</v>
      </c>
      <c r="H5586" s="23" t="s">
        <v>14</v>
      </c>
      <c r="I5586" s="24">
        <v>123734</v>
      </c>
      <c r="J5586" s="24">
        <v>216535</v>
      </c>
      <c r="K5586" s="24">
        <v>160648</v>
      </c>
      <c r="L5586" s="24">
        <v>281134</v>
      </c>
      <c r="M5586" s="24">
        <v>192007</v>
      </c>
      <c r="N5586" s="24">
        <v>336012</v>
      </c>
      <c r="O5586" s="24">
        <v>229005</v>
      </c>
      <c r="P5586" s="24">
        <v>400758</v>
      </c>
      <c r="Q5586" s="24">
        <v>270228</v>
      </c>
      <c r="R5586" s="24">
        <v>472899</v>
      </c>
      <c r="S5586" s="24">
        <v>296461</v>
      </c>
      <c r="T5586" s="24">
        <v>518806</v>
      </c>
      <c r="U5586" s="24">
        <v>321162</v>
      </c>
      <c r="V5586" s="24">
        <v>562033</v>
      </c>
    </row>
    <row r="5587" spans="1:22" hidden="1" x14ac:dyDescent="0.3">
      <c r="A5587" s="23"/>
      <c r="B5587" s="23">
        <v>2023</v>
      </c>
      <c r="C5587" s="23" t="s">
        <v>560</v>
      </c>
      <c r="D5587" t="s">
        <v>10</v>
      </c>
      <c r="E5587" s="23" t="s">
        <v>565</v>
      </c>
      <c r="F5587" s="23" t="s">
        <v>338</v>
      </c>
      <c r="G5587" s="23">
        <v>2</v>
      </c>
      <c r="H5587" s="23" t="s">
        <v>30</v>
      </c>
      <c r="I5587" s="24">
        <v>103642</v>
      </c>
      <c r="J5587" s="24">
        <v>181374</v>
      </c>
      <c r="K5587" s="24">
        <v>137911</v>
      </c>
      <c r="L5587" s="24">
        <v>241344</v>
      </c>
      <c r="M5587" s="24">
        <v>169710</v>
      </c>
      <c r="N5587" s="24">
        <v>296992</v>
      </c>
      <c r="O5587" s="24">
        <v>213149</v>
      </c>
      <c r="P5587" s="24">
        <v>373010</v>
      </c>
      <c r="Q5587" s="24">
        <v>257611</v>
      </c>
      <c r="R5587" s="24">
        <v>450819</v>
      </c>
      <c r="S5587" s="24">
        <v>284399</v>
      </c>
      <c r="T5587" s="24">
        <v>497698</v>
      </c>
      <c r="U5587" s="24">
        <v>309465</v>
      </c>
      <c r="V5587" s="24">
        <v>541563</v>
      </c>
    </row>
    <row r="5588" spans="1:22" hidden="1" x14ac:dyDescent="0.3">
      <c r="A5588" s="23"/>
      <c r="B5588" s="23">
        <v>2023</v>
      </c>
      <c r="C5588" s="23" t="s">
        <v>560</v>
      </c>
      <c r="D5588" t="s">
        <v>10</v>
      </c>
      <c r="E5588" s="23" t="s">
        <v>565</v>
      </c>
      <c r="F5588" s="23" t="s">
        <v>338</v>
      </c>
      <c r="G5588" s="23">
        <v>3</v>
      </c>
      <c r="H5588" s="23" t="s">
        <v>31</v>
      </c>
      <c r="I5588" s="24">
        <v>95574</v>
      </c>
      <c r="J5588" s="24">
        <v>167254</v>
      </c>
      <c r="K5588" s="24">
        <v>131987</v>
      </c>
      <c r="L5588" s="24">
        <v>230977</v>
      </c>
      <c r="M5588" s="24">
        <v>167366</v>
      </c>
      <c r="N5588" s="24">
        <v>292891</v>
      </c>
      <c r="O5588" s="24">
        <v>218484</v>
      </c>
      <c r="P5588" s="24">
        <v>382346</v>
      </c>
      <c r="Q5588" s="24">
        <v>272135</v>
      </c>
      <c r="R5588" s="24">
        <v>476236</v>
      </c>
      <c r="S5588" s="24">
        <v>306214</v>
      </c>
      <c r="T5588" s="24">
        <v>535874</v>
      </c>
      <c r="U5588" s="24">
        <v>339774</v>
      </c>
      <c r="V5588" s="24">
        <v>594604</v>
      </c>
    </row>
    <row r="5589" spans="1:22" hidden="1" x14ac:dyDescent="0.3">
      <c r="A5589" s="23"/>
      <c r="B5589" s="23">
        <v>2023</v>
      </c>
      <c r="C5589" s="23" t="s">
        <v>560</v>
      </c>
      <c r="D5589" t="s">
        <v>10</v>
      </c>
      <c r="E5589" s="23" t="s">
        <v>565</v>
      </c>
      <c r="F5589" s="23" t="s">
        <v>338</v>
      </c>
      <c r="G5589" s="23">
        <v>4</v>
      </c>
      <c r="H5589" s="23" t="s">
        <v>29</v>
      </c>
      <c r="I5589" s="24">
        <v>106679</v>
      </c>
      <c r="J5589" s="24">
        <v>170686</v>
      </c>
      <c r="K5589" s="24">
        <v>149350</v>
      </c>
      <c r="L5589" s="24">
        <v>238960</v>
      </c>
      <c r="M5589" s="24">
        <v>192022</v>
      </c>
      <c r="N5589" s="24">
        <v>307235</v>
      </c>
      <c r="O5589" s="24">
        <v>256029</v>
      </c>
      <c r="P5589" s="24">
        <v>409646</v>
      </c>
      <c r="Q5589" s="24">
        <v>320036</v>
      </c>
      <c r="R5589" s="24">
        <v>512058</v>
      </c>
      <c r="S5589" s="24">
        <v>362708</v>
      </c>
      <c r="T5589" s="24">
        <v>580332</v>
      </c>
      <c r="U5589" s="24">
        <v>405379</v>
      </c>
      <c r="V5589" s="24">
        <v>648607</v>
      </c>
    </row>
    <row r="5590" spans="1:22" x14ac:dyDescent="0.3">
      <c r="A5590" s="54"/>
      <c r="B5590" s="54" t="s">
        <v>620</v>
      </c>
      <c r="C5590" s="54" t="s">
        <v>617</v>
      </c>
      <c r="D5590" t="s">
        <v>10</v>
      </c>
      <c r="E5590" s="54" t="s">
        <v>565</v>
      </c>
      <c r="F5590" s="57" t="s">
        <v>338</v>
      </c>
      <c r="G5590" s="23">
        <v>1</v>
      </c>
      <c r="H5590" s="23" t="s">
        <v>14</v>
      </c>
      <c r="I5590" s="24">
        <v>123484</v>
      </c>
      <c r="J5590" s="24">
        <v>216096</v>
      </c>
      <c r="K5590" s="24">
        <v>160197</v>
      </c>
      <c r="L5590" s="24">
        <v>280344</v>
      </c>
      <c r="M5590" s="24">
        <v>192056</v>
      </c>
      <c r="N5590" s="24">
        <v>336098</v>
      </c>
      <c r="O5590" s="24">
        <v>229635</v>
      </c>
      <c r="P5590" s="24">
        <v>401862</v>
      </c>
      <c r="Q5590" s="24">
        <v>270881</v>
      </c>
      <c r="R5590" s="24">
        <v>474043</v>
      </c>
      <c r="S5590" s="24">
        <v>297107</v>
      </c>
      <c r="T5590" s="24">
        <v>519938</v>
      </c>
      <c r="U5590" s="24">
        <v>320857</v>
      </c>
      <c r="V5590" s="24">
        <v>561499</v>
      </c>
    </row>
    <row r="5591" spans="1:22" x14ac:dyDescent="0.3">
      <c r="A5591" s="54"/>
      <c r="B5591" s="54" t="s">
        <v>620</v>
      </c>
      <c r="C5591" s="54" t="s">
        <v>617</v>
      </c>
      <c r="D5591" t="s">
        <v>10</v>
      </c>
      <c r="E5591" s="54" t="s">
        <v>565</v>
      </c>
      <c r="F5591" s="57" t="s">
        <v>338</v>
      </c>
      <c r="G5591" s="23">
        <v>2</v>
      </c>
      <c r="H5591" s="23" t="s">
        <v>30</v>
      </c>
      <c r="I5591" s="24">
        <v>106802</v>
      </c>
      <c r="J5591" s="24">
        <v>186903</v>
      </c>
      <c r="K5591" s="24">
        <v>140277</v>
      </c>
      <c r="L5591" s="24">
        <v>245485</v>
      </c>
      <c r="M5591" s="24">
        <v>170862</v>
      </c>
      <c r="N5591" s="24">
        <v>299009</v>
      </c>
      <c r="O5591" s="24">
        <v>210210</v>
      </c>
      <c r="P5591" s="24">
        <v>367867</v>
      </c>
      <c r="Q5591" s="24">
        <v>250378</v>
      </c>
      <c r="R5591" s="24">
        <v>438161</v>
      </c>
      <c r="S5591" s="24">
        <v>276655</v>
      </c>
      <c r="T5591" s="24">
        <v>484146</v>
      </c>
      <c r="U5591" s="24">
        <v>300783</v>
      </c>
      <c r="V5591" s="24">
        <v>526371</v>
      </c>
    </row>
    <row r="5592" spans="1:22" x14ac:dyDescent="0.3">
      <c r="A5592" s="54"/>
      <c r="B5592" s="54" t="s">
        <v>620</v>
      </c>
      <c r="C5592" s="54" t="s">
        <v>617</v>
      </c>
      <c r="D5592" t="s">
        <v>10</v>
      </c>
      <c r="E5592" s="54" t="s">
        <v>565</v>
      </c>
      <c r="F5592" s="57" t="s">
        <v>338</v>
      </c>
      <c r="G5592" s="23">
        <v>3</v>
      </c>
      <c r="H5592" s="23" t="s">
        <v>31</v>
      </c>
      <c r="I5592" s="24">
        <v>96543</v>
      </c>
      <c r="J5592" s="24">
        <v>168951</v>
      </c>
      <c r="K5592" s="24">
        <v>131195</v>
      </c>
      <c r="L5592" s="24">
        <v>229592</v>
      </c>
      <c r="M5592" s="24">
        <v>165753</v>
      </c>
      <c r="N5592" s="24">
        <v>290068</v>
      </c>
      <c r="O5592" s="24">
        <v>218067</v>
      </c>
      <c r="P5592" s="24">
        <v>381618</v>
      </c>
      <c r="Q5592" s="24">
        <v>269831</v>
      </c>
      <c r="R5592" s="24">
        <v>472204</v>
      </c>
      <c r="S5592" s="24">
        <v>303728</v>
      </c>
      <c r="T5592" s="24">
        <v>531525</v>
      </c>
      <c r="U5592" s="24">
        <v>337136</v>
      </c>
      <c r="V5592" s="24">
        <v>589988</v>
      </c>
    </row>
    <row r="5593" spans="1:22" x14ac:dyDescent="0.3">
      <c r="A5593" s="54"/>
      <c r="B5593" s="54" t="s">
        <v>620</v>
      </c>
      <c r="C5593" s="54" t="s">
        <v>617</v>
      </c>
      <c r="D5593" t="s">
        <v>10</v>
      </c>
      <c r="E5593" s="54" t="s">
        <v>565</v>
      </c>
      <c r="F5593" s="57" t="s">
        <v>338</v>
      </c>
      <c r="G5593" s="23">
        <v>4</v>
      </c>
      <c r="H5593" s="23" t="s">
        <v>29</v>
      </c>
      <c r="I5593" s="24">
        <v>108950</v>
      </c>
      <c r="J5593" s="24">
        <v>174320</v>
      </c>
      <c r="K5593" s="24">
        <v>152530</v>
      </c>
      <c r="L5593" s="24">
        <v>244048</v>
      </c>
      <c r="M5593" s="24">
        <v>196110</v>
      </c>
      <c r="N5593" s="24">
        <v>313776</v>
      </c>
      <c r="O5593" s="24">
        <v>261480</v>
      </c>
      <c r="P5593" s="24">
        <v>418368</v>
      </c>
      <c r="Q5593" s="24">
        <v>326850</v>
      </c>
      <c r="R5593" s="24">
        <v>522960</v>
      </c>
      <c r="S5593" s="24">
        <v>370430</v>
      </c>
      <c r="T5593" s="24">
        <v>592688</v>
      </c>
      <c r="U5593" s="24">
        <v>414010</v>
      </c>
      <c r="V5593" s="24">
        <v>662416</v>
      </c>
    </row>
    <row r="5594" spans="1:22" hidden="1" x14ac:dyDescent="0.3">
      <c r="A5594" s="23"/>
      <c r="B5594" s="23">
        <v>2023</v>
      </c>
      <c r="C5594" s="23" t="s">
        <v>567</v>
      </c>
      <c r="D5594" t="s">
        <v>166</v>
      </c>
      <c r="E5594" s="23" t="s">
        <v>570</v>
      </c>
      <c r="F5594" s="23" t="s">
        <v>255</v>
      </c>
      <c r="G5594" s="23">
        <v>1</v>
      </c>
      <c r="H5594" s="23" t="s">
        <v>14</v>
      </c>
      <c r="I5594" s="24">
        <v>112547</v>
      </c>
      <c r="J5594" s="24">
        <v>196958</v>
      </c>
      <c r="K5594" s="24">
        <v>146168</v>
      </c>
      <c r="L5594" s="24">
        <v>255794</v>
      </c>
      <c r="M5594" s="24">
        <v>174739</v>
      </c>
      <c r="N5594" s="24">
        <v>305793</v>
      </c>
      <c r="O5594" s="24">
        <v>208463</v>
      </c>
      <c r="P5594" s="24">
        <v>364811</v>
      </c>
      <c r="Q5594" s="24">
        <v>246027</v>
      </c>
      <c r="R5594" s="24">
        <v>430548</v>
      </c>
      <c r="S5594" s="24">
        <v>269927</v>
      </c>
      <c r="T5594" s="24">
        <v>472372</v>
      </c>
      <c r="U5594" s="24">
        <v>292446</v>
      </c>
      <c r="V5594" s="24">
        <v>511780</v>
      </c>
    </row>
    <row r="5595" spans="1:22" hidden="1" x14ac:dyDescent="0.3">
      <c r="A5595" s="23"/>
      <c r="B5595" s="23">
        <v>2023</v>
      </c>
      <c r="C5595" s="23" t="s">
        <v>567</v>
      </c>
      <c r="D5595" t="s">
        <v>166</v>
      </c>
      <c r="E5595" s="23" t="s">
        <v>570</v>
      </c>
      <c r="F5595" s="23" t="s">
        <v>255</v>
      </c>
      <c r="G5595" s="23">
        <v>2</v>
      </c>
      <c r="H5595" s="23" t="s">
        <v>30</v>
      </c>
      <c r="I5595" s="24">
        <v>94031</v>
      </c>
      <c r="J5595" s="24">
        <v>164554</v>
      </c>
      <c r="K5595" s="24">
        <v>125214</v>
      </c>
      <c r="L5595" s="24">
        <v>219125</v>
      </c>
      <c r="M5595" s="24">
        <v>154191</v>
      </c>
      <c r="N5595" s="24">
        <v>269834</v>
      </c>
      <c r="O5595" s="24">
        <v>193851</v>
      </c>
      <c r="P5595" s="24">
        <v>339239</v>
      </c>
      <c r="Q5595" s="24">
        <v>234400</v>
      </c>
      <c r="R5595" s="24">
        <v>410199</v>
      </c>
      <c r="S5595" s="24">
        <v>258811</v>
      </c>
      <c r="T5595" s="24">
        <v>452919</v>
      </c>
      <c r="U5595" s="24">
        <v>281666</v>
      </c>
      <c r="V5595" s="24">
        <v>492916</v>
      </c>
    </row>
    <row r="5596" spans="1:22" hidden="1" x14ac:dyDescent="0.3">
      <c r="A5596" s="23"/>
      <c r="B5596" s="23">
        <v>2023</v>
      </c>
      <c r="C5596" s="23" t="s">
        <v>567</v>
      </c>
      <c r="D5596" t="s">
        <v>166</v>
      </c>
      <c r="E5596" s="23" t="s">
        <v>570</v>
      </c>
      <c r="F5596" s="23" t="s">
        <v>255</v>
      </c>
      <c r="G5596" s="23">
        <v>3</v>
      </c>
      <c r="H5596" s="23" t="s">
        <v>31</v>
      </c>
      <c r="I5596" s="24">
        <v>86557</v>
      </c>
      <c r="J5596" s="24">
        <v>151474</v>
      </c>
      <c r="K5596" s="24">
        <v>119505</v>
      </c>
      <c r="L5596" s="24">
        <v>209134</v>
      </c>
      <c r="M5596" s="24">
        <v>151501</v>
      </c>
      <c r="N5596" s="24">
        <v>265127</v>
      </c>
      <c r="O5596" s="24">
        <v>197697</v>
      </c>
      <c r="P5596" s="24">
        <v>345970</v>
      </c>
      <c r="Q5596" s="24">
        <v>246228</v>
      </c>
      <c r="R5596" s="24">
        <v>430899</v>
      </c>
      <c r="S5596" s="24">
        <v>277025</v>
      </c>
      <c r="T5596" s="24">
        <v>484794</v>
      </c>
      <c r="U5596" s="24">
        <v>307344</v>
      </c>
      <c r="V5596" s="24">
        <v>537853</v>
      </c>
    </row>
    <row r="5597" spans="1:22" hidden="1" x14ac:dyDescent="0.3">
      <c r="A5597" s="23"/>
      <c r="B5597" s="23">
        <v>2023</v>
      </c>
      <c r="C5597" s="23" t="s">
        <v>567</v>
      </c>
      <c r="D5597" t="s">
        <v>166</v>
      </c>
      <c r="E5597" s="23" t="s">
        <v>570</v>
      </c>
      <c r="F5597" s="23" t="s">
        <v>255</v>
      </c>
      <c r="G5597" s="23">
        <v>4</v>
      </c>
      <c r="H5597" s="23" t="s">
        <v>29</v>
      </c>
      <c r="I5597" s="24">
        <v>97028</v>
      </c>
      <c r="J5597" s="24">
        <v>155245</v>
      </c>
      <c r="K5597" s="24">
        <v>135839</v>
      </c>
      <c r="L5597" s="24">
        <v>217343</v>
      </c>
      <c r="M5597" s="24">
        <v>174651</v>
      </c>
      <c r="N5597" s="24">
        <v>279441</v>
      </c>
      <c r="O5597" s="24">
        <v>232868</v>
      </c>
      <c r="P5597" s="24">
        <v>372588</v>
      </c>
      <c r="Q5597" s="24">
        <v>291085</v>
      </c>
      <c r="R5597" s="24">
        <v>465735</v>
      </c>
      <c r="S5597" s="24">
        <v>329896</v>
      </c>
      <c r="T5597" s="24">
        <v>527833</v>
      </c>
      <c r="U5597" s="24">
        <v>368707</v>
      </c>
      <c r="V5597" s="24">
        <v>589931</v>
      </c>
    </row>
    <row r="5598" spans="1:22" x14ac:dyDescent="0.3">
      <c r="A5598" s="54"/>
      <c r="B5598" s="54" t="s">
        <v>620</v>
      </c>
      <c r="C5598" s="54" t="s">
        <v>611</v>
      </c>
      <c r="D5598" t="s">
        <v>166</v>
      </c>
      <c r="E5598" s="54" t="s">
        <v>570</v>
      </c>
      <c r="F5598" s="57" t="s">
        <v>255</v>
      </c>
      <c r="G5598" s="23">
        <v>1</v>
      </c>
      <c r="H5598" s="23" t="s">
        <v>14</v>
      </c>
      <c r="I5598" s="24">
        <v>111134</v>
      </c>
      <c r="J5598" s="24">
        <v>194484</v>
      </c>
      <c r="K5598" s="24">
        <v>144264</v>
      </c>
      <c r="L5598" s="24">
        <v>252462</v>
      </c>
      <c r="M5598" s="24">
        <v>173013</v>
      </c>
      <c r="N5598" s="24">
        <v>302772</v>
      </c>
      <c r="O5598" s="24">
        <v>206953</v>
      </c>
      <c r="P5598" s="24">
        <v>362168</v>
      </c>
      <c r="Q5598" s="24">
        <v>244201</v>
      </c>
      <c r="R5598" s="24">
        <v>427351</v>
      </c>
      <c r="S5598" s="24">
        <v>267876</v>
      </c>
      <c r="T5598" s="24">
        <v>468784</v>
      </c>
      <c r="U5598" s="24">
        <v>289372</v>
      </c>
      <c r="V5598" s="24">
        <v>506401</v>
      </c>
    </row>
    <row r="5599" spans="1:22" x14ac:dyDescent="0.3">
      <c r="A5599" s="54"/>
      <c r="B5599" s="54" t="s">
        <v>620</v>
      </c>
      <c r="C5599" s="54" t="s">
        <v>611</v>
      </c>
      <c r="D5599" t="s">
        <v>166</v>
      </c>
      <c r="E5599" s="54" t="s">
        <v>570</v>
      </c>
      <c r="F5599" s="57" t="s">
        <v>255</v>
      </c>
      <c r="G5599" s="23">
        <v>2</v>
      </c>
      <c r="H5599" s="23" t="s">
        <v>30</v>
      </c>
      <c r="I5599" s="24">
        <v>95748</v>
      </c>
      <c r="J5599" s="24">
        <v>167559</v>
      </c>
      <c r="K5599" s="24">
        <v>125891</v>
      </c>
      <c r="L5599" s="24">
        <v>220310</v>
      </c>
      <c r="M5599" s="24">
        <v>153465</v>
      </c>
      <c r="N5599" s="24">
        <v>268564</v>
      </c>
      <c r="O5599" s="24">
        <v>189037</v>
      </c>
      <c r="P5599" s="24">
        <v>330814</v>
      </c>
      <c r="Q5599" s="24">
        <v>225290</v>
      </c>
      <c r="R5599" s="24">
        <v>394257</v>
      </c>
      <c r="S5599" s="24">
        <v>248993</v>
      </c>
      <c r="T5599" s="24">
        <v>435737</v>
      </c>
      <c r="U5599" s="24">
        <v>270795</v>
      </c>
      <c r="V5599" s="24">
        <v>473891</v>
      </c>
    </row>
    <row r="5600" spans="1:22" x14ac:dyDescent="0.3">
      <c r="A5600" s="54"/>
      <c r="B5600" s="54" t="s">
        <v>620</v>
      </c>
      <c r="C5600" s="54" t="s">
        <v>611</v>
      </c>
      <c r="D5600" t="s">
        <v>166</v>
      </c>
      <c r="E5600" s="54" t="s">
        <v>570</v>
      </c>
      <c r="F5600" s="57" t="s">
        <v>255</v>
      </c>
      <c r="G5600" s="23">
        <v>3</v>
      </c>
      <c r="H5600" s="23" t="s">
        <v>31</v>
      </c>
      <c r="I5600" s="24">
        <v>86120</v>
      </c>
      <c r="J5600" s="24">
        <v>150711</v>
      </c>
      <c r="K5600" s="24">
        <v>116911</v>
      </c>
      <c r="L5600" s="24">
        <v>204595</v>
      </c>
      <c r="M5600" s="24">
        <v>147615</v>
      </c>
      <c r="N5600" s="24">
        <v>258326</v>
      </c>
      <c r="O5600" s="24">
        <v>194111</v>
      </c>
      <c r="P5600" s="24">
        <v>339695</v>
      </c>
      <c r="Q5600" s="24">
        <v>240100</v>
      </c>
      <c r="R5600" s="24">
        <v>420175</v>
      </c>
      <c r="S5600" s="24">
        <v>270195</v>
      </c>
      <c r="T5600" s="24">
        <v>472841</v>
      </c>
      <c r="U5600" s="24">
        <v>299838</v>
      </c>
      <c r="V5600" s="24">
        <v>524716</v>
      </c>
    </row>
    <row r="5601" spans="1:22" x14ac:dyDescent="0.3">
      <c r="A5601" s="54"/>
      <c r="B5601" s="54" t="s">
        <v>620</v>
      </c>
      <c r="C5601" s="54" t="s">
        <v>611</v>
      </c>
      <c r="D5601" t="s">
        <v>166</v>
      </c>
      <c r="E5601" s="54" t="s">
        <v>570</v>
      </c>
      <c r="F5601" s="57" t="s">
        <v>255</v>
      </c>
      <c r="G5601" s="23">
        <v>4</v>
      </c>
      <c r="H5601" s="23" t="s">
        <v>29</v>
      </c>
      <c r="I5601" s="24">
        <v>98045</v>
      </c>
      <c r="J5601" s="24">
        <v>156871</v>
      </c>
      <c r="K5601" s="24">
        <v>137262</v>
      </c>
      <c r="L5601" s="24">
        <v>219620</v>
      </c>
      <c r="M5601" s="24">
        <v>176480</v>
      </c>
      <c r="N5601" s="24">
        <v>282368</v>
      </c>
      <c r="O5601" s="24">
        <v>235307</v>
      </c>
      <c r="P5601" s="24">
        <v>376491</v>
      </c>
      <c r="Q5601" s="24">
        <v>294134</v>
      </c>
      <c r="R5601" s="24">
        <v>470614</v>
      </c>
      <c r="S5601" s="24">
        <v>333351</v>
      </c>
      <c r="T5601" s="24">
        <v>533362</v>
      </c>
      <c r="U5601" s="24">
        <v>372569</v>
      </c>
      <c r="V5601" s="24">
        <v>596111</v>
      </c>
    </row>
    <row r="5602" spans="1:22" hidden="1" x14ac:dyDescent="0.3">
      <c r="A5602" s="23"/>
      <c r="B5602" s="23">
        <v>2023</v>
      </c>
      <c r="C5602" s="23" t="s">
        <v>533</v>
      </c>
      <c r="D5602" t="s">
        <v>150</v>
      </c>
      <c r="E5602" s="23" t="s">
        <v>535</v>
      </c>
      <c r="F5602" s="23" t="s">
        <v>238</v>
      </c>
      <c r="G5602" s="23">
        <v>1</v>
      </c>
      <c r="H5602" s="23" t="s">
        <v>14</v>
      </c>
      <c r="I5602" s="24">
        <v>125583</v>
      </c>
      <c r="J5602" s="24">
        <v>219770</v>
      </c>
      <c r="K5602" s="24">
        <v>163029</v>
      </c>
      <c r="L5602" s="24">
        <v>285301</v>
      </c>
      <c r="M5602" s="24">
        <v>194836</v>
      </c>
      <c r="N5602" s="24">
        <v>340962</v>
      </c>
      <c r="O5602" s="24">
        <v>232356</v>
      </c>
      <c r="P5602" s="24">
        <v>406622</v>
      </c>
      <c r="Q5602" s="24">
        <v>274166</v>
      </c>
      <c r="R5602" s="24">
        <v>479790</v>
      </c>
      <c r="S5602" s="24">
        <v>300774</v>
      </c>
      <c r="T5602" s="24">
        <v>526354</v>
      </c>
      <c r="U5602" s="24">
        <v>325822</v>
      </c>
      <c r="V5602" s="24">
        <v>570188</v>
      </c>
    </row>
    <row r="5603" spans="1:22" hidden="1" x14ac:dyDescent="0.3">
      <c r="A5603" s="23"/>
      <c r="B5603" s="23">
        <v>2023</v>
      </c>
      <c r="C5603" s="23" t="s">
        <v>533</v>
      </c>
      <c r="D5603" t="s">
        <v>150</v>
      </c>
      <c r="E5603" s="23" t="s">
        <v>535</v>
      </c>
      <c r="F5603" s="23" t="s">
        <v>238</v>
      </c>
      <c r="G5603" s="23">
        <v>2</v>
      </c>
      <c r="H5603" s="23" t="s">
        <v>30</v>
      </c>
      <c r="I5603" s="24">
        <v>105294</v>
      </c>
      <c r="J5603" s="24">
        <v>184264</v>
      </c>
      <c r="K5603" s="24">
        <v>140069</v>
      </c>
      <c r="L5603" s="24">
        <v>245120</v>
      </c>
      <c r="M5603" s="24">
        <v>172320</v>
      </c>
      <c r="N5603" s="24">
        <v>301560</v>
      </c>
      <c r="O5603" s="24">
        <v>216344</v>
      </c>
      <c r="P5603" s="24">
        <v>378602</v>
      </c>
      <c r="Q5603" s="24">
        <v>261425</v>
      </c>
      <c r="R5603" s="24">
        <v>457493</v>
      </c>
      <c r="S5603" s="24">
        <v>288593</v>
      </c>
      <c r="T5603" s="24">
        <v>505038</v>
      </c>
      <c r="U5603" s="24">
        <v>314010</v>
      </c>
      <c r="V5603" s="24">
        <v>549518</v>
      </c>
    </row>
    <row r="5604" spans="1:22" hidden="1" x14ac:dyDescent="0.3">
      <c r="A5604" s="23"/>
      <c r="B5604" s="23">
        <v>2023</v>
      </c>
      <c r="C5604" s="23" t="s">
        <v>533</v>
      </c>
      <c r="D5604" t="s">
        <v>150</v>
      </c>
      <c r="E5604" s="23" t="s">
        <v>535</v>
      </c>
      <c r="F5604" s="23" t="s">
        <v>238</v>
      </c>
      <c r="G5604" s="23">
        <v>3</v>
      </c>
      <c r="H5604" s="23" t="s">
        <v>31</v>
      </c>
      <c r="I5604" s="24">
        <v>97163</v>
      </c>
      <c r="J5604" s="24">
        <v>170035</v>
      </c>
      <c r="K5604" s="24">
        <v>134194</v>
      </c>
      <c r="L5604" s="24">
        <v>234839</v>
      </c>
      <c r="M5604" s="24">
        <v>170181</v>
      </c>
      <c r="N5604" s="24">
        <v>297816</v>
      </c>
      <c r="O5604" s="24">
        <v>222190</v>
      </c>
      <c r="P5604" s="24">
        <v>388833</v>
      </c>
      <c r="Q5604" s="24">
        <v>276759</v>
      </c>
      <c r="R5604" s="24">
        <v>484328</v>
      </c>
      <c r="S5604" s="24">
        <v>311433</v>
      </c>
      <c r="T5604" s="24">
        <v>545007</v>
      </c>
      <c r="U5604" s="24">
        <v>345582</v>
      </c>
      <c r="V5604" s="24">
        <v>604769</v>
      </c>
    </row>
    <row r="5605" spans="1:22" hidden="1" x14ac:dyDescent="0.3">
      <c r="A5605" s="23"/>
      <c r="B5605" s="23">
        <v>2023</v>
      </c>
      <c r="C5605" s="23" t="s">
        <v>533</v>
      </c>
      <c r="D5605" t="s">
        <v>150</v>
      </c>
      <c r="E5605" s="23" t="s">
        <v>535</v>
      </c>
      <c r="F5605" s="23" t="s">
        <v>238</v>
      </c>
      <c r="G5605" s="23">
        <v>4</v>
      </c>
      <c r="H5605" s="23" t="s">
        <v>29</v>
      </c>
      <c r="I5605" s="24">
        <v>108275</v>
      </c>
      <c r="J5605" s="24">
        <v>173240</v>
      </c>
      <c r="K5605" s="24">
        <v>151585</v>
      </c>
      <c r="L5605" s="24">
        <v>242535</v>
      </c>
      <c r="M5605" s="24">
        <v>194895</v>
      </c>
      <c r="N5605" s="24">
        <v>311831</v>
      </c>
      <c r="O5605" s="24">
        <v>259859</v>
      </c>
      <c r="P5605" s="24">
        <v>415775</v>
      </c>
      <c r="Q5605" s="24">
        <v>324824</v>
      </c>
      <c r="R5605" s="24">
        <v>519719</v>
      </c>
      <c r="S5605" s="24">
        <v>368134</v>
      </c>
      <c r="T5605" s="24">
        <v>589015</v>
      </c>
      <c r="U5605" s="24">
        <v>411444</v>
      </c>
      <c r="V5605" s="24">
        <v>658310</v>
      </c>
    </row>
    <row r="5606" spans="1:22" x14ac:dyDescent="0.3">
      <c r="A5606" s="54"/>
      <c r="B5606" s="54" t="s">
        <v>620</v>
      </c>
      <c r="C5606" s="54" t="s">
        <v>609</v>
      </c>
      <c r="D5606" t="s">
        <v>150</v>
      </c>
      <c r="E5606" s="54" t="s">
        <v>535</v>
      </c>
      <c r="F5606" s="57" t="s">
        <v>238</v>
      </c>
      <c r="G5606" s="23">
        <v>1</v>
      </c>
      <c r="H5606" s="23" t="s">
        <v>14</v>
      </c>
      <c r="I5606" s="24">
        <v>126520</v>
      </c>
      <c r="J5606" s="24">
        <v>221409</v>
      </c>
      <c r="K5606" s="24">
        <v>164077</v>
      </c>
      <c r="L5606" s="24">
        <v>287134</v>
      </c>
      <c r="M5606" s="24">
        <v>196669</v>
      </c>
      <c r="N5606" s="24">
        <v>344171</v>
      </c>
      <c r="O5606" s="24">
        <v>235092</v>
      </c>
      <c r="P5606" s="24">
        <v>411411</v>
      </c>
      <c r="Q5606" s="24">
        <v>277268</v>
      </c>
      <c r="R5606" s="24">
        <v>485220</v>
      </c>
      <c r="S5606" s="24">
        <v>304091</v>
      </c>
      <c r="T5606" s="24">
        <v>532159</v>
      </c>
      <c r="U5606" s="24">
        <v>328343</v>
      </c>
      <c r="V5606" s="24">
        <v>574600</v>
      </c>
    </row>
    <row r="5607" spans="1:22" x14ac:dyDescent="0.3">
      <c r="A5607" s="54"/>
      <c r="B5607" s="54" t="s">
        <v>620</v>
      </c>
      <c r="C5607" s="54" t="s">
        <v>609</v>
      </c>
      <c r="D5607" t="s">
        <v>150</v>
      </c>
      <c r="E5607" s="54" t="s">
        <v>535</v>
      </c>
      <c r="F5607" s="57" t="s">
        <v>238</v>
      </c>
      <c r="G5607" s="23">
        <v>2</v>
      </c>
      <c r="H5607" s="23" t="s">
        <v>30</v>
      </c>
      <c r="I5607" s="24">
        <v>109676</v>
      </c>
      <c r="J5607" s="24">
        <v>191933</v>
      </c>
      <c r="K5607" s="24">
        <v>143964</v>
      </c>
      <c r="L5607" s="24">
        <v>251937</v>
      </c>
      <c r="M5607" s="24">
        <v>175269</v>
      </c>
      <c r="N5607" s="24">
        <v>306721</v>
      </c>
      <c r="O5607" s="24">
        <v>215478</v>
      </c>
      <c r="P5607" s="24">
        <v>377087</v>
      </c>
      <c r="Q5607" s="24">
        <v>256566</v>
      </c>
      <c r="R5607" s="24">
        <v>448990</v>
      </c>
      <c r="S5607" s="24">
        <v>283453</v>
      </c>
      <c r="T5607" s="24">
        <v>496042</v>
      </c>
      <c r="U5607" s="24">
        <v>308117</v>
      </c>
      <c r="V5607" s="24">
        <v>539204</v>
      </c>
    </row>
    <row r="5608" spans="1:22" x14ac:dyDescent="0.3">
      <c r="A5608" s="54"/>
      <c r="B5608" s="54" t="s">
        <v>620</v>
      </c>
      <c r="C5608" s="54" t="s">
        <v>609</v>
      </c>
      <c r="D5608" t="s">
        <v>150</v>
      </c>
      <c r="E5608" s="54" t="s">
        <v>535</v>
      </c>
      <c r="F5608" s="57" t="s">
        <v>238</v>
      </c>
      <c r="G5608" s="23">
        <v>3</v>
      </c>
      <c r="H5608" s="23" t="s">
        <v>31</v>
      </c>
      <c r="I5608" s="24">
        <v>99428</v>
      </c>
      <c r="J5608" s="24">
        <v>174000</v>
      </c>
      <c r="K5608" s="24">
        <v>135196</v>
      </c>
      <c r="L5608" s="24">
        <v>236593</v>
      </c>
      <c r="M5608" s="24">
        <v>170868</v>
      </c>
      <c r="N5608" s="24">
        <v>299019</v>
      </c>
      <c r="O5608" s="24">
        <v>224859</v>
      </c>
      <c r="P5608" s="24">
        <v>393503</v>
      </c>
      <c r="Q5608" s="24">
        <v>278294</v>
      </c>
      <c r="R5608" s="24">
        <v>487014</v>
      </c>
      <c r="S5608" s="24">
        <v>313299</v>
      </c>
      <c r="T5608" s="24">
        <v>548273</v>
      </c>
      <c r="U5608" s="24">
        <v>347810</v>
      </c>
      <c r="V5608" s="24">
        <v>608668</v>
      </c>
    </row>
    <row r="5609" spans="1:22" x14ac:dyDescent="0.3">
      <c r="A5609" s="54"/>
      <c r="B5609" s="54" t="s">
        <v>620</v>
      </c>
      <c r="C5609" s="54" t="s">
        <v>609</v>
      </c>
      <c r="D5609" t="s">
        <v>150</v>
      </c>
      <c r="E5609" s="54" t="s">
        <v>535</v>
      </c>
      <c r="F5609" s="57" t="s">
        <v>238</v>
      </c>
      <c r="G5609" s="23">
        <v>4</v>
      </c>
      <c r="H5609" s="23" t="s">
        <v>29</v>
      </c>
      <c r="I5609" s="24">
        <v>111635</v>
      </c>
      <c r="J5609" s="24">
        <v>178616</v>
      </c>
      <c r="K5609" s="24">
        <v>156289</v>
      </c>
      <c r="L5609" s="24">
        <v>250062</v>
      </c>
      <c r="M5609" s="24">
        <v>200943</v>
      </c>
      <c r="N5609" s="24">
        <v>321508</v>
      </c>
      <c r="O5609" s="24">
        <v>267924</v>
      </c>
      <c r="P5609" s="24">
        <v>428678</v>
      </c>
      <c r="Q5609" s="24">
        <v>334905</v>
      </c>
      <c r="R5609" s="24">
        <v>535847</v>
      </c>
      <c r="S5609" s="24">
        <v>379559</v>
      </c>
      <c r="T5609" s="24">
        <v>607294</v>
      </c>
      <c r="U5609" s="24">
        <v>424213</v>
      </c>
      <c r="V5609" s="24">
        <v>678740</v>
      </c>
    </row>
    <row r="5610" spans="1:22" hidden="1" x14ac:dyDescent="0.3">
      <c r="A5610" s="23"/>
      <c r="B5610" s="23">
        <v>2023</v>
      </c>
      <c r="C5610" s="23" t="s">
        <v>578</v>
      </c>
      <c r="D5610" t="s">
        <v>144</v>
      </c>
      <c r="E5610" s="23" t="s">
        <v>579</v>
      </c>
      <c r="F5610" s="23" t="s">
        <v>233</v>
      </c>
      <c r="G5610" s="23">
        <v>1</v>
      </c>
      <c r="H5610" s="23" t="s">
        <v>14</v>
      </c>
      <c r="I5610" s="24">
        <v>115140</v>
      </c>
      <c r="J5610" s="24">
        <v>201496</v>
      </c>
      <c r="K5610" s="24">
        <v>149603</v>
      </c>
      <c r="L5610" s="24">
        <v>261805</v>
      </c>
      <c r="M5610" s="24">
        <v>178903</v>
      </c>
      <c r="N5610" s="24">
        <v>313081</v>
      </c>
      <c r="O5610" s="24">
        <v>213512</v>
      </c>
      <c r="P5610" s="24">
        <v>373647</v>
      </c>
      <c r="Q5610" s="24">
        <v>252043</v>
      </c>
      <c r="R5610" s="24">
        <v>441076</v>
      </c>
      <c r="S5610" s="24">
        <v>276552</v>
      </c>
      <c r="T5610" s="24">
        <v>483965</v>
      </c>
      <c r="U5610" s="24">
        <v>299666</v>
      </c>
      <c r="V5610" s="24">
        <v>524416</v>
      </c>
    </row>
    <row r="5611" spans="1:22" hidden="1" x14ac:dyDescent="0.3">
      <c r="A5611" s="23"/>
      <c r="B5611" s="23">
        <v>2023</v>
      </c>
      <c r="C5611" s="23" t="s">
        <v>578</v>
      </c>
      <c r="D5611" t="s">
        <v>144</v>
      </c>
      <c r="E5611" s="23" t="s">
        <v>579</v>
      </c>
      <c r="F5611" s="23" t="s">
        <v>233</v>
      </c>
      <c r="G5611" s="23">
        <v>2</v>
      </c>
      <c r="H5611" s="23" t="s">
        <v>30</v>
      </c>
      <c r="I5611" s="24">
        <v>95836</v>
      </c>
      <c r="J5611" s="24">
        <v>167713</v>
      </c>
      <c r="K5611" s="24">
        <v>127757</v>
      </c>
      <c r="L5611" s="24">
        <v>223575</v>
      </c>
      <c r="M5611" s="24">
        <v>157481</v>
      </c>
      <c r="N5611" s="24">
        <v>275591</v>
      </c>
      <c r="O5611" s="24">
        <v>198278</v>
      </c>
      <c r="P5611" s="24">
        <v>346987</v>
      </c>
      <c r="Q5611" s="24">
        <v>239921</v>
      </c>
      <c r="R5611" s="24">
        <v>419861</v>
      </c>
      <c r="S5611" s="24">
        <v>264962</v>
      </c>
      <c r="T5611" s="24">
        <v>463684</v>
      </c>
      <c r="U5611" s="24">
        <v>288428</v>
      </c>
      <c r="V5611" s="24">
        <v>504750</v>
      </c>
    </row>
    <row r="5612" spans="1:22" hidden="1" x14ac:dyDescent="0.3">
      <c r="A5612" s="23"/>
      <c r="B5612" s="23">
        <v>2023</v>
      </c>
      <c r="C5612" s="23" t="s">
        <v>578</v>
      </c>
      <c r="D5612" t="s">
        <v>144</v>
      </c>
      <c r="E5612" s="23" t="s">
        <v>579</v>
      </c>
      <c r="F5612" s="23" t="s">
        <v>233</v>
      </c>
      <c r="G5612" s="23">
        <v>3</v>
      </c>
      <c r="H5612" s="23" t="s">
        <v>31</v>
      </c>
      <c r="I5612" s="24">
        <v>87987</v>
      </c>
      <c r="J5612" s="24">
        <v>153977</v>
      </c>
      <c r="K5612" s="24">
        <v>121436</v>
      </c>
      <c r="L5612" s="24">
        <v>212513</v>
      </c>
      <c r="M5612" s="24">
        <v>153892</v>
      </c>
      <c r="N5612" s="24">
        <v>269312</v>
      </c>
      <c r="O5612" s="24">
        <v>200702</v>
      </c>
      <c r="P5612" s="24">
        <v>351228</v>
      </c>
      <c r="Q5612" s="24">
        <v>249946</v>
      </c>
      <c r="R5612" s="24">
        <v>437405</v>
      </c>
      <c r="S5612" s="24">
        <v>281153</v>
      </c>
      <c r="T5612" s="24">
        <v>492017</v>
      </c>
      <c r="U5612" s="24">
        <v>311861</v>
      </c>
      <c r="V5612" s="24">
        <v>545756</v>
      </c>
    </row>
    <row r="5613" spans="1:22" hidden="1" x14ac:dyDescent="0.3">
      <c r="A5613" s="23"/>
      <c r="B5613" s="23">
        <v>2023</v>
      </c>
      <c r="C5613" s="23" t="s">
        <v>578</v>
      </c>
      <c r="D5613" t="s">
        <v>144</v>
      </c>
      <c r="E5613" s="23" t="s">
        <v>579</v>
      </c>
      <c r="F5613" s="23" t="s">
        <v>233</v>
      </c>
      <c r="G5613" s="23">
        <v>4</v>
      </c>
      <c r="H5613" s="23" t="s">
        <v>29</v>
      </c>
      <c r="I5613" s="24">
        <v>99256</v>
      </c>
      <c r="J5613" s="24">
        <v>158809</v>
      </c>
      <c r="K5613" s="24">
        <v>138958</v>
      </c>
      <c r="L5613" s="24">
        <v>222333</v>
      </c>
      <c r="M5613" s="24">
        <v>178660</v>
      </c>
      <c r="N5613" s="24">
        <v>285856</v>
      </c>
      <c r="O5613" s="24">
        <v>238214</v>
      </c>
      <c r="P5613" s="24">
        <v>381142</v>
      </c>
      <c r="Q5613" s="24">
        <v>297767</v>
      </c>
      <c r="R5613" s="24">
        <v>476427</v>
      </c>
      <c r="S5613" s="24">
        <v>337469</v>
      </c>
      <c r="T5613" s="24">
        <v>539951</v>
      </c>
      <c r="U5613" s="24">
        <v>377172</v>
      </c>
      <c r="V5613" s="24">
        <v>603475</v>
      </c>
    </row>
    <row r="5614" spans="1:22" x14ac:dyDescent="0.3">
      <c r="A5614" s="54"/>
      <c r="B5614" s="54" t="s">
        <v>620</v>
      </c>
      <c r="C5614" s="54" t="s">
        <v>612</v>
      </c>
      <c r="D5614" t="s">
        <v>144</v>
      </c>
      <c r="E5614" s="54" t="s">
        <v>579</v>
      </c>
      <c r="F5614" s="57" t="s">
        <v>233</v>
      </c>
      <c r="G5614" s="23">
        <v>1</v>
      </c>
      <c r="H5614" s="23" t="s">
        <v>14</v>
      </c>
      <c r="I5614" s="24">
        <v>114273</v>
      </c>
      <c r="J5614" s="24">
        <v>199977</v>
      </c>
      <c r="K5614" s="24">
        <v>148350</v>
      </c>
      <c r="L5614" s="24">
        <v>259613</v>
      </c>
      <c r="M5614" s="24">
        <v>177922</v>
      </c>
      <c r="N5614" s="24">
        <v>311363</v>
      </c>
      <c r="O5614" s="24">
        <v>212837</v>
      </c>
      <c r="P5614" s="24">
        <v>372465</v>
      </c>
      <c r="Q5614" s="24">
        <v>251154</v>
      </c>
      <c r="R5614" s="24">
        <v>439520</v>
      </c>
      <c r="S5614" s="24">
        <v>275509</v>
      </c>
      <c r="T5614" s="24">
        <v>482140</v>
      </c>
      <c r="U5614" s="24">
        <v>297628</v>
      </c>
      <c r="V5614" s="24">
        <v>520849</v>
      </c>
    </row>
    <row r="5615" spans="1:22" x14ac:dyDescent="0.3">
      <c r="A5615" s="54"/>
      <c r="B5615" s="54" t="s">
        <v>620</v>
      </c>
      <c r="C5615" s="54" t="s">
        <v>612</v>
      </c>
      <c r="D5615" t="s">
        <v>144</v>
      </c>
      <c r="E5615" s="54" t="s">
        <v>579</v>
      </c>
      <c r="F5615" s="57" t="s">
        <v>233</v>
      </c>
      <c r="G5615" s="23">
        <v>2</v>
      </c>
      <c r="H5615" s="23" t="s">
        <v>30</v>
      </c>
      <c r="I5615" s="24">
        <v>98401</v>
      </c>
      <c r="J5615" s="24">
        <v>172201</v>
      </c>
      <c r="K5615" s="24">
        <v>129398</v>
      </c>
      <c r="L5615" s="24">
        <v>226446</v>
      </c>
      <c r="M5615" s="24">
        <v>157757</v>
      </c>
      <c r="N5615" s="24">
        <v>276074</v>
      </c>
      <c r="O5615" s="24">
        <v>194355</v>
      </c>
      <c r="P5615" s="24">
        <v>340121</v>
      </c>
      <c r="Q5615" s="24">
        <v>231646</v>
      </c>
      <c r="R5615" s="24">
        <v>405380</v>
      </c>
      <c r="S5615" s="24">
        <v>256026</v>
      </c>
      <c r="T5615" s="24">
        <v>448045</v>
      </c>
      <c r="U5615" s="24">
        <v>278456</v>
      </c>
      <c r="V5615" s="24">
        <v>487298</v>
      </c>
    </row>
    <row r="5616" spans="1:22" x14ac:dyDescent="0.3">
      <c r="A5616" s="54"/>
      <c r="B5616" s="54" t="s">
        <v>620</v>
      </c>
      <c r="C5616" s="54" t="s">
        <v>612</v>
      </c>
      <c r="D5616" t="s">
        <v>144</v>
      </c>
      <c r="E5616" s="54" t="s">
        <v>579</v>
      </c>
      <c r="F5616" s="57" t="s">
        <v>233</v>
      </c>
      <c r="G5616" s="23">
        <v>3</v>
      </c>
      <c r="H5616" s="23" t="s">
        <v>31</v>
      </c>
      <c r="I5616" s="24">
        <v>88447</v>
      </c>
      <c r="J5616" s="24">
        <v>154782</v>
      </c>
      <c r="K5616" s="24">
        <v>120053</v>
      </c>
      <c r="L5616" s="24">
        <v>210093</v>
      </c>
      <c r="M5616" s="24">
        <v>151569</v>
      </c>
      <c r="N5616" s="24">
        <v>265246</v>
      </c>
      <c r="O5616" s="24">
        <v>199298</v>
      </c>
      <c r="P5616" s="24">
        <v>348772</v>
      </c>
      <c r="Q5616" s="24">
        <v>246503</v>
      </c>
      <c r="R5616" s="24">
        <v>431380</v>
      </c>
      <c r="S5616" s="24">
        <v>277391</v>
      </c>
      <c r="T5616" s="24">
        <v>485434</v>
      </c>
      <c r="U5616" s="24">
        <v>307813</v>
      </c>
      <c r="V5616" s="24">
        <v>538673</v>
      </c>
    </row>
    <row r="5617" spans="1:22" x14ac:dyDescent="0.3">
      <c r="A5617" s="54"/>
      <c r="B5617" s="54" t="s">
        <v>620</v>
      </c>
      <c r="C5617" s="54" t="s">
        <v>612</v>
      </c>
      <c r="D5617" t="s">
        <v>144</v>
      </c>
      <c r="E5617" s="54" t="s">
        <v>579</v>
      </c>
      <c r="F5617" s="57" t="s">
        <v>233</v>
      </c>
      <c r="G5617" s="23">
        <v>4</v>
      </c>
      <c r="H5617" s="23" t="s">
        <v>29</v>
      </c>
      <c r="I5617" s="24">
        <v>100812</v>
      </c>
      <c r="J5617" s="24">
        <v>161300</v>
      </c>
      <c r="K5617" s="24">
        <v>141137</v>
      </c>
      <c r="L5617" s="24">
        <v>225820</v>
      </c>
      <c r="M5617" s="24">
        <v>181462</v>
      </c>
      <c r="N5617" s="24">
        <v>290339</v>
      </c>
      <c r="O5617" s="24">
        <v>241950</v>
      </c>
      <c r="P5617" s="24">
        <v>387119</v>
      </c>
      <c r="Q5617" s="24">
        <v>302437</v>
      </c>
      <c r="R5617" s="24">
        <v>483899</v>
      </c>
      <c r="S5617" s="24">
        <v>342762</v>
      </c>
      <c r="T5617" s="24">
        <v>548419</v>
      </c>
      <c r="U5617" s="24">
        <v>383087</v>
      </c>
      <c r="V5617" s="24">
        <v>612939</v>
      </c>
    </row>
    <row r="5618" spans="1:22" hidden="1" x14ac:dyDescent="0.3">
      <c r="A5618" s="23"/>
      <c r="B5618" s="23">
        <v>2023</v>
      </c>
      <c r="C5618" s="23" t="s">
        <v>551</v>
      </c>
      <c r="D5618" t="s">
        <v>173</v>
      </c>
      <c r="E5618" s="23" t="s">
        <v>558</v>
      </c>
      <c r="F5618" s="23" t="s">
        <v>250</v>
      </c>
      <c r="G5618" s="23">
        <v>1</v>
      </c>
      <c r="H5618" s="23" t="s">
        <v>14</v>
      </c>
      <c r="I5618" s="24">
        <v>115365</v>
      </c>
      <c r="J5618" s="24">
        <v>201890</v>
      </c>
      <c r="K5618" s="24">
        <v>149563</v>
      </c>
      <c r="L5618" s="24">
        <v>261736</v>
      </c>
      <c r="M5618" s="24">
        <v>178567</v>
      </c>
      <c r="N5618" s="24">
        <v>312493</v>
      </c>
      <c r="O5618" s="24">
        <v>212710</v>
      </c>
      <c r="P5618" s="24">
        <v>372243</v>
      </c>
      <c r="Q5618" s="24">
        <v>250813</v>
      </c>
      <c r="R5618" s="24">
        <v>438922</v>
      </c>
      <c r="S5618" s="24">
        <v>275081</v>
      </c>
      <c r="T5618" s="24">
        <v>481392</v>
      </c>
      <c r="U5618" s="24">
        <v>297858</v>
      </c>
      <c r="V5618" s="24">
        <v>521252</v>
      </c>
    </row>
    <row r="5619" spans="1:22" hidden="1" x14ac:dyDescent="0.3">
      <c r="A5619" s="23"/>
      <c r="B5619" s="23">
        <v>2023</v>
      </c>
      <c r="C5619" s="23" t="s">
        <v>551</v>
      </c>
      <c r="D5619" t="s">
        <v>173</v>
      </c>
      <c r="E5619" s="23" t="s">
        <v>558</v>
      </c>
      <c r="F5619" s="23" t="s">
        <v>250</v>
      </c>
      <c r="G5619" s="23">
        <v>2</v>
      </c>
      <c r="H5619" s="23" t="s">
        <v>30</v>
      </c>
      <c r="I5619" s="24">
        <v>97817</v>
      </c>
      <c r="J5619" s="24">
        <v>171179</v>
      </c>
      <c r="K5619" s="24">
        <v>129704</v>
      </c>
      <c r="L5619" s="24">
        <v>226982</v>
      </c>
      <c r="M5619" s="24">
        <v>159092</v>
      </c>
      <c r="N5619" s="24">
        <v>278411</v>
      </c>
      <c r="O5619" s="24">
        <v>198861</v>
      </c>
      <c r="P5619" s="24">
        <v>348007</v>
      </c>
      <c r="Q5619" s="24">
        <v>239792</v>
      </c>
      <c r="R5619" s="24">
        <v>419636</v>
      </c>
      <c r="S5619" s="24">
        <v>264545</v>
      </c>
      <c r="T5619" s="24">
        <v>462954</v>
      </c>
      <c r="U5619" s="24">
        <v>287642</v>
      </c>
      <c r="V5619" s="24">
        <v>503373</v>
      </c>
    </row>
    <row r="5620" spans="1:22" hidden="1" x14ac:dyDescent="0.3">
      <c r="A5620" s="23"/>
      <c r="B5620" s="23">
        <v>2023</v>
      </c>
      <c r="C5620" s="23" t="s">
        <v>551</v>
      </c>
      <c r="D5620" t="s">
        <v>173</v>
      </c>
      <c r="E5620" s="23" t="s">
        <v>558</v>
      </c>
      <c r="F5620" s="23" t="s">
        <v>250</v>
      </c>
      <c r="G5620" s="23">
        <v>3</v>
      </c>
      <c r="H5620" s="23" t="s">
        <v>31</v>
      </c>
      <c r="I5620" s="24">
        <v>90959</v>
      </c>
      <c r="J5620" s="24">
        <v>159178</v>
      </c>
      <c r="K5620" s="24">
        <v>125755</v>
      </c>
      <c r="L5620" s="24">
        <v>220072</v>
      </c>
      <c r="M5620" s="24">
        <v>159650</v>
      </c>
      <c r="N5620" s="24">
        <v>279387</v>
      </c>
      <c r="O5620" s="24">
        <v>208786</v>
      </c>
      <c r="P5620" s="24">
        <v>365375</v>
      </c>
      <c r="Q5620" s="24">
        <v>260136</v>
      </c>
      <c r="R5620" s="24">
        <v>455237</v>
      </c>
      <c r="S5620" s="24">
        <v>292894</v>
      </c>
      <c r="T5620" s="24">
        <v>512564</v>
      </c>
      <c r="U5620" s="24">
        <v>325198</v>
      </c>
      <c r="V5620" s="24">
        <v>569097</v>
      </c>
    </row>
    <row r="5621" spans="1:22" hidden="1" x14ac:dyDescent="0.3">
      <c r="A5621" s="23"/>
      <c r="B5621" s="23">
        <v>2023</v>
      </c>
      <c r="C5621" s="23" t="s">
        <v>551</v>
      </c>
      <c r="D5621" t="s">
        <v>173</v>
      </c>
      <c r="E5621" s="23" t="s">
        <v>558</v>
      </c>
      <c r="F5621" s="23" t="s">
        <v>250</v>
      </c>
      <c r="G5621" s="23">
        <v>4</v>
      </c>
      <c r="H5621" s="23" t="s">
        <v>29</v>
      </c>
      <c r="I5621" s="24">
        <v>99490</v>
      </c>
      <c r="J5621" s="24">
        <v>159184</v>
      </c>
      <c r="K5621" s="24">
        <v>139286</v>
      </c>
      <c r="L5621" s="24">
        <v>222858</v>
      </c>
      <c r="M5621" s="24">
        <v>179082</v>
      </c>
      <c r="N5621" s="24">
        <v>286531</v>
      </c>
      <c r="O5621" s="24">
        <v>238776</v>
      </c>
      <c r="P5621" s="24">
        <v>382042</v>
      </c>
      <c r="Q5621" s="24">
        <v>298470</v>
      </c>
      <c r="R5621" s="24">
        <v>477552</v>
      </c>
      <c r="S5621" s="24">
        <v>338266</v>
      </c>
      <c r="T5621" s="24">
        <v>541226</v>
      </c>
      <c r="U5621" s="24">
        <v>378062</v>
      </c>
      <c r="V5621" s="24">
        <v>604899</v>
      </c>
    </row>
    <row r="5622" spans="1:22" hidden="1" x14ac:dyDescent="0.3">
      <c r="A5622" s="23"/>
      <c r="B5622" s="23">
        <v>2023</v>
      </c>
      <c r="C5622" s="23" t="s">
        <v>551</v>
      </c>
      <c r="D5622" t="s">
        <v>175</v>
      </c>
      <c r="E5622" s="23" t="s">
        <v>559</v>
      </c>
      <c r="F5622" s="23" t="s">
        <v>250</v>
      </c>
      <c r="G5622" s="23">
        <v>1</v>
      </c>
      <c r="H5622" s="23" t="s">
        <v>14</v>
      </c>
      <c r="I5622" s="24">
        <v>102722</v>
      </c>
      <c r="J5622" s="24">
        <v>179764</v>
      </c>
      <c r="K5622" s="24">
        <v>133492</v>
      </c>
      <c r="L5622" s="24">
        <v>233611</v>
      </c>
      <c r="M5622" s="24">
        <v>159658</v>
      </c>
      <c r="N5622" s="24">
        <v>279402</v>
      </c>
      <c r="O5622" s="24">
        <v>190574</v>
      </c>
      <c r="P5622" s="24">
        <v>333505</v>
      </c>
      <c r="Q5622" s="24">
        <v>224987</v>
      </c>
      <c r="R5622" s="24">
        <v>393726</v>
      </c>
      <c r="S5622" s="24">
        <v>246873</v>
      </c>
      <c r="T5622" s="24">
        <v>432027</v>
      </c>
      <c r="U5622" s="24">
        <v>267523</v>
      </c>
      <c r="V5622" s="24">
        <v>468165</v>
      </c>
    </row>
    <row r="5623" spans="1:22" hidden="1" x14ac:dyDescent="0.3">
      <c r="A5623" s="23"/>
      <c r="B5623" s="23">
        <v>2023</v>
      </c>
      <c r="C5623" s="23" t="s">
        <v>551</v>
      </c>
      <c r="D5623" t="s">
        <v>175</v>
      </c>
      <c r="E5623" s="23" t="s">
        <v>559</v>
      </c>
      <c r="F5623" s="23" t="s">
        <v>250</v>
      </c>
      <c r="G5623" s="23">
        <v>2</v>
      </c>
      <c r="H5623" s="23" t="s">
        <v>30</v>
      </c>
      <c r="I5623" s="24">
        <v>85368</v>
      </c>
      <c r="J5623" s="24">
        <v>149393</v>
      </c>
      <c r="K5623" s="24">
        <v>113853</v>
      </c>
      <c r="L5623" s="24">
        <v>199243</v>
      </c>
      <c r="M5623" s="24">
        <v>140400</v>
      </c>
      <c r="N5623" s="24">
        <v>245699</v>
      </c>
      <c r="O5623" s="24">
        <v>176879</v>
      </c>
      <c r="P5623" s="24">
        <v>309538</v>
      </c>
      <c r="Q5623" s="24">
        <v>214088</v>
      </c>
      <c r="R5623" s="24">
        <v>374655</v>
      </c>
      <c r="S5623" s="24">
        <v>236454</v>
      </c>
      <c r="T5623" s="24">
        <v>413795</v>
      </c>
      <c r="U5623" s="24">
        <v>257420</v>
      </c>
      <c r="V5623" s="24">
        <v>450485</v>
      </c>
    </row>
    <row r="5624" spans="1:22" hidden="1" x14ac:dyDescent="0.3">
      <c r="A5624" s="23"/>
      <c r="B5624" s="23">
        <v>2023</v>
      </c>
      <c r="C5624" s="23" t="s">
        <v>551</v>
      </c>
      <c r="D5624" t="s">
        <v>175</v>
      </c>
      <c r="E5624" s="23" t="s">
        <v>559</v>
      </c>
      <c r="F5624" s="23" t="s">
        <v>250</v>
      </c>
      <c r="G5624" s="23">
        <v>3</v>
      </c>
      <c r="H5624" s="23" t="s">
        <v>31</v>
      </c>
      <c r="I5624" s="24">
        <v>78291</v>
      </c>
      <c r="J5624" s="24">
        <v>137009</v>
      </c>
      <c r="K5624" s="24">
        <v>108038</v>
      </c>
      <c r="L5624" s="24">
        <v>189066</v>
      </c>
      <c r="M5624" s="24">
        <v>136892</v>
      </c>
      <c r="N5624" s="24">
        <v>239562</v>
      </c>
      <c r="O5624" s="24">
        <v>178489</v>
      </c>
      <c r="P5624" s="24">
        <v>312355</v>
      </c>
      <c r="Q5624" s="24">
        <v>222273</v>
      </c>
      <c r="R5624" s="24">
        <v>388978</v>
      </c>
      <c r="S5624" s="24">
        <v>250004</v>
      </c>
      <c r="T5624" s="24">
        <v>437508</v>
      </c>
      <c r="U5624" s="24">
        <v>277287</v>
      </c>
      <c r="V5624" s="24">
        <v>485253</v>
      </c>
    </row>
    <row r="5625" spans="1:22" hidden="1" x14ac:dyDescent="0.3">
      <c r="A5625" s="23"/>
      <c r="B5625" s="23">
        <v>2023</v>
      </c>
      <c r="C5625" s="23" t="s">
        <v>551</v>
      </c>
      <c r="D5625" t="s">
        <v>175</v>
      </c>
      <c r="E5625" s="23" t="s">
        <v>559</v>
      </c>
      <c r="F5625" s="23" t="s">
        <v>250</v>
      </c>
      <c r="G5625" s="23">
        <v>4</v>
      </c>
      <c r="H5625" s="23" t="s">
        <v>29</v>
      </c>
      <c r="I5625" s="24">
        <v>88548</v>
      </c>
      <c r="J5625" s="24">
        <v>141676</v>
      </c>
      <c r="K5625" s="24">
        <v>123967</v>
      </c>
      <c r="L5625" s="24">
        <v>198347</v>
      </c>
      <c r="M5625" s="24">
        <v>159386</v>
      </c>
      <c r="N5625" s="24">
        <v>255017</v>
      </c>
      <c r="O5625" s="24">
        <v>212514</v>
      </c>
      <c r="P5625" s="24">
        <v>340023</v>
      </c>
      <c r="Q5625" s="24">
        <v>265643</v>
      </c>
      <c r="R5625" s="24">
        <v>425028</v>
      </c>
      <c r="S5625" s="24">
        <v>301062</v>
      </c>
      <c r="T5625" s="24">
        <v>481699</v>
      </c>
      <c r="U5625" s="24">
        <v>336481</v>
      </c>
      <c r="V5625" s="24">
        <v>538369</v>
      </c>
    </row>
    <row r="5626" spans="1:22" hidden="1" x14ac:dyDescent="0.3">
      <c r="A5626" s="23"/>
      <c r="B5626" s="23">
        <v>2023</v>
      </c>
      <c r="C5626" s="23" t="s">
        <v>573</v>
      </c>
      <c r="D5626" t="s">
        <v>161</v>
      </c>
      <c r="E5626" s="23" t="s">
        <v>528</v>
      </c>
      <c r="F5626" s="23" t="s">
        <v>250</v>
      </c>
      <c r="G5626" s="23">
        <v>1</v>
      </c>
      <c r="H5626" s="23" t="s">
        <v>14</v>
      </c>
      <c r="I5626" s="24">
        <v>120230</v>
      </c>
      <c r="J5626" s="24">
        <v>210403</v>
      </c>
      <c r="K5626" s="24">
        <v>156277</v>
      </c>
      <c r="L5626" s="24">
        <v>273484</v>
      </c>
      <c r="M5626" s="24">
        <v>186938</v>
      </c>
      <c r="N5626" s="24">
        <v>327141</v>
      </c>
      <c r="O5626" s="24">
        <v>223175</v>
      </c>
      <c r="P5626" s="24">
        <v>390555</v>
      </c>
      <c r="Q5626" s="24">
        <v>263501</v>
      </c>
      <c r="R5626" s="24">
        <v>461127</v>
      </c>
      <c r="S5626" s="24">
        <v>289146</v>
      </c>
      <c r="T5626" s="24">
        <v>506005</v>
      </c>
      <c r="U5626" s="24">
        <v>313352</v>
      </c>
      <c r="V5626" s="24">
        <v>548367</v>
      </c>
    </row>
    <row r="5627" spans="1:22" hidden="1" x14ac:dyDescent="0.3">
      <c r="A5627" s="23"/>
      <c r="B5627" s="23">
        <v>2023</v>
      </c>
      <c r="C5627" s="23" t="s">
        <v>573</v>
      </c>
      <c r="D5627" t="s">
        <v>161</v>
      </c>
      <c r="E5627" s="23" t="s">
        <v>528</v>
      </c>
      <c r="F5627" s="23" t="s">
        <v>250</v>
      </c>
      <c r="G5627" s="23">
        <v>2</v>
      </c>
      <c r="H5627" s="23" t="s">
        <v>30</v>
      </c>
      <c r="I5627" s="24">
        <v>99744</v>
      </c>
      <c r="J5627" s="24">
        <v>174552</v>
      </c>
      <c r="K5627" s="24">
        <v>133094</v>
      </c>
      <c r="L5627" s="24">
        <v>232914</v>
      </c>
      <c r="M5627" s="24">
        <v>164203</v>
      </c>
      <c r="N5627" s="24">
        <v>287356</v>
      </c>
      <c r="O5627" s="24">
        <v>207008</v>
      </c>
      <c r="P5627" s="24">
        <v>362264</v>
      </c>
      <c r="Q5627" s="24">
        <v>250636</v>
      </c>
      <c r="R5627" s="24">
        <v>438614</v>
      </c>
      <c r="S5627" s="24">
        <v>276847</v>
      </c>
      <c r="T5627" s="24">
        <v>484482</v>
      </c>
      <c r="U5627" s="24">
        <v>301426</v>
      </c>
      <c r="V5627" s="24">
        <v>527496</v>
      </c>
    </row>
    <row r="5628" spans="1:22" hidden="1" x14ac:dyDescent="0.3">
      <c r="A5628" s="23"/>
      <c r="B5628" s="23">
        <v>2023</v>
      </c>
      <c r="C5628" s="23" t="s">
        <v>573</v>
      </c>
      <c r="D5628" t="s">
        <v>161</v>
      </c>
      <c r="E5628" s="23" t="s">
        <v>528</v>
      </c>
      <c r="F5628" s="23" t="s">
        <v>250</v>
      </c>
      <c r="G5628" s="23">
        <v>3</v>
      </c>
      <c r="H5628" s="23" t="s">
        <v>31</v>
      </c>
      <c r="I5628" s="24">
        <v>91363</v>
      </c>
      <c r="J5628" s="24">
        <v>159886</v>
      </c>
      <c r="K5628" s="24">
        <v>126056</v>
      </c>
      <c r="L5628" s="24">
        <v>220599</v>
      </c>
      <c r="M5628" s="24">
        <v>159696</v>
      </c>
      <c r="N5628" s="24">
        <v>279467</v>
      </c>
      <c r="O5628" s="24">
        <v>208165</v>
      </c>
      <c r="P5628" s="24">
        <v>364288</v>
      </c>
      <c r="Q5628" s="24">
        <v>259217</v>
      </c>
      <c r="R5628" s="24">
        <v>453630</v>
      </c>
      <c r="S5628" s="24">
        <v>291530</v>
      </c>
      <c r="T5628" s="24">
        <v>510178</v>
      </c>
      <c r="U5628" s="24">
        <v>323314</v>
      </c>
      <c r="V5628" s="24">
        <v>565800</v>
      </c>
    </row>
    <row r="5629" spans="1:22" hidden="1" x14ac:dyDescent="0.3">
      <c r="A5629" s="23"/>
      <c r="B5629" s="23">
        <v>2023</v>
      </c>
      <c r="C5629" s="23" t="s">
        <v>573</v>
      </c>
      <c r="D5629" t="s">
        <v>161</v>
      </c>
      <c r="E5629" s="23" t="s">
        <v>528</v>
      </c>
      <c r="F5629" s="23" t="s">
        <v>250</v>
      </c>
      <c r="G5629" s="23">
        <v>4</v>
      </c>
      <c r="H5629" s="23" t="s">
        <v>29</v>
      </c>
      <c r="I5629" s="24">
        <v>103636</v>
      </c>
      <c r="J5629" s="24">
        <v>165818</v>
      </c>
      <c r="K5629" s="24">
        <v>145090</v>
      </c>
      <c r="L5629" s="24">
        <v>232145</v>
      </c>
      <c r="M5629" s="24">
        <v>186545</v>
      </c>
      <c r="N5629" s="24">
        <v>298472</v>
      </c>
      <c r="O5629" s="24">
        <v>248726</v>
      </c>
      <c r="P5629" s="24">
        <v>397962</v>
      </c>
      <c r="Q5629" s="24">
        <v>310908</v>
      </c>
      <c r="R5629" s="24">
        <v>497453</v>
      </c>
      <c r="S5629" s="24">
        <v>352363</v>
      </c>
      <c r="T5629" s="24">
        <v>563780</v>
      </c>
      <c r="U5629" s="24">
        <v>393817</v>
      </c>
      <c r="V5629" s="24">
        <v>630107</v>
      </c>
    </row>
    <row r="5630" spans="1:22" x14ac:dyDescent="0.3">
      <c r="A5630" s="54"/>
      <c r="B5630" s="54" t="s">
        <v>620</v>
      </c>
      <c r="C5630" s="54" t="s">
        <v>618</v>
      </c>
      <c r="D5630" t="s">
        <v>161</v>
      </c>
      <c r="E5630" s="54" t="s">
        <v>576</v>
      </c>
      <c r="F5630" s="57" t="s">
        <v>250</v>
      </c>
      <c r="G5630" s="23">
        <v>1</v>
      </c>
      <c r="H5630" s="23" t="s">
        <v>14</v>
      </c>
      <c r="I5630" s="24">
        <v>119305</v>
      </c>
      <c r="J5630" s="24">
        <v>208784</v>
      </c>
      <c r="K5630" s="24">
        <v>154910</v>
      </c>
      <c r="L5630" s="24">
        <v>271092</v>
      </c>
      <c r="M5630" s="24">
        <v>185806</v>
      </c>
      <c r="N5630" s="24">
        <v>325160</v>
      </c>
      <c r="O5630" s="24">
        <v>222295</v>
      </c>
      <c r="P5630" s="24">
        <v>389015</v>
      </c>
      <c r="Q5630" s="24">
        <v>262336</v>
      </c>
      <c r="R5630" s="24">
        <v>459089</v>
      </c>
      <c r="S5630" s="24">
        <v>287785</v>
      </c>
      <c r="T5630" s="24">
        <v>503623</v>
      </c>
      <c r="U5630" s="24">
        <v>310915</v>
      </c>
      <c r="V5630" s="24">
        <v>544101</v>
      </c>
    </row>
    <row r="5631" spans="1:22" x14ac:dyDescent="0.3">
      <c r="A5631" s="54"/>
      <c r="B5631" s="54" t="s">
        <v>620</v>
      </c>
      <c r="C5631" s="54" t="s">
        <v>618</v>
      </c>
      <c r="D5631" t="s">
        <v>161</v>
      </c>
      <c r="E5631" s="54" t="s">
        <v>576</v>
      </c>
      <c r="F5631" s="57" t="s">
        <v>250</v>
      </c>
      <c r="G5631" s="23">
        <v>2</v>
      </c>
      <c r="H5631" s="23" t="s">
        <v>30</v>
      </c>
      <c r="I5631" s="24">
        <v>102623</v>
      </c>
      <c r="J5631" s="24">
        <v>179591</v>
      </c>
      <c r="K5631" s="24">
        <v>134990</v>
      </c>
      <c r="L5631" s="24">
        <v>236233</v>
      </c>
      <c r="M5631" s="24">
        <v>164612</v>
      </c>
      <c r="N5631" s="24">
        <v>288071</v>
      </c>
      <c r="O5631" s="24">
        <v>202869</v>
      </c>
      <c r="P5631" s="24">
        <v>355021</v>
      </c>
      <c r="Q5631" s="24">
        <v>241833</v>
      </c>
      <c r="R5631" s="24">
        <v>423207</v>
      </c>
      <c r="S5631" s="24">
        <v>267302</v>
      </c>
      <c r="T5631" s="24">
        <v>467779</v>
      </c>
      <c r="U5631" s="24">
        <v>290746</v>
      </c>
      <c r="V5631" s="24">
        <v>508805</v>
      </c>
    </row>
    <row r="5632" spans="1:22" x14ac:dyDescent="0.3">
      <c r="A5632" s="54"/>
      <c r="B5632" s="54" t="s">
        <v>620</v>
      </c>
      <c r="C5632" s="54" t="s">
        <v>618</v>
      </c>
      <c r="D5632" t="s">
        <v>161</v>
      </c>
      <c r="E5632" s="54" t="s">
        <v>576</v>
      </c>
      <c r="F5632" s="57" t="s">
        <v>250</v>
      </c>
      <c r="G5632" s="23">
        <v>3</v>
      </c>
      <c r="H5632" s="23" t="s">
        <v>31</v>
      </c>
      <c r="I5632" s="24">
        <v>92114</v>
      </c>
      <c r="J5632" s="24">
        <v>161199</v>
      </c>
      <c r="K5632" s="24">
        <v>124994</v>
      </c>
      <c r="L5632" s="24">
        <v>218739</v>
      </c>
      <c r="M5632" s="24">
        <v>157780</v>
      </c>
      <c r="N5632" s="24">
        <v>276114</v>
      </c>
      <c r="O5632" s="24">
        <v>207436</v>
      </c>
      <c r="P5632" s="24">
        <v>363013</v>
      </c>
      <c r="Q5632" s="24">
        <v>256542</v>
      </c>
      <c r="R5632" s="24">
        <v>448948</v>
      </c>
      <c r="S5632" s="24">
        <v>288667</v>
      </c>
      <c r="T5632" s="24">
        <v>505168</v>
      </c>
      <c r="U5632" s="24">
        <v>320303</v>
      </c>
      <c r="V5632" s="24">
        <v>560531</v>
      </c>
    </row>
    <row r="5633" spans="1:22" x14ac:dyDescent="0.3">
      <c r="A5633" s="54"/>
      <c r="B5633" s="54" t="s">
        <v>620</v>
      </c>
      <c r="C5633" s="54" t="s">
        <v>618</v>
      </c>
      <c r="D5633" t="s">
        <v>161</v>
      </c>
      <c r="E5633" s="54" t="s">
        <v>576</v>
      </c>
      <c r="F5633" s="57" t="s">
        <v>250</v>
      </c>
      <c r="G5633" s="23">
        <v>4</v>
      </c>
      <c r="H5633" s="23" t="s">
        <v>29</v>
      </c>
      <c r="I5633" s="24">
        <v>105249</v>
      </c>
      <c r="J5633" s="24">
        <v>168399</v>
      </c>
      <c r="K5633" s="24">
        <v>147349</v>
      </c>
      <c r="L5633" s="24">
        <v>235758</v>
      </c>
      <c r="M5633" s="24">
        <v>189448</v>
      </c>
      <c r="N5633" s="24">
        <v>303117</v>
      </c>
      <c r="O5633" s="24">
        <v>252598</v>
      </c>
      <c r="P5633" s="24">
        <v>404156</v>
      </c>
      <c r="Q5633" s="24">
        <v>315747</v>
      </c>
      <c r="R5633" s="24">
        <v>505196</v>
      </c>
      <c r="S5633" s="24">
        <v>357847</v>
      </c>
      <c r="T5633" s="24">
        <v>572555</v>
      </c>
      <c r="U5633" s="24">
        <v>399946</v>
      </c>
      <c r="V5633" s="24">
        <v>639914</v>
      </c>
    </row>
    <row r="5634" spans="1:22" x14ac:dyDescent="0.3">
      <c r="A5634" s="54"/>
      <c r="B5634" s="54" t="s">
        <v>620</v>
      </c>
      <c r="C5634" s="54" t="s">
        <v>608</v>
      </c>
      <c r="D5634" t="s">
        <v>173</v>
      </c>
      <c r="E5634" s="54" t="s">
        <v>558</v>
      </c>
      <c r="F5634" s="57" t="s">
        <v>250</v>
      </c>
      <c r="G5634" s="23">
        <v>1</v>
      </c>
      <c r="H5634" s="23" t="s">
        <v>14</v>
      </c>
      <c r="I5634" s="24">
        <v>114974</v>
      </c>
      <c r="J5634" s="24">
        <v>201204</v>
      </c>
      <c r="K5634" s="24">
        <v>148819</v>
      </c>
      <c r="L5634" s="24">
        <v>260434</v>
      </c>
      <c r="M5634" s="24">
        <v>178193</v>
      </c>
      <c r="N5634" s="24">
        <v>311838</v>
      </c>
      <c r="O5634" s="24">
        <v>212725</v>
      </c>
      <c r="P5634" s="24">
        <v>372270</v>
      </c>
      <c r="Q5634" s="24">
        <v>250647</v>
      </c>
      <c r="R5634" s="24">
        <v>438632</v>
      </c>
      <c r="S5634" s="24">
        <v>274788</v>
      </c>
      <c r="T5634" s="24">
        <v>480879</v>
      </c>
      <c r="U5634" s="24">
        <v>296435</v>
      </c>
      <c r="V5634" s="24">
        <v>518761</v>
      </c>
    </row>
    <row r="5635" spans="1:22" x14ac:dyDescent="0.3">
      <c r="A5635" s="54"/>
      <c r="B5635" s="54" t="s">
        <v>620</v>
      </c>
      <c r="C5635" s="54" t="s">
        <v>608</v>
      </c>
      <c r="D5635" t="s">
        <v>173</v>
      </c>
      <c r="E5635" s="54" t="s">
        <v>558</v>
      </c>
      <c r="F5635" s="57" t="s">
        <v>250</v>
      </c>
      <c r="G5635" s="23">
        <v>2</v>
      </c>
      <c r="H5635" s="23" t="s">
        <v>30</v>
      </c>
      <c r="I5635" s="24">
        <v>100865</v>
      </c>
      <c r="J5635" s="24">
        <v>176514</v>
      </c>
      <c r="K5635" s="24">
        <v>131973</v>
      </c>
      <c r="L5635" s="24">
        <v>230952</v>
      </c>
      <c r="M5635" s="24">
        <v>160269</v>
      </c>
      <c r="N5635" s="24">
        <v>280470</v>
      </c>
      <c r="O5635" s="24">
        <v>196297</v>
      </c>
      <c r="P5635" s="24">
        <v>343519</v>
      </c>
      <c r="Q5635" s="24">
        <v>233306</v>
      </c>
      <c r="R5635" s="24">
        <v>408285</v>
      </c>
      <c r="S5635" s="24">
        <v>257565</v>
      </c>
      <c r="T5635" s="24">
        <v>450739</v>
      </c>
      <c r="U5635" s="24">
        <v>279700</v>
      </c>
      <c r="V5635" s="24">
        <v>489475</v>
      </c>
    </row>
    <row r="5636" spans="1:22" x14ac:dyDescent="0.3">
      <c r="A5636" s="54"/>
      <c r="B5636" s="54" t="s">
        <v>620</v>
      </c>
      <c r="C5636" s="54" t="s">
        <v>608</v>
      </c>
      <c r="D5636" t="s">
        <v>173</v>
      </c>
      <c r="E5636" s="54" t="s">
        <v>558</v>
      </c>
      <c r="F5636" s="57" t="s">
        <v>250</v>
      </c>
      <c r="G5636" s="23">
        <v>3</v>
      </c>
      <c r="H5636" s="23" t="s">
        <v>31</v>
      </c>
      <c r="I5636" s="24">
        <v>92823</v>
      </c>
      <c r="J5636" s="24">
        <v>162440</v>
      </c>
      <c r="K5636" s="24">
        <v>126598</v>
      </c>
      <c r="L5636" s="24">
        <v>221547</v>
      </c>
      <c r="M5636" s="24">
        <v>160294</v>
      </c>
      <c r="N5636" s="24">
        <v>280514</v>
      </c>
      <c r="O5636" s="24">
        <v>211241</v>
      </c>
      <c r="P5636" s="24">
        <v>369673</v>
      </c>
      <c r="Q5636" s="24">
        <v>261723</v>
      </c>
      <c r="R5636" s="24">
        <v>458016</v>
      </c>
      <c r="S5636" s="24">
        <v>294861</v>
      </c>
      <c r="T5636" s="24">
        <v>516006</v>
      </c>
      <c r="U5636" s="24">
        <v>327584</v>
      </c>
      <c r="V5636" s="24">
        <v>573272</v>
      </c>
    </row>
    <row r="5637" spans="1:22" x14ac:dyDescent="0.3">
      <c r="A5637" s="54"/>
      <c r="B5637" s="54" t="s">
        <v>620</v>
      </c>
      <c r="C5637" s="54" t="s">
        <v>608</v>
      </c>
      <c r="D5637" t="s">
        <v>173</v>
      </c>
      <c r="E5637" s="54" t="s">
        <v>558</v>
      </c>
      <c r="F5637" s="57" t="s">
        <v>250</v>
      </c>
      <c r="G5637" s="23">
        <v>4</v>
      </c>
      <c r="H5637" s="23" t="s">
        <v>29</v>
      </c>
      <c r="I5637" s="24">
        <v>101477</v>
      </c>
      <c r="J5637" s="24">
        <v>162364</v>
      </c>
      <c r="K5637" s="24">
        <v>142068</v>
      </c>
      <c r="L5637" s="24">
        <v>227309</v>
      </c>
      <c r="M5637" s="24">
        <v>182659</v>
      </c>
      <c r="N5637" s="24">
        <v>292254</v>
      </c>
      <c r="O5637" s="24">
        <v>243545</v>
      </c>
      <c r="P5637" s="24">
        <v>389673</v>
      </c>
      <c r="Q5637" s="24">
        <v>304432</v>
      </c>
      <c r="R5637" s="24">
        <v>487091</v>
      </c>
      <c r="S5637" s="24">
        <v>345023</v>
      </c>
      <c r="T5637" s="24">
        <v>552036</v>
      </c>
      <c r="U5637" s="24">
        <v>385614</v>
      </c>
      <c r="V5637" s="24">
        <v>616982</v>
      </c>
    </row>
    <row r="5638" spans="1:22" x14ac:dyDescent="0.3">
      <c r="A5638" s="54"/>
      <c r="B5638" s="54" t="s">
        <v>620</v>
      </c>
      <c r="C5638" s="54" t="s">
        <v>608</v>
      </c>
      <c r="D5638" t="s">
        <v>175</v>
      </c>
      <c r="E5638" s="54" t="s">
        <v>559</v>
      </c>
      <c r="F5638" s="57" t="s">
        <v>250</v>
      </c>
      <c r="G5638" s="23">
        <v>1</v>
      </c>
      <c r="H5638" s="23" t="s">
        <v>14</v>
      </c>
      <c r="I5638" s="24">
        <v>103677</v>
      </c>
      <c r="J5638" s="24">
        <v>181434</v>
      </c>
      <c r="K5638" s="24">
        <v>134563</v>
      </c>
      <c r="L5638" s="24">
        <v>235486</v>
      </c>
      <c r="M5638" s="24">
        <v>161366</v>
      </c>
      <c r="N5638" s="24">
        <v>282390</v>
      </c>
      <c r="O5638" s="24">
        <v>193002</v>
      </c>
      <c r="P5638" s="24">
        <v>337753</v>
      </c>
      <c r="Q5638" s="24">
        <v>227721</v>
      </c>
      <c r="R5638" s="24">
        <v>398512</v>
      </c>
      <c r="S5638" s="24">
        <v>249791</v>
      </c>
      <c r="T5638" s="24">
        <v>437135</v>
      </c>
      <c r="U5638" s="24">
        <v>269817</v>
      </c>
      <c r="V5638" s="24">
        <v>472180</v>
      </c>
    </row>
    <row r="5639" spans="1:22" x14ac:dyDescent="0.3">
      <c r="A5639" s="54"/>
      <c r="B5639" s="54" t="s">
        <v>620</v>
      </c>
      <c r="C5639" s="54" t="s">
        <v>608</v>
      </c>
      <c r="D5639" t="s">
        <v>175</v>
      </c>
      <c r="E5639" s="54" t="s">
        <v>559</v>
      </c>
      <c r="F5639" s="57" t="s">
        <v>250</v>
      </c>
      <c r="G5639" s="23">
        <v>2</v>
      </c>
      <c r="H5639" s="23" t="s">
        <v>30</v>
      </c>
      <c r="I5639" s="24">
        <v>89408</v>
      </c>
      <c r="J5639" s="24">
        <v>156464</v>
      </c>
      <c r="K5639" s="24">
        <v>117525</v>
      </c>
      <c r="L5639" s="24">
        <v>205669</v>
      </c>
      <c r="M5639" s="24">
        <v>143238</v>
      </c>
      <c r="N5639" s="24">
        <v>250666</v>
      </c>
      <c r="O5639" s="24">
        <v>176386</v>
      </c>
      <c r="P5639" s="24">
        <v>308676</v>
      </c>
      <c r="Q5639" s="24">
        <v>210183</v>
      </c>
      <c r="R5639" s="24">
        <v>367821</v>
      </c>
      <c r="S5639" s="24">
        <v>232283</v>
      </c>
      <c r="T5639" s="24">
        <v>406496</v>
      </c>
      <c r="U5639" s="24">
        <v>252603</v>
      </c>
      <c r="V5639" s="24">
        <v>442055</v>
      </c>
    </row>
    <row r="5640" spans="1:22" x14ac:dyDescent="0.3">
      <c r="A5640" s="54"/>
      <c r="B5640" s="54" t="s">
        <v>620</v>
      </c>
      <c r="C5640" s="54" t="s">
        <v>608</v>
      </c>
      <c r="D5640" t="s">
        <v>175</v>
      </c>
      <c r="E5640" s="54" t="s">
        <v>559</v>
      </c>
      <c r="F5640" s="57" t="s">
        <v>250</v>
      </c>
      <c r="G5640" s="23">
        <v>3</v>
      </c>
      <c r="H5640" s="23" t="s">
        <v>31</v>
      </c>
      <c r="I5640" s="24">
        <v>80517</v>
      </c>
      <c r="J5640" s="24">
        <v>140904</v>
      </c>
      <c r="K5640" s="24">
        <v>109331</v>
      </c>
      <c r="L5640" s="24">
        <v>191330</v>
      </c>
      <c r="M5640" s="24">
        <v>138066</v>
      </c>
      <c r="N5640" s="24">
        <v>241615</v>
      </c>
      <c r="O5640" s="24">
        <v>181575</v>
      </c>
      <c r="P5640" s="24">
        <v>317757</v>
      </c>
      <c r="Q5640" s="24">
        <v>224614</v>
      </c>
      <c r="R5640" s="24">
        <v>393075</v>
      </c>
      <c r="S5640" s="24">
        <v>252784</v>
      </c>
      <c r="T5640" s="24">
        <v>442371</v>
      </c>
      <c r="U5640" s="24">
        <v>280534</v>
      </c>
      <c r="V5640" s="24">
        <v>490935</v>
      </c>
    </row>
    <row r="5641" spans="1:22" x14ac:dyDescent="0.3">
      <c r="A5641" s="54"/>
      <c r="B5641" s="54" t="s">
        <v>620</v>
      </c>
      <c r="C5641" s="54" t="s">
        <v>608</v>
      </c>
      <c r="D5641" t="s">
        <v>175</v>
      </c>
      <c r="E5641" s="54" t="s">
        <v>559</v>
      </c>
      <c r="F5641" s="57" t="s">
        <v>250</v>
      </c>
      <c r="G5641" s="23">
        <v>4</v>
      </c>
      <c r="H5641" s="23" t="s">
        <v>29</v>
      </c>
      <c r="I5641" s="24">
        <v>91468</v>
      </c>
      <c r="J5641" s="24">
        <v>146348</v>
      </c>
      <c r="K5641" s="24">
        <v>128055</v>
      </c>
      <c r="L5641" s="24">
        <v>204888</v>
      </c>
      <c r="M5641" s="24">
        <v>164642</v>
      </c>
      <c r="N5641" s="24">
        <v>263427</v>
      </c>
      <c r="O5641" s="24">
        <v>219522</v>
      </c>
      <c r="P5641" s="24">
        <v>351236</v>
      </c>
      <c r="Q5641" s="24">
        <v>274403</v>
      </c>
      <c r="R5641" s="24">
        <v>439045</v>
      </c>
      <c r="S5641" s="24">
        <v>310990</v>
      </c>
      <c r="T5641" s="24">
        <v>497584</v>
      </c>
      <c r="U5641" s="24">
        <v>347577</v>
      </c>
      <c r="V5641" s="24">
        <v>556124</v>
      </c>
    </row>
    <row r="5642" spans="1:22" hidden="1" x14ac:dyDescent="0.3">
      <c r="A5642" s="23"/>
      <c r="B5642" s="23">
        <v>2023</v>
      </c>
      <c r="C5642" s="23" t="s">
        <v>551</v>
      </c>
      <c r="D5642" t="s">
        <v>148</v>
      </c>
      <c r="E5642" s="23" t="s">
        <v>554</v>
      </c>
      <c r="F5642" s="23" t="s">
        <v>249</v>
      </c>
      <c r="G5642" s="23">
        <v>1</v>
      </c>
      <c r="H5642" s="23" t="s">
        <v>14</v>
      </c>
      <c r="I5642" s="24">
        <v>105514</v>
      </c>
      <c r="J5642" s="24">
        <v>184650</v>
      </c>
      <c r="K5642" s="24">
        <v>136853</v>
      </c>
      <c r="L5642" s="24">
        <v>239492</v>
      </c>
      <c r="M5642" s="24">
        <v>163445</v>
      </c>
      <c r="N5642" s="24">
        <v>286028</v>
      </c>
      <c r="O5642" s="24">
        <v>194770</v>
      </c>
      <c r="P5642" s="24">
        <v>340847</v>
      </c>
      <c r="Q5642" s="24">
        <v>229711</v>
      </c>
      <c r="R5642" s="24">
        <v>401995</v>
      </c>
      <c r="S5642" s="24">
        <v>251960</v>
      </c>
      <c r="T5642" s="24">
        <v>440930</v>
      </c>
      <c r="U5642" s="24">
        <v>272862</v>
      </c>
      <c r="V5642" s="24">
        <v>477509</v>
      </c>
    </row>
    <row r="5643" spans="1:22" hidden="1" x14ac:dyDescent="0.3">
      <c r="A5643" s="23"/>
      <c r="B5643" s="23">
        <v>2023</v>
      </c>
      <c r="C5643" s="23" t="s">
        <v>551</v>
      </c>
      <c r="D5643" t="s">
        <v>148</v>
      </c>
      <c r="E5643" s="23" t="s">
        <v>554</v>
      </c>
      <c r="F5643" s="23" t="s">
        <v>249</v>
      </c>
      <c r="G5643" s="23">
        <v>2</v>
      </c>
      <c r="H5643" s="23" t="s">
        <v>30</v>
      </c>
      <c r="I5643" s="24">
        <v>89135</v>
      </c>
      <c r="J5643" s="24">
        <v>155986</v>
      </c>
      <c r="K5643" s="24">
        <v>118317</v>
      </c>
      <c r="L5643" s="24">
        <v>207055</v>
      </c>
      <c r="M5643" s="24">
        <v>145268</v>
      </c>
      <c r="N5643" s="24">
        <v>254219</v>
      </c>
      <c r="O5643" s="24">
        <v>181844</v>
      </c>
      <c r="P5643" s="24">
        <v>318227</v>
      </c>
      <c r="Q5643" s="24">
        <v>219425</v>
      </c>
      <c r="R5643" s="24">
        <v>383994</v>
      </c>
      <c r="S5643" s="24">
        <v>242127</v>
      </c>
      <c r="T5643" s="24">
        <v>423722</v>
      </c>
      <c r="U5643" s="24">
        <v>263327</v>
      </c>
      <c r="V5643" s="24">
        <v>460822</v>
      </c>
    </row>
    <row r="5644" spans="1:22" hidden="1" x14ac:dyDescent="0.3">
      <c r="A5644" s="23"/>
      <c r="B5644" s="23">
        <v>2023</v>
      </c>
      <c r="C5644" s="23" t="s">
        <v>551</v>
      </c>
      <c r="D5644" t="s">
        <v>148</v>
      </c>
      <c r="E5644" s="23" t="s">
        <v>554</v>
      </c>
      <c r="F5644" s="23" t="s">
        <v>249</v>
      </c>
      <c r="G5644" s="23">
        <v>3</v>
      </c>
      <c r="H5644" s="23" t="s">
        <v>31</v>
      </c>
      <c r="I5644" s="24">
        <v>82678</v>
      </c>
      <c r="J5644" s="24">
        <v>144687</v>
      </c>
      <c r="K5644" s="24">
        <v>114269</v>
      </c>
      <c r="L5644" s="24">
        <v>199970</v>
      </c>
      <c r="M5644" s="24">
        <v>145016</v>
      </c>
      <c r="N5644" s="24">
        <v>253779</v>
      </c>
      <c r="O5644" s="24">
        <v>189547</v>
      </c>
      <c r="P5644" s="24">
        <v>331708</v>
      </c>
      <c r="Q5644" s="24">
        <v>236144</v>
      </c>
      <c r="R5644" s="24">
        <v>413251</v>
      </c>
      <c r="S5644" s="24">
        <v>265831</v>
      </c>
      <c r="T5644" s="24">
        <v>465205</v>
      </c>
      <c r="U5644" s="24">
        <v>295096</v>
      </c>
      <c r="V5644" s="24">
        <v>516417</v>
      </c>
    </row>
    <row r="5645" spans="1:22" hidden="1" x14ac:dyDescent="0.3">
      <c r="A5645" s="23"/>
      <c r="B5645" s="23">
        <v>2023</v>
      </c>
      <c r="C5645" s="23" t="s">
        <v>551</v>
      </c>
      <c r="D5645" t="s">
        <v>148</v>
      </c>
      <c r="E5645" s="23" t="s">
        <v>554</v>
      </c>
      <c r="F5645" s="23" t="s">
        <v>249</v>
      </c>
      <c r="G5645" s="23">
        <v>4</v>
      </c>
      <c r="H5645" s="23" t="s">
        <v>29</v>
      </c>
      <c r="I5645" s="24">
        <v>90987</v>
      </c>
      <c r="J5645" s="24">
        <v>145579</v>
      </c>
      <c r="K5645" s="24">
        <v>127382</v>
      </c>
      <c r="L5645" s="24">
        <v>203811</v>
      </c>
      <c r="M5645" s="24">
        <v>163776</v>
      </c>
      <c r="N5645" s="24">
        <v>262042</v>
      </c>
      <c r="O5645" s="24">
        <v>218369</v>
      </c>
      <c r="P5645" s="24">
        <v>349390</v>
      </c>
      <c r="Q5645" s="24">
        <v>272961</v>
      </c>
      <c r="R5645" s="24">
        <v>436737</v>
      </c>
      <c r="S5645" s="24">
        <v>309356</v>
      </c>
      <c r="T5645" s="24">
        <v>494969</v>
      </c>
      <c r="U5645" s="24">
        <v>345750</v>
      </c>
      <c r="V5645" s="24">
        <v>553201</v>
      </c>
    </row>
    <row r="5646" spans="1:22" hidden="1" x14ac:dyDescent="0.3">
      <c r="A5646" s="23"/>
      <c r="B5646" s="23">
        <v>2023</v>
      </c>
      <c r="C5646" s="23" t="s">
        <v>551</v>
      </c>
      <c r="D5646" t="s">
        <v>160</v>
      </c>
      <c r="E5646" s="23" t="s">
        <v>528</v>
      </c>
      <c r="F5646" s="23" t="s">
        <v>249</v>
      </c>
      <c r="G5646" s="23">
        <v>1</v>
      </c>
      <c r="H5646" s="23" t="s">
        <v>14</v>
      </c>
      <c r="I5646" s="24">
        <v>102122</v>
      </c>
      <c r="J5646" s="24">
        <v>178713</v>
      </c>
      <c r="K5646" s="24">
        <v>132731</v>
      </c>
      <c r="L5646" s="24">
        <v>232279</v>
      </c>
      <c r="M5646" s="24">
        <v>158764</v>
      </c>
      <c r="N5646" s="24">
        <v>277838</v>
      </c>
      <c r="O5646" s="24">
        <v>189530</v>
      </c>
      <c r="P5646" s="24">
        <v>331677</v>
      </c>
      <c r="Q5646" s="24">
        <v>223770</v>
      </c>
      <c r="R5646" s="24">
        <v>391597</v>
      </c>
      <c r="S5646" s="24">
        <v>245544</v>
      </c>
      <c r="T5646" s="24">
        <v>429702</v>
      </c>
      <c r="U5646" s="24">
        <v>266095</v>
      </c>
      <c r="V5646" s="24">
        <v>465667</v>
      </c>
    </row>
    <row r="5647" spans="1:22" hidden="1" x14ac:dyDescent="0.3">
      <c r="A5647" s="23"/>
      <c r="B5647" s="23">
        <v>2023</v>
      </c>
      <c r="C5647" s="23" t="s">
        <v>551</v>
      </c>
      <c r="D5647" t="s">
        <v>160</v>
      </c>
      <c r="E5647" s="23" t="s">
        <v>528</v>
      </c>
      <c r="F5647" s="23" t="s">
        <v>249</v>
      </c>
      <c r="G5647" s="23">
        <v>2</v>
      </c>
      <c r="H5647" s="23" t="s">
        <v>30</v>
      </c>
      <c r="I5647" s="24">
        <v>84767</v>
      </c>
      <c r="J5647" s="24">
        <v>148343</v>
      </c>
      <c r="K5647" s="24">
        <v>113092</v>
      </c>
      <c r="L5647" s="24">
        <v>197911</v>
      </c>
      <c r="M5647" s="24">
        <v>139506</v>
      </c>
      <c r="N5647" s="24">
        <v>244135</v>
      </c>
      <c r="O5647" s="24">
        <v>175835</v>
      </c>
      <c r="P5647" s="24">
        <v>307710</v>
      </c>
      <c r="Q5647" s="24">
        <v>212872</v>
      </c>
      <c r="R5647" s="24">
        <v>372525</v>
      </c>
      <c r="S5647" s="24">
        <v>235126</v>
      </c>
      <c r="T5647" s="24">
        <v>411470</v>
      </c>
      <c r="U5647" s="24">
        <v>255992</v>
      </c>
      <c r="V5647" s="24">
        <v>447987</v>
      </c>
    </row>
    <row r="5648" spans="1:22" hidden="1" x14ac:dyDescent="0.3">
      <c r="A5648" s="23"/>
      <c r="B5648" s="23">
        <v>2023</v>
      </c>
      <c r="C5648" s="23" t="s">
        <v>551</v>
      </c>
      <c r="D5648" t="s">
        <v>160</v>
      </c>
      <c r="E5648" s="23" t="s">
        <v>528</v>
      </c>
      <c r="F5648" s="23" t="s">
        <v>249</v>
      </c>
      <c r="G5648" s="23">
        <v>3</v>
      </c>
      <c r="H5648" s="23" t="s">
        <v>31</v>
      </c>
      <c r="I5648" s="24">
        <v>77675</v>
      </c>
      <c r="J5648" s="24">
        <v>135931</v>
      </c>
      <c r="K5648" s="24">
        <v>107176</v>
      </c>
      <c r="L5648" s="24">
        <v>187558</v>
      </c>
      <c r="M5648" s="24">
        <v>135784</v>
      </c>
      <c r="N5648" s="24">
        <v>237622</v>
      </c>
      <c r="O5648" s="24">
        <v>177011</v>
      </c>
      <c r="P5648" s="24">
        <v>309769</v>
      </c>
      <c r="Q5648" s="24">
        <v>220426</v>
      </c>
      <c r="R5648" s="24">
        <v>385746</v>
      </c>
      <c r="S5648" s="24">
        <v>247911</v>
      </c>
      <c r="T5648" s="24">
        <v>433844</v>
      </c>
      <c r="U5648" s="24">
        <v>274948</v>
      </c>
      <c r="V5648" s="24">
        <v>481158</v>
      </c>
    </row>
    <row r="5649" spans="1:22" hidden="1" x14ac:dyDescent="0.3">
      <c r="A5649" s="23"/>
      <c r="B5649" s="23">
        <v>2023</v>
      </c>
      <c r="C5649" s="23" t="s">
        <v>551</v>
      </c>
      <c r="D5649" t="s">
        <v>160</v>
      </c>
      <c r="E5649" s="23" t="s">
        <v>528</v>
      </c>
      <c r="F5649" s="23" t="s">
        <v>249</v>
      </c>
      <c r="G5649" s="23">
        <v>4</v>
      </c>
      <c r="H5649" s="23" t="s">
        <v>29</v>
      </c>
      <c r="I5649" s="24">
        <v>88028</v>
      </c>
      <c r="J5649" s="24">
        <v>140845</v>
      </c>
      <c r="K5649" s="24">
        <v>123239</v>
      </c>
      <c r="L5649" s="24">
        <v>197183</v>
      </c>
      <c r="M5649" s="24">
        <v>158450</v>
      </c>
      <c r="N5649" s="24">
        <v>253521</v>
      </c>
      <c r="O5649" s="24">
        <v>211267</v>
      </c>
      <c r="P5649" s="24">
        <v>338028</v>
      </c>
      <c r="Q5649" s="24">
        <v>264084</v>
      </c>
      <c r="R5649" s="24">
        <v>422535</v>
      </c>
      <c r="S5649" s="24">
        <v>299295</v>
      </c>
      <c r="T5649" s="24">
        <v>478873</v>
      </c>
      <c r="U5649" s="24">
        <v>334507</v>
      </c>
      <c r="V5649" s="24">
        <v>535211</v>
      </c>
    </row>
    <row r="5650" spans="1:22" hidden="1" x14ac:dyDescent="0.3">
      <c r="A5650" s="23"/>
      <c r="B5650" s="23">
        <v>2023</v>
      </c>
      <c r="C5650" s="23" t="s">
        <v>560</v>
      </c>
      <c r="D5650" t="s">
        <v>151</v>
      </c>
      <c r="E5650" s="23" t="s">
        <v>562</v>
      </c>
      <c r="F5650" s="23" t="s">
        <v>249</v>
      </c>
      <c r="G5650" s="23">
        <v>1</v>
      </c>
      <c r="H5650" s="23" t="s">
        <v>14</v>
      </c>
      <c r="I5650" s="24">
        <v>115644</v>
      </c>
      <c r="J5650" s="24">
        <v>202377</v>
      </c>
      <c r="K5650" s="24">
        <v>150169</v>
      </c>
      <c r="L5650" s="24">
        <v>262795</v>
      </c>
      <c r="M5650" s="24">
        <v>179503</v>
      </c>
      <c r="N5650" s="24">
        <v>314130</v>
      </c>
      <c r="O5650" s="24">
        <v>214121</v>
      </c>
      <c r="P5650" s="24">
        <v>374711</v>
      </c>
      <c r="Q5650" s="24">
        <v>252686</v>
      </c>
      <c r="R5650" s="24">
        <v>442200</v>
      </c>
      <c r="S5650" s="24">
        <v>277225</v>
      </c>
      <c r="T5650" s="24">
        <v>485143</v>
      </c>
      <c r="U5650" s="24">
        <v>300338</v>
      </c>
      <c r="V5650" s="24">
        <v>525592</v>
      </c>
    </row>
    <row r="5651" spans="1:22" hidden="1" x14ac:dyDescent="0.3">
      <c r="A5651" s="23"/>
      <c r="B5651" s="23">
        <v>2023</v>
      </c>
      <c r="C5651" s="23" t="s">
        <v>560</v>
      </c>
      <c r="D5651" t="s">
        <v>151</v>
      </c>
      <c r="E5651" s="23" t="s">
        <v>562</v>
      </c>
      <c r="F5651" s="23" t="s">
        <v>249</v>
      </c>
      <c r="G5651" s="23">
        <v>2</v>
      </c>
      <c r="H5651" s="23" t="s">
        <v>30</v>
      </c>
      <c r="I5651" s="24">
        <v>96734</v>
      </c>
      <c r="J5651" s="24">
        <v>169284</v>
      </c>
      <c r="K5651" s="24">
        <v>128769</v>
      </c>
      <c r="L5651" s="24">
        <v>225345</v>
      </c>
      <c r="M5651" s="24">
        <v>158517</v>
      </c>
      <c r="N5651" s="24">
        <v>277405</v>
      </c>
      <c r="O5651" s="24">
        <v>199198</v>
      </c>
      <c r="P5651" s="24">
        <v>348596</v>
      </c>
      <c r="Q5651" s="24">
        <v>240811</v>
      </c>
      <c r="R5651" s="24">
        <v>421419</v>
      </c>
      <c r="S5651" s="24">
        <v>265872</v>
      </c>
      <c r="T5651" s="24">
        <v>465276</v>
      </c>
      <c r="U5651" s="24">
        <v>289330</v>
      </c>
      <c r="V5651" s="24">
        <v>506327</v>
      </c>
    </row>
    <row r="5652" spans="1:22" hidden="1" x14ac:dyDescent="0.3">
      <c r="A5652" s="23"/>
      <c r="B5652" s="23">
        <v>2023</v>
      </c>
      <c r="C5652" s="23" t="s">
        <v>560</v>
      </c>
      <c r="D5652" t="s">
        <v>151</v>
      </c>
      <c r="E5652" s="23" t="s">
        <v>562</v>
      </c>
      <c r="F5652" s="23" t="s">
        <v>249</v>
      </c>
      <c r="G5652" s="23">
        <v>3</v>
      </c>
      <c r="H5652" s="23" t="s">
        <v>31</v>
      </c>
      <c r="I5652" s="24">
        <v>89119</v>
      </c>
      <c r="J5652" s="24">
        <v>155958</v>
      </c>
      <c r="K5652" s="24">
        <v>123057</v>
      </c>
      <c r="L5652" s="24">
        <v>215349</v>
      </c>
      <c r="M5652" s="24">
        <v>156022</v>
      </c>
      <c r="N5652" s="24">
        <v>273038</v>
      </c>
      <c r="O5652" s="24">
        <v>203632</v>
      </c>
      <c r="P5652" s="24">
        <v>356357</v>
      </c>
      <c r="Q5652" s="24">
        <v>253628</v>
      </c>
      <c r="R5652" s="24">
        <v>443849</v>
      </c>
      <c r="S5652" s="24">
        <v>285369</v>
      </c>
      <c r="T5652" s="24">
        <v>499396</v>
      </c>
      <c r="U5652" s="24">
        <v>316622</v>
      </c>
      <c r="V5652" s="24">
        <v>554088</v>
      </c>
    </row>
    <row r="5653" spans="1:22" hidden="1" x14ac:dyDescent="0.3">
      <c r="A5653" s="23"/>
      <c r="B5653" s="23">
        <v>2023</v>
      </c>
      <c r="C5653" s="23" t="s">
        <v>560</v>
      </c>
      <c r="D5653" t="s">
        <v>151</v>
      </c>
      <c r="E5653" s="23" t="s">
        <v>562</v>
      </c>
      <c r="F5653" s="23" t="s">
        <v>249</v>
      </c>
      <c r="G5653" s="23">
        <v>4</v>
      </c>
      <c r="H5653" s="23" t="s">
        <v>29</v>
      </c>
      <c r="I5653" s="24">
        <v>99701</v>
      </c>
      <c r="J5653" s="24">
        <v>159521</v>
      </c>
      <c r="K5653" s="24">
        <v>139581</v>
      </c>
      <c r="L5653" s="24">
        <v>223329</v>
      </c>
      <c r="M5653" s="24">
        <v>179461</v>
      </c>
      <c r="N5653" s="24">
        <v>287138</v>
      </c>
      <c r="O5653" s="24">
        <v>239281</v>
      </c>
      <c r="P5653" s="24">
        <v>382850</v>
      </c>
      <c r="Q5653" s="24">
        <v>299102</v>
      </c>
      <c r="R5653" s="24">
        <v>478563</v>
      </c>
      <c r="S5653" s="24">
        <v>338982</v>
      </c>
      <c r="T5653" s="24">
        <v>542371</v>
      </c>
      <c r="U5653" s="24">
        <v>378862</v>
      </c>
      <c r="V5653" s="24">
        <v>606180</v>
      </c>
    </row>
    <row r="5654" spans="1:22" hidden="1" x14ac:dyDescent="0.3">
      <c r="A5654" s="23"/>
      <c r="B5654" s="23">
        <v>2023</v>
      </c>
      <c r="C5654" s="23" t="s">
        <v>560</v>
      </c>
      <c r="D5654" t="s">
        <v>10</v>
      </c>
      <c r="E5654" s="23" t="s">
        <v>565</v>
      </c>
      <c r="F5654" s="23" t="s">
        <v>249</v>
      </c>
      <c r="G5654" s="23">
        <v>1</v>
      </c>
      <c r="H5654" s="23" t="s">
        <v>14</v>
      </c>
      <c r="I5654" s="24">
        <v>120734</v>
      </c>
      <c r="J5654" s="24">
        <v>211284</v>
      </c>
      <c r="K5654" s="24">
        <v>156843</v>
      </c>
      <c r="L5654" s="24">
        <v>274475</v>
      </c>
      <c r="M5654" s="24">
        <v>187537</v>
      </c>
      <c r="N5654" s="24">
        <v>328190</v>
      </c>
      <c r="O5654" s="24">
        <v>223783</v>
      </c>
      <c r="P5654" s="24">
        <v>391620</v>
      </c>
      <c r="Q5654" s="24">
        <v>264144</v>
      </c>
      <c r="R5654" s="24">
        <v>462252</v>
      </c>
      <c r="S5654" s="24">
        <v>289818</v>
      </c>
      <c r="T5654" s="24">
        <v>507182</v>
      </c>
      <c r="U5654" s="24">
        <v>314024</v>
      </c>
      <c r="V5654" s="24">
        <v>549543</v>
      </c>
    </row>
    <row r="5655" spans="1:22" hidden="1" x14ac:dyDescent="0.3">
      <c r="A5655" s="23"/>
      <c r="B5655" s="23">
        <v>2023</v>
      </c>
      <c r="C5655" s="23" t="s">
        <v>560</v>
      </c>
      <c r="D5655" t="s">
        <v>10</v>
      </c>
      <c r="E5655" s="23" t="s">
        <v>565</v>
      </c>
      <c r="F5655" s="23" t="s">
        <v>249</v>
      </c>
      <c r="G5655" s="23">
        <v>2</v>
      </c>
      <c r="H5655" s="23" t="s">
        <v>30</v>
      </c>
      <c r="I5655" s="24">
        <v>100642</v>
      </c>
      <c r="J5655" s="24">
        <v>176123</v>
      </c>
      <c r="K5655" s="24">
        <v>134105</v>
      </c>
      <c r="L5655" s="24">
        <v>234685</v>
      </c>
      <c r="M5655" s="24">
        <v>165240</v>
      </c>
      <c r="N5655" s="24">
        <v>289170</v>
      </c>
      <c r="O5655" s="24">
        <v>207927</v>
      </c>
      <c r="P5655" s="24">
        <v>363872</v>
      </c>
      <c r="Q5655" s="24">
        <v>251526</v>
      </c>
      <c r="R5655" s="24">
        <v>440171</v>
      </c>
      <c r="S5655" s="24">
        <v>277756</v>
      </c>
      <c r="T5655" s="24">
        <v>486074</v>
      </c>
      <c r="U5655" s="24">
        <v>302327</v>
      </c>
      <c r="V5655" s="24">
        <v>529073</v>
      </c>
    </row>
    <row r="5656" spans="1:22" hidden="1" x14ac:dyDescent="0.3">
      <c r="A5656" s="23"/>
      <c r="B5656" s="23">
        <v>2023</v>
      </c>
      <c r="C5656" s="23" t="s">
        <v>560</v>
      </c>
      <c r="D5656" t="s">
        <v>10</v>
      </c>
      <c r="E5656" s="23" t="s">
        <v>565</v>
      </c>
      <c r="F5656" s="23" t="s">
        <v>249</v>
      </c>
      <c r="G5656" s="23">
        <v>3</v>
      </c>
      <c r="H5656" s="23" t="s">
        <v>31</v>
      </c>
      <c r="I5656" s="24">
        <v>92495</v>
      </c>
      <c r="J5656" s="24">
        <v>161867</v>
      </c>
      <c r="K5656" s="24">
        <v>127677</v>
      </c>
      <c r="L5656" s="24">
        <v>223435</v>
      </c>
      <c r="M5656" s="24">
        <v>161825</v>
      </c>
      <c r="N5656" s="24">
        <v>283194</v>
      </c>
      <c r="O5656" s="24">
        <v>211095</v>
      </c>
      <c r="P5656" s="24">
        <v>369417</v>
      </c>
      <c r="Q5656" s="24">
        <v>262900</v>
      </c>
      <c r="R5656" s="24">
        <v>460074</v>
      </c>
      <c r="S5656" s="24">
        <v>295747</v>
      </c>
      <c r="T5656" s="24">
        <v>517557</v>
      </c>
      <c r="U5656" s="24">
        <v>328075</v>
      </c>
      <c r="V5656" s="24">
        <v>574132</v>
      </c>
    </row>
    <row r="5657" spans="1:22" hidden="1" x14ac:dyDescent="0.3">
      <c r="A5657" s="23"/>
      <c r="B5657" s="23">
        <v>2023</v>
      </c>
      <c r="C5657" s="23" t="s">
        <v>560</v>
      </c>
      <c r="D5657" t="s">
        <v>10</v>
      </c>
      <c r="E5657" s="23" t="s">
        <v>565</v>
      </c>
      <c r="F5657" s="23" t="s">
        <v>249</v>
      </c>
      <c r="G5657" s="23">
        <v>4</v>
      </c>
      <c r="H5657" s="23" t="s">
        <v>29</v>
      </c>
      <c r="I5657" s="24">
        <v>104081</v>
      </c>
      <c r="J5657" s="24">
        <v>166530</v>
      </c>
      <c r="K5657" s="24">
        <v>145713</v>
      </c>
      <c r="L5657" s="24">
        <v>233141</v>
      </c>
      <c r="M5657" s="24">
        <v>187346</v>
      </c>
      <c r="N5657" s="24">
        <v>299753</v>
      </c>
      <c r="O5657" s="24">
        <v>249794</v>
      </c>
      <c r="P5657" s="24">
        <v>399671</v>
      </c>
      <c r="Q5657" s="24">
        <v>312243</v>
      </c>
      <c r="R5657" s="24">
        <v>499589</v>
      </c>
      <c r="S5657" s="24">
        <v>353875</v>
      </c>
      <c r="T5657" s="24">
        <v>566200</v>
      </c>
      <c r="U5657" s="24">
        <v>395508</v>
      </c>
      <c r="V5657" s="24">
        <v>632812</v>
      </c>
    </row>
    <row r="5658" spans="1:22" x14ac:dyDescent="0.3">
      <c r="A5658" s="54"/>
      <c r="B5658" s="54" t="s">
        <v>620</v>
      </c>
      <c r="C5658" s="54" t="s">
        <v>608</v>
      </c>
      <c r="D5658" t="s">
        <v>148</v>
      </c>
      <c r="E5658" s="54" t="s">
        <v>554</v>
      </c>
      <c r="F5658" s="57" t="s">
        <v>249</v>
      </c>
      <c r="G5658" s="23">
        <v>1</v>
      </c>
      <c r="H5658" s="23" t="s">
        <v>14</v>
      </c>
      <c r="I5658" s="24">
        <v>105840</v>
      </c>
      <c r="J5658" s="24">
        <v>185221</v>
      </c>
      <c r="K5658" s="24">
        <v>137111</v>
      </c>
      <c r="L5658" s="24">
        <v>239944</v>
      </c>
      <c r="M5658" s="24">
        <v>164249</v>
      </c>
      <c r="N5658" s="24">
        <v>287436</v>
      </c>
      <c r="O5658" s="24">
        <v>196192</v>
      </c>
      <c r="P5658" s="24">
        <v>343336</v>
      </c>
      <c r="Q5658" s="24">
        <v>231263</v>
      </c>
      <c r="R5658" s="24">
        <v>404711</v>
      </c>
      <c r="S5658" s="24">
        <v>253580</v>
      </c>
      <c r="T5658" s="24">
        <v>443766</v>
      </c>
      <c r="U5658" s="24">
        <v>273665</v>
      </c>
      <c r="V5658" s="24">
        <v>478913</v>
      </c>
    </row>
    <row r="5659" spans="1:22" x14ac:dyDescent="0.3">
      <c r="A5659" s="54"/>
      <c r="B5659" s="54" t="s">
        <v>620</v>
      </c>
      <c r="C5659" s="54" t="s">
        <v>608</v>
      </c>
      <c r="D5659" t="s">
        <v>148</v>
      </c>
      <c r="E5659" s="54" t="s">
        <v>554</v>
      </c>
      <c r="F5659" s="57" t="s">
        <v>249</v>
      </c>
      <c r="G5659" s="23">
        <v>2</v>
      </c>
      <c r="H5659" s="23" t="s">
        <v>30</v>
      </c>
      <c r="I5659" s="24">
        <v>92373</v>
      </c>
      <c r="J5659" s="24">
        <v>161653</v>
      </c>
      <c r="K5659" s="24">
        <v>121030</v>
      </c>
      <c r="L5659" s="24">
        <v>211803</v>
      </c>
      <c r="M5659" s="24">
        <v>147139</v>
      </c>
      <c r="N5659" s="24">
        <v>257494</v>
      </c>
      <c r="O5659" s="24">
        <v>180510</v>
      </c>
      <c r="P5659" s="24">
        <v>315893</v>
      </c>
      <c r="Q5659" s="24">
        <v>214711</v>
      </c>
      <c r="R5659" s="24">
        <v>375744</v>
      </c>
      <c r="S5659" s="24">
        <v>237113</v>
      </c>
      <c r="T5659" s="24">
        <v>414947</v>
      </c>
      <c r="U5659" s="24">
        <v>257601</v>
      </c>
      <c r="V5659" s="24">
        <v>450801</v>
      </c>
    </row>
    <row r="5660" spans="1:22" x14ac:dyDescent="0.3">
      <c r="A5660" s="54"/>
      <c r="B5660" s="54" t="s">
        <v>620</v>
      </c>
      <c r="C5660" s="54" t="s">
        <v>608</v>
      </c>
      <c r="D5660" t="s">
        <v>148</v>
      </c>
      <c r="E5660" s="54" t="s">
        <v>554</v>
      </c>
      <c r="F5660" s="57" t="s">
        <v>249</v>
      </c>
      <c r="G5660" s="23">
        <v>3</v>
      </c>
      <c r="H5660" s="23" t="s">
        <v>31</v>
      </c>
      <c r="I5660" s="24">
        <v>84462</v>
      </c>
      <c r="J5660" s="24">
        <v>147808</v>
      </c>
      <c r="K5660" s="24">
        <v>115045</v>
      </c>
      <c r="L5660" s="24">
        <v>201328</v>
      </c>
      <c r="M5660" s="24">
        <v>145552</v>
      </c>
      <c r="N5660" s="24">
        <v>254716</v>
      </c>
      <c r="O5660" s="24">
        <v>191699</v>
      </c>
      <c r="P5660" s="24">
        <v>335473</v>
      </c>
      <c r="Q5660" s="24">
        <v>237401</v>
      </c>
      <c r="R5660" s="24">
        <v>415451</v>
      </c>
      <c r="S5660" s="24">
        <v>267375</v>
      </c>
      <c r="T5660" s="24">
        <v>467906</v>
      </c>
      <c r="U5660" s="24">
        <v>296954</v>
      </c>
      <c r="V5660" s="24">
        <v>519669</v>
      </c>
    </row>
    <row r="5661" spans="1:22" x14ac:dyDescent="0.3">
      <c r="A5661" s="54"/>
      <c r="B5661" s="54" t="s">
        <v>620</v>
      </c>
      <c r="C5661" s="54" t="s">
        <v>608</v>
      </c>
      <c r="D5661" t="s">
        <v>148</v>
      </c>
      <c r="E5661" s="54" t="s">
        <v>554</v>
      </c>
      <c r="F5661" s="57" t="s">
        <v>249</v>
      </c>
      <c r="G5661" s="23">
        <v>4</v>
      </c>
      <c r="H5661" s="23" t="s">
        <v>29</v>
      </c>
      <c r="I5661" s="24">
        <v>93404</v>
      </c>
      <c r="J5661" s="24">
        <v>149447</v>
      </c>
      <c r="K5661" s="24">
        <v>130766</v>
      </c>
      <c r="L5661" s="24">
        <v>209225</v>
      </c>
      <c r="M5661" s="24">
        <v>168127</v>
      </c>
      <c r="N5661" s="24">
        <v>269004</v>
      </c>
      <c r="O5661" s="24">
        <v>224170</v>
      </c>
      <c r="P5661" s="24">
        <v>358672</v>
      </c>
      <c r="Q5661" s="24">
        <v>280212</v>
      </c>
      <c r="R5661" s="24">
        <v>448340</v>
      </c>
      <c r="S5661" s="24">
        <v>317574</v>
      </c>
      <c r="T5661" s="24">
        <v>508118</v>
      </c>
      <c r="U5661" s="24">
        <v>354936</v>
      </c>
      <c r="V5661" s="24">
        <v>567897</v>
      </c>
    </row>
    <row r="5662" spans="1:22" x14ac:dyDescent="0.3">
      <c r="A5662" s="54"/>
      <c r="B5662" s="54" t="s">
        <v>620</v>
      </c>
      <c r="C5662" s="54" t="s">
        <v>617</v>
      </c>
      <c r="D5662" t="s">
        <v>151</v>
      </c>
      <c r="E5662" s="54" t="s">
        <v>562</v>
      </c>
      <c r="F5662" s="57" t="s">
        <v>249</v>
      </c>
      <c r="G5662" s="23">
        <v>1</v>
      </c>
      <c r="H5662" s="23" t="s">
        <v>14</v>
      </c>
      <c r="I5662" s="24">
        <v>115364</v>
      </c>
      <c r="J5662" s="24">
        <v>201887</v>
      </c>
      <c r="K5662" s="24">
        <v>149654</v>
      </c>
      <c r="L5662" s="24">
        <v>261895</v>
      </c>
      <c r="M5662" s="24">
        <v>179411</v>
      </c>
      <c r="N5662" s="24">
        <v>313970</v>
      </c>
      <c r="O5662" s="24">
        <v>214507</v>
      </c>
      <c r="P5662" s="24">
        <v>375388</v>
      </c>
      <c r="Q5662" s="24">
        <v>253029</v>
      </c>
      <c r="R5662" s="24">
        <v>442801</v>
      </c>
      <c r="S5662" s="24">
        <v>277523</v>
      </c>
      <c r="T5662" s="24">
        <v>485666</v>
      </c>
      <c r="U5662" s="24">
        <v>299699</v>
      </c>
      <c r="V5662" s="24">
        <v>524473</v>
      </c>
    </row>
    <row r="5663" spans="1:22" x14ac:dyDescent="0.3">
      <c r="A5663" s="54"/>
      <c r="B5663" s="54" t="s">
        <v>620</v>
      </c>
      <c r="C5663" s="54" t="s">
        <v>617</v>
      </c>
      <c r="D5663" t="s">
        <v>151</v>
      </c>
      <c r="E5663" s="54" t="s">
        <v>562</v>
      </c>
      <c r="F5663" s="57" t="s">
        <v>249</v>
      </c>
      <c r="G5663" s="23">
        <v>2</v>
      </c>
      <c r="H5663" s="23" t="s">
        <v>30</v>
      </c>
      <c r="I5663" s="24">
        <v>99816</v>
      </c>
      <c r="J5663" s="24">
        <v>174678</v>
      </c>
      <c r="K5663" s="24">
        <v>131089</v>
      </c>
      <c r="L5663" s="24">
        <v>229405</v>
      </c>
      <c r="M5663" s="24">
        <v>159658</v>
      </c>
      <c r="N5663" s="24">
        <v>279401</v>
      </c>
      <c r="O5663" s="24">
        <v>196402</v>
      </c>
      <c r="P5663" s="24">
        <v>343704</v>
      </c>
      <c r="Q5663" s="24">
        <v>233919</v>
      </c>
      <c r="R5663" s="24">
        <v>409358</v>
      </c>
      <c r="S5663" s="24">
        <v>258463</v>
      </c>
      <c r="T5663" s="24">
        <v>452309</v>
      </c>
      <c r="U5663" s="24">
        <v>280996</v>
      </c>
      <c r="V5663" s="24">
        <v>491743</v>
      </c>
    </row>
    <row r="5664" spans="1:22" x14ac:dyDescent="0.3">
      <c r="A5664" s="54"/>
      <c r="B5664" s="54" t="s">
        <v>620</v>
      </c>
      <c r="C5664" s="54" t="s">
        <v>617</v>
      </c>
      <c r="D5664" t="s">
        <v>151</v>
      </c>
      <c r="E5664" s="54" t="s">
        <v>562</v>
      </c>
      <c r="F5664" s="57" t="s">
        <v>249</v>
      </c>
      <c r="G5664" s="23">
        <v>3</v>
      </c>
      <c r="H5664" s="23" t="s">
        <v>31</v>
      </c>
      <c r="I5664" s="24">
        <v>90271</v>
      </c>
      <c r="J5664" s="24">
        <v>157974</v>
      </c>
      <c r="K5664" s="24">
        <v>122683</v>
      </c>
      <c r="L5664" s="24">
        <v>214696</v>
      </c>
      <c r="M5664" s="24">
        <v>155008</v>
      </c>
      <c r="N5664" s="24">
        <v>271264</v>
      </c>
      <c r="O5664" s="24">
        <v>203940</v>
      </c>
      <c r="P5664" s="24">
        <v>356896</v>
      </c>
      <c r="Q5664" s="24">
        <v>252359</v>
      </c>
      <c r="R5664" s="24">
        <v>441629</v>
      </c>
      <c r="S5664" s="24">
        <v>284068</v>
      </c>
      <c r="T5664" s="24">
        <v>497120</v>
      </c>
      <c r="U5664" s="24">
        <v>315321</v>
      </c>
      <c r="V5664" s="24">
        <v>551812</v>
      </c>
    </row>
    <row r="5665" spans="1:22" x14ac:dyDescent="0.3">
      <c r="A5665" s="54"/>
      <c r="B5665" s="54" t="s">
        <v>620</v>
      </c>
      <c r="C5665" s="54" t="s">
        <v>617</v>
      </c>
      <c r="D5665" t="s">
        <v>151</v>
      </c>
      <c r="E5665" s="54" t="s">
        <v>562</v>
      </c>
      <c r="F5665" s="57" t="s">
        <v>249</v>
      </c>
      <c r="G5665" s="23">
        <v>4</v>
      </c>
      <c r="H5665" s="23" t="s">
        <v>29</v>
      </c>
      <c r="I5665" s="24">
        <v>101787</v>
      </c>
      <c r="J5665" s="24">
        <v>162859</v>
      </c>
      <c r="K5665" s="24">
        <v>142502</v>
      </c>
      <c r="L5665" s="24">
        <v>228003</v>
      </c>
      <c r="M5665" s="24">
        <v>183216</v>
      </c>
      <c r="N5665" s="24">
        <v>293146</v>
      </c>
      <c r="O5665" s="24">
        <v>244288</v>
      </c>
      <c r="P5665" s="24">
        <v>390861</v>
      </c>
      <c r="Q5665" s="24">
        <v>305361</v>
      </c>
      <c r="R5665" s="24">
        <v>488577</v>
      </c>
      <c r="S5665" s="24">
        <v>346075</v>
      </c>
      <c r="T5665" s="24">
        <v>553720</v>
      </c>
      <c r="U5665" s="24">
        <v>386790</v>
      </c>
      <c r="V5665" s="24">
        <v>618864</v>
      </c>
    </row>
    <row r="5666" spans="1:22" x14ac:dyDescent="0.3">
      <c r="A5666" s="54"/>
      <c r="B5666" s="54" t="s">
        <v>620</v>
      </c>
      <c r="C5666" s="54" t="s">
        <v>608</v>
      </c>
      <c r="D5666" t="s">
        <v>160</v>
      </c>
      <c r="E5666" s="54" t="s">
        <v>556</v>
      </c>
      <c r="F5666" s="57" t="s">
        <v>249</v>
      </c>
      <c r="G5666" s="23">
        <v>1</v>
      </c>
      <c r="H5666" s="23" t="s">
        <v>14</v>
      </c>
      <c r="I5666" s="24">
        <v>102528</v>
      </c>
      <c r="J5666" s="24">
        <v>179423</v>
      </c>
      <c r="K5666" s="24">
        <v>133147</v>
      </c>
      <c r="L5666" s="24">
        <v>233008</v>
      </c>
      <c r="M5666" s="24">
        <v>159718</v>
      </c>
      <c r="N5666" s="24">
        <v>279506</v>
      </c>
      <c r="O5666" s="24">
        <v>191105</v>
      </c>
      <c r="P5666" s="24">
        <v>334434</v>
      </c>
      <c r="Q5666" s="24">
        <v>225548</v>
      </c>
      <c r="R5666" s="24">
        <v>394708</v>
      </c>
      <c r="S5666" s="24">
        <v>247435</v>
      </c>
      <c r="T5666" s="24">
        <v>433012</v>
      </c>
      <c r="U5666" s="24">
        <v>267343</v>
      </c>
      <c r="V5666" s="24">
        <v>467851</v>
      </c>
    </row>
    <row r="5667" spans="1:22" x14ac:dyDescent="0.3">
      <c r="A5667" s="54"/>
      <c r="B5667" s="54" t="s">
        <v>620</v>
      </c>
      <c r="C5667" s="54" t="s">
        <v>608</v>
      </c>
      <c r="D5667" t="s">
        <v>160</v>
      </c>
      <c r="E5667" s="54" t="s">
        <v>556</v>
      </c>
      <c r="F5667" s="57" t="s">
        <v>249</v>
      </c>
      <c r="G5667" s="23">
        <v>2</v>
      </c>
      <c r="H5667" s="23" t="s">
        <v>30</v>
      </c>
      <c r="I5667" s="24">
        <v>88099</v>
      </c>
      <c r="J5667" s="24">
        <v>154172</v>
      </c>
      <c r="K5667" s="24">
        <v>115918</v>
      </c>
      <c r="L5667" s="24">
        <v>202856</v>
      </c>
      <c r="M5667" s="24">
        <v>141386</v>
      </c>
      <c r="N5667" s="24">
        <v>247425</v>
      </c>
      <c r="O5667" s="24">
        <v>174303</v>
      </c>
      <c r="P5667" s="24">
        <v>305030</v>
      </c>
      <c r="Q5667" s="24">
        <v>207813</v>
      </c>
      <c r="R5667" s="24">
        <v>363672</v>
      </c>
      <c r="S5667" s="24">
        <v>229714</v>
      </c>
      <c r="T5667" s="24">
        <v>402000</v>
      </c>
      <c r="U5667" s="24">
        <v>249883</v>
      </c>
      <c r="V5667" s="24">
        <v>437295</v>
      </c>
    </row>
    <row r="5668" spans="1:22" x14ac:dyDescent="0.3">
      <c r="A5668" s="54"/>
      <c r="B5668" s="54" t="s">
        <v>620</v>
      </c>
      <c r="C5668" s="54" t="s">
        <v>608</v>
      </c>
      <c r="D5668" t="s">
        <v>160</v>
      </c>
      <c r="E5668" s="54" t="s">
        <v>556</v>
      </c>
      <c r="F5668" s="57" t="s">
        <v>249</v>
      </c>
      <c r="G5668" s="23">
        <v>3</v>
      </c>
      <c r="H5668" s="23" t="s">
        <v>31</v>
      </c>
      <c r="I5668" s="24">
        <v>78968</v>
      </c>
      <c r="J5668" s="24">
        <v>138194</v>
      </c>
      <c r="K5668" s="24">
        <v>107126</v>
      </c>
      <c r="L5668" s="24">
        <v>187470</v>
      </c>
      <c r="M5668" s="24">
        <v>135201</v>
      </c>
      <c r="N5668" s="24">
        <v>236602</v>
      </c>
      <c r="O5668" s="24">
        <v>177728</v>
      </c>
      <c r="P5668" s="24">
        <v>311025</v>
      </c>
      <c r="Q5668" s="24">
        <v>219779</v>
      </c>
      <c r="R5668" s="24">
        <v>384613</v>
      </c>
      <c r="S5668" s="24">
        <v>247284</v>
      </c>
      <c r="T5668" s="24">
        <v>432746</v>
      </c>
      <c r="U5668" s="24">
        <v>274365</v>
      </c>
      <c r="V5668" s="24">
        <v>480138</v>
      </c>
    </row>
    <row r="5669" spans="1:22" x14ac:dyDescent="0.3">
      <c r="A5669" s="54"/>
      <c r="B5669" s="54" t="s">
        <v>620</v>
      </c>
      <c r="C5669" s="54" t="s">
        <v>608</v>
      </c>
      <c r="D5669" t="s">
        <v>160</v>
      </c>
      <c r="E5669" s="54" t="s">
        <v>556</v>
      </c>
      <c r="F5669" s="57" t="s">
        <v>249</v>
      </c>
      <c r="G5669" s="23">
        <v>4</v>
      </c>
      <c r="H5669" s="23" t="s">
        <v>29</v>
      </c>
      <c r="I5669" s="24">
        <v>90446</v>
      </c>
      <c r="J5669" s="24">
        <v>144714</v>
      </c>
      <c r="K5669" s="24">
        <v>126624</v>
      </c>
      <c r="L5669" s="24">
        <v>202599</v>
      </c>
      <c r="M5669" s="24">
        <v>162803</v>
      </c>
      <c r="N5669" s="24">
        <v>260484</v>
      </c>
      <c r="O5669" s="24">
        <v>217070</v>
      </c>
      <c r="P5669" s="24">
        <v>347313</v>
      </c>
      <c r="Q5669" s="24">
        <v>271338</v>
      </c>
      <c r="R5669" s="24">
        <v>434141</v>
      </c>
      <c r="S5669" s="24">
        <v>307516</v>
      </c>
      <c r="T5669" s="24">
        <v>492026</v>
      </c>
      <c r="U5669" s="24">
        <v>343695</v>
      </c>
      <c r="V5669" s="24">
        <v>549912</v>
      </c>
    </row>
    <row r="5670" spans="1:22" x14ac:dyDescent="0.3">
      <c r="A5670" s="54"/>
      <c r="B5670" s="54" t="s">
        <v>620</v>
      </c>
      <c r="C5670" s="54" t="s">
        <v>617</v>
      </c>
      <c r="D5670" t="s">
        <v>10</v>
      </c>
      <c r="E5670" s="54" t="s">
        <v>565</v>
      </c>
      <c r="F5670" s="57" t="s">
        <v>249</v>
      </c>
      <c r="G5670" s="23">
        <v>1</v>
      </c>
      <c r="H5670" s="23" t="s">
        <v>14</v>
      </c>
      <c r="I5670" s="24">
        <v>120993</v>
      </c>
      <c r="J5670" s="24">
        <v>211738</v>
      </c>
      <c r="K5670" s="24">
        <v>156969</v>
      </c>
      <c r="L5670" s="24">
        <v>274695</v>
      </c>
      <c r="M5670" s="24">
        <v>188188</v>
      </c>
      <c r="N5670" s="24">
        <v>329329</v>
      </c>
      <c r="O5670" s="24">
        <v>225013</v>
      </c>
      <c r="P5670" s="24">
        <v>393773</v>
      </c>
      <c r="Q5670" s="24">
        <v>265432</v>
      </c>
      <c r="R5670" s="24">
        <v>464506</v>
      </c>
      <c r="S5670" s="24">
        <v>291131</v>
      </c>
      <c r="T5670" s="24">
        <v>509480</v>
      </c>
      <c r="U5670" s="24">
        <v>314406</v>
      </c>
      <c r="V5670" s="24">
        <v>550210</v>
      </c>
    </row>
    <row r="5671" spans="1:22" x14ac:dyDescent="0.3">
      <c r="A5671" s="54"/>
      <c r="B5671" s="54" t="s">
        <v>620</v>
      </c>
      <c r="C5671" s="54" t="s">
        <v>617</v>
      </c>
      <c r="D5671" t="s">
        <v>10</v>
      </c>
      <c r="E5671" s="54" t="s">
        <v>565</v>
      </c>
      <c r="F5671" s="57" t="s">
        <v>249</v>
      </c>
      <c r="G5671" s="23">
        <v>2</v>
      </c>
      <c r="H5671" s="23" t="s">
        <v>30</v>
      </c>
      <c r="I5671" s="24">
        <v>104635</v>
      </c>
      <c r="J5671" s="24">
        <v>183112</v>
      </c>
      <c r="K5671" s="24">
        <v>137436</v>
      </c>
      <c r="L5671" s="24">
        <v>240513</v>
      </c>
      <c r="M5671" s="24">
        <v>167406</v>
      </c>
      <c r="N5671" s="24">
        <v>292960</v>
      </c>
      <c r="O5671" s="24">
        <v>205965</v>
      </c>
      <c r="P5671" s="24">
        <v>360439</v>
      </c>
      <c r="Q5671" s="24">
        <v>245327</v>
      </c>
      <c r="R5671" s="24">
        <v>429321</v>
      </c>
      <c r="S5671" s="24">
        <v>271075</v>
      </c>
      <c r="T5671" s="24">
        <v>474382</v>
      </c>
      <c r="U5671" s="24">
        <v>294720</v>
      </c>
      <c r="V5671" s="24">
        <v>515760</v>
      </c>
    </row>
    <row r="5672" spans="1:22" x14ac:dyDescent="0.3">
      <c r="A5672" s="54"/>
      <c r="B5672" s="54" t="s">
        <v>620</v>
      </c>
      <c r="C5672" s="54" t="s">
        <v>617</v>
      </c>
      <c r="D5672" t="s">
        <v>10</v>
      </c>
      <c r="E5672" s="54" t="s">
        <v>565</v>
      </c>
      <c r="F5672" s="57" t="s">
        <v>249</v>
      </c>
      <c r="G5672" s="23">
        <v>3</v>
      </c>
      <c r="H5672" s="23" t="s">
        <v>31</v>
      </c>
      <c r="I5672" s="24">
        <v>94571</v>
      </c>
      <c r="J5672" s="24">
        <v>165498</v>
      </c>
      <c r="K5672" s="24">
        <v>128510</v>
      </c>
      <c r="L5672" s="24">
        <v>224893</v>
      </c>
      <c r="M5672" s="24">
        <v>162358</v>
      </c>
      <c r="N5672" s="24">
        <v>284126</v>
      </c>
      <c r="O5672" s="24">
        <v>213597</v>
      </c>
      <c r="P5672" s="24">
        <v>373795</v>
      </c>
      <c r="Q5672" s="24">
        <v>264297</v>
      </c>
      <c r="R5672" s="24">
        <v>462519</v>
      </c>
      <c r="S5672" s="24">
        <v>297497</v>
      </c>
      <c r="T5672" s="24">
        <v>520619</v>
      </c>
      <c r="U5672" s="24">
        <v>330216</v>
      </c>
      <c r="V5672" s="24">
        <v>577879</v>
      </c>
    </row>
    <row r="5673" spans="1:22" x14ac:dyDescent="0.3">
      <c r="A5673" s="54"/>
      <c r="B5673" s="54" t="s">
        <v>620</v>
      </c>
      <c r="C5673" s="54" t="s">
        <v>617</v>
      </c>
      <c r="D5673" t="s">
        <v>10</v>
      </c>
      <c r="E5673" s="54" t="s">
        <v>565</v>
      </c>
      <c r="F5673" s="57" t="s">
        <v>249</v>
      </c>
      <c r="G5673" s="23">
        <v>4</v>
      </c>
      <c r="H5673" s="23" t="s">
        <v>29</v>
      </c>
      <c r="I5673" s="24">
        <v>106752</v>
      </c>
      <c r="J5673" s="24">
        <v>170804</v>
      </c>
      <c r="K5673" s="24">
        <v>149453</v>
      </c>
      <c r="L5673" s="24">
        <v>239125</v>
      </c>
      <c r="M5673" s="24">
        <v>192154</v>
      </c>
      <c r="N5673" s="24">
        <v>307447</v>
      </c>
      <c r="O5673" s="24">
        <v>256206</v>
      </c>
      <c r="P5673" s="24">
        <v>409929</v>
      </c>
      <c r="Q5673" s="24">
        <v>320257</v>
      </c>
      <c r="R5673" s="24">
        <v>512411</v>
      </c>
      <c r="S5673" s="24">
        <v>362958</v>
      </c>
      <c r="T5673" s="24">
        <v>580732</v>
      </c>
      <c r="U5673" s="24">
        <v>405659</v>
      </c>
      <c r="V5673" s="24">
        <v>649054</v>
      </c>
    </row>
    <row r="5674" spans="1:22" hidden="1" x14ac:dyDescent="0.3">
      <c r="A5674" s="23"/>
      <c r="B5674" s="23">
        <v>2023</v>
      </c>
      <c r="C5674" s="23" t="s">
        <v>184</v>
      </c>
      <c r="D5674" t="s">
        <v>165</v>
      </c>
      <c r="E5674" s="23" t="s">
        <v>530</v>
      </c>
      <c r="F5674" s="23" t="s">
        <v>211</v>
      </c>
      <c r="G5674" s="23">
        <v>1</v>
      </c>
      <c r="H5674" s="23" t="s">
        <v>14</v>
      </c>
      <c r="I5674" s="24">
        <v>121616</v>
      </c>
      <c r="J5674" s="24">
        <v>212829</v>
      </c>
      <c r="K5674" s="24">
        <v>157708</v>
      </c>
      <c r="L5674" s="24">
        <v>275988</v>
      </c>
      <c r="M5674" s="24">
        <v>188326</v>
      </c>
      <c r="N5674" s="24">
        <v>329571</v>
      </c>
      <c r="O5674" s="24">
        <v>224384</v>
      </c>
      <c r="P5674" s="24">
        <v>392673</v>
      </c>
      <c r="Q5674" s="24">
        <v>264613</v>
      </c>
      <c r="R5674" s="24">
        <v>463073</v>
      </c>
      <c r="S5674" s="24">
        <v>290231</v>
      </c>
      <c r="T5674" s="24">
        <v>507905</v>
      </c>
      <c r="U5674" s="24">
        <v>314290</v>
      </c>
      <c r="V5674" s="24">
        <v>550007</v>
      </c>
    </row>
    <row r="5675" spans="1:22" hidden="1" x14ac:dyDescent="0.3">
      <c r="A5675" s="23"/>
      <c r="B5675" s="23">
        <v>2023</v>
      </c>
      <c r="C5675" s="23" t="s">
        <v>184</v>
      </c>
      <c r="D5675" t="s">
        <v>165</v>
      </c>
      <c r="E5675" s="23" t="s">
        <v>530</v>
      </c>
      <c r="F5675" s="23" t="s">
        <v>211</v>
      </c>
      <c r="G5675" s="23">
        <v>2</v>
      </c>
      <c r="H5675" s="23" t="s">
        <v>30</v>
      </c>
      <c r="I5675" s="24">
        <v>102897</v>
      </c>
      <c r="J5675" s="24">
        <v>180070</v>
      </c>
      <c r="K5675" s="24">
        <v>136524</v>
      </c>
      <c r="L5675" s="24">
        <v>238917</v>
      </c>
      <c r="M5675" s="24">
        <v>167553</v>
      </c>
      <c r="N5675" s="24">
        <v>293218</v>
      </c>
      <c r="O5675" s="24">
        <v>209612</v>
      </c>
      <c r="P5675" s="24">
        <v>366821</v>
      </c>
      <c r="Q5675" s="24">
        <v>252858</v>
      </c>
      <c r="R5675" s="24">
        <v>442501</v>
      </c>
      <c r="S5675" s="24">
        <v>278993</v>
      </c>
      <c r="T5675" s="24">
        <v>488239</v>
      </c>
      <c r="U5675" s="24">
        <v>303392</v>
      </c>
      <c r="V5675" s="24">
        <v>530936</v>
      </c>
    </row>
    <row r="5676" spans="1:22" hidden="1" x14ac:dyDescent="0.3">
      <c r="A5676" s="23"/>
      <c r="B5676" s="23">
        <v>2023</v>
      </c>
      <c r="C5676" s="23" t="s">
        <v>184</v>
      </c>
      <c r="D5676" t="s">
        <v>165</v>
      </c>
      <c r="E5676" s="23" t="s">
        <v>530</v>
      </c>
      <c r="F5676" s="23" t="s">
        <v>211</v>
      </c>
      <c r="G5676" s="23">
        <v>3</v>
      </c>
      <c r="H5676" s="23" t="s">
        <v>31</v>
      </c>
      <c r="I5676" s="24">
        <v>95545</v>
      </c>
      <c r="J5676" s="24">
        <v>167204</v>
      </c>
      <c r="K5676" s="24">
        <v>132070</v>
      </c>
      <c r="L5676" s="24">
        <v>231123</v>
      </c>
      <c r="M5676" s="24">
        <v>167633</v>
      </c>
      <c r="N5676" s="24">
        <v>293358</v>
      </c>
      <c r="O5676" s="24">
        <v>219159</v>
      </c>
      <c r="P5676" s="24">
        <v>383527</v>
      </c>
      <c r="Q5676" s="24">
        <v>273045</v>
      </c>
      <c r="R5676" s="24">
        <v>477829</v>
      </c>
      <c r="S5676" s="24">
        <v>307396</v>
      </c>
      <c r="T5676" s="24">
        <v>537943</v>
      </c>
      <c r="U5676" s="24">
        <v>341263</v>
      </c>
      <c r="V5676" s="24">
        <v>597210</v>
      </c>
    </row>
    <row r="5677" spans="1:22" hidden="1" x14ac:dyDescent="0.3">
      <c r="A5677" s="23"/>
      <c r="B5677" s="23">
        <v>2023</v>
      </c>
      <c r="C5677" s="23" t="s">
        <v>184</v>
      </c>
      <c r="D5677" t="s">
        <v>165</v>
      </c>
      <c r="E5677" s="23" t="s">
        <v>530</v>
      </c>
      <c r="F5677" s="23" t="s">
        <v>211</v>
      </c>
      <c r="G5677" s="23">
        <v>4</v>
      </c>
      <c r="H5677" s="23" t="s">
        <v>29</v>
      </c>
      <c r="I5677" s="24">
        <v>104876</v>
      </c>
      <c r="J5677" s="24">
        <v>167801</v>
      </c>
      <c r="K5677" s="24">
        <v>146826</v>
      </c>
      <c r="L5677" s="24">
        <v>234922</v>
      </c>
      <c r="M5677" s="24">
        <v>188776</v>
      </c>
      <c r="N5677" s="24">
        <v>302042</v>
      </c>
      <c r="O5677" s="24">
        <v>251702</v>
      </c>
      <c r="P5677" s="24">
        <v>402723</v>
      </c>
      <c r="Q5677" s="24">
        <v>314627</v>
      </c>
      <c r="R5677" s="24">
        <v>503403</v>
      </c>
      <c r="S5677" s="24">
        <v>356577</v>
      </c>
      <c r="T5677" s="24">
        <v>570524</v>
      </c>
      <c r="U5677" s="24">
        <v>398528</v>
      </c>
      <c r="V5677" s="24">
        <v>637644</v>
      </c>
    </row>
    <row r="5678" spans="1:22" x14ac:dyDescent="0.3">
      <c r="A5678" s="54"/>
      <c r="B5678" s="54" t="s">
        <v>620</v>
      </c>
      <c r="C5678" s="54" t="s">
        <v>613</v>
      </c>
      <c r="D5678" t="s">
        <v>165</v>
      </c>
      <c r="E5678" s="54" t="s">
        <v>530</v>
      </c>
      <c r="F5678" s="57" t="s">
        <v>211</v>
      </c>
      <c r="G5678" s="23">
        <v>1</v>
      </c>
      <c r="H5678" s="23" t="s">
        <v>14</v>
      </c>
      <c r="I5678" s="24">
        <v>120063</v>
      </c>
      <c r="J5678" s="24">
        <v>210110</v>
      </c>
      <c r="K5678" s="24">
        <v>155525</v>
      </c>
      <c r="L5678" s="24">
        <v>272168</v>
      </c>
      <c r="M5678" s="24">
        <v>186300</v>
      </c>
      <c r="N5678" s="24">
        <v>326025</v>
      </c>
      <c r="O5678" s="24">
        <v>222521</v>
      </c>
      <c r="P5678" s="24">
        <v>389411</v>
      </c>
      <c r="Q5678" s="24">
        <v>262289</v>
      </c>
      <c r="R5678" s="24">
        <v>459006</v>
      </c>
      <c r="S5678" s="24">
        <v>287596</v>
      </c>
      <c r="T5678" s="24">
        <v>503293</v>
      </c>
      <c r="U5678" s="24">
        <v>310364</v>
      </c>
      <c r="V5678" s="24">
        <v>543137</v>
      </c>
    </row>
    <row r="5679" spans="1:22" x14ac:dyDescent="0.3">
      <c r="A5679" s="54"/>
      <c r="B5679" s="54" t="s">
        <v>620</v>
      </c>
      <c r="C5679" s="54" t="s">
        <v>613</v>
      </c>
      <c r="D5679" t="s">
        <v>165</v>
      </c>
      <c r="E5679" s="54" t="s">
        <v>530</v>
      </c>
      <c r="F5679" s="57" t="s">
        <v>211</v>
      </c>
      <c r="G5679" s="23">
        <v>2</v>
      </c>
      <c r="H5679" s="23" t="s">
        <v>30</v>
      </c>
      <c r="I5679" s="24">
        <v>104832</v>
      </c>
      <c r="J5679" s="24">
        <v>183456</v>
      </c>
      <c r="K5679" s="24">
        <v>137338</v>
      </c>
      <c r="L5679" s="24">
        <v>240341</v>
      </c>
      <c r="M5679" s="24">
        <v>166950</v>
      </c>
      <c r="N5679" s="24">
        <v>292162</v>
      </c>
      <c r="O5679" s="24">
        <v>204785</v>
      </c>
      <c r="P5679" s="24">
        <v>358374</v>
      </c>
      <c r="Q5679" s="24">
        <v>243569</v>
      </c>
      <c r="R5679" s="24">
        <v>426246</v>
      </c>
      <c r="S5679" s="24">
        <v>268974</v>
      </c>
      <c r="T5679" s="24">
        <v>470705</v>
      </c>
      <c r="U5679" s="24">
        <v>292205</v>
      </c>
      <c r="V5679" s="24">
        <v>511358</v>
      </c>
    </row>
    <row r="5680" spans="1:22" x14ac:dyDescent="0.3">
      <c r="A5680" s="54"/>
      <c r="B5680" s="54" t="s">
        <v>620</v>
      </c>
      <c r="C5680" s="54" t="s">
        <v>613</v>
      </c>
      <c r="D5680" t="s">
        <v>165</v>
      </c>
      <c r="E5680" s="54" t="s">
        <v>530</v>
      </c>
      <c r="F5680" s="57" t="s">
        <v>211</v>
      </c>
      <c r="G5680" s="23">
        <v>3</v>
      </c>
      <c r="H5680" s="23" t="s">
        <v>31</v>
      </c>
      <c r="I5680" s="24">
        <v>95906</v>
      </c>
      <c r="J5680" s="24">
        <v>167836</v>
      </c>
      <c r="K5680" s="24">
        <v>130648</v>
      </c>
      <c r="L5680" s="24">
        <v>228634</v>
      </c>
      <c r="M5680" s="24">
        <v>165304</v>
      </c>
      <c r="N5680" s="24">
        <v>289282</v>
      </c>
      <c r="O5680" s="24">
        <v>217724</v>
      </c>
      <c r="P5680" s="24">
        <v>381017</v>
      </c>
      <c r="Q5680" s="24">
        <v>269641</v>
      </c>
      <c r="R5680" s="24">
        <v>471873</v>
      </c>
      <c r="S5680" s="24">
        <v>303694</v>
      </c>
      <c r="T5680" s="24">
        <v>531465</v>
      </c>
      <c r="U5680" s="24">
        <v>337301</v>
      </c>
      <c r="V5680" s="24">
        <v>590276</v>
      </c>
    </row>
    <row r="5681" spans="1:22" x14ac:dyDescent="0.3">
      <c r="A5681" s="54"/>
      <c r="B5681" s="54" t="s">
        <v>620</v>
      </c>
      <c r="C5681" s="54" t="s">
        <v>613</v>
      </c>
      <c r="D5681" t="s">
        <v>165</v>
      </c>
      <c r="E5681" s="54" t="s">
        <v>530</v>
      </c>
      <c r="F5681" s="57" t="s">
        <v>211</v>
      </c>
      <c r="G5681" s="23">
        <v>4</v>
      </c>
      <c r="H5681" s="23" t="s">
        <v>29</v>
      </c>
      <c r="I5681" s="24">
        <v>105957</v>
      </c>
      <c r="J5681" s="24">
        <v>169531</v>
      </c>
      <c r="K5681" s="24">
        <v>148339</v>
      </c>
      <c r="L5681" s="24">
        <v>237343</v>
      </c>
      <c r="M5681" s="24">
        <v>190722</v>
      </c>
      <c r="N5681" s="24">
        <v>305155</v>
      </c>
      <c r="O5681" s="24">
        <v>254296</v>
      </c>
      <c r="P5681" s="24">
        <v>406873</v>
      </c>
      <c r="Q5681" s="24">
        <v>317870</v>
      </c>
      <c r="R5681" s="24">
        <v>508592</v>
      </c>
      <c r="S5681" s="24">
        <v>360252</v>
      </c>
      <c r="T5681" s="24">
        <v>576404</v>
      </c>
      <c r="U5681" s="24">
        <v>402635</v>
      </c>
      <c r="V5681" s="24">
        <v>644216</v>
      </c>
    </row>
    <row r="5682" spans="1:22" hidden="1" x14ac:dyDescent="0.3">
      <c r="A5682" s="23"/>
      <c r="B5682" s="23">
        <v>2023</v>
      </c>
      <c r="C5682" s="23" t="s">
        <v>567</v>
      </c>
      <c r="D5682" t="s">
        <v>176</v>
      </c>
      <c r="E5682" s="23" t="s">
        <v>572</v>
      </c>
      <c r="F5682" s="23" t="s">
        <v>383</v>
      </c>
      <c r="G5682" s="23">
        <v>1</v>
      </c>
      <c r="H5682" s="23" t="s">
        <v>14</v>
      </c>
      <c r="I5682" s="24">
        <v>108754</v>
      </c>
      <c r="J5682" s="24">
        <v>190319</v>
      </c>
      <c r="K5682" s="24">
        <v>141211</v>
      </c>
      <c r="L5682" s="24">
        <v>247119</v>
      </c>
      <c r="M5682" s="24">
        <v>168787</v>
      </c>
      <c r="N5682" s="24">
        <v>295377</v>
      </c>
      <c r="O5682" s="24">
        <v>201326</v>
      </c>
      <c r="P5682" s="24">
        <v>352320</v>
      </c>
      <c r="Q5682" s="24">
        <v>237578</v>
      </c>
      <c r="R5682" s="24">
        <v>415761</v>
      </c>
      <c r="S5682" s="24">
        <v>260645</v>
      </c>
      <c r="T5682" s="24">
        <v>456129</v>
      </c>
      <c r="U5682" s="24">
        <v>282370</v>
      </c>
      <c r="V5682" s="24">
        <v>494148</v>
      </c>
    </row>
    <row r="5683" spans="1:22" hidden="1" x14ac:dyDescent="0.3">
      <c r="A5683" s="23"/>
      <c r="B5683" s="23">
        <v>2023</v>
      </c>
      <c r="C5683" s="23" t="s">
        <v>567</v>
      </c>
      <c r="D5683" t="s">
        <v>176</v>
      </c>
      <c r="E5683" s="23" t="s">
        <v>572</v>
      </c>
      <c r="F5683" s="23" t="s">
        <v>383</v>
      </c>
      <c r="G5683" s="23">
        <v>2</v>
      </c>
      <c r="H5683" s="23" t="s">
        <v>30</v>
      </c>
      <c r="I5683" s="24">
        <v>91025</v>
      </c>
      <c r="J5683" s="24">
        <v>159295</v>
      </c>
      <c r="K5683" s="24">
        <v>121149</v>
      </c>
      <c r="L5683" s="24">
        <v>212010</v>
      </c>
      <c r="M5683" s="24">
        <v>149113</v>
      </c>
      <c r="N5683" s="24">
        <v>260948</v>
      </c>
      <c r="O5683" s="24">
        <v>187335</v>
      </c>
      <c r="P5683" s="24">
        <v>327837</v>
      </c>
      <c r="Q5683" s="24">
        <v>226445</v>
      </c>
      <c r="R5683" s="24">
        <v>396278</v>
      </c>
      <c r="S5683" s="24">
        <v>250002</v>
      </c>
      <c r="T5683" s="24">
        <v>437504</v>
      </c>
      <c r="U5683" s="24">
        <v>272049</v>
      </c>
      <c r="V5683" s="24">
        <v>476087</v>
      </c>
    </row>
    <row r="5684" spans="1:22" hidden="1" x14ac:dyDescent="0.3">
      <c r="A5684" s="23"/>
      <c r="B5684" s="23">
        <v>2023</v>
      </c>
      <c r="C5684" s="23" t="s">
        <v>567</v>
      </c>
      <c r="D5684" t="s">
        <v>176</v>
      </c>
      <c r="E5684" s="23" t="s">
        <v>572</v>
      </c>
      <c r="F5684" s="23" t="s">
        <v>383</v>
      </c>
      <c r="G5684" s="23">
        <v>3</v>
      </c>
      <c r="H5684" s="23" t="s">
        <v>31</v>
      </c>
      <c r="I5684" s="24">
        <v>83895</v>
      </c>
      <c r="J5684" s="24">
        <v>146817</v>
      </c>
      <c r="K5684" s="24">
        <v>115851</v>
      </c>
      <c r="L5684" s="24">
        <v>202738</v>
      </c>
      <c r="M5684" s="24">
        <v>146894</v>
      </c>
      <c r="N5684" s="24">
        <v>257064</v>
      </c>
      <c r="O5684" s="24">
        <v>191737</v>
      </c>
      <c r="P5684" s="24">
        <v>335539</v>
      </c>
      <c r="Q5684" s="24">
        <v>238815</v>
      </c>
      <c r="R5684" s="24">
        <v>417927</v>
      </c>
      <c r="S5684" s="24">
        <v>268711</v>
      </c>
      <c r="T5684" s="24">
        <v>470244</v>
      </c>
      <c r="U5684" s="24">
        <v>298149</v>
      </c>
      <c r="V5684" s="24">
        <v>521760</v>
      </c>
    </row>
    <row r="5685" spans="1:22" hidden="1" x14ac:dyDescent="0.3">
      <c r="A5685" s="23"/>
      <c r="B5685" s="23">
        <v>2023</v>
      </c>
      <c r="C5685" s="23" t="s">
        <v>567</v>
      </c>
      <c r="D5685" t="s">
        <v>176</v>
      </c>
      <c r="E5685" s="23" t="s">
        <v>572</v>
      </c>
      <c r="F5685" s="23" t="s">
        <v>383</v>
      </c>
      <c r="G5685" s="23">
        <v>4</v>
      </c>
      <c r="H5685" s="23" t="s">
        <v>29</v>
      </c>
      <c r="I5685" s="24">
        <v>93762</v>
      </c>
      <c r="J5685" s="24">
        <v>150018</v>
      </c>
      <c r="K5685" s="24">
        <v>131266</v>
      </c>
      <c r="L5685" s="24">
        <v>210026</v>
      </c>
      <c r="M5685" s="24">
        <v>168771</v>
      </c>
      <c r="N5685" s="24">
        <v>270033</v>
      </c>
      <c r="O5685" s="24">
        <v>225028</v>
      </c>
      <c r="P5685" s="24">
        <v>360044</v>
      </c>
      <c r="Q5685" s="24">
        <v>281285</v>
      </c>
      <c r="R5685" s="24">
        <v>450055</v>
      </c>
      <c r="S5685" s="24">
        <v>318789</v>
      </c>
      <c r="T5685" s="24">
        <v>510063</v>
      </c>
      <c r="U5685" s="24">
        <v>356294</v>
      </c>
      <c r="V5685" s="24">
        <v>570070</v>
      </c>
    </row>
    <row r="5686" spans="1:22" x14ac:dyDescent="0.3">
      <c r="A5686" s="54"/>
      <c r="B5686" s="54" t="s">
        <v>620</v>
      </c>
      <c r="C5686" s="54" t="s">
        <v>611</v>
      </c>
      <c r="D5686" t="s">
        <v>176</v>
      </c>
      <c r="E5686" s="54" t="s">
        <v>572</v>
      </c>
      <c r="F5686" s="57" t="s">
        <v>383</v>
      </c>
      <c r="G5686" s="23">
        <v>1</v>
      </c>
      <c r="H5686" s="23" t="s">
        <v>14</v>
      </c>
      <c r="I5686" s="24">
        <v>110980</v>
      </c>
      <c r="J5686" s="24">
        <v>194215</v>
      </c>
      <c r="K5686" s="24">
        <v>143954</v>
      </c>
      <c r="L5686" s="24">
        <v>251919</v>
      </c>
      <c r="M5686" s="24">
        <v>172568</v>
      </c>
      <c r="N5686" s="24">
        <v>301995</v>
      </c>
      <c r="O5686" s="24">
        <v>206312</v>
      </c>
      <c r="P5686" s="24">
        <v>361047</v>
      </c>
      <c r="Q5686" s="24">
        <v>243351</v>
      </c>
      <c r="R5686" s="24">
        <v>425864</v>
      </c>
      <c r="S5686" s="24">
        <v>266903</v>
      </c>
      <c r="T5686" s="24">
        <v>467081</v>
      </c>
      <c r="U5686" s="24">
        <v>288217</v>
      </c>
      <c r="V5686" s="24">
        <v>504380</v>
      </c>
    </row>
    <row r="5687" spans="1:22" x14ac:dyDescent="0.3">
      <c r="A5687" s="54"/>
      <c r="B5687" s="54" t="s">
        <v>620</v>
      </c>
      <c r="C5687" s="54" t="s">
        <v>611</v>
      </c>
      <c r="D5687" t="s">
        <v>176</v>
      </c>
      <c r="E5687" s="54" t="s">
        <v>572</v>
      </c>
      <c r="F5687" s="57" t="s">
        <v>383</v>
      </c>
      <c r="G5687" s="23">
        <v>2</v>
      </c>
      <c r="H5687" s="23" t="s">
        <v>30</v>
      </c>
      <c r="I5687" s="24">
        <v>96080</v>
      </c>
      <c r="J5687" s="24">
        <v>168139</v>
      </c>
      <c r="K5687" s="24">
        <v>126162</v>
      </c>
      <c r="L5687" s="24">
        <v>220783</v>
      </c>
      <c r="M5687" s="24">
        <v>153638</v>
      </c>
      <c r="N5687" s="24">
        <v>268866</v>
      </c>
      <c r="O5687" s="24">
        <v>188962</v>
      </c>
      <c r="P5687" s="24">
        <v>330683</v>
      </c>
      <c r="Q5687" s="24">
        <v>225037</v>
      </c>
      <c r="R5687" s="24">
        <v>393815</v>
      </c>
      <c r="S5687" s="24">
        <v>248640</v>
      </c>
      <c r="T5687" s="24">
        <v>435119</v>
      </c>
      <c r="U5687" s="24">
        <v>270304</v>
      </c>
      <c r="V5687" s="24">
        <v>473031</v>
      </c>
    </row>
    <row r="5688" spans="1:22" x14ac:dyDescent="0.3">
      <c r="A5688" s="54"/>
      <c r="B5688" s="54" t="s">
        <v>620</v>
      </c>
      <c r="C5688" s="54" t="s">
        <v>611</v>
      </c>
      <c r="D5688" t="s">
        <v>176</v>
      </c>
      <c r="E5688" s="54" t="s">
        <v>572</v>
      </c>
      <c r="F5688" s="57" t="s">
        <v>383</v>
      </c>
      <c r="G5688" s="23">
        <v>3</v>
      </c>
      <c r="H5688" s="23" t="s">
        <v>31</v>
      </c>
      <c r="I5688" s="24">
        <v>86958</v>
      </c>
      <c r="J5688" s="24">
        <v>152176</v>
      </c>
      <c r="K5688" s="24">
        <v>118199</v>
      </c>
      <c r="L5688" s="24">
        <v>206849</v>
      </c>
      <c r="M5688" s="24">
        <v>149356</v>
      </c>
      <c r="N5688" s="24">
        <v>261374</v>
      </c>
      <c r="O5688" s="24">
        <v>196519</v>
      </c>
      <c r="P5688" s="24">
        <v>343908</v>
      </c>
      <c r="Q5688" s="24">
        <v>243189</v>
      </c>
      <c r="R5688" s="24">
        <v>425581</v>
      </c>
      <c r="S5688" s="24">
        <v>273756</v>
      </c>
      <c r="T5688" s="24">
        <v>479074</v>
      </c>
      <c r="U5688" s="24">
        <v>303886</v>
      </c>
      <c r="V5688" s="24">
        <v>531801</v>
      </c>
    </row>
    <row r="5689" spans="1:22" x14ac:dyDescent="0.3">
      <c r="A5689" s="54"/>
      <c r="B5689" s="54" t="s">
        <v>620</v>
      </c>
      <c r="C5689" s="54" t="s">
        <v>611</v>
      </c>
      <c r="D5689" t="s">
        <v>176</v>
      </c>
      <c r="E5689" s="54" t="s">
        <v>572</v>
      </c>
      <c r="F5689" s="57" t="s">
        <v>383</v>
      </c>
      <c r="G5689" s="23">
        <v>4</v>
      </c>
      <c r="H5689" s="23" t="s">
        <v>29</v>
      </c>
      <c r="I5689" s="24">
        <v>97920</v>
      </c>
      <c r="J5689" s="24">
        <v>156672</v>
      </c>
      <c r="K5689" s="24">
        <v>137088</v>
      </c>
      <c r="L5689" s="24">
        <v>219341</v>
      </c>
      <c r="M5689" s="24">
        <v>176256</v>
      </c>
      <c r="N5689" s="24">
        <v>282010</v>
      </c>
      <c r="O5689" s="24">
        <v>235009</v>
      </c>
      <c r="P5689" s="24">
        <v>376014</v>
      </c>
      <c r="Q5689" s="24">
        <v>293761</v>
      </c>
      <c r="R5689" s="24">
        <v>470017</v>
      </c>
      <c r="S5689" s="24">
        <v>332929</v>
      </c>
      <c r="T5689" s="24">
        <v>532686</v>
      </c>
      <c r="U5689" s="24">
        <v>372097</v>
      </c>
      <c r="V5689" s="24">
        <v>595355</v>
      </c>
    </row>
    <row r="5690" spans="1:22" hidden="1" x14ac:dyDescent="0.3">
      <c r="A5690" s="23"/>
      <c r="B5690" s="23">
        <v>2023</v>
      </c>
      <c r="C5690" s="23" t="s">
        <v>573</v>
      </c>
      <c r="D5690" t="s">
        <v>152</v>
      </c>
      <c r="E5690" s="23" t="s">
        <v>574</v>
      </c>
      <c r="F5690" s="23" t="s">
        <v>281</v>
      </c>
      <c r="G5690" s="23">
        <v>1</v>
      </c>
      <c r="H5690" s="23" t="s">
        <v>14</v>
      </c>
      <c r="I5690" s="24">
        <v>111299</v>
      </c>
      <c r="J5690" s="24">
        <v>194773</v>
      </c>
      <c r="K5690" s="24">
        <v>144548</v>
      </c>
      <c r="L5690" s="24">
        <v>252959</v>
      </c>
      <c r="M5690" s="24">
        <v>172804</v>
      </c>
      <c r="N5690" s="24">
        <v>302407</v>
      </c>
      <c r="O5690" s="24">
        <v>206157</v>
      </c>
      <c r="P5690" s="24">
        <v>360774</v>
      </c>
      <c r="Q5690" s="24">
        <v>243306</v>
      </c>
      <c r="R5690" s="24">
        <v>425786</v>
      </c>
      <c r="S5690" s="24">
        <v>266942</v>
      </c>
      <c r="T5690" s="24">
        <v>467149</v>
      </c>
      <c r="U5690" s="24">
        <v>289213</v>
      </c>
      <c r="V5690" s="24">
        <v>506123</v>
      </c>
    </row>
    <row r="5691" spans="1:22" hidden="1" x14ac:dyDescent="0.3">
      <c r="A5691" s="23"/>
      <c r="B5691" s="23">
        <v>2023</v>
      </c>
      <c r="C5691" s="23" t="s">
        <v>573</v>
      </c>
      <c r="D5691" t="s">
        <v>152</v>
      </c>
      <c r="E5691" s="23" t="s">
        <v>574</v>
      </c>
      <c r="F5691" s="23" t="s">
        <v>281</v>
      </c>
      <c r="G5691" s="23">
        <v>2</v>
      </c>
      <c r="H5691" s="23" t="s">
        <v>30</v>
      </c>
      <c r="I5691" s="24">
        <v>92979</v>
      </c>
      <c r="J5691" s="24">
        <v>162714</v>
      </c>
      <c r="K5691" s="24">
        <v>123817</v>
      </c>
      <c r="L5691" s="24">
        <v>216680</v>
      </c>
      <c r="M5691" s="24">
        <v>152474</v>
      </c>
      <c r="N5691" s="24">
        <v>266830</v>
      </c>
      <c r="O5691" s="24">
        <v>191700</v>
      </c>
      <c r="P5691" s="24">
        <v>335475</v>
      </c>
      <c r="Q5691" s="24">
        <v>231802</v>
      </c>
      <c r="R5691" s="24">
        <v>405654</v>
      </c>
      <c r="S5691" s="24">
        <v>255944</v>
      </c>
      <c r="T5691" s="24">
        <v>447903</v>
      </c>
      <c r="U5691" s="24">
        <v>278548</v>
      </c>
      <c r="V5691" s="24">
        <v>487460</v>
      </c>
    </row>
    <row r="5692" spans="1:22" hidden="1" x14ac:dyDescent="0.3">
      <c r="A5692" s="23"/>
      <c r="B5692" s="23">
        <v>2023</v>
      </c>
      <c r="C5692" s="23" t="s">
        <v>573</v>
      </c>
      <c r="D5692" t="s">
        <v>152</v>
      </c>
      <c r="E5692" s="23" t="s">
        <v>574</v>
      </c>
      <c r="F5692" s="23" t="s">
        <v>281</v>
      </c>
      <c r="G5692" s="23">
        <v>3</v>
      </c>
      <c r="H5692" s="23" t="s">
        <v>31</v>
      </c>
      <c r="I5692" s="24">
        <v>85584</v>
      </c>
      <c r="J5692" s="24">
        <v>149771</v>
      </c>
      <c r="K5692" s="24">
        <v>118161</v>
      </c>
      <c r="L5692" s="24">
        <v>206781</v>
      </c>
      <c r="M5692" s="24">
        <v>149795</v>
      </c>
      <c r="N5692" s="24">
        <v>262142</v>
      </c>
      <c r="O5692" s="24">
        <v>195468</v>
      </c>
      <c r="P5692" s="24">
        <v>342069</v>
      </c>
      <c r="Q5692" s="24">
        <v>243451</v>
      </c>
      <c r="R5692" s="24">
        <v>426039</v>
      </c>
      <c r="S5692" s="24">
        <v>273900</v>
      </c>
      <c r="T5692" s="24">
        <v>479325</v>
      </c>
      <c r="U5692" s="24">
        <v>303876</v>
      </c>
      <c r="V5692" s="24">
        <v>531782</v>
      </c>
    </row>
    <row r="5693" spans="1:22" hidden="1" x14ac:dyDescent="0.3">
      <c r="A5693" s="23"/>
      <c r="B5693" s="23">
        <v>2023</v>
      </c>
      <c r="C5693" s="23" t="s">
        <v>573</v>
      </c>
      <c r="D5693" t="s">
        <v>152</v>
      </c>
      <c r="E5693" s="23" t="s">
        <v>574</v>
      </c>
      <c r="F5693" s="23" t="s">
        <v>281</v>
      </c>
      <c r="G5693" s="23">
        <v>4</v>
      </c>
      <c r="H5693" s="23" t="s">
        <v>29</v>
      </c>
      <c r="I5693" s="24">
        <v>95952</v>
      </c>
      <c r="J5693" s="24">
        <v>153523</v>
      </c>
      <c r="K5693" s="24">
        <v>134332</v>
      </c>
      <c r="L5693" s="24">
        <v>214932</v>
      </c>
      <c r="M5693" s="24">
        <v>172713</v>
      </c>
      <c r="N5693" s="24">
        <v>276341</v>
      </c>
      <c r="O5693" s="24">
        <v>230284</v>
      </c>
      <c r="P5693" s="24">
        <v>368455</v>
      </c>
      <c r="Q5693" s="24">
        <v>287855</v>
      </c>
      <c r="R5693" s="24">
        <v>460568</v>
      </c>
      <c r="S5693" s="24">
        <v>326236</v>
      </c>
      <c r="T5693" s="24">
        <v>521977</v>
      </c>
      <c r="U5693" s="24">
        <v>364617</v>
      </c>
      <c r="V5693" s="24">
        <v>583387</v>
      </c>
    </row>
    <row r="5694" spans="1:22" x14ac:dyDescent="0.3">
      <c r="A5694" s="54"/>
      <c r="B5694" s="54" t="s">
        <v>620</v>
      </c>
      <c r="C5694" s="54" t="s">
        <v>618</v>
      </c>
      <c r="D5694" t="s">
        <v>152</v>
      </c>
      <c r="E5694" s="54" t="s">
        <v>574</v>
      </c>
      <c r="F5694" s="57" t="s">
        <v>281</v>
      </c>
      <c r="G5694" s="23">
        <v>1</v>
      </c>
      <c r="H5694" s="23" t="s">
        <v>14</v>
      </c>
      <c r="I5694" s="24">
        <v>111628</v>
      </c>
      <c r="J5694" s="24">
        <v>195349</v>
      </c>
      <c r="K5694" s="24">
        <v>144812</v>
      </c>
      <c r="L5694" s="24">
        <v>253422</v>
      </c>
      <c r="M5694" s="24">
        <v>173609</v>
      </c>
      <c r="N5694" s="24">
        <v>303816</v>
      </c>
      <c r="O5694" s="24">
        <v>207575</v>
      </c>
      <c r="P5694" s="24">
        <v>363256</v>
      </c>
      <c r="Q5694" s="24">
        <v>244855</v>
      </c>
      <c r="R5694" s="24">
        <v>428496</v>
      </c>
      <c r="S5694" s="24">
        <v>268559</v>
      </c>
      <c r="T5694" s="24">
        <v>469979</v>
      </c>
      <c r="U5694" s="24">
        <v>290023</v>
      </c>
      <c r="V5694" s="24">
        <v>507539</v>
      </c>
    </row>
    <row r="5695" spans="1:22" x14ac:dyDescent="0.3">
      <c r="A5695" s="54"/>
      <c r="B5695" s="54" t="s">
        <v>620</v>
      </c>
      <c r="C5695" s="54" t="s">
        <v>618</v>
      </c>
      <c r="D5695" t="s">
        <v>152</v>
      </c>
      <c r="E5695" s="54" t="s">
        <v>574</v>
      </c>
      <c r="F5695" s="57" t="s">
        <v>281</v>
      </c>
      <c r="G5695" s="23">
        <v>2</v>
      </c>
      <c r="H5695" s="23" t="s">
        <v>30</v>
      </c>
      <c r="I5695" s="24">
        <v>96566</v>
      </c>
      <c r="J5695" s="24">
        <v>168991</v>
      </c>
      <c r="K5695" s="24">
        <v>126827</v>
      </c>
      <c r="L5695" s="24">
        <v>221947</v>
      </c>
      <c r="M5695" s="24">
        <v>154473</v>
      </c>
      <c r="N5695" s="24">
        <v>270328</v>
      </c>
      <c r="O5695" s="24">
        <v>190035</v>
      </c>
      <c r="P5695" s="24">
        <v>332562</v>
      </c>
      <c r="Q5695" s="24">
        <v>226342</v>
      </c>
      <c r="R5695" s="24">
        <v>396098</v>
      </c>
      <c r="S5695" s="24">
        <v>250093</v>
      </c>
      <c r="T5695" s="24">
        <v>437663</v>
      </c>
      <c r="U5695" s="24">
        <v>271901</v>
      </c>
      <c r="V5695" s="24">
        <v>475827</v>
      </c>
    </row>
    <row r="5696" spans="1:22" x14ac:dyDescent="0.3">
      <c r="A5696" s="54"/>
      <c r="B5696" s="54" t="s">
        <v>620</v>
      </c>
      <c r="C5696" s="54" t="s">
        <v>618</v>
      </c>
      <c r="D5696" t="s">
        <v>152</v>
      </c>
      <c r="E5696" s="54" t="s">
        <v>574</v>
      </c>
      <c r="F5696" s="57" t="s">
        <v>281</v>
      </c>
      <c r="G5696" s="23">
        <v>3</v>
      </c>
      <c r="H5696" s="23" t="s">
        <v>31</v>
      </c>
      <c r="I5696" s="24">
        <v>87312</v>
      </c>
      <c r="J5696" s="24">
        <v>152795</v>
      </c>
      <c r="K5696" s="24">
        <v>118656</v>
      </c>
      <c r="L5696" s="24">
        <v>207648</v>
      </c>
      <c r="M5696" s="24">
        <v>149915</v>
      </c>
      <c r="N5696" s="24">
        <v>262351</v>
      </c>
      <c r="O5696" s="24">
        <v>197235</v>
      </c>
      <c r="P5696" s="24">
        <v>345161</v>
      </c>
      <c r="Q5696" s="24">
        <v>244058</v>
      </c>
      <c r="R5696" s="24">
        <v>427101</v>
      </c>
      <c r="S5696" s="24">
        <v>274721</v>
      </c>
      <c r="T5696" s="24">
        <v>480761</v>
      </c>
      <c r="U5696" s="24">
        <v>304942</v>
      </c>
      <c r="V5696" s="24">
        <v>533648</v>
      </c>
    </row>
    <row r="5697" spans="1:22" x14ac:dyDescent="0.3">
      <c r="A5697" s="54"/>
      <c r="B5697" s="54" t="s">
        <v>620</v>
      </c>
      <c r="C5697" s="54" t="s">
        <v>618</v>
      </c>
      <c r="D5697" t="s">
        <v>152</v>
      </c>
      <c r="E5697" s="54" t="s">
        <v>574</v>
      </c>
      <c r="F5697" s="57" t="s">
        <v>281</v>
      </c>
      <c r="G5697" s="23">
        <v>4</v>
      </c>
      <c r="H5697" s="23" t="s">
        <v>29</v>
      </c>
      <c r="I5697" s="24">
        <v>98490</v>
      </c>
      <c r="J5697" s="24">
        <v>157585</v>
      </c>
      <c r="K5697" s="24">
        <v>137886</v>
      </c>
      <c r="L5697" s="24">
        <v>220618</v>
      </c>
      <c r="M5697" s="24">
        <v>177283</v>
      </c>
      <c r="N5697" s="24">
        <v>283652</v>
      </c>
      <c r="O5697" s="24">
        <v>236377</v>
      </c>
      <c r="P5697" s="24">
        <v>378203</v>
      </c>
      <c r="Q5697" s="24">
        <v>295471</v>
      </c>
      <c r="R5697" s="24">
        <v>472754</v>
      </c>
      <c r="S5697" s="24">
        <v>334867</v>
      </c>
      <c r="T5697" s="24">
        <v>535787</v>
      </c>
      <c r="U5697" s="24">
        <v>374263</v>
      </c>
      <c r="V5697" s="24">
        <v>598821</v>
      </c>
    </row>
    <row r="5698" spans="1:22" hidden="1" x14ac:dyDescent="0.3">
      <c r="A5698" s="23"/>
      <c r="B5698" s="23">
        <v>2023</v>
      </c>
      <c r="C5698" s="23" t="s">
        <v>551</v>
      </c>
      <c r="D5698" t="s">
        <v>154</v>
      </c>
      <c r="E5698" s="23" t="s">
        <v>555</v>
      </c>
      <c r="F5698" s="23" t="s">
        <v>283</v>
      </c>
      <c r="G5698" s="23">
        <v>1</v>
      </c>
      <c r="H5698" s="23" t="s">
        <v>14</v>
      </c>
      <c r="I5698" s="24">
        <v>111498</v>
      </c>
      <c r="J5698" s="24">
        <v>195122</v>
      </c>
      <c r="K5698" s="24">
        <v>144947</v>
      </c>
      <c r="L5698" s="24">
        <v>253658</v>
      </c>
      <c r="M5698" s="24">
        <v>173403</v>
      </c>
      <c r="N5698" s="24">
        <v>303455</v>
      </c>
      <c r="O5698" s="24">
        <v>207041</v>
      </c>
      <c r="P5698" s="24">
        <v>362322</v>
      </c>
      <c r="Q5698" s="24">
        <v>244470</v>
      </c>
      <c r="R5698" s="24">
        <v>427823</v>
      </c>
      <c r="S5698" s="24">
        <v>268270</v>
      </c>
      <c r="T5698" s="24">
        <v>469472</v>
      </c>
      <c r="U5698" s="24">
        <v>290742</v>
      </c>
      <c r="V5698" s="24">
        <v>508799</v>
      </c>
    </row>
    <row r="5699" spans="1:22" hidden="1" x14ac:dyDescent="0.3">
      <c r="A5699" s="23"/>
      <c r="B5699" s="23">
        <v>2023</v>
      </c>
      <c r="C5699" s="23" t="s">
        <v>551</v>
      </c>
      <c r="D5699" t="s">
        <v>154</v>
      </c>
      <c r="E5699" s="23" t="s">
        <v>555</v>
      </c>
      <c r="F5699" s="23" t="s">
        <v>283</v>
      </c>
      <c r="G5699" s="23">
        <v>2</v>
      </c>
      <c r="H5699" s="23" t="s">
        <v>30</v>
      </c>
      <c r="I5699" s="24">
        <v>92389</v>
      </c>
      <c r="J5699" s="24">
        <v>161680</v>
      </c>
      <c r="K5699" s="24">
        <v>123322</v>
      </c>
      <c r="L5699" s="24">
        <v>215814</v>
      </c>
      <c r="M5699" s="24">
        <v>152197</v>
      </c>
      <c r="N5699" s="24">
        <v>266344</v>
      </c>
      <c r="O5699" s="24">
        <v>191961</v>
      </c>
      <c r="P5699" s="24">
        <v>335932</v>
      </c>
      <c r="Q5699" s="24">
        <v>232470</v>
      </c>
      <c r="R5699" s="24">
        <v>406823</v>
      </c>
      <c r="S5699" s="24">
        <v>256798</v>
      </c>
      <c r="T5699" s="24">
        <v>449396</v>
      </c>
      <c r="U5699" s="24">
        <v>279618</v>
      </c>
      <c r="V5699" s="24">
        <v>489331</v>
      </c>
    </row>
    <row r="5700" spans="1:22" hidden="1" x14ac:dyDescent="0.3">
      <c r="A5700" s="23"/>
      <c r="B5700" s="23">
        <v>2023</v>
      </c>
      <c r="C5700" s="23" t="s">
        <v>551</v>
      </c>
      <c r="D5700" t="s">
        <v>154</v>
      </c>
      <c r="E5700" s="23" t="s">
        <v>555</v>
      </c>
      <c r="F5700" s="23" t="s">
        <v>283</v>
      </c>
      <c r="G5700" s="23">
        <v>3</v>
      </c>
      <c r="H5700" s="23" t="s">
        <v>31</v>
      </c>
      <c r="I5700" s="24">
        <v>84554</v>
      </c>
      <c r="J5700" s="24">
        <v>147970</v>
      </c>
      <c r="K5700" s="24">
        <v>116648</v>
      </c>
      <c r="L5700" s="24">
        <v>204135</v>
      </c>
      <c r="M5700" s="24">
        <v>147759</v>
      </c>
      <c r="N5700" s="24">
        <v>258579</v>
      </c>
      <c r="O5700" s="24">
        <v>192570</v>
      </c>
      <c r="P5700" s="24">
        <v>336997</v>
      </c>
      <c r="Q5700" s="24">
        <v>239790</v>
      </c>
      <c r="R5700" s="24">
        <v>419633</v>
      </c>
      <c r="S5700" s="24">
        <v>269664</v>
      </c>
      <c r="T5700" s="24">
        <v>471912</v>
      </c>
      <c r="U5700" s="24">
        <v>299045</v>
      </c>
      <c r="V5700" s="24">
        <v>523328</v>
      </c>
    </row>
    <row r="5701" spans="1:22" hidden="1" x14ac:dyDescent="0.3">
      <c r="A5701" s="23"/>
      <c r="B5701" s="23">
        <v>2023</v>
      </c>
      <c r="C5701" s="23" t="s">
        <v>551</v>
      </c>
      <c r="D5701" t="s">
        <v>154</v>
      </c>
      <c r="E5701" s="23" t="s">
        <v>555</v>
      </c>
      <c r="F5701" s="23" t="s">
        <v>283</v>
      </c>
      <c r="G5701" s="23">
        <v>4</v>
      </c>
      <c r="H5701" s="23" t="s">
        <v>29</v>
      </c>
      <c r="I5701" s="24">
        <v>96107</v>
      </c>
      <c r="J5701" s="24">
        <v>153771</v>
      </c>
      <c r="K5701" s="24">
        <v>134549</v>
      </c>
      <c r="L5701" s="24">
        <v>215279</v>
      </c>
      <c r="M5701" s="24">
        <v>172992</v>
      </c>
      <c r="N5701" s="24">
        <v>276787</v>
      </c>
      <c r="O5701" s="24">
        <v>230656</v>
      </c>
      <c r="P5701" s="24">
        <v>369050</v>
      </c>
      <c r="Q5701" s="24">
        <v>288320</v>
      </c>
      <c r="R5701" s="24">
        <v>461312</v>
      </c>
      <c r="S5701" s="24">
        <v>326763</v>
      </c>
      <c r="T5701" s="24">
        <v>522820</v>
      </c>
      <c r="U5701" s="24">
        <v>365205</v>
      </c>
      <c r="V5701" s="24">
        <v>584328</v>
      </c>
    </row>
    <row r="5702" spans="1:22" x14ac:dyDescent="0.3">
      <c r="A5702" s="54"/>
      <c r="B5702" s="54" t="s">
        <v>620</v>
      </c>
      <c r="C5702" s="54" t="s">
        <v>608</v>
      </c>
      <c r="D5702" t="s">
        <v>154</v>
      </c>
      <c r="E5702" s="54" t="s">
        <v>555</v>
      </c>
      <c r="F5702" s="57" t="s">
        <v>283</v>
      </c>
      <c r="G5702" s="23">
        <v>1</v>
      </c>
      <c r="H5702" s="23" t="s">
        <v>14</v>
      </c>
      <c r="I5702" s="24">
        <v>113586</v>
      </c>
      <c r="J5702" s="24">
        <v>198776</v>
      </c>
      <c r="K5702" s="24">
        <v>147406</v>
      </c>
      <c r="L5702" s="24">
        <v>257960</v>
      </c>
      <c r="M5702" s="24">
        <v>176754</v>
      </c>
      <c r="N5702" s="24">
        <v>309319</v>
      </c>
      <c r="O5702" s="24">
        <v>211387</v>
      </c>
      <c r="P5702" s="24">
        <v>369927</v>
      </c>
      <c r="Q5702" s="24">
        <v>249397</v>
      </c>
      <c r="R5702" s="24">
        <v>436445</v>
      </c>
      <c r="S5702" s="24">
        <v>273561</v>
      </c>
      <c r="T5702" s="24">
        <v>478732</v>
      </c>
      <c r="U5702" s="24">
        <v>295475</v>
      </c>
      <c r="V5702" s="24">
        <v>517080</v>
      </c>
    </row>
    <row r="5703" spans="1:22" x14ac:dyDescent="0.3">
      <c r="A5703" s="54"/>
      <c r="B5703" s="54" t="s">
        <v>620</v>
      </c>
      <c r="C5703" s="54" t="s">
        <v>608</v>
      </c>
      <c r="D5703" t="s">
        <v>154</v>
      </c>
      <c r="E5703" s="54" t="s">
        <v>555</v>
      </c>
      <c r="F5703" s="57" t="s">
        <v>283</v>
      </c>
      <c r="G5703" s="23">
        <v>2</v>
      </c>
      <c r="H5703" s="23" t="s">
        <v>30</v>
      </c>
      <c r="I5703" s="24">
        <v>98035</v>
      </c>
      <c r="J5703" s="24">
        <v>171561</v>
      </c>
      <c r="K5703" s="24">
        <v>128836</v>
      </c>
      <c r="L5703" s="24">
        <v>225463</v>
      </c>
      <c r="M5703" s="24">
        <v>156996</v>
      </c>
      <c r="N5703" s="24">
        <v>274743</v>
      </c>
      <c r="O5703" s="24">
        <v>193278</v>
      </c>
      <c r="P5703" s="24">
        <v>338237</v>
      </c>
      <c r="Q5703" s="24">
        <v>230283</v>
      </c>
      <c r="R5703" s="24">
        <v>402995</v>
      </c>
      <c r="S5703" s="24">
        <v>254484</v>
      </c>
      <c r="T5703" s="24">
        <v>445347</v>
      </c>
      <c r="U5703" s="24">
        <v>276727</v>
      </c>
      <c r="V5703" s="24">
        <v>484272</v>
      </c>
    </row>
    <row r="5704" spans="1:22" x14ac:dyDescent="0.3">
      <c r="A5704" s="54"/>
      <c r="B5704" s="54" t="s">
        <v>620</v>
      </c>
      <c r="C5704" s="54" t="s">
        <v>608</v>
      </c>
      <c r="D5704" t="s">
        <v>154</v>
      </c>
      <c r="E5704" s="54" t="s">
        <v>555</v>
      </c>
      <c r="F5704" s="57" t="s">
        <v>283</v>
      </c>
      <c r="G5704" s="23">
        <v>3</v>
      </c>
      <c r="H5704" s="23" t="s">
        <v>31</v>
      </c>
      <c r="I5704" s="24">
        <v>88380</v>
      </c>
      <c r="J5704" s="24">
        <v>154665</v>
      </c>
      <c r="K5704" s="24">
        <v>120035</v>
      </c>
      <c r="L5704" s="24">
        <v>210061</v>
      </c>
      <c r="M5704" s="24">
        <v>151602</v>
      </c>
      <c r="N5704" s="24">
        <v>265304</v>
      </c>
      <c r="O5704" s="24">
        <v>199399</v>
      </c>
      <c r="P5704" s="24">
        <v>348947</v>
      </c>
      <c r="Q5704" s="24">
        <v>246682</v>
      </c>
      <c r="R5704" s="24">
        <v>431693</v>
      </c>
      <c r="S5704" s="24">
        <v>277633</v>
      </c>
      <c r="T5704" s="24">
        <v>485858</v>
      </c>
      <c r="U5704" s="24">
        <v>308129</v>
      </c>
      <c r="V5704" s="24">
        <v>539225</v>
      </c>
    </row>
    <row r="5705" spans="1:22" x14ac:dyDescent="0.3">
      <c r="A5705" s="54"/>
      <c r="B5705" s="54" t="s">
        <v>620</v>
      </c>
      <c r="C5705" s="54" t="s">
        <v>608</v>
      </c>
      <c r="D5705" t="s">
        <v>154</v>
      </c>
      <c r="E5705" s="54" t="s">
        <v>555</v>
      </c>
      <c r="F5705" s="57" t="s">
        <v>283</v>
      </c>
      <c r="G5705" s="23">
        <v>4</v>
      </c>
      <c r="H5705" s="23" t="s">
        <v>29</v>
      </c>
      <c r="I5705" s="24">
        <v>100212</v>
      </c>
      <c r="J5705" s="24">
        <v>160340</v>
      </c>
      <c r="K5705" s="24">
        <v>140297</v>
      </c>
      <c r="L5705" s="24">
        <v>224475</v>
      </c>
      <c r="M5705" s="24">
        <v>180382</v>
      </c>
      <c r="N5705" s="24">
        <v>288611</v>
      </c>
      <c r="O5705" s="24">
        <v>240509</v>
      </c>
      <c r="P5705" s="24">
        <v>384815</v>
      </c>
      <c r="Q5705" s="24">
        <v>300637</v>
      </c>
      <c r="R5705" s="24">
        <v>481019</v>
      </c>
      <c r="S5705" s="24">
        <v>340722</v>
      </c>
      <c r="T5705" s="24">
        <v>545155</v>
      </c>
      <c r="U5705" s="24">
        <v>380807</v>
      </c>
      <c r="V5705" s="24">
        <v>609291</v>
      </c>
    </row>
    <row r="5706" spans="1:22" hidden="1" x14ac:dyDescent="0.3">
      <c r="A5706" s="23"/>
      <c r="B5706" s="23">
        <v>2023</v>
      </c>
      <c r="C5706" s="23" t="s">
        <v>544</v>
      </c>
      <c r="D5706" t="s">
        <v>157</v>
      </c>
      <c r="E5706" s="23" t="s">
        <v>528</v>
      </c>
      <c r="F5706" s="23" t="s">
        <v>245</v>
      </c>
      <c r="G5706" s="23">
        <v>1</v>
      </c>
      <c r="H5706" s="23" t="s">
        <v>14</v>
      </c>
      <c r="I5706" s="24">
        <v>117624</v>
      </c>
      <c r="J5706" s="24">
        <v>205842</v>
      </c>
      <c r="K5706" s="24">
        <v>152825</v>
      </c>
      <c r="L5706" s="24">
        <v>267443</v>
      </c>
      <c r="M5706" s="24">
        <v>182752</v>
      </c>
      <c r="N5706" s="24">
        <v>319816</v>
      </c>
      <c r="O5706" s="24">
        <v>218100</v>
      </c>
      <c r="P5706" s="24">
        <v>381675</v>
      </c>
      <c r="Q5706" s="24">
        <v>257455</v>
      </c>
      <c r="R5706" s="24">
        <v>450546</v>
      </c>
      <c r="S5706" s="24">
        <v>282487</v>
      </c>
      <c r="T5706" s="24">
        <v>494353</v>
      </c>
      <c r="U5706" s="24">
        <v>306095</v>
      </c>
      <c r="V5706" s="24">
        <v>535667</v>
      </c>
    </row>
    <row r="5707" spans="1:22" hidden="1" x14ac:dyDescent="0.3">
      <c r="A5707" s="23"/>
      <c r="B5707" s="23">
        <v>2023</v>
      </c>
      <c r="C5707" s="23" t="s">
        <v>544</v>
      </c>
      <c r="D5707" t="s">
        <v>157</v>
      </c>
      <c r="E5707" s="23" t="s">
        <v>528</v>
      </c>
      <c r="F5707" s="23" t="s">
        <v>245</v>
      </c>
      <c r="G5707" s="23">
        <v>2</v>
      </c>
      <c r="H5707" s="23" t="s">
        <v>30</v>
      </c>
      <c r="I5707" s="24">
        <v>97930</v>
      </c>
      <c r="J5707" s="24">
        <v>171377</v>
      </c>
      <c r="K5707" s="24">
        <v>130538</v>
      </c>
      <c r="L5707" s="24">
        <v>228441</v>
      </c>
      <c r="M5707" s="24">
        <v>160897</v>
      </c>
      <c r="N5707" s="24">
        <v>281569</v>
      </c>
      <c r="O5707" s="24">
        <v>202558</v>
      </c>
      <c r="P5707" s="24">
        <v>354477</v>
      </c>
      <c r="Q5707" s="24">
        <v>245087</v>
      </c>
      <c r="R5707" s="24">
        <v>428903</v>
      </c>
      <c r="S5707" s="24">
        <v>270664</v>
      </c>
      <c r="T5707" s="24">
        <v>473662</v>
      </c>
      <c r="U5707" s="24">
        <v>294630</v>
      </c>
      <c r="V5707" s="24">
        <v>515603</v>
      </c>
    </row>
    <row r="5708" spans="1:22" hidden="1" x14ac:dyDescent="0.3">
      <c r="A5708" s="23"/>
      <c r="B5708" s="23">
        <v>2023</v>
      </c>
      <c r="C5708" s="23" t="s">
        <v>544</v>
      </c>
      <c r="D5708" t="s">
        <v>157</v>
      </c>
      <c r="E5708" s="23" t="s">
        <v>528</v>
      </c>
      <c r="F5708" s="23" t="s">
        <v>245</v>
      </c>
      <c r="G5708" s="23">
        <v>3</v>
      </c>
      <c r="H5708" s="23" t="s">
        <v>31</v>
      </c>
      <c r="I5708" s="24">
        <v>89926</v>
      </c>
      <c r="J5708" s="24">
        <v>157371</v>
      </c>
      <c r="K5708" s="24">
        <v>124116</v>
      </c>
      <c r="L5708" s="24">
        <v>217203</v>
      </c>
      <c r="M5708" s="24">
        <v>157292</v>
      </c>
      <c r="N5708" s="24">
        <v>275262</v>
      </c>
      <c r="O5708" s="24">
        <v>205145</v>
      </c>
      <c r="P5708" s="24">
        <v>359003</v>
      </c>
      <c r="Q5708" s="24">
        <v>255480</v>
      </c>
      <c r="R5708" s="24">
        <v>447091</v>
      </c>
      <c r="S5708" s="24">
        <v>287382</v>
      </c>
      <c r="T5708" s="24">
        <v>502919</v>
      </c>
      <c r="U5708" s="24">
        <v>318775</v>
      </c>
      <c r="V5708" s="24">
        <v>557857</v>
      </c>
    </row>
    <row r="5709" spans="1:22" hidden="1" x14ac:dyDescent="0.3">
      <c r="A5709" s="23"/>
      <c r="B5709" s="23">
        <v>2023</v>
      </c>
      <c r="C5709" s="23" t="s">
        <v>544</v>
      </c>
      <c r="D5709" t="s">
        <v>157</v>
      </c>
      <c r="E5709" s="23" t="s">
        <v>528</v>
      </c>
      <c r="F5709" s="23" t="s">
        <v>245</v>
      </c>
      <c r="G5709" s="23">
        <v>4</v>
      </c>
      <c r="H5709" s="23" t="s">
        <v>29</v>
      </c>
      <c r="I5709" s="24">
        <v>101397</v>
      </c>
      <c r="J5709" s="24">
        <v>162236</v>
      </c>
      <c r="K5709" s="24">
        <v>141956</v>
      </c>
      <c r="L5709" s="24">
        <v>227130</v>
      </c>
      <c r="M5709" s="24">
        <v>182515</v>
      </c>
      <c r="N5709" s="24">
        <v>292024</v>
      </c>
      <c r="O5709" s="24">
        <v>243353</v>
      </c>
      <c r="P5709" s="24">
        <v>389366</v>
      </c>
      <c r="Q5709" s="24">
        <v>304192</v>
      </c>
      <c r="R5709" s="24">
        <v>486707</v>
      </c>
      <c r="S5709" s="24">
        <v>344751</v>
      </c>
      <c r="T5709" s="24">
        <v>551601</v>
      </c>
      <c r="U5709" s="24">
        <v>385310</v>
      </c>
      <c r="V5709" s="24">
        <v>616496</v>
      </c>
    </row>
    <row r="5710" spans="1:22" x14ac:dyDescent="0.3">
      <c r="A5710" s="54"/>
      <c r="B5710" s="54" t="s">
        <v>620</v>
      </c>
      <c r="C5710" s="54" t="s">
        <v>614</v>
      </c>
      <c r="D5710" t="s">
        <v>157</v>
      </c>
      <c r="E5710" s="54" t="s">
        <v>547</v>
      </c>
      <c r="F5710" s="57" t="s">
        <v>245</v>
      </c>
      <c r="G5710" s="23">
        <v>1</v>
      </c>
      <c r="H5710" s="23" t="s">
        <v>14</v>
      </c>
      <c r="I5710" s="24">
        <v>117899</v>
      </c>
      <c r="J5710" s="24">
        <v>206324</v>
      </c>
      <c r="K5710" s="24">
        <v>152977</v>
      </c>
      <c r="L5710" s="24">
        <v>267710</v>
      </c>
      <c r="M5710" s="24">
        <v>183417</v>
      </c>
      <c r="N5710" s="24">
        <v>320980</v>
      </c>
      <c r="O5710" s="24">
        <v>219330</v>
      </c>
      <c r="P5710" s="24">
        <v>383828</v>
      </c>
      <c r="Q5710" s="24">
        <v>258747</v>
      </c>
      <c r="R5710" s="24">
        <v>452807</v>
      </c>
      <c r="S5710" s="24">
        <v>283807</v>
      </c>
      <c r="T5710" s="24">
        <v>496662</v>
      </c>
      <c r="U5710" s="24">
        <v>306516</v>
      </c>
      <c r="V5710" s="24">
        <v>536404</v>
      </c>
    </row>
    <row r="5711" spans="1:22" x14ac:dyDescent="0.3">
      <c r="A5711" s="54"/>
      <c r="B5711" s="54" t="s">
        <v>620</v>
      </c>
      <c r="C5711" s="54" t="s">
        <v>614</v>
      </c>
      <c r="D5711" t="s">
        <v>157</v>
      </c>
      <c r="E5711" s="54" t="s">
        <v>547</v>
      </c>
      <c r="F5711" s="57" t="s">
        <v>245</v>
      </c>
      <c r="G5711" s="23">
        <v>2</v>
      </c>
      <c r="H5711" s="23" t="s">
        <v>30</v>
      </c>
      <c r="I5711" s="24">
        <v>101867</v>
      </c>
      <c r="J5711" s="24">
        <v>178267</v>
      </c>
      <c r="K5711" s="24">
        <v>133833</v>
      </c>
      <c r="L5711" s="24">
        <v>234208</v>
      </c>
      <c r="M5711" s="24">
        <v>163048</v>
      </c>
      <c r="N5711" s="24">
        <v>285334</v>
      </c>
      <c r="O5711" s="24">
        <v>200661</v>
      </c>
      <c r="P5711" s="24">
        <v>351157</v>
      </c>
      <c r="Q5711" s="24">
        <v>239041</v>
      </c>
      <c r="R5711" s="24">
        <v>418322</v>
      </c>
      <c r="S5711" s="24">
        <v>264145</v>
      </c>
      <c r="T5711" s="24">
        <v>462254</v>
      </c>
      <c r="U5711" s="24">
        <v>287207</v>
      </c>
      <c r="V5711" s="24">
        <v>502612</v>
      </c>
    </row>
    <row r="5712" spans="1:22" x14ac:dyDescent="0.3">
      <c r="A5712" s="54"/>
      <c r="B5712" s="54" t="s">
        <v>620</v>
      </c>
      <c r="C5712" s="54" t="s">
        <v>614</v>
      </c>
      <c r="D5712" t="s">
        <v>157</v>
      </c>
      <c r="E5712" s="54" t="s">
        <v>547</v>
      </c>
      <c r="F5712" s="57" t="s">
        <v>245</v>
      </c>
      <c r="G5712" s="23">
        <v>3</v>
      </c>
      <c r="H5712" s="23" t="s">
        <v>31</v>
      </c>
      <c r="I5712" s="24">
        <v>91961</v>
      </c>
      <c r="J5712" s="24">
        <v>160932</v>
      </c>
      <c r="K5712" s="24">
        <v>124935</v>
      </c>
      <c r="L5712" s="24">
        <v>218636</v>
      </c>
      <c r="M5712" s="24">
        <v>157818</v>
      </c>
      <c r="N5712" s="24">
        <v>276181</v>
      </c>
      <c r="O5712" s="24">
        <v>207601</v>
      </c>
      <c r="P5712" s="24">
        <v>363302</v>
      </c>
      <c r="Q5712" s="24">
        <v>256855</v>
      </c>
      <c r="R5712" s="24">
        <v>449497</v>
      </c>
      <c r="S5712" s="24">
        <v>289103</v>
      </c>
      <c r="T5712" s="24">
        <v>505931</v>
      </c>
      <c r="U5712" s="24">
        <v>320881</v>
      </c>
      <c r="V5712" s="24">
        <v>561542</v>
      </c>
    </row>
    <row r="5713" spans="1:22" x14ac:dyDescent="0.3">
      <c r="A5713" s="54"/>
      <c r="B5713" s="54" t="s">
        <v>620</v>
      </c>
      <c r="C5713" s="54" t="s">
        <v>614</v>
      </c>
      <c r="D5713" t="s">
        <v>157</v>
      </c>
      <c r="E5713" s="54" t="s">
        <v>547</v>
      </c>
      <c r="F5713" s="57" t="s">
        <v>245</v>
      </c>
      <c r="G5713" s="23">
        <v>4</v>
      </c>
      <c r="H5713" s="23" t="s">
        <v>29</v>
      </c>
      <c r="I5713" s="24">
        <v>104020</v>
      </c>
      <c r="J5713" s="24">
        <v>166432</v>
      </c>
      <c r="K5713" s="24">
        <v>145628</v>
      </c>
      <c r="L5713" s="24">
        <v>233005</v>
      </c>
      <c r="M5713" s="24">
        <v>187236</v>
      </c>
      <c r="N5713" s="24">
        <v>299578</v>
      </c>
      <c r="O5713" s="24">
        <v>249648</v>
      </c>
      <c r="P5713" s="24">
        <v>399437</v>
      </c>
      <c r="Q5713" s="24">
        <v>312061</v>
      </c>
      <c r="R5713" s="24">
        <v>499297</v>
      </c>
      <c r="S5713" s="24">
        <v>353669</v>
      </c>
      <c r="T5713" s="24">
        <v>565870</v>
      </c>
      <c r="U5713" s="24">
        <v>395277</v>
      </c>
      <c r="V5713" s="24">
        <v>632443</v>
      </c>
    </row>
    <row r="5714" spans="1:22" hidden="1" x14ac:dyDescent="0.3">
      <c r="A5714" s="23"/>
      <c r="B5714" s="23">
        <v>2023</v>
      </c>
      <c r="C5714" s="23" t="s">
        <v>567</v>
      </c>
      <c r="D5714" t="s">
        <v>176</v>
      </c>
      <c r="E5714" s="23" t="s">
        <v>572</v>
      </c>
      <c r="F5714" s="23" t="s">
        <v>416</v>
      </c>
      <c r="G5714" s="23">
        <v>1</v>
      </c>
      <c r="H5714" s="23" t="s">
        <v>14</v>
      </c>
      <c r="I5714" s="24">
        <v>110651</v>
      </c>
      <c r="J5714" s="24">
        <v>193638</v>
      </c>
      <c r="K5714" s="24">
        <v>143690</v>
      </c>
      <c r="L5714" s="24">
        <v>251457</v>
      </c>
      <c r="M5714" s="24">
        <v>171763</v>
      </c>
      <c r="N5714" s="24">
        <v>300585</v>
      </c>
      <c r="O5714" s="24">
        <v>204895</v>
      </c>
      <c r="P5714" s="24">
        <v>358565</v>
      </c>
      <c r="Q5714" s="24">
        <v>241802</v>
      </c>
      <c r="R5714" s="24">
        <v>423154</v>
      </c>
      <c r="S5714" s="24">
        <v>265286</v>
      </c>
      <c r="T5714" s="24">
        <v>464251</v>
      </c>
      <c r="U5714" s="24">
        <v>287408</v>
      </c>
      <c r="V5714" s="24">
        <v>502964</v>
      </c>
    </row>
    <row r="5715" spans="1:22" hidden="1" x14ac:dyDescent="0.3">
      <c r="A5715" s="23"/>
      <c r="B5715" s="23">
        <v>2023</v>
      </c>
      <c r="C5715" s="23" t="s">
        <v>567</v>
      </c>
      <c r="D5715" t="s">
        <v>176</v>
      </c>
      <c r="E5715" s="23" t="s">
        <v>572</v>
      </c>
      <c r="F5715" s="23" t="s">
        <v>416</v>
      </c>
      <c r="G5715" s="23">
        <v>2</v>
      </c>
      <c r="H5715" s="23" t="s">
        <v>30</v>
      </c>
      <c r="I5715" s="24">
        <v>92528</v>
      </c>
      <c r="J5715" s="24">
        <v>161924</v>
      </c>
      <c r="K5715" s="24">
        <v>123181</v>
      </c>
      <c r="L5715" s="24">
        <v>215568</v>
      </c>
      <c r="M5715" s="24">
        <v>151652</v>
      </c>
      <c r="N5715" s="24">
        <v>265391</v>
      </c>
      <c r="O5715" s="24">
        <v>190593</v>
      </c>
      <c r="P5715" s="24">
        <v>333538</v>
      </c>
      <c r="Q5715" s="24">
        <v>230422</v>
      </c>
      <c r="R5715" s="24">
        <v>403239</v>
      </c>
      <c r="S5715" s="24">
        <v>254407</v>
      </c>
      <c r="T5715" s="24">
        <v>445211</v>
      </c>
      <c r="U5715" s="24">
        <v>276858</v>
      </c>
      <c r="V5715" s="24">
        <v>484501</v>
      </c>
    </row>
    <row r="5716" spans="1:22" hidden="1" x14ac:dyDescent="0.3">
      <c r="A5716" s="23"/>
      <c r="B5716" s="23">
        <v>2023</v>
      </c>
      <c r="C5716" s="23" t="s">
        <v>567</v>
      </c>
      <c r="D5716" t="s">
        <v>176</v>
      </c>
      <c r="E5716" s="23" t="s">
        <v>572</v>
      </c>
      <c r="F5716" s="23" t="s">
        <v>416</v>
      </c>
      <c r="G5716" s="23">
        <v>3</v>
      </c>
      <c r="H5716" s="23" t="s">
        <v>31</v>
      </c>
      <c r="I5716" s="24">
        <v>85226</v>
      </c>
      <c r="J5716" s="24">
        <v>149146</v>
      </c>
      <c r="K5716" s="24">
        <v>117678</v>
      </c>
      <c r="L5716" s="24">
        <v>205936</v>
      </c>
      <c r="M5716" s="24">
        <v>149198</v>
      </c>
      <c r="N5716" s="24">
        <v>261096</v>
      </c>
      <c r="O5716" s="24">
        <v>194717</v>
      </c>
      <c r="P5716" s="24">
        <v>340754</v>
      </c>
      <c r="Q5716" s="24">
        <v>242522</v>
      </c>
      <c r="R5716" s="24">
        <v>424413</v>
      </c>
      <c r="S5716" s="24">
        <v>272868</v>
      </c>
      <c r="T5716" s="24">
        <v>477519</v>
      </c>
      <c r="U5716" s="24">
        <v>302747</v>
      </c>
      <c r="V5716" s="24">
        <v>529807</v>
      </c>
    </row>
    <row r="5717" spans="1:22" hidden="1" x14ac:dyDescent="0.3">
      <c r="A5717" s="23"/>
      <c r="B5717" s="23">
        <v>2023</v>
      </c>
      <c r="C5717" s="23" t="s">
        <v>567</v>
      </c>
      <c r="D5717" t="s">
        <v>176</v>
      </c>
      <c r="E5717" s="23" t="s">
        <v>572</v>
      </c>
      <c r="F5717" s="23" t="s">
        <v>416</v>
      </c>
      <c r="G5717" s="23">
        <v>4</v>
      </c>
      <c r="H5717" s="23" t="s">
        <v>29</v>
      </c>
      <c r="I5717" s="24">
        <v>95395</v>
      </c>
      <c r="J5717" s="24">
        <v>152632</v>
      </c>
      <c r="K5717" s="24">
        <v>133553</v>
      </c>
      <c r="L5717" s="24">
        <v>213685</v>
      </c>
      <c r="M5717" s="24">
        <v>171711</v>
      </c>
      <c r="N5717" s="24">
        <v>274737</v>
      </c>
      <c r="O5717" s="24">
        <v>228948</v>
      </c>
      <c r="P5717" s="24">
        <v>366316</v>
      </c>
      <c r="Q5717" s="24">
        <v>286185</v>
      </c>
      <c r="R5717" s="24">
        <v>457895</v>
      </c>
      <c r="S5717" s="24">
        <v>324343</v>
      </c>
      <c r="T5717" s="24">
        <v>518948</v>
      </c>
      <c r="U5717" s="24">
        <v>362501</v>
      </c>
      <c r="V5717" s="24">
        <v>580001</v>
      </c>
    </row>
    <row r="5718" spans="1:22" x14ac:dyDescent="0.3">
      <c r="A5718" s="54"/>
      <c r="B5718" s="54" t="s">
        <v>620</v>
      </c>
      <c r="C5718" s="54" t="s">
        <v>611</v>
      </c>
      <c r="D5718" t="s">
        <v>176</v>
      </c>
      <c r="E5718" s="54" t="s">
        <v>572</v>
      </c>
      <c r="F5718" s="57" t="s">
        <v>416</v>
      </c>
      <c r="G5718" s="23">
        <v>1</v>
      </c>
      <c r="H5718" s="23" t="s">
        <v>14</v>
      </c>
      <c r="I5718" s="24">
        <v>111031</v>
      </c>
      <c r="J5718" s="24">
        <v>194305</v>
      </c>
      <c r="K5718" s="24">
        <v>144057</v>
      </c>
      <c r="L5718" s="24">
        <v>252100</v>
      </c>
      <c r="M5718" s="24">
        <v>172716</v>
      </c>
      <c r="N5718" s="24">
        <v>302254</v>
      </c>
      <c r="O5718" s="24">
        <v>206526</v>
      </c>
      <c r="P5718" s="24">
        <v>361421</v>
      </c>
      <c r="Q5718" s="24">
        <v>243634</v>
      </c>
      <c r="R5718" s="24">
        <v>426360</v>
      </c>
      <c r="S5718" s="24">
        <v>267228</v>
      </c>
      <c r="T5718" s="24">
        <v>467648</v>
      </c>
      <c r="U5718" s="24">
        <v>288602</v>
      </c>
      <c r="V5718" s="24">
        <v>505054</v>
      </c>
    </row>
    <row r="5719" spans="1:22" x14ac:dyDescent="0.3">
      <c r="A5719" s="54"/>
      <c r="B5719" s="54" t="s">
        <v>620</v>
      </c>
      <c r="C5719" s="54" t="s">
        <v>611</v>
      </c>
      <c r="D5719" t="s">
        <v>176</v>
      </c>
      <c r="E5719" s="54" t="s">
        <v>572</v>
      </c>
      <c r="F5719" s="57" t="s">
        <v>416</v>
      </c>
      <c r="G5719" s="23">
        <v>2</v>
      </c>
      <c r="H5719" s="23" t="s">
        <v>30</v>
      </c>
      <c r="I5719" s="24">
        <v>95969</v>
      </c>
      <c r="J5719" s="24">
        <v>167946</v>
      </c>
      <c r="K5719" s="24">
        <v>126072</v>
      </c>
      <c r="L5719" s="24">
        <v>220625</v>
      </c>
      <c r="M5719" s="24">
        <v>153580</v>
      </c>
      <c r="N5719" s="24">
        <v>268765</v>
      </c>
      <c r="O5719" s="24">
        <v>188987</v>
      </c>
      <c r="P5719" s="24">
        <v>330727</v>
      </c>
      <c r="Q5719" s="24">
        <v>225121</v>
      </c>
      <c r="R5719" s="24">
        <v>393962</v>
      </c>
      <c r="S5719" s="24">
        <v>248757</v>
      </c>
      <c r="T5719" s="24">
        <v>435325</v>
      </c>
      <c r="U5719" s="24">
        <v>270467</v>
      </c>
      <c r="V5719" s="24">
        <v>473318</v>
      </c>
    </row>
    <row r="5720" spans="1:22" x14ac:dyDescent="0.3">
      <c r="A5720" s="54"/>
      <c r="B5720" s="54" t="s">
        <v>620</v>
      </c>
      <c r="C5720" s="54" t="s">
        <v>611</v>
      </c>
      <c r="D5720" t="s">
        <v>176</v>
      </c>
      <c r="E5720" s="54" t="s">
        <v>572</v>
      </c>
      <c r="F5720" s="57" t="s">
        <v>416</v>
      </c>
      <c r="G5720" s="23">
        <v>3</v>
      </c>
      <c r="H5720" s="23" t="s">
        <v>31</v>
      </c>
      <c r="I5720" s="24">
        <v>86679</v>
      </c>
      <c r="J5720" s="24">
        <v>151688</v>
      </c>
      <c r="K5720" s="24">
        <v>117770</v>
      </c>
      <c r="L5720" s="24">
        <v>206097</v>
      </c>
      <c r="M5720" s="24">
        <v>148776</v>
      </c>
      <c r="N5720" s="24">
        <v>260358</v>
      </c>
      <c r="O5720" s="24">
        <v>195716</v>
      </c>
      <c r="P5720" s="24">
        <v>342503</v>
      </c>
      <c r="Q5720" s="24">
        <v>242159</v>
      </c>
      <c r="R5720" s="24">
        <v>423779</v>
      </c>
      <c r="S5720" s="24">
        <v>272569</v>
      </c>
      <c r="T5720" s="24">
        <v>476996</v>
      </c>
      <c r="U5720" s="24">
        <v>302537</v>
      </c>
      <c r="V5720" s="24">
        <v>529440</v>
      </c>
    </row>
    <row r="5721" spans="1:22" x14ac:dyDescent="0.3">
      <c r="A5721" s="54"/>
      <c r="B5721" s="54" t="s">
        <v>620</v>
      </c>
      <c r="C5721" s="54" t="s">
        <v>611</v>
      </c>
      <c r="D5721" t="s">
        <v>176</v>
      </c>
      <c r="E5721" s="54" t="s">
        <v>572</v>
      </c>
      <c r="F5721" s="57" t="s">
        <v>416</v>
      </c>
      <c r="G5721" s="23">
        <v>4</v>
      </c>
      <c r="H5721" s="23" t="s">
        <v>29</v>
      </c>
      <c r="I5721" s="24">
        <v>97962</v>
      </c>
      <c r="J5721" s="24">
        <v>156739</v>
      </c>
      <c r="K5721" s="24">
        <v>137146</v>
      </c>
      <c r="L5721" s="24">
        <v>219434</v>
      </c>
      <c r="M5721" s="24">
        <v>176331</v>
      </c>
      <c r="N5721" s="24">
        <v>282130</v>
      </c>
      <c r="O5721" s="24">
        <v>235108</v>
      </c>
      <c r="P5721" s="24">
        <v>376173</v>
      </c>
      <c r="Q5721" s="24">
        <v>293885</v>
      </c>
      <c r="R5721" s="24">
        <v>470216</v>
      </c>
      <c r="S5721" s="24">
        <v>333070</v>
      </c>
      <c r="T5721" s="24">
        <v>532911</v>
      </c>
      <c r="U5721" s="24">
        <v>372254</v>
      </c>
      <c r="V5721" s="24">
        <v>595607</v>
      </c>
    </row>
    <row r="5722" spans="1:22" hidden="1" x14ac:dyDescent="0.3">
      <c r="A5722" s="23"/>
      <c r="B5722" s="23">
        <v>2023</v>
      </c>
      <c r="C5722" s="23" t="s">
        <v>573</v>
      </c>
      <c r="D5722" t="s">
        <v>152</v>
      </c>
      <c r="E5722" s="23" t="s">
        <v>574</v>
      </c>
      <c r="F5722" s="23" t="s">
        <v>322</v>
      </c>
      <c r="G5722" s="23">
        <v>1</v>
      </c>
      <c r="H5722" s="23" t="s">
        <v>14</v>
      </c>
      <c r="I5722" s="24">
        <v>127576</v>
      </c>
      <c r="J5722" s="24">
        <v>223258</v>
      </c>
      <c r="K5722" s="24">
        <v>165703</v>
      </c>
      <c r="L5722" s="24">
        <v>289979</v>
      </c>
      <c r="M5722" s="24">
        <v>198106</v>
      </c>
      <c r="N5722" s="24">
        <v>346686</v>
      </c>
      <c r="O5722" s="24">
        <v>236360</v>
      </c>
      <c r="P5722" s="24">
        <v>413630</v>
      </c>
      <c r="Q5722" s="24">
        <v>278965</v>
      </c>
      <c r="R5722" s="24">
        <v>488189</v>
      </c>
      <c r="S5722" s="24">
        <v>306070</v>
      </c>
      <c r="T5722" s="24">
        <v>535623</v>
      </c>
      <c r="U5722" s="24">
        <v>331615</v>
      </c>
      <c r="V5722" s="24">
        <v>580326</v>
      </c>
    </row>
    <row r="5723" spans="1:22" hidden="1" x14ac:dyDescent="0.3">
      <c r="A5723" s="23"/>
      <c r="B5723" s="23">
        <v>2023</v>
      </c>
      <c r="C5723" s="23" t="s">
        <v>573</v>
      </c>
      <c r="D5723" t="s">
        <v>152</v>
      </c>
      <c r="E5723" s="23" t="s">
        <v>574</v>
      </c>
      <c r="F5723" s="23" t="s">
        <v>322</v>
      </c>
      <c r="G5723" s="23">
        <v>2</v>
      </c>
      <c r="H5723" s="23" t="s">
        <v>30</v>
      </c>
      <c r="I5723" s="24">
        <v>106499</v>
      </c>
      <c r="J5723" s="24">
        <v>186373</v>
      </c>
      <c r="K5723" s="24">
        <v>141851</v>
      </c>
      <c r="L5723" s="24">
        <v>248239</v>
      </c>
      <c r="M5723" s="24">
        <v>174716</v>
      </c>
      <c r="N5723" s="24">
        <v>305753</v>
      </c>
      <c r="O5723" s="24">
        <v>219727</v>
      </c>
      <c r="P5723" s="24">
        <v>384522</v>
      </c>
      <c r="Q5723" s="24">
        <v>265729</v>
      </c>
      <c r="R5723" s="24">
        <v>465026</v>
      </c>
      <c r="S5723" s="24">
        <v>293417</v>
      </c>
      <c r="T5723" s="24">
        <v>513479</v>
      </c>
      <c r="U5723" s="24">
        <v>319345</v>
      </c>
      <c r="V5723" s="24">
        <v>558853</v>
      </c>
    </row>
    <row r="5724" spans="1:22" hidden="1" x14ac:dyDescent="0.3">
      <c r="A5724" s="23"/>
      <c r="B5724" s="23">
        <v>2023</v>
      </c>
      <c r="C5724" s="23" t="s">
        <v>573</v>
      </c>
      <c r="D5724" t="s">
        <v>152</v>
      </c>
      <c r="E5724" s="23" t="s">
        <v>574</v>
      </c>
      <c r="F5724" s="23" t="s">
        <v>322</v>
      </c>
      <c r="G5724" s="23">
        <v>3</v>
      </c>
      <c r="H5724" s="23" t="s">
        <v>31</v>
      </c>
      <c r="I5724" s="24">
        <v>97977</v>
      </c>
      <c r="J5724" s="24">
        <v>171460</v>
      </c>
      <c r="K5724" s="24">
        <v>135262</v>
      </c>
      <c r="L5724" s="24">
        <v>236709</v>
      </c>
      <c r="M5724" s="24">
        <v>171463</v>
      </c>
      <c r="N5724" s="24">
        <v>300061</v>
      </c>
      <c r="O5724" s="24">
        <v>223717</v>
      </c>
      <c r="P5724" s="24">
        <v>391506</v>
      </c>
      <c r="Q5724" s="24">
        <v>278630</v>
      </c>
      <c r="R5724" s="24">
        <v>487602</v>
      </c>
      <c r="S5724" s="24">
        <v>313467</v>
      </c>
      <c r="T5724" s="24">
        <v>548566</v>
      </c>
      <c r="U5724" s="24">
        <v>347759</v>
      </c>
      <c r="V5724" s="24">
        <v>608578</v>
      </c>
    </row>
    <row r="5725" spans="1:22" hidden="1" x14ac:dyDescent="0.3">
      <c r="A5725" s="23"/>
      <c r="B5725" s="23">
        <v>2023</v>
      </c>
      <c r="C5725" s="23" t="s">
        <v>573</v>
      </c>
      <c r="D5725" t="s">
        <v>152</v>
      </c>
      <c r="E5725" s="23" t="s">
        <v>574</v>
      </c>
      <c r="F5725" s="23" t="s">
        <v>322</v>
      </c>
      <c r="G5725" s="23">
        <v>4</v>
      </c>
      <c r="H5725" s="23" t="s">
        <v>29</v>
      </c>
      <c r="I5725" s="24">
        <v>109983</v>
      </c>
      <c r="J5725" s="24">
        <v>175972</v>
      </c>
      <c r="K5725" s="24">
        <v>153976</v>
      </c>
      <c r="L5725" s="24">
        <v>246361</v>
      </c>
      <c r="M5725" s="24">
        <v>197969</v>
      </c>
      <c r="N5725" s="24">
        <v>316750</v>
      </c>
      <c r="O5725" s="24">
        <v>263958</v>
      </c>
      <c r="P5725" s="24">
        <v>422334</v>
      </c>
      <c r="Q5725" s="24">
        <v>329948</v>
      </c>
      <c r="R5725" s="24">
        <v>527917</v>
      </c>
      <c r="S5725" s="24">
        <v>373941</v>
      </c>
      <c r="T5725" s="24">
        <v>598306</v>
      </c>
      <c r="U5725" s="24">
        <v>417934</v>
      </c>
      <c r="V5725" s="24">
        <v>668695</v>
      </c>
    </row>
    <row r="5726" spans="1:22" x14ac:dyDescent="0.3">
      <c r="A5726" s="54"/>
      <c r="B5726" s="54" t="s">
        <v>620</v>
      </c>
      <c r="C5726" s="54" t="s">
        <v>618</v>
      </c>
      <c r="D5726" t="s">
        <v>152</v>
      </c>
      <c r="E5726" s="54" t="s">
        <v>574</v>
      </c>
      <c r="F5726" s="57" t="s">
        <v>322</v>
      </c>
      <c r="G5726" s="23">
        <v>1</v>
      </c>
      <c r="H5726" s="23" t="s">
        <v>14</v>
      </c>
      <c r="I5726" s="24">
        <v>126725</v>
      </c>
      <c r="J5726" s="24">
        <v>221769</v>
      </c>
      <c r="K5726" s="24">
        <v>164490</v>
      </c>
      <c r="L5726" s="24">
        <v>287858</v>
      </c>
      <c r="M5726" s="24">
        <v>197262</v>
      </c>
      <c r="N5726" s="24">
        <v>345208</v>
      </c>
      <c r="O5726" s="24">
        <v>235946</v>
      </c>
      <c r="P5726" s="24">
        <v>412906</v>
      </c>
      <c r="Q5726" s="24">
        <v>278402</v>
      </c>
      <c r="R5726" s="24">
        <v>487203</v>
      </c>
      <c r="S5726" s="24">
        <v>305388</v>
      </c>
      <c r="T5726" s="24">
        <v>534430</v>
      </c>
      <c r="U5726" s="24">
        <v>329882</v>
      </c>
      <c r="V5726" s="24">
        <v>577294</v>
      </c>
    </row>
    <row r="5727" spans="1:22" x14ac:dyDescent="0.3">
      <c r="A5727" s="54"/>
      <c r="B5727" s="54" t="s">
        <v>620</v>
      </c>
      <c r="C5727" s="54" t="s">
        <v>618</v>
      </c>
      <c r="D5727" t="s">
        <v>152</v>
      </c>
      <c r="E5727" s="54" t="s">
        <v>574</v>
      </c>
      <c r="F5727" s="57" t="s">
        <v>322</v>
      </c>
      <c r="G5727" s="23">
        <v>2</v>
      </c>
      <c r="H5727" s="23" t="s">
        <v>30</v>
      </c>
      <c r="I5727" s="24">
        <v>109234</v>
      </c>
      <c r="J5727" s="24">
        <v>191159</v>
      </c>
      <c r="K5727" s="24">
        <v>143604</v>
      </c>
      <c r="L5727" s="24">
        <v>251307</v>
      </c>
      <c r="M5727" s="24">
        <v>175039</v>
      </c>
      <c r="N5727" s="24">
        <v>306318</v>
      </c>
      <c r="O5727" s="24">
        <v>215578</v>
      </c>
      <c r="P5727" s="24">
        <v>377262</v>
      </c>
      <c r="Q5727" s="24">
        <v>256903</v>
      </c>
      <c r="R5727" s="24">
        <v>449579</v>
      </c>
      <c r="S5727" s="24">
        <v>283923</v>
      </c>
      <c r="T5727" s="24">
        <v>496865</v>
      </c>
      <c r="U5727" s="24">
        <v>308772</v>
      </c>
      <c r="V5727" s="24">
        <v>540351</v>
      </c>
    </row>
    <row r="5728" spans="1:22" x14ac:dyDescent="0.3">
      <c r="A5728" s="54"/>
      <c r="B5728" s="54" t="s">
        <v>620</v>
      </c>
      <c r="C5728" s="54" t="s">
        <v>618</v>
      </c>
      <c r="D5728" t="s">
        <v>152</v>
      </c>
      <c r="E5728" s="54" t="s">
        <v>574</v>
      </c>
      <c r="F5728" s="57" t="s">
        <v>322</v>
      </c>
      <c r="G5728" s="23">
        <v>3</v>
      </c>
      <c r="H5728" s="23" t="s">
        <v>31</v>
      </c>
      <c r="I5728" s="24">
        <v>98312</v>
      </c>
      <c r="J5728" s="24">
        <v>172045</v>
      </c>
      <c r="K5728" s="24">
        <v>133478</v>
      </c>
      <c r="L5728" s="24">
        <v>233587</v>
      </c>
      <c r="M5728" s="24">
        <v>168546</v>
      </c>
      <c r="N5728" s="24">
        <v>294956</v>
      </c>
      <c r="O5728" s="24">
        <v>221649</v>
      </c>
      <c r="P5728" s="24">
        <v>387886</v>
      </c>
      <c r="Q5728" s="24">
        <v>274175</v>
      </c>
      <c r="R5728" s="24">
        <v>479806</v>
      </c>
      <c r="S5728" s="24">
        <v>308550</v>
      </c>
      <c r="T5728" s="24">
        <v>539963</v>
      </c>
      <c r="U5728" s="24">
        <v>342412</v>
      </c>
      <c r="V5728" s="24">
        <v>599222</v>
      </c>
    </row>
    <row r="5729" spans="1:22" x14ac:dyDescent="0.3">
      <c r="A5729" s="54"/>
      <c r="B5729" s="54" t="s">
        <v>620</v>
      </c>
      <c r="C5729" s="54" t="s">
        <v>618</v>
      </c>
      <c r="D5729" t="s">
        <v>152</v>
      </c>
      <c r="E5729" s="54" t="s">
        <v>574</v>
      </c>
      <c r="F5729" s="57" t="s">
        <v>322</v>
      </c>
      <c r="G5729" s="23">
        <v>4</v>
      </c>
      <c r="H5729" s="23" t="s">
        <v>29</v>
      </c>
      <c r="I5729" s="24">
        <v>111801</v>
      </c>
      <c r="J5729" s="24">
        <v>178881</v>
      </c>
      <c r="K5729" s="24">
        <v>156521</v>
      </c>
      <c r="L5729" s="24">
        <v>250433</v>
      </c>
      <c r="M5729" s="24">
        <v>201241</v>
      </c>
      <c r="N5729" s="24">
        <v>321986</v>
      </c>
      <c r="O5729" s="24">
        <v>268321</v>
      </c>
      <c r="P5729" s="24">
        <v>429314</v>
      </c>
      <c r="Q5729" s="24">
        <v>335402</v>
      </c>
      <c r="R5729" s="24">
        <v>536643</v>
      </c>
      <c r="S5729" s="24">
        <v>380122</v>
      </c>
      <c r="T5729" s="24">
        <v>608195</v>
      </c>
      <c r="U5729" s="24">
        <v>424842</v>
      </c>
      <c r="V5729" s="24">
        <v>679748</v>
      </c>
    </row>
    <row r="5730" spans="1:22" hidden="1" x14ac:dyDescent="0.3">
      <c r="A5730" s="23"/>
      <c r="B5730" s="23">
        <v>2023</v>
      </c>
      <c r="C5730" s="23" t="s">
        <v>560</v>
      </c>
      <c r="D5730" t="s">
        <v>10</v>
      </c>
      <c r="E5730" s="23" t="s">
        <v>565</v>
      </c>
      <c r="F5730" s="23" t="s">
        <v>411</v>
      </c>
      <c r="G5730" s="23">
        <v>1</v>
      </c>
      <c r="H5730" s="23" t="s">
        <v>14</v>
      </c>
      <c r="I5730" s="24">
        <v>116989</v>
      </c>
      <c r="J5730" s="24">
        <v>204730</v>
      </c>
      <c r="K5730" s="24">
        <v>151983</v>
      </c>
      <c r="L5730" s="24">
        <v>265971</v>
      </c>
      <c r="M5730" s="24">
        <v>181732</v>
      </c>
      <c r="N5730" s="24">
        <v>318031</v>
      </c>
      <c r="O5730" s="24">
        <v>216863</v>
      </c>
      <c r="P5730" s="24">
        <v>379511</v>
      </c>
      <c r="Q5730" s="24">
        <v>255981</v>
      </c>
      <c r="R5730" s="24">
        <v>447967</v>
      </c>
      <c r="S5730" s="24">
        <v>280865</v>
      </c>
      <c r="T5730" s="24">
        <v>491513</v>
      </c>
      <c r="U5730" s="24">
        <v>304327</v>
      </c>
      <c r="V5730" s="24">
        <v>532571</v>
      </c>
    </row>
    <row r="5731" spans="1:22" hidden="1" x14ac:dyDescent="0.3">
      <c r="A5731" s="23"/>
      <c r="B5731" s="23">
        <v>2023</v>
      </c>
      <c r="C5731" s="23" t="s">
        <v>560</v>
      </c>
      <c r="D5731" t="s">
        <v>10</v>
      </c>
      <c r="E5731" s="23" t="s">
        <v>565</v>
      </c>
      <c r="F5731" s="23" t="s">
        <v>411</v>
      </c>
      <c r="G5731" s="23">
        <v>2</v>
      </c>
      <c r="H5731" s="23" t="s">
        <v>30</v>
      </c>
      <c r="I5731" s="24">
        <v>97488</v>
      </c>
      <c r="J5731" s="24">
        <v>170603</v>
      </c>
      <c r="K5731" s="24">
        <v>129915</v>
      </c>
      <c r="L5731" s="24">
        <v>227351</v>
      </c>
      <c r="M5731" s="24">
        <v>160091</v>
      </c>
      <c r="N5731" s="24">
        <v>280159</v>
      </c>
      <c r="O5731" s="24">
        <v>201474</v>
      </c>
      <c r="P5731" s="24">
        <v>352579</v>
      </c>
      <c r="Q5731" s="24">
        <v>243735</v>
      </c>
      <c r="R5731" s="24">
        <v>426536</v>
      </c>
      <c r="S5731" s="24">
        <v>269157</v>
      </c>
      <c r="T5731" s="24">
        <v>471025</v>
      </c>
      <c r="U5731" s="24">
        <v>292974</v>
      </c>
      <c r="V5731" s="24">
        <v>512704</v>
      </c>
    </row>
    <row r="5732" spans="1:22" hidden="1" x14ac:dyDescent="0.3">
      <c r="A5732" s="23"/>
      <c r="B5732" s="23">
        <v>2023</v>
      </c>
      <c r="C5732" s="23" t="s">
        <v>560</v>
      </c>
      <c r="D5732" t="s">
        <v>10</v>
      </c>
      <c r="E5732" s="23" t="s">
        <v>565</v>
      </c>
      <c r="F5732" s="23" t="s">
        <v>411</v>
      </c>
      <c r="G5732" s="23">
        <v>3</v>
      </c>
      <c r="H5732" s="23" t="s">
        <v>31</v>
      </c>
      <c r="I5732" s="24">
        <v>89576</v>
      </c>
      <c r="J5732" s="24">
        <v>156758</v>
      </c>
      <c r="K5732" s="24">
        <v>123643</v>
      </c>
      <c r="L5732" s="24">
        <v>216375</v>
      </c>
      <c r="M5732" s="24">
        <v>156707</v>
      </c>
      <c r="N5732" s="24">
        <v>274237</v>
      </c>
      <c r="O5732" s="24">
        <v>204408</v>
      </c>
      <c r="P5732" s="24">
        <v>357715</v>
      </c>
      <c r="Q5732" s="24">
        <v>254570</v>
      </c>
      <c r="R5732" s="24">
        <v>445497</v>
      </c>
      <c r="S5732" s="24">
        <v>286371</v>
      </c>
      <c r="T5732" s="24">
        <v>501150</v>
      </c>
      <c r="U5732" s="24">
        <v>317669</v>
      </c>
      <c r="V5732" s="24">
        <v>555921</v>
      </c>
    </row>
    <row r="5733" spans="1:22" hidden="1" x14ac:dyDescent="0.3">
      <c r="A5733" s="23"/>
      <c r="B5733" s="23">
        <v>2023</v>
      </c>
      <c r="C5733" s="23" t="s">
        <v>560</v>
      </c>
      <c r="D5733" t="s">
        <v>10</v>
      </c>
      <c r="E5733" s="23" t="s">
        <v>565</v>
      </c>
      <c r="F5733" s="23" t="s">
        <v>411</v>
      </c>
      <c r="G5733" s="23">
        <v>4</v>
      </c>
      <c r="H5733" s="23" t="s">
        <v>29</v>
      </c>
      <c r="I5733" s="24">
        <v>100852</v>
      </c>
      <c r="J5733" s="24">
        <v>161363</v>
      </c>
      <c r="K5733" s="24">
        <v>141192</v>
      </c>
      <c r="L5733" s="24">
        <v>225908</v>
      </c>
      <c r="M5733" s="24">
        <v>181533</v>
      </c>
      <c r="N5733" s="24">
        <v>290453</v>
      </c>
      <c r="O5733" s="24">
        <v>242044</v>
      </c>
      <c r="P5733" s="24">
        <v>387270</v>
      </c>
      <c r="Q5733" s="24">
        <v>302555</v>
      </c>
      <c r="R5733" s="24">
        <v>484088</v>
      </c>
      <c r="S5733" s="24">
        <v>342896</v>
      </c>
      <c r="T5733" s="24">
        <v>548633</v>
      </c>
      <c r="U5733" s="24">
        <v>383236</v>
      </c>
      <c r="V5733" s="24">
        <v>613178</v>
      </c>
    </row>
    <row r="5734" spans="1:22" x14ac:dyDescent="0.3">
      <c r="A5734" s="54"/>
      <c r="B5734" s="54" t="s">
        <v>620</v>
      </c>
      <c r="C5734" s="54" t="s">
        <v>617</v>
      </c>
      <c r="D5734" t="s">
        <v>10</v>
      </c>
      <c r="E5734" s="54" t="s">
        <v>565</v>
      </c>
      <c r="F5734" s="57" t="s">
        <v>411</v>
      </c>
      <c r="G5734" s="23">
        <v>1</v>
      </c>
      <c r="H5734" s="23" t="s">
        <v>14</v>
      </c>
      <c r="I5734" s="24">
        <v>117257</v>
      </c>
      <c r="J5734" s="24">
        <v>205201</v>
      </c>
      <c r="K5734" s="24">
        <v>152127</v>
      </c>
      <c r="L5734" s="24">
        <v>266222</v>
      </c>
      <c r="M5734" s="24">
        <v>182386</v>
      </c>
      <c r="N5734" s="24">
        <v>319176</v>
      </c>
      <c r="O5734" s="24">
        <v>218081</v>
      </c>
      <c r="P5734" s="24">
        <v>381641</v>
      </c>
      <c r="Q5734" s="24">
        <v>257258</v>
      </c>
      <c r="R5734" s="24">
        <v>450201</v>
      </c>
      <c r="S5734" s="24">
        <v>282168</v>
      </c>
      <c r="T5734" s="24">
        <v>493793</v>
      </c>
      <c r="U5734" s="24">
        <v>304729</v>
      </c>
      <c r="V5734" s="24">
        <v>533276</v>
      </c>
    </row>
    <row r="5735" spans="1:22" x14ac:dyDescent="0.3">
      <c r="A5735" s="54"/>
      <c r="B5735" s="54" t="s">
        <v>620</v>
      </c>
      <c r="C5735" s="54" t="s">
        <v>617</v>
      </c>
      <c r="D5735" t="s">
        <v>10</v>
      </c>
      <c r="E5735" s="54" t="s">
        <v>565</v>
      </c>
      <c r="F5735" s="57" t="s">
        <v>411</v>
      </c>
      <c r="G5735" s="23">
        <v>2</v>
      </c>
      <c r="H5735" s="23" t="s">
        <v>30</v>
      </c>
      <c r="I5735" s="24">
        <v>101385</v>
      </c>
      <c r="J5735" s="24">
        <v>177425</v>
      </c>
      <c r="K5735" s="24">
        <v>133174</v>
      </c>
      <c r="L5735" s="24">
        <v>233055</v>
      </c>
      <c r="M5735" s="24">
        <v>162221</v>
      </c>
      <c r="N5735" s="24">
        <v>283887</v>
      </c>
      <c r="O5735" s="24">
        <v>199598</v>
      </c>
      <c r="P5735" s="24">
        <v>349297</v>
      </c>
      <c r="Q5735" s="24">
        <v>237750</v>
      </c>
      <c r="R5735" s="24">
        <v>416062</v>
      </c>
      <c r="S5735" s="24">
        <v>262706</v>
      </c>
      <c r="T5735" s="24">
        <v>459735</v>
      </c>
      <c r="U5735" s="24">
        <v>285625</v>
      </c>
      <c r="V5735" s="24">
        <v>499844</v>
      </c>
    </row>
    <row r="5736" spans="1:22" x14ac:dyDescent="0.3">
      <c r="A5736" s="54"/>
      <c r="B5736" s="54" t="s">
        <v>620</v>
      </c>
      <c r="C5736" s="54" t="s">
        <v>617</v>
      </c>
      <c r="D5736" t="s">
        <v>10</v>
      </c>
      <c r="E5736" s="54" t="s">
        <v>565</v>
      </c>
      <c r="F5736" s="57" t="s">
        <v>411</v>
      </c>
      <c r="G5736" s="23">
        <v>3</v>
      </c>
      <c r="H5736" s="23" t="s">
        <v>31</v>
      </c>
      <c r="I5736" s="24">
        <v>91611</v>
      </c>
      <c r="J5736" s="24">
        <v>160319</v>
      </c>
      <c r="K5736" s="24">
        <v>124483</v>
      </c>
      <c r="L5736" s="24">
        <v>217845</v>
      </c>
      <c r="M5736" s="24">
        <v>157265</v>
      </c>
      <c r="N5736" s="24">
        <v>275213</v>
      </c>
      <c r="O5736" s="24">
        <v>206892</v>
      </c>
      <c r="P5736" s="24">
        <v>362061</v>
      </c>
      <c r="Q5736" s="24">
        <v>255995</v>
      </c>
      <c r="R5736" s="24">
        <v>447992</v>
      </c>
      <c r="S5736" s="24">
        <v>288149</v>
      </c>
      <c r="T5736" s="24">
        <v>504260</v>
      </c>
      <c r="U5736" s="24">
        <v>319837</v>
      </c>
      <c r="V5736" s="24">
        <v>559714</v>
      </c>
    </row>
    <row r="5737" spans="1:22" x14ac:dyDescent="0.3">
      <c r="A5737" s="54"/>
      <c r="B5737" s="54" t="s">
        <v>620</v>
      </c>
      <c r="C5737" s="54" t="s">
        <v>617</v>
      </c>
      <c r="D5737" t="s">
        <v>10</v>
      </c>
      <c r="E5737" s="54" t="s">
        <v>565</v>
      </c>
      <c r="F5737" s="57" t="s">
        <v>411</v>
      </c>
      <c r="G5737" s="23">
        <v>4</v>
      </c>
      <c r="H5737" s="23" t="s">
        <v>29</v>
      </c>
      <c r="I5737" s="24">
        <v>103456</v>
      </c>
      <c r="J5737" s="24">
        <v>165529</v>
      </c>
      <c r="K5737" s="24">
        <v>144838</v>
      </c>
      <c r="L5737" s="24">
        <v>231741</v>
      </c>
      <c r="M5737" s="24">
        <v>186220</v>
      </c>
      <c r="N5737" s="24">
        <v>297953</v>
      </c>
      <c r="O5737" s="24">
        <v>248294</v>
      </c>
      <c r="P5737" s="24">
        <v>397270</v>
      </c>
      <c r="Q5737" s="24">
        <v>310367</v>
      </c>
      <c r="R5737" s="24">
        <v>496588</v>
      </c>
      <c r="S5737" s="24">
        <v>351750</v>
      </c>
      <c r="T5737" s="24">
        <v>562800</v>
      </c>
      <c r="U5737" s="24">
        <v>393132</v>
      </c>
      <c r="V5737" s="24">
        <v>629011</v>
      </c>
    </row>
    <row r="5738" spans="1:22" hidden="1" x14ac:dyDescent="0.3">
      <c r="A5738" s="23"/>
      <c r="B5738" s="23">
        <v>2023</v>
      </c>
      <c r="C5738" s="23" t="s">
        <v>551</v>
      </c>
      <c r="D5738" t="s">
        <v>147</v>
      </c>
      <c r="E5738" s="23" t="s">
        <v>553</v>
      </c>
      <c r="F5738" s="23" t="s">
        <v>193</v>
      </c>
      <c r="G5738" s="23">
        <v>1</v>
      </c>
      <c r="H5738" s="23" t="s">
        <v>14</v>
      </c>
      <c r="I5738" s="24">
        <v>109448</v>
      </c>
      <c r="J5738" s="24">
        <v>191534</v>
      </c>
      <c r="K5738" s="24">
        <v>142130</v>
      </c>
      <c r="L5738" s="24">
        <v>248728</v>
      </c>
      <c r="M5738" s="24">
        <v>169901</v>
      </c>
      <c r="N5738" s="24">
        <v>297327</v>
      </c>
      <c r="O5738" s="24">
        <v>202677</v>
      </c>
      <c r="P5738" s="24">
        <v>354685</v>
      </c>
      <c r="Q5738" s="24">
        <v>239188</v>
      </c>
      <c r="R5738" s="24">
        <v>418579</v>
      </c>
      <c r="S5738" s="24">
        <v>262419</v>
      </c>
      <c r="T5738" s="24">
        <v>459232</v>
      </c>
      <c r="U5738" s="24">
        <v>284303</v>
      </c>
      <c r="V5738" s="24">
        <v>497530</v>
      </c>
    </row>
    <row r="5739" spans="1:22" hidden="1" x14ac:dyDescent="0.3">
      <c r="A5739" s="23"/>
      <c r="B5739" s="23">
        <v>2023</v>
      </c>
      <c r="C5739" s="23" t="s">
        <v>551</v>
      </c>
      <c r="D5739" t="s">
        <v>147</v>
      </c>
      <c r="E5739" s="23" t="s">
        <v>553</v>
      </c>
      <c r="F5739" s="23" t="s">
        <v>193</v>
      </c>
      <c r="G5739" s="23">
        <v>2</v>
      </c>
      <c r="H5739" s="23" t="s">
        <v>30</v>
      </c>
      <c r="I5739" s="24">
        <v>91509</v>
      </c>
      <c r="J5739" s="24">
        <v>160140</v>
      </c>
      <c r="K5739" s="24">
        <v>121830</v>
      </c>
      <c r="L5739" s="24">
        <v>213202</v>
      </c>
      <c r="M5739" s="24">
        <v>149994</v>
      </c>
      <c r="N5739" s="24">
        <v>262489</v>
      </c>
      <c r="O5739" s="24">
        <v>188520</v>
      </c>
      <c r="P5739" s="24">
        <v>329911</v>
      </c>
      <c r="Q5739" s="24">
        <v>227922</v>
      </c>
      <c r="R5739" s="24">
        <v>398864</v>
      </c>
      <c r="S5739" s="24">
        <v>251649</v>
      </c>
      <c r="T5739" s="24">
        <v>440386</v>
      </c>
      <c r="U5739" s="24">
        <v>273859</v>
      </c>
      <c r="V5739" s="24">
        <v>479254</v>
      </c>
    </row>
    <row r="5740" spans="1:22" hidden="1" x14ac:dyDescent="0.3">
      <c r="A5740" s="23"/>
      <c r="B5740" s="23">
        <v>2023</v>
      </c>
      <c r="C5740" s="23" t="s">
        <v>551</v>
      </c>
      <c r="D5740" t="s">
        <v>147</v>
      </c>
      <c r="E5740" s="23" t="s">
        <v>553</v>
      </c>
      <c r="F5740" s="23" t="s">
        <v>193</v>
      </c>
      <c r="G5740" s="23">
        <v>3</v>
      </c>
      <c r="H5740" s="23" t="s">
        <v>31</v>
      </c>
      <c r="I5740" s="24">
        <v>84278</v>
      </c>
      <c r="J5740" s="24">
        <v>147487</v>
      </c>
      <c r="K5740" s="24">
        <v>116367</v>
      </c>
      <c r="L5740" s="24">
        <v>203643</v>
      </c>
      <c r="M5740" s="24">
        <v>147534</v>
      </c>
      <c r="N5740" s="24">
        <v>258184</v>
      </c>
      <c r="O5740" s="24">
        <v>192541</v>
      </c>
      <c r="P5740" s="24">
        <v>336947</v>
      </c>
      <c r="Q5740" s="24">
        <v>239811</v>
      </c>
      <c r="R5740" s="24">
        <v>419669</v>
      </c>
      <c r="S5740" s="24">
        <v>269816</v>
      </c>
      <c r="T5740" s="24">
        <v>472178</v>
      </c>
      <c r="U5740" s="24">
        <v>299358</v>
      </c>
      <c r="V5740" s="24">
        <v>523876</v>
      </c>
    </row>
    <row r="5741" spans="1:22" hidden="1" x14ac:dyDescent="0.3">
      <c r="A5741" s="23"/>
      <c r="B5741" s="23">
        <v>2023</v>
      </c>
      <c r="C5741" s="23" t="s">
        <v>551</v>
      </c>
      <c r="D5741" t="s">
        <v>147</v>
      </c>
      <c r="E5741" s="23" t="s">
        <v>553</v>
      </c>
      <c r="F5741" s="23" t="s">
        <v>193</v>
      </c>
      <c r="G5741" s="23">
        <v>4</v>
      </c>
      <c r="H5741" s="23" t="s">
        <v>29</v>
      </c>
      <c r="I5741" s="24">
        <v>94358</v>
      </c>
      <c r="J5741" s="24">
        <v>150972</v>
      </c>
      <c r="K5741" s="24">
        <v>132101</v>
      </c>
      <c r="L5741" s="24">
        <v>211361</v>
      </c>
      <c r="M5741" s="24">
        <v>169844</v>
      </c>
      <c r="N5741" s="24">
        <v>271750</v>
      </c>
      <c r="O5741" s="24">
        <v>226459</v>
      </c>
      <c r="P5741" s="24">
        <v>362334</v>
      </c>
      <c r="Q5741" s="24">
        <v>283073</v>
      </c>
      <c r="R5741" s="24">
        <v>452917</v>
      </c>
      <c r="S5741" s="24">
        <v>320817</v>
      </c>
      <c r="T5741" s="24">
        <v>513306</v>
      </c>
      <c r="U5741" s="24">
        <v>358560</v>
      </c>
      <c r="V5741" s="24">
        <v>573695</v>
      </c>
    </row>
    <row r="5742" spans="1:22" x14ac:dyDescent="0.3">
      <c r="A5742" s="54"/>
      <c r="B5742" s="54" t="s">
        <v>620</v>
      </c>
      <c r="C5742" s="54" t="s">
        <v>608</v>
      </c>
      <c r="D5742" t="s">
        <v>147</v>
      </c>
      <c r="E5742" s="54" t="s">
        <v>553</v>
      </c>
      <c r="F5742" s="57" t="s">
        <v>193</v>
      </c>
      <c r="G5742" s="23">
        <v>1</v>
      </c>
      <c r="H5742" s="23" t="s">
        <v>14</v>
      </c>
      <c r="I5742" s="24">
        <v>109736</v>
      </c>
      <c r="J5742" s="24">
        <v>192037</v>
      </c>
      <c r="K5742" s="24">
        <v>142306</v>
      </c>
      <c r="L5742" s="24">
        <v>249035</v>
      </c>
      <c r="M5742" s="24">
        <v>170570</v>
      </c>
      <c r="N5742" s="24">
        <v>298498</v>
      </c>
      <c r="O5742" s="24">
        <v>203890</v>
      </c>
      <c r="P5742" s="24">
        <v>356807</v>
      </c>
      <c r="Q5742" s="24">
        <v>240464</v>
      </c>
      <c r="R5742" s="24">
        <v>420813</v>
      </c>
      <c r="S5742" s="24">
        <v>263725</v>
      </c>
      <c r="T5742" s="24">
        <v>461518</v>
      </c>
      <c r="U5742" s="24">
        <v>284753</v>
      </c>
      <c r="V5742" s="24">
        <v>498318</v>
      </c>
    </row>
    <row r="5743" spans="1:22" x14ac:dyDescent="0.3">
      <c r="A5743" s="54"/>
      <c r="B5743" s="54" t="s">
        <v>620</v>
      </c>
      <c r="C5743" s="54" t="s">
        <v>608</v>
      </c>
      <c r="D5743" t="s">
        <v>147</v>
      </c>
      <c r="E5743" s="54" t="s">
        <v>553</v>
      </c>
      <c r="F5743" s="57" t="s">
        <v>193</v>
      </c>
      <c r="G5743" s="23">
        <v>2</v>
      </c>
      <c r="H5743" s="23" t="s">
        <v>30</v>
      </c>
      <c r="I5743" s="24">
        <v>95146</v>
      </c>
      <c r="J5743" s="24">
        <v>166506</v>
      </c>
      <c r="K5743" s="24">
        <v>124885</v>
      </c>
      <c r="L5743" s="24">
        <v>218548</v>
      </c>
      <c r="M5743" s="24">
        <v>152035</v>
      </c>
      <c r="N5743" s="24">
        <v>266060</v>
      </c>
      <c r="O5743" s="24">
        <v>186901</v>
      </c>
      <c r="P5743" s="24">
        <v>327077</v>
      </c>
      <c r="Q5743" s="24">
        <v>222533</v>
      </c>
      <c r="R5743" s="24">
        <v>389432</v>
      </c>
      <c r="S5743" s="24">
        <v>245850</v>
      </c>
      <c r="T5743" s="24">
        <v>430237</v>
      </c>
      <c r="U5743" s="24">
        <v>267237</v>
      </c>
      <c r="V5743" s="24">
        <v>467665</v>
      </c>
    </row>
    <row r="5744" spans="1:22" x14ac:dyDescent="0.3">
      <c r="A5744" s="54"/>
      <c r="B5744" s="54" t="s">
        <v>620</v>
      </c>
      <c r="C5744" s="54" t="s">
        <v>608</v>
      </c>
      <c r="D5744" t="s">
        <v>147</v>
      </c>
      <c r="E5744" s="54" t="s">
        <v>553</v>
      </c>
      <c r="F5744" s="57" t="s">
        <v>193</v>
      </c>
      <c r="G5744" s="23">
        <v>3</v>
      </c>
      <c r="H5744" s="23" t="s">
        <v>31</v>
      </c>
      <c r="I5744" s="24">
        <v>86279</v>
      </c>
      <c r="J5744" s="24">
        <v>150989</v>
      </c>
      <c r="K5744" s="24">
        <v>117323</v>
      </c>
      <c r="L5744" s="24">
        <v>205315</v>
      </c>
      <c r="M5744" s="24">
        <v>148284</v>
      </c>
      <c r="N5744" s="24">
        <v>259497</v>
      </c>
      <c r="O5744" s="24">
        <v>195144</v>
      </c>
      <c r="P5744" s="24">
        <v>341502</v>
      </c>
      <c r="Q5744" s="24">
        <v>241522</v>
      </c>
      <c r="R5744" s="24">
        <v>422663</v>
      </c>
      <c r="S5744" s="24">
        <v>271906</v>
      </c>
      <c r="T5744" s="24">
        <v>475835</v>
      </c>
      <c r="U5744" s="24">
        <v>301861</v>
      </c>
      <c r="V5744" s="24">
        <v>528257</v>
      </c>
    </row>
    <row r="5745" spans="1:22" x14ac:dyDescent="0.3">
      <c r="A5745" s="54"/>
      <c r="B5745" s="54" t="s">
        <v>620</v>
      </c>
      <c r="C5745" s="54" t="s">
        <v>608</v>
      </c>
      <c r="D5745" t="s">
        <v>147</v>
      </c>
      <c r="E5745" s="54" t="s">
        <v>553</v>
      </c>
      <c r="F5745" s="57" t="s">
        <v>193</v>
      </c>
      <c r="G5745" s="23">
        <v>4</v>
      </c>
      <c r="H5745" s="23" t="s">
        <v>29</v>
      </c>
      <c r="I5745" s="24">
        <v>96826</v>
      </c>
      <c r="J5745" s="24">
        <v>154922</v>
      </c>
      <c r="K5745" s="24">
        <v>135556</v>
      </c>
      <c r="L5745" s="24">
        <v>216890</v>
      </c>
      <c r="M5745" s="24">
        <v>174287</v>
      </c>
      <c r="N5745" s="24">
        <v>278859</v>
      </c>
      <c r="O5745" s="24">
        <v>232382</v>
      </c>
      <c r="P5745" s="24">
        <v>371812</v>
      </c>
      <c r="Q5745" s="24">
        <v>290478</v>
      </c>
      <c r="R5745" s="24">
        <v>464765</v>
      </c>
      <c r="S5745" s="24">
        <v>329208</v>
      </c>
      <c r="T5745" s="24">
        <v>526734</v>
      </c>
      <c r="U5745" s="24">
        <v>367939</v>
      </c>
      <c r="V5745" s="24">
        <v>588702</v>
      </c>
    </row>
    <row r="5746" spans="1:22" hidden="1" x14ac:dyDescent="0.3">
      <c r="A5746" s="23"/>
      <c r="B5746" s="23">
        <v>2023</v>
      </c>
      <c r="C5746" s="23" t="s">
        <v>560</v>
      </c>
      <c r="D5746" t="s">
        <v>88</v>
      </c>
      <c r="E5746" s="23" t="s">
        <v>561</v>
      </c>
      <c r="F5746" s="23" t="s">
        <v>395</v>
      </c>
      <c r="G5746" s="23">
        <v>1</v>
      </c>
      <c r="H5746" s="23" t="s">
        <v>14</v>
      </c>
      <c r="I5746" s="24">
        <v>130528</v>
      </c>
      <c r="J5746" s="24">
        <v>228424</v>
      </c>
      <c r="K5746" s="24">
        <v>169410</v>
      </c>
      <c r="L5746" s="24">
        <v>296468</v>
      </c>
      <c r="M5746" s="24">
        <v>202429</v>
      </c>
      <c r="N5746" s="24">
        <v>354250</v>
      </c>
      <c r="O5746" s="24">
        <v>241364</v>
      </c>
      <c r="P5746" s="24">
        <v>422387</v>
      </c>
      <c r="Q5746" s="24">
        <v>284762</v>
      </c>
      <c r="R5746" s="24">
        <v>498334</v>
      </c>
      <c r="S5746" s="24">
        <v>312384</v>
      </c>
      <c r="T5746" s="24">
        <v>546673</v>
      </c>
      <c r="U5746" s="24">
        <v>338374</v>
      </c>
      <c r="V5746" s="24">
        <v>592155</v>
      </c>
    </row>
    <row r="5747" spans="1:22" hidden="1" x14ac:dyDescent="0.3">
      <c r="A5747" s="23"/>
      <c r="B5747" s="23">
        <v>2023</v>
      </c>
      <c r="C5747" s="23" t="s">
        <v>560</v>
      </c>
      <c r="D5747" t="s">
        <v>88</v>
      </c>
      <c r="E5747" s="23" t="s">
        <v>561</v>
      </c>
      <c r="F5747" s="23" t="s">
        <v>395</v>
      </c>
      <c r="G5747" s="23">
        <v>2</v>
      </c>
      <c r="H5747" s="23" t="s">
        <v>30</v>
      </c>
      <c r="I5747" s="24">
        <v>109648</v>
      </c>
      <c r="J5747" s="24">
        <v>191884</v>
      </c>
      <c r="K5747" s="24">
        <v>145781</v>
      </c>
      <c r="L5747" s="24">
        <v>255118</v>
      </c>
      <c r="M5747" s="24">
        <v>179257</v>
      </c>
      <c r="N5747" s="24">
        <v>313700</v>
      </c>
      <c r="O5747" s="24">
        <v>224886</v>
      </c>
      <c r="P5747" s="24">
        <v>393551</v>
      </c>
      <c r="Q5747" s="24">
        <v>271650</v>
      </c>
      <c r="R5747" s="24">
        <v>475387</v>
      </c>
      <c r="S5747" s="24">
        <v>299849</v>
      </c>
      <c r="T5747" s="24">
        <v>524736</v>
      </c>
      <c r="U5747" s="24">
        <v>326219</v>
      </c>
      <c r="V5747" s="24">
        <v>570883</v>
      </c>
    </row>
    <row r="5748" spans="1:22" hidden="1" x14ac:dyDescent="0.3">
      <c r="A5748" s="23"/>
      <c r="B5748" s="23">
        <v>2023</v>
      </c>
      <c r="C5748" s="23" t="s">
        <v>560</v>
      </c>
      <c r="D5748" t="s">
        <v>88</v>
      </c>
      <c r="E5748" s="23" t="s">
        <v>561</v>
      </c>
      <c r="F5748" s="23" t="s">
        <v>395</v>
      </c>
      <c r="G5748" s="23">
        <v>3</v>
      </c>
      <c r="H5748" s="23" t="s">
        <v>31</v>
      </c>
      <c r="I5748" s="24">
        <v>101314</v>
      </c>
      <c r="J5748" s="24">
        <v>177299</v>
      </c>
      <c r="K5748" s="24">
        <v>139952</v>
      </c>
      <c r="L5748" s="24">
        <v>244915</v>
      </c>
      <c r="M5748" s="24">
        <v>177515</v>
      </c>
      <c r="N5748" s="24">
        <v>310652</v>
      </c>
      <c r="O5748" s="24">
        <v>231832</v>
      </c>
      <c r="P5748" s="24">
        <v>405707</v>
      </c>
      <c r="Q5748" s="24">
        <v>288783</v>
      </c>
      <c r="R5748" s="24">
        <v>505370</v>
      </c>
      <c r="S5748" s="24">
        <v>324995</v>
      </c>
      <c r="T5748" s="24">
        <v>568741</v>
      </c>
      <c r="U5748" s="24">
        <v>360668</v>
      </c>
      <c r="V5748" s="24">
        <v>631168</v>
      </c>
    </row>
    <row r="5749" spans="1:22" hidden="1" x14ac:dyDescent="0.3">
      <c r="A5749" s="23"/>
      <c r="B5749" s="23">
        <v>2023</v>
      </c>
      <c r="C5749" s="23" t="s">
        <v>560</v>
      </c>
      <c r="D5749" t="s">
        <v>88</v>
      </c>
      <c r="E5749" s="23" t="s">
        <v>561</v>
      </c>
      <c r="F5749" s="23" t="s">
        <v>395</v>
      </c>
      <c r="G5749" s="23">
        <v>4</v>
      </c>
      <c r="H5749" s="23" t="s">
        <v>29</v>
      </c>
      <c r="I5749" s="24">
        <v>112543</v>
      </c>
      <c r="J5749" s="24">
        <v>180069</v>
      </c>
      <c r="K5749" s="24">
        <v>157560</v>
      </c>
      <c r="L5749" s="24">
        <v>252097</v>
      </c>
      <c r="M5749" s="24">
        <v>202578</v>
      </c>
      <c r="N5749" s="24">
        <v>324124</v>
      </c>
      <c r="O5749" s="24">
        <v>270104</v>
      </c>
      <c r="P5749" s="24">
        <v>432166</v>
      </c>
      <c r="Q5749" s="24">
        <v>337629</v>
      </c>
      <c r="R5749" s="24">
        <v>540207</v>
      </c>
      <c r="S5749" s="24">
        <v>382647</v>
      </c>
      <c r="T5749" s="24">
        <v>612235</v>
      </c>
      <c r="U5749" s="24">
        <v>427664</v>
      </c>
      <c r="V5749" s="24">
        <v>684262</v>
      </c>
    </row>
    <row r="5750" spans="1:22" x14ac:dyDescent="0.3">
      <c r="A5750" s="54"/>
      <c r="B5750" s="54" t="s">
        <v>620</v>
      </c>
      <c r="C5750" s="54" t="s">
        <v>617</v>
      </c>
      <c r="D5750" t="s">
        <v>88</v>
      </c>
      <c r="E5750" s="54" t="s">
        <v>561</v>
      </c>
      <c r="F5750" s="57" t="s">
        <v>395</v>
      </c>
      <c r="G5750" s="23">
        <v>1</v>
      </c>
      <c r="H5750" s="23" t="s">
        <v>14</v>
      </c>
      <c r="I5750" s="24">
        <v>129658</v>
      </c>
      <c r="J5750" s="24">
        <v>226902</v>
      </c>
      <c r="K5750" s="24">
        <v>168163</v>
      </c>
      <c r="L5750" s="24">
        <v>294286</v>
      </c>
      <c r="M5750" s="24">
        <v>201578</v>
      </c>
      <c r="N5750" s="24">
        <v>352761</v>
      </c>
      <c r="O5750" s="24">
        <v>240976</v>
      </c>
      <c r="P5750" s="24">
        <v>421708</v>
      </c>
      <c r="Q5750" s="24">
        <v>284222</v>
      </c>
      <c r="R5750" s="24">
        <v>497388</v>
      </c>
      <c r="S5750" s="24">
        <v>311723</v>
      </c>
      <c r="T5750" s="24">
        <v>545515</v>
      </c>
      <c r="U5750" s="24">
        <v>336599</v>
      </c>
      <c r="V5750" s="24">
        <v>589048</v>
      </c>
    </row>
    <row r="5751" spans="1:22" x14ac:dyDescent="0.3">
      <c r="A5751" s="54"/>
      <c r="B5751" s="54" t="s">
        <v>620</v>
      </c>
      <c r="C5751" s="54" t="s">
        <v>617</v>
      </c>
      <c r="D5751" t="s">
        <v>88</v>
      </c>
      <c r="E5751" s="54" t="s">
        <v>561</v>
      </c>
      <c r="F5751" s="57" t="s">
        <v>395</v>
      </c>
      <c r="G5751" s="23">
        <v>2</v>
      </c>
      <c r="H5751" s="23" t="s">
        <v>30</v>
      </c>
      <c r="I5751" s="24">
        <v>112329</v>
      </c>
      <c r="J5751" s="24">
        <v>196575</v>
      </c>
      <c r="K5751" s="24">
        <v>147470</v>
      </c>
      <c r="L5751" s="24">
        <v>258073</v>
      </c>
      <c r="M5751" s="24">
        <v>179561</v>
      </c>
      <c r="N5751" s="24">
        <v>314231</v>
      </c>
      <c r="O5751" s="24">
        <v>220797</v>
      </c>
      <c r="P5751" s="24">
        <v>386394</v>
      </c>
      <c r="Q5751" s="24">
        <v>262922</v>
      </c>
      <c r="R5751" s="24">
        <v>460113</v>
      </c>
      <c r="S5751" s="24">
        <v>290486</v>
      </c>
      <c r="T5751" s="24">
        <v>508350</v>
      </c>
      <c r="U5751" s="24">
        <v>315778</v>
      </c>
      <c r="V5751" s="24">
        <v>552611</v>
      </c>
    </row>
    <row r="5752" spans="1:22" x14ac:dyDescent="0.3">
      <c r="A5752" s="54"/>
      <c r="B5752" s="54" t="s">
        <v>620</v>
      </c>
      <c r="C5752" s="54" t="s">
        <v>617</v>
      </c>
      <c r="D5752" t="s">
        <v>88</v>
      </c>
      <c r="E5752" s="54" t="s">
        <v>561</v>
      </c>
      <c r="F5752" s="57" t="s">
        <v>395</v>
      </c>
      <c r="G5752" s="23">
        <v>3</v>
      </c>
      <c r="H5752" s="23" t="s">
        <v>31</v>
      </c>
      <c r="I5752" s="24">
        <v>101755</v>
      </c>
      <c r="J5752" s="24">
        <v>178071</v>
      </c>
      <c r="K5752" s="24">
        <v>138337</v>
      </c>
      <c r="L5752" s="24">
        <v>242091</v>
      </c>
      <c r="M5752" s="24">
        <v>174822</v>
      </c>
      <c r="N5752" s="24">
        <v>305939</v>
      </c>
      <c r="O5752" s="24">
        <v>230045</v>
      </c>
      <c r="P5752" s="24">
        <v>402580</v>
      </c>
      <c r="Q5752" s="24">
        <v>284697</v>
      </c>
      <c r="R5752" s="24">
        <v>498219</v>
      </c>
      <c r="S5752" s="24">
        <v>320495</v>
      </c>
      <c r="T5752" s="24">
        <v>560867</v>
      </c>
      <c r="U5752" s="24">
        <v>355785</v>
      </c>
      <c r="V5752" s="24">
        <v>622624</v>
      </c>
    </row>
    <row r="5753" spans="1:22" x14ac:dyDescent="0.3">
      <c r="A5753" s="54"/>
      <c r="B5753" s="54" t="s">
        <v>620</v>
      </c>
      <c r="C5753" s="54" t="s">
        <v>617</v>
      </c>
      <c r="D5753" t="s">
        <v>88</v>
      </c>
      <c r="E5753" s="54" t="s">
        <v>561</v>
      </c>
      <c r="F5753" s="57" t="s">
        <v>395</v>
      </c>
      <c r="G5753" s="23">
        <v>4</v>
      </c>
      <c r="H5753" s="23" t="s">
        <v>29</v>
      </c>
      <c r="I5753" s="24">
        <v>114403</v>
      </c>
      <c r="J5753" s="24">
        <v>183044</v>
      </c>
      <c r="K5753" s="24">
        <v>160164</v>
      </c>
      <c r="L5753" s="24">
        <v>256262</v>
      </c>
      <c r="M5753" s="24">
        <v>205925</v>
      </c>
      <c r="N5753" s="24">
        <v>329480</v>
      </c>
      <c r="O5753" s="24">
        <v>274566</v>
      </c>
      <c r="P5753" s="24">
        <v>439306</v>
      </c>
      <c r="Q5753" s="24">
        <v>343208</v>
      </c>
      <c r="R5753" s="24">
        <v>549133</v>
      </c>
      <c r="S5753" s="24">
        <v>388969</v>
      </c>
      <c r="T5753" s="24">
        <v>622351</v>
      </c>
      <c r="U5753" s="24">
        <v>434730</v>
      </c>
      <c r="V5753" s="24">
        <v>695568</v>
      </c>
    </row>
    <row r="5754" spans="1:22" hidden="1" x14ac:dyDescent="0.3">
      <c r="A5754" s="23"/>
      <c r="B5754" s="23">
        <v>2023</v>
      </c>
      <c r="C5754" s="23" t="s">
        <v>578</v>
      </c>
      <c r="D5754" t="s">
        <v>144</v>
      </c>
      <c r="E5754" s="23" t="s">
        <v>579</v>
      </c>
      <c r="F5754" s="23" t="s">
        <v>275</v>
      </c>
      <c r="G5754" s="23">
        <v>1</v>
      </c>
      <c r="H5754" s="23" t="s">
        <v>14</v>
      </c>
      <c r="I5754" s="24">
        <v>120686</v>
      </c>
      <c r="J5754" s="24">
        <v>211200</v>
      </c>
      <c r="K5754" s="24">
        <v>156745</v>
      </c>
      <c r="L5754" s="24">
        <v>274304</v>
      </c>
      <c r="M5754" s="24">
        <v>187390</v>
      </c>
      <c r="N5754" s="24">
        <v>327932</v>
      </c>
      <c r="O5754" s="24">
        <v>223565</v>
      </c>
      <c r="P5754" s="24">
        <v>391239</v>
      </c>
      <c r="Q5754" s="24">
        <v>263857</v>
      </c>
      <c r="R5754" s="24">
        <v>461749</v>
      </c>
      <c r="S5754" s="24">
        <v>289491</v>
      </c>
      <c r="T5754" s="24">
        <v>506609</v>
      </c>
      <c r="U5754" s="24">
        <v>313647</v>
      </c>
      <c r="V5754" s="24">
        <v>548882</v>
      </c>
    </row>
    <row r="5755" spans="1:22" hidden="1" x14ac:dyDescent="0.3">
      <c r="A5755" s="23"/>
      <c r="B5755" s="23">
        <v>2023</v>
      </c>
      <c r="C5755" s="23" t="s">
        <v>578</v>
      </c>
      <c r="D5755" t="s">
        <v>144</v>
      </c>
      <c r="E5755" s="23" t="s">
        <v>579</v>
      </c>
      <c r="F5755" s="23" t="s">
        <v>275</v>
      </c>
      <c r="G5755" s="23">
        <v>2</v>
      </c>
      <c r="H5755" s="23" t="s">
        <v>30</v>
      </c>
      <c r="I5755" s="24">
        <v>100791</v>
      </c>
      <c r="J5755" s="24">
        <v>176383</v>
      </c>
      <c r="K5755" s="24">
        <v>134231</v>
      </c>
      <c r="L5755" s="24">
        <v>234904</v>
      </c>
      <c r="M5755" s="24">
        <v>165312</v>
      </c>
      <c r="N5755" s="24">
        <v>289295</v>
      </c>
      <c r="O5755" s="24">
        <v>207865</v>
      </c>
      <c r="P5755" s="24">
        <v>363763</v>
      </c>
      <c r="Q5755" s="24">
        <v>251363</v>
      </c>
      <c r="R5755" s="24">
        <v>439885</v>
      </c>
      <c r="S5755" s="24">
        <v>277547</v>
      </c>
      <c r="T5755" s="24">
        <v>485707</v>
      </c>
      <c r="U5755" s="24">
        <v>302064</v>
      </c>
      <c r="V5755" s="24">
        <v>528613</v>
      </c>
    </row>
    <row r="5756" spans="1:22" hidden="1" x14ac:dyDescent="0.3">
      <c r="A5756" s="23"/>
      <c r="B5756" s="23">
        <v>2023</v>
      </c>
      <c r="C5756" s="23" t="s">
        <v>578</v>
      </c>
      <c r="D5756" t="s">
        <v>144</v>
      </c>
      <c r="E5756" s="23" t="s">
        <v>579</v>
      </c>
      <c r="F5756" s="23" t="s">
        <v>275</v>
      </c>
      <c r="G5756" s="23">
        <v>3</v>
      </c>
      <c r="H5756" s="23" t="s">
        <v>31</v>
      </c>
      <c r="I5756" s="24">
        <v>92754</v>
      </c>
      <c r="J5756" s="24">
        <v>162319</v>
      </c>
      <c r="K5756" s="24">
        <v>128056</v>
      </c>
      <c r="L5756" s="24">
        <v>224098</v>
      </c>
      <c r="M5756" s="24">
        <v>162335</v>
      </c>
      <c r="N5756" s="24">
        <v>284087</v>
      </c>
      <c r="O5756" s="24">
        <v>211822</v>
      </c>
      <c r="P5756" s="24">
        <v>370688</v>
      </c>
      <c r="Q5756" s="24">
        <v>263817</v>
      </c>
      <c r="R5756" s="24">
        <v>461680</v>
      </c>
      <c r="S5756" s="24">
        <v>296809</v>
      </c>
      <c r="T5756" s="24">
        <v>519415</v>
      </c>
      <c r="U5756" s="24">
        <v>329286</v>
      </c>
      <c r="V5756" s="24">
        <v>576250</v>
      </c>
    </row>
    <row r="5757" spans="1:22" hidden="1" x14ac:dyDescent="0.3">
      <c r="A5757" s="23"/>
      <c r="B5757" s="23">
        <v>2023</v>
      </c>
      <c r="C5757" s="23" t="s">
        <v>578</v>
      </c>
      <c r="D5757" t="s">
        <v>144</v>
      </c>
      <c r="E5757" s="23" t="s">
        <v>579</v>
      </c>
      <c r="F5757" s="23" t="s">
        <v>275</v>
      </c>
      <c r="G5757" s="23">
        <v>4</v>
      </c>
      <c r="H5757" s="23" t="s">
        <v>29</v>
      </c>
      <c r="I5757" s="24">
        <v>104044</v>
      </c>
      <c r="J5757" s="24">
        <v>166470</v>
      </c>
      <c r="K5757" s="24">
        <v>145661</v>
      </c>
      <c r="L5757" s="24">
        <v>233058</v>
      </c>
      <c r="M5757" s="24">
        <v>187279</v>
      </c>
      <c r="N5757" s="24">
        <v>299646</v>
      </c>
      <c r="O5757" s="24">
        <v>249705</v>
      </c>
      <c r="P5757" s="24">
        <v>399528</v>
      </c>
      <c r="Q5757" s="24">
        <v>312131</v>
      </c>
      <c r="R5757" s="24">
        <v>499409</v>
      </c>
      <c r="S5757" s="24">
        <v>353748</v>
      </c>
      <c r="T5757" s="24">
        <v>565997</v>
      </c>
      <c r="U5757" s="24">
        <v>395366</v>
      </c>
      <c r="V5757" s="24">
        <v>632585</v>
      </c>
    </row>
    <row r="5758" spans="1:22" x14ac:dyDescent="0.3">
      <c r="A5758" s="54"/>
      <c r="B5758" s="54" t="s">
        <v>620</v>
      </c>
      <c r="C5758" s="54" t="s">
        <v>612</v>
      </c>
      <c r="D5758" t="s">
        <v>144</v>
      </c>
      <c r="E5758" s="54" t="s">
        <v>579</v>
      </c>
      <c r="F5758" s="57" t="s">
        <v>275</v>
      </c>
      <c r="G5758" s="23">
        <v>1</v>
      </c>
      <c r="H5758" s="23" t="s">
        <v>14</v>
      </c>
      <c r="I5758" s="24">
        <v>119202</v>
      </c>
      <c r="J5758" s="24">
        <v>208604</v>
      </c>
      <c r="K5758" s="24">
        <v>154703</v>
      </c>
      <c r="L5758" s="24">
        <v>270730</v>
      </c>
      <c r="M5758" s="24">
        <v>185510</v>
      </c>
      <c r="N5758" s="24">
        <v>324642</v>
      </c>
      <c r="O5758" s="24">
        <v>221867</v>
      </c>
      <c r="P5758" s="24">
        <v>388268</v>
      </c>
      <c r="Q5758" s="24">
        <v>261770</v>
      </c>
      <c r="R5758" s="24">
        <v>458097</v>
      </c>
      <c r="S5758" s="24">
        <v>287136</v>
      </c>
      <c r="T5758" s="24">
        <v>502488</v>
      </c>
      <c r="U5758" s="24">
        <v>310145</v>
      </c>
      <c r="V5758" s="24">
        <v>542754</v>
      </c>
    </row>
    <row r="5759" spans="1:22" x14ac:dyDescent="0.3">
      <c r="A5759" s="54"/>
      <c r="B5759" s="54" t="s">
        <v>620</v>
      </c>
      <c r="C5759" s="54" t="s">
        <v>612</v>
      </c>
      <c r="D5759" t="s">
        <v>144</v>
      </c>
      <c r="E5759" s="54" t="s">
        <v>579</v>
      </c>
      <c r="F5759" s="57" t="s">
        <v>275</v>
      </c>
      <c r="G5759" s="23">
        <v>2</v>
      </c>
      <c r="H5759" s="23" t="s">
        <v>30</v>
      </c>
      <c r="I5759" s="24">
        <v>102844</v>
      </c>
      <c r="J5759" s="24">
        <v>179978</v>
      </c>
      <c r="K5759" s="24">
        <v>135170</v>
      </c>
      <c r="L5759" s="24">
        <v>236548</v>
      </c>
      <c r="M5759" s="24">
        <v>164727</v>
      </c>
      <c r="N5759" s="24">
        <v>288272</v>
      </c>
      <c r="O5759" s="24">
        <v>202819</v>
      </c>
      <c r="P5759" s="24">
        <v>354934</v>
      </c>
      <c r="Q5759" s="24">
        <v>241664</v>
      </c>
      <c r="R5759" s="24">
        <v>422913</v>
      </c>
      <c r="S5759" s="24">
        <v>267067</v>
      </c>
      <c r="T5759" s="24">
        <v>467367</v>
      </c>
      <c r="U5759" s="24">
        <v>290418</v>
      </c>
      <c r="V5759" s="24">
        <v>508232</v>
      </c>
    </row>
    <row r="5760" spans="1:22" x14ac:dyDescent="0.3">
      <c r="A5760" s="54"/>
      <c r="B5760" s="54" t="s">
        <v>620</v>
      </c>
      <c r="C5760" s="54" t="s">
        <v>612</v>
      </c>
      <c r="D5760" t="s">
        <v>144</v>
      </c>
      <c r="E5760" s="54" t="s">
        <v>579</v>
      </c>
      <c r="F5760" s="57" t="s">
        <v>275</v>
      </c>
      <c r="G5760" s="23">
        <v>3</v>
      </c>
      <c r="H5760" s="23" t="s">
        <v>31</v>
      </c>
      <c r="I5760" s="24">
        <v>92672</v>
      </c>
      <c r="J5760" s="24">
        <v>162176</v>
      </c>
      <c r="K5760" s="24">
        <v>125852</v>
      </c>
      <c r="L5760" s="24">
        <v>220242</v>
      </c>
      <c r="M5760" s="24">
        <v>158940</v>
      </c>
      <c r="N5760" s="24">
        <v>278146</v>
      </c>
      <c r="O5760" s="24">
        <v>209041</v>
      </c>
      <c r="P5760" s="24">
        <v>365822</v>
      </c>
      <c r="Q5760" s="24">
        <v>258601</v>
      </c>
      <c r="R5760" s="24">
        <v>452553</v>
      </c>
      <c r="S5760" s="24">
        <v>291042</v>
      </c>
      <c r="T5760" s="24">
        <v>509323</v>
      </c>
      <c r="U5760" s="24">
        <v>323002</v>
      </c>
      <c r="V5760" s="24">
        <v>565254</v>
      </c>
    </row>
    <row r="5761" spans="1:22" x14ac:dyDescent="0.3">
      <c r="A5761" s="54"/>
      <c r="B5761" s="54" t="s">
        <v>620</v>
      </c>
      <c r="C5761" s="54" t="s">
        <v>612</v>
      </c>
      <c r="D5761" t="s">
        <v>144</v>
      </c>
      <c r="E5761" s="54" t="s">
        <v>579</v>
      </c>
      <c r="F5761" s="57" t="s">
        <v>275</v>
      </c>
      <c r="G5761" s="23">
        <v>4</v>
      </c>
      <c r="H5761" s="23" t="s">
        <v>29</v>
      </c>
      <c r="I5761" s="24">
        <v>105166</v>
      </c>
      <c r="J5761" s="24">
        <v>168266</v>
      </c>
      <c r="K5761" s="24">
        <v>147233</v>
      </c>
      <c r="L5761" s="24">
        <v>235572</v>
      </c>
      <c r="M5761" s="24">
        <v>189299</v>
      </c>
      <c r="N5761" s="24">
        <v>302879</v>
      </c>
      <c r="O5761" s="24">
        <v>252399</v>
      </c>
      <c r="P5761" s="24">
        <v>403838</v>
      </c>
      <c r="Q5761" s="24">
        <v>315499</v>
      </c>
      <c r="R5761" s="24">
        <v>504798</v>
      </c>
      <c r="S5761" s="24">
        <v>357565</v>
      </c>
      <c r="T5761" s="24">
        <v>572104</v>
      </c>
      <c r="U5761" s="24">
        <v>399632</v>
      </c>
      <c r="V5761" s="24">
        <v>639411</v>
      </c>
    </row>
    <row r="5762" spans="1:22" hidden="1" x14ac:dyDescent="0.3">
      <c r="A5762" s="23"/>
      <c r="B5762" s="23">
        <v>2023</v>
      </c>
      <c r="C5762" s="23" t="s">
        <v>573</v>
      </c>
      <c r="D5762" t="s">
        <v>152</v>
      </c>
      <c r="E5762" s="23" t="s">
        <v>574</v>
      </c>
      <c r="F5762" s="23" t="s">
        <v>361</v>
      </c>
      <c r="G5762" s="23">
        <v>1</v>
      </c>
      <c r="H5762" s="23" t="s">
        <v>14</v>
      </c>
      <c r="I5762" s="24">
        <v>119893</v>
      </c>
      <c r="J5762" s="24">
        <v>209812</v>
      </c>
      <c r="K5762" s="24">
        <v>155594</v>
      </c>
      <c r="L5762" s="24">
        <v>272289</v>
      </c>
      <c r="M5762" s="24">
        <v>185907</v>
      </c>
      <c r="N5762" s="24">
        <v>325338</v>
      </c>
      <c r="O5762" s="24">
        <v>221649</v>
      </c>
      <c r="P5762" s="24">
        <v>387886</v>
      </c>
      <c r="Q5762" s="24">
        <v>261491</v>
      </c>
      <c r="R5762" s="24">
        <v>457610</v>
      </c>
      <c r="S5762" s="24">
        <v>286851</v>
      </c>
      <c r="T5762" s="24">
        <v>501990</v>
      </c>
      <c r="U5762" s="24">
        <v>310708</v>
      </c>
      <c r="V5762" s="24">
        <v>543739</v>
      </c>
    </row>
    <row r="5763" spans="1:22" hidden="1" x14ac:dyDescent="0.3">
      <c r="A5763" s="23"/>
      <c r="B5763" s="23">
        <v>2023</v>
      </c>
      <c r="C5763" s="23" t="s">
        <v>573</v>
      </c>
      <c r="D5763" t="s">
        <v>152</v>
      </c>
      <c r="E5763" s="23" t="s">
        <v>574</v>
      </c>
      <c r="F5763" s="23" t="s">
        <v>361</v>
      </c>
      <c r="G5763" s="23">
        <v>2</v>
      </c>
      <c r="H5763" s="23" t="s">
        <v>30</v>
      </c>
      <c r="I5763" s="24">
        <v>100786</v>
      </c>
      <c r="J5763" s="24">
        <v>176375</v>
      </c>
      <c r="K5763" s="24">
        <v>133971</v>
      </c>
      <c r="L5763" s="24">
        <v>234449</v>
      </c>
      <c r="M5763" s="24">
        <v>164703</v>
      </c>
      <c r="N5763" s="24">
        <v>288231</v>
      </c>
      <c r="O5763" s="24">
        <v>206570</v>
      </c>
      <c r="P5763" s="24">
        <v>361498</v>
      </c>
      <c r="Q5763" s="24">
        <v>249492</v>
      </c>
      <c r="R5763" s="24">
        <v>436611</v>
      </c>
      <c r="S5763" s="24">
        <v>275381</v>
      </c>
      <c r="T5763" s="24">
        <v>481916</v>
      </c>
      <c r="U5763" s="24">
        <v>299585</v>
      </c>
      <c r="V5763" s="24">
        <v>524273</v>
      </c>
    </row>
    <row r="5764" spans="1:22" hidden="1" x14ac:dyDescent="0.3">
      <c r="A5764" s="23"/>
      <c r="B5764" s="23">
        <v>2023</v>
      </c>
      <c r="C5764" s="23" t="s">
        <v>573</v>
      </c>
      <c r="D5764" t="s">
        <v>152</v>
      </c>
      <c r="E5764" s="23" t="s">
        <v>574</v>
      </c>
      <c r="F5764" s="23" t="s">
        <v>361</v>
      </c>
      <c r="G5764" s="23">
        <v>3</v>
      </c>
      <c r="H5764" s="23" t="s">
        <v>31</v>
      </c>
      <c r="I5764" s="24">
        <v>93171</v>
      </c>
      <c r="J5764" s="24">
        <v>163049</v>
      </c>
      <c r="K5764" s="24">
        <v>128711</v>
      </c>
      <c r="L5764" s="24">
        <v>225245</v>
      </c>
      <c r="M5764" s="24">
        <v>163269</v>
      </c>
      <c r="N5764" s="24">
        <v>285721</v>
      </c>
      <c r="O5764" s="24">
        <v>213250</v>
      </c>
      <c r="P5764" s="24">
        <v>373187</v>
      </c>
      <c r="Q5764" s="24">
        <v>265640</v>
      </c>
      <c r="R5764" s="24">
        <v>464871</v>
      </c>
      <c r="S5764" s="24">
        <v>298961</v>
      </c>
      <c r="T5764" s="24">
        <v>523182</v>
      </c>
      <c r="U5764" s="24">
        <v>331789</v>
      </c>
      <c r="V5764" s="24">
        <v>580630</v>
      </c>
    </row>
    <row r="5765" spans="1:22" hidden="1" x14ac:dyDescent="0.3">
      <c r="A5765" s="23"/>
      <c r="B5765" s="23">
        <v>2023</v>
      </c>
      <c r="C5765" s="23" t="s">
        <v>573</v>
      </c>
      <c r="D5765" t="s">
        <v>152</v>
      </c>
      <c r="E5765" s="23" t="s">
        <v>574</v>
      </c>
      <c r="F5765" s="23" t="s">
        <v>361</v>
      </c>
      <c r="G5765" s="23">
        <v>4</v>
      </c>
      <c r="H5765" s="23" t="s">
        <v>29</v>
      </c>
      <c r="I5765" s="24">
        <v>103375</v>
      </c>
      <c r="J5765" s="24">
        <v>165400</v>
      </c>
      <c r="K5765" s="24">
        <v>144725</v>
      </c>
      <c r="L5765" s="24">
        <v>231560</v>
      </c>
      <c r="M5765" s="24">
        <v>186075</v>
      </c>
      <c r="N5765" s="24">
        <v>297719</v>
      </c>
      <c r="O5765" s="24">
        <v>248100</v>
      </c>
      <c r="P5765" s="24">
        <v>396959</v>
      </c>
      <c r="Q5765" s="24">
        <v>310124</v>
      </c>
      <c r="R5765" s="24">
        <v>496199</v>
      </c>
      <c r="S5765" s="24">
        <v>351474</v>
      </c>
      <c r="T5765" s="24">
        <v>562359</v>
      </c>
      <c r="U5765" s="24">
        <v>392824</v>
      </c>
      <c r="V5765" s="24">
        <v>628519</v>
      </c>
    </row>
    <row r="5766" spans="1:22" x14ac:dyDescent="0.3">
      <c r="A5766" s="54"/>
      <c r="B5766" s="54" t="s">
        <v>620</v>
      </c>
      <c r="C5766" s="54" t="s">
        <v>618</v>
      </c>
      <c r="D5766" t="s">
        <v>152</v>
      </c>
      <c r="E5766" s="54" t="s">
        <v>574</v>
      </c>
      <c r="F5766" s="57" t="s">
        <v>361</v>
      </c>
      <c r="G5766" s="23">
        <v>1</v>
      </c>
      <c r="H5766" s="23" t="s">
        <v>14</v>
      </c>
      <c r="I5766" s="24">
        <v>118894</v>
      </c>
      <c r="J5766" s="24">
        <v>208065</v>
      </c>
      <c r="K5766" s="24">
        <v>154083</v>
      </c>
      <c r="L5766" s="24">
        <v>269645</v>
      </c>
      <c r="M5766" s="24">
        <v>184620</v>
      </c>
      <c r="N5766" s="24">
        <v>323086</v>
      </c>
      <c r="O5766" s="24">
        <v>220586</v>
      </c>
      <c r="P5766" s="24">
        <v>386025</v>
      </c>
      <c r="Q5766" s="24">
        <v>260070</v>
      </c>
      <c r="R5766" s="24">
        <v>455123</v>
      </c>
      <c r="S5766" s="24">
        <v>285190</v>
      </c>
      <c r="T5766" s="24">
        <v>499082</v>
      </c>
      <c r="U5766" s="24">
        <v>307835</v>
      </c>
      <c r="V5766" s="24">
        <v>538712</v>
      </c>
    </row>
    <row r="5767" spans="1:22" x14ac:dyDescent="0.3">
      <c r="A5767" s="54"/>
      <c r="B5767" s="54" t="s">
        <v>620</v>
      </c>
      <c r="C5767" s="54" t="s">
        <v>618</v>
      </c>
      <c r="D5767" t="s">
        <v>152</v>
      </c>
      <c r="E5767" s="54" t="s">
        <v>574</v>
      </c>
      <c r="F5767" s="57" t="s">
        <v>361</v>
      </c>
      <c r="G5767" s="23">
        <v>2</v>
      </c>
      <c r="H5767" s="23" t="s">
        <v>30</v>
      </c>
      <c r="I5767" s="24">
        <v>103508</v>
      </c>
      <c r="J5767" s="24">
        <v>181139</v>
      </c>
      <c r="K5767" s="24">
        <v>135710</v>
      </c>
      <c r="L5767" s="24">
        <v>237493</v>
      </c>
      <c r="M5767" s="24">
        <v>165073</v>
      </c>
      <c r="N5767" s="24">
        <v>288877</v>
      </c>
      <c r="O5767" s="24">
        <v>202669</v>
      </c>
      <c r="P5767" s="24">
        <v>354671</v>
      </c>
      <c r="Q5767" s="24">
        <v>241159</v>
      </c>
      <c r="R5767" s="24">
        <v>422028</v>
      </c>
      <c r="S5767" s="24">
        <v>266361</v>
      </c>
      <c r="T5767" s="24">
        <v>466132</v>
      </c>
      <c r="U5767" s="24">
        <v>289436</v>
      </c>
      <c r="V5767" s="24">
        <v>506513</v>
      </c>
    </row>
    <row r="5768" spans="1:22" x14ac:dyDescent="0.3">
      <c r="A5768" s="54"/>
      <c r="B5768" s="54" t="s">
        <v>620</v>
      </c>
      <c r="C5768" s="54" t="s">
        <v>618</v>
      </c>
      <c r="D5768" t="s">
        <v>152</v>
      </c>
      <c r="E5768" s="54" t="s">
        <v>574</v>
      </c>
      <c r="F5768" s="57" t="s">
        <v>361</v>
      </c>
      <c r="G5768" s="23">
        <v>3</v>
      </c>
      <c r="H5768" s="23" t="s">
        <v>31</v>
      </c>
      <c r="I5768" s="24">
        <v>94347</v>
      </c>
      <c r="J5768" s="24">
        <v>165107</v>
      </c>
      <c r="K5768" s="24">
        <v>128428</v>
      </c>
      <c r="L5768" s="24">
        <v>224750</v>
      </c>
      <c r="M5768" s="24">
        <v>162423</v>
      </c>
      <c r="N5768" s="24">
        <v>284240</v>
      </c>
      <c r="O5768" s="24">
        <v>213855</v>
      </c>
      <c r="P5768" s="24">
        <v>374247</v>
      </c>
      <c r="Q5768" s="24">
        <v>264780</v>
      </c>
      <c r="R5768" s="24">
        <v>463365</v>
      </c>
      <c r="S5768" s="24">
        <v>298165</v>
      </c>
      <c r="T5768" s="24">
        <v>521789</v>
      </c>
      <c r="U5768" s="24">
        <v>331099</v>
      </c>
      <c r="V5768" s="24">
        <v>579423</v>
      </c>
    </row>
    <row r="5769" spans="1:22" x14ac:dyDescent="0.3">
      <c r="A5769" s="54"/>
      <c r="B5769" s="54" t="s">
        <v>620</v>
      </c>
      <c r="C5769" s="54" t="s">
        <v>618</v>
      </c>
      <c r="D5769" t="s">
        <v>152</v>
      </c>
      <c r="E5769" s="54" t="s">
        <v>574</v>
      </c>
      <c r="F5769" s="57" t="s">
        <v>361</v>
      </c>
      <c r="G5769" s="23">
        <v>4</v>
      </c>
      <c r="H5769" s="23" t="s">
        <v>29</v>
      </c>
      <c r="I5769" s="24">
        <v>104918</v>
      </c>
      <c r="J5769" s="24">
        <v>167868</v>
      </c>
      <c r="K5769" s="24">
        <v>146885</v>
      </c>
      <c r="L5769" s="24">
        <v>235015</v>
      </c>
      <c r="M5769" s="24">
        <v>188852</v>
      </c>
      <c r="N5769" s="24">
        <v>302163</v>
      </c>
      <c r="O5769" s="24">
        <v>251802</v>
      </c>
      <c r="P5769" s="24">
        <v>402884</v>
      </c>
      <c r="Q5769" s="24">
        <v>314753</v>
      </c>
      <c r="R5769" s="24">
        <v>503604</v>
      </c>
      <c r="S5769" s="24">
        <v>356720</v>
      </c>
      <c r="T5769" s="24">
        <v>570752</v>
      </c>
      <c r="U5769" s="24">
        <v>398687</v>
      </c>
      <c r="V5769" s="24">
        <v>637899</v>
      </c>
    </row>
    <row r="5770" spans="1:22" hidden="1" x14ac:dyDescent="0.3">
      <c r="A5770" s="23"/>
      <c r="B5770" s="23">
        <v>2023</v>
      </c>
      <c r="C5770" s="23" t="s">
        <v>560</v>
      </c>
      <c r="D5770" t="s">
        <v>158</v>
      </c>
      <c r="E5770" s="23" t="s">
        <v>528</v>
      </c>
      <c r="F5770" s="23" t="s">
        <v>329</v>
      </c>
      <c r="G5770" s="23">
        <v>1</v>
      </c>
      <c r="H5770" s="23" t="s">
        <v>14</v>
      </c>
      <c r="I5770" s="24">
        <v>129376</v>
      </c>
      <c r="J5770" s="24">
        <v>226408</v>
      </c>
      <c r="K5770" s="24">
        <v>167986</v>
      </c>
      <c r="L5770" s="24">
        <v>293975</v>
      </c>
      <c r="M5770" s="24">
        <v>200788</v>
      </c>
      <c r="N5770" s="24">
        <v>351379</v>
      </c>
      <c r="O5770" s="24">
        <v>239493</v>
      </c>
      <c r="P5770" s="24">
        <v>419113</v>
      </c>
      <c r="Q5770" s="24">
        <v>282616</v>
      </c>
      <c r="R5770" s="24">
        <v>494577</v>
      </c>
      <c r="S5770" s="24">
        <v>310055</v>
      </c>
      <c r="T5770" s="24">
        <v>542597</v>
      </c>
      <c r="U5770" s="24">
        <v>335897</v>
      </c>
      <c r="V5770" s="24">
        <v>587820</v>
      </c>
    </row>
    <row r="5771" spans="1:22" hidden="1" x14ac:dyDescent="0.3">
      <c r="A5771" s="23"/>
      <c r="B5771" s="23">
        <v>2023</v>
      </c>
      <c r="C5771" s="23" t="s">
        <v>560</v>
      </c>
      <c r="D5771" t="s">
        <v>158</v>
      </c>
      <c r="E5771" s="23" t="s">
        <v>528</v>
      </c>
      <c r="F5771" s="23" t="s">
        <v>329</v>
      </c>
      <c r="G5771" s="23">
        <v>2</v>
      </c>
      <c r="H5771" s="23" t="s">
        <v>30</v>
      </c>
      <c r="I5771" s="24">
        <v>108299</v>
      </c>
      <c r="J5771" s="24">
        <v>189524</v>
      </c>
      <c r="K5771" s="24">
        <v>144134</v>
      </c>
      <c r="L5771" s="24">
        <v>252234</v>
      </c>
      <c r="M5771" s="24">
        <v>177398</v>
      </c>
      <c r="N5771" s="24">
        <v>310446</v>
      </c>
      <c r="O5771" s="24">
        <v>222860</v>
      </c>
      <c r="P5771" s="24">
        <v>390005</v>
      </c>
      <c r="Q5771" s="24">
        <v>269380</v>
      </c>
      <c r="R5771" s="24">
        <v>471414</v>
      </c>
      <c r="S5771" s="24">
        <v>297402</v>
      </c>
      <c r="T5771" s="24">
        <v>520453</v>
      </c>
      <c r="U5771" s="24">
        <v>323627</v>
      </c>
      <c r="V5771" s="24">
        <v>566347</v>
      </c>
    </row>
    <row r="5772" spans="1:22" hidden="1" x14ac:dyDescent="0.3">
      <c r="A5772" s="23"/>
      <c r="B5772" s="23">
        <v>2023</v>
      </c>
      <c r="C5772" s="23" t="s">
        <v>560</v>
      </c>
      <c r="D5772" t="s">
        <v>158</v>
      </c>
      <c r="E5772" s="23" t="s">
        <v>528</v>
      </c>
      <c r="F5772" s="23" t="s">
        <v>329</v>
      </c>
      <c r="G5772" s="23">
        <v>3</v>
      </c>
      <c r="H5772" s="23" t="s">
        <v>31</v>
      </c>
      <c r="I5772" s="24">
        <v>99824</v>
      </c>
      <c r="J5772" s="24">
        <v>174692</v>
      </c>
      <c r="K5772" s="24">
        <v>137848</v>
      </c>
      <c r="L5772" s="24">
        <v>241235</v>
      </c>
      <c r="M5772" s="24">
        <v>174788</v>
      </c>
      <c r="N5772" s="24">
        <v>305879</v>
      </c>
      <c r="O5772" s="24">
        <v>228151</v>
      </c>
      <c r="P5772" s="24">
        <v>399263</v>
      </c>
      <c r="Q5772" s="24">
        <v>284171</v>
      </c>
      <c r="R5772" s="24">
        <v>497300</v>
      </c>
      <c r="S5772" s="24">
        <v>319747</v>
      </c>
      <c r="T5772" s="24">
        <v>559557</v>
      </c>
      <c r="U5772" s="24">
        <v>354778</v>
      </c>
      <c r="V5772" s="24">
        <v>620861</v>
      </c>
    </row>
    <row r="5773" spans="1:22" hidden="1" x14ac:dyDescent="0.3">
      <c r="A5773" s="23"/>
      <c r="B5773" s="23">
        <v>2023</v>
      </c>
      <c r="C5773" s="23" t="s">
        <v>560</v>
      </c>
      <c r="D5773" t="s">
        <v>158</v>
      </c>
      <c r="E5773" s="23" t="s">
        <v>528</v>
      </c>
      <c r="F5773" s="23" t="s">
        <v>329</v>
      </c>
      <c r="G5773" s="23">
        <v>4</v>
      </c>
      <c r="H5773" s="23" t="s">
        <v>29</v>
      </c>
      <c r="I5773" s="24">
        <v>111541</v>
      </c>
      <c r="J5773" s="24">
        <v>178466</v>
      </c>
      <c r="K5773" s="24">
        <v>156158</v>
      </c>
      <c r="L5773" s="24">
        <v>249853</v>
      </c>
      <c r="M5773" s="24">
        <v>200774</v>
      </c>
      <c r="N5773" s="24">
        <v>321239</v>
      </c>
      <c r="O5773" s="24">
        <v>267699</v>
      </c>
      <c r="P5773" s="24">
        <v>428319</v>
      </c>
      <c r="Q5773" s="24">
        <v>334624</v>
      </c>
      <c r="R5773" s="24">
        <v>535399</v>
      </c>
      <c r="S5773" s="24">
        <v>379241</v>
      </c>
      <c r="T5773" s="24">
        <v>606785</v>
      </c>
      <c r="U5773" s="24">
        <v>423857</v>
      </c>
      <c r="V5773" s="24">
        <v>678171</v>
      </c>
    </row>
    <row r="5774" spans="1:22" x14ac:dyDescent="0.3">
      <c r="A5774" s="54"/>
      <c r="B5774" s="54" t="s">
        <v>620</v>
      </c>
      <c r="C5774" s="54" t="s">
        <v>617</v>
      </c>
      <c r="D5774" t="s">
        <v>158</v>
      </c>
      <c r="E5774" s="54" t="s">
        <v>563</v>
      </c>
      <c r="F5774" s="57" t="s">
        <v>329</v>
      </c>
      <c r="G5774" s="23">
        <v>1</v>
      </c>
      <c r="H5774" s="23" t="s">
        <v>14</v>
      </c>
      <c r="I5774" s="24">
        <v>129658</v>
      </c>
      <c r="J5774" s="24">
        <v>226902</v>
      </c>
      <c r="K5774" s="24">
        <v>168163</v>
      </c>
      <c r="L5774" s="24">
        <v>294286</v>
      </c>
      <c r="M5774" s="24">
        <v>201578</v>
      </c>
      <c r="N5774" s="24">
        <v>352761</v>
      </c>
      <c r="O5774" s="24">
        <v>240976</v>
      </c>
      <c r="P5774" s="24">
        <v>421708</v>
      </c>
      <c r="Q5774" s="24">
        <v>284222</v>
      </c>
      <c r="R5774" s="24">
        <v>497388</v>
      </c>
      <c r="S5774" s="24">
        <v>311723</v>
      </c>
      <c r="T5774" s="24">
        <v>545515</v>
      </c>
      <c r="U5774" s="24">
        <v>336599</v>
      </c>
      <c r="V5774" s="24">
        <v>589048</v>
      </c>
    </row>
    <row r="5775" spans="1:22" x14ac:dyDescent="0.3">
      <c r="A5775" s="54"/>
      <c r="B5775" s="54" t="s">
        <v>620</v>
      </c>
      <c r="C5775" s="54" t="s">
        <v>617</v>
      </c>
      <c r="D5775" t="s">
        <v>158</v>
      </c>
      <c r="E5775" s="54" t="s">
        <v>563</v>
      </c>
      <c r="F5775" s="57" t="s">
        <v>329</v>
      </c>
      <c r="G5775" s="23">
        <v>2</v>
      </c>
      <c r="H5775" s="23" t="s">
        <v>30</v>
      </c>
      <c r="I5775" s="24">
        <v>112329</v>
      </c>
      <c r="J5775" s="24">
        <v>196575</v>
      </c>
      <c r="K5775" s="24">
        <v>147470</v>
      </c>
      <c r="L5775" s="24">
        <v>258073</v>
      </c>
      <c r="M5775" s="24">
        <v>179561</v>
      </c>
      <c r="N5775" s="24">
        <v>314231</v>
      </c>
      <c r="O5775" s="24">
        <v>220797</v>
      </c>
      <c r="P5775" s="24">
        <v>386394</v>
      </c>
      <c r="Q5775" s="24">
        <v>262922</v>
      </c>
      <c r="R5775" s="24">
        <v>460113</v>
      </c>
      <c r="S5775" s="24">
        <v>290486</v>
      </c>
      <c r="T5775" s="24">
        <v>508350</v>
      </c>
      <c r="U5775" s="24">
        <v>315778</v>
      </c>
      <c r="V5775" s="24">
        <v>552611</v>
      </c>
    </row>
    <row r="5776" spans="1:22" x14ac:dyDescent="0.3">
      <c r="A5776" s="54"/>
      <c r="B5776" s="54" t="s">
        <v>620</v>
      </c>
      <c r="C5776" s="54" t="s">
        <v>617</v>
      </c>
      <c r="D5776" t="s">
        <v>158</v>
      </c>
      <c r="E5776" s="54" t="s">
        <v>563</v>
      </c>
      <c r="F5776" s="57" t="s">
        <v>329</v>
      </c>
      <c r="G5776" s="23">
        <v>3</v>
      </c>
      <c r="H5776" s="23" t="s">
        <v>31</v>
      </c>
      <c r="I5776" s="24">
        <v>101755</v>
      </c>
      <c r="J5776" s="24">
        <v>178071</v>
      </c>
      <c r="K5776" s="24">
        <v>138337</v>
      </c>
      <c r="L5776" s="24">
        <v>242091</v>
      </c>
      <c r="M5776" s="24">
        <v>174822</v>
      </c>
      <c r="N5776" s="24">
        <v>305939</v>
      </c>
      <c r="O5776" s="24">
        <v>230045</v>
      </c>
      <c r="P5776" s="24">
        <v>402580</v>
      </c>
      <c r="Q5776" s="24">
        <v>284697</v>
      </c>
      <c r="R5776" s="24">
        <v>498219</v>
      </c>
      <c r="S5776" s="24">
        <v>320495</v>
      </c>
      <c r="T5776" s="24">
        <v>560867</v>
      </c>
      <c r="U5776" s="24">
        <v>355785</v>
      </c>
      <c r="V5776" s="24">
        <v>622624</v>
      </c>
    </row>
    <row r="5777" spans="1:22" x14ac:dyDescent="0.3">
      <c r="A5777" s="54"/>
      <c r="B5777" s="54" t="s">
        <v>620</v>
      </c>
      <c r="C5777" s="54" t="s">
        <v>617</v>
      </c>
      <c r="D5777" t="s">
        <v>158</v>
      </c>
      <c r="E5777" s="54" t="s">
        <v>563</v>
      </c>
      <c r="F5777" s="57" t="s">
        <v>329</v>
      </c>
      <c r="G5777" s="23">
        <v>4</v>
      </c>
      <c r="H5777" s="23" t="s">
        <v>29</v>
      </c>
      <c r="I5777" s="24">
        <v>114403</v>
      </c>
      <c r="J5777" s="24">
        <v>183044</v>
      </c>
      <c r="K5777" s="24">
        <v>160164</v>
      </c>
      <c r="L5777" s="24">
        <v>256262</v>
      </c>
      <c r="M5777" s="24">
        <v>205925</v>
      </c>
      <c r="N5777" s="24">
        <v>329480</v>
      </c>
      <c r="O5777" s="24">
        <v>274566</v>
      </c>
      <c r="P5777" s="24">
        <v>439306</v>
      </c>
      <c r="Q5777" s="24">
        <v>343208</v>
      </c>
      <c r="R5777" s="24">
        <v>549133</v>
      </c>
      <c r="S5777" s="24">
        <v>388969</v>
      </c>
      <c r="T5777" s="24">
        <v>622351</v>
      </c>
      <c r="U5777" s="24">
        <v>434730</v>
      </c>
      <c r="V5777" s="24">
        <v>695568</v>
      </c>
    </row>
    <row r="5778" spans="1:22" hidden="1" x14ac:dyDescent="0.3">
      <c r="A5778" s="23"/>
      <c r="B5778" s="23">
        <v>2023</v>
      </c>
      <c r="C5778" s="23" t="s">
        <v>573</v>
      </c>
      <c r="D5778" t="s">
        <v>153</v>
      </c>
      <c r="E5778" s="23" t="s">
        <v>575</v>
      </c>
      <c r="F5778" s="23" t="s">
        <v>199</v>
      </c>
      <c r="G5778" s="23">
        <v>1</v>
      </c>
      <c r="H5778" s="23" t="s">
        <v>14</v>
      </c>
      <c r="I5778" s="24">
        <v>110195</v>
      </c>
      <c r="J5778" s="24">
        <v>192841</v>
      </c>
      <c r="K5778" s="24">
        <v>143221</v>
      </c>
      <c r="L5778" s="24">
        <v>250637</v>
      </c>
      <c r="M5778" s="24">
        <v>171310</v>
      </c>
      <c r="N5778" s="24">
        <v>299793</v>
      </c>
      <c r="O5778" s="24">
        <v>204504</v>
      </c>
      <c r="P5778" s="24">
        <v>357882</v>
      </c>
      <c r="Q5778" s="24">
        <v>241447</v>
      </c>
      <c r="R5778" s="24">
        <v>422532</v>
      </c>
      <c r="S5778" s="24">
        <v>264941</v>
      </c>
      <c r="T5778" s="24">
        <v>463646</v>
      </c>
      <c r="U5778" s="24">
        <v>287114</v>
      </c>
      <c r="V5778" s="24">
        <v>502449</v>
      </c>
    </row>
    <row r="5779" spans="1:22" hidden="1" x14ac:dyDescent="0.3">
      <c r="A5779" s="23"/>
      <c r="B5779" s="23">
        <v>2023</v>
      </c>
      <c r="C5779" s="23" t="s">
        <v>573</v>
      </c>
      <c r="D5779" t="s">
        <v>153</v>
      </c>
      <c r="E5779" s="23" t="s">
        <v>575</v>
      </c>
      <c r="F5779" s="23" t="s">
        <v>199</v>
      </c>
      <c r="G5779" s="23">
        <v>2</v>
      </c>
      <c r="H5779" s="23" t="s">
        <v>30</v>
      </c>
      <c r="I5779" s="24">
        <v>91482</v>
      </c>
      <c r="J5779" s="24">
        <v>160093</v>
      </c>
      <c r="K5779" s="24">
        <v>122044</v>
      </c>
      <c r="L5779" s="24">
        <v>213578</v>
      </c>
      <c r="M5779" s="24">
        <v>150544</v>
      </c>
      <c r="N5779" s="24">
        <v>263451</v>
      </c>
      <c r="O5779" s="24">
        <v>189736</v>
      </c>
      <c r="P5779" s="24">
        <v>332038</v>
      </c>
      <c r="Q5779" s="24">
        <v>229695</v>
      </c>
      <c r="R5779" s="24">
        <v>401967</v>
      </c>
      <c r="S5779" s="24">
        <v>253707</v>
      </c>
      <c r="T5779" s="24">
        <v>443986</v>
      </c>
      <c r="U5779" s="24">
        <v>276220</v>
      </c>
      <c r="V5779" s="24">
        <v>483384</v>
      </c>
    </row>
    <row r="5780" spans="1:22" hidden="1" x14ac:dyDescent="0.3">
      <c r="A5780" s="23"/>
      <c r="B5780" s="23">
        <v>2023</v>
      </c>
      <c r="C5780" s="23" t="s">
        <v>573</v>
      </c>
      <c r="D5780" t="s">
        <v>153</v>
      </c>
      <c r="E5780" s="23" t="s">
        <v>575</v>
      </c>
      <c r="F5780" s="23" t="s">
        <v>199</v>
      </c>
      <c r="G5780" s="23">
        <v>3</v>
      </c>
      <c r="H5780" s="23" t="s">
        <v>31</v>
      </c>
      <c r="I5780" s="24">
        <v>83836</v>
      </c>
      <c r="J5780" s="24">
        <v>146713</v>
      </c>
      <c r="K5780" s="24">
        <v>115678</v>
      </c>
      <c r="L5780" s="24">
        <v>202437</v>
      </c>
      <c r="M5780" s="24">
        <v>146558</v>
      </c>
      <c r="N5780" s="24">
        <v>256476</v>
      </c>
      <c r="O5780" s="24">
        <v>191060</v>
      </c>
      <c r="P5780" s="24">
        <v>334354</v>
      </c>
      <c r="Q5780" s="24">
        <v>237922</v>
      </c>
      <c r="R5780" s="24">
        <v>416363</v>
      </c>
      <c r="S5780" s="24">
        <v>267590</v>
      </c>
      <c r="T5780" s="24">
        <v>468283</v>
      </c>
      <c r="U5780" s="24">
        <v>296775</v>
      </c>
      <c r="V5780" s="24">
        <v>519356</v>
      </c>
    </row>
    <row r="5781" spans="1:22" hidden="1" x14ac:dyDescent="0.3">
      <c r="A5781" s="23"/>
      <c r="B5781" s="23">
        <v>2023</v>
      </c>
      <c r="C5781" s="23" t="s">
        <v>573</v>
      </c>
      <c r="D5781" t="s">
        <v>153</v>
      </c>
      <c r="E5781" s="23" t="s">
        <v>575</v>
      </c>
      <c r="F5781" s="23" t="s">
        <v>199</v>
      </c>
      <c r="G5781" s="23">
        <v>4</v>
      </c>
      <c r="H5781" s="23" t="s">
        <v>29</v>
      </c>
      <c r="I5781" s="24">
        <v>94987</v>
      </c>
      <c r="J5781" s="24">
        <v>151980</v>
      </c>
      <c r="K5781" s="24">
        <v>132982</v>
      </c>
      <c r="L5781" s="24">
        <v>212771</v>
      </c>
      <c r="M5781" s="24">
        <v>170977</v>
      </c>
      <c r="N5781" s="24">
        <v>273563</v>
      </c>
      <c r="O5781" s="24">
        <v>227969</v>
      </c>
      <c r="P5781" s="24">
        <v>364751</v>
      </c>
      <c r="Q5781" s="24">
        <v>284962</v>
      </c>
      <c r="R5781" s="24">
        <v>455939</v>
      </c>
      <c r="S5781" s="24">
        <v>322957</v>
      </c>
      <c r="T5781" s="24">
        <v>516731</v>
      </c>
      <c r="U5781" s="24">
        <v>360952</v>
      </c>
      <c r="V5781" s="24">
        <v>577523</v>
      </c>
    </row>
    <row r="5782" spans="1:22" x14ac:dyDescent="0.3">
      <c r="A5782" s="54"/>
      <c r="B5782" s="54" t="s">
        <v>620</v>
      </c>
      <c r="C5782" s="54" t="s">
        <v>618</v>
      </c>
      <c r="D5782" t="s">
        <v>153</v>
      </c>
      <c r="E5782" s="54" t="s">
        <v>575</v>
      </c>
      <c r="F5782" s="57" t="s">
        <v>199</v>
      </c>
      <c r="G5782" s="23">
        <v>1</v>
      </c>
      <c r="H5782" s="23" t="s">
        <v>14</v>
      </c>
      <c r="I5782" s="24">
        <v>110588</v>
      </c>
      <c r="J5782" s="24">
        <v>193530</v>
      </c>
      <c r="K5782" s="24">
        <v>143612</v>
      </c>
      <c r="L5782" s="24">
        <v>251321</v>
      </c>
      <c r="M5782" s="24">
        <v>172268</v>
      </c>
      <c r="N5782" s="24">
        <v>301469</v>
      </c>
      <c r="O5782" s="24">
        <v>206118</v>
      </c>
      <c r="P5782" s="24">
        <v>360707</v>
      </c>
      <c r="Q5782" s="24">
        <v>243263</v>
      </c>
      <c r="R5782" s="24">
        <v>425711</v>
      </c>
      <c r="S5782" s="24">
        <v>266869</v>
      </c>
      <c r="T5782" s="24">
        <v>467021</v>
      </c>
      <c r="U5782" s="24">
        <v>288337</v>
      </c>
      <c r="V5782" s="24">
        <v>504589</v>
      </c>
    </row>
    <row r="5783" spans="1:22" x14ac:dyDescent="0.3">
      <c r="A5783" s="54"/>
      <c r="B5783" s="54" t="s">
        <v>620</v>
      </c>
      <c r="C5783" s="54" t="s">
        <v>618</v>
      </c>
      <c r="D5783" t="s">
        <v>153</v>
      </c>
      <c r="E5783" s="54" t="s">
        <v>575</v>
      </c>
      <c r="F5783" s="57" t="s">
        <v>199</v>
      </c>
      <c r="G5783" s="23">
        <v>2</v>
      </c>
      <c r="H5783" s="23" t="s">
        <v>30</v>
      </c>
      <c r="I5783" s="24">
        <v>95040</v>
      </c>
      <c r="J5783" s="24">
        <v>166321</v>
      </c>
      <c r="K5783" s="24">
        <v>125046</v>
      </c>
      <c r="L5783" s="24">
        <v>218831</v>
      </c>
      <c r="M5783" s="24">
        <v>152514</v>
      </c>
      <c r="N5783" s="24">
        <v>266900</v>
      </c>
      <c r="O5783" s="24">
        <v>188013</v>
      </c>
      <c r="P5783" s="24">
        <v>329023</v>
      </c>
      <c r="Q5783" s="24">
        <v>224153</v>
      </c>
      <c r="R5783" s="24">
        <v>392268</v>
      </c>
      <c r="S5783" s="24">
        <v>247774</v>
      </c>
      <c r="T5783" s="24">
        <v>433605</v>
      </c>
      <c r="U5783" s="24">
        <v>269525</v>
      </c>
      <c r="V5783" s="24">
        <v>471668</v>
      </c>
    </row>
    <row r="5784" spans="1:22" x14ac:dyDescent="0.3">
      <c r="A5784" s="54"/>
      <c r="B5784" s="54" t="s">
        <v>620</v>
      </c>
      <c r="C5784" s="54" t="s">
        <v>618</v>
      </c>
      <c r="D5784" t="s">
        <v>153</v>
      </c>
      <c r="E5784" s="54" t="s">
        <v>575</v>
      </c>
      <c r="F5784" s="57" t="s">
        <v>199</v>
      </c>
      <c r="G5784" s="23">
        <v>3</v>
      </c>
      <c r="H5784" s="23" t="s">
        <v>31</v>
      </c>
      <c r="I5784" s="24">
        <v>85208</v>
      </c>
      <c r="J5784" s="24">
        <v>149115</v>
      </c>
      <c r="K5784" s="24">
        <v>115596</v>
      </c>
      <c r="L5784" s="24">
        <v>202293</v>
      </c>
      <c r="M5784" s="24">
        <v>145896</v>
      </c>
      <c r="N5784" s="24">
        <v>255317</v>
      </c>
      <c r="O5784" s="24">
        <v>191790</v>
      </c>
      <c r="P5784" s="24">
        <v>335633</v>
      </c>
      <c r="Q5784" s="24">
        <v>237172</v>
      </c>
      <c r="R5784" s="24">
        <v>415051</v>
      </c>
      <c r="S5784" s="24">
        <v>266856</v>
      </c>
      <c r="T5784" s="24">
        <v>466998</v>
      </c>
      <c r="U5784" s="24">
        <v>296084</v>
      </c>
      <c r="V5784" s="24">
        <v>518147</v>
      </c>
    </row>
    <row r="5785" spans="1:22" x14ac:dyDescent="0.3">
      <c r="A5785" s="54"/>
      <c r="B5785" s="54" t="s">
        <v>620</v>
      </c>
      <c r="C5785" s="54" t="s">
        <v>618</v>
      </c>
      <c r="D5785" t="s">
        <v>153</v>
      </c>
      <c r="E5785" s="54" t="s">
        <v>575</v>
      </c>
      <c r="F5785" s="57" t="s">
        <v>199</v>
      </c>
      <c r="G5785" s="23">
        <v>4</v>
      </c>
      <c r="H5785" s="23" t="s">
        <v>29</v>
      </c>
      <c r="I5785" s="24">
        <v>97557</v>
      </c>
      <c r="J5785" s="24">
        <v>156092</v>
      </c>
      <c r="K5785" s="24">
        <v>136580</v>
      </c>
      <c r="L5785" s="24">
        <v>218528</v>
      </c>
      <c r="M5785" s="24">
        <v>175603</v>
      </c>
      <c r="N5785" s="24">
        <v>280965</v>
      </c>
      <c r="O5785" s="24">
        <v>234137</v>
      </c>
      <c r="P5785" s="24">
        <v>374620</v>
      </c>
      <c r="Q5785" s="24">
        <v>292672</v>
      </c>
      <c r="R5785" s="24">
        <v>468275</v>
      </c>
      <c r="S5785" s="24">
        <v>331695</v>
      </c>
      <c r="T5785" s="24">
        <v>530712</v>
      </c>
      <c r="U5785" s="24">
        <v>370718</v>
      </c>
      <c r="V5785" s="24">
        <v>593148</v>
      </c>
    </row>
    <row r="5786" spans="1:22" hidden="1" x14ac:dyDescent="0.3">
      <c r="A5786" s="23"/>
      <c r="B5786" s="23">
        <v>2023</v>
      </c>
      <c r="C5786" s="23" t="s">
        <v>551</v>
      </c>
      <c r="D5786" t="s">
        <v>141</v>
      </c>
      <c r="E5786" s="23" t="s">
        <v>552</v>
      </c>
      <c r="F5786" s="23" t="s">
        <v>272</v>
      </c>
      <c r="G5786" s="23">
        <v>1</v>
      </c>
      <c r="H5786" s="23" t="s">
        <v>14</v>
      </c>
      <c r="I5786" s="24">
        <v>105831</v>
      </c>
      <c r="J5786" s="24">
        <v>185204</v>
      </c>
      <c r="K5786" s="24">
        <v>137306</v>
      </c>
      <c r="L5786" s="24">
        <v>240285</v>
      </c>
      <c r="M5786" s="24">
        <v>164023</v>
      </c>
      <c r="N5786" s="24">
        <v>287040</v>
      </c>
      <c r="O5786" s="24">
        <v>195511</v>
      </c>
      <c r="P5786" s="24">
        <v>342143</v>
      </c>
      <c r="Q5786" s="24">
        <v>230621</v>
      </c>
      <c r="R5786" s="24">
        <v>403587</v>
      </c>
      <c r="S5786" s="24">
        <v>252973</v>
      </c>
      <c r="T5786" s="24">
        <v>442704</v>
      </c>
      <c r="U5786" s="24">
        <v>273988</v>
      </c>
      <c r="V5786" s="24">
        <v>479478</v>
      </c>
    </row>
    <row r="5787" spans="1:22" hidden="1" x14ac:dyDescent="0.3">
      <c r="A5787" s="23"/>
      <c r="B5787" s="23">
        <v>2023</v>
      </c>
      <c r="C5787" s="23" t="s">
        <v>551</v>
      </c>
      <c r="D5787" t="s">
        <v>141</v>
      </c>
      <c r="E5787" s="23" t="s">
        <v>552</v>
      </c>
      <c r="F5787" s="23" t="s">
        <v>272</v>
      </c>
      <c r="G5787" s="23">
        <v>2</v>
      </c>
      <c r="H5787" s="23" t="s">
        <v>30</v>
      </c>
      <c r="I5787" s="24">
        <v>89173</v>
      </c>
      <c r="J5787" s="24">
        <v>156053</v>
      </c>
      <c r="K5787" s="24">
        <v>118455</v>
      </c>
      <c r="L5787" s="24">
        <v>207296</v>
      </c>
      <c r="M5787" s="24">
        <v>145537</v>
      </c>
      <c r="N5787" s="24">
        <v>254690</v>
      </c>
      <c r="O5787" s="24">
        <v>182365</v>
      </c>
      <c r="P5787" s="24">
        <v>319138</v>
      </c>
      <c r="Q5787" s="24">
        <v>220160</v>
      </c>
      <c r="R5787" s="24">
        <v>385281</v>
      </c>
      <c r="S5787" s="24">
        <v>242973</v>
      </c>
      <c r="T5787" s="24">
        <v>425203</v>
      </c>
      <c r="U5787" s="24">
        <v>264290</v>
      </c>
      <c r="V5787" s="24">
        <v>462508</v>
      </c>
    </row>
    <row r="5788" spans="1:22" hidden="1" x14ac:dyDescent="0.3">
      <c r="A5788" s="23"/>
      <c r="B5788" s="23">
        <v>2023</v>
      </c>
      <c r="C5788" s="23" t="s">
        <v>551</v>
      </c>
      <c r="D5788" t="s">
        <v>141</v>
      </c>
      <c r="E5788" s="23" t="s">
        <v>552</v>
      </c>
      <c r="F5788" s="23" t="s">
        <v>272</v>
      </c>
      <c r="G5788" s="23">
        <v>3</v>
      </c>
      <c r="H5788" s="23" t="s">
        <v>31</v>
      </c>
      <c r="I5788" s="24">
        <v>82568</v>
      </c>
      <c r="J5788" s="24">
        <v>144494</v>
      </c>
      <c r="K5788" s="24">
        <v>114089</v>
      </c>
      <c r="L5788" s="24">
        <v>199656</v>
      </c>
      <c r="M5788" s="24">
        <v>144754</v>
      </c>
      <c r="N5788" s="24">
        <v>253319</v>
      </c>
      <c r="O5788" s="24">
        <v>189132</v>
      </c>
      <c r="P5788" s="24">
        <v>330981</v>
      </c>
      <c r="Q5788" s="24">
        <v>235611</v>
      </c>
      <c r="R5788" s="24">
        <v>412319</v>
      </c>
      <c r="S5788" s="24">
        <v>265197</v>
      </c>
      <c r="T5788" s="24">
        <v>464095</v>
      </c>
      <c r="U5788" s="24">
        <v>294353</v>
      </c>
      <c r="V5788" s="24">
        <v>515117</v>
      </c>
    </row>
    <row r="5789" spans="1:22" hidden="1" x14ac:dyDescent="0.3">
      <c r="A5789" s="23"/>
      <c r="B5789" s="23">
        <v>2023</v>
      </c>
      <c r="C5789" s="23" t="s">
        <v>551</v>
      </c>
      <c r="D5789" t="s">
        <v>141</v>
      </c>
      <c r="E5789" s="23" t="s">
        <v>552</v>
      </c>
      <c r="F5789" s="23" t="s">
        <v>272</v>
      </c>
      <c r="G5789" s="23">
        <v>4</v>
      </c>
      <c r="H5789" s="23" t="s">
        <v>29</v>
      </c>
      <c r="I5789" s="24">
        <v>91255</v>
      </c>
      <c r="J5789" s="24">
        <v>146008</v>
      </c>
      <c r="K5789" s="24">
        <v>127757</v>
      </c>
      <c r="L5789" s="24">
        <v>204411</v>
      </c>
      <c r="M5789" s="24">
        <v>164259</v>
      </c>
      <c r="N5789" s="24">
        <v>262814</v>
      </c>
      <c r="O5789" s="24">
        <v>219012</v>
      </c>
      <c r="P5789" s="24">
        <v>350419</v>
      </c>
      <c r="Q5789" s="24">
        <v>273765</v>
      </c>
      <c r="R5789" s="24">
        <v>438023</v>
      </c>
      <c r="S5789" s="24">
        <v>310267</v>
      </c>
      <c r="T5789" s="24">
        <v>496427</v>
      </c>
      <c r="U5789" s="24">
        <v>346769</v>
      </c>
      <c r="V5789" s="24">
        <v>554830</v>
      </c>
    </row>
    <row r="5790" spans="1:22" x14ac:dyDescent="0.3">
      <c r="A5790" s="54"/>
      <c r="B5790" s="54" t="s">
        <v>620</v>
      </c>
      <c r="C5790" s="54" t="s">
        <v>608</v>
      </c>
      <c r="D5790" t="s">
        <v>141</v>
      </c>
      <c r="E5790" s="54" t="s">
        <v>552</v>
      </c>
      <c r="F5790" s="57" t="s">
        <v>272</v>
      </c>
      <c r="G5790" s="23">
        <v>1</v>
      </c>
      <c r="H5790" s="23" t="s">
        <v>14</v>
      </c>
      <c r="I5790" s="24">
        <v>107353</v>
      </c>
      <c r="J5790" s="24">
        <v>187868</v>
      </c>
      <c r="K5790" s="24">
        <v>139115</v>
      </c>
      <c r="L5790" s="24">
        <v>243450</v>
      </c>
      <c r="M5790" s="24">
        <v>166678</v>
      </c>
      <c r="N5790" s="24">
        <v>291687</v>
      </c>
      <c r="O5790" s="24">
        <v>199137</v>
      </c>
      <c r="P5790" s="24">
        <v>348490</v>
      </c>
      <c r="Q5790" s="24">
        <v>234773</v>
      </c>
      <c r="R5790" s="24">
        <v>410852</v>
      </c>
      <c r="S5790" s="24">
        <v>257445</v>
      </c>
      <c r="T5790" s="24">
        <v>450528</v>
      </c>
      <c r="U5790" s="24">
        <v>277877</v>
      </c>
      <c r="V5790" s="24">
        <v>486284</v>
      </c>
    </row>
    <row r="5791" spans="1:22" x14ac:dyDescent="0.3">
      <c r="A5791" s="54"/>
      <c r="B5791" s="54" t="s">
        <v>620</v>
      </c>
      <c r="C5791" s="54" t="s">
        <v>608</v>
      </c>
      <c r="D5791" t="s">
        <v>141</v>
      </c>
      <c r="E5791" s="54" t="s">
        <v>552</v>
      </c>
      <c r="F5791" s="57" t="s">
        <v>272</v>
      </c>
      <c r="G5791" s="23">
        <v>2</v>
      </c>
      <c r="H5791" s="23" t="s">
        <v>30</v>
      </c>
      <c r="I5791" s="24">
        <v>93508</v>
      </c>
      <c r="J5791" s="24">
        <v>163639</v>
      </c>
      <c r="K5791" s="24">
        <v>122582</v>
      </c>
      <c r="L5791" s="24">
        <v>214519</v>
      </c>
      <c r="M5791" s="24">
        <v>149088</v>
      </c>
      <c r="N5791" s="24">
        <v>260905</v>
      </c>
      <c r="O5791" s="24">
        <v>183015</v>
      </c>
      <c r="P5791" s="24">
        <v>320277</v>
      </c>
      <c r="Q5791" s="24">
        <v>217756</v>
      </c>
      <c r="R5791" s="24">
        <v>381073</v>
      </c>
      <c r="S5791" s="24">
        <v>240505</v>
      </c>
      <c r="T5791" s="24">
        <v>420883</v>
      </c>
      <c r="U5791" s="24">
        <v>261328</v>
      </c>
      <c r="V5791" s="24">
        <v>457325</v>
      </c>
    </row>
    <row r="5792" spans="1:22" x14ac:dyDescent="0.3">
      <c r="A5792" s="54"/>
      <c r="B5792" s="54" t="s">
        <v>620</v>
      </c>
      <c r="C5792" s="54" t="s">
        <v>608</v>
      </c>
      <c r="D5792" t="s">
        <v>141</v>
      </c>
      <c r="E5792" s="54" t="s">
        <v>552</v>
      </c>
      <c r="F5792" s="57" t="s">
        <v>272</v>
      </c>
      <c r="G5792" s="23">
        <v>3</v>
      </c>
      <c r="H5792" s="23" t="s">
        <v>31</v>
      </c>
      <c r="I5792" s="24">
        <v>85287</v>
      </c>
      <c r="J5792" s="24">
        <v>149252</v>
      </c>
      <c r="K5792" s="24">
        <v>116110</v>
      </c>
      <c r="L5792" s="24">
        <v>203193</v>
      </c>
      <c r="M5792" s="24">
        <v>146856</v>
      </c>
      <c r="N5792" s="24">
        <v>256997</v>
      </c>
      <c r="O5792" s="24">
        <v>193370</v>
      </c>
      <c r="P5792" s="24">
        <v>338398</v>
      </c>
      <c r="Q5792" s="24">
        <v>239428</v>
      </c>
      <c r="R5792" s="24">
        <v>418998</v>
      </c>
      <c r="S5792" s="24">
        <v>269625</v>
      </c>
      <c r="T5792" s="24">
        <v>471844</v>
      </c>
      <c r="U5792" s="24">
        <v>299416</v>
      </c>
      <c r="V5792" s="24">
        <v>523978</v>
      </c>
    </row>
    <row r="5793" spans="1:22" x14ac:dyDescent="0.3">
      <c r="A5793" s="54"/>
      <c r="B5793" s="54" t="s">
        <v>620</v>
      </c>
      <c r="C5793" s="54" t="s">
        <v>608</v>
      </c>
      <c r="D5793" t="s">
        <v>141</v>
      </c>
      <c r="E5793" s="54" t="s">
        <v>552</v>
      </c>
      <c r="F5793" s="57" t="s">
        <v>272</v>
      </c>
      <c r="G5793" s="23">
        <v>4</v>
      </c>
      <c r="H5793" s="23" t="s">
        <v>29</v>
      </c>
      <c r="I5793" s="24">
        <v>94734</v>
      </c>
      <c r="J5793" s="24">
        <v>151575</v>
      </c>
      <c r="K5793" s="24">
        <v>132628</v>
      </c>
      <c r="L5793" s="24">
        <v>212205</v>
      </c>
      <c r="M5793" s="24">
        <v>170522</v>
      </c>
      <c r="N5793" s="24">
        <v>272835</v>
      </c>
      <c r="O5793" s="24">
        <v>227363</v>
      </c>
      <c r="P5793" s="24">
        <v>363780</v>
      </c>
      <c r="Q5793" s="24">
        <v>284203</v>
      </c>
      <c r="R5793" s="24">
        <v>454725</v>
      </c>
      <c r="S5793" s="24">
        <v>322097</v>
      </c>
      <c r="T5793" s="24">
        <v>515355</v>
      </c>
      <c r="U5793" s="24">
        <v>359991</v>
      </c>
      <c r="V5793" s="24">
        <v>575985</v>
      </c>
    </row>
    <row r="5794" spans="1:22" hidden="1" x14ac:dyDescent="0.3">
      <c r="A5794" s="23"/>
      <c r="B5794" s="23">
        <v>2023</v>
      </c>
      <c r="C5794" s="23" t="s">
        <v>544</v>
      </c>
      <c r="D5794" t="s">
        <v>145</v>
      </c>
      <c r="E5794" s="23" t="s">
        <v>545</v>
      </c>
      <c r="F5794" s="23" t="s">
        <v>192</v>
      </c>
      <c r="G5794" s="23">
        <v>1</v>
      </c>
      <c r="H5794" s="23" t="s">
        <v>14</v>
      </c>
      <c r="I5794" s="24">
        <v>130434</v>
      </c>
      <c r="J5794" s="24">
        <v>228260</v>
      </c>
      <c r="K5794" s="24">
        <v>169252</v>
      </c>
      <c r="L5794" s="24">
        <v>296191</v>
      </c>
      <c r="M5794" s="24">
        <v>202208</v>
      </c>
      <c r="N5794" s="24">
        <v>353864</v>
      </c>
      <c r="O5794" s="24">
        <v>241057</v>
      </c>
      <c r="P5794" s="24">
        <v>421849</v>
      </c>
      <c r="Q5794" s="24">
        <v>284369</v>
      </c>
      <c r="R5794" s="24">
        <v>497645</v>
      </c>
      <c r="S5794" s="24">
        <v>311940</v>
      </c>
      <c r="T5794" s="24">
        <v>545894</v>
      </c>
      <c r="U5794" s="24">
        <v>337869</v>
      </c>
      <c r="V5794" s="24">
        <v>591270</v>
      </c>
    </row>
    <row r="5795" spans="1:22" hidden="1" x14ac:dyDescent="0.3">
      <c r="A5795" s="23"/>
      <c r="B5795" s="23">
        <v>2023</v>
      </c>
      <c r="C5795" s="23" t="s">
        <v>544</v>
      </c>
      <c r="D5795" t="s">
        <v>145</v>
      </c>
      <c r="E5795" s="23" t="s">
        <v>545</v>
      </c>
      <c r="F5795" s="23" t="s">
        <v>192</v>
      </c>
      <c r="G5795" s="23">
        <v>2</v>
      </c>
      <c r="H5795" s="23" t="s">
        <v>30</v>
      </c>
      <c r="I5795" s="24">
        <v>109765</v>
      </c>
      <c r="J5795" s="24">
        <v>192089</v>
      </c>
      <c r="K5795" s="24">
        <v>145862</v>
      </c>
      <c r="L5795" s="24">
        <v>255258</v>
      </c>
      <c r="M5795" s="24">
        <v>179270</v>
      </c>
      <c r="N5795" s="24">
        <v>313723</v>
      </c>
      <c r="O5795" s="24">
        <v>224745</v>
      </c>
      <c r="P5795" s="24">
        <v>393305</v>
      </c>
      <c r="Q5795" s="24">
        <v>271389</v>
      </c>
      <c r="R5795" s="24">
        <v>474931</v>
      </c>
      <c r="S5795" s="24">
        <v>299531</v>
      </c>
      <c r="T5795" s="24">
        <v>524179</v>
      </c>
      <c r="U5795" s="24">
        <v>325836</v>
      </c>
      <c r="V5795" s="24">
        <v>570213</v>
      </c>
    </row>
    <row r="5796" spans="1:22" hidden="1" x14ac:dyDescent="0.3">
      <c r="A5796" s="23"/>
      <c r="B5796" s="23">
        <v>2023</v>
      </c>
      <c r="C5796" s="23" t="s">
        <v>544</v>
      </c>
      <c r="D5796" t="s">
        <v>145</v>
      </c>
      <c r="E5796" s="23" t="s">
        <v>545</v>
      </c>
      <c r="F5796" s="23" t="s">
        <v>192</v>
      </c>
      <c r="G5796" s="23">
        <v>3</v>
      </c>
      <c r="H5796" s="23" t="s">
        <v>31</v>
      </c>
      <c r="I5796" s="24">
        <v>101547</v>
      </c>
      <c r="J5796" s="24">
        <v>177707</v>
      </c>
      <c r="K5796" s="24">
        <v>140297</v>
      </c>
      <c r="L5796" s="24">
        <v>245519</v>
      </c>
      <c r="M5796" s="24">
        <v>177983</v>
      </c>
      <c r="N5796" s="24">
        <v>311471</v>
      </c>
      <c r="O5796" s="24">
        <v>232506</v>
      </c>
      <c r="P5796" s="24">
        <v>406885</v>
      </c>
      <c r="Q5796" s="24">
        <v>289635</v>
      </c>
      <c r="R5796" s="24">
        <v>506861</v>
      </c>
      <c r="S5796" s="24">
        <v>325984</v>
      </c>
      <c r="T5796" s="24">
        <v>570471</v>
      </c>
      <c r="U5796" s="24">
        <v>361798</v>
      </c>
      <c r="V5796" s="24">
        <v>633147</v>
      </c>
    </row>
    <row r="5797" spans="1:22" hidden="1" x14ac:dyDescent="0.3">
      <c r="A5797" s="23"/>
      <c r="B5797" s="23">
        <v>2023</v>
      </c>
      <c r="C5797" s="23" t="s">
        <v>544</v>
      </c>
      <c r="D5797" t="s">
        <v>145</v>
      </c>
      <c r="E5797" s="23" t="s">
        <v>545</v>
      </c>
      <c r="F5797" s="23" t="s">
        <v>192</v>
      </c>
      <c r="G5797" s="23">
        <v>4</v>
      </c>
      <c r="H5797" s="23" t="s">
        <v>29</v>
      </c>
      <c r="I5797" s="24">
        <v>112466</v>
      </c>
      <c r="J5797" s="24">
        <v>179946</v>
      </c>
      <c r="K5797" s="24">
        <v>157453</v>
      </c>
      <c r="L5797" s="24">
        <v>251925</v>
      </c>
      <c r="M5797" s="24">
        <v>202440</v>
      </c>
      <c r="N5797" s="24">
        <v>323903</v>
      </c>
      <c r="O5797" s="24">
        <v>269919</v>
      </c>
      <c r="P5797" s="24">
        <v>431871</v>
      </c>
      <c r="Q5797" s="24">
        <v>337399</v>
      </c>
      <c r="R5797" s="24">
        <v>539839</v>
      </c>
      <c r="S5797" s="24">
        <v>382386</v>
      </c>
      <c r="T5797" s="24">
        <v>611818</v>
      </c>
      <c r="U5797" s="24">
        <v>427373</v>
      </c>
      <c r="V5797" s="24">
        <v>683796</v>
      </c>
    </row>
    <row r="5798" spans="1:22" x14ac:dyDescent="0.3">
      <c r="A5798" s="54"/>
      <c r="B5798" s="54" t="s">
        <v>620</v>
      </c>
      <c r="C5798" s="54" t="s">
        <v>614</v>
      </c>
      <c r="D5798" t="s">
        <v>145</v>
      </c>
      <c r="E5798" s="54" t="s">
        <v>545</v>
      </c>
      <c r="F5798" s="57" t="s">
        <v>192</v>
      </c>
      <c r="G5798" s="23">
        <v>1</v>
      </c>
      <c r="H5798" s="23" t="s">
        <v>14</v>
      </c>
      <c r="I5798" s="24">
        <v>129510</v>
      </c>
      <c r="J5798" s="24">
        <v>226642</v>
      </c>
      <c r="K5798" s="24">
        <v>167896</v>
      </c>
      <c r="L5798" s="24">
        <v>293818</v>
      </c>
      <c r="M5798" s="24">
        <v>201208</v>
      </c>
      <c r="N5798" s="24">
        <v>352114</v>
      </c>
      <c r="O5798" s="24">
        <v>240460</v>
      </c>
      <c r="P5798" s="24">
        <v>420805</v>
      </c>
      <c r="Q5798" s="24">
        <v>283549</v>
      </c>
      <c r="R5798" s="24">
        <v>496211</v>
      </c>
      <c r="S5798" s="24">
        <v>310957</v>
      </c>
      <c r="T5798" s="24">
        <v>544175</v>
      </c>
      <c r="U5798" s="24">
        <v>335701</v>
      </c>
      <c r="V5798" s="24">
        <v>587477</v>
      </c>
    </row>
    <row r="5799" spans="1:22" x14ac:dyDescent="0.3">
      <c r="A5799" s="54"/>
      <c r="B5799" s="54" t="s">
        <v>620</v>
      </c>
      <c r="C5799" s="54" t="s">
        <v>614</v>
      </c>
      <c r="D5799" t="s">
        <v>145</v>
      </c>
      <c r="E5799" s="54" t="s">
        <v>545</v>
      </c>
      <c r="F5799" s="57" t="s">
        <v>192</v>
      </c>
      <c r="G5799" s="23">
        <v>2</v>
      </c>
      <c r="H5799" s="23" t="s">
        <v>30</v>
      </c>
      <c r="I5799" s="24">
        <v>112516</v>
      </c>
      <c r="J5799" s="24">
        <v>196902</v>
      </c>
      <c r="K5799" s="24">
        <v>147603</v>
      </c>
      <c r="L5799" s="24">
        <v>258306</v>
      </c>
      <c r="M5799" s="24">
        <v>179617</v>
      </c>
      <c r="N5799" s="24">
        <v>314330</v>
      </c>
      <c r="O5799" s="24">
        <v>220671</v>
      </c>
      <c r="P5799" s="24">
        <v>386174</v>
      </c>
      <c r="Q5799" s="24">
        <v>262661</v>
      </c>
      <c r="R5799" s="24">
        <v>459657</v>
      </c>
      <c r="S5799" s="24">
        <v>290148</v>
      </c>
      <c r="T5799" s="24">
        <v>507758</v>
      </c>
      <c r="U5799" s="24">
        <v>315337</v>
      </c>
      <c r="V5799" s="24">
        <v>551840</v>
      </c>
    </row>
    <row r="5800" spans="1:22" x14ac:dyDescent="0.3">
      <c r="A5800" s="54"/>
      <c r="B5800" s="54" t="s">
        <v>620</v>
      </c>
      <c r="C5800" s="54" t="s">
        <v>614</v>
      </c>
      <c r="D5800" t="s">
        <v>145</v>
      </c>
      <c r="E5800" s="54" t="s">
        <v>545</v>
      </c>
      <c r="F5800" s="57" t="s">
        <v>192</v>
      </c>
      <c r="G5800" s="23">
        <v>3</v>
      </c>
      <c r="H5800" s="23" t="s">
        <v>31</v>
      </c>
      <c r="I5800" s="24">
        <v>102288</v>
      </c>
      <c r="J5800" s="24">
        <v>179004</v>
      </c>
      <c r="K5800" s="24">
        <v>139164</v>
      </c>
      <c r="L5800" s="24">
        <v>243537</v>
      </c>
      <c r="M5800" s="24">
        <v>175943</v>
      </c>
      <c r="N5800" s="24">
        <v>307901</v>
      </c>
      <c r="O5800" s="24">
        <v>231600</v>
      </c>
      <c r="P5800" s="24">
        <v>405299</v>
      </c>
      <c r="Q5800" s="24">
        <v>286695</v>
      </c>
      <c r="R5800" s="24">
        <v>501716</v>
      </c>
      <c r="S5800" s="24">
        <v>322802</v>
      </c>
      <c r="T5800" s="24">
        <v>564903</v>
      </c>
      <c r="U5800" s="24">
        <v>358410</v>
      </c>
      <c r="V5800" s="24">
        <v>627217</v>
      </c>
    </row>
    <row r="5801" spans="1:22" x14ac:dyDescent="0.3">
      <c r="A5801" s="54"/>
      <c r="B5801" s="54" t="s">
        <v>620</v>
      </c>
      <c r="C5801" s="54" t="s">
        <v>614</v>
      </c>
      <c r="D5801" t="s">
        <v>145</v>
      </c>
      <c r="E5801" s="54" t="s">
        <v>545</v>
      </c>
      <c r="F5801" s="57" t="s">
        <v>192</v>
      </c>
      <c r="G5801" s="23">
        <v>4</v>
      </c>
      <c r="H5801" s="23" t="s">
        <v>29</v>
      </c>
      <c r="I5801" s="24">
        <v>114279</v>
      </c>
      <c r="J5801" s="24">
        <v>182847</v>
      </c>
      <c r="K5801" s="24">
        <v>159991</v>
      </c>
      <c r="L5801" s="24">
        <v>255986</v>
      </c>
      <c r="M5801" s="24">
        <v>205703</v>
      </c>
      <c r="N5801" s="24">
        <v>329125</v>
      </c>
      <c r="O5801" s="24">
        <v>274271</v>
      </c>
      <c r="P5801" s="24">
        <v>438833</v>
      </c>
      <c r="Q5801" s="24">
        <v>342838</v>
      </c>
      <c r="R5801" s="24">
        <v>548541</v>
      </c>
      <c r="S5801" s="24">
        <v>388550</v>
      </c>
      <c r="T5801" s="24">
        <v>621680</v>
      </c>
      <c r="U5801" s="24">
        <v>434262</v>
      </c>
      <c r="V5801" s="24">
        <v>694819</v>
      </c>
    </row>
    <row r="5802" spans="1:22" hidden="1" x14ac:dyDescent="0.3">
      <c r="A5802" s="23"/>
      <c r="B5802" s="23">
        <v>2023</v>
      </c>
      <c r="C5802" s="23" t="s">
        <v>573</v>
      </c>
      <c r="D5802" t="s">
        <v>152</v>
      </c>
      <c r="E5802" s="23" t="s">
        <v>574</v>
      </c>
      <c r="F5802" s="23" t="s">
        <v>397</v>
      </c>
      <c r="G5802" s="23">
        <v>1</v>
      </c>
      <c r="H5802" s="23" t="s">
        <v>14</v>
      </c>
      <c r="I5802" s="24">
        <v>119030</v>
      </c>
      <c r="J5802" s="24">
        <v>208303</v>
      </c>
      <c r="K5802" s="24">
        <v>154755</v>
      </c>
      <c r="L5802" s="24">
        <v>270821</v>
      </c>
      <c r="M5802" s="24">
        <v>185150</v>
      </c>
      <c r="N5802" s="24">
        <v>324012</v>
      </c>
      <c r="O5802" s="24">
        <v>221086</v>
      </c>
      <c r="P5802" s="24">
        <v>386900</v>
      </c>
      <c r="Q5802" s="24">
        <v>261067</v>
      </c>
      <c r="R5802" s="24">
        <v>456868</v>
      </c>
      <c r="S5802" s="24">
        <v>286489</v>
      </c>
      <c r="T5802" s="24">
        <v>501355</v>
      </c>
      <c r="U5802" s="24">
        <v>310498</v>
      </c>
      <c r="V5802" s="24">
        <v>543371</v>
      </c>
    </row>
    <row r="5803" spans="1:22" hidden="1" x14ac:dyDescent="0.3">
      <c r="A5803" s="23"/>
      <c r="B5803" s="23">
        <v>2023</v>
      </c>
      <c r="C5803" s="23" t="s">
        <v>573</v>
      </c>
      <c r="D5803" t="s">
        <v>152</v>
      </c>
      <c r="E5803" s="23" t="s">
        <v>574</v>
      </c>
      <c r="F5803" s="23" t="s">
        <v>397</v>
      </c>
      <c r="G5803" s="23">
        <v>2</v>
      </c>
      <c r="H5803" s="23" t="s">
        <v>30</v>
      </c>
      <c r="I5803" s="24">
        <v>98544</v>
      </c>
      <c r="J5803" s="24">
        <v>172452</v>
      </c>
      <c r="K5803" s="24">
        <v>131572</v>
      </c>
      <c r="L5803" s="24">
        <v>230250</v>
      </c>
      <c r="M5803" s="24">
        <v>162415</v>
      </c>
      <c r="N5803" s="24">
        <v>284227</v>
      </c>
      <c r="O5803" s="24">
        <v>204919</v>
      </c>
      <c r="P5803" s="24">
        <v>358608</v>
      </c>
      <c r="Q5803" s="24">
        <v>248203</v>
      </c>
      <c r="R5803" s="24">
        <v>434355</v>
      </c>
      <c r="S5803" s="24">
        <v>274190</v>
      </c>
      <c r="T5803" s="24">
        <v>479833</v>
      </c>
      <c r="U5803" s="24">
        <v>298571</v>
      </c>
      <c r="V5803" s="24">
        <v>522500</v>
      </c>
    </row>
    <row r="5804" spans="1:22" hidden="1" x14ac:dyDescent="0.3">
      <c r="A5804" s="23"/>
      <c r="B5804" s="23">
        <v>2023</v>
      </c>
      <c r="C5804" s="23" t="s">
        <v>573</v>
      </c>
      <c r="D5804" t="s">
        <v>152</v>
      </c>
      <c r="E5804" s="23" t="s">
        <v>574</v>
      </c>
      <c r="F5804" s="23" t="s">
        <v>397</v>
      </c>
      <c r="G5804" s="23">
        <v>3</v>
      </c>
      <c r="H5804" s="23" t="s">
        <v>31</v>
      </c>
      <c r="I5804" s="24">
        <v>90132</v>
      </c>
      <c r="J5804" s="24">
        <v>157731</v>
      </c>
      <c r="K5804" s="24">
        <v>124332</v>
      </c>
      <c r="L5804" s="24">
        <v>217582</v>
      </c>
      <c r="M5804" s="24">
        <v>157479</v>
      </c>
      <c r="N5804" s="24">
        <v>275588</v>
      </c>
      <c r="O5804" s="24">
        <v>205209</v>
      </c>
      <c r="P5804" s="24">
        <v>359116</v>
      </c>
      <c r="Q5804" s="24">
        <v>255523</v>
      </c>
      <c r="R5804" s="24">
        <v>447165</v>
      </c>
      <c r="S5804" s="24">
        <v>287344</v>
      </c>
      <c r="T5804" s="24">
        <v>502851</v>
      </c>
      <c r="U5804" s="24">
        <v>318635</v>
      </c>
      <c r="V5804" s="24">
        <v>557611</v>
      </c>
    </row>
    <row r="5805" spans="1:22" hidden="1" x14ac:dyDescent="0.3">
      <c r="A5805" s="23"/>
      <c r="B5805" s="23">
        <v>2023</v>
      </c>
      <c r="C5805" s="23" t="s">
        <v>573</v>
      </c>
      <c r="D5805" t="s">
        <v>152</v>
      </c>
      <c r="E5805" s="23" t="s">
        <v>574</v>
      </c>
      <c r="F5805" s="23" t="s">
        <v>397</v>
      </c>
      <c r="G5805" s="23">
        <v>4</v>
      </c>
      <c r="H5805" s="23" t="s">
        <v>29</v>
      </c>
      <c r="I5805" s="24">
        <v>102597</v>
      </c>
      <c r="J5805" s="24">
        <v>164155</v>
      </c>
      <c r="K5805" s="24">
        <v>143636</v>
      </c>
      <c r="L5805" s="24">
        <v>229817</v>
      </c>
      <c r="M5805" s="24">
        <v>184674</v>
      </c>
      <c r="N5805" s="24">
        <v>295479</v>
      </c>
      <c r="O5805" s="24">
        <v>246233</v>
      </c>
      <c r="P5805" s="24">
        <v>393972</v>
      </c>
      <c r="Q5805" s="24">
        <v>307791</v>
      </c>
      <c r="R5805" s="24">
        <v>492465</v>
      </c>
      <c r="S5805" s="24">
        <v>348830</v>
      </c>
      <c r="T5805" s="24">
        <v>558127</v>
      </c>
      <c r="U5805" s="24">
        <v>389868</v>
      </c>
      <c r="V5805" s="24">
        <v>623789</v>
      </c>
    </row>
    <row r="5806" spans="1:22" x14ac:dyDescent="0.3">
      <c r="A5806" s="54"/>
      <c r="B5806" s="54" t="s">
        <v>620</v>
      </c>
      <c r="C5806" s="54" t="s">
        <v>618</v>
      </c>
      <c r="D5806" t="s">
        <v>152</v>
      </c>
      <c r="E5806" s="54" t="s">
        <v>574</v>
      </c>
      <c r="F5806" s="57" t="s">
        <v>397</v>
      </c>
      <c r="G5806" s="23">
        <v>1</v>
      </c>
      <c r="H5806" s="23" t="s">
        <v>14</v>
      </c>
      <c r="I5806" s="24">
        <v>118759</v>
      </c>
      <c r="J5806" s="24">
        <v>207829</v>
      </c>
      <c r="K5806" s="24">
        <v>154258</v>
      </c>
      <c r="L5806" s="24">
        <v>269951</v>
      </c>
      <c r="M5806" s="24">
        <v>185061</v>
      </c>
      <c r="N5806" s="24">
        <v>323857</v>
      </c>
      <c r="O5806" s="24">
        <v>221459</v>
      </c>
      <c r="P5806" s="24">
        <v>387554</v>
      </c>
      <c r="Q5806" s="24">
        <v>261399</v>
      </c>
      <c r="R5806" s="24">
        <v>457448</v>
      </c>
      <c r="S5806" s="24">
        <v>286777</v>
      </c>
      <c r="T5806" s="24">
        <v>501860</v>
      </c>
      <c r="U5806" s="24">
        <v>309879</v>
      </c>
      <c r="V5806" s="24">
        <v>542289</v>
      </c>
    </row>
    <row r="5807" spans="1:22" x14ac:dyDescent="0.3">
      <c r="A5807" s="54"/>
      <c r="B5807" s="54" t="s">
        <v>620</v>
      </c>
      <c r="C5807" s="54" t="s">
        <v>618</v>
      </c>
      <c r="D5807" t="s">
        <v>152</v>
      </c>
      <c r="E5807" s="54" t="s">
        <v>574</v>
      </c>
      <c r="F5807" s="57" t="s">
        <v>397</v>
      </c>
      <c r="G5807" s="23">
        <v>2</v>
      </c>
      <c r="H5807" s="23" t="s">
        <v>30</v>
      </c>
      <c r="I5807" s="24">
        <v>101916</v>
      </c>
      <c r="J5807" s="24">
        <v>178353</v>
      </c>
      <c r="K5807" s="24">
        <v>134145</v>
      </c>
      <c r="L5807" s="24">
        <v>234754</v>
      </c>
      <c r="M5807" s="24">
        <v>163661</v>
      </c>
      <c r="N5807" s="24">
        <v>286407</v>
      </c>
      <c r="O5807" s="24">
        <v>201846</v>
      </c>
      <c r="P5807" s="24">
        <v>353230</v>
      </c>
      <c r="Q5807" s="24">
        <v>240696</v>
      </c>
      <c r="R5807" s="24">
        <v>421218</v>
      </c>
      <c r="S5807" s="24">
        <v>266084</v>
      </c>
      <c r="T5807" s="24">
        <v>465647</v>
      </c>
      <c r="U5807" s="24">
        <v>289476</v>
      </c>
      <c r="V5807" s="24">
        <v>506582</v>
      </c>
    </row>
    <row r="5808" spans="1:22" x14ac:dyDescent="0.3">
      <c r="A5808" s="54"/>
      <c r="B5808" s="54" t="s">
        <v>620</v>
      </c>
      <c r="C5808" s="54" t="s">
        <v>618</v>
      </c>
      <c r="D5808" t="s">
        <v>152</v>
      </c>
      <c r="E5808" s="54" t="s">
        <v>574</v>
      </c>
      <c r="F5808" s="57" t="s">
        <v>397</v>
      </c>
      <c r="G5808" s="23">
        <v>3</v>
      </c>
      <c r="H5808" s="23" t="s">
        <v>31</v>
      </c>
      <c r="I5808" s="24">
        <v>91202</v>
      </c>
      <c r="J5808" s="24">
        <v>159603</v>
      </c>
      <c r="K5808" s="24">
        <v>123679</v>
      </c>
      <c r="L5808" s="24">
        <v>216437</v>
      </c>
      <c r="M5808" s="24">
        <v>156060</v>
      </c>
      <c r="N5808" s="24">
        <v>273105</v>
      </c>
      <c r="O5808" s="24">
        <v>205115</v>
      </c>
      <c r="P5808" s="24">
        <v>358951</v>
      </c>
      <c r="Q5808" s="24">
        <v>253614</v>
      </c>
      <c r="R5808" s="24">
        <v>443824</v>
      </c>
      <c r="S5808" s="24">
        <v>285329</v>
      </c>
      <c r="T5808" s="24">
        <v>499325</v>
      </c>
      <c r="U5808" s="24">
        <v>316549</v>
      </c>
      <c r="V5808" s="24">
        <v>553961</v>
      </c>
    </row>
    <row r="5809" spans="1:22" x14ac:dyDescent="0.3">
      <c r="A5809" s="54"/>
      <c r="B5809" s="54" t="s">
        <v>620</v>
      </c>
      <c r="C5809" s="54" t="s">
        <v>618</v>
      </c>
      <c r="D5809" t="s">
        <v>152</v>
      </c>
      <c r="E5809" s="54" t="s">
        <v>574</v>
      </c>
      <c r="F5809" s="57" t="s">
        <v>397</v>
      </c>
      <c r="G5809" s="23">
        <v>4</v>
      </c>
      <c r="H5809" s="23" t="s">
        <v>29</v>
      </c>
      <c r="I5809" s="24">
        <v>104762</v>
      </c>
      <c r="J5809" s="24">
        <v>167619</v>
      </c>
      <c r="K5809" s="24">
        <v>146667</v>
      </c>
      <c r="L5809" s="24">
        <v>234666</v>
      </c>
      <c r="M5809" s="24">
        <v>188571</v>
      </c>
      <c r="N5809" s="24">
        <v>301714</v>
      </c>
      <c r="O5809" s="24">
        <v>251428</v>
      </c>
      <c r="P5809" s="24">
        <v>402285</v>
      </c>
      <c r="Q5809" s="24">
        <v>314285</v>
      </c>
      <c r="R5809" s="24">
        <v>502857</v>
      </c>
      <c r="S5809" s="24">
        <v>356190</v>
      </c>
      <c r="T5809" s="24">
        <v>569904</v>
      </c>
      <c r="U5809" s="24">
        <v>398095</v>
      </c>
      <c r="V5809" s="24">
        <v>636952</v>
      </c>
    </row>
    <row r="5810" spans="1:22" hidden="1" x14ac:dyDescent="0.3">
      <c r="A5810" s="23"/>
      <c r="B5810" s="23">
        <v>2023</v>
      </c>
      <c r="C5810" s="23" t="s">
        <v>560</v>
      </c>
      <c r="D5810" t="s">
        <v>159</v>
      </c>
      <c r="E5810" s="23" t="s">
        <v>528</v>
      </c>
      <c r="F5810" s="23" t="s">
        <v>248</v>
      </c>
      <c r="G5810" s="23">
        <v>1</v>
      </c>
      <c r="H5810" s="23" t="s">
        <v>14</v>
      </c>
      <c r="I5810" s="24">
        <v>133770</v>
      </c>
      <c r="J5810" s="24">
        <v>234097</v>
      </c>
      <c r="K5810" s="24">
        <v>173704</v>
      </c>
      <c r="L5810" s="24">
        <v>303981</v>
      </c>
      <c r="M5810" s="24">
        <v>207634</v>
      </c>
      <c r="N5810" s="24">
        <v>363359</v>
      </c>
      <c r="O5810" s="24">
        <v>247675</v>
      </c>
      <c r="P5810" s="24">
        <v>433431</v>
      </c>
      <c r="Q5810" s="24">
        <v>292282</v>
      </c>
      <c r="R5810" s="24">
        <v>511494</v>
      </c>
      <c r="S5810" s="24">
        <v>320665</v>
      </c>
      <c r="T5810" s="24">
        <v>561164</v>
      </c>
      <c r="U5810" s="24">
        <v>347400</v>
      </c>
      <c r="V5810" s="24">
        <v>607950</v>
      </c>
    </row>
    <row r="5811" spans="1:22" hidden="1" x14ac:dyDescent="0.3">
      <c r="A5811" s="23"/>
      <c r="B5811" s="23">
        <v>2023</v>
      </c>
      <c r="C5811" s="23" t="s">
        <v>560</v>
      </c>
      <c r="D5811" t="s">
        <v>159</v>
      </c>
      <c r="E5811" s="23" t="s">
        <v>528</v>
      </c>
      <c r="F5811" s="23" t="s">
        <v>248</v>
      </c>
      <c r="G5811" s="23">
        <v>2</v>
      </c>
      <c r="H5811" s="23" t="s">
        <v>30</v>
      </c>
      <c r="I5811" s="24">
        <v>111905</v>
      </c>
      <c r="J5811" s="24">
        <v>195833</v>
      </c>
      <c r="K5811" s="24">
        <v>148960</v>
      </c>
      <c r="L5811" s="24">
        <v>260680</v>
      </c>
      <c r="M5811" s="24">
        <v>183370</v>
      </c>
      <c r="N5811" s="24">
        <v>320897</v>
      </c>
      <c r="O5811" s="24">
        <v>230420</v>
      </c>
      <c r="P5811" s="24">
        <v>403235</v>
      </c>
      <c r="Q5811" s="24">
        <v>278551</v>
      </c>
      <c r="R5811" s="24">
        <v>487465</v>
      </c>
      <c r="S5811" s="24">
        <v>307539</v>
      </c>
      <c r="T5811" s="24">
        <v>538193</v>
      </c>
      <c r="U5811" s="24">
        <v>334671</v>
      </c>
      <c r="V5811" s="24">
        <v>585675</v>
      </c>
    </row>
    <row r="5812" spans="1:22" hidden="1" x14ac:dyDescent="0.3">
      <c r="A5812" s="23"/>
      <c r="B5812" s="23">
        <v>2023</v>
      </c>
      <c r="C5812" s="23" t="s">
        <v>560</v>
      </c>
      <c r="D5812" t="s">
        <v>159</v>
      </c>
      <c r="E5812" s="23" t="s">
        <v>528</v>
      </c>
      <c r="F5812" s="23" t="s">
        <v>248</v>
      </c>
      <c r="G5812" s="23">
        <v>3</v>
      </c>
      <c r="H5812" s="23" t="s">
        <v>31</v>
      </c>
      <c r="I5812" s="24">
        <v>103101</v>
      </c>
      <c r="J5812" s="24">
        <v>180428</v>
      </c>
      <c r="K5812" s="24">
        <v>142365</v>
      </c>
      <c r="L5812" s="24">
        <v>249139</v>
      </c>
      <c r="M5812" s="24">
        <v>180504</v>
      </c>
      <c r="N5812" s="24">
        <v>315882</v>
      </c>
      <c r="O5812" s="24">
        <v>235589</v>
      </c>
      <c r="P5812" s="24">
        <v>412280</v>
      </c>
      <c r="Q5812" s="24">
        <v>293431</v>
      </c>
      <c r="R5812" s="24">
        <v>513504</v>
      </c>
      <c r="S5812" s="24">
        <v>330154</v>
      </c>
      <c r="T5812" s="24">
        <v>577770</v>
      </c>
      <c r="U5812" s="24">
        <v>366313</v>
      </c>
      <c r="V5812" s="24">
        <v>641048</v>
      </c>
    </row>
    <row r="5813" spans="1:22" hidden="1" x14ac:dyDescent="0.3">
      <c r="A5813" s="23"/>
      <c r="B5813" s="23">
        <v>2023</v>
      </c>
      <c r="C5813" s="23" t="s">
        <v>560</v>
      </c>
      <c r="D5813" t="s">
        <v>159</v>
      </c>
      <c r="E5813" s="23" t="s">
        <v>528</v>
      </c>
      <c r="F5813" s="23" t="s">
        <v>248</v>
      </c>
      <c r="G5813" s="23">
        <v>4</v>
      </c>
      <c r="H5813" s="23" t="s">
        <v>29</v>
      </c>
      <c r="I5813" s="24">
        <v>115328</v>
      </c>
      <c r="J5813" s="24">
        <v>184524</v>
      </c>
      <c r="K5813" s="24">
        <v>161459</v>
      </c>
      <c r="L5813" s="24">
        <v>258334</v>
      </c>
      <c r="M5813" s="24">
        <v>207590</v>
      </c>
      <c r="N5813" s="24">
        <v>332143</v>
      </c>
      <c r="O5813" s="24">
        <v>276786</v>
      </c>
      <c r="P5813" s="24">
        <v>442858</v>
      </c>
      <c r="Q5813" s="24">
        <v>345983</v>
      </c>
      <c r="R5813" s="24">
        <v>553572</v>
      </c>
      <c r="S5813" s="24">
        <v>392114</v>
      </c>
      <c r="T5813" s="24">
        <v>627382</v>
      </c>
      <c r="U5813" s="24">
        <v>438245</v>
      </c>
      <c r="V5813" s="24">
        <v>701191</v>
      </c>
    </row>
    <row r="5814" spans="1:22" x14ac:dyDescent="0.3">
      <c r="A5814" s="54"/>
      <c r="B5814" s="54" t="s">
        <v>620</v>
      </c>
      <c r="C5814" s="54" t="s">
        <v>617</v>
      </c>
      <c r="D5814" t="s">
        <v>159</v>
      </c>
      <c r="E5814" s="54" t="s">
        <v>564</v>
      </c>
      <c r="F5814" s="57" t="s">
        <v>248</v>
      </c>
      <c r="G5814" s="23">
        <v>1</v>
      </c>
      <c r="H5814" s="23" t="s">
        <v>14</v>
      </c>
      <c r="I5814" s="24">
        <v>129710</v>
      </c>
      <c r="J5814" s="24">
        <v>226992</v>
      </c>
      <c r="K5814" s="24">
        <v>168267</v>
      </c>
      <c r="L5814" s="24">
        <v>294467</v>
      </c>
      <c r="M5814" s="24">
        <v>201726</v>
      </c>
      <c r="N5814" s="24">
        <v>353021</v>
      </c>
      <c r="O5814" s="24">
        <v>241190</v>
      </c>
      <c r="P5814" s="24">
        <v>422082</v>
      </c>
      <c r="Q5814" s="24">
        <v>284505</v>
      </c>
      <c r="R5814" s="24">
        <v>497884</v>
      </c>
      <c r="S5814" s="24">
        <v>312047</v>
      </c>
      <c r="T5814" s="24">
        <v>546083</v>
      </c>
      <c r="U5814" s="24">
        <v>336984</v>
      </c>
      <c r="V5814" s="24">
        <v>589721</v>
      </c>
    </row>
    <row r="5815" spans="1:22" x14ac:dyDescent="0.3">
      <c r="A5815" s="54"/>
      <c r="B5815" s="54" t="s">
        <v>620</v>
      </c>
      <c r="C5815" s="54" t="s">
        <v>617</v>
      </c>
      <c r="D5815" t="s">
        <v>159</v>
      </c>
      <c r="E5815" s="54" t="s">
        <v>564</v>
      </c>
      <c r="F5815" s="57" t="s">
        <v>248</v>
      </c>
      <c r="G5815" s="23">
        <v>2</v>
      </c>
      <c r="H5815" s="23" t="s">
        <v>30</v>
      </c>
      <c r="I5815" s="24">
        <v>112218</v>
      </c>
      <c r="J5815" s="24">
        <v>196382</v>
      </c>
      <c r="K5815" s="24">
        <v>147380</v>
      </c>
      <c r="L5815" s="24">
        <v>257915</v>
      </c>
      <c r="M5815" s="24">
        <v>179503</v>
      </c>
      <c r="N5815" s="24">
        <v>314131</v>
      </c>
      <c r="O5815" s="24">
        <v>220822</v>
      </c>
      <c r="P5815" s="24">
        <v>386438</v>
      </c>
      <c r="Q5815" s="24">
        <v>263006</v>
      </c>
      <c r="R5815" s="24">
        <v>460261</v>
      </c>
      <c r="S5815" s="24">
        <v>290603</v>
      </c>
      <c r="T5815" s="24">
        <v>508556</v>
      </c>
      <c r="U5815" s="24">
        <v>315941</v>
      </c>
      <c r="V5815" s="24">
        <v>552897</v>
      </c>
    </row>
    <row r="5816" spans="1:22" x14ac:dyDescent="0.3">
      <c r="A5816" s="54"/>
      <c r="B5816" s="54" t="s">
        <v>620</v>
      </c>
      <c r="C5816" s="54" t="s">
        <v>617</v>
      </c>
      <c r="D5816" t="s">
        <v>159</v>
      </c>
      <c r="E5816" s="54" t="s">
        <v>564</v>
      </c>
      <c r="F5816" s="57" t="s">
        <v>248</v>
      </c>
      <c r="G5816" s="23">
        <v>3</v>
      </c>
      <c r="H5816" s="23" t="s">
        <v>31</v>
      </c>
      <c r="I5816" s="24">
        <v>101476</v>
      </c>
      <c r="J5816" s="24">
        <v>177583</v>
      </c>
      <c r="K5816" s="24">
        <v>137908</v>
      </c>
      <c r="L5816" s="24">
        <v>241339</v>
      </c>
      <c r="M5816" s="24">
        <v>174242</v>
      </c>
      <c r="N5816" s="24">
        <v>304923</v>
      </c>
      <c r="O5816" s="24">
        <v>229243</v>
      </c>
      <c r="P5816" s="24">
        <v>401175</v>
      </c>
      <c r="Q5816" s="24">
        <v>283667</v>
      </c>
      <c r="R5816" s="24">
        <v>496417</v>
      </c>
      <c r="S5816" s="24">
        <v>319308</v>
      </c>
      <c r="T5816" s="24">
        <v>558789</v>
      </c>
      <c r="U5816" s="24">
        <v>354436</v>
      </c>
      <c r="V5816" s="24">
        <v>620263</v>
      </c>
    </row>
    <row r="5817" spans="1:22" x14ac:dyDescent="0.3">
      <c r="A5817" s="54"/>
      <c r="B5817" s="54" t="s">
        <v>620</v>
      </c>
      <c r="C5817" s="54" t="s">
        <v>617</v>
      </c>
      <c r="D5817" t="s">
        <v>159</v>
      </c>
      <c r="E5817" s="54" t="s">
        <v>564</v>
      </c>
      <c r="F5817" s="57" t="s">
        <v>248</v>
      </c>
      <c r="G5817" s="23">
        <v>4</v>
      </c>
      <c r="H5817" s="23" t="s">
        <v>29</v>
      </c>
      <c r="I5817" s="24">
        <v>114444</v>
      </c>
      <c r="J5817" s="24">
        <v>183111</v>
      </c>
      <c r="K5817" s="24">
        <v>160222</v>
      </c>
      <c r="L5817" s="24">
        <v>256355</v>
      </c>
      <c r="M5817" s="24">
        <v>205999</v>
      </c>
      <c r="N5817" s="24">
        <v>329599</v>
      </c>
      <c r="O5817" s="24">
        <v>274666</v>
      </c>
      <c r="P5817" s="24">
        <v>439465</v>
      </c>
      <c r="Q5817" s="24">
        <v>343332</v>
      </c>
      <c r="R5817" s="24">
        <v>549332</v>
      </c>
      <c r="S5817" s="24">
        <v>389110</v>
      </c>
      <c r="T5817" s="24">
        <v>622576</v>
      </c>
      <c r="U5817" s="24">
        <v>434888</v>
      </c>
      <c r="V5817" s="24">
        <v>695820</v>
      </c>
    </row>
    <row r="5818" spans="1:22" hidden="1" x14ac:dyDescent="0.3">
      <c r="A5818" s="23"/>
      <c r="B5818" s="23">
        <v>2023</v>
      </c>
      <c r="C5818" s="23" t="s">
        <v>578</v>
      </c>
      <c r="D5818" t="s">
        <v>144</v>
      </c>
      <c r="E5818" s="23" t="s">
        <v>579</v>
      </c>
      <c r="F5818" s="23" t="s">
        <v>317</v>
      </c>
      <c r="G5818" s="23">
        <v>1</v>
      </c>
      <c r="H5818" s="23" t="s">
        <v>14</v>
      </c>
      <c r="I5818" s="24">
        <v>114851</v>
      </c>
      <c r="J5818" s="24">
        <v>200989</v>
      </c>
      <c r="K5818" s="24">
        <v>149017</v>
      </c>
      <c r="L5818" s="24">
        <v>260780</v>
      </c>
      <c r="M5818" s="24">
        <v>178020</v>
      </c>
      <c r="N5818" s="24">
        <v>311535</v>
      </c>
      <c r="O5818" s="24">
        <v>212205</v>
      </c>
      <c r="P5818" s="24">
        <v>371358</v>
      </c>
      <c r="Q5818" s="24">
        <v>250321</v>
      </c>
      <c r="R5818" s="24">
        <v>438061</v>
      </c>
      <c r="S5818" s="24">
        <v>274585</v>
      </c>
      <c r="T5818" s="24">
        <v>480524</v>
      </c>
      <c r="U5818" s="24">
        <v>297400</v>
      </c>
      <c r="V5818" s="24">
        <v>520450</v>
      </c>
    </row>
    <row r="5819" spans="1:22" hidden="1" x14ac:dyDescent="0.3">
      <c r="A5819" s="23"/>
      <c r="B5819" s="23">
        <v>2023</v>
      </c>
      <c r="C5819" s="23" t="s">
        <v>578</v>
      </c>
      <c r="D5819" t="s">
        <v>144</v>
      </c>
      <c r="E5819" s="23" t="s">
        <v>579</v>
      </c>
      <c r="F5819" s="23" t="s">
        <v>317</v>
      </c>
      <c r="G5819" s="23">
        <v>2</v>
      </c>
      <c r="H5819" s="23" t="s">
        <v>30</v>
      </c>
      <c r="I5819" s="24">
        <v>96729</v>
      </c>
      <c r="J5819" s="24">
        <v>169276</v>
      </c>
      <c r="K5819" s="24">
        <v>128509</v>
      </c>
      <c r="L5819" s="24">
        <v>224891</v>
      </c>
      <c r="M5819" s="24">
        <v>157909</v>
      </c>
      <c r="N5819" s="24">
        <v>276341</v>
      </c>
      <c r="O5819" s="24">
        <v>197903</v>
      </c>
      <c r="P5819" s="24">
        <v>346331</v>
      </c>
      <c r="Q5819" s="24">
        <v>238940</v>
      </c>
      <c r="R5819" s="24">
        <v>418145</v>
      </c>
      <c r="S5819" s="24">
        <v>263706</v>
      </c>
      <c r="T5819" s="24">
        <v>461485</v>
      </c>
      <c r="U5819" s="24">
        <v>286850</v>
      </c>
      <c r="V5819" s="24">
        <v>501987</v>
      </c>
    </row>
    <row r="5820" spans="1:22" hidden="1" x14ac:dyDescent="0.3">
      <c r="A5820" s="23"/>
      <c r="B5820" s="23">
        <v>2023</v>
      </c>
      <c r="C5820" s="23" t="s">
        <v>578</v>
      </c>
      <c r="D5820" t="s">
        <v>144</v>
      </c>
      <c r="E5820" s="23" t="s">
        <v>579</v>
      </c>
      <c r="F5820" s="23" t="s">
        <v>317</v>
      </c>
      <c r="G5820" s="23">
        <v>3</v>
      </c>
      <c r="H5820" s="23" t="s">
        <v>31</v>
      </c>
      <c r="I5820" s="24">
        <v>89536</v>
      </c>
      <c r="J5820" s="24">
        <v>156688</v>
      </c>
      <c r="K5820" s="24">
        <v>123712</v>
      </c>
      <c r="L5820" s="24">
        <v>216496</v>
      </c>
      <c r="M5820" s="24">
        <v>156955</v>
      </c>
      <c r="N5820" s="24">
        <v>274672</v>
      </c>
      <c r="O5820" s="24">
        <v>205061</v>
      </c>
      <c r="P5820" s="24">
        <v>358856</v>
      </c>
      <c r="Q5820" s="24">
        <v>255451</v>
      </c>
      <c r="R5820" s="24">
        <v>447040</v>
      </c>
      <c r="S5820" s="24">
        <v>287522</v>
      </c>
      <c r="T5820" s="24">
        <v>503163</v>
      </c>
      <c r="U5820" s="24">
        <v>319124</v>
      </c>
      <c r="V5820" s="24">
        <v>558467</v>
      </c>
    </row>
    <row r="5821" spans="1:22" hidden="1" x14ac:dyDescent="0.3">
      <c r="A5821" s="23"/>
      <c r="B5821" s="23">
        <v>2023</v>
      </c>
      <c r="C5821" s="23" t="s">
        <v>578</v>
      </c>
      <c r="D5821" t="s">
        <v>144</v>
      </c>
      <c r="E5821" s="23" t="s">
        <v>579</v>
      </c>
      <c r="F5821" s="23" t="s">
        <v>317</v>
      </c>
      <c r="G5821" s="23">
        <v>4</v>
      </c>
      <c r="H5821" s="23" t="s">
        <v>29</v>
      </c>
      <c r="I5821" s="24">
        <v>99032</v>
      </c>
      <c r="J5821" s="24">
        <v>158451</v>
      </c>
      <c r="K5821" s="24">
        <v>138644</v>
      </c>
      <c r="L5821" s="24">
        <v>221831</v>
      </c>
      <c r="M5821" s="24">
        <v>178257</v>
      </c>
      <c r="N5821" s="24">
        <v>285212</v>
      </c>
      <c r="O5821" s="24">
        <v>237676</v>
      </c>
      <c r="P5821" s="24">
        <v>380282</v>
      </c>
      <c r="Q5821" s="24">
        <v>297095</v>
      </c>
      <c r="R5821" s="24">
        <v>475353</v>
      </c>
      <c r="S5821" s="24">
        <v>336708</v>
      </c>
      <c r="T5821" s="24">
        <v>538733</v>
      </c>
      <c r="U5821" s="24">
        <v>376321</v>
      </c>
      <c r="V5821" s="24">
        <v>602113</v>
      </c>
    </row>
    <row r="5822" spans="1:22" x14ac:dyDescent="0.3">
      <c r="A5822" s="54"/>
      <c r="B5822" s="54" t="s">
        <v>620</v>
      </c>
      <c r="C5822" s="54" t="s">
        <v>612</v>
      </c>
      <c r="D5822" t="s">
        <v>144</v>
      </c>
      <c r="E5822" s="54" t="s">
        <v>579</v>
      </c>
      <c r="F5822" s="57" t="s">
        <v>317</v>
      </c>
      <c r="G5822" s="23">
        <v>1</v>
      </c>
      <c r="H5822" s="23" t="s">
        <v>14</v>
      </c>
      <c r="I5822" s="24">
        <v>111577</v>
      </c>
      <c r="J5822" s="24">
        <v>195259</v>
      </c>
      <c r="K5822" s="24">
        <v>144709</v>
      </c>
      <c r="L5822" s="24">
        <v>253241</v>
      </c>
      <c r="M5822" s="24">
        <v>173461</v>
      </c>
      <c r="N5822" s="24">
        <v>303557</v>
      </c>
      <c r="O5822" s="24">
        <v>207361</v>
      </c>
      <c r="P5822" s="24">
        <v>362882</v>
      </c>
      <c r="Q5822" s="24">
        <v>244572</v>
      </c>
      <c r="R5822" s="24">
        <v>428000</v>
      </c>
      <c r="S5822" s="24">
        <v>268235</v>
      </c>
      <c r="T5822" s="24">
        <v>469411</v>
      </c>
      <c r="U5822" s="24">
        <v>289638</v>
      </c>
      <c r="V5822" s="24">
        <v>506866</v>
      </c>
    </row>
    <row r="5823" spans="1:22" x14ac:dyDescent="0.3">
      <c r="A5823" s="54"/>
      <c r="B5823" s="54" t="s">
        <v>620</v>
      </c>
      <c r="C5823" s="54" t="s">
        <v>612</v>
      </c>
      <c r="D5823" t="s">
        <v>144</v>
      </c>
      <c r="E5823" s="54" t="s">
        <v>579</v>
      </c>
      <c r="F5823" s="57" t="s">
        <v>317</v>
      </c>
      <c r="G5823" s="23">
        <v>2</v>
      </c>
      <c r="H5823" s="23" t="s">
        <v>30</v>
      </c>
      <c r="I5823" s="24">
        <v>96677</v>
      </c>
      <c r="J5823" s="24">
        <v>169184</v>
      </c>
      <c r="K5823" s="24">
        <v>126917</v>
      </c>
      <c r="L5823" s="24">
        <v>222105</v>
      </c>
      <c r="M5823" s="24">
        <v>154531</v>
      </c>
      <c r="N5823" s="24">
        <v>270429</v>
      </c>
      <c r="O5823" s="24">
        <v>190010</v>
      </c>
      <c r="P5823" s="24">
        <v>332518</v>
      </c>
      <c r="Q5823" s="24">
        <v>226258</v>
      </c>
      <c r="R5823" s="24">
        <v>395951</v>
      </c>
      <c r="S5823" s="24">
        <v>249976</v>
      </c>
      <c r="T5823" s="24">
        <v>437457</v>
      </c>
      <c r="U5823" s="24">
        <v>271738</v>
      </c>
      <c r="V5823" s="24">
        <v>475541</v>
      </c>
    </row>
    <row r="5824" spans="1:22" x14ac:dyDescent="0.3">
      <c r="A5824" s="54"/>
      <c r="B5824" s="54" t="s">
        <v>620</v>
      </c>
      <c r="C5824" s="54" t="s">
        <v>612</v>
      </c>
      <c r="D5824" t="s">
        <v>144</v>
      </c>
      <c r="E5824" s="54" t="s">
        <v>579</v>
      </c>
      <c r="F5824" s="57" t="s">
        <v>317</v>
      </c>
      <c r="G5824" s="23">
        <v>3</v>
      </c>
      <c r="H5824" s="23" t="s">
        <v>31</v>
      </c>
      <c r="I5824" s="24">
        <v>87591</v>
      </c>
      <c r="J5824" s="24">
        <v>153284</v>
      </c>
      <c r="K5824" s="24">
        <v>119085</v>
      </c>
      <c r="L5824" s="24">
        <v>208399</v>
      </c>
      <c r="M5824" s="24">
        <v>150495</v>
      </c>
      <c r="N5824" s="24">
        <v>263367</v>
      </c>
      <c r="O5824" s="24">
        <v>198037</v>
      </c>
      <c r="P5824" s="24">
        <v>346565</v>
      </c>
      <c r="Q5824" s="24">
        <v>245088</v>
      </c>
      <c r="R5824" s="24">
        <v>428903</v>
      </c>
      <c r="S5824" s="24">
        <v>275908</v>
      </c>
      <c r="T5824" s="24">
        <v>482839</v>
      </c>
      <c r="U5824" s="24">
        <v>306291</v>
      </c>
      <c r="V5824" s="24">
        <v>536009</v>
      </c>
    </row>
    <row r="5825" spans="1:22" x14ac:dyDescent="0.3">
      <c r="A5825" s="54"/>
      <c r="B5825" s="54" t="s">
        <v>620</v>
      </c>
      <c r="C5825" s="54" t="s">
        <v>612</v>
      </c>
      <c r="D5825" t="s">
        <v>144</v>
      </c>
      <c r="E5825" s="54" t="s">
        <v>579</v>
      </c>
      <c r="F5825" s="57" t="s">
        <v>317</v>
      </c>
      <c r="G5825" s="23">
        <v>4</v>
      </c>
      <c r="H5825" s="23" t="s">
        <v>29</v>
      </c>
      <c r="I5825" s="24">
        <v>98449</v>
      </c>
      <c r="J5825" s="24">
        <v>157518</v>
      </c>
      <c r="K5825" s="24">
        <v>137828</v>
      </c>
      <c r="L5825" s="24">
        <v>220526</v>
      </c>
      <c r="M5825" s="24">
        <v>177208</v>
      </c>
      <c r="N5825" s="24">
        <v>283533</v>
      </c>
      <c r="O5825" s="24">
        <v>236277</v>
      </c>
      <c r="P5825" s="24">
        <v>378044</v>
      </c>
      <c r="Q5825" s="24">
        <v>295347</v>
      </c>
      <c r="R5825" s="24">
        <v>472555</v>
      </c>
      <c r="S5825" s="24">
        <v>334726</v>
      </c>
      <c r="T5825" s="24">
        <v>535562</v>
      </c>
      <c r="U5825" s="24">
        <v>374106</v>
      </c>
      <c r="V5825" s="24">
        <v>598569</v>
      </c>
    </row>
    <row r="5826" spans="1:22" hidden="1" x14ac:dyDescent="0.3">
      <c r="A5826" s="23"/>
      <c r="B5826" s="23">
        <v>2023</v>
      </c>
      <c r="C5826" s="23" t="s">
        <v>551</v>
      </c>
      <c r="D5826" t="s">
        <v>167</v>
      </c>
      <c r="E5826" s="23" t="s">
        <v>557</v>
      </c>
      <c r="F5826" s="23" t="s">
        <v>297</v>
      </c>
      <c r="G5826" s="23">
        <v>1</v>
      </c>
      <c r="H5826" s="23" t="s">
        <v>14</v>
      </c>
      <c r="I5826" s="24">
        <v>119774</v>
      </c>
      <c r="J5826" s="24">
        <v>209605</v>
      </c>
      <c r="K5826" s="24">
        <v>155336</v>
      </c>
      <c r="L5826" s="24">
        <v>271837</v>
      </c>
      <c r="M5826" s="24">
        <v>185508</v>
      </c>
      <c r="N5826" s="24">
        <v>324639</v>
      </c>
      <c r="O5826" s="24">
        <v>221046</v>
      </c>
      <c r="P5826" s="24">
        <v>386831</v>
      </c>
      <c r="Q5826" s="24">
        <v>260691</v>
      </c>
      <c r="R5826" s="24">
        <v>456208</v>
      </c>
      <c r="S5826" s="24">
        <v>285935</v>
      </c>
      <c r="T5826" s="24">
        <v>500386</v>
      </c>
      <c r="U5826" s="24">
        <v>309648</v>
      </c>
      <c r="V5826" s="24">
        <v>541884</v>
      </c>
    </row>
    <row r="5827" spans="1:22" hidden="1" x14ac:dyDescent="0.3">
      <c r="A5827" s="23"/>
      <c r="B5827" s="23">
        <v>2023</v>
      </c>
      <c r="C5827" s="23" t="s">
        <v>551</v>
      </c>
      <c r="D5827" t="s">
        <v>167</v>
      </c>
      <c r="E5827" s="23" t="s">
        <v>557</v>
      </c>
      <c r="F5827" s="23" t="s">
        <v>297</v>
      </c>
      <c r="G5827" s="23">
        <v>2</v>
      </c>
      <c r="H5827" s="23" t="s">
        <v>30</v>
      </c>
      <c r="I5827" s="24">
        <v>101250</v>
      </c>
      <c r="J5827" s="24">
        <v>177188</v>
      </c>
      <c r="K5827" s="24">
        <v>134373</v>
      </c>
      <c r="L5827" s="24">
        <v>235152</v>
      </c>
      <c r="M5827" s="24">
        <v>164951</v>
      </c>
      <c r="N5827" s="24">
        <v>288664</v>
      </c>
      <c r="O5827" s="24">
        <v>206428</v>
      </c>
      <c r="P5827" s="24">
        <v>361248</v>
      </c>
      <c r="Q5827" s="24">
        <v>249058</v>
      </c>
      <c r="R5827" s="24">
        <v>435851</v>
      </c>
      <c r="S5827" s="24">
        <v>274814</v>
      </c>
      <c r="T5827" s="24">
        <v>480925</v>
      </c>
      <c r="U5827" s="24">
        <v>298864</v>
      </c>
      <c r="V5827" s="24">
        <v>523012</v>
      </c>
    </row>
    <row r="5828" spans="1:22" hidden="1" x14ac:dyDescent="0.3">
      <c r="A5828" s="23"/>
      <c r="B5828" s="23">
        <v>2023</v>
      </c>
      <c r="C5828" s="23" t="s">
        <v>551</v>
      </c>
      <c r="D5828" t="s">
        <v>167</v>
      </c>
      <c r="E5828" s="23" t="s">
        <v>557</v>
      </c>
      <c r="F5828" s="23" t="s">
        <v>297</v>
      </c>
      <c r="G5828" s="23">
        <v>3</v>
      </c>
      <c r="H5828" s="23" t="s">
        <v>31</v>
      </c>
      <c r="I5828" s="24">
        <v>93960</v>
      </c>
      <c r="J5828" s="24">
        <v>164429</v>
      </c>
      <c r="K5828" s="24">
        <v>129869</v>
      </c>
      <c r="L5828" s="24">
        <v>227270</v>
      </c>
      <c r="M5828" s="24">
        <v>164825</v>
      </c>
      <c r="N5828" s="24">
        <v>288443</v>
      </c>
      <c r="O5828" s="24">
        <v>215460</v>
      </c>
      <c r="P5828" s="24">
        <v>377054</v>
      </c>
      <c r="Q5828" s="24">
        <v>268431</v>
      </c>
      <c r="R5828" s="24">
        <v>469754</v>
      </c>
      <c r="S5828" s="24">
        <v>302188</v>
      </c>
      <c r="T5828" s="24">
        <v>528828</v>
      </c>
      <c r="U5828" s="24">
        <v>335466</v>
      </c>
      <c r="V5828" s="24">
        <v>587066</v>
      </c>
    </row>
    <row r="5829" spans="1:22" hidden="1" x14ac:dyDescent="0.3">
      <c r="A5829" s="23"/>
      <c r="B5829" s="23">
        <v>2023</v>
      </c>
      <c r="C5829" s="23" t="s">
        <v>551</v>
      </c>
      <c r="D5829" t="s">
        <v>167</v>
      </c>
      <c r="E5829" s="23" t="s">
        <v>557</v>
      </c>
      <c r="F5829" s="23" t="s">
        <v>297</v>
      </c>
      <c r="G5829" s="23">
        <v>4</v>
      </c>
      <c r="H5829" s="23" t="s">
        <v>29</v>
      </c>
      <c r="I5829" s="24">
        <v>103285</v>
      </c>
      <c r="J5829" s="24">
        <v>165257</v>
      </c>
      <c r="K5829" s="24">
        <v>144600</v>
      </c>
      <c r="L5829" s="24">
        <v>231359</v>
      </c>
      <c r="M5829" s="24">
        <v>185914</v>
      </c>
      <c r="N5829" s="24">
        <v>297462</v>
      </c>
      <c r="O5829" s="24">
        <v>247885</v>
      </c>
      <c r="P5829" s="24">
        <v>396616</v>
      </c>
      <c r="Q5829" s="24">
        <v>309856</v>
      </c>
      <c r="R5829" s="24">
        <v>495770</v>
      </c>
      <c r="S5829" s="24">
        <v>351170</v>
      </c>
      <c r="T5829" s="24">
        <v>561872</v>
      </c>
      <c r="U5829" s="24">
        <v>392484</v>
      </c>
      <c r="V5829" s="24">
        <v>627975</v>
      </c>
    </row>
    <row r="5830" spans="1:22" x14ac:dyDescent="0.3">
      <c r="A5830" s="54"/>
      <c r="B5830" s="54" t="s">
        <v>620</v>
      </c>
      <c r="C5830" s="54" t="s">
        <v>608</v>
      </c>
      <c r="D5830" t="s">
        <v>167</v>
      </c>
      <c r="E5830" s="54" t="s">
        <v>557</v>
      </c>
      <c r="F5830" s="57" t="s">
        <v>297</v>
      </c>
      <c r="G5830" s="23">
        <v>1</v>
      </c>
      <c r="H5830" s="23" t="s">
        <v>14</v>
      </c>
      <c r="I5830" s="24">
        <v>118914</v>
      </c>
      <c r="J5830" s="24">
        <v>208099</v>
      </c>
      <c r="K5830" s="24">
        <v>154109</v>
      </c>
      <c r="L5830" s="24">
        <v>269690</v>
      </c>
      <c r="M5830" s="24">
        <v>184652</v>
      </c>
      <c r="N5830" s="24">
        <v>323141</v>
      </c>
      <c r="O5830" s="24">
        <v>220624</v>
      </c>
      <c r="P5830" s="24">
        <v>386092</v>
      </c>
      <c r="Q5830" s="24">
        <v>260116</v>
      </c>
      <c r="R5830" s="24">
        <v>455202</v>
      </c>
      <c r="S5830" s="24">
        <v>285240</v>
      </c>
      <c r="T5830" s="24">
        <v>499170</v>
      </c>
      <c r="U5830" s="24">
        <v>307890</v>
      </c>
      <c r="V5830" s="24">
        <v>538808</v>
      </c>
    </row>
    <row r="5831" spans="1:22" x14ac:dyDescent="0.3">
      <c r="A5831" s="54"/>
      <c r="B5831" s="54" t="s">
        <v>620</v>
      </c>
      <c r="C5831" s="54" t="s">
        <v>608</v>
      </c>
      <c r="D5831" t="s">
        <v>167</v>
      </c>
      <c r="E5831" s="54" t="s">
        <v>557</v>
      </c>
      <c r="F5831" s="57" t="s">
        <v>297</v>
      </c>
      <c r="G5831" s="23">
        <v>2</v>
      </c>
      <c r="H5831" s="23" t="s">
        <v>30</v>
      </c>
      <c r="I5831" s="24">
        <v>103523</v>
      </c>
      <c r="J5831" s="24">
        <v>181165</v>
      </c>
      <c r="K5831" s="24">
        <v>135731</v>
      </c>
      <c r="L5831" s="24">
        <v>237528</v>
      </c>
      <c r="M5831" s="24">
        <v>165098</v>
      </c>
      <c r="N5831" s="24">
        <v>288921</v>
      </c>
      <c r="O5831" s="24">
        <v>202702</v>
      </c>
      <c r="P5831" s="24">
        <v>354728</v>
      </c>
      <c r="Q5831" s="24">
        <v>241199</v>
      </c>
      <c r="R5831" s="24">
        <v>422097</v>
      </c>
      <c r="S5831" s="24">
        <v>266405</v>
      </c>
      <c r="T5831" s="24">
        <v>466209</v>
      </c>
      <c r="U5831" s="24">
        <v>289484</v>
      </c>
      <c r="V5831" s="24">
        <v>506598</v>
      </c>
    </row>
    <row r="5832" spans="1:22" x14ac:dyDescent="0.3">
      <c r="A5832" s="54"/>
      <c r="B5832" s="54" t="s">
        <v>620</v>
      </c>
      <c r="C5832" s="54" t="s">
        <v>608</v>
      </c>
      <c r="D5832" t="s">
        <v>167</v>
      </c>
      <c r="E5832" s="54" t="s">
        <v>557</v>
      </c>
      <c r="F5832" s="57" t="s">
        <v>297</v>
      </c>
      <c r="G5832" s="23">
        <v>3</v>
      </c>
      <c r="H5832" s="23" t="s">
        <v>31</v>
      </c>
      <c r="I5832" s="24">
        <v>94358</v>
      </c>
      <c r="J5832" s="24">
        <v>165126</v>
      </c>
      <c r="K5832" s="24">
        <v>128442</v>
      </c>
      <c r="L5832" s="24">
        <v>224774</v>
      </c>
      <c r="M5832" s="24">
        <v>162440</v>
      </c>
      <c r="N5832" s="24">
        <v>284270</v>
      </c>
      <c r="O5832" s="24">
        <v>213877</v>
      </c>
      <c r="P5832" s="24">
        <v>374285</v>
      </c>
      <c r="Q5832" s="24">
        <v>264806</v>
      </c>
      <c r="R5832" s="24">
        <v>463411</v>
      </c>
      <c r="S5832" s="24">
        <v>298194</v>
      </c>
      <c r="T5832" s="24">
        <v>521840</v>
      </c>
      <c r="U5832" s="24">
        <v>331131</v>
      </c>
      <c r="V5832" s="24">
        <v>579479</v>
      </c>
    </row>
    <row r="5833" spans="1:22" x14ac:dyDescent="0.3">
      <c r="A5833" s="54"/>
      <c r="B5833" s="54" t="s">
        <v>620</v>
      </c>
      <c r="C5833" s="54" t="s">
        <v>608</v>
      </c>
      <c r="D5833" t="s">
        <v>167</v>
      </c>
      <c r="E5833" s="54" t="s">
        <v>557</v>
      </c>
      <c r="F5833" s="57" t="s">
        <v>297</v>
      </c>
      <c r="G5833" s="23">
        <v>4</v>
      </c>
      <c r="H5833" s="23" t="s">
        <v>29</v>
      </c>
      <c r="I5833" s="24">
        <v>104935</v>
      </c>
      <c r="J5833" s="24">
        <v>167896</v>
      </c>
      <c r="K5833" s="24">
        <v>146909</v>
      </c>
      <c r="L5833" s="24">
        <v>235054</v>
      </c>
      <c r="M5833" s="24">
        <v>188883</v>
      </c>
      <c r="N5833" s="24">
        <v>302212</v>
      </c>
      <c r="O5833" s="24">
        <v>251844</v>
      </c>
      <c r="P5833" s="24">
        <v>402950</v>
      </c>
      <c r="Q5833" s="24">
        <v>314805</v>
      </c>
      <c r="R5833" s="24">
        <v>503687</v>
      </c>
      <c r="S5833" s="24">
        <v>356779</v>
      </c>
      <c r="T5833" s="24">
        <v>570846</v>
      </c>
      <c r="U5833" s="24">
        <v>398752</v>
      </c>
      <c r="V5833" s="24">
        <v>638004</v>
      </c>
    </row>
    <row r="5834" spans="1:22" hidden="1" x14ac:dyDescent="0.3">
      <c r="A5834" s="23"/>
      <c r="B5834" s="23">
        <v>2023</v>
      </c>
      <c r="C5834" s="23" t="s">
        <v>560</v>
      </c>
      <c r="D5834" t="s">
        <v>88</v>
      </c>
      <c r="E5834" s="23" t="s">
        <v>561</v>
      </c>
      <c r="F5834" s="23" t="s">
        <v>427</v>
      </c>
      <c r="G5834" s="23">
        <v>1</v>
      </c>
      <c r="H5834" s="23" t="s">
        <v>14</v>
      </c>
      <c r="I5834" s="24">
        <v>129976</v>
      </c>
      <c r="J5834" s="24">
        <v>227459</v>
      </c>
      <c r="K5834" s="24">
        <v>168747</v>
      </c>
      <c r="L5834" s="24">
        <v>295307</v>
      </c>
      <c r="M5834" s="24">
        <v>201682</v>
      </c>
      <c r="N5834" s="24">
        <v>352943</v>
      </c>
      <c r="O5834" s="24">
        <v>240537</v>
      </c>
      <c r="P5834" s="24">
        <v>420941</v>
      </c>
      <c r="Q5834" s="24">
        <v>283832</v>
      </c>
      <c r="R5834" s="24">
        <v>496707</v>
      </c>
      <c r="S5834" s="24">
        <v>311384</v>
      </c>
      <c r="T5834" s="24">
        <v>544922</v>
      </c>
      <c r="U5834" s="24">
        <v>337325</v>
      </c>
      <c r="V5834" s="24">
        <v>590318</v>
      </c>
    </row>
    <row r="5835" spans="1:22" hidden="1" x14ac:dyDescent="0.3">
      <c r="A5835" s="23"/>
      <c r="B5835" s="23">
        <v>2023</v>
      </c>
      <c r="C5835" s="23" t="s">
        <v>560</v>
      </c>
      <c r="D5835" t="s">
        <v>88</v>
      </c>
      <c r="E5835" s="23" t="s">
        <v>561</v>
      </c>
      <c r="F5835" s="23" t="s">
        <v>427</v>
      </c>
      <c r="G5835" s="23">
        <v>2</v>
      </c>
      <c r="H5835" s="23" t="s">
        <v>30</v>
      </c>
      <c r="I5835" s="24">
        <v>108899</v>
      </c>
      <c r="J5835" s="24">
        <v>190574</v>
      </c>
      <c r="K5835" s="24">
        <v>144895</v>
      </c>
      <c r="L5835" s="24">
        <v>253566</v>
      </c>
      <c r="M5835" s="24">
        <v>178292</v>
      </c>
      <c r="N5835" s="24">
        <v>312011</v>
      </c>
      <c r="O5835" s="24">
        <v>223904</v>
      </c>
      <c r="P5835" s="24">
        <v>391833</v>
      </c>
      <c r="Q5835" s="24">
        <v>270597</v>
      </c>
      <c r="R5835" s="24">
        <v>473544</v>
      </c>
      <c r="S5835" s="24">
        <v>298730</v>
      </c>
      <c r="T5835" s="24">
        <v>522778</v>
      </c>
      <c r="U5835" s="24">
        <v>325054</v>
      </c>
      <c r="V5835" s="24">
        <v>568845</v>
      </c>
    </row>
    <row r="5836" spans="1:22" hidden="1" x14ac:dyDescent="0.3">
      <c r="A5836" s="23"/>
      <c r="B5836" s="23">
        <v>2023</v>
      </c>
      <c r="C5836" s="23" t="s">
        <v>560</v>
      </c>
      <c r="D5836" t="s">
        <v>88</v>
      </c>
      <c r="E5836" s="23" t="s">
        <v>561</v>
      </c>
      <c r="F5836" s="23" t="s">
        <v>427</v>
      </c>
      <c r="G5836" s="23">
        <v>3</v>
      </c>
      <c r="H5836" s="23" t="s">
        <v>31</v>
      </c>
      <c r="I5836" s="24">
        <v>100440</v>
      </c>
      <c r="J5836" s="24">
        <v>175770</v>
      </c>
      <c r="K5836" s="24">
        <v>138710</v>
      </c>
      <c r="L5836" s="24">
        <v>242743</v>
      </c>
      <c r="M5836" s="24">
        <v>175896</v>
      </c>
      <c r="N5836" s="24">
        <v>307819</v>
      </c>
      <c r="O5836" s="24">
        <v>229628</v>
      </c>
      <c r="P5836" s="24">
        <v>401849</v>
      </c>
      <c r="Q5836" s="24">
        <v>286018</v>
      </c>
      <c r="R5836" s="24">
        <v>500532</v>
      </c>
      <c r="S5836" s="24">
        <v>321840</v>
      </c>
      <c r="T5836" s="24">
        <v>563220</v>
      </c>
      <c r="U5836" s="24">
        <v>357117</v>
      </c>
      <c r="V5836" s="24">
        <v>624955</v>
      </c>
    </row>
    <row r="5837" spans="1:22" hidden="1" x14ac:dyDescent="0.3">
      <c r="A5837" s="23"/>
      <c r="B5837" s="23">
        <v>2023</v>
      </c>
      <c r="C5837" s="23" t="s">
        <v>560</v>
      </c>
      <c r="D5837" t="s">
        <v>88</v>
      </c>
      <c r="E5837" s="23" t="s">
        <v>561</v>
      </c>
      <c r="F5837" s="23" t="s">
        <v>427</v>
      </c>
      <c r="G5837" s="23">
        <v>4</v>
      </c>
      <c r="H5837" s="23" t="s">
        <v>29</v>
      </c>
      <c r="I5837" s="24">
        <v>112061</v>
      </c>
      <c r="J5837" s="24">
        <v>179297</v>
      </c>
      <c r="K5837" s="24">
        <v>156885</v>
      </c>
      <c r="L5837" s="24">
        <v>251016</v>
      </c>
      <c r="M5837" s="24">
        <v>201710</v>
      </c>
      <c r="N5837" s="24">
        <v>322735</v>
      </c>
      <c r="O5837" s="24">
        <v>268946</v>
      </c>
      <c r="P5837" s="24">
        <v>430314</v>
      </c>
      <c r="Q5837" s="24">
        <v>336183</v>
      </c>
      <c r="R5837" s="24">
        <v>537892</v>
      </c>
      <c r="S5837" s="24">
        <v>381007</v>
      </c>
      <c r="T5837" s="24">
        <v>609611</v>
      </c>
      <c r="U5837" s="24">
        <v>425831</v>
      </c>
      <c r="V5837" s="24">
        <v>681330</v>
      </c>
    </row>
    <row r="5838" spans="1:22" x14ac:dyDescent="0.3">
      <c r="A5838" s="54"/>
      <c r="B5838" s="54" t="s">
        <v>620</v>
      </c>
      <c r="C5838" s="54" t="s">
        <v>617</v>
      </c>
      <c r="D5838" t="s">
        <v>88</v>
      </c>
      <c r="E5838" s="54" t="s">
        <v>561</v>
      </c>
      <c r="F5838" s="57" t="s">
        <v>427</v>
      </c>
      <c r="G5838" s="23">
        <v>1</v>
      </c>
      <c r="H5838" s="23" t="s">
        <v>14</v>
      </c>
      <c r="I5838" s="24">
        <v>127816</v>
      </c>
      <c r="J5838" s="24">
        <v>223678</v>
      </c>
      <c r="K5838" s="24">
        <v>165794</v>
      </c>
      <c r="L5838" s="24">
        <v>290139</v>
      </c>
      <c r="M5838" s="24">
        <v>198751</v>
      </c>
      <c r="N5838" s="24">
        <v>347814</v>
      </c>
      <c r="O5838" s="24">
        <v>237617</v>
      </c>
      <c r="P5838" s="24">
        <v>415829</v>
      </c>
      <c r="Q5838" s="24">
        <v>280276</v>
      </c>
      <c r="R5838" s="24">
        <v>490484</v>
      </c>
      <c r="S5838" s="24">
        <v>307403</v>
      </c>
      <c r="T5838" s="24">
        <v>537955</v>
      </c>
      <c r="U5838" s="24">
        <v>331953</v>
      </c>
      <c r="V5838" s="24">
        <v>580918</v>
      </c>
    </row>
    <row r="5839" spans="1:22" x14ac:dyDescent="0.3">
      <c r="A5839" s="54"/>
      <c r="B5839" s="54" t="s">
        <v>620</v>
      </c>
      <c r="C5839" s="54" t="s">
        <v>617</v>
      </c>
      <c r="D5839" t="s">
        <v>88</v>
      </c>
      <c r="E5839" s="54" t="s">
        <v>561</v>
      </c>
      <c r="F5839" s="57" t="s">
        <v>427</v>
      </c>
      <c r="G5839" s="23">
        <v>2</v>
      </c>
      <c r="H5839" s="23" t="s">
        <v>30</v>
      </c>
      <c r="I5839" s="24">
        <v>110649</v>
      </c>
      <c r="J5839" s="24">
        <v>193635</v>
      </c>
      <c r="K5839" s="24">
        <v>145294</v>
      </c>
      <c r="L5839" s="24">
        <v>254265</v>
      </c>
      <c r="M5839" s="24">
        <v>176940</v>
      </c>
      <c r="N5839" s="24">
        <v>309644</v>
      </c>
      <c r="O5839" s="24">
        <v>217626</v>
      </c>
      <c r="P5839" s="24">
        <v>380845</v>
      </c>
      <c r="Q5839" s="24">
        <v>259176</v>
      </c>
      <c r="R5839" s="24">
        <v>453557</v>
      </c>
      <c r="S5839" s="24">
        <v>286360</v>
      </c>
      <c r="T5839" s="24">
        <v>501130</v>
      </c>
      <c r="U5839" s="24">
        <v>311312</v>
      </c>
      <c r="V5839" s="24">
        <v>544796</v>
      </c>
    </row>
    <row r="5840" spans="1:22" x14ac:dyDescent="0.3">
      <c r="A5840" s="54"/>
      <c r="B5840" s="54" t="s">
        <v>620</v>
      </c>
      <c r="C5840" s="54" t="s">
        <v>617</v>
      </c>
      <c r="D5840" t="s">
        <v>88</v>
      </c>
      <c r="E5840" s="54" t="s">
        <v>561</v>
      </c>
      <c r="F5840" s="57" t="s">
        <v>427</v>
      </c>
      <c r="G5840" s="23">
        <v>3</v>
      </c>
      <c r="H5840" s="23" t="s">
        <v>31</v>
      </c>
      <c r="I5840" s="24">
        <v>100136</v>
      </c>
      <c r="J5840" s="24">
        <v>175237</v>
      </c>
      <c r="K5840" s="24">
        <v>136109</v>
      </c>
      <c r="L5840" s="24">
        <v>238191</v>
      </c>
      <c r="M5840" s="24">
        <v>171985</v>
      </c>
      <c r="N5840" s="24">
        <v>300974</v>
      </c>
      <c r="O5840" s="24">
        <v>226292</v>
      </c>
      <c r="P5840" s="24">
        <v>396010</v>
      </c>
      <c r="Q5840" s="24">
        <v>280031</v>
      </c>
      <c r="R5840" s="24">
        <v>490054</v>
      </c>
      <c r="S5840" s="24">
        <v>315228</v>
      </c>
      <c r="T5840" s="24">
        <v>551649</v>
      </c>
      <c r="U5840" s="24">
        <v>349921</v>
      </c>
      <c r="V5840" s="24">
        <v>612361</v>
      </c>
    </row>
    <row r="5841" spans="1:22" x14ac:dyDescent="0.3">
      <c r="A5841" s="54"/>
      <c r="B5841" s="54" t="s">
        <v>620</v>
      </c>
      <c r="C5841" s="54" t="s">
        <v>617</v>
      </c>
      <c r="D5841" t="s">
        <v>88</v>
      </c>
      <c r="E5841" s="54" t="s">
        <v>561</v>
      </c>
      <c r="F5841" s="57" t="s">
        <v>427</v>
      </c>
      <c r="G5841" s="23">
        <v>4</v>
      </c>
      <c r="H5841" s="23" t="s">
        <v>29</v>
      </c>
      <c r="I5841" s="24">
        <v>112775</v>
      </c>
      <c r="J5841" s="24">
        <v>180440</v>
      </c>
      <c r="K5841" s="24">
        <v>157885</v>
      </c>
      <c r="L5841" s="24">
        <v>252616</v>
      </c>
      <c r="M5841" s="24">
        <v>202995</v>
      </c>
      <c r="N5841" s="24">
        <v>324792</v>
      </c>
      <c r="O5841" s="24">
        <v>270660</v>
      </c>
      <c r="P5841" s="24">
        <v>433057</v>
      </c>
      <c r="Q5841" s="24">
        <v>338325</v>
      </c>
      <c r="R5841" s="24">
        <v>541321</v>
      </c>
      <c r="S5841" s="24">
        <v>383435</v>
      </c>
      <c r="T5841" s="24">
        <v>613497</v>
      </c>
      <c r="U5841" s="24">
        <v>428546</v>
      </c>
      <c r="V5841" s="24">
        <v>685673</v>
      </c>
    </row>
    <row r="5842" spans="1:22" hidden="1" x14ac:dyDescent="0.3">
      <c r="A5842" s="23"/>
      <c r="B5842" s="23">
        <v>2023</v>
      </c>
      <c r="C5842" s="23" t="s">
        <v>560</v>
      </c>
      <c r="D5842" t="s">
        <v>182</v>
      </c>
      <c r="E5842" s="23" t="s">
        <v>566</v>
      </c>
      <c r="F5842" s="23" t="s">
        <v>270</v>
      </c>
      <c r="G5842" s="23">
        <v>1</v>
      </c>
      <c r="H5842" s="23" t="s">
        <v>14</v>
      </c>
      <c r="I5842" s="24">
        <v>125631</v>
      </c>
      <c r="J5842" s="24">
        <v>219854</v>
      </c>
      <c r="K5842" s="24">
        <v>163127</v>
      </c>
      <c r="L5842" s="24">
        <v>285471</v>
      </c>
      <c r="M5842" s="24">
        <v>194983</v>
      </c>
      <c r="N5842" s="24">
        <v>341220</v>
      </c>
      <c r="O5842" s="24">
        <v>232573</v>
      </c>
      <c r="P5842" s="24">
        <v>407003</v>
      </c>
      <c r="Q5842" s="24">
        <v>274453</v>
      </c>
      <c r="R5842" s="24">
        <v>480293</v>
      </c>
      <c r="S5842" s="24">
        <v>301101</v>
      </c>
      <c r="T5842" s="24">
        <v>526928</v>
      </c>
      <c r="U5842" s="24">
        <v>326199</v>
      </c>
      <c r="V5842" s="24">
        <v>570849</v>
      </c>
    </row>
    <row r="5843" spans="1:22" hidden="1" x14ac:dyDescent="0.3">
      <c r="A5843" s="23"/>
      <c r="B5843" s="23">
        <v>2023</v>
      </c>
      <c r="C5843" s="23" t="s">
        <v>560</v>
      </c>
      <c r="D5843" t="s">
        <v>182</v>
      </c>
      <c r="E5843" s="23" t="s">
        <v>566</v>
      </c>
      <c r="F5843" s="23" t="s">
        <v>270</v>
      </c>
      <c r="G5843" s="23">
        <v>2</v>
      </c>
      <c r="H5843" s="23" t="s">
        <v>30</v>
      </c>
      <c r="I5843" s="24">
        <v>105145</v>
      </c>
      <c r="J5843" s="24">
        <v>184004</v>
      </c>
      <c r="K5843" s="24">
        <v>139943</v>
      </c>
      <c r="L5843" s="24">
        <v>244901</v>
      </c>
      <c r="M5843" s="24">
        <v>172249</v>
      </c>
      <c r="N5843" s="24">
        <v>301435</v>
      </c>
      <c r="O5843" s="24">
        <v>216407</v>
      </c>
      <c r="P5843" s="24">
        <v>378712</v>
      </c>
      <c r="Q5843" s="24">
        <v>261588</v>
      </c>
      <c r="R5843" s="24">
        <v>457779</v>
      </c>
      <c r="S5843" s="24">
        <v>288803</v>
      </c>
      <c r="T5843" s="24">
        <v>505405</v>
      </c>
      <c r="U5843" s="24">
        <v>314273</v>
      </c>
      <c r="V5843" s="24">
        <v>549978</v>
      </c>
    </row>
    <row r="5844" spans="1:22" hidden="1" x14ac:dyDescent="0.3">
      <c r="A5844" s="23"/>
      <c r="B5844" s="23">
        <v>2023</v>
      </c>
      <c r="C5844" s="23" t="s">
        <v>560</v>
      </c>
      <c r="D5844" t="s">
        <v>182</v>
      </c>
      <c r="E5844" s="23" t="s">
        <v>566</v>
      </c>
      <c r="F5844" s="23" t="s">
        <v>270</v>
      </c>
      <c r="G5844" s="23">
        <v>3</v>
      </c>
      <c r="H5844" s="23" t="s">
        <v>31</v>
      </c>
      <c r="I5844" s="24">
        <v>96905</v>
      </c>
      <c r="J5844" s="24">
        <v>169583</v>
      </c>
      <c r="K5844" s="24">
        <v>133814</v>
      </c>
      <c r="L5844" s="24">
        <v>234175</v>
      </c>
      <c r="M5844" s="24">
        <v>169670</v>
      </c>
      <c r="N5844" s="24">
        <v>296923</v>
      </c>
      <c r="O5844" s="24">
        <v>221464</v>
      </c>
      <c r="P5844" s="24">
        <v>387562</v>
      </c>
      <c r="Q5844" s="24">
        <v>275841</v>
      </c>
      <c r="R5844" s="24">
        <v>482722</v>
      </c>
      <c r="S5844" s="24">
        <v>310371</v>
      </c>
      <c r="T5844" s="24">
        <v>543149</v>
      </c>
      <c r="U5844" s="24">
        <v>344371</v>
      </c>
      <c r="V5844" s="24">
        <v>602650</v>
      </c>
    </row>
    <row r="5845" spans="1:22" hidden="1" x14ac:dyDescent="0.3">
      <c r="A5845" s="23"/>
      <c r="B5845" s="23">
        <v>2023</v>
      </c>
      <c r="C5845" s="23" t="s">
        <v>560</v>
      </c>
      <c r="D5845" t="s">
        <v>182</v>
      </c>
      <c r="E5845" s="23" t="s">
        <v>566</v>
      </c>
      <c r="F5845" s="23" t="s">
        <v>270</v>
      </c>
      <c r="G5845" s="23">
        <v>4</v>
      </c>
      <c r="H5845" s="23" t="s">
        <v>29</v>
      </c>
      <c r="I5845" s="24">
        <v>108312</v>
      </c>
      <c r="J5845" s="24">
        <v>173299</v>
      </c>
      <c r="K5845" s="24">
        <v>151637</v>
      </c>
      <c r="L5845" s="24">
        <v>242619</v>
      </c>
      <c r="M5845" s="24">
        <v>194962</v>
      </c>
      <c r="N5845" s="24">
        <v>311939</v>
      </c>
      <c r="O5845" s="24">
        <v>259949</v>
      </c>
      <c r="P5845" s="24">
        <v>415918</v>
      </c>
      <c r="Q5845" s="24">
        <v>324936</v>
      </c>
      <c r="R5845" s="24">
        <v>519898</v>
      </c>
      <c r="S5845" s="24">
        <v>368261</v>
      </c>
      <c r="T5845" s="24">
        <v>589218</v>
      </c>
      <c r="U5845" s="24">
        <v>411586</v>
      </c>
      <c r="V5845" s="24">
        <v>658537</v>
      </c>
    </row>
    <row r="5846" spans="1:22" x14ac:dyDescent="0.3">
      <c r="A5846" s="54"/>
      <c r="B5846" s="54" t="s">
        <v>620</v>
      </c>
      <c r="C5846" s="54" t="s">
        <v>617</v>
      </c>
      <c r="D5846" t="s">
        <v>182</v>
      </c>
      <c r="E5846" s="54" t="s">
        <v>566</v>
      </c>
      <c r="F5846" s="57" t="s">
        <v>270</v>
      </c>
      <c r="G5846" s="23">
        <v>1</v>
      </c>
      <c r="H5846" s="23" t="s">
        <v>14</v>
      </c>
      <c r="I5846" s="24">
        <v>128516</v>
      </c>
      <c r="J5846" s="24">
        <v>224903</v>
      </c>
      <c r="K5846" s="24">
        <v>166756</v>
      </c>
      <c r="L5846" s="24">
        <v>291823</v>
      </c>
      <c r="M5846" s="24">
        <v>199940</v>
      </c>
      <c r="N5846" s="24">
        <v>349896</v>
      </c>
      <c r="O5846" s="24">
        <v>239092</v>
      </c>
      <c r="P5846" s="24">
        <v>418412</v>
      </c>
      <c r="Q5846" s="24">
        <v>282064</v>
      </c>
      <c r="R5846" s="24">
        <v>493611</v>
      </c>
      <c r="S5846" s="24">
        <v>309384</v>
      </c>
      <c r="T5846" s="24">
        <v>541421</v>
      </c>
      <c r="U5846" s="24">
        <v>334143</v>
      </c>
      <c r="V5846" s="24">
        <v>584751</v>
      </c>
    </row>
    <row r="5847" spans="1:22" x14ac:dyDescent="0.3">
      <c r="A5847" s="54"/>
      <c r="B5847" s="54" t="s">
        <v>620</v>
      </c>
      <c r="C5847" s="54" t="s">
        <v>617</v>
      </c>
      <c r="D5847" t="s">
        <v>182</v>
      </c>
      <c r="E5847" s="54" t="s">
        <v>566</v>
      </c>
      <c r="F5847" s="57" t="s">
        <v>270</v>
      </c>
      <c r="G5847" s="23">
        <v>2</v>
      </c>
      <c r="H5847" s="23" t="s">
        <v>30</v>
      </c>
      <c r="I5847" s="24">
        <v>111024</v>
      </c>
      <c r="J5847" s="24">
        <v>194293</v>
      </c>
      <c r="K5847" s="24">
        <v>145870</v>
      </c>
      <c r="L5847" s="24">
        <v>255272</v>
      </c>
      <c r="M5847" s="24">
        <v>177717</v>
      </c>
      <c r="N5847" s="24">
        <v>311005</v>
      </c>
      <c r="O5847" s="24">
        <v>218724</v>
      </c>
      <c r="P5847" s="24">
        <v>382767</v>
      </c>
      <c r="Q5847" s="24">
        <v>260565</v>
      </c>
      <c r="R5847" s="24">
        <v>455988</v>
      </c>
      <c r="S5847" s="24">
        <v>287931</v>
      </c>
      <c r="T5847" s="24">
        <v>503880</v>
      </c>
      <c r="U5847" s="24">
        <v>313074</v>
      </c>
      <c r="V5847" s="24">
        <v>547879</v>
      </c>
    </row>
    <row r="5848" spans="1:22" x14ac:dyDescent="0.3">
      <c r="A5848" s="54"/>
      <c r="B5848" s="54" t="s">
        <v>620</v>
      </c>
      <c r="C5848" s="54" t="s">
        <v>617</v>
      </c>
      <c r="D5848" t="s">
        <v>182</v>
      </c>
      <c r="E5848" s="54" t="s">
        <v>566</v>
      </c>
      <c r="F5848" s="57" t="s">
        <v>270</v>
      </c>
      <c r="G5848" s="23">
        <v>3</v>
      </c>
      <c r="H5848" s="23" t="s">
        <v>31</v>
      </c>
      <c r="I5848" s="24">
        <v>100210</v>
      </c>
      <c r="J5848" s="24">
        <v>175368</v>
      </c>
      <c r="K5848" s="24">
        <v>136136</v>
      </c>
      <c r="L5848" s="24">
        <v>238238</v>
      </c>
      <c r="M5848" s="24">
        <v>171964</v>
      </c>
      <c r="N5848" s="24">
        <v>300936</v>
      </c>
      <c r="O5848" s="24">
        <v>226206</v>
      </c>
      <c r="P5848" s="24">
        <v>395860</v>
      </c>
      <c r="Q5848" s="24">
        <v>279870</v>
      </c>
      <c r="R5848" s="24">
        <v>489773</v>
      </c>
      <c r="S5848" s="24">
        <v>315005</v>
      </c>
      <c r="T5848" s="24">
        <v>551259</v>
      </c>
      <c r="U5848" s="24">
        <v>349627</v>
      </c>
      <c r="V5848" s="24">
        <v>611847</v>
      </c>
    </row>
    <row r="5849" spans="1:22" x14ac:dyDescent="0.3">
      <c r="A5849" s="54"/>
      <c r="B5849" s="54" t="s">
        <v>620</v>
      </c>
      <c r="C5849" s="54" t="s">
        <v>617</v>
      </c>
      <c r="D5849" t="s">
        <v>182</v>
      </c>
      <c r="E5849" s="54" t="s">
        <v>566</v>
      </c>
      <c r="F5849" s="57" t="s">
        <v>270</v>
      </c>
      <c r="G5849" s="23">
        <v>4</v>
      </c>
      <c r="H5849" s="23" t="s">
        <v>29</v>
      </c>
      <c r="I5849" s="24">
        <v>113387</v>
      </c>
      <c r="J5849" s="24">
        <v>181419</v>
      </c>
      <c r="K5849" s="24">
        <v>158741</v>
      </c>
      <c r="L5849" s="24">
        <v>253986</v>
      </c>
      <c r="M5849" s="24">
        <v>204096</v>
      </c>
      <c r="N5849" s="24">
        <v>326554</v>
      </c>
      <c r="O5849" s="24">
        <v>272128</v>
      </c>
      <c r="P5849" s="24">
        <v>435405</v>
      </c>
      <c r="Q5849" s="24">
        <v>340160</v>
      </c>
      <c r="R5849" s="24">
        <v>544256</v>
      </c>
      <c r="S5849" s="24">
        <v>385515</v>
      </c>
      <c r="T5849" s="24">
        <v>616824</v>
      </c>
      <c r="U5849" s="24">
        <v>430870</v>
      </c>
      <c r="V5849" s="24">
        <v>689391</v>
      </c>
    </row>
    <row r="5850" spans="1:22" hidden="1" x14ac:dyDescent="0.3">
      <c r="A5850" s="23"/>
      <c r="B5850" s="23">
        <v>2023</v>
      </c>
      <c r="C5850" s="23" t="s">
        <v>567</v>
      </c>
      <c r="D5850" t="s">
        <v>176</v>
      </c>
      <c r="E5850" s="23" t="s">
        <v>572</v>
      </c>
      <c r="F5850" s="23" t="s">
        <v>442</v>
      </c>
      <c r="G5850" s="23">
        <v>1</v>
      </c>
      <c r="H5850" s="23" t="s">
        <v>14</v>
      </c>
      <c r="I5850" s="24">
        <v>106857</v>
      </c>
      <c r="J5850" s="24">
        <v>187000</v>
      </c>
      <c r="K5850" s="24">
        <v>138733</v>
      </c>
      <c r="L5850" s="24">
        <v>242782</v>
      </c>
      <c r="M5850" s="24">
        <v>165811</v>
      </c>
      <c r="N5850" s="24">
        <v>290169</v>
      </c>
      <c r="O5850" s="24">
        <v>197757</v>
      </c>
      <c r="P5850" s="24">
        <v>346075</v>
      </c>
      <c r="Q5850" s="24">
        <v>233353</v>
      </c>
      <c r="R5850" s="24">
        <v>408367</v>
      </c>
      <c r="S5850" s="24">
        <v>256004</v>
      </c>
      <c r="T5850" s="24">
        <v>448008</v>
      </c>
      <c r="U5850" s="24">
        <v>277332</v>
      </c>
      <c r="V5850" s="24">
        <v>485332</v>
      </c>
    </row>
    <row r="5851" spans="1:22" hidden="1" x14ac:dyDescent="0.3">
      <c r="A5851" s="23"/>
      <c r="B5851" s="23">
        <v>2023</v>
      </c>
      <c r="C5851" s="23" t="s">
        <v>567</v>
      </c>
      <c r="D5851" t="s">
        <v>176</v>
      </c>
      <c r="E5851" s="23" t="s">
        <v>572</v>
      </c>
      <c r="F5851" s="23" t="s">
        <v>442</v>
      </c>
      <c r="G5851" s="23">
        <v>2</v>
      </c>
      <c r="H5851" s="23" t="s">
        <v>30</v>
      </c>
      <c r="I5851" s="24">
        <v>89523</v>
      </c>
      <c r="J5851" s="24">
        <v>156665</v>
      </c>
      <c r="K5851" s="24">
        <v>119116</v>
      </c>
      <c r="L5851" s="24">
        <v>208453</v>
      </c>
      <c r="M5851" s="24">
        <v>146574</v>
      </c>
      <c r="N5851" s="24">
        <v>256505</v>
      </c>
      <c r="O5851" s="24">
        <v>184077</v>
      </c>
      <c r="P5851" s="24">
        <v>322135</v>
      </c>
      <c r="Q5851" s="24">
        <v>222467</v>
      </c>
      <c r="R5851" s="24">
        <v>389317</v>
      </c>
      <c r="S5851" s="24">
        <v>245598</v>
      </c>
      <c r="T5851" s="24">
        <v>429796</v>
      </c>
      <c r="U5851" s="24">
        <v>267241</v>
      </c>
      <c r="V5851" s="24">
        <v>467672</v>
      </c>
    </row>
    <row r="5852" spans="1:22" hidden="1" x14ac:dyDescent="0.3">
      <c r="A5852" s="23"/>
      <c r="B5852" s="23">
        <v>2023</v>
      </c>
      <c r="C5852" s="23" t="s">
        <v>567</v>
      </c>
      <c r="D5852" t="s">
        <v>176</v>
      </c>
      <c r="E5852" s="23" t="s">
        <v>572</v>
      </c>
      <c r="F5852" s="23" t="s">
        <v>442</v>
      </c>
      <c r="G5852" s="23">
        <v>3</v>
      </c>
      <c r="H5852" s="23" t="s">
        <v>31</v>
      </c>
      <c r="I5852" s="24">
        <v>82565</v>
      </c>
      <c r="J5852" s="24">
        <v>144488</v>
      </c>
      <c r="K5852" s="24">
        <v>114023</v>
      </c>
      <c r="L5852" s="24">
        <v>199540</v>
      </c>
      <c r="M5852" s="24">
        <v>144590</v>
      </c>
      <c r="N5852" s="24">
        <v>253032</v>
      </c>
      <c r="O5852" s="24">
        <v>188756</v>
      </c>
      <c r="P5852" s="24">
        <v>330324</v>
      </c>
      <c r="Q5852" s="24">
        <v>235109</v>
      </c>
      <c r="R5852" s="24">
        <v>411441</v>
      </c>
      <c r="S5852" s="24">
        <v>264554</v>
      </c>
      <c r="T5852" s="24">
        <v>462969</v>
      </c>
      <c r="U5852" s="24">
        <v>293551</v>
      </c>
      <c r="V5852" s="24">
        <v>513714</v>
      </c>
    </row>
    <row r="5853" spans="1:22" hidden="1" x14ac:dyDescent="0.3">
      <c r="A5853" s="23"/>
      <c r="B5853" s="23">
        <v>2023</v>
      </c>
      <c r="C5853" s="23" t="s">
        <v>567</v>
      </c>
      <c r="D5853" t="s">
        <v>176</v>
      </c>
      <c r="E5853" s="23" t="s">
        <v>572</v>
      </c>
      <c r="F5853" s="23" t="s">
        <v>442</v>
      </c>
      <c r="G5853" s="23">
        <v>4</v>
      </c>
      <c r="H5853" s="23" t="s">
        <v>29</v>
      </c>
      <c r="I5853" s="24">
        <v>92128</v>
      </c>
      <c r="J5853" s="24">
        <v>147405</v>
      </c>
      <c r="K5853" s="24">
        <v>128980</v>
      </c>
      <c r="L5853" s="24">
        <v>206367</v>
      </c>
      <c r="M5853" s="24">
        <v>165831</v>
      </c>
      <c r="N5853" s="24">
        <v>265329</v>
      </c>
      <c r="O5853" s="24">
        <v>221108</v>
      </c>
      <c r="P5853" s="24">
        <v>353772</v>
      </c>
      <c r="Q5853" s="24">
        <v>276385</v>
      </c>
      <c r="R5853" s="24">
        <v>442216</v>
      </c>
      <c r="S5853" s="24">
        <v>313236</v>
      </c>
      <c r="T5853" s="24">
        <v>501178</v>
      </c>
      <c r="U5853" s="24">
        <v>350087</v>
      </c>
      <c r="V5853" s="24">
        <v>560140</v>
      </c>
    </row>
    <row r="5854" spans="1:22" x14ac:dyDescent="0.3">
      <c r="A5854" s="54"/>
      <c r="B5854" s="54" t="s">
        <v>620</v>
      </c>
      <c r="C5854" s="54" t="s">
        <v>611</v>
      </c>
      <c r="D5854" t="s">
        <v>176</v>
      </c>
      <c r="E5854" s="54" t="s">
        <v>572</v>
      </c>
      <c r="F5854" s="57" t="s">
        <v>442</v>
      </c>
      <c r="G5854" s="23">
        <v>1</v>
      </c>
      <c r="H5854" s="23" t="s">
        <v>14</v>
      </c>
      <c r="I5854" s="24">
        <v>106596</v>
      </c>
      <c r="J5854" s="24">
        <v>186543</v>
      </c>
      <c r="K5854" s="24">
        <v>138253</v>
      </c>
      <c r="L5854" s="24">
        <v>241943</v>
      </c>
      <c r="M5854" s="24">
        <v>165725</v>
      </c>
      <c r="N5854" s="24">
        <v>290019</v>
      </c>
      <c r="O5854" s="24">
        <v>198117</v>
      </c>
      <c r="P5854" s="24">
        <v>346706</v>
      </c>
      <c r="Q5854" s="24">
        <v>233673</v>
      </c>
      <c r="R5854" s="24">
        <v>408927</v>
      </c>
      <c r="S5854" s="24">
        <v>256283</v>
      </c>
      <c r="T5854" s="24">
        <v>448495</v>
      </c>
      <c r="U5854" s="24">
        <v>276736</v>
      </c>
      <c r="V5854" s="24">
        <v>484288</v>
      </c>
    </row>
    <row r="5855" spans="1:22" x14ac:dyDescent="0.3">
      <c r="A5855" s="54"/>
      <c r="B5855" s="54" t="s">
        <v>620</v>
      </c>
      <c r="C5855" s="54" t="s">
        <v>611</v>
      </c>
      <c r="D5855" t="s">
        <v>176</v>
      </c>
      <c r="E5855" s="54" t="s">
        <v>572</v>
      </c>
      <c r="F5855" s="57" t="s">
        <v>442</v>
      </c>
      <c r="G5855" s="23">
        <v>2</v>
      </c>
      <c r="H5855" s="23" t="s">
        <v>30</v>
      </c>
      <c r="I5855" s="24">
        <v>92344</v>
      </c>
      <c r="J5855" s="24">
        <v>161601</v>
      </c>
      <c r="K5855" s="24">
        <v>121235</v>
      </c>
      <c r="L5855" s="24">
        <v>212160</v>
      </c>
      <c r="M5855" s="24">
        <v>147618</v>
      </c>
      <c r="N5855" s="24">
        <v>258331</v>
      </c>
      <c r="O5855" s="24">
        <v>181521</v>
      </c>
      <c r="P5855" s="24">
        <v>317662</v>
      </c>
      <c r="Q5855" s="24">
        <v>216155</v>
      </c>
      <c r="R5855" s="24">
        <v>378271</v>
      </c>
      <c r="S5855" s="24">
        <v>238817</v>
      </c>
      <c r="T5855" s="24">
        <v>417929</v>
      </c>
      <c r="U5855" s="24">
        <v>259611</v>
      </c>
      <c r="V5855" s="24">
        <v>454319</v>
      </c>
    </row>
    <row r="5856" spans="1:22" x14ac:dyDescent="0.3">
      <c r="A5856" s="54"/>
      <c r="B5856" s="54" t="s">
        <v>620</v>
      </c>
      <c r="C5856" s="54" t="s">
        <v>611</v>
      </c>
      <c r="D5856" t="s">
        <v>176</v>
      </c>
      <c r="E5856" s="54" t="s">
        <v>572</v>
      </c>
      <c r="F5856" s="57" t="s">
        <v>442</v>
      </c>
      <c r="G5856" s="23">
        <v>3</v>
      </c>
      <c r="H5856" s="23" t="s">
        <v>31</v>
      </c>
      <c r="I5856" s="24">
        <v>83645</v>
      </c>
      <c r="J5856" s="24">
        <v>146379</v>
      </c>
      <c r="K5856" s="24">
        <v>113715</v>
      </c>
      <c r="L5856" s="24">
        <v>199001</v>
      </c>
      <c r="M5856" s="24">
        <v>143704</v>
      </c>
      <c r="N5856" s="24">
        <v>251483</v>
      </c>
      <c r="O5856" s="24">
        <v>189097</v>
      </c>
      <c r="P5856" s="24">
        <v>330920</v>
      </c>
      <c r="Q5856" s="24">
        <v>234019</v>
      </c>
      <c r="R5856" s="24">
        <v>409533</v>
      </c>
      <c r="S5856" s="24">
        <v>263444</v>
      </c>
      <c r="T5856" s="24">
        <v>461027</v>
      </c>
      <c r="U5856" s="24">
        <v>292451</v>
      </c>
      <c r="V5856" s="24">
        <v>511790</v>
      </c>
    </row>
    <row r="5857" spans="1:22" x14ac:dyDescent="0.3">
      <c r="A5857" s="54"/>
      <c r="B5857" s="54" t="s">
        <v>620</v>
      </c>
      <c r="C5857" s="54" t="s">
        <v>611</v>
      </c>
      <c r="D5857" t="s">
        <v>176</v>
      </c>
      <c r="E5857" s="54" t="s">
        <v>572</v>
      </c>
      <c r="F5857" s="57" t="s">
        <v>442</v>
      </c>
      <c r="G5857" s="23">
        <v>4</v>
      </c>
      <c r="H5857" s="23" t="s">
        <v>29</v>
      </c>
      <c r="I5857" s="24">
        <v>94054</v>
      </c>
      <c r="J5857" s="24">
        <v>150486</v>
      </c>
      <c r="K5857" s="24">
        <v>131675</v>
      </c>
      <c r="L5857" s="24">
        <v>210680</v>
      </c>
      <c r="M5857" s="24">
        <v>169296</v>
      </c>
      <c r="N5857" s="24">
        <v>270874</v>
      </c>
      <c r="O5857" s="24">
        <v>225729</v>
      </c>
      <c r="P5857" s="24">
        <v>361166</v>
      </c>
      <c r="Q5857" s="24">
        <v>282161</v>
      </c>
      <c r="R5857" s="24">
        <v>451457</v>
      </c>
      <c r="S5857" s="24">
        <v>319782</v>
      </c>
      <c r="T5857" s="24">
        <v>511652</v>
      </c>
      <c r="U5857" s="24">
        <v>357404</v>
      </c>
      <c r="V5857" s="24">
        <v>571846</v>
      </c>
    </row>
    <row r="5858" spans="1:22" hidden="1" x14ac:dyDescent="0.3">
      <c r="A5858" s="23"/>
      <c r="B5858" s="23">
        <v>2023</v>
      </c>
      <c r="C5858" s="23" t="s">
        <v>538</v>
      </c>
      <c r="D5858" t="s">
        <v>96</v>
      </c>
      <c r="E5858" s="23" t="s">
        <v>540</v>
      </c>
      <c r="F5858" s="23" t="s">
        <v>98</v>
      </c>
      <c r="G5858" s="23">
        <v>1</v>
      </c>
      <c r="H5858" s="23" t="s">
        <v>14</v>
      </c>
      <c r="I5858" s="24">
        <v>149103</v>
      </c>
      <c r="J5858" s="24">
        <v>260931</v>
      </c>
      <c r="K5858" s="24">
        <v>193507</v>
      </c>
      <c r="L5858" s="24">
        <v>338637</v>
      </c>
      <c r="M5858" s="24">
        <v>231212</v>
      </c>
      <c r="N5858" s="24">
        <v>404620</v>
      </c>
      <c r="O5858" s="24">
        <v>275669</v>
      </c>
      <c r="P5858" s="24">
        <v>482421</v>
      </c>
      <c r="Q5858" s="24">
        <v>325226</v>
      </c>
      <c r="R5858" s="24">
        <v>569145</v>
      </c>
      <c r="S5858" s="24">
        <v>356769</v>
      </c>
      <c r="T5858" s="24">
        <v>624346</v>
      </c>
      <c r="U5858" s="24">
        <v>386444</v>
      </c>
      <c r="V5858" s="24">
        <v>676277</v>
      </c>
    </row>
    <row r="5859" spans="1:22" hidden="1" x14ac:dyDescent="0.3">
      <c r="A5859" s="23"/>
      <c r="B5859" s="23">
        <v>2023</v>
      </c>
      <c r="C5859" s="23" t="s">
        <v>538</v>
      </c>
      <c r="D5859" t="s">
        <v>96</v>
      </c>
      <c r="E5859" s="23" t="s">
        <v>540</v>
      </c>
      <c r="F5859" s="23" t="s">
        <v>98</v>
      </c>
      <c r="G5859" s="23">
        <v>2</v>
      </c>
      <c r="H5859" s="23" t="s">
        <v>30</v>
      </c>
      <c r="I5859" s="24">
        <v>125314</v>
      </c>
      <c r="J5859" s="24">
        <v>219300</v>
      </c>
      <c r="K5859" s="24">
        <v>166586</v>
      </c>
      <c r="L5859" s="24">
        <v>291526</v>
      </c>
      <c r="M5859" s="24">
        <v>204812</v>
      </c>
      <c r="N5859" s="24">
        <v>358421</v>
      </c>
      <c r="O5859" s="24">
        <v>256896</v>
      </c>
      <c r="P5859" s="24">
        <v>449568</v>
      </c>
      <c r="Q5859" s="24">
        <v>310287</v>
      </c>
      <c r="R5859" s="24">
        <v>543002</v>
      </c>
      <c r="S5859" s="24">
        <v>342488</v>
      </c>
      <c r="T5859" s="24">
        <v>599353</v>
      </c>
      <c r="U5859" s="24">
        <v>372595</v>
      </c>
      <c r="V5859" s="24">
        <v>652041</v>
      </c>
    </row>
    <row r="5860" spans="1:22" hidden="1" x14ac:dyDescent="0.3">
      <c r="A5860" s="23"/>
      <c r="B5860" s="23">
        <v>2023</v>
      </c>
      <c r="C5860" s="23" t="s">
        <v>538</v>
      </c>
      <c r="D5860" t="s">
        <v>96</v>
      </c>
      <c r="E5860" s="23" t="s">
        <v>540</v>
      </c>
      <c r="F5860" s="23" t="s">
        <v>98</v>
      </c>
      <c r="G5860" s="23">
        <v>3</v>
      </c>
      <c r="H5860" s="23" t="s">
        <v>31</v>
      </c>
      <c r="I5860" s="24">
        <v>115829</v>
      </c>
      <c r="J5860" s="24">
        <v>202701</v>
      </c>
      <c r="K5860" s="24">
        <v>160010</v>
      </c>
      <c r="L5860" s="24">
        <v>280017</v>
      </c>
      <c r="M5860" s="24">
        <v>202967</v>
      </c>
      <c r="N5860" s="24">
        <v>355192</v>
      </c>
      <c r="O5860" s="24">
        <v>265092</v>
      </c>
      <c r="P5860" s="24">
        <v>463910</v>
      </c>
      <c r="Q5860" s="24">
        <v>330217</v>
      </c>
      <c r="R5860" s="24">
        <v>577879</v>
      </c>
      <c r="S5860" s="24">
        <v>371634</v>
      </c>
      <c r="T5860" s="24">
        <v>650359</v>
      </c>
      <c r="U5860" s="24">
        <v>412436</v>
      </c>
      <c r="V5860" s="24">
        <v>721764</v>
      </c>
    </row>
    <row r="5861" spans="1:22" hidden="1" x14ac:dyDescent="0.3">
      <c r="A5861" s="23"/>
      <c r="B5861" s="23">
        <v>2023</v>
      </c>
      <c r="C5861" s="23" t="s">
        <v>538</v>
      </c>
      <c r="D5861" t="s">
        <v>96</v>
      </c>
      <c r="E5861" s="23" t="s">
        <v>540</v>
      </c>
      <c r="F5861" s="23" t="s">
        <v>98</v>
      </c>
      <c r="G5861" s="23">
        <v>4</v>
      </c>
      <c r="H5861" s="23" t="s">
        <v>29</v>
      </c>
      <c r="I5861" s="24">
        <v>128560</v>
      </c>
      <c r="J5861" s="24">
        <v>205696</v>
      </c>
      <c r="K5861" s="24">
        <v>179984</v>
      </c>
      <c r="L5861" s="24">
        <v>287975</v>
      </c>
      <c r="M5861" s="24">
        <v>231408</v>
      </c>
      <c r="N5861" s="24">
        <v>370254</v>
      </c>
      <c r="O5861" s="24">
        <v>308545</v>
      </c>
      <c r="P5861" s="24">
        <v>493671</v>
      </c>
      <c r="Q5861" s="24">
        <v>385681</v>
      </c>
      <c r="R5861" s="24">
        <v>617089</v>
      </c>
      <c r="S5861" s="24">
        <v>437105</v>
      </c>
      <c r="T5861" s="24">
        <v>699368</v>
      </c>
      <c r="U5861" s="24">
        <v>488529</v>
      </c>
      <c r="V5861" s="24">
        <v>781646</v>
      </c>
    </row>
    <row r="5862" spans="1:22" x14ac:dyDescent="0.3">
      <c r="A5862" s="54"/>
      <c r="B5862" s="54" t="s">
        <v>620</v>
      </c>
      <c r="C5862" s="54" t="s">
        <v>615</v>
      </c>
      <c r="D5862" t="s">
        <v>96</v>
      </c>
      <c r="E5862" s="54" t="s">
        <v>540</v>
      </c>
      <c r="F5862" s="57" t="s">
        <v>98</v>
      </c>
      <c r="G5862" s="23">
        <v>1</v>
      </c>
      <c r="H5862" s="23" t="s">
        <v>14</v>
      </c>
      <c r="I5862" s="24">
        <v>149463</v>
      </c>
      <c r="J5862" s="24">
        <v>261561</v>
      </c>
      <c r="K5862" s="24">
        <v>193865</v>
      </c>
      <c r="L5862" s="24">
        <v>339263</v>
      </c>
      <c r="M5862" s="24">
        <v>232396</v>
      </c>
      <c r="N5862" s="24">
        <v>406693</v>
      </c>
      <c r="O5862" s="24">
        <v>277833</v>
      </c>
      <c r="P5862" s="24">
        <v>486208</v>
      </c>
      <c r="Q5862" s="24">
        <v>327706</v>
      </c>
      <c r="R5862" s="24">
        <v>573485</v>
      </c>
      <c r="S5862" s="24">
        <v>359420</v>
      </c>
      <c r="T5862" s="24">
        <v>628985</v>
      </c>
      <c r="U5862" s="24">
        <v>388116</v>
      </c>
      <c r="V5862" s="24">
        <v>679204</v>
      </c>
    </row>
    <row r="5863" spans="1:22" x14ac:dyDescent="0.3">
      <c r="A5863" s="54"/>
      <c r="B5863" s="54" t="s">
        <v>620</v>
      </c>
      <c r="C5863" s="54" t="s">
        <v>615</v>
      </c>
      <c r="D5863" t="s">
        <v>96</v>
      </c>
      <c r="E5863" s="54" t="s">
        <v>540</v>
      </c>
      <c r="F5863" s="57" t="s">
        <v>98</v>
      </c>
      <c r="G5863" s="23">
        <v>2</v>
      </c>
      <c r="H5863" s="23" t="s">
        <v>30</v>
      </c>
      <c r="I5863" s="24">
        <v>129423</v>
      </c>
      <c r="J5863" s="24">
        <v>226490</v>
      </c>
      <c r="K5863" s="24">
        <v>169935</v>
      </c>
      <c r="L5863" s="24">
        <v>297386</v>
      </c>
      <c r="M5863" s="24">
        <v>206935</v>
      </c>
      <c r="N5863" s="24">
        <v>362136</v>
      </c>
      <c r="O5863" s="24">
        <v>254497</v>
      </c>
      <c r="P5863" s="24">
        <v>445369</v>
      </c>
      <c r="Q5863" s="24">
        <v>303074</v>
      </c>
      <c r="R5863" s="24">
        <v>530380</v>
      </c>
      <c r="S5863" s="24">
        <v>334857</v>
      </c>
      <c r="T5863" s="24">
        <v>586000</v>
      </c>
      <c r="U5863" s="24">
        <v>364027</v>
      </c>
      <c r="V5863" s="24">
        <v>637048</v>
      </c>
    </row>
    <row r="5864" spans="1:22" x14ac:dyDescent="0.3">
      <c r="A5864" s="54"/>
      <c r="B5864" s="54" t="s">
        <v>620</v>
      </c>
      <c r="C5864" s="54" t="s">
        <v>615</v>
      </c>
      <c r="D5864" t="s">
        <v>96</v>
      </c>
      <c r="E5864" s="54" t="s">
        <v>540</v>
      </c>
      <c r="F5864" s="57" t="s">
        <v>98</v>
      </c>
      <c r="G5864" s="23">
        <v>3</v>
      </c>
      <c r="H5864" s="23" t="s">
        <v>31</v>
      </c>
      <c r="I5864" s="24">
        <v>117166</v>
      </c>
      <c r="J5864" s="24">
        <v>205041</v>
      </c>
      <c r="K5864" s="24">
        <v>159269</v>
      </c>
      <c r="L5864" s="24">
        <v>278721</v>
      </c>
      <c r="M5864" s="24">
        <v>201259</v>
      </c>
      <c r="N5864" s="24">
        <v>352203</v>
      </c>
      <c r="O5864" s="24">
        <v>264817</v>
      </c>
      <c r="P5864" s="24">
        <v>463430</v>
      </c>
      <c r="Q5864" s="24">
        <v>327714</v>
      </c>
      <c r="R5864" s="24">
        <v>573499</v>
      </c>
      <c r="S5864" s="24">
        <v>368910</v>
      </c>
      <c r="T5864" s="24">
        <v>645592</v>
      </c>
      <c r="U5864" s="24">
        <v>409518</v>
      </c>
      <c r="V5864" s="24">
        <v>716656</v>
      </c>
    </row>
    <row r="5865" spans="1:22" x14ac:dyDescent="0.3">
      <c r="A5865" s="54"/>
      <c r="B5865" s="54" t="s">
        <v>620</v>
      </c>
      <c r="C5865" s="54" t="s">
        <v>615</v>
      </c>
      <c r="D5865" t="s">
        <v>96</v>
      </c>
      <c r="E5865" s="54" t="s">
        <v>540</v>
      </c>
      <c r="F5865" s="57" t="s">
        <v>98</v>
      </c>
      <c r="G5865" s="23">
        <v>4</v>
      </c>
      <c r="H5865" s="23" t="s">
        <v>29</v>
      </c>
      <c r="I5865" s="24">
        <v>131876</v>
      </c>
      <c r="J5865" s="24">
        <v>211001</v>
      </c>
      <c r="K5865" s="24">
        <v>184626</v>
      </c>
      <c r="L5865" s="24">
        <v>295401</v>
      </c>
      <c r="M5865" s="24">
        <v>237376</v>
      </c>
      <c r="N5865" s="24">
        <v>379802</v>
      </c>
      <c r="O5865" s="24">
        <v>316502</v>
      </c>
      <c r="P5865" s="24">
        <v>506403</v>
      </c>
      <c r="Q5865" s="24">
        <v>395627</v>
      </c>
      <c r="R5865" s="24">
        <v>633003</v>
      </c>
      <c r="S5865" s="24">
        <v>448377</v>
      </c>
      <c r="T5865" s="24">
        <v>717404</v>
      </c>
      <c r="U5865" s="24">
        <v>501127</v>
      </c>
      <c r="V5865" s="24">
        <v>801804</v>
      </c>
    </row>
    <row r="5866" spans="1:22" hidden="1" x14ac:dyDescent="0.3">
      <c r="A5866" s="23"/>
      <c r="B5866" s="23">
        <v>2023</v>
      </c>
      <c r="C5866" s="23" t="s">
        <v>585</v>
      </c>
      <c r="D5866" t="s">
        <v>164</v>
      </c>
      <c r="E5866" s="23" t="s">
        <v>589</v>
      </c>
      <c r="F5866" s="23" t="s">
        <v>253</v>
      </c>
      <c r="G5866" s="23">
        <v>1</v>
      </c>
      <c r="H5866" s="23" t="s">
        <v>14</v>
      </c>
      <c r="I5866" s="24">
        <v>127342</v>
      </c>
      <c r="J5866" s="24">
        <v>222849</v>
      </c>
      <c r="K5866" s="24">
        <v>165325</v>
      </c>
      <c r="L5866" s="24">
        <v>289319</v>
      </c>
      <c r="M5866" s="24">
        <v>197591</v>
      </c>
      <c r="N5866" s="24">
        <v>345784</v>
      </c>
      <c r="O5866" s="24">
        <v>235657</v>
      </c>
      <c r="P5866" s="24">
        <v>412399</v>
      </c>
      <c r="Q5866" s="24">
        <v>278072</v>
      </c>
      <c r="R5866" s="24">
        <v>486625</v>
      </c>
      <c r="S5866" s="24">
        <v>305063</v>
      </c>
      <c r="T5866" s="24">
        <v>533861</v>
      </c>
      <c r="U5866" s="24">
        <v>330476</v>
      </c>
      <c r="V5866" s="24">
        <v>578334</v>
      </c>
    </row>
    <row r="5867" spans="1:22" hidden="1" x14ac:dyDescent="0.3">
      <c r="A5867" s="23"/>
      <c r="B5867" s="23">
        <v>2023</v>
      </c>
      <c r="C5867" s="23" t="s">
        <v>585</v>
      </c>
      <c r="D5867" t="s">
        <v>164</v>
      </c>
      <c r="E5867" s="23" t="s">
        <v>589</v>
      </c>
      <c r="F5867" s="23" t="s">
        <v>253</v>
      </c>
      <c r="G5867" s="23">
        <v>2</v>
      </c>
      <c r="H5867" s="23" t="s">
        <v>30</v>
      </c>
      <c r="I5867" s="24">
        <v>106701</v>
      </c>
      <c r="J5867" s="24">
        <v>186726</v>
      </c>
      <c r="K5867" s="24">
        <v>141967</v>
      </c>
      <c r="L5867" s="24">
        <v>248441</v>
      </c>
      <c r="M5867" s="24">
        <v>174685</v>
      </c>
      <c r="N5867" s="24">
        <v>305698</v>
      </c>
      <c r="O5867" s="24">
        <v>219367</v>
      </c>
      <c r="P5867" s="24">
        <v>383893</v>
      </c>
      <c r="Q5867" s="24">
        <v>265109</v>
      </c>
      <c r="R5867" s="24">
        <v>463941</v>
      </c>
      <c r="S5867" s="24">
        <v>292671</v>
      </c>
      <c r="T5867" s="24">
        <v>512175</v>
      </c>
      <c r="U5867" s="24">
        <v>318460</v>
      </c>
      <c r="V5867" s="24">
        <v>557305</v>
      </c>
    </row>
    <row r="5868" spans="1:22" hidden="1" x14ac:dyDescent="0.3">
      <c r="A5868" s="23"/>
      <c r="B5868" s="23">
        <v>2023</v>
      </c>
      <c r="C5868" s="23" t="s">
        <v>585</v>
      </c>
      <c r="D5868" t="s">
        <v>164</v>
      </c>
      <c r="E5868" s="23" t="s">
        <v>589</v>
      </c>
      <c r="F5868" s="23" t="s">
        <v>253</v>
      </c>
      <c r="G5868" s="23">
        <v>3</v>
      </c>
      <c r="H5868" s="23" t="s">
        <v>31</v>
      </c>
      <c r="I5868" s="24">
        <v>98418</v>
      </c>
      <c r="J5868" s="24">
        <v>172231</v>
      </c>
      <c r="K5868" s="24">
        <v>135919</v>
      </c>
      <c r="L5868" s="24">
        <v>237857</v>
      </c>
      <c r="M5868" s="24">
        <v>172358</v>
      </c>
      <c r="N5868" s="24">
        <v>301626</v>
      </c>
      <c r="O5868" s="24">
        <v>225011</v>
      </c>
      <c r="P5868" s="24">
        <v>393769</v>
      </c>
      <c r="Q5868" s="24">
        <v>280268</v>
      </c>
      <c r="R5868" s="24">
        <v>490469</v>
      </c>
      <c r="S5868" s="24">
        <v>315371</v>
      </c>
      <c r="T5868" s="24">
        <v>551899</v>
      </c>
      <c r="U5868" s="24">
        <v>349940</v>
      </c>
      <c r="V5868" s="24">
        <v>612396</v>
      </c>
    </row>
    <row r="5869" spans="1:22" hidden="1" x14ac:dyDescent="0.3">
      <c r="A5869" s="23"/>
      <c r="B5869" s="23">
        <v>2023</v>
      </c>
      <c r="C5869" s="23" t="s">
        <v>585</v>
      </c>
      <c r="D5869" t="s">
        <v>164</v>
      </c>
      <c r="E5869" s="23" t="s">
        <v>589</v>
      </c>
      <c r="F5869" s="23" t="s">
        <v>253</v>
      </c>
      <c r="G5869" s="23">
        <v>4</v>
      </c>
      <c r="H5869" s="23" t="s">
        <v>29</v>
      </c>
      <c r="I5869" s="24">
        <v>109790</v>
      </c>
      <c r="J5869" s="24">
        <v>175664</v>
      </c>
      <c r="K5869" s="24">
        <v>153706</v>
      </c>
      <c r="L5869" s="24">
        <v>245929</v>
      </c>
      <c r="M5869" s="24">
        <v>197622</v>
      </c>
      <c r="N5869" s="24">
        <v>316195</v>
      </c>
      <c r="O5869" s="24">
        <v>263496</v>
      </c>
      <c r="P5869" s="24">
        <v>421593</v>
      </c>
      <c r="Q5869" s="24">
        <v>329370</v>
      </c>
      <c r="R5869" s="24">
        <v>526992</v>
      </c>
      <c r="S5869" s="24">
        <v>373286</v>
      </c>
      <c r="T5869" s="24">
        <v>597257</v>
      </c>
      <c r="U5869" s="24">
        <v>417202</v>
      </c>
      <c r="V5869" s="24">
        <v>667523</v>
      </c>
    </row>
    <row r="5870" spans="1:22" x14ac:dyDescent="0.3">
      <c r="A5870" s="54"/>
      <c r="B5870" s="54" t="s">
        <v>620</v>
      </c>
      <c r="C5870" s="54" t="s">
        <v>610</v>
      </c>
      <c r="D5870" t="s">
        <v>164</v>
      </c>
      <c r="E5870" s="54" t="s">
        <v>589</v>
      </c>
      <c r="F5870" s="57" t="s">
        <v>253</v>
      </c>
      <c r="G5870" s="23">
        <v>1</v>
      </c>
      <c r="H5870" s="23" t="s">
        <v>14</v>
      </c>
      <c r="I5870" s="24">
        <v>122852</v>
      </c>
      <c r="J5870" s="24">
        <v>214991</v>
      </c>
      <c r="K5870" s="24">
        <v>159466</v>
      </c>
      <c r="L5870" s="24">
        <v>279066</v>
      </c>
      <c r="M5870" s="24">
        <v>191239</v>
      </c>
      <c r="N5870" s="24">
        <v>334668</v>
      </c>
      <c r="O5870" s="24">
        <v>228746</v>
      </c>
      <c r="P5870" s="24">
        <v>400305</v>
      </c>
      <c r="Q5870" s="24">
        <v>269908</v>
      </c>
      <c r="R5870" s="24">
        <v>472339</v>
      </c>
      <c r="S5870" s="24">
        <v>296073</v>
      </c>
      <c r="T5870" s="24">
        <v>518128</v>
      </c>
      <c r="U5870" s="24">
        <v>319823</v>
      </c>
      <c r="V5870" s="24">
        <v>559691</v>
      </c>
    </row>
    <row r="5871" spans="1:22" x14ac:dyDescent="0.3">
      <c r="A5871" s="54"/>
      <c r="B5871" s="54" t="s">
        <v>620</v>
      </c>
      <c r="C5871" s="54" t="s">
        <v>610</v>
      </c>
      <c r="D5871" t="s">
        <v>164</v>
      </c>
      <c r="E5871" s="54" t="s">
        <v>589</v>
      </c>
      <c r="F5871" s="57" t="s">
        <v>253</v>
      </c>
      <c r="G5871" s="23">
        <v>2</v>
      </c>
      <c r="H5871" s="23" t="s">
        <v>30</v>
      </c>
      <c r="I5871" s="24">
        <v>105881</v>
      </c>
      <c r="J5871" s="24">
        <v>185291</v>
      </c>
      <c r="K5871" s="24">
        <v>139201</v>
      </c>
      <c r="L5871" s="24">
        <v>243602</v>
      </c>
      <c r="M5871" s="24">
        <v>169677</v>
      </c>
      <c r="N5871" s="24">
        <v>296935</v>
      </c>
      <c r="O5871" s="24">
        <v>208983</v>
      </c>
      <c r="P5871" s="24">
        <v>365721</v>
      </c>
      <c r="Q5871" s="24">
        <v>249049</v>
      </c>
      <c r="R5871" s="24">
        <v>435835</v>
      </c>
      <c r="S5871" s="24">
        <v>275246</v>
      </c>
      <c r="T5871" s="24">
        <v>481680</v>
      </c>
      <c r="U5871" s="24">
        <v>299338</v>
      </c>
      <c r="V5871" s="24">
        <v>523842</v>
      </c>
    </row>
    <row r="5872" spans="1:22" x14ac:dyDescent="0.3">
      <c r="A5872" s="54"/>
      <c r="B5872" s="54" t="s">
        <v>620</v>
      </c>
      <c r="C5872" s="54" t="s">
        <v>610</v>
      </c>
      <c r="D5872" t="s">
        <v>164</v>
      </c>
      <c r="E5872" s="54" t="s">
        <v>589</v>
      </c>
      <c r="F5872" s="57" t="s">
        <v>253</v>
      </c>
      <c r="G5872" s="23">
        <v>3</v>
      </c>
      <c r="H5872" s="23" t="s">
        <v>31</v>
      </c>
      <c r="I5872" s="24">
        <v>95277</v>
      </c>
      <c r="J5872" s="24">
        <v>166735</v>
      </c>
      <c r="K5872" s="24">
        <v>129354</v>
      </c>
      <c r="L5872" s="24">
        <v>226369</v>
      </c>
      <c r="M5872" s="24">
        <v>163335</v>
      </c>
      <c r="N5872" s="24">
        <v>285836</v>
      </c>
      <c r="O5872" s="24">
        <v>214792</v>
      </c>
      <c r="P5872" s="24">
        <v>375886</v>
      </c>
      <c r="Q5872" s="24">
        <v>265689</v>
      </c>
      <c r="R5872" s="24">
        <v>464956</v>
      </c>
      <c r="S5872" s="24">
        <v>298998</v>
      </c>
      <c r="T5872" s="24">
        <v>523246</v>
      </c>
      <c r="U5872" s="24">
        <v>331809</v>
      </c>
      <c r="V5872" s="24">
        <v>580665</v>
      </c>
    </row>
    <row r="5873" spans="1:22" x14ac:dyDescent="0.3">
      <c r="A5873" s="54"/>
      <c r="B5873" s="54" t="s">
        <v>620</v>
      </c>
      <c r="C5873" s="54" t="s">
        <v>610</v>
      </c>
      <c r="D5873" t="s">
        <v>164</v>
      </c>
      <c r="E5873" s="54" t="s">
        <v>589</v>
      </c>
      <c r="F5873" s="57" t="s">
        <v>253</v>
      </c>
      <c r="G5873" s="23">
        <v>4</v>
      </c>
      <c r="H5873" s="23" t="s">
        <v>29</v>
      </c>
      <c r="I5873" s="24">
        <v>108383</v>
      </c>
      <c r="J5873" s="24">
        <v>173413</v>
      </c>
      <c r="K5873" s="24">
        <v>151736</v>
      </c>
      <c r="L5873" s="24">
        <v>242778</v>
      </c>
      <c r="M5873" s="24">
        <v>195090</v>
      </c>
      <c r="N5873" s="24">
        <v>312144</v>
      </c>
      <c r="O5873" s="24">
        <v>260120</v>
      </c>
      <c r="P5873" s="24">
        <v>416191</v>
      </c>
      <c r="Q5873" s="24">
        <v>325150</v>
      </c>
      <c r="R5873" s="24">
        <v>520239</v>
      </c>
      <c r="S5873" s="24">
        <v>368503</v>
      </c>
      <c r="T5873" s="24">
        <v>589605</v>
      </c>
      <c r="U5873" s="24">
        <v>411856</v>
      </c>
      <c r="V5873" s="24">
        <v>658970</v>
      </c>
    </row>
    <row r="5874" spans="1:22" hidden="1" x14ac:dyDescent="0.3">
      <c r="A5874" s="23"/>
      <c r="B5874" s="23">
        <v>2023</v>
      </c>
      <c r="C5874" s="23" t="s">
        <v>538</v>
      </c>
      <c r="D5874" t="s">
        <v>108</v>
      </c>
      <c r="E5874" s="23" t="s">
        <v>541</v>
      </c>
      <c r="F5874" s="23" t="s">
        <v>408</v>
      </c>
      <c r="G5874" s="23">
        <v>1</v>
      </c>
      <c r="H5874" s="23" t="s">
        <v>14</v>
      </c>
      <c r="I5874" s="24">
        <v>119941</v>
      </c>
      <c r="J5874" s="24">
        <v>209897</v>
      </c>
      <c r="K5874" s="24">
        <v>155691</v>
      </c>
      <c r="L5874" s="24">
        <v>272460</v>
      </c>
      <c r="M5874" s="24">
        <v>186055</v>
      </c>
      <c r="N5874" s="24">
        <v>325596</v>
      </c>
      <c r="O5874" s="24">
        <v>221867</v>
      </c>
      <c r="P5874" s="24">
        <v>388267</v>
      </c>
      <c r="Q5874" s="24">
        <v>261778</v>
      </c>
      <c r="R5874" s="24">
        <v>458112</v>
      </c>
      <c r="S5874" s="24">
        <v>287179</v>
      </c>
      <c r="T5874" s="24">
        <v>502563</v>
      </c>
      <c r="U5874" s="24">
        <v>311086</v>
      </c>
      <c r="V5874" s="24">
        <v>544400</v>
      </c>
    </row>
    <row r="5875" spans="1:22" hidden="1" x14ac:dyDescent="0.3">
      <c r="A5875" s="23"/>
      <c r="B5875" s="23">
        <v>2023</v>
      </c>
      <c r="C5875" s="23" t="s">
        <v>538</v>
      </c>
      <c r="D5875" t="s">
        <v>108</v>
      </c>
      <c r="E5875" s="23" t="s">
        <v>541</v>
      </c>
      <c r="F5875" s="23" t="s">
        <v>408</v>
      </c>
      <c r="G5875" s="23">
        <v>2</v>
      </c>
      <c r="H5875" s="23" t="s">
        <v>30</v>
      </c>
      <c r="I5875" s="24">
        <v>100637</v>
      </c>
      <c r="J5875" s="24">
        <v>176115</v>
      </c>
      <c r="K5875" s="24">
        <v>133846</v>
      </c>
      <c r="L5875" s="24">
        <v>234230</v>
      </c>
      <c r="M5875" s="24">
        <v>164632</v>
      </c>
      <c r="N5875" s="24">
        <v>288106</v>
      </c>
      <c r="O5875" s="24">
        <v>206633</v>
      </c>
      <c r="P5875" s="24">
        <v>361608</v>
      </c>
      <c r="Q5875" s="24">
        <v>249656</v>
      </c>
      <c r="R5875" s="24">
        <v>436897</v>
      </c>
      <c r="S5875" s="24">
        <v>275590</v>
      </c>
      <c r="T5875" s="24">
        <v>482283</v>
      </c>
      <c r="U5875" s="24">
        <v>299848</v>
      </c>
      <c r="V5875" s="24">
        <v>524734</v>
      </c>
    </row>
    <row r="5876" spans="1:22" hidden="1" x14ac:dyDescent="0.3">
      <c r="A5876" s="23"/>
      <c r="B5876" s="23">
        <v>2023</v>
      </c>
      <c r="C5876" s="23" t="s">
        <v>538</v>
      </c>
      <c r="D5876" t="s">
        <v>108</v>
      </c>
      <c r="E5876" s="23" t="s">
        <v>541</v>
      </c>
      <c r="F5876" s="23" t="s">
        <v>408</v>
      </c>
      <c r="G5876" s="23">
        <v>3</v>
      </c>
      <c r="H5876" s="23" t="s">
        <v>31</v>
      </c>
      <c r="I5876" s="24">
        <v>92912</v>
      </c>
      <c r="J5876" s="24">
        <v>162597</v>
      </c>
      <c r="K5876" s="24">
        <v>128332</v>
      </c>
      <c r="L5876" s="24">
        <v>224581</v>
      </c>
      <c r="M5876" s="24">
        <v>162759</v>
      </c>
      <c r="N5876" s="24">
        <v>284828</v>
      </c>
      <c r="O5876" s="24">
        <v>212523</v>
      </c>
      <c r="P5876" s="24">
        <v>371916</v>
      </c>
      <c r="Q5876" s="24">
        <v>264723</v>
      </c>
      <c r="R5876" s="24">
        <v>463265</v>
      </c>
      <c r="S5876" s="24">
        <v>297900</v>
      </c>
      <c r="T5876" s="24">
        <v>521325</v>
      </c>
      <c r="U5876" s="24">
        <v>330578</v>
      </c>
      <c r="V5876" s="24">
        <v>578512</v>
      </c>
    </row>
    <row r="5877" spans="1:22" hidden="1" x14ac:dyDescent="0.3">
      <c r="A5877" s="23"/>
      <c r="B5877" s="23">
        <v>2023</v>
      </c>
      <c r="C5877" s="23" t="s">
        <v>538</v>
      </c>
      <c r="D5877" t="s">
        <v>108</v>
      </c>
      <c r="E5877" s="23" t="s">
        <v>541</v>
      </c>
      <c r="F5877" s="23" t="s">
        <v>408</v>
      </c>
      <c r="G5877" s="23">
        <v>4</v>
      </c>
      <c r="H5877" s="23" t="s">
        <v>29</v>
      </c>
      <c r="I5877" s="24">
        <v>103412</v>
      </c>
      <c r="J5877" s="24">
        <v>165459</v>
      </c>
      <c r="K5877" s="24">
        <v>144777</v>
      </c>
      <c r="L5877" s="24">
        <v>231643</v>
      </c>
      <c r="M5877" s="24">
        <v>186142</v>
      </c>
      <c r="N5877" s="24">
        <v>297827</v>
      </c>
      <c r="O5877" s="24">
        <v>248189</v>
      </c>
      <c r="P5877" s="24">
        <v>397103</v>
      </c>
      <c r="Q5877" s="24">
        <v>310236</v>
      </c>
      <c r="R5877" s="24">
        <v>496378</v>
      </c>
      <c r="S5877" s="24">
        <v>351601</v>
      </c>
      <c r="T5877" s="24">
        <v>562562</v>
      </c>
      <c r="U5877" s="24">
        <v>392966</v>
      </c>
      <c r="V5877" s="24">
        <v>628746</v>
      </c>
    </row>
    <row r="5878" spans="1:22" x14ac:dyDescent="0.3">
      <c r="A5878" s="54"/>
      <c r="B5878" s="54" t="s">
        <v>620</v>
      </c>
      <c r="C5878" s="54" t="s">
        <v>615</v>
      </c>
      <c r="D5878" t="s">
        <v>108</v>
      </c>
      <c r="E5878" s="54" t="s">
        <v>541</v>
      </c>
      <c r="F5878" s="57" t="s">
        <v>408</v>
      </c>
      <c r="G5878" s="23">
        <v>1</v>
      </c>
      <c r="H5878" s="23" t="s">
        <v>14</v>
      </c>
      <c r="I5878" s="24">
        <v>121481</v>
      </c>
      <c r="J5878" s="24">
        <v>212591</v>
      </c>
      <c r="K5878" s="24">
        <v>157509</v>
      </c>
      <c r="L5878" s="24">
        <v>275640</v>
      </c>
      <c r="M5878" s="24">
        <v>188774</v>
      </c>
      <c r="N5878" s="24">
        <v>330355</v>
      </c>
      <c r="O5878" s="24">
        <v>225622</v>
      </c>
      <c r="P5878" s="24">
        <v>394839</v>
      </c>
      <c r="Q5878" s="24">
        <v>266071</v>
      </c>
      <c r="R5878" s="24">
        <v>465624</v>
      </c>
      <c r="S5878" s="24">
        <v>291798</v>
      </c>
      <c r="T5878" s="24">
        <v>510646</v>
      </c>
      <c r="U5878" s="24">
        <v>315038</v>
      </c>
      <c r="V5878" s="24">
        <v>551316</v>
      </c>
    </row>
    <row r="5879" spans="1:22" x14ac:dyDescent="0.3">
      <c r="A5879" s="54"/>
      <c r="B5879" s="54" t="s">
        <v>620</v>
      </c>
      <c r="C5879" s="54" t="s">
        <v>615</v>
      </c>
      <c r="D5879" t="s">
        <v>108</v>
      </c>
      <c r="E5879" s="54" t="s">
        <v>541</v>
      </c>
      <c r="F5879" s="57" t="s">
        <v>408</v>
      </c>
      <c r="G5879" s="23">
        <v>2</v>
      </c>
      <c r="H5879" s="23" t="s">
        <v>30</v>
      </c>
      <c r="I5879" s="24">
        <v>105448</v>
      </c>
      <c r="J5879" s="24">
        <v>184535</v>
      </c>
      <c r="K5879" s="24">
        <v>138365</v>
      </c>
      <c r="L5879" s="24">
        <v>242138</v>
      </c>
      <c r="M5879" s="24">
        <v>168405</v>
      </c>
      <c r="N5879" s="24">
        <v>294709</v>
      </c>
      <c r="O5879" s="24">
        <v>206953</v>
      </c>
      <c r="P5879" s="24">
        <v>362168</v>
      </c>
      <c r="Q5879" s="24">
        <v>246366</v>
      </c>
      <c r="R5879" s="24">
        <v>431140</v>
      </c>
      <c r="S5879" s="24">
        <v>272161</v>
      </c>
      <c r="T5879" s="24">
        <v>476282</v>
      </c>
      <c r="U5879" s="24">
        <v>295810</v>
      </c>
      <c r="V5879" s="24">
        <v>517668</v>
      </c>
    </row>
    <row r="5880" spans="1:22" x14ac:dyDescent="0.3">
      <c r="A5880" s="54"/>
      <c r="B5880" s="54" t="s">
        <v>620</v>
      </c>
      <c r="C5880" s="54" t="s">
        <v>615</v>
      </c>
      <c r="D5880" t="s">
        <v>108</v>
      </c>
      <c r="E5880" s="54" t="s">
        <v>541</v>
      </c>
      <c r="F5880" s="57" t="s">
        <v>408</v>
      </c>
      <c r="G5880" s="23">
        <v>3</v>
      </c>
      <c r="H5880" s="23" t="s">
        <v>31</v>
      </c>
      <c r="I5880" s="24">
        <v>95758</v>
      </c>
      <c r="J5880" s="24">
        <v>167577</v>
      </c>
      <c r="K5880" s="24">
        <v>130250</v>
      </c>
      <c r="L5880" s="24">
        <v>227938</v>
      </c>
      <c r="M5880" s="24">
        <v>164652</v>
      </c>
      <c r="N5880" s="24">
        <v>288141</v>
      </c>
      <c r="O5880" s="24">
        <v>216714</v>
      </c>
      <c r="P5880" s="24">
        <v>379249</v>
      </c>
      <c r="Q5880" s="24">
        <v>268246</v>
      </c>
      <c r="R5880" s="24">
        <v>469430</v>
      </c>
      <c r="S5880" s="24">
        <v>302013</v>
      </c>
      <c r="T5880" s="24">
        <v>528522</v>
      </c>
      <c r="U5880" s="24">
        <v>335309</v>
      </c>
      <c r="V5880" s="24">
        <v>586791</v>
      </c>
    </row>
    <row r="5881" spans="1:22" x14ac:dyDescent="0.3">
      <c r="A5881" s="54"/>
      <c r="B5881" s="54" t="s">
        <v>620</v>
      </c>
      <c r="C5881" s="54" t="s">
        <v>615</v>
      </c>
      <c r="D5881" t="s">
        <v>108</v>
      </c>
      <c r="E5881" s="54" t="s">
        <v>541</v>
      </c>
      <c r="F5881" s="57" t="s">
        <v>408</v>
      </c>
      <c r="G5881" s="23">
        <v>4</v>
      </c>
      <c r="H5881" s="23" t="s">
        <v>29</v>
      </c>
      <c r="I5881" s="24">
        <v>107192</v>
      </c>
      <c r="J5881" s="24">
        <v>171508</v>
      </c>
      <c r="K5881" s="24">
        <v>150069</v>
      </c>
      <c r="L5881" s="24">
        <v>240111</v>
      </c>
      <c r="M5881" s="24">
        <v>192946</v>
      </c>
      <c r="N5881" s="24">
        <v>308714</v>
      </c>
      <c r="O5881" s="24">
        <v>257262</v>
      </c>
      <c r="P5881" s="24">
        <v>411619</v>
      </c>
      <c r="Q5881" s="24">
        <v>321577</v>
      </c>
      <c r="R5881" s="24">
        <v>514523</v>
      </c>
      <c r="S5881" s="24">
        <v>364454</v>
      </c>
      <c r="T5881" s="24">
        <v>583126</v>
      </c>
      <c r="U5881" s="24">
        <v>407331</v>
      </c>
      <c r="V5881" s="24">
        <v>651730</v>
      </c>
    </row>
    <row r="5882" spans="1:22" hidden="1" x14ac:dyDescent="0.3">
      <c r="A5882" s="23"/>
      <c r="B5882" s="23">
        <v>2023</v>
      </c>
      <c r="C5882" s="23" t="s">
        <v>567</v>
      </c>
      <c r="D5882" t="s">
        <v>169</v>
      </c>
      <c r="E5882" s="23" t="s">
        <v>571</v>
      </c>
      <c r="F5882" s="23" t="s">
        <v>260</v>
      </c>
      <c r="G5882" s="23">
        <v>1</v>
      </c>
      <c r="H5882" s="23" t="s">
        <v>14</v>
      </c>
      <c r="I5882" s="24">
        <v>105657</v>
      </c>
      <c r="J5882" s="24">
        <v>184900</v>
      </c>
      <c r="K5882" s="24">
        <v>137210</v>
      </c>
      <c r="L5882" s="24">
        <v>240118</v>
      </c>
      <c r="M5882" s="24">
        <v>164023</v>
      </c>
      <c r="N5882" s="24">
        <v>287040</v>
      </c>
      <c r="O5882" s="24">
        <v>195668</v>
      </c>
      <c r="P5882" s="24">
        <v>342419</v>
      </c>
      <c r="Q5882" s="24">
        <v>230919</v>
      </c>
      <c r="R5882" s="24">
        <v>404108</v>
      </c>
      <c r="S5882" s="24">
        <v>253348</v>
      </c>
      <c r="T5882" s="24">
        <v>443358</v>
      </c>
      <c r="U5882" s="24">
        <v>274478</v>
      </c>
      <c r="V5882" s="24">
        <v>480336</v>
      </c>
    </row>
    <row r="5883" spans="1:22" hidden="1" x14ac:dyDescent="0.3">
      <c r="A5883" s="23"/>
      <c r="B5883" s="23">
        <v>2023</v>
      </c>
      <c r="C5883" s="23" t="s">
        <v>567</v>
      </c>
      <c r="D5883" t="s">
        <v>169</v>
      </c>
      <c r="E5883" s="23" t="s">
        <v>571</v>
      </c>
      <c r="F5883" s="23" t="s">
        <v>260</v>
      </c>
      <c r="G5883" s="23">
        <v>2</v>
      </c>
      <c r="H5883" s="23" t="s">
        <v>30</v>
      </c>
      <c r="I5883" s="24">
        <v>88323</v>
      </c>
      <c r="J5883" s="24">
        <v>154564</v>
      </c>
      <c r="K5883" s="24">
        <v>117594</v>
      </c>
      <c r="L5883" s="24">
        <v>205790</v>
      </c>
      <c r="M5883" s="24">
        <v>144786</v>
      </c>
      <c r="N5883" s="24">
        <v>253376</v>
      </c>
      <c r="O5883" s="24">
        <v>181989</v>
      </c>
      <c r="P5883" s="24">
        <v>318480</v>
      </c>
      <c r="Q5883" s="24">
        <v>220033</v>
      </c>
      <c r="R5883" s="24">
        <v>385058</v>
      </c>
      <c r="S5883" s="24">
        <v>242941</v>
      </c>
      <c r="T5883" s="24">
        <v>425147</v>
      </c>
      <c r="U5883" s="24">
        <v>264386</v>
      </c>
      <c r="V5883" s="24">
        <v>462676</v>
      </c>
    </row>
    <row r="5884" spans="1:22" hidden="1" x14ac:dyDescent="0.3">
      <c r="A5884" s="23"/>
      <c r="B5884" s="23">
        <v>2023</v>
      </c>
      <c r="C5884" s="23" t="s">
        <v>567</v>
      </c>
      <c r="D5884" t="s">
        <v>169</v>
      </c>
      <c r="E5884" s="23" t="s">
        <v>571</v>
      </c>
      <c r="F5884" s="23" t="s">
        <v>260</v>
      </c>
      <c r="G5884" s="23">
        <v>3</v>
      </c>
      <c r="H5884" s="23" t="s">
        <v>31</v>
      </c>
      <c r="I5884" s="24">
        <v>81333</v>
      </c>
      <c r="J5884" s="24">
        <v>142333</v>
      </c>
      <c r="K5884" s="24">
        <v>112299</v>
      </c>
      <c r="L5884" s="24">
        <v>196523</v>
      </c>
      <c r="M5884" s="24">
        <v>142373</v>
      </c>
      <c r="N5884" s="24">
        <v>249154</v>
      </c>
      <c r="O5884" s="24">
        <v>185801</v>
      </c>
      <c r="P5884" s="24">
        <v>325152</v>
      </c>
      <c r="Q5884" s="24">
        <v>231415</v>
      </c>
      <c r="R5884" s="24">
        <v>404976</v>
      </c>
      <c r="S5884" s="24">
        <v>260367</v>
      </c>
      <c r="T5884" s="24">
        <v>455643</v>
      </c>
      <c r="U5884" s="24">
        <v>288872</v>
      </c>
      <c r="V5884" s="24">
        <v>505525</v>
      </c>
    </row>
    <row r="5885" spans="1:22" hidden="1" x14ac:dyDescent="0.3">
      <c r="A5885" s="23"/>
      <c r="B5885" s="23">
        <v>2023</v>
      </c>
      <c r="C5885" s="23" t="s">
        <v>567</v>
      </c>
      <c r="D5885" t="s">
        <v>169</v>
      </c>
      <c r="E5885" s="23" t="s">
        <v>571</v>
      </c>
      <c r="F5885" s="23" t="s">
        <v>260</v>
      </c>
      <c r="G5885" s="23">
        <v>4</v>
      </c>
      <c r="H5885" s="23" t="s">
        <v>29</v>
      </c>
      <c r="I5885" s="24">
        <v>91089</v>
      </c>
      <c r="J5885" s="24">
        <v>145743</v>
      </c>
      <c r="K5885" s="24">
        <v>127525</v>
      </c>
      <c r="L5885" s="24">
        <v>204040</v>
      </c>
      <c r="M5885" s="24">
        <v>163960</v>
      </c>
      <c r="N5885" s="24">
        <v>262337</v>
      </c>
      <c r="O5885" s="24">
        <v>218614</v>
      </c>
      <c r="P5885" s="24">
        <v>349782</v>
      </c>
      <c r="Q5885" s="24">
        <v>273267</v>
      </c>
      <c r="R5885" s="24">
        <v>437228</v>
      </c>
      <c r="S5885" s="24">
        <v>309703</v>
      </c>
      <c r="T5885" s="24">
        <v>495525</v>
      </c>
      <c r="U5885" s="24">
        <v>346139</v>
      </c>
      <c r="V5885" s="24">
        <v>553822</v>
      </c>
    </row>
    <row r="5886" spans="1:22" x14ac:dyDescent="0.3">
      <c r="A5886" s="54"/>
      <c r="B5886" s="54" t="s">
        <v>620</v>
      </c>
      <c r="C5886" s="54" t="s">
        <v>611</v>
      </c>
      <c r="D5886" t="s">
        <v>169</v>
      </c>
      <c r="E5886" s="54" t="s">
        <v>571</v>
      </c>
      <c r="F5886" s="57" t="s">
        <v>260</v>
      </c>
      <c r="G5886" s="23">
        <v>1</v>
      </c>
      <c r="H5886" s="23" t="s">
        <v>14</v>
      </c>
      <c r="I5886" s="24">
        <v>106647</v>
      </c>
      <c r="J5886" s="24">
        <v>186633</v>
      </c>
      <c r="K5886" s="24">
        <v>138356</v>
      </c>
      <c r="L5886" s="24">
        <v>242124</v>
      </c>
      <c r="M5886" s="24">
        <v>165873</v>
      </c>
      <c r="N5886" s="24">
        <v>290279</v>
      </c>
      <c r="O5886" s="24">
        <v>198331</v>
      </c>
      <c r="P5886" s="24">
        <v>347079</v>
      </c>
      <c r="Q5886" s="24">
        <v>233956</v>
      </c>
      <c r="R5886" s="24">
        <v>409423</v>
      </c>
      <c r="S5886" s="24">
        <v>256607</v>
      </c>
      <c r="T5886" s="24">
        <v>449063</v>
      </c>
      <c r="U5886" s="24">
        <v>277121</v>
      </c>
      <c r="V5886" s="24">
        <v>484961</v>
      </c>
    </row>
    <row r="5887" spans="1:22" x14ac:dyDescent="0.3">
      <c r="A5887" s="54"/>
      <c r="B5887" s="54" t="s">
        <v>620</v>
      </c>
      <c r="C5887" s="54" t="s">
        <v>611</v>
      </c>
      <c r="D5887" t="s">
        <v>169</v>
      </c>
      <c r="E5887" s="54" t="s">
        <v>571</v>
      </c>
      <c r="F5887" s="57" t="s">
        <v>260</v>
      </c>
      <c r="G5887" s="23">
        <v>2</v>
      </c>
      <c r="H5887" s="23" t="s">
        <v>30</v>
      </c>
      <c r="I5887" s="24">
        <v>92233</v>
      </c>
      <c r="J5887" s="24">
        <v>161408</v>
      </c>
      <c r="K5887" s="24">
        <v>121145</v>
      </c>
      <c r="L5887" s="24">
        <v>212003</v>
      </c>
      <c r="M5887" s="24">
        <v>147560</v>
      </c>
      <c r="N5887" s="24">
        <v>258230</v>
      </c>
      <c r="O5887" s="24">
        <v>181546</v>
      </c>
      <c r="P5887" s="24">
        <v>317706</v>
      </c>
      <c r="Q5887" s="24">
        <v>216239</v>
      </c>
      <c r="R5887" s="24">
        <v>378419</v>
      </c>
      <c r="S5887" s="24">
        <v>238934</v>
      </c>
      <c r="T5887" s="24">
        <v>418135</v>
      </c>
      <c r="U5887" s="24">
        <v>259775</v>
      </c>
      <c r="V5887" s="24">
        <v>454606</v>
      </c>
    </row>
    <row r="5888" spans="1:22" x14ac:dyDescent="0.3">
      <c r="A5888" s="54"/>
      <c r="B5888" s="54" t="s">
        <v>620</v>
      </c>
      <c r="C5888" s="54" t="s">
        <v>611</v>
      </c>
      <c r="D5888" t="s">
        <v>169</v>
      </c>
      <c r="E5888" s="54" t="s">
        <v>571</v>
      </c>
      <c r="F5888" s="57" t="s">
        <v>260</v>
      </c>
      <c r="G5888" s="23">
        <v>3</v>
      </c>
      <c r="H5888" s="23" t="s">
        <v>31</v>
      </c>
      <c r="I5888" s="24">
        <v>83366</v>
      </c>
      <c r="J5888" s="24">
        <v>145890</v>
      </c>
      <c r="K5888" s="24">
        <v>113286</v>
      </c>
      <c r="L5888" s="24">
        <v>198250</v>
      </c>
      <c r="M5888" s="24">
        <v>143124</v>
      </c>
      <c r="N5888" s="24">
        <v>250467</v>
      </c>
      <c r="O5888" s="24">
        <v>188295</v>
      </c>
      <c r="P5888" s="24">
        <v>329515</v>
      </c>
      <c r="Q5888" s="24">
        <v>232989</v>
      </c>
      <c r="R5888" s="24">
        <v>407731</v>
      </c>
      <c r="S5888" s="24">
        <v>262257</v>
      </c>
      <c r="T5888" s="24">
        <v>458950</v>
      </c>
      <c r="U5888" s="24">
        <v>291102</v>
      </c>
      <c r="V5888" s="24">
        <v>509428</v>
      </c>
    </row>
    <row r="5889" spans="1:22" x14ac:dyDescent="0.3">
      <c r="A5889" s="54"/>
      <c r="B5889" s="54" t="s">
        <v>620</v>
      </c>
      <c r="C5889" s="54" t="s">
        <v>611</v>
      </c>
      <c r="D5889" t="s">
        <v>169</v>
      </c>
      <c r="E5889" s="54" t="s">
        <v>571</v>
      </c>
      <c r="F5889" s="57" t="s">
        <v>260</v>
      </c>
      <c r="G5889" s="23">
        <v>4</v>
      </c>
      <c r="H5889" s="23" t="s">
        <v>29</v>
      </c>
      <c r="I5889" s="24">
        <v>94095</v>
      </c>
      <c r="J5889" s="24">
        <v>150552</v>
      </c>
      <c r="K5889" s="24">
        <v>131733</v>
      </c>
      <c r="L5889" s="24">
        <v>210773</v>
      </c>
      <c r="M5889" s="24">
        <v>169371</v>
      </c>
      <c r="N5889" s="24">
        <v>270994</v>
      </c>
      <c r="O5889" s="24">
        <v>225828</v>
      </c>
      <c r="P5889" s="24">
        <v>361325</v>
      </c>
      <c r="Q5889" s="24">
        <v>282285</v>
      </c>
      <c r="R5889" s="24">
        <v>451656</v>
      </c>
      <c r="S5889" s="24">
        <v>319923</v>
      </c>
      <c r="T5889" s="24">
        <v>511877</v>
      </c>
      <c r="U5889" s="24">
        <v>357561</v>
      </c>
      <c r="V5889" s="24">
        <v>572098</v>
      </c>
    </row>
    <row r="5890" spans="1:22" hidden="1" x14ac:dyDescent="0.3">
      <c r="A5890" s="23"/>
      <c r="B5890" s="23">
        <v>2023</v>
      </c>
      <c r="C5890" s="23" t="s">
        <v>544</v>
      </c>
      <c r="D5890" t="s">
        <v>114</v>
      </c>
      <c r="E5890" s="23" t="s">
        <v>548</v>
      </c>
      <c r="F5890" s="23" t="s">
        <v>302</v>
      </c>
      <c r="G5890" s="23">
        <v>1</v>
      </c>
      <c r="H5890" s="23" t="s">
        <v>14</v>
      </c>
      <c r="I5890" s="24">
        <v>125633</v>
      </c>
      <c r="J5890" s="24">
        <v>219859</v>
      </c>
      <c r="K5890" s="24">
        <v>163163</v>
      </c>
      <c r="L5890" s="24">
        <v>285536</v>
      </c>
      <c r="M5890" s="24">
        <v>195056</v>
      </c>
      <c r="N5890" s="24">
        <v>341349</v>
      </c>
      <c r="O5890" s="24">
        <v>232702</v>
      </c>
      <c r="P5890" s="24">
        <v>407229</v>
      </c>
      <c r="Q5890" s="24">
        <v>274634</v>
      </c>
      <c r="R5890" s="24">
        <v>480609</v>
      </c>
      <c r="S5890" s="24">
        <v>301312</v>
      </c>
      <c r="T5890" s="24">
        <v>527296</v>
      </c>
      <c r="U5890" s="24">
        <v>326449</v>
      </c>
      <c r="V5890" s="24">
        <v>571286</v>
      </c>
    </row>
    <row r="5891" spans="1:22" hidden="1" x14ac:dyDescent="0.3">
      <c r="A5891" s="23"/>
      <c r="B5891" s="23">
        <v>2023</v>
      </c>
      <c r="C5891" s="23" t="s">
        <v>544</v>
      </c>
      <c r="D5891" t="s">
        <v>114</v>
      </c>
      <c r="E5891" s="23" t="s">
        <v>548</v>
      </c>
      <c r="F5891" s="23" t="s">
        <v>302</v>
      </c>
      <c r="G5891" s="23">
        <v>2</v>
      </c>
      <c r="H5891" s="23" t="s">
        <v>30</v>
      </c>
      <c r="I5891" s="24">
        <v>104964</v>
      </c>
      <c r="J5891" s="24">
        <v>183687</v>
      </c>
      <c r="K5891" s="24">
        <v>139773</v>
      </c>
      <c r="L5891" s="24">
        <v>244603</v>
      </c>
      <c r="M5891" s="24">
        <v>172119</v>
      </c>
      <c r="N5891" s="24">
        <v>301208</v>
      </c>
      <c r="O5891" s="24">
        <v>216391</v>
      </c>
      <c r="P5891" s="24">
        <v>378684</v>
      </c>
      <c r="Q5891" s="24">
        <v>261654</v>
      </c>
      <c r="R5891" s="24">
        <v>457894</v>
      </c>
      <c r="S5891" s="24">
        <v>288904</v>
      </c>
      <c r="T5891" s="24">
        <v>505581</v>
      </c>
      <c r="U5891" s="24">
        <v>314417</v>
      </c>
      <c r="V5891" s="24">
        <v>550229</v>
      </c>
    </row>
    <row r="5892" spans="1:22" hidden="1" x14ac:dyDescent="0.3">
      <c r="A5892" s="23"/>
      <c r="B5892" s="23">
        <v>2023</v>
      </c>
      <c r="C5892" s="23" t="s">
        <v>544</v>
      </c>
      <c r="D5892" t="s">
        <v>114</v>
      </c>
      <c r="E5892" s="23" t="s">
        <v>548</v>
      </c>
      <c r="F5892" s="23" t="s">
        <v>302</v>
      </c>
      <c r="G5892" s="23">
        <v>3</v>
      </c>
      <c r="H5892" s="23" t="s">
        <v>31</v>
      </c>
      <c r="I5892" s="24">
        <v>96621</v>
      </c>
      <c r="J5892" s="24">
        <v>169087</v>
      </c>
      <c r="K5892" s="24">
        <v>133401</v>
      </c>
      <c r="L5892" s="24">
        <v>233451</v>
      </c>
      <c r="M5892" s="24">
        <v>169117</v>
      </c>
      <c r="N5892" s="24">
        <v>295955</v>
      </c>
      <c r="O5892" s="24">
        <v>220684</v>
      </c>
      <c r="P5892" s="24">
        <v>386197</v>
      </c>
      <c r="Q5892" s="24">
        <v>274858</v>
      </c>
      <c r="R5892" s="24">
        <v>481002</v>
      </c>
      <c r="S5892" s="24">
        <v>309236</v>
      </c>
      <c r="T5892" s="24">
        <v>541164</v>
      </c>
      <c r="U5892" s="24">
        <v>343081</v>
      </c>
      <c r="V5892" s="24">
        <v>600392</v>
      </c>
    </row>
    <row r="5893" spans="1:22" hidden="1" x14ac:dyDescent="0.3">
      <c r="A5893" s="23"/>
      <c r="B5893" s="23">
        <v>2023</v>
      </c>
      <c r="C5893" s="23" t="s">
        <v>544</v>
      </c>
      <c r="D5893" t="s">
        <v>114</v>
      </c>
      <c r="E5893" s="23" t="s">
        <v>548</v>
      </c>
      <c r="F5893" s="23" t="s">
        <v>302</v>
      </c>
      <c r="G5893" s="23">
        <v>4</v>
      </c>
      <c r="H5893" s="23" t="s">
        <v>29</v>
      </c>
      <c r="I5893" s="24">
        <v>108310</v>
      </c>
      <c r="J5893" s="24">
        <v>173296</v>
      </c>
      <c r="K5893" s="24">
        <v>151634</v>
      </c>
      <c r="L5893" s="24">
        <v>242614</v>
      </c>
      <c r="M5893" s="24">
        <v>194958</v>
      </c>
      <c r="N5893" s="24">
        <v>311933</v>
      </c>
      <c r="O5893" s="24">
        <v>259944</v>
      </c>
      <c r="P5893" s="24">
        <v>415910</v>
      </c>
      <c r="Q5893" s="24">
        <v>324930</v>
      </c>
      <c r="R5893" s="24">
        <v>519888</v>
      </c>
      <c r="S5893" s="24">
        <v>368254</v>
      </c>
      <c r="T5893" s="24">
        <v>589206</v>
      </c>
      <c r="U5893" s="24">
        <v>411578</v>
      </c>
      <c r="V5893" s="24">
        <v>658525</v>
      </c>
    </row>
    <row r="5894" spans="1:22" x14ac:dyDescent="0.3">
      <c r="A5894" s="54"/>
      <c r="B5894" s="54" t="s">
        <v>620</v>
      </c>
      <c r="C5894" s="54" t="s">
        <v>614</v>
      </c>
      <c r="D5894" t="s">
        <v>114</v>
      </c>
      <c r="E5894" s="54" t="s">
        <v>548</v>
      </c>
      <c r="F5894" s="57" t="s">
        <v>302</v>
      </c>
      <c r="G5894" s="23">
        <v>1</v>
      </c>
      <c r="H5894" s="23" t="s">
        <v>14</v>
      </c>
      <c r="I5894" s="24">
        <v>123540</v>
      </c>
      <c r="J5894" s="24">
        <v>216196</v>
      </c>
      <c r="K5894" s="24">
        <v>160343</v>
      </c>
      <c r="L5894" s="24">
        <v>280600</v>
      </c>
      <c r="M5894" s="24">
        <v>192279</v>
      </c>
      <c r="N5894" s="24">
        <v>336488</v>
      </c>
      <c r="O5894" s="24">
        <v>229973</v>
      </c>
      <c r="P5894" s="24">
        <v>402453</v>
      </c>
      <c r="Q5894" s="24">
        <v>271342</v>
      </c>
      <c r="R5894" s="24">
        <v>474848</v>
      </c>
      <c r="S5894" s="24">
        <v>297639</v>
      </c>
      <c r="T5894" s="24">
        <v>520868</v>
      </c>
      <c r="U5894" s="24">
        <v>321499</v>
      </c>
      <c r="V5894" s="24">
        <v>562623</v>
      </c>
    </row>
    <row r="5895" spans="1:22" x14ac:dyDescent="0.3">
      <c r="A5895" s="54"/>
      <c r="B5895" s="54" t="s">
        <v>620</v>
      </c>
      <c r="C5895" s="54" t="s">
        <v>614</v>
      </c>
      <c r="D5895" t="s">
        <v>114</v>
      </c>
      <c r="E5895" s="54" t="s">
        <v>548</v>
      </c>
      <c r="F5895" s="57" t="s">
        <v>302</v>
      </c>
      <c r="G5895" s="23">
        <v>2</v>
      </c>
      <c r="H5895" s="23" t="s">
        <v>30</v>
      </c>
      <c r="I5895" s="24">
        <v>106546</v>
      </c>
      <c r="J5895" s="24">
        <v>186456</v>
      </c>
      <c r="K5895" s="24">
        <v>140050</v>
      </c>
      <c r="L5895" s="24">
        <v>245088</v>
      </c>
      <c r="M5895" s="24">
        <v>170688</v>
      </c>
      <c r="N5895" s="24">
        <v>298704</v>
      </c>
      <c r="O5895" s="24">
        <v>210184</v>
      </c>
      <c r="P5895" s="24">
        <v>367822</v>
      </c>
      <c r="Q5895" s="24">
        <v>250454</v>
      </c>
      <c r="R5895" s="24">
        <v>438295</v>
      </c>
      <c r="S5895" s="24">
        <v>276787</v>
      </c>
      <c r="T5895" s="24">
        <v>484378</v>
      </c>
      <c r="U5895" s="24">
        <v>300998</v>
      </c>
      <c r="V5895" s="24">
        <v>526746</v>
      </c>
    </row>
    <row r="5896" spans="1:22" x14ac:dyDescent="0.3">
      <c r="A5896" s="54"/>
      <c r="B5896" s="54" t="s">
        <v>620</v>
      </c>
      <c r="C5896" s="54" t="s">
        <v>614</v>
      </c>
      <c r="D5896" t="s">
        <v>114</v>
      </c>
      <c r="E5896" s="54" t="s">
        <v>548</v>
      </c>
      <c r="F5896" s="57" t="s">
        <v>302</v>
      </c>
      <c r="G5896" s="23">
        <v>3</v>
      </c>
      <c r="H5896" s="23" t="s">
        <v>31</v>
      </c>
      <c r="I5896" s="24">
        <v>95960</v>
      </c>
      <c r="J5896" s="24">
        <v>167930</v>
      </c>
      <c r="K5896" s="24">
        <v>130304</v>
      </c>
      <c r="L5896" s="24">
        <v>228033</v>
      </c>
      <c r="M5896" s="24">
        <v>164553</v>
      </c>
      <c r="N5896" s="24">
        <v>287967</v>
      </c>
      <c r="O5896" s="24">
        <v>216412</v>
      </c>
      <c r="P5896" s="24">
        <v>378721</v>
      </c>
      <c r="Q5896" s="24">
        <v>267710</v>
      </c>
      <c r="R5896" s="24">
        <v>468493</v>
      </c>
      <c r="S5896" s="24">
        <v>301286</v>
      </c>
      <c r="T5896" s="24">
        <v>527250</v>
      </c>
      <c r="U5896" s="24">
        <v>334363</v>
      </c>
      <c r="V5896" s="24">
        <v>585135</v>
      </c>
    </row>
    <row r="5897" spans="1:22" x14ac:dyDescent="0.3">
      <c r="A5897" s="54"/>
      <c r="B5897" s="54" t="s">
        <v>620</v>
      </c>
      <c r="C5897" s="54" t="s">
        <v>614</v>
      </c>
      <c r="D5897" t="s">
        <v>114</v>
      </c>
      <c r="E5897" s="54" t="s">
        <v>548</v>
      </c>
      <c r="F5897" s="57" t="s">
        <v>302</v>
      </c>
      <c r="G5897" s="23">
        <v>4</v>
      </c>
      <c r="H5897" s="23" t="s">
        <v>29</v>
      </c>
      <c r="I5897" s="24">
        <v>108993</v>
      </c>
      <c r="J5897" s="24">
        <v>174388</v>
      </c>
      <c r="K5897" s="24">
        <v>152590</v>
      </c>
      <c r="L5897" s="24">
        <v>244143</v>
      </c>
      <c r="M5897" s="24">
        <v>196187</v>
      </c>
      <c r="N5897" s="24">
        <v>313898</v>
      </c>
      <c r="O5897" s="24">
        <v>261582</v>
      </c>
      <c r="P5897" s="24">
        <v>418531</v>
      </c>
      <c r="Q5897" s="24">
        <v>326978</v>
      </c>
      <c r="R5897" s="24">
        <v>523164</v>
      </c>
      <c r="S5897" s="24">
        <v>370575</v>
      </c>
      <c r="T5897" s="24">
        <v>592919</v>
      </c>
      <c r="U5897" s="24">
        <v>414172</v>
      </c>
      <c r="V5897" s="24">
        <v>662674</v>
      </c>
    </row>
    <row r="5898" spans="1:22" hidden="1" x14ac:dyDescent="0.3">
      <c r="A5898" s="23"/>
      <c r="B5898" s="23">
        <v>2023</v>
      </c>
      <c r="C5898" s="23" t="s">
        <v>533</v>
      </c>
      <c r="D5898" t="s">
        <v>170</v>
      </c>
      <c r="E5898" s="23" t="s">
        <v>536</v>
      </c>
      <c r="F5898" s="23" t="s">
        <v>261</v>
      </c>
      <c r="G5898" s="23">
        <v>1</v>
      </c>
      <c r="H5898" s="23" t="s">
        <v>14</v>
      </c>
      <c r="I5898" s="24">
        <v>128546</v>
      </c>
      <c r="J5898" s="24">
        <v>224956</v>
      </c>
      <c r="K5898" s="24">
        <v>166819</v>
      </c>
      <c r="L5898" s="24">
        <v>291934</v>
      </c>
      <c r="M5898" s="24">
        <v>199316</v>
      </c>
      <c r="N5898" s="24">
        <v>348803</v>
      </c>
      <c r="O5898" s="24">
        <v>237629</v>
      </c>
      <c r="P5898" s="24">
        <v>415851</v>
      </c>
      <c r="Q5898" s="24">
        <v>280340</v>
      </c>
      <c r="R5898" s="24">
        <v>490595</v>
      </c>
      <c r="S5898" s="24">
        <v>307526</v>
      </c>
      <c r="T5898" s="24">
        <v>538171</v>
      </c>
      <c r="U5898" s="24">
        <v>333099</v>
      </c>
      <c r="V5898" s="24">
        <v>582924</v>
      </c>
    </row>
    <row r="5899" spans="1:22" hidden="1" x14ac:dyDescent="0.3">
      <c r="A5899" s="23"/>
      <c r="B5899" s="23">
        <v>2023</v>
      </c>
      <c r="C5899" s="23" t="s">
        <v>533</v>
      </c>
      <c r="D5899" t="s">
        <v>170</v>
      </c>
      <c r="E5899" s="23" t="s">
        <v>536</v>
      </c>
      <c r="F5899" s="23" t="s">
        <v>261</v>
      </c>
      <c r="G5899" s="23">
        <v>2</v>
      </c>
      <c r="H5899" s="23" t="s">
        <v>30</v>
      </c>
      <c r="I5899" s="24">
        <v>108086</v>
      </c>
      <c r="J5899" s="24">
        <v>189151</v>
      </c>
      <c r="K5899" s="24">
        <v>143665</v>
      </c>
      <c r="L5899" s="24">
        <v>251414</v>
      </c>
      <c r="M5899" s="24">
        <v>176610</v>
      </c>
      <c r="N5899" s="24">
        <v>309068</v>
      </c>
      <c r="O5899" s="24">
        <v>221483</v>
      </c>
      <c r="P5899" s="24">
        <v>387595</v>
      </c>
      <c r="Q5899" s="24">
        <v>267491</v>
      </c>
      <c r="R5899" s="24">
        <v>468110</v>
      </c>
      <c r="S5899" s="24">
        <v>295243</v>
      </c>
      <c r="T5899" s="24">
        <v>516675</v>
      </c>
      <c r="U5899" s="24">
        <v>321188</v>
      </c>
      <c r="V5899" s="24">
        <v>562079</v>
      </c>
    </row>
    <row r="5900" spans="1:22" hidden="1" x14ac:dyDescent="0.3">
      <c r="A5900" s="23"/>
      <c r="B5900" s="23">
        <v>2023</v>
      </c>
      <c r="C5900" s="23" t="s">
        <v>533</v>
      </c>
      <c r="D5900" t="s">
        <v>170</v>
      </c>
      <c r="E5900" s="23" t="s">
        <v>536</v>
      </c>
      <c r="F5900" s="23" t="s">
        <v>261</v>
      </c>
      <c r="G5900" s="23">
        <v>3</v>
      </c>
      <c r="H5900" s="23" t="s">
        <v>31</v>
      </c>
      <c r="I5900" s="24">
        <v>99936</v>
      </c>
      <c r="J5900" s="24">
        <v>174888</v>
      </c>
      <c r="K5900" s="24">
        <v>138061</v>
      </c>
      <c r="L5900" s="24">
        <v>241606</v>
      </c>
      <c r="M5900" s="24">
        <v>175133</v>
      </c>
      <c r="N5900" s="24">
        <v>306483</v>
      </c>
      <c r="O5900" s="24">
        <v>228754</v>
      </c>
      <c r="P5900" s="24">
        <v>400319</v>
      </c>
      <c r="Q5900" s="24">
        <v>284955</v>
      </c>
      <c r="R5900" s="24">
        <v>498671</v>
      </c>
      <c r="S5900" s="24">
        <v>320702</v>
      </c>
      <c r="T5900" s="24">
        <v>561229</v>
      </c>
      <c r="U5900" s="24">
        <v>355922</v>
      </c>
      <c r="V5900" s="24">
        <v>622863</v>
      </c>
    </row>
    <row r="5901" spans="1:22" hidden="1" x14ac:dyDescent="0.3">
      <c r="A5901" s="23"/>
      <c r="B5901" s="23">
        <v>2023</v>
      </c>
      <c r="C5901" s="23" t="s">
        <v>533</v>
      </c>
      <c r="D5901" t="s">
        <v>170</v>
      </c>
      <c r="E5901" s="23" t="s">
        <v>536</v>
      </c>
      <c r="F5901" s="23" t="s">
        <v>261</v>
      </c>
      <c r="G5901" s="23">
        <v>4</v>
      </c>
      <c r="H5901" s="23" t="s">
        <v>29</v>
      </c>
      <c r="I5901" s="24">
        <v>110837</v>
      </c>
      <c r="J5901" s="24">
        <v>177339</v>
      </c>
      <c r="K5901" s="24">
        <v>155171</v>
      </c>
      <c r="L5901" s="24">
        <v>248274</v>
      </c>
      <c r="M5901" s="24">
        <v>199506</v>
      </c>
      <c r="N5901" s="24">
        <v>319210</v>
      </c>
      <c r="O5901" s="24">
        <v>266008</v>
      </c>
      <c r="P5901" s="24">
        <v>425613</v>
      </c>
      <c r="Q5901" s="24">
        <v>332510</v>
      </c>
      <c r="R5901" s="24">
        <v>532016</v>
      </c>
      <c r="S5901" s="24">
        <v>376845</v>
      </c>
      <c r="T5901" s="24">
        <v>602952</v>
      </c>
      <c r="U5901" s="24">
        <v>421180</v>
      </c>
      <c r="V5901" s="24">
        <v>673887</v>
      </c>
    </row>
    <row r="5902" spans="1:22" x14ac:dyDescent="0.3">
      <c r="A5902" s="54"/>
      <c r="B5902" s="54" t="s">
        <v>620</v>
      </c>
      <c r="C5902" s="54" t="s">
        <v>609</v>
      </c>
      <c r="D5902" t="s">
        <v>170</v>
      </c>
      <c r="E5902" s="54" t="s">
        <v>536</v>
      </c>
      <c r="F5902" s="57" t="s">
        <v>261</v>
      </c>
      <c r="G5902" s="23">
        <v>1</v>
      </c>
      <c r="H5902" s="23" t="s">
        <v>14</v>
      </c>
      <c r="I5902" s="24">
        <v>126435</v>
      </c>
      <c r="J5902" s="24">
        <v>221260</v>
      </c>
      <c r="K5902" s="24">
        <v>163964</v>
      </c>
      <c r="L5902" s="24">
        <v>286937</v>
      </c>
      <c r="M5902" s="24">
        <v>196532</v>
      </c>
      <c r="N5902" s="24">
        <v>343931</v>
      </c>
      <c r="O5902" s="24">
        <v>234926</v>
      </c>
      <c r="P5902" s="24">
        <v>411121</v>
      </c>
      <c r="Q5902" s="24">
        <v>277071</v>
      </c>
      <c r="R5902" s="24">
        <v>484874</v>
      </c>
      <c r="S5902" s="24">
        <v>303873</v>
      </c>
      <c r="T5902" s="24">
        <v>531778</v>
      </c>
      <c r="U5902" s="24">
        <v>328106</v>
      </c>
      <c r="V5902" s="24">
        <v>574185</v>
      </c>
    </row>
    <row r="5903" spans="1:22" x14ac:dyDescent="0.3">
      <c r="A5903" s="54"/>
      <c r="B5903" s="54" t="s">
        <v>620</v>
      </c>
      <c r="C5903" s="54" t="s">
        <v>609</v>
      </c>
      <c r="D5903" t="s">
        <v>170</v>
      </c>
      <c r="E5903" s="54" t="s">
        <v>536</v>
      </c>
      <c r="F5903" s="57" t="s">
        <v>261</v>
      </c>
      <c r="G5903" s="23">
        <v>2</v>
      </c>
      <c r="H5903" s="23" t="s">
        <v>30</v>
      </c>
      <c r="I5903" s="24">
        <v>109612</v>
      </c>
      <c r="J5903" s="24">
        <v>191821</v>
      </c>
      <c r="K5903" s="24">
        <v>143876</v>
      </c>
      <c r="L5903" s="24">
        <v>251784</v>
      </c>
      <c r="M5903" s="24">
        <v>175159</v>
      </c>
      <c r="N5903" s="24">
        <v>306529</v>
      </c>
      <c r="O5903" s="24">
        <v>215337</v>
      </c>
      <c r="P5903" s="24">
        <v>376840</v>
      </c>
      <c r="Q5903" s="24">
        <v>256394</v>
      </c>
      <c r="R5903" s="24">
        <v>448690</v>
      </c>
      <c r="S5903" s="24">
        <v>283262</v>
      </c>
      <c r="T5903" s="24">
        <v>495708</v>
      </c>
      <c r="U5903" s="24">
        <v>307907</v>
      </c>
      <c r="V5903" s="24">
        <v>538837</v>
      </c>
    </row>
    <row r="5904" spans="1:22" x14ac:dyDescent="0.3">
      <c r="A5904" s="54"/>
      <c r="B5904" s="54" t="s">
        <v>620</v>
      </c>
      <c r="C5904" s="54" t="s">
        <v>609</v>
      </c>
      <c r="D5904" t="s">
        <v>170</v>
      </c>
      <c r="E5904" s="54" t="s">
        <v>536</v>
      </c>
      <c r="F5904" s="57" t="s">
        <v>261</v>
      </c>
      <c r="G5904" s="23">
        <v>3</v>
      </c>
      <c r="H5904" s="23" t="s">
        <v>31</v>
      </c>
      <c r="I5904" s="24">
        <v>99382</v>
      </c>
      <c r="J5904" s="24">
        <v>173918</v>
      </c>
      <c r="K5904" s="24">
        <v>135136</v>
      </c>
      <c r="L5904" s="24">
        <v>236488</v>
      </c>
      <c r="M5904" s="24">
        <v>170795</v>
      </c>
      <c r="N5904" s="24">
        <v>298891</v>
      </c>
      <c r="O5904" s="24">
        <v>224765</v>
      </c>
      <c r="P5904" s="24">
        <v>393338</v>
      </c>
      <c r="Q5904" s="24">
        <v>278180</v>
      </c>
      <c r="R5904" s="24">
        <v>486814</v>
      </c>
      <c r="S5904" s="24">
        <v>313172</v>
      </c>
      <c r="T5904" s="24">
        <v>548052</v>
      </c>
      <c r="U5904" s="24">
        <v>347672</v>
      </c>
      <c r="V5904" s="24">
        <v>608426</v>
      </c>
    </row>
    <row r="5905" spans="1:22" x14ac:dyDescent="0.3">
      <c r="A5905" s="54"/>
      <c r="B5905" s="54" t="s">
        <v>620</v>
      </c>
      <c r="C5905" s="54" t="s">
        <v>609</v>
      </c>
      <c r="D5905" t="s">
        <v>170</v>
      </c>
      <c r="E5905" s="54" t="s">
        <v>536</v>
      </c>
      <c r="F5905" s="57" t="s">
        <v>261</v>
      </c>
      <c r="G5905" s="23">
        <v>4</v>
      </c>
      <c r="H5905" s="23" t="s">
        <v>29</v>
      </c>
      <c r="I5905" s="24">
        <v>111560</v>
      </c>
      <c r="J5905" s="24">
        <v>178496</v>
      </c>
      <c r="K5905" s="24">
        <v>156184</v>
      </c>
      <c r="L5905" s="24">
        <v>249894</v>
      </c>
      <c r="M5905" s="24">
        <v>200808</v>
      </c>
      <c r="N5905" s="24">
        <v>321293</v>
      </c>
      <c r="O5905" s="24">
        <v>267744</v>
      </c>
      <c r="P5905" s="24">
        <v>428390</v>
      </c>
      <c r="Q5905" s="24">
        <v>334680</v>
      </c>
      <c r="R5905" s="24">
        <v>535488</v>
      </c>
      <c r="S5905" s="24">
        <v>379304</v>
      </c>
      <c r="T5905" s="24">
        <v>606886</v>
      </c>
      <c r="U5905" s="24">
        <v>423928</v>
      </c>
      <c r="V5905" s="24">
        <v>678285</v>
      </c>
    </row>
    <row r="5906" spans="1:22" hidden="1" x14ac:dyDescent="0.3">
      <c r="A5906" s="23"/>
      <c r="B5906" s="23">
        <v>2023</v>
      </c>
      <c r="C5906" s="23" t="s">
        <v>585</v>
      </c>
      <c r="D5906" t="s">
        <v>74</v>
      </c>
      <c r="E5906" s="23" t="s">
        <v>587</v>
      </c>
      <c r="F5906" s="23" t="s">
        <v>73</v>
      </c>
      <c r="G5906" s="23">
        <v>1</v>
      </c>
      <c r="H5906" s="23" t="s">
        <v>14</v>
      </c>
      <c r="I5906" s="24">
        <v>147111</v>
      </c>
      <c r="J5906" s="24">
        <v>257445</v>
      </c>
      <c r="K5906" s="24">
        <v>190666</v>
      </c>
      <c r="L5906" s="24">
        <v>333666</v>
      </c>
      <c r="M5906" s="24">
        <v>227595</v>
      </c>
      <c r="N5906" s="24">
        <v>398291</v>
      </c>
      <c r="O5906" s="24">
        <v>271047</v>
      </c>
      <c r="P5906" s="24">
        <v>474332</v>
      </c>
      <c r="Q5906" s="24">
        <v>319553</v>
      </c>
      <c r="R5906" s="24">
        <v>559218</v>
      </c>
      <c r="S5906" s="24">
        <v>350453</v>
      </c>
      <c r="T5906" s="24">
        <v>613293</v>
      </c>
      <c r="U5906" s="24">
        <v>379437</v>
      </c>
      <c r="V5906" s="24">
        <v>664014</v>
      </c>
    </row>
    <row r="5907" spans="1:22" hidden="1" x14ac:dyDescent="0.3">
      <c r="A5907" s="23"/>
      <c r="B5907" s="23">
        <v>2023</v>
      </c>
      <c r="C5907" s="23" t="s">
        <v>585</v>
      </c>
      <c r="D5907" t="s">
        <v>74</v>
      </c>
      <c r="E5907" s="23" t="s">
        <v>587</v>
      </c>
      <c r="F5907" s="23" t="s">
        <v>73</v>
      </c>
      <c r="G5907" s="23">
        <v>2</v>
      </c>
      <c r="H5907" s="23" t="s">
        <v>30</v>
      </c>
      <c r="I5907" s="24">
        <v>125022</v>
      </c>
      <c r="J5907" s="24">
        <v>218789</v>
      </c>
      <c r="K5907" s="24">
        <v>165669</v>
      </c>
      <c r="L5907" s="24">
        <v>289920</v>
      </c>
      <c r="M5907" s="24">
        <v>203081</v>
      </c>
      <c r="N5907" s="24">
        <v>355391</v>
      </c>
      <c r="O5907" s="24">
        <v>253614</v>
      </c>
      <c r="P5907" s="24">
        <v>443825</v>
      </c>
      <c r="Q5907" s="24">
        <v>305681</v>
      </c>
      <c r="R5907" s="24">
        <v>534942</v>
      </c>
      <c r="S5907" s="24">
        <v>337192</v>
      </c>
      <c r="T5907" s="24">
        <v>590085</v>
      </c>
      <c r="U5907" s="24">
        <v>366577</v>
      </c>
      <c r="V5907" s="24">
        <v>641509</v>
      </c>
    </row>
    <row r="5908" spans="1:22" hidden="1" x14ac:dyDescent="0.3">
      <c r="A5908" s="23"/>
      <c r="B5908" s="23">
        <v>2023</v>
      </c>
      <c r="C5908" s="23" t="s">
        <v>585</v>
      </c>
      <c r="D5908" t="s">
        <v>74</v>
      </c>
      <c r="E5908" s="23" t="s">
        <v>587</v>
      </c>
      <c r="F5908" s="23" t="s">
        <v>73</v>
      </c>
      <c r="G5908" s="23">
        <v>3</v>
      </c>
      <c r="H5908" s="23" t="s">
        <v>31</v>
      </c>
      <c r="I5908" s="24">
        <v>116439</v>
      </c>
      <c r="J5908" s="24">
        <v>203769</v>
      </c>
      <c r="K5908" s="24">
        <v>161018</v>
      </c>
      <c r="L5908" s="24">
        <v>281781</v>
      </c>
      <c r="M5908" s="24">
        <v>204460</v>
      </c>
      <c r="N5908" s="24">
        <v>357805</v>
      </c>
      <c r="O5908" s="24">
        <v>267477</v>
      </c>
      <c r="P5908" s="24">
        <v>468086</v>
      </c>
      <c r="Q5908" s="24">
        <v>333281</v>
      </c>
      <c r="R5908" s="24">
        <v>583242</v>
      </c>
      <c r="S5908" s="24">
        <v>375293</v>
      </c>
      <c r="T5908" s="24">
        <v>656763</v>
      </c>
      <c r="U5908" s="24">
        <v>416735</v>
      </c>
      <c r="V5908" s="24">
        <v>729286</v>
      </c>
    </row>
    <row r="5909" spans="1:22" hidden="1" x14ac:dyDescent="0.3">
      <c r="A5909" s="23"/>
      <c r="B5909" s="23">
        <v>2023</v>
      </c>
      <c r="C5909" s="23" t="s">
        <v>585</v>
      </c>
      <c r="D5909" t="s">
        <v>74</v>
      </c>
      <c r="E5909" s="23" t="s">
        <v>587</v>
      </c>
      <c r="F5909" s="23" t="s">
        <v>73</v>
      </c>
      <c r="G5909" s="23">
        <v>4</v>
      </c>
      <c r="H5909" s="23" t="s">
        <v>29</v>
      </c>
      <c r="I5909" s="24">
        <v>126874</v>
      </c>
      <c r="J5909" s="24">
        <v>202998</v>
      </c>
      <c r="K5909" s="24">
        <v>177623</v>
      </c>
      <c r="L5909" s="24">
        <v>284197</v>
      </c>
      <c r="M5909" s="24">
        <v>228373</v>
      </c>
      <c r="N5909" s="24">
        <v>365397</v>
      </c>
      <c r="O5909" s="24">
        <v>304497</v>
      </c>
      <c r="P5909" s="24">
        <v>487196</v>
      </c>
      <c r="Q5909" s="24">
        <v>380622</v>
      </c>
      <c r="R5909" s="24">
        <v>608995</v>
      </c>
      <c r="S5909" s="24">
        <v>431371</v>
      </c>
      <c r="T5909" s="24">
        <v>690194</v>
      </c>
      <c r="U5909" s="24">
        <v>482121</v>
      </c>
      <c r="V5909" s="24">
        <v>771393</v>
      </c>
    </row>
    <row r="5910" spans="1:22" x14ac:dyDescent="0.3">
      <c r="A5910" s="54"/>
      <c r="B5910" s="54" t="s">
        <v>620</v>
      </c>
      <c r="C5910" s="54" t="s">
        <v>610</v>
      </c>
      <c r="D5910" t="s">
        <v>74</v>
      </c>
      <c r="E5910" s="54" t="s">
        <v>587</v>
      </c>
      <c r="F5910" s="57" t="s">
        <v>73</v>
      </c>
      <c r="G5910" s="23">
        <v>1</v>
      </c>
      <c r="H5910" s="23" t="s">
        <v>14</v>
      </c>
      <c r="I5910" s="24">
        <v>144332</v>
      </c>
      <c r="J5910" s="24">
        <v>252582</v>
      </c>
      <c r="K5910" s="24">
        <v>186963</v>
      </c>
      <c r="L5910" s="24">
        <v>327185</v>
      </c>
      <c r="M5910" s="24">
        <v>223960</v>
      </c>
      <c r="N5910" s="24">
        <v>391929</v>
      </c>
      <c r="O5910" s="24">
        <v>267502</v>
      </c>
      <c r="P5910" s="24">
        <v>468129</v>
      </c>
      <c r="Q5910" s="24">
        <v>315310</v>
      </c>
      <c r="R5910" s="24">
        <v>551793</v>
      </c>
      <c r="S5910" s="24">
        <v>345733</v>
      </c>
      <c r="T5910" s="24">
        <v>605032</v>
      </c>
      <c r="U5910" s="24">
        <v>373104</v>
      </c>
      <c r="V5910" s="24">
        <v>652931</v>
      </c>
    </row>
    <row r="5911" spans="1:22" x14ac:dyDescent="0.3">
      <c r="A5911" s="54"/>
      <c r="B5911" s="54" t="s">
        <v>620</v>
      </c>
      <c r="C5911" s="54" t="s">
        <v>610</v>
      </c>
      <c r="D5911" t="s">
        <v>74</v>
      </c>
      <c r="E5911" s="54" t="s">
        <v>587</v>
      </c>
      <c r="F5911" s="57" t="s">
        <v>73</v>
      </c>
      <c r="G5911" s="23">
        <v>2</v>
      </c>
      <c r="H5911" s="23" t="s">
        <v>30</v>
      </c>
      <c r="I5911" s="24">
        <v>126021</v>
      </c>
      <c r="J5911" s="24">
        <v>220537</v>
      </c>
      <c r="K5911" s="24">
        <v>165098</v>
      </c>
      <c r="L5911" s="24">
        <v>288921</v>
      </c>
      <c r="M5911" s="24">
        <v>200695</v>
      </c>
      <c r="N5911" s="24">
        <v>351217</v>
      </c>
      <c r="O5911" s="24">
        <v>246180</v>
      </c>
      <c r="P5911" s="24">
        <v>430814</v>
      </c>
      <c r="Q5911" s="24">
        <v>292804</v>
      </c>
      <c r="R5911" s="24">
        <v>512407</v>
      </c>
      <c r="S5911" s="24">
        <v>323345</v>
      </c>
      <c r="T5911" s="24">
        <v>565853</v>
      </c>
      <c r="U5911" s="24">
        <v>351271</v>
      </c>
      <c r="V5911" s="24">
        <v>614725</v>
      </c>
    </row>
    <row r="5912" spans="1:22" x14ac:dyDescent="0.3">
      <c r="A5912" s="54"/>
      <c r="B5912" s="54" t="s">
        <v>620</v>
      </c>
      <c r="C5912" s="54" t="s">
        <v>610</v>
      </c>
      <c r="D5912" t="s">
        <v>74</v>
      </c>
      <c r="E5912" s="54" t="s">
        <v>587</v>
      </c>
      <c r="F5912" s="57" t="s">
        <v>73</v>
      </c>
      <c r="G5912" s="23">
        <v>3</v>
      </c>
      <c r="H5912" s="23" t="s">
        <v>31</v>
      </c>
      <c r="I5912" s="24">
        <v>115289</v>
      </c>
      <c r="J5912" s="24">
        <v>201756</v>
      </c>
      <c r="K5912" s="24">
        <v>157052</v>
      </c>
      <c r="L5912" s="24">
        <v>274841</v>
      </c>
      <c r="M5912" s="24">
        <v>198711</v>
      </c>
      <c r="N5912" s="24">
        <v>347745</v>
      </c>
      <c r="O5912" s="24">
        <v>261725</v>
      </c>
      <c r="P5912" s="24">
        <v>458018</v>
      </c>
      <c r="Q5912" s="24">
        <v>324134</v>
      </c>
      <c r="R5912" s="24">
        <v>567234</v>
      </c>
      <c r="S5912" s="24">
        <v>365068</v>
      </c>
      <c r="T5912" s="24">
        <v>638869</v>
      </c>
      <c r="U5912" s="24">
        <v>405465</v>
      </c>
      <c r="V5912" s="24">
        <v>709564</v>
      </c>
    </row>
    <row r="5913" spans="1:22" x14ac:dyDescent="0.3">
      <c r="A5913" s="54"/>
      <c r="B5913" s="54" t="s">
        <v>620</v>
      </c>
      <c r="C5913" s="54" t="s">
        <v>610</v>
      </c>
      <c r="D5913" t="s">
        <v>74</v>
      </c>
      <c r="E5913" s="54" t="s">
        <v>587</v>
      </c>
      <c r="F5913" s="57" t="s">
        <v>73</v>
      </c>
      <c r="G5913" s="23">
        <v>4</v>
      </c>
      <c r="H5913" s="23" t="s">
        <v>29</v>
      </c>
      <c r="I5913" s="24">
        <v>127375</v>
      </c>
      <c r="J5913" s="24">
        <v>203799</v>
      </c>
      <c r="K5913" s="24">
        <v>178324</v>
      </c>
      <c r="L5913" s="24">
        <v>285319</v>
      </c>
      <c r="M5913" s="24">
        <v>229274</v>
      </c>
      <c r="N5913" s="24">
        <v>366839</v>
      </c>
      <c r="O5913" s="24">
        <v>305699</v>
      </c>
      <c r="P5913" s="24">
        <v>489118</v>
      </c>
      <c r="Q5913" s="24">
        <v>382124</v>
      </c>
      <c r="R5913" s="24">
        <v>611398</v>
      </c>
      <c r="S5913" s="24">
        <v>433074</v>
      </c>
      <c r="T5913" s="24">
        <v>692918</v>
      </c>
      <c r="U5913" s="24">
        <v>484023</v>
      </c>
      <c r="V5913" s="24">
        <v>774437</v>
      </c>
    </row>
    <row r="5914" spans="1:22" hidden="1" x14ac:dyDescent="0.3">
      <c r="A5914" s="23"/>
      <c r="B5914" s="23">
        <v>2023</v>
      </c>
      <c r="C5914" s="23" t="s">
        <v>560</v>
      </c>
      <c r="D5914" t="s">
        <v>151</v>
      </c>
      <c r="E5914" s="23" t="s">
        <v>562</v>
      </c>
      <c r="F5914" s="23" t="s">
        <v>321</v>
      </c>
      <c r="G5914" s="23">
        <v>1</v>
      </c>
      <c r="H5914" s="23" t="s">
        <v>14</v>
      </c>
      <c r="I5914" s="24">
        <v>116292</v>
      </c>
      <c r="J5914" s="24">
        <v>203512</v>
      </c>
      <c r="K5914" s="24">
        <v>151027</v>
      </c>
      <c r="L5914" s="24">
        <v>264298</v>
      </c>
      <c r="M5914" s="24">
        <v>180544</v>
      </c>
      <c r="N5914" s="24">
        <v>315952</v>
      </c>
      <c r="O5914" s="24">
        <v>215383</v>
      </c>
      <c r="P5914" s="24">
        <v>376920</v>
      </c>
      <c r="Q5914" s="24">
        <v>254190</v>
      </c>
      <c r="R5914" s="24">
        <v>444832</v>
      </c>
      <c r="S5914" s="24">
        <v>278881</v>
      </c>
      <c r="T5914" s="24">
        <v>488041</v>
      </c>
      <c r="U5914" s="24">
        <v>302144</v>
      </c>
      <c r="V5914" s="24">
        <v>528751</v>
      </c>
    </row>
    <row r="5915" spans="1:22" hidden="1" x14ac:dyDescent="0.3">
      <c r="A5915" s="23"/>
      <c r="B5915" s="23">
        <v>2023</v>
      </c>
      <c r="C5915" s="23" t="s">
        <v>560</v>
      </c>
      <c r="D5915" t="s">
        <v>151</v>
      </c>
      <c r="E5915" s="23" t="s">
        <v>562</v>
      </c>
      <c r="F5915" s="23" t="s">
        <v>321</v>
      </c>
      <c r="G5915" s="23">
        <v>2</v>
      </c>
      <c r="H5915" s="23" t="s">
        <v>30</v>
      </c>
      <c r="I5915" s="24">
        <v>97185</v>
      </c>
      <c r="J5915" s="24">
        <v>170074</v>
      </c>
      <c r="K5915" s="24">
        <v>129405</v>
      </c>
      <c r="L5915" s="24">
        <v>226458</v>
      </c>
      <c r="M5915" s="24">
        <v>159340</v>
      </c>
      <c r="N5915" s="24">
        <v>278845</v>
      </c>
      <c r="O5915" s="24">
        <v>200304</v>
      </c>
      <c r="P5915" s="24">
        <v>350533</v>
      </c>
      <c r="Q5915" s="24">
        <v>242191</v>
      </c>
      <c r="R5915" s="24">
        <v>423834</v>
      </c>
      <c r="S5915" s="24">
        <v>267410</v>
      </c>
      <c r="T5915" s="24">
        <v>467967</v>
      </c>
      <c r="U5915" s="24">
        <v>291020</v>
      </c>
      <c r="V5915" s="24">
        <v>509285</v>
      </c>
    </row>
    <row r="5916" spans="1:22" hidden="1" x14ac:dyDescent="0.3">
      <c r="A5916" s="23"/>
      <c r="B5916" s="23">
        <v>2023</v>
      </c>
      <c r="C5916" s="23" t="s">
        <v>560</v>
      </c>
      <c r="D5916" t="s">
        <v>151</v>
      </c>
      <c r="E5916" s="23" t="s">
        <v>562</v>
      </c>
      <c r="F5916" s="23" t="s">
        <v>321</v>
      </c>
      <c r="G5916" s="23">
        <v>3</v>
      </c>
      <c r="H5916" s="23" t="s">
        <v>31</v>
      </c>
      <c r="I5916" s="24">
        <v>89476</v>
      </c>
      <c r="J5916" s="24">
        <v>156584</v>
      </c>
      <c r="K5916" s="24">
        <v>123539</v>
      </c>
      <c r="L5916" s="24">
        <v>216194</v>
      </c>
      <c r="M5916" s="24">
        <v>156620</v>
      </c>
      <c r="N5916" s="24">
        <v>274084</v>
      </c>
      <c r="O5916" s="24">
        <v>204384</v>
      </c>
      <c r="P5916" s="24">
        <v>357671</v>
      </c>
      <c r="Q5916" s="24">
        <v>254558</v>
      </c>
      <c r="R5916" s="24">
        <v>445476</v>
      </c>
      <c r="S5916" s="24">
        <v>286401</v>
      </c>
      <c r="T5916" s="24">
        <v>501202</v>
      </c>
      <c r="U5916" s="24">
        <v>317751</v>
      </c>
      <c r="V5916" s="24">
        <v>556064</v>
      </c>
    </row>
    <row r="5917" spans="1:22" hidden="1" x14ac:dyDescent="0.3">
      <c r="A5917" s="23"/>
      <c r="B5917" s="23">
        <v>2023</v>
      </c>
      <c r="C5917" s="23" t="s">
        <v>560</v>
      </c>
      <c r="D5917" t="s">
        <v>151</v>
      </c>
      <c r="E5917" s="23" t="s">
        <v>562</v>
      </c>
      <c r="F5917" s="23" t="s">
        <v>321</v>
      </c>
      <c r="G5917" s="23">
        <v>4</v>
      </c>
      <c r="H5917" s="23" t="s">
        <v>29</v>
      </c>
      <c r="I5917" s="24">
        <v>100257</v>
      </c>
      <c r="J5917" s="24">
        <v>160412</v>
      </c>
      <c r="K5917" s="24">
        <v>140360</v>
      </c>
      <c r="L5917" s="24">
        <v>224577</v>
      </c>
      <c r="M5917" s="24">
        <v>180463</v>
      </c>
      <c r="N5917" s="24">
        <v>288742</v>
      </c>
      <c r="O5917" s="24">
        <v>240618</v>
      </c>
      <c r="P5917" s="24">
        <v>384989</v>
      </c>
      <c r="Q5917" s="24">
        <v>300772</v>
      </c>
      <c r="R5917" s="24">
        <v>481236</v>
      </c>
      <c r="S5917" s="24">
        <v>340875</v>
      </c>
      <c r="T5917" s="24">
        <v>545401</v>
      </c>
      <c r="U5917" s="24">
        <v>380978</v>
      </c>
      <c r="V5917" s="24">
        <v>609565</v>
      </c>
    </row>
    <row r="5918" spans="1:22" x14ac:dyDescent="0.3">
      <c r="A5918" s="54"/>
      <c r="B5918" s="54" t="s">
        <v>620</v>
      </c>
      <c r="C5918" s="54" t="s">
        <v>617</v>
      </c>
      <c r="D5918" t="s">
        <v>151</v>
      </c>
      <c r="E5918" s="54" t="s">
        <v>562</v>
      </c>
      <c r="F5918" s="57" t="s">
        <v>321</v>
      </c>
      <c r="G5918" s="23">
        <v>1</v>
      </c>
      <c r="H5918" s="23" t="s">
        <v>14</v>
      </c>
      <c r="I5918" s="24">
        <v>116012</v>
      </c>
      <c r="J5918" s="24">
        <v>203021</v>
      </c>
      <c r="K5918" s="24">
        <v>150513</v>
      </c>
      <c r="L5918" s="24">
        <v>263398</v>
      </c>
      <c r="M5918" s="24">
        <v>180452</v>
      </c>
      <c r="N5918" s="24">
        <v>315792</v>
      </c>
      <c r="O5918" s="24">
        <v>215770</v>
      </c>
      <c r="P5918" s="24">
        <v>377597</v>
      </c>
      <c r="Q5918" s="24">
        <v>254533</v>
      </c>
      <c r="R5918" s="24">
        <v>445433</v>
      </c>
      <c r="S5918" s="24">
        <v>279180</v>
      </c>
      <c r="T5918" s="24">
        <v>488564</v>
      </c>
      <c r="U5918" s="24">
        <v>301504</v>
      </c>
      <c r="V5918" s="24">
        <v>527632</v>
      </c>
    </row>
    <row r="5919" spans="1:22" x14ac:dyDescent="0.3">
      <c r="A5919" s="54"/>
      <c r="B5919" s="54" t="s">
        <v>620</v>
      </c>
      <c r="C5919" s="54" t="s">
        <v>617</v>
      </c>
      <c r="D5919" t="s">
        <v>151</v>
      </c>
      <c r="E5919" s="54" t="s">
        <v>562</v>
      </c>
      <c r="F5919" s="57" t="s">
        <v>321</v>
      </c>
      <c r="G5919" s="23">
        <v>2</v>
      </c>
      <c r="H5919" s="23" t="s">
        <v>30</v>
      </c>
      <c r="I5919" s="24">
        <v>100302</v>
      </c>
      <c r="J5919" s="24">
        <v>175529</v>
      </c>
      <c r="K5919" s="24">
        <v>131754</v>
      </c>
      <c r="L5919" s="24">
        <v>230569</v>
      </c>
      <c r="M5919" s="24">
        <v>160493</v>
      </c>
      <c r="N5919" s="24">
        <v>280863</v>
      </c>
      <c r="O5919" s="24">
        <v>197476</v>
      </c>
      <c r="P5919" s="24">
        <v>345583</v>
      </c>
      <c r="Q5919" s="24">
        <v>235224</v>
      </c>
      <c r="R5919" s="24">
        <v>411642</v>
      </c>
      <c r="S5919" s="24">
        <v>259916</v>
      </c>
      <c r="T5919" s="24">
        <v>454853</v>
      </c>
      <c r="U5919" s="24">
        <v>282594</v>
      </c>
      <c r="V5919" s="24">
        <v>494539</v>
      </c>
    </row>
    <row r="5920" spans="1:22" x14ac:dyDescent="0.3">
      <c r="A5920" s="54"/>
      <c r="B5920" s="54" t="s">
        <v>620</v>
      </c>
      <c r="C5920" s="54" t="s">
        <v>617</v>
      </c>
      <c r="D5920" t="s">
        <v>151</v>
      </c>
      <c r="E5920" s="54" t="s">
        <v>562</v>
      </c>
      <c r="F5920" s="57" t="s">
        <v>321</v>
      </c>
      <c r="G5920" s="23">
        <v>3</v>
      </c>
      <c r="H5920" s="23" t="s">
        <v>31</v>
      </c>
      <c r="I5920" s="24">
        <v>90625</v>
      </c>
      <c r="J5920" s="24">
        <v>158593</v>
      </c>
      <c r="K5920" s="24">
        <v>123140</v>
      </c>
      <c r="L5920" s="24">
        <v>215495</v>
      </c>
      <c r="M5920" s="24">
        <v>155567</v>
      </c>
      <c r="N5920" s="24">
        <v>272242</v>
      </c>
      <c r="O5920" s="24">
        <v>204657</v>
      </c>
      <c r="P5920" s="24">
        <v>358149</v>
      </c>
      <c r="Q5920" s="24">
        <v>253228</v>
      </c>
      <c r="R5920" s="24">
        <v>443149</v>
      </c>
      <c r="S5920" s="24">
        <v>285033</v>
      </c>
      <c r="T5920" s="24">
        <v>498807</v>
      </c>
      <c r="U5920" s="24">
        <v>316377</v>
      </c>
      <c r="V5920" s="24">
        <v>553659</v>
      </c>
    </row>
    <row r="5921" spans="1:22" x14ac:dyDescent="0.3">
      <c r="A5921" s="54"/>
      <c r="B5921" s="54" t="s">
        <v>620</v>
      </c>
      <c r="C5921" s="54" t="s">
        <v>617</v>
      </c>
      <c r="D5921" t="s">
        <v>151</v>
      </c>
      <c r="E5921" s="54" t="s">
        <v>562</v>
      </c>
      <c r="F5921" s="57" t="s">
        <v>321</v>
      </c>
      <c r="G5921" s="23">
        <v>4</v>
      </c>
      <c r="H5921" s="23" t="s">
        <v>29</v>
      </c>
      <c r="I5921" s="24">
        <v>102357</v>
      </c>
      <c r="J5921" s="24">
        <v>163771</v>
      </c>
      <c r="K5921" s="24">
        <v>143300</v>
      </c>
      <c r="L5921" s="24">
        <v>229280</v>
      </c>
      <c r="M5921" s="24">
        <v>184243</v>
      </c>
      <c r="N5921" s="24">
        <v>294788</v>
      </c>
      <c r="O5921" s="24">
        <v>245657</v>
      </c>
      <c r="P5921" s="24">
        <v>393051</v>
      </c>
      <c r="Q5921" s="24">
        <v>307071</v>
      </c>
      <c r="R5921" s="24">
        <v>491313</v>
      </c>
      <c r="S5921" s="24">
        <v>348014</v>
      </c>
      <c r="T5921" s="24">
        <v>556822</v>
      </c>
      <c r="U5921" s="24">
        <v>388956</v>
      </c>
      <c r="V5921" s="24">
        <v>622330</v>
      </c>
    </row>
    <row r="5922" spans="1:22" hidden="1" x14ac:dyDescent="0.3">
      <c r="A5922" s="23"/>
      <c r="B5922" s="23">
        <v>2023</v>
      </c>
      <c r="C5922" s="23" t="s">
        <v>533</v>
      </c>
      <c r="D5922" t="s">
        <v>180</v>
      </c>
      <c r="E5922" s="23" t="s">
        <v>537</v>
      </c>
      <c r="F5922" s="23" t="s">
        <v>226</v>
      </c>
      <c r="G5922" s="23">
        <v>1</v>
      </c>
      <c r="H5922" s="23" t="s">
        <v>14</v>
      </c>
      <c r="I5922" s="24">
        <v>140506</v>
      </c>
      <c r="J5922" s="24">
        <v>245886</v>
      </c>
      <c r="K5922" s="24">
        <v>182323</v>
      </c>
      <c r="L5922" s="24">
        <v>319065</v>
      </c>
      <c r="M5922" s="24">
        <v>217824</v>
      </c>
      <c r="N5922" s="24">
        <v>381193</v>
      </c>
      <c r="O5922" s="24">
        <v>259675</v>
      </c>
      <c r="P5922" s="24">
        <v>454431</v>
      </c>
      <c r="Q5922" s="24">
        <v>306333</v>
      </c>
      <c r="R5922" s="24">
        <v>536083</v>
      </c>
      <c r="S5922" s="24">
        <v>336034</v>
      </c>
      <c r="T5922" s="24">
        <v>588060</v>
      </c>
      <c r="U5922" s="24">
        <v>363967</v>
      </c>
      <c r="V5922" s="24">
        <v>636942</v>
      </c>
    </row>
    <row r="5923" spans="1:22" hidden="1" x14ac:dyDescent="0.3">
      <c r="A5923" s="23"/>
      <c r="B5923" s="23">
        <v>2023</v>
      </c>
      <c r="C5923" s="23" t="s">
        <v>533</v>
      </c>
      <c r="D5923" t="s">
        <v>180</v>
      </c>
      <c r="E5923" s="23" t="s">
        <v>537</v>
      </c>
      <c r="F5923" s="23" t="s">
        <v>226</v>
      </c>
      <c r="G5923" s="23">
        <v>2</v>
      </c>
      <c r="H5923" s="23" t="s">
        <v>30</v>
      </c>
      <c r="I5923" s="24">
        <v>118236</v>
      </c>
      <c r="J5923" s="24">
        <v>206912</v>
      </c>
      <c r="K5923" s="24">
        <v>157120</v>
      </c>
      <c r="L5923" s="24">
        <v>274960</v>
      </c>
      <c r="M5923" s="24">
        <v>193110</v>
      </c>
      <c r="N5923" s="24">
        <v>337942</v>
      </c>
      <c r="O5923" s="24">
        <v>242100</v>
      </c>
      <c r="P5923" s="24">
        <v>423675</v>
      </c>
      <c r="Q5923" s="24">
        <v>292348</v>
      </c>
      <c r="R5923" s="24">
        <v>511608</v>
      </c>
      <c r="S5923" s="24">
        <v>322664</v>
      </c>
      <c r="T5923" s="24">
        <v>564662</v>
      </c>
      <c r="U5923" s="24">
        <v>351002</v>
      </c>
      <c r="V5923" s="24">
        <v>614253</v>
      </c>
    </row>
    <row r="5924" spans="1:22" hidden="1" x14ac:dyDescent="0.3">
      <c r="A5924" s="23"/>
      <c r="B5924" s="23">
        <v>2023</v>
      </c>
      <c r="C5924" s="23" t="s">
        <v>533</v>
      </c>
      <c r="D5924" t="s">
        <v>180</v>
      </c>
      <c r="E5924" s="23" t="s">
        <v>537</v>
      </c>
      <c r="F5924" s="23" t="s">
        <v>226</v>
      </c>
      <c r="G5924" s="23">
        <v>3</v>
      </c>
      <c r="H5924" s="23" t="s">
        <v>31</v>
      </c>
      <c r="I5924" s="24">
        <v>109379</v>
      </c>
      <c r="J5924" s="24">
        <v>191414</v>
      </c>
      <c r="K5924" s="24">
        <v>151118</v>
      </c>
      <c r="L5924" s="24">
        <v>264456</v>
      </c>
      <c r="M5924" s="24">
        <v>191710</v>
      </c>
      <c r="N5924" s="24">
        <v>335493</v>
      </c>
      <c r="O5924" s="24">
        <v>250436</v>
      </c>
      <c r="P5924" s="24">
        <v>438263</v>
      </c>
      <c r="Q5924" s="24">
        <v>311970</v>
      </c>
      <c r="R5924" s="24">
        <v>545948</v>
      </c>
      <c r="S5924" s="24">
        <v>351121</v>
      </c>
      <c r="T5924" s="24">
        <v>614462</v>
      </c>
      <c r="U5924" s="24">
        <v>389697</v>
      </c>
      <c r="V5924" s="24">
        <v>681969</v>
      </c>
    </row>
    <row r="5925" spans="1:22" hidden="1" x14ac:dyDescent="0.3">
      <c r="A5925" s="23"/>
      <c r="B5925" s="23">
        <v>2023</v>
      </c>
      <c r="C5925" s="23" t="s">
        <v>533</v>
      </c>
      <c r="D5925" t="s">
        <v>180</v>
      </c>
      <c r="E5925" s="23" t="s">
        <v>537</v>
      </c>
      <c r="F5925" s="23" t="s">
        <v>226</v>
      </c>
      <c r="G5925" s="23">
        <v>4</v>
      </c>
      <c r="H5925" s="23" t="s">
        <v>29</v>
      </c>
      <c r="I5925" s="24">
        <v>121151</v>
      </c>
      <c r="J5925" s="24">
        <v>193842</v>
      </c>
      <c r="K5925" s="24">
        <v>169611</v>
      </c>
      <c r="L5925" s="24">
        <v>271378</v>
      </c>
      <c r="M5925" s="24">
        <v>218072</v>
      </c>
      <c r="N5925" s="24">
        <v>348915</v>
      </c>
      <c r="O5925" s="24">
        <v>290762</v>
      </c>
      <c r="P5925" s="24">
        <v>465220</v>
      </c>
      <c r="Q5925" s="24">
        <v>363453</v>
      </c>
      <c r="R5925" s="24">
        <v>581525</v>
      </c>
      <c r="S5925" s="24">
        <v>411914</v>
      </c>
      <c r="T5925" s="24">
        <v>659062</v>
      </c>
      <c r="U5925" s="24">
        <v>460374</v>
      </c>
      <c r="V5925" s="24">
        <v>736598</v>
      </c>
    </row>
    <row r="5926" spans="1:22" x14ac:dyDescent="0.3">
      <c r="A5926" s="54"/>
      <c r="B5926" s="54" t="s">
        <v>620</v>
      </c>
      <c r="C5926" s="54" t="s">
        <v>609</v>
      </c>
      <c r="D5926" t="s">
        <v>180</v>
      </c>
      <c r="E5926" s="54" t="s">
        <v>537</v>
      </c>
      <c r="F5926" s="57" t="s">
        <v>226</v>
      </c>
      <c r="G5926" s="23">
        <v>1</v>
      </c>
      <c r="H5926" s="23" t="s">
        <v>14</v>
      </c>
      <c r="I5926" s="24">
        <v>135378</v>
      </c>
      <c r="J5926" s="24">
        <v>236912</v>
      </c>
      <c r="K5926" s="24">
        <v>175633</v>
      </c>
      <c r="L5926" s="24">
        <v>307358</v>
      </c>
      <c r="M5926" s="24">
        <v>210566</v>
      </c>
      <c r="N5926" s="24">
        <v>368491</v>
      </c>
      <c r="O5926" s="24">
        <v>251772</v>
      </c>
      <c r="P5926" s="24">
        <v>440601</v>
      </c>
      <c r="Q5926" s="24">
        <v>296999</v>
      </c>
      <c r="R5926" s="24">
        <v>519749</v>
      </c>
      <c r="S5926" s="24">
        <v>325756</v>
      </c>
      <c r="T5926" s="24">
        <v>570073</v>
      </c>
      <c r="U5926" s="24">
        <v>351800</v>
      </c>
      <c r="V5926" s="24">
        <v>615650</v>
      </c>
    </row>
    <row r="5927" spans="1:22" x14ac:dyDescent="0.3">
      <c r="A5927" s="54"/>
      <c r="B5927" s="54" t="s">
        <v>620</v>
      </c>
      <c r="C5927" s="54" t="s">
        <v>609</v>
      </c>
      <c r="D5927" t="s">
        <v>180</v>
      </c>
      <c r="E5927" s="54" t="s">
        <v>537</v>
      </c>
      <c r="F5927" s="57" t="s">
        <v>226</v>
      </c>
      <c r="G5927" s="23">
        <v>2</v>
      </c>
      <c r="H5927" s="23" t="s">
        <v>30</v>
      </c>
      <c r="I5927" s="24">
        <v>117067</v>
      </c>
      <c r="J5927" s="24">
        <v>204867</v>
      </c>
      <c r="K5927" s="24">
        <v>153768</v>
      </c>
      <c r="L5927" s="24">
        <v>269094</v>
      </c>
      <c r="M5927" s="24">
        <v>187302</v>
      </c>
      <c r="N5927" s="24">
        <v>327778</v>
      </c>
      <c r="O5927" s="24">
        <v>230450</v>
      </c>
      <c r="P5927" s="24">
        <v>403287</v>
      </c>
      <c r="Q5927" s="24">
        <v>274493</v>
      </c>
      <c r="R5927" s="24">
        <v>480363</v>
      </c>
      <c r="S5927" s="24">
        <v>303304</v>
      </c>
      <c r="T5927" s="24">
        <v>530782</v>
      </c>
      <c r="U5927" s="24">
        <v>329762</v>
      </c>
      <c r="V5927" s="24">
        <v>577084</v>
      </c>
    </row>
    <row r="5928" spans="1:22" x14ac:dyDescent="0.3">
      <c r="A5928" s="54"/>
      <c r="B5928" s="54" t="s">
        <v>620</v>
      </c>
      <c r="C5928" s="54" t="s">
        <v>609</v>
      </c>
      <c r="D5928" t="s">
        <v>180</v>
      </c>
      <c r="E5928" s="54" t="s">
        <v>537</v>
      </c>
      <c r="F5928" s="57" t="s">
        <v>226</v>
      </c>
      <c r="G5928" s="23">
        <v>3</v>
      </c>
      <c r="H5928" s="23" t="s">
        <v>31</v>
      </c>
      <c r="I5928" s="24">
        <v>105797</v>
      </c>
      <c r="J5928" s="24">
        <v>185144</v>
      </c>
      <c r="K5928" s="24">
        <v>143763</v>
      </c>
      <c r="L5928" s="24">
        <v>251585</v>
      </c>
      <c r="M5928" s="24">
        <v>181625</v>
      </c>
      <c r="N5928" s="24">
        <v>317844</v>
      </c>
      <c r="O5928" s="24">
        <v>238943</v>
      </c>
      <c r="P5928" s="24">
        <v>418151</v>
      </c>
      <c r="Q5928" s="24">
        <v>295657</v>
      </c>
      <c r="R5928" s="24">
        <v>517400</v>
      </c>
      <c r="S5928" s="24">
        <v>332795</v>
      </c>
      <c r="T5928" s="24">
        <v>582391</v>
      </c>
      <c r="U5928" s="24">
        <v>369395</v>
      </c>
      <c r="V5928" s="24">
        <v>646441</v>
      </c>
    </row>
    <row r="5929" spans="1:22" x14ac:dyDescent="0.3">
      <c r="A5929" s="54"/>
      <c r="B5929" s="54" t="s">
        <v>620</v>
      </c>
      <c r="C5929" s="54" t="s">
        <v>609</v>
      </c>
      <c r="D5929" t="s">
        <v>180</v>
      </c>
      <c r="E5929" s="54" t="s">
        <v>537</v>
      </c>
      <c r="F5929" s="57" t="s">
        <v>226</v>
      </c>
      <c r="G5929" s="23">
        <v>4</v>
      </c>
      <c r="H5929" s="23" t="s">
        <v>29</v>
      </c>
      <c r="I5929" s="24">
        <v>119444</v>
      </c>
      <c r="J5929" s="24">
        <v>191111</v>
      </c>
      <c r="K5929" s="24">
        <v>167222</v>
      </c>
      <c r="L5929" s="24">
        <v>267555</v>
      </c>
      <c r="M5929" s="24">
        <v>214999</v>
      </c>
      <c r="N5929" s="24">
        <v>343999</v>
      </c>
      <c r="O5929" s="24">
        <v>286666</v>
      </c>
      <c r="P5929" s="24">
        <v>458665</v>
      </c>
      <c r="Q5929" s="24">
        <v>358332</v>
      </c>
      <c r="R5929" s="24">
        <v>573332</v>
      </c>
      <c r="S5929" s="24">
        <v>406110</v>
      </c>
      <c r="T5929" s="24">
        <v>649776</v>
      </c>
      <c r="U5929" s="24">
        <v>453888</v>
      </c>
      <c r="V5929" s="24">
        <v>726220</v>
      </c>
    </row>
    <row r="5930" spans="1:22" hidden="1" x14ac:dyDescent="0.3">
      <c r="A5930" s="23"/>
      <c r="B5930" s="23">
        <v>2023</v>
      </c>
      <c r="C5930" s="23" t="s">
        <v>533</v>
      </c>
      <c r="D5930" t="s">
        <v>69</v>
      </c>
      <c r="E5930" s="23" t="s">
        <v>534</v>
      </c>
      <c r="F5930" s="23" t="s">
        <v>70</v>
      </c>
      <c r="G5930" s="23">
        <v>1</v>
      </c>
      <c r="H5930" s="23" t="s">
        <v>14</v>
      </c>
      <c r="I5930" s="24">
        <v>143519</v>
      </c>
      <c r="J5930" s="24">
        <v>251159</v>
      </c>
      <c r="K5930" s="24">
        <v>186044</v>
      </c>
      <c r="L5930" s="24">
        <v>325576</v>
      </c>
      <c r="M5930" s="24">
        <v>222105</v>
      </c>
      <c r="N5930" s="24">
        <v>388684</v>
      </c>
      <c r="O5930" s="24">
        <v>264549</v>
      </c>
      <c r="P5930" s="24">
        <v>462961</v>
      </c>
      <c r="Q5930" s="24">
        <v>311921</v>
      </c>
      <c r="R5930" s="24">
        <v>545861</v>
      </c>
      <c r="S5930" s="24">
        <v>342095</v>
      </c>
      <c r="T5930" s="24">
        <v>598666</v>
      </c>
      <c r="U5930" s="24">
        <v>370408</v>
      </c>
      <c r="V5930" s="24">
        <v>648215</v>
      </c>
    </row>
    <row r="5931" spans="1:22" hidden="1" x14ac:dyDescent="0.3">
      <c r="A5931" s="23"/>
      <c r="B5931" s="23">
        <v>2023</v>
      </c>
      <c r="C5931" s="23" t="s">
        <v>533</v>
      </c>
      <c r="D5931" t="s">
        <v>69</v>
      </c>
      <c r="E5931" s="23" t="s">
        <v>534</v>
      </c>
      <c r="F5931" s="23" t="s">
        <v>70</v>
      </c>
      <c r="G5931" s="23">
        <v>2</v>
      </c>
      <c r="H5931" s="23" t="s">
        <v>30</v>
      </c>
      <c r="I5931" s="24">
        <v>121792</v>
      </c>
      <c r="J5931" s="24">
        <v>213136</v>
      </c>
      <c r="K5931" s="24">
        <v>161455</v>
      </c>
      <c r="L5931" s="24">
        <v>282547</v>
      </c>
      <c r="M5931" s="24">
        <v>197993</v>
      </c>
      <c r="N5931" s="24">
        <v>346488</v>
      </c>
      <c r="O5931" s="24">
        <v>247402</v>
      </c>
      <c r="P5931" s="24">
        <v>432954</v>
      </c>
      <c r="Q5931" s="24">
        <v>298276</v>
      </c>
      <c r="R5931" s="24">
        <v>521983</v>
      </c>
      <c r="S5931" s="24">
        <v>329051</v>
      </c>
      <c r="T5931" s="24">
        <v>575839</v>
      </c>
      <c r="U5931" s="24">
        <v>357759</v>
      </c>
      <c r="V5931" s="24">
        <v>626079</v>
      </c>
    </row>
    <row r="5932" spans="1:22" hidden="1" x14ac:dyDescent="0.3">
      <c r="A5932" s="23"/>
      <c r="B5932" s="23">
        <v>2023</v>
      </c>
      <c r="C5932" s="23" t="s">
        <v>533</v>
      </c>
      <c r="D5932" t="s">
        <v>69</v>
      </c>
      <c r="E5932" s="23" t="s">
        <v>534</v>
      </c>
      <c r="F5932" s="23" t="s">
        <v>70</v>
      </c>
      <c r="G5932" s="23">
        <v>3</v>
      </c>
      <c r="H5932" s="23" t="s">
        <v>31</v>
      </c>
      <c r="I5932" s="24">
        <v>113319</v>
      </c>
      <c r="J5932" s="24">
        <v>198309</v>
      </c>
      <c r="K5932" s="24">
        <v>156682</v>
      </c>
      <c r="L5932" s="24">
        <v>274194</v>
      </c>
      <c r="M5932" s="24">
        <v>198928</v>
      </c>
      <c r="N5932" s="24">
        <v>348124</v>
      </c>
      <c r="O5932" s="24">
        <v>260186</v>
      </c>
      <c r="P5932" s="24">
        <v>455325</v>
      </c>
      <c r="Q5932" s="24">
        <v>324184</v>
      </c>
      <c r="R5932" s="24">
        <v>567322</v>
      </c>
      <c r="S5932" s="24">
        <v>365023</v>
      </c>
      <c r="T5932" s="24">
        <v>638790</v>
      </c>
      <c r="U5932" s="24">
        <v>405301</v>
      </c>
      <c r="V5932" s="24">
        <v>709276</v>
      </c>
    </row>
    <row r="5933" spans="1:22" hidden="1" x14ac:dyDescent="0.3">
      <c r="A5933" s="23"/>
      <c r="B5933" s="23">
        <v>2023</v>
      </c>
      <c r="C5933" s="23" t="s">
        <v>533</v>
      </c>
      <c r="D5933" t="s">
        <v>69</v>
      </c>
      <c r="E5933" s="23" t="s">
        <v>534</v>
      </c>
      <c r="F5933" s="23" t="s">
        <v>70</v>
      </c>
      <c r="G5933" s="23">
        <v>4</v>
      </c>
      <c r="H5933" s="23" t="s">
        <v>29</v>
      </c>
      <c r="I5933" s="24">
        <v>123772</v>
      </c>
      <c r="J5933" s="24">
        <v>198035</v>
      </c>
      <c r="K5933" s="24">
        <v>173281</v>
      </c>
      <c r="L5933" s="24">
        <v>277249</v>
      </c>
      <c r="M5933" s="24">
        <v>222789</v>
      </c>
      <c r="N5933" s="24">
        <v>356463</v>
      </c>
      <c r="O5933" s="24">
        <v>297053</v>
      </c>
      <c r="P5933" s="24">
        <v>475284</v>
      </c>
      <c r="Q5933" s="24">
        <v>371316</v>
      </c>
      <c r="R5933" s="24">
        <v>594105</v>
      </c>
      <c r="S5933" s="24">
        <v>420824</v>
      </c>
      <c r="T5933" s="24">
        <v>673319</v>
      </c>
      <c r="U5933" s="24">
        <v>470333</v>
      </c>
      <c r="V5933" s="24">
        <v>752533</v>
      </c>
    </row>
    <row r="5934" spans="1:22" x14ac:dyDescent="0.3">
      <c r="A5934" s="54"/>
      <c r="B5934" s="54" t="s">
        <v>620</v>
      </c>
      <c r="C5934" s="54" t="s">
        <v>609</v>
      </c>
      <c r="D5934" t="s">
        <v>69</v>
      </c>
      <c r="E5934" s="54" t="s">
        <v>534</v>
      </c>
      <c r="F5934" s="57" t="s">
        <v>70</v>
      </c>
      <c r="G5934" s="23">
        <v>1</v>
      </c>
      <c r="H5934" s="23" t="s">
        <v>14</v>
      </c>
      <c r="I5934" s="24">
        <v>143138</v>
      </c>
      <c r="J5934" s="24">
        <v>250492</v>
      </c>
      <c r="K5934" s="24">
        <v>185452</v>
      </c>
      <c r="L5934" s="24">
        <v>324541</v>
      </c>
      <c r="M5934" s="24">
        <v>222174</v>
      </c>
      <c r="N5934" s="24">
        <v>388804</v>
      </c>
      <c r="O5934" s="24">
        <v>265405</v>
      </c>
      <c r="P5934" s="24">
        <v>464459</v>
      </c>
      <c r="Q5934" s="24">
        <v>312869</v>
      </c>
      <c r="R5934" s="24">
        <v>547520</v>
      </c>
      <c r="S5934" s="24">
        <v>343069</v>
      </c>
      <c r="T5934" s="24">
        <v>600371</v>
      </c>
      <c r="U5934" s="24">
        <v>370263</v>
      </c>
      <c r="V5934" s="24">
        <v>647960</v>
      </c>
    </row>
    <row r="5935" spans="1:22" x14ac:dyDescent="0.3">
      <c r="A5935" s="54"/>
      <c r="B5935" s="54" t="s">
        <v>620</v>
      </c>
      <c r="C5935" s="54" t="s">
        <v>609</v>
      </c>
      <c r="D5935" t="s">
        <v>69</v>
      </c>
      <c r="E5935" s="54" t="s">
        <v>534</v>
      </c>
      <c r="F5935" s="57" t="s">
        <v>70</v>
      </c>
      <c r="G5935" s="23">
        <v>2</v>
      </c>
      <c r="H5935" s="23" t="s">
        <v>30</v>
      </c>
      <c r="I5935" s="24">
        <v>124827</v>
      </c>
      <c r="J5935" s="24">
        <v>218448</v>
      </c>
      <c r="K5935" s="24">
        <v>163587</v>
      </c>
      <c r="L5935" s="24">
        <v>286277</v>
      </c>
      <c r="M5935" s="24">
        <v>198910</v>
      </c>
      <c r="N5935" s="24">
        <v>348092</v>
      </c>
      <c r="O5935" s="24">
        <v>244082</v>
      </c>
      <c r="P5935" s="24">
        <v>427144</v>
      </c>
      <c r="Q5935" s="24">
        <v>290362</v>
      </c>
      <c r="R5935" s="24">
        <v>508134</v>
      </c>
      <c r="S5935" s="24">
        <v>320673</v>
      </c>
      <c r="T5935" s="24">
        <v>561177</v>
      </c>
      <c r="U5935" s="24">
        <v>348403</v>
      </c>
      <c r="V5935" s="24">
        <v>609706</v>
      </c>
    </row>
    <row r="5936" spans="1:22" x14ac:dyDescent="0.3">
      <c r="A5936" s="54"/>
      <c r="B5936" s="54" t="s">
        <v>620</v>
      </c>
      <c r="C5936" s="54" t="s">
        <v>609</v>
      </c>
      <c r="D5936" t="s">
        <v>69</v>
      </c>
      <c r="E5936" s="54" t="s">
        <v>534</v>
      </c>
      <c r="F5936" s="57" t="s">
        <v>70</v>
      </c>
      <c r="G5936" s="23">
        <v>3</v>
      </c>
      <c r="H5936" s="23" t="s">
        <v>31</v>
      </c>
      <c r="I5936" s="24">
        <v>114023</v>
      </c>
      <c r="J5936" s="24">
        <v>199541</v>
      </c>
      <c r="K5936" s="24">
        <v>155280</v>
      </c>
      <c r="L5936" s="24">
        <v>271740</v>
      </c>
      <c r="M5936" s="24">
        <v>196433</v>
      </c>
      <c r="N5936" s="24">
        <v>343758</v>
      </c>
      <c r="O5936" s="24">
        <v>258687</v>
      </c>
      <c r="P5936" s="24">
        <v>452703</v>
      </c>
      <c r="Q5936" s="24">
        <v>320337</v>
      </c>
      <c r="R5936" s="24">
        <v>560589</v>
      </c>
      <c r="S5936" s="24">
        <v>360765</v>
      </c>
      <c r="T5936" s="24">
        <v>631339</v>
      </c>
      <c r="U5936" s="24">
        <v>400656</v>
      </c>
      <c r="V5936" s="24">
        <v>701148</v>
      </c>
    </row>
    <row r="5937" spans="1:22" x14ac:dyDescent="0.3">
      <c r="A5937" s="54"/>
      <c r="B5937" s="54" t="s">
        <v>620</v>
      </c>
      <c r="C5937" s="54" t="s">
        <v>609</v>
      </c>
      <c r="D5937" t="s">
        <v>69</v>
      </c>
      <c r="E5937" s="54" t="s">
        <v>534</v>
      </c>
      <c r="F5937" s="57" t="s">
        <v>70</v>
      </c>
      <c r="G5937" s="23">
        <v>4</v>
      </c>
      <c r="H5937" s="23" t="s">
        <v>29</v>
      </c>
      <c r="I5937" s="24">
        <v>126317</v>
      </c>
      <c r="J5937" s="24">
        <v>202107</v>
      </c>
      <c r="K5937" s="24">
        <v>176844</v>
      </c>
      <c r="L5937" s="24">
        <v>282950</v>
      </c>
      <c r="M5937" s="24">
        <v>227371</v>
      </c>
      <c r="N5937" s="24">
        <v>363793</v>
      </c>
      <c r="O5937" s="24">
        <v>303161</v>
      </c>
      <c r="P5937" s="24">
        <v>485058</v>
      </c>
      <c r="Q5937" s="24">
        <v>378952</v>
      </c>
      <c r="R5937" s="24">
        <v>606322</v>
      </c>
      <c r="S5937" s="24">
        <v>429478</v>
      </c>
      <c r="T5937" s="24">
        <v>687165</v>
      </c>
      <c r="U5937" s="24">
        <v>480005</v>
      </c>
      <c r="V5937" s="24">
        <v>768008</v>
      </c>
    </row>
    <row r="5938" spans="1:22" hidden="1" x14ac:dyDescent="0.3">
      <c r="A5938" s="23"/>
      <c r="B5938" s="23">
        <v>2023</v>
      </c>
      <c r="C5938" s="23" t="s">
        <v>578</v>
      </c>
      <c r="D5938" t="s">
        <v>168</v>
      </c>
      <c r="E5938" s="23" t="s">
        <v>581</v>
      </c>
      <c r="F5938" s="23" t="s">
        <v>258</v>
      </c>
      <c r="G5938" s="23">
        <v>1</v>
      </c>
      <c r="H5938" s="23" t="s">
        <v>14</v>
      </c>
      <c r="I5938" s="24">
        <v>116389</v>
      </c>
      <c r="J5938" s="24">
        <v>203680</v>
      </c>
      <c r="K5938" s="24">
        <v>151222</v>
      </c>
      <c r="L5938" s="24">
        <v>264639</v>
      </c>
      <c r="M5938" s="24">
        <v>180838</v>
      </c>
      <c r="N5938" s="24">
        <v>316467</v>
      </c>
      <c r="O5938" s="24">
        <v>215819</v>
      </c>
      <c r="P5938" s="24">
        <v>377683</v>
      </c>
      <c r="Q5938" s="24">
        <v>254764</v>
      </c>
      <c r="R5938" s="24">
        <v>445837</v>
      </c>
      <c r="S5938" s="24">
        <v>279536</v>
      </c>
      <c r="T5938" s="24">
        <v>489188</v>
      </c>
      <c r="U5938" s="24">
        <v>302899</v>
      </c>
      <c r="V5938" s="24">
        <v>530073</v>
      </c>
    </row>
    <row r="5939" spans="1:22" hidden="1" x14ac:dyDescent="0.3">
      <c r="A5939" s="23"/>
      <c r="B5939" s="23">
        <v>2023</v>
      </c>
      <c r="C5939" s="23" t="s">
        <v>578</v>
      </c>
      <c r="D5939" t="s">
        <v>168</v>
      </c>
      <c r="E5939" s="23" t="s">
        <v>581</v>
      </c>
      <c r="F5939" s="23" t="s">
        <v>258</v>
      </c>
      <c r="G5939" s="23">
        <v>2</v>
      </c>
      <c r="H5939" s="23" t="s">
        <v>30</v>
      </c>
      <c r="I5939" s="24">
        <v>96887</v>
      </c>
      <c r="J5939" s="24">
        <v>169553</v>
      </c>
      <c r="K5939" s="24">
        <v>129154</v>
      </c>
      <c r="L5939" s="24">
        <v>226019</v>
      </c>
      <c r="M5939" s="24">
        <v>159197</v>
      </c>
      <c r="N5939" s="24">
        <v>278595</v>
      </c>
      <c r="O5939" s="24">
        <v>200429</v>
      </c>
      <c r="P5939" s="24">
        <v>350751</v>
      </c>
      <c r="Q5939" s="24">
        <v>242518</v>
      </c>
      <c r="R5939" s="24">
        <v>424406</v>
      </c>
      <c r="S5939" s="24">
        <v>267829</v>
      </c>
      <c r="T5939" s="24">
        <v>468700</v>
      </c>
      <c r="U5939" s="24">
        <v>291546</v>
      </c>
      <c r="V5939" s="24">
        <v>510206</v>
      </c>
    </row>
    <row r="5940" spans="1:22" hidden="1" x14ac:dyDescent="0.3">
      <c r="A5940" s="23"/>
      <c r="B5940" s="23">
        <v>2023</v>
      </c>
      <c r="C5940" s="23" t="s">
        <v>578</v>
      </c>
      <c r="D5940" t="s">
        <v>168</v>
      </c>
      <c r="E5940" s="23" t="s">
        <v>581</v>
      </c>
      <c r="F5940" s="23" t="s">
        <v>258</v>
      </c>
      <c r="G5940" s="23">
        <v>3</v>
      </c>
      <c r="H5940" s="23" t="s">
        <v>31</v>
      </c>
      <c r="I5940" s="24">
        <v>88960</v>
      </c>
      <c r="J5940" s="24">
        <v>155680</v>
      </c>
      <c r="K5940" s="24">
        <v>122781</v>
      </c>
      <c r="L5940" s="24">
        <v>214866</v>
      </c>
      <c r="M5940" s="24">
        <v>155599</v>
      </c>
      <c r="N5940" s="24">
        <v>272297</v>
      </c>
      <c r="O5940" s="24">
        <v>202931</v>
      </c>
      <c r="P5940" s="24">
        <v>355129</v>
      </c>
      <c r="Q5940" s="24">
        <v>252723</v>
      </c>
      <c r="R5940" s="24">
        <v>442264</v>
      </c>
      <c r="S5940" s="24">
        <v>284278</v>
      </c>
      <c r="T5940" s="24">
        <v>497486</v>
      </c>
      <c r="U5940" s="24">
        <v>315329</v>
      </c>
      <c r="V5940" s="24">
        <v>551826</v>
      </c>
    </row>
    <row r="5941" spans="1:22" hidden="1" x14ac:dyDescent="0.3">
      <c r="A5941" s="23"/>
      <c r="B5941" s="23">
        <v>2023</v>
      </c>
      <c r="C5941" s="23" t="s">
        <v>578</v>
      </c>
      <c r="D5941" t="s">
        <v>168</v>
      </c>
      <c r="E5941" s="23" t="s">
        <v>581</v>
      </c>
      <c r="F5941" s="23" t="s">
        <v>258</v>
      </c>
      <c r="G5941" s="23">
        <v>4</v>
      </c>
      <c r="H5941" s="23" t="s">
        <v>29</v>
      </c>
      <c r="I5941" s="24">
        <v>100332</v>
      </c>
      <c r="J5941" s="24">
        <v>160531</v>
      </c>
      <c r="K5941" s="24">
        <v>140465</v>
      </c>
      <c r="L5941" s="24">
        <v>224744</v>
      </c>
      <c r="M5941" s="24">
        <v>180598</v>
      </c>
      <c r="N5941" s="24">
        <v>288956</v>
      </c>
      <c r="O5941" s="24">
        <v>240797</v>
      </c>
      <c r="P5941" s="24">
        <v>385275</v>
      </c>
      <c r="Q5941" s="24">
        <v>300996</v>
      </c>
      <c r="R5941" s="24">
        <v>481594</v>
      </c>
      <c r="S5941" s="24">
        <v>341129</v>
      </c>
      <c r="T5941" s="24">
        <v>545807</v>
      </c>
      <c r="U5941" s="24">
        <v>381262</v>
      </c>
      <c r="V5941" s="24">
        <v>610019</v>
      </c>
    </row>
    <row r="5942" spans="1:22" x14ac:dyDescent="0.3">
      <c r="A5942" s="54"/>
      <c r="B5942" s="54" t="s">
        <v>620</v>
      </c>
      <c r="C5942" s="54" t="s">
        <v>612</v>
      </c>
      <c r="D5942" t="s">
        <v>168</v>
      </c>
      <c r="E5942" s="54" t="s">
        <v>581</v>
      </c>
      <c r="F5942" s="57" t="s">
        <v>258</v>
      </c>
      <c r="G5942" s="23">
        <v>1</v>
      </c>
      <c r="H5942" s="23" t="s">
        <v>14</v>
      </c>
      <c r="I5942" s="24">
        <v>115467</v>
      </c>
      <c r="J5942" s="24">
        <v>202067</v>
      </c>
      <c r="K5942" s="24">
        <v>149861</v>
      </c>
      <c r="L5942" s="24">
        <v>262257</v>
      </c>
      <c r="M5942" s="24">
        <v>179708</v>
      </c>
      <c r="N5942" s="24">
        <v>314488</v>
      </c>
      <c r="O5942" s="24">
        <v>214935</v>
      </c>
      <c r="P5942" s="24">
        <v>376136</v>
      </c>
      <c r="Q5942" s="24">
        <v>253596</v>
      </c>
      <c r="R5942" s="24">
        <v>443792</v>
      </c>
      <c r="S5942" s="24">
        <v>278172</v>
      </c>
      <c r="T5942" s="24">
        <v>486801</v>
      </c>
      <c r="U5942" s="24">
        <v>300469</v>
      </c>
      <c r="V5942" s="24">
        <v>525820</v>
      </c>
    </row>
    <row r="5943" spans="1:22" x14ac:dyDescent="0.3">
      <c r="A5943" s="54"/>
      <c r="B5943" s="54" t="s">
        <v>620</v>
      </c>
      <c r="C5943" s="54" t="s">
        <v>612</v>
      </c>
      <c r="D5943" t="s">
        <v>168</v>
      </c>
      <c r="E5943" s="54" t="s">
        <v>581</v>
      </c>
      <c r="F5943" s="57" t="s">
        <v>258</v>
      </c>
      <c r="G5943" s="23">
        <v>2</v>
      </c>
      <c r="H5943" s="23" t="s">
        <v>30</v>
      </c>
      <c r="I5943" s="24">
        <v>99595</v>
      </c>
      <c r="J5943" s="24">
        <v>174291</v>
      </c>
      <c r="K5943" s="24">
        <v>130909</v>
      </c>
      <c r="L5943" s="24">
        <v>229090</v>
      </c>
      <c r="M5943" s="24">
        <v>159542</v>
      </c>
      <c r="N5943" s="24">
        <v>279199</v>
      </c>
      <c r="O5943" s="24">
        <v>196452</v>
      </c>
      <c r="P5943" s="24">
        <v>343792</v>
      </c>
      <c r="Q5943" s="24">
        <v>234087</v>
      </c>
      <c r="R5943" s="24">
        <v>409653</v>
      </c>
      <c r="S5943" s="24">
        <v>258698</v>
      </c>
      <c r="T5943" s="24">
        <v>452721</v>
      </c>
      <c r="U5943" s="24">
        <v>281324</v>
      </c>
      <c r="V5943" s="24">
        <v>492316</v>
      </c>
    </row>
    <row r="5944" spans="1:22" x14ac:dyDescent="0.3">
      <c r="A5944" s="54"/>
      <c r="B5944" s="54" t="s">
        <v>620</v>
      </c>
      <c r="C5944" s="54" t="s">
        <v>612</v>
      </c>
      <c r="D5944" t="s">
        <v>168</v>
      </c>
      <c r="E5944" s="54" t="s">
        <v>581</v>
      </c>
      <c r="F5944" s="57" t="s">
        <v>258</v>
      </c>
      <c r="G5944" s="23">
        <v>3</v>
      </c>
      <c r="H5944" s="23" t="s">
        <v>31</v>
      </c>
      <c r="I5944" s="24">
        <v>89713</v>
      </c>
      <c r="J5944" s="24">
        <v>156997</v>
      </c>
      <c r="K5944" s="24">
        <v>121825</v>
      </c>
      <c r="L5944" s="24">
        <v>213193</v>
      </c>
      <c r="M5944" s="24">
        <v>153847</v>
      </c>
      <c r="N5944" s="24">
        <v>269233</v>
      </c>
      <c r="O5944" s="24">
        <v>202336</v>
      </c>
      <c r="P5944" s="24">
        <v>354087</v>
      </c>
      <c r="Q5944" s="24">
        <v>250300</v>
      </c>
      <c r="R5944" s="24">
        <v>438025</v>
      </c>
      <c r="S5944" s="24">
        <v>281694</v>
      </c>
      <c r="T5944" s="24">
        <v>492965</v>
      </c>
      <c r="U5944" s="24">
        <v>312622</v>
      </c>
      <c r="V5944" s="24">
        <v>547089</v>
      </c>
    </row>
    <row r="5945" spans="1:22" x14ac:dyDescent="0.3">
      <c r="A5945" s="54"/>
      <c r="B5945" s="54" t="s">
        <v>620</v>
      </c>
      <c r="C5945" s="54" t="s">
        <v>612</v>
      </c>
      <c r="D5945" t="s">
        <v>168</v>
      </c>
      <c r="E5945" s="54" t="s">
        <v>581</v>
      </c>
      <c r="F5945" s="57" t="s">
        <v>258</v>
      </c>
      <c r="G5945" s="23">
        <v>4</v>
      </c>
      <c r="H5945" s="23" t="s">
        <v>29</v>
      </c>
      <c r="I5945" s="24">
        <v>101870</v>
      </c>
      <c r="J5945" s="24">
        <v>162992</v>
      </c>
      <c r="K5945" s="24">
        <v>142618</v>
      </c>
      <c r="L5945" s="24">
        <v>228188</v>
      </c>
      <c r="M5945" s="24">
        <v>183365</v>
      </c>
      <c r="N5945" s="24">
        <v>293385</v>
      </c>
      <c r="O5945" s="24">
        <v>244487</v>
      </c>
      <c r="P5945" s="24">
        <v>391180</v>
      </c>
      <c r="Q5945" s="24">
        <v>305609</v>
      </c>
      <c r="R5945" s="24">
        <v>488975</v>
      </c>
      <c r="S5945" s="24">
        <v>346357</v>
      </c>
      <c r="T5945" s="24">
        <v>554171</v>
      </c>
      <c r="U5945" s="24">
        <v>387105</v>
      </c>
      <c r="V5945" s="24">
        <v>619368</v>
      </c>
    </row>
    <row r="5946" spans="1:22" hidden="1" x14ac:dyDescent="0.3">
      <c r="A5946" s="23"/>
      <c r="B5946" s="23">
        <v>2023</v>
      </c>
      <c r="C5946" s="23" t="s">
        <v>567</v>
      </c>
      <c r="D5946" t="s">
        <v>166</v>
      </c>
      <c r="E5946" s="23" t="s">
        <v>570</v>
      </c>
      <c r="F5946" s="23" t="s">
        <v>296</v>
      </c>
      <c r="G5946" s="23">
        <v>1</v>
      </c>
      <c r="H5946" s="23" t="s">
        <v>14</v>
      </c>
      <c r="I5946" s="24">
        <v>113796</v>
      </c>
      <c r="J5946" s="24">
        <v>199142</v>
      </c>
      <c r="K5946" s="24">
        <v>147788</v>
      </c>
      <c r="L5946" s="24">
        <v>258628</v>
      </c>
      <c r="M5946" s="24">
        <v>176674</v>
      </c>
      <c r="N5946" s="24">
        <v>309179</v>
      </c>
      <c r="O5946" s="24">
        <v>210770</v>
      </c>
      <c r="P5946" s="24">
        <v>368847</v>
      </c>
      <c r="Q5946" s="24">
        <v>248748</v>
      </c>
      <c r="R5946" s="24">
        <v>435309</v>
      </c>
      <c r="S5946" s="24">
        <v>272911</v>
      </c>
      <c r="T5946" s="24">
        <v>477595</v>
      </c>
      <c r="U5946" s="24">
        <v>295678</v>
      </c>
      <c r="V5946" s="24">
        <v>517437</v>
      </c>
    </row>
    <row r="5947" spans="1:22" hidden="1" x14ac:dyDescent="0.3">
      <c r="A5947" s="23"/>
      <c r="B5947" s="23">
        <v>2023</v>
      </c>
      <c r="C5947" s="23" t="s">
        <v>567</v>
      </c>
      <c r="D5947" t="s">
        <v>166</v>
      </c>
      <c r="E5947" s="23" t="s">
        <v>570</v>
      </c>
      <c r="F5947" s="23" t="s">
        <v>296</v>
      </c>
      <c r="G5947" s="23">
        <v>2</v>
      </c>
      <c r="H5947" s="23" t="s">
        <v>30</v>
      </c>
      <c r="I5947" s="24">
        <v>95082</v>
      </c>
      <c r="J5947" s="24">
        <v>166394</v>
      </c>
      <c r="K5947" s="24">
        <v>126611</v>
      </c>
      <c r="L5947" s="24">
        <v>221569</v>
      </c>
      <c r="M5947" s="24">
        <v>155907</v>
      </c>
      <c r="N5947" s="24">
        <v>272837</v>
      </c>
      <c r="O5947" s="24">
        <v>196002</v>
      </c>
      <c r="P5947" s="24">
        <v>343004</v>
      </c>
      <c r="Q5947" s="24">
        <v>236997</v>
      </c>
      <c r="R5947" s="24">
        <v>414744</v>
      </c>
      <c r="S5947" s="24">
        <v>261677</v>
      </c>
      <c r="T5947" s="24">
        <v>457935</v>
      </c>
      <c r="U5947" s="24">
        <v>284784</v>
      </c>
      <c r="V5947" s="24">
        <v>498372</v>
      </c>
    </row>
    <row r="5948" spans="1:22" hidden="1" x14ac:dyDescent="0.3">
      <c r="A5948" s="23"/>
      <c r="B5948" s="23">
        <v>2023</v>
      </c>
      <c r="C5948" s="23" t="s">
        <v>567</v>
      </c>
      <c r="D5948" t="s">
        <v>166</v>
      </c>
      <c r="E5948" s="23" t="s">
        <v>570</v>
      </c>
      <c r="F5948" s="23" t="s">
        <v>296</v>
      </c>
      <c r="G5948" s="23">
        <v>3</v>
      </c>
      <c r="H5948" s="23" t="s">
        <v>31</v>
      </c>
      <c r="I5948" s="24">
        <v>87530</v>
      </c>
      <c r="J5948" s="24">
        <v>153177</v>
      </c>
      <c r="K5948" s="24">
        <v>120850</v>
      </c>
      <c r="L5948" s="24">
        <v>211488</v>
      </c>
      <c r="M5948" s="24">
        <v>153207</v>
      </c>
      <c r="N5948" s="24">
        <v>268113</v>
      </c>
      <c r="O5948" s="24">
        <v>199926</v>
      </c>
      <c r="P5948" s="24">
        <v>349870</v>
      </c>
      <c r="Q5948" s="24">
        <v>249004</v>
      </c>
      <c r="R5948" s="24">
        <v>435758</v>
      </c>
      <c r="S5948" s="24">
        <v>280150</v>
      </c>
      <c r="T5948" s="24">
        <v>490263</v>
      </c>
      <c r="U5948" s="24">
        <v>310813</v>
      </c>
      <c r="V5948" s="24">
        <v>543923</v>
      </c>
    </row>
    <row r="5949" spans="1:22" hidden="1" x14ac:dyDescent="0.3">
      <c r="A5949" s="23"/>
      <c r="B5949" s="23">
        <v>2023</v>
      </c>
      <c r="C5949" s="23" t="s">
        <v>567</v>
      </c>
      <c r="D5949" t="s">
        <v>166</v>
      </c>
      <c r="E5949" s="23" t="s">
        <v>570</v>
      </c>
      <c r="F5949" s="23" t="s">
        <v>296</v>
      </c>
      <c r="G5949" s="23">
        <v>4</v>
      </c>
      <c r="H5949" s="23" t="s">
        <v>29</v>
      </c>
      <c r="I5949" s="24">
        <v>98105</v>
      </c>
      <c r="J5949" s="24">
        <v>156967</v>
      </c>
      <c r="K5949" s="24">
        <v>137346</v>
      </c>
      <c r="L5949" s="24">
        <v>219754</v>
      </c>
      <c r="M5949" s="24">
        <v>176588</v>
      </c>
      <c r="N5949" s="24">
        <v>282541</v>
      </c>
      <c r="O5949" s="24">
        <v>235451</v>
      </c>
      <c r="P5949" s="24">
        <v>376722</v>
      </c>
      <c r="Q5949" s="24">
        <v>294314</v>
      </c>
      <c r="R5949" s="24">
        <v>470902</v>
      </c>
      <c r="S5949" s="24">
        <v>333556</v>
      </c>
      <c r="T5949" s="24">
        <v>533689</v>
      </c>
      <c r="U5949" s="24">
        <v>372798</v>
      </c>
      <c r="V5949" s="24">
        <v>596476</v>
      </c>
    </row>
    <row r="5950" spans="1:22" x14ac:dyDescent="0.3">
      <c r="A5950" s="54"/>
      <c r="B5950" s="54" t="s">
        <v>620</v>
      </c>
      <c r="C5950" s="54" t="s">
        <v>611</v>
      </c>
      <c r="D5950" t="s">
        <v>166</v>
      </c>
      <c r="E5950" s="54" t="s">
        <v>570</v>
      </c>
      <c r="F5950" s="57" t="s">
        <v>296</v>
      </c>
      <c r="G5950" s="23">
        <v>1</v>
      </c>
      <c r="H5950" s="23" t="s">
        <v>14</v>
      </c>
      <c r="I5950" s="24">
        <v>112379</v>
      </c>
      <c r="J5950" s="24">
        <v>196664</v>
      </c>
      <c r="K5950" s="24">
        <v>145878</v>
      </c>
      <c r="L5950" s="24">
        <v>255286</v>
      </c>
      <c r="M5950" s="24">
        <v>174947</v>
      </c>
      <c r="N5950" s="24">
        <v>306157</v>
      </c>
      <c r="O5950" s="24">
        <v>209264</v>
      </c>
      <c r="P5950" s="24">
        <v>366212</v>
      </c>
      <c r="Q5950" s="24">
        <v>246925</v>
      </c>
      <c r="R5950" s="24">
        <v>432120</v>
      </c>
      <c r="S5950" s="24">
        <v>270864</v>
      </c>
      <c r="T5950" s="24">
        <v>474013</v>
      </c>
      <c r="U5950" s="24">
        <v>292598</v>
      </c>
      <c r="V5950" s="24">
        <v>512046</v>
      </c>
    </row>
    <row r="5951" spans="1:22" x14ac:dyDescent="0.3">
      <c r="A5951" s="54"/>
      <c r="B5951" s="54" t="s">
        <v>620</v>
      </c>
      <c r="C5951" s="54" t="s">
        <v>611</v>
      </c>
      <c r="D5951" t="s">
        <v>166</v>
      </c>
      <c r="E5951" s="54" t="s">
        <v>570</v>
      </c>
      <c r="F5951" s="57" t="s">
        <v>296</v>
      </c>
      <c r="G5951" s="23">
        <v>2</v>
      </c>
      <c r="H5951" s="23" t="s">
        <v>30</v>
      </c>
      <c r="I5951" s="24">
        <v>96831</v>
      </c>
      <c r="J5951" s="24">
        <v>169455</v>
      </c>
      <c r="K5951" s="24">
        <v>127312</v>
      </c>
      <c r="L5951" s="24">
        <v>222796</v>
      </c>
      <c r="M5951" s="24">
        <v>155193</v>
      </c>
      <c r="N5951" s="24">
        <v>271588</v>
      </c>
      <c r="O5951" s="24">
        <v>191159</v>
      </c>
      <c r="P5951" s="24">
        <v>334528</v>
      </c>
      <c r="Q5951" s="24">
        <v>227815</v>
      </c>
      <c r="R5951" s="24">
        <v>398677</v>
      </c>
      <c r="S5951" s="24">
        <v>251782</v>
      </c>
      <c r="T5951" s="24">
        <v>440619</v>
      </c>
      <c r="U5951" s="24">
        <v>273826</v>
      </c>
      <c r="V5951" s="24">
        <v>479196</v>
      </c>
    </row>
    <row r="5952" spans="1:22" x14ac:dyDescent="0.3">
      <c r="A5952" s="54"/>
      <c r="B5952" s="54" t="s">
        <v>620</v>
      </c>
      <c r="C5952" s="54" t="s">
        <v>611</v>
      </c>
      <c r="D5952" t="s">
        <v>166</v>
      </c>
      <c r="E5952" s="54" t="s">
        <v>570</v>
      </c>
      <c r="F5952" s="57" t="s">
        <v>296</v>
      </c>
      <c r="G5952" s="23">
        <v>3</v>
      </c>
      <c r="H5952" s="23" t="s">
        <v>31</v>
      </c>
      <c r="I5952" s="24">
        <v>87107</v>
      </c>
      <c r="J5952" s="24">
        <v>152437</v>
      </c>
      <c r="K5952" s="24">
        <v>118254</v>
      </c>
      <c r="L5952" s="24">
        <v>206944</v>
      </c>
      <c r="M5952" s="24">
        <v>149313</v>
      </c>
      <c r="N5952" s="24">
        <v>261297</v>
      </c>
      <c r="O5952" s="24">
        <v>196347</v>
      </c>
      <c r="P5952" s="24">
        <v>343606</v>
      </c>
      <c r="Q5952" s="24">
        <v>242867</v>
      </c>
      <c r="R5952" s="24">
        <v>425017</v>
      </c>
      <c r="S5952" s="24">
        <v>273311</v>
      </c>
      <c r="T5952" s="24">
        <v>478294</v>
      </c>
      <c r="U5952" s="24">
        <v>303298</v>
      </c>
      <c r="V5952" s="24">
        <v>530771</v>
      </c>
    </row>
    <row r="5953" spans="1:22" x14ac:dyDescent="0.3">
      <c r="A5953" s="54"/>
      <c r="B5953" s="54" t="s">
        <v>620</v>
      </c>
      <c r="C5953" s="54" t="s">
        <v>611</v>
      </c>
      <c r="D5953" t="s">
        <v>166</v>
      </c>
      <c r="E5953" s="54" t="s">
        <v>570</v>
      </c>
      <c r="F5953" s="57" t="s">
        <v>296</v>
      </c>
      <c r="G5953" s="23">
        <v>4</v>
      </c>
      <c r="H5953" s="23" t="s">
        <v>29</v>
      </c>
      <c r="I5953" s="24">
        <v>99143</v>
      </c>
      <c r="J5953" s="24">
        <v>158629</v>
      </c>
      <c r="K5953" s="24">
        <v>138801</v>
      </c>
      <c r="L5953" s="24">
        <v>222081</v>
      </c>
      <c r="M5953" s="24">
        <v>178458</v>
      </c>
      <c r="N5953" s="24">
        <v>285533</v>
      </c>
      <c r="O5953" s="24">
        <v>237944</v>
      </c>
      <c r="P5953" s="24">
        <v>380710</v>
      </c>
      <c r="Q5953" s="24">
        <v>297430</v>
      </c>
      <c r="R5953" s="24">
        <v>475888</v>
      </c>
      <c r="S5953" s="24">
        <v>337087</v>
      </c>
      <c r="T5953" s="24">
        <v>539340</v>
      </c>
      <c r="U5953" s="24">
        <v>376745</v>
      </c>
      <c r="V5953" s="24">
        <v>602792</v>
      </c>
    </row>
    <row r="5954" spans="1:22" hidden="1" x14ac:dyDescent="0.3">
      <c r="A5954" s="23"/>
      <c r="B5954" s="23">
        <v>2023</v>
      </c>
      <c r="C5954" s="23" t="s">
        <v>551</v>
      </c>
      <c r="D5954" t="s">
        <v>167</v>
      </c>
      <c r="E5954" s="23" t="s">
        <v>557</v>
      </c>
      <c r="F5954" s="23" t="s">
        <v>189</v>
      </c>
      <c r="G5954" s="23">
        <v>1</v>
      </c>
      <c r="H5954" s="23" t="s">
        <v>14</v>
      </c>
      <c r="I5954" s="24">
        <v>116049</v>
      </c>
      <c r="J5954" s="24">
        <v>203086</v>
      </c>
      <c r="K5954" s="24">
        <v>150502</v>
      </c>
      <c r="L5954" s="24">
        <v>263379</v>
      </c>
      <c r="M5954" s="24">
        <v>179735</v>
      </c>
      <c r="N5954" s="24">
        <v>314535</v>
      </c>
      <c r="O5954" s="24">
        <v>214165</v>
      </c>
      <c r="P5954" s="24">
        <v>374788</v>
      </c>
      <c r="Q5954" s="24">
        <v>252573</v>
      </c>
      <c r="R5954" s="24">
        <v>442004</v>
      </c>
      <c r="S5954" s="24">
        <v>277031</v>
      </c>
      <c r="T5954" s="24">
        <v>484805</v>
      </c>
      <c r="U5954" s="24">
        <v>300005</v>
      </c>
      <c r="V5954" s="24">
        <v>525008</v>
      </c>
    </row>
    <row r="5955" spans="1:22" hidden="1" x14ac:dyDescent="0.3">
      <c r="A5955" s="23"/>
      <c r="B5955" s="23">
        <v>2023</v>
      </c>
      <c r="C5955" s="23" t="s">
        <v>551</v>
      </c>
      <c r="D5955" t="s">
        <v>167</v>
      </c>
      <c r="E5955" s="23" t="s">
        <v>557</v>
      </c>
      <c r="F5955" s="23" t="s">
        <v>189</v>
      </c>
      <c r="G5955" s="23">
        <v>2</v>
      </c>
      <c r="H5955" s="23" t="s">
        <v>30</v>
      </c>
      <c r="I5955" s="24">
        <v>98110</v>
      </c>
      <c r="J5955" s="24">
        <v>171692</v>
      </c>
      <c r="K5955" s="24">
        <v>130201</v>
      </c>
      <c r="L5955" s="24">
        <v>227852</v>
      </c>
      <c r="M5955" s="24">
        <v>159827</v>
      </c>
      <c r="N5955" s="24">
        <v>279697</v>
      </c>
      <c r="O5955" s="24">
        <v>200008</v>
      </c>
      <c r="P5955" s="24">
        <v>350014</v>
      </c>
      <c r="Q5955" s="24">
        <v>241308</v>
      </c>
      <c r="R5955" s="24">
        <v>422289</v>
      </c>
      <c r="S5955" s="24">
        <v>266262</v>
      </c>
      <c r="T5955" s="24">
        <v>465958</v>
      </c>
      <c r="U5955" s="24">
        <v>289561</v>
      </c>
      <c r="V5955" s="24">
        <v>506732</v>
      </c>
    </row>
    <row r="5956" spans="1:22" hidden="1" x14ac:dyDescent="0.3">
      <c r="A5956" s="23"/>
      <c r="B5956" s="23">
        <v>2023</v>
      </c>
      <c r="C5956" s="23" t="s">
        <v>551</v>
      </c>
      <c r="D5956" t="s">
        <v>167</v>
      </c>
      <c r="E5956" s="23" t="s">
        <v>557</v>
      </c>
      <c r="F5956" s="23" t="s">
        <v>189</v>
      </c>
      <c r="G5956" s="23">
        <v>3</v>
      </c>
      <c r="H5956" s="23" t="s">
        <v>31</v>
      </c>
      <c r="I5956" s="24">
        <v>91051</v>
      </c>
      <c r="J5956" s="24">
        <v>159339</v>
      </c>
      <c r="K5956" s="24">
        <v>125849</v>
      </c>
      <c r="L5956" s="24">
        <v>220236</v>
      </c>
      <c r="M5956" s="24">
        <v>159725</v>
      </c>
      <c r="N5956" s="24">
        <v>279518</v>
      </c>
      <c r="O5956" s="24">
        <v>208796</v>
      </c>
      <c r="P5956" s="24">
        <v>365392</v>
      </c>
      <c r="Q5956" s="24">
        <v>260129</v>
      </c>
      <c r="R5956" s="24">
        <v>455226</v>
      </c>
      <c r="S5956" s="24">
        <v>292843</v>
      </c>
      <c r="T5956" s="24">
        <v>512476</v>
      </c>
      <c r="U5956" s="24">
        <v>325094</v>
      </c>
      <c r="V5956" s="24">
        <v>568915</v>
      </c>
    </row>
    <row r="5957" spans="1:22" hidden="1" x14ac:dyDescent="0.3">
      <c r="A5957" s="23"/>
      <c r="B5957" s="23">
        <v>2023</v>
      </c>
      <c r="C5957" s="23" t="s">
        <v>551</v>
      </c>
      <c r="D5957" t="s">
        <v>167</v>
      </c>
      <c r="E5957" s="23" t="s">
        <v>557</v>
      </c>
      <c r="F5957" s="23" t="s">
        <v>189</v>
      </c>
      <c r="G5957" s="23">
        <v>4</v>
      </c>
      <c r="H5957" s="23" t="s">
        <v>29</v>
      </c>
      <c r="I5957" s="24">
        <v>100073</v>
      </c>
      <c r="J5957" s="24">
        <v>160117</v>
      </c>
      <c r="K5957" s="24">
        <v>140102</v>
      </c>
      <c r="L5957" s="24">
        <v>224163</v>
      </c>
      <c r="M5957" s="24">
        <v>180131</v>
      </c>
      <c r="N5957" s="24">
        <v>288210</v>
      </c>
      <c r="O5957" s="24">
        <v>240175</v>
      </c>
      <c r="P5957" s="24">
        <v>384280</v>
      </c>
      <c r="Q5957" s="24">
        <v>300219</v>
      </c>
      <c r="R5957" s="24">
        <v>480350</v>
      </c>
      <c r="S5957" s="24">
        <v>340248</v>
      </c>
      <c r="T5957" s="24">
        <v>544397</v>
      </c>
      <c r="U5957" s="24">
        <v>380277</v>
      </c>
      <c r="V5957" s="24">
        <v>608443</v>
      </c>
    </row>
    <row r="5958" spans="1:22" hidden="1" x14ac:dyDescent="0.3">
      <c r="A5958" s="23"/>
      <c r="B5958" s="23">
        <v>2023</v>
      </c>
      <c r="C5958" s="23" t="s">
        <v>567</v>
      </c>
      <c r="D5958" t="s">
        <v>143</v>
      </c>
      <c r="E5958" s="23" t="s">
        <v>568</v>
      </c>
      <c r="F5958" s="23" t="s">
        <v>189</v>
      </c>
      <c r="G5958" s="23">
        <v>1</v>
      </c>
      <c r="H5958" s="23" t="s">
        <v>14</v>
      </c>
      <c r="I5958" s="24">
        <v>105946</v>
      </c>
      <c r="J5958" s="24">
        <v>185406</v>
      </c>
      <c r="K5958" s="24">
        <v>137796</v>
      </c>
      <c r="L5958" s="24">
        <v>241143</v>
      </c>
      <c r="M5958" s="24">
        <v>164906</v>
      </c>
      <c r="N5958" s="24">
        <v>288585</v>
      </c>
      <c r="O5958" s="24">
        <v>196976</v>
      </c>
      <c r="P5958" s="24">
        <v>344708</v>
      </c>
      <c r="Q5958" s="24">
        <v>232642</v>
      </c>
      <c r="R5958" s="24">
        <v>407123</v>
      </c>
      <c r="S5958" s="24">
        <v>255314</v>
      </c>
      <c r="T5958" s="24">
        <v>446800</v>
      </c>
      <c r="U5958" s="24">
        <v>276744</v>
      </c>
      <c r="V5958" s="24">
        <v>484302</v>
      </c>
    </row>
    <row r="5959" spans="1:22" hidden="1" x14ac:dyDescent="0.3">
      <c r="A5959" s="23"/>
      <c r="B5959" s="23">
        <v>2023</v>
      </c>
      <c r="C5959" s="23" t="s">
        <v>567</v>
      </c>
      <c r="D5959" t="s">
        <v>143</v>
      </c>
      <c r="E5959" s="23" t="s">
        <v>568</v>
      </c>
      <c r="F5959" s="23" t="s">
        <v>189</v>
      </c>
      <c r="G5959" s="23">
        <v>2</v>
      </c>
      <c r="H5959" s="23" t="s">
        <v>30</v>
      </c>
      <c r="I5959" s="24">
        <v>87430</v>
      </c>
      <c r="J5959" s="24">
        <v>153002</v>
      </c>
      <c r="K5959" s="24">
        <v>116842</v>
      </c>
      <c r="L5959" s="24">
        <v>204474</v>
      </c>
      <c r="M5959" s="24">
        <v>144358</v>
      </c>
      <c r="N5959" s="24">
        <v>252626</v>
      </c>
      <c r="O5959" s="24">
        <v>182364</v>
      </c>
      <c r="P5959" s="24">
        <v>319136</v>
      </c>
      <c r="Q5959" s="24">
        <v>221014</v>
      </c>
      <c r="R5959" s="24">
        <v>386774</v>
      </c>
      <c r="S5959" s="24">
        <v>244198</v>
      </c>
      <c r="T5959" s="24">
        <v>427346</v>
      </c>
      <c r="U5959" s="24">
        <v>265965</v>
      </c>
      <c r="V5959" s="24">
        <v>465438</v>
      </c>
    </row>
    <row r="5960" spans="1:22" hidden="1" x14ac:dyDescent="0.3">
      <c r="A5960" s="23"/>
      <c r="B5960" s="23">
        <v>2023</v>
      </c>
      <c r="C5960" s="23" t="s">
        <v>567</v>
      </c>
      <c r="D5960" t="s">
        <v>143</v>
      </c>
      <c r="E5960" s="23" t="s">
        <v>568</v>
      </c>
      <c r="F5960" s="23" t="s">
        <v>189</v>
      </c>
      <c r="G5960" s="23">
        <v>3</v>
      </c>
      <c r="H5960" s="23" t="s">
        <v>31</v>
      </c>
      <c r="I5960" s="24">
        <v>79784</v>
      </c>
      <c r="J5960" s="24">
        <v>139622</v>
      </c>
      <c r="K5960" s="24">
        <v>110023</v>
      </c>
      <c r="L5960" s="24">
        <v>192541</v>
      </c>
      <c r="M5960" s="24">
        <v>139310</v>
      </c>
      <c r="N5960" s="24">
        <v>243793</v>
      </c>
      <c r="O5960" s="24">
        <v>181442</v>
      </c>
      <c r="P5960" s="24">
        <v>317524</v>
      </c>
      <c r="Q5960" s="24">
        <v>225910</v>
      </c>
      <c r="R5960" s="24">
        <v>395342</v>
      </c>
      <c r="S5960" s="24">
        <v>253998</v>
      </c>
      <c r="T5960" s="24">
        <v>444496</v>
      </c>
      <c r="U5960" s="24">
        <v>281608</v>
      </c>
      <c r="V5960" s="24">
        <v>492814</v>
      </c>
    </row>
    <row r="5961" spans="1:22" hidden="1" x14ac:dyDescent="0.3">
      <c r="A5961" s="23"/>
      <c r="B5961" s="23">
        <v>2023</v>
      </c>
      <c r="C5961" s="23" t="s">
        <v>567</v>
      </c>
      <c r="D5961" t="s">
        <v>143</v>
      </c>
      <c r="E5961" s="23" t="s">
        <v>568</v>
      </c>
      <c r="F5961" s="23" t="s">
        <v>189</v>
      </c>
      <c r="G5961" s="23">
        <v>4</v>
      </c>
      <c r="H5961" s="23" t="s">
        <v>29</v>
      </c>
      <c r="I5961" s="24">
        <v>91313</v>
      </c>
      <c r="J5961" s="24">
        <v>146101</v>
      </c>
      <c r="K5961" s="24">
        <v>127838</v>
      </c>
      <c r="L5961" s="24">
        <v>204541</v>
      </c>
      <c r="M5961" s="24">
        <v>164363</v>
      </c>
      <c r="N5961" s="24">
        <v>262982</v>
      </c>
      <c r="O5961" s="24">
        <v>219151</v>
      </c>
      <c r="P5961" s="24">
        <v>350642</v>
      </c>
      <c r="Q5961" s="24">
        <v>273939</v>
      </c>
      <c r="R5961" s="24">
        <v>438303</v>
      </c>
      <c r="S5961" s="24">
        <v>310464</v>
      </c>
      <c r="T5961" s="24">
        <v>496743</v>
      </c>
      <c r="U5961" s="24">
        <v>346990</v>
      </c>
      <c r="V5961" s="24">
        <v>555183</v>
      </c>
    </row>
    <row r="5962" spans="1:22" x14ac:dyDescent="0.3">
      <c r="A5962" s="54"/>
      <c r="B5962" s="54" t="s">
        <v>620</v>
      </c>
      <c r="C5962" s="54" t="s">
        <v>611</v>
      </c>
      <c r="D5962" t="s">
        <v>143</v>
      </c>
      <c r="E5962" s="54" t="s">
        <v>568</v>
      </c>
      <c r="F5962" s="57" t="s">
        <v>189</v>
      </c>
      <c r="G5962" s="23">
        <v>1</v>
      </c>
      <c r="H5962" s="23" t="s">
        <v>14</v>
      </c>
      <c r="I5962" s="24">
        <v>107501</v>
      </c>
      <c r="J5962" s="24">
        <v>188127</v>
      </c>
      <c r="K5962" s="24">
        <v>139629</v>
      </c>
      <c r="L5962" s="24">
        <v>244350</v>
      </c>
      <c r="M5962" s="24">
        <v>167507</v>
      </c>
      <c r="N5962" s="24">
        <v>293138</v>
      </c>
      <c r="O5962" s="24">
        <v>200448</v>
      </c>
      <c r="P5962" s="24">
        <v>350783</v>
      </c>
      <c r="Q5962" s="24">
        <v>236593</v>
      </c>
      <c r="R5962" s="24">
        <v>414038</v>
      </c>
      <c r="S5962" s="24">
        <v>259561</v>
      </c>
      <c r="T5962" s="24">
        <v>454232</v>
      </c>
      <c r="U5962" s="24">
        <v>280466</v>
      </c>
      <c r="V5962" s="24">
        <v>490815</v>
      </c>
    </row>
    <row r="5963" spans="1:22" x14ac:dyDescent="0.3">
      <c r="A5963" s="54"/>
      <c r="B5963" s="54" t="s">
        <v>620</v>
      </c>
      <c r="C5963" s="54" t="s">
        <v>611</v>
      </c>
      <c r="D5963" t="s">
        <v>143</v>
      </c>
      <c r="E5963" s="54" t="s">
        <v>568</v>
      </c>
      <c r="F5963" s="57" t="s">
        <v>189</v>
      </c>
      <c r="G5963" s="23">
        <v>2</v>
      </c>
      <c r="H5963" s="23" t="s">
        <v>30</v>
      </c>
      <c r="I5963" s="24">
        <v>92277</v>
      </c>
      <c r="J5963" s="24">
        <v>161484</v>
      </c>
      <c r="K5963" s="24">
        <v>121450</v>
      </c>
      <c r="L5963" s="24">
        <v>212537</v>
      </c>
      <c r="M5963" s="24">
        <v>148165</v>
      </c>
      <c r="N5963" s="24">
        <v>259289</v>
      </c>
      <c r="O5963" s="24">
        <v>182720</v>
      </c>
      <c r="P5963" s="24">
        <v>319759</v>
      </c>
      <c r="Q5963" s="24">
        <v>217881</v>
      </c>
      <c r="R5963" s="24">
        <v>381292</v>
      </c>
      <c r="S5963" s="24">
        <v>240859</v>
      </c>
      <c r="T5963" s="24">
        <v>421503</v>
      </c>
      <c r="U5963" s="24">
        <v>262028</v>
      </c>
      <c r="V5963" s="24">
        <v>458548</v>
      </c>
    </row>
    <row r="5964" spans="1:22" x14ac:dyDescent="0.3">
      <c r="A5964" s="54"/>
      <c r="B5964" s="54" t="s">
        <v>620</v>
      </c>
      <c r="C5964" s="54" t="s">
        <v>611</v>
      </c>
      <c r="D5964" t="s">
        <v>143</v>
      </c>
      <c r="E5964" s="54" t="s">
        <v>568</v>
      </c>
      <c r="F5964" s="57" t="s">
        <v>189</v>
      </c>
      <c r="G5964" s="23">
        <v>3</v>
      </c>
      <c r="H5964" s="23" t="s">
        <v>31</v>
      </c>
      <c r="I5964" s="24">
        <v>82603</v>
      </c>
      <c r="J5964" s="24">
        <v>144555</v>
      </c>
      <c r="K5964" s="24">
        <v>112025</v>
      </c>
      <c r="L5964" s="24">
        <v>196044</v>
      </c>
      <c r="M5964" s="24">
        <v>141361</v>
      </c>
      <c r="N5964" s="24">
        <v>247382</v>
      </c>
      <c r="O5964" s="24">
        <v>185801</v>
      </c>
      <c r="P5964" s="24">
        <v>325152</v>
      </c>
      <c r="Q5964" s="24">
        <v>229739</v>
      </c>
      <c r="R5964" s="24">
        <v>402043</v>
      </c>
      <c r="S5964" s="24">
        <v>258472</v>
      </c>
      <c r="T5964" s="24">
        <v>452327</v>
      </c>
      <c r="U5964" s="24">
        <v>286759</v>
      </c>
      <c r="V5964" s="24">
        <v>501829</v>
      </c>
    </row>
    <row r="5965" spans="1:22" x14ac:dyDescent="0.3">
      <c r="A5965" s="54"/>
      <c r="B5965" s="54" t="s">
        <v>620</v>
      </c>
      <c r="C5965" s="54" t="s">
        <v>611</v>
      </c>
      <c r="D5965" t="s">
        <v>143</v>
      </c>
      <c r="E5965" s="54" t="s">
        <v>568</v>
      </c>
      <c r="F5965" s="57" t="s">
        <v>189</v>
      </c>
      <c r="G5965" s="23">
        <v>4</v>
      </c>
      <c r="H5965" s="23" t="s">
        <v>29</v>
      </c>
      <c r="I5965" s="24">
        <v>94831</v>
      </c>
      <c r="J5965" s="24">
        <v>151729</v>
      </c>
      <c r="K5965" s="24">
        <v>132763</v>
      </c>
      <c r="L5965" s="24">
        <v>212421</v>
      </c>
      <c r="M5965" s="24">
        <v>170696</v>
      </c>
      <c r="N5965" s="24">
        <v>273113</v>
      </c>
      <c r="O5965" s="24">
        <v>227594</v>
      </c>
      <c r="P5965" s="24">
        <v>364151</v>
      </c>
      <c r="Q5965" s="24">
        <v>284493</v>
      </c>
      <c r="R5965" s="24">
        <v>455188</v>
      </c>
      <c r="S5965" s="24">
        <v>322425</v>
      </c>
      <c r="T5965" s="24">
        <v>515880</v>
      </c>
      <c r="U5965" s="24">
        <v>360357</v>
      </c>
      <c r="V5965" s="24">
        <v>576572</v>
      </c>
    </row>
    <row r="5966" spans="1:22" x14ac:dyDescent="0.3">
      <c r="A5966" s="54"/>
      <c r="B5966" s="54" t="s">
        <v>620</v>
      </c>
      <c r="C5966" s="54" t="s">
        <v>608</v>
      </c>
      <c r="D5966" t="s">
        <v>167</v>
      </c>
      <c r="E5966" s="54" t="s">
        <v>557</v>
      </c>
      <c r="F5966" s="57" t="s">
        <v>189</v>
      </c>
      <c r="G5966" s="23">
        <v>1</v>
      </c>
      <c r="H5966" s="23" t="s">
        <v>14</v>
      </c>
      <c r="I5966" s="24">
        <v>116347</v>
      </c>
      <c r="J5966" s="24">
        <v>203607</v>
      </c>
      <c r="K5966" s="24">
        <v>150709</v>
      </c>
      <c r="L5966" s="24">
        <v>263740</v>
      </c>
      <c r="M5966" s="24">
        <v>180530</v>
      </c>
      <c r="N5966" s="24">
        <v>315927</v>
      </c>
      <c r="O5966" s="24">
        <v>215626</v>
      </c>
      <c r="P5966" s="24">
        <v>377346</v>
      </c>
      <c r="Q5966" s="24">
        <v>254160</v>
      </c>
      <c r="R5966" s="24">
        <v>444781</v>
      </c>
      <c r="S5966" s="24">
        <v>278682</v>
      </c>
      <c r="T5966" s="24">
        <v>487694</v>
      </c>
      <c r="U5966" s="24">
        <v>300742</v>
      </c>
      <c r="V5966" s="24">
        <v>526299</v>
      </c>
    </row>
    <row r="5967" spans="1:22" x14ac:dyDescent="0.3">
      <c r="A5967" s="54"/>
      <c r="B5967" s="54" t="s">
        <v>620</v>
      </c>
      <c r="C5967" s="54" t="s">
        <v>608</v>
      </c>
      <c r="D5967" t="s">
        <v>167</v>
      </c>
      <c r="E5967" s="54" t="s">
        <v>557</v>
      </c>
      <c r="F5967" s="57" t="s">
        <v>189</v>
      </c>
      <c r="G5967" s="23">
        <v>2</v>
      </c>
      <c r="H5967" s="23" t="s">
        <v>30</v>
      </c>
      <c r="I5967" s="24">
        <v>101597</v>
      </c>
      <c r="J5967" s="24">
        <v>177795</v>
      </c>
      <c r="K5967" s="24">
        <v>133096</v>
      </c>
      <c r="L5967" s="24">
        <v>232919</v>
      </c>
      <c r="M5967" s="24">
        <v>161790</v>
      </c>
      <c r="N5967" s="24">
        <v>283133</v>
      </c>
      <c r="O5967" s="24">
        <v>198451</v>
      </c>
      <c r="P5967" s="24">
        <v>347289</v>
      </c>
      <c r="Q5967" s="24">
        <v>236032</v>
      </c>
      <c r="R5967" s="24">
        <v>413055</v>
      </c>
      <c r="S5967" s="24">
        <v>260649</v>
      </c>
      <c r="T5967" s="24">
        <v>456136</v>
      </c>
      <c r="U5967" s="24">
        <v>283158</v>
      </c>
      <c r="V5967" s="24">
        <v>495527</v>
      </c>
    </row>
    <row r="5968" spans="1:22" x14ac:dyDescent="0.3">
      <c r="A5968" s="54"/>
      <c r="B5968" s="54" t="s">
        <v>620</v>
      </c>
      <c r="C5968" s="54" t="s">
        <v>608</v>
      </c>
      <c r="D5968" t="s">
        <v>167</v>
      </c>
      <c r="E5968" s="54" t="s">
        <v>557</v>
      </c>
      <c r="F5968" s="57" t="s">
        <v>189</v>
      </c>
      <c r="G5968" s="23">
        <v>3</v>
      </c>
      <c r="H5968" s="23" t="s">
        <v>31</v>
      </c>
      <c r="I5968" s="24">
        <v>92957</v>
      </c>
      <c r="J5968" s="24">
        <v>162676</v>
      </c>
      <c r="K5968" s="24">
        <v>126634</v>
      </c>
      <c r="L5968" s="24">
        <v>221610</v>
      </c>
      <c r="M5968" s="24">
        <v>160228</v>
      </c>
      <c r="N5968" s="24">
        <v>280399</v>
      </c>
      <c r="O5968" s="24">
        <v>211040</v>
      </c>
      <c r="P5968" s="24">
        <v>369321</v>
      </c>
      <c r="Q5968" s="24">
        <v>261366</v>
      </c>
      <c r="R5968" s="24">
        <v>457391</v>
      </c>
      <c r="S5968" s="24">
        <v>294376</v>
      </c>
      <c r="T5968" s="24">
        <v>515158</v>
      </c>
      <c r="U5968" s="24">
        <v>326953</v>
      </c>
      <c r="V5968" s="24">
        <v>572167</v>
      </c>
    </row>
    <row r="5969" spans="1:22" x14ac:dyDescent="0.3">
      <c r="A5969" s="54"/>
      <c r="B5969" s="54" t="s">
        <v>620</v>
      </c>
      <c r="C5969" s="54" t="s">
        <v>608</v>
      </c>
      <c r="D5969" t="s">
        <v>167</v>
      </c>
      <c r="E5969" s="54" t="s">
        <v>557</v>
      </c>
      <c r="F5969" s="57" t="s">
        <v>189</v>
      </c>
      <c r="G5969" s="23">
        <v>4</v>
      </c>
      <c r="H5969" s="23" t="s">
        <v>29</v>
      </c>
      <c r="I5969" s="24">
        <v>102677</v>
      </c>
      <c r="J5969" s="24">
        <v>164284</v>
      </c>
      <c r="K5969" s="24">
        <v>143748</v>
      </c>
      <c r="L5969" s="24">
        <v>229997</v>
      </c>
      <c r="M5969" s="24">
        <v>184819</v>
      </c>
      <c r="N5969" s="24">
        <v>295711</v>
      </c>
      <c r="O5969" s="24">
        <v>246426</v>
      </c>
      <c r="P5969" s="24">
        <v>394281</v>
      </c>
      <c r="Q5969" s="24">
        <v>308032</v>
      </c>
      <c r="R5969" s="24">
        <v>492851</v>
      </c>
      <c r="S5969" s="24">
        <v>349103</v>
      </c>
      <c r="T5969" s="24">
        <v>558565</v>
      </c>
      <c r="U5969" s="24">
        <v>390174</v>
      </c>
      <c r="V5969" s="24">
        <v>624278</v>
      </c>
    </row>
    <row r="5970" spans="1:22" hidden="1" x14ac:dyDescent="0.3">
      <c r="A5970" s="23"/>
      <c r="B5970" s="23">
        <v>2023</v>
      </c>
      <c r="C5970" s="23" t="s">
        <v>585</v>
      </c>
      <c r="D5970" t="s">
        <v>142</v>
      </c>
      <c r="E5970" s="23" t="s">
        <v>586</v>
      </c>
      <c r="F5970" s="23" t="s">
        <v>188</v>
      </c>
      <c r="G5970" s="23">
        <v>1</v>
      </c>
      <c r="H5970" s="23" t="s">
        <v>14</v>
      </c>
      <c r="I5970" s="24">
        <v>114203</v>
      </c>
      <c r="J5970" s="24">
        <v>199855</v>
      </c>
      <c r="K5970" s="24">
        <v>148158</v>
      </c>
      <c r="L5970" s="24">
        <v>259277</v>
      </c>
      <c r="M5970" s="24">
        <v>176979</v>
      </c>
      <c r="N5970" s="24">
        <v>309714</v>
      </c>
      <c r="O5970" s="24">
        <v>210943</v>
      </c>
      <c r="P5970" s="24">
        <v>369149</v>
      </c>
      <c r="Q5970" s="24">
        <v>248817</v>
      </c>
      <c r="R5970" s="24">
        <v>435429</v>
      </c>
      <c r="S5970" s="24">
        <v>272929</v>
      </c>
      <c r="T5970" s="24">
        <v>477626</v>
      </c>
      <c r="U5970" s="24">
        <v>295595</v>
      </c>
      <c r="V5970" s="24">
        <v>517291</v>
      </c>
    </row>
    <row r="5971" spans="1:22" hidden="1" x14ac:dyDescent="0.3">
      <c r="A5971" s="23"/>
      <c r="B5971" s="23">
        <v>2023</v>
      </c>
      <c r="C5971" s="23" t="s">
        <v>585</v>
      </c>
      <c r="D5971" t="s">
        <v>142</v>
      </c>
      <c r="E5971" s="23" t="s">
        <v>586</v>
      </c>
      <c r="F5971" s="23" t="s">
        <v>188</v>
      </c>
      <c r="G5971" s="23">
        <v>2</v>
      </c>
      <c r="H5971" s="23" t="s">
        <v>30</v>
      </c>
      <c r="I5971" s="24">
        <v>96278</v>
      </c>
      <c r="J5971" s="24">
        <v>168486</v>
      </c>
      <c r="K5971" s="24">
        <v>127873</v>
      </c>
      <c r="L5971" s="24">
        <v>223778</v>
      </c>
      <c r="M5971" s="24">
        <v>157087</v>
      </c>
      <c r="N5971" s="24">
        <v>274902</v>
      </c>
      <c r="O5971" s="24">
        <v>196797</v>
      </c>
      <c r="P5971" s="24">
        <v>344394</v>
      </c>
      <c r="Q5971" s="24">
        <v>237560</v>
      </c>
      <c r="R5971" s="24">
        <v>415730</v>
      </c>
      <c r="S5971" s="24">
        <v>262168</v>
      </c>
      <c r="T5971" s="24">
        <v>458793</v>
      </c>
      <c r="U5971" s="24">
        <v>285159</v>
      </c>
      <c r="V5971" s="24">
        <v>499029</v>
      </c>
    </row>
    <row r="5972" spans="1:22" hidden="1" x14ac:dyDescent="0.3">
      <c r="A5972" s="23"/>
      <c r="B5972" s="23">
        <v>2023</v>
      </c>
      <c r="C5972" s="23" t="s">
        <v>585</v>
      </c>
      <c r="D5972" t="s">
        <v>142</v>
      </c>
      <c r="E5972" s="23" t="s">
        <v>586</v>
      </c>
      <c r="F5972" s="23" t="s">
        <v>188</v>
      </c>
      <c r="G5972" s="23">
        <v>3</v>
      </c>
      <c r="H5972" s="23" t="s">
        <v>31</v>
      </c>
      <c r="I5972" s="24">
        <v>89178</v>
      </c>
      <c r="J5972" s="24">
        <v>156062</v>
      </c>
      <c r="K5972" s="24">
        <v>123229</v>
      </c>
      <c r="L5972" s="24">
        <v>215651</v>
      </c>
      <c r="M5972" s="24">
        <v>156358</v>
      </c>
      <c r="N5972" s="24">
        <v>273626</v>
      </c>
      <c r="O5972" s="24">
        <v>204309</v>
      </c>
      <c r="P5972" s="24">
        <v>357541</v>
      </c>
      <c r="Q5972" s="24">
        <v>254522</v>
      </c>
      <c r="R5972" s="24">
        <v>445413</v>
      </c>
      <c r="S5972" s="24">
        <v>286490</v>
      </c>
      <c r="T5972" s="24">
        <v>501358</v>
      </c>
      <c r="U5972" s="24">
        <v>317995</v>
      </c>
      <c r="V5972" s="24">
        <v>556492</v>
      </c>
    </row>
    <row r="5973" spans="1:22" hidden="1" x14ac:dyDescent="0.3">
      <c r="A5973" s="23"/>
      <c r="B5973" s="23">
        <v>2023</v>
      </c>
      <c r="C5973" s="23" t="s">
        <v>585</v>
      </c>
      <c r="D5973" t="s">
        <v>142</v>
      </c>
      <c r="E5973" s="23" t="s">
        <v>586</v>
      </c>
      <c r="F5973" s="23" t="s">
        <v>188</v>
      </c>
      <c r="G5973" s="23">
        <v>4</v>
      </c>
      <c r="H5973" s="23" t="s">
        <v>29</v>
      </c>
      <c r="I5973" s="24">
        <v>98475</v>
      </c>
      <c r="J5973" s="24">
        <v>157560</v>
      </c>
      <c r="K5973" s="24">
        <v>137865</v>
      </c>
      <c r="L5973" s="24">
        <v>220584</v>
      </c>
      <c r="M5973" s="24">
        <v>177255</v>
      </c>
      <c r="N5973" s="24">
        <v>283608</v>
      </c>
      <c r="O5973" s="24">
        <v>236340</v>
      </c>
      <c r="P5973" s="24">
        <v>378144</v>
      </c>
      <c r="Q5973" s="24">
        <v>295425</v>
      </c>
      <c r="R5973" s="24">
        <v>472680</v>
      </c>
      <c r="S5973" s="24">
        <v>334815</v>
      </c>
      <c r="T5973" s="24">
        <v>535703</v>
      </c>
      <c r="U5973" s="24">
        <v>374205</v>
      </c>
      <c r="V5973" s="24">
        <v>598727</v>
      </c>
    </row>
    <row r="5974" spans="1:22" x14ac:dyDescent="0.3">
      <c r="A5974" s="54"/>
      <c r="B5974" s="54" t="s">
        <v>620</v>
      </c>
      <c r="C5974" s="54" t="s">
        <v>610</v>
      </c>
      <c r="D5974" t="s">
        <v>142</v>
      </c>
      <c r="E5974" s="54" t="s">
        <v>586</v>
      </c>
      <c r="F5974" s="57" t="s">
        <v>188</v>
      </c>
      <c r="G5974" s="23">
        <v>1</v>
      </c>
      <c r="H5974" s="23" t="s">
        <v>14</v>
      </c>
      <c r="I5974" s="24">
        <v>111524</v>
      </c>
      <c r="J5974" s="24">
        <v>195168</v>
      </c>
      <c r="K5974" s="24">
        <v>144640</v>
      </c>
      <c r="L5974" s="24">
        <v>253119</v>
      </c>
      <c r="M5974" s="24">
        <v>173377</v>
      </c>
      <c r="N5974" s="24">
        <v>303410</v>
      </c>
      <c r="O5974" s="24">
        <v>207259</v>
      </c>
      <c r="P5974" s="24">
        <v>362703</v>
      </c>
      <c r="Q5974" s="24">
        <v>244450</v>
      </c>
      <c r="R5974" s="24">
        <v>427788</v>
      </c>
      <c r="S5974" s="24">
        <v>268101</v>
      </c>
      <c r="T5974" s="24">
        <v>469177</v>
      </c>
      <c r="U5974" s="24">
        <v>289492</v>
      </c>
      <c r="V5974" s="24">
        <v>506611</v>
      </c>
    </row>
    <row r="5975" spans="1:22" x14ac:dyDescent="0.3">
      <c r="A5975" s="54"/>
      <c r="B5975" s="54" t="s">
        <v>620</v>
      </c>
      <c r="C5975" s="54" t="s">
        <v>610</v>
      </c>
      <c r="D5975" t="s">
        <v>142</v>
      </c>
      <c r="E5975" s="54" t="s">
        <v>586</v>
      </c>
      <c r="F5975" s="57" t="s">
        <v>188</v>
      </c>
      <c r="G5975" s="23">
        <v>2</v>
      </c>
      <c r="H5975" s="23" t="s">
        <v>30</v>
      </c>
      <c r="I5975" s="24">
        <v>96637</v>
      </c>
      <c r="J5975" s="24">
        <v>169115</v>
      </c>
      <c r="K5975" s="24">
        <v>126863</v>
      </c>
      <c r="L5975" s="24">
        <v>222010</v>
      </c>
      <c r="M5975" s="24">
        <v>154463</v>
      </c>
      <c r="N5975" s="24">
        <v>270310</v>
      </c>
      <c r="O5975" s="24">
        <v>189924</v>
      </c>
      <c r="P5975" s="24">
        <v>332366</v>
      </c>
      <c r="Q5975" s="24">
        <v>226152</v>
      </c>
      <c r="R5975" s="24">
        <v>395766</v>
      </c>
      <c r="S5975" s="24">
        <v>249858</v>
      </c>
      <c r="T5975" s="24">
        <v>437252</v>
      </c>
      <c r="U5975" s="24">
        <v>271608</v>
      </c>
      <c r="V5975" s="24">
        <v>475315</v>
      </c>
    </row>
    <row r="5976" spans="1:22" x14ac:dyDescent="0.3">
      <c r="A5976" s="54"/>
      <c r="B5976" s="54" t="s">
        <v>620</v>
      </c>
      <c r="C5976" s="54" t="s">
        <v>610</v>
      </c>
      <c r="D5976" t="s">
        <v>142</v>
      </c>
      <c r="E5976" s="54" t="s">
        <v>586</v>
      </c>
      <c r="F5976" s="57" t="s">
        <v>188</v>
      </c>
      <c r="G5976" s="23">
        <v>3</v>
      </c>
      <c r="H5976" s="23" t="s">
        <v>31</v>
      </c>
      <c r="I5976" s="24">
        <v>87562</v>
      </c>
      <c r="J5976" s="24">
        <v>153234</v>
      </c>
      <c r="K5976" s="24">
        <v>119048</v>
      </c>
      <c r="L5976" s="24">
        <v>208334</v>
      </c>
      <c r="M5976" s="24">
        <v>150450</v>
      </c>
      <c r="N5976" s="24">
        <v>263288</v>
      </c>
      <c r="O5976" s="24">
        <v>197980</v>
      </c>
      <c r="P5976" s="24">
        <v>346464</v>
      </c>
      <c r="Q5976" s="24">
        <v>245017</v>
      </c>
      <c r="R5976" s="24">
        <v>428780</v>
      </c>
      <c r="S5976" s="24">
        <v>275830</v>
      </c>
      <c r="T5976" s="24">
        <v>482702</v>
      </c>
      <c r="U5976" s="24">
        <v>306206</v>
      </c>
      <c r="V5976" s="24">
        <v>535860</v>
      </c>
    </row>
    <row r="5977" spans="1:22" x14ac:dyDescent="0.3">
      <c r="A5977" s="54"/>
      <c r="B5977" s="54" t="s">
        <v>620</v>
      </c>
      <c r="C5977" s="54" t="s">
        <v>610</v>
      </c>
      <c r="D5977" t="s">
        <v>142</v>
      </c>
      <c r="E5977" s="54" t="s">
        <v>586</v>
      </c>
      <c r="F5977" s="57" t="s">
        <v>188</v>
      </c>
      <c r="G5977" s="23">
        <v>4</v>
      </c>
      <c r="H5977" s="23" t="s">
        <v>29</v>
      </c>
      <c r="I5977" s="24">
        <v>98403</v>
      </c>
      <c r="J5977" s="24">
        <v>157445</v>
      </c>
      <c r="K5977" s="24">
        <v>137764</v>
      </c>
      <c r="L5977" s="24">
        <v>220422</v>
      </c>
      <c r="M5977" s="24">
        <v>177125</v>
      </c>
      <c r="N5977" s="24">
        <v>283400</v>
      </c>
      <c r="O5977" s="24">
        <v>236167</v>
      </c>
      <c r="P5977" s="24">
        <v>377867</v>
      </c>
      <c r="Q5977" s="24">
        <v>295209</v>
      </c>
      <c r="R5977" s="24">
        <v>472334</v>
      </c>
      <c r="S5977" s="24">
        <v>334570</v>
      </c>
      <c r="T5977" s="24">
        <v>535311</v>
      </c>
      <c r="U5977" s="24">
        <v>373931</v>
      </c>
      <c r="V5977" s="24">
        <v>598289</v>
      </c>
    </row>
    <row r="5978" spans="1:22" hidden="1" x14ac:dyDescent="0.3">
      <c r="A5978" s="23"/>
      <c r="B5978" s="23">
        <v>2023</v>
      </c>
      <c r="C5978" s="23" t="s">
        <v>560</v>
      </c>
      <c r="D5978" t="s">
        <v>158</v>
      </c>
      <c r="E5978" s="23" t="s">
        <v>528</v>
      </c>
      <c r="F5978" s="23" t="s">
        <v>367</v>
      </c>
      <c r="G5978" s="23">
        <v>1</v>
      </c>
      <c r="H5978" s="23" t="s">
        <v>14</v>
      </c>
      <c r="I5978" s="24">
        <v>123231</v>
      </c>
      <c r="J5978" s="24">
        <v>215654</v>
      </c>
      <c r="K5978" s="24">
        <v>160082</v>
      </c>
      <c r="L5978" s="24">
        <v>280144</v>
      </c>
      <c r="M5978" s="24">
        <v>191407</v>
      </c>
      <c r="N5978" s="24">
        <v>334962</v>
      </c>
      <c r="O5978" s="24">
        <v>228396</v>
      </c>
      <c r="P5978" s="24">
        <v>399693</v>
      </c>
      <c r="Q5978" s="24">
        <v>269586</v>
      </c>
      <c r="R5978" s="24">
        <v>471775</v>
      </c>
      <c r="S5978" s="24">
        <v>295788</v>
      </c>
      <c r="T5978" s="24">
        <v>517629</v>
      </c>
      <c r="U5978" s="24">
        <v>320490</v>
      </c>
      <c r="V5978" s="24">
        <v>560857</v>
      </c>
    </row>
    <row r="5979" spans="1:22" hidden="1" x14ac:dyDescent="0.3">
      <c r="A5979" s="23"/>
      <c r="B5979" s="23">
        <v>2023</v>
      </c>
      <c r="C5979" s="23" t="s">
        <v>560</v>
      </c>
      <c r="D5979" t="s">
        <v>158</v>
      </c>
      <c r="E5979" s="23" t="s">
        <v>528</v>
      </c>
      <c r="F5979" s="23" t="s">
        <v>367</v>
      </c>
      <c r="G5979" s="23">
        <v>2</v>
      </c>
      <c r="H5979" s="23" t="s">
        <v>30</v>
      </c>
      <c r="I5979" s="24">
        <v>102745</v>
      </c>
      <c r="J5979" s="24">
        <v>179803</v>
      </c>
      <c r="K5979" s="24">
        <v>136899</v>
      </c>
      <c r="L5979" s="24">
        <v>239574</v>
      </c>
      <c r="M5979" s="24">
        <v>168673</v>
      </c>
      <c r="N5979" s="24">
        <v>295178</v>
      </c>
      <c r="O5979" s="24">
        <v>212229</v>
      </c>
      <c r="P5979" s="24">
        <v>371401</v>
      </c>
      <c r="Q5979" s="24">
        <v>256721</v>
      </c>
      <c r="R5979" s="24">
        <v>449261</v>
      </c>
      <c r="S5979" s="24">
        <v>283489</v>
      </c>
      <c r="T5979" s="24">
        <v>496106</v>
      </c>
      <c r="U5979" s="24">
        <v>308563</v>
      </c>
      <c r="V5979" s="24">
        <v>539986</v>
      </c>
    </row>
    <row r="5980" spans="1:22" hidden="1" x14ac:dyDescent="0.3">
      <c r="A5980" s="23"/>
      <c r="B5980" s="23">
        <v>2023</v>
      </c>
      <c r="C5980" s="23" t="s">
        <v>560</v>
      </c>
      <c r="D5980" t="s">
        <v>158</v>
      </c>
      <c r="E5980" s="23" t="s">
        <v>528</v>
      </c>
      <c r="F5980" s="23" t="s">
        <v>367</v>
      </c>
      <c r="G5980" s="23">
        <v>3</v>
      </c>
      <c r="H5980" s="23" t="s">
        <v>31</v>
      </c>
      <c r="I5980" s="24">
        <v>94442</v>
      </c>
      <c r="J5980" s="24">
        <v>165273</v>
      </c>
      <c r="K5980" s="24">
        <v>130366</v>
      </c>
      <c r="L5980" s="24">
        <v>228141</v>
      </c>
      <c r="M5980" s="24">
        <v>165237</v>
      </c>
      <c r="N5980" s="24">
        <v>289165</v>
      </c>
      <c r="O5980" s="24">
        <v>215553</v>
      </c>
      <c r="P5980" s="24">
        <v>377218</v>
      </c>
      <c r="Q5980" s="24">
        <v>268453</v>
      </c>
      <c r="R5980" s="24">
        <v>469793</v>
      </c>
      <c r="S5980" s="24">
        <v>301997</v>
      </c>
      <c r="T5980" s="24">
        <v>528496</v>
      </c>
      <c r="U5980" s="24">
        <v>335013</v>
      </c>
      <c r="V5980" s="24">
        <v>586272</v>
      </c>
    </row>
    <row r="5981" spans="1:22" hidden="1" x14ac:dyDescent="0.3">
      <c r="A5981" s="23"/>
      <c r="B5981" s="23">
        <v>2023</v>
      </c>
      <c r="C5981" s="23" t="s">
        <v>560</v>
      </c>
      <c r="D5981" t="s">
        <v>158</v>
      </c>
      <c r="E5981" s="23" t="s">
        <v>528</v>
      </c>
      <c r="F5981" s="23" t="s">
        <v>367</v>
      </c>
      <c r="G5981" s="23">
        <v>4</v>
      </c>
      <c r="H5981" s="23" t="s">
        <v>29</v>
      </c>
      <c r="I5981" s="24">
        <v>106234</v>
      </c>
      <c r="J5981" s="24">
        <v>169974</v>
      </c>
      <c r="K5981" s="24">
        <v>148727</v>
      </c>
      <c r="L5981" s="24">
        <v>237964</v>
      </c>
      <c r="M5981" s="24">
        <v>191221</v>
      </c>
      <c r="N5981" s="24">
        <v>305953</v>
      </c>
      <c r="O5981" s="24">
        <v>254961</v>
      </c>
      <c r="P5981" s="24">
        <v>407938</v>
      </c>
      <c r="Q5981" s="24">
        <v>318701</v>
      </c>
      <c r="R5981" s="24">
        <v>509922</v>
      </c>
      <c r="S5981" s="24">
        <v>361195</v>
      </c>
      <c r="T5981" s="24">
        <v>577912</v>
      </c>
      <c r="U5981" s="24">
        <v>403689</v>
      </c>
      <c r="V5981" s="24">
        <v>645902</v>
      </c>
    </row>
    <row r="5982" spans="1:22" x14ac:dyDescent="0.3">
      <c r="A5982" s="54"/>
      <c r="B5982" s="54" t="s">
        <v>620</v>
      </c>
      <c r="C5982" s="54" t="s">
        <v>617</v>
      </c>
      <c r="D5982" t="s">
        <v>158</v>
      </c>
      <c r="E5982" s="54" t="s">
        <v>563</v>
      </c>
      <c r="F5982" s="57" t="s">
        <v>367</v>
      </c>
      <c r="G5982" s="23">
        <v>1</v>
      </c>
      <c r="H5982" s="23" t="s">
        <v>14</v>
      </c>
      <c r="I5982" s="24">
        <v>122938</v>
      </c>
      <c r="J5982" s="24">
        <v>215142</v>
      </c>
      <c r="K5982" s="24">
        <v>159545</v>
      </c>
      <c r="L5982" s="24">
        <v>279203</v>
      </c>
      <c r="M5982" s="24">
        <v>191312</v>
      </c>
      <c r="N5982" s="24">
        <v>334795</v>
      </c>
      <c r="O5982" s="24">
        <v>228800</v>
      </c>
      <c r="P5982" s="24">
        <v>400400</v>
      </c>
      <c r="Q5982" s="24">
        <v>269944</v>
      </c>
      <c r="R5982" s="24">
        <v>472402</v>
      </c>
      <c r="S5982" s="24">
        <v>296100</v>
      </c>
      <c r="T5982" s="24">
        <v>518175</v>
      </c>
      <c r="U5982" s="24">
        <v>319821</v>
      </c>
      <c r="V5982" s="24">
        <v>559687</v>
      </c>
    </row>
    <row r="5983" spans="1:22" x14ac:dyDescent="0.3">
      <c r="A5983" s="54"/>
      <c r="B5983" s="54" t="s">
        <v>620</v>
      </c>
      <c r="C5983" s="54" t="s">
        <v>617</v>
      </c>
      <c r="D5983" t="s">
        <v>158</v>
      </c>
      <c r="E5983" s="54" t="s">
        <v>563</v>
      </c>
      <c r="F5983" s="57" t="s">
        <v>367</v>
      </c>
      <c r="G5983" s="23">
        <v>2</v>
      </c>
      <c r="H5983" s="23" t="s">
        <v>30</v>
      </c>
      <c r="I5983" s="24">
        <v>106094</v>
      </c>
      <c r="J5983" s="24">
        <v>185665</v>
      </c>
      <c r="K5983" s="24">
        <v>139432</v>
      </c>
      <c r="L5983" s="24">
        <v>244006</v>
      </c>
      <c r="M5983" s="24">
        <v>169912</v>
      </c>
      <c r="N5983" s="24">
        <v>297345</v>
      </c>
      <c r="O5983" s="24">
        <v>209186</v>
      </c>
      <c r="P5983" s="24">
        <v>366076</v>
      </c>
      <c r="Q5983" s="24">
        <v>249241</v>
      </c>
      <c r="R5983" s="24">
        <v>436172</v>
      </c>
      <c r="S5983" s="24">
        <v>275436</v>
      </c>
      <c r="T5983" s="24">
        <v>482013</v>
      </c>
      <c r="U5983" s="24">
        <v>299513</v>
      </c>
      <c r="V5983" s="24">
        <v>524148</v>
      </c>
    </row>
    <row r="5984" spans="1:22" x14ac:dyDescent="0.3">
      <c r="A5984" s="54"/>
      <c r="B5984" s="54" t="s">
        <v>620</v>
      </c>
      <c r="C5984" s="54" t="s">
        <v>617</v>
      </c>
      <c r="D5984" t="s">
        <v>158</v>
      </c>
      <c r="E5984" s="54" t="s">
        <v>563</v>
      </c>
      <c r="F5984" s="57" t="s">
        <v>367</v>
      </c>
      <c r="G5984" s="23">
        <v>3</v>
      </c>
      <c r="H5984" s="23" t="s">
        <v>31</v>
      </c>
      <c r="I5984" s="24">
        <v>95631</v>
      </c>
      <c r="J5984" s="24">
        <v>167355</v>
      </c>
      <c r="K5984" s="24">
        <v>129880</v>
      </c>
      <c r="L5984" s="24">
        <v>227290</v>
      </c>
      <c r="M5984" s="24">
        <v>164034</v>
      </c>
      <c r="N5984" s="24">
        <v>287059</v>
      </c>
      <c r="O5984" s="24">
        <v>215746</v>
      </c>
      <c r="P5984" s="24">
        <v>377556</v>
      </c>
      <c r="Q5984" s="24">
        <v>266903</v>
      </c>
      <c r="R5984" s="24">
        <v>467080</v>
      </c>
      <c r="S5984" s="24">
        <v>300390</v>
      </c>
      <c r="T5984" s="24">
        <v>525682</v>
      </c>
      <c r="U5984" s="24">
        <v>333382</v>
      </c>
      <c r="V5984" s="24">
        <v>583419</v>
      </c>
    </row>
    <row r="5985" spans="1:22" x14ac:dyDescent="0.3">
      <c r="A5985" s="54"/>
      <c r="B5985" s="54" t="s">
        <v>620</v>
      </c>
      <c r="C5985" s="54" t="s">
        <v>617</v>
      </c>
      <c r="D5985" t="s">
        <v>158</v>
      </c>
      <c r="E5985" s="54" t="s">
        <v>563</v>
      </c>
      <c r="F5985" s="57" t="s">
        <v>367</v>
      </c>
      <c r="G5985" s="23">
        <v>4</v>
      </c>
      <c r="H5985" s="23" t="s">
        <v>29</v>
      </c>
      <c r="I5985" s="24">
        <v>108463</v>
      </c>
      <c r="J5985" s="24">
        <v>173540</v>
      </c>
      <c r="K5985" s="24">
        <v>151848</v>
      </c>
      <c r="L5985" s="24">
        <v>242956</v>
      </c>
      <c r="M5985" s="24">
        <v>195233</v>
      </c>
      <c r="N5985" s="24">
        <v>312373</v>
      </c>
      <c r="O5985" s="24">
        <v>260310</v>
      </c>
      <c r="P5985" s="24">
        <v>416497</v>
      </c>
      <c r="Q5985" s="24">
        <v>325388</v>
      </c>
      <c r="R5985" s="24">
        <v>520621</v>
      </c>
      <c r="S5985" s="24">
        <v>368773</v>
      </c>
      <c r="T5985" s="24">
        <v>590037</v>
      </c>
      <c r="U5985" s="24">
        <v>412158</v>
      </c>
      <c r="V5985" s="24">
        <v>659453</v>
      </c>
    </row>
    <row r="5986" spans="1:22" hidden="1" x14ac:dyDescent="0.3">
      <c r="A5986" s="23"/>
      <c r="B5986" s="23">
        <v>2023</v>
      </c>
      <c r="C5986" s="23" t="s">
        <v>551</v>
      </c>
      <c r="D5986" t="s">
        <v>173</v>
      </c>
      <c r="E5986" s="23" t="s">
        <v>558</v>
      </c>
      <c r="F5986" s="23" t="s">
        <v>303</v>
      </c>
      <c r="G5986" s="23">
        <v>1</v>
      </c>
      <c r="H5986" s="23" t="s">
        <v>14</v>
      </c>
      <c r="I5986" s="24">
        <v>111765</v>
      </c>
      <c r="J5986" s="24">
        <v>195589</v>
      </c>
      <c r="K5986" s="24">
        <v>144997</v>
      </c>
      <c r="L5986" s="24">
        <v>253745</v>
      </c>
      <c r="M5986" s="24">
        <v>173204</v>
      </c>
      <c r="N5986" s="24">
        <v>303107</v>
      </c>
      <c r="O5986" s="24">
        <v>206444</v>
      </c>
      <c r="P5986" s="24">
        <v>361277</v>
      </c>
      <c r="Q5986" s="24">
        <v>243512</v>
      </c>
      <c r="R5986" s="24">
        <v>426145</v>
      </c>
      <c r="S5986" s="24">
        <v>267110</v>
      </c>
      <c r="T5986" s="24">
        <v>467443</v>
      </c>
      <c r="U5986" s="24">
        <v>289294</v>
      </c>
      <c r="V5986" s="24">
        <v>506264</v>
      </c>
    </row>
    <row r="5987" spans="1:22" hidden="1" x14ac:dyDescent="0.3">
      <c r="A5987" s="23"/>
      <c r="B5987" s="23">
        <v>2023</v>
      </c>
      <c r="C5987" s="23" t="s">
        <v>551</v>
      </c>
      <c r="D5987" t="s">
        <v>173</v>
      </c>
      <c r="E5987" s="23" t="s">
        <v>558</v>
      </c>
      <c r="F5987" s="23" t="s">
        <v>303</v>
      </c>
      <c r="G5987" s="23">
        <v>2</v>
      </c>
      <c r="H5987" s="23" t="s">
        <v>30</v>
      </c>
      <c r="I5987" s="24">
        <v>94216</v>
      </c>
      <c r="J5987" s="24">
        <v>164878</v>
      </c>
      <c r="K5987" s="24">
        <v>125137</v>
      </c>
      <c r="L5987" s="24">
        <v>218990</v>
      </c>
      <c r="M5987" s="24">
        <v>153729</v>
      </c>
      <c r="N5987" s="24">
        <v>269025</v>
      </c>
      <c r="O5987" s="24">
        <v>192595</v>
      </c>
      <c r="P5987" s="24">
        <v>337041</v>
      </c>
      <c r="Q5987" s="24">
        <v>232491</v>
      </c>
      <c r="R5987" s="24">
        <v>406859</v>
      </c>
      <c r="S5987" s="24">
        <v>256575</v>
      </c>
      <c r="T5987" s="24">
        <v>449006</v>
      </c>
      <c r="U5987" s="24">
        <v>279077</v>
      </c>
      <c r="V5987" s="24">
        <v>488385</v>
      </c>
    </row>
    <row r="5988" spans="1:22" hidden="1" x14ac:dyDescent="0.3">
      <c r="A5988" s="23"/>
      <c r="B5988" s="23">
        <v>2023</v>
      </c>
      <c r="C5988" s="23" t="s">
        <v>551</v>
      </c>
      <c r="D5988" t="s">
        <v>173</v>
      </c>
      <c r="E5988" s="23" t="s">
        <v>558</v>
      </c>
      <c r="F5988" s="23" t="s">
        <v>303</v>
      </c>
      <c r="G5988" s="23">
        <v>3</v>
      </c>
      <c r="H5988" s="23" t="s">
        <v>31</v>
      </c>
      <c r="I5988" s="24">
        <v>87265</v>
      </c>
      <c r="J5988" s="24">
        <v>152713</v>
      </c>
      <c r="K5988" s="24">
        <v>120584</v>
      </c>
      <c r="L5988" s="24">
        <v>211021</v>
      </c>
      <c r="M5988" s="24">
        <v>153000</v>
      </c>
      <c r="N5988" s="24">
        <v>267750</v>
      </c>
      <c r="O5988" s="24">
        <v>199920</v>
      </c>
      <c r="P5988" s="24">
        <v>349860</v>
      </c>
      <c r="Q5988" s="24">
        <v>249053</v>
      </c>
      <c r="R5988" s="24">
        <v>435843</v>
      </c>
      <c r="S5988" s="24">
        <v>280333</v>
      </c>
      <c r="T5988" s="24">
        <v>490583</v>
      </c>
      <c r="U5988" s="24">
        <v>311160</v>
      </c>
      <c r="V5988" s="24">
        <v>544531</v>
      </c>
    </row>
    <row r="5989" spans="1:22" hidden="1" x14ac:dyDescent="0.3">
      <c r="A5989" s="23"/>
      <c r="B5989" s="23">
        <v>2023</v>
      </c>
      <c r="C5989" s="23" t="s">
        <v>551</v>
      </c>
      <c r="D5989" t="s">
        <v>173</v>
      </c>
      <c r="E5989" s="23" t="s">
        <v>558</v>
      </c>
      <c r="F5989" s="23" t="s">
        <v>303</v>
      </c>
      <c r="G5989" s="23">
        <v>4</v>
      </c>
      <c r="H5989" s="23" t="s">
        <v>29</v>
      </c>
      <c r="I5989" s="24">
        <v>96373</v>
      </c>
      <c r="J5989" s="24">
        <v>154196</v>
      </c>
      <c r="K5989" s="24">
        <v>134922</v>
      </c>
      <c r="L5989" s="24">
        <v>215875</v>
      </c>
      <c r="M5989" s="24">
        <v>173471</v>
      </c>
      <c r="N5989" s="24">
        <v>277553</v>
      </c>
      <c r="O5989" s="24">
        <v>231294</v>
      </c>
      <c r="P5989" s="24">
        <v>370071</v>
      </c>
      <c r="Q5989" s="24">
        <v>289118</v>
      </c>
      <c r="R5989" s="24">
        <v>462589</v>
      </c>
      <c r="S5989" s="24">
        <v>327667</v>
      </c>
      <c r="T5989" s="24">
        <v>524267</v>
      </c>
      <c r="U5989" s="24">
        <v>366216</v>
      </c>
      <c r="V5989" s="24">
        <v>585946</v>
      </c>
    </row>
    <row r="5990" spans="1:22" x14ac:dyDescent="0.3">
      <c r="A5990" s="54"/>
      <c r="B5990" s="54" t="s">
        <v>620</v>
      </c>
      <c r="C5990" s="54" t="s">
        <v>608</v>
      </c>
      <c r="D5990" t="s">
        <v>173</v>
      </c>
      <c r="E5990" s="54" t="s">
        <v>558</v>
      </c>
      <c r="F5990" s="57" t="s">
        <v>303</v>
      </c>
      <c r="G5990" s="23">
        <v>1</v>
      </c>
      <c r="H5990" s="23" t="s">
        <v>14</v>
      </c>
      <c r="I5990" s="24">
        <v>113228</v>
      </c>
      <c r="J5990" s="24">
        <v>198148</v>
      </c>
      <c r="K5990" s="24">
        <v>146648</v>
      </c>
      <c r="L5990" s="24">
        <v>256634</v>
      </c>
      <c r="M5990" s="24">
        <v>175652</v>
      </c>
      <c r="N5990" s="24">
        <v>307392</v>
      </c>
      <c r="O5990" s="24">
        <v>209780</v>
      </c>
      <c r="P5990" s="24">
        <v>367116</v>
      </c>
      <c r="Q5990" s="24">
        <v>247253</v>
      </c>
      <c r="R5990" s="24">
        <v>432692</v>
      </c>
      <c r="S5990" s="24">
        <v>271100</v>
      </c>
      <c r="T5990" s="24">
        <v>474425</v>
      </c>
      <c r="U5990" s="24">
        <v>292541</v>
      </c>
      <c r="V5990" s="24">
        <v>511947</v>
      </c>
    </row>
    <row r="5991" spans="1:22" x14ac:dyDescent="0.3">
      <c r="A5991" s="54"/>
      <c r="B5991" s="54" t="s">
        <v>620</v>
      </c>
      <c r="C5991" s="54" t="s">
        <v>608</v>
      </c>
      <c r="D5991" t="s">
        <v>173</v>
      </c>
      <c r="E5991" s="54" t="s">
        <v>558</v>
      </c>
      <c r="F5991" s="57" t="s">
        <v>303</v>
      </c>
      <c r="G5991" s="23">
        <v>2</v>
      </c>
      <c r="H5991" s="23" t="s">
        <v>30</v>
      </c>
      <c r="I5991" s="24">
        <v>98959</v>
      </c>
      <c r="J5991" s="24">
        <v>173178</v>
      </c>
      <c r="K5991" s="24">
        <v>129610</v>
      </c>
      <c r="L5991" s="24">
        <v>226818</v>
      </c>
      <c r="M5991" s="24">
        <v>157524</v>
      </c>
      <c r="N5991" s="24">
        <v>275667</v>
      </c>
      <c r="O5991" s="24">
        <v>193165</v>
      </c>
      <c r="P5991" s="24">
        <v>338039</v>
      </c>
      <c r="Q5991" s="24">
        <v>229715</v>
      </c>
      <c r="R5991" s="24">
        <v>402001</v>
      </c>
      <c r="S5991" s="24">
        <v>253660</v>
      </c>
      <c r="T5991" s="24">
        <v>443905</v>
      </c>
      <c r="U5991" s="24">
        <v>275546</v>
      </c>
      <c r="V5991" s="24">
        <v>482205</v>
      </c>
    </row>
    <row r="5992" spans="1:22" x14ac:dyDescent="0.3">
      <c r="A5992" s="54"/>
      <c r="B5992" s="54" t="s">
        <v>620</v>
      </c>
      <c r="C5992" s="54" t="s">
        <v>608</v>
      </c>
      <c r="D5992" t="s">
        <v>173</v>
      </c>
      <c r="E5992" s="54" t="s">
        <v>558</v>
      </c>
      <c r="F5992" s="57" t="s">
        <v>303</v>
      </c>
      <c r="G5992" s="23">
        <v>3</v>
      </c>
      <c r="H5992" s="23" t="s">
        <v>31</v>
      </c>
      <c r="I5992" s="24">
        <v>90642</v>
      </c>
      <c r="J5992" s="24">
        <v>158623</v>
      </c>
      <c r="K5992" s="24">
        <v>123506</v>
      </c>
      <c r="L5992" s="24">
        <v>216136</v>
      </c>
      <c r="M5992" s="24">
        <v>156291</v>
      </c>
      <c r="N5992" s="24">
        <v>273509</v>
      </c>
      <c r="O5992" s="24">
        <v>205876</v>
      </c>
      <c r="P5992" s="24">
        <v>360282</v>
      </c>
      <c r="Q5992" s="24">
        <v>254990</v>
      </c>
      <c r="R5992" s="24">
        <v>446232</v>
      </c>
      <c r="S5992" s="24">
        <v>287209</v>
      </c>
      <c r="T5992" s="24">
        <v>502616</v>
      </c>
      <c r="U5992" s="24">
        <v>319010</v>
      </c>
      <c r="V5992" s="24">
        <v>558267</v>
      </c>
    </row>
    <row r="5993" spans="1:22" x14ac:dyDescent="0.3">
      <c r="A5993" s="54"/>
      <c r="B5993" s="54" t="s">
        <v>620</v>
      </c>
      <c r="C5993" s="54" t="s">
        <v>608</v>
      </c>
      <c r="D5993" t="s">
        <v>173</v>
      </c>
      <c r="E5993" s="54" t="s">
        <v>558</v>
      </c>
      <c r="F5993" s="57" t="s">
        <v>303</v>
      </c>
      <c r="G5993" s="23">
        <v>4</v>
      </c>
      <c r="H5993" s="23" t="s">
        <v>29</v>
      </c>
      <c r="I5993" s="24">
        <v>99927</v>
      </c>
      <c r="J5993" s="24">
        <v>159883</v>
      </c>
      <c r="K5993" s="24">
        <v>139898</v>
      </c>
      <c r="L5993" s="24">
        <v>223836</v>
      </c>
      <c r="M5993" s="24">
        <v>179868</v>
      </c>
      <c r="N5993" s="24">
        <v>287789</v>
      </c>
      <c r="O5993" s="24">
        <v>239824</v>
      </c>
      <c r="P5993" s="24">
        <v>383719</v>
      </c>
      <c r="Q5993" s="24">
        <v>299781</v>
      </c>
      <c r="R5993" s="24">
        <v>479649</v>
      </c>
      <c r="S5993" s="24">
        <v>339751</v>
      </c>
      <c r="T5993" s="24">
        <v>543602</v>
      </c>
      <c r="U5993" s="24">
        <v>379722</v>
      </c>
      <c r="V5993" s="24">
        <v>607555</v>
      </c>
    </row>
    <row r="5994" spans="1:22" hidden="1" x14ac:dyDescent="0.3">
      <c r="A5994" s="23"/>
      <c r="B5994" s="23">
        <v>2023</v>
      </c>
      <c r="C5994" s="23" t="s">
        <v>578</v>
      </c>
      <c r="D5994" t="s">
        <v>144</v>
      </c>
      <c r="E5994" s="23" t="s">
        <v>579</v>
      </c>
      <c r="F5994" s="23" t="s">
        <v>356</v>
      </c>
      <c r="G5994" s="23">
        <v>1</v>
      </c>
      <c r="H5994" s="23" t="s">
        <v>14</v>
      </c>
      <c r="I5994" s="24">
        <v>119486</v>
      </c>
      <c r="J5994" s="24">
        <v>209100</v>
      </c>
      <c r="K5994" s="24">
        <v>155223</v>
      </c>
      <c r="L5994" s="24">
        <v>271640</v>
      </c>
      <c r="M5994" s="24">
        <v>185602</v>
      </c>
      <c r="N5994" s="24">
        <v>324804</v>
      </c>
      <c r="O5994" s="24">
        <v>221476</v>
      </c>
      <c r="P5994" s="24">
        <v>387584</v>
      </c>
      <c r="Q5994" s="24">
        <v>261423</v>
      </c>
      <c r="R5994" s="24">
        <v>457490</v>
      </c>
      <c r="S5994" s="24">
        <v>286834</v>
      </c>
      <c r="T5994" s="24">
        <v>501959</v>
      </c>
      <c r="U5994" s="24">
        <v>310792</v>
      </c>
      <c r="V5994" s="24">
        <v>543886</v>
      </c>
    </row>
    <row r="5995" spans="1:22" hidden="1" x14ac:dyDescent="0.3">
      <c r="A5995" s="23"/>
      <c r="B5995" s="23">
        <v>2023</v>
      </c>
      <c r="C5995" s="23" t="s">
        <v>578</v>
      </c>
      <c r="D5995" t="s">
        <v>144</v>
      </c>
      <c r="E5995" s="23" t="s">
        <v>579</v>
      </c>
      <c r="F5995" s="23" t="s">
        <v>356</v>
      </c>
      <c r="G5995" s="23">
        <v>2</v>
      </c>
      <c r="H5995" s="23" t="s">
        <v>30</v>
      </c>
      <c r="I5995" s="24">
        <v>99590</v>
      </c>
      <c r="J5995" s="24">
        <v>174283</v>
      </c>
      <c r="K5995" s="24">
        <v>132709</v>
      </c>
      <c r="L5995" s="24">
        <v>232240</v>
      </c>
      <c r="M5995" s="24">
        <v>163524</v>
      </c>
      <c r="N5995" s="24">
        <v>286167</v>
      </c>
      <c r="O5995" s="24">
        <v>205776</v>
      </c>
      <c r="P5995" s="24">
        <v>360108</v>
      </c>
      <c r="Q5995" s="24">
        <v>248929</v>
      </c>
      <c r="R5995" s="24">
        <v>435626</v>
      </c>
      <c r="S5995" s="24">
        <v>274890</v>
      </c>
      <c r="T5995" s="24">
        <v>481058</v>
      </c>
      <c r="U5995" s="24">
        <v>299210</v>
      </c>
      <c r="V5995" s="24">
        <v>523617</v>
      </c>
    </row>
    <row r="5996" spans="1:22" hidden="1" x14ac:dyDescent="0.3">
      <c r="A5996" s="23"/>
      <c r="B5996" s="23">
        <v>2023</v>
      </c>
      <c r="C5996" s="23" t="s">
        <v>578</v>
      </c>
      <c r="D5996" t="s">
        <v>144</v>
      </c>
      <c r="E5996" s="23" t="s">
        <v>579</v>
      </c>
      <c r="F5996" s="23" t="s">
        <v>356</v>
      </c>
      <c r="G5996" s="23">
        <v>3</v>
      </c>
      <c r="H5996" s="23" t="s">
        <v>31</v>
      </c>
      <c r="I5996" s="24">
        <v>91522</v>
      </c>
      <c r="J5996" s="24">
        <v>160164</v>
      </c>
      <c r="K5996" s="24">
        <v>126332</v>
      </c>
      <c r="L5996" s="24">
        <v>221081</v>
      </c>
      <c r="M5996" s="24">
        <v>160119</v>
      </c>
      <c r="N5996" s="24">
        <v>280208</v>
      </c>
      <c r="O5996" s="24">
        <v>208866</v>
      </c>
      <c r="P5996" s="24">
        <v>365516</v>
      </c>
      <c r="Q5996" s="24">
        <v>260123</v>
      </c>
      <c r="R5996" s="24">
        <v>455215</v>
      </c>
      <c r="S5996" s="24">
        <v>292622</v>
      </c>
      <c r="T5996" s="24">
        <v>512088</v>
      </c>
      <c r="U5996" s="24">
        <v>324607</v>
      </c>
      <c r="V5996" s="24">
        <v>568061</v>
      </c>
    </row>
    <row r="5997" spans="1:22" hidden="1" x14ac:dyDescent="0.3">
      <c r="A5997" s="23"/>
      <c r="B5997" s="23">
        <v>2023</v>
      </c>
      <c r="C5997" s="23" t="s">
        <v>578</v>
      </c>
      <c r="D5997" t="s">
        <v>144</v>
      </c>
      <c r="E5997" s="23" t="s">
        <v>579</v>
      </c>
      <c r="F5997" s="23" t="s">
        <v>356</v>
      </c>
      <c r="G5997" s="23">
        <v>4</v>
      </c>
      <c r="H5997" s="23" t="s">
        <v>29</v>
      </c>
      <c r="I5997" s="24">
        <v>103005</v>
      </c>
      <c r="J5997" s="24">
        <v>164807</v>
      </c>
      <c r="K5997" s="24">
        <v>144206</v>
      </c>
      <c r="L5997" s="24">
        <v>230730</v>
      </c>
      <c r="M5997" s="24">
        <v>185408</v>
      </c>
      <c r="N5997" s="24">
        <v>296653</v>
      </c>
      <c r="O5997" s="24">
        <v>247211</v>
      </c>
      <c r="P5997" s="24">
        <v>395537</v>
      </c>
      <c r="Q5997" s="24">
        <v>309014</v>
      </c>
      <c r="R5997" s="24">
        <v>494422</v>
      </c>
      <c r="S5997" s="24">
        <v>350215</v>
      </c>
      <c r="T5997" s="24">
        <v>560345</v>
      </c>
      <c r="U5997" s="24">
        <v>391417</v>
      </c>
      <c r="V5997" s="24">
        <v>626268</v>
      </c>
    </row>
    <row r="5998" spans="1:22" x14ac:dyDescent="0.3">
      <c r="A5998" s="54"/>
      <c r="B5998" s="54" t="s">
        <v>620</v>
      </c>
      <c r="C5998" s="54" t="s">
        <v>612</v>
      </c>
      <c r="D5998" t="s">
        <v>144</v>
      </c>
      <c r="E5998" s="54" t="s">
        <v>579</v>
      </c>
      <c r="F5998" s="57" t="s">
        <v>356</v>
      </c>
      <c r="G5998" s="23">
        <v>1</v>
      </c>
      <c r="H5998" s="23" t="s">
        <v>14</v>
      </c>
      <c r="I5998" s="24">
        <v>115518</v>
      </c>
      <c r="J5998" s="24">
        <v>202156</v>
      </c>
      <c r="K5998" s="24">
        <v>149964</v>
      </c>
      <c r="L5998" s="24">
        <v>262438</v>
      </c>
      <c r="M5998" s="24">
        <v>179856</v>
      </c>
      <c r="N5998" s="24">
        <v>314748</v>
      </c>
      <c r="O5998" s="24">
        <v>215148</v>
      </c>
      <c r="P5998" s="24">
        <v>376509</v>
      </c>
      <c r="Q5998" s="24">
        <v>253879</v>
      </c>
      <c r="R5998" s="24">
        <v>444288</v>
      </c>
      <c r="S5998" s="24">
        <v>278497</v>
      </c>
      <c r="T5998" s="24">
        <v>487369</v>
      </c>
      <c r="U5998" s="24">
        <v>300854</v>
      </c>
      <c r="V5998" s="24">
        <v>526494</v>
      </c>
    </row>
    <row r="5999" spans="1:22" x14ac:dyDescent="0.3">
      <c r="A5999" s="54"/>
      <c r="B5999" s="54" t="s">
        <v>620</v>
      </c>
      <c r="C5999" s="54" t="s">
        <v>612</v>
      </c>
      <c r="D5999" t="s">
        <v>144</v>
      </c>
      <c r="E5999" s="54" t="s">
        <v>579</v>
      </c>
      <c r="F5999" s="57" t="s">
        <v>356</v>
      </c>
      <c r="G5999" s="23">
        <v>2</v>
      </c>
      <c r="H5999" s="23" t="s">
        <v>30</v>
      </c>
      <c r="I5999" s="24">
        <v>99484</v>
      </c>
      <c r="J5999" s="24">
        <v>174097</v>
      </c>
      <c r="K5999" s="24">
        <v>130819</v>
      </c>
      <c r="L5999" s="24">
        <v>228932</v>
      </c>
      <c r="M5999" s="24">
        <v>159485</v>
      </c>
      <c r="N5999" s="24">
        <v>279099</v>
      </c>
      <c r="O5999" s="24">
        <v>196477</v>
      </c>
      <c r="P5999" s="24">
        <v>343835</v>
      </c>
      <c r="Q5999" s="24">
        <v>234172</v>
      </c>
      <c r="R5999" s="24">
        <v>409800</v>
      </c>
      <c r="S5999" s="24">
        <v>258815</v>
      </c>
      <c r="T5999" s="24">
        <v>452927</v>
      </c>
      <c r="U5999" s="24">
        <v>281487</v>
      </c>
      <c r="V5999" s="24">
        <v>492603</v>
      </c>
    </row>
    <row r="6000" spans="1:22" x14ac:dyDescent="0.3">
      <c r="A6000" s="54"/>
      <c r="B6000" s="54" t="s">
        <v>620</v>
      </c>
      <c r="C6000" s="54" t="s">
        <v>612</v>
      </c>
      <c r="D6000" t="s">
        <v>144</v>
      </c>
      <c r="E6000" s="54" t="s">
        <v>579</v>
      </c>
      <c r="F6000" s="57" t="s">
        <v>356</v>
      </c>
      <c r="G6000" s="23">
        <v>3</v>
      </c>
      <c r="H6000" s="23" t="s">
        <v>31</v>
      </c>
      <c r="I6000" s="24">
        <v>89434</v>
      </c>
      <c r="J6000" s="24">
        <v>156509</v>
      </c>
      <c r="K6000" s="24">
        <v>121395</v>
      </c>
      <c r="L6000" s="24">
        <v>212442</v>
      </c>
      <c r="M6000" s="24">
        <v>153267</v>
      </c>
      <c r="N6000" s="24">
        <v>268217</v>
      </c>
      <c r="O6000" s="24">
        <v>201533</v>
      </c>
      <c r="P6000" s="24">
        <v>352683</v>
      </c>
      <c r="Q6000" s="24">
        <v>249270</v>
      </c>
      <c r="R6000" s="24">
        <v>436223</v>
      </c>
      <c r="S6000" s="24">
        <v>280507</v>
      </c>
      <c r="T6000" s="24">
        <v>490887</v>
      </c>
      <c r="U6000" s="24">
        <v>311273</v>
      </c>
      <c r="V6000" s="24">
        <v>544728</v>
      </c>
    </row>
    <row r="6001" spans="1:22" x14ac:dyDescent="0.3">
      <c r="A6001" s="54"/>
      <c r="B6001" s="54" t="s">
        <v>620</v>
      </c>
      <c r="C6001" s="54" t="s">
        <v>612</v>
      </c>
      <c r="D6001" t="s">
        <v>144</v>
      </c>
      <c r="E6001" s="54" t="s">
        <v>579</v>
      </c>
      <c r="F6001" s="57" t="s">
        <v>356</v>
      </c>
      <c r="G6001" s="23">
        <v>4</v>
      </c>
      <c r="H6001" s="23" t="s">
        <v>29</v>
      </c>
      <c r="I6001" s="24">
        <v>101911</v>
      </c>
      <c r="J6001" s="24">
        <v>163058</v>
      </c>
      <c r="K6001" s="24">
        <v>142676</v>
      </c>
      <c r="L6001" s="24">
        <v>228281</v>
      </c>
      <c r="M6001" s="24">
        <v>183440</v>
      </c>
      <c r="N6001" s="24">
        <v>293504</v>
      </c>
      <c r="O6001" s="24">
        <v>244587</v>
      </c>
      <c r="P6001" s="24">
        <v>391339</v>
      </c>
      <c r="Q6001" s="24">
        <v>305733</v>
      </c>
      <c r="R6001" s="24">
        <v>489174</v>
      </c>
      <c r="S6001" s="24">
        <v>346498</v>
      </c>
      <c r="T6001" s="24">
        <v>554397</v>
      </c>
      <c r="U6001" s="24">
        <v>387262</v>
      </c>
      <c r="V6001" s="24">
        <v>619620</v>
      </c>
    </row>
    <row r="6002" spans="1:22" hidden="1" x14ac:dyDescent="0.3">
      <c r="A6002" s="23"/>
      <c r="B6002" s="23">
        <v>2023</v>
      </c>
      <c r="C6002" s="23" t="s">
        <v>573</v>
      </c>
      <c r="D6002" t="s">
        <v>152</v>
      </c>
      <c r="E6002" s="23" t="s">
        <v>574</v>
      </c>
      <c r="F6002" s="23" t="s">
        <v>429</v>
      </c>
      <c r="G6002" s="23">
        <v>1</v>
      </c>
      <c r="H6002" s="23" t="s">
        <v>14</v>
      </c>
      <c r="I6002" s="24">
        <v>113340</v>
      </c>
      <c r="J6002" s="24">
        <v>198345</v>
      </c>
      <c r="K6002" s="24">
        <v>147319</v>
      </c>
      <c r="L6002" s="24">
        <v>257809</v>
      </c>
      <c r="M6002" s="24">
        <v>176221</v>
      </c>
      <c r="N6002" s="24">
        <v>308388</v>
      </c>
      <c r="O6002" s="24">
        <v>210379</v>
      </c>
      <c r="P6002" s="24">
        <v>368164</v>
      </c>
      <c r="Q6002" s="24">
        <v>248393</v>
      </c>
      <c r="R6002" s="24">
        <v>434687</v>
      </c>
      <c r="S6002" s="24">
        <v>272566</v>
      </c>
      <c r="T6002" s="24">
        <v>476991</v>
      </c>
      <c r="U6002" s="24">
        <v>295384</v>
      </c>
      <c r="V6002" s="24">
        <v>516922</v>
      </c>
    </row>
    <row r="6003" spans="1:22" hidden="1" x14ac:dyDescent="0.3">
      <c r="A6003" s="23"/>
      <c r="B6003" s="23">
        <v>2023</v>
      </c>
      <c r="C6003" s="23" t="s">
        <v>573</v>
      </c>
      <c r="D6003" t="s">
        <v>152</v>
      </c>
      <c r="E6003" s="23" t="s">
        <v>574</v>
      </c>
      <c r="F6003" s="23" t="s">
        <v>429</v>
      </c>
      <c r="G6003" s="23">
        <v>2</v>
      </c>
      <c r="H6003" s="23" t="s">
        <v>30</v>
      </c>
      <c r="I6003" s="24">
        <v>94036</v>
      </c>
      <c r="J6003" s="24">
        <v>164562</v>
      </c>
      <c r="K6003" s="24">
        <v>125474</v>
      </c>
      <c r="L6003" s="24">
        <v>219579</v>
      </c>
      <c r="M6003" s="24">
        <v>154799</v>
      </c>
      <c r="N6003" s="24">
        <v>270898</v>
      </c>
      <c r="O6003" s="24">
        <v>195145</v>
      </c>
      <c r="P6003" s="24">
        <v>341504</v>
      </c>
      <c r="Q6003" s="24">
        <v>236270</v>
      </c>
      <c r="R6003" s="24">
        <v>413473</v>
      </c>
      <c r="S6003" s="24">
        <v>260977</v>
      </c>
      <c r="T6003" s="24">
        <v>456710</v>
      </c>
      <c r="U6003" s="24">
        <v>284146</v>
      </c>
      <c r="V6003" s="24">
        <v>497256</v>
      </c>
    </row>
    <row r="6004" spans="1:22" hidden="1" x14ac:dyDescent="0.3">
      <c r="A6004" s="23"/>
      <c r="B6004" s="23">
        <v>2023</v>
      </c>
      <c r="C6004" s="23" t="s">
        <v>573</v>
      </c>
      <c r="D6004" t="s">
        <v>152</v>
      </c>
      <c r="E6004" s="23" t="s">
        <v>574</v>
      </c>
      <c r="F6004" s="23" t="s">
        <v>429</v>
      </c>
      <c r="G6004" s="23">
        <v>3</v>
      </c>
      <c r="H6004" s="23" t="s">
        <v>31</v>
      </c>
      <c r="I6004" s="24">
        <v>86140</v>
      </c>
      <c r="J6004" s="24">
        <v>150744</v>
      </c>
      <c r="K6004" s="24">
        <v>118850</v>
      </c>
      <c r="L6004" s="24">
        <v>207988</v>
      </c>
      <c r="M6004" s="24">
        <v>150568</v>
      </c>
      <c r="N6004" s="24">
        <v>263493</v>
      </c>
      <c r="O6004" s="24">
        <v>196269</v>
      </c>
      <c r="P6004" s="24">
        <v>343470</v>
      </c>
      <c r="Q6004" s="24">
        <v>244405</v>
      </c>
      <c r="R6004" s="24">
        <v>427708</v>
      </c>
      <c r="S6004" s="24">
        <v>274872</v>
      </c>
      <c r="T6004" s="24">
        <v>481027</v>
      </c>
      <c r="U6004" s="24">
        <v>304842</v>
      </c>
      <c r="V6004" s="24">
        <v>533473</v>
      </c>
    </row>
    <row r="6005" spans="1:22" hidden="1" x14ac:dyDescent="0.3">
      <c r="A6005" s="23"/>
      <c r="B6005" s="23">
        <v>2023</v>
      </c>
      <c r="C6005" s="23" t="s">
        <v>573</v>
      </c>
      <c r="D6005" t="s">
        <v>152</v>
      </c>
      <c r="E6005" s="23" t="s">
        <v>574</v>
      </c>
      <c r="F6005" s="23" t="s">
        <v>429</v>
      </c>
      <c r="G6005" s="23">
        <v>4</v>
      </c>
      <c r="H6005" s="23" t="s">
        <v>29</v>
      </c>
      <c r="I6005" s="24">
        <v>97697</v>
      </c>
      <c r="J6005" s="24">
        <v>156315</v>
      </c>
      <c r="K6005" s="24">
        <v>136776</v>
      </c>
      <c r="L6005" s="24">
        <v>218841</v>
      </c>
      <c r="M6005" s="24">
        <v>175855</v>
      </c>
      <c r="N6005" s="24">
        <v>281367</v>
      </c>
      <c r="O6005" s="24">
        <v>234473</v>
      </c>
      <c r="P6005" s="24">
        <v>375156</v>
      </c>
      <c r="Q6005" s="24">
        <v>293091</v>
      </c>
      <c r="R6005" s="24">
        <v>468946</v>
      </c>
      <c r="S6005" s="24">
        <v>332170</v>
      </c>
      <c r="T6005" s="24">
        <v>531472</v>
      </c>
      <c r="U6005" s="24">
        <v>371249</v>
      </c>
      <c r="V6005" s="24">
        <v>593998</v>
      </c>
    </row>
    <row r="6006" spans="1:22" x14ac:dyDescent="0.3">
      <c r="A6006" s="54"/>
      <c r="B6006" s="54" t="s">
        <v>620</v>
      </c>
      <c r="C6006" s="54" t="s">
        <v>618</v>
      </c>
      <c r="D6006" t="s">
        <v>152</v>
      </c>
      <c r="E6006" s="54" t="s">
        <v>574</v>
      </c>
      <c r="F6006" s="57" t="s">
        <v>429</v>
      </c>
      <c r="G6006" s="23">
        <v>1</v>
      </c>
      <c r="H6006" s="23" t="s">
        <v>14</v>
      </c>
      <c r="I6006" s="24">
        <v>113624</v>
      </c>
      <c r="J6006" s="24">
        <v>198843</v>
      </c>
      <c r="K6006" s="24">
        <v>147492</v>
      </c>
      <c r="L6006" s="24">
        <v>258110</v>
      </c>
      <c r="M6006" s="24">
        <v>176881</v>
      </c>
      <c r="N6006" s="24">
        <v>309541</v>
      </c>
      <c r="O6006" s="24">
        <v>211575</v>
      </c>
      <c r="P6006" s="24">
        <v>370256</v>
      </c>
      <c r="Q6006" s="24">
        <v>249650</v>
      </c>
      <c r="R6006" s="24">
        <v>436888</v>
      </c>
      <c r="S6006" s="24">
        <v>273852</v>
      </c>
      <c r="T6006" s="24">
        <v>479242</v>
      </c>
      <c r="U6006" s="24">
        <v>295823</v>
      </c>
      <c r="V6006" s="24">
        <v>517690</v>
      </c>
    </row>
    <row r="6007" spans="1:22" x14ac:dyDescent="0.3">
      <c r="A6007" s="54"/>
      <c r="B6007" s="54" t="s">
        <v>620</v>
      </c>
      <c r="C6007" s="54" t="s">
        <v>618</v>
      </c>
      <c r="D6007" t="s">
        <v>152</v>
      </c>
      <c r="E6007" s="54" t="s">
        <v>574</v>
      </c>
      <c r="F6007" s="57" t="s">
        <v>429</v>
      </c>
      <c r="G6007" s="23">
        <v>2</v>
      </c>
      <c r="H6007" s="23" t="s">
        <v>30</v>
      </c>
      <c r="I6007" s="24">
        <v>97914</v>
      </c>
      <c r="J6007" s="24">
        <v>171350</v>
      </c>
      <c r="K6007" s="24">
        <v>128733</v>
      </c>
      <c r="L6007" s="24">
        <v>225282</v>
      </c>
      <c r="M6007" s="24">
        <v>156921</v>
      </c>
      <c r="N6007" s="24">
        <v>274612</v>
      </c>
      <c r="O6007" s="24">
        <v>193281</v>
      </c>
      <c r="P6007" s="24">
        <v>338242</v>
      </c>
      <c r="Q6007" s="24">
        <v>230341</v>
      </c>
      <c r="R6007" s="24">
        <v>403097</v>
      </c>
      <c r="S6007" s="24">
        <v>254572</v>
      </c>
      <c r="T6007" s="24">
        <v>445501</v>
      </c>
      <c r="U6007" s="24">
        <v>276858</v>
      </c>
      <c r="V6007" s="24">
        <v>484502</v>
      </c>
    </row>
    <row r="6008" spans="1:22" x14ac:dyDescent="0.3">
      <c r="A6008" s="54"/>
      <c r="B6008" s="54" t="s">
        <v>620</v>
      </c>
      <c r="C6008" s="54" t="s">
        <v>618</v>
      </c>
      <c r="D6008" t="s">
        <v>152</v>
      </c>
      <c r="E6008" s="54" t="s">
        <v>574</v>
      </c>
      <c r="F6008" s="57" t="s">
        <v>429</v>
      </c>
      <c r="G6008" s="23">
        <v>3</v>
      </c>
      <c r="H6008" s="23" t="s">
        <v>31</v>
      </c>
      <c r="I6008" s="24">
        <v>88093</v>
      </c>
      <c r="J6008" s="24">
        <v>154163</v>
      </c>
      <c r="K6008" s="24">
        <v>119596</v>
      </c>
      <c r="L6008" s="24">
        <v>209294</v>
      </c>
      <c r="M6008" s="24">
        <v>151011</v>
      </c>
      <c r="N6008" s="24">
        <v>264268</v>
      </c>
      <c r="O6008" s="24">
        <v>198582</v>
      </c>
      <c r="P6008" s="24">
        <v>347518</v>
      </c>
      <c r="Q6008" s="24">
        <v>245634</v>
      </c>
      <c r="R6008" s="24">
        <v>429860</v>
      </c>
      <c r="S6008" s="24">
        <v>276427</v>
      </c>
      <c r="T6008" s="24">
        <v>483746</v>
      </c>
      <c r="U6008" s="24">
        <v>306758</v>
      </c>
      <c r="V6008" s="24">
        <v>536826</v>
      </c>
    </row>
    <row r="6009" spans="1:22" x14ac:dyDescent="0.3">
      <c r="A6009" s="54"/>
      <c r="B6009" s="54" t="s">
        <v>620</v>
      </c>
      <c r="C6009" s="54" t="s">
        <v>618</v>
      </c>
      <c r="D6009" t="s">
        <v>152</v>
      </c>
      <c r="E6009" s="54" t="s">
        <v>574</v>
      </c>
      <c r="F6009" s="57" t="s">
        <v>429</v>
      </c>
      <c r="G6009" s="23">
        <v>4</v>
      </c>
      <c r="H6009" s="23" t="s">
        <v>29</v>
      </c>
      <c r="I6009" s="24">
        <v>100242</v>
      </c>
      <c r="J6009" s="24">
        <v>160388</v>
      </c>
      <c r="K6009" s="24">
        <v>140339</v>
      </c>
      <c r="L6009" s="24">
        <v>224543</v>
      </c>
      <c r="M6009" s="24">
        <v>180436</v>
      </c>
      <c r="N6009" s="24">
        <v>288698</v>
      </c>
      <c r="O6009" s="24">
        <v>240581</v>
      </c>
      <c r="P6009" s="24">
        <v>384930</v>
      </c>
      <c r="Q6009" s="24">
        <v>300727</v>
      </c>
      <c r="R6009" s="24">
        <v>481163</v>
      </c>
      <c r="S6009" s="24">
        <v>340823</v>
      </c>
      <c r="T6009" s="24">
        <v>545318</v>
      </c>
      <c r="U6009" s="24">
        <v>380920</v>
      </c>
      <c r="V6009" s="24">
        <v>609473</v>
      </c>
    </row>
    <row r="6010" spans="1:22" hidden="1" x14ac:dyDescent="0.3">
      <c r="A6010" s="23"/>
      <c r="B6010" s="23">
        <v>2023</v>
      </c>
      <c r="C6010" s="23" t="s">
        <v>551</v>
      </c>
      <c r="D6010" t="s">
        <v>147</v>
      </c>
      <c r="E6010" s="23" t="s">
        <v>553</v>
      </c>
      <c r="F6010" s="23" t="s">
        <v>236</v>
      </c>
      <c r="G6010" s="23">
        <v>1</v>
      </c>
      <c r="H6010" s="23" t="s">
        <v>14</v>
      </c>
      <c r="I6010" s="24">
        <v>107689</v>
      </c>
      <c r="J6010" s="24">
        <v>188456</v>
      </c>
      <c r="K6010" s="24">
        <v>139936</v>
      </c>
      <c r="L6010" s="24">
        <v>244888</v>
      </c>
      <c r="M6010" s="24">
        <v>167356</v>
      </c>
      <c r="N6010" s="24">
        <v>292873</v>
      </c>
      <c r="O6010" s="24">
        <v>199749</v>
      </c>
      <c r="P6010" s="24">
        <v>349561</v>
      </c>
      <c r="Q6010" s="24">
        <v>235809</v>
      </c>
      <c r="R6010" s="24">
        <v>412666</v>
      </c>
      <c r="S6010" s="24">
        <v>258744</v>
      </c>
      <c r="T6010" s="24">
        <v>452802</v>
      </c>
      <c r="U6010" s="24">
        <v>280380</v>
      </c>
      <c r="V6010" s="24">
        <v>490665</v>
      </c>
    </row>
    <row r="6011" spans="1:22" hidden="1" x14ac:dyDescent="0.3">
      <c r="A6011" s="23"/>
      <c r="B6011" s="23">
        <v>2023</v>
      </c>
      <c r="C6011" s="23" t="s">
        <v>551</v>
      </c>
      <c r="D6011" t="s">
        <v>147</v>
      </c>
      <c r="E6011" s="23" t="s">
        <v>553</v>
      </c>
      <c r="F6011" s="23" t="s">
        <v>236</v>
      </c>
      <c r="G6011" s="23">
        <v>2</v>
      </c>
      <c r="H6011" s="23" t="s">
        <v>30</v>
      </c>
      <c r="I6011" s="24">
        <v>89555</v>
      </c>
      <c r="J6011" s="24">
        <v>156721</v>
      </c>
      <c r="K6011" s="24">
        <v>119415</v>
      </c>
      <c r="L6011" s="24">
        <v>208975</v>
      </c>
      <c r="M6011" s="24">
        <v>147232</v>
      </c>
      <c r="N6011" s="24">
        <v>257656</v>
      </c>
      <c r="O6011" s="24">
        <v>185439</v>
      </c>
      <c r="P6011" s="24">
        <v>324518</v>
      </c>
      <c r="Q6011" s="24">
        <v>224421</v>
      </c>
      <c r="R6011" s="24">
        <v>392737</v>
      </c>
      <c r="S6011" s="24">
        <v>247858</v>
      </c>
      <c r="T6011" s="24">
        <v>433751</v>
      </c>
      <c r="U6011" s="24">
        <v>269823</v>
      </c>
      <c r="V6011" s="24">
        <v>472191</v>
      </c>
    </row>
    <row r="6012" spans="1:22" hidden="1" x14ac:dyDescent="0.3">
      <c r="A6012" s="23"/>
      <c r="B6012" s="23">
        <v>2023</v>
      </c>
      <c r="C6012" s="23" t="s">
        <v>551</v>
      </c>
      <c r="D6012" t="s">
        <v>147</v>
      </c>
      <c r="E6012" s="23" t="s">
        <v>553</v>
      </c>
      <c r="F6012" s="23" t="s">
        <v>236</v>
      </c>
      <c r="G6012" s="23">
        <v>3</v>
      </c>
      <c r="H6012" s="23" t="s">
        <v>31</v>
      </c>
      <c r="I6012" s="24">
        <v>82169</v>
      </c>
      <c r="J6012" s="24">
        <v>143796</v>
      </c>
      <c r="K6012" s="24">
        <v>113397</v>
      </c>
      <c r="L6012" s="24">
        <v>198445</v>
      </c>
      <c r="M6012" s="24">
        <v>143692</v>
      </c>
      <c r="N6012" s="24">
        <v>251462</v>
      </c>
      <c r="O6012" s="24">
        <v>187374</v>
      </c>
      <c r="P6012" s="24">
        <v>327904</v>
      </c>
      <c r="Q6012" s="24">
        <v>233342</v>
      </c>
      <c r="R6012" s="24">
        <v>408349</v>
      </c>
      <c r="S6012" s="24">
        <v>262464</v>
      </c>
      <c r="T6012" s="24">
        <v>459312</v>
      </c>
      <c r="U6012" s="24">
        <v>291117</v>
      </c>
      <c r="V6012" s="24">
        <v>509454</v>
      </c>
    </row>
    <row r="6013" spans="1:22" hidden="1" x14ac:dyDescent="0.3">
      <c r="A6013" s="23"/>
      <c r="B6013" s="23">
        <v>2023</v>
      </c>
      <c r="C6013" s="23" t="s">
        <v>551</v>
      </c>
      <c r="D6013" t="s">
        <v>147</v>
      </c>
      <c r="E6013" s="23" t="s">
        <v>553</v>
      </c>
      <c r="F6013" s="23" t="s">
        <v>236</v>
      </c>
      <c r="G6013" s="23">
        <v>4</v>
      </c>
      <c r="H6013" s="23" t="s">
        <v>29</v>
      </c>
      <c r="I6013" s="24">
        <v>92831</v>
      </c>
      <c r="J6013" s="24">
        <v>148529</v>
      </c>
      <c r="K6013" s="24">
        <v>129963</v>
      </c>
      <c r="L6013" s="24">
        <v>207941</v>
      </c>
      <c r="M6013" s="24">
        <v>167095</v>
      </c>
      <c r="N6013" s="24">
        <v>267353</v>
      </c>
      <c r="O6013" s="24">
        <v>222794</v>
      </c>
      <c r="P6013" s="24">
        <v>356470</v>
      </c>
      <c r="Q6013" s="24">
        <v>278492</v>
      </c>
      <c r="R6013" s="24">
        <v>445588</v>
      </c>
      <c r="S6013" s="24">
        <v>315625</v>
      </c>
      <c r="T6013" s="24">
        <v>505000</v>
      </c>
      <c r="U6013" s="24">
        <v>352757</v>
      </c>
      <c r="V6013" s="24">
        <v>564411</v>
      </c>
    </row>
    <row r="6014" spans="1:22" x14ac:dyDescent="0.3">
      <c r="A6014" s="54"/>
      <c r="B6014" s="54" t="s">
        <v>620</v>
      </c>
      <c r="C6014" s="54" t="s">
        <v>608</v>
      </c>
      <c r="D6014" t="s">
        <v>147</v>
      </c>
      <c r="E6014" s="54" t="s">
        <v>553</v>
      </c>
      <c r="F6014" s="57" t="s">
        <v>236</v>
      </c>
      <c r="G6014" s="23">
        <v>1</v>
      </c>
      <c r="H6014" s="23" t="s">
        <v>14</v>
      </c>
      <c r="I6014" s="24">
        <v>109228</v>
      </c>
      <c r="J6014" s="24">
        <v>191150</v>
      </c>
      <c r="K6014" s="24">
        <v>141740</v>
      </c>
      <c r="L6014" s="24">
        <v>248045</v>
      </c>
      <c r="M6014" s="24">
        <v>169953</v>
      </c>
      <c r="N6014" s="24">
        <v>297417</v>
      </c>
      <c r="O6014" s="24">
        <v>203243</v>
      </c>
      <c r="P6014" s="24">
        <v>355675</v>
      </c>
      <c r="Q6014" s="24">
        <v>239780</v>
      </c>
      <c r="R6014" s="24">
        <v>419615</v>
      </c>
      <c r="S6014" s="24">
        <v>263008</v>
      </c>
      <c r="T6014" s="24">
        <v>460264</v>
      </c>
      <c r="U6014" s="24">
        <v>284066</v>
      </c>
      <c r="V6014" s="24">
        <v>497116</v>
      </c>
    </row>
    <row r="6015" spans="1:22" x14ac:dyDescent="0.3">
      <c r="A6015" s="54"/>
      <c r="B6015" s="54" t="s">
        <v>620</v>
      </c>
      <c r="C6015" s="54" t="s">
        <v>608</v>
      </c>
      <c r="D6015" t="s">
        <v>147</v>
      </c>
      <c r="E6015" s="54" t="s">
        <v>553</v>
      </c>
      <c r="F6015" s="57" t="s">
        <v>236</v>
      </c>
      <c r="G6015" s="23">
        <v>2</v>
      </c>
      <c r="H6015" s="23" t="s">
        <v>30</v>
      </c>
      <c r="I6015" s="24">
        <v>94318</v>
      </c>
      <c r="J6015" s="24">
        <v>165057</v>
      </c>
      <c r="K6015" s="24">
        <v>123936</v>
      </c>
      <c r="L6015" s="24">
        <v>216888</v>
      </c>
      <c r="M6015" s="24">
        <v>151010</v>
      </c>
      <c r="N6015" s="24">
        <v>264267</v>
      </c>
      <c r="O6015" s="24">
        <v>185881</v>
      </c>
      <c r="P6015" s="24">
        <v>325291</v>
      </c>
      <c r="Q6015" s="24">
        <v>221454</v>
      </c>
      <c r="R6015" s="24">
        <v>387544</v>
      </c>
      <c r="S6015" s="24">
        <v>244720</v>
      </c>
      <c r="T6015" s="24">
        <v>428259</v>
      </c>
      <c r="U6015" s="24">
        <v>266099</v>
      </c>
      <c r="V6015" s="24">
        <v>465673</v>
      </c>
    </row>
    <row r="6016" spans="1:22" x14ac:dyDescent="0.3">
      <c r="A6016" s="54"/>
      <c r="B6016" s="54" t="s">
        <v>620</v>
      </c>
      <c r="C6016" s="54" t="s">
        <v>608</v>
      </c>
      <c r="D6016" t="s">
        <v>147</v>
      </c>
      <c r="E6016" s="54" t="s">
        <v>553</v>
      </c>
      <c r="F6016" s="57" t="s">
        <v>236</v>
      </c>
      <c r="G6016" s="23">
        <v>3</v>
      </c>
      <c r="H6016" s="23" t="s">
        <v>31</v>
      </c>
      <c r="I6016" s="24">
        <v>85081</v>
      </c>
      <c r="J6016" s="24">
        <v>148892</v>
      </c>
      <c r="K6016" s="24">
        <v>115569</v>
      </c>
      <c r="L6016" s="24">
        <v>202246</v>
      </c>
      <c r="M6016" s="24">
        <v>145973</v>
      </c>
      <c r="N6016" s="24">
        <v>255453</v>
      </c>
      <c r="O6016" s="24">
        <v>192006</v>
      </c>
      <c r="P6016" s="24">
        <v>336010</v>
      </c>
      <c r="Q6016" s="24">
        <v>237546</v>
      </c>
      <c r="R6016" s="24">
        <v>415706</v>
      </c>
      <c r="S6016" s="24">
        <v>267360</v>
      </c>
      <c r="T6016" s="24">
        <v>467880</v>
      </c>
      <c r="U6016" s="24">
        <v>296736</v>
      </c>
      <c r="V6016" s="24">
        <v>519288</v>
      </c>
    </row>
    <row r="6017" spans="1:22" x14ac:dyDescent="0.3">
      <c r="A6017" s="54"/>
      <c r="B6017" s="54" t="s">
        <v>620</v>
      </c>
      <c r="C6017" s="54" t="s">
        <v>608</v>
      </c>
      <c r="D6017" t="s">
        <v>147</v>
      </c>
      <c r="E6017" s="54" t="s">
        <v>553</v>
      </c>
      <c r="F6017" s="57" t="s">
        <v>236</v>
      </c>
      <c r="G6017" s="23">
        <v>4</v>
      </c>
      <c r="H6017" s="23" t="s">
        <v>29</v>
      </c>
      <c r="I6017" s="24">
        <v>96369</v>
      </c>
      <c r="J6017" s="24">
        <v>154190</v>
      </c>
      <c r="K6017" s="24">
        <v>134916</v>
      </c>
      <c r="L6017" s="24">
        <v>215866</v>
      </c>
      <c r="M6017" s="24">
        <v>173464</v>
      </c>
      <c r="N6017" s="24">
        <v>277542</v>
      </c>
      <c r="O6017" s="24">
        <v>231285</v>
      </c>
      <c r="P6017" s="24">
        <v>370056</v>
      </c>
      <c r="Q6017" s="24">
        <v>289106</v>
      </c>
      <c r="R6017" s="24">
        <v>462570</v>
      </c>
      <c r="S6017" s="24">
        <v>327654</v>
      </c>
      <c r="T6017" s="24">
        <v>524246</v>
      </c>
      <c r="U6017" s="24">
        <v>366201</v>
      </c>
      <c r="V6017" s="24">
        <v>585922</v>
      </c>
    </row>
    <row r="6018" spans="1:22" hidden="1" x14ac:dyDescent="0.3">
      <c r="A6018" s="23"/>
      <c r="B6018" s="23">
        <v>2023</v>
      </c>
      <c r="C6018" s="23" t="s">
        <v>573</v>
      </c>
      <c r="D6018" t="s">
        <v>153</v>
      </c>
      <c r="E6018" s="23" t="s">
        <v>575</v>
      </c>
      <c r="F6018" s="23" t="s">
        <v>241</v>
      </c>
      <c r="G6018" s="23">
        <v>1</v>
      </c>
      <c r="H6018" s="23" t="s">
        <v>14</v>
      </c>
      <c r="I6018" s="24">
        <v>114396</v>
      </c>
      <c r="J6018" s="24">
        <v>200192</v>
      </c>
      <c r="K6018" s="24">
        <v>148549</v>
      </c>
      <c r="L6018" s="24">
        <v>259960</v>
      </c>
      <c r="M6018" s="24">
        <v>177568</v>
      </c>
      <c r="N6018" s="24">
        <v>310744</v>
      </c>
      <c r="O6018" s="24">
        <v>211814</v>
      </c>
      <c r="P6018" s="24">
        <v>370675</v>
      </c>
      <c r="Q6018" s="24">
        <v>249965</v>
      </c>
      <c r="R6018" s="24">
        <v>437439</v>
      </c>
      <c r="S6018" s="24">
        <v>274240</v>
      </c>
      <c r="T6018" s="24">
        <v>479920</v>
      </c>
      <c r="U6018" s="24">
        <v>297106</v>
      </c>
      <c r="V6018" s="24">
        <v>519935</v>
      </c>
    </row>
    <row r="6019" spans="1:22" hidden="1" x14ac:dyDescent="0.3">
      <c r="A6019" s="23"/>
      <c r="B6019" s="23">
        <v>2023</v>
      </c>
      <c r="C6019" s="23" t="s">
        <v>573</v>
      </c>
      <c r="D6019" t="s">
        <v>153</v>
      </c>
      <c r="E6019" s="23" t="s">
        <v>575</v>
      </c>
      <c r="F6019" s="23" t="s">
        <v>241</v>
      </c>
      <c r="G6019" s="23">
        <v>2</v>
      </c>
      <c r="H6019" s="23" t="s">
        <v>30</v>
      </c>
      <c r="I6019" s="24">
        <v>95682</v>
      </c>
      <c r="J6019" s="24">
        <v>167444</v>
      </c>
      <c r="K6019" s="24">
        <v>127372</v>
      </c>
      <c r="L6019" s="24">
        <v>222901</v>
      </c>
      <c r="M6019" s="24">
        <v>156801</v>
      </c>
      <c r="N6019" s="24">
        <v>274402</v>
      </c>
      <c r="O6019" s="24">
        <v>197047</v>
      </c>
      <c r="P6019" s="24">
        <v>344831</v>
      </c>
      <c r="Q6019" s="24">
        <v>238214</v>
      </c>
      <c r="R6019" s="24">
        <v>416874</v>
      </c>
      <c r="S6019" s="24">
        <v>263006</v>
      </c>
      <c r="T6019" s="24">
        <v>460260</v>
      </c>
      <c r="U6019" s="24">
        <v>286212</v>
      </c>
      <c r="V6019" s="24">
        <v>500870</v>
      </c>
    </row>
    <row r="6020" spans="1:22" hidden="1" x14ac:dyDescent="0.3">
      <c r="A6020" s="23"/>
      <c r="B6020" s="23">
        <v>2023</v>
      </c>
      <c r="C6020" s="23" t="s">
        <v>573</v>
      </c>
      <c r="D6020" t="s">
        <v>153</v>
      </c>
      <c r="E6020" s="23" t="s">
        <v>575</v>
      </c>
      <c r="F6020" s="23" t="s">
        <v>241</v>
      </c>
      <c r="G6020" s="23">
        <v>3</v>
      </c>
      <c r="H6020" s="23" t="s">
        <v>31</v>
      </c>
      <c r="I6020" s="24">
        <v>88146</v>
      </c>
      <c r="J6020" s="24">
        <v>154255</v>
      </c>
      <c r="K6020" s="24">
        <v>121712</v>
      </c>
      <c r="L6020" s="24">
        <v>212996</v>
      </c>
      <c r="M6020" s="24">
        <v>154316</v>
      </c>
      <c r="N6020" s="24">
        <v>270052</v>
      </c>
      <c r="O6020" s="24">
        <v>201404</v>
      </c>
      <c r="P6020" s="24">
        <v>352456</v>
      </c>
      <c r="Q6020" s="24">
        <v>250852</v>
      </c>
      <c r="R6020" s="24">
        <v>438990</v>
      </c>
      <c r="S6020" s="24">
        <v>282244</v>
      </c>
      <c r="T6020" s="24">
        <v>493927</v>
      </c>
      <c r="U6020" s="24">
        <v>313153</v>
      </c>
      <c r="V6020" s="24">
        <v>548017</v>
      </c>
    </row>
    <row r="6021" spans="1:22" hidden="1" x14ac:dyDescent="0.3">
      <c r="A6021" s="23"/>
      <c r="B6021" s="23">
        <v>2023</v>
      </c>
      <c r="C6021" s="23" t="s">
        <v>573</v>
      </c>
      <c r="D6021" t="s">
        <v>153</v>
      </c>
      <c r="E6021" s="23" t="s">
        <v>575</v>
      </c>
      <c r="F6021" s="23" t="s">
        <v>241</v>
      </c>
      <c r="G6021" s="23">
        <v>4</v>
      </c>
      <c r="H6021" s="23" t="s">
        <v>29</v>
      </c>
      <c r="I6021" s="24">
        <v>98624</v>
      </c>
      <c r="J6021" s="24">
        <v>157799</v>
      </c>
      <c r="K6021" s="24">
        <v>138074</v>
      </c>
      <c r="L6021" s="24">
        <v>220918</v>
      </c>
      <c r="M6021" s="24">
        <v>177523</v>
      </c>
      <c r="N6021" s="24">
        <v>284038</v>
      </c>
      <c r="O6021" s="24">
        <v>236698</v>
      </c>
      <c r="P6021" s="24">
        <v>378717</v>
      </c>
      <c r="Q6021" s="24">
        <v>295872</v>
      </c>
      <c r="R6021" s="24">
        <v>473396</v>
      </c>
      <c r="S6021" s="24">
        <v>335322</v>
      </c>
      <c r="T6021" s="24">
        <v>536515</v>
      </c>
      <c r="U6021" s="24">
        <v>374772</v>
      </c>
      <c r="V6021" s="24">
        <v>599635</v>
      </c>
    </row>
    <row r="6022" spans="1:22" x14ac:dyDescent="0.3">
      <c r="A6022" s="54"/>
      <c r="B6022" s="54" t="s">
        <v>620</v>
      </c>
      <c r="C6022" s="54" t="s">
        <v>618</v>
      </c>
      <c r="D6022" t="s">
        <v>153</v>
      </c>
      <c r="E6022" s="54" t="s">
        <v>575</v>
      </c>
      <c r="F6022" s="57" t="s">
        <v>241</v>
      </c>
      <c r="G6022" s="23">
        <v>1</v>
      </c>
      <c r="H6022" s="23" t="s">
        <v>14</v>
      </c>
      <c r="I6022" s="24">
        <v>113522</v>
      </c>
      <c r="J6022" s="24">
        <v>198663</v>
      </c>
      <c r="K6022" s="24">
        <v>147285</v>
      </c>
      <c r="L6022" s="24">
        <v>257749</v>
      </c>
      <c r="M6022" s="24">
        <v>176584</v>
      </c>
      <c r="N6022" s="24">
        <v>309023</v>
      </c>
      <c r="O6022" s="24">
        <v>211148</v>
      </c>
      <c r="P6022" s="24">
        <v>369509</v>
      </c>
      <c r="Q6022" s="24">
        <v>249084</v>
      </c>
      <c r="R6022" s="24">
        <v>435896</v>
      </c>
      <c r="S6022" s="24">
        <v>273204</v>
      </c>
      <c r="T6022" s="24">
        <v>478106</v>
      </c>
      <c r="U6022" s="24">
        <v>295053</v>
      </c>
      <c r="V6022" s="24">
        <v>516343</v>
      </c>
    </row>
    <row r="6023" spans="1:22" x14ac:dyDescent="0.3">
      <c r="A6023" s="54"/>
      <c r="B6023" s="54" t="s">
        <v>620</v>
      </c>
      <c r="C6023" s="54" t="s">
        <v>618</v>
      </c>
      <c r="D6023" t="s">
        <v>153</v>
      </c>
      <c r="E6023" s="54" t="s">
        <v>575</v>
      </c>
      <c r="F6023" s="57" t="s">
        <v>241</v>
      </c>
      <c r="G6023" s="23">
        <v>2</v>
      </c>
      <c r="H6023" s="23" t="s">
        <v>30</v>
      </c>
      <c r="I6023" s="24">
        <v>98136</v>
      </c>
      <c r="J6023" s="24">
        <v>171737</v>
      </c>
      <c r="K6023" s="24">
        <v>128913</v>
      </c>
      <c r="L6023" s="24">
        <v>225597</v>
      </c>
      <c r="M6023" s="24">
        <v>157037</v>
      </c>
      <c r="N6023" s="24">
        <v>274814</v>
      </c>
      <c r="O6023" s="24">
        <v>193231</v>
      </c>
      <c r="P6023" s="24">
        <v>338155</v>
      </c>
      <c r="Q6023" s="24">
        <v>230173</v>
      </c>
      <c r="R6023" s="24">
        <v>402802</v>
      </c>
      <c r="S6023" s="24">
        <v>254337</v>
      </c>
      <c r="T6023" s="24">
        <v>445089</v>
      </c>
      <c r="U6023" s="24">
        <v>276531</v>
      </c>
      <c r="V6023" s="24">
        <v>483928</v>
      </c>
    </row>
    <row r="6024" spans="1:22" x14ac:dyDescent="0.3">
      <c r="A6024" s="54"/>
      <c r="B6024" s="54" t="s">
        <v>620</v>
      </c>
      <c r="C6024" s="54" t="s">
        <v>618</v>
      </c>
      <c r="D6024" t="s">
        <v>153</v>
      </c>
      <c r="E6024" s="54" t="s">
        <v>575</v>
      </c>
      <c r="F6024" s="57" t="s">
        <v>241</v>
      </c>
      <c r="G6024" s="23">
        <v>3</v>
      </c>
      <c r="H6024" s="23" t="s">
        <v>31</v>
      </c>
      <c r="I6024" s="24">
        <v>88652</v>
      </c>
      <c r="J6024" s="24">
        <v>155141</v>
      </c>
      <c r="K6024" s="24">
        <v>120455</v>
      </c>
      <c r="L6024" s="24">
        <v>210796</v>
      </c>
      <c r="M6024" s="24">
        <v>152171</v>
      </c>
      <c r="N6024" s="24">
        <v>266300</v>
      </c>
      <c r="O6024" s="24">
        <v>200186</v>
      </c>
      <c r="P6024" s="24">
        <v>350326</v>
      </c>
      <c r="Q6024" s="24">
        <v>247694</v>
      </c>
      <c r="R6024" s="24">
        <v>433464</v>
      </c>
      <c r="S6024" s="24">
        <v>278801</v>
      </c>
      <c r="T6024" s="24">
        <v>487902</v>
      </c>
      <c r="U6024" s="24">
        <v>309457</v>
      </c>
      <c r="V6024" s="24">
        <v>541549</v>
      </c>
    </row>
    <row r="6025" spans="1:22" x14ac:dyDescent="0.3">
      <c r="A6025" s="54"/>
      <c r="B6025" s="54" t="s">
        <v>620</v>
      </c>
      <c r="C6025" s="54" t="s">
        <v>618</v>
      </c>
      <c r="D6025" t="s">
        <v>153</v>
      </c>
      <c r="E6025" s="54" t="s">
        <v>575</v>
      </c>
      <c r="F6025" s="57" t="s">
        <v>241</v>
      </c>
      <c r="G6025" s="23">
        <v>4</v>
      </c>
      <c r="H6025" s="23" t="s">
        <v>29</v>
      </c>
      <c r="I6025" s="24">
        <v>100159</v>
      </c>
      <c r="J6025" s="24">
        <v>160255</v>
      </c>
      <c r="K6025" s="24">
        <v>140223</v>
      </c>
      <c r="L6025" s="24">
        <v>224357</v>
      </c>
      <c r="M6025" s="24">
        <v>180287</v>
      </c>
      <c r="N6025" s="24">
        <v>288459</v>
      </c>
      <c r="O6025" s="24">
        <v>240382</v>
      </c>
      <c r="P6025" s="24">
        <v>384612</v>
      </c>
      <c r="Q6025" s="24">
        <v>300478</v>
      </c>
      <c r="R6025" s="24">
        <v>480765</v>
      </c>
      <c r="S6025" s="24">
        <v>340542</v>
      </c>
      <c r="T6025" s="24">
        <v>544867</v>
      </c>
      <c r="U6025" s="24">
        <v>380605</v>
      </c>
      <c r="V6025" s="24">
        <v>608969</v>
      </c>
    </row>
    <row r="6026" spans="1:22" hidden="1" x14ac:dyDescent="0.3">
      <c r="A6026" s="23"/>
      <c r="B6026" s="23">
        <v>2023</v>
      </c>
      <c r="C6026" s="23" t="s">
        <v>567</v>
      </c>
      <c r="D6026" t="s">
        <v>143</v>
      </c>
      <c r="E6026" s="23" t="s">
        <v>568</v>
      </c>
      <c r="F6026" s="23" t="s">
        <v>232</v>
      </c>
      <c r="G6026" s="23">
        <v>1</v>
      </c>
      <c r="H6026" s="23" t="s">
        <v>14</v>
      </c>
      <c r="I6026" s="24">
        <v>104912</v>
      </c>
      <c r="J6026" s="24">
        <v>183596</v>
      </c>
      <c r="K6026" s="24">
        <v>136157</v>
      </c>
      <c r="L6026" s="24">
        <v>238274</v>
      </c>
      <c r="M6026" s="24">
        <v>162687</v>
      </c>
      <c r="N6026" s="24">
        <v>284703</v>
      </c>
      <c r="O6026" s="24">
        <v>193970</v>
      </c>
      <c r="P6026" s="24">
        <v>339448</v>
      </c>
      <c r="Q6026" s="24">
        <v>228841</v>
      </c>
      <c r="R6026" s="24">
        <v>400471</v>
      </c>
      <c r="S6026" s="24">
        <v>251036</v>
      </c>
      <c r="T6026" s="24">
        <v>439313</v>
      </c>
      <c r="U6026" s="24">
        <v>271917</v>
      </c>
      <c r="V6026" s="24">
        <v>475855</v>
      </c>
    </row>
    <row r="6027" spans="1:22" hidden="1" x14ac:dyDescent="0.3">
      <c r="A6027" s="23"/>
      <c r="B6027" s="23">
        <v>2023</v>
      </c>
      <c r="C6027" s="23" t="s">
        <v>567</v>
      </c>
      <c r="D6027" t="s">
        <v>143</v>
      </c>
      <c r="E6027" s="23" t="s">
        <v>568</v>
      </c>
      <c r="F6027" s="23" t="s">
        <v>232</v>
      </c>
      <c r="G6027" s="23">
        <v>2</v>
      </c>
      <c r="H6027" s="23" t="s">
        <v>30</v>
      </c>
      <c r="I6027" s="24">
        <v>88169</v>
      </c>
      <c r="J6027" s="24">
        <v>154296</v>
      </c>
      <c r="K6027" s="24">
        <v>117209</v>
      </c>
      <c r="L6027" s="24">
        <v>205116</v>
      </c>
      <c r="M6027" s="24">
        <v>144107</v>
      </c>
      <c r="N6027" s="24">
        <v>252186</v>
      </c>
      <c r="O6027" s="24">
        <v>180757</v>
      </c>
      <c r="P6027" s="24">
        <v>316325</v>
      </c>
      <c r="Q6027" s="24">
        <v>218326</v>
      </c>
      <c r="R6027" s="24">
        <v>382071</v>
      </c>
      <c r="S6027" s="24">
        <v>240984</v>
      </c>
      <c r="T6027" s="24">
        <v>421722</v>
      </c>
      <c r="U6027" s="24">
        <v>262170</v>
      </c>
      <c r="V6027" s="24">
        <v>458797</v>
      </c>
    </row>
    <row r="6028" spans="1:22" hidden="1" x14ac:dyDescent="0.3">
      <c r="A6028" s="23"/>
      <c r="B6028" s="23">
        <v>2023</v>
      </c>
      <c r="C6028" s="23" t="s">
        <v>567</v>
      </c>
      <c r="D6028" t="s">
        <v>143</v>
      </c>
      <c r="E6028" s="23" t="s">
        <v>568</v>
      </c>
      <c r="F6028" s="23" t="s">
        <v>232</v>
      </c>
      <c r="G6028" s="23">
        <v>3</v>
      </c>
      <c r="H6028" s="23" t="s">
        <v>31</v>
      </c>
      <c r="I6028" s="24">
        <v>81492</v>
      </c>
      <c r="J6028" s="24">
        <v>142611</v>
      </c>
      <c r="K6028" s="24">
        <v>112575</v>
      </c>
      <c r="L6028" s="24">
        <v>197006</v>
      </c>
      <c r="M6028" s="24">
        <v>142797</v>
      </c>
      <c r="N6028" s="24">
        <v>249894</v>
      </c>
      <c r="O6028" s="24">
        <v>186503</v>
      </c>
      <c r="P6028" s="24">
        <v>326380</v>
      </c>
      <c r="Q6028" s="24">
        <v>232321</v>
      </c>
      <c r="R6028" s="24">
        <v>406561</v>
      </c>
      <c r="S6028" s="24">
        <v>261458</v>
      </c>
      <c r="T6028" s="24">
        <v>457552</v>
      </c>
      <c r="U6028" s="24">
        <v>290164</v>
      </c>
      <c r="V6028" s="24">
        <v>507787</v>
      </c>
    </row>
    <row r="6029" spans="1:22" hidden="1" x14ac:dyDescent="0.3">
      <c r="A6029" s="23"/>
      <c r="B6029" s="23">
        <v>2023</v>
      </c>
      <c r="C6029" s="23" t="s">
        <v>567</v>
      </c>
      <c r="D6029" t="s">
        <v>143</v>
      </c>
      <c r="E6029" s="23" t="s">
        <v>568</v>
      </c>
      <c r="F6029" s="23" t="s">
        <v>232</v>
      </c>
      <c r="G6029" s="23">
        <v>4</v>
      </c>
      <c r="H6029" s="23" t="s">
        <v>29</v>
      </c>
      <c r="I6029" s="24">
        <v>90458</v>
      </c>
      <c r="J6029" s="24">
        <v>144732</v>
      </c>
      <c r="K6029" s="24">
        <v>126641</v>
      </c>
      <c r="L6029" s="24">
        <v>202625</v>
      </c>
      <c r="M6029" s="24">
        <v>162824</v>
      </c>
      <c r="N6029" s="24">
        <v>260518</v>
      </c>
      <c r="O6029" s="24">
        <v>217098</v>
      </c>
      <c r="P6029" s="24">
        <v>347357</v>
      </c>
      <c r="Q6029" s="24">
        <v>271373</v>
      </c>
      <c r="R6029" s="24">
        <v>434197</v>
      </c>
      <c r="S6029" s="24">
        <v>307556</v>
      </c>
      <c r="T6029" s="24">
        <v>492090</v>
      </c>
      <c r="U6029" s="24">
        <v>343739</v>
      </c>
      <c r="V6029" s="24">
        <v>549982</v>
      </c>
    </row>
    <row r="6030" spans="1:22" x14ac:dyDescent="0.3">
      <c r="A6030" s="54"/>
      <c r="B6030" s="54" t="s">
        <v>620</v>
      </c>
      <c r="C6030" s="54" t="s">
        <v>611</v>
      </c>
      <c r="D6030" t="s">
        <v>143</v>
      </c>
      <c r="E6030" s="54" t="s">
        <v>568</v>
      </c>
      <c r="F6030" s="57" t="s">
        <v>232</v>
      </c>
      <c r="G6030" s="23">
        <v>1</v>
      </c>
      <c r="H6030" s="23" t="s">
        <v>14</v>
      </c>
      <c r="I6030" s="24">
        <v>105896</v>
      </c>
      <c r="J6030" s="24">
        <v>185318</v>
      </c>
      <c r="K6030" s="24">
        <v>137291</v>
      </c>
      <c r="L6030" s="24">
        <v>240259</v>
      </c>
      <c r="M6030" s="24">
        <v>164536</v>
      </c>
      <c r="N6030" s="24">
        <v>287938</v>
      </c>
      <c r="O6030" s="24">
        <v>196642</v>
      </c>
      <c r="P6030" s="24">
        <v>344123</v>
      </c>
      <c r="Q6030" s="24">
        <v>231885</v>
      </c>
      <c r="R6030" s="24">
        <v>405799</v>
      </c>
      <c r="S6030" s="24">
        <v>254303</v>
      </c>
      <c r="T6030" s="24">
        <v>445029</v>
      </c>
      <c r="U6030" s="24">
        <v>274546</v>
      </c>
      <c r="V6030" s="24">
        <v>480455</v>
      </c>
    </row>
    <row r="6031" spans="1:22" x14ac:dyDescent="0.3">
      <c r="A6031" s="54"/>
      <c r="B6031" s="54" t="s">
        <v>620</v>
      </c>
      <c r="C6031" s="54" t="s">
        <v>611</v>
      </c>
      <c r="D6031" t="s">
        <v>143</v>
      </c>
      <c r="E6031" s="54" t="s">
        <v>568</v>
      </c>
      <c r="F6031" s="57" t="s">
        <v>232</v>
      </c>
      <c r="G6031" s="23">
        <v>2</v>
      </c>
      <c r="H6031" s="23" t="s">
        <v>30</v>
      </c>
      <c r="I6031" s="24">
        <v>91968</v>
      </c>
      <c r="J6031" s="24">
        <v>160944</v>
      </c>
      <c r="K6031" s="24">
        <v>120659</v>
      </c>
      <c r="L6031" s="24">
        <v>211154</v>
      </c>
      <c r="M6031" s="24">
        <v>146840</v>
      </c>
      <c r="N6031" s="24">
        <v>256970</v>
      </c>
      <c r="O6031" s="24">
        <v>180422</v>
      </c>
      <c r="P6031" s="24">
        <v>315739</v>
      </c>
      <c r="Q6031" s="24">
        <v>214766</v>
      </c>
      <c r="R6031" s="24">
        <v>375840</v>
      </c>
      <c r="S6031" s="24">
        <v>237245</v>
      </c>
      <c r="T6031" s="24">
        <v>415179</v>
      </c>
      <c r="U6031" s="24">
        <v>257850</v>
      </c>
      <c r="V6031" s="24">
        <v>451237</v>
      </c>
    </row>
    <row r="6032" spans="1:22" x14ac:dyDescent="0.3">
      <c r="A6032" s="54"/>
      <c r="B6032" s="54" t="s">
        <v>620</v>
      </c>
      <c r="C6032" s="54" t="s">
        <v>611</v>
      </c>
      <c r="D6032" t="s">
        <v>143</v>
      </c>
      <c r="E6032" s="54" t="s">
        <v>568</v>
      </c>
      <c r="F6032" s="57" t="s">
        <v>232</v>
      </c>
      <c r="G6032" s="23">
        <v>3</v>
      </c>
      <c r="H6032" s="23" t="s">
        <v>31</v>
      </c>
      <c r="I6032" s="24">
        <v>83570</v>
      </c>
      <c r="J6032" s="24">
        <v>146248</v>
      </c>
      <c r="K6032" s="24">
        <v>113688</v>
      </c>
      <c r="L6032" s="24">
        <v>198953</v>
      </c>
      <c r="M6032" s="24">
        <v>143726</v>
      </c>
      <c r="N6032" s="24">
        <v>251521</v>
      </c>
      <c r="O6032" s="24">
        <v>189183</v>
      </c>
      <c r="P6032" s="24">
        <v>331070</v>
      </c>
      <c r="Q6032" s="24">
        <v>234180</v>
      </c>
      <c r="R6032" s="24">
        <v>409815</v>
      </c>
      <c r="S6032" s="24">
        <v>263667</v>
      </c>
      <c r="T6032" s="24">
        <v>461417</v>
      </c>
      <c r="U6032" s="24">
        <v>292745</v>
      </c>
      <c r="V6032" s="24">
        <v>512305</v>
      </c>
    </row>
    <row r="6033" spans="1:22" x14ac:dyDescent="0.3">
      <c r="A6033" s="54"/>
      <c r="B6033" s="54" t="s">
        <v>620</v>
      </c>
      <c r="C6033" s="54" t="s">
        <v>611</v>
      </c>
      <c r="D6033" t="s">
        <v>143</v>
      </c>
      <c r="E6033" s="54" t="s">
        <v>568</v>
      </c>
      <c r="F6033" s="57" t="s">
        <v>232</v>
      </c>
      <c r="G6033" s="23">
        <v>4</v>
      </c>
      <c r="H6033" s="23" t="s">
        <v>29</v>
      </c>
      <c r="I6033" s="24">
        <v>93442</v>
      </c>
      <c r="J6033" s="24">
        <v>149507</v>
      </c>
      <c r="K6033" s="24">
        <v>130819</v>
      </c>
      <c r="L6033" s="24">
        <v>209310</v>
      </c>
      <c r="M6033" s="24">
        <v>168196</v>
      </c>
      <c r="N6033" s="24">
        <v>269113</v>
      </c>
      <c r="O6033" s="24">
        <v>224261</v>
      </c>
      <c r="P6033" s="24">
        <v>358817</v>
      </c>
      <c r="Q6033" s="24">
        <v>280326</v>
      </c>
      <c r="R6033" s="24">
        <v>448522</v>
      </c>
      <c r="S6033" s="24">
        <v>317703</v>
      </c>
      <c r="T6033" s="24">
        <v>508325</v>
      </c>
      <c r="U6033" s="24">
        <v>355080</v>
      </c>
      <c r="V6033" s="24">
        <v>568127</v>
      </c>
    </row>
    <row r="6034" spans="1:22" hidden="1" x14ac:dyDescent="0.3">
      <c r="A6034" s="23"/>
      <c r="B6034" s="23">
        <v>2023</v>
      </c>
      <c r="C6034" s="23" t="s">
        <v>560</v>
      </c>
      <c r="D6034" t="s">
        <v>151</v>
      </c>
      <c r="E6034" s="23" t="s">
        <v>562</v>
      </c>
      <c r="F6034" s="23" t="s">
        <v>360</v>
      </c>
      <c r="G6034" s="23">
        <v>1</v>
      </c>
      <c r="H6034" s="23" t="s">
        <v>14</v>
      </c>
      <c r="I6034" s="24">
        <v>116389</v>
      </c>
      <c r="J6034" s="24">
        <v>203680</v>
      </c>
      <c r="K6034" s="24">
        <v>151222</v>
      </c>
      <c r="L6034" s="24">
        <v>264639</v>
      </c>
      <c r="M6034" s="24">
        <v>180838</v>
      </c>
      <c r="N6034" s="24">
        <v>316467</v>
      </c>
      <c r="O6034" s="24">
        <v>215819</v>
      </c>
      <c r="P6034" s="24">
        <v>377683</v>
      </c>
      <c r="Q6034" s="24">
        <v>254764</v>
      </c>
      <c r="R6034" s="24">
        <v>445837</v>
      </c>
      <c r="S6034" s="24">
        <v>279536</v>
      </c>
      <c r="T6034" s="24">
        <v>489188</v>
      </c>
      <c r="U6034" s="24">
        <v>302899</v>
      </c>
      <c r="V6034" s="24">
        <v>530073</v>
      </c>
    </row>
    <row r="6035" spans="1:22" hidden="1" x14ac:dyDescent="0.3">
      <c r="A6035" s="23"/>
      <c r="B6035" s="23">
        <v>2023</v>
      </c>
      <c r="C6035" s="23" t="s">
        <v>560</v>
      </c>
      <c r="D6035" t="s">
        <v>151</v>
      </c>
      <c r="E6035" s="23" t="s">
        <v>562</v>
      </c>
      <c r="F6035" s="23" t="s">
        <v>360</v>
      </c>
      <c r="G6035" s="23">
        <v>2</v>
      </c>
      <c r="H6035" s="23" t="s">
        <v>30</v>
      </c>
      <c r="I6035" s="24">
        <v>96887</v>
      </c>
      <c r="J6035" s="24">
        <v>169553</v>
      </c>
      <c r="K6035" s="24">
        <v>129154</v>
      </c>
      <c r="L6035" s="24">
        <v>226019</v>
      </c>
      <c r="M6035" s="24">
        <v>159197</v>
      </c>
      <c r="N6035" s="24">
        <v>278595</v>
      </c>
      <c r="O6035" s="24">
        <v>200429</v>
      </c>
      <c r="P6035" s="24">
        <v>350751</v>
      </c>
      <c r="Q6035" s="24">
        <v>242518</v>
      </c>
      <c r="R6035" s="24">
        <v>424406</v>
      </c>
      <c r="S6035" s="24">
        <v>267829</v>
      </c>
      <c r="T6035" s="24">
        <v>468700</v>
      </c>
      <c r="U6035" s="24">
        <v>291546</v>
      </c>
      <c r="V6035" s="24">
        <v>510206</v>
      </c>
    </row>
    <row r="6036" spans="1:22" hidden="1" x14ac:dyDescent="0.3">
      <c r="A6036" s="23"/>
      <c r="B6036" s="23">
        <v>2023</v>
      </c>
      <c r="C6036" s="23" t="s">
        <v>560</v>
      </c>
      <c r="D6036" t="s">
        <v>151</v>
      </c>
      <c r="E6036" s="23" t="s">
        <v>562</v>
      </c>
      <c r="F6036" s="23" t="s">
        <v>360</v>
      </c>
      <c r="G6036" s="23">
        <v>3</v>
      </c>
      <c r="H6036" s="23" t="s">
        <v>31</v>
      </c>
      <c r="I6036" s="24">
        <v>88960</v>
      </c>
      <c r="J6036" s="24">
        <v>155680</v>
      </c>
      <c r="K6036" s="24">
        <v>122781</v>
      </c>
      <c r="L6036" s="24">
        <v>214866</v>
      </c>
      <c r="M6036" s="24">
        <v>155599</v>
      </c>
      <c r="N6036" s="24">
        <v>272297</v>
      </c>
      <c r="O6036" s="24">
        <v>202931</v>
      </c>
      <c r="P6036" s="24">
        <v>355129</v>
      </c>
      <c r="Q6036" s="24">
        <v>252723</v>
      </c>
      <c r="R6036" s="24">
        <v>442264</v>
      </c>
      <c r="S6036" s="24">
        <v>284278</v>
      </c>
      <c r="T6036" s="24">
        <v>497486</v>
      </c>
      <c r="U6036" s="24">
        <v>315329</v>
      </c>
      <c r="V6036" s="24">
        <v>551826</v>
      </c>
    </row>
    <row r="6037" spans="1:22" hidden="1" x14ac:dyDescent="0.3">
      <c r="A6037" s="23"/>
      <c r="B6037" s="23">
        <v>2023</v>
      </c>
      <c r="C6037" s="23" t="s">
        <v>560</v>
      </c>
      <c r="D6037" t="s">
        <v>151</v>
      </c>
      <c r="E6037" s="23" t="s">
        <v>562</v>
      </c>
      <c r="F6037" s="23" t="s">
        <v>360</v>
      </c>
      <c r="G6037" s="23">
        <v>4</v>
      </c>
      <c r="H6037" s="23" t="s">
        <v>29</v>
      </c>
      <c r="I6037" s="24">
        <v>100332</v>
      </c>
      <c r="J6037" s="24">
        <v>160531</v>
      </c>
      <c r="K6037" s="24">
        <v>140465</v>
      </c>
      <c r="L6037" s="24">
        <v>224744</v>
      </c>
      <c r="M6037" s="24">
        <v>180598</v>
      </c>
      <c r="N6037" s="24">
        <v>288956</v>
      </c>
      <c r="O6037" s="24">
        <v>240797</v>
      </c>
      <c r="P6037" s="24">
        <v>385275</v>
      </c>
      <c r="Q6037" s="24">
        <v>300996</v>
      </c>
      <c r="R6037" s="24">
        <v>481594</v>
      </c>
      <c r="S6037" s="24">
        <v>341129</v>
      </c>
      <c r="T6037" s="24">
        <v>545807</v>
      </c>
      <c r="U6037" s="24">
        <v>381262</v>
      </c>
      <c r="V6037" s="24">
        <v>610019</v>
      </c>
    </row>
    <row r="6038" spans="1:22" x14ac:dyDescent="0.3">
      <c r="A6038" s="54"/>
      <c r="B6038" s="54" t="s">
        <v>620</v>
      </c>
      <c r="C6038" s="54" t="s">
        <v>617</v>
      </c>
      <c r="D6038" t="s">
        <v>151</v>
      </c>
      <c r="E6038" s="54" t="s">
        <v>562</v>
      </c>
      <c r="F6038" s="57" t="s">
        <v>360</v>
      </c>
      <c r="G6038" s="23">
        <v>1</v>
      </c>
      <c r="H6038" s="23" t="s">
        <v>14</v>
      </c>
      <c r="I6038" s="24">
        <v>118657</v>
      </c>
      <c r="J6038" s="24">
        <v>207649</v>
      </c>
      <c r="K6038" s="24">
        <v>154051</v>
      </c>
      <c r="L6038" s="24">
        <v>269589</v>
      </c>
      <c r="M6038" s="24">
        <v>184765</v>
      </c>
      <c r="N6038" s="24">
        <v>323339</v>
      </c>
      <c r="O6038" s="24">
        <v>221032</v>
      </c>
      <c r="P6038" s="24">
        <v>386806</v>
      </c>
      <c r="Q6038" s="24">
        <v>260832</v>
      </c>
      <c r="R6038" s="24">
        <v>456457</v>
      </c>
      <c r="S6038" s="24">
        <v>286129</v>
      </c>
      <c r="T6038" s="24">
        <v>500725</v>
      </c>
      <c r="U6038" s="24">
        <v>309110</v>
      </c>
      <c r="V6038" s="24">
        <v>540942</v>
      </c>
    </row>
    <row r="6039" spans="1:22" x14ac:dyDescent="0.3">
      <c r="A6039" s="54"/>
      <c r="B6039" s="54" t="s">
        <v>620</v>
      </c>
      <c r="C6039" s="54" t="s">
        <v>617</v>
      </c>
      <c r="D6039" t="s">
        <v>151</v>
      </c>
      <c r="E6039" s="54" t="s">
        <v>562</v>
      </c>
      <c r="F6039" s="57" t="s">
        <v>360</v>
      </c>
      <c r="G6039" s="23">
        <v>2</v>
      </c>
      <c r="H6039" s="23" t="s">
        <v>30</v>
      </c>
      <c r="I6039" s="24">
        <v>102137</v>
      </c>
      <c r="J6039" s="24">
        <v>178740</v>
      </c>
      <c r="K6039" s="24">
        <v>134325</v>
      </c>
      <c r="L6039" s="24">
        <v>235069</v>
      </c>
      <c r="M6039" s="24">
        <v>163777</v>
      </c>
      <c r="N6039" s="24">
        <v>286609</v>
      </c>
      <c r="O6039" s="24">
        <v>201796</v>
      </c>
      <c r="P6039" s="24">
        <v>353142</v>
      </c>
      <c r="Q6039" s="24">
        <v>240528</v>
      </c>
      <c r="R6039" s="24">
        <v>420924</v>
      </c>
      <c r="S6039" s="24">
        <v>265849</v>
      </c>
      <c r="T6039" s="24">
        <v>465235</v>
      </c>
      <c r="U6039" s="24">
        <v>289148</v>
      </c>
      <c r="V6039" s="24">
        <v>506009</v>
      </c>
    </row>
    <row r="6040" spans="1:22" x14ac:dyDescent="0.3">
      <c r="A6040" s="54"/>
      <c r="B6040" s="54" t="s">
        <v>620</v>
      </c>
      <c r="C6040" s="54" t="s">
        <v>617</v>
      </c>
      <c r="D6040" t="s">
        <v>151</v>
      </c>
      <c r="E6040" s="54" t="s">
        <v>562</v>
      </c>
      <c r="F6040" s="57" t="s">
        <v>360</v>
      </c>
      <c r="G6040" s="23">
        <v>3</v>
      </c>
      <c r="H6040" s="23" t="s">
        <v>31</v>
      </c>
      <c r="I6040" s="24">
        <v>91760</v>
      </c>
      <c r="J6040" s="24">
        <v>160580</v>
      </c>
      <c r="K6040" s="24">
        <v>124537</v>
      </c>
      <c r="L6040" s="24">
        <v>217940</v>
      </c>
      <c r="M6040" s="24">
        <v>157221</v>
      </c>
      <c r="N6040" s="24">
        <v>275137</v>
      </c>
      <c r="O6040" s="24">
        <v>206720</v>
      </c>
      <c r="P6040" s="24">
        <v>361760</v>
      </c>
      <c r="Q6040" s="24">
        <v>255673</v>
      </c>
      <c r="R6040" s="24">
        <v>447428</v>
      </c>
      <c r="S6040" s="24">
        <v>287703</v>
      </c>
      <c r="T6040" s="24">
        <v>503480</v>
      </c>
      <c r="U6040" s="24">
        <v>319248</v>
      </c>
      <c r="V6040" s="24">
        <v>558684</v>
      </c>
    </row>
    <row r="6041" spans="1:22" x14ac:dyDescent="0.3">
      <c r="A6041" s="54"/>
      <c r="B6041" s="54" t="s">
        <v>620</v>
      </c>
      <c r="C6041" s="54" t="s">
        <v>617</v>
      </c>
      <c r="D6041" t="s">
        <v>151</v>
      </c>
      <c r="E6041" s="54" t="s">
        <v>562</v>
      </c>
      <c r="F6041" s="57" t="s">
        <v>360</v>
      </c>
      <c r="G6041" s="23">
        <v>4</v>
      </c>
      <c r="H6041" s="23" t="s">
        <v>29</v>
      </c>
      <c r="I6041" s="24">
        <v>104679</v>
      </c>
      <c r="J6041" s="24">
        <v>167486</v>
      </c>
      <c r="K6041" s="24">
        <v>146551</v>
      </c>
      <c r="L6041" s="24">
        <v>234481</v>
      </c>
      <c r="M6041" s="24">
        <v>188422</v>
      </c>
      <c r="N6041" s="24">
        <v>301475</v>
      </c>
      <c r="O6041" s="24">
        <v>251229</v>
      </c>
      <c r="P6041" s="24">
        <v>401967</v>
      </c>
      <c r="Q6041" s="24">
        <v>314037</v>
      </c>
      <c r="R6041" s="24">
        <v>502459</v>
      </c>
      <c r="S6041" s="24">
        <v>355908</v>
      </c>
      <c r="T6041" s="24">
        <v>569453</v>
      </c>
      <c r="U6041" s="24">
        <v>397780</v>
      </c>
      <c r="V6041" s="24">
        <v>636448</v>
      </c>
    </row>
    <row r="6042" spans="1:22" hidden="1" x14ac:dyDescent="0.3">
      <c r="A6042" s="23"/>
      <c r="B6042" s="23">
        <v>2023</v>
      </c>
      <c r="C6042" s="23" t="s">
        <v>567</v>
      </c>
      <c r="D6042" t="s">
        <v>176</v>
      </c>
      <c r="E6042" s="23" t="s">
        <v>572</v>
      </c>
      <c r="F6042" s="23" t="s">
        <v>461</v>
      </c>
      <c r="G6042" s="23">
        <v>1</v>
      </c>
      <c r="H6042" s="23" t="s">
        <v>14</v>
      </c>
      <c r="I6042" s="24">
        <v>108802</v>
      </c>
      <c r="J6042" s="24">
        <v>190404</v>
      </c>
      <c r="K6042" s="24">
        <v>141309</v>
      </c>
      <c r="L6042" s="24">
        <v>247290</v>
      </c>
      <c r="M6042" s="24">
        <v>168934</v>
      </c>
      <c r="N6042" s="24">
        <v>295634</v>
      </c>
      <c r="O6042" s="24">
        <v>201544</v>
      </c>
      <c r="P6042" s="24">
        <v>352701</v>
      </c>
      <c r="Q6042" s="24">
        <v>237865</v>
      </c>
      <c r="R6042" s="24">
        <v>416263</v>
      </c>
      <c r="S6042" s="24">
        <v>260973</v>
      </c>
      <c r="T6042" s="24">
        <v>456703</v>
      </c>
      <c r="U6042" s="24">
        <v>282748</v>
      </c>
      <c r="V6042" s="24">
        <v>494809</v>
      </c>
    </row>
    <row r="6043" spans="1:22" hidden="1" x14ac:dyDescent="0.3">
      <c r="A6043" s="23"/>
      <c r="B6043" s="23">
        <v>2023</v>
      </c>
      <c r="C6043" s="23" t="s">
        <v>567</v>
      </c>
      <c r="D6043" t="s">
        <v>176</v>
      </c>
      <c r="E6043" s="23" t="s">
        <v>572</v>
      </c>
      <c r="F6043" s="23" t="s">
        <v>461</v>
      </c>
      <c r="G6043" s="23">
        <v>2</v>
      </c>
      <c r="H6043" s="23" t="s">
        <v>30</v>
      </c>
      <c r="I6043" s="24">
        <v>90877</v>
      </c>
      <c r="J6043" s="24">
        <v>159034</v>
      </c>
      <c r="K6043" s="24">
        <v>121024</v>
      </c>
      <c r="L6043" s="24">
        <v>211791</v>
      </c>
      <c r="M6043" s="24">
        <v>149041</v>
      </c>
      <c r="N6043" s="24">
        <v>260823</v>
      </c>
      <c r="O6043" s="24">
        <v>187398</v>
      </c>
      <c r="P6043" s="24">
        <v>327946</v>
      </c>
      <c r="Q6043" s="24">
        <v>226608</v>
      </c>
      <c r="R6043" s="24">
        <v>396564</v>
      </c>
      <c r="S6043" s="24">
        <v>250212</v>
      </c>
      <c r="T6043" s="24">
        <v>437870</v>
      </c>
      <c r="U6043" s="24">
        <v>272313</v>
      </c>
      <c r="V6043" s="24">
        <v>476547</v>
      </c>
    </row>
    <row r="6044" spans="1:22" hidden="1" x14ac:dyDescent="0.3">
      <c r="A6044" s="23"/>
      <c r="B6044" s="23">
        <v>2023</v>
      </c>
      <c r="C6044" s="23" t="s">
        <v>567</v>
      </c>
      <c r="D6044" t="s">
        <v>176</v>
      </c>
      <c r="E6044" s="23" t="s">
        <v>572</v>
      </c>
      <c r="F6044" s="23" t="s">
        <v>461</v>
      </c>
      <c r="G6044" s="23">
        <v>3</v>
      </c>
      <c r="H6044" s="23" t="s">
        <v>31</v>
      </c>
      <c r="I6044" s="24">
        <v>83637</v>
      </c>
      <c r="J6044" s="24">
        <v>146365</v>
      </c>
      <c r="K6044" s="24">
        <v>115471</v>
      </c>
      <c r="L6044" s="24">
        <v>202075</v>
      </c>
      <c r="M6044" s="24">
        <v>146383</v>
      </c>
      <c r="N6044" s="24">
        <v>256171</v>
      </c>
      <c r="O6044" s="24">
        <v>191010</v>
      </c>
      <c r="P6044" s="24">
        <v>334268</v>
      </c>
      <c r="Q6044" s="24">
        <v>237898</v>
      </c>
      <c r="R6044" s="24">
        <v>416321</v>
      </c>
      <c r="S6044" s="24">
        <v>267650</v>
      </c>
      <c r="T6044" s="24">
        <v>468387</v>
      </c>
      <c r="U6044" s="24">
        <v>296938</v>
      </c>
      <c r="V6044" s="24">
        <v>519642</v>
      </c>
    </row>
    <row r="6045" spans="1:22" hidden="1" x14ac:dyDescent="0.3">
      <c r="A6045" s="23"/>
      <c r="B6045" s="23">
        <v>2023</v>
      </c>
      <c r="C6045" s="23" t="s">
        <v>567</v>
      </c>
      <c r="D6045" t="s">
        <v>176</v>
      </c>
      <c r="E6045" s="23" t="s">
        <v>572</v>
      </c>
      <c r="F6045" s="23" t="s">
        <v>461</v>
      </c>
      <c r="G6045" s="23">
        <v>4</v>
      </c>
      <c r="H6045" s="23" t="s">
        <v>29</v>
      </c>
      <c r="I6045" s="24">
        <v>93799</v>
      </c>
      <c r="J6045" s="24">
        <v>150078</v>
      </c>
      <c r="K6045" s="24">
        <v>131318</v>
      </c>
      <c r="L6045" s="24">
        <v>210109</v>
      </c>
      <c r="M6045" s="24">
        <v>168838</v>
      </c>
      <c r="N6045" s="24">
        <v>270141</v>
      </c>
      <c r="O6045" s="24">
        <v>225117</v>
      </c>
      <c r="P6045" s="24">
        <v>360188</v>
      </c>
      <c r="Q6045" s="24">
        <v>281397</v>
      </c>
      <c r="R6045" s="24">
        <v>450235</v>
      </c>
      <c r="S6045" s="24">
        <v>318916</v>
      </c>
      <c r="T6045" s="24">
        <v>510266</v>
      </c>
      <c r="U6045" s="24">
        <v>356436</v>
      </c>
      <c r="V6045" s="24">
        <v>570297</v>
      </c>
    </row>
    <row r="6046" spans="1:22" x14ac:dyDescent="0.3">
      <c r="A6046" s="54"/>
      <c r="B6046" s="54" t="s">
        <v>620</v>
      </c>
      <c r="C6046" s="54" t="s">
        <v>611</v>
      </c>
      <c r="D6046" t="s">
        <v>176</v>
      </c>
      <c r="E6046" s="54" t="s">
        <v>572</v>
      </c>
      <c r="F6046" s="57" t="s">
        <v>461</v>
      </c>
      <c r="G6046" s="23">
        <v>1</v>
      </c>
      <c r="H6046" s="23" t="s">
        <v>14</v>
      </c>
      <c r="I6046" s="24">
        <v>109189</v>
      </c>
      <c r="J6046" s="24">
        <v>191081</v>
      </c>
      <c r="K6046" s="24">
        <v>141688</v>
      </c>
      <c r="L6046" s="24">
        <v>247954</v>
      </c>
      <c r="M6046" s="24">
        <v>169890</v>
      </c>
      <c r="N6046" s="24">
        <v>297307</v>
      </c>
      <c r="O6046" s="24">
        <v>203166</v>
      </c>
      <c r="P6046" s="24">
        <v>355541</v>
      </c>
      <c r="Q6046" s="24">
        <v>239689</v>
      </c>
      <c r="R6046" s="24">
        <v>419455</v>
      </c>
      <c r="S6046" s="24">
        <v>262908</v>
      </c>
      <c r="T6046" s="24">
        <v>460089</v>
      </c>
      <c r="U6046" s="24">
        <v>283957</v>
      </c>
      <c r="V6046" s="24">
        <v>496924</v>
      </c>
    </row>
    <row r="6047" spans="1:22" x14ac:dyDescent="0.3">
      <c r="A6047" s="54"/>
      <c r="B6047" s="54" t="s">
        <v>620</v>
      </c>
      <c r="C6047" s="54" t="s">
        <v>611</v>
      </c>
      <c r="D6047" t="s">
        <v>176</v>
      </c>
      <c r="E6047" s="54" t="s">
        <v>572</v>
      </c>
      <c r="F6047" s="57" t="s">
        <v>461</v>
      </c>
      <c r="G6047" s="23">
        <v>2</v>
      </c>
      <c r="H6047" s="23" t="s">
        <v>30</v>
      </c>
      <c r="I6047" s="24">
        <v>94289</v>
      </c>
      <c r="J6047" s="24">
        <v>165006</v>
      </c>
      <c r="K6047" s="24">
        <v>123896</v>
      </c>
      <c r="L6047" s="24">
        <v>216817</v>
      </c>
      <c r="M6047" s="24">
        <v>150959</v>
      </c>
      <c r="N6047" s="24">
        <v>264178</v>
      </c>
      <c r="O6047" s="24">
        <v>185816</v>
      </c>
      <c r="P6047" s="24">
        <v>325177</v>
      </c>
      <c r="Q6047" s="24">
        <v>221375</v>
      </c>
      <c r="R6047" s="24">
        <v>387406</v>
      </c>
      <c r="S6047" s="24">
        <v>244631</v>
      </c>
      <c r="T6047" s="24">
        <v>428105</v>
      </c>
      <c r="U6047" s="24">
        <v>266002</v>
      </c>
      <c r="V6047" s="24">
        <v>465503</v>
      </c>
    </row>
    <row r="6048" spans="1:22" x14ac:dyDescent="0.3">
      <c r="A6048" s="54"/>
      <c r="B6048" s="54" t="s">
        <v>620</v>
      </c>
      <c r="C6048" s="54" t="s">
        <v>611</v>
      </c>
      <c r="D6048" t="s">
        <v>176</v>
      </c>
      <c r="E6048" s="54" t="s">
        <v>572</v>
      </c>
      <c r="F6048" s="57" t="s">
        <v>461</v>
      </c>
      <c r="G6048" s="23">
        <v>3</v>
      </c>
      <c r="H6048" s="23" t="s">
        <v>31</v>
      </c>
      <c r="I6048" s="24">
        <v>85060</v>
      </c>
      <c r="J6048" s="24">
        <v>148854</v>
      </c>
      <c r="K6048" s="24">
        <v>115541</v>
      </c>
      <c r="L6048" s="24">
        <v>202197</v>
      </c>
      <c r="M6048" s="24">
        <v>145939</v>
      </c>
      <c r="N6048" s="24">
        <v>255393</v>
      </c>
      <c r="O6048" s="24">
        <v>191962</v>
      </c>
      <c r="P6048" s="24">
        <v>335934</v>
      </c>
      <c r="Q6048" s="24">
        <v>237494</v>
      </c>
      <c r="R6048" s="24">
        <v>415614</v>
      </c>
      <c r="S6048" s="24">
        <v>267302</v>
      </c>
      <c r="T6048" s="24">
        <v>467778</v>
      </c>
      <c r="U6048" s="24">
        <v>296672</v>
      </c>
      <c r="V6048" s="24">
        <v>519176</v>
      </c>
    </row>
    <row r="6049" spans="1:22" x14ac:dyDescent="0.3">
      <c r="A6049" s="54"/>
      <c r="B6049" s="54" t="s">
        <v>620</v>
      </c>
      <c r="C6049" s="54" t="s">
        <v>611</v>
      </c>
      <c r="D6049" t="s">
        <v>176</v>
      </c>
      <c r="E6049" s="54" t="s">
        <v>572</v>
      </c>
      <c r="F6049" s="57" t="s">
        <v>461</v>
      </c>
      <c r="G6049" s="23">
        <v>4</v>
      </c>
      <c r="H6049" s="23" t="s">
        <v>29</v>
      </c>
      <c r="I6049" s="24">
        <v>96334</v>
      </c>
      <c r="J6049" s="24">
        <v>154135</v>
      </c>
      <c r="K6049" s="24">
        <v>134868</v>
      </c>
      <c r="L6049" s="24">
        <v>215788</v>
      </c>
      <c r="M6049" s="24">
        <v>173401</v>
      </c>
      <c r="N6049" s="24">
        <v>277442</v>
      </c>
      <c r="O6049" s="24">
        <v>231202</v>
      </c>
      <c r="P6049" s="24">
        <v>369923</v>
      </c>
      <c r="Q6049" s="24">
        <v>289002</v>
      </c>
      <c r="R6049" s="24">
        <v>462404</v>
      </c>
      <c r="S6049" s="24">
        <v>327536</v>
      </c>
      <c r="T6049" s="24">
        <v>524058</v>
      </c>
      <c r="U6049" s="24">
        <v>366070</v>
      </c>
      <c r="V6049" s="24">
        <v>585711</v>
      </c>
    </row>
    <row r="6050" spans="1:22" hidden="1" x14ac:dyDescent="0.3">
      <c r="A6050" s="23"/>
      <c r="B6050" s="23">
        <v>2023</v>
      </c>
      <c r="C6050" s="23" t="s">
        <v>551</v>
      </c>
      <c r="D6050" t="s">
        <v>154</v>
      </c>
      <c r="E6050" s="23" t="s">
        <v>555</v>
      </c>
      <c r="F6050" s="23" t="s">
        <v>324</v>
      </c>
      <c r="G6050" s="23">
        <v>1</v>
      </c>
      <c r="H6050" s="23" t="s">
        <v>14</v>
      </c>
      <c r="I6050" s="24">
        <v>115657</v>
      </c>
      <c r="J6050" s="24">
        <v>202400</v>
      </c>
      <c r="K6050" s="24">
        <v>150186</v>
      </c>
      <c r="L6050" s="24">
        <v>262825</v>
      </c>
      <c r="M6050" s="24">
        <v>179524</v>
      </c>
      <c r="N6050" s="24">
        <v>314167</v>
      </c>
      <c r="O6050" s="24">
        <v>214146</v>
      </c>
      <c r="P6050" s="24">
        <v>374756</v>
      </c>
      <c r="Q6050" s="24">
        <v>252716</v>
      </c>
      <c r="R6050" s="24">
        <v>442254</v>
      </c>
      <c r="S6050" s="24">
        <v>277258</v>
      </c>
      <c r="T6050" s="24">
        <v>485201</v>
      </c>
      <c r="U6050" s="24">
        <v>300375</v>
      </c>
      <c r="V6050" s="24">
        <v>525656</v>
      </c>
    </row>
    <row r="6051" spans="1:22" hidden="1" x14ac:dyDescent="0.3">
      <c r="A6051" s="23"/>
      <c r="B6051" s="23">
        <v>2023</v>
      </c>
      <c r="C6051" s="23" t="s">
        <v>551</v>
      </c>
      <c r="D6051" t="s">
        <v>154</v>
      </c>
      <c r="E6051" s="23" t="s">
        <v>555</v>
      </c>
      <c r="F6051" s="23" t="s">
        <v>324</v>
      </c>
      <c r="G6051" s="23">
        <v>2</v>
      </c>
      <c r="H6051" s="23" t="s">
        <v>30</v>
      </c>
      <c r="I6051" s="24">
        <v>96743</v>
      </c>
      <c r="J6051" s="24">
        <v>169300</v>
      </c>
      <c r="K6051" s="24">
        <v>128782</v>
      </c>
      <c r="L6051" s="24">
        <v>225368</v>
      </c>
      <c r="M6051" s="24">
        <v>158534</v>
      </c>
      <c r="N6051" s="24">
        <v>277435</v>
      </c>
      <c r="O6051" s="24">
        <v>199220</v>
      </c>
      <c r="P6051" s="24">
        <v>348635</v>
      </c>
      <c r="Q6051" s="24">
        <v>240839</v>
      </c>
      <c r="R6051" s="24">
        <v>421468</v>
      </c>
      <c r="S6051" s="24">
        <v>265903</v>
      </c>
      <c r="T6051" s="24">
        <v>465330</v>
      </c>
      <c r="U6051" s="24">
        <v>289364</v>
      </c>
      <c r="V6051" s="24">
        <v>506387</v>
      </c>
    </row>
    <row r="6052" spans="1:22" hidden="1" x14ac:dyDescent="0.3">
      <c r="A6052" s="23"/>
      <c r="B6052" s="23">
        <v>2023</v>
      </c>
      <c r="C6052" s="23" t="s">
        <v>551</v>
      </c>
      <c r="D6052" t="s">
        <v>154</v>
      </c>
      <c r="E6052" s="23" t="s">
        <v>555</v>
      </c>
      <c r="F6052" s="23" t="s">
        <v>324</v>
      </c>
      <c r="G6052" s="23">
        <v>3</v>
      </c>
      <c r="H6052" s="23" t="s">
        <v>31</v>
      </c>
      <c r="I6052" s="24">
        <v>89126</v>
      </c>
      <c r="J6052" s="24">
        <v>155971</v>
      </c>
      <c r="K6052" s="24">
        <v>123066</v>
      </c>
      <c r="L6052" s="24">
        <v>215366</v>
      </c>
      <c r="M6052" s="24">
        <v>156034</v>
      </c>
      <c r="N6052" s="24">
        <v>273059</v>
      </c>
      <c r="O6052" s="24">
        <v>203648</v>
      </c>
      <c r="P6052" s="24">
        <v>356383</v>
      </c>
      <c r="Q6052" s="24">
        <v>253647</v>
      </c>
      <c r="R6052" s="24">
        <v>443882</v>
      </c>
      <c r="S6052" s="24">
        <v>285390</v>
      </c>
      <c r="T6052" s="24">
        <v>499432</v>
      </c>
      <c r="U6052" s="24">
        <v>316644</v>
      </c>
      <c r="V6052" s="24">
        <v>554128</v>
      </c>
    </row>
    <row r="6053" spans="1:22" hidden="1" x14ac:dyDescent="0.3">
      <c r="A6053" s="23"/>
      <c r="B6053" s="23">
        <v>2023</v>
      </c>
      <c r="C6053" s="23" t="s">
        <v>551</v>
      </c>
      <c r="D6053" t="s">
        <v>154</v>
      </c>
      <c r="E6053" s="23" t="s">
        <v>555</v>
      </c>
      <c r="F6053" s="23" t="s">
        <v>324</v>
      </c>
      <c r="G6053" s="23">
        <v>4</v>
      </c>
      <c r="H6053" s="23" t="s">
        <v>29</v>
      </c>
      <c r="I6053" s="24">
        <v>99712</v>
      </c>
      <c r="J6053" s="24">
        <v>159539</v>
      </c>
      <c r="K6053" s="24">
        <v>139597</v>
      </c>
      <c r="L6053" s="24">
        <v>223355</v>
      </c>
      <c r="M6053" s="24">
        <v>179481</v>
      </c>
      <c r="N6053" s="24">
        <v>287170</v>
      </c>
      <c r="O6053" s="24">
        <v>239308</v>
      </c>
      <c r="P6053" s="24">
        <v>382894</v>
      </c>
      <c r="Q6053" s="24">
        <v>299136</v>
      </c>
      <c r="R6053" s="24">
        <v>478617</v>
      </c>
      <c r="S6053" s="24">
        <v>339020</v>
      </c>
      <c r="T6053" s="24">
        <v>542432</v>
      </c>
      <c r="U6053" s="24">
        <v>378905</v>
      </c>
      <c r="V6053" s="24">
        <v>606248</v>
      </c>
    </row>
    <row r="6054" spans="1:22" x14ac:dyDescent="0.3">
      <c r="A6054" s="54"/>
      <c r="B6054" s="54" t="s">
        <v>620</v>
      </c>
      <c r="C6054" s="54" t="s">
        <v>608</v>
      </c>
      <c r="D6054" t="s">
        <v>154</v>
      </c>
      <c r="E6054" s="54" t="s">
        <v>555</v>
      </c>
      <c r="F6054" s="57" t="s">
        <v>324</v>
      </c>
      <c r="G6054" s="23">
        <v>1</v>
      </c>
      <c r="H6054" s="23" t="s">
        <v>14</v>
      </c>
      <c r="I6054" s="24">
        <v>114780</v>
      </c>
      <c r="J6054" s="24">
        <v>200865</v>
      </c>
      <c r="K6054" s="24">
        <v>148916</v>
      </c>
      <c r="L6054" s="24">
        <v>260603</v>
      </c>
      <c r="M6054" s="24">
        <v>178539</v>
      </c>
      <c r="N6054" s="24">
        <v>312444</v>
      </c>
      <c r="O6054" s="24">
        <v>213484</v>
      </c>
      <c r="P6054" s="24">
        <v>373598</v>
      </c>
      <c r="Q6054" s="24">
        <v>251839</v>
      </c>
      <c r="R6054" s="24">
        <v>440718</v>
      </c>
      <c r="S6054" s="24">
        <v>276225</v>
      </c>
      <c r="T6054" s="24">
        <v>483394</v>
      </c>
      <c r="U6054" s="24">
        <v>298315</v>
      </c>
      <c r="V6054" s="24">
        <v>522051</v>
      </c>
    </row>
    <row r="6055" spans="1:22" x14ac:dyDescent="0.3">
      <c r="A6055" s="54"/>
      <c r="B6055" s="54" t="s">
        <v>620</v>
      </c>
      <c r="C6055" s="54" t="s">
        <v>608</v>
      </c>
      <c r="D6055" t="s">
        <v>154</v>
      </c>
      <c r="E6055" s="54" t="s">
        <v>555</v>
      </c>
      <c r="F6055" s="57" t="s">
        <v>324</v>
      </c>
      <c r="G6055" s="23">
        <v>2</v>
      </c>
      <c r="H6055" s="23" t="s">
        <v>30</v>
      </c>
      <c r="I6055" s="24">
        <v>99229</v>
      </c>
      <c r="J6055" s="24">
        <v>173650</v>
      </c>
      <c r="K6055" s="24">
        <v>130347</v>
      </c>
      <c r="L6055" s="24">
        <v>228107</v>
      </c>
      <c r="M6055" s="24">
        <v>158782</v>
      </c>
      <c r="N6055" s="24">
        <v>277868</v>
      </c>
      <c r="O6055" s="24">
        <v>195375</v>
      </c>
      <c r="P6055" s="24">
        <v>341907</v>
      </c>
      <c r="Q6055" s="24">
        <v>232725</v>
      </c>
      <c r="R6055" s="24">
        <v>407268</v>
      </c>
      <c r="S6055" s="24">
        <v>257156</v>
      </c>
      <c r="T6055" s="24">
        <v>450023</v>
      </c>
      <c r="U6055" s="24">
        <v>279594</v>
      </c>
      <c r="V6055" s="24">
        <v>489290</v>
      </c>
    </row>
    <row r="6056" spans="1:22" x14ac:dyDescent="0.3">
      <c r="A6056" s="54"/>
      <c r="B6056" s="54" t="s">
        <v>620</v>
      </c>
      <c r="C6056" s="54" t="s">
        <v>608</v>
      </c>
      <c r="D6056" t="s">
        <v>154</v>
      </c>
      <c r="E6056" s="54" t="s">
        <v>555</v>
      </c>
      <c r="F6056" s="57" t="s">
        <v>324</v>
      </c>
      <c r="G6056" s="23">
        <v>3</v>
      </c>
      <c r="H6056" s="23" t="s">
        <v>31</v>
      </c>
      <c r="I6056" s="24">
        <v>89645</v>
      </c>
      <c r="J6056" s="24">
        <v>156879</v>
      </c>
      <c r="K6056" s="24">
        <v>121807</v>
      </c>
      <c r="L6056" s="24">
        <v>213162</v>
      </c>
      <c r="M6056" s="24">
        <v>153880</v>
      </c>
      <c r="N6056" s="24">
        <v>269291</v>
      </c>
      <c r="O6056" s="24">
        <v>202436</v>
      </c>
      <c r="P6056" s="24">
        <v>354263</v>
      </c>
      <c r="Q6056" s="24">
        <v>250478</v>
      </c>
      <c r="R6056" s="24">
        <v>438337</v>
      </c>
      <c r="S6056" s="24">
        <v>281936</v>
      </c>
      <c r="T6056" s="24">
        <v>493389</v>
      </c>
      <c r="U6056" s="24">
        <v>312938</v>
      </c>
      <c r="V6056" s="24">
        <v>547641</v>
      </c>
    </row>
    <row r="6057" spans="1:22" x14ac:dyDescent="0.3">
      <c r="A6057" s="54"/>
      <c r="B6057" s="54" t="s">
        <v>620</v>
      </c>
      <c r="C6057" s="54" t="s">
        <v>608</v>
      </c>
      <c r="D6057" t="s">
        <v>154</v>
      </c>
      <c r="E6057" s="54" t="s">
        <v>555</v>
      </c>
      <c r="F6057" s="57" t="s">
        <v>324</v>
      </c>
      <c r="G6057" s="23">
        <v>4</v>
      </c>
      <c r="H6057" s="23" t="s">
        <v>29</v>
      </c>
      <c r="I6057" s="24">
        <v>101270</v>
      </c>
      <c r="J6057" s="24">
        <v>162031</v>
      </c>
      <c r="K6057" s="24">
        <v>141778</v>
      </c>
      <c r="L6057" s="24">
        <v>226844</v>
      </c>
      <c r="M6057" s="24">
        <v>182285</v>
      </c>
      <c r="N6057" s="24">
        <v>291657</v>
      </c>
      <c r="O6057" s="24">
        <v>243047</v>
      </c>
      <c r="P6057" s="24">
        <v>388876</v>
      </c>
      <c r="Q6057" s="24">
        <v>303809</v>
      </c>
      <c r="R6057" s="24">
        <v>486094</v>
      </c>
      <c r="S6057" s="24">
        <v>344317</v>
      </c>
      <c r="T6057" s="24">
        <v>550907</v>
      </c>
      <c r="U6057" s="24">
        <v>384825</v>
      </c>
      <c r="V6057" s="24">
        <v>615720</v>
      </c>
    </row>
    <row r="6058" spans="1:22" hidden="1" x14ac:dyDescent="0.3">
      <c r="A6058" s="23"/>
      <c r="B6058" s="23">
        <v>2023</v>
      </c>
      <c r="C6058" s="23" t="s">
        <v>544</v>
      </c>
      <c r="D6058" t="s">
        <v>179</v>
      </c>
      <c r="E6058" s="23" t="s">
        <v>549</v>
      </c>
      <c r="F6058" s="23" t="s">
        <v>347</v>
      </c>
      <c r="G6058" s="23">
        <v>1</v>
      </c>
      <c r="H6058" s="23" t="s">
        <v>14</v>
      </c>
      <c r="I6058" s="24">
        <v>124267</v>
      </c>
      <c r="J6058" s="24">
        <v>217467</v>
      </c>
      <c r="K6058" s="24">
        <v>161286</v>
      </c>
      <c r="L6058" s="24">
        <v>282250</v>
      </c>
      <c r="M6058" s="24">
        <v>192722</v>
      </c>
      <c r="N6058" s="24">
        <v>337263</v>
      </c>
      <c r="O6058" s="24">
        <v>229793</v>
      </c>
      <c r="P6058" s="24">
        <v>402137</v>
      </c>
      <c r="Q6058" s="24">
        <v>271112</v>
      </c>
      <c r="R6058" s="24">
        <v>474446</v>
      </c>
      <c r="S6058" s="24">
        <v>297411</v>
      </c>
      <c r="T6058" s="24">
        <v>520470</v>
      </c>
      <c r="U6058" s="24">
        <v>322157</v>
      </c>
      <c r="V6058" s="24">
        <v>563774</v>
      </c>
    </row>
    <row r="6059" spans="1:22" hidden="1" x14ac:dyDescent="0.3">
      <c r="A6059" s="23"/>
      <c r="B6059" s="23">
        <v>2023</v>
      </c>
      <c r="C6059" s="23" t="s">
        <v>544</v>
      </c>
      <c r="D6059" t="s">
        <v>179</v>
      </c>
      <c r="E6059" s="23" t="s">
        <v>549</v>
      </c>
      <c r="F6059" s="23" t="s">
        <v>347</v>
      </c>
      <c r="G6059" s="23">
        <v>2</v>
      </c>
      <c r="H6059" s="23" t="s">
        <v>30</v>
      </c>
      <c r="I6059" s="24">
        <v>104378</v>
      </c>
      <c r="J6059" s="24">
        <v>182661</v>
      </c>
      <c r="K6059" s="24">
        <v>138778</v>
      </c>
      <c r="L6059" s="24">
        <v>242862</v>
      </c>
      <c r="M6059" s="24">
        <v>170650</v>
      </c>
      <c r="N6059" s="24">
        <v>298638</v>
      </c>
      <c r="O6059" s="24">
        <v>214097</v>
      </c>
      <c r="P6059" s="24">
        <v>374670</v>
      </c>
      <c r="Q6059" s="24">
        <v>258622</v>
      </c>
      <c r="R6059" s="24">
        <v>452589</v>
      </c>
      <c r="S6059" s="24">
        <v>285471</v>
      </c>
      <c r="T6059" s="24">
        <v>499574</v>
      </c>
      <c r="U6059" s="24">
        <v>310578</v>
      </c>
      <c r="V6059" s="24">
        <v>543511</v>
      </c>
    </row>
    <row r="6060" spans="1:22" hidden="1" x14ac:dyDescent="0.3">
      <c r="A6060" s="23"/>
      <c r="B6060" s="23">
        <v>2023</v>
      </c>
      <c r="C6060" s="23" t="s">
        <v>544</v>
      </c>
      <c r="D6060" t="s">
        <v>179</v>
      </c>
      <c r="E6060" s="23" t="s">
        <v>549</v>
      </c>
      <c r="F6060" s="23" t="s">
        <v>347</v>
      </c>
      <c r="G6060" s="23">
        <v>3</v>
      </c>
      <c r="H6060" s="23" t="s">
        <v>31</v>
      </c>
      <c r="I6060" s="24">
        <v>96437</v>
      </c>
      <c r="J6060" s="24">
        <v>168765</v>
      </c>
      <c r="K6060" s="24">
        <v>133213</v>
      </c>
      <c r="L6060" s="24">
        <v>233124</v>
      </c>
      <c r="M6060" s="24">
        <v>168967</v>
      </c>
      <c r="N6060" s="24">
        <v>295692</v>
      </c>
      <c r="O6060" s="24">
        <v>220665</v>
      </c>
      <c r="P6060" s="24">
        <v>386164</v>
      </c>
      <c r="Q6060" s="24">
        <v>274872</v>
      </c>
      <c r="R6060" s="24">
        <v>481025</v>
      </c>
      <c r="S6060" s="24">
        <v>309338</v>
      </c>
      <c r="T6060" s="24">
        <v>541341</v>
      </c>
      <c r="U6060" s="24">
        <v>343290</v>
      </c>
      <c r="V6060" s="24">
        <v>600757</v>
      </c>
    </row>
    <row r="6061" spans="1:22" hidden="1" x14ac:dyDescent="0.3">
      <c r="A6061" s="23"/>
      <c r="B6061" s="23">
        <v>2023</v>
      </c>
      <c r="C6061" s="23" t="s">
        <v>544</v>
      </c>
      <c r="D6061" t="s">
        <v>179</v>
      </c>
      <c r="E6061" s="23" t="s">
        <v>549</v>
      </c>
      <c r="F6061" s="23" t="s">
        <v>347</v>
      </c>
      <c r="G6061" s="23">
        <v>4</v>
      </c>
      <c r="H6061" s="23" t="s">
        <v>29</v>
      </c>
      <c r="I6061" s="24">
        <v>107144</v>
      </c>
      <c r="J6061" s="24">
        <v>171431</v>
      </c>
      <c r="K6061" s="24">
        <v>150002</v>
      </c>
      <c r="L6061" s="24">
        <v>240003</v>
      </c>
      <c r="M6061" s="24">
        <v>192859</v>
      </c>
      <c r="N6061" s="24">
        <v>308575</v>
      </c>
      <c r="O6061" s="24">
        <v>257146</v>
      </c>
      <c r="P6061" s="24">
        <v>411433</v>
      </c>
      <c r="Q6061" s="24">
        <v>321432</v>
      </c>
      <c r="R6061" s="24">
        <v>514292</v>
      </c>
      <c r="S6061" s="24">
        <v>364290</v>
      </c>
      <c r="T6061" s="24">
        <v>582864</v>
      </c>
      <c r="U6061" s="24">
        <v>407148</v>
      </c>
      <c r="V6061" s="24">
        <v>651436</v>
      </c>
    </row>
    <row r="6062" spans="1:22" x14ac:dyDescent="0.3">
      <c r="A6062" s="54"/>
      <c r="B6062" s="54" t="s">
        <v>620</v>
      </c>
      <c r="C6062" s="54" t="s">
        <v>614</v>
      </c>
      <c r="D6062" t="s">
        <v>179</v>
      </c>
      <c r="E6062" s="54" t="s">
        <v>543</v>
      </c>
      <c r="F6062" s="57" t="s">
        <v>347</v>
      </c>
      <c r="G6062" s="23">
        <v>1</v>
      </c>
      <c r="H6062" s="23" t="s">
        <v>14</v>
      </c>
      <c r="I6062" s="24">
        <v>123958</v>
      </c>
      <c r="J6062" s="24">
        <v>216927</v>
      </c>
      <c r="K6062" s="24">
        <v>160719</v>
      </c>
      <c r="L6062" s="24">
        <v>281259</v>
      </c>
      <c r="M6062" s="24">
        <v>192621</v>
      </c>
      <c r="N6062" s="24">
        <v>337087</v>
      </c>
      <c r="O6062" s="24">
        <v>230218</v>
      </c>
      <c r="P6062" s="24">
        <v>402882</v>
      </c>
      <c r="Q6062" s="24">
        <v>271490</v>
      </c>
      <c r="R6062" s="24">
        <v>475108</v>
      </c>
      <c r="S6062" s="24">
        <v>297740</v>
      </c>
      <c r="T6062" s="24">
        <v>521045</v>
      </c>
      <c r="U6062" s="24">
        <v>321452</v>
      </c>
      <c r="V6062" s="24">
        <v>562541</v>
      </c>
    </row>
    <row r="6063" spans="1:22" x14ac:dyDescent="0.3">
      <c r="A6063" s="54"/>
      <c r="B6063" s="54" t="s">
        <v>620</v>
      </c>
      <c r="C6063" s="54" t="s">
        <v>614</v>
      </c>
      <c r="D6063" t="s">
        <v>179</v>
      </c>
      <c r="E6063" s="54" t="s">
        <v>543</v>
      </c>
      <c r="F6063" s="57" t="s">
        <v>347</v>
      </c>
      <c r="G6063" s="23">
        <v>2</v>
      </c>
      <c r="H6063" s="23" t="s">
        <v>30</v>
      </c>
      <c r="I6063" s="24">
        <v>107605</v>
      </c>
      <c r="J6063" s="24">
        <v>188309</v>
      </c>
      <c r="K6063" s="24">
        <v>141193</v>
      </c>
      <c r="L6063" s="24">
        <v>247087</v>
      </c>
      <c r="M6063" s="24">
        <v>171845</v>
      </c>
      <c r="N6063" s="24">
        <v>300729</v>
      </c>
      <c r="O6063" s="24">
        <v>211176</v>
      </c>
      <c r="P6063" s="24">
        <v>369558</v>
      </c>
      <c r="Q6063" s="24">
        <v>251391</v>
      </c>
      <c r="R6063" s="24">
        <v>439934</v>
      </c>
      <c r="S6063" s="24">
        <v>277711</v>
      </c>
      <c r="T6063" s="24">
        <v>485995</v>
      </c>
      <c r="U6063" s="24">
        <v>301841</v>
      </c>
      <c r="V6063" s="24">
        <v>528222</v>
      </c>
    </row>
    <row r="6064" spans="1:22" x14ac:dyDescent="0.3">
      <c r="A6064" s="54"/>
      <c r="B6064" s="54" t="s">
        <v>620</v>
      </c>
      <c r="C6064" s="54" t="s">
        <v>614</v>
      </c>
      <c r="D6064" t="s">
        <v>179</v>
      </c>
      <c r="E6064" s="54" t="s">
        <v>543</v>
      </c>
      <c r="F6064" s="57" t="s">
        <v>347</v>
      </c>
      <c r="G6064" s="23">
        <v>3</v>
      </c>
      <c r="H6064" s="23" t="s">
        <v>31</v>
      </c>
      <c r="I6064" s="24">
        <v>97724</v>
      </c>
      <c r="J6064" s="24">
        <v>171017</v>
      </c>
      <c r="K6064" s="24">
        <v>132926</v>
      </c>
      <c r="L6064" s="24">
        <v>232621</v>
      </c>
      <c r="M6064" s="24">
        <v>168036</v>
      </c>
      <c r="N6064" s="24">
        <v>294063</v>
      </c>
      <c r="O6064" s="24">
        <v>221169</v>
      </c>
      <c r="P6064" s="24">
        <v>387046</v>
      </c>
      <c r="Q6064" s="24">
        <v>273763</v>
      </c>
      <c r="R6064" s="24">
        <v>479085</v>
      </c>
      <c r="S6064" s="24">
        <v>308225</v>
      </c>
      <c r="T6064" s="24">
        <v>539394</v>
      </c>
      <c r="U6064" s="24">
        <v>342208</v>
      </c>
      <c r="V6064" s="24">
        <v>598864</v>
      </c>
    </row>
    <row r="6065" spans="1:22" x14ac:dyDescent="0.3">
      <c r="A6065" s="54"/>
      <c r="B6065" s="54" t="s">
        <v>620</v>
      </c>
      <c r="C6065" s="54" t="s">
        <v>614</v>
      </c>
      <c r="D6065" t="s">
        <v>179</v>
      </c>
      <c r="E6065" s="54" t="s">
        <v>543</v>
      </c>
      <c r="F6065" s="57" t="s">
        <v>347</v>
      </c>
      <c r="G6065" s="23">
        <v>4</v>
      </c>
      <c r="H6065" s="23" t="s">
        <v>29</v>
      </c>
      <c r="I6065" s="24">
        <v>109378</v>
      </c>
      <c r="J6065" s="24">
        <v>175006</v>
      </c>
      <c r="K6065" s="24">
        <v>153130</v>
      </c>
      <c r="L6065" s="24">
        <v>245008</v>
      </c>
      <c r="M6065" s="24">
        <v>196881</v>
      </c>
      <c r="N6065" s="24">
        <v>315010</v>
      </c>
      <c r="O6065" s="24">
        <v>262508</v>
      </c>
      <c r="P6065" s="24">
        <v>420013</v>
      </c>
      <c r="Q6065" s="24">
        <v>328135</v>
      </c>
      <c r="R6065" s="24">
        <v>525017</v>
      </c>
      <c r="S6065" s="24">
        <v>371887</v>
      </c>
      <c r="T6065" s="24">
        <v>595019</v>
      </c>
      <c r="U6065" s="24">
        <v>415638</v>
      </c>
      <c r="V6065" s="24">
        <v>665021</v>
      </c>
    </row>
    <row r="6066" spans="1:22" hidden="1" x14ac:dyDescent="0.3">
      <c r="A6066" s="23"/>
      <c r="B6066" s="23">
        <v>2023</v>
      </c>
      <c r="C6066" s="23" t="s">
        <v>585</v>
      </c>
      <c r="D6066" t="s">
        <v>74</v>
      </c>
      <c r="E6066" s="23" t="s">
        <v>587</v>
      </c>
      <c r="F6066" s="23" t="s">
        <v>75</v>
      </c>
      <c r="G6066" s="23">
        <v>1</v>
      </c>
      <c r="H6066" s="23" t="s">
        <v>14</v>
      </c>
      <c r="I6066" s="24">
        <v>145899</v>
      </c>
      <c r="J6066" s="24">
        <v>255323</v>
      </c>
      <c r="K6066" s="24">
        <v>189229</v>
      </c>
      <c r="L6066" s="24">
        <v>331151</v>
      </c>
      <c r="M6066" s="24">
        <v>225996</v>
      </c>
      <c r="N6066" s="24">
        <v>395493</v>
      </c>
      <c r="O6066" s="24">
        <v>269306</v>
      </c>
      <c r="P6066" s="24">
        <v>471285</v>
      </c>
      <c r="Q6066" s="24">
        <v>317616</v>
      </c>
      <c r="R6066" s="24">
        <v>555828</v>
      </c>
      <c r="S6066" s="24">
        <v>348378</v>
      </c>
      <c r="T6066" s="24">
        <v>609661</v>
      </c>
      <c r="U6066" s="24">
        <v>377277</v>
      </c>
      <c r="V6066" s="24">
        <v>660235</v>
      </c>
    </row>
    <row r="6067" spans="1:22" hidden="1" x14ac:dyDescent="0.3">
      <c r="A6067" s="23"/>
      <c r="B6067" s="23">
        <v>2023</v>
      </c>
      <c r="C6067" s="23" t="s">
        <v>585</v>
      </c>
      <c r="D6067" t="s">
        <v>74</v>
      </c>
      <c r="E6067" s="23" t="s">
        <v>587</v>
      </c>
      <c r="F6067" s="23" t="s">
        <v>75</v>
      </c>
      <c r="G6067" s="23">
        <v>2</v>
      </c>
      <c r="H6067" s="23" t="s">
        <v>30</v>
      </c>
      <c r="I6067" s="24">
        <v>123266</v>
      </c>
      <c r="J6067" s="24">
        <v>215716</v>
      </c>
      <c r="K6067" s="24">
        <v>163616</v>
      </c>
      <c r="L6067" s="24">
        <v>286329</v>
      </c>
      <c r="M6067" s="24">
        <v>200879</v>
      </c>
      <c r="N6067" s="24">
        <v>351539</v>
      </c>
      <c r="O6067" s="24">
        <v>251445</v>
      </c>
      <c r="P6067" s="24">
        <v>440028</v>
      </c>
      <c r="Q6067" s="24">
        <v>303403</v>
      </c>
      <c r="R6067" s="24">
        <v>530956</v>
      </c>
      <c r="S6067" s="24">
        <v>334790</v>
      </c>
      <c r="T6067" s="24">
        <v>585883</v>
      </c>
      <c r="U6067" s="24">
        <v>364101</v>
      </c>
      <c r="V6067" s="24">
        <v>637177</v>
      </c>
    </row>
    <row r="6068" spans="1:22" hidden="1" x14ac:dyDescent="0.3">
      <c r="A6068" s="23"/>
      <c r="B6068" s="23">
        <v>2023</v>
      </c>
      <c r="C6068" s="23" t="s">
        <v>585</v>
      </c>
      <c r="D6068" t="s">
        <v>74</v>
      </c>
      <c r="E6068" s="23" t="s">
        <v>587</v>
      </c>
      <c r="F6068" s="23" t="s">
        <v>75</v>
      </c>
      <c r="G6068" s="23">
        <v>3</v>
      </c>
      <c r="H6068" s="23" t="s">
        <v>31</v>
      </c>
      <c r="I6068" s="24">
        <v>114347</v>
      </c>
      <c r="J6068" s="24">
        <v>200107</v>
      </c>
      <c r="K6068" s="24">
        <v>158039</v>
      </c>
      <c r="L6068" s="24">
        <v>276568</v>
      </c>
      <c r="M6068" s="24">
        <v>200567</v>
      </c>
      <c r="N6068" s="24">
        <v>350992</v>
      </c>
      <c r="O6068" s="24">
        <v>262161</v>
      </c>
      <c r="P6068" s="24">
        <v>458781</v>
      </c>
      <c r="Q6068" s="24">
        <v>326609</v>
      </c>
      <c r="R6068" s="24">
        <v>571565</v>
      </c>
      <c r="S6068" s="24">
        <v>367672</v>
      </c>
      <c r="T6068" s="24">
        <v>643425</v>
      </c>
      <c r="U6068" s="24">
        <v>408150</v>
      </c>
      <c r="V6068" s="24">
        <v>714262</v>
      </c>
    </row>
    <row r="6069" spans="1:22" hidden="1" x14ac:dyDescent="0.3">
      <c r="A6069" s="23"/>
      <c r="B6069" s="23">
        <v>2023</v>
      </c>
      <c r="C6069" s="23" t="s">
        <v>585</v>
      </c>
      <c r="D6069" t="s">
        <v>74</v>
      </c>
      <c r="E6069" s="23" t="s">
        <v>587</v>
      </c>
      <c r="F6069" s="23" t="s">
        <v>75</v>
      </c>
      <c r="G6069" s="23">
        <v>4</v>
      </c>
      <c r="H6069" s="23" t="s">
        <v>29</v>
      </c>
      <c r="I6069" s="24">
        <v>125812</v>
      </c>
      <c r="J6069" s="24">
        <v>201299</v>
      </c>
      <c r="K6069" s="24">
        <v>176136</v>
      </c>
      <c r="L6069" s="24">
        <v>281818</v>
      </c>
      <c r="M6069" s="24">
        <v>226461</v>
      </c>
      <c r="N6069" s="24">
        <v>362338</v>
      </c>
      <c r="O6069" s="24">
        <v>301948</v>
      </c>
      <c r="P6069" s="24">
        <v>483117</v>
      </c>
      <c r="Q6069" s="24">
        <v>377435</v>
      </c>
      <c r="R6069" s="24">
        <v>603896</v>
      </c>
      <c r="S6069" s="24">
        <v>427760</v>
      </c>
      <c r="T6069" s="24">
        <v>684416</v>
      </c>
      <c r="U6069" s="24">
        <v>478084</v>
      </c>
      <c r="V6069" s="24">
        <v>764935</v>
      </c>
    </row>
    <row r="6070" spans="1:22" x14ac:dyDescent="0.3">
      <c r="A6070" s="54"/>
      <c r="B6070" s="54" t="s">
        <v>620</v>
      </c>
      <c r="C6070" s="54" t="s">
        <v>610</v>
      </c>
      <c r="D6070" t="s">
        <v>74</v>
      </c>
      <c r="E6070" s="54" t="s">
        <v>587</v>
      </c>
      <c r="F6070" s="57" t="s">
        <v>75</v>
      </c>
      <c r="G6070" s="23">
        <v>1</v>
      </c>
      <c r="H6070" s="23" t="s">
        <v>14</v>
      </c>
      <c r="I6070" s="24">
        <v>143733</v>
      </c>
      <c r="J6070" s="24">
        <v>251533</v>
      </c>
      <c r="K6070" s="24">
        <v>186275</v>
      </c>
      <c r="L6070" s="24">
        <v>325982</v>
      </c>
      <c r="M6070" s="24">
        <v>223195</v>
      </c>
      <c r="N6070" s="24">
        <v>390591</v>
      </c>
      <c r="O6070" s="24">
        <v>266677</v>
      </c>
      <c r="P6070" s="24">
        <v>466684</v>
      </c>
      <c r="Q6070" s="24">
        <v>314413</v>
      </c>
      <c r="R6070" s="24">
        <v>550222</v>
      </c>
      <c r="S6070" s="24">
        <v>344782</v>
      </c>
      <c r="T6070" s="24">
        <v>603369</v>
      </c>
      <c r="U6070" s="24">
        <v>372161</v>
      </c>
      <c r="V6070" s="24">
        <v>651283</v>
      </c>
    </row>
    <row r="6071" spans="1:22" x14ac:dyDescent="0.3">
      <c r="A6071" s="54"/>
      <c r="B6071" s="54" t="s">
        <v>620</v>
      </c>
      <c r="C6071" s="54" t="s">
        <v>610</v>
      </c>
      <c r="D6071" t="s">
        <v>74</v>
      </c>
      <c r="E6071" s="54" t="s">
        <v>587</v>
      </c>
      <c r="F6071" s="57" t="s">
        <v>75</v>
      </c>
      <c r="G6071" s="23">
        <v>2</v>
      </c>
      <c r="H6071" s="23" t="s">
        <v>30</v>
      </c>
      <c r="I6071" s="24">
        <v>125124</v>
      </c>
      <c r="J6071" s="24">
        <v>218968</v>
      </c>
      <c r="K6071" s="24">
        <v>164055</v>
      </c>
      <c r="L6071" s="24">
        <v>287096</v>
      </c>
      <c r="M6071" s="24">
        <v>199552</v>
      </c>
      <c r="N6071" s="24">
        <v>349217</v>
      </c>
      <c r="O6071" s="24">
        <v>245007</v>
      </c>
      <c r="P6071" s="24">
        <v>428763</v>
      </c>
      <c r="Q6071" s="24">
        <v>291541</v>
      </c>
      <c r="R6071" s="24">
        <v>510196</v>
      </c>
      <c r="S6071" s="24">
        <v>322009</v>
      </c>
      <c r="T6071" s="24">
        <v>563516</v>
      </c>
      <c r="U6071" s="24">
        <v>349907</v>
      </c>
      <c r="V6071" s="24">
        <v>612336</v>
      </c>
    </row>
    <row r="6072" spans="1:22" x14ac:dyDescent="0.3">
      <c r="A6072" s="54"/>
      <c r="B6072" s="54" t="s">
        <v>620</v>
      </c>
      <c r="C6072" s="54" t="s">
        <v>610</v>
      </c>
      <c r="D6072" t="s">
        <v>74</v>
      </c>
      <c r="E6072" s="54" t="s">
        <v>587</v>
      </c>
      <c r="F6072" s="57" t="s">
        <v>75</v>
      </c>
      <c r="G6072" s="23">
        <v>3</v>
      </c>
      <c r="H6072" s="23" t="s">
        <v>31</v>
      </c>
      <c r="I6072" s="24">
        <v>114041</v>
      </c>
      <c r="J6072" s="24">
        <v>199571</v>
      </c>
      <c r="K6072" s="24">
        <v>155233</v>
      </c>
      <c r="L6072" s="24">
        <v>271658</v>
      </c>
      <c r="M6072" s="24">
        <v>196321</v>
      </c>
      <c r="N6072" s="24">
        <v>343562</v>
      </c>
      <c r="O6072" s="24">
        <v>258485</v>
      </c>
      <c r="P6072" s="24">
        <v>452349</v>
      </c>
      <c r="Q6072" s="24">
        <v>320035</v>
      </c>
      <c r="R6072" s="24">
        <v>560062</v>
      </c>
      <c r="S6072" s="24">
        <v>360386</v>
      </c>
      <c r="T6072" s="24">
        <v>630676</v>
      </c>
      <c r="U6072" s="24">
        <v>400191</v>
      </c>
      <c r="V6072" s="24">
        <v>700335</v>
      </c>
    </row>
    <row r="6073" spans="1:22" x14ac:dyDescent="0.3">
      <c r="A6073" s="54"/>
      <c r="B6073" s="54" t="s">
        <v>620</v>
      </c>
      <c r="C6073" s="54" t="s">
        <v>610</v>
      </c>
      <c r="D6073" t="s">
        <v>74</v>
      </c>
      <c r="E6073" s="54" t="s">
        <v>587</v>
      </c>
      <c r="F6073" s="57" t="s">
        <v>75</v>
      </c>
      <c r="G6073" s="23">
        <v>4</v>
      </c>
      <c r="H6073" s="23" t="s">
        <v>29</v>
      </c>
      <c r="I6073" s="24">
        <v>126837</v>
      </c>
      <c r="J6073" s="24">
        <v>202939</v>
      </c>
      <c r="K6073" s="24">
        <v>177571</v>
      </c>
      <c r="L6073" s="24">
        <v>284114</v>
      </c>
      <c r="M6073" s="24">
        <v>228306</v>
      </c>
      <c r="N6073" s="24">
        <v>365289</v>
      </c>
      <c r="O6073" s="24">
        <v>304408</v>
      </c>
      <c r="P6073" s="24">
        <v>487053</v>
      </c>
      <c r="Q6073" s="24">
        <v>380510</v>
      </c>
      <c r="R6073" s="24">
        <v>608816</v>
      </c>
      <c r="S6073" s="24">
        <v>431244</v>
      </c>
      <c r="T6073" s="24">
        <v>689991</v>
      </c>
      <c r="U6073" s="24">
        <v>481979</v>
      </c>
      <c r="V6073" s="24">
        <v>771167</v>
      </c>
    </row>
    <row r="6074" spans="1:22" hidden="1" x14ac:dyDescent="0.3">
      <c r="A6074" s="23"/>
      <c r="B6074" s="23">
        <v>2023</v>
      </c>
      <c r="C6074" s="23" t="s">
        <v>551</v>
      </c>
      <c r="D6074" t="s">
        <v>141</v>
      </c>
      <c r="E6074" s="23" t="s">
        <v>552</v>
      </c>
      <c r="F6074" s="23" t="s">
        <v>313</v>
      </c>
      <c r="G6074" s="23">
        <v>1</v>
      </c>
      <c r="H6074" s="23" t="s">
        <v>14</v>
      </c>
      <c r="I6074" s="24">
        <v>99259</v>
      </c>
      <c r="J6074" s="24">
        <v>173704</v>
      </c>
      <c r="K6074" s="24">
        <v>128737</v>
      </c>
      <c r="L6074" s="24">
        <v>225289</v>
      </c>
      <c r="M6074" s="24">
        <v>153749</v>
      </c>
      <c r="N6074" s="24">
        <v>269060</v>
      </c>
      <c r="O6074" s="24">
        <v>183211</v>
      </c>
      <c r="P6074" s="24">
        <v>320620</v>
      </c>
      <c r="Q6074" s="24">
        <v>216076</v>
      </c>
      <c r="R6074" s="24">
        <v>378134</v>
      </c>
      <c r="S6074" s="24">
        <v>237003</v>
      </c>
      <c r="T6074" s="24">
        <v>414756</v>
      </c>
      <c r="U6074" s="24">
        <v>256663</v>
      </c>
      <c r="V6074" s="24">
        <v>449160</v>
      </c>
    </row>
    <row r="6075" spans="1:22" hidden="1" x14ac:dyDescent="0.3">
      <c r="A6075" s="23"/>
      <c r="B6075" s="23">
        <v>2023</v>
      </c>
      <c r="C6075" s="23" t="s">
        <v>551</v>
      </c>
      <c r="D6075" t="s">
        <v>141</v>
      </c>
      <c r="E6075" s="23" t="s">
        <v>552</v>
      </c>
      <c r="F6075" s="23" t="s">
        <v>313</v>
      </c>
      <c r="G6075" s="23">
        <v>2</v>
      </c>
      <c r="H6075" s="23" t="s">
        <v>30</v>
      </c>
      <c r="I6075" s="24">
        <v>83869</v>
      </c>
      <c r="J6075" s="24">
        <v>146771</v>
      </c>
      <c r="K6075" s="24">
        <v>111320</v>
      </c>
      <c r="L6075" s="24">
        <v>194810</v>
      </c>
      <c r="M6075" s="24">
        <v>136669</v>
      </c>
      <c r="N6075" s="24">
        <v>239171</v>
      </c>
      <c r="O6075" s="24">
        <v>171066</v>
      </c>
      <c r="P6075" s="24">
        <v>299366</v>
      </c>
      <c r="Q6075" s="24">
        <v>206412</v>
      </c>
      <c r="R6075" s="24">
        <v>361220</v>
      </c>
      <c r="S6075" s="24">
        <v>227764</v>
      </c>
      <c r="T6075" s="24">
        <v>398587</v>
      </c>
      <c r="U6075" s="24">
        <v>247703</v>
      </c>
      <c r="V6075" s="24">
        <v>433480</v>
      </c>
    </row>
    <row r="6076" spans="1:22" hidden="1" x14ac:dyDescent="0.3">
      <c r="A6076" s="23"/>
      <c r="B6076" s="23">
        <v>2023</v>
      </c>
      <c r="C6076" s="23" t="s">
        <v>551</v>
      </c>
      <c r="D6076" t="s">
        <v>141</v>
      </c>
      <c r="E6076" s="23" t="s">
        <v>552</v>
      </c>
      <c r="F6076" s="23" t="s">
        <v>313</v>
      </c>
      <c r="G6076" s="23">
        <v>3</v>
      </c>
      <c r="H6076" s="23" t="s">
        <v>31</v>
      </c>
      <c r="I6076" s="24">
        <v>77805</v>
      </c>
      <c r="J6076" s="24">
        <v>136159</v>
      </c>
      <c r="K6076" s="24">
        <v>107535</v>
      </c>
      <c r="L6076" s="24">
        <v>188187</v>
      </c>
      <c r="M6076" s="24">
        <v>136474</v>
      </c>
      <c r="N6076" s="24">
        <v>238830</v>
      </c>
      <c r="O6076" s="24">
        <v>178387</v>
      </c>
      <c r="P6076" s="24">
        <v>312178</v>
      </c>
      <c r="Q6076" s="24">
        <v>222242</v>
      </c>
      <c r="R6076" s="24">
        <v>388923</v>
      </c>
      <c r="S6076" s="24">
        <v>250184</v>
      </c>
      <c r="T6076" s="24">
        <v>437822</v>
      </c>
      <c r="U6076" s="24">
        <v>277729</v>
      </c>
      <c r="V6076" s="24">
        <v>486026</v>
      </c>
    </row>
    <row r="6077" spans="1:22" hidden="1" x14ac:dyDescent="0.3">
      <c r="A6077" s="23"/>
      <c r="B6077" s="23">
        <v>2023</v>
      </c>
      <c r="C6077" s="23" t="s">
        <v>551</v>
      </c>
      <c r="D6077" t="s">
        <v>141</v>
      </c>
      <c r="E6077" s="23" t="s">
        <v>552</v>
      </c>
      <c r="F6077" s="23" t="s">
        <v>313</v>
      </c>
      <c r="G6077" s="23">
        <v>4</v>
      </c>
      <c r="H6077" s="23" t="s">
        <v>29</v>
      </c>
      <c r="I6077" s="24">
        <v>85594</v>
      </c>
      <c r="J6077" s="24">
        <v>136950</v>
      </c>
      <c r="K6077" s="24">
        <v>119831</v>
      </c>
      <c r="L6077" s="24">
        <v>191729</v>
      </c>
      <c r="M6077" s="24">
        <v>154068</v>
      </c>
      <c r="N6077" s="24">
        <v>246509</v>
      </c>
      <c r="O6077" s="24">
        <v>205424</v>
      </c>
      <c r="P6077" s="24">
        <v>328679</v>
      </c>
      <c r="Q6077" s="24">
        <v>256781</v>
      </c>
      <c r="R6077" s="24">
        <v>410849</v>
      </c>
      <c r="S6077" s="24">
        <v>291018</v>
      </c>
      <c r="T6077" s="24">
        <v>465629</v>
      </c>
      <c r="U6077" s="24">
        <v>325255</v>
      </c>
      <c r="V6077" s="24">
        <v>520409</v>
      </c>
    </row>
    <row r="6078" spans="1:22" x14ac:dyDescent="0.3">
      <c r="A6078" s="54"/>
      <c r="B6078" s="54" t="s">
        <v>620</v>
      </c>
      <c r="C6078" s="54" t="s">
        <v>608</v>
      </c>
      <c r="D6078" t="s">
        <v>141</v>
      </c>
      <c r="E6078" s="54" t="s">
        <v>552</v>
      </c>
      <c r="F6078" s="57" t="s">
        <v>313</v>
      </c>
      <c r="G6078" s="23">
        <v>1</v>
      </c>
      <c r="H6078" s="23" t="s">
        <v>14</v>
      </c>
      <c r="I6078" s="24">
        <v>101988</v>
      </c>
      <c r="J6078" s="24">
        <v>178479</v>
      </c>
      <c r="K6078" s="24">
        <v>132079</v>
      </c>
      <c r="L6078" s="24">
        <v>231138</v>
      </c>
      <c r="M6078" s="24">
        <v>158194</v>
      </c>
      <c r="N6078" s="24">
        <v>276839</v>
      </c>
      <c r="O6078" s="24">
        <v>188918</v>
      </c>
      <c r="P6078" s="24">
        <v>330607</v>
      </c>
      <c r="Q6078" s="24">
        <v>222654</v>
      </c>
      <c r="R6078" s="24">
        <v>389645</v>
      </c>
      <c r="S6078" s="24">
        <v>244125</v>
      </c>
      <c r="T6078" s="24">
        <v>427218</v>
      </c>
      <c r="U6078" s="24">
        <v>263421</v>
      </c>
      <c r="V6078" s="24">
        <v>460987</v>
      </c>
    </row>
    <row r="6079" spans="1:22" x14ac:dyDescent="0.3">
      <c r="A6079" s="54"/>
      <c r="B6079" s="54" t="s">
        <v>620</v>
      </c>
      <c r="C6079" s="54" t="s">
        <v>608</v>
      </c>
      <c r="D6079" t="s">
        <v>141</v>
      </c>
      <c r="E6079" s="54" t="s">
        <v>552</v>
      </c>
      <c r="F6079" s="57" t="s">
        <v>313</v>
      </c>
      <c r="G6079" s="23">
        <v>2</v>
      </c>
      <c r="H6079" s="23" t="s">
        <v>30</v>
      </c>
      <c r="I6079" s="24">
        <v>89185</v>
      </c>
      <c r="J6079" s="24">
        <v>156074</v>
      </c>
      <c r="K6079" s="24">
        <v>116791</v>
      </c>
      <c r="L6079" s="24">
        <v>204385</v>
      </c>
      <c r="M6079" s="24">
        <v>141928</v>
      </c>
      <c r="N6079" s="24">
        <v>248374</v>
      </c>
      <c r="O6079" s="24">
        <v>174010</v>
      </c>
      <c r="P6079" s="24">
        <v>304517</v>
      </c>
      <c r="Q6079" s="24">
        <v>206918</v>
      </c>
      <c r="R6079" s="24">
        <v>362106</v>
      </c>
      <c r="S6079" s="24">
        <v>228479</v>
      </c>
      <c r="T6079" s="24">
        <v>399838</v>
      </c>
      <c r="U6079" s="24">
        <v>248181</v>
      </c>
      <c r="V6079" s="24">
        <v>434316</v>
      </c>
    </row>
    <row r="6080" spans="1:22" x14ac:dyDescent="0.3">
      <c r="A6080" s="54"/>
      <c r="B6080" s="54" t="s">
        <v>620</v>
      </c>
      <c r="C6080" s="54" t="s">
        <v>608</v>
      </c>
      <c r="D6080" t="s">
        <v>141</v>
      </c>
      <c r="E6080" s="54" t="s">
        <v>552</v>
      </c>
      <c r="F6080" s="57" t="s">
        <v>313</v>
      </c>
      <c r="G6080" s="23">
        <v>3</v>
      </c>
      <c r="H6080" s="23" t="s">
        <v>31</v>
      </c>
      <c r="I6080" s="24">
        <v>81746</v>
      </c>
      <c r="J6080" s="24">
        <v>143055</v>
      </c>
      <c r="K6080" s="24">
        <v>111400</v>
      </c>
      <c r="L6080" s="24">
        <v>194951</v>
      </c>
      <c r="M6080" s="24">
        <v>140983</v>
      </c>
      <c r="N6080" s="24">
        <v>246720</v>
      </c>
      <c r="O6080" s="24">
        <v>185723</v>
      </c>
      <c r="P6080" s="24">
        <v>325016</v>
      </c>
      <c r="Q6080" s="24">
        <v>230041</v>
      </c>
      <c r="R6080" s="24">
        <v>402572</v>
      </c>
      <c r="S6080" s="24">
        <v>259117</v>
      </c>
      <c r="T6080" s="24">
        <v>453454</v>
      </c>
      <c r="U6080" s="24">
        <v>287817</v>
      </c>
      <c r="V6080" s="24">
        <v>503679</v>
      </c>
    </row>
    <row r="6081" spans="1:22" x14ac:dyDescent="0.3">
      <c r="A6081" s="54"/>
      <c r="B6081" s="54" t="s">
        <v>620</v>
      </c>
      <c r="C6081" s="54" t="s">
        <v>608</v>
      </c>
      <c r="D6081" t="s">
        <v>141</v>
      </c>
      <c r="E6081" s="54" t="s">
        <v>552</v>
      </c>
      <c r="F6081" s="57" t="s">
        <v>313</v>
      </c>
      <c r="G6081" s="23">
        <v>4</v>
      </c>
      <c r="H6081" s="23" t="s">
        <v>29</v>
      </c>
      <c r="I6081" s="24">
        <v>90009</v>
      </c>
      <c r="J6081" s="24">
        <v>144014</v>
      </c>
      <c r="K6081" s="24">
        <v>126012</v>
      </c>
      <c r="L6081" s="24">
        <v>201619</v>
      </c>
      <c r="M6081" s="24">
        <v>162015</v>
      </c>
      <c r="N6081" s="24">
        <v>259225</v>
      </c>
      <c r="O6081" s="24">
        <v>216021</v>
      </c>
      <c r="P6081" s="24">
        <v>345633</v>
      </c>
      <c r="Q6081" s="24">
        <v>270026</v>
      </c>
      <c r="R6081" s="24">
        <v>432041</v>
      </c>
      <c r="S6081" s="24">
        <v>306029</v>
      </c>
      <c r="T6081" s="24">
        <v>489647</v>
      </c>
      <c r="U6081" s="24">
        <v>342033</v>
      </c>
      <c r="V6081" s="24">
        <v>547252</v>
      </c>
    </row>
    <row r="6082" spans="1:22" hidden="1" x14ac:dyDescent="0.3">
      <c r="A6082" s="23"/>
      <c r="B6082" s="23">
        <v>2023</v>
      </c>
      <c r="C6082" s="23" t="s">
        <v>551</v>
      </c>
      <c r="D6082" t="s">
        <v>147</v>
      </c>
      <c r="E6082" s="23" t="s">
        <v>553</v>
      </c>
      <c r="F6082" s="23" t="s">
        <v>277</v>
      </c>
      <c r="G6082" s="23">
        <v>1</v>
      </c>
      <c r="H6082" s="23" t="s">
        <v>14</v>
      </c>
      <c r="I6082" s="24">
        <v>108848</v>
      </c>
      <c r="J6082" s="24">
        <v>190484</v>
      </c>
      <c r="K6082" s="24">
        <v>141369</v>
      </c>
      <c r="L6082" s="24">
        <v>247396</v>
      </c>
      <c r="M6082" s="24">
        <v>169007</v>
      </c>
      <c r="N6082" s="24">
        <v>295763</v>
      </c>
      <c r="O6082" s="24">
        <v>201633</v>
      </c>
      <c r="P6082" s="24">
        <v>352858</v>
      </c>
      <c r="Q6082" s="24">
        <v>237971</v>
      </c>
      <c r="R6082" s="24">
        <v>416449</v>
      </c>
      <c r="S6082" s="24">
        <v>261090</v>
      </c>
      <c r="T6082" s="24">
        <v>456908</v>
      </c>
      <c r="U6082" s="24">
        <v>282876</v>
      </c>
      <c r="V6082" s="24">
        <v>495032</v>
      </c>
    </row>
    <row r="6083" spans="1:22" hidden="1" x14ac:dyDescent="0.3">
      <c r="A6083" s="23"/>
      <c r="B6083" s="23">
        <v>2023</v>
      </c>
      <c r="C6083" s="23" t="s">
        <v>551</v>
      </c>
      <c r="D6083" t="s">
        <v>147</v>
      </c>
      <c r="E6083" s="23" t="s">
        <v>553</v>
      </c>
      <c r="F6083" s="23" t="s">
        <v>277</v>
      </c>
      <c r="G6083" s="23">
        <v>2</v>
      </c>
      <c r="H6083" s="23" t="s">
        <v>30</v>
      </c>
      <c r="I6083" s="24">
        <v>90909</v>
      </c>
      <c r="J6083" s="24">
        <v>159090</v>
      </c>
      <c r="K6083" s="24">
        <v>121068</v>
      </c>
      <c r="L6083" s="24">
        <v>211870</v>
      </c>
      <c r="M6083" s="24">
        <v>149100</v>
      </c>
      <c r="N6083" s="24">
        <v>260924</v>
      </c>
      <c r="O6083" s="24">
        <v>187476</v>
      </c>
      <c r="P6083" s="24">
        <v>328083</v>
      </c>
      <c r="Q6083" s="24">
        <v>226706</v>
      </c>
      <c r="R6083" s="24">
        <v>396735</v>
      </c>
      <c r="S6083" s="24">
        <v>250320</v>
      </c>
      <c r="T6083" s="24">
        <v>438061</v>
      </c>
      <c r="U6083" s="24">
        <v>272432</v>
      </c>
      <c r="V6083" s="24">
        <v>476756</v>
      </c>
    </row>
    <row r="6084" spans="1:22" hidden="1" x14ac:dyDescent="0.3">
      <c r="A6084" s="23"/>
      <c r="B6084" s="23">
        <v>2023</v>
      </c>
      <c r="C6084" s="23" t="s">
        <v>551</v>
      </c>
      <c r="D6084" t="s">
        <v>147</v>
      </c>
      <c r="E6084" s="23" t="s">
        <v>553</v>
      </c>
      <c r="F6084" s="23" t="s">
        <v>277</v>
      </c>
      <c r="G6084" s="23">
        <v>3</v>
      </c>
      <c r="H6084" s="23" t="s">
        <v>31</v>
      </c>
      <c r="I6084" s="24">
        <v>83662</v>
      </c>
      <c r="J6084" s="24">
        <v>146409</v>
      </c>
      <c r="K6084" s="24">
        <v>115505</v>
      </c>
      <c r="L6084" s="24">
        <v>202134</v>
      </c>
      <c r="M6084" s="24">
        <v>146426</v>
      </c>
      <c r="N6084" s="24">
        <v>256245</v>
      </c>
      <c r="O6084" s="24">
        <v>191063</v>
      </c>
      <c r="P6084" s="24">
        <v>334361</v>
      </c>
      <c r="Q6084" s="24">
        <v>237964</v>
      </c>
      <c r="R6084" s="24">
        <v>416436</v>
      </c>
      <c r="S6084" s="24">
        <v>267722</v>
      </c>
      <c r="T6084" s="24">
        <v>468514</v>
      </c>
      <c r="U6084" s="24">
        <v>297018</v>
      </c>
      <c r="V6084" s="24">
        <v>519781</v>
      </c>
    </row>
    <row r="6085" spans="1:22" hidden="1" x14ac:dyDescent="0.3">
      <c r="A6085" s="23"/>
      <c r="B6085" s="23">
        <v>2023</v>
      </c>
      <c r="C6085" s="23" t="s">
        <v>551</v>
      </c>
      <c r="D6085" t="s">
        <v>147</v>
      </c>
      <c r="E6085" s="23" t="s">
        <v>553</v>
      </c>
      <c r="F6085" s="23" t="s">
        <v>277</v>
      </c>
      <c r="G6085" s="23">
        <v>4</v>
      </c>
      <c r="H6085" s="23" t="s">
        <v>29</v>
      </c>
      <c r="I6085" s="24">
        <v>93838</v>
      </c>
      <c r="J6085" s="24">
        <v>150141</v>
      </c>
      <c r="K6085" s="24">
        <v>131374</v>
      </c>
      <c r="L6085" s="24">
        <v>210198</v>
      </c>
      <c r="M6085" s="24">
        <v>168909</v>
      </c>
      <c r="N6085" s="24">
        <v>270254</v>
      </c>
      <c r="O6085" s="24">
        <v>225212</v>
      </c>
      <c r="P6085" s="24">
        <v>360339</v>
      </c>
      <c r="Q6085" s="24">
        <v>281515</v>
      </c>
      <c r="R6085" s="24">
        <v>450424</v>
      </c>
      <c r="S6085" s="24">
        <v>319050</v>
      </c>
      <c r="T6085" s="24">
        <v>510480</v>
      </c>
      <c r="U6085" s="24">
        <v>356585</v>
      </c>
      <c r="V6085" s="24">
        <v>570537</v>
      </c>
    </row>
    <row r="6086" spans="1:22" x14ac:dyDescent="0.3">
      <c r="A6086" s="54"/>
      <c r="B6086" s="54" t="s">
        <v>620</v>
      </c>
      <c r="C6086" s="54" t="s">
        <v>608</v>
      </c>
      <c r="D6086" t="s">
        <v>147</v>
      </c>
      <c r="E6086" s="54" t="s">
        <v>553</v>
      </c>
      <c r="F6086" s="57" t="s">
        <v>277</v>
      </c>
      <c r="G6086" s="23">
        <v>1</v>
      </c>
      <c r="H6086" s="23" t="s">
        <v>14</v>
      </c>
      <c r="I6086" s="24">
        <v>109781</v>
      </c>
      <c r="J6086" s="24">
        <v>192116</v>
      </c>
      <c r="K6086" s="24">
        <v>142400</v>
      </c>
      <c r="L6086" s="24">
        <v>249201</v>
      </c>
      <c r="M6086" s="24">
        <v>170708</v>
      </c>
      <c r="N6086" s="24">
        <v>298739</v>
      </c>
      <c r="O6086" s="24">
        <v>204091</v>
      </c>
      <c r="P6086" s="24">
        <v>357159</v>
      </c>
      <c r="Q6086" s="24">
        <v>240732</v>
      </c>
      <c r="R6086" s="24">
        <v>421282</v>
      </c>
      <c r="S6086" s="24">
        <v>264032</v>
      </c>
      <c r="T6086" s="24">
        <v>462057</v>
      </c>
      <c r="U6086" s="24">
        <v>285120</v>
      </c>
      <c r="V6086" s="24">
        <v>498959</v>
      </c>
    </row>
    <row r="6087" spans="1:22" x14ac:dyDescent="0.3">
      <c r="A6087" s="54"/>
      <c r="B6087" s="54" t="s">
        <v>620</v>
      </c>
      <c r="C6087" s="54" t="s">
        <v>608</v>
      </c>
      <c r="D6087" t="s">
        <v>147</v>
      </c>
      <c r="E6087" s="54" t="s">
        <v>553</v>
      </c>
      <c r="F6087" s="57" t="s">
        <v>277</v>
      </c>
      <c r="G6087" s="23">
        <v>2</v>
      </c>
      <c r="H6087" s="23" t="s">
        <v>30</v>
      </c>
      <c r="I6087" s="24">
        <v>95031</v>
      </c>
      <c r="J6087" s="24">
        <v>166304</v>
      </c>
      <c r="K6087" s="24">
        <v>124788</v>
      </c>
      <c r="L6087" s="24">
        <v>218379</v>
      </c>
      <c r="M6087" s="24">
        <v>151969</v>
      </c>
      <c r="N6087" s="24">
        <v>265945</v>
      </c>
      <c r="O6087" s="24">
        <v>186915</v>
      </c>
      <c r="P6087" s="24">
        <v>327102</v>
      </c>
      <c r="Q6087" s="24">
        <v>222604</v>
      </c>
      <c r="R6087" s="24">
        <v>389556</v>
      </c>
      <c r="S6087" s="24">
        <v>245953</v>
      </c>
      <c r="T6087" s="24">
        <v>430417</v>
      </c>
      <c r="U6087" s="24">
        <v>267385</v>
      </c>
      <c r="V6087" s="24">
        <v>467924</v>
      </c>
    </row>
    <row r="6088" spans="1:22" x14ac:dyDescent="0.3">
      <c r="A6088" s="54"/>
      <c r="B6088" s="54" t="s">
        <v>620</v>
      </c>
      <c r="C6088" s="54" t="s">
        <v>608</v>
      </c>
      <c r="D6088" t="s">
        <v>147</v>
      </c>
      <c r="E6088" s="54" t="s">
        <v>553</v>
      </c>
      <c r="F6088" s="57" t="s">
        <v>277</v>
      </c>
      <c r="G6088" s="23">
        <v>3</v>
      </c>
      <c r="H6088" s="23" t="s">
        <v>31</v>
      </c>
      <c r="I6088" s="24">
        <v>85997</v>
      </c>
      <c r="J6088" s="24">
        <v>150494</v>
      </c>
      <c r="K6088" s="24">
        <v>116889</v>
      </c>
      <c r="L6088" s="24">
        <v>204556</v>
      </c>
      <c r="M6088" s="24">
        <v>147698</v>
      </c>
      <c r="N6088" s="24">
        <v>258472</v>
      </c>
      <c r="O6088" s="24">
        <v>194334</v>
      </c>
      <c r="P6088" s="24">
        <v>340085</v>
      </c>
      <c r="Q6088" s="24">
        <v>240483</v>
      </c>
      <c r="R6088" s="24">
        <v>420846</v>
      </c>
      <c r="S6088" s="24">
        <v>270709</v>
      </c>
      <c r="T6088" s="24">
        <v>473740</v>
      </c>
      <c r="U6088" s="24">
        <v>300501</v>
      </c>
      <c r="V6088" s="24">
        <v>525877</v>
      </c>
    </row>
    <row r="6089" spans="1:22" x14ac:dyDescent="0.3">
      <c r="A6089" s="54"/>
      <c r="B6089" s="54" t="s">
        <v>620</v>
      </c>
      <c r="C6089" s="54" t="s">
        <v>608</v>
      </c>
      <c r="D6089" t="s">
        <v>147</v>
      </c>
      <c r="E6089" s="54" t="s">
        <v>553</v>
      </c>
      <c r="F6089" s="57" t="s">
        <v>277</v>
      </c>
      <c r="G6089" s="23">
        <v>4</v>
      </c>
      <c r="H6089" s="23" t="s">
        <v>29</v>
      </c>
      <c r="I6089" s="24">
        <v>96862</v>
      </c>
      <c r="J6089" s="24">
        <v>154979</v>
      </c>
      <c r="K6089" s="24">
        <v>135606</v>
      </c>
      <c r="L6089" s="24">
        <v>216970</v>
      </c>
      <c r="M6089" s="24">
        <v>174351</v>
      </c>
      <c r="N6089" s="24">
        <v>278962</v>
      </c>
      <c r="O6089" s="24">
        <v>232468</v>
      </c>
      <c r="P6089" s="24">
        <v>371949</v>
      </c>
      <c r="Q6089" s="24">
        <v>290585</v>
      </c>
      <c r="R6089" s="24">
        <v>464936</v>
      </c>
      <c r="S6089" s="24">
        <v>329330</v>
      </c>
      <c r="T6089" s="24">
        <v>526928</v>
      </c>
      <c r="U6089" s="24">
        <v>368074</v>
      </c>
      <c r="V6089" s="24">
        <v>588919</v>
      </c>
    </row>
    <row r="6090" spans="1:22" hidden="1" x14ac:dyDescent="0.3">
      <c r="A6090" s="23"/>
      <c r="B6090" s="23">
        <v>2023</v>
      </c>
      <c r="C6090" s="23" t="s">
        <v>560</v>
      </c>
      <c r="D6090" t="s">
        <v>88</v>
      </c>
      <c r="E6090" s="23" t="s">
        <v>561</v>
      </c>
      <c r="F6090" s="23" t="s">
        <v>451</v>
      </c>
      <c r="G6090" s="23">
        <v>1</v>
      </c>
      <c r="H6090" s="23" t="s">
        <v>14</v>
      </c>
      <c r="I6090" s="24">
        <v>128776</v>
      </c>
      <c r="J6090" s="24">
        <v>225358</v>
      </c>
      <c r="K6090" s="24">
        <v>167225</v>
      </c>
      <c r="L6090" s="24">
        <v>292643</v>
      </c>
      <c r="M6090" s="24">
        <v>199894</v>
      </c>
      <c r="N6090" s="24">
        <v>349814</v>
      </c>
      <c r="O6090" s="24">
        <v>238449</v>
      </c>
      <c r="P6090" s="24">
        <v>417285</v>
      </c>
      <c r="Q6090" s="24">
        <v>281399</v>
      </c>
      <c r="R6090" s="24">
        <v>492448</v>
      </c>
      <c r="S6090" s="24">
        <v>308727</v>
      </c>
      <c r="T6090" s="24">
        <v>540272</v>
      </c>
      <c r="U6090" s="24">
        <v>334470</v>
      </c>
      <c r="V6090" s="24">
        <v>585322</v>
      </c>
    </row>
    <row r="6091" spans="1:22" hidden="1" x14ac:dyDescent="0.3">
      <c r="A6091" s="23"/>
      <c r="B6091" s="23">
        <v>2023</v>
      </c>
      <c r="C6091" s="23" t="s">
        <v>560</v>
      </c>
      <c r="D6091" t="s">
        <v>88</v>
      </c>
      <c r="E6091" s="23" t="s">
        <v>561</v>
      </c>
      <c r="F6091" s="23" t="s">
        <v>451</v>
      </c>
      <c r="G6091" s="23">
        <v>2</v>
      </c>
      <c r="H6091" s="23" t="s">
        <v>30</v>
      </c>
      <c r="I6091" s="24">
        <v>107699</v>
      </c>
      <c r="J6091" s="24">
        <v>188473</v>
      </c>
      <c r="K6091" s="24">
        <v>143373</v>
      </c>
      <c r="L6091" s="24">
        <v>250903</v>
      </c>
      <c r="M6091" s="24">
        <v>176504</v>
      </c>
      <c r="N6091" s="24">
        <v>308882</v>
      </c>
      <c r="O6091" s="24">
        <v>221816</v>
      </c>
      <c r="P6091" s="24">
        <v>388177</v>
      </c>
      <c r="Q6091" s="24">
        <v>268163</v>
      </c>
      <c r="R6091" s="24">
        <v>469285</v>
      </c>
      <c r="S6091" s="24">
        <v>296074</v>
      </c>
      <c r="T6091" s="24">
        <v>518129</v>
      </c>
      <c r="U6091" s="24">
        <v>322199</v>
      </c>
      <c r="V6091" s="24">
        <v>563849</v>
      </c>
    </row>
    <row r="6092" spans="1:22" hidden="1" x14ac:dyDescent="0.3">
      <c r="A6092" s="23"/>
      <c r="B6092" s="23">
        <v>2023</v>
      </c>
      <c r="C6092" s="23" t="s">
        <v>560</v>
      </c>
      <c r="D6092" t="s">
        <v>88</v>
      </c>
      <c r="E6092" s="23" t="s">
        <v>561</v>
      </c>
      <c r="F6092" s="23" t="s">
        <v>451</v>
      </c>
      <c r="G6092" s="23">
        <v>3</v>
      </c>
      <c r="H6092" s="23" t="s">
        <v>31</v>
      </c>
      <c r="I6092" s="24">
        <v>99209</v>
      </c>
      <c r="J6092" s="24">
        <v>173615</v>
      </c>
      <c r="K6092" s="24">
        <v>136986</v>
      </c>
      <c r="L6092" s="24">
        <v>239726</v>
      </c>
      <c r="M6092" s="24">
        <v>173680</v>
      </c>
      <c r="N6092" s="24">
        <v>303940</v>
      </c>
      <c r="O6092" s="24">
        <v>226673</v>
      </c>
      <c r="P6092" s="24">
        <v>396678</v>
      </c>
      <c r="Q6092" s="24">
        <v>282324</v>
      </c>
      <c r="R6092" s="24">
        <v>494067</v>
      </c>
      <c r="S6092" s="24">
        <v>317653</v>
      </c>
      <c r="T6092" s="24">
        <v>555893</v>
      </c>
      <c r="U6092" s="24">
        <v>352438</v>
      </c>
      <c r="V6092" s="24">
        <v>616767</v>
      </c>
    </row>
    <row r="6093" spans="1:22" hidden="1" x14ac:dyDescent="0.3">
      <c r="A6093" s="23"/>
      <c r="B6093" s="23">
        <v>2023</v>
      </c>
      <c r="C6093" s="23" t="s">
        <v>560</v>
      </c>
      <c r="D6093" t="s">
        <v>88</v>
      </c>
      <c r="E6093" s="23" t="s">
        <v>561</v>
      </c>
      <c r="F6093" s="23" t="s">
        <v>451</v>
      </c>
      <c r="G6093" s="23">
        <v>4</v>
      </c>
      <c r="H6093" s="23" t="s">
        <v>29</v>
      </c>
      <c r="I6093" s="24">
        <v>111022</v>
      </c>
      <c r="J6093" s="24">
        <v>177635</v>
      </c>
      <c r="K6093" s="24">
        <v>155431</v>
      </c>
      <c r="L6093" s="24">
        <v>248689</v>
      </c>
      <c r="M6093" s="24">
        <v>199839</v>
      </c>
      <c r="N6093" s="24">
        <v>319743</v>
      </c>
      <c r="O6093" s="24">
        <v>266452</v>
      </c>
      <c r="P6093" s="24">
        <v>426324</v>
      </c>
      <c r="Q6093" s="24">
        <v>333065</v>
      </c>
      <c r="R6093" s="24">
        <v>532905</v>
      </c>
      <c r="S6093" s="24">
        <v>377474</v>
      </c>
      <c r="T6093" s="24">
        <v>603959</v>
      </c>
      <c r="U6093" s="24">
        <v>421883</v>
      </c>
      <c r="V6093" s="24">
        <v>675013</v>
      </c>
    </row>
    <row r="6094" spans="1:22" x14ac:dyDescent="0.3">
      <c r="A6094" s="54"/>
      <c r="B6094" s="54" t="s">
        <v>620</v>
      </c>
      <c r="C6094" s="54" t="s">
        <v>617</v>
      </c>
      <c r="D6094" t="s">
        <v>88</v>
      </c>
      <c r="E6094" s="54" t="s">
        <v>561</v>
      </c>
      <c r="F6094" s="57" t="s">
        <v>451</v>
      </c>
      <c r="G6094" s="23">
        <v>1</v>
      </c>
      <c r="H6094" s="23" t="s">
        <v>14</v>
      </c>
      <c r="I6094" s="24">
        <v>129061</v>
      </c>
      <c r="J6094" s="24">
        <v>225858</v>
      </c>
      <c r="K6094" s="24">
        <v>167408</v>
      </c>
      <c r="L6094" s="24">
        <v>292964</v>
      </c>
      <c r="M6094" s="24">
        <v>200685</v>
      </c>
      <c r="N6094" s="24">
        <v>351199</v>
      </c>
      <c r="O6094" s="24">
        <v>239928</v>
      </c>
      <c r="P6094" s="24">
        <v>419873</v>
      </c>
      <c r="Q6094" s="24">
        <v>283001</v>
      </c>
      <c r="R6094" s="24">
        <v>495252</v>
      </c>
      <c r="S6094" s="24">
        <v>310391</v>
      </c>
      <c r="T6094" s="24">
        <v>543184</v>
      </c>
      <c r="U6094" s="24">
        <v>335178</v>
      </c>
      <c r="V6094" s="24">
        <v>586562</v>
      </c>
    </row>
    <row r="6095" spans="1:22" x14ac:dyDescent="0.3">
      <c r="A6095" s="54"/>
      <c r="B6095" s="54" t="s">
        <v>620</v>
      </c>
      <c r="C6095" s="54" t="s">
        <v>617</v>
      </c>
      <c r="D6095" t="s">
        <v>88</v>
      </c>
      <c r="E6095" s="54" t="s">
        <v>561</v>
      </c>
      <c r="F6095" s="57" t="s">
        <v>451</v>
      </c>
      <c r="G6095" s="23">
        <v>2</v>
      </c>
      <c r="H6095" s="23" t="s">
        <v>30</v>
      </c>
      <c r="I6095" s="24">
        <v>111732</v>
      </c>
      <c r="J6095" s="24">
        <v>195531</v>
      </c>
      <c r="K6095" s="24">
        <v>146715</v>
      </c>
      <c r="L6095" s="24">
        <v>256751</v>
      </c>
      <c r="M6095" s="24">
        <v>178668</v>
      </c>
      <c r="N6095" s="24">
        <v>312669</v>
      </c>
      <c r="O6095" s="24">
        <v>219748</v>
      </c>
      <c r="P6095" s="24">
        <v>384559</v>
      </c>
      <c r="Q6095" s="24">
        <v>261701</v>
      </c>
      <c r="R6095" s="24">
        <v>457977</v>
      </c>
      <c r="S6095" s="24">
        <v>289150</v>
      </c>
      <c r="T6095" s="24">
        <v>506012</v>
      </c>
      <c r="U6095" s="24">
        <v>314344</v>
      </c>
      <c r="V6095" s="24">
        <v>550101</v>
      </c>
    </row>
    <row r="6096" spans="1:22" x14ac:dyDescent="0.3">
      <c r="A6096" s="54"/>
      <c r="B6096" s="54" t="s">
        <v>620</v>
      </c>
      <c r="C6096" s="54" t="s">
        <v>617</v>
      </c>
      <c r="D6096" t="s">
        <v>88</v>
      </c>
      <c r="E6096" s="54" t="s">
        <v>561</v>
      </c>
      <c r="F6096" s="57" t="s">
        <v>451</v>
      </c>
      <c r="G6096" s="23">
        <v>3</v>
      </c>
      <c r="H6096" s="23" t="s">
        <v>31</v>
      </c>
      <c r="I6096" s="24">
        <v>101122</v>
      </c>
      <c r="J6096" s="24">
        <v>176964</v>
      </c>
      <c r="K6096" s="24">
        <v>137452</v>
      </c>
      <c r="L6096" s="24">
        <v>240540</v>
      </c>
      <c r="M6096" s="24">
        <v>173683</v>
      </c>
      <c r="N6096" s="24">
        <v>303945</v>
      </c>
      <c r="O6096" s="24">
        <v>228527</v>
      </c>
      <c r="P6096" s="24">
        <v>399922</v>
      </c>
      <c r="Q6096" s="24">
        <v>282798</v>
      </c>
      <c r="R6096" s="24">
        <v>494897</v>
      </c>
      <c r="S6096" s="24">
        <v>318344</v>
      </c>
      <c r="T6096" s="24">
        <v>557102</v>
      </c>
      <c r="U6096" s="24">
        <v>353381</v>
      </c>
      <c r="V6096" s="24">
        <v>618416</v>
      </c>
    </row>
    <row r="6097" spans="1:22" x14ac:dyDescent="0.3">
      <c r="A6097" s="54"/>
      <c r="B6097" s="54" t="s">
        <v>620</v>
      </c>
      <c r="C6097" s="54" t="s">
        <v>617</v>
      </c>
      <c r="D6097" t="s">
        <v>88</v>
      </c>
      <c r="E6097" s="54" t="s">
        <v>561</v>
      </c>
      <c r="F6097" s="57" t="s">
        <v>451</v>
      </c>
      <c r="G6097" s="23">
        <v>4</v>
      </c>
      <c r="H6097" s="23" t="s">
        <v>29</v>
      </c>
      <c r="I6097" s="24">
        <v>113874</v>
      </c>
      <c r="J6097" s="24">
        <v>182198</v>
      </c>
      <c r="K6097" s="24">
        <v>159424</v>
      </c>
      <c r="L6097" s="24">
        <v>255078</v>
      </c>
      <c r="M6097" s="24">
        <v>204973</v>
      </c>
      <c r="N6097" s="24">
        <v>327957</v>
      </c>
      <c r="O6097" s="24">
        <v>273298</v>
      </c>
      <c r="P6097" s="24">
        <v>437276</v>
      </c>
      <c r="Q6097" s="24">
        <v>341622</v>
      </c>
      <c r="R6097" s="24">
        <v>546595</v>
      </c>
      <c r="S6097" s="24">
        <v>387172</v>
      </c>
      <c r="T6097" s="24">
        <v>619474</v>
      </c>
      <c r="U6097" s="24">
        <v>432721</v>
      </c>
      <c r="V6097" s="24">
        <v>692354</v>
      </c>
    </row>
    <row r="6098" spans="1:22" hidden="1" x14ac:dyDescent="0.3">
      <c r="A6098" s="23"/>
      <c r="B6098" s="23">
        <v>2023</v>
      </c>
      <c r="C6098" s="23" t="s">
        <v>567</v>
      </c>
      <c r="D6098" t="s">
        <v>166</v>
      </c>
      <c r="E6098" s="23" t="s">
        <v>570</v>
      </c>
      <c r="F6098" s="23" t="s">
        <v>336</v>
      </c>
      <c r="G6098" s="23">
        <v>1</v>
      </c>
      <c r="H6098" s="23" t="s">
        <v>14</v>
      </c>
      <c r="I6098" s="24">
        <v>110554</v>
      </c>
      <c r="J6098" s="24">
        <v>193470</v>
      </c>
      <c r="K6098" s="24">
        <v>143494</v>
      </c>
      <c r="L6098" s="24">
        <v>251115</v>
      </c>
      <c r="M6098" s="24">
        <v>171468</v>
      </c>
      <c r="N6098" s="24">
        <v>300070</v>
      </c>
      <c r="O6098" s="24">
        <v>204459</v>
      </c>
      <c r="P6098" s="24">
        <v>357803</v>
      </c>
      <c r="Q6098" s="24">
        <v>241228</v>
      </c>
      <c r="R6098" s="24">
        <v>422149</v>
      </c>
      <c r="S6098" s="24">
        <v>264631</v>
      </c>
      <c r="T6098" s="24">
        <v>463103</v>
      </c>
      <c r="U6098" s="24">
        <v>286653</v>
      </c>
      <c r="V6098" s="24">
        <v>501642</v>
      </c>
    </row>
    <row r="6099" spans="1:22" hidden="1" x14ac:dyDescent="0.3">
      <c r="A6099" s="23"/>
      <c r="B6099" s="23">
        <v>2023</v>
      </c>
      <c r="C6099" s="23" t="s">
        <v>567</v>
      </c>
      <c r="D6099" t="s">
        <v>166</v>
      </c>
      <c r="E6099" s="23" t="s">
        <v>570</v>
      </c>
      <c r="F6099" s="23" t="s">
        <v>336</v>
      </c>
      <c r="G6099" s="23">
        <v>2</v>
      </c>
      <c r="H6099" s="23" t="s">
        <v>30</v>
      </c>
      <c r="I6099" s="24">
        <v>92826</v>
      </c>
      <c r="J6099" s="24">
        <v>162445</v>
      </c>
      <c r="K6099" s="24">
        <v>123432</v>
      </c>
      <c r="L6099" s="24">
        <v>216006</v>
      </c>
      <c r="M6099" s="24">
        <v>151795</v>
      </c>
      <c r="N6099" s="24">
        <v>265641</v>
      </c>
      <c r="O6099" s="24">
        <v>190468</v>
      </c>
      <c r="P6099" s="24">
        <v>333319</v>
      </c>
      <c r="Q6099" s="24">
        <v>230095</v>
      </c>
      <c r="R6099" s="24">
        <v>402667</v>
      </c>
      <c r="S6099" s="24">
        <v>253988</v>
      </c>
      <c r="T6099" s="24">
        <v>444478</v>
      </c>
      <c r="U6099" s="24">
        <v>276332</v>
      </c>
      <c r="V6099" s="24">
        <v>483581</v>
      </c>
    </row>
    <row r="6100" spans="1:22" hidden="1" x14ac:dyDescent="0.3">
      <c r="A6100" s="23"/>
      <c r="B6100" s="23">
        <v>2023</v>
      </c>
      <c r="C6100" s="23" t="s">
        <v>567</v>
      </c>
      <c r="D6100" t="s">
        <v>166</v>
      </c>
      <c r="E6100" s="23" t="s">
        <v>570</v>
      </c>
      <c r="F6100" s="23" t="s">
        <v>336</v>
      </c>
      <c r="G6100" s="23">
        <v>3</v>
      </c>
      <c r="H6100" s="23" t="s">
        <v>31</v>
      </c>
      <c r="I6100" s="24">
        <v>85742</v>
      </c>
      <c r="J6100" s="24">
        <v>150049</v>
      </c>
      <c r="K6100" s="24">
        <v>118436</v>
      </c>
      <c r="L6100" s="24">
        <v>207264</v>
      </c>
      <c r="M6100" s="24">
        <v>150219</v>
      </c>
      <c r="N6100" s="24">
        <v>262883</v>
      </c>
      <c r="O6100" s="24">
        <v>196170</v>
      </c>
      <c r="P6100" s="24">
        <v>343297</v>
      </c>
      <c r="Q6100" s="24">
        <v>244357</v>
      </c>
      <c r="R6100" s="24">
        <v>427624</v>
      </c>
      <c r="S6100" s="24">
        <v>274991</v>
      </c>
      <c r="T6100" s="24">
        <v>481235</v>
      </c>
      <c r="U6100" s="24">
        <v>305168</v>
      </c>
      <c r="V6100" s="24">
        <v>534044</v>
      </c>
    </row>
    <row r="6101" spans="1:22" hidden="1" x14ac:dyDescent="0.3">
      <c r="A6101" s="23"/>
      <c r="B6101" s="23">
        <v>2023</v>
      </c>
      <c r="C6101" s="23" t="s">
        <v>567</v>
      </c>
      <c r="D6101" t="s">
        <v>166</v>
      </c>
      <c r="E6101" s="23" t="s">
        <v>570</v>
      </c>
      <c r="F6101" s="23" t="s">
        <v>336</v>
      </c>
      <c r="G6101" s="23">
        <v>4</v>
      </c>
      <c r="H6101" s="23" t="s">
        <v>29</v>
      </c>
      <c r="I6101" s="24">
        <v>95320</v>
      </c>
      <c r="J6101" s="24">
        <v>152512</v>
      </c>
      <c r="K6101" s="24">
        <v>133448</v>
      </c>
      <c r="L6101" s="24">
        <v>213517</v>
      </c>
      <c r="M6101" s="24">
        <v>171576</v>
      </c>
      <c r="N6101" s="24">
        <v>274522</v>
      </c>
      <c r="O6101" s="24">
        <v>228769</v>
      </c>
      <c r="P6101" s="24">
        <v>366030</v>
      </c>
      <c r="Q6101" s="24">
        <v>285961</v>
      </c>
      <c r="R6101" s="24">
        <v>457537</v>
      </c>
      <c r="S6101" s="24">
        <v>324089</v>
      </c>
      <c r="T6101" s="24">
        <v>518542</v>
      </c>
      <c r="U6101" s="24">
        <v>362217</v>
      </c>
      <c r="V6101" s="24">
        <v>579547</v>
      </c>
    </row>
    <row r="6102" spans="1:22" x14ac:dyDescent="0.3">
      <c r="A6102" s="54"/>
      <c r="B6102" s="54" t="s">
        <v>620</v>
      </c>
      <c r="C6102" s="54" t="s">
        <v>611</v>
      </c>
      <c r="D6102" t="s">
        <v>166</v>
      </c>
      <c r="E6102" s="54" t="s">
        <v>570</v>
      </c>
      <c r="F6102" s="57" t="s">
        <v>336</v>
      </c>
      <c r="G6102" s="23">
        <v>1</v>
      </c>
      <c r="H6102" s="23" t="s">
        <v>14</v>
      </c>
      <c r="I6102" s="24">
        <v>107892</v>
      </c>
      <c r="J6102" s="24">
        <v>188812</v>
      </c>
      <c r="K6102" s="24">
        <v>139970</v>
      </c>
      <c r="L6102" s="24">
        <v>244948</v>
      </c>
      <c r="M6102" s="24">
        <v>167807</v>
      </c>
      <c r="N6102" s="24">
        <v>293663</v>
      </c>
      <c r="O6102" s="24">
        <v>200642</v>
      </c>
      <c r="P6102" s="24">
        <v>351123</v>
      </c>
      <c r="Q6102" s="24">
        <v>236681</v>
      </c>
      <c r="R6102" s="24">
        <v>414191</v>
      </c>
      <c r="S6102" s="24">
        <v>259595</v>
      </c>
      <c r="T6102" s="24">
        <v>454292</v>
      </c>
      <c r="U6102" s="24">
        <v>280346</v>
      </c>
      <c r="V6102" s="24">
        <v>490606</v>
      </c>
    </row>
    <row r="6103" spans="1:22" x14ac:dyDescent="0.3">
      <c r="A6103" s="54"/>
      <c r="B6103" s="54" t="s">
        <v>620</v>
      </c>
      <c r="C6103" s="54" t="s">
        <v>611</v>
      </c>
      <c r="D6103" t="s">
        <v>166</v>
      </c>
      <c r="E6103" s="54" t="s">
        <v>570</v>
      </c>
      <c r="F6103" s="57" t="s">
        <v>336</v>
      </c>
      <c r="G6103" s="23">
        <v>2</v>
      </c>
      <c r="H6103" s="23" t="s">
        <v>30</v>
      </c>
      <c r="I6103" s="24">
        <v>93316</v>
      </c>
      <c r="J6103" s="24">
        <v>163303</v>
      </c>
      <c r="K6103" s="24">
        <v>122565</v>
      </c>
      <c r="L6103" s="24">
        <v>214489</v>
      </c>
      <c r="M6103" s="24">
        <v>149288</v>
      </c>
      <c r="N6103" s="24">
        <v>261255</v>
      </c>
      <c r="O6103" s="24">
        <v>183668</v>
      </c>
      <c r="P6103" s="24">
        <v>321420</v>
      </c>
      <c r="Q6103" s="24">
        <v>218765</v>
      </c>
      <c r="R6103" s="24">
        <v>382839</v>
      </c>
      <c r="S6103" s="24">
        <v>241724</v>
      </c>
      <c r="T6103" s="24">
        <v>423017</v>
      </c>
      <c r="U6103" s="24">
        <v>262806</v>
      </c>
      <c r="V6103" s="24">
        <v>459911</v>
      </c>
    </row>
    <row r="6104" spans="1:22" x14ac:dyDescent="0.3">
      <c r="A6104" s="54"/>
      <c r="B6104" s="54" t="s">
        <v>620</v>
      </c>
      <c r="C6104" s="54" t="s">
        <v>611</v>
      </c>
      <c r="D6104" t="s">
        <v>166</v>
      </c>
      <c r="E6104" s="54" t="s">
        <v>570</v>
      </c>
      <c r="F6104" s="57" t="s">
        <v>336</v>
      </c>
      <c r="G6104" s="23">
        <v>3</v>
      </c>
      <c r="H6104" s="23" t="s">
        <v>31</v>
      </c>
      <c r="I6104" s="24">
        <v>84352</v>
      </c>
      <c r="J6104" s="24">
        <v>147616</v>
      </c>
      <c r="K6104" s="24">
        <v>114628</v>
      </c>
      <c r="L6104" s="24">
        <v>200599</v>
      </c>
      <c r="M6104" s="24">
        <v>144822</v>
      </c>
      <c r="N6104" s="24">
        <v>253438</v>
      </c>
      <c r="O6104" s="24">
        <v>190530</v>
      </c>
      <c r="P6104" s="24">
        <v>333427</v>
      </c>
      <c r="Q6104" s="24">
        <v>235756</v>
      </c>
      <c r="R6104" s="24">
        <v>412574</v>
      </c>
      <c r="S6104" s="24">
        <v>265373</v>
      </c>
      <c r="T6104" s="24">
        <v>464403</v>
      </c>
      <c r="U6104" s="24">
        <v>294562</v>
      </c>
      <c r="V6104" s="24">
        <v>515483</v>
      </c>
    </row>
    <row r="6105" spans="1:22" x14ac:dyDescent="0.3">
      <c r="A6105" s="54"/>
      <c r="B6105" s="54" t="s">
        <v>620</v>
      </c>
      <c r="C6105" s="54" t="s">
        <v>611</v>
      </c>
      <c r="D6105" t="s">
        <v>166</v>
      </c>
      <c r="E6105" s="54" t="s">
        <v>570</v>
      </c>
      <c r="F6105" s="57" t="s">
        <v>336</v>
      </c>
      <c r="G6105" s="23">
        <v>4</v>
      </c>
      <c r="H6105" s="23" t="s">
        <v>29</v>
      </c>
      <c r="I6105" s="24">
        <v>95194</v>
      </c>
      <c r="J6105" s="24">
        <v>152310</v>
      </c>
      <c r="K6105" s="24">
        <v>133271</v>
      </c>
      <c r="L6105" s="24">
        <v>213234</v>
      </c>
      <c r="M6105" s="24">
        <v>171349</v>
      </c>
      <c r="N6105" s="24">
        <v>274158</v>
      </c>
      <c r="O6105" s="24">
        <v>228465</v>
      </c>
      <c r="P6105" s="24">
        <v>365544</v>
      </c>
      <c r="Q6105" s="24">
        <v>285582</v>
      </c>
      <c r="R6105" s="24">
        <v>456931</v>
      </c>
      <c r="S6105" s="24">
        <v>323659</v>
      </c>
      <c r="T6105" s="24">
        <v>517855</v>
      </c>
      <c r="U6105" s="24">
        <v>361737</v>
      </c>
      <c r="V6105" s="24">
        <v>578779</v>
      </c>
    </row>
    <row r="6106" spans="1:22" hidden="1" x14ac:dyDescent="0.3">
      <c r="A6106" s="23"/>
      <c r="B6106" s="23">
        <v>2023</v>
      </c>
      <c r="C6106" s="23" t="s">
        <v>567</v>
      </c>
      <c r="D6106" t="s">
        <v>176</v>
      </c>
      <c r="E6106" s="23" t="s">
        <v>572</v>
      </c>
      <c r="F6106" s="23" t="s">
        <v>477</v>
      </c>
      <c r="G6106" s="23">
        <v>1</v>
      </c>
      <c r="H6106" s="23" t="s">
        <v>14</v>
      </c>
      <c r="I6106" s="24">
        <v>104505</v>
      </c>
      <c r="J6106" s="24">
        <v>182884</v>
      </c>
      <c r="K6106" s="24">
        <v>135786</v>
      </c>
      <c r="L6106" s="24">
        <v>237625</v>
      </c>
      <c r="M6106" s="24">
        <v>162382</v>
      </c>
      <c r="N6106" s="24">
        <v>284169</v>
      </c>
      <c r="O6106" s="24">
        <v>193798</v>
      </c>
      <c r="P6106" s="24">
        <v>339146</v>
      </c>
      <c r="Q6106" s="24">
        <v>228772</v>
      </c>
      <c r="R6106" s="24">
        <v>400352</v>
      </c>
      <c r="S6106" s="24">
        <v>251018</v>
      </c>
      <c r="T6106" s="24">
        <v>439282</v>
      </c>
      <c r="U6106" s="24">
        <v>272000</v>
      </c>
      <c r="V6106" s="24">
        <v>476001</v>
      </c>
    </row>
    <row r="6107" spans="1:22" hidden="1" x14ac:dyDescent="0.3">
      <c r="A6107" s="23"/>
      <c r="B6107" s="23">
        <v>2023</v>
      </c>
      <c r="C6107" s="23" t="s">
        <v>567</v>
      </c>
      <c r="D6107" t="s">
        <v>176</v>
      </c>
      <c r="E6107" s="23" t="s">
        <v>572</v>
      </c>
      <c r="F6107" s="23" t="s">
        <v>477</v>
      </c>
      <c r="G6107" s="23">
        <v>2</v>
      </c>
      <c r="H6107" s="23" t="s">
        <v>30</v>
      </c>
      <c r="I6107" s="24">
        <v>86974</v>
      </c>
      <c r="J6107" s="24">
        <v>152204</v>
      </c>
      <c r="K6107" s="24">
        <v>115947</v>
      </c>
      <c r="L6107" s="24">
        <v>202907</v>
      </c>
      <c r="M6107" s="24">
        <v>142927</v>
      </c>
      <c r="N6107" s="24">
        <v>250122</v>
      </c>
      <c r="O6107" s="24">
        <v>179962</v>
      </c>
      <c r="P6107" s="24">
        <v>314934</v>
      </c>
      <c r="Q6107" s="24">
        <v>217763</v>
      </c>
      <c r="R6107" s="24">
        <v>381085</v>
      </c>
      <c r="S6107" s="24">
        <v>240494</v>
      </c>
      <c r="T6107" s="24">
        <v>420864</v>
      </c>
      <c r="U6107" s="24">
        <v>261794</v>
      </c>
      <c r="V6107" s="24">
        <v>458140</v>
      </c>
    </row>
    <row r="6108" spans="1:22" hidden="1" x14ac:dyDescent="0.3">
      <c r="A6108" s="23"/>
      <c r="B6108" s="23">
        <v>2023</v>
      </c>
      <c r="C6108" s="23" t="s">
        <v>567</v>
      </c>
      <c r="D6108" t="s">
        <v>176</v>
      </c>
      <c r="E6108" s="23" t="s">
        <v>572</v>
      </c>
      <c r="F6108" s="23" t="s">
        <v>477</v>
      </c>
      <c r="G6108" s="23">
        <v>3</v>
      </c>
      <c r="H6108" s="23" t="s">
        <v>31</v>
      </c>
      <c r="I6108" s="24">
        <v>79844</v>
      </c>
      <c r="J6108" s="24">
        <v>139726</v>
      </c>
      <c r="K6108" s="24">
        <v>110196</v>
      </c>
      <c r="L6108" s="24">
        <v>192843</v>
      </c>
      <c r="M6108" s="24">
        <v>139646</v>
      </c>
      <c r="N6108" s="24">
        <v>244381</v>
      </c>
      <c r="O6108" s="24">
        <v>182119</v>
      </c>
      <c r="P6108" s="24">
        <v>318709</v>
      </c>
      <c r="Q6108" s="24">
        <v>226803</v>
      </c>
      <c r="R6108" s="24">
        <v>396906</v>
      </c>
      <c r="S6108" s="24">
        <v>255119</v>
      </c>
      <c r="T6108" s="24">
        <v>446458</v>
      </c>
      <c r="U6108" s="24">
        <v>282982</v>
      </c>
      <c r="V6108" s="24">
        <v>495218</v>
      </c>
    </row>
    <row r="6109" spans="1:22" hidden="1" x14ac:dyDescent="0.3">
      <c r="A6109" s="23"/>
      <c r="B6109" s="23">
        <v>2023</v>
      </c>
      <c r="C6109" s="23" t="s">
        <v>567</v>
      </c>
      <c r="D6109" t="s">
        <v>176</v>
      </c>
      <c r="E6109" s="23" t="s">
        <v>572</v>
      </c>
      <c r="F6109" s="23" t="s">
        <v>477</v>
      </c>
      <c r="G6109" s="23">
        <v>4</v>
      </c>
      <c r="H6109" s="23" t="s">
        <v>29</v>
      </c>
      <c r="I6109" s="24">
        <v>90087</v>
      </c>
      <c r="J6109" s="24">
        <v>144140</v>
      </c>
      <c r="K6109" s="24">
        <v>126122</v>
      </c>
      <c r="L6109" s="24">
        <v>201796</v>
      </c>
      <c r="M6109" s="24">
        <v>162157</v>
      </c>
      <c r="N6109" s="24">
        <v>259452</v>
      </c>
      <c r="O6109" s="24">
        <v>216210</v>
      </c>
      <c r="P6109" s="24">
        <v>345935</v>
      </c>
      <c r="Q6109" s="24">
        <v>270262</v>
      </c>
      <c r="R6109" s="24">
        <v>432419</v>
      </c>
      <c r="S6109" s="24">
        <v>306297</v>
      </c>
      <c r="T6109" s="24">
        <v>490075</v>
      </c>
      <c r="U6109" s="24">
        <v>342332</v>
      </c>
      <c r="V6109" s="24">
        <v>547731</v>
      </c>
    </row>
    <row r="6110" spans="1:22" x14ac:dyDescent="0.3">
      <c r="A6110" s="54"/>
      <c r="B6110" s="54" t="s">
        <v>620</v>
      </c>
      <c r="C6110" s="54" t="s">
        <v>611</v>
      </c>
      <c r="D6110" t="s">
        <v>176</v>
      </c>
      <c r="E6110" s="54" t="s">
        <v>572</v>
      </c>
      <c r="F6110" s="57" t="s">
        <v>477</v>
      </c>
      <c r="G6110" s="23">
        <v>1</v>
      </c>
      <c r="H6110" s="23" t="s">
        <v>14</v>
      </c>
      <c r="I6110" s="24">
        <v>106699</v>
      </c>
      <c r="J6110" s="24">
        <v>186723</v>
      </c>
      <c r="K6110" s="24">
        <v>138460</v>
      </c>
      <c r="L6110" s="24">
        <v>242305</v>
      </c>
      <c r="M6110" s="24">
        <v>166022</v>
      </c>
      <c r="N6110" s="24">
        <v>290538</v>
      </c>
      <c r="O6110" s="24">
        <v>198545</v>
      </c>
      <c r="P6110" s="24">
        <v>347453</v>
      </c>
      <c r="Q6110" s="24">
        <v>234239</v>
      </c>
      <c r="R6110" s="24">
        <v>409919</v>
      </c>
      <c r="S6110" s="24">
        <v>256932</v>
      </c>
      <c r="T6110" s="24">
        <v>449631</v>
      </c>
      <c r="U6110" s="24">
        <v>277506</v>
      </c>
      <c r="V6110" s="24">
        <v>485635</v>
      </c>
    </row>
    <row r="6111" spans="1:22" x14ac:dyDescent="0.3">
      <c r="A6111" s="54"/>
      <c r="B6111" s="54" t="s">
        <v>620</v>
      </c>
      <c r="C6111" s="54" t="s">
        <v>611</v>
      </c>
      <c r="D6111" t="s">
        <v>176</v>
      </c>
      <c r="E6111" s="54" t="s">
        <v>572</v>
      </c>
      <c r="F6111" s="57" t="s">
        <v>477</v>
      </c>
      <c r="G6111" s="23">
        <v>2</v>
      </c>
      <c r="H6111" s="23" t="s">
        <v>30</v>
      </c>
      <c r="I6111" s="24">
        <v>92122</v>
      </c>
      <c r="J6111" s="24">
        <v>161214</v>
      </c>
      <c r="K6111" s="24">
        <v>121054</v>
      </c>
      <c r="L6111" s="24">
        <v>211845</v>
      </c>
      <c r="M6111" s="24">
        <v>147503</v>
      </c>
      <c r="N6111" s="24">
        <v>258130</v>
      </c>
      <c r="O6111" s="24">
        <v>181571</v>
      </c>
      <c r="P6111" s="24">
        <v>317749</v>
      </c>
      <c r="Q6111" s="24">
        <v>216323</v>
      </c>
      <c r="R6111" s="24">
        <v>378566</v>
      </c>
      <c r="S6111" s="24">
        <v>239052</v>
      </c>
      <c r="T6111" s="24">
        <v>418341</v>
      </c>
      <c r="U6111" s="24">
        <v>259939</v>
      </c>
      <c r="V6111" s="24">
        <v>454893</v>
      </c>
    </row>
    <row r="6112" spans="1:22" x14ac:dyDescent="0.3">
      <c r="A6112" s="54"/>
      <c r="B6112" s="54" t="s">
        <v>620</v>
      </c>
      <c r="C6112" s="54" t="s">
        <v>611</v>
      </c>
      <c r="D6112" t="s">
        <v>176</v>
      </c>
      <c r="E6112" s="54" t="s">
        <v>572</v>
      </c>
      <c r="F6112" s="57" t="s">
        <v>477</v>
      </c>
      <c r="G6112" s="23">
        <v>3</v>
      </c>
      <c r="H6112" s="23" t="s">
        <v>31</v>
      </c>
      <c r="I6112" s="24">
        <v>83087</v>
      </c>
      <c r="J6112" s="24">
        <v>145402</v>
      </c>
      <c r="K6112" s="24">
        <v>112856</v>
      </c>
      <c r="L6112" s="24">
        <v>197498</v>
      </c>
      <c r="M6112" s="24">
        <v>142544</v>
      </c>
      <c r="N6112" s="24">
        <v>249451</v>
      </c>
      <c r="O6112" s="24">
        <v>187492</v>
      </c>
      <c r="P6112" s="24">
        <v>328111</v>
      </c>
      <c r="Q6112" s="24">
        <v>231959</v>
      </c>
      <c r="R6112" s="24">
        <v>405929</v>
      </c>
      <c r="S6112" s="24">
        <v>261070</v>
      </c>
      <c r="T6112" s="24">
        <v>456872</v>
      </c>
      <c r="U6112" s="24">
        <v>289752</v>
      </c>
      <c r="V6112" s="24">
        <v>507067</v>
      </c>
    </row>
    <row r="6113" spans="1:22" x14ac:dyDescent="0.3">
      <c r="A6113" s="54"/>
      <c r="B6113" s="54" t="s">
        <v>620</v>
      </c>
      <c r="C6113" s="54" t="s">
        <v>611</v>
      </c>
      <c r="D6113" t="s">
        <v>176</v>
      </c>
      <c r="E6113" s="54" t="s">
        <v>572</v>
      </c>
      <c r="F6113" s="57" t="s">
        <v>477</v>
      </c>
      <c r="G6113" s="23">
        <v>4</v>
      </c>
      <c r="H6113" s="23" t="s">
        <v>29</v>
      </c>
      <c r="I6113" s="24">
        <v>94136</v>
      </c>
      <c r="J6113" s="24">
        <v>150618</v>
      </c>
      <c r="K6113" s="24">
        <v>131791</v>
      </c>
      <c r="L6113" s="24">
        <v>210866</v>
      </c>
      <c r="M6113" s="24">
        <v>169446</v>
      </c>
      <c r="N6113" s="24">
        <v>271113</v>
      </c>
      <c r="O6113" s="24">
        <v>225928</v>
      </c>
      <c r="P6113" s="24">
        <v>361484</v>
      </c>
      <c r="Q6113" s="24">
        <v>282409</v>
      </c>
      <c r="R6113" s="24">
        <v>451855</v>
      </c>
      <c r="S6113" s="24">
        <v>320064</v>
      </c>
      <c r="T6113" s="24">
        <v>512102</v>
      </c>
      <c r="U6113" s="24">
        <v>357719</v>
      </c>
      <c r="V6113" s="24">
        <v>572350</v>
      </c>
    </row>
    <row r="6114" spans="1:22" hidden="1" x14ac:dyDescent="0.3">
      <c r="A6114" s="23"/>
      <c r="B6114" s="23">
        <v>2023</v>
      </c>
      <c r="C6114" s="23" t="s">
        <v>560</v>
      </c>
      <c r="D6114" t="s">
        <v>151</v>
      </c>
      <c r="E6114" s="23" t="s">
        <v>562</v>
      </c>
      <c r="F6114" s="23" t="s">
        <v>396</v>
      </c>
      <c r="G6114" s="23">
        <v>1</v>
      </c>
      <c r="H6114" s="23" t="s">
        <v>14</v>
      </c>
      <c r="I6114" s="24">
        <v>134755</v>
      </c>
      <c r="J6114" s="24">
        <v>235822</v>
      </c>
      <c r="K6114" s="24">
        <v>175246</v>
      </c>
      <c r="L6114" s="24">
        <v>306680</v>
      </c>
      <c r="M6114" s="24">
        <v>209705</v>
      </c>
      <c r="N6114" s="24">
        <v>366984</v>
      </c>
      <c r="O6114" s="24">
        <v>250463</v>
      </c>
      <c r="P6114" s="24">
        <v>438310</v>
      </c>
      <c r="Q6114" s="24">
        <v>295796</v>
      </c>
      <c r="R6114" s="24">
        <v>517643</v>
      </c>
      <c r="S6114" s="24">
        <v>324616</v>
      </c>
      <c r="T6114" s="24">
        <v>568078</v>
      </c>
      <c r="U6114" s="24">
        <v>351850</v>
      </c>
      <c r="V6114" s="24">
        <v>615737</v>
      </c>
    </row>
    <row r="6115" spans="1:22" hidden="1" x14ac:dyDescent="0.3">
      <c r="A6115" s="23"/>
      <c r="B6115" s="23">
        <v>2023</v>
      </c>
      <c r="C6115" s="23" t="s">
        <v>560</v>
      </c>
      <c r="D6115" t="s">
        <v>151</v>
      </c>
      <c r="E6115" s="23" t="s">
        <v>562</v>
      </c>
      <c r="F6115" s="23" t="s">
        <v>396</v>
      </c>
      <c r="G6115" s="23">
        <v>2</v>
      </c>
      <c r="H6115" s="23" t="s">
        <v>30</v>
      </c>
      <c r="I6115" s="24">
        <v>111314</v>
      </c>
      <c r="J6115" s="24">
        <v>194800</v>
      </c>
      <c r="K6115" s="24">
        <v>148719</v>
      </c>
      <c r="L6115" s="24">
        <v>260258</v>
      </c>
      <c r="M6115" s="24">
        <v>183692</v>
      </c>
      <c r="N6115" s="24">
        <v>321461</v>
      </c>
      <c r="O6115" s="24">
        <v>231964</v>
      </c>
      <c r="P6115" s="24">
        <v>405938</v>
      </c>
      <c r="Q6115" s="24">
        <v>281076</v>
      </c>
      <c r="R6115" s="24">
        <v>491883</v>
      </c>
      <c r="S6115" s="24">
        <v>310543</v>
      </c>
      <c r="T6115" s="24">
        <v>543451</v>
      </c>
      <c r="U6115" s="24">
        <v>338203</v>
      </c>
      <c r="V6115" s="24">
        <v>591856</v>
      </c>
    </row>
    <row r="6116" spans="1:22" hidden="1" x14ac:dyDescent="0.3">
      <c r="A6116" s="23"/>
      <c r="B6116" s="23">
        <v>2023</v>
      </c>
      <c r="C6116" s="23" t="s">
        <v>560</v>
      </c>
      <c r="D6116" t="s">
        <v>151</v>
      </c>
      <c r="E6116" s="23" t="s">
        <v>562</v>
      </c>
      <c r="F6116" s="23" t="s">
        <v>396</v>
      </c>
      <c r="G6116" s="23">
        <v>3</v>
      </c>
      <c r="H6116" s="23" t="s">
        <v>31</v>
      </c>
      <c r="I6116" s="24">
        <v>101652</v>
      </c>
      <c r="J6116" s="24">
        <v>177890</v>
      </c>
      <c r="K6116" s="24">
        <v>140193</v>
      </c>
      <c r="L6116" s="24">
        <v>245338</v>
      </c>
      <c r="M6116" s="24">
        <v>177528</v>
      </c>
      <c r="N6116" s="24">
        <v>310675</v>
      </c>
      <c r="O6116" s="24">
        <v>231255</v>
      </c>
      <c r="P6116" s="24">
        <v>404696</v>
      </c>
      <c r="Q6116" s="24">
        <v>287937</v>
      </c>
      <c r="R6116" s="24">
        <v>503890</v>
      </c>
      <c r="S6116" s="24">
        <v>323755</v>
      </c>
      <c r="T6116" s="24">
        <v>566572</v>
      </c>
      <c r="U6116" s="24">
        <v>358968</v>
      </c>
      <c r="V6116" s="24">
        <v>628194</v>
      </c>
    </row>
    <row r="6117" spans="1:22" hidden="1" x14ac:dyDescent="0.3">
      <c r="A6117" s="23"/>
      <c r="B6117" s="23">
        <v>2023</v>
      </c>
      <c r="C6117" s="23" t="s">
        <v>560</v>
      </c>
      <c r="D6117" t="s">
        <v>151</v>
      </c>
      <c r="E6117" s="23" t="s">
        <v>562</v>
      </c>
      <c r="F6117" s="23" t="s">
        <v>396</v>
      </c>
      <c r="G6117" s="23">
        <v>4</v>
      </c>
      <c r="H6117" s="23" t="s">
        <v>29</v>
      </c>
      <c r="I6117" s="24">
        <v>116146</v>
      </c>
      <c r="J6117" s="24">
        <v>185833</v>
      </c>
      <c r="K6117" s="24">
        <v>162604</v>
      </c>
      <c r="L6117" s="24">
        <v>260166</v>
      </c>
      <c r="M6117" s="24">
        <v>209062</v>
      </c>
      <c r="N6117" s="24">
        <v>334499</v>
      </c>
      <c r="O6117" s="24">
        <v>278750</v>
      </c>
      <c r="P6117" s="24">
        <v>445999</v>
      </c>
      <c r="Q6117" s="24">
        <v>348437</v>
      </c>
      <c r="R6117" s="24">
        <v>557499</v>
      </c>
      <c r="S6117" s="24">
        <v>394895</v>
      </c>
      <c r="T6117" s="24">
        <v>631832</v>
      </c>
      <c r="U6117" s="24">
        <v>441353</v>
      </c>
      <c r="V6117" s="24">
        <v>706165</v>
      </c>
    </row>
    <row r="6118" spans="1:22" x14ac:dyDescent="0.3">
      <c r="A6118" s="54"/>
      <c r="B6118" s="54" t="s">
        <v>620</v>
      </c>
      <c r="C6118" s="54" t="s">
        <v>617</v>
      </c>
      <c r="D6118" t="s">
        <v>151</v>
      </c>
      <c r="E6118" s="54" t="s">
        <v>562</v>
      </c>
      <c r="F6118" s="57" t="s">
        <v>396</v>
      </c>
      <c r="G6118" s="23">
        <v>1</v>
      </c>
      <c r="H6118" s="23" t="s">
        <v>14</v>
      </c>
      <c r="I6118" s="24">
        <v>137489</v>
      </c>
      <c r="J6118" s="24">
        <v>240606</v>
      </c>
      <c r="K6118" s="24">
        <v>178571</v>
      </c>
      <c r="L6118" s="24">
        <v>312499</v>
      </c>
      <c r="M6118" s="24">
        <v>214219</v>
      </c>
      <c r="N6118" s="24">
        <v>374883</v>
      </c>
      <c r="O6118" s="24">
        <v>256337</v>
      </c>
      <c r="P6118" s="24">
        <v>448589</v>
      </c>
      <c r="Q6118" s="24">
        <v>302553</v>
      </c>
      <c r="R6118" s="24">
        <v>529468</v>
      </c>
      <c r="S6118" s="24">
        <v>331921</v>
      </c>
      <c r="T6118" s="24">
        <v>580863</v>
      </c>
      <c r="U6118" s="24">
        <v>358646</v>
      </c>
      <c r="V6118" s="24">
        <v>627630</v>
      </c>
    </row>
    <row r="6119" spans="1:22" x14ac:dyDescent="0.3">
      <c r="A6119" s="54"/>
      <c r="B6119" s="54" t="s">
        <v>620</v>
      </c>
      <c r="C6119" s="54" t="s">
        <v>617</v>
      </c>
      <c r="D6119" t="s">
        <v>151</v>
      </c>
      <c r="E6119" s="54" t="s">
        <v>562</v>
      </c>
      <c r="F6119" s="57" t="s">
        <v>396</v>
      </c>
      <c r="G6119" s="23">
        <v>2</v>
      </c>
      <c r="H6119" s="23" t="s">
        <v>30</v>
      </c>
      <c r="I6119" s="24">
        <v>118054</v>
      </c>
      <c r="J6119" s="24">
        <v>206595</v>
      </c>
      <c r="K6119" s="24">
        <v>155364</v>
      </c>
      <c r="L6119" s="24">
        <v>271886</v>
      </c>
      <c r="M6119" s="24">
        <v>189527</v>
      </c>
      <c r="N6119" s="24">
        <v>331672</v>
      </c>
      <c r="O6119" s="24">
        <v>233705</v>
      </c>
      <c r="P6119" s="24">
        <v>408984</v>
      </c>
      <c r="Q6119" s="24">
        <v>278666</v>
      </c>
      <c r="R6119" s="24">
        <v>487665</v>
      </c>
      <c r="S6119" s="24">
        <v>308048</v>
      </c>
      <c r="T6119" s="24">
        <v>539083</v>
      </c>
      <c r="U6119" s="24">
        <v>335113</v>
      </c>
      <c r="V6119" s="24">
        <v>586449</v>
      </c>
    </row>
    <row r="6120" spans="1:22" x14ac:dyDescent="0.3">
      <c r="A6120" s="54"/>
      <c r="B6120" s="54" t="s">
        <v>620</v>
      </c>
      <c r="C6120" s="54" t="s">
        <v>617</v>
      </c>
      <c r="D6120" t="s">
        <v>151</v>
      </c>
      <c r="E6120" s="54" t="s">
        <v>562</v>
      </c>
      <c r="F6120" s="57" t="s">
        <v>396</v>
      </c>
      <c r="G6120" s="23">
        <v>3</v>
      </c>
      <c r="H6120" s="23" t="s">
        <v>31</v>
      </c>
      <c r="I6120" s="24">
        <v>105720</v>
      </c>
      <c r="J6120" s="24">
        <v>185009</v>
      </c>
      <c r="K6120" s="24">
        <v>143387</v>
      </c>
      <c r="L6120" s="24">
        <v>250928</v>
      </c>
      <c r="M6120" s="24">
        <v>180946</v>
      </c>
      <c r="N6120" s="24">
        <v>316655</v>
      </c>
      <c r="O6120" s="24">
        <v>237839</v>
      </c>
      <c r="P6120" s="24">
        <v>416219</v>
      </c>
      <c r="Q6120" s="24">
        <v>294092</v>
      </c>
      <c r="R6120" s="24">
        <v>514660</v>
      </c>
      <c r="S6120" s="24">
        <v>330880</v>
      </c>
      <c r="T6120" s="24">
        <v>579041</v>
      </c>
      <c r="U6120" s="24">
        <v>367099</v>
      </c>
      <c r="V6120" s="24">
        <v>642423</v>
      </c>
    </row>
    <row r="6121" spans="1:22" x14ac:dyDescent="0.3">
      <c r="A6121" s="54"/>
      <c r="B6121" s="54" t="s">
        <v>620</v>
      </c>
      <c r="C6121" s="54" t="s">
        <v>617</v>
      </c>
      <c r="D6121" t="s">
        <v>151</v>
      </c>
      <c r="E6121" s="54" t="s">
        <v>562</v>
      </c>
      <c r="F6121" s="57" t="s">
        <v>396</v>
      </c>
      <c r="G6121" s="23">
        <v>4</v>
      </c>
      <c r="H6121" s="23" t="s">
        <v>29</v>
      </c>
      <c r="I6121" s="24">
        <v>121286</v>
      </c>
      <c r="J6121" s="24">
        <v>194057</v>
      </c>
      <c r="K6121" s="24">
        <v>169800</v>
      </c>
      <c r="L6121" s="24">
        <v>271680</v>
      </c>
      <c r="M6121" s="24">
        <v>218314</v>
      </c>
      <c r="N6121" s="24">
        <v>349303</v>
      </c>
      <c r="O6121" s="24">
        <v>291086</v>
      </c>
      <c r="P6121" s="24">
        <v>465737</v>
      </c>
      <c r="Q6121" s="24">
        <v>363857</v>
      </c>
      <c r="R6121" s="24">
        <v>582171</v>
      </c>
      <c r="S6121" s="24">
        <v>412371</v>
      </c>
      <c r="T6121" s="24">
        <v>659794</v>
      </c>
      <c r="U6121" s="24">
        <v>460886</v>
      </c>
      <c r="V6121" s="24">
        <v>737417</v>
      </c>
    </row>
    <row r="6122" spans="1:22" hidden="1" x14ac:dyDescent="0.3">
      <c r="A6122" s="23"/>
      <c r="B6122" s="23">
        <v>2023</v>
      </c>
      <c r="C6122" s="23" t="s">
        <v>551</v>
      </c>
      <c r="D6122" t="s">
        <v>167</v>
      </c>
      <c r="E6122" s="23" t="s">
        <v>557</v>
      </c>
      <c r="F6122" s="23" t="s">
        <v>375</v>
      </c>
      <c r="G6122" s="23">
        <v>1</v>
      </c>
      <c r="H6122" s="23" t="s">
        <v>14</v>
      </c>
      <c r="I6122" s="24">
        <v>120333</v>
      </c>
      <c r="J6122" s="24">
        <v>210582</v>
      </c>
      <c r="K6122" s="24">
        <v>156008</v>
      </c>
      <c r="L6122" s="24">
        <v>273014</v>
      </c>
      <c r="M6122" s="24">
        <v>186265</v>
      </c>
      <c r="N6122" s="24">
        <v>325964</v>
      </c>
      <c r="O6122" s="24">
        <v>221885</v>
      </c>
      <c r="P6122" s="24">
        <v>388299</v>
      </c>
      <c r="Q6122" s="24">
        <v>261635</v>
      </c>
      <c r="R6122" s="24">
        <v>457862</v>
      </c>
      <c r="S6122" s="24">
        <v>286952</v>
      </c>
      <c r="T6122" s="24">
        <v>502167</v>
      </c>
      <c r="U6122" s="24">
        <v>310716</v>
      </c>
      <c r="V6122" s="24">
        <v>543753</v>
      </c>
    </row>
    <row r="6123" spans="1:22" hidden="1" x14ac:dyDescent="0.3">
      <c r="A6123" s="23"/>
      <c r="B6123" s="23">
        <v>2023</v>
      </c>
      <c r="C6123" s="23" t="s">
        <v>551</v>
      </c>
      <c r="D6123" t="s">
        <v>167</v>
      </c>
      <c r="E6123" s="23" t="s">
        <v>557</v>
      </c>
      <c r="F6123" s="23" t="s">
        <v>375</v>
      </c>
      <c r="G6123" s="23">
        <v>2</v>
      </c>
      <c r="H6123" s="23" t="s">
        <v>30</v>
      </c>
      <c r="I6123" s="24">
        <v>102004</v>
      </c>
      <c r="J6123" s="24">
        <v>178507</v>
      </c>
      <c r="K6123" s="24">
        <v>135265</v>
      </c>
      <c r="L6123" s="24">
        <v>236715</v>
      </c>
      <c r="M6123" s="24">
        <v>165925</v>
      </c>
      <c r="N6123" s="24">
        <v>290368</v>
      </c>
      <c r="O6123" s="24">
        <v>207421</v>
      </c>
      <c r="P6123" s="24">
        <v>362986</v>
      </c>
      <c r="Q6123" s="24">
        <v>250125</v>
      </c>
      <c r="R6123" s="24">
        <v>437719</v>
      </c>
      <c r="S6123" s="24">
        <v>275949</v>
      </c>
      <c r="T6123" s="24">
        <v>482910</v>
      </c>
      <c r="U6123" s="24">
        <v>300045</v>
      </c>
      <c r="V6123" s="24">
        <v>525079</v>
      </c>
    </row>
    <row r="6124" spans="1:22" hidden="1" x14ac:dyDescent="0.3">
      <c r="A6124" s="23"/>
      <c r="B6124" s="23">
        <v>2023</v>
      </c>
      <c r="C6124" s="23" t="s">
        <v>551</v>
      </c>
      <c r="D6124" t="s">
        <v>167</v>
      </c>
      <c r="E6124" s="23" t="s">
        <v>557</v>
      </c>
      <c r="F6124" s="23" t="s">
        <v>375</v>
      </c>
      <c r="G6124" s="23">
        <v>3</v>
      </c>
      <c r="H6124" s="23" t="s">
        <v>31</v>
      </c>
      <c r="I6124" s="24">
        <v>94837</v>
      </c>
      <c r="J6124" s="24">
        <v>165965</v>
      </c>
      <c r="K6124" s="24">
        <v>131115</v>
      </c>
      <c r="L6124" s="24">
        <v>229451</v>
      </c>
      <c r="M6124" s="24">
        <v>166450</v>
      </c>
      <c r="N6124" s="24">
        <v>291287</v>
      </c>
      <c r="O6124" s="24">
        <v>217671</v>
      </c>
      <c r="P6124" s="24">
        <v>380925</v>
      </c>
      <c r="Q6124" s="24">
        <v>271205</v>
      </c>
      <c r="R6124" s="24">
        <v>474608</v>
      </c>
      <c r="S6124" s="24">
        <v>305353</v>
      </c>
      <c r="T6124" s="24">
        <v>534368</v>
      </c>
      <c r="U6124" s="24">
        <v>339028</v>
      </c>
      <c r="V6124" s="24">
        <v>593299</v>
      </c>
    </row>
    <row r="6125" spans="1:22" hidden="1" x14ac:dyDescent="0.3">
      <c r="A6125" s="23"/>
      <c r="B6125" s="23">
        <v>2023</v>
      </c>
      <c r="C6125" s="23" t="s">
        <v>551</v>
      </c>
      <c r="D6125" t="s">
        <v>167</v>
      </c>
      <c r="E6125" s="23" t="s">
        <v>557</v>
      </c>
      <c r="F6125" s="23" t="s">
        <v>375</v>
      </c>
      <c r="G6125" s="23">
        <v>4</v>
      </c>
      <c r="H6125" s="23" t="s">
        <v>29</v>
      </c>
      <c r="I6125" s="24">
        <v>103773</v>
      </c>
      <c r="J6125" s="24">
        <v>166037</v>
      </c>
      <c r="K6125" s="24">
        <v>145283</v>
      </c>
      <c r="L6125" s="24">
        <v>232452</v>
      </c>
      <c r="M6125" s="24">
        <v>186792</v>
      </c>
      <c r="N6125" s="24">
        <v>298867</v>
      </c>
      <c r="O6125" s="24">
        <v>249056</v>
      </c>
      <c r="P6125" s="24">
        <v>398489</v>
      </c>
      <c r="Q6125" s="24">
        <v>311320</v>
      </c>
      <c r="R6125" s="24">
        <v>498111</v>
      </c>
      <c r="S6125" s="24">
        <v>352829</v>
      </c>
      <c r="T6125" s="24">
        <v>564526</v>
      </c>
      <c r="U6125" s="24">
        <v>394338</v>
      </c>
      <c r="V6125" s="24">
        <v>630941</v>
      </c>
    </row>
    <row r="6126" spans="1:22" x14ac:dyDescent="0.3">
      <c r="A6126" s="54"/>
      <c r="B6126" s="54" t="s">
        <v>620</v>
      </c>
      <c r="C6126" s="54" t="s">
        <v>608</v>
      </c>
      <c r="D6126" t="s">
        <v>167</v>
      </c>
      <c r="E6126" s="54" t="s">
        <v>557</v>
      </c>
      <c r="F6126" s="57" t="s">
        <v>375</v>
      </c>
      <c r="G6126" s="23">
        <v>1</v>
      </c>
      <c r="H6126" s="23" t="s">
        <v>14</v>
      </c>
      <c r="I6126" s="24">
        <v>120018</v>
      </c>
      <c r="J6126" s="24">
        <v>210032</v>
      </c>
      <c r="K6126" s="24">
        <v>155430</v>
      </c>
      <c r="L6126" s="24">
        <v>272002</v>
      </c>
      <c r="M6126" s="24">
        <v>186162</v>
      </c>
      <c r="N6126" s="24">
        <v>325784</v>
      </c>
      <c r="O6126" s="24">
        <v>222320</v>
      </c>
      <c r="P6126" s="24">
        <v>389060</v>
      </c>
      <c r="Q6126" s="24">
        <v>262021</v>
      </c>
      <c r="R6126" s="24">
        <v>458537</v>
      </c>
      <c r="S6126" s="24">
        <v>287288</v>
      </c>
      <c r="T6126" s="24">
        <v>502754</v>
      </c>
      <c r="U6126" s="24">
        <v>309997</v>
      </c>
      <c r="V6126" s="24">
        <v>542495</v>
      </c>
    </row>
    <row r="6127" spans="1:22" x14ac:dyDescent="0.3">
      <c r="A6127" s="54"/>
      <c r="B6127" s="54" t="s">
        <v>620</v>
      </c>
      <c r="C6127" s="54" t="s">
        <v>608</v>
      </c>
      <c r="D6127" t="s">
        <v>167</v>
      </c>
      <c r="E6127" s="54" t="s">
        <v>557</v>
      </c>
      <c r="F6127" s="57" t="s">
        <v>375</v>
      </c>
      <c r="G6127" s="23">
        <v>2</v>
      </c>
      <c r="H6127" s="23" t="s">
        <v>30</v>
      </c>
      <c r="I6127" s="24">
        <v>104948</v>
      </c>
      <c r="J6127" s="24">
        <v>183658</v>
      </c>
      <c r="K6127" s="24">
        <v>137435</v>
      </c>
      <c r="L6127" s="24">
        <v>240511</v>
      </c>
      <c r="M6127" s="24">
        <v>167016</v>
      </c>
      <c r="N6127" s="24">
        <v>292277</v>
      </c>
      <c r="O6127" s="24">
        <v>204771</v>
      </c>
      <c r="P6127" s="24">
        <v>358349</v>
      </c>
      <c r="Q6127" s="24">
        <v>243498</v>
      </c>
      <c r="R6127" s="24">
        <v>426121</v>
      </c>
      <c r="S6127" s="24">
        <v>268871</v>
      </c>
      <c r="T6127" s="24">
        <v>470525</v>
      </c>
      <c r="U6127" s="24">
        <v>292057</v>
      </c>
      <c r="V6127" s="24">
        <v>511100</v>
      </c>
    </row>
    <row r="6128" spans="1:22" x14ac:dyDescent="0.3">
      <c r="A6128" s="54"/>
      <c r="B6128" s="54" t="s">
        <v>620</v>
      </c>
      <c r="C6128" s="54" t="s">
        <v>608</v>
      </c>
      <c r="D6128" t="s">
        <v>167</v>
      </c>
      <c r="E6128" s="54" t="s">
        <v>557</v>
      </c>
      <c r="F6128" s="57" t="s">
        <v>375</v>
      </c>
      <c r="G6128" s="23">
        <v>3</v>
      </c>
      <c r="H6128" s="23" t="s">
        <v>31</v>
      </c>
      <c r="I6128" s="24">
        <v>96189</v>
      </c>
      <c r="J6128" s="24">
        <v>168331</v>
      </c>
      <c r="K6128" s="24">
        <v>131082</v>
      </c>
      <c r="L6128" s="24">
        <v>229394</v>
      </c>
      <c r="M6128" s="24">
        <v>165890</v>
      </c>
      <c r="N6128" s="24">
        <v>290308</v>
      </c>
      <c r="O6128" s="24">
        <v>218534</v>
      </c>
      <c r="P6128" s="24">
        <v>382434</v>
      </c>
      <c r="Q6128" s="24">
        <v>270680</v>
      </c>
      <c r="R6128" s="24">
        <v>473690</v>
      </c>
      <c r="S6128" s="24">
        <v>304891</v>
      </c>
      <c r="T6128" s="24">
        <v>533560</v>
      </c>
      <c r="U6128" s="24">
        <v>338661</v>
      </c>
      <c r="V6128" s="24">
        <v>592656</v>
      </c>
    </row>
    <row r="6129" spans="1:22" x14ac:dyDescent="0.3">
      <c r="A6129" s="54"/>
      <c r="B6129" s="54" t="s">
        <v>620</v>
      </c>
      <c r="C6129" s="54" t="s">
        <v>608</v>
      </c>
      <c r="D6129" t="s">
        <v>167</v>
      </c>
      <c r="E6129" s="54" t="s">
        <v>557</v>
      </c>
      <c r="F6129" s="57" t="s">
        <v>375</v>
      </c>
      <c r="G6129" s="23">
        <v>4</v>
      </c>
      <c r="H6129" s="23" t="s">
        <v>29</v>
      </c>
      <c r="I6129" s="24">
        <v>105921</v>
      </c>
      <c r="J6129" s="24">
        <v>169473</v>
      </c>
      <c r="K6129" s="24">
        <v>148289</v>
      </c>
      <c r="L6129" s="24">
        <v>237263</v>
      </c>
      <c r="M6129" s="24">
        <v>190658</v>
      </c>
      <c r="N6129" s="24">
        <v>305052</v>
      </c>
      <c r="O6129" s="24">
        <v>254210</v>
      </c>
      <c r="P6129" s="24">
        <v>406736</v>
      </c>
      <c r="Q6129" s="24">
        <v>317763</v>
      </c>
      <c r="R6129" s="24">
        <v>508420</v>
      </c>
      <c r="S6129" s="24">
        <v>360131</v>
      </c>
      <c r="T6129" s="24">
        <v>576210</v>
      </c>
      <c r="U6129" s="24">
        <v>402499</v>
      </c>
      <c r="V6129" s="24">
        <v>643999</v>
      </c>
    </row>
    <row r="6130" spans="1:22" hidden="1" x14ac:dyDescent="0.3">
      <c r="A6130" s="23"/>
      <c r="B6130" s="23">
        <v>2023</v>
      </c>
      <c r="C6130" s="23" t="s">
        <v>578</v>
      </c>
      <c r="D6130" t="s">
        <v>168</v>
      </c>
      <c r="E6130" s="23" t="s">
        <v>581</v>
      </c>
      <c r="F6130" s="23" t="s">
        <v>298</v>
      </c>
      <c r="G6130" s="23">
        <v>1</v>
      </c>
      <c r="H6130" s="23" t="s">
        <v>14</v>
      </c>
      <c r="I6130" s="24">
        <v>118886</v>
      </c>
      <c r="J6130" s="24">
        <v>208050</v>
      </c>
      <c r="K6130" s="24">
        <v>154462</v>
      </c>
      <c r="L6130" s="24">
        <v>270308</v>
      </c>
      <c r="M6130" s="24">
        <v>184708</v>
      </c>
      <c r="N6130" s="24">
        <v>323239</v>
      </c>
      <c r="O6130" s="24">
        <v>220432</v>
      </c>
      <c r="P6130" s="24">
        <v>385756</v>
      </c>
      <c r="Q6130" s="24">
        <v>260206</v>
      </c>
      <c r="R6130" s="24">
        <v>455361</v>
      </c>
      <c r="S6130" s="24">
        <v>285505</v>
      </c>
      <c r="T6130" s="24">
        <v>499635</v>
      </c>
      <c r="U6130" s="24">
        <v>309364</v>
      </c>
      <c r="V6130" s="24">
        <v>541388</v>
      </c>
    </row>
    <row r="6131" spans="1:22" hidden="1" x14ac:dyDescent="0.3">
      <c r="A6131" s="23"/>
      <c r="B6131" s="23">
        <v>2023</v>
      </c>
      <c r="C6131" s="23" t="s">
        <v>578</v>
      </c>
      <c r="D6131" t="s">
        <v>168</v>
      </c>
      <c r="E6131" s="23" t="s">
        <v>581</v>
      </c>
      <c r="F6131" s="23" t="s">
        <v>298</v>
      </c>
      <c r="G6131" s="23">
        <v>2</v>
      </c>
      <c r="H6131" s="23" t="s">
        <v>30</v>
      </c>
      <c r="I6131" s="24">
        <v>98990</v>
      </c>
      <c r="J6131" s="24">
        <v>173233</v>
      </c>
      <c r="K6131" s="24">
        <v>131948</v>
      </c>
      <c r="L6131" s="24">
        <v>230908</v>
      </c>
      <c r="M6131" s="24">
        <v>162630</v>
      </c>
      <c r="N6131" s="24">
        <v>284602</v>
      </c>
      <c r="O6131" s="24">
        <v>204732</v>
      </c>
      <c r="P6131" s="24">
        <v>358280</v>
      </c>
      <c r="Q6131" s="24">
        <v>247712</v>
      </c>
      <c r="R6131" s="24">
        <v>433496</v>
      </c>
      <c r="S6131" s="24">
        <v>273562</v>
      </c>
      <c r="T6131" s="24">
        <v>478733</v>
      </c>
      <c r="U6131" s="24">
        <v>297782</v>
      </c>
      <c r="V6131" s="24">
        <v>521119</v>
      </c>
    </row>
    <row r="6132" spans="1:22" hidden="1" x14ac:dyDescent="0.3">
      <c r="A6132" s="23"/>
      <c r="B6132" s="23">
        <v>2023</v>
      </c>
      <c r="C6132" s="23" t="s">
        <v>578</v>
      </c>
      <c r="D6132" t="s">
        <v>168</v>
      </c>
      <c r="E6132" s="23" t="s">
        <v>581</v>
      </c>
      <c r="F6132" s="23" t="s">
        <v>298</v>
      </c>
      <c r="G6132" s="23">
        <v>3</v>
      </c>
      <c r="H6132" s="23" t="s">
        <v>31</v>
      </c>
      <c r="I6132" s="24">
        <v>90906</v>
      </c>
      <c r="J6132" s="24">
        <v>159086</v>
      </c>
      <c r="K6132" s="24">
        <v>125470</v>
      </c>
      <c r="L6132" s="24">
        <v>219573</v>
      </c>
      <c r="M6132" s="24">
        <v>159011</v>
      </c>
      <c r="N6132" s="24">
        <v>278269</v>
      </c>
      <c r="O6132" s="24">
        <v>207389</v>
      </c>
      <c r="P6132" s="24">
        <v>362930</v>
      </c>
      <c r="Q6132" s="24">
        <v>258276</v>
      </c>
      <c r="R6132" s="24">
        <v>451983</v>
      </c>
      <c r="S6132" s="24">
        <v>290528</v>
      </c>
      <c r="T6132" s="24">
        <v>508425</v>
      </c>
      <c r="U6132" s="24">
        <v>322267</v>
      </c>
      <c r="V6132" s="24">
        <v>563967</v>
      </c>
    </row>
    <row r="6133" spans="1:22" hidden="1" x14ac:dyDescent="0.3">
      <c r="A6133" s="23"/>
      <c r="B6133" s="23">
        <v>2023</v>
      </c>
      <c r="C6133" s="23" t="s">
        <v>578</v>
      </c>
      <c r="D6133" t="s">
        <v>168</v>
      </c>
      <c r="E6133" s="23" t="s">
        <v>581</v>
      </c>
      <c r="F6133" s="23" t="s">
        <v>298</v>
      </c>
      <c r="G6133" s="23">
        <v>4</v>
      </c>
      <c r="H6133" s="23" t="s">
        <v>29</v>
      </c>
      <c r="I6133" s="24">
        <v>102485</v>
      </c>
      <c r="J6133" s="24">
        <v>163976</v>
      </c>
      <c r="K6133" s="24">
        <v>143479</v>
      </c>
      <c r="L6133" s="24">
        <v>229566</v>
      </c>
      <c r="M6133" s="24">
        <v>184473</v>
      </c>
      <c r="N6133" s="24">
        <v>295157</v>
      </c>
      <c r="O6133" s="24">
        <v>245964</v>
      </c>
      <c r="P6133" s="24">
        <v>393542</v>
      </c>
      <c r="Q6133" s="24">
        <v>307455</v>
      </c>
      <c r="R6133" s="24">
        <v>491928</v>
      </c>
      <c r="S6133" s="24">
        <v>348449</v>
      </c>
      <c r="T6133" s="24">
        <v>557518</v>
      </c>
      <c r="U6133" s="24">
        <v>389443</v>
      </c>
      <c r="V6133" s="24">
        <v>623109</v>
      </c>
    </row>
    <row r="6134" spans="1:22" x14ac:dyDescent="0.3">
      <c r="A6134" s="54"/>
      <c r="B6134" s="54" t="s">
        <v>620</v>
      </c>
      <c r="C6134" s="54" t="s">
        <v>612</v>
      </c>
      <c r="D6134" t="s">
        <v>168</v>
      </c>
      <c r="E6134" s="54" t="s">
        <v>581</v>
      </c>
      <c r="F6134" s="57" t="s">
        <v>298</v>
      </c>
      <c r="G6134" s="23">
        <v>1</v>
      </c>
      <c r="H6134" s="23" t="s">
        <v>14</v>
      </c>
      <c r="I6134" s="24">
        <v>116166</v>
      </c>
      <c r="J6134" s="24">
        <v>203291</v>
      </c>
      <c r="K6134" s="24">
        <v>150823</v>
      </c>
      <c r="L6134" s="24">
        <v>263940</v>
      </c>
      <c r="M6134" s="24">
        <v>180897</v>
      </c>
      <c r="N6134" s="24">
        <v>316570</v>
      </c>
      <c r="O6134" s="24">
        <v>216410</v>
      </c>
      <c r="P6134" s="24">
        <v>378718</v>
      </c>
      <c r="Q6134" s="24">
        <v>255383</v>
      </c>
      <c r="R6134" s="24">
        <v>446920</v>
      </c>
      <c r="S6134" s="24">
        <v>280153</v>
      </c>
      <c r="T6134" s="24">
        <v>490267</v>
      </c>
      <c r="U6134" s="24">
        <v>302659</v>
      </c>
      <c r="V6134" s="24">
        <v>529653</v>
      </c>
    </row>
    <row r="6135" spans="1:22" x14ac:dyDescent="0.3">
      <c r="A6135" s="54"/>
      <c r="B6135" s="54" t="s">
        <v>620</v>
      </c>
      <c r="C6135" s="54" t="s">
        <v>612</v>
      </c>
      <c r="D6135" t="s">
        <v>168</v>
      </c>
      <c r="E6135" s="54" t="s">
        <v>581</v>
      </c>
      <c r="F6135" s="57" t="s">
        <v>298</v>
      </c>
      <c r="G6135" s="23">
        <v>2</v>
      </c>
      <c r="H6135" s="23" t="s">
        <v>30</v>
      </c>
      <c r="I6135" s="24">
        <v>99970</v>
      </c>
      <c r="J6135" s="24">
        <v>174948</v>
      </c>
      <c r="K6135" s="24">
        <v>131484</v>
      </c>
      <c r="L6135" s="24">
        <v>230097</v>
      </c>
      <c r="M6135" s="24">
        <v>160320</v>
      </c>
      <c r="N6135" s="24">
        <v>280560</v>
      </c>
      <c r="O6135" s="24">
        <v>197551</v>
      </c>
      <c r="P6135" s="24">
        <v>345714</v>
      </c>
      <c r="Q6135" s="24">
        <v>235477</v>
      </c>
      <c r="R6135" s="24">
        <v>412084</v>
      </c>
      <c r="S6135" s="24">
        <v>260269</v>
      </c>
      <c r="T6135" s="24">
        <v>455471</v>
      </c>
      <c r="U6135" s="24">
        <v>283085</v>
      </c>
      <c r="V6135" s="24">
        <v>495399</v>
      </c>
    </row>
    <row r="6136" spans="1:22" x14ac:dyDescent="0.3">
      <c r="A6136" s="54"/>
      <c r="B6136" s="54" t="s">
        <v>620</v>
      </c>
      <c r="C6136" s="54" t="s">
        <v>612</v>
      </c>
      <c r="D6136" t="s">
        <v>168</v>
      </c>
      <c r="E6136" s="54" t="s">
        <v>581</v>
      </c>
      <c r="F6136" s="57" t="s">
        <v>298</v>
      </c>
      <c r="G6136" s="23">
        <v>3</v>
      </c>
      <c r="H6136" s="23" t="s">
        <v>31</v>
      </c>
      <c r="I6136" s="24">
        <v>89787</v>
      </c>
      <c r="J6136" s="24">
        <v>157128</v>
      </c>
      <c r="K6136" s="24">
        <v>121852</v>
      </c>
      <c r="L6136" s="24">
        <v>213241</v>
      </c>
      <c r="M6136" s="24">
        <v>153826</v>
      </c>
      <c r="N6136" s="24">
        <v>269195</v>
      </c>
      <c r="O6136" s="24">
        <v>202250</v>
      </c>
      <c r="P6136" s="24">
        <v>353937</v>
      </c>
      <c r="Q6136" s="24">
        <v>250139</v>
      </c>
      <c r="R6136" s="24">
        <v>437743</v>
      </c>
      <c r="S6136" s="24">
        <v>281471</v>
      </c>
      <c r="T6136" s="24">
        <v>492575</v>
      </c>
      <c r="U6136" s="24">
        <v>312328</v>
      </c>
      <c r="V6136" s="24">
        <v>546574</v>
      </c>
    </row>
    <row r="6137" spans="1:22" x14ac:dyDescent="0.3">
      <c r="A6137" s="54"/>
      <c r="B6137" s="54" t="s">
        <v>620</v>
      </c>
      <c r="C6137" s="54" t="s">
        <v>612</v>
      </c>
      <c r="D6137" t="s">
        <v>168</v>
      </c>
      <c r="E6137" s="54" t="s">
        <v>581</v>
      </c>
      <c r="F6137" s="57" t="s">
        <v>298</v>
      </c>
      <c r="G6137" s="23">
        <v>4</v>
      </c>
      <c r="H6137" s="23" t="s">
        <v>29</v>
      </c>
      <c r="I6137" s="24">
        <v>102481</v>
      </c>
      <c r="J6137" s="24">
        <v>163970</v>
      </c>
      <c r="K6137" s="24">
        <v>143474</v>
      </c>
      <c r="L6137" s="24">
        <v>229558</v>
      </c>
      <c r="M6137" s="24">
        <v>184466</v>
      </c>
      <c r="N6137" s="24">
        <v>295146</v>
      </c>
      <c r="O6137" s="24">
        <v>245955</v>
      </c>
      <c r="P6137" s="24">
        <v>393528</v>
      </c>
      <c r="Q6137" s="24">
        <v>307444</v>
      </c>
      <c r="R6137" s="24">
        <v>491910</v>
      </c>
      <c r="S6137" s="24">
        <v>348436</v>
      </c>
      <c r="T6137" s="24">
        <v>557498</v>
      </c>
      <c r="U6137" s="24">
        <v>389429</v>
      </c>
      <c r="V6137" s="24">
        <v>623086</v>
      </c>
    </row>
    <row r="6138" spans="1:22" hidden="1" x14ac:dyDescent="0.3">
      <c r="A6138" s="23"/>
      <c r="B6138" s="23">
        <v>2023</v>
      </c>
      <c r="C6138" s="23" t="s">
        <v>573</v>
      </c>
      <c r="D6138" t="s">
        <v>163</v>
      </c>
      <c r="E6138" s="23" t="s">
        <v>577</v>
      </c>
      <c r="F6138" s="23" t="s">
        <v>209</v>
      </c>
      <c r="G6138" s="23">
        <v>1</v>
      </c>
      <c r="H6138" s="23" t="s">
        <v>14</v>
      </c>
      <c r="I6138" s="24">
        <v>114396</v>
      </c>
      <c r="J6138" s="24">
        <v>200192</v>
      </c>
      <c r="K6138" s="24">
        <v>148549</v>
      </c>
      <c r="L6138" s="24">
        <v>259960</v>
      </c>
      <c r="M6138" s="24">
        <v>177568</v>
      </c>
      <c r="N6138" s="24">
        <v>310744</v>
      </c>
      <c r="O6138" s="24">
        <v>211814</v>
      </c>
      <c r="P6138" s="24">
        <v>370675</v>
      </c>
      <c r="Q6138" s="24">
        <v>249965</v>
      </c>
      <c r="R6138" s="24">
        <v>437439</v>
      </c>
      <c r="S6138" s="24">
        <v>274240</v>
      </c>
      <c r="T6138" s="24">
        <v>479920</v>
      </c>
      <c r="U6138" s="24">
        <v>297106</v>
      </c>
      <c r="V6138" s="24">
        <v>519935</v>
      </c>
    </row>
    <row r="6139" spans="1:22" hidden="1" x14ac:dyDescent="0.3">
      <c r="A6139" s="23"/>
      <c r="B6139" s="23">
        <v>2023</v>
      </c>
      <c r="C6139" s="23" t="s">
        <v>573</v>
      </c>
      <c r="D6139" t="s">
        <v>163</v>
      </c>
      <c r="E6139" s="23" t="s">
        <v>577</v>
      </c>
      <c r="F6139" s="23" t="s">
        <v>209</v>
      </c>
      <c r="G6139" s="23">
        <v>2</v>
      </c>
      <c r="H6139" s="23" t="s">
        <v>30</v>
      </c>
      <c r="I6139" s="24">
        <v>95682</v>
      </c>
      <c r="J6139" s="24">
        <v>167444</v>
      </c>
      <c r="K6139" s="24">
        <v>127372</v>
      </c>
      <c r="L6139" s="24">
        <v>222901</v>
      </c>
      <c r="M6139" s="24">
        <v>156801</v>
      </c>
      <c r="N6139" s="24">
        <v>274402</v>
      </c>
      <c r="O6139" s="24">
        <v>197047</v>
      </c>
      <c r="P6139" s="24">
        <v>344831</v>
      </c>
      <c r="Q6139" s="24">
        <v>238214</v>
      </c>
      <c r="R6139" s="24">
        <v>416874</v>
      </c>
      <c r="S6139" s="24">
        <v>263006</v>
      </c>
      <c r="T6139" s="24">
        <v>460260</v>
      </c>
      <c r="U6139" s="24">
        <v>286212</v>
      </c>
      <c r="V6139" s="24">
        <v>500870</v>
      </c>
    </row>
    <row r="6140" spans="1:22" hidden="1" x14ac:dyDescent="0.3">
      <c r="A6140" s="23"/>
      <c r="B6140" s="23">
        <v>2023</v>
      </c>
      <c r="C6140" s="23" t="s">
        <v>573</v>
      </c>
      <c r="D6140" t="s">
        <v>163</v>
      </c>
      <c r="E6140" s="23" t="s">
        <v>577</v>
      </c>
      <c r="F6140" s="23" t="s">
        <v>209</v>
      </c>
      <c r="G6140" s="23">
        <v>3</v>
      </c>
      <c r="H6140" s="23" t="s">
        <v>31</v>
      </c>
      <c r="I6140" s="24">
        <v>88146</v>
      </c>
      <c r="J6140" s="24">
        <v>154255</v>
      </c>
      <c r="K6140" s="24">
        <v>121712</v>
      </c>
      <c r="L6140" s="24">
        <v>212996</v>
      </c>
      <c r="M6140" s="24">
        <v>154316</v>
      </c>
      <c r="N6140" s="24">
        <v>270052</v>
      </c>
      <c r="O6140" s="24">
        <v>201404</v>
      </c>
      <c r="P6140" s="24">
        <v>352456</v>
      </c>
      <c r="Q6140" s="24">
        <v>250852</v>
      </c>
      <c r="R6140" s="24">
        <v>438990</v>
      </c>
      <c r="S6140" s="24">
        <v>282244</v>
      </c>
      <c r="T6140" s="24">
        <v>493927</v>
      </c>
      <c r="U6140" s="24">
        <v>313153</v>
      </c>
      <c r="V6140" s="24">
        <v>548017</v>
      </c>
    </row>
    <row r="6141" spans="1:22" hidden="1" x14ac:dyDescent="0.3">
      <c r="A6141" s="23"/>
      <c r="B6141" s="23">
        <v>2023</v>
      </c>
      <c r="C6141" s="23" t="s">
        <v>573</v>
      </c>
      <c r="D6141" t="s">
        <v>163</v>
      </c>
      <c r="E6141" s="23" t="s">
        <v>577</v>
      </c>
      <c r="F6141" s="23" t="s">
        <v>209</v>
      </c>
      <c r="G6141" s="23">
        <v>4</v>
      </c>
      <c r="H6141" s="23" t="s">
        <v>29</v>
      </c>
      <c r="I6141" s="24">
        <v>98624</v>
      </c>
      <c r="J6141" s="24">
        <v>157799</v>
      </c>
      <c r="K6141" s="24">
        <v>138074</v>
      </c>
      <c r="L6141" s="24">
        <v>220918</v>
      </c>
      <c r="M6141" s="24">
        <v>177523</v>
      </c>
      <c r="N6141" s="24">
        <v>284038</v>
      </c>
      <c r="O6141" s="24">
        <v>236698</v>
      </c>
      <c r="P6141" s="24">
        <v>378717</v>
      </c>
      <c r="Q6141" s="24">
        <v>295872</v>
      </c>
      <c r="R6141" s="24">
        <v>473396</v>
      </c>
      <c r="S6141" s="24">
        <v>335322</v>
      </c>
      <c r="T6141" s="24">
        <v>536515</v>
      </c>
      <c r="U6141" s="24">
        <v>374772</v>
      </c>
      <c r="V6141" s="24">
        <v>599635</v>
      </c>
    </row>
    <row r="6142" spans="1:22" x14ac:dyDescent="0.3">
      <c r="A6142" s="54"/>
      <c r="B6142" s="54" t="s">
        <v>620</v>
      </c>
      <c r="C6142" s="54" t="s">
        <v>618</v>
      </c>
      <c r="D6142" t="s">
        <v>163</v>
      </c>
      <c r="E6142" s="54" t="s">
        <v>577</v>
      </c>
      <c r="F6142" s="57" t="s">
        <v>209</v>
      </c>
      <c r="G6142" s="23">
        <v>1</v>
      </c>
      <c r="H6142" s="23" t="s">
        <v>14</v>
      </c>
      <c r="I6142" s="24">
        <v>114716</v>
      </c>
      <c r="J6142" s="24">
        <v>200752</v>
      </c>
      <c r="K6142" s="24">
        <v>148796</v>
      </c>
      <c r="L6142" s="24">
        <v>260392</v>
      </c>
      <c r="M6142" s="24">
        <v>178370</v>
      </c>
      <c r="N6142" s="24">
        <v>312148</v>
      </c>
      <c r="O6142" s="24">
        <v>213245</v>
      </c>
      <c r="P6142" s="24">
        <v>373179</v>
      </c>
      <c r="Q6142" s="24">
        <v>251525</v>
      </c>
      <c r="R6142" s="24">
        <v>440169</v>
      </c>
      <c r="S6142" s="24">
        <v>275867</v>
      </c>
      <c r="T6142" s="24">
        <v>482768</v>
      </c>
      <c r="U6142" s="24">
        <v>297894</v>
      </c>
      <c r="V6142" s="24">
        <v>521314</v>
      </c>
    </row>
    <row r="6143" spans="1:22" x14ac:dyDescent="0.3">
      <c r="A6143" s="54"/>
      <c r="B6143" s="54" t="s">
        <v>620</v>
      </c>
      <c r="C6143" s="54" t="s">
        <v>618</v>
      </c>
      <c r="D6143" t="s">
        <v>163</v>
      </c>
      <c r="E6143" s="54" t="s">
        <v>577</v>
      </c>
      <c r="F6143" s="57" t="s">
        <v>209</v>
      </c>
      <c r="G6143" s="23">
        <v>2</v>
      </c>
      <c r="H6143" s="23" t="s">
        <v>30</v>
      </c>
      <c r="I6143" s="24">
        <v>99329</v>
      </c>
      <c r="J6143" s="24">
        <v>173827</v>
      </c>
      <c r="K6143" s="24">
        <v>130423</v>
      </c>
      <c r="L6143" s="24">
        <v>228241</v>
      </c>
      <c r="M6143" s="24">
        <v>158822</v>
      </c>
      <c r="N6143" s="24">
        <v>277939</v>
      </c>
      <c r="O6143" s="24">
        <v>195329</v>
      </c>
      <c r="P6143" s="24">
        <v>341825</v>
      </c>
      <c r="Q6143" s="24">
        <v>232614</v>
      </c>
      <c r="R6143" s="24">
        <v>407074</v>
      </c>
      <c r="S6143" s="24">
        <v>257009</v>
      </c>
      <c r="T6143" s="24">
        <v>449765</v>
      </c>
      <c r="U6143" s="24">
        <v>279398</v>
      </c>
      <c r="V6143" s="24">
        <v>488947</v>
      </c>
    </row>
    <row r="6144" spans="1:22" x14ac:dyDescent="0.3">
      <c r="A6144" s="54"/>
      <c r="B6144" s="54" t="s">
        <v>620</v>
      </c>
      <c r="C6144" s="54" t="s">
        <v>618</v>
      </c>
      <c r="D6144" t="s">
        <v>163</v>
      </c>
      <c r="E6144" s="54" t="s">
        <v>577</v>
      </c>
      <c r="F6144" s="57" t="s">
        <v>209</v>
      </c>
      <c r="G6144" s="23">
        <v>3</v>
      </c>
      <c r="H6144" s="23" t="s">
        <v>31</v>
      </c>
      <c r="I6144" s="24">
        <v>89917</v>
      </c>
      <c r="J6144" s="24">
        <v>157355</v>
      </c>
      <c r="K6144" s="24">
        <v>122227</v>
      </c>
      <c r="L6144" s="24">
        <v>213897</v>
      </c>
      <c r="M6144" s="24">
        <v>154449</v>
      </c>
      <c r="N6144" s="24">
        <v>270287</v>
      </c>
      <c r="O6144" s="24">
        <v>203224</v>
      </c>
      <c r="P6144" s="24">
        <v>355642</v>
      </c>
      <c r="Q6144" s="24">
        <v>251491</v>
      </c>
      <c r="R6144" s="24">
        <v>440109</v>
      </c>
      <c r="S6144" s="24">
        <v>283104</v>
      </c>
      <c r="T6144" s="24">
        <v>495432</v>
      </c>
      <c r="U6144" s="24">
        <v>314266</v>
      </c>
      <c r="V6144" s="24">
        <v>549966</v>
      </c>
    </row>
    <row r="6145" spans="1:22" x14ac:dyDescent="0.3">
      <c r="A6145" s="54"/>
      <c r="B6145" s="54" t="s">
        <v>620</v>
      </c>
      <c r="C6145" s="54" t="s">
        <v>618</v>
      </c>
      <c r="D6145" t="s">
        <v>163</v>
      </c>
      <c r="E6145" s="54" t="s">
        <v>577</v>
      </c>
      <c r="F6145" s="57" t="s">
        <v>209</v>
      </c>
      <c r="G6145" s="23">
        <v>4</v>
      </c>
      <c r="H6145" s="23" t="s">
        <v>29</v>
      </c>
      <c r="I6145" s="24">
        <v>101217</v>
      </c>
      <c r="J6145" s="24">
        <v>161947</v>
      </c>
      <c r="K6145" s="24">
        <v>141703</v>
      </c>
      <c r="L6145" s="24">
        <v>226725</v>
      </c>
      <c r="M6145" s="24">
        <v>182190</v>
      </c>
      <c r="N6145" s="24">
        <v>291504</v>
      </c>
      <c r="O6145" s="24">
        <v>242920</v>
      </c>
      <c r="P6145" s="24">
        <v>388672</v>
      </c>
      <c r="Q6145" s="24">
        <v>303650</v>
      </c>
      <c r="R6145" s="24">
        <v>485840</v>
      </c>
      <c r="S6145" s="24">
        <v>344137</v>
      </c>
      <c r="T6145" s="24">
        <v>550619</v>
      </c>
      <c r="U6145" s="24">
        <v>384623</v>
      </c>
      <c r="V6145" s="24">
        <v>615398</v>
      </c>
    </row>
    <row r="6146" spans="1:22" hidden="1" x14ac:dyDescent="0.3">
      <c r="A6146" s="23"/>
      <c r="B6146" s="23">
        <v>2023</v>
      </c>
      <c r="C6146" s="23" t="s">
        <v>578</v>
      </c>
      <c r="D6146" t="s">
        <v>144</v>
      </c>
      <c r="E6146" s="23" t="s">
        <v>579</v>
      </c>
      <c r="F6146" s="23" t="s">
        <v>390</v>
      </c>
      <c r="G6146" s="23">
        <v>1</v>
      </c>
      <c r="H6146" s="23" t="s">
        <v>14</v>
      </c>
      <c r="I6146" s="24">
        <v>122534</v>
      </c>
      <c r="J6146" s="24">
        <v>214435</v>
      </c>
      <c r="K6146" s="24">
        <v>159126</v>
      </c>
      <c r="L6146" s="24">
        <v>278470</v>
      </c>
      <c r="M6146" s="24">
        <v>190219</v>
      </c>
      <c r="N6146" s="24">
        <v>332883</v>
      </c>
      <c r="O6146" s="24">
        <v>226916</v>
      </c>
      <c r="P6146" s="24">
        <v>397103</v>
      </c>
      <c r="Q6146" s="24">
        <v>267794</v>
      </c>
      <c r="R6146" s="24">
        <v>468640</v>
      </c>
      <c r="S6146" s="24">
        <v>293804</v>
      </c>
      <c r="T6146" s="24">
        <v>514157</v>
      </c>
      <c r="U6146" s="24">
        <v>318307</v>
      </c>
      <c r="V6146" s="24">
        <v>557037</v>
      </c>
    </row>
    <row r="6147" spans="1:22" hidden="1" x14ac:dyDescent="0.3">
      <c r="A6147" s="23"/>
      <c r="B6147" s="23">
        <v>2023</v>
      </c>
      <c r="C6147" s="23" t="s">
        <v>578</v>
      </c>
      <c r="D6147" t="s">
        <v>144</v>
      </c>
      <c r="E6147" s="23" t="s">
        <v>579</v>
      </c>
      <c r="F6147" s="23" t="s">
        <v>390</v>
      </c>
      <c r="G6147" s="23">
        <v>2</v>
      </c>
      <c r="H6147" s="23" t="s">
        <v>30</v>
      </c>
      <c r="I6147" s="24">
        <v>102442</v>
      </c>
      <c r="J6147" s="24">
        <v>179274</v>
      </c>
      <c r="K6147" s="24">
        <v>136389</v>
      </c>
      <c r="L6147" s="24">
        <v>238680</v>
      </c>
      <c r="M6147" s="24">
        <v>167922</v>
      </c>
      <c r="N6147" s="24">
        <v>293863</v>
      </c>
      <c r="O6147" s="24">
        <v>211060</v>
      </c>
      <c r="P6147" s="24">
        <v>369355</v>
      </c>
      <c r="Q6147" s="24">
        <v>255177</v>
      </c>
      <c r="R6147" s="24">
        <v>446560</v>
      </c>
      <c r="S6147" s="24">
        <v>281742</v>
      </c>
      <c r="T6147" s="24">
        <v>493048</v>
      </c>
      <c r="U6147" s="24">
        <v>306610</v>
      </c>
      <c r="V6147" s="24">
        <v>536567</v>
      </c>
    </row>
    <row r="6148" spans="1:22" hidden="1" x14ac:dyDescent="0.3">
      <c r="A6148" s="23"/>
      <c r="B6148" s="23">
        <v>2023</v>
      </c>
      <c r="C6148" s="23" t="s">
        <v>578</v>
      </c>
      <c r="D6148" t="s">
        <v>144</v>
      </c>
      <c r="E6148" s="23" t="s">
        <v>579</v>
      </c>
      <c r="F6148" s="23" t="s">
        <v>390</v>
      </c>
      <c r="G6148" s="23">
        <v>3</v>
      </c>
      <c r="H6148" s="23" t="s">
        <v>31</v>
      </c>
      <c r="I6148" s="24">
        <v>94342</v>
      </c>
      <c r="J6148" s="24">
        <v>165099</v>
      </c>
      <c r="K6148" s="24">
        <v>130263</v>
      </c>
      <c r="L6148" s="24">
        <v>227960</v>
      </c>
      <c r="M6148" s="24">
        <v>165150</v>
      </c>
      <c r="N6148" s="24">
        <v>289012</v>
      </c>
      <c r="O6148" s="24">
        <v>215528</v>
      </c>
      <c r="P6148" s="24">
        <v>377174</v>
      </c>
      <c r="Q6148" s="24">
        <v>268441</v>
      </c>
      <c r="R6148" s="24">
        <v>469772</v>
      </c>
      <c r="S6148" s="24">
        <v>302027</v>
      </c>
      <c r="T6148" s="24">
        <v>528547</v>
      </c>
      <c r="U6148" s="24">
        <v>335094</v>
      </c>
      <c r="V6148" s="24">
        <v>586415</v>
      </c>
    </row>
    <row r="6149" spans="1:22" hidden="1" x14ac:dyDescent="0.3">
      <c r="A6149" s="23"/>
      <c r="B6149" s="23">
        <v>2023</v>
      </c>
      <c r="C6149" s="23" t="s">
        <v>578</v>
      </c>
      <c r="D6149" t="s">
        <v>144</v>
      </c>
      <c r="E6149" s="23" t="s">
        <v>579</v>
      </c>
      <c r="F6149" s="23" t="s">
        <v>390</v>
      </c>
      <c r="G6149" s="23">
        <v>4</v>
      </c>
      <c r="H6149" s="23" t="s">
        <v>29</v>
      </c>
      <c r="I6149" s="24">
        <v>105640</v>
      </c>
      <c r="J6149" s="24">
        <v>169023</v>
      </c>
      <c r="K6149" s="24">
        <v>147895</v>
      </c>
      <c r="L6149" s="24">
        <v>236633</v>
      </c>
      <c r="M6149" s="24">
        <v>190151</v>
      </c>
      <c r="N6149" s="24">
        <v>304242</v>
      </c>
      <c r="O6149" s="24">
        <v>253535</v>
      </c>
      <c r="P6149" s="24">
        <v>405656</v>
      </c>
      <c r="Q6149" s="24">
        <v>316919</v>
      </c>
      <c r="R6149" s="24">
        <v>507070</v>
      </c>
      <c r="S6149" s="24">
        <v>359175</v>
      </c>
      <c r="T6149" s="24">
        <v>574680</v>
      </c>
      <c r="U6149" s="24">
        <v>401431</v>
      </c>
      <c r="V6149" s="24">
        <v>642289</v>
      </c>
    </row>
    <row r="6150" spans="1:22" x14ac:dyDescent="0.3">
      <c r="A6150" s="54"/>
      <c r="B6150" s="54" t="s">
        <v>620</v>
      </c>
      <c r="C6150" s="54" t="s">
        <v>612</v>
      </c>
      <c r="D6150" t="s">
        <v>144</v>
      </c>
      <c r="E6150" s="54" t="s">
        <v>579</v>
      </c>
      <c r="F6150" s="57" t="s">
        <v>390</v>
      </c>
      <c r="G6150" s="23">
        <v>1</v>
      </c>
      <c r="H6150" s="23" t="s">
        <v>14</v>
      </c>
      <c r="I6150" s="24">
        <v>118605</v>
      </c>
      <c r="J6150" s="24">
        <v>207559</v>
      </c>
      <c r="K6150" s="24">
        <v>153948</v>
      </c>
      <c r="L6150" s="24">
        <v>269408</v>
      </c>
      <c r="M6150" s="24">
        <v>184617</v>
      </c>
      <c r="N6150" s="24">
        <v>323079</v>
      </c>
      <c r="O6150" s="24">
        <v>220819</v>
      </c>
      <c r="P6150" s="24">
        <v>386433</v>
      </c>
      <c r="Q6150" s="24">
        <v>260549</v>
      </c>
      <c r="R6150" s="24">
        <v>455961</v>
      </c>
      <c r="S6150" s="24">
        <v>285804</v>
      </c>
      <c r="T6150" s="24">
        <v>500157</v>
      </c>
      <c r="U6150" s="24">
        <v>308725</v>
      </c>
      <c r="V6150" s="24">
        <v>540268</v>
      </c>
    </row>
    <row r="6151" spans="1:22" x14ac:dyDescent="0.3">
      <c r="A6151" s="54"/>
      <c r="B6151" s="54" t="s">
        <v>620</v>
      </c>
      <c r="C6151" s="54" t="s">
        <v>612</v>
      </c>
      <c r="D6151" t="s">
        <v>144</v>
      </c>
      <c r="E6151" s="54" t="s">
        <v>579</v>
      </c>
      <c r="F6151" s="57" t="s">
        <v>390</v>
      </c>
      <c r="G6151" s="23">
        <v>2</v>
      </c>
      <c r="H6151" s="23" t="s">
        <v>30</v>
      </c>
      <c r="I6151" s="24">
        <v>102248</v>
      </c>
      <c r="J6151" s="24">
        <v>178933</v>
      </c>
      <c r="K6151" s="24">
        <v>134415</v>
      </c>
      <c r="L6151" s="24">
        <v>235226</v>
      </c>
      <c r="M6151" s="24">
        <v>163834</v>
      </c>
      <c r="N6151" s="24">
        <v>286710</v>
      </c>
      <c r="O6151" s="24">
        <v>201771</v>
      </c>
      <c r="P6151" s="24">
        <v>353099</v>
      </c>
      <c r="Q6151" s="24">
        <v>240444</v>
      </c>
      <c r="R6151" s="24">
        <v>420776</v>
      </c>
      <c r="S6151" s="24">
        <v>265731</v>
      </c>
      <c r="T6151" s="24">
        <v>465029</v>
      </c>
      <c r="U6151" s="24">
        <v>288984</v>
      </c>
      <c r="V6151" s="24">
        <v>505723</v>
      </c>
    </row>
    <row r="6152" spans="1:22" x14ac:dyDescent="0.3">
      <c r="A6152" s="54"/>
      <c r="B6152" s="54" t="s">
        <v>620</v>
      </c>
      <c r="C6152" s="54" t="s">
        <v>612</v>
      </c>
      <c r="D6152" t="s">
        <v>144</v>
      </c>
      <c r="E6152" s="54" t="s">
        <v>579</v>
      </c>
      <c r="F6152" s="57" t="s">
        <v>390</v>
      </c>
      <c r="G6152" s="23">
        <v>3</v>
      </c>
      <c r="H6152" s="23" t="s">
        <v>31</v>
      </c>
      <c r="I6152" s="24">
        <v>92039</v>
      </c>
      <c r="J6152" s="24">
        <v>161069</v>
      </c>
      <c r="K6152" s="24">
        <v>124967</v>
      </c>
      <c r="L6152" s="24">
        <v>218691</v>
      </c>
      <c r="M6152" s="24">
        <v>157801</v>
      </c>
      <c r="N6152" s="24">
        <v>276152</v>
      </c>
      <c r="O6152" s="24">
        <v>207522</v>
      </c>
      <c r="P6152" s="24">
        <v>363164</v>
      </c>
      <c r="Q6152" s="24">
        <v>256703</v>
      </c>
      <c r="R6152" s="24">
        <v>449230</v>
      </c>
      <c r="S6152" s="24">
        <v>288890</v>
      </c>
      <c r="T6152" s="24">
        <v>505558</v>
      </c>
      <c r="U6152" s="24">
        <v>320598</v>
      </c>
      <c r="V6152" s="24">
        <v>561046</v>
      </c>
    </row>
    <row r="6153" spans="1:22" x14ac:dyDescent="0.3">
      <c r="A6153" s="54"/>
      <c r="B6153" s="54" t="s">
        <v>620</v>
      </c>
      <c r="C6153" s="54" t="s">
        <v>612</v>
      </c>
      <c r="D6153" t="s">
        <v>144</v>
      </c>
      <c r="E6153" s="54" t="s">
        <v>579</v>
      </c>
      <c r="F6153" s="57" t="s">
        <v>390</v>
      </c>
      <c r="G6153" s="23">
        <v>4</v>
      </c>
      <c r="H6153" s="23" t="s">
        <v>29</v>
      </c>
      <c r="I6153" s="24">
        <v>104638</v>
      </c>
      <c r="J6153" s="24">
        <v>167420</v>
      </c>
      <c r="K6153" s="24">
        <v>146493</v>
      </c>
      <c r="L6153" s="24">
        <v>234388</v>
      </c>
      <c r="M6153" s="24">
        <v>188348</v>
      </c>
      <c r="N6153" s="24">
        <v>301356</v>
      </c>
      <c r="O6153" s="24">
        <v>251130</v>
      </c>
      <c r="P6153" s="24">
        <v>401808</v>
      </c>
      <c r="Q6153" s="24">
        <v>313913</v>
      </c>
      <c r="R6153" s="24">
        <v>502260</v>
      </c>
      <c r="S6153" s="24">
        <v>355768</v>
      </c>
      <c r="T6153" s="24">
        <v>569228</v>
      </c>
      <c r="U6153" s="24">
        <v>397623</v>
      </c>
      <c r="V6153" s="24">
        <v>636196</v>
      </c>
    </row>
    <row r="6154" spans="1:22" hidden="1" x14ac:dyDescent="0.3">
      <c r="A6154" s="23"/>
      <c r="B6154" s="23">
        <v>2023</v>
      </c>
      <c r="C6154" s="23" t="s">
        <v>560</v>
      </c>
      <c r="D6154" t="s">
        <v>158</v>
      </c>
      <c r="E6154" s="23" t="s">
        <v>528</v>
      </c>
      <c r="F6154" s="23" t="s">
        <v>402</v>
      </c>
      <c r="G6154" s="23">
        <v>1</v>
      </c>
      <c r="H6154" s="23" t="s">
        <v>14</v>
      </c>
      <c r="I6154" s="24">
        <v>116941</v>
      </c>
      <c r="J6154" s="24">
        <v>204646</v>
      </c>
      <c r="K6154" s="24">
        <v>151886</v>
      </c>
      <c r="L6154" s="24">
        <v>265800</v>
      </c>
      <c r="M6154" s="24">
        <v>181585</v>
      </c>
      <c r="N6154" s="24">
        <v>317774</v>
      </c>
      <c r="O6154" s="24">
        <v>216645</v>
      </c>
      <c r="P6154" s="24">
        <v>379129</v>
      </c>
      <c r="Q6154" s="24">
        <v>255694</v>
      </c>
      <c r="R6154" s="24">
        <v>447464</v>
      </c>
      <c r="S6154" s="24">
        <v>280537</v>
      </c>
      <c r="T6154" s="24">
        <v>490940</v>
      </c>
      <c r="U6154" s="24">
        <v>303949</v>
      </c>
      <c r="V6154" s="24">
        <v>531910</v>
      </c>
    </row>
    <row r="6155" spans="1:22" hidden="1" x14ac:dyDescent="0.3">
      <c r="A6155" s="23"/>
      <c r="B6155" s="23">
        <v>2023</v>
      </c>
      <c r="C6155" s="23" t="s">
        <v>560</v>
      </c>
      <c r="D6155" t="s">
        <v>158</v>
      </c>
      <c r="E6155" s="23" t="s">
        <v>528</v>
      </c>
      <c r="F6155" s="23" t="s">
        <v>402</v>
      </c>
      <c r="G6155" s="23">
        <v>2</v>
      </c>
      <c r="H6155" s="23" t="s">
        <v>30</v>
      </c>
      <c r="I6155" s="24">
        <v>97636</v>
      </c>
      <c r="J6155" s="24">
        <v>170864</v>
      </c>
      <c r="K6155" s="24">
        <v>130040</v>
      </c>
      <c r="L6155" s="24">
        <v>227571</v>
      </c>
      <c r="M6155" s="24">
        <v>160162</v>
      </c>
      <c r="N6155" s="24">
        <v>280284</v>
      </c>
      <c r="O6155" s="24">
        <v>201411</v>
      </c>
      <c r="P6155" s="24">
        <v>352470</v>
      </c>
      <c r="Q6155" s="24">
        <v>243571</v>
      </c>
      <c r="R6155" s="24">
        <v>426250</v>
      </c>
      <c r="S6155" s="24">
        <v>268948</v>
      </c>
      <c r="T6155" s="24">
        <v>470659</v>
      </c>
      <c r="U6155" s="24">
        <v>292711</v>
      </c>
      <c r="V6155" s="24">
        <v>512244</v>
      </c>
    </row>
    <row r="6156" spans="1:22" hidden="1" x14ac:dyDescent="0.3">
      <c r="A6156" s="23"/>
      <c r="B6156" s="23">
        <v>2023</v>
      </c>
      <c r="C6156" s="23" t="s">
        <v>560</v>
      </c>
      <c r="D6156" t="s">
        <v>158</v>
      </c>
      <c r="E6156" s="23" t="s">
        <v>528</v>
      </c>
      <c r="F6156" s="23" t="s">
        <v>402</v>
      </c>
      <c r="G6156" s="23">
        <v>3</v>
      </c>
      <c r="H6156" s="23" t="s">
        <v>31</v>
      </c>
      <c r="I6156" s="24">
        <v>89834</v>
      </c>
      <c r="J6156" s="24">
        <v>157209</v>
      </c>
      <c r="K6156" s="24">
        <v>124022</v>
      </c>
      <c r="L6156" s="24">
        <v>217039</v>
      </c>
      <c r="M6156" s="24">
        <v>157217</v>
      </c>
      <c r="N6156" s="24">
        <v>275130</v>
      </c>
      <c r="O6156" s="24">
        <v>205135</v>
      </c>
      <c r="P6156" s="24">
        <v>358986</v>
      </c>
      <c r="Q6156" s="24">
        <v>255487</v>
      </c>
      <c r="R6156" s="24">
        <v>447103</v>
      </c>
      <c r="S6156" s="24">
        <v>287433</v>
      </c>
      <c r="T6156" s="24">
        <v>503007</v>
      </c>
      <c r="U6156" s="24">
        <v>318880</v>
      </c>
      <c r="V6156" s="24">
        <v>558039</v>
      </c>
    </row>
    <row r="6157" spans="1:22" hidden="1" x14ac:dyDescent="0.3">
      <c r="A6157" s="23"/>
      <c r="B6157" s="23">
        <v>2023</v>
      </c>
      <c r="C6157" s="23" t="s">
        <v>560</v>
      </c>
      <c r="D6157" t="s">
        <v>158</v>
      </c>
      <c r="E6157" s="23" t="s">
        <v>528</v>
      </c>
      <c r="F6157" s="23" t="s">
        <v>402</v>
      </c>
      <c r="G6157" s="23">
        <v>4</v>
      </c>
      <c r="H6157" s="23" t="s">
        <v>29</v>
      </c>
      <c r="I6157" s="24">
        <v>100814</v>
      </c>
      <c r="J6157" s="24">
        <v>161303</v>
      </c>
      <c r="K6157" s="24">
        <v>141140</v>
      </c>
      <c r="L6157" s="24">
        <v>225824</v>
      </c>
      <c r="M6157" s="24">
        <v>181466</v>
      </c>
      <c r="N6157" s="24">
        <v>290345</v>
      </c>
      <c r="O6157" s="24">
        <v>241954</v>
      </c>
      <c r="P6157" s="24">
        <v>387127</v>
      </c>
      <c r="Q6157" s="24">
        <v>302443</v>
      </c>
      <c r="R6157" s="24">
        <v>483909</v>
      </c>
      <c r="S6157" s="24">
        <v>342769</v>
      </c>
      <c r="T6157" s="24">
        <v>548430</v>
      </c>
      <c r="U6157" s="24">
        <v>383095</v>
      </c>
      <c r="V6157" s="24">
        <v>612951</v>
      </c>
    </row>
    <row r="6158" spans="1:22" x14ac:dyDescent="0.3">
      <c r="A6158" s="54"/>
      <c r="B6158" s="54" t="s">
        <v>620</v>
      </c>
      <c r="C6158" s="54" t="s">
        <v>617</v>
      </c>
      <c r="D6158" t="s">
        <v>158</v>
      </c>
      <c r="E6158" s="54" t="s">
        <v>563</v>
      </c>
      <c r="F6158" s="57" t="s">
        <v>402</v>
      </c>
      <c r="G6158" s="23">
        <v>1</v>
      </c>
      <c r="H6158" s="23" t="s">
        <v>14</v>
      </c>
      <c r="I6158" s="24">
        <v>117803</v>
      </c>
      <c r="J6158" s="24">
        <v>206155</v>
      </c>
      <c r="K6158" s="24">
        <v>152779</v>
      </c>
      <c r="L6158" s="24">
        <v>267363</v>
      </c>
      <c r="M6158" s="24">
        <v>183131</v>
      </c>
      <c r="N6158" s="24">
        <v>320479</v>
      </c>
      <c r="O6158" s="24">
        <v>218916</v>
      </c>
      <c r="P6158" s="24">
        <v>383102</v>
      </c>
      <c r="Q6158" s="24">
        <v>258195</v>
      </c>
      <c r="R6158" s="24">
        <v>451842</v>
      </c>
      <c r="S6158" s="24">
        <v>283175</v>
      </c>
      <c r="T6158" s="24">
        <v>495556</v>
      </c>
      <c r="U6158" s="24">
        <v>305765</v>
      </c>
      <c r="V6158" s="24">
        <v>535088</v>
      </c>
    </row>
    <row r="6159" spans="1:22" x14ac:dyDescent="0.3">
      <c r="A6159" s="54"/>
      <c r="B6159" s="54" t="s">
        <v>620</v>
      </c>
      <c r="C6159" s="54" t="s">
        <v>617</v>
      </c>
      <c r="D6159" t="s">
        <v>158</v>
      </c>
      <c r="E6159" s="54" t="s">
        <v>563</v>
      </c>
      <c r="F6159" s="57" t="s">
        <v>402</v>
      </c>
      <c r="G6159" s="23">
        <v>2</v>
      </c>
      <c r="H6159" s="23" t="s">
        <v>30</v>
      </c>
      <c r="I6159" s="24">
        <v>102093</v>
      </c>
      <c r="J6159" s="24">
        <v>178663</v>
      </c>
      <c r="K6159" s="24">
        <v>134020</v>
      </c>
      <c r="L6159" s="24">
        <v>234535</v>
      </c>
      <c r="M6159" s="24">
        <v>163172</v>
      </c>
      <c r="N6159" s="24">
        <v>285550</v>
      </c>
      <c r="O6159" s="24">
        <v>200622</v>
      </c>
      <c r="P6159" s="24">
        <v>351088</v>
      </c>
      <c r="Q6159" s="24">
        <v>238886</v>
      </c>
      <c r="R6159" s="24">
        <v>418051</v>
      </c>
      <c r="S6159" s="24">
        <v>263924</v>
      </c>
      <c r="T6159" s="24">
        <v>461868</v>
      </c>
      <c r="U6159" s="24">
        <v>286896</v>
      </c>
      <c r="V6159" s="24">
        <v>502067</v>
      </c>
    </row>
    <row r="6160" spans="1:22" x14ac:dyDescent="0.3">
      <c r="A6160" s="54"/>
      <c r="B6160" s="54" t="s">
        <v>620</v>
      </c>
      <c r="C6160" s="54" t="s">
        <v>617</v>
      </c>
      <c r="D6160" t="s">
        <v>158</v>
      </c>
      <c r="E6160" s="54" t="s">
        <v>563</v>
      </c>
      <c r="F6160" s="57" t="s">
        <v>402</v>
      </c>
      <c r="G6160" s="23">
        <v>3</v>
      </c>
      <c r="H6160" s="23" t="s">
        <v>31</v>
      </c>
      <c r="I6160" s="24">
        <v>92523</v>
      </c>
      <c r="J6160" s="24">
        <v>161915</v>
      </c>
      <c r="K6160" s="24">
        <v>125798</v>
      </c>
      <c r="L6160" s="24">
        <v>220146</v>
      </c>
      <c r="M6160" s="24">
        <v>158984</v>
      </c>
      <c r="N6160" s="24">
        <v>278222</v>
      </c>
      <c r="O6160" s="24">
        <v>209213</v>
      </c>
      <c r="P6160" s="24">
        <v>366123</v>
      </c>
      <c r="Q6160" s="24">
        <v>258923</v>
      </c>
      <c r="R6160" s="24">
        <v>453116</v>
      </c>
      <c r="S6160" s="24">
        <v>291488</v>
      </c>
      <c r="T6160" s="24">
        <v>510103</v>
      </c>
      <c r="U6160" s="24">
        <v>323591</v>
      </c>
      <c r="V6160" s="24">
        <v>566284</v>
      </c>
    </row>
    <row r="6161" spans="1:22" x14ac:dyDescent="0.3">
      <c r="A6161" s="54"/>
      <c r="B6161" s="54" t="s">
        <v>620</v>
      </c>
      <c r="C6161" s="54" t="s">
        <v>617</v>
      </c>
      <c r="D6161" t="s">
        <v>158</v>
      </c>
      <c r="E6161" s="54" t="s">
        <v>563</v>
      </c>
      <c r="F6161" s="57" t="s">
        <v>402</v>
      </c>
      <c r="G6161" s="23">
        <v>4</v>
      </c>
      <c r="H6161" s="23" t="s">
        <v>29</v>
      </c>
      <c r="I6161" s="24">
        <v>103943</v>
      </c>
      <c r="J6161" s="24">
        <v>166309</v>
      </c>
      <c r="K6161" s="24">
        <v>145520</v>
      </c>
      <c r="L6161" s="24">
        <v>232832</v>
      </c>
      <c r="M6161" s="24">
        <v>187098</v>
      </c>
      <c r="N6161" s="24">
        <v>299356</v>
      </c>
      <c r="O6161" s="24">
        <v>249463</v>
      </c>
      <c r="P6161" s="24">
        <v>399141</v>
      </c>
      <c r="Q6161" s="24">
        <v>311829</v>
      </c>
      <c r="R6161" s="24">
        <v>498927</v>
      </c>
      <c r="S6161" s="24">
        <v>353406</v>
      </c>
      <c r="T6161" s="24">
        <v>565450</v>
      </c>
      <c r="U6161" s="24">
        <v>394984</v>
      </c>
      <c r="V6161" s="24">
        <v>631974</v>
      </c>
    </row>
    <row r="6162" spans="1:22" hidden="1" x14ac:dyDescent="0.3">
      <c r="A6162" s="23"/>
      <c r="B6162" s="23">
        <v>2023</v>
      </c>
      <c r="C6162" s="23" t="s">
        <v>578</v>
      </c>
      <c r="D6162" t="s">
        <v>162</v>
      </c>
      <c r="E6162" s="23" t="s">
        <v>580</v>
      </c>
      <c r="F6162" s="23" t="s">
        <v>292</v>
      </c>
      <c r="G6162" s="23">
        <v>1</v>
      </c>
      <c r="H6162" s="23" t="s">
        <v>14</v>
      </c>
      <c r="I6162" s="24">
        <v>118093</v>
      </c>
      <c r="J6162" s="24">
        <v>206662</v>
      </c>
      <c r="K6162" s="24">
        <v>153310</v>
      </c>
      <c r="L6162" s="24">
        <v>268293</v>
      </c>
      <c r="M6162" s="24">
        <v>183226</v>
      </c>
      <c r="N6162" s="24">
        <v>320645</v>
      </c>
      <c r="O6162" s="24">
        <v>218516</v>
      </c>
      <c r="P6162" s="24">
        <v>382403</v>
      </c>
      <c r="Q6162" s="24">
        <v>257841</v>
      </c>
      <c r="R6162" s="24">
        <v>451221</v>
      </c>
      <c r="S6162" s="24">
        <v>282866</v>
      </c>
      <c r="T6162" s="24">
        <v>495016</v>
      </c>
      <c r="U6162" s="24">
        <v>306426</v>
      </c>
      <c r="V6162" s="24">
        <v>536245</v>
      </c>
    </row>
    <row r="6163" spans="1:22" hidden="1" x14ac:dyDescent="0.3">
      <c r="A6163" s="23"/>
      <c r="B6163" s="23">
        <v>2023</v>
      </c>
      <c r="C6163" s="23" t="s">
        <v>578</v>
      </c>
      <c r="D6163" t="s">
        <v>162</v>
      </c>
      <c r="E6163" s="23" t="s">
        <v>580</v>
      </c>
      <c r="F6163" s="23" t="s">
        <v>292</v>
      </c>
      <c r="G6163" s="23">
        <v>2</v>
      </c>
      <c r="H6163" s="23" t="s">
        <v>30</v>
      </c>
      <c r="I6163" s="24">
        <v>98985</v>
      </c>
      <c r="J6163" s="24">
        <v>173224</v>
      </c>
      <c r="K6163" s="24">
        <v>131688</v>
      </c>
      <c r="L6163" s="24">
        <v>230454</v>
      </c>
      <c r="M6163" s="24">
        <v>162022</v>
      </c>
      <c r="N6163" s="24">
        <v>283538</v>
      </c>
      <c r="O6163" s="24">
        <v>203437</v>
      </c>
      <c r="P6163" s="24">
        <v>356016</v>
      </c>
      <c r="Q6163" s="24">
        <v>245842</v>
      </c>
      <c r="R6163" s="24">
        <v>430223</v>
      </c>
      <c r="S6163" s="24">
        <v>271395</v>
      </c>
      <c r="T6163" s="24">
        <v>474942</v>
      </c>
      <c r="U6163" s="24">
        <v>295302</v>
      </c>
      <c r="V6163" s="24">
        <v>516779</v>
      </c>
    </row>
    <row r="6164" spans="1:22" hidden="1" x14ac:dyDescent="0.3">
      <c r="A6164" s="23"/>
      <c r="B6164" s="23">
        <v>2023</v>
      </c>
      <c r="C6164" s="23" t="s">
        <v>578</v>
      </c>
      <c r="D6164" t="s">
        <v>162</v>
      </c>
      <c r="E6164" s="23" t="s">
        <v>580</v>
      </c>
      <c r="F6164" s="23" t="s">
        <v>292</v>
      </c>
      <c r="G6164" s="23">
        <v>3</v>
      </c>
      <c r="H6164" s="23" t="s">
        <v>31</v>
      </c>
      <c r="I6164" s="24">
        <v>91324</v>
      </c>
      <c r="J6164" s="24">
        <v>159816</v>
      </c>
      <c r="K6164" s="24">
        <v>126125</v>
      </c>
      <c r="L6164" s="24">
        <v>220719</v>
      </c>
      <c r="M6164" s="24">
        <v>159944</v>
      </c>
      <c r="N6164" s="24">
        <v>279903</v>
      </c>
      <c r="O6164" s="24">
        <v>208817</v>
      </c>
      <c r="P6164" s="24">
        <v>365429</v>
      </c>
      <c r="Q6164" s="24">
        <v>260099</v>
      </c>
      <c r="R6164" s="24">
        <v>455173</v>
      </c>
      <c r="S6164" s="24">
        <v>292681</v>
      </c>
      <c r="T6164" s="24">
        <v>512192</v>
      </c>
      <c r="U6164" s="24">
        <v>324770</v>
      </c>
      <c r="V6164" s="24">
        <v>568347</v>
      </c>
    </row>
    <row r="6165" spans="1:22" hidden="1" x14ac:dyDescent="0.3">
      <c r="A6165" s="23"/>
      <c r="B6165" s="23">
        <v>2023</v>
      </c>
      <c r="C6165" s="23" t="s">
        <v>578</v>
      </c>
      <c r="D6165" t="s">
        <v>162</v>
      </c>
      <c r="E6165" s="23" t="s">
        <v>580</v>
      </c>
      <c r="F6165" s="23" t="s">
        <v>292</v>
      </c>
      <c r="G6165" s="23">
        <v>4</v>
      </c>
      <c r="H6165" s="23" t="s">
        <v>29</v>
      </c>
      <c r="I6165" s="24">
        <v>101816</v>
      </c>
      <c r="J6165" s="24">
        <v>162906</v>
      </c>
      <c r="K6165" s="24">
        <v>142543</v>
      </c>
      <c r="L6165" s="24">
        <v>228068</v>
      </c>
      <c r="M6165" s="24">
        <v>183269</v>
      </c>
      <c r="N6165" s="24">
        <v>293231</v>
      </c>
      <c r="O6165" s="24">
        <v>244359</v>
      </c>
      <c r="P6165" s="24">
        <v>390974</v>
      </c>
      <c r="Q6165" s="24">
        <v>305448</v>
      </c>
      <c r="R6165" s="24">
        <v>488718</v>
      </c>
      <c r="S6165" s="24">
        <v>346175</v>
      </c>
      <c r="T6165" s="24">
        <v>553880</v>
      </c>
      <c r="U6165" s="24">
        <v>386901</v>
      </c>
      <c r="V6165" s="24">
        <v>619042</v>
      </c>
    </row>
    <row r="6166" spans="1:22" x14ac:dyDescent="0.3">
      <c r="A6166" s="54"/>
      <c r="B6166" s="54" t="s">
        <v>620</v>
      </c>
      <c r="C6166" s="54" t="s">
        <v>612</v>
      </c>
      <c r="D6166" t="s">
        <v>162</v>
      </c>
      <c r="E6166" s="54" t="s">
        <v>580</v>
      </c>
      <c r="F6166" s="57" t="s">
        <v>292</v>
      </c>
      <c r="G6166" s="23">
        <v>1</v>
      </c>
      <c r="H6166" s="23" t="s">
        <v>14</v>
      </c>
      <c r="I6166" s="24">
        <v>114818</v>
      </c>
      <c r="J6166" s="24">
        <v>200932</v>
      </c>
      <c r="K6166" s="24">
        <v>149002</v>
      </c>
      <c r="L6166" s="24">
        <v>260754</v>
      </c>
      <c r="M6166" s="24">
        <v>178667</v>
      </c>
      <c r="N6166" s="24">
        <v>312667</v>
      </c>
      <c r="O6166" s="24">
        <v>213672</v>
      </c>
      <c r="P6166" s="24">
        <v>373927</v>
      </c>
      <c r="Q6166" s="24">
        <v>252092</v>
      </c>
      <c r="R6166" s="24">
        <v>441160</v>
      </c>
      <c r="S6166" s="24">
        <v>276516</v>
      </c>
      <c r="T6166" s="24">
        <v>483903</v>
      </c>
      <c r="U6166" s="24">
        <v>298664</v>
      </c>
      <c r="V6166" s="24">
        <v>522661</v>
      </c>
    </row>
    <row r="6167" spans="1:22" x14ac:dyDescent="0.3">
      <c r="A6167" s="54"/>
      <c r="B6167" s="54" t="s">
        <v>620</v>
      </c>
      <c r="C6167" s="54" t="s">
        <v>612</v>
      </c>
      <c r="D6167" t="s">
        <v>162</v>
      </c>
      <c r="E6167" s="54" t="s">
        <v>580</v>
      </c>
      <c r="F6167" s="57" t="s">
        <v>292</v>
      </c>
      <c r="G6167" s="23">
        <v>2</v>
      </c>
      <c r="H6167" s="23" t="s">
        <v>30</v>
      </c>
      <c r="I6167" s="24">
        <v>99108</v>
      </c>
      <c r="J6167" s="24">
        <v>173440</v>
      </c>
      <c r="K6167" s="24">
        <v>130243</v>
      </c>
      <c r="L6167" s="24">
        <v>227926</v>
      </c>
      <c r="M6167" s="24">
        <v>158707</v>
      </c>
      <c r="N6167" s="24">
        <v>277737</v>
      </c>
      <c r="O6167" s="24">
        <v>195379</v>
      </c>
      <c r="P6167" s="24">
        <v>341913</v>
      </c>
      <c r="Q6167" s="24">
        <v>232782</v>
      </c>
      <c r="R6167" s="24">
        <v>407369</v>
      </c>
      <c r="S6167" s="24">
        <v>257244</v>
      </c>
      <c r="T6167" s="24">
        <v>450177</v>
      </c>
      <c r="U6167" s="24">
        <v>279726</v>
      </c>
      <c r="V6167" s="24">
        <v>489520</v>
      </c>
    </row>
    <row r="6168" spans="1:22" x14ac:dyDescent="0.3">
      <c r="A6168" s="54"/>
      <c r="B6168" s="54" t="s">
        <v>620</v>
      </c>
      <c r="C6168" s="54" t="s">
        <v>612</v>
      </c>
      <c r="D6168" t="s">
        <v>162</v>
      </c>
      <c r="E6168" s="54" t="s">
        <v>580</v>
      </c>
      <c r="F6168" s="57" t="s">
        <v>292</v>
      </c>
      <c r="G6168" s="23">
        <v>3</v>
      </c>
      <c r="H6168" s="23" t="s">
        <v>31</v>
      </c>
      <c r="I6168" s="24">
        <v>89359</v>
      </c>
      <c r="J6168" s="24">
        <v>156378</v>
      </c>
      <c r="K6168" s="24">
        <v>121368</v>
      </c>
      <c r="L6168" s="24">
        <v>212394</v>
      </c>
      <c r="M6168" s="24">
        <v>153289</v>
      </c>
      <c r="N6168" s="24">
        <v>268255</v>
      </c>
      <c r="O6168" s="24">
        <v>201619</v>
      </c>
      <c r="P6168" s="24">
        <v>352834</v>
      </c>
      <c r="Q6168" s="24">
        <v>249431</v>
      </c>
      <c r="R6168" s="24">
        <v>436505</v>
      </c>
      <c r="S6168" s="24">
        <v>280730</v>
      </c>
      <c r="T6168" s="24">
        <v>491277</v>
      </c>
      <c r="U6168" s="24">
        <v>311567</v>
      </c>
      <c r="V6168" s="24">
        <v>545243</v>
      </c>
    </row>
    <row r="6169" spans="1:22" x14ac:dyDescent="0.3">
      <c r="A6169" s="54"/>
      <c r="B6169" s="54" t="s">
        <v>620</v>
      </c>
      <c r="C6169" s="54" t="s">
        <v>612</v>
      </c>
      <c r="D6169" t="s">
        <v>162</v>
      </c>
      <c r="E6169" s="54" t="s">
        <v>580</v>
      </c>
      <c r="F6169" s="57" t="s">
        <v>292</v>
      </c>
      <c r="G6169" s="23">
        <v>4</v>
      </c>
      <c r="H6169" s="23" t="s">
        <v>29</v>
      </c>
      <c r="I6169" s="24">
        <v>101300</v>
      </c>
      <c r="J6169" s="24">
        <v>162079</v>
      </c>
      <c r="K6169" s="24">
        <v>141819</v>
      </c>
      <c r="L6169" s="24">
        <v>226911</v>
      </c>
      <c r="M6169" s="24">
        <v>182339</v>
      </c>
      <c r="N6169" s="24">
        <v>291743</v>
      </c>
      <c r="O6169" s="24">
        <v>243119</v>
      </c>
      <c r="P6169" s="24">
        <v>388990</v>
      </c>
      <c r="Q6169" s="24">
        <v>303899</v>
      </c>
      <c r="R6169" s="24">
        <v>486238</v>
      </c>
      <c r="S6169" s="24">
        <v>344419</v>
      </c>
      <c r="T6169" s="24">
        <v>551070</v>
      </c>
      <c r="U6169" s="24">
        <v>384938</v>
      </c>
      <c r="V6169" s="24">
        <v>615901</v>
      </c>
    </row>
    <row r="6170" spans="1:22" hidden="1" x14ac:dyDescent="0.3">
      <c r="A6170" s="23"/>
      <c r="B6170" s="23">
        <v>2023</v>
      </c>
      <c r="C6170" s="23" t="s">
        <v>578</v>
      </c>
      <c r="D6170" t="s">
        <v>144</v>
      </c>
      <c r="E6170" s="23" t="s">
        <v>579</v>
      </c>
      <c r="F6170" s="23" t="s">
        <v>424</v>
      </c>
      <c r="G6170" s="23">
        <v>1</v>
      </c>
      <c r="H6170" s="23" t="s">
        <v>14</v>
      </c>
      <c r="I6170" s="24">
        <v>118285</v>
      </c>
      <c r="J6170" s="24">
        <v>207000</v>
      </c>
      <c r="K6170" s="24">
        <v>153701</v>
      </c>
      <c r="L6170" s="24">
        <v>268976</v>
      </c>
      <c r="M6170" s="24">
        <v>183814</v>
      </c>
      <c r="N6170" s="24">
        <v>321675</v>
      </c>
      <c r="O6170" s="24">
        <v>219388</v>
      </c>
      <c r="P6170" s="24">
        <v>383929</v>
      </c>
      <c r="Q6170" s="24">
        <v>258989</v>
      </c>
      <c r="R6170" s="24">
        <v>453231</v>
      </c>
      <c r="S6170" s="24">
        <v>284177</v>
      </c>
      <c r="T6170" s="24">
        <v>497310</v>
      </c>
      <c r="U6170" s="24">
        <v>307937</v>
      </c>
      <c r="V6170" s="24">
        <v>538890</v>
      </c>
    </row>
    <row r="6171" spans="1:22" hidden="1" x14ac:dyDescent="0.3">
      <c r="A6171" s="23"/>
      <c r="B6171" s="23">
        <v>2023</v>
      </c>
      <c r="C6171" s="23" t="s">
        <v>578</v>
      </c>
      <c r="D6171" t="s">
        <v>144</v>
      </c>
      <c r="E6171" s="23" t="s">
        <v>579</v>
      </c>
      <c r="F6171" s="23" t="s">
        <v>424</v>
      </c>
      <c r="G6171" s="23">
        <v>2</v>
      </c>
      <c r="H6171" s="23" t="s">
        <v>30</v>
      </c>
      <c r="I6171" s="24">
        <v>98390</v>
      </c>
      <c r="J6171" s="24">
        <v>172183</v>
      </c>
      <c r="K6171" s="24">
        <v>131186</v>
      </c>
      <c r="L6171" s="24">
        <v>229576</v>
      </c>
      <c r="M6171" s="24">
        <v>161736</v>
      </c>
      <c r="N6171" s="24">
        <v>283038</v>
      </c>
      <c r="O6171" s="24">
        <v>203687</v>
      </c>
      <c r="P6171" s="24">
        <v>356453</v>
      </c>
      <c r="Q6171" s="24">
        <v>246495</v>
      </c>
      <c r="R6171" s="24">
        <v>431367</v>
      </c>
      <c r="S6171" s="24">
        <v>272233</v>
      </c>
      <c r="T6171" s="24">
        <v>476408</v>
      </c>
      <c r="U6171" s="24">
        <v>296355</v>
      </c>
      <c r="V6171" s="24">
        <v>518621</v>
      </c>
    </row>
    <row r="6172" spans="1:22" hidden="1" x14ac:dyDescent="0.3">
      <c r="A6172" s="23"/>
      <c r="B6172" s="23">
        <v>2023</v>
      </c>
      <c r="C6172" s="23" t="s">
        <v>578</v>
      </c>
      <c r="D6172" t="s">
        <v>144</v>
      </c>
      <c r="E6172" s="23" t="s">
        <v>579</v>
      </c>
      <c r="F6172" s="23" t="s">
        <v>424</v>
      </c>
      <c r="G6172" s="23">
        <v>3</v>
      </c>
      <c r="H6172" s="23" t="s">
        <v>31</v>
      </c>
      <c r="I6172" s="24">
        <v>90291</v>
      </c>
      <c r="J6172" s="24">
        <v>158009</v>
      </c>
      <c r="K6172" s="24">
        <v>124608</v>
      </c>
      <c r="L6172" s="24">
        <v>218064</v>
      </c>
      <c r="M6172" s="24">
        <v>157902</v>
      </c>
      <c r="N6172" s="24">
        <v>276329</v>
      </c>
      <c r="O6172" s="24">
        <v>205911</v>
      </c>
      <c r="P6172" s="24">
        <v>360344</v>
      </c>
      <c r="Q6172" s="24">
        <v>256429</v>
      </c>
      <c r="R6172" s="24">
        <v>448750</v>
      </c>
      <c r="S6172" s="24">
        <v>288435</v>
      </c>
      <c r="T6172" s="24">
        <v>504761</v>
      </c>
      <c r="U6172" s="24">
        <v>319927</v>
      </c>
      <c r="V6172" s="24">
        <v>559873</v>
      </c>
    </row>
    <row r="6173" spans="1:22" hidden="1" x14ac:dyDescent="0.3">
      <c r="A6173" s="23"/>
      <c r="B6173" s="23">
        <v>2023</v>
      </c>
      <c r="C6173" s="23" t="s">
        <v>578</v>
      </c>
      <c r="D6173" t="s">
        <v>144</v>
      </c>
      <c r="E6173" s="23" t="s">
        <v>579</v>
      </c>
      <c r="F6173" s="23" t="s">
        <v>424</v>
      </c>
      <c r="G6173" s="23">
        <v>4</v>
      </c>
      <c r="H6173" s="23" t="s">
        <v>29</v>
      </c>
      <c r="I6173" s="24">
        <v>101965</v>
      </c>
      <c r="J6173" s="24">
        <v>163145</v>
      </c>
      <c r="K6173" s="24">
        <v>142752</v>
      </c>
      <c r="L6173" s="24">
        <v>228403</v>
      </c>
      <c r="M6173" s="24">
        <v>183538</v>
      </c>
      <c r="N6173" s="24">
        <v>293660</v>
      </c>
      <c r="O6173" s="24">
        <v>244717</v>
      </c>
      <c r="P6173" s="24">
        <v>391547</v>
      </c>
      <c r="Q6173" s="24">
        <v>305896</v>
      </c>
      <c r="R6173" s="24">
        <v>489434</v>
      </c>
      <c r="S6173" s="24">
        <v>346682</v>
      </c>
      <c r="T6173" s="24">
        <v>554692</v>
      </c>
      <c r="U6173" s="24">
        <v>387469</v>
      </c>
      <c r="V6173" s="24">
        <v>619950</v>
      </c>
    </row>
    <row r="6174" spans="1:22" x14ac:dyDescent="0.3">
      <c r="A6174" s="54"/>
      <c r="B6174" s="54" t="s">
        <v>620</v>
      </c>
      <c r="C6174" s="54" t="s">
        <v>612</v>
      </c>
      <c r="D6174" t="s">
        <v>144</v>
      </c>
      <c r="E6174" s="54" t="s">
        <v>579</v>
      </c>
      <c r="F6174" s="57" t="s">
        <v>424</v>
      </c>
      <c r="G6174" s="23">
        <v>1</v>
      </c>
      <c r="H6174" s="23" t="s">
        <v>14</v>
      </c>
      <c r="I6174" s="24">
        <v>114921</v>
      </c>
      <c r="J6174" s="24">
        <v>201112</v>
      </c>
      <c r="K6174" s="24">
        <v>149209</v>
      </c>
      <c r="L6174" s="24">
        <v>261116</v>
      </c>
      <c r="M6174" s="24">
        <v>178963</v>
      </c>
      <c r="N6174" s="24">
        <v>313185</v>
      </c>
      <c r="O6174" s="24">
        <v>214100</v>
      </c>
      <c r="P6174" s="24">
        <v>374674</v>
      </c>
      <c r="Q6174" s="24">
        <v>252658</v>
      </c>
      <c r="R6174" s="24">
        <v>442152</v>
      </c>
      <c r="S6174" s="24">
        <v>277165</v>
      </c>
      <c r="T6174" s="24">
        <v>485038</v>
      </c>
      <c r="U6174" s="24">
        <v>299433</v>
      </c>
      <c r="V6174" s="24">
        <v>524008</v>
      </c>
    </row>
    <row r="6175" spans="1:22" x14ac:dyDescent="0.3">
      <c r="A6175" s="54"/>
      <c r="B6175" s="54" t="s">
        <v>620</v>
      </c>
      <c r="C6175" s="54" t="s">
        <v>612</v>
      </c>
      <c r="D6175" t="s">
        <v>144</v>
      </c>
      <c r="E6175" s="54" t="s">
        <v>579</v>
      </c>
      <c r="F6175" s="57" t="s">
        <v>424</v>
      </c>
      <c r="G6175" s="23">
        <v>2</v>
      </c>
      <c r="H6175" s="23" t="s">
        <v>30</v>
      </c>
      <c r="I6175" s="24">
        <v>98887</v>
      </c>
      <c r="J6175" s="24">
        <v>173052</v>
      </c>
      <c r="K6175" s="24">
        <v>130063</v>
      </c>
      <c r="L6175" s="24">
        <v>227611</v>
      </c>
      <c r="M6175" s="24">
        <v>158592</v>
      </c>
      <c r="N6175" s="24">
        <v>277536</v>
      </c>
      <c r="O6175" s="24">
        <v>195429</v>
      </c>
      <c r="P6175" s="24">
        <v>342000</v>
      </c>
      <c r="Q6175" s="24">
        <v>232951</v>
      </c>
      <c r="R6175" s="24">
        <v>407664</v>
      </c>
      <c r="S6175" s="24">
        <v>257479</v>
      </c>
      <c r="T6175" s="24">
        <v>450589</v>
      </c>
      <c r="U6175" s="24">
        <v>280053</v>
      </c>
      <c r="V6175" s="24">
        <v>490093</v>
      </c>
    </row>
    <row r="6176" spans="1:22" x14ac:dyDescent="0.3">
      <c r="A6176" s="54"/>
      <c r="B6176" s="54" t="s">
        <v>620</v>
      </c>
      <c r="C6176" s="54" t="s">
        <v>612</v>
      </c>
      <c r="D6176" t="s">
        <v>144</v>
      </c>
      <c r="E6176" s="54" t="s">
        <v>579</v>
      </c>
      <c r="F6176" s="57" t="s">
        <v>424</v>
      </c>
      <c r="G6176" s="23">
        <v>3</v>
      </c>
      <c r="H6176" s="23" t="s">
        <v>31</v>
      </c>
      <c r="I6176" s="24">
        <v>88801</v>
      </c>
      <c r="J6176" s="24">
        <v>155401</v>
      </c>
      <c r="K6176" s="24">
        <v>120510</v>
      </c>
      <c r="L6176" s="24">
        <v>210892</v>
      </c>
      <c r="M6176" s="24">
        <v>152128</v>
      </c>
      <c r="N6176" s="24">
        <v>266224</v>
      </c>
      <c r="O6176" s="24">
        <v>200014</v>
      </c>
      <c r="P6176" s="24">
        <v>350025</v>
      </c>
      <c r="Q6176" s="24">
        <v>247372</v>
      </c>
      <c r="R6176" s="24">
        <v>432901</v>
      </c>
      <c r="S6176" s="24">
        <v>278355</v>
      </c>
      <c r="T6176" s="24">
        <v>487122</v>
      </c>
      <c r="U6176" s="24">
        <v>308868</v>
      </c>
      <c r="V6176" s="24">
        <v>540520</v>
      </c>
    </row>
    <row r="6177" spans="1:22" x14ac:dyDescent="0.3">
      <c r="A6177" s="54"/>
      <c r="B6177" s="54" t="s">
        <v>620</v>
      </c>
      <c r="C6177" s="54" t="s">
        <v>612</v>
      </c>
      <c r="D6177" t="s">
        <v>144</v>
      </c>
      <c r="E6177" s="54" t="s">
        <v>579</v>
      </c>
      <c r="F6177" s="57" t="s">
        <v>424</v>
      </c>
      <c r="G6177" s="23">
        <v>4</v>
      </c>
      <c r="H6177" s="23" t="s">
        <v>29</v>
      </c>
      <c r="I6177" s="24">
        <v>101382</v>
      </c>
      <c r="J6177" s="24">
        <v>162212</v>
      </c>
      <c r="K6177" s="24">
        <v>141935</v>
      </c>
      <c r="L6177" s="24">
        <v>227097</v>
      </c>
      <c r="M6177" s="24">
        <v>182488</v>
      </c>
      <c r="N6177" s="24">
        <v>291981</v>
      </c>
      <c r="O6177" s="24">
        <v>243318</v>
      </c>
      <c r="P6177" s="24">
        <v>389309</v>
      </c>
      <c r="Q6177" s="24">
        <v>304147</v>
      </c>
      <c r="R6177" s="24">
        <v>486636</v>
      </c>
      <c r="S6177" s="24">
        <v>344700</v>
      </c>
      <c r="T6177" s="24">
        <v>551521</v>
      </c>
      <c r="U6177" s="24">
        <v>385253</v>
      </c>
      <c r="V6177" s="24">
        <v>616405</v>
      </c>
    </row>
    <row r="6178" spans="1:22" hidden="1" x14ac:dyDescent="0.3">
      <c r="A6178" s="23"/>
      <c r="B6178" s="23">
        <v>2023</v>
      </c>
      <c r="C6178" s="23" t="s">
        <v>560</v>
      </c>
      <c r="D6178" t="s">
        <v>182</v>
      </c>
      <c r="E6178" s="23" t="s">
        <v>566</v>
      </c>
      <c r="F6178" s="23" t="s">
        <v>311</v>
      </c>
      <c r="G6178" s="23">
        <v>1</v>
      </c>
      <c r="H6178" s="23" t="s">
        <v>14</v>
      </c>
      <c r="I6178" s="24">
        <v>131032</v>
      </c>
      <c r="J6178" s="24">
        <v>229306</v>
      </c>
      <c r="K6178" s="24">
        <v>169976</v>
      </c>
      <c r="L6178" s="24">
        <v>297458</v>
      </c>
      <c r="M6178" s="24">
        <v>203028</v>
      </c>
      <c r="N6178" s="24">
        <v>355299</v>
      </c>
      <c r="O6178" s="24">
        <v>241972</v>
      </c>
      <c r="P6178" s="24">
        <v>423452</v>
      </c>
      <c r="Q6178" s="24">
        <v>285405</v>
      </c>
      <c r="R6178" s="24">
        <v>499458</v>
      </c>
      <c r="S6178" s="24">
        <v>313057</v>
      </c>
      <c r="T6178" s="24">
        <v>547851</v>
      </c>
      <c r="U6178" s="24">
        <v>339046</v>
      </c>
      <c r="V6178" s="24">
        <v>593331</v>
      </c>
    </row>
    <row r="6179" spans="1:22" hidden="1" x14ac:dyDescent="0.3">
      <c r="A6179" s="23"/>
      <c r="B6179" s="23">
        <v>2023</v>
      </c>
      <c r="C6179" s="23" t="s">
        <v>560</v>
      </c>
      <c r="D6179" t="s">
        <v>182</v>
      </c>
      <c r="E6179" s="23" t="s">
        <v>566</v>
      </c>
      <c r="F6179" s="23" t="s">
        <v>311</v>
      </c>
      <c r="G6179" s="23">
        <v>2</v>
      </c>
      <c r="H6179" s="23" t="s">
        <v>30</v>
      </c>
      <c r="I6179" s="24">
        <v>110546</v>
      </c>
      <c r="J6179" s="24">
        <v>193455</v>
      </c>
      <c r="K6179" s="24">
        <v>146793</v>
      </c>
      <c r="L6179" s="24">
        <v>256888</v>
      </c>
      <c r="M6179" s="24">
        <v>180294</v>
      </c>
      <c r="N6179" s="24">
        <v>315514</v>
      </c>
      <c r="O6179" s="24">
        <v>225806</v>
      </c>
      <c r="P6179" s="24">
        <v>395160</v>
      </c>
      <c r="Q6179" s="24">
        <v>272540</v>
      </c>
      <c r="R6179" s="24">
        <v>476945</v>
      </c>
      <c r="S6179" s="24">
        <v>300759</v>
      </c>
      <c r="T6179" s="24">
        <v>526328</v>
      </c>
      <c r="U6179" s="24">
        <v>327120</v>
      </c>
      <c r="V6179" s="24">
        <v>572460</v>
      </c>
    </row>
    <row r="6180" spans="1:22" hidden="1" x14ac:dyDescent="0.3">
      <c r="A6180" s="23"/>
      <c r="B6180" s="23">
        <v>2023</v>
      </c>
      <c r="C6180" s="23" t="s">
        <v>560</v>
      </c>
      <c r="D6180" t="s">
        <v>182</v>
      </c>
      <c r="E6180" s="23" t="s">
        <v>566</v>
      </c>
      <c r="F6180" s="23" t="s">
        <v>311</v>
      </c>
      <c r="G6180" s="23">
        <v>3</v>
      </c>
      <c r="H6180" s="23" t="s">
        <v>31</v>
      </c>
      <c r="I6180" s="24">
        <v>102446</v>
      </c>
      <c r="J6180" s="24">
        <v>179280</v>
      </c>
      <c r="K6180" s="24">
        <v>141572</v>
      </c>
      <c r="L6180" s="24">
        <v>247751</v>
      </c>
      <c r="M6180" s="24">
        <v>179644</v>
      </c>
      <c r="N6180" s="24">
        <v>314378</v>
      </c>
      <c r="O6180" s="24">
        <v>234763</v>
      </c>
      <c r="P6180" s="24">
        <v>410835</v>
      </c>
      <c r="Q6180" s="24">
        <v>292465</v>
      </c>
      <c r="R6180" s="24">
        <v>511814</v>
      </c>
      <c r="S6180" s="24">
        <v>329212</v>
      </c>
      <c r="T6180" s="24">
        <v>576120</v>
      </c>
      <c r="U6180" s="24">
        <v>365429</v>
      </c>
      <c r="V6180" s="24">
        <v>639500</v>
      </c>
    </row>
    <row r="6181" spans="1:22" hidden="1" x14ac:dyDescent="0.3">
      <c r="A6181" s="23"/>
      <c r="B6181" s="23">
        <v>2023</v>
      </c>
      <c r="C6181" s="23" t="s">
        <v>560</v>
      </c>
      <c r="D6181" t="s">
        <v>182</v>
      </c>
      <c r="E6181" s="23" t="s">
        <v>566</v>
      </c>
      <c r="F6181" s="23" t="s">
        <v>311</v>
      </c>
      <c r="G6181" s="23">
        <v>4</v>
      </c>
      <c r="H6181" s="23" t="s">
        <v>29</v>
      </c>
      <c r="I6181" s="24">
        <v>112988</v>
      </c>
      <c r="J6181" s="24">
        <v>180781</v>
      </c>
      <c r="K6181" s="24">
        <v>158183</v>
      </c>
      <c r="L6181" s="24">
        <v>253093</v>
      </c>
      <c r="M6181" s="24">
        <v>203379</v>
      </c>
      <c r="N6181" s="24">
        <v>325406</v>
      </c>
      <c r="O6181" s="24">
        <v>271171</v>
      </c>
      <c r="P6181" s="24">
        <v>433874</v>
      </c>
      <c r="Q6181" s="24">
        <v>338964</v>
      </c>
      <c r="R6181" s="24">
        <v>542343</v>
      </c>
      <c r="S6181" s="24">
        <v>384159</v>
      </c>
      <c r="T6181" s="24">
        <v>614655</v>
      </c>
      <c r="U6181" s="24">
        <v>429355</v>
      </c>
      <c r="V6181" s="24">
        <v>686967</v>
      </c>
    </row>
    <row r="6182" spans="1:22" x14ac:dyDescent="0.3">
      <c r="A6182" s="54"/>
      <c r="B6182" s="54" t="s">
        <v>620</v>
      </c>
      <c r="C6182" s="54" t="s">
        <v>617</v>
      </c>
      <c r="D6182" t="s">
        <v>182</v>
      </c>
      <c r="E6182" s="54" t="s">
        <v>566</v>
      </c>
      <c r="F6182" s="57" t="s">
        <v>311</v>
      </c>
      <c r="G6182" s="23">
        <v>1</v>
      </c>
      <c r="H6182" s="23" t="s">
        <v>14</v>
      </c>
      <c r="I6182" s="24">
        <v>128310</v>
      </c>
      <c r="J6182" s="24">
        <v>224543</v>
      </c>
      <c r="K6182" s="24">
        <v>166342</v>
      </c>
      <c r="L6182" s="24">
        <v>291099</v>
      </c>
      <c r="M6182" s="24">
        <v>199348</v>
      </c>
      <c r="N6182" s="24">
        <v>348858</v>
      </c>
      <c r="O6182" s="24">
        <v>238238</v>
      </c>
      <c r="P6182" s="24">
        <v>416917</v>
      </c>
      <c r="Q6182" s="24">
        <v>280931</v>
      </c>
      <c r="R6182" s="24">
        <v>491628</v>
      </c>
      <c r="S6182" s="24">
        <v>308086</v>
      </c>
      <c r="T6182" s="24">
        <v>539151</v>
      </c>
      <c r="U6182" s="24">
        <v>332603</v>
      </c>
      <c r="V6182" s="24">
        <v>582056</v>
      </c>
    </row>
    <row r="6183" spans="1:22" x14ac:dyDescent="0.3">
      <c r="A6183" s="54"/>
      <c r="B6183" s="54" t="s">
        <v>620</v>
      </c>
      <c r="C6183" s="54" t="s">
        <v>617</v>
      </c>
      <c r="D6183" t="s">
        <v>182</v>
      </c>
      <c r="E6183" s="54" t="s">
        <v>566</v>
      </c>
      <c r="F6183" s="57" t="s">
        <v>311</v>
      </c>
      <c r="G6183" s="23">
        <v>2</v>
      </c>
      <c r="H6183" s="23" t="s">
        <v>30</v>
      </c>
      <c r="I6183" s="24">
        <v>111467</v>
      </c>
      <c r="J6183" s="24">
        <v>195067</v>
      </c>
      <c r="K6183" s="24">
        <v>146230</v>
      </c>
      <c r="L6183" s="24">
        <v>255902</v>
      </c>
      <c r="M6183" s="24">
        <v>177948</v>
      </c>
      <c r="N6183" s="24">
        <v>311409</v>
      </c>
      <c r="O6183" s="24">
        <v>218624</v>
      </c>
      <c r="P6183" s="24">
        <v>382592</v>
      </c>
      <c r="Q6183" s="24">
        <v>260228</v>
      </c>
      <c r="R6183" s="24">
        <v>455399</v>
      </c>
      <c r="S6183" s="24">
        <v>287461</v>
      </c>
      <c r="T6183" s="24">
        <v>503056</v>
      </c>
      <c r="U6183" s="24">
        <v>312419</v>
      </c>
      <c r="V6183" s="24">
        <v>546732</v>
      </c>
    </row>
    <row r="6184" spans="1:22" x14ac:dyDescent="0.3">
      <c r="A6184" s="54"/>
      <c r="B6184" s="54" t="s">
        <v>620</v>
      </c>
      <c r="C6184" s="54" t="s">
        <v>617</v>
      </c>
      <c r="D6184" t="s">
        <v>182</v>
      </c>
      <c r="E6184" s="54" t="s">
        <v>566</v>
      </c>
      <c r="F6184" s="57" t="s">
        <v>311</v>
      </c>
      <c r="G6184" s="23">
        <v>3</v>
      </c>
      <c r="H6184" s="23" t="s">
        <v>31</v>
      </c>
      <c r="I6184" s="24">
        <v>101327</v>
      </c>
      <c r="J6184" s="24">
        <v>177322</v>
      </c>
      <c r="K6184" s="24">
        <v>137854</v>
      </c>
      <c r="L6184" s="24">
        <v>241244</v>
      </c>
      <c r="M6184" s="24">
        <v>174285</v>
      </c>
      <c r="N6184" s="24">
        <v>304999</v>
      </c>
      <c r="O6184" s="24">
        <v>229415</v>
      </c>
      <c r="P6184" s="24">
        <v>401476</v>
      </c>
      <c r="Q6184" s="24">
        <v>283989</v>
      </c>
      <c r="R6184" s="24">
        <v>496981</v>
      </c>
      <c r="S6184" s="24">
        <v>319754</v>
      </c>
      <c r="T6184" s="24">
        <v>559569</v>
      </c>
      <c r="U6184" s="24">
        <v>355024</v>
      </c>
      <c r="V6184" s="24">
        <v>621293</v>
      </c>
    </row>
    <row r="6185" spans="1:22" x14ac:dyDescent="0.3">
      <c r="A6185" s="54"/>
      <c r="B6185" s="54" t="s">
        <v>620</v>
      </c>
      <c r="C6185" s="54" t="s">
        <v>617</v>
      </c>
      <c r="D6185" t="s">
        <v>182</v>
      </c>
      <c r="E6185" s="54" t="s">
        <v>566</v>
      </c>
      <c r="F6185" s="57" t="s">
        <v>311</v>
      </c>
      <c r="G6185" s="23">
        <v>4</v>
      </c>
      <c r="H6185" s="23" t="s">
        <v>29</v>
      </c>
      <c r="I6185" s="24">
        <v>113221</v>
      </c>
      <c r="J6185" s="24">
        <v>181154</v>
      </c>
      <c r="K6185" s="24">
        <v>158509</v>
      </c>
      <c r="L6185" s="24">
        <v>253615</v>
      </c>
      <c r="M6185" s="24">
        <v>203798</v>
      </c>
      <c r="N6185" s="24">
        <v>326076</v>
      </c>
      <c r="O6185" s="24">
        <v>271730</v>
      </c>
      <c r="P6185" s="24">
        <v>434768</v>
      </c>
      <c r="Q6185" s="24">
        <v>339663</v>
      </c>
      <c r="R6185" s="24">
        <v>543461</v>
      </c>
      <c r="S6185" s="24">
        <v>384951</v>
      </c>
      <c r="T6185" s="24">
        <v>615922</v>
      </c>
      <c r="U6185" s="24">
        <v>430240</v>
      </c>
      <c r="V6185" s="24">
        <v>688383</v>
      </c>
    </row>
    <row r="6186" spans="1:22" hidden="1" x14ac:dyDescent="0.3">
      <c r="A6186" s="23"/>
      <c r="B6186" s="23">
        <v>2023</v>
      </c>
      <c r="C6186" s="23" t="s">
        <v>551</v>
      </c>
      <c r="D6186" t="s">
        <v>167</v>
      </c>
      <c r="E6186" s="23" t="s">
        <v>557</v>
      </c>
      <c r="F6186" s="23" t="s">
        <v>409</v>
      </c>
      <c r="G6186" s="23">
        <v>1</v>
      </c>
      <c r="H6186" s="23" t="s">
        <v>14</v>
      </c>
      <c r="I6186" s="24">
        <v>118491</v>
      </c>
      <c r="J6186" s="24">
        <v>207359</v>
      </c>
      <c r="K6186" s="24">
        <v>153636</v>
      </c>
      <c r="L6186" s="24">
        <v>268862</v>
      </c>
      <c r="M6186" s="24">
        <v>183447</v>
      </c>
      <c r="N6186" s="24">
        <v>321032</v>
      </c>
      <c r="O6186" s="24">
        <v>218547</v>
      </c>
      <c r="P6186" s="24">
        <v>382458</v>
      </c>
      <c r="Q6186" s="24">
        <v>257713</v>
      </c>
      <c r="R6186" s="24">
        <v>450998</v>
      </c>
      <c r="S6186" s="24">
        <v>282656</v>
      </c>
      <c r="T6186" s="24">
        <v>494648</v>
      </c>
      <c r="U6186" s="24">
        <v>306074</v>
      </c>
      <c r="V6186" s="24">
        <v>535630</v>
      </c>
    </row>
    <row r="6187" spans="1:22" hidden="1" x14ac:dyDescent="0.3">
      <c r="A6187" s="23"/>
      <c r="B6187" s="23">
        <v>2023</v>
      </c>
      <c r="C6187" s="23" t="s">
        <v>551</v>
      </c>
      <c r="D6187" t="s">
        <v>167</v>
      </c>
      <c r="E6187" s="23" t="s">
        <v>557</v>
      </c>
      <c r="F6187" s="23" t="s">
        <v>409</v>
      </c>
      <c r="G6187" s="23">
        <v>2</v>
      </c>
      <c r="H6187" s="23" t="s">
        <v>30</v>
      </c>
      <c r="I6187" s="24">
        <v>100357</v>
      </c>
      <c r="J6187" s="24">
        <v>175625</v>
      </c>
      <c r="K6187" s="24">
        <v>133114</v>
      </c>
      <c r="L6187" s="24">
        <v>232949</v>
      </c>
      <c r="M6187" s="24">
        <v>163323</v>
      </c>
      <c r="N6187" s="24">
        <v>285815</v>
      </c>
      <c r="O6187" s="24">
        <v>204236</v>
      </c>
      <c r="P6187" s="24">
        <v>357414</v>
      </c>
      <c r="Q6187" s="24">
        <v>246325</v>
      </c>
      <c r="R6187" s="24">
        <v>431069</v>
      </c>
      <c r="S6187" s="24">
        <v>271769</v>
      </c>
      <c r="T6187" s="24">
        <v>475596</v>
      </c>
      <c r="U6187" s="24">
        <v>295517</v>
      </c>
      <c r="V6187" s="24">
        <v>517155</v>
      </c>
    </row>
    <row r="6188" spans="1:22" hidden="1" x14ac:dyDescent="0.3">
      <c r="A6188" s="23"/>
      <c r="B6188" s="23">
        <v>2023</v>
      </c>
      <c r="C6188" s="23" t="s">
        <v>551</v>
      </c>
      <c r="D6188" t="s">
        <v>167</v>
      </c>
      <c r="E6188" s="23" t="s">
        <v>557</v>
      </c>
      <c r="F6188" s="23" t="s">
        <v>409</v>
      </c>
      <c r="G6188" s="23">
        <v>3</v>
      </c>
      <c r="H6188" s="23" t="s">
        <v>31</v>
      </c>
      <c r="I6188" s="24">
        <v>93252</v>
      </c>
      <c r="J6188" s="24">
        <v>163191</v>
      </c>
      <c r="K6188" s="24">
        <v>128913</v>
      </c>
      <c r="L6188" s="24">
        <v>225598</v>
      </c>
      <c r="M6188" s="24">
        <v>163641</v>
      </c>
      <c r="N6188" s="24">
        <v>286372</v>
      </c>
      <c r="O6188" s="24">
        <v>213972</v>
      </c>
      <c r="P6188" s="24">
        <v>374451</v>
      </c>
      <c r="Q6188" s="24">
        <v>266590</v>
      </c>
      <c r="R6188" s="24">
        <v>466533</v>
      </c>
      <c r="S6188" s="24">
        <v>300145</v>
      </c>
      <c r="T6188" s="24">
        <v>525253</v>
      </c>
      <c r="U6188" s="24">
        <v>333231</v>
      </c>
      <c r="V6188" s="24">
        <v>583154</v>
      </c>
    </row>
    <row r="6189" spans="1:22" hidden="1" x14ac:dyDescent="0.3">
      <c r="A6189" s="23"/>
      <c r="B6189" s="23">
        <v>2023</v>
      </c>
      <c r="C6189" s="23" t="s">
        <v>551</v>
      </c>
      <c r="D6189" t="s">
        <v>167</v>
      </c>
      <c r="E6189" s="23" t="s">
        <v>557</v>
      </c>
      <c r="F6189" s="23" t="s">
        <v>409</v>
      </c>
      <c r="G6189" s="23">
        <v>4</v>
      </c>
      <c r="H6189" s="23" t="s">
        <v>29</v>
      </c>
      <c r="I6189" s="24">
        <v>102183</v>
      </c>
      <c r="J6189" s="24">
        <v>163493</v>
      </c>
      <c r="K6189" s="24">
        <v>143056</v>
      </c>
      <c r="L6189" s="24">
        <v>228890</v>
      </c>
      <c r="M6189" s="24">
        <v>183929</v>
      </c>
      <c r="N6189" s="24">
        <v>294287</v>
      </c>
      <c r="O6189" s="24">
        <v>245239</v>
      </c>
      <c r="P6189" s="24">
        <v>392382</v>
      </c>
      <c r="Q6189" s="24">
        <v>306549</v>
      </c>
      <c r="R6189" s="24">
        <v>490478</v>
      </c>
      <c r="S6189" s="24">
        <v>347422</v>
      </c>
      <c r="T6189" s="24">
        <v>555875</v>
      </c>
      <c r="U6189" s="24">
        <v>388295</v>
      </c>
      <c r="V6189" s="24">
        <v>621272</v>
      </c>
    </row>
    <row r="6190" spans="1:22" x14ac:dyDescent="0.3">
      <c r="A6190" s="54"/>
      <c r="B6190" s="54" t="s">
        <v>620</v>
      </c>
      <c r="C6190" s="54" t="s">
        <v>608</v>
      </c>
      <c r="D6190" t="s">
        <v>167</v>
      </c>
      <c r="E6190" s="54" t="s">
        <v>557</v>
      </c>
      <c r="F6190" s="57" t="s">
        <v>409</v>
      </c>
      <c r="G6190" s="23">
        <v>1</v>
      </c>
      <c r="H6190" s="23" t="s">
        <v>14</v>
      </c>
      <c r="I6190" s="24">
        <v>116989</v>
      </c>
      <c r="J6190" s="24">
        <v>204730</v>
      </c>
      <c r="K6190" s="24">
        <v>151559</v>
      </c>
      <c r="L6190" s="24">
        <v>265228</v>
      </c>
      <c r="M6190" s="24">
        <v>181560</v>
      </c>
      <c r="N6190" s="24">
        <v>317731</v>
      </c>
      <c r="O6190" s="24">
        <v>216876</v>
      </c>
      <c r="P6190" s="24">
        <v>379532</v>
      </c>
      <c r="Q6190" s="24">
        <v>255649</v>
      </c>
      <c r="R6190" s="24">
        <v>447386</v>
      </c>
      <c r="S6190" s="24">
        <v>280322</v>
      </c>
      <c r="T6190" s="24">
        <v>490563</v>
      </c>
      <c r="U6190" s="24">
        <v>302529</v>
      </c>
      <c r="V6190" s="24">
        <v>529426</v>
      </c>
    </row>
    <row r="6191" spans="1:22" x14ac:dyDescent="0.3">
      <c r="A6191" s="54"/>
      <c r="B6191" s="54" t="s">
        <v>620</v>
      </c>
      <c r="C6191" s="54" t="s">
        <v>608</v>
      </c>
      <c r="D6191" t="s">
        <v>167</v>
      </c>
      <c r="E6191" s="54" t="s">
        <v>557</v>
      </c>
      <c r="F6191" s="57" t="s">
        <v>409</v>
      </c>
      <c r="G6191" s="23">
        <v>2</v>
      </c>
      <c r="H6191" s="23" t="s">
        <v>30</v>
      </c>
      <c r="I6191" s="24">
        <v>102079</v>
      </c>
      <c r="J6191" s="24">
        <v>178637</v>
      </c>
      <c r="K6191" s="24">
        <v>133755</v>
      </c>
      <c r="L6191" s="24">
        <v>234071</v>
      </c>
      <c r="M6191" s="24">
        <v>162617</v>
      </c>
      <c r="N6191" s="24">
        <v>284580</v>
      </c>
      <c r="O6191" s="24">
        <v>199513</v>
      </c>
      <c r="P6191" s="24">
        <v>349149</v>
      </c>
      <c r="Q6191" s="24">
        <v>237323</v>
      </c>
      <c r="R6191" s="24">
        <v>415316</v>
      </c>
      <c r="S6191" s="24">
        <v>262088</v>
      </c>
      <c r="T6191" s="24">
        <v>458654</v>
      </c>
      <c r="U6191" s="24">
        <v>284740</v>
      </c>
      <c r="V6191" s="24">
        <v>498294</v>
      </c>
    </row>
    <row r="6192" spans="1:22" x14ac:dyDescent="0.3">
      <c r="A6192" s="54"/>
      <c r="B6192" s="54" t="s">
        <v>620</v>
      </c>
      <c r="C6192" s="54" t="s">
        <v>608</v>
      </c>
      <c r="D6192" t="s">
        <v>167</v>
      </c>
      <c r="E6192" s="54" t="s">
        <v>557</v>
      </c>
      <c r="F6192" s="57" t="s">
        <v>409</v>
      </c>
      <c r="G6192" s="23">
        <v>3</v>
      </c>
      <c r="H6192" s="23" t="s">
        <v>31</v>
      </c>
      <c r="I6192" s="24">
        <v>93308</v>
      </c>
      <c r="J6192" s="24">
        <v>163288</v>
      </c>
      <c r="K6192" s="24">
        <v>127086</v>
      </c>
      <c r="L6192" s="24">
        <v>222401</v>
      </c>
      <c r="M6192" s="24">
        <v>160781</v>
      </c>
      <c r="N6192" s="24">
        <v>281366</v>
      </c>
      <c r="O6192" s="24">
        <v>211750</v>
      </c>
      <c r="P6192" s="24">
        <v>370562</v>
      </c>
      <c r="Q6192" s="24">
        <v>262226</v>
      </c>
      <c r="R6192" s="24">
        <v>458896</v>
      </c>
      <c r="S6192" s="24">
        <v>295330</v>
      </c>
      <c r="T6192" s="24">
        <v>516828</v>
      </c>
      <c r="U6192" s="24">
        <v>327997</v>
      </c>
      <c r="V6192" s="24">
        <v>573995</v>
      </c>
    </row>
    <row r="6193" spans="1:22" x14ac:dyDescent="0.3">
      <c r="A6193" s="54"/>
      <c r="B6193" s="54" t="s">
        <v>620</v>
      </c>
      <c r="C6193" s="54" t="s">
        <v>608</v>
      </c>
      <c r="D6193" t="s">
        <v>167</v>
      </c>
      <c r="E6193" s="54" t="s">
        <v>557</v>
      </c>
      <c r="F6193" s="57" t="s">
        <v>409</v>
      </c>
      <c r="G6193" s="23">
        <v>4</v>
      </c>
      <c r="H6193" s="23" t="s">
        <v>29</v>
      </c>
      <c r="I6193" s="24">
        <v>103242</v>
      </c>
      <c r="J6193" s="24">
        <v>165187</v>
      </c>
      <c r="K6193" s="24">
        <v>144538</v>
      </c>
      <c r="L6193" s="24">
        <v>231261</v>
      </c>
      <c r="M6193" s="24">
        <v>185835</v>
      </c>
      <c r="N6193" s="24">
        <v>297336</v>
      </c>
      <c r="O6193" s="24">
        <v>247780</v>
      </c>
      <c r="P6193" s="24">
        <v>396448</v>
      </c>
      <c r="Q6193" s="24">
        <v>309725</v>
      </c>
      <c r="R6193" s="24">
        <v>495560</v>
      </c>
      <c r="S6193" s="24">
        <v>351022</v>
      </c>
      <c r="T6193" s="24">
        <v>561635</v>
      </c>
      <c r="U6193" s="24">
        <v>392319</v>
      </c>
      <c r="V6193" s="24">
        <v>627710</v>
      </c>
    </row>
    <row r="6194" spans="1:22" hidden="1" x14ac:dyDescent="0.3">
      <c r="A6194" s="23"/>
      <c r="B6194" s="23">
        <v>2023</v>
      </c>
      <c r="C6194" s="23" t="s">
        <v>551</v>
      </c>
      <c r="D6194" t="s">
        <v>160</v>
      </c>
      <c r="E6194" s="23" t="s">
        <v>528</v>
      </c>
      <c r="F6194" s="23" t="s">
        <v>290</v>
      </c>
      <c r="G6194" s="23">
        <v>1</v>
      </c>
      <c r="H6194" s="23" t="s">
        <v>14</v>
      </c>
      <c r="I6194" s="24">
        <v>105806</v>
      </c>
      <c r="J6194" s="24">
        <v>185160</v>
      </c>
      <c r="K6194" s="24">
        <v>137475</v>
      </c>
      <c r="L6194" s="24">
        <v>240581</v>
      </c>
      <c r="M6194" s="24">
        <v>164401</v>
      </c>
      <c r="N6194" s="24">
        <v>287702</v>
      </c>
      <c r="O6194" s="24">
        <v>196206</v>
      </c>
      <c r="P6194" s="24">
        <v>343361</v>
      </c>
      <c r="Q6194" s="24">
        <v>231615</v>
      </c>
      <c r="R6194" s="24">
        <v>405326</v>
      </c>
      <c r="S6194" s="24">
        <v>254137</v>
      </c>
      <c r="T6194" s="24">
        <v>444740</v>
      </c>
      <c r="U6194" s="24">
        <v>275379</v>
      </c>
      <c r="V6194" s="24">
        <v>481913</v>
      </c>
    </row>
    <row r="6195" spans="1:22" hidden="1" x14ac:dyDescent="0.3">
      <c r="A6195" s="23"/>
      <c r="B6195" s="23">
        <v>2023</v>
      </c>
      <c r="C6195" s="23" t="s">
        <v>551</v>
      </c>
      <c r="D6195" t="s">
        <v>160</v>
      </c>
      <c r="E6195" s="23" t="s">
        <v>528</v>
      </c>
      <c r="F6195" s="23" t="s">
        <v>290</v>
      </c>
      <c r="G6195" s="23">
        <v>2</v>
      </c>
      <c r="H6195" s="23" t="s">
        <v>30</v>
      </c>
      <c r="I6195" s="24">
        <v>88061</v>
      </c>
      <c r="J6195" s="24">
        <v>154107</v>
      </c>
      <c r="K6195" s="24">
        <v>117395</v>
      </c>
      <c r="L6195" s="24">
        <v>205441</v>
      </c>
      <c r="M6195" s="24">
        <v>144710</v>
      </c>
      <c r="N6195" s="24">
        <v>253242</v>
      </c>
      <c r="O6195" s="24">
        <v>182203</v>
      </c>
      <c r="P6195" s="24">
        <v>318855</v>
      </c>
      <c r="Q6195" s="24">
        <v>220472</v>
      </c>
      <c r="R6195" s="24">
        <v>385826</v>
      </c>
      <c r="S6195" s="24">
        <v>243484</v>
      </c>
      <c r="T6195" s="24">
        <v>426098</v>
      </c>
      <c r="U6195" s="24">
        <v>265049</v>
      </c>
      <c r="V6195" s="24">
        <v>463836</v>
      </c>
    </row>
    <row r="6196" spans="1:22" hidden="1" x14ac:dyDescent="0.3">
      <c r="A6196" s="23"/>
      <c r="B6196" s="23">
        <v>2023</v>
      </c>
      <c r="C6196" s="23" t="s">
        <v>551</v>
      </c>
      <c r="D6196" t="s">
        <v>160</v>
      </c>
      <c r="E6196" s="23" t="s">
        <v>528</v>
      </c>
      <c r="F6196" s="23" t="s">
        <v>290</v>
      </c>
      <c r="G6196" s="23">
        <v>3</v>
      </c>
      <c r="H6196" s="23" t="s">
        <v>31</v>
      </c>
      <c r="I6196" s="24">
        <v>80846</v>
      </c>
      <c r="J6196" s="24">
        <v>141480</v>
      </c>
      <c r="K6196" s="24">
        <v>111580</v>
      </c>
      <c r="L6196" s="24">
        <v>195264</v>
      </c>
      <c r="M6196" s="24">
        <v>141401</v>
      </c>
      <c r="N6196" s="24">
        <v>247451</v>
      </c>
      <c r="O6196" s="24">
        <v>184409</v>
      </c>
      <c r="P6196" s="24">
        <v>322716</v>
      </c>
      <c r="Q6196" s="24">
        <v>229655</v>
      </c>
      <c r="R6196" s="24">
        <v>401896</v>
      </c>
      <c r="S6196" s="24">
        <v>258328</v>
      </c>
      <c r="T6196" s="24">
        <v>452073</v>
      </c>
      <c r="U6196" s="24">
        <v>286542</v>
      </c>
      <c r="V6196" s="24">
        <v>501448</v>
      </c>
    </row>
    <row r="6197" spans="1:22" hidden="1" x14ac:dyDescent="0.3">
      <c r="A6197" s="23"/>
      <c r="B6197" s="23">
        <v>2023</v>
      </c>
      <c r="C6197" s="23" t="s">
        <v>551</v>
      </c>
      <c r="D6197" t="s">
        <v>160</v>
      </c>
      <c r="E6197" s="23" t="s">
        <v>528</v>
      </c>
      <c r="F6197" s="23" t="s">
        <v>290</v>
      </c>
      <c r="G6197" s="23">
        <v>4</v>
      </c>
      <c r="H6197" s="23" t="s">
        <v>29</v>
      </c>
      <c r="I6197" s="24">
        <v>91209</v>
      </c>
      <c r="J6197" s="24">
        <v>145934</v>
      </c>
      <c r="K6197" s="24">
        <v>127692</v>
      </c>
      <c r="L6197" s="24">
        <v>204308</v>
      </c>
      <c r="M6197" s="24">
        <v>164176</v>
      </c>
      <c r="N6197" s="24">
        <v>262681</v>
      </c>
      <c r="O6197" s="24">
        <v>218901</v>
      </c>
      <c r="P6197" s="24">
        <v>350242</v>
      </c>
      <c r="Q6197" s="24">
        <v>273626</v>
      </c>
      <c r="R6197" s="24">
        <v>437802</v>
      </c>
      <c r="S6197" s="24">
        <v>310110</v>
      </c>
      <c r="T6197" s="24">
        <v>496176</v>
      </c>
      <c r="U6197" s="24">
        <v>346593</v>
      </c>
      <c r="V6197" s="24">
        <v>554549</v>
      </c>
    </row>
    <row r="6198" spans="1:22" hidden="1" x14ac:dyDescent="0.3">
      <c r="A6198" s="23"/>
      <c r="B6198" s="23">
        <v>2023</v>
      </c>
      <c r="C6198" s="23" t="s">
        <v>551</v>
      </c>
      <c r="D6198" t="s">
        <v>173</v>
      </c>
      <c r="E6198" s="23" t="s">
        <v>558</v>
      </c>
      <c r="F6198" s="23" t="s">
        <v>290</v>
      </c>
      <c r="G6198" s="23">
        <v>1</v>
      </c>
      <c r="H6198" s="23" t="s">
        <v>14</v>
      </c>
      <c r="I6198" s="24">
        <v>116732</v>
      </c>
      <c r="J6198" s="24">
        <v>204282</v>
      </c>
      <c r="K6198" s="24">
        <v>151441</v>
      </c>
      <c r="L6198" s="24">
        <v>265022</v>
      </c>
      <c r="M6198" s="24">
        <v>180902</v>
      </c>
      <c r="N6198" s="24">
        <v>316578</v>
      </c>
      <c r="O6198" s="24">
        <v>215619</v>
      </c>
      <c r="P6198" s="24">
        <v>377334</v>
      </c>
      <c r="Q6198" s="24">
        <v>254334</v>
      </c>
      <c r="R6198" s="24">
        <v>445085</v>
      </c>
      <c r="S6198" s="24">
        <v>278982</v>
      </c>
      <c r="T6198" s="24">
        <v>488218</v>
      </c>
      <c r="U6198" s="24">
        <v>302151</v>
      </c>
      <c r="V6198" s="24">
        <v>528765</v>
      </c>
    </row>
    <row r="6199" spans="1:22" hidden="1" x14ac:dyDescent="0.3">
      <c r="A6199" s="23"/>
      <c r="B6199" s="23">
        <v>2023</v>
      </c>
      <c r="C6199" s="23" t="s">
        <v>551</v>
      </c>
      <c r="D6199" t="s">
        <v>173</v>
      </c>
      <c r="E6199" s="23" t="s">
        <v>558</v>
      </c>
      <c r="F6199" s="23" t="s">
        <v>290</v>
      </c>
      <c r="G6199" s="23">
        <v>2</v>
      </c>
      <c r="H6199" s="23" t="s">
        <v>30</v>
      </c>
      <c r="I6199" s="24">
        <v>98403</v>
      </c>
      <c r="J6199" s="24">
        <v>172206</v>
      </c>
      <c r="K6199" s="24">
        <v>130699</v>
      </c>
      <c r="L6199" s="24">
        <v>228723</v>
      </c>
      <c r="M6199" s="24">
        <v>160561</v>
      </c>
      <c r="N6199" s="24">
        <v>280982</v>
      </c>
      <c r="O6199" s="24">
        <v>201155</v>
      </c>
      <c r="P6199" s="24">
        <v>352021</v>
      </c>
      <c r="Q6199" s="24">
        <v>242824</v>
      </c>
      <c r="R6199" s="24">
        <v>424942</v>
      </c>
      <c r="S6199" s="24">
        <v>267978</v>
      </c>
      <c r="T6199" s="24">
        <v>468962</v>
      </c>
      <c r="U6199" s="24">
        <v>291481</v>
      </c>
      <c r="V6199" s="24">
        <v>510091</v>
      </c>
    </row>
    <row r="6200" spans="1:22" hidden="1" x14ac:dyDescent="0.3">
      <c r="A6200" s="23"/>
      <c r="B6200" s="23">
        <v>2023</v>
      </c>
      <c r="C6200" s="23" t="s">
        <v>551</v>
      </c>
      <c r="D6200" t="s">
        <v>173</v>
      </c>
      <c r="E6200" s="23" t="s">
        <v>558</v>
      </c>
      <c r="F6200" s="23" t="s">
        <v>290</v>
      </c>
      <c r="G6200" s="23">
        <v>3</v>
      </c>
      <c r="H6200" s="23" t="s">
        <v>31</v>
      </c>
      <c r="I6200" s="24">
        <v>91143</v>
      </c>
      <c r="J6200" s="24">
        <v>159500</v>
      </c>
      <c r="K6200" s="24">
        <v>125943</v>
      </c>
      <c r="L6200" s="24">
        <v>220400</v>
      </c>
      <c r="M6200" s="24">
        <v>159800</v>
      </c>
      <c r="N6200" s="24">
        <v>279650</v>
      </c>
      <c r="O6200" s="24">
        <v>208805</v>
      </c>
      <c r="P6200" s="24">
        <v>365409</v>
      </c>
      <c r="Q6200" s="24">
        <v>260122</v>
      </c>
      <c r="R6200" s="24">
        <v>455214</v>
      </c>
      <c r="S6200" s="24">
        <v>292793</v>
      </c>
      <c r="T6200" s="24">
        <v>512387</v>
      </c>
      <c r="U6200" s="24">
        <v>324990</v>
      </c>
      <c r="V6200" s="24">
        <v>568732</v>
      </c>
    </row>
    <row r="6201" spans="1:22" hidden="1" x14ac:dyDescent="0.3">
      <c r="A6201" s="23"/>
      <c r="B6201" s="23">
        <v>2023</v>
      </c>
      <c r="C6201" s="23" t="s">
        <v>551</v>
      </c>
      <c r="D6201" t="s">
        <v>173</v>
      </c>
      <c r="E6201" s="23" t="s">
        <v>558</v>
      </c>
      <c r="F6201" s="23" t="s">
        <v>290</v>
      </c>
      <c r="G6201" s="23">
        <v>4</v>
      </c>
      <c r="H6201" s="23" t="s">
        <v>29</v>
      </c>
      <c r="I6201" s="24">
        <v>100656</v>
      </c>
      <c r="J6201" s="24">
        <v>161049</v>
      </c>
      <c r="K6201" s="24">
        <v>140918</v>
      </c>
      <c r="L6201" s="24">
        <v>225469</v>
      </c>
      <c r="M6201" s="24">
        <v>181181</v>
      </c>
      <c r="N6201" s="24">
        <v>289889</v>
      </c>
      <c r="O6201" s="24">
        <v>241574</v>
      </c>
      <c r="P6201" s="24">
        <v>386519</v>
      </c>
      <c r="Q6201" s="24">
        <v>301968</v>
      </c>
      <c r="R6201" s="24">
        <v>483148</v>
      </c>
      <c r="S6201" s="24">
        <v>342230</v>
      </c>
      <c r="T6201" s="24">
        <v>547568</v>
      </c>
      <c r="U6201" s="24">
        <v>382492</v>
      </c>
      <c r="V6201" s="24">
        <v>611988</v>
      </c>
    </row>
    <row r="6202" spans="1:22" x14ac:dyDescent="0.3">
      <c r="A6202" s="54"/>
      <c r="B6202" s="54" t="s">
        <v>620</v>
      </c>
      <c r="C6202" s="54" t="s">
        <v>608</v>
      </c>
      <c r="D6202" t="s">
        <v>160</v>
      </c>
      <c r="E6202" s="54" t="s">
        <v>556</v>
      </c>
      <c r="F6202" s="57" t="s">
        <v>290</v>
      </c>
      <c r="G6202" s="23">
        <v>1</v>
      </c>
      <c r="H6202" s="23" t="s">
        <v>14</v>
      </c>
      <c r="I6202" s="24">
        <v>108587</v>
      </c>
      <c r="J6202" s="24">
        <v>190027</v>
      </c>
      <c r="K6202" s="24">
        <v>140890</v>
      </c>
      <c r="L6202" s="24">
        <v>246557</v>
      </c>
      <c r="M6202" s="24">
        <v>168922</v>
      </c>
      <c r="N6202" s="24">
        <v>295614</v>
      </c>
      <c r="O6202" s="24">
        <v>201993</v>
      </c>
      <c r="P6202" s="24">
        <v>353489</v>
      </c>
      <c r="Q6202" s="24">
        <v>238291</v>
      </c>
      <c r="R6202" s="24">
        <v>417009</v>
      </c>
      <c r="S6202" s="24">
        <v>261369</v>
      </c>
      <c r="T6202" s="24">
        <v>457395</v>
      </c>
      <c r="U6202" s="24">
        <v>282279</v>
      </c>
      <c r="V6202" s="24">
        <v>493988</v>
      </c>
    </row>
    <row r="6203" spans="1:22" x14ac:dyDescent="0.3">
      <c r="A6203" s="54"/>
      <c r="B6203" s="54" t="s">
        <v>620</v>
      </c>
      <c r="C6203" s="54" t="s">
        <v>608</v>
      </c>
      <c r="D6203" t="s">
        <v>160</v>
      </c>
      <c r="E6203" s="54" t="s">
        <v>556</v>
      </c>
      <c r="F6203" s="57" t="s">
        <v>290</v>
      </c>
      <c r="G6203" s="23">
        <v>2</v>
      </c>
      <c r="H6203" s="23" t="s">
        <v>30</v>
      </c>
      <c r="I6203" s="24">
        <v>93837</v>
      </c>
      <c r="J6203" s="24">
        <v>164215</v>
      </c>
      <c r="K6203" s="24">
        <v>123277</v>
      </c>
      <c r="L6203" s="24">
        <v>215735</v>
      </c>
      <c r="M6203" s="24">
        <v>150183</v>
      </c>
      <c r="N6203" s="24">
        <v>262820</v>
      </c>
      <c r="O6203" s="24">
        <v>184818</v>
      </c>
      <c r="P6203" s="24">
        <v>323431</v>
      </c>
      <c r="Q6203" s="24">
        <v>220162</v>
      </c>
      <c r="R6203" s="24">
        <v>385284</v>
      </c>
      <c r="S6203" s="24">
        <v>243281</v>
      </c>
      <c r="T6203" s="24">
        <v>425741</v>
      </c>
      <c r="U6203" s="24">
        <v>264517</v>
      </c>
      <c r="V6203" s="24">
        <v>462905</v>
      </c>
    </row>
    <row r="6204" spans="1:22" x14ac:dyDescent="0.3">
      <c r="A6204" s="54"/>
      <c r="B6204" s="54" t="s">
        <v>620</v>
      </c>
      <c r="C6204" s="54" t="s">
        <v>608</v>
      </c>
      <c r="D6204" t="s">
        <v>160</v>
      </c>
      <c r="E6204" s="54" t="s">
        <v>556</v>
      </c>
      <c r="F6204" s="57" t="s">
        <v>290</v>
      </c>
      <c r="G6204" s="23">
        <v>3</v>
      </c>
      <c r="H6204" s="23" t="s">
        <v>31</v>
      </c>
      <c r="I6204" s="24">
        <v>84731</v>
      </c>
      <c r="J6204" s="24">
        <v>148279</v>
      </c>
      <c r="K6204" s="24">
        <v>115117</v>
      </c>
      <c r="L6204" s="24">
        <v>201455</v>
      </c>
      <c r="M6204" s="24">
        <v>145420</v>
      </c>
      <c r="N6204" s="24">
        <v>254485</v>
      </c>
      <c r="O6204" s="24">
        <v>191297</v>
      </c>
      <c r="P6204" s="24">
        <v>334769</v>
      </c>
      <c r="Q6204" s="24">
        <v>236686</v>
      </c>
      <c r="R6204" s="24">
        <v>414201</v>
      </c>
      <c r="S6204" s="24">
        <v>266405</v>
      </c>
      <c r="T6204" s="24">
        <v>466209</v>
      </c>
      <c r="U6204" s="24">
        <v>295692</v>
      </c>
      <c r="V6204" s="24">
        <v>517460</v>
      </c>
    </row>
    <row r="6205" spans="1:22" x14ac:dyDescent="0.3">
      <c r="A6205" s="54"/>
      <c r="B6205" s="54" t="s">
        <v>620</v>
      </c>
      <c r="C6205" s="54" t="s">
        <v>608</v>
      </c>
      <c r="D6205" t="s">
        <v>160</v>
      </c>
      <c r="E6205" s="54" t="s">
        <v>556</v>
      </c>
      <c r="F6205" s="57" t="s">
        <v>290</v>
      </c>
      <c r="G6205" s="23">
        <v>4</v>
      </c>
      <c r="H6205" s="23" t="s">
        <v>29</v>
      </c>
      <c r="I6205" s="24">
        <v>95804</v>
      </c>
      <c r="J6205" s="24">
        <v>153287</v>
      </c>
      <c r="K6205" s="24">
        <v>134126</v>
      </c>
      <c r="L6205" s="24">
        <v>214602</v>
      </c>
      <c r="M6205" s="24">
        <v>172448</v>
      </c>
      <c r="N6205" s="24">
        <v>275916</v>
      </c>
      <c r="O6205" s="24">
        <v>229930</v>
      </c>
      <c r="P6205" s="24">
        <v>367889</v>
      </c>
      <c r="Q6205" s="24">
        <v>287413</v>
      </c>
      <c r="R6205" s="24">
        <v>459861</v>
      </c>
      <c r="S6205" s="24">
        <v>325735</v>
      </c>
      <c r="T6205" s="24">
        <v>521175</v>
      </c>
      <c r="U6205" s="24">
        <v>364056</v>
      </c>
      <c r="V6205" s="24">
        <v>582490</v>
      </c>
    </row>
    <row r="6206" spans="1:22" x14ac:dyDescent="0.3">
      <c r="A6206" s="54"/>
      <c r="B6206" s="54" t="s">
        <v>620</v>
      </c>
      <c r="C6206" s="54" t="s">
        <v>608</v>
      </c>
      <c r="D6206" t="s">
        <v>173</v>
      </c>
      <c r="E6206" s="54" t="s">
        <v>558</v>
      </c>
      <c r="F6206" s="57" t="s">
        <v>290</v>
      </c>
      <c r="G6206" s="23">
        <v>1</v>
      </c>
      <c r="H6206" s="23" t="s">
        <v>14</v>
      </c>
      <c r="I6206" s="24">
        <v>118227</v>
      </c>
      <c r="J6206" s="24">
        <v>206898</v>
      </c>
      <c r="K6206" s="24">
        <v>153164</v>
      </c>
      <c r="L6206" s="24">
        <v>268037</v>
      </c>
      <c r="M6206" s="24">
        <v>183484</v>
      </c>
      <c r="N6206" s="24">
        <v>321097</v>
      </c>
      <c r="O6206" s="24">
        <v>219174</v>
      </c>
      <c r="P6206" s="24">
        <v>383554</v>
      </c>
      <c r="Q6206" s="24">
        <v>258359</v>
      </c>
      <c r="R6206" s="24">
        <v>452128</v>
      </c>
      <c r="S6206" s="24">
        <v>283293</v>
      </c>
      <c r="T6206" s="24">
        <v>495762</v>
      </c>
      <c r="U6206" s="24">
        <v>305736</v>
      </c>
      <c r="V6206" s="24">
        <v>535039</v>
      </c>
    </row>
    <row r="6207" spans="1:22" x14ac:dyDescent="0.3">
      <c r="A6207" s="54"/>
      <c r="B6207" s="54" t="s">
        <v>620</v>
      </c>
      <c r="C6207" s="54" t="s">
        <v>608</v>
      </c>
      <c r="D6207" t="s">
        <v>173</v>
      </c>
      <c r="E6207" s="54" t="s">
        <v>558</v>
      </c>
      <c r="F6207" s="57" t="s">
        <v>290</v>
      </c>
      <c r="G6207" s="23">
        <v>2</v>
      </c>
      <c r="H6207" s="23" t="s">
        <v>30</v>
      </c>
      <c r="I6207" s="24">
        <v>103157</v>
      </c>
      <c r="J6207" s="24">
        <v>180525</v>
      </c>
      <c r="K6207" s="24">
        <v>135169</v>
      </c>
      <c r="L6207" s="24">
        <v>236545</v>
      </c>
      <c r="M6207" s="24">
        <v>164337</v>
      </c>
      <c r="N6207" s="24">
        <v>287590</v>
      </c>
      <c r="O6207" s="24">
        <v>201625</v>
      </c>
      <c r="P6207" s="24">
        <v>352844</v>
      </c>
      <c r="Q6207" s="24">
        <v>239836</v>
      </c>
      <c r="R6207" s="24">
        <v>419713</v>
      </c>
      <c r="S6207" s="24">
        <v>264863</v>
      </c>
      <c r="T6207" s="24">
        <v>463511</v>
      </c>
      <c r="U6207" s="24">
        <v>287755</v>
      </c>
      <c r="V6207" s="24">
        <v>503572</v>
      </c>
    </row>
    <row r="6208" spans="1:22" x14ac:dyDescent="0.3">
      <c r="A6208" s="54"/>
      <c r="B6208" s="54" t="s">
        <v>620</v>
      </c>
      <c r="C6208" s="54" t="s">
        <v>608</v>
      </c>
      <c r="D6208" t="s">
        <v>173</v>
      </c>
      <c r="E6208" s="54" t="s">
        <v>558</v>
      </c>
      <c r="F6208" s="57" t="s">
        <v>290</v>
      </c>
      <c r="G6208" s="23">
        <v>3</v>
      </c>
      <c r="H6208" s="23" t="s">
        <v>31</v>
      </c>
      <c r="I6208" s="24">
        <v>94290</v>
      </c>
      <c r="J6208" s="24">
        <v>165008</v>
      </c>
      <c r="K6208" s="24">
        <v>128424</v>
      </c>
      <c r="L6208" s="24">
        <v>224742</v>
      </c>
      <c r="M6208" s="24">
        <v>162473</v>
      </c>
      <c r="N6208" s="24">
        <v>284328</v>
      </c>
      <c r="O6208" s="24">
        <v>213978</v>
      </c>
      <c r="P6208" s="24">
        <v>374461</v>
      </c>
      <c r="Q6208" s="24">
        <v>264985</v>
      </c>
      <c r="R6208" s="24">
        <v>463723</v>
      </c>
      <c r="S6208" s="24">
        <v>298437</v>
      </c>
      <c r="T6208" s="24">
        <v>522264</v>
      </c>
      <c r="U6208" s="24">
        <v>331447</v>
      </c>
      <c r="V6208" s="24">
        <v>580031</v>
      </c>
    </row>
    <row r="6209" spans="1:22" x14ac:dyDescent="0.3">
      <c r="A6209" s="54"/>
      <c r="B6209" s="54" t="s">
        <v>620</v>
      </c>
      <c r="C6209" s="54" t="s">
        <v>608</v>
      </c>
      <c r="D6209" t="s">
        <v>173</v>
      </c>
      <c r="E6209" s="54" t="s">
        <v>558</v>
      </c>
      <c r="F6209" s="57" t="s">
        <v>290</v>
      </c>
      <c r="G6209" s="23">
        <v>4</v>
      </c>
      <c r="H6209" s="23" t="s">
        <v>29</v>
      </c>
      <c r="I6209" s="24">
        <v>104335</v>
      </c>
      <c r="J6209" s="24">
        <v>166936</v>
      </c>
      <c r="K6209" s="24">
        <v>146069</v>
      </c>
      <c r="L6209" s="24">
        <v>233710</v>
      </c>
      <c r="M6209" s="24">
        <v>187803</v>
      </c>
      <c r="N6209" s="24">
        <v>300484</v>
      </c>
      <c r="O6209" s="24">
        <v>250404</v>
      </c>
      <c r="P6209" s="24">
        <v>400646</v>
      </c>
      <c r="Q6209" s="24">
        <v>313004</v>
      </c>
      <c r="R6209" s="24">
        <v>500807</v>
      </c>
      <c r="S6209" s="24">
        <v>354738</v>
      </c>
      <c r="T6209" s="24">
        <v>567581</v>
      </c>
      <c r="U6209" s="24">
        <v>396472</v>
      </c>
      <c r="V6209" s="24">
        <v>634356</v>
      </c>
    </row>
    <row r="6210" spans="1:22" hidden="1" x14ac:dyDescent="0.3">
      <c r="A6210" s="23"/>
      <c r="B6210" s="23">
        <v>2023</v>
      </c>
      <c r="C6210" s="23" t="s">
        <v>538</v>
      </c>
      <c r="D6210" t="s">
        <v>149</v>
      </c>
      <c r="E6210" s="23" t="s">
        <v>539</v>
      </c>
      <c r="F6210" s="23" t="s">
        <v>149</v>
      </c>
      <c r="G6210" s="23">
        <v>1</v>
      </c>
      <c r="H6210" s="23" t="s">
        <v>14</v>
      </c>
      <c r="I6210" s="24">
        <v>140310</v>
      </c>
      <c r="J6210" s="24">
        <v>245543</v>
      </c>
      <c r="K6210" s="24">
        <v>182536</v>
      </c>
      <c r="L6210" s="24">
        <v>319437</v>
      </c>
      <c r="M6210" s="24">
        <v>218486</v>
      </c>
      <c r="N6210" s="24">
        <v>382351</v>
      </c>
      <c r="O6210" s="24">
        <v>261030</v>
      </c>
      <c r="P6210" s="24">
        <v>456803</v>
      </c>
      <c r="Q6210" s="24">
        <v>308333</v>
      </c>
      <c r="R6210" s="24">
        <v>539582</v>
      </c>
      <c r="S6210" s="24">
        <v>338398</v>
      </c>
      <c r="T6210" s="24">
        <v>592196</v>
      </c>
      <c r="U6210" s="24">
        <v>366830</v>
      </c>
      <c r="V6210" s="24">
        <v>641953</v>
      </c>
    </row>
    <row r="6211" spans="1:22" hidden="1" x14ac:dyDescent="0.3">
      <c r="A6211" s="23"/>
      <c r="B6211" s="23">
        <v>2023</v>
      </c>
      <c r="C6211" s="23" t="s">
        <v>538</v>
      </c>
      <c r="D6211" t="s">
        <v>149</v>
      </c>
      <c r="E6211" s="23" t="s">
        <v>539</v>
      </c>
      <c r="F6211" s="23" t="s">
        <v>149</v>
      </c>
      <c r="G6211" s="23">
        <v>2</v>
      </c>
      <c r="H6211" s="23" t="s">
        <v>30</v>
      </c>
      <c r="I6211" s="24">
        <v>115546</v>
      </c>
      <c r="J6211" s="24">
        <v>202205</v>
      </c>
      <c r="K6211" s="24">
        <v>154511</v>
      </c>
      <c r="L6211" s="24">
        <v>270395</v>
      </c>
      <c r="M6211" s="24">
        <v>191005</v>
      </c>
      <c r="N6211" s="24">
        <v>334258</v>
      </c>
      <c r="O6211" s="24">
        <v>241488</v>
      </c>
      <c r="P6211" s="24">
        <v>422603</v>
      </c>
      <c r="Q6211" s="24">
        <v>292781</v>
      </c>
      <c r="R6211" s="24">
        <v>512367</v>
      </c>
      <c r="S6211" s="24">
        <v>323531</v>
      </c>
      <c r="T6211" s="24">
        <v>566179</v>
      </c>
      <c r="U6211" s="24">
        <v>352413</v>
      </c>
      <c r="V6211" s="24">
        <v>616724</v>
      </c>
    </row>
    <row r="6212" spans="1:22" hidden="1" x14ac:dyDescent="0.3">
      <c r="A6212" s="23"/>
      <c r="B6212" s="23">
        <v>2023</v>
      </c>
      <c r="C6212" s="23" t="s">
        <v>538</v>
      </c>
      <c r="D6212" t="s">
        <v>149</v>
      </c>
      <c r="E6212" s="23" t="s">
        <v>539</v>
      </c>
      <c r="F6212" s="23" t="s">
        <v>149</v>
      </c>
      <c r="G6212" s="23">
        <v>3</v>
      </c>
      <c r="H6212" s="23" t="s">
        <v>31</v>
      </c>
      <c r="I6212" s="24">
        <v>105285</v>
      </c>
      <c r="J6212" s="24">
        <v>184248</v>
      </c>
      <c r="K6212" s="24">
        <v>145159</v>
      </c>
      <c r="L6212" s="24">
        <v>254029</v>
      </c>
      <c r="M6212" s="24">
        <v>183760</v>
      </c>
      <c r="N6212" s="24">
        <v>321580</v>
      </c>
      <c r="O6212" s="24">
        <v>239256</v>
      </c>
      <c r="P6212" s="24">
        <v>418698</v>
      </c>
      <c r="Q6212" s="24">
        <v>297875</v>
      </c>
      <c r="R6212" s="24">
        <v>521282</v>
      </c>
      <c r="S6212" s="24">
        <v>334873</v>
      </c>
      <c r="T6212" s="24">
        <v>586028</v>
      </c>
      <c r="U6212" s="24">
        <v>371231</v>
      </c>
      <c r="V6212" s="24">
        <v>649655</v>
      </c>
    </row>
    <row r="6213" spans="1:22" hidden="1" x14ac:dyDescent="0.3">
      <c r="A6213" s="23"/>
      <c r="B6213" s="23">
        <v>2023</v>
      </c>
      <c r="C6213" s="23" t="s">
        <v>538</v>
      </c>
      <c r="D6213" t="s">
        <v>149</v>
      </c>
      <c r="E6213" s="23" t="s">
        <v>539</v>
      </c>
      <c r="F6213" s="23" t="s">
        <v>149</v>
      </c>
      <c r="G6213" s="23">
        <v>4</v>
      </c>
      <c r="H6213" s="23" t="s">
        <v>29</v>
      </c>
      <c r="I6213" s="24">
        <v>120925</v>
      </c>
      <c r="J6213" s="24">
        <v>193481</v>
      </c>
      <c r="K6213" s="24">
        <v>169296</v>
      </c>
      <c r="L6213" s="24">
        <v>270873</v>
      </c>
      <c r="M6213" s="24">
        <v>217666</v>
      </c>
      <c r="N6213" s="24">
        <v>348265</v>
      </c>
      <c r="O6213" s="24">
        <v>290221</v>
      </c>
      <c r="P6213" s="24">
        <v>464353</v>
      </c>
      <c r="Q6213" s="24">
        <v>362776</v>
      </c>
      <c r="R6213" s="24">
        <v>580442</v>
      </c>
      <c r="S6213" s="24">
        <v>411146</v>
      </c>
      <c r="T6213" s="24">
        <v>657834</v>
      </c>
      <c r="U6213" s="24">
        <v>459516</v>
      </c>
      <c r="V6213" s="24">
        <v>735226</v>
      </c>
    </row>
    <row r="6214" spans="1:22" x14ac:dyDescent="0.3">
      <c r="A6214" s="54"/>
      <c r="B6214" s="54" t="s">
        <v>620</v>
      </c>
      <c r="C6214" s="54" t="s">
        <v>615</v>
      </c>
      <c r="D6214" t="s">
        <v>149</v>
      </c>
      <c r="E6214" s="54" t="s">
        <v>616</v>
      </c>
      <c r="F6214" s="57" t="s">
        <v>149</v>
      </c>
      <c r="G6214" s="23">
        <v>1</v>
      </c>
      <c r="H6214" s="23" t="s">
        <v>14</v>
      </c>
      <c r="I6214" s="24">
        <v>138898</v>
      </c>
      <c r="J6214" s="24">
        <v>243071</v>
      </c>
      <c r="K6214" s="24">
        <v>180648</v>
      </c>
      <c r="L6214" s="24">
        <v>316134</v>
      </c>
      <c r="M6214" s="24">
        <v>216875</v>
      </c>
      <c r="N6214" s="24">
        <v>379531</v>
      </c>
      <c r="O6214" s="24">
        <v>259760</v>
      </c>
      <c r="P6214" s="24">
        <v>454581</v>
      </c>
      <c r="Q6214" s="24">
        <v>306805</v>
      </c>
      <c r="R6214" s="24">
        <v>536909</v>
      </c>
      <c r="S6214" s="24">
        <v>336678</v>
      </c>
      <c r="T6214" s="24">
        <v>589187</v>
      </c>
      <c r="U6214" s="24">
        <v>364019</v>
      </c>
      <c r="V6214" s="24">
        <v>637033</v>
      </c>
    </row>
    <row r="6215" spans="1:22" x14ac:dyDescent="0.3">
      <c r="A6215" s="54"/>
      <c r="B6215" s="54" t="s">
        <v>620</v>
      </c>
      <c r="C6215" s="54" t="s">
        <v>615</v>
      </c>
      <c r="D6215" t="s">
        <v>149</v>
      </c>
      <c r="E6215" s="54" t="s">
        <v>616</v>
      </c>
      <c r="F6215" s="57" t="s">
        <v>149</v>
      </c>
      <c r="G6215" s="23">
        <v>2</v>
      </c>
      <c r="H6215" s="23" t="s">
        <v>30</v>
      </c>
      <c r="I6215" s="24">
        <v>118216</v>
      </c>
      <c r="J6215" s="24">
        <v>206878</v>
      </c>
      <c r="K6215" s="24">
        <v>155952</v>
      </c>
      <c r="L6215" s="24">
        <v>272917</v>
      </c>
      <c r="M6215" s="24">
        <v>190599</v>
      </c>
      <c r="N6215" s="24">
        <v>333548</v>
      </c>
      <c r="O6215" s="24">
        <v>235677</v>
      </c>
      <c r="P6215" s="24">
        <v>412435</v>
      </c>
      <c r="Q6215" s="24">
        <v>281385</v>
      </c>
      <c r="R6215" s="24">
        <v>492424</v>
      </c>
      <c r="S6215" s="24">
        <v>311220</v>
      </c>
      <c r="T6215" s="24">
        <v>544636</v>
      </c>
      <c r="U6215" s="24">
        <v>338807</v>
      </c>
      <c r="V6215" s="24">
        <v>592913</v>
      </c>
    </row>
    <row r="6216" spans="1:22" x14ac:dyDescent="0.3">
      <c r="A6216" s="54"/>
      <c r="B6216" s="54" t="s">
        <v>620</v>
      </c>
      <c r="C6216" s="54" t="s">
        <v>615</v>
      </c>
      <c r="D6216" t="s">
        <v>149</v>
      </c>
      <c r="E6216" s="54" t="s">
        <v>616</v>
      </c>
      <c r="F6216" s="57" t="s">
        <v>149</v>
      </c>
      <c r="G6216" s="23">
        <v>3</v>
      </c>
      <c r="H6216" s="23" t="s">
        <v>31</v>
      </c>
      <c r="I6216" s="24">
        <v>104645</v>
      </c>
      <c r="J6216" s="24">
        <v>183128</v>
      </c>
      <c r="K6216" s="24">
        <v>141586</v>
      </c>
      <c r="L6216" s="24">
        <v>247776</v>
      </c>
      <c r="M6216" s="24">
        <v>178411</v>
      </c>
      <c r="N6216" s="24">
        <v>312220</v>
      </c>
      <c r="O6216" s="24">
        <v>234241</v>
      </c>
      <c r="P6216" s="24">
        <v>409921</v>
      </c>
      <c r="Q6216" s="24">
        <v>289388</v>
      </c>
      <c r="R6216" s="24">
        <v>506428</v>
      </c>
      <c r="S6216" s="24">
        <v>325394</v>
      </c>
      <c r="T6216" s="24">
        <v>569439</v>
      </c>
      <c r="U6216" s="24">
        <v>360793</v>
      </c>
      <c r="V6216" s="24">
        <v>631387</v>
      </c>
    </row>
    <row r="6217" spans="1:22" x14ac:dyDescent="0.3">
      <c r="A6217" s="54"/>
      <c r="B6217" s="54" t="s">
        <v>620</v>
      </c>
      <c r="C6217" s="54" t="s">
        <v>615</v>
      </c>
      <c r="D6217" t="s">
        <v>149</v>
      </c>
      <c r="E6217" s="54" t="s">
        <v>616</v>
      </c>
      <c r="F6217" s="57" t="s">
        <v>149</v>
      </c>
      <c r="G6217" s="23">
        <v>4</v>
      </c>
      <c r="H6217" s="23" t="s">
        <v>29</v>
      </c>
      <c r="I6217" s="24">
        <v>122502</v>
      </c>
      <c r="J6217" s="24">
        <v>196003</v>
      </c>
      <c r="K6217" s="24">
        <v>171503</v>
      </c>
      <c r="L6217" s="24">
        <v>274404</v>
      </c>
      <c r="M6217" s="24">
        <v>220503</v>
      </c>
      <c r="N6217" s="24">
        <v>352805</v>
      </c>
      <c r="O6217" s="24">
        <v>294004</v>
      </c>
      <c r="P6217" s="24">
        <v>470407</v>
      </c>
      <c r="Q6217" s="24">
        <v>367505</v>
      </c>
      <c r="R6217" s="24">
        <v>588009</v>
      </c>
      <c r="S6217" s="24">
        <v>416506</v>
      </c>
      <c r="T6217" s="24">
        <v>666410</v>
      </c>
      <c r="U6217" s="24">
        <v>465507</v>
      </c>
      <c r="V6217" s="24">
        <v>744811</v>
      </c>
    </row>
    <row r="6218" spans="1:22" hidden="1" x14ac:dyDescent="0.3">
      <c r="A6218" s="23"/>
      <c r="B6218" s="23">
        <v>2023</v>
      </c>
      <c r="C6218" s="23" t="s">
        <v>538</v>
      </c>
      <c r="D6218" t="s">
        <v>96</v>
      </c>
      <c r="E6218" s="23" t="s">
        <v>540</v>
      </c>
      <c r="F6218" s="23" t="s">
        <v>99</v>
      </c>
      <c r="G6218" s="23">
        <v>1</v>
      </c>
      <c r="H6218" s="23" t="s">
        <v>14</v>
      </c>
      <c r="I6218" s="24">
        <v>146745</v>
      </c>
      <c r="J6218" s="24">
        <v>256803</v>
      </c>
      <c r="K6218" s="24">
        <v>190552</v>
      </c>
      <c r="L6218" s="24">
        <v>333465</v>
      </c>
      <c r="M6218" s="24">
        <v>227773</v>
      </c>
      <c r="N6218" s="24">
        <v>398602</v>
      </c>
      <c r="O6218" s="24">
        <v>271697</v>
      </c>
      <c r="P6218" s="24">
        <v>475470</v>
      </c>
      <c r="Q6218" s="24">
        <v>320630</v>
      </c>
      <c r="R6218" s="24">
        <v>561103</v>
      </c>
      <c r="S6218" s="24">
        <v>351766</v>
      </c>
      <c r="T6218" s="24">
        <v>615591</v>
      </c>
      <c r="U6218" s="24">
        <v>381094</v>
      </c>
      <c r="V6218" s="24">
        <v>666914</v>
      </c>
    </row>
    <row r="6219" spans="1:22" hidden="1" x14ac:dyDescent="0.3">
      <c r="A6219" s="23"/>
      <c r="B6219" s="23">
        <v>2023</v>
      </c>
      <c r="C6219" s="23" t="s">
        <v>538</v>
      </c>
      <c r="D6219" t="s">
        <v>96</v>
      </c>
      <c r="E6219" s="23" t="s">
        <v>540</v>
      </c>
      <c r="F6219" s="23" t="s">
        <v>99</v>
      </c>
      <c r="G6219" s="23">
        <v>2</v>
      </c>
      <c r="H6219" s="23" t="s">
        <v>30</v>
      </c>
      <c r="I6219" s="24">
        <v>122761</v>
      </c>
      <c r="J6219" s="24">
        <v>214831</v>
      </c>
      <c r="K6219" s="24">
        <v>163410</v>
      </c>
      <c r="L6219" s="24">
        <v>285968</v>
      </c>
      <c r="M6219" s="24">
        <v>201157</v>
      </c>
      <c r="N6219" s="24">
        <v>352024</v>
      </c>
      <c r="O6219" s="24">
        <v>252770</v>
      </c>
      <c r="P6219" s="24">
        <v>442347</v>
      </c>
      <c r="Q6219" s="24">
        <v>305569</v>
      </c>
      <c r="R6219" s="24">
        <v>534746</v>
      </c>
      <c r="S6219" s="24">
        <v>337368</v>
      </c>
      <c r="T6219" s="24">
        <v>590394</v>
      </c>
      <c r="U6219" s="24">
        <v>367131</v>
      </c>
      <c r="V6219" s="24">
        <v>642480</v>
      </c>
    </row>
    <row r="6220" spans="1:22" hidden="1" x14ac:dyDescent="0.3">
      <c r="A6220" s="23"/>
      <c r="B6220" s="23">
        <v>2023</v>
      </c>
      <c r="C6220" s="23" t="s">
        <v>538</v>
      </c>
      <c r="D6220" t="s">
        <v>96</v>
      </c>
      <c r="E6220" s="23" t="s">
        <v>540</v>
      </c>
      <c r="F6220" s="23" t="s">
        <v>99</v>
      </c>
      <c r="G6220" s="23">
        <v>3</v>
      </c>
      <c r="H6220" s="23" t="s">
        <v>31</v>
      </c>
      <c r="I6220" s="24">
        <v>113104</v>
      </c>
      <c r="J6220" s="24">
        <v>197933</v>
      </c>
      <c r="K6220" s="24">
        <v>156178</v>
      </c>
      <c r="L6220" s="24">
        <v>273311</v>
      </c>
      <c r="M6220" s="24">
        <v>198017</v>
      </c>
      <c r="N6220" s="24">
        <v>346530</v>
      </c>
      <c r="O6220" s="24">
        <v>258447</v>
      </c>
      <c r="P6220" s="24">
        <v>452282</v>
      </c>
      <c r="Q6220" s="24">
        <v>321901</v>
      </c>
      <c r="R6220" s="24">
        <v>563327</v>
      </c>
      <c r="S6220" s="24">
        <v>362188</v>
      </c>
      <c r="T6220" s="24">
        <v>633830</v>
      </c>
      <c r="U6220" s="24">
        <v>401856</v>
      </c>
      <c r="V6220" s="24">
        <v>703248</v>
      </c>
    </row>
    <row r="6221" spans="1:22" hidden="1" x14ac:dyDescent="0.3">
      <c r="A6221" s="23"/>
      <c r="B6221" s="23">
        <v>2023</v>
      </c>
      <c r="C6221" s="23" t="s">
        <v>538</v>
      </c>
      <c r="D6221" t="s">
        <v>96</v>
      </c>
      <c r="E6221" s="23" t="s">
        <v>540</v>
      </c>
      <c r="F6221" s="23" t="s">
        <v>99</v>
      </c>
      <c r="G6221" s="23">
        <v>4</v>
      </c>
      <c r="H6221" s="23" t="s">
        <v>29</v>
      </c>
      <c r="I6221" s="24">
        <v>126514</v>
      </c>
      <c r="J6221" s="24">
        <v>202422</v>
      </c>
      <c r="K6221" s="24">
        <v>177119</v>
      </c>
      <c r="L6221" s="24">
        <v>283391</v>
      </c>
      <c r="M6221" s="24">
        <v>227725</v>
      </c>
      <c r="N6221" s="24">
        <v>364360</v>
      </c>
      <c r="O6221" s="24">
        <v>303633</v>
      </c>
      <c r="P6221" s="24">
        <v>485813</v>
      </c>
      <c r="Q6221" s="24">
        <v>379541</v>
      </c>
      <c r="R6221" s="24">
        <v>607266</v>
      </c>
      <c r="S6221" s="24">
        <v>430147</v>
      </c>
      <c r="T6221" s="24">
        <v>688235</v>
      </c>
      <c r="U6221" s="24">
        <v>480752</v>
      </c>
      <c r="V6221" s="24">
        <v>769203</v>
      </c>
    </row>
    <row r="6222" spans="1:22" x14ac:dyDescent="0.3">
      <c r="A6222" s="54"/>
      <c r="B6222" s="54" t="s">
        <v>620</v>
      </c>
      <c r="C6222" s="54" t="s">
        <v>615</v>
      </c>
      <c r="D6222" t="s">
        <v>96</v>
      </c>
      <c r="E6222" s="54" t="s">
        <v>540</v>
      </c>
      <c r="F6222" s="57" t="s">
        <v>99</v>
      </c>
      <c r="G6222" s="23">
        <v>1</v>
      </c>
      <c r="H6222" s="23" t="s">
        <v>14</v>
      </c>
      <c r="I6222" s="24">
        <v>147031</v>
      </c>
      <c r="J6222" s="24">
        <v>257304</v>
      </c>
      <c r="K6222" s="24">
        <v>190749</v>
      </c>
      <c r="L6222" s="24">
        <v>333810</v>
      </c>
      <c r="M6222" s="24">
        <v>228687</v>
      </c>
      <c r="N6222" s="24">
        <v>400202</v>
      </c>
      <c r="O6222" s="24">
        <v>273437</v>
      </c>
      <c r="P6222" s="24">
        <v>478516</v>
      </c>
      <c r="Q6222" s="24">
        <v>322555</v>
      </c>
      <c r="R6222" s="24">
        <v>564471</v>
      </c>
      <c r="S6222" s="24">
        <v>353785</v>
      </c>
      <c r="T6222" s="24">
        <v>619124</v>
      </c>
      <c r="U6222" s="24">
        <v>382069</v>
      </c>
      <c r="V6222" s="24">
        <v>668620</v>
      </c>
    </row>
    <row r="6223" spans="1:22" x14ac:dyDescent="0.3">
      <c r="A6223" s="54"/>
      <c r="B6223" s="54" t="s">
        <v>620</v>
      </c>
      <c r="C6223" s="54" t="s">
        <v>615</v>
      </c>
      <c r="D6223" t="s">
        <v>96</v>
      </c>
      <c r="E6223" s="54" t="s">
        <v>540</v>
      </c>
      <c r="F6223" s="57" t="s">
        <v>99</v>
      </c>
      <c r="G6223" s="23">
        <v>2</v>
      </c>
      <c r="H6223" s="23" t="s">
        <v>30</v>
      </c>
      <c r="I6223" s="24">
        <v>127151</v>
      </c>
      <c r="J6223" s="24">
        <v>222514</v>
      </c>
      <c r="K6223" s="24">
        <v>167010</v>
      </c>
      <c r="L6223" s="24">
        <v>292268</v>
      </c>
      <c r="M6223" s="24">
        <v>203430</v>
      </c>
      <c r="N6223" s="24">
        <v>356002</v>
      </c>
      <c r="O6223" s="24">
        <v>250288</v>
      </c>
      <c r="P6223" s="24">
        <v>438004</v>
      </c>
      <c r="Q6223" s="24">
        <v>298120</v>
      </c>
      <c r="R6223" s="24">
        <v>521710</v>
      </c>
      <c r="S6223" s="24">
        <v>329410</v>
      </c>
      <c r="T6223" s="24">
        <v>576468</v>
      </c>
      <c r="U6223" s="24">
        <v>358144</v>
      </c>
      <c r="V6223" s="24">
        <v>626752</v>
      </c>
    </row>
    <row r="6224" spans="1:22" x14ac:dyDescent="0.3">
      <c r="A6224" s="54"/>
      <c r="B6224" s="54" t="s">
        <v>620</v>
      </c>
      <c r="C6224" s="54" t="s">
        <v>615</v>
      </c>
      <c r="D6224" t="s">
        <v>96</v>
      </c>
      <c r="E6224" s="54" t="s">
        <v>540</v>
      </c>
      <c r="F6224" s="57" t="s">
        <v>99</v>
      </c>
      <c r="G6224" s="23">
        <v>3</v>
      </c>
      <c r="H6224" s="23" t="s">
        <v>31</v>
      </c>
      <c r="I6224" s="24">
        <v>114918</v>
      </c>
      <c r="J6224" s="24">
        <v>201106</v>
      </c>
      <c r="K6224" s="24">
        <v>156159</v>
      </c>
      <c r="L6224" s="24">
        <v>273279</v>
      </c>
      <c r="M6224" s="24">
        <v>197288</v>
      </c>
      <c r="N6224" s="24">
        <v>345255</v>
      </c>
      <c r="O6224" s="24">
        <v>259551</v>
      </c>
      <c r="P6224" s="24">
        <v>454215</v>
      </c>
      <c r="Q6224" s="24">
        <v>321158</v>
      </c>
      <c r="R6224" s="24">
        <v>562027</v>
      </c>
      <c r="S6224" s="24">
        <v>361500</v>
      </c>
      <c r="T6224" s="24">
        <v>632626</v>
      </c>
      <c r="U6224" s="24">
        <v>401259</v>
      </c>
      <c r="V6224" s="24">
        <v>702204</v>
      </c>
    </row>
    <row r="6225" spans="1:22" x14ac:dyDescent="0.3">
      <c r="A6225" s="54"/>
      <c r="B6225" s="54" t="s">
        <v>620</v>
      </c>
      <c r="C6225" s="54" t="s">
        <v>615</v>
      </c>
      <c r="D6225" t="s">
        <v>96</v>
      </c>
      <c r="E6225" s="54" t="s">
        <v>540</v>
      </c>
      <c r="F6225" s="57" t="s">
        <v>99</v>
      </c>
      <c r="G6225" s="23">
        <v>4</v>
      </c>
      <c r="H6225" s="23" t="s">
        <v>29</v>
      </c>
      <c r="I6225" s="24">
        <v>129725</v>
      </c>
      <c r="J6225" s="24">
        <v>207560</v>
      </c>
      <c r="K6225" s="24">
        <v>181615</v>
      </c>
      <c r="L6225" s="24">
        <v>290584</v>
      </c>
      <c r="M6225" s="24">
        <v>233505</v>
      </c>
      <c r="N6225" s="24">
        <v>373609</v>
      </c>
      <c r="O6225" s="24">
        <v>311340</v>
      </c>
      <c r="P6225" s="24">
        <v>498145</v>
      </c>
      <c r="Q6225" s="24">
        <v>389176</v>
      </c>
      <c r="R6225" s="24">
        <v>622681</v>
      </c>
      <c r="S6225" s="24">
        <v>441066</v>
      </c>
      <c r="T6225" s="24">
        <v>705705</v>
      </c>
      <c r="U6225" s="24">
        <v>492956</v>
      </c>
      <c r="V6225" s="24">
        <v>788729</v>
      </c>
    </row>
    <row r="6226" spans="1:22" hidden="1" x14ac:dyDescent="0.3">
      <c r="A6226" s="23"/>
      <c r="B6226" s="23">
        <v>2023</v>
      </c>
      <c r="C6226" s="23" t="s">
        <v>544</v>
      </c>
      <c r="D6226" t="s">
        <v>157</v>
      </c>
      <c r="E6226" s="23" t="s">
        <v>528</v>
      </c>
      <c r="F6226" s="23" t="s">
        <v>286</v>
      </c>
      <c r="G6226" s="23">
        <v>1</v>
      </c>
      <c r="H6226" s="23" t="s">
        <v>14</v>
      </c>
      <c r="I6226" s="24">
        <v>118824</v>
      </c>
      <c r="J6226" s="24">
        <v>207942</v>
      </c>
      <c r="K6226" s="24">
        <v>154347</v>
      </c>
      <c r="L6226" s="24">
        <v>270107</v>
      </c>
      <c r="M6226" s="24">
        <v>184540</v>
      </c>
      <c r="N6226" s="24">
        <v>322945</v>
      </c>
      <c r="O6226" s="24">
        <v>220189</v>
      </c>
      <c r="P6226" s="24">
        <v>385330</v>
      </c>
      <c r="Q6226" s="24">
        <v>259888</v>
      </c>
      <c r="R6226" s="24">
        <v>454805</v>
      </c>
      <c r="S6226" s="24">
        <v>285144</v>
      </c>
      <c r="T6226" s="24">
        <v>499002</v>
      </c>
      <c r="U6226" s="24">
        <v>308950</v>
      </c>
      <c r="V6226" s="24">
        <v>540663</v>
      </c>
    </row>
    <row r="6227" spans="1:22" hidden="1" x14ac:dyDescent="0.3">
      <c r="A6227" s="23"/>
      <c r="B6227" s="23">
        <v>2023</v>
      </c>
      <c r="C6227" s="23" t="s">
        <v>544</v>
      </c>
      <c r="D6227" t="s">
        <v>157</v>
      </c>
      <c r="E6227" s="23" t="s">
        <v>528</v>
      </c>
      <c r="F6227" s="23" t="s">
        <v>286</v>
      </c>
      <c r="G6227" s="23">
        <v>2</v>
      </c>
      <c r="H6227" s="23" t="s">
        <v>30</v>
      </c>
      <c r="I6227" s="24">
        <v>99130</v>
      </c>
      <c r="J6227" s="24">
        <v>173477</v>
      </c>
      <c r="K6227" s="24">
        <v>132060</v>
      </c>
      <c r="L6227" s="24">
        <v>231105</v>
      </c>
      <c r="M6227" s="24">
        <v>162685</v>
      </c>
      <c r="N6227" s="24">
        <v>284698</v>
      </c>
      <c r="O6227" s="24">
        <v>204647</v>
      </c>
      <c r="P6227" s="24">
        <v>358132</v>
      </c>
      <c r="Q6227" s="24">
        <v>247521</v>
      </c>
      <c r="R6227" s="24">
        <v>433162</v>
      </c>
      <c r="S6227" s="24">
        <v>273321</v>
      </c>
      <c r="T6227" s="24">
        <v>478312</v>
      </c>
      <c r="U6227" s="24">
        <v>297485</v>
      </c>
      <c r="V6227" s="24">
        <v>520599</v>
      </c>
    </row>
    <row r="6228" spans="1:22" hidden="1" x14ac:dyDescent="0.3">
      <c r="A6228" s="23"/>
      <c r="B6228" s="23">
        <v>2023</v>
      </c>
      <c r="C6228" s="23" t="s">
        <v>544</v>
      </c>
      <c r="D6228" t="s">
        <v>157</v>
      </c>
      <c r="E6228" s="23" t="s">
        <v>528</v>
      </c>
      <c r="F6228" s="23" t="s">
        <v>286</v>
      </c>
      <c r="G6228" s="23">
        <v>3</v>
      </c>
      <c r="H6228" s="23" t="s">
        <v>31</v>
      </c>
      <c r="I6228" s="24">
        <v>91157</v>
      </c>
      <c r="J6228" s="24">
        <v>159526</v>
      </c>
      <c r="K6228" s="24">
        <v>125840</v>
      </c>
      <c r="L6228" s="24">
        <v>220220</v>
      </c>
      <c r="M6228" s="24">
        <v>159509</v>
      </c>
      <c r="N6228" s="24">
        <v>279141</v>
      </c>
      <c r="O6228" s="24">
        <v>208100</v>
      </c>
      <c r="P6228" s="24">
        <v>364175</v>
      </c>
      <c r="Q6228" s="24">
        <v>259175</v>
      </c>
      <c r="R6228" s="24">
        <v>453556</v>
      </c>
      <c r="S6228" s="24">
        <v>291569</v>
      </c>
      <c r="T6228" s="24">
        <v>510246</v>
      </c>
      <c r="U6228" s="24">
        <v>323455</v>
      </c>
      <c r="V6228" s="24">
        <v>566046</v>
      </c>
    </row>
    <row r="6229" spans="1:22" hidden="1" x14ac:dyDescent="0.3">
      <c r="A6229" s="23"/>
      <c r="B6229" s="23">
        <v>2023</v>
      </c>
      <c r="C6229" s="23" t="s">
        <v>544</v>
      </c>
      <c r="D6229" t="s">
        <v>157</v>
      </c>
      <c r="E6229" s="23" t="s">
        <v>528</v>
      </c>
      <c r="F6229" s="23" t="s">
        <v>286</v>
      </c>
      <c r="G6229" s="23">
        <v>4</v>
      </c>
      <c r="H6229" s="23" t="s">
        <v>29</v>
      </c>
      <c r="I6229" s="24">
        <v>102436</v>
      </c>
      <c r="J6229" s="24">
        <v>163898</v>
      </c>
      <c r="K6229" s="24">
        <v>143411</v>
      </c>
      <c r="L6229" s="24">
        <v>229458</v>
      </c>
      <c r="M6229" s="24">
        <v>184386</v>
      </c>
      <c r="N6229" s="24">
        <v>295017</v>
      </c>
      <c r="O6229" s="24">
        <v>245847</v>
      </c>
      <c r="P6229" s="24">
        <v>393356</v>
      </c>
      <c r="Q6229" s="24">
        <v>307309</v>
      </c>
      <c r="R6229" s="24">
        <v>491695</v>
      </c>
      <c r="S6229" s="24">
        <v>348284</v>
      </c>
      <c r="T6229" s="24">
        <v>557254</v>
      </c>
      <c r="U6229" s="24">
        <v>389258</v>
      </c>
      <c r="V6229" s="24">
        <v>622813</v>
      </c>
    </row>
    <row r="6230" spans="1:22" x14ac:dyDescent="0.3">
      <c r="A6230" s="54"/>
      <c r="B6230" s="54" t="s">
        <v>620</v>
      </c>
      <c r="C6230" s="54" t="s">
        <v>614</v>
      </c>
      <c r="D6230" t="s">
        <v>157</v>
      </c>
      <c r="E6230" s="54" t="s">
        <v>547</v>
      </c>
      <c r="F6230" s="57" t="s">
        <v>286</v>
      </c>
      <c r="G6230" s="23">
        <v>1</v>
      </c>
      <c r="H6230" s="23" t="s">
        <v>14</v>
      </c>
      <c r="I6230" s="24">
        <v>118496</v>
      </c>
      <c r="J6230" s="24">
        <v>207368</v>
      </c>
      <c r="K6230" s="24">
        <v>153732</v>
      </c>
      <c r="L6230" s="24">
        <v>269031</v>
      </c>
      <c r="M6230" s="24">
        <v>184310</v>
      </c>
      <c r="N6230" s="24">
        <v>322542</v>
      </c>
      <c r="O6230" s="24">
        <v>220379</v>
      </c>
      <c r="P6230" s="24">
        <v>385663</v>
      </c>
      <c r="Q6230" s="24">
        <v>259967</v>
      </c>
      <c r="R6230" s="24">
        <v>454943</v>
      </c>
      <c r="S6230" s="24">
        <v>285139</v>
      </c>
      <c r="T6230" s="24">
        <v>498993</v>
      </c>
      <c r="U6230" s="24">
        <v>307937</v>
      </c>
      <c r="V6230" s="24">
        <v>538889</v>
      </c>
    </row>
    <row r="6231" spans="1:22" x14ac:dyDescent="0.3">
      <c r="A6231" s="54"/>
      <c r="B6231" s="54" t="s">
        <v>620</v>
      </c>
      <c r="C6231" s="54" t="s">
        <v>614</v>
      </c>
      <c r="D6231" t="s">
        <v>157</v>
      </c>
      <c r="E6231" s="54" t="s">
        <v>547</v>
      </c>
      <c r="F6231" s="57" t="s">
        <v>286</v>
      </c>
      <c r="G6231" s="23">
        <v>2</v>
      </c>
      <c r="H6231" s="23" t="s">
        <v>30</v>
      </c>
      <c r="I6231" s="24">
        <v>102464</v>
      </c>
      <c r="J6231" s="24">
        <v>179312</v>
      </c>
      <c r="K6231" s="24">
        <v>134588</v>
      </c>
      <c r="L6231" s="24">
        <v>235530</v>
      </c>
      <c r="M6231" s="24">
        <v>163941</v>
      </c>
      <c r="N6231" s="24">
        <v>286897</v>
      </c>
      <c r="O6231" s="24">
        <v>201710</v>
      </c>
      <c r="P6231" s="24">
        <v>352992</v>
      </c>
      <c r="Q6231" s="24">
        <v>240262</v>
      </c>
      <c r="R6231" s="24">
        <v>420459</v>
      </c>
      <c r="S6231" s="24">
        <v>265481</v>
      </c>
      <c r="T6231" s="24">
        <v>464592</v>
      </c>
      <c r="U6231" s="24">
        <v>288641</v>
      </c>
      <c r="V6231" s="24">
        <v>505121</v>
      </c>
    </row>
    <row r="6232" spans="1:22" x14ac:dyDescent="0.3">
      <c r="A6232" s="54"/>
      <c r="B6232" s="54" t="s">
        <v>620</v>
      </c>
      <c r="C6232" s="54" t="s">
        <v>614</v>
      </c>
      <c r="D6232" t="s">
        <v>157</v>
      </c>
      <c r="E6232" s="54" t="s">
        <v>547</v>
      </c>
      <c r="F6232" s="57" t="s">
        <v>286</v>
      </c>
      <c r="G6232" s="23">
        <v>3</v>
      </c>
      <c r="H6232" s="23" t="s">
        <v>31</v>
      </c>
      <c r="I6232" s="24">
        <v>92594</v>
      </c>
      <c r="J6232" s="24">
        <v>162040</v>
      </c>
      <c r="K6232" s="24">
        <v>125821</v>
      </c>
      <c r="L6232" s="24">
        <v>220186</v>
      </c>
      <c r="M6232" s="24">
        <v>158957</v>
      </c>
      <c r="N6232" s="24">
        <v>278174</v>
      </c>
      <c r="O6232" s="24">
        <v>209120</v>
      </c>
      <c r="P6232" s="24">
        <v>365960</v>
      </c>
      <c r="Q6232" s="24">
        <v>258754</v>
      </c>
      <c r="R6232" s="24">
        <v>452819</v>
      </c>
      <c r="S6232" s="24">
        <v>291255</v>
      </c>
      <c r="T6232" s="24">
        <v>509696</v>
      </c>
      <c r="U6232" s="24">
        <v>323286</v>
      </c>
      <c r="V6232" s="24">
        <v>565750</v>
      </c>
    </row>
    <row r="6233" spans="1:22" x14ac:dyDescent="0.3">
      <c r="A6233" s="54"/>
      <c r="B6233" s="54" t="s">
        <v>620</v>
      </c>
      <c r="C6233" s="54" t="s">
        <v>614</v>
      </c>
      <c r="D6233" t="s">
        <v>157</v>
      </c>
      <c r="E6233" s="54" t="s">
        <v>547</v>
      </c>
      <c r="F6233" s="57" t="s">
        <v>286</v>
      </c>
      <c r="G6233" s="23">
        <v>4</v>
      </c>
      <c r="H6233" s="23" t="s">
        <v>29</v>
      </c>
      <c r="I6233" s="24">
        <v>104549</v>
      </c>
      <c r="J6233" s="24">
        <v>167278</v>
      </c>
      <c r="K6233" s="24">
        <v>146368</v>
      </c>
      <c r="L6233" s="24">
        <v>234189</v>
      </c>
      <c r="M6233" s="24">
        <v>188188</v>
      </c>
      <c r="N6233" s="24">
        <v>301101</v>
      </c>
      <c r="O6233" s="24">
        <v>250917</v>
      </c>
      <c r="P6233" s="24">
        <v>401468</v>
      </c>
      <c r="Q6233" s="24">
        <v>313647</v>
      </c>
      <c r="R6233" s="24">
        <v>501835</v>
      </c>
      <c r="S6233" s="24">
        <v>355466</v>
      </c>
      <c r="T6233" s="24">
        <v>568746</v>
      </c>
      <c r="U6233" s="24">
        <v>397286</v>
      </c>
      <c r="V6233" s="24">
        <v>635657</v>
      </c>
    </row>
    <row r="6234" spans="1:22" hidden="1" x14ac:dyDescent="0.3">
      <c r="A6234" s="23"/>
      <c r="B6234" s="23">
        <v>2023</v>
      </c>
      <c r="C6234" s="23" t="s">
        <v>560</v>
      </c>
      <c r="D6234" t="s">
        <v>10</v>
      </c>
      <c r="E6234" s="23" t="s">
        <v>565</v>
      </c>
      <c r="F6234" s="23" t="s">
        <v>438</v>
      </c>
      <c r="G6234" s="23">
        <v>1</v>
      </c>
      <c r="H6234" s="23" t="s">
        <v>14</v>
      </c>
      <c r="I6234" s="24">
        <v>113844</v>
      </c>
      <c r="J6234" s="24">
        <v>199227</v>
      </c>
      <c r="K6234" s="24">
        <v>147885</v>
      </c>
      <c r="L6234" s="24">
        <v>258799</v>
      </c>
      <c r="M6234" s="24">
        <v>176821</v>
      </c>
      <c r="N6234" s="24">
        <v>309437</v>
      </c>
      <c r="O6234" s="24">
        <v>210988</v>
      </c>
      <c r="P6234" s="24">
        <v>369229</v>
      </c>
      <c r="Q6234" s="24">
        <v>249035</v>
      </c>
      <c r="R6234" s="24">
        <v>435812</v>
      </c>
      <c r="S6234" s="24">
        <v>273239</v>
      </c>
      <c r="T6234" s="24">
        <v>478169</v>
      </c>
      <c r="U6234" s="24">
        <v>296056</v>
      </c>
      <c r="V6234" s="24">
        <v>518098</v>
      </c>
    </row>
    <row r="6235" spans="1:22" hidden="1" x14ac:dyDescent="0.3">
      <c r="A6235" s="23"/>
      <c r="B6235" s="23">
        <v>2023</v>
      </c>
      <c r="C6235" s="23" t="s">
        <v>560</v>
      </c>
      <c r="D6235" t="s">
        <v>10</v>
      </c>
      <c r="E6235" s="23" t="s">
        <v>565</v>
      </c>
      <c r="F6235" s="23" t="s">
        <v>438</v>
      </c>
      <c r="G6235" s="23">
        <v>2</v>
      </c>
      <c r="H6235" s="23" t="s">
        <v>30</v>
      </c>
      <c r="I6235" s="24">
        <v>94933</v>
      </c>
      <c r="J6235" s="24">
        <v>166134</v>
      </c>
      <c r="K6235" s="24">
        <v>126486</v>
      </c>
      <c r="L6235" s="24">
        <v>221350</v>
      </c>
      <c r="M6235" s="24">
        <v>155836</v>
      </c>
      <c r="N6235" s="24">
        <v>272712</v>
      </c>
      <c r="O6235" s="24">
        <v>196065</v>
      </c>
      <c r="P6235" s="24">
        <v>343113</v>
      </c>
      <c r="Q6235" s="24">
        <v>237160</v>
      </c>
      <c r="R6235" s="24">
        <v>415030</v>
      </c>
      <c r="S6235" s="24">
        <v>261887</v>
      </c>
      <c r="T6235" s="24">
        <v>458302</v>
      </c>
      <c r="U6235" s="24">
        <v>285047</v>
      </c>
      <c r="V6235" s="24">
        <v>498833</v>
      </c>
    </row>
    <row r="6236" spans="1:22" hidden="1" x14ac:dyDescent="0.3">
      <c r="A6236" s="23"/>
      <c r="B6236" s="23">
        <v>2023</v>
      </c>
      <c r="C6236" s="23" t="s">
        <v>560</v>
      </c>
      <c r="D6236" t="s">
        <v>10</v>
      </c>
      <c r="E6236" s="23" t="s">
        <v>565</v>
      </c>
      <c r="F6236" s="23" t="s">
        <v>438</v>
      </c>
      <c r="G6236" s="23">
        <v>3</v>
      </c>
      <c r="H6236" s="23" t="s">
        <v>31</v>
      </c>
      <c r="I6236" s="24">
        <v>87272</v>
      </c>
      <c r="J6236" s="24">
        <v>152726</v>
      </c>
      <c r="K6236" s="24">
        <v>120471</v>
      </c>
      <c r="L6236" s="24">
        <v>210824</v>
      </c>
      <c r="M6236" s="24">
        <v>152697</v>
      </c>
      <c r="N6236" s="24">
        <v>267220</v>
      </c>
      <c r="O6236" s="24">
        <v>199199</v>
      </c>
      <c r="P6236" s="24">
        <v>348599</v>
      </c>
      <c r="Q6236" s="24">
        <v>248087</v>
      </c>
      <c r="R6236" s="24">
        <v>434152</v>
      </c>
      <c r="S6236" s="24">
        <v>279089</v>
      </c>
      <c r="T6236" s="24">
        <v>488406</v>
      </c>
      <c r="U6236" s="24">
        <v>309603</v>
      </c>
      <c r="V6236" s="24">
        <v>541804</v>
      </c>
    </row>
    <row r="6237" spans="1:22" hidden="1" x14ac:dyDescent="0.3">
      <c r="A6237" s="23"/>
      <c r="B6237" s="23">
        <v>2023</v>
      </c>
      <c r="C6237" s="23" t="s">
        <v>560</v>
      </c>
      <c r="D6237" t="s">
        <v>10</v>
      </c>
      <c r="E6237" s="23" t="s">
        <v>565</v>
      </c>
      <c r="F6237" s="23" t="s">
        <v>438</v>
      </c>
      <c r="G6237" s="23">
        <v>4</v>
      </c>
      <c r="H6237" s="23" t="s">
        <v>29</v>
      </c>
      <c r="I6237" s="24">
        <v>98142</v>
      </c>
      <c r="J6237" s="24">
        <v>157027</v>
      </c>
      <c r="K6237" s="24">
        <v>137399</v>
      </c>
      <c r="L6237" s="24">
        <v>219838</v>
      </c>
      <c r="M6237" s="24">
        <v>176655</v>
      </c>
      <c r="N6237" s="24">
        <v>282649</v>
      </c>
      <c r="O6237" s="24">
        <v>235541</v>
      </c>
      <c r="P6237" s="24">
        <v>376865</v>
      </c>
      <c r="Q6237" s="24">
        <v>294426</v>
      </c>
      <c r="R6237" s="24">
        <v>471081</v>
      </c>
      <c r="S6237" s="24">
        <v>333683</v>
      </c>
      <c r="T6237" s="24">
        <v>533892</v>
      </c>
      <c r="U6237" s="24">
        <v>372939</v>
      </c>
      <c r="V6237" s="24">
        <v>596703</v>
      </c>
    </row>
    <row r="6238" spans="1:22" x14ac:dyDescent="0.3">
      <c r="A6238" s="54"/>
      <c r="B6238" s="54" t="s">
        <v>620</v>
      </c>
      <c r="C6238" s="54" t="s">
        <v>617</v>
      </c>
      <c r="D6238" t="s">
        <v>10</v>
      </c>
      <c r="E6238" s="54" t="s">
        <v>565</v>
      </c>
      <c r="F6238" s="57" t="s">
        <v>438</v>
      </c>
      <c r="G6238" s="23">
        <v>1</v>
      </c>
      <c r="H6238" s="23" t="s">
        <v>14</v>
      </c>
      <c r="I6238" s="24">
        <v>114716</v>
      </c>
      <c r="J6238" s="24">
        <v>200752</v>
      </c>
      <c r="K6238" s="24">
        <v>148796</v>
      </c>
      <c r="L6238" s="24">
        <v>260392</v>
      </c>
      <c r="M6238" s="24">
        <v>178370</v>
      </c>
      <c r="N6238" s="24">
        <v>312148</v>
      </c>
      <c r="O6238" s="24">
        <v>213245</v>
      </c>
      <c r="P6238" s="24">
        <v>373179</v>
      </c>
      <c r="Q6238" s="24">
        <v>251525</v>
      </c>
      <c r="R6238" s="24">
        <v>440169</v>
      </c>
      <c r="S6238" s="24">
        <v>275867</v>
      </c>
      <c r="T6238" s="24">
        <v>482768</v>
      </c>
      <c r="U6238" s="24">
        <v>297894</v>
      </c>
      <c r="V6238" s="24">
        <v>521314</v>
      </c>
    </row>
    <row r="6239" spans="1:22" x14ac:dyDescent="0.3">
      <c r="A6239" s="54"/>
      <c r="B6239" s="54" t="s">
        <v>620</v>
      </c>
      <c r="C6239" s="54" t="s">
        <v>617</v>
      </c>
      <c r="D6239" t="s">
        <v>10</v>
      </c>
      <c r="E6239" s="54" t="s">
        <v>565</v>
      </c>
      <c r="F6239" s="57" t="s">
        <v>438</v>
      </c>
      <c r="G6239" s="23">
        <v>2</v>
      </c>
      <c r="H6239" s="23" t="s">
        <v>30</v>
      </c>
      <c r="I6239" s="24">
        <v>99329</v>
      </c>
      <c r="J6239" s="24">
        <v>173827</v>
      </c>
      <c r="K6239" s="24">
        <v>130423</v>
      </c>
      <c r="L6239" s="24">
        <v>228241</v>
      </c>
      <c r="M6239" s="24">
        <v>158822</v>
      </c>
      <c r="N6239" s="24">
        <v>277939</v>
      </c>
      <c r="O6239" s="24">
        <v>195329</v>
      </c>
      <c r="P6239" s="24">
        <v>341825</v>
      </c>
      <c r="Q6239" s="24">
        <v>232614</v>
      </c>
      <c r="R6239" s="24">
        <v>407074</v>
      </c>
      <c r="S6239" s="24">
        <v>257009</v>
      </c>
      <c r="T6239" s="24">
        <v>449765</v>
      </c>
      <c r="U6239" s="24">
        <v>279398</v>
      </c>
      <c r="V6239" s="24">
        <v>488947</v>
      </c>
    </row>
    <row r="6240" spans="1:22" x14ac:dyDescent="0.3">
      <c r="A6240" s="54"/>
      <c r="B6240" s="54" t="s">
        <v>620</v>
      </c>
      <c r="C6240" s="54" t="s">
        <v>617</v>
      </c>
      <c r="D6240" t="s">
        <v>10</v>
      </c>
      <c r="E6240" s="54" t="s">
        <v>565</v>
      </c>
      <c r="F6240" s="57" t="s">
        <v>438</v>
      </c>
      <c r="G6240" s="23">
        <v>3</v>
      </c>
      <c r="H6240" s="23" t="s">
        <v>31</v>
      </c>
      <c r="I6240" s="24">
        <v>89917</v>
      </c>
      <c r="J6240" s="24">
        <v>157355</v>
      </c>
      <c r="K6240" s="24">
        <v>122227</v>
      </c>
      <c r="L6240" s="24">
        <v>213897</v>
      </c>
      <c r="M6240" s="24">
        <v>154449</v>
      </c>
      <c r="N6240" s="24">
        <v>270287</v>
      </c>
      <c r="O6240" s="24">
        <v>203224</v>
      </c>
      <c r="P6240" s="24">
        <v>355642</v>
      </c>
      <c r="Q6240" s="24">
        <v>251491</v>
      </c>
      <c r="R6240" s="24">
        <v>440109</v>
      </c>
      <c r="S6240" s="24">
        <v>283104</v>
      </c>
      <c r="T6240" s="24">
        <v>495432</v>
      </c>
      <c r="U6240" s="24">
        <v>314266</v>
      </c>
      <c r="V6240" s="24">
        <v>549966</v>
      </c>
    </row>
    <row r="6241" spans="1:22" x14ac:dyDescent="0.3">
      <c r="A6241" s="54"/>
      <c r="B6241" s="54" t="s">
        <v>620</v>
      </c>
      <c r="C6241" s="54" t="s">
        <v>617</v>
      </c>
      <c r="D6241" t="s">
        <v>10</v>
      </c>
      <c r="E6241" s="54" t="s">
        <v>565</v>
      </c>
      <c r="F6241" s="57" t="s">
        <v>438</v>
      </c>
      <c r="G6241" s="23">
        <v>4</v>
      </c>
      <c r="H6241" s="23" t="s">
        <v>29</v>
      </c>
      <c r="I6241" s="24">
        <v>101217</v>
      </c>
      <c r="J6241" s="24">
        <v>161947</v>
      </c>
      <c r="K6241" s="24">
        <v>141703</v>
      </c>
      <c r="L6241" s="24">
        <v>226725</v>
      </c>
      <c r="M6241" s="24">
        <v>182190</v>
      </c>
      <c r="N6241" s="24">
        <v>291504</v>
      </c>
      <c r="O6241" s="24">
        <v>242920</v>
      </c>
      <c r="P6241" s="24">
        <v>388672</v>
      </c>
      <c r="Q6241" s="24">
        <v>303650</v>
      </c>
      <c r="R6241" s="24">
        <v>485840</v>
      </c>
      <c r="S6241" s="24">
        <v>344137</v>
      </c>
      <c r="T6241" s="24">
        <v>550619</v>
      </c>
      <c r="U6241" s="24">
        <v>384623</v>
      </c>
      <c r="V6241" s="24">
        <v>615398</v>
      </c>
    </row>
    <row r="6242" spans="1:22" hidden="1" x14ac:dyDescent="0.3">
      <c r="A6242" s="23"/>
      <c r="B6242" s="23">
        <v>2023</v>
      </c>
      <c r="C6242" s="23" t="s">
        <v>544</v>
      </c>
      <c r="D6242" t="s">
        <v>114</v>
      </c>
      <c r="E6242" s="23" t="s">
        <v>548</v>
      </c>
      <c r="F6242" s="23" t="s">
        <v>341</v>
      </c>
      <c r="G6242" s="23">
        <v>1</v>
      </c>
      <c r="H6242" s="23" t="s">
        <v>14</v>
      </c>
      <c r="I6242" s="24">
        <v>124908</v>
      </c>
      <c r="J6242" s="24">
        <v>218590</v>
      </c>
      <c r="K6242" s="24">
        <v>162136</v>
      </c>
      <c r="L6242" s="24">
        <v>283737</v>
      </c>
      <c r="M6242" s="24">
        <v>193753</v>
      </c>
      <c r="N6242" s="24">
        <v>339067</v>
      </c>
      <c r="O6242" s="24">
        <v>231042</v>
      </c>
      <c r="P6242" s="24">
        <v>404324</v>
      </c>
      <c r="Q6242" s="24">
        <v>272601</v>
      </c>
      <c r="R6242" s="24">
        <v>477052</v>
      </c>
      <c r="S6242" s="24">
        <v>299051</v>
      </c>
      <c r="T6242" s="24">
        <v>523339</v>
      </c>
      <c r="U6242" s="24">
        <v>323943</v>
      </c>
      <c r="V6242" s="24">
        <v>566901</v>
      </c>
    </row>
    <row r="6243" spans="1:22" hidden="1" x14ac:dyDescent="0.3">
      <c r="A6243" s="23"/>
      <c r="B6243" s="23">
        <v>2023</v>
      </c>
      <c r="C6243" s="23" t="s">
        <v>544</v>
      </c>
      <c r="D6243" t="s">
        <v>114</v>
      </c>
      <c r="E6243" s="23" t="s">
        <v>548</v>
      </c>
      <c r="F6243" s="23" t="s">
        <v>341</v>
      </c>
      <c r="G6243" s="23">
        <v>2</v>
      </c>
      <c r="H6243" s="23" t="s">
        <v>30</v>
      </c>
      <c r="I6243" s="24">
        <v>104824</v>
      </c>
      <c r="J6243" s="24">
        <v>183442</v>
      </c>
      <c r="K6243" s="24">
        <v>139407</v>
      </c>
      <c r="L6243" s="24">
        <v>243963</v>
      </c>
      <c r="M6243" s="24">
        <v>171464</v>
      </c>
      <c r="N6243" s="24">
        <v>300063</v>
      </c>
      <c r="O6243" s="24">
        <v>215193</v>
      </c>
      <c r="P6243" s="24">
        <v>376587</v>
      </c>
      <c r="Q6243" s="24">
        <v>259989</v>
      </c>
      <c r="R6243" s="24">
        <v>454980</v>
      </c>
      <c r="S6243" s="24">
        <v>286993</v>
      </c>
      <c r="T6243" s="24">
        <v>502238</v>
      </c>
      <c r="U6243" s="24">
        <v>312251</v>
      </c>
      <c r="V6243" s="24">
        <v>546440</v>
      </c>
    </row>
    <row r="6244" spans="1:22" hidden="1" x14ac:dyDescent="0.3">
      <c r="A6244" s="23"/>
      <c r="B6244" s="23">
        <v>2023</v>
      </c>
      <c r="C6244" s="23" t="s">
        <v>544</v>
      </c>
      <c r="D6244" t="s">
        <v>114</v>
      </c>
      <c r="E6244" s="23" t="s">
        <v>548</v>
      </c>
      <c r="F6244" s="23" t="s">
        <v>341</v>
      </c>
      <c r="G6244" s="23">
        <v>3</v>
      </c>
      <c r="H6244" s="23" t="s">
        <v>31</v>
      </c>
      <c r="I6244" s="24">
        <v>96791</v>
      </c>
      <c r="J6244" s="24">
        <v>169384</v>
      </c>
      <c r="K6244" s="24">
        <v>133691</v>
      </c>
      <c r="L6244" s="24">
        <v>233960</v>
      </c>
      <c r="M6244" s="24">
        <v>169559</v>
      </c>
      <c r="N6244" s="24">
        <v>296728</v>
      </c>
      <c r="O6244" s="24">
        <v>221409</v>
      </c>
      <c r="P6244" s="24">
        <v>387465</v>
      </c>
      <c r="Q6244" s="24">
        <v>275792</v>
      </c>
      <c r="R6244" s="24">
        <v>482636</v>
      </c>
      <c r="S6244" s="24">
        <v>310359</v>
      </c>
      <c r="T6244" s="24">
        <v>543128</v>
      </c>
      <c r="U6244" s="24">
        <v>344407</v>
      </c>
      <c r="V6244" s="24">
        <v>602713</v>
      </c>
    </row>
    <row r="6245" spans="1:22" hidden="1" x14ac:dyDescent="0.3">
      <c r="A6245" s="23"/>
      <c r="B6245" s="23">
        <v>2023</v>
      </c>
      <c r="C6245" s="23" t="s">
        <v>544</v>
      </c>
      <c r="D6245" t="s">
        <v>114</v>
      </c>
      <c r="E6245" s="23" t="s">
        <v>548</v>
      </c>
      <c r="F6245" s="23" t="s">
        <v>341</v>
      </c>
      <c r="G6245" s="23">
        <v>4</v>
      </c>
      <c r="H6245" s="23" t="s">
        <v>29</v>
      </c>
      <c r="I6245" s="24">
        <v>107695</v>
      </c>
      <c r="J6245" s="24">
        <v>172313</v>
      </c>
      <c r="K6245" s="24">
        <v>150774</v>
      </c>
      <c r="L6245" s="24">
        <v>241238</v>
      </c>
      <c r="M6245" s="24">
        <v>193852</v>
      </c>
      <c r="N6245" s="24">
        <v>310163</v>
      </c>
      <c r="O6245" s="24">
        <v>258469</v>
      </c>
      <c r="P6245" s="24">
        <v>413550</v>
      </c>
      <c r="Q6245" s="24">
        <v>323086</v>
      </c>
      <c r="R6245" s="24">
        <v>516938</v>
      </c>
      <c r="S6245" s="24">
        <v>366164</v>
      </c>
      <c r="T6245" s="24">
        <v>585863</v>
      </c>
      <c r="U6245" s="24">
        <v>409242</v>
      </c>
      <c r="V6245" s="24">
        <v>654788</v>
      </c>
    </row>
    <row r="6246" spans="1:22" x14ac:dyDescent="0.3">
      <c r="A6246" s="54"/>
      <c r="B6246" s="54" t="s">
        <v>620</v>
      </c>
      <c r="C6246" s="54" t="s">
        <v>614</v>
      </c>
      <c r="D6246" t="s">
        <v>114</v>
      </c>
      <c r="E6246" s="54" t="s">
        <v>548</v>
      </c>
      <c r="F6246" s="57" t="s">
        <v>341</v>
      </c>
      <c r="G6246" s="23">
        <v>1</v>
      </c>
      <c r="H6246" s="23" t="s">
        <v>14</v>
      </c>
      <c r="I6246" s="24">
        <v>124048</v>
      </c>
      <c r="J6246" s="24">
        <v>217084</v>
      </c>
      <c r="K6246" s="24">
        <v>160909</v>
      </c>
      <c r="L6246" s="24">
        <v>281590</v>
      </c>
      <c r="M6246" s="24">
        <v>192897</v>
      </c>
      <c r="N6246" s="24">
        <v>337569</v>
      </c>
      <c r="O6246" s="24">
        <v>230620</v>
      </c>
      <c r="P6246" s="24">
        <v>403585</v>
      </c>
      <c r="Q6246" s="24">
        <v>272026</v>
      </c>
      <c r="R6246" s="24">
        <v>476046</v>
      </c>
      <c r="S6246" s="24">
        <v>298356</v>
      </c>
      <c r="T6246" s="24">
        <v>522122</v>
      </c>
      <c r="U6246" s="24">
        <v>322186</v>
      </c>
      <c r="V6246" s="24">
        <v>563825</v>
      </c>
    </row>
    <row r="6247" spans="1:22" x14ac:dyDescent="0.3">
      <c r="A6247" s="54"/>
      <c r="B6247" s="54" t="s">
        <v>620</v>
      </c>
      <c r="C6247" s="54" t="s">
        <v>614</v>
      </c>
      <c r="D6247" t="s">
        <v>114</v>
      </c>
      <c r="E6247" s="54" t="s">
        <v>548</v>
      </c>
      <c r="F6247" s="57" t="s">
        <v>341</v>
      </c>
      <c r="G6247" s="23">
        <v>2</v>
      </c>
      <c r="H6247" s="23" t="s">
        <v>30</v>
      </c>
      <c r="I6247" s="24">
        <v>107374</v>
      </c>
      <c r="J6247" s="24">
        <v>187905</v>
      </c>
      <c r="K6247" s="24">
        <v>140999</v>
      </c>
      <c r="L6247" s="24">
        <v>246748</v>
      </c>
      <c r="M6247" s="24">
        <v>171713</v>
      </c>
      <c r="N6247" s="24">
        <v>300498</v>
      </c>
      <c r="O6247" s="24">
        <v>211204</v>
      </c>
      <c r="P6247" s="24">
        <v>369608</v>
      </c>
      <c r="Q6247" s="24">
        <v>251533</v>
      </c>
      <c r="R6247" s="24">
        <v>440182</v>
      </c>
      <c r="S6247" s="24">
        <v>277917</v>
      </c>
      <c r="T6247" s="24">
        <v>486355</v>
      </c>
      <c r="U6247" s="24">
        <v>302137</v>
      </c>
      <c r="V6247" s="24">
        <v>528739</v>
      </c>
    </row>
    <row r="6248" spans="1:22" x14ac:dyDescent="0.3">
      <c r="A6248" s="54"/>
      <c r="B6248" s="54" t="s">
        <v>620</v>
      </c>
      <c r="C6248" s="54" t="s">
        <v>614</v>
      </c>
      <c r="D6248" t="s">
        <v>114</v>
      </c>
      <c r="E6248" s="54" t="s">
        <v>548</v>
      </c>
      <c r="F6248" s="57" t="s">
        <v>341</v>
      </c>
      <c r="G6248" s="23">
        <v>3</v>
      </c>
      <c r="H6248" s="23" t="s">
        <v>31</v>
      </c>
      <c r="I6248" s="24">
        <v>97158</v>
      </c>
      <c r="J6248" s="24">
        <v>170027</v>
      </c>
      <c r="K6248" s="24">
        <v>132058</v>
      </c>
      <c r="L6248" s="24">
        <v>231102</v>
      </c>
      <c r="M6248" s="24">
        <v>166864</v>
      </c>
      <c r="N6248" s="24">
        <v>292012</v>
      </c>
      <c r="O6248" s="24">
        <v>219550</v>
      </c>
      <c r="P6248" s="24">
        <v>384213</v>
      </c>
      <c r="Q6248" s="24">
        <v>271686</v>
      </c>
      <c r="R6248" s="24">
        <v>475450</v>
      </c>
      <c r="S6248" s="24">
        <v>305831</v>
      </c>
      <c r="T6248" s="24">
        <v>535205</v>
      </c>
      <c r="U6248" s="24">
        <v>339488</v>
      </c>
      <c r="V6248" s="24">
        <v>594103</v>
      </c>
    </row>
    <row r="6249" spans="1:22" x14ac:dyDescent="0.3">
      <c r="A6249" s="54"/>
      <c r="B6249" s="54" t="s">
        <v>620</v>
      </c>
      <c r="C6249" s="54" t="s">
        <v>614</v>
      </c>
      <c r="D6249" t="s">
        <v>114</v>
      </c>
      <c r="E6249" s="54" t="s">
        <v>548</v>
      </c>
      <c r="F6249" s="57" t="s">
        <v>341</v>
      </c>
      <c r="G6249" s="23">
        <v>4</v>
      </c>
      <c r="H6249" s="23" t="s">
        <v>29</v>
      </c>
      <c r="I6249" s="24">
        <v>109450</v>
      </c>
      <c r="J6249" s="24">
        <v>175120</v>
      </c>
      <c r="K6249" s="24">
        <v>153230</v>
      </c>
      <c r="L6249" s="24">
        <v>245168</v>
      </c>
      <c r="M6249" s="24">
        <v>197010</v>
      </c>
      <c r="N6249" s="24">
        <v>315216</v>
      </c>
      <c r="O6249" s="24">
        <v>262680</v>
      </c>
      <c r="P6249" s="24">
        <v>420287</v>
      </c>
      <c r="Q6249" s="24">
        <v>328350</v>
      </c>
      <c r="R6249" s="24">
        <v>525359</v>
      </c>
      <c r="S6249" s="24">
        <v>372129</v>
      </c>
      <c r="T6249" s="24">
        <v>595407</v>
      </c>
      <c r="U6249" s="24">
        <v>415909</v>
      </c>
      <c r="V6249" s="24">
        <v>665455</v>
      </c>
    </row>
    <row r="6250" spans="1:22" hidden="1" x14ac:dyDescent="0.3">
      <c r="A6250" s="23"/>
      <c r="B6250" s="23">
        <v>2023</v>
      </c>
      <c r="C6250" s="23" t="s">
        <v>184</v>
      </c>
      <c r="D6250" t="s">
        <v>91</v>
      </c>
      <c r="E6250" s="23" t="s">
        <v>185</v>
      </c>
      <c r="F6250" s="23" t="s">
        <v>234</v>
      </c>
      <c r="G6250" s="23">
        <v>1</v>
      </c>
      <c r="H6250" s="23" t="s">
        <v>14</v>
      </c>
      <c r="I6250" s="24">
        <v>139852</v>
      </c>
      <c r="J6250" s="24">
        <v>244741</v>
      </c>
      <c r="K6250" s="24">
        <v>181557</v>
      </c>
      <c r="L6250" s="24">
        <v>317725</v>
      </c>
      <c r="M6250" s="24">
        <v>216983</v>
      </c>
      <c r="N6250" s="24">
        <v>379720</v>
      </c>
      <c r="O6250" s="24">
        <v>258773</v>
      </c>
      <c r="P6250" s="24">
        <v>452853</v>
      </c>
      <c r="Q6250" s="24">
        <v>305341</v>
      </c>
      <c r="R6250" s="24">
        <v>534347</v>
      </c>
      <c r="S6250" s="24">
        <v>334976</v>
      </c>
      <c r="T6250" s="24">
        <v>586209</v>
      </c>
      <c r="U6250" s="24">
        <v>362875</v>
      </c>
      <c r="V6250" s="24">
        <v>635032</v>
      </c>
    </row>
    <row r="6251" spans="1:22" hidden="1" x14ac:dyDescent="0.3">
      <c r="A6251" s="23"/>
      <c r="B6251" s="23">
        <v>2023</v>
      </c>
      <c r="C6251" s="23" t="s">
        <v>184</v>
      </c>
      <c r="D6251" t="s">
        <v>91</v>
      </c>
      <c r="E6251" s="23" t="s">
        <v>185</v>
      </c>
      <c r="F6251" s="23" t="s">
        <v>234</v>
      </c>
      <c r="G6251" s="23">
        <v>2</v>
      </c>
      <c r="H6251" s="23" t="s">
        <v>30</v>
      </c>
      <c r="I6251" s="24">
        <v>117233</v>
      </c>
      <c r="J6251" s="24">
        <v>205158</v>
      </c>
      <c r="K6251" s="24">
        <v>155961</v>
      </c>
      <c r="L6251" s="24">
        <v>272931</v>
      </c>
      <c r="M6251" s="24">
        <v>191882</v>
      </c>
      <c r="N6251" s="24">
        <v>335793</v>
      </c>
      <c r="O6251" s="24">
        <v>240923</v>
      </c>
      <c r="P6251" s="24">
        <v>421616</v>
      </c>
      <c r="Q6251" s="24">
        <v>291137</v>
      </c>
      <c r="R6251" s="24">
        <v>509490</v>
      </c>
      <c r="S6251" s="24">
        <v>321397</v>
      </c>
      <c r="T6251" s="24">
        <v>562445</v>
      </c>
      <c r="U6251" s="24">
        <v>349708</v>
      </c>
      <c r="V6251" s="24">
        <v>611988</v>
      </c>
    </row>
    <row r="6252" spans="1:22" hidden="1" x14ac:dyDescent="0.3">
      <c r="A6252" s="23"/>
      <c r="B6252" s="23">
        <v>2023</v>
      </c>
      <c r="C6252" s="23" t="s">
        <v>184</v>
      </c>
      <c r="D6252" t="s">
        <v>91</v>
      </c>
      <c r="E6252" s="23" t="s">
        <v>185</v>
      </c>
      <c r="F6252" s="23" t="s">
        <v>234</v>
      </c>
      <c r="G6252" s="23">
        <v>3</v>
      </c>
      <c r="H6252" s="23" t="s">
        <v>31</v>
      </c>
      <c r="I6252" s="24">
        <v>108164</v>
      </c>
      <c r="J6252" s="24">
        <v>189288</v>
      </c>
      <c r="K6252" s="24">
        <v>149385</v>
      </c>
      <c r="L6252" s="24">
        <v>261424</v>
      </c>
      <c r="M6252" s="24">
        <v>189442</v>
      </c>
      <c r="N6252" s="24">
        <v>331524</v>
      </c>
      <c r="O6252" s="24">
        <v>247331</v>
      </c>
      <c r="P6252" s="24">
        <v>432829</v>
      </c>
      <c r="Q6252" s="24">
        <v>308072</v>
      </c>
      <c r="R6252" s="24">
        <v>539126</v>
      </c>
      <c r="S6252" s="24">
        <v>346665</v>
      </c>
      <c r="T6252" s="24">
        <v>606663</v>
      </c>
      <c r="U6252" s="24">
        <v>384673</v>
      </c>
      <c r="V6252" s="24">
        <v>673179</v>
      </c>
    </row>
    <row r="6253" spans="1:22" hidden="1" x14ac:dyDescent="0.3">
      <c r="A6253" s="23"/>
      <c r="B6253" s="23">
        <v>2023</v>
      </c>
      <c r="C6253" s="23" t="s">
        <v>184</v>
      </c>
      <c r="D6253" t="s">
        <v>91</v>
      </c>
      <c r="E6253" s="23" t="s">
        <v>185</v>
      </c>
      <c r="F6253" s="23" t="s">
        <v>234</v>
      </c>
      <c r="G6253" s="23">
        <v>4</v>
      </c>
      <c r="H6253" s="23" t="s">
        <v>29</v>
      </c>
      <c r="I6253" s="24">
        <v>120577</v>
      </c>
      <c r="J6253" s="24">
        <v>192923</v>
      </c>
      <c r="K6253" s="24">
        <v>168807</v>
      </c>
      <c r="L6253" s="24">
        <v>270092</v>
      </c>
      <c r="M6253" s="24">
        <v>217038</v>
      </c>
      <c r="N6253" s="24">
        <v>347261</v>
      </c>
      <c r="O6253" s="24">
        <v>289384</v>
      </c>
      <c r="P6253" s="24">
        <v>463015</v>
      </c>
      <c r="Q6253" s="24">
        <v>361730</v>
      </c>
      <c r="R6253" s="24">
        <v>578768</v>
      </c>
      <c r="S6253" s="24">
        <v>409961</v>
      </c>
      <c r="T6253" s="24">
        <v>655937</v>
      </c>
      <c r="U6253" s="24">
        <v>458192</v>
      </c>
      <c r="V6253" s="24">
        <v>733107</v>
      </c>
    </row>
    <row r="6254" spans="1:22" x14ac:dyDescent="0.3">
      <c r="A6254" s="54"/>
      <c r="B6254" s="54" t="s">
        <v>620</v>
      </c>
      <c r="C6254" s="54" t="s">
        <v>613</v>
      </c>
      <c r="D6254" t="s">
        <v>91</v>
      </c>
      <c r="E6254" s="54" t="s">
        <v>185</v>
      </c>
      <c r="F6254" s="57" t="s">
        <v>234</v>
      </c>
      <c r="G6254" s="23">
        <v>1</v>
      </c>
      <c r="H6254" s="23" t="s">
        <v>14</v>
      </c>
      <c r="I6254" s="24">
        <v>138957</v>
      </c>
      <c r="J6254" s="24">
        <v>243174</v>
      </c>
      <c r="K6254" s="24">
        <v>180267</v>
      </c>
      <c r="L6254" s="24">
        <v>315467</v>
      </c>
      <c r="M6254" s="24">
        <v>216116</v>
      </c>
      <c r="N6254" s="24">
        <v>378202</v>
      </c>
      <c r="O6254" s="24">
        <v>258399</v>
      </c>
      <c r="P6254" s="24">
        <v>452198</v>
      </c>
      <c r="Q6254" s="24">
        <v>304809</v>
      </c>
      <c r="R6254" s="24">
        <v>533415</v>
      </c>
      <c r="S6254" s="24">
        <v>334318</v>
      </c>
      <c r="T6254" s="24">
        <v>585057</v>
      </c>
      <c r="U6254" s="24">
        <v>361039</v>
      </c>
      <c r="V6254" s="24">
        <v>631817</v>
      </c>
    </row>
    <row r="6255" spans="1:22" x14ac:dyDescent="0.3">
      <c r="A6255" s="54"/>
      <c r="B6255" s="54" t="s">
        <v>620</v>
      </c>
      <c r="C6255" s="54" t="s">
        <v>613</v>
      </c>
      <c r="D6255" t="s">
        <v>91</v>
      </c>
      <c r="E6255" s="54" t="s">
        <v>185</v>
      </c>
      <c r="F6255" s="57" t="s">
        <v>234</v>
      </c>
      <c r="G6255" s="23">
        <v>2</v>
      </c>
      <c r="H6255" s="23" t="s">
        <v>30</v>
      </c>
      <c r="I6255" s="24">
        <v>120199</v>
      </c>
      <c r="J6255" s="24">
        <v>210348</v>
      </c>
      <c r="K6255" s="24">
        <v>157869</v>
      </c>
      <c r="L6255" s="24">
        <v>276270</v>
      </c>
      <c r="M6255" s="24">
        <v>192284</v>
      </c>
      <c r="N6255" s="24">
        <v>336497</v>
      </c>
      <c r="O6255" s="24">
        <v>236556</v>
      </c>
      <c r="P6255" s="24">
        <v>413973</v>
      </c>
      <c r="Q6255" s="24">
        <v>281754</v>
      </c>
      <c r="R6255" s="24">
        <v>493069</v>
      </c>
      <c r="S6255" s="24">
        <v>311321</v>
      </c>
      <c r="T6255" s="24">
        <v>544812</v>
      </c>
      <c r="U6255" s="24">
        <v>338470</v>
      </c>
      <c r="V6255" s="24">
        <v>592322</v>
      </c>
    </row>
    <row r="6256" spans="1:22" x14ac:dyDescent="0.3">
      <c r="A6256" s="54"/>
      <c r="B6256" s="54" t="s">
        <v>620</v>
      </c>
      <c r="C6256" s="54" t="s">
        <v>613</v>
      </c>
      <c r="D6256" t="s">
        <v>91</v>
      </c>
      <c r="E6256" s="54" t="s">
        <v>185</v>
      </c>
      <c r="F6256" s="57" t="s">
        <v>234</v>
      </c>
      <c r="G6256" s="23">
        <v>3</v>
      </c>
      <c r="H6256" s="23" t="s">
        <v>31</v>
      </c>
      <c r="I6256" s="24">
        <v>108670</v>
      </c>
      <c r="J6256" s="24">
        <v>190173</v>
      </c>
      <c r="K6256" s="24">
        <v>147680</v>
      </c>
      <c r="L6256" s="24">
        <v>258439</v>
      </c>
      <c r="M6256" s="24">
        <v>186583</v>
      </c>
      <c r="N6256" s="24">
        <v>326520</v>
      </c>
      <c r="O6256" s="24">
        <v>245475</v>
      </c>
      <c r="P6256" s="24">
        <v>429581</v>
      </c>
      <c r="Q6256" s="24">
        <v>303748</v>
      </c>
      <c r="R6256" s="24">
        <v>531559</v>
      </c>
      <c r="S6256" s="24">
        <v>341909</v>
      </c>
      <c r="T6256" s="24">
        <v>598340</v>
      </c>
      <c r="U6256" s="24">
        <v>379519</v>
      </c>
      <c r="V6256" s="24">
        <v>664158</v>
      </c>
    </row>
    <row r="6257" spans="1:22" x14ac:dyDescent="0.3">
      <c r="A6257" s="54"/>
      <c r="B6257" s="54" t="s">
        <v>620</v>
      </c>
      <c r="C6257" s="54" t="s">
        <v>613</v>
      </c>
      <c r="D6257" t="s">
        <v>91</v>
      </c>
      <c r="E6257" s="54" t="s">
        <v>185</v>
      </c>
      <c r="F6257" s="57" t="s">
        <v>234</v>
      </c>
      <c r="G6257" s="23">
        <v>4</v>
      </c>
      <c r="H6257" s="23" t="s">
        <v>29</v>
      </c>
      <c r="I6257" s="24">
        <v>122602</v>
      </c>
      <c r="J6257" s="24">
        <v>196164</v>
      </c>
      <c r="K6257" s="24">
        <v>171643</v>
      </c>
      <c r="L6257" s="24">
        <v>274629</v>
      </c>
      <c r="M6257" s="24">
        <v>220684</v>
      </c>
      <c r="N6257" s="24">
        <v>353095</v>
      </c>
      <c r="O6257" s="24">
        <v>294246</v>
      </c>
      <c r="P6257" s="24">
        <v>470793</v>
      </c>
      <c r="Q6257" s="24">
        <v>367807</v>
      </c>
      <c r="R6257" s="24">
        <v>588491</v>
      </c>
      <c r="S6257" s="24">
        <v>416848</v>
      </c>
      <c r="T6257" s="24">
        <v>666957</v>
      </c>
      <c r="U6257" s="24">
        <v>465889</v>
      </c>
      <c r="V6257" s="24">
        <v>745423</v>
      </c>
    </row>
    <row r="6258" spans="1:22" hidden="1" x14ac:dyDescent="0.3">
      <c r="A6258" s="23"/>
      <c r="B6258" s="23">
        <v>2023</v>
      </c>
      <c r="C6258" s="23" t="s">
        <v>573</v>
      </c>
      <c r="D6258" t="s">
        <v>153</v>
      </c>
      <c r="E6258" s="23" t="s">
        <v>575</v>
      </c>
      <c r="F6258" s="23" t="s">
        <v>282</v>
      </c>
      <c r="G6258" s="23">
        <v>1</v>
      </c>
      <c r="H6258" s="23" t="s">
        <v>14</v>
      </c>
      <c r="I6258" s="24">
        <v>104360</v>
      </c>
      <c r="J6258" s="24">
        <v>182631</v>
      </c>
      <c r="K6258" s="24">
        <v>135493</v>
      </c>
      <c r="L6258" s="24">
        <v>237113</v>
      </c>
      <c r="M6258" s="24">
        <v>161941</v>
      </c>
      <c r="N6258" s="24">
        <v>283396</v>
      </c>
      <c r="O6258" s="24">
        <v>193144</v>
      </c>
      <c r="P6258" s="24">
        <v>338002</v>
      </c>
      <c r="Q6258" s="24">
        <v>227911</v>
      </c>
      <c r="R6258" s="24">
        <v>398844</v>
      </c>
      <c r="S6258" s="24">
        <v>250035</v>
      </c>
      <c r="T6258" s="24">
        <v>437562</v>
      </c>
      <c r="U6258" s="24">
        <v>270867</v>
      </c>
      <c r="V6258" s="24">
        <v>474018</v>
      </c>
    </row>
    <row r="6259" spans="1:22" hidden="1" x14ac:dyDescent="0.3">
      <c r="A6259" s="23"/>
      <c r="B6259" s="23">
        <v>2023</v>
      </c>
      <c r="C6259" s="23" t="s">
        <v>573</v>
      </c>
      <c r="D6259" t="s">
        <v>153</v>
      </c>
      <c r="E6259" s="23" t="s">
        <v>575</v>
      </c>
      <c r="F6259" s="23" t="s">
        <v>282</v>
      </c>
      <c r="G6259" s="23">
        <v>2</v>
      </c>
      <c r="H6259" s="23" t="s">
        <v>30</v>
      </c>
      <c r="I6259" s="24">
        <v>87420</v>
      </c>
      <c r="J6259" s="24">
        <v>152985</v>
      </c>
      <c r="K6259" s="24">
        <v>116323</v>
      </c>
      <c r="L6259" s="24">
        <v>203564</v>
      </c>
      <c r="M6259" s="24">
        <v>143141</v>
      </c>
      <c r="N6259" s="24">
        <v>250497</v>
      </c>
      <c r="O6259" s="24">
        <v>179775</v>
      </c>
      <c r="P6259" s="24">
        <v>314606</v>
      </c>
      <c r="Q6259" s="24">
        <v>217273</v>
      </c>
      <c r="R6259" s="24">
        <v>380227</v>
      </c>
      <c r="S6259" s="24">
        <v>239865</v>
      </c>
      <c r="T6259" s="24">
        <v>419764</v>
      </c>
      <c r="U6259" s="24">
        <v>261005</v>
      </c>
      <c r="V6259" s="24">
        <v>456759</v>
      </c>
    </row>
    <row r="6260" spans="1:22" hidden="1" x14ac:dyDescent="0.3">
      <c r="A6260" s="23"/>
      <c r="B6260" s="23">
        <v>2023</v>
      </c>
      <c r="C6260" s="23" t="s">
        <v>573</v>
      </c>
      <c r="D6260" t="s">
        <v>153</v>
      </c>
      <c r="E6260" s="23" t="s">
        <v>575</v>
      </c>
      <c r="F6260" s="23" t="s">
        <v>282</v>
      </c>
      <c r="G6260" s="23">
        <v>3</v>
      </c>
      <c r="H6260" s="23" t="s">
        <v>31</v>
      </c>
      <c r="I6260" s="24">
        <v>80618</v>
      </c>
      <c r="J6260" s="24">
        <v>141082</v>
      </c>
      <c r="K6260" s="24">
        <v>111334</v>
      </c>
      <c r="L6260" s="24">
        <v>194834</v>
      </c>
      <c r="M6260" s="24">
        <v>141178</v>
      </c>
      <c r="N6260" s="24">
        <v>247061</v>
      </c>
      <c r="O6260" s="24">
        <v>184299</v>
      </c>
      <c r="P6260" s="24">
        <v>322523</v>
      </c>
      <c r="Q6260" s="24">
        <v>229556</v>
      </c>
      <c r="R6260" s="24">
        <v>401723</v>
      </c>
      <c r="S6260" s="24">
        <v>258304</v>
      </c>
      <c r="T6260" s="24">
        <v>452031</v>
      </c>
      <c r="U6260" s="24">
        <v>286613</v>
      </c>
      <c r="V6260" s="24">
        <v>501574</v>
      </c>
    </row>
    <row r="6261" spans="1:22" hidden="1" x14ac:dyDescent="0.3">
      <c r="A6261" s="23"/>
      <c r="B6261" s="23">
        <v>2023</v>
      </c>
      <c r="C6261" s="23" t="s">
        <v>573</v>
      </c>
      <c r="D6261" t="s">
        <v>153</v>
      </c>
      <c r="E6261" s="23" t="s">
        <v>575</v>
      </c>
      <c r="F6261" s="23" t="s">
        <v>282</v>
      </c>
      <c r="G6261" s="23">
        <v>4</v>
      </c>
      <c r="H6261" s="23" t="s">
        <v>29</v>
      </c>
      <c r="I6261" s="24">
        <v>89975</v>
      </c>
      <c r="J6261" s="24">
        <v>143961</v>
      </c>
      <c r="K6261" s="24">
        <v>125966</v>
      </c>
      <c r="L6261" s="24">
        <v>201545</v>
      </c>
      <c r="M6261" s="24">
        <v>161956</v>
      </c>
      <c r="N6261" s="24">
        <v>259129</v>
      </c>
      <c r="O6261" s="24">
        <v>215941</v>
      </c>
      <c r="P6261" s="24">
        <v>345506</v>
      </c>
      <c r="Q6261" s="24">
        <v>269926</v>
      </c>
      <c r="R6261" s="24">
        <v>431882</v>
      </c>
      <c r="S6261" s="24">
        <v>305916</v>
      </c>
      <c r="T6261" s="24">
        <v>489466</v>
      </c>
      <c r="U6261" s="24">
        <v>341906</v>
      </c>
      <c r="V6261" s="24">
        <v>547050</v>
      </c>
    </row>
    <row r="6262" spans="1:22" x14ac:dyDescent="0.3">
      <c r="A6262" s="54"/>
      <c r="B6262" s="54" t="s">
        <v>620</v>
      </c>
      <c r="C6262" s="54" t="s">
        <v>618</v>
      </c>
      <c r="D6262" t="s">
        <v>153</v>
      </c>
      <c r="E6262" s="54" t="s">
        <v>575</v>
      </c>
      <c r="F6262" s="57" t="s">
        <v>282</v>
      </c>
      <c r="G6262" s="23">
        <v>1</v>
      </c>
      <c r="H6262" s="23" t="s">
        <v>14</v>
      </c>
      <c r="I6262" s="24">
        <v>103509</v>
      </c>
      <c r="J6262" s="24">
        <v>181140</v>
      </c>
      <c r="K6262" s="24">
        <v>134270</v>
      </c>
      <c r="L6262" s="24">
        <v>234972</v>
      </c>
      <c r="M6262" s="24">
        <v>160964</v>
      </c>
      <c r="N6262" s="24">
        <v>281688</v>
      </c>
      <c r="O6262" s="24">
        <v>192447</v>
      </c>
      <c r="P6262" s="24">
        <v>336782</v>
      </c>
      <c r="Q6262" s="24">
        <v>227002</v>
      </c>
      <c r="R6262" s="24">
        <v>397254</v>
      </c>
      <c r="S6262" s="24">
        <v>248975</v>
      </c>
      <c r="T6262" s="24">
        <v>435707</v>
      </c>
      <c r="U6262" s="24">
        <v>268865</v>
      </c>
      <c r="V6262" s="24">
        <v>470513</v>
      </c>
    </row>
    <row r="6263" spans="1:22" x14ac:dyDescent="0.3">
      <c r="A6263" s="54"/>
      <c r="B6263" s="54" t="s">
        <v>620</v>
      </c>
      <c r="C6263" s="54" t="s">
        <v>618</v>
      </c>
      <c r="D6263" t="s">
        <v>153</v>
      </c>
      <c r="E6263" s="54" t="s">
        <v>575</v>
      </c>
      <c r="F6263" s="57" t="s">
        <v>282</v>
      </c>
      <c r="G6263" s="23">
        <v>2</v>
      </c>
      <c r="H6263" s="23" t="s">
        <v>30</v>
      </c>
      <c r="I6263" s="24">
        <v>89580</v>
      </c>
      <c r="J6263" s="24">
        <v>156765</v>
      </c>
      <c r="K6263" s="24">
        <v>117638</v>
      </c>
      <c r="L6263" s="24">
        <v>205867</v>
      </c>
      <c r="M6263" s="24">
        <v>143268</v>
      </c>
      <c r="N6263" s="24">
        <v>250720</v>
      </c>
      <c r="O6263" s="24">
        <v>176228</v>
      </c>
      <c r="P6263" s="24">
        <v>308399</v>
      </c>
      <c r="Q6263" s="24">
        <v>209883</v>
      </c>
      <c r="R6263" s="24">
        <v>367295</v>
      </c>
      <c r="S6263" s="24">
        <v>231901</v>
      </c>
      <c r="T6263" s="24">
        <v>405827</v>
      </c>
      <c r="U6263" s="24">
        <v>252114</v>
      </c>
      <c r="V6263" s="24">
        <v>441200</v>
      </c>
    </row>
    <row r="6264" spans="1:22" x14ac:dyDescent="0.3">
      <c r="A6264" s="54"/>
      <c r="B6264" s="54" t="s">
        <v>620</v>
      </c>
      <c r="C6264" s="54" t="s">
        <v>618</v>
      </c>
      <c r="D6264" t="s">
        <v>153</v>
      </c>
      <c r="E6264" s="54" t="s">
        <v>575</v>
      </c>
      <c r="F6264" s="57" t="s">
        <v>282</v>
      </c>
      <c r="G6264" s="23">
        <v>3</v>
      </c>
      <c r="H6264" s="23" t="s">
        <v>31</v>
      </c>
      <c r="I6264" s="24">
        <v>81039</v>
      </c>
      <c r="J6264" s="24">
        <v>141819</v>
      </c>
      <c r="K6264" s="24">
        <v>110144</v>
      </c>
      <c r="L6264" s="24">
        <v>192752</v>
      </c>
      <c r="M6264" s="24">
        <v>139170</v>
      </c>
      <c r="N6264" s="24">
        <v>243547</v>
      </c>
      <c r="O6264" s="24">
        <v>183108</v>
      </c>
      <c r="P6264" s="24">
        <v>320439</v>
      </c>
      <c r="Q6264" s="24">
        <v>226586</v>
      </c>
      <c r="R6264" s="24">
        <v>396526</v>
      </c>
      <c r="S6264" s="24">
        <v>255061</v>
      </c>
      <c r="T6264" s="24">
        <v>446356</v>
      </c>
      <c r="U6264" s="24">
        <v>283127</v>
      </c>
      <c r="V6264" s="24">
        <v>495472</v>
      </c>
    </row>
    <row r="6265" spans="1:22" x14ac:dyDescent="0.3">
      <c r="A6265" s="54"/>
      <c r="B6265" s="54" t="s">
        <v>620</v>
      </c>
      <c r="C6265" s="54" t="s">
        <v>618</v>
      </c>
      <c r="D6265" t="s">
        <v>153</v>
      </c>
      <c r="E6265" s="54" t="s">
        <v>575</v>
      </c>
      <c r="F6265" s="57" t="s">
        <v>282</v>
      </c>
      <c r="G6265" s="23">
        <v>4</v>
      </c>
      <c r="H6265" s="23" t="s">
        <v>29</v>
      </c>
      <c r="I6265" s="24">
        <v>91327</v>
      </c>
      <c r="J6265" s="24">
        <v>146124</v>
      </c>
      <c r="K6265" s="24">
        <v>127858</v>
      </c>
      <c r="L6265" s="24">
        <v>204573</v>
      </c>
      <c r="M6265" s="24">
        <v>164389</v>
      </c>
      <c r="N6265" s="24">
        <v>263022</v>
      </c>
      <c r="O6265" s="24">
        <v>219185</v>
      </c>
      <c r="P6265" s="24">
        <v>350697</v>
      </c>
      <c r="Q6265" s="24">
        <v>273982</v>
      </c>
      <c r="R6265" s="24">
        <v>438371</v>
      </c>
      <c r="S6265" s="24">
        <v>310513</v>
      </c>
      <c r="T6265" s="24">
        <v>496820</v>
      </c>
      <c r="U6265" s="24">
        <v>347043</v>
      </c>
      <c r="V6265" s="24">
        <v>555270</v>
      </c>
    </row>
    <row r="6266" spans="1:22" hidden="1" x14ac:dyDescent="0.3">
      <c r="A6266" s="23"/>
      <c r="B6266" s="23">
        <v>2023</v>
      </c>
      <c r="C6266" s="23" t="s">
        <v>578</v>
      </c>
      <c r="D6266" t="s">
        <v>162</v>
      </c>
      <c r="E6266" s="23" t="s">
        <v>580</v>
      </c>
      <c r="F6266" s="23" t="s">
        <v>332</v>
      </c>
      <c r="G6266" s="23">
        <v>1</v>
      </c>
      <c r="H6266" s="23" t="s">
        <v>14</v>
      </c>
      <c r="I6266" s="24">
        <v>116892</v>
      </c>
      <c r="J6266" s="24">
        <v>204562</v>
      </c>
      <c r="K6266" s="24">
        <v>151788</v>
      </c>
      <c r="L6266" s="24">
        <v>265629</v>
      </c>
      <c r="M6266" s="24">
        <v>181438</v>
      </c>
      <c r="N6266" s="24">
        <v>317516</v>
      </c>
      <c r="O6266" s="24">
        <v>216427</v>
      </c>
      <c r="P6266" s="24">
        <v>378748</v>
      </c>
      <c r="Q6266" s="24">
        <v>255407</v>
      </c>
      <c r="R6266" s="24">
        <v>446962</v>
      </c>
      <c r="S6266" s="24">
        <v>280209</v>
      </c>
      <c r="T6266" s="24">
        <v>490366</v>
      </c>
      <c r="U6266" s="24">
        <v>303571</v>
      </c>
      <c r="V6266" s="24">
        <v>531249</v>
      </c>
    </row>
    <row r="6267" spans="1:22" hidden="1" x14ac:dyDescent="0.3">
      <c r="A6267" s="23"/>
      <c r="B6267" s="23">
        <v>2023</v>
      </c>
      <c r="C6267" s="23" t="s">
        <v>578</v>
      </c>
      <c r="D6267" t="s">
        <v>162</v>
      </c>
      <c r="E6267" s="23" t="s">
        <v>580</v>
      </c>
      <c r="F6267" s="23" t="s">
        <v>332</v>
      </c>
      <c r="G6267" s="23">
        <v>2</v>
      </c>
      <c r="H6267" s="23" t="s">
        <v>30</v>
      </c>
      <c r="I6267" s="24">
        <v>97785</v>
      </c>
      <c r="J6267" s="24">
        <v>171124</v>
      </c>
      <c r="K6267" s="24">
        <v>130166</v>
      </c>
      <c r="L6267" s="24">
        <v>227790</v>
      </c>
      <c r="M6267" s="24">
        <v>160234</v>
      </c>
      <c r="N6267" s="24">
        <v>280409</v>
      </c>
      <c r="O6267" s="24">
        <v>201349</v>
      </c>
      <c r="P6267" s="24">
        <v>352360</v>
      </c>
      <c r="Q6267" s="24">
        <v>243408</v>
      </c>
      <c r="R6267" s="24">
        <v>425964</v>
      </c>
      <c r="S6267" s="24">
        <v>268738</v>
      </c>
      <c r="T6267" s="24">
        <v>470292</v>
      </c>
      <c r="U6267" s="24">
        <v>292448</v>
      </c>
      <c r="V6267" s="24">
        <v>511783</v>
      </c>
    </row>
    <row r="6268" spans="1:22" hidden="1" x14ac:dyDescent="0.3">
      <c r="A6268" s="23"/>
      <c r="B6268" s="23">
        <v>2023</v>
      </c>
      <c r="C6268" s="23" t="s">
        <v>578</v>
      </c>
      <c r="D6268" t="s">
        <v>162</v>
      </c>
      <c r="E6268" s="23" t="s">
        <v>580</v>
      </c>
      <c r="F6268" s="23" t="s">
        <v>332</v>
      </c>
      <c r="G6268" s="23">
        <v>3</v>
      </c>
      <c r="H6268" s="23" t="s">
        <v>31</v>
      </c>
      <c r="I6268" s="24">
        <v>90092</v>
      </c>
      <c r="J6268" s="24">
        <v>157661</v>
      </c>
      <c r="K6268" s="24">
        <v>124401</v>
      </c>
      <c r="L6268" s="24">
        <v>217702</v>
      </c>
      <c r="M6268" s="24">
        <v>157728</v>
      </c>
      <c r="N6268" s="24">
        <v>276024</v>
      </c>
      <c r="O6268" s="24">
        <v>205861</v>
      </c>
      <c r="P6268" s="24">
        <v>360257</v>
      </c>
      <c r="Q6268" s="24">
        <v>256405</v>
      </c>
      <c r="R6268" s="24">
        <v>448708</v>
      </c>
      <c r="S6268" s="24">
        <v>288494</v>
      </c>
      <c r="T6268" s="24">
        <v>504865</v>
      </c>
      <c r="U6268" s="24">
        <v>320090</v>
      </c>
      <c r="V6268" s="24">
        <v>560158</v>
      </c>
    </row>
    <row r="6269" spans="1:22" hidden="1" x14ac:dyDescent="0.3">
      <c r="A6269" s="23"/>
      <c r="B6269" s="23">
        <v>2023</v>
      </c>
      <c r="C6269" s="23" t="s">
        <v>578</v>
      </c>
      <c r="D6269" t="s">
        <v>162</v>
      </c>
      <c r="E6269" s="23" t="s">
        <v>580</v>
      </c>
      <c r="F6269" s="23" t="s">
        <v>332</v>
      </c>
      <c r="G6269" s="23">
        <v>4</v>
      </c>
      <c r="H6269" s="23" t="s">
        <v>29</v>
      </c>
      <c r="I6269" s="24">
        <v>100777</v>
      </c>
      <c r="J6269" s="24">
        <v>161243</v>
      </c>
      <c r="K6269" s="24">
        <v>141088</v>
      </c>
      <c r="L6269" s="24">
        <v>225741</v>
      </c>
      <c r="M6269" s="24">
        <v>181399</v>
      </c>
      <c r="N6269" s="24">
        <v>290238</v>
      </c>
      <c r="O6269" s="24">
        <v>241865</v>
      </c>
      <c r="P6269" s="24">
        <v>386984</v>
      </c>
      <c r="Q6269" s="24">
        <v>302331</v>
      </c>
      <c r="R6269" s="24">
        <v>483730</v>
      </c>
      <c r="S6269" s="24">
        <v>342642</v>
      </c>
      <c r="T6269" s="24">
        <v>548227</v>
      </c>
      <c r="U6269" s="24">
        <v>382953</v>
      </c>
      <c r="V6269" s="24">
        <v>612724</v>
      </c>
    </row>
    <row r="6270" spans="1:22" x14ac:dyDescent="0.3">
      <c r="A6270" s="54"/>
      <c r="B6270" s="54" t="s">
        <v>620</v>
      </c>
      <c r="C6270" s="54" t="s">
        <v>612</v>
      </c>
      <c r="D6270" t="s">
        <v>162</v>
      </c>
      <c r="E6270" s="54" t="s">
        <v>580</v>
      </c>
      <c r="F6270" s="57" t="s">
        <v>332</v>
      </c>
      <c r="G6270" s="23">
        <v>1</v>
      </c>
      <c r="H6270" s="23" t="s">
        <v>14</v>
      </c>
      <c r="I6270" s="24">
        <v>113624</v>
      </c>
      <c r="J6270" s="24">
        <v>198843</v>
      </c>
      <c r="K6270" s="24">
        <v>147492</v>
      </c>
      <c r="L6270" s="24">
        <v>258110</v>
      </c>
      <c r="M6270" s="24">
        <v>176881</v>
      </c>
      <c r="N6270" s="24">
        <v>309541</v>
      </c>
      <c r="O6270" s="24">
        <v>211575</v>
      </c>
      <c r="P6270" s="24">
        <v>370256</v>
      </c>
      <c r="Q6270" s="24">
        <v>249650</v>
      </c>
      <c r="R6270" s="24">
        <v>436888</v>
      </c>
      <c r="S6270" s="24">
        <v>273852</v>
      </c>
      <c r="T6270" s="24">
        <v>479242</v>
      </c>
      <c r="U6270" s="24">
        <v>295823</v>
      </c>
      <c r="V6270" s="24">
        <v>517690</v>
      </c>
    </row>
    <row r="6271" spans="1:22" x14ac:dyDescent="0.3">
      <c r="A6271" s="54"/>
      <c r="B6271" s="54" t="s">
        <v>620</v>
      </c>
      <c r="C6271" s="54" t="s">
        <v>612</v>
      </c>
      <c r="D6271" t="s">
        <v>162</v>
      </c>
      <c r="E6271" s="54" t="s">
        <v>580</v>
      </c>
      <c r="F6271" s="57" t="s">
        <v>332</v>
      </c>
      <c r="G6271" s="23">
        <v>2</v>
      </c>
      <c r="H6271" s="23" t="s">
        <v>30</v>
      </c>
      <c r="I6271" s="24">
        <v>97914</v>
      </c>
      <c r="J6271" s="24">
        <v>171350</v>
      </c>
      <c r="K6271" s="24">
        <v>128733</v>
      </c>
      <c r="L6271" s="24">
        <v>225282</v>
      </c>
      <c r="M6271" s="24">
        <v>156921</v>
      </c>
      <c r="N6271" s="24">
        <v>274612</v>
      </c>
      <c r="O6271" s="24">
        <v>193281</v>
      </c>
      <c r="P6271" s="24">
        <v>338242</v>
      </c>
      <c r="Q6271" s="24">
        <v>230341</v>
      </c>
      <c r="R6271" s="24">
        <v>403097</v>
      </c>
      <c r="S6271" s="24">
        <v>254572</v>
      </c>
      <c r="T6271" s="24">
        <v>445501</v>
      </c>
      <c r="U6271" s="24">
        <v>276858</v>
      </c>
      <c r="V6271" s="24">
        <v>484502</v>
      </c>
    </row>
    <row r="6272" spans="1:22" x14ac:dyDescent="0.3">
      <c r="A6272" s="54"/>
      <c r="B6272" s="54" t="s">
        <v>620</v>
      </c>
      <c r="C6272" s="54" t="s">
        <v>612</v>
      </c>
      <c r="D6272" t="s">
        <v>162</v>
      </c>
      <c r="E6272" s="54" t="s">
        <v>580</v>
      </c>
      <c r="F6272" s="57" t="s">
        <v>332</v>
      </c>
      <c r="G6272" s="23">
        <v>3</v>
      </c>
      <c r="H6272" s="23" t="s">
        <v>31</v>
      </c>
      <c r="I6272" s="24">
        <v>88093</v>
      </c>
      <c r="J6272" s="24">
        <v>154163</v>
      </c>
      <c r="K6272" s="24">
        <v>119596</v>
      </c>
      <c r="L6272" s="24">
        <v>209294</v>
      </c>
      <c r="M6272" s="24">
        <v>151011</v>
      </c>
      <c r="N6272" s="24">
        <v>264268</v>
      </c>
      <c r="O6272" s="24">
        <v>198582</v>
      </c>
      <c r="P6272" s="24">
        <v>347518</v>
      </c>
      <c r="Q6272" s="24">
        <v>245634</v>
      </c>
      <c r="R6272" s="24">
        <v>429860</v>
      </c>
      <c r="S6272" s="24">
        <v>276427</v>
      </c>
      <c r="T6272" s="24">
        <v>483746</v>
      </c>
      <c r="U6272" s="24">
        <v>306758</v>
      </c>
      <c r="V6272" s="24">
        <v>536826</v>
      </c>
    </row>
    <row r="6273" spans="1:22" x14ac:dyDescent="0.3">
      <c r="A6273" s="54"/>
      <c r="B6273" s="54" t="s">
        <v>620</v>
      </c>
      <c r="C6273" s="54" t="s">
        <v>612</v>
      </c>
      <c r="D6273" t="s">
        <v>162</v>
      </c>
      <c r="E6273" s="54" t="s">
        <v>580</v>
      </c>
      <c r="F6273" s="57" t="s">
        <v>332</v>
      </c>
      <c r="G6273" s="23">
        <v>4</v>
      </c>
      <c r="H6273" s="23" t="s">
        <v>29</v>
      </c>
      <c r="I6273" s="24">
        <v>100242</v>
      </c>
      <c r="J6273" s="24">
        <v>160388</v>
      </c>
      <c r="K6273" s="24">
        <v>140339</v>
      </c>
      <c r="L6273" s="24">
        <v>224543</v>
      </c>
      <c r="M6273" s="24">
        <v>180436</v>
      </c>
      <c r="N6273" s="24">
        <v>288698</v>
      </c>
      <c r="O6273" s="24">
        <v>240581</v>
      </c>
      <c r="P6273" s="24">
        <v>384930</v>
      </c>
      <c r="Q6273" s="24">
        <v>300727</v>
      </c>
      <c r="R6273" s="24">
        <v>481163</v>
      </c>
      <c r="S6273" s="24">
        <v>340823</v>
      </c>
      <c r="T6273" s="24">
        <v>545318</v>
      </c>
      <c r="U6273" s="24">
        <v>380920</v>
      </c>
      <c r="V6273" s="24">
        <v>609473</v>
      </c>
    </row>
    <row r="6274" spans="1:22" hidden="1" x14ac:dyDescent="0.3">
      <c r="A6274" s="23"/>
      <c r="B6274" s="23">
        <v>2023</v>
      </c>
      <c r="C6274" s="23" t="s">
        <v>551</v>
      </c>
      <c r="D6274" t="s">
        <v>167</v>
      </c>
      <c r="E6274" s="23" t="s">
        <v>557</v>
      </c>
      <c r="F6274" s="23" t="s">
        <v>437</v>
      </c>
      <c r="G6274" s="23">
        <v>1</v>
      </c>
      <c r="H6274" s="23" t="s">
        <v>14</v>
      </c>
      <c r="I6274" s="24">
        <v>114165</v>
      </c>
      <c r="J6274" s="24">
        <v>199789</v>
      </c>
      <c r="K6274" s="24">
        <v>148041</v>
      </c>
      <c r="L6274" s="24">
        <v>259072</v>
      </c>
      <c r="M6274" s="24">
        <v>176780</v>
      </c>
      <c r="N6274" s="24">
        <v>309364</v>
      </c>
      <c r="O6274" s="24">
        <v>210621</v>
      </c>
      <c r="P6274" s="24">
        <v>368588</v>
      </c>
      <c r="Q6274" s="24">
        <v>248379</v>
      </c>
      <c r="R6274" s="24">
        <v>434663</v>
      </c>
      <c r="S6274" s="24">
        <v>272424</v>
      </c>
      <c r="T6274" s="24">
        <v>476742</v>
      </c>
      <c r="U6274" s="24">
        <v>295003</v>
      </c>
      <c r="V6274" s="24">
        <v>516256</v>
      </c>
    </row>
    <row r="6275" spans="1:22" hidden="1" x14ac:dyDescent="0.3">
      <c r="A6275" s="23"/>
      <c r="B6275" s="23">
        <v>2023</v>
      </c>
      <c r="C6275" s="23" t="s">
        <v>551</v>
      </c>
      <c r="D6275" t="s">
        <v>167</v>
      </c>
      <c r="E6275" s="23" t="s">
        <v>557</v>
      </c>
      <c r="F6275" s="23" t="s">
        <v>437</v>
      </c>
      <c r="G6275" s="23">
        <v>2</v>
      </c>
      <c r="H6275" s="23" t="s">
        <v>30</v>
      </c>
      <c r="I6275" s="24">
        <v>96616</v>
      </c>
      <c r="J6275" s="24">
        <v>169079</v>
      </c>
      <c r="K6275" s="24">
        <v>128182</v>
      </c>
      <c r="L6275" s="24">
        <v>224318</v>
      </c>
      <c r="M6275" s="24">
        <v>157304</v>
      </c>
      <c r="N6275" s="24">
        <v>275283</v>
      </c>
      <c r="O6275" s="24">
        <v>196772</v>
      </c>
      <c r="P6275" s="24">
        <v>344352</v>
      </c>
      <c r="Q6275" s="24">
        <v>237358</v>
      </c>
      <c r="R6275" s="24">
        <v>415377</v>
      </c>
      <c r="S6275" s="24">
        <v>261888</v>
      </c>
      <c r="T6275" s="24">
        <v>458305</v>
      </c>
      <c r="U6275" s="24">
        <v>284787</v>
      </c>
      <c r="V6275" s="24">
        <v>498377</v>
      </c>
    </row>
    <row r="6276" spans="1:22" hidden="1" x14ac:dyDescent="0.3">
      <c r="A6276" s="23"/>
      <c r="B6276" s="23">
        <v>2023</v>
      </c>
      <c r="C6276" s="23" t="s">
        <v>551</v>
      </c>
      <c r="D6276" t="s">
        <v>167</v>
      </c>
      <c r="E6276" s="23" t="s">
        <v>557</v>
      </c>
      <c r="F6276" s="23" t="s">
        <v>437</v>
      </c>
      <c r="G6276" s="23">
        <v>3</v>
      </c>
      <c r="H6276" s="23" t="s">
        <v>31</v>
      </c>
      <c r="I6276" s="24">
        <v>89727</v>
      </c>
      <c r="J6276" s="24">
        <v>157023</v>
      </c>
      <c r="K6276" s="24">
        <v>124032</v>
      </c>
      <c r="L6276" s="24">
        <v>217055</v>
      </c>
      <c r="M6276" s="24">
        <v>157433</v>
      </c>
      <c r="N6276" s="24">
        <v>275508</v>
      </c>
      <c r="O6276" s="24">
        <v>205831</v>
      </c>
      <c r="P6276" s="24">
        <v>360203</v>
      </c>
      <c r="Q6276" s="24">
        <v>256441</v>
      </c>
      <c r="R6276" s="24">
        <v>448773</v>
      </c>
      <c r="S6276" s="24">
        <v>288707</v>
      </c>
      <c r="T6276" s="24">
        <v>505237</v>
      </c>
      <c r="U6276" s="24">
        <v>320519</v>
      </c>
      <c r="V6276" s="24">
        <v>560908</v>
      </c>
    </row>
    <row r="6277" spans="1:22" hidden="1" x14ac:dyDescent="0.3">
      <c r="A6277" s="23"/>
      <c r="B6277" s="23">
        <v>2023</v>
      </c>
      <c r="C6277" s="23" t="s">
        <v>551</v>
      </c>
      <c r="D6277" t="s">
        <v>167</v>
      </c>
      <c r="E6277" s="23" t="s">
        <v>557</v>
      </c>
      <c r="F6277" s="23" t="s">
        <v>437</v>
      </c>
      <c r="G6277" s="23">
        <v>4</v>
      </c>
      <c r="H6277" s="23" t="s">
        <v>29</v>
      </c>
      <c r="I6277" s="24">
        <v>98451</v>
      </c>
      <c r="J6277" s="24">
        <v>157521</v>
      </c>
      <c r="K6277" s="24">
        <v>137831</v>
      </c>
      <c r="L6277" s="24">
        <v>220530</v>
      </c>
      <c r="M6277" s="24">
        <v>177212</v>
      </c>
      <c r="N6277" s="24">
        <v>283539</v>
      </c>
      <c r="O6277" s="24">
        <v>236282</v>
      </c>
      <c r="P6277" s="24">
        <v>378051</v>
      </c>
      <c r="Q6277" s="24">
        <v>295353</v>
      </c>
      <c r="R6277" s="24">
        <v>472564</v>
      </c>
      <c r="S6277" s="24">
        <v>334733</v>
      </c>
      <c r="T6277" s="24">
        <v>535573</v>
      </c>
      <c r="U6277" s="24">
        <v>374113</v>
      </c>
      <c r="V6277" s="24">
        <v>598581</v>
      </c>
    </row>
    <row r="6278" spans="1:22" x14ac:dyDescent="0.3">
      <c r="A6278" s="54"/>
      <c r="B6278" s="54" t="s">
        <v>620</v>
      </c>
      <c r="C6278" s="54" t="s">
        <v>608</v>
      </c>
      <c r="D6278" t="s">
        <v>167</v>
      </c>
      <c r="E6278" s="54" t="s">
        <v>557</v>
      </c>
      <c r="F6278" s="57" t="s">
        <v>437</v>
      </c>
      <c r="G6278" s="23">
        <v>1</v>
      </c>
      <c r="H6278" s="23" t="s">
        <v>14</v>
      </c>
      <c r="I6278" s="24">
        <v>114422</v>
      </c>
      <c r="J6278" s="24">
        <v>200238</v>
      </c>
      <c r="K6278" s="24">
        <v>148159</v>
      </c>
      <c r="L6278" s="24">
        <v>259278</v>
      </c>
      <c r="M6278" s="24">
        <v>177438</v>
      </c>
      <c r="N6278" s="24">
        <v>310517</v>
      </c>
      <c r="O6278" s="24">
        <v>211878</v>
      </c>
      <c r="P6278" s="24">
        <v>370786</v>
      </c>
      <c r="Q6278" s="24">
        <v>249694</v>
      </c>
      <c r="R6278" s="24">
        <v>436964</v>
      </c>
      <c r="S6278" s="24">
        <v>273764</v>
      </c>
      <c r="T6278" s="24">
        <v>479087</v>
      </c>
      <c r="U6278" s="24">
        <v>295381</v>
      </c>
      <c r="V6278" s="24">
        <v>516918</v>
      </c>
    </row>
    <row r="6279" spans="1:22" x14ac:dyDescent="0.3">
      <c r="A6279" s="54"/>
      <c r="B6279" s="54" t="s">
        <v>620</v>
      </c>
      <c r="C6279" s="54" t="s">
        <v>608</v>
      </c>
      <c r="D6279" t="s">
        <v>167</v>
      </c>
      <c r="E6279" s="54" t="s">
        <v>557</v>
      </c>
      <c r="F6279" s="57" t="s">
        <v>437</v>
      </c>
      <c r="G6279" s="23">
        <v>2</v>
      </c>
      <c r="H6279" s="23" t="s">
        <v>30</v>
      </c>
      <c r="I6279" s="24">
        <v>100153</v>
      </c>
      <c r="J6279" s="24">
        <v>175267</v>
      </c>
      <c r="K6279" s="24">
        <v>131121</v>
      </c>
      <c r="L6279" s="24">
        <v>229461</v>
      </c>
      <c r="M6279" s="24">
        <v>159310</v>
      </c>
      <c r="N6279" s="24">
        <v>278792</v>
      </c>
      <c r="O6279" s="24">
        <v>195262</v>
      </c>
      <c r="P6279" s="24">
        <v>341709</v>
      </c>
      <c r="Q6279" s="24">
        <v>232156</v>
      </c>
      <c r="R6279" s="24">
        <v>406273</v>
      </c>
      <c r="S6279" s="24">
        <v>256332</v>
      </c>
      <c r="T6279" s="24">
        <v>448581</v>
      </c>
      <c r="U6279" s="24">
        <v>278414</v>
      </c>
      <c r="V6279" s="24">
        <v>487224</v>
      </c>
    </row>
    <row r="6280" spans="1:22" x14ac:dyDescent="0.3">
      <c r="A6280" s="54"/>
      <c r="B6280" s="54" t="s">
        <v>620</v>
      </c>
      <c r="C6280" s="54" t="s">
        <v>608</v>
      </c>
      <c r="D6280" t="s">
        <v>167</v>
      </c>
      <c r="E6280" s="54" t="s">
        <v>557</v>
      </c>
      <c r="F6280" s="57" t="s">
        <v>437</v>
      </c>
      <c r="G6280" s="23">
        <v>3</v>
      </c>
      <c r="H6280" s="23" t="s">
        <v>31</v>
      </c>
      <c r="I6280" s="24">
        <v>91907</v>
      </c>
      <c r="J6280" s="24">
        <v>160838</v>
      </c>
      <c r="K6280" s="24">
        <v>125278</v>
      </c>
      <c r="L6280" s="24">
        <v>219237</v>
      </c>
      <c r="M6280" s="24">
        <v>158569</v>
      </c>
      <c r="N6280" s="24">
        <v>277495</v>
      </c>
      <c r="O6280" s="24">
        <v>208913</v>
      </c>
      <c r="P6280" s="24">
        <v>365598</v>
      </c>
      <c r="Q6280" s="24">
        <v>258786</v>
      </c>
      <c r="R6280" s="24">
        <v>452876</v>
      </c>
      <c r="S6280" s="24">
        <v>291512</v>
      </c>
      <c r="T6280" s="24">
        <v>510146</v>
      </c>
      <c r="U6280" s="24">
        <v>323819</v>
      </c>
      <c r="V6280" s="24">
        <v>566683</v>
      </c>
    </row>
    <row r="6281" spans="1:22" x14ac:dyDescent="0.3">
      <c r="A6281" s="54"/>
      <c r="B6281" s="54" t="s">
        <v>620</v>
      </c>
      <c r="C6281" s="54" t="s">
        <v>608</v>
      </c>
      <c r="D6281" t="s">
        <v>167</v>
      </c>
      <c r="E6281" s="54" t="s">
        <v>557</v>
      </c>
      <c r="F6281" s="57" t="s">
        <v>437</v>
      </c>
      <c r="G6281" s="23">
        <v>4</v>
      </c>
      <c r="H6281" s="23" t="s">
        <v>29</v>
      </c>
      <c r="I6281" s="24">
        <v>100984</v>
      </c>
      <c r="J6281" s="24">
        <v>161575</v>
      </c>
      <c r="K6281" s="24">
        <v>141378</v>
      </c>
      <c r="L6281" s="24">
        <v>226205</v>
      </c>
      <c r="M6281" s="24">
        <v>181772</v>
      </c>
      <c r="N6281" s="24">
        <v>290835</v>
      </c>
      <c r="O6281" s="24">
        <v>242362</v>
      </c>
      <c r="P6281" s="24">
        <v>387779</v>
      </c>
      <c r="Q6281" s="24">
        <v>302953</v>
      </c>
      <c r="R6281" s="24">
        <v>484724</v>
      </c>
      <c r="S6281" s="24">
        <v>343346</v>
      </c>
      <c r="T6281" s="24">
        <v>549354</v>
      </c>
      <c r="U6281" s="24">
        <v>383740</v>
      </c>
      <c r="V6281" s="24">
        <v>613984</v>
      </c>
    </row>
    <row r="6282" spans="1:22" hidden="1" x14ac:dyDescent="0.3">
      <c r="A6282" s="23"/>
      <c r="B6282" s="23">
        <v>2023</v>
      </c>
      <c r="C6282" s="23" t="s">
        <v>585</v>
      </c>
      <c r="D6282" t="s">
        <v>86</v>
      </c>
      <c r="E6282" s="23" t="s">
        <v>588</v>
      </c>
      <c r="F6282" s="23" t="s">
        <v>85</v>
      </c>
      <c r="G6282" s="23">
        <v>1</v>
      </c>
      <c r="H6282" s="23" t="s">
        <v>14</v>
      </c>
      <c r="I6282" s="24">
        <v>165539</v>
      </c>
      <c r="J6282" s="24">
        <v>289693</v>
      </c>
      <c r="K6282" s="24">
        <v>215445</v>
      </c>
      <c r="L6282" s="24">
        <v>377028</v>
      </c>
      <c r="M6282" s="24">
        <v>257953</v>
      </c>
      <c r="N6282" s="24">
        <v>451419</v>
      </c>
      <c r="O6282" s="24">
        <v>308290</v>
      </c>
      <c r="P6282" s="24">
        <v>539507</v>
      </c>
      <c r="Q6282" s="24">
        <v>364231</v>
      </c>
      <c r="R6282" s="24">
        <v>637405</v>
      </c>
      <c r="S6282" s="24">
        <v>399779</v>
      </c>
      <c r="T6282" s="24">
        <v>699613</v>
      </c>
      <c r="U6282" s="24">
        <v>433426</v>
      </c>
      <c r="V6282" s="24">
        <v>758495</v>
      </c>
    </row>
    <row r="6283" spans="1:22" hidden="1" x14ac:dyDescent="0.3">
      <c r="A6283" s="23"/>
      <c r="B6283" s="23">
        <v>2023</v>
      </c>
      <c r="C6283" s="23" t="s">
        <v>585</v>
      </c>
      <c r="D6283" t="s">
        <v>86</v>
      </c>
      <c r="E6283" s="23" t="s">
        <v>588</v>
      </c>
      <c r="F6283" s="23" t="s">
        <v>85</v>
      </c>
      <c r="G6283" s="23">
        <v>2</v>
      </c>
      <c r="H6283" s="23" t="s">
        <v>30</v>
      </c>
      <c r="I6283" s="24">
        <v>135843</v>
      </c>
      <c r="J6283" s="24">
        <v>237726</v>
      </c>
      <c r="K6283" s="24">
        <v>181841</v>
      </c>
      <c r="L6283" s="24">
        <v>318221</v>
      </c>
      <c r="M6283" s="24">
        <v>225000</v>
      </c>
      <c r="N6283" s="24">
        <v>393751</v>
      </c>
      <c r="O6283" s="24">
        <v>284856</v>
      </c>
      <c r="P6283" s="24">
        <v>498498</v>
      </c>
      <c r="Q6283" s="24">
        <v>345584</v>
      </c>
      <c r="R6283" s="24">
        <v>604772</v>
      </c>
      <c r="S6283" s="24">
        <v>381952</v>
      </c>
      <c r="T6283" s="24">
        <v>668416</v>
      </c>
      <c r="U6283" s="24">
        <v>416139</v>
      </c>
      <c r="V6283" s="24">
        <v>728243</v>
      </c>
    </row>
    <row r="6284" spans="1:22" hidden="1" x14ac:dyDescent="0.3">
      <c r="A6284" s="23"/>
      <c r="B6284" s="23">
        <v>2023</v>
      </c>
      <c r="C6284" s="23" t="s">
        <v>585</v>
      </c>
      <c r="D6284" t="s">
        <v>86</v>
      </c>
      <c r="E6284" s="23" t="s">
        <v>588</v>
      </c>
      <c r="F6284" s="23" t="s">
        <v>85</v>
      </c>
      <c r="G6284" s="23">
        <v>3</v>
      </c>
      <c r="H6284" s="23" t="s">
        <v>31</v>
      </c>
      <c r="I6284" s="24">
        <v>123469</v>
      </c>
      <c r="J6284" s="24">
        <v>216070</v>
      </c>
      <c r="K6284" s="24">
        <v>170171</v>
      </c>
      <c r="L6284" s="24">
        <v>297800</v>
      </c>
      <c r="M6284" s="24">
        <v>215347</v>
      </c>
      <c r="N6284" s="24">
        <v>376857</v>
      </c>
      <c r="O6284" s="24">
        <v>280225</v>
      </c>
      <c r="P6284" s="24">
        <v>490394</v>
      </c>
      <c r="Q6284" s="24">
        <v>348849</v>
      </c>
      <c r="R6284" s="24">
        <v>610485</v>
      </c>
      <c r="S6284" s="24">
        <v>392102</v>
      </c>
      <c r="T6284" s="24">
        <v>686178</v>
      </c>
      <c r="U6284" s="24">
        <v>434587</v>
      </c>
      <c r="V6284" s="24">
        <v>760528</v>
      </c>
    </row>
    <row r="6285" spans="1:22" hidden="1" x14ac:dyDescent="0.3">
      <c r="A6285" s="23"/>
      <c r="B6285" s="23">
        <v>2023</v>
      </c>
      <c r="C6285" s="23" t="s">
        <v>585</v>
      </c>
      <c r="D6285" t="s">
        <v>86</v>
      </c>
      <c r="E6285" s="23" t="s">
        <v>588</v>
      </c>
      <c r="F6285" s="23" t="s">
        <v>85</v>
      </c>
      <c r="G6285" s="23">
        <v>4</v>
      </c>
      <c r="H6285" s="23" t="s">
        <v>29</v>
      </c>
      <c r="I6285" s="24">
        <v>142657</v>
      </c>
      <c r="J6285" s="24">
        <v>228252</v>
      </c>
      <c r="K6285" s="24">
        <v>199720</v>
      </c>
      <c r="L6285" s="24">
        <v>319553</v>
      </c>
      <c r="M6285" s="24">
        <v>256783</v>
      </c>
      <c r="N6285" s="24">
        <v>410854</v>
      </c>
      <c r="O6285" s="24">
        <v>342378</v>
      </c>
      <c r="P6285" s="24">
        <v>547805</v>
      </c>
      <c r="Q6285" s="24">
        <v>427972</v>
      </c>
      <c r="R6285" s="24">
        <v>684756</v>
      </c>
      <c r="S6285" s="24">
        <v>485035</v>
      </c>
      <c r="T6285" s="24">
        <v>776057</v>
      </c>
      <c r="U6285" s="24">
        <v>542098</v>
      </c>
      <c r="V6285" s="24">
        <v>867357</v>
      </c>
    </row>
    <row r="6286" spans="1:22" x14ac:dyDescent="0.3">
      <c r="A6286" s="54"/>
      <c r="B6286" s="54" t="s">
        <v>620</v>
      </c>
      <c r="C6286" s="54" t="s">
        <v>610</v>
      </c>
      <c r="D6286" t="s">
        <v>86</v>
      </c>
      <c r="E6286" s="54" t="s">
        <v>588</v>
      </c>
      <c r="F6286" s="57" t="s">
        <v>85</v>
      </c>
      <c r="G6286" s="23">
        <v>1</v>
      </c>
      <c r="H6286" s="23" t="s">
        <v>14</v>
      </c>
      <c r="I6286" s="24">
        <v>166971</v>
      </c>
      <c r="J6286" s="24">
        <v>292199</v>
      </c>
      <c r="K6286" s="24">
        <v>217159</v>
      </c>
      <c r="L6286" s="24">
        <v>380029</v>
      </c>
      <c r="M6286" s="24">
        <v>260708</v>
      </c>
      <c r="N6286" s="24">
        <v>456239</v>
      </c>
      <c r="O6286" s="24">
        <v>312261</v>
      </c>
      <c r="P6286" s="24">
        <v>546457</v>
      </c>
      <c r="Q6286" s="24">
        <v>368814</v>
      </c>
      <c r="R6286" s="24">
        <v>645425</v>
      </c>
      <c r="S6286" s="24">
        <v>404725</v>
      </c>
      <c r="T6286" s="24">
        <v>708269</v>
      </c>
      <c r="U6286" s="24">
        <v>437591</v>
      </c>
      <c r="V6286" s="24">
        <v>765785</v>
      </c>
    </row>
    <row r="6287" spans="1:22" x14ac:dyDescent="0.3">
      <c r="A6287" s="54"/>
      <c r="B6287" s="54" t="s">
        <v>620</v>
      </c>
      <c r="C6287" s="54" t="s">
        <v>610</v>
      </c>
      <c r="D6287" t="s">
        <v>86</v>
      </c>
      <c r="E6287" s="54" t="s">
        <v>588</v>
      </c>
      <c r="F6287" s="57" t="s">
        <v>85</v>
      </c>
      <c r="G6287" s="23">
        <v>2</v>
      </c>
      <c r="H6287" s="23" t="s">
        <v>30</v>
      </c>
      <c r="I6287" s="24">
        <v>142109</v>
      </c>
      <c r="J6287" s="24">
        <v>248691</v>
      </c>
      <c r="K6287" s="24">
        <v>187473</v>
      </c>
      <c r="L6287" s="24">
        <v>328077</v>
      </c>
      <c r="M6287" s="24">
        <v>229122</v>
      </c>
      <c r="N6287" s="24">
        <v>400963</v>
      </c>
      <c r="O6287" s="24">
        <v>283311</v>
      </c>
      <c r="P6287" s="24">
        <v>495794</v>
      </c>
      <c r="Q6287" s="24">
        <v>338257</v>
      </c>
      <c r="R6287" s="24">
        <v>591950</v>
      </c>
      <c r="S6287" s="24">
        <v>374122</v>
      </c>
      <c r="T6287" s="24">
        <v>654714</v>
      </c>
      <c r="U6287" s="24">
        <v>407285</v>
      </c>
      <c r="V6287" s="24">
        <v>712748</v>
      </c>
    </row>
    <row r="6288" spans="1:22" x14ac:dyDescent="0.3">
      <c r="A6288" s="54"/>
      <c r="B6288" s="54" t="s">
        <v>620</v>
      </c>
      <c r="C6288" s="54" t="s">
        <v>610</v>
      </c>
      <c r="D6288" t="s">
        <v>86</v>
      </c>
      <c r="E6288" s="54" t="s">
        <v>588</v>
      </c>
      <c r="F6288" s="57" t="s">
        <v>85</v>
      </c>
      <c r="G6288" s="23">
        <v>3</v>
      </c>
      <c r="H6288" s="23" t="s">
        <v>31</v>
      </c>
      <c r="I6288" s="24">
        <v>125795</v>
      </c>
      <c r="J6288" s="24">
        <v>220142</v>
      </c>
      <c r="K6288" s="24">
        <v>170203</v>
      </c>
      <c r="L6288" s="24">
        <v>297856</v>
      </c>
      <c r="M6288" s="24">
        <v>214471</v>
      </c>
      <c r="N6288" s="24">
        <v>375325</v>
      </c>
      <c r="O6288" s="24">
        <v>281585</v>
      </c>
      <c r="P6288" s="24">
        <v>492774</v>
      </c>
      <c r="Q6288" s="24">
        <v>347878</v>
      </c>
      <c r="R6288" s="24">
        <v>608787</v>
      </c>
      <c r="S6288" s="24">
        <v>391162</v>
      </c>
      <c r="T6288" s="24">
        <v>684533</v>
      </c>
      <c r="U6288" s="24">
        <v>433716</v>
      </c>
      <c r="V6288" s="24">
        <v>759003</v>
      </c>
    </row>
    <row r="6289" spans="1:22" x14ac:dyDescent="0.3">
      <c r="A6289" s="54"/>
      <c r="B6289" s="54" t="s">
        <v>620</v>
      </c>
      <c r="C6289" s="54" t="s">
        <v>610</v>
      </c>
      <c r="D6289" t="s">
        <v>86</v>
      </c>
      <c r="E6289" s="54" t="s">
        <v>588</v>
      </c>
      <c r="F6289" s="57" t="s">
        <v>85</v>
      </c>
      <c r="G6289" s="23">
        <v>4</v>
      </c>
      <c r="H6289" s="23" t="s">
        <v>29</v>
      </c>
      <c r="I6289" s="24">
        <v>147261</v>
      </c>
      <c r="J6289" s="24">
        <v>235618</v>
      </c>
      <c r="K6289" s="24">
        <v>206166</v>
      </c>
      <c r="L6289" s="24">
        <v>329865</v>
      </c>
      <c r="M6289" s="24">
        <v>265070</v>
      </c>
      <c r="N6289" s="24">
        <v>424112</v>
      </c>
      <c r="O6289" s="24">
        <v>353427</v>
      </c>
      <c r="P6289" s="24">
        <v>565483</v>
      </c>
      <c r="Q6289" s="24">
        <v>441783</v>
      </c>
      <c r="R6289" s="24">
        <v>706853</v>
      </c>
      <c r="S6289" s="24">
        <v>500688</v>
      </c>
      <c r="T6289" s="24">
        <v>801101</v>
      </c>
      <c r="U6289" s="24">
        <v>559592</v>
      </c>
      <c r="V6289" s="24">
        <v>895348</v>
      </c>
    </row>
    <row r="6290" spans="1:22" hidden="1" x14ac:dyDescent="0.3">
      <c r="A6290" s="23"/>
      <c r="B6290" s="23">
        <v>2023</v>
      </c>
      <c r="C6290" s="23" t="s">
        <v>567</v>
      </c>
      <c r="D6290" t="s">
        <v>143</v>
      </c>
      <c r="E6290" s="23" t="s">
        <v>568</v>
      </c>
      <c r="F6290" s="23" t="s">
        <v>274</v>
      </c>
      <c r="G6290" s="23">
        <v>1</v>
      </c>
      <c r="H6290" s="23" t="s">
        <v>14</v>
      </c>
      <c r="I6290" s="24">
        <v>102705</v>
      </c>
      <c r="J6290" s="24">
        <v>179733</v>
      </c>
      <c r="K6290" s="24">
        <v>133503</v>
      </c>
      <c r="L6290" s="24">
        <v>233630</v>
      </c>
      <c r="M6290" s="24">
        <v>159700</v>
      </c>
      <c r="N6290" s="24">
        <v>279476</v>
      </c>
      <c r="O6290" s="24">
        <v>190665</v>
      </c>
      <c r="P6290" s="24">
        <v>333663</v>
      </c>
      <c r="Q6290" s="24">
        <v>225122</v>
      </c>
      <c r="R6290" s="24">
        <v>393963</v>
      </c>
      <c r="S6290" s="24">
        <v>247033</v>
      </c>
      <c r="T6290" s="24">
        <v>432308</v>
      </c>
      <c r="U6290" s="24">
        <v>267718</v>
      </c>
      <c r="V6290" s="24">
        <v>468507</v>
      </c>
    </row>
    <row r="6291" spans="1:22" hidden="1" x14ac:dyDescent="0.3">
      <c r="A6291" s="23"/>
      <c r="B6291" s="23">
        <v>2023</v>
      </c>
      <c r="C6291" s="23" t="s">
        <v>567</v>
      </c>
      <c r="D6291" t="s">
        <v>143</v>
      </c>
      <c r="E6291" s="23" t="s">
        <v>568</v>
      </c>
      <c r="F6291" s="23" t="s">
        <v>274</v>
      </c>
      <c r="G6291" s="23">
        <v>2</v>
      </c>
      <c r="H6291" s="23" t="s">
        <v>30</v>
      </c>
      <c r="I6291" s="24">
        <v>85173</v>
      </c>
      <c r="J6291" s="24">
        <v>149053</v>
      </c>
      <c r="K6291" s="24">
        <v>113663</v>
      </c>
      <c r="L6291" s="24">
        <v>198911</v>
      </c>
      <c r="M6291" s="24">
        <v>140245</v>
      </c>
      <c r="N6291" s="24">
        <v>245429</v>
      </c>
      <c r="O6291" s="24">
        <v>176830</v>
      </c>
      <c r="P6291" s="24">
        <v>309452</v>
      </c>
      <c r="Q6291" s="24">
        <v>214112</v>
      </c>
      <c r="R6291" s="24">
        <v>374697</v>
      </c>
      <c r="S6291" s="24">
        <v>236508</v>
      </c>
      <c r="T6291" s="24">
        <v>413890</v>
      </c>
      <c r="U6291" s="24">
        <v>257512</v>
      </c>
      <c r="V6291" s="24">
        <v>450646</v>
      </c>
    </row>
    <row r="6292" spans="1:22" hidden="1" x14ac:dyDescent="0.3">
      <c r="A6292" s="23"/>
      <c r="B6292" s="23">
        <v>2023</v>
      </c>
      <c r="C6292" s="23" t="s">
        <v>567</v>
      </c>
      <c r="D6292" t="s">
        <v>143</v>
      </c>
      <c r="E6292" s="23" t="s">
        <v>568</v>
      </c>
      <c r="F6292" s="23" t="s">
        <v>274</v>
      </c>
      <c r="G6292" s="23">
        <v>3</v>
      </c>
      <c r="H6292" s="23" t="s">
        <v>31</v>
      </c>
      <c r="I6292" s="24">
        <v>77996</v>
      </c>
      <c r="J6292" s="24">
        <v>136494</v>
      </c>
      <c r="K6292" s="24">
        <v>107610</v>
      </c>
      <c r="L6292" s="24">
        <v>188317</v>
      </c>
      <c r="M6292" s="24">
        <v>136322</v>
      </c>
      <c r="N6292" s="24">
        <v>238563</v>
      </c>
      <c r="O6292" s="24">
        <v>177686</v>
      </c>
      <c r="P6292" s="24">
        <v>310951</v>
      </c>
      <c r="Q6292" s="24">
        <v>221262</v>
      </c>
      <c r="R6292" s="24">
        <v>387208</v>
      </c>
      <c r="S6292" s="24">
        <v>248839</v>
      </c>
      <c r="T6292" s="24">
        <v>435468</v>
      </c>
      <c r="U6292" s="24">
        <v>275963</v>
      </c>
      <c r="V6292" s="24">
        <v>482935</v>
      </c>
    </row>
    <row r="6293" spans="1:22" hidden="1" x14ac:dyDescent="0.3">
      <c r="A6293" s="23"/>
      <c r="B6293" s="23">
        <v>2023</v>
      </c>
      <c r="C6293" s="23" t="s">
        <v>567</v>
      </c>
      <c r="D6293" t="s">
        <v>143</v>
      </c>
      <c r="E6293" s="23" t="s">
        <v>568</v>
      </c>
      <c r="F6293" s="23" t="s">
        <v>274</v>
      </c>
      <c r="G6293" s="23">
        <v>4</v>
      </c>
      <c r="H6293" s="23" t="s">
        <v>29</v>
      </c>
      <c r="I6293" s="24">
        <v>88529</v>
      </c>
      <c r="J6293" s="24">
        <v>141646</v>
      </c>
      <c r="K6293" s="24">
        <v>123940</v>
      </c>
      <c r="L6293" s="24">
        <v>198304</v>
      </c>
      <c r="M6293" s="24">
        <v>159352</v>
      </c>
      <c r="N6293" s="24">
        <v>254963</v>
      </c>
      <c r="O6293" s="24">
        <v>212469</v>
      </c>
      <c r="P6293" s="24">
        <v>339950</v>
      </c>
      <c r="Q6293" s="24">
        <v>265586</v>
      </c>
      <c r="R6293" s="24">
        <v>424938</v>
      </c>
      <c r="S6293" s="24">
        <v>300997</v>
      </c>
      <c r="T6293" s="24">
        <v>481596</v>
      </c>
      <c r="U6293" s="24">
        <v>336409</v>
      </c>
      <c r="V6293" s="24">
        <v>538254</v>
      </c>
    </row>
    <row r="6294" spans="1:22" x14ac:dyDescent="0.3">
      <c r="A6294" s="54"/>
      <c r="B6294" s="54" t="s">
        <v>620</v>
      </c>
      <c r="C6294" s="54" t="s">
        <v>611</v>
      </c>
      <c r="D6294" t="s">
        <v>143</v>
      </c>
      <c r="E6294" s="54" t="s">
        <v>568</v>
      </c>
      <c r="F6294" s="57" t="s">
        <v>274</v>
      </c>
      <c r="G6294" s="23">
        <v>1</v>
      </c>
      <c r="H6294" s="23" t="s">
        <v>14</v>
      </c>
      <c r="I6294" s="24">
        <v>103663</v>
      </c>
      <c r="J6294" s="24">
        <v>181410</v>
      </c>
      <c r="K6294" s="24">
        <v>134580</v>
      </c>
      <c r="L6294" s="24">
        <v>235515</v>
      </c>
      <c r="M6294" s="24">
        <v>161409</v>
      </c>
      <c r="N6294" s="24">
        <v>282466</v>
      </c>
      <c r="O6294" s="24">
        <v>193088</v>
      </c>
      <c r="P6294" s="24">
        <v>337903</v>
      </c>
      <c r="Q6294" s="24">
        <v>227852</v>
      </c>
      <c r="R6294" s="24">
        <v>398742</v>
      </c>
      <c r="S6294" s="24">
        <v>249949</v>
      </c>
      <c r="T6294" s="24">
        <v>437410</v>
      </c>
      <c r="U6294" s="24">
        <v>270020</v>
      </c>
      <c r="V6294" s="24">
        <v>472534</v>
      </c>
    </row>
    <row r="6295" spans="1:22" x14ac:dyDescent="0.3">
      <c r="A6295" s="54"/>
      <c r="B6295" s="54" t="s">
        <v>620</v>
      </c>
      <c r="C6295" s="54" t="s">
        <v>611</v>
      </c>
      <c r="D6295" t="s">
        <v>143</v>
      </c>
      <c r="E6295" s="54" t="s">
        <v>568</v>
      </c>
      <c r="F6295" s="57" t="s">
        <v>274</v>
      </c>
      <c r="G6295" s="23">
        <v>2</v>
      </c>
      <c r="H6295" s="23" t="s">
        <v>30</v>
      </c>
      <c r="I6295" s="24">
        <v>89248</v>
      </c>
      <c r="J6295" s="24">
        <v>156184</v>
      </c>
      <c r="K6295" s="24">
        <v>117368</v>
      </c>
      <c r="L6295" s="24">
        <v>205394</v>
      </c>
      <c r="M6295" s="24">
        <v>143096</v>
      </c>
      <c r="N6295" s="24">
        <v>250417</v>
      </c>
      <c r="O6295" s="24">
        <v>176303</v>
      </c>
      <c r="P6295" s="24">
        <v>308530</v>
      </c>
      <c r="Q6295" s="24">
        <v>210136</v>
      </c>
      <c r="R6295" s="24">
        <v>367737</v>
      </c>
      <c r="S6295" s="24">
        <v>232254</v>
      </c>
      <c r="T6295" s="24">
        <v>406445</v>
      </c>
      <c r="U6295" s="24">
        <v>252605</v>
      </c>
      <c r="V6295" s="24">
        <v>442059</v>
      </c>
    </row>
    <row r="6296" spans="1:22" x14ac:dyDescent="0.3">
      <c r="A6296" s="54"/>
      <c r="B6296" s="54" t="s">
        <v>620</v>
      </c>
      <c r="C6296" s="54" t="s">
        <v>611</v>
      </c>
      <c r="D6296" t="s">
        <v>143</v>
      </c>
      <c r="E6296" s="54" t="s">
        <v>568</v>
      </c>
      <c r="F6296" s="57" t="s">
        <v>274</v>
      </c>
      <c r="G6296" s="23">
        <v>3</v>
      </c>
      <c r="H6296" s="23" t="s">
        <v>31</v>
      </c>
      <c r="I6296" s="24">
        <v>80202</v>
      </c>
      <c r="J6296" s="24">
        <v>140353</v>
      </c>
      <c r="K6296" s="24">
        <v>108856</v>
      </c>
      <c r="L6296" s="24">
        <v>190498</v>
      </c>
      <c r="M6296" s="24">
        <v>137429</v>
      </c>
      <c r="N6296" s="24">
        <v>240500</v>
      </c>
      <c r="O6296" s="24">
        <v>180701</v>
      </c>
      <c r="P6296" s="24">
        <v>316226</v>
      </c>
      <c r="Q6296" s="24">
        <v>223497</v>
      </c>
      <c r="R6296" s="24">
        <v>391120</v>
      </c>
      <c r="S6296" s="24">
        <v>251499</v>
      </c>
      <c r="T6296" s="24">
        <v>440123</v>
      </c>
      <c r="U6296" s="24">
        <v>279078</v>
      </c>
      <c r="V6296" s="24">
        <v>488387</v>
      </c>
    </row>
    <row r="6297" spans="1:22" x14ac:dyDescent="0.3">
      <c r="A6297" s="54"/>
      <c r="B6297" s="54" t="s">
        <v>620</v>
      </c>
      <c r="C6297" s="54" t="s">
        <v>611</v>
      </c>
      <c r="D6297" t="s">
        <v>143</v>
      </c>
      <c r="E6297" s="54" t="s">
        <v>568</v>
      </c>
      <c r="F6297" s="57" t="s">
        <v>274</v>
      </c>
      <c r="G6297" s="23">
        <v>4</v>
      </c>
      <c r="H6297" s="23" t="s">
        <v>29</v>
      </c>
      <c r="I6297" s="24">
        <v>91452</v>
      </c>
      <c r="J6297" s="24">
        <v>146322</v>
      </c>
      <c r="K6297" s="24">
        <v>128032</v>
      </c>
      <c r="L6297" s="24">
        <v>204851</v>
      </c>
      <c r="M6297" s="24">
        <v>164613</v>
      </c>
      <c r="N6297" s="24">
        <v>263380</v>
      </c>
      <c r="O6297" s="24">
        <v>219484</v>
      </c>
      <c r="P6297" s="24">
        <v>351174</v>
      </c>
      <c r="Q6297" s="24">
        <v>274355</v>
      </c>
      <c r="R6297" s="24">
        <v>438967</v>
      </c>
      <c r="S6297" s="24">
        <v>310935</v>
      </c>
      <c r="T6297" s="24">
        <v>497496</v>
      </c>
      <c r="U6297" s="24">
        <v>347516</v>
      </c>
      <c r="V6297" s="24">
        <v>556025</v>
      </c>
    </row>
    <row r="6298" spans="1:22" hidden="1" x14ac:dyDescent="0.3">
      <c r="A6298" s="23"/>
      <c r="B6298" s="23">
        <v>2023</v>
      </c>
      <c r="C6298" s="23" t="s">
        <v>567</v>
      </c>
      <c r="D6298" t="s">
        <v>176</v>
      </c>
      <c r="E6298" s="23" t="s">
        <v>572</v>
      </c>
      <c r="F6298" s="23" t="s">
        <v>486</v>
      </c>
      <c r="G6298" s="23">
        <v>1</v>
      </c>
      <c r="H6298" s="23" t="s">
        <v>14</v>
      </c>
      <c r="I6298" s="24">
        <v>108802</v>
      </c>
      <c r="J6298" s="24">
        <v>190404</v>
      </c>
      <c r="K6298" s="24">
        <v>141309</v>
      </c>
      <c r="L6298" s="24">
        <v>247290</v>
      </c>
      <c r="M6298" s="24">
        <v>168934</v>
      </c>
      <c r="N6298" s="24">
        <v>295634</v>
      </c>
      <c r="O6298" s="24">
        <v>201544</v>
      </c>
      <c r="P6298" s="24">
        <v>352701</v>
      </c>
      <c r="Q6298" s="24">
        <v>237865</v>
      </c>
      <c r="R6298" s="24">
        <v>416263</v>
      </c>
      <c r="S6298" s="24">
        <v>260973</v>
      </c>
      <c r="T6298" s="24">
        <v>456703</v>
      </c>
      <c r="U6298" s="24">
        <v>282748</v>
      </c>
      <c r="V6298" s="24">
        <v>494809</v>
      </c>
    </row>
    <row r="6299" spans="1:22" hidden="1" x14ac:dyDescent="0.3">
      <c r="A6299" s="23"/>
      <c r="B6299" s="23">
        <v>2023</v>
      </c>
      <c r="C6299" s="23" t="s">
        <v>567</v>
      </c>
      <c r="D6299" t="s">
        <v>176</v>
      </c>
      <c r="E6299" s="23" t="s">
        <v>572</v>
      </c>
      <c r="F6299" s="23" t="s">
        <v>486</v>
      </c>
      <c r="G6299" s="23">
        <v>2</v>
      </c>
      <c r="H6299" s="23" t="s">
        <v>30</v>
      </c>
      <c r="I6299" s="24">
        <v>90877</v>
      </c>
      <c r="J6299" s="24">
        <v>159034</v>
      </c>
      <c r="K6299" s="24">
        <v>121024</v>
      </c>
      <c r="L6299" s="24">
        <v>211791</v>
      </c>
      <c r="M6299" s="24">
        <v>149041</v>
      </c>
      <c r="N6299" s="24">
        <v>260823</v>
      </c>
      <c r="O6299" s="24">
        <v>187398</v>
      </c>
      <c r="P6299" s="24">
        <v>327946</v>
      </c>
      <c r="Q6299" s="24">
        <v>226608</v>
      </c>
      <c r="R6299" s="24">
        <v>396564</v>
      </c>
      <c r="S6299" s="24">
        <v>250212</v>
      </c>
      <c r="T6299" s="24">
        <v>437870</v>
      </c>
      <c r="U6299" s="24">
        <v>272313</v>
      </c>
      <c r="V6299" s="24">
        <v>476547</v>
      </c>
    </row>
    <row r="6300" spans="1:22" hidden="1" x14ac:dyDescent="0.3">
      <c r="A6300" s="23"/>
      <c r="B6300" s="23">
        <v>2023</v>
      </c>
      <c r="C6300" s="23" t="s">
        <v>567</v>
      </c>
      <c r="D6300" t="s">
        <v>176</v>
      </c>
      <c r="E6300" s="23" t="s">
        <v>572</v>
      </c>
      <c r="F6300" s="23" t="s">
        <v>486</v>
      </c>
      <c r="G6300" s="23">
        <v>3</v>
      </c>
      <c r="H6300" s="23" t="s">
        <v>31</v>
      </c>
      <c r="I6300" s="24">
        <v>83637</v>
      </c>
      <c r="J6300" s="24">
        <v>146365</v>
      </c>
      <c r="K6300" s="24">
        <v>115471</v>
      </c>
      <c r="L6300" s="24">
        <v>202075</v>
      </c>
      <c r="M6300" s="24">
        <v>146383</v>
      </c>
      <c r="N6300" s="24">
        <v>256171</v>
      </c>
      <c r="O6300" s="24">
        <v>191010</v>
      </c>
      <c r="P6300" s="24">
        <v>334268</v>
      </c>
      <c r="Q6300" s="24">
        <v>237898</v>
      </c>
      <c r="R6300" s="24">
        <v>416321</v>
      </c>
      <c r="S6300" s="24">
        <v>267650</v>
      </c>
      <c r="T6300" s="24">
        <v>468387</v>
      </c>
      <c r="U6300" s="24">
        <v>296938</v>
      </c>
      <c r="V6300" s="24">
        <v>519642</v>
      </c>
    </row>
    <row r="6301" spans="1:22" hidden="1" x14ac:dyDescent="0.3">
      <c r="A6301" s="23"/>
      <c r="B6301" s="23">
        <v>2023</v>
      </c>
      <c r="C6301" s="23" t="s">
        <v>567</v>
      </c>
      <c r="D6301" t="s">
        <v>176</v>
      </c>
      <c r="E6301" s="23" t="s">
        <v>572</v>
      </c>
      <c r="F6301" s="23" t="s">
        <v>486</v>
      </c>
      <c r="G6301" s="23">
        <v>4</v>
      </c>
      <c r="H6301" s="23" t="s">
        <v>29</v>
      </c>
      <c r="I6301" s="24">
        <v>93799</v>
      </c>
      <c r="J6301" s="24">
        <v>150078</v>
      </c>
      <c r="K6301" s="24">
        <v>131318</v>
      </c>
      <c r="L6301" s="24">
        <v>210109</v>
      </c>
      <c r="M6301" s="24">
        <v>168838</v>
      </c>
      <c r="N6301" s="24">
        <v>270141</v>
      </c>
      <c r="O6301" s="24">
        <v>225117</v>
      </c>
      <c r="P6301" s="24">
        <v>360188</v>
      </c>
      <c r="Q6301" s="24">
        <v>281397</v>
      </c>
      <c r="R6301" s="24">
        <v>450235</v>
      </c>
      <c r="S6301" s="24">
        <v>318916</v>
      </c>
      <c r="T6301" s="24">
        <v>510266</v>
      </c>
      <c r="U6301" s="24">
        <v>356436</v>
      </c>
      <c r="V6301" s="24">
        <v>570297</v>
      </c>
    </row>
    <row r="6302" spans="1:22" x14ac:dyDescent="0.3">
      <c r="A6302" s="54"/>
      <c r="B6302" s="54" t="s">
        <v>620</v>
      </c>
      <c r="C6302" s="54" t="s">
        <v>611</v>
      </c>
      <c r="D6302" t="s">
        <v>176</v>
      </c>
      <c r="E6302" s="54" t="s">
        <v>572</v>
      </c>
      <c r="F6302" s="57" t="s">
        <v>486</v>
      </c>
      <c r="G6302" s="23">
        <v>1</v>
      </c>
      <c r="H6302" s="23" t="s">
        <v>14</v>
      </c>
      <c r="I6302" s="24">
        <v>109735</v>
      </c>
      <c r="J6302" s="24">
        <v>192036</v>
      </c>
      <c r="K6302" s="24">
        <v>142340</v>
      </c>
      <c r="L6302" s="24">
        <v>249094</v>
      </c>
      <c r="M6302" s="24">
        <v>170634</v>
      </c>
      <c r="N6302" s="24">
        <v>298610</v>
      </c>
      <c r="O6302" s="24">
        <v>204002</v>
      </c>
      <c r="P6302" s="24">
        <v>357003</v>
      </c>
      <c r="Q6302" s="24">
        <v>240626</v>
      </c>
      <c r="R6302" s="24">
        <v>421096</v>
      </c>
      <c r="S6302" s="24">
        <v>263915</v>
      </c>
      <c r="T6302" s="24">
        <v>461852</v>
      </c>
      <c r="U6302" s="24">
        <v>284992</v>
      </c>
      <c r="V6302" s="24">
        <v>498736</v>
      </c>
    </row>
    <row r="6303" spans="1:22" x14ac:dyDescent="0.3">
      <c r="A6303" s="54"/>
      <c r="B6303" s="54" t="s">
        <v>620</v>
      </c>
      <c r="C6303" s="54" t="s">
        <v>611</v>
      </c>
      <c r="D6303" t="s">
        <v>176</v>
      </c>
      <c r="E6303" s="54" t="s">
        <v>572</v>
      </c>
      <c r="F6303" s="57" t="s">
        <v>486</v>
      </c>
      <c r="G6303" s="23">
        <v>2</v>
      </c>
      <c r="H6303" s="23" t="s">
        <v>30</v>
      </c>
      <c r="I6303" s="24">
        <v>94996</v>
      </c>
      <c r="J6303" s="24">
        <v>166244</v>
      </c>
      <c r="K6303" s="24">
        <v>124741</v>
      </c>
      <c r="L6303" s="24">
        <v>218297</v>
      </c>
      <c r="M6303" s="24">
        <v>151909</v>
      </c>
      <c r="N6303" s="24">
        <v>265842</v>
      </c>
      <c r="O6303" s="24">
        <v>186839</v>
      </c>
      <c r="P6303" s="24">
        <v>326969</v>
      </c>
      <c r="Q6303" s="24">
        <v>222511</v>
      </c>
      <c r="R6303" s="24">
        <v>389395</v>
      </c>
      <c r="S6303" s="24">
        <v>245850</v>
      </c>
      <c r="T6303" s="24">
        <v>430237</v>
      </c>
      <c r="U6303" s="24">
        <v>267272</v>
      </c>
      <c r="V6303" s="24">
        <v>467726</v>
      </c>
    </row>
    <row r="6304" spans="1:22" x14ac:dyDescent="0.3">
      <c r="A6304" s="54"/>
      <c r="B6304" s="54" t="s">
        <v>620</v>
      </c>
      <c r="C6304" s="54" t="s">
        <v>611</v>
      </c>
      <c r="D6304" t="s">
        <v>176</v>
      </c>
      <c r="E6304" s="54" t="s">
        <v>572</v>
      </c>
      <c r="F6304" s="57" t="s">
        <v>486</v>
      </c>
      <c r="G6304" s="23">
        <v>3</v>
      </c>
      <c r="H6304" s="23" t="s">
        <v>31</v>
      </c>
      <c r="I6304" s="24">
        <v>85972</v>
      </c>
      <c r="J6304" s="24">
        <v>150450</v>
      </c>
      <c r="K6304" s="24">
        <v>116857</v>
      </c>
      <c r="L6304" s="24">
        <v>204499</v>
      </c>
      <c r="M6304" s="24">
        <v>147659</v>
      </c>
      <c r="N6304" s="24">
        <v>258403</v>
      </c>
      <c r="O6304" s="24">
        <v>194284</v>
      </c>
      <c r="P6304" s="24">
        <v>339996</v>
      </c>
      <c r="Q6304" s="24">
        <v>240422</v>
      </c>
      <c r="R6304" s="24">
        <v>420738</v>
      </c>
      <c r="S6304" s="24">
        <v>270640</v>
      </c>
      <c r="T6304" s="24">
        <v>473621</v>
      </c>
      <c r="U6304" s="24">
        <v>300426</v>
      </c>
      <c r="V6304" s="24">
        <v>525746</v>
      </c>
    </row>
    <row r="6305" spans="1:22" x14ac:dyDescent="0.3">
      <c r="A6305" s="54"/>
      <c r="B6305" s="54" t="s">
        <v>620</v>
      </c>
      <c r="C6305" s="54" t="s">
        <v>611</v>
      </c>
      <c r="D6305" t="s">
        <v>176</v>
      </c>
      <c r="E6305" s="54" t="s">
        <v>572</v>
      </c>
      <c r="F6305" s="57" t="s">
        <v>486</v>
      </c>
      <c r="G6305" s="23">
        <v>4</v>
      </c>
      <c r="H6305" s="23" t="s">
        <v>29</v>
      </c>
      <c r="I6305" s="24">
        <v>96821</v>
      </c>
      <c r="J6305" s="24">
        <v>154914</v>
      </c>
      <c r="K6305" s="24">
        <v>135550</v>
      </c>
      <c r="L6305" s="24">
        <v>216880</v>
      </c>
      <c r="M6305" s="24">
        <v>174278</v>
      </c>
      <c r="N6305" s="24">
        <v>278846</v>
      </c>
      <c r="O6305" s="24">
        <v>232371</v>
      </c>
      <c r="P6305" s="24">
        <v>371794</v>
      </c>
      <c r="Q6305" s="24">
        <v>290464</v>
      </c>
      <c r="R6305" s="24">
        <v>464743</v>
      </c>
      <c r="S6305" s="24">
        <v>329193</v>
      </c>
      <c r="T6305" s="24">
        <v>526708</v>
      </c>
      <c r="U6305" s="24">
        <v>367921</v>
      </c>
      <c r="V6305" s="24">
        <v>588674</v>
      </c>
    </row>
    <row r="6306" spans="1:22" hidden="1" x14ac:dyDescent="0.3">
      <c r="A6306" s="23"/>
      <c r="B6306" s="23">
        <v>2023</v>
      </c>
      <c r="C6306" s="23" t="s">
        <v>544</v>
      </c>
      <c r="D6306" t="s">
        <v>181</v>
      </c>
      <c r="E6306" s="23" t="s">
        <v>550</v>
      </c>
      <c r="F6306" s="23" t="s">
        <v>386</v>
      </c>
      <c r="G6306" s="23">
        <v>1</v>
      </c>
      <c r="H6306" s="23" t="s">
        <v>14</v>
      </c>
      <c r="I6306" s="24">
        <v>122486</v>
      </c>
      <c r="J6306" s="24">
        <v>214351</v>
      </c>
      <c r="K6306" s="24">
        <v>159028</v>
      </c>
      <c r="L6306" s="24">
        <v>278300</v>
      </c>
      <c r="M6306" s="24">
        <v>190072</v>
      </c>
      <c r="N6306" s="24">
        <v>332626</v>
      </c>
      <c r="O6306" s="24">
        <v>226698</v>
      </c>
      <c r="P6306" s="24">
        <v>396722</v>
      </c>
      <c r="Q6306" s="24">
        <v>267507</v>
      </c>
      <c r="R6306" s="24">
        <v>468138</v>
      </c>
      <c r="S6306" s="24">
        <v>293476</v>
      </c>
      <c r="T6306" s="24">
        <v>513583</v>
      </c>
      <c r="U6306" s="24">
        <v>317929</v>
      </c>
      <c r="V6306" s="24">
        <v>556376</v>
      </c>
    </row>
    <row r="6307" spans="1:22" hidden="1" x14ac:dyDescent="0.3">
      <c r="A6307" s="23"/>
      <c r="B6307" s="23">
        <v>2023</v>
      </c>
      <c r="C6307" s="23" t="s">
        <v>544</v>
      </c>
      <c r="D6307" t="s">
        <v>181</v>
      </c>
      <c r="E6307" s="23" t="s">
        <v>550</v>
      </c>
      <c r="F6307" s="23" t="s">
        <v>386</v>
      </c>
      <c r="G6307" s="23">
        <v>2</v>
      </c>
      <c r="H6307" s="23" t="s">
        <v>30</v>
      </c>
      <c r="I6307" s="24">
        <v>102591</v>
      </c>
      <c r="J6307" s="24">
        <v>179534</v>
      </c>
      <c r="K6307" s="24">
        <v>136514</v>
      </c>
      <c r="L6307" s="24">
        <v>238900</v>
      </c>
      <c r="M6307" s="24">
        <v>167993</v>
      </c>
      <c r="N6307" s="24">
        <v>293988</v>
      </c>
      <c r="O6307" s="24">
        <v>210998</v>
      </c>
      <c r="P6307" s="24">
        <v>369246</v>
      </c>
      <c r="Q6307" s="24">
        <v>255013</v>
      </c>
      <c r="R6307" s="24">
        <v>446274</v>
      </c>
      <c r="S6307" s="24">
        <v>281532</v>
      </c>
      <c r="T6307" s="24">
        <v>492681</v>
      </c>
      <c r="U6307" s="24">
        <v>306347</v>
      </c>
      <c r="V6307" s="24">
        <v>536107</v>
      </c>
    </row>
    <row r="6308" spans="1:22" hidden="1" x14ac:dyDescent="0.3">
      <c r="A6308" s="23"/>
      <c r="B6308" s="23">
        <v>2023</v>
      </c>
      <c r="C6308" s="23" t="s">
        <v>544</v>
      </c>
      <c r="D6308" t="s">
        <v>181</v>
      </c>
      <c r="E6308" s="23" t="s">
        <v>550</v>
      </c>
      <c r="F6308" s="23" t="s">
        <v>386</v>
      </c>
      <c r="G6308" s="23">
        <v>3</v>
      </c>
      <c r="H6308" s="23" t="s">
        <v>31</v>
      </c>
      <c r="I6308" s="24">
        <v>94601</v>
      </c>
      <c r="J6308" s="24">
        <v>165551</v>
      </c>
      <c r="K6308" s="24">
        <v>130642</v>
      </c>
      <c r="L6308" s="24">
        <v>228624</v>
      </c>
      <c r="M6308" s="24">
        <v>165660</v>
      </c>
      <c r="N6308" s="24">
        <v>289905</v>
      </c>
      <c r="O6308" s="24">
        <v>216255</v>
      </c>
      <c r="P6308" s="24">
        <v>378446</v>
      </c>
      <c r="Q6308" s="24">
        <v>269358</v>
      </c>
      <c r="R6308" s="24">
        <v>471377</v>
      </c>
      <c r="S6308" s="24">
        <v>303089</v>
      </c>
      <c r="T6308" s="24">
        <v>530405</v>
      </c>
      <c r="U6308" s="24">
        <v>336305</v>
      </c>
      <c r="V6308" s="24">
        <v>588534</v>
      </c>
    </row>
    <row r="6309" spans="1:22" hidden="1" x14ac:dyDescent="0.3">
      <c r="A6309" s="23"/>
      <c r="B6309" s="23">
        <v>2023</v>
      </c>
      <c r="C6309" s="23" t="s">
        <v>544</v>
      </c>
      <c r="D6309" t="s">
        <v>181</v>
      </c>
      <c r="E6309" s="23" t="s">
        <v>550</v>
      </c>
      <c r="F6309" s="23" t="s">
        <v>386</v>
      </c>
      <c r="G6309" s="23">
        <v>4</v>
      </c>
      <c r="H6309" s="23" t="s">
        <v>29</v>
      </c>
      <c r="I6309" s="24">
        <v>105602</v>
      </c>
      <c r="J6309" s="24">
        <v>168964</v>
      </c>
      <c r="K6309" s="24">
        <v>147843</v>
      </c>
      <c r="L6309" s="24">
        <v>236549</v>
      </c>
      <c r="M6309" s="24">
        <v>190084</v>
      </c>
      <c r="N6309" s="24">
        <v>304135</v>
      </c>
      <c r="O6309" s="24">
        <v>253446</v>
      </c>
      <c r="P6309" s="24">
        <v>405513</v>
      </c>
      <c r="Q6309" s="24">
        <v>316807</v>
      </c>
      <c r="R6309" s="24">
        <v>506891</v>
      </c>
      <c r="S6309" s="24">
        <v>359048</v>
      </c>
      <c r="T6309" s="24">
        <v>574477</v>
      </c>
      <c r="U6309" s="24">
        <v>401289</v>
      </c>
      <c r="V6309" s="24">
        <v>642062</v>
      </c>
    </row>
    <row r="6310" spans="1:22" x14ac:dyDescent="0.3">
      <c r="A6310" s="54"/>
      <c r="B6310" s="54" t="s">
        <v>620</v>
      </c>
      <c r="C6310" s="54" t="s">
        <v>614</v>
      </c>
      <c r="D6310" t="s">
        <v>181</v>
      </c>
      <c r="E6310" s="54" t="s">
        <v>550</v>
      </c>
      <c r="F6310" s="57" t="s">
        <v>386</v>
      </c>
      <c r="G6310" s="23">
        <v>1</v>
      </c>
      <c r="H6310" s="23" t="s">
        <v>14</v>
      </c>
      <c r="I6310" s="24">
        <v>121590</v>
      </c>
      <c r="J6310" s="24">
        <v>212783</v>
      </c>
      <c r="K6310" s="24">
        <v>157724</v>
      </c>
      <c r="L6310" s="24">
        <v>276017</v>
      </c>
      <c r="M6310" s="24">
        <v>189081</v>
      </c>
      <c r="N6310" s="24">
        <v>330892</v>
      </c>
      <c r="O6310" s="24">
        <v>226062</v>
      </c>
      <c r="P6310" s="24">
        <v>395609</v>
      </c>
      <c r="Q6310" s="24">
        <v>266653</v>
      </c>
      <c r="R6310" s="24">
        <v>466642</v>
      </c>
      <c r="S6310" s="24">
        <v>292463</v>
      </c>
      <c r="T6310" s="24">
        <v>511811</v>
      </c>
      <c r="U6310" s="24">
        <v>315826</v>
      </c>
      <c r="V6310" s="24">
        <v>552695</v>
      </c>
    </row>
    <row r="6311" spans="1:22" x14ac:dyDescent="0.3">
      <c r="A6311" s="54"/>
      <c r="B6311" s="54" t="s">
        <v>620</v>
      </c>
      <c r="C6311" s="54" t="s">
        <v>614</v>
      </c>
      <c r="D6311" t="s">
        <v>181</v>
      </c>
      <c r="E6311" s="54" t="s">
        <v>550</v>
      </c>
      <c r="F6311" s="57" t="s">
        <v>386</v>
      </c>
      <c r="G6311" s="23">
        <v>2</v>
      </c>
      <c r="H6311" s="23" t="s">
        <v>30</v>
      </c>
      <c r="I6311" s="24">
        <v>105232</v>
      </c>
      <c r="J6311" s="24">
        <v>184156</v>
      </c>
      <c r="K6311" s="24">
        <v>138191</v>
      </c>
      <c r="L6311" s="24">
        <v>241835</v>
      </c>
      <c r="M6311" s="24">
        <v>168299</v>
      </c>
      <c r="N6311" s="24">
        <v>294523</v>
      </c>
      <c r="O6311" s="24">
        <v>207014</v>
      </c>
      <c r="P6311" s="24">
        <v>362274</v>
      </c>
      <c r="Q6311" s="24">
        <v>246547</v>
      </c>
      <c r="R6311" s="24">
        <v>431458</v>
      </c>
      <c r="S6311" s="24">
        <v>272411</v>
      </c>
      <c r="T6311" s="24">
        <v>476720</v>
      </c>
      <c r="U6311" s="24">
        <v>296154</v>
      </c>
      <c r="V6311" s="24">
        <v>518270</v>
      </c>
    </row>
    <row r="6312" spans="1:22" x14ac:dyDescent="0.3">
      <c r="A6312" s="54"/>
      <c r="B6312" s="54" t="s">
        <v>620</v>
      </c>
      <c r="C6312" s="54" t="s">
        <v>614</v>
      </c>
      <c r="D6312" t="s">
        <v>181</v>
      </c>
      <c r="E6312" s="54" t="s">
        <v>550</v>
      </c>
      <c r="F6312" s="57" t="s">
        <v>386</v>
      </c>
      <c r="G6312" s="23">
        <v>3</v>
      </c>
      <c r="H6312" s="23" t="s">
        <v>31</v>
      </c>
      <c r="I6312" s="24">
        <v>95203</v>
      </c>
      <c r="J6312" s="24">
        <v>166606</v>
      </c>
      <c r="K6312" s="24">
        <v>129396</v>
      </c>
      <c r="L6312" s="24">
        <v>226443</v>
      </c>
      <c r="M6312" s="24">
        <v>163497</v>
      </c>
      <c r="N6312" s="24">
        <v>286119</v>
      </c>
      <c r="O6312" s="24">
        <v>215116</v>
      </c>
      <c r="P6312" s="24">
        <v>376453</v>
      </c>
      <c r="Q6312" s="24">
        <v>266195</v>
      </c>
      <c r="R6312" s="24">
        <v>465842</v>
      </c>
      <c r="S6312" s="24">
        <v>299648</v>
      </c>
      <c r="T6312" s="24">
        <v>524384</v>
      </c>
      <c r="U6312" s="24">
        <v>332621</v>
      </c>
      <c r="V6312" s="24">
        <v>582087</v>
      </c>
    </row>
    <row r="6313" spans="1:22" x14ac:dyDescent="0.3">
      <c r="A6313" s="54"/>
      <c r="B6313" s="54" t="s">
        <v>620</v>
      </c>
      <c r="C6313" s="54" t="s">
        <v>614</v>
      </c>
      <c r="D6313" t="s">
        <v>181</v>
      </c>
      <c r="E6313" s="54" t="s">
        <v>550</v>
      </c>
      <c r="F6313" s="57" t="s">
        <v>386</v>
      </c>
      <c r="G6313" s="23">
        <v>4</v>
      </c>
      <c r="H6313" s="23" t="s">
        <v>29</v>
      </c>
      <c r="I6313" s="24">
        <v>107281</v>
      </c>
      <c r="J6313" s="24">
        <v>171650</v>
      </c>
      <c r="K6313" s="24">
        <v>150193</v>
      </c>
      <c r="L6313" s="24">
        <v>240309</v>
      </c>
      <c r="M6313" s="24">
        <v>193106</v>
      </c>
      <c r="N6313" s="24">
        <v>308969</v>
      </c>
      <c r="O6313" s="24">
        <v>257474</v>
      </c>
      <c r="P6313" s="24">
        <v>411959</v>
      </c>
      <c r="Q6313" s="24">
        <v>321843</v>
      </c>
      <c r="R6313" s="24">
        <v>514949</v>
      </c>
      <c r="S6313" s="24">
        <v>364755</v>
      </c>
      <c r="T6313" s="24">
        <v>583609</v>
      </c>
      <c r="U6313" s="24">
        <v>407668</v>
      </c>
      <c r="V6313" s="24">
        <v>652268</v>
      </c>
    </row>
    <row r="6314" spans="1:22" hidden="1" x14ac:dyDescent="0.3">
      <c r="A6314" s="23"/>
      <c r="B6314" s="23">
        <v>2023</v>
      </c>
      <c r="C6314" s="23" t="s">
        <v>551</v>
      </c>
      <c r="D6314" t="s">
        <v>141</v>
      </c>
      <c r="E6314" s="23" t="s">
        <v>552</v>
      </c>
      <c r="F6314" s="23" t="s">
        <v>352</v>
      </c>
      <c r="G6314" s="23">
        <v>1</v>
      </c>
      <c r="H6314" s="23" t="s">
        <v>14</v>
      </c>
      <c r="I6314" s="24">
        <v>107027</v>
      </c>
      <c r="J6314" s="24">
        <v>187297</v>
      </c>
      <c r="K6314" s="24">
        <v>138856</v>
      </c>
      <c r="L6314" s="24">
        <v>242998</v>
      </c>
      <c r="M6314" s="24">
        <v>165874</v>
      </c>
      <c r="N6314" s="24">
        <v>290279</v>
      </c>
      <c r="O6314" s="24">
        <v>197715</v>
      </c>
      <c r="P6314" s="24">
        <v>346001</v>
      </c>
      <c r="Q6314" s="24">
        <v>233221</v>
      </c>
      <c r="R6314" s="24">
        <v>408136</v>
      </c>
      <c r="S6314" s="24">
        <v>255824</v>
      </c>
      <c r="T6314" s="24">
        <v>447692</v>
      </c>
      <c r="U6314" s="24">
        <v>277074</v>
      </c>
      <c r="V6314" s="24">
        <v>484880</v>
      </c>
    </row>
    <row r="6315" spans="1:22" hidden="1" x14ac:dyDescent="0.3">
      <c r="A6315" s="23"/>
      <c r="B6315" s="23">
        <v>2023</v>
      </c>
      <c r="C6315" s="23" t="s">
        <v>551</v>
      </c>
      <c r="D6315" t="s">
        <v>141</v>
      </c>
      <c r="E6315" s="23" t="s">
        <v>552</v>
      </c>
      <c r="F6315" s="23" t="s">
        <v>352</v>
      </c>
      <c r="G6315" s="23">
        <v>2</v>
      </c>
      <c r="H6315" s="23" t="s">
        <v>30</v>
      </c>
      <c r="I6315" s="24">
        <v>90188</v>
      </c>
      <c r="J6315" s="24">
        <v>157829</v>
      </c>
      <c r="K6315" s="24">
        <v>119800</v>
      </c>
      <c r="L6315" s="24">
        <v>209651</v>
      </c>
      <c r="M6315" s="24">
        <v>147187</v>
      </c>
      <c r="N6315" s="24">
        <v>257577</v>
      </c>
      <c r="O6315" s="24">
        <v>184427</v>
      </c>
      <c r="P6315" s="24">
        <v>322746</v>
      </c>
      <c r="Q6315" s="24">
        <v>222646</v>
      </c>
      <c r="R6315" s="24">
        <v>389630</v>
      </c>
      <c r="S6315" s="24">
        <v>245715</v>
      </c>
      <c r="T6315" s="24">
        <v>430001</v>
      </c>
      <c r="U6315" s="24">
        <v>267271</v>
      </c>
      <c r="V6315" s="24">
        <v>467725</v>
      </c>
    </row>
    <row r="6316" spans="1:22" hidden="1" x14ac:dyDescent="0.3">
      <c r="A6316" s="23"/>
      <c r="B6316" s="23">
        <v>2023</v>
      </c>
      <c r="C6316" s="23" t="s">
        <v>551</v>
      </c>
      <c r="D6316" t="s">
        <v>141</v>
      </c>
      <c r="E6316" s="23" t="s">
        <v>552</v>
      </c>
      <c r="F6316" s="23" t="s">
        <v>352</v>
      </c>
      <c r="G6316" s="23">
        <v>3</v>
      </c>
      <c r="H6316" s="23" t="s">
        <v>31</v>
      </c>
      <c r="I6316" s="24">
        <v>83512</v>
      </c>
      <c r="J6316" s="24">
        <v>146147</v>
      </c>
      <c r="K6316" s="24">
        <v>115395</v>
      </c>
      <c r="L6316" s="24">
        <v>201941</v>
      </c>
      <c r="M6316" s="24">
        <v>146411</v>
      </c>
      <c r="N6316" s="24">
        <v>256220</v>
      </c>
      <c r="O6316" s="24">
        <v>191300</v>
      </c>
      <c r="P6316" s="24">
        <v>334775</v>
      </c>
      <c r="Q6316" s="24">
        <v>238313</v>
      </c>
      <c r="R6316" s="24">
        <v>417047</v>
      </c>
      <c r="S6316" s="24">
        <v>268239</v>
      </c>
      <c r="T6316" s="24">
        <v>469418</v>
      </c>
      <c r="U6316" s="24">
        <v>297730</v>
      </c>
      <c r="V6316" s="24">
        <v>521028</v>
      </c>
    </row>
    <row r="6317" spans="1:22" hidden="1" x14ac:dyDescent="0.3">
      <c r="A6317" s="23"/>
      <c r="B6317" s="23">
        <v>2023</v>
      </c>
      <c r="C6317" s="23" t="s">
        <v>551</v>
      </c>
      <c r="D6317" t="s">
        <v>141</v>
      </c>
      <c r="E6317" s="23" t="s">
        <v>552</v>
      </c>
      <c r="F6317" s="23" t="s">
        <v>352</v>
      </c>
      <c r="G6317" s="23">
        <v>4</v>
      </c>
      <c r="H6317" s="23" t="s">
        <v>29</v>
      </c>
      <c r="I6317" s="24">
        <v>92286</v>
      </c>
      <c r="J6317" s="24">
        <v>147658</v>
      </c>
      <c r="K6317" s="24">
        <v>129201</v>
      </c>
      <c r="L6317" s="24">
        <v>206721</v>
      </c>
      <c r="M6317" s="24">
        <v>166115</v>
      </c>
      <c r="N6317" s="24">
        <v>265785</v>
      </c>
      <c r="O6317" s="24">
        <v>221487</v>
      </c>
      <c r="P6317" s="24">
        <v>354379</v>
      </c>
      <c r="Q6317" s="24">
        <v>276859</v>
      </c>
      <c r="R6317" s="24">
        <v>442974</v>
      </c>
      <c r="S6317" s="24">
        <v>313773</v>
      </c>
      <c r="T6317" s="24">
        <v>502037</v>
      </c>
      <c r="U6317" s="24">
        <v>350688</v>
      </c>
      <c r="V6317" s="24">
        <v>561101</v>
      </c>
    </row>
    <row r="6318" spans="1:22" x14ac:dyDescent="0.3">
      <c r="A6318" s="54"/>
      <c r="B6318" s="54" t="s">
        <v>620</v>
      </c>
      <c r="C6318" s="54" t="s">
        <v>608</v>
      </c>
      <c r="D6318" t="s">
        <v>141</v>
      </c>
      <c r="E6318" s="54" t="s">
        <v>552</v>
      </c>
      <c r="F6318" s="57" t="s">
        <v>352</v>
      </c>
      <c r="G6318" s="23">
        <v>1</v>
      </c>
      <c r="H6318" s="23" t="s">
        <v>14</v>
      </c>
      <c r="I6318" s="24">
        <v>108547</v>
      </c>
      <c r="J6318" s="24">
        <v>189957</v>
      </c>
      <c r="K6318" s="24">
        <v>140625</v>
      </c>
      <c r="L6318" s="24">
        <v>246094</v>
      </c>
      <c r="M6318" s="24">
        <v>168464</v>
      </c>
      <c r="N6318" s="24">
        <v>294812</v>
      </c>
      <c r="O6318" s="24">
        <v>201235</v>
      </c>
      <c r="P6318" s="24">
        <v>352161</v>
      </c>
      <c r="Q6318" s="24">
        <v>237214</v>
      </c>
      <c r="R6318" s="24">
        <v>415125</v>
      </c>
      <c r="S6318" s="24">
        <v>260108</v>
      </c>
      <c r="T6318" s="24">
        <v>455190</v>
      </c>
      <c r="U6318" s="24">
        <v>280717</v>
      </c>
      <c r="V6318" s="24">
        <v>491255</v>
      </c>
    </row>
    <row r="6319" spans="1:22" x14ac:dyDescent="0.3">
      <c r="A6319" s="54"/>
      <c r="B6319" s="54" t="s">
        <v>620</v>
      </c>
      <c r="C6319" s="54" t="s">
        <v>608</v>
      </c>
      <c r="D6319" t="s">
        <v>141</v>
      </c>
      <c r="E6319" s="54" t="s">
        <v>552</v>
      </c>
      <c r="F6319" s="57" t="s">
        <v>352</v>
      </c>
      <c r="G6319" s="23">
        <v>2</v>
      </c>
      <c r="H6319" s="23" t="s">
        <v>30</v>
      </c>
      <c r="I6319" s="24">
        <v>94702</v>
      </c>
      <c r="J6319" s="24">
        <v>165728</v>
      </c>
      <c r="K6319" s="24">
        <v>124093</v>
      </c>
      <c r="L6319" s="24">
        <v>217163</v>
      </c>
      <c r="M6319" s="24">
        <v>150874</v>
      </c>
      <c r="N6319" s="24">
        <v>264030</v>
      </c>
      <c r="O6319" s="24">
        <v>185113</v>
      </c>
      <c r="P6319" s="24">
        <v>323947</v>
      </c>
      <c r="Q6319" s="24">
        <v>220197</v>
      </c>
      <c r="R6319" s="24">
        <v>385345</v>
      </c>
      <c r="S6319" s="24">
        <v>243177</v>
      </c>
      <c r="T6319" s="24">
        <v>425559</v>
      </c>
      <c r="U6319" s="24">
        <v>264196</v>
      </c>
      <c r="V6319" s="24">
        <v>462344</v>
      </c>
    </row>
    <row r="6320" spans="1:22" x14ac:dyDescent="0.3">
      <c r="A6320" s="54"/>
      <c r="B6320" s="54" t="s">
        <v>620</v>
      </c>
      <c r="C6320" s="54" t="s">
        <v>608</v>
      </c>
      <c r="D6320" t="s">
        <v>141</v>
      </c>
      <c r="E6320" s="54" t="s">
        <v>552</v>
      </c>
      <c r="F6320" s="57" t="s">
        <v>352</v>
      </c>
      <c r="G6320" s="23">
        <v>3</v>
      </c>
      <c r="H6320" s="23" t="s">
        <v>31</v>
      </c>
      <c r="I6320" s="24">
        <v>86552</v>
      </c>
      <c r="J6320" s="24">
        <v>151467</v>
      </c>
      <c r="K6320" s="24">
        <v>117882</v>
      </c>
      <c r="L6320" s="24">
        <v>206294</v>
      </c>
      <c r="M6320" s="24">
        <v>149134</v>
      </c>
      <c r="N6320" s="24">
        <v>260984</v>
      </c>
      <c r="O6320" s="24">
        <v>196408</v>
      </c>
      <c r="P6320" s="24">
        <v>343713</v>
      </c>
      <c r="Q6320" s="24">
        <v>243225</v>
      </c>
      <c r="R6320" s="24">
        <v>425643</v>
      </c>
      <c r="S6320" s="24">
        <v>273928</v>
      </c>
      <c r="T6320" s="24">
        <v>479374</v>
      </c>
      <c r="U6320" s="24">
        <v>304225</v>
      </c>
      <c r="V6320" s="24">
        <v>532394</v>
      </c>
    </row>
    <row r="6321" spans="1:22" x14ac:dyDescent="0.3">
      <c r="A6321" s="54"/>
      <c r="B6321" s="54" t="s">
        <v>620</v>
      </c>
      <c r="C6321" s="54" t="s">
        <v>608</v>
      </c>
      <c r="D6321" t="s">
        <v>141</v>
      </c>
      <c r="E6321" s="54" t="s">
        <v>552</v>
      </c>
      <c r="F6321" s="57" t="s">
        <v>352</v>
      </c>
      <c r="G6321" s="23">
        <v>4</v>
      </c>
      <c r="H6321" s="23" t="s">
        <v>29</v>
      </c>
      <c r="I6321" s="24">
        <v>95792</v>
      </c>
      <c r="J6321" s="24">
        <v>153267</v>
      </c>
      <c r="K6321" s="24">
        <v>134109</v>
      </c>
      <c r="L6321" s="24">
        <v>214574</v>
      </c>
      <c r="M6321" s="24">
        <v>172425</v>
      </c>
      <c r="N6321" s="24">
        <v>275880</v>
      </c>
      <c r="O6321" s="24">
        <v>229900</v>
      </c>
      <c r="P6321" s="24">
        <v>367840</v>
      </c>
      <c r="Q6321" s="24">
        <v>287375</v>
      </c>
      <c r="R6321" s="24">
        <v>459801</v>
      </c>
      <c r="S6321" s="24">
        <v>325692</v>
      </c>
      <c r="T6321" s="24">
        <v>521107</v>
      </c>
      <c r="U6321" s="24">
        <v>364009</v>
      </c>
      <c r="V6321" s="24">
        <v>582414</v>
      </c>
    </row>
    <row r="6322" spans="1:22" hidden="1" x14ac:dyDescent="0.3">
      <c r="A6322" s="23"/>
      <c r="B6322" s="23">
        <v>2023</v>
      </c>
      <c r="C6322" s="23" t="s">
        <v>533</v>
      </c>
      <c r="D6322" t="s">
        <v>150</v>
      </c>
      <c r="E6322" s="23" t="s">
        <v>535</v>
      </c>
      <c r="F6322" s="23" t="s">
        <v>279</v>
      </c>
      <c r="G6322" s="23">
        <v>1</v>
      </c>
      <c r="H6322" s="23" t="s">
        <v>14</v>
      </c>
      <c r="I6322" s="24">
        <v>120279</v>
      </c>
      <c r="J6322" s="24">
        <v>210487</v>
      </c>
      <c r="K6322" s="24">
        <v>156374</v>
      </c>
      <c r="L6322" s="24">
        <v>273655</v>
      </c>
      <c r="M6322" s="24">
        <v>187085</v>
      </c>
      <c r="N6322" s="24">
        <v>327398</v>
      </c>
      <c r="O6322" s="24">
        <v>223392</v>
      </c>
      <c r="P6322" s="24">
        <v>390937</v>
      </c>
      <c r="Q6322" s="24">
        <v>263788</v>
      </c>
      <c r="R6322" s="24">
        <v>461630</v>
      </c>
      <c r="S6322" s="24">
        <v>289473</v>
      </c>
      <c r="T6322" s="24">
        <v>506578</v>
      </c>
      <c r="U6322" s="24">
        <v>313730</v>
      </c>
      <c r="V6322" s="24">
        <v>549028</v>
      </c>
    </row>
    <row r="6323" spans="1:22" hidden="1" x14ac:dyDescent="0.3">
      <c r="A6323" s="23"/>
      <c r="B6323" s="23">
        <v>2023</v>
      </c>
      <c r="C6323" s="23" t="s">
        <v>533</v>
      </c>
      <c r="D6323" t="s">
        <v>150</v>
      </c>
      <c r="E6323" s="23" t="s">
        <v>535</v>
      </c>
      <c r="F6323" s="23" t="s">
        <v>279</v>
      </c>
      <c r="G6323" s="23">
        <v>2</v>
      </c>
      <c r="H6323" s="23" t="s">
        <v>30</v>
      </c>
      <c r="I6323" s="24">
        <v>99595</v>
      </c>
      <c r="J6323" s="24">
        <v>174292</v>
      </c>
      <c r="K6323" s="24">
        <v>132968</v>
      </c>
      <c r="L6323" s="24">
        <v>232695</v>
      </c>
      <c r="M6323" s="24">
        <v>164132</v>
      </c>
      <c r="N6323" s="24">
        <v>287231</v>
      </c>
      <c r="O6323" s="24">
        <v>207070</v>
      </c>
      <c r="P6323" s="24">
        <v>362373</v>
      </c>
      <c r="Q6323" s="24">
        <v>250800</v>
      </c>
      <c r="R6323" s="24">
        <v>438900</v>
      </c>
      <c r="S6323" s="24">
        <v>277056</v>
      </c>
      <c r="T6323" s="24">
        <v>484849</v>
      </c>
      <c r="U6323" s="24">
        <v>301689</v>
      </c>
      <c r="V6323" s="24">
        <v>527956</v>
      </c>
    </row>
    <row r="6324" spans="1:22" hidden="1" x14ac:dyDescent="0.3">
      <c r="A6324" s="23"/>
      <c r="B6324" s="23">
        <v>2023</v>
      </c>
      <c r="C6324" s="23" t="s">
        <v>533</v>
      </c>
      <c r="D6324" t="s">
        <v>150</v>
      </c>
      <c r="E6324" s="23" t="s">
        <v>535</v>
      </c>
      <c r="F6324" s="23" t="s">
        <v>279</v>
      </c>
      <c r="G6324" s="23">
        <v>3</v>
      </c>
      <c r="H6324" s="23" t="s">
        <v>31</v>
      </c>
      <c r="I6324" s="24">
        <v>91105</v>
      </c>
      <c r="J6324" s="24">
        <v>159434</v>
      </c>
      <c r="K6324" s="24">
        <v>125677</v>
      </c>
      <c r="L6324" s="24">
        <v>219935</v>
      </c>
      <c r="M6324" s="24">
        <v>159185</v>
      </c>
      <c r="N6324" s="24">
        <v>278574</v>
      </c>
      <c r="O6324" s="24">
        <v>207438</v>
      </c>
      <c r="P6324" s="24">
        <v>363017</v>
      </c>
      <c r="Q6324" s="24">
        <v>258300</v>
      </c>
      <c r="R6324" s="24">
        <v>452025</v>
      </c>
      <c r="S6324" s="24">
        <v>290469</v>
      </c>
      <c r="T6324" s="24">
        <v>508321</v>
      </c>
      <c r="U6324" s="24">
        <v>322104</v>
      </c>
      <c r="V6324" s="24">
        <v>563682</v>
      </c>
    </row>
    <row r="6325" spans="1:22" hidden="1" x14ac:dyDescent="0.3">
      <c r="A6325" s="23"/>
      <c r="B6325" s="23">
        <v>2023</v>
      </c>
      <c r="C6325" s="23" t="s">
        <v>533</v>
      </c>
      <c r="D6325" t="s">
        <v>150</v>
      </c>
      <c r="E6325" s="23" t="s">
        <v>535</v>
      </c>
      <c r="F6325" s="23" t="s">
        <v>279</v>
      </c>
      <c r="G6325" s="23">
        <v>4</v>
      </c>
      <c r="H6325" s="23" t="s">
        <v>29</v>
      </c>
      <c r="I6325" s="24">
        <v>103673</v>
      </c>
      <c r="J6325" s="24">
        <v>165877</v>
      </c>
      <c r="K6325" s="24">
        <v>145143</v>
      </c>
      <c r="L6325" s="24">
        <v>232228</v>
      </c>
      <c r="M6325" s="24">
        <v>186612</v>
      </c>
      <c r="N6325" s="24">
        <v>298579</v>
      </c>
      <c r="O6325" s="24">
        <v>248816</v>
      </c>
      <c r="P6325" s="24">
        <v>398106</v>
      </c>
      <c r="Q6325" s="24">
        <v>311020</v>
      </c>
      <c r="R6325" s="24">
        <v>497632</v>
      </c>
      <c r="S6325" s="24">
        <v>352489</v>
      </c>
      <c r="T6325" s="24">
        <v>563983</v>
      </c>
      <c r="U6325" s="24">
        <v>393959</v>
      </c>
      <c r="V6325" s="24">
        <v>630334</v>
      </c>
    </row>
    <row r="6326" spans="1:22" x14ac:dyDescent="0.3">
      <c r="A6326" s="54"/>
      <c r="B6326" s="54" t="s">
        <v>620</v>
      </c>
      <c r="C6326" s="54" t="s">
        <v>609</v>
      </c>
      <c r="D6326" t="s">
        <v>150</v>
      </c>
      <c r="E6326" s="54" t="s">
        <v>535</v>
      </c>
      <c r="F6326" s="57" t="s">
        <v>279</v>
      </c>
      <c r="G6326" s="23">
        <v>1</v>
      </c>
      <c r="H6326" s="23" t="s">
        <v>14</v>
      </c>
      <c r="I6326" s="24">
        <v>118111</v>
      </c>
      <c r="J6326" s="24">
        <v>206695</v>
      </c>
      <c r="K6326" s="24">
        <v>153399</v>
      </c>
      <c r="L6326" s="24">
        <v>268448</v>
      </c>
      <c r="M6326" s="24">
        <v>184020</v>
      </c>
      <c r="N6326" s="24">
        <v>322035</v>
      </c>
      <c r="O6326" s="24">
        <v>220197</v>
      </c>
      <c r="P6326" s="24">
        <v>385345</v>
      </c>
      <c r="Q6326" s="24">
        <v>259895</v>
      </c>
      <c r="R6326" s="24">
        <v>454816</v>
      </c>
      <c r="S6326" s="24">
        <v>285121</v>
      </c>
      <c r="T6326" s="24">
        <v>498962</v>
      </c>
      <c r="U6326" s="24">
        <v>308074</v>
      </c>
      <c r="V6326" s="24">
        <v>539130</v>
      </c>
    </row>
    <row r="6327" spans="1:22" x14ac:dyDescent="0.3">
      <c r="A6327" s="54"/>
      <c r="B6327" s="54" t="s">
        <v>620</v>
      </c>
      <c r="C6327" s="54" t="s">
        <v>609</v>
      </c>
      <c r="D6327" t="s">
        <v>150</v>
      </c>
      <c r="E6327" s="54" t="s">
        <v>535</v>
      </c>
      <c r="F6327" s="57" t="s">
        <v>279</v>
      </c>
      <c r="G6327" s="23">
        <v>2</v>
      </c>
      <c r="H6327" s="23" t="s">
        <v>30</v>
      </c>
      <c r="I6327" s="24">
        <v>101429</v>
      </c>
      <c r="J6327" s="24">
        <v>177501</v>
      </c>
      <c r="K6327" s="24">
        <v>133480</v>
      </c>
      <c r="L6327" s="24">
        <v>233589</v>
      </c>
      <c r="M6327" s="24">
        <v>162826</v>
      </c>
      <c r="N6327" s="24">
        <v>284946</v>
      </c>
      <c r="O6327" s="24">
        <v>200772</v>
      </c>
      <c r="P6327" s="24">
        <v>351351</v>
      </c>
      <c r="Q6327" s="24">
        <v>239391</v>
      </c>
      <c r="R6327" s="24">
        <v>418935</v>
      </c>
      <c r="S6327" s="24">
        <v>264630</v>
      </c>
      <c r="T6327" s="24">
        <v>463103</v>
      </c>
      <c r="U6327" s="24">
        <v>287878</v>
      </c>
      <c r="V6327" s="24">
        <v>503787</v>
      </c>
    </row>
    <row r="6328" spans="1:22" x14ac:dyDescent="0.3">
      <c r="A6328" s="54"/>
      <c r="B6328" s="54" t="s">
        <v>620</v>
      </c>
      <c r="C6328" s="54" t="s">
        <v>609</v>
      </c>
      <c r="D6328" t="s">
        <v>150</v>
      </c>
      <c r="E6328" s="54" t="s">
        <v>535</v>
      </c>
      <c r="F6328" s="57" t="s">
        <v>279</v>
      </c>
      <c r="G6328" s="23">
        <v>3</v>
      </c>
      <c r="H6328" s="23" t="s">
        <v>31</v>
      </c>
      <c r="I6328" s="24">
        <v>90848</v>
      </c>
      <c r="J6328" s="24">
        <v>158984</v>
      </c>
      <c r="K6328" s="24">
        <v>123222</v>
      </c>
      <c r="L6328" s="24">
        <v>215638</v>
      </c>
      <c r="M6328" s="24">
        <v>155502</v>
      </c>
      <c r="N6328" s="24">
        <v>272128</v>
      </c>
      <c r="O6328" s="24">
        <v>204399</v>
      </c>
      <c r="P6328" s="24">
        <v>357698</v>
      </c>
      <c r="Q6328" s="24">
        <v>252745</v>
      </c>
      <c r="R6328" s="24">
        <v>442304</v>
      </c>
      <c r="S6328" s="24">
        <v>284364</v>
      </c>
      <c r="T6328" s="24">
        <v>497637</v>
      </c>
      <c r="U6328" s="24">
        <v>315494</v>
      </c>
      <c r="V6328" s="24">
        <v>552114</v>
      </c>
    </row>
    <row r="6329" spans="1:22" x14ac:dyDescent="0.3">
      <c r="A6329" s="54"/>
      <c r="B6329" s="54" t="s">
        <v>620</v>
      </c>
      <c r="C6329" s="54" t="s">
        <v>609</v>
      </c>
      <c r="D6329" t="s">
        <v>150</v>
      </c>
      <c r="E6329" s="54" t="s">
        <v>535</v>
      </c>
      <c r="F6329" s="57" t="s">
        <v>279</v>
      </c>
      <c r="G6329" s="23">
        <v>4</v>
      </c>
      <c r="H6329" s="23" t="s">
        <v>29</v>
      </c>
      <c r="I6329" s="24">
        <v>104192</v>
      </c>
      <c r="J6329" s="24">
        <v>166707</v>
      </c>
      <c r="K6329" s="24">
        <v>145868</v>
      </c>
      <c r="L6329" s="24">
        <v>233389</v>
      </c>
      <c r="M6329" s="24">
        <v>187545</v>
      </c>
      <c r="N6329" s="24">
        <v>300072</v>
      </c>
      <c r="O6329" s="24">
        <v>250060</v>
      </c>
      <c r="P6329" s="24">
        <v>400096</v>
      </c>
      <c r="Q6329" s="24">
        <v>312575</v>
      </c>
      <c r="R6329" s="24">
        <v>500120</v>
      </c>
      <c r="S6329" s="24">
        <v>354252</v>
      </c>
      <c r="T6329" s="24">
        <v>566803</v>
      </c>
      <c r="U6329" s="24">
        <v>395928</v>
      </c>
      <c r="V6329" s="24">
        <v>633485</v>
      </c>
    </row>
    <row r="6330" spans="1:22" hidden="1" x14ac:dyDescent="0.3">
      <c r="A6330" s="23"/>
      <c r="B6330" s="23">
        <v>2023</v>
      </c>
      <c r="C6330" s="23" t="s">
        <v>560</v>
      </c>
      <c r="D6330" t="s">
        <v>151</v>
      </c>
      <c r="E6330" s="23" t="s">
        <v>562</v>
      </c>
      <c r="F6330" s="23" t="s">
        <v>428</v>
      </c>
      <c r="G6330" s="23">
        <v>1</v>
      </c>
      <c r="H6330" s="23" t="s">
        <v>14</v>
      </c>
      <c r="I6330" s="24">
        <v>118837</v>
      </c>
      <c r="J6330" s="24">
        <v>207965</v>
      </c>
      <c r="K6330" s="24">
        <v>154364</v>
      </c>
      <c r="L6330" s="24">
        <v>270137</v>
      </c>
      <c r="M6330" s="24">
        <v>184561</v>
      </c>
      <c r="N6330" s="24">
        <v>322982</v>
      </c>
      <c r="O6330" s="24">
        <v>220214</v>
      </c>
      <c r="P6330" s="24">
        <v>385375</v>
      </c>
      <c r="Q6330" s="24">
        <v>259919</v>
      </c>
      <c r="R6330" s="24">
        <v>454858</v>
      </c>
      <c r="S6330" s="24">
        <v>285178</v>
      </c>
      <c r="T6330" s="24">
        <v>499061</v>
      </c>
      <c r="U6330" s="24">
        <v>308987</v>
      </c>
      <c r="V6330" s="24">
        <v>540726</v>
      </c>
    </row>
    <row r="6331" spans="1:22" hidden="1" x14ac:dyDescent="0.3">
      <c r="A6331" s="23"/>
      <c r="B6331" s="23">
        <v>2023</v>
      </c>
      <c r="C6331" s="23" t="s">
        <v>560</v>
      </c>
      <c r="D6331" t="s">
        <v>151</v>
      </c>
      <c r="E6331" s="23" t="s">
        <v>562</v>
      </c>
      <c r="F6331" s="23" t="s">
        <v>428</v>
      </c>
      <c r="G6331" s="23">
        <v>2</v>
      </c>
      <c r="H6331" s="23" t="s">
        <v>30</v>
      </c>
      <c r="I6331" s="24">
        <v>99139</v>
      </c>
      <c r="J6331" s="24">
        <v>173493</v>
      </c>
      <c r="K6331" s="24">
        <v>132073</v>
      </c>
      <c r="L6331" s="24">
        <v>231128</v>
      </c>
      <c r="M6331" s="24">
        <v>162701</v>
      </c>
      <c r="N6331" s="24">
        <v>284727</v>
      </c>
      <c r="O6331" s="24">
        <v>204669</v>
      </c>
      <c r="P6331" s="24">
        <v>358171</v>
      </c>
      <c r="Q6331" s="24">
        <v>247549</v>
      </c>
      <c r="R6331" s="24">
        <v>433210</v>
      </c>
      <c r="S6331" s="24">
        <v>273352</v>
      </c>
      <c r="T6331" s="24">
        <v>478366</v>
      </c>
      <c r="U6331" s="24">
        <v>297519</v>
      </c>
      <c r="V6331" s="24">
        <v>520658</v>
      </c>
    </row>
    <row r="6332" spans="1:22" hidden="1" x14ac:dyDescent="0.3">
      <c r="A6332" s="23"/>
      <c r="B6332" s="23">
        <v>2023</v>
      </c>
      <c r="C6332" s="23" t="s">
        <v>560</v>
      </c>
      <c r="D6332" t="s">
        <v>151</v>
      </c>
      <c r="E6332" s="23" t="s">
        <v>562</v>
      </c>
      <c r="F6332" s="23" t="s">
        <v>428</v>
      </c>
      <c r="G6332" s="23">
        <v>3</v>
      </c>
      <c r="H6332" s="23" t="s">
        <v>31</v>
      </c>
      <c r="I6332" s="24">
        <v>91165</v>
      </c>
      <c r="J6332" s="24">
        <v>159538</v>
      </c>
      <c r="K6332" s="24">
        <v>125850</v>
      </c>
      <c r="L6332" s="24">
        <v>220237</v>
      </c>
      <c r="M6332" s="24">
        <v>159521</v>
      </c>
      <c r="N6332" s="24">
        <v>279162</v>
      </c>
      <c r="O6332" s="24">
        <v>208115</v>
      </c>
      <c r="P6332" s="24">
        <v>364201</v>
      </c>
      <c r="Q6332" s="24">
        <v>259193</v>
      </c>
      <c r="R6332" s="24">
        <v>453588</v>
      </c>
      <c r="S6332" s="24">
        <v>291590</v>
      </c>
      <c r="T6332" s="24">
        <v>510282</v>
      </c>
      <c r="U6332" s="24">
        <v>323477</v>
      </c>
      <c r="V6332" s="24">
        <v>566086</v>
      </c>
    </row>
    <row r="6333" spans="1:22" hidden="1" x14ac:dyDescent="0.3">
      <c r="A6333" s="23"/>
      <c r="B6333" s="23">
        <v>2023</v>
      </c>
      <c r="C6333" s="23" t="s">
        <v>560</v>
      </c>
      <c r="D6333" t="s">
        <v>151</v>
      </c>
      <c r="E6333" s="23" t="s">
        <v>562</v>
      </c>
      <c r="F6333" s="23" t="s">
        <v>428</v>
      </c>
      <c r="G6333" s="23">
        <v>4</v>
      </c>
      <c r="H6333" s="23" t="s">
        <v>29</v>
      </c>
      <c r="I6333" s="24">
        <v>102448</v>
      </c>
      <c r="J6333" s="24">
        <v>163916</v>
      </c>
      <c r="K6333" s="24">
        <v>143427</v>
      </c>
      <c r="L6333" s="24">
        <v>229483</v>
      </c>
      <c r="M6333" s="24">
        <v>184406</v>
      </c>
      <c r="N6333" s="24">
        <v>295049</v>
      </c>
      <c r="O6333" s="24">
        <v>245874</v>
      </c>
      <c r="P6333" s="24">
        <v>393399</v>
      </c>
      <c r="Q6333" s="24">
        <v>307343</v>
      </c>
      <c r="R6333" s="24">
        <v>491749</v>
      </c>
      <c r="S6333" s="24">
        <v>348322</v>
      </c>
      <c r="T6333" s="24">
        <v>557315</v>
      </c>
      <c r="U6333" s="24">
        <v>389301</v>
      </c>
      <c r="V6333" s="24">
        <v>622882</v>
      </c>
    </row>
    <row r="6334" spans="1:22" x14ac:dyDescent="0.3">
      <c r="A6334" s="54"/>
      <c r="B6334" s="54" t="s">
        <v>620</v>
      </c>
      <c r="C6334" s="54" t="s">
        <v>617</v>
      </c>
      <c r="D6334" t="s">
        <v>151</v>
      </c>
      <c r="E6334" s="54" t="s">
        <v>562</v>
      </c>
      <c r="F6334" s="57" t="s">
        <v>428</v>
      </c>
      <c r="G6334" s="23">
        <v>1</v>
      </c>
      <c r="H6334" s="23" t="s">
        <v>14</v>
      </c>
      <c r="I6334" s="24">
        <v>119151</v>
      </c>
      <c r="J6334" s="24">
        <v>208514</v>
      </c>
      <c r="K6334" s="24">
        <v>154600</v>
      </c>
      <c r="L6334" s="24">
        <v>270549</v>
      </c>
      <c r="M6334" s="24">
        <v>185361</v>
      </c>
      <c r="N6334" s="24">
        <v>324382</v>
      </c>
      <c r="O6334" s="24">
        <v>221654</v>
      </c>
      <c r="P6334" s="24">
        <v>387894</v>
      </c>
      <c r="Q6334" s="24">
        <v>261487</v>
      </c>
      <c r="R6334" s="24">
        <v>457601</v>
      </c>
      <c r="S6334" s="24">
        <v>286812</v>
      </c>
      <c r="T6334" s="24">
        <v>501920</v>
      </c>
      <c r="U6334" s="24">
        <v>309760</v>
      </c>
      <c r="V6334" s="24">
        <v>542080</v>
      </c>
    </row>
    <row r="6335" spans="1:22" x14ac:dyDescent="0.3">
      <c r="A6335" s="54"/>
      <c r="B6335" s="54" t="s">
        <v>620</v>
      </c>
      <c r="C6335" s="54" t="s">
        <v>617</v>
      </c>
      <c r="D6335" t="s">
        <v>151</v>
      </c>
      <c r="E6335" s="54" t="s">
        <v>562</v>
      </c>
      <c r="F6335" s="57" t="s">
        <v>428</v>
      </c>
      <c r="G6335" s="23">
        <v>2</v>
      </c>
      <c r="H6335" s="23" t="s">
        <v>30</v>
      </c>
      <c r="I6335" s="24">
        <v>102955</v>
      </c>
      <c r="J6335" s="24">
        <v>180171</v>
      </c>
      <c r="K6335" s="24">
        <v>135260</v>
      </c>
      <c r="L6335" s="24">
        <v>236706</v>
      </c>
      <c r="M6335" s="24">
        <v>164785</v>
      </c>
      <c r="N6335" s="24">
        <v>288373</v>
      </c>
      <c r="O6335" s="24">
        <v>202794</v>
      </c>
      <c r="P6335" s="24">
        <v>354890</v>
      </c>
      <c r="Q6335" s="24">
        <v>241580</v>
      </c>
      <c r="R6335" s="24">
        <v>422765</v>
      </c>
      <c r="S6335" s="24">
        <v>266949</v>
      </c>
      <c r="T6335" s="24">
        <v>467161</v>
      </c>
      <c r="U6335" s="24">
        <v>290255</v>
      </c>
      <c r="V6335" s="24">
        <v>507946</v>
      </c>
    </row>
    <row r="6336" spans="1:22" x14ac:dyDescent="0.3">
      <c r="A6336" s="54"/>
      <c r="B6336" s="54" t="s">
        <v>620</v>
      </c>
      <c r="C6336" s="54" t="s">
        <v>617</v>
      </c>
      <c r="D6336" t="s">
        <v>151</v>
      </c>
      <c r="E6336" s="54" t="s">
        <v>562</v>
      </c>
      <c r="F6336" s="57" t="s">
        <v>428</v>
      </c>
      <c r="G6336" s="23">
        <v>3</v>
      </c>
      <c r="H6336" s="23" t="s">
        <v>31</v>
      </c>
      <c r="I6336" s="24">
        <v>92951</v>
      </c>
      <c r="J6336" s="24">
        <v>162665</v>
      </c>
      <c r="K6336" s="24">
        <v>126282</v>
      </c>
      <c r="L6336" s="24">
        <v>220993</v>
      </c>
      <c r="M6336" s="24">
        <v>159521</v>
      </c>
      <c r="N6336" s="24">
        <v>279162</v>
      </c>
      <c r="O6336" s="24">
        <v>209843</v>
      </c>
      <c r="P6336" s="24">
        <v>367226</v>
      </c>
      <c r="Q6336" s="24">
        <v>259631</v>
      </c>
      <c r="R6336" s="24">
        <v>454355</v>
      </c>
      <c r="S6336" s="24">
        <v>292229</v>
      </c>
      <c r="T6336" s="24">
        <v>511401</v>
      </c>
      <c r="U6336" s="24">
        <v>324352</v>
      </c>
      <c r="V6336" s="24">
        <v>567616</v>
      </c>
    </row>
    <row r="6337" spans="1:22" x14ac:dyDescent="0.3">
      <c r="A6337" s="54"/>
      <c r="B6337" s="54" t="s">
        <v>620</v>
      </c>
      <c r="C6337" s="54" t="s">
        <v>617</v>
      </c>
      <c r="D6337" t="s">
        <v>151</v>
      </c>
      <c r="E6337" s="54" t="s">
        <v>562</v>
      </c>
      <c r="F6337" s="57" t="s">
        <v>428</v>
      </c>
      <c r="G6337" s="23">
        <v>4</v>
      </c>
      <c r="H6337" s="23" t="s">
        <v>29</v>
      </c>
      <c r="I6337" s="24">
        <v>105125</v>
      </c>
      <c r="J6337" s="24">
        <v>168200</v>
      </c>
      <c r="K6337" s="24">
        <v>147175</v>
      </c>
      <c r="L6337" s="24">
        <v>235479</v>
      </c>
      <c r="M6337" s="24">
        <v>189225</v>
      </c>
      <c r="N6337" s="24">
        <v>302759</v>
      </c>
      <c r="O6337" s="24">
        <v>252299</v>
      </c>
      <c r="P6337" s="24">
        <v>403679</v>
      </c>
      <c r="Q6337" s="24">
        <v>315374</v>
      </c>
      <c r="R6337" s="24">
        <v>504599</v>
      </c>
      <c r="S6337" s="24">
        <v>357424</v>
      </c>
      <c r="T6337" s="24">
        <v>571879</v>
      </c>
      <c r="U6337" s="24">
        <v>399474</v>
      </c>
      <c r="V6337" s="24">
        <v>639159</v>
      </c>
    </row>
    <row r="6338" spans="1:22" hidden="1" x14ac:dyDescent="0.3">
      <c r="A6338" s="23"/>
      <c r="B6338" s="23">
        <v>2023</v>
      </c>
      <c r="C6338" s="23" t="s">
        <v>551</v>
      </c>
      <c r="D6338" t="s">
        <v>160</v>
      </c>
      <c r="E6338" s="23" t="s">
        <v>528</v>
      </c>
      <c r="F6338" s="23" t="s">
        <v>305</v>
      </c>
      <c r="G6338" s="23">
        <v>1</v>
      </c>
      <c r="H6338" s="23" t="s">
        <v>14</v>
      </c>
      <c r="I6338" s="24">
        <v>110606</v>
      </c>
      <c r="J6338" s="24">
        <v>193561</v>
      </c>
      <c r="K6338" s="24">
        <v>143564</v>
      </c>
      <c r="L6338" s="24">
        <v>251236</v>
      </c>
      <c r="M6338" s="24">
        <v>171553</v>
      </c>
      <c r="N6338" s="24">
        <v>300217</v>
      </c>
      <c r="O6338" s="24">
        <v>204561</v>
      </c>
      <c r="P6338" s="24">
        <v>357981</v>
      </c>
      <c r="Q6338" s="24">
        <v>241350</v>
      </c>
      <c r="R6338" s="24">
        <v>422362</v>
      </c>
      <c r="S6338" s="24">
        <v>264764</v>
      </c>
      <c r="T6338" s="24">
        <v>463338</v>
      </c>
      <c r="U6338" s="24">
        <v>286798</v>
      </c>
      <c r="V6338" s="24">
        <v>501897</v>
      </c>
    </row>
    <row r="6339" spans="1:22" hidden="1" x14ac:dyDescent="0.3">
      <c r="A6339" s="23"/>
      <c r="B6339" s="23">
        <v>2023</v>
      </c>
      <c r="C6339" s="23" t="s">
        <v>551</v>
      </c>
      <c r="D6339" t="s">
        <v>160</v>
      </c>
      <c r="E6339" s="23" t="s">
        <v>528</v>
      </c>
      <c r="F6339" s="23" t="s">
        <v>305</v>
      </c>
      <c r="G6339" s="23">
        <v>2</v>
      </c>
      <c r="H6339" s="23" t="s">
        <v>30</v>
      </c>
      <c r="I6339" s="24">
        <v>92862</v>
      </c>
      <c r="J6339" s="24">
        <v>162509</v>
      </c>
      <c r="K6339" s="24">
        <v>123483</v>
      </c>
      <c r="L6339" s="24">
        <v>216096</v>
      </c>
      <c r="M6339" s="24">
        <v>151861</v>
      </c>
      <c r="N6339" s="24">
        <v>265757</v>
      </c>
      <c r="O6339" s="24">
        <v>190558</v>
      </c>
      <c r="P6339" s="24">
        <v>333476</v>
      </c>
      <c r="Q6339" s="24">
        <v>230207</v>
      </c>
      <c r="R6339" s="24">
        <v>402862</v>
      </c>
      <c r="S6339" s="24">
        <v>254112</v>
      </c>
      <c r="T6339" s="24">
        <v>444696</v>
      </c>
      <c r="U6339" s="24">
        <v>276468</v>
      </c>
      <c r="V6339" s="24">
        <v>483820</v>
      </c>
    </row>
    <row r="6340" spans="1:22" hidden="1" x14ac:dyDescent="0.3">
      <c r="A6340" s="23"/>
      <c r="B6340" s="23">
        <v>2023</v>
      </c>
      <c r="C6340" s="23" t="s">
        <v>551</v>
      </c>
      <c r="D6340" t="s">
        <v>160</v>
      </c>
      <c r="E6340" s="23" t="s">
        <v>528</v>
      </c>
      <c r="F6340" s="23" t="s">
        <v>305</v>
      </c>
      <c r="G6340" s="23">
        <v>3</v>
      </c>
      <c r="H6340" s="23" t="s">
        <v>31</v>
      </c>
      <c r="I6340" s="24">
        <v>85771</v>
      </c>
      <c r="J6340" s="24">
        <v>150100</v>
      </c>
      <c r="K6340" s="24">
        <v>118475</v>
      </c>
      <c r="L6340" s="24">
        <v>207332</v>
      </c>
      <c r="M6340" s="24">
        <v>150267</v>
      </c>
      <c r="N6340" s="24">
        <v>262967</v>
      </c>
      <c r="O6340" s="24">
        <v>196230</v>
      </c>
      <c r="P6340" s="24">
        <v>343403</v>
      </c>
      <c r="Q6340" s="24">
        <v>244432</v>
      </c>
      <c r="R6340" s="24">
        <v>427756</v>
      </c>
      <c r="S6340" s="24">
        <v>275075</v>
      </c>
      <c r="T6340" s="24">
        <v>481381</v>
      </c>
      <c r="U6340" s="24">
        <v>305259</v>
      </c>
      <c r="V6340" s="24">
        <v>534203</v>
      </c>
    </row>
    <row r="6341" spans="1:22" hidden="1" x14ac:dyDescent="0.3">
      <c r="A6341" s="23"/>
      <c r="B6341" s="23">
        <v>2023</v>
      </c>
      <c r="C6341" s="23" t="s">
        <v>551</v>
      </c>
      <c r="D6341" t="s">
        <v>160</v>
      </c>
      <c r="E6341" s="23" t="s">
        <v>528</v>
      </c>
      <c r="F6341" s="23" t="s">
        <v>305</v>
      </c>
      <c r="G6341" s="23">
        <v>4</v>
      </c>
      <c r="H6341" s="23" t="s">
        <v>29</v>
      </c>
      <c r="I6341" s="24">
        <v>95365</v>
      </c>
      <c r="J6341" s="24">
        <v>152584</v>
      </c>
      <c r="K6341" s="24">
        <v>133511</v>
      </c>
      <c r="L6341" s="24">
        <v>213618</v>
      </c>
      <c r="M6341" s="24">
        <v>171657</v>
      </c>
      <c r="N6341" s="24">
        <v>274652</v>
      </c>
      <c r="O6341" s="24">
        <v>228877</v>
      </c>
      <c r="P6341" s="24">
        <v>366203</v>
      </c>
      <c r="Q6341" s="24">
        <v>286096</v>
      </c>
      <c r="R6341" s="24">
        <v>457753</v>
      </c>
      <c r="S6341" s="24">
        <v>324242</v>
      </c>
      <c r="T6341" s="24">
        <v>518787</v>
      </c>
      <c r="U6341" s="24">
        <v>362388</v>
      </c>
      <c r="V6341" s="24">
        <v>579821</v>
      </c>
    </row>
    <row r="6342" spans="1:22" hidden="1" x14ac:dyDescent="0.3">
      <c r="A6342" s="23"/>
      <c r="B6342" s="23">
        <v>2023</v>
      </c>
      <c r="C6342" s="23" t="s">
        <v>551</v>
      </c>
      <c r="D6342" t="s">
        <v>175</v>
      </c>
      <c r="E6342" s="23" t="s">
        <v>559</v>
      </c>
      <c r="F6342" s="23" t="s">
        <v>305</v>
      </c>
      <c r="G6342" s="23">
        <v>1</v>
      </c>
      <c r="H6342" s="23" t="s">
        <v>14</v>
      </c>
      <c r="I6342" s="24">
        <v>107606</v>
      </c>
      <c r="J6342" s="24">
        <v>188311</v>
      </c>
      <c r="K6342" s="24">
        <v>139758</v>
      </c>
      <c r="L6342" s="24">
        <v>244577</v>
      </c>
      <c r="M6342" s="24">
        <v>167083</v>
      </c>
      <c r="N6342" s="24">
        <v>292395</v>
      </c>
      <c r="O6342" s="24">
        <v>199339</v>
      </c>
      <c r="P6342" s="24">
        <v>348843</v>
      </c>
      <c r="Q6342" s="24">
        <v>235265</v>
      </c>
      <c r="R6342" s="24">
        <v>411714</v>
      </c>
      <c r="S6342" s="24">
        <v>258122</v>
      </c>
      <c r="T6342" s="24">
        <v>451714</v>
      </c>
      <c r="U6342" s="24">
        <v>279661</v>
      </c>
      <c r="V6342" s="24">
        <v>489407</v>
      </c>
    </row>
    <row r="6343" spans="1:22" hidden="1" x14ac:dyDescent="0.3">
      <c r="A6343" s="23"/>
      <c r="B6343" s="23">
        <v>2023</v>
      </c>
      <c r="C6343" s="23" t="s">
        <v>551</v>
      </c>
      <c r="D6343" t="s">
        <v>175</v>
      </c>
      <c r="E6343" s="23" t="s">
        <v>559</v>
      </c>
      <c r="F6343" s="23" t="s">
        <v>305</v>
      </c>
      <c r="G6343" s="23">
        <v>2</v>
      </c>
      <c r="H6343" s="23" t="s">
        <v>30</v>
      </c>
      <c r="I6343" s="24">
        <v>89862</v>
      </c>
      <c r="J6343" s="24">
        <v>157258</v>
      </c>
      <c r="K6343" s="24">
        <v>119678</v>
      </c>
      <c r="L6343" s="24">
        <v>209437</v>
      </c>
      <c r="M6343" s="24">
        <v>147392</v>
      </c>
      <c r="N6343" s="24">
        <v>257935</v>
      </c>
      <c r="O6343" s="24">
        <v>185336</v>
      </c>
      <c r="P6343" s="24">
        <v>324338</v>
      </c>
      <c r="Q6343" s="24">
        <v>224122</v>
      </c>
      <c r="R6343" s="24">
        <v>392214</v>
      </c>
      <c r="S6343" s="24">
        <v>247470</v>
      </c>
      <c r="T6343" s="24">
        <v>433072</v>
      </c>
      <c r="U6343" s="24">
        <v>269331</v>
      </c>
      <c r="V6343" s="24">
        <v>471330</v>
      </c>
    </row>
    <row r="6344" spans="1:22" hidden="1" x14ac:dyDescent="0.3">
      <c r="A6344" s="23"/>
      <c r="B6344" s="23">
        <v>2023</v>
      </c>
      <c r="C6344" s="23" t="s">
        <v>551</v>
      </c>
      <c r="D6344" t="s">
        <v>175</v>
      </c>
      <c r="E6344" s="23" t="s">
        <v>559</v>
      </c>
      <c r="F6344" s="23" t="s">
        <v>305</v>
      </c>
      <c r="G6344" s="23">
        <v>3</v>
      </c>
      <c r="H6344" s="23" t="s">
        <v>31</v>
      </c>
      <c r="I6344" s="24">
        <v>82693</v>
      </c>
      <c r="J6344" s="24">
        <v>144712</v>
      </c>
      <c r="K6344" s="24">
        <v>114166</v>
      </c>
      <c r="L6344" s="24">
        <v>199790</v>
      </c>
      <c r="M6344" s="24">
        <v>144726</v>
      </c>
      <c r="N6344" s="24">
        <v>253270</v>
      </c>
      <c r="O6344" s="24">
        <v>188842</v>
      </c>
      <c r="P6344" s="24">
        <v>330473</v>
      </c>
      <c r="Q6344" s="24">
        <v>235196</v>
      </c>
      <c r="R6344" s="24">
        <v>411594</v>
      </c>
      <c r="S6344" s="24">
        <v>264608</v>
      </c>
      <c r="T6344" s="24">
        <v>463063</v>
      </c>
      <c r="U6344" s="24">
        <v>293561</v>
      </c>
      <c r="V6344" s="24">
        <v>513731</v>
      </c>
    </row>
    <row r="6345" spans="1:22" hidden="1" x14ac:dyDescent="0.3">
      <c r="A6345" s="23"/>
      <c r="B6345" s="23">
        <v>2023</v>
      </c>
      <c r="C6345" s="23" t="s">
        <v>551</v>
      </c>
      <c r="D6345" t="s">
        <v>175</v>
      </c>
      <c r="E6345" s="23" t="s">
        <v>559</v>
      </c>
      <c r="F6345" s="23" t="s">
        <v>305</v>
      </c>
      <c r="G6345" s="23">
        <v>4</v>
      </c>
      <c r="H6345" s="23" t="s">
        <v>29</v>
      </c>
      <c r="I6345" s="24">
        <v>92767</v>
      </c>
      <c r="J6345" s="24">
        <v>148428</v>
      </c>
      <c r="K6345" s="24">
        <v>129874</v>
      </c>
      <c r="L6345" s="24">
        <v>207799</v>
      </c>
      <c r="M6345" s="24">
        <v>166981</v>
      </c>
      <c r="N6345" s="24">
        <v>267170</v>
      </c>
      <c r="O6345" s="24">
        <v>222642</v>
      </c>
      <c r="P6345" s="24">
        <v>356227</v>
      </c>
      <c r="Q6345" s="24">
        <v>278302</v>
      </c>
      <c r="R6345" s="24">
        <v>445284</v>
      </c>
      <c r="S6345" s="24">
        <v>315409</v>
      </c>
      <c r="T6345" s="24">
        <v>504655</v>
      </c>
      <c r="U6345" s="24">
        <v>352516</v>
      </c>
      <c r="V6345" s="24">
        <v>564026</v>
      </c>
    </row>
    <row r="6346" spans="1:22" hidden="1" x14ac:dyDescent="0.3">
      <c r="A6346" s="23"/>
      <c r="B6346" s="23">
        <v>2023</v>
      </c>
      <c r="C6346" s="23" t="s">
        <v>560</v>
      </c>
      <c r="D6346" t="s">
        <v>158</v>
      </c>
      <c r="E6346" s="23" t="s">
        <v>528</v>
      </c>
      <c r="F6346" s="23" t="s">
        <v>305</v>
      </c>
      <c r="G6346" s="23">
        <v>1</v>
      </c>
      <c r="H6346" s="23" t="s">
        <v>14</v>
      </c>
      <c r="I6346" s="24">
        <v>118334</v>
      </c>
      <c r="J6346" s="24">
        <v>207084</v>
      </c>
      <c r="K6346" s="24">
        <v>153798</v>
      </c>
      <c r="L6346" s="24">
        <v>269147</v>
      </c>
      <c r="M6346" s="24">
        <v>183961</v>
      </c>
      <c r="N6346" s="24">
        <v>321933</v>
      </c>
      <c r="O6346" s="24">
        <v>219606</v>
      </c>
      <c r="P6346" s="24">
        <v>384310</v>
      </c>
      <c r="Q6346" s="24">
        <v>259276</v>
      </c>
      <c r="R6346" s="24">
        <v>453734</v>
      </c>
      <c r="S6346" s="24">
        <v>284505</v>
      </c>
      <c r="T6346" s="24">
        <v>497883</v>
      </c>
      <c r="U6346" s="24">
        <v>308315</v>
      </c>
      <c r="V6346" s="24">
        <v>539551</v>
      </c>
    </row>
    <row r="6347" spans="1:22" hidden="1" x14ac:dyDescent="0.3">
      <c r="A6347" s="23"/>
      <c r="B6347" s="23">
        <v>2023</v>
      </c>
      <c r="C6347" s="23" t="s">
        <v>560</v>
      </c>
      <c r="D6347" t="s">
        <v>158</v>
      </c>
      <c r="E6347" s="23" t="s">
        <v>528</v>
      </c>
      <c r="F6347" s="23" t="s">
        <v>305</v>
      </c>
      <c r="G6347" s="23">
        <v>2</v>
      </c>
      <c r="H6347" s="23" t="s">
        <v>30</v>
      </c>
      <c r="I6347" s="24">
        <v>98241</v>
      </c>
      <c r="J6347" s="24">
        <v>171922</v>
      </c>
      <c r="K6347" s="24">
        <v>131061</v>
      </c>
      <c r="L6347" s="24">
        <v>229357</v>
      </c>
      <c r="M6347" s="24">
        <v>161664</v>
      </c>
      <c r="N6347" s="24">
        <v>282913</v>
      </c>
      <c r="O6347" s="24">
        <v>203750</v>
      </c>
      <c r="P6347" s="24">
        <v>356562</v>
      </c>
      <c r="Q6347" s="24">
        <v>246659</v>
      </c>
      <c r="R6347" s="24">
        <v>431653</v>
      </c>
      <c r="S6347" s="24">
        <v>272443</v>
      </c>
      <c r="T6347" s="24">
        <v>476775</v>
      </c>
      <c r="U6347" s="24">
        <v>296618</v>
      </c>
      <c r="V6347" s="24">
        <v>519081</v>
      </c>
    </row>
    <row r="6348" spans="1:22" hidden="1" x14ac:dyDescent="0.3">
      <c r="A6348" s="23"/>
      <c r="B6348" s="23">
        <v>2023</v>
      </c>
      <c r="C6348" s="23" t="s">
        <v>560</v>
      </c>
      <c r="D6348" t="s">
        <v>158</v>
      </c>
      <c r="E6348" s="23" t="s">
        <v>528</v>
      </c>
      <c r="F6348" s="23" t="s">
        <v>305</v>
      </c>
      <c r="G6348" s="23">
        <v>3</v>
      </c>
      <c r="H6348" s="23" t="s">
        <v>31</v>
      </c>
      <c r="I6348" s="24">
        <v>90033</v>
      </c>
      <c r="J6348" s="24">
        <v>157557</v>
      </c>
      <c r="K6348" s="24">
        <v>124229</v>
      </c>
      <c r="L6348" s="24">
        <v>217401</v>
      </c>
      <c r="M6348" s="24">
        <v>157392</v>
      </c>
      <c r="N6348" s="24">
        <v>275436</v>
      </c>
      <c r="O6348" s="24">
        <v>205184</v>
      </c>
      <c r="P6348" s="24">
        <v>359073</v>
      </c>
      <c r="Q6348" s="24">
        <v>255511</v>
      </c>
      <c r="R6348" s="24">
        <v>447145</v>
      </c>
      <c r="S6348" s="24">
        <v>287373</v>
      </c>
      <c r="T6348" s="24">
        <v>502903</v>
      </c>
      <c r="U6348" s="24">
        <v>318717</v>
      </c>
      <c r="V6348" s="24">
        <v>557754</v>
      </c>
    </row>
    <row r="6349" spans="1:22" hidden="1" x14ac:dyDescent="0.3">
      <c r="A6349" s="23"/>
      <c r="B6349" s="23">
        <v>2023</v>
      </c>
      <c r="C6349" s="23" t="s">
        <v>560</v>
      </c>
      <c r="D6349" t="s">
        <v>158</v>
      </c>
      <c r="E6349" s="23" t="s">
        <v>528</v>
      </c>
      <c r="F6349" s="23" t="s">
        <v>305</v>
      </c>
      <c r="G6349" s="23">
        <v>4</v>
      </c>
      <c r="H6349" s="23" t="s">
        <v>29</v>
      </c>
      <c r="I6349" s="24">
        <v>102003</v>
      </c>
      <c r="J6349" s="24">
        <v>163204</v>
      </c>
      <c r="K6349" s="24">
        <v>142804</v>
      </c>
      <c r="L6349" s="24">
        <v>228486</v>
      </c>
      <c r="M6349" s="24">
        <v>183605</v>
      </c>
      <c r="N6349" s="24">
        <v>293768</v>
      </c>
      <c r="O6349" s="24">
        <v>244807</v>
      </c>
      <c r="P6349" s="24">
        <v>391690</v>
      </c>
      <c r="Q6349" s="24">
        <v>306008</v>
      </c>
      <c r="R6349" s="24">
        <v>489613</v>
      </c>
      <c r="S6349" s="24">
        <v>346809</v>
      </c>
      <c r="T6349" s="24">
        <v>554895</v>
      </c>
      <c r="U6349" s="24">
        <v>387610</v>
      </c>
      <c r="V6349" s="24">
        <v>620177</v>
      </c>
    </row>
    <row r="6350" spans="1:22" x14ac:dyDescent="0.3">
      <c r="A6350" s="54"/>
      <c r="B6350" s="54" t="s">
        <v>620</v>
      </c>
      <c r="C6350" s="54" t="s">
        <v>608</v>
      </c>
      <c r="D6350" t="s">
        <v>160</v>
      </c>
      <c r="E6350" s="54" t="s">
        <v>556</v>
      </c>
      <c r="F6350" s="57" t="s">
        <v>305</v>
      </c>
      <c r="G6350" s="23">
        <v>1</v>
      </c>
      <c r="H6350" s="23" t="s">
        <v>14</v>
      </c>
      <c r="I6350" s="24">
        <v>109094</v>
      </c>
      <c r="J6350" s="24">
        <v>190914</v>
      </c>
      <c r="K6350" s="24">
        <v>141456</v>
      </c>
      <c r="L6350" s="24">
        <v>247547</v>
      </c>
      <c r="M6350" s="24">
        <v>169540</v>
      </c>
      <c r="N6350" s="24">
        <v>296694</v>
      </c>
      <c r="O6350" s="24">
        <v>202640</v>
      </c>
      <c r="P6350" s="24">
        <v>354621</v>
      </c>
      <c r="Q6350" s="24">
        <v>238976</v>
      </c>
      <c r="R6350" s="24">
        <v>418207</v>
      </c>
      <c r="S6350" s="24">
        <v>262085</v>
      </c>
      <c r="T6350" s="24">
        <v>458649</v>
      </c>
      <c r="U6350" s="24">
        <v>282966</v>
      </c>
      <c r="V6350" s="24">
        <v>495190</v>
      </c>
    </row>
    <row r="6351" spans="1:22" x14ac:dyDescent="0.3">
      <c r="A6351" s="54"/>
      <c r="B6351" s="54" t="s">
        <v>620</v>
      </c>
      <c r="C6351" s="54" t="s">
        <v>608</v>
      </c>
      <c r="D6351" t="s">
        <v>160</v>
      </c>
      <c r="E6351" s="54" t="s">
        <v>556</v>
      </c>
      <c r="F6351" s="57" t="s">
        <v>305</v>
      </c>
      <c r="G6351" s="23">
        <v>2</v>
      </c>
      <c r="H6351" s="23" t="s">
        <v>30</v>
      </c>
      <c r="I6351" s="24">
        <v>94665</v>
      </c>
      <c r="J6351" s="24">
        <v>165664</v>
      </c>
      <c r="K6351" s="24">
        <v>124226</v>
      </c>
      <c r="L6351" s="24">
        <v>217396</v>
      </c>
      <c r="M6351" s="24">
        <v>151208</v>
      </c>
      <c r="N6351" s="24">
        <v>264613</v>
      </c>
      <c r="O6351" s="24">
        <v>185838</v>
      </c>
      <c r="P6351" s="24">
        <v>325217</v>
      </c>
      <c r="Q6351" s="24">
        <v>221241</v>
      </c>
      <c r="R6351" s="24">
        <v>387171</v>
      </c>
      <c r="S6351" s="24">
        <v>244411</v>
      </c>
      <c r="T6351" s="24">
        <v>427719</v>
      </c>
      <c r="U6351" s="24">
        <v>265656</v>
      </c>
      <c r="V6351" s="24">
        <v>464898</v>
      </c>
    </row>
    <row r="6352" spans="1:22" x14ac:dyDescent="0.3">
      <c r="A6352" s="54"/>
      <c r="B6352" s="54" t="s">
        <v>620</v>
      </c>
      <c r="C6352" s="54" t="s">
        <v>608</v>
      </c>
      <c r="D6352" t="s">
        <v>160</v>
      </c>
      <c r="E6352" s="54" t="s">
        <v>556</v>
      </c>
      <c r="F6352" s="57" t="s">
        <v>305</v>
      </c>
      <c r="G6352" s="23">
        <v>3</v>
      </c>
      <c r="H6352" s="23" t="s">
        <v>31</v>
      </c>
      <c r="I6352" s="24">
        <v>85929</v>
      </c>
      <c r="J6352" s="24">
        <v>150376</v>
      </c>
      <c r="K6352" s="24">
        <v>116871</v>
      </c>
      <c r="L6352" s="24">
        <v>204524</v>
      </c>
      <c r="M6352" s="24">
        <v>147731</v>
      </c>
      <c r="N6352" s="24">
        <v>258529</v>
      </c>
      <c r="O6352" s="24">
        <v>194435</v>
      </c>
      <c r="P6352" s="24">
        <v>340261</v>
      </c>
      <c r="Q6352" s="24">
        <v>240662</v>
      </c>
      <c r="R6352" s="24">
        <v>421158</v>
      </c>
      <c r="S6352" s="24">
        <v>270951</v>
      </c>
      <c r="T6352" s="24">
        <v>474164</v>
      </c>
      <c r="U6352" s="24">
        <v>300817</v>
      </c>
      <c r="V6352" s="24">
        <v>526429</v>
      </c>
    </row>
    <row r="6353" spans="1:22" x14ac:dyDescent="0.3">
      <c r="A6353" s="54"/>
      <c r="B6353" s="54" t="s">
        <v>620</v>
      </c>
      <c r="C6353" s="54" t="s">
        <v>608</v>
      </c>
      <c r="D6353" t="s">
        <v>160</v>
      </c>
      <c r="E6353" s="54" t="s">
        <v>556</v>
      </c>
      <c r="F6353" s="57" t="s">
        <v>305</v>
      </c>
      <c r="G6353" s="23">
        <v>4</v>
      </c>
      <c r="H6353" s="23" t="s">
        <v>29</v>
      </c>
      <c r="I6353" s="24">
        <v>96262</v>
      </c>
      <c r="J6353" s="24">
        <v>154019</v>
      </c>
      <c r="K6353" s="24">
        <v>134766</v>
      </c>
      <c r="L6353" s="24">
        <v>215626</v>
      </c>
      <c r="M6353" s="24">
        <v>173271</v>
      </c>
      <c r="N6353" s="24">
        <v>277234</v>
      </c>
      <c r="O6353" s="24">
        <v>231028</v>
      </c>
      <c r="P6353" s="24">
        <v>369645</v>
      </c>
      <c r="Q6353" s="24">
        <v>288785</v>
      </c>
      <c r="R6353" s="24">
        <v>462056</v>
      </c>
      <c r="S6353" s="24">
        <v>327290</v>
      </c>
      <c r="T6353" s="24">
        <v>523663</v>
      </c>
      <c r="U6353" s="24">
        <v>365794</v>
      </c>
      <c r="V6353" s="24">
        <v>585271</v>
      </c>
    </row>
    <row r="6354" spans="1:22" x14ac:dyDescent="0.3">
      <c r="A6354" s="54"/>
      <c r="B6354" s="54" t="s">
        <v>620</v>
      </c>
      <c r="C6354" s="54" t="s">
        <v>617</v>
      </c>
      <c r="D6354" t="s">
        <v>158</v>
      </c>
      <c r="E6354" s="54" t="s">
        <v>563</v>
      </c>
      <c r="F6354" s="57" t="s">
        <v>305</v>
      </c>
      <c r="G6354" s="23">
        <v>1</v>
      </c>
      <c r="H6354" s="23" t="s">
        <v>14</v>
      </c>
      <c r="I6354" s="24">
        <v>119202</v>
      </c>
      <c r="J6354" s="24">
        <v>208604</v>
      </c>
      <c r="K6354" s="24">
        <v>154703</v>
      </c>
      <c r="L6354" s="24">
        <v>270730</v>
      </c>
      <c r="M6354" s="24">
        <v>185510</v>
      </c>
      <c r="N6354" s="24">
        <v>324642</v>
      </c>
      <c r="O6354" s="24">
        <v>221867</v>
      </c>
      <c r="P6354" s="24">
        <v>388268</v>
      </c>
      <c r="Q6354" s="24">
        <v>261770</v>
      </c>
      <c r="R6354" s="24">
        <v>458097</v>
      </c>
      <c r="S6354" s="24">
        <v>287136</v>
      </c>
      <c r="T6354" s="24">
        <v>502488</v>
      </c>
      <c r="U6354" s="24">
        <v>310145</v>
      </c>
      <c r="V6354" s="24">
        <v>542754</v>
      </c>
    </row>
    <row r="6355" spans="1:22" x14ac:dyDescent="0.3">
      <c r="A6355" s="54"/>
      <c r="B6355" s="54" t="s">
        <v>620</v>
      </c>
      <c r="C6355" s="54" t="s">
        <v>617</v>
      </c>
      <c r="D6355" t="s">
        <v>158</v>
      </c>
      <c r="E6355" s="54" t="s">
        <v>563</v>
      </c>
      <c r="F6355" s="57" t="s">
        <v>305</v>
      </c>
      <c r="G6355" s="23">
        <v>2</v>
      </c>
      <c r="H6355" s="23" t="s">
        <v>30</v>
      </c>
      <c r="I6355" s="24">
        <v>102844</v>
      </c>
      <c r="J6355" s="24">
        <v>179978</v>
      </c>
      <c r="K6355" s="24">
        <v>135170</v>
      </c>
      <c r="L6355" s="24">
        <v>236548</v>
      </c>
      <c r="M6355" s="24">
        <v>164727</v>
      </c>
      <c r="N6355" s="24">
        <v>288272</v>
      </c>
      <c r="O6355" s="24">
        <v>202819</v>
      </c>
      <c r="P6355" s="24">
        <v>354934</v>
      </c>
      <c r="Q6355" s="24">
        <v>241664</v>
      </c>
      <c r="R6355" s="24">
        <v>422913</v>
      </c>
      <c r="S6355" s="24">
        <v>267067</v>
      </c>
      <c r="T6355" s="24">
        <v>467367</v>
      </c>
      <c r="U6355" s="24">
        <v>290418</v>
      </c>
      <c r="V6355" s="24">
        <v>508232</v>
      </c>
    </row>
    <row r="6356" spans="1:22" x14ac:dyDescent="0.3">
      <c r="A6356" s="54"/>
      <c r="B6356" s="54" t="s">
        <v>620</v>
      </c>
      <c r="C6356" s="54" t="s">
        <v>617</v>
      </c>
      <c r="D6356" t="s">
        <v>158</v>
      </c>
      <c r="E6356" s="54" t="s">
        <v>563</v>
      </c>
      <c r="F6356" s="57" t="s">
        <v>305</v>
      </c>
      <c r="G6356" s="23">
        <v>3</v>
      </c>
      <c r="H6356" s="23" t="s">
        <v>31</v>
      </c>
      <c r="I6356" s="24">
        <v>92672</v>
      </c>
      <c r="J6356" s="24">
        <v>162176</v>
      </c>
      <c r="K6356" s="24">
        <v>125852</v>
      </c>
      <c r="L6356" s="24">
        <v>220242</v>
      </c>
      <c r="M6356" s="24">
        <v>158940</v>
      </c>
      <c r="N6356" s="24">
        <v>278146</v>
      </c>
      <c r="O6356" s="24">
        <v>209041</v>
      </c>
      <c r="P6356" s="24">
        <v>365822</v>
      </c>
      <c r="Q6356" s="24">
        <v>258601</v>
      </c>
      <c r="R6356" s="24">
        <v>452553</v>
      </c>
      <c r="S6356" s="24">
        <v>291042</v>
      </c>
      <c r="T6356" s="24">
        <v>509323</v>
      </c>
      <c r="U6356" s="24">
        <v>323002</v>
      </c>
      <c r="V6356" s="24">
        <v>565254</v>
      </c>
    </row>
    <row r="6357" spans="1:22" x14ac:dyDescent="0.3">
      <c r="A6357" s="54"/>
      <c r="B6357" s="54" t="s">
        <v>620</v>
      </c>
      <c r="C6357" s="54" t="s">
        <v>617</v>
      </c>
      <c r="D6357" t="s">
        <v>158</v>
      </c>
      <c r="E6357" s="54" t="s">
        <v>563</v>
      </c>
      <c r="F6357" s="57" t="s">
        <v>305</v>
      </c>
      <c r="G6357" s="23">
        <v>4</v>
      </c>
      <c r="H6357" s="23" t="s">
        <v>29</v>
      </c>
      <c r="I6357" s="24">
        <v>105166</v>
      </c>
      <c r="J6357" s="24">
        <v>168266</v>
      </c>
      <c r="K6357" s="24">
        <v>147233</v>
      </c>
      <c r="L6357" s="24">
        <v>235572</v>
      </c>
      <c r="M6357" s="24">
        <v>189299</v>
      </c>
      <c r="N6357" s="24">
        <v>302879</v>
      </c>
      <c r="O6357" s="24">
        <v>252399</v>
      </c>
      <c r="P6357" s="24">
        <v>403838</v>
      </c>
      <c r="Q6357" s="24">
        <v>315499</v>
      </c>
      <c r="R6357" s="24">
        <v>504798</v>
      </c>
      <c r="S6357" s="24">
        <v>357565</v>
      </c>
      <c r="T6357" s="24">
        <v>572104</v>
      </c>
      <c r="U6357" s="24">
        <v>399632</v>
      </c>
      <c r="V6357" s="24">
        <v>639411</v>
      </c>
    </row>
    <row r="6358" spans="1:22" x14ac:dyDescent="0.3">
      <c r="A6358" s="54"/>
      <c r="B6358" s="54" t="s">
        <v>620</v>
      </c>
      <c r="C6358" s="54" t="s">
        <v>608</v>
      </c>
      <c r="D6358" t="s">
        <v>175</v>
      </c>
      <c r="E6358" s="54" t="s">
        <v>559</v>
      </c>
      <c r="F6358" s="57" t="s">
        <v>305</v>
      </c>
      <c r="G6358" s="23">
        <v>1</v>
      </c>
      <c r="H6358" s="23" t="s">
        <v>14</v>
      </c>
      <c r="I6358" s="24">
        <v>107900</v>
      </c>
      <c r="J6358" s="24">
        <v>188825</v>
      </c>
      <c r="K6358" s="24">
        <v>139945</v>
      </c>
      <c r="L6358" s="24">
        <v>244904</v>
      </c>
      <c r="M6358" s="24">
        <v>167754</v>
      </c>
      <c r="N6358" s="24">
        <v>293569</v>
      </c>
      <c r="O6358" s="24">
        <v>200543</v>
      </c>
      <c r="P6358" s="24">
        <v>350950</v>
      </c>
      <c r="Q6358" s="24">
        <v>236534</v>
      </c>
      <c r="R6358" s="24">
        <v>413935</v>
      </c>
      <c r="S6358" s="24">
        <v>259422</v>
      </c>
      <c r="T6358" s="24">
        <v>453988</v>
      </c>
      <c r="U6358" s="24">
        <v>280125</v>
      </c>
      <c r="V6358" s="24">
        <v>490220</v>
      </c>
    </row>
    <row r="6359" spans="1:22" x14ac:dyDescent="0.3">
      <c r="A6359" s="54"/>
      <c r="B6359" s="54" t="s">
        <v>620</v>
      </c>
      <c r="C6359" s="54" t="s">
        <v>608</v>
      </c>
      <c r="D6359" t="s">
        <v>175</v>
      </c>
      <c r="E6359" s="54" t="s">
        <v>559</v>
      </c>
      <c r="F6359" s="57" t="s">
        <v>305</v>
      </c>
      <c r="G6359" s="23">
        <v>2</v>
      </c>
      <c r="H6359" s="23" t="s">
        <v>30</v>
      </c>
      <c r="I6359" s="24">
        <v>93471</v>
      </c>
      <c r="J6359" s="24">
        <v>163574</v>
      </c>
      <c r="K6359" s="24">
        <v>122716</v>
      </c>
      <c r="L6359" s="24">
        <v>214752</v>
      </c>
      <c r="M6359" s="24">
        <v>149422</v>
      </c>
      <c r="N6359" s="24">
        <v>261488</v>
      </c>
      <c r="O6359" s="24">
        <v>183741</v>
      </c>
      <c r="P6359" s="24">
        <v>321547</v>
      </c>
      <c r="Q6359" s="24">
        <v>218799</v>
      </c>
      <c r="R6359" s="24">
        <v>382899</v>
      </c>
      <c r="S6359" s="24">
        <v>241739</v>
      </c>
      <c r="T6359" s="24">
        <v>423043</v>
      </c>
      <c r="U6359" s="24">
        <v>262788</v>
      </c>
      <c r="V6359" s="24">
        <v>459879</v>
      </c>
    </row>
    <row r="6360" spans="1:22" x14ac:dyDescent="0.3">
      <c r="A6360" s="54"/>
      <c r="B6360" s="54" t="s">
        <v>620</v>
      </c>
      <c r="C6360" s="54" t="s">
        <v>608</v>
      </c>
      <c r="D6360" t="s">
        <v>175</v>
      </c>
      <c r="E6360" s="54" t="s">
        <v>559</v>
      </c>
      <c r="F6360" s="57" t="s">
        <v>305</v>
      </c>
      <c r="G6360" s="23">
        <v>3</v>
      </c>
      <c r="H6360" s="23" t="s">
        <v>31</v>
      </c>
      <c r="I6360" s="24">
        <v>84664</v>
      </c>
      <c r="J6360" s="24">
        <v>148161</v>
      </c>
      <c r="K6360" s="24">
        <v>115099</v>
      </c>
      <c r="L6360" s="24">
        <v>201423</v>
      </c>
      <c r="M6360" s="24">
        <v>145453</v>
      </c>
      <c r="N6360" s="24">
        <v>254543</v>
      </c>
      <c r="O6360" s="24">
        <v>191397</v>
      </c>
      <c r="P6360" s="24">
        <v>334945</v>
      </c>
      <c r="Q6360" s="24">
        <v>236865</v>
      </c>
      <c r="R6360" s="24">
        <v>414514</v>
      </c>
      <c r="S6360" s="24">
        <v>266648</v>
      </c>
      <c r="T6360" s="24">
        <v>466634</v>
      </c>
      <c r="U6360" s="24">
        <v>296007</v>
      </c>
      <c r="V6360" s="24">
        <v>518012</v>
      </c>
    </row>
    <row r="6361" spans="1:22" x14ac:dyDescent="0.3">
      <c r="A6361" s="54"/>
      <c r="B6361" s="54" t="s">
        <v>620</v>
      </c>
      <c r="C6361" s="54" t="s">
        <v>608</v>
      </c>
      <c r="D6361" t="s">
        <v>175</v>
      </c>
      <c r="E6361" s="54" t="s">
        <v>559</v>
      </c>
      <c r="F6361" s="57" t="s">
        <v>305</v>
      </c>
      <c r="G6361" s="23">
        <v>4</v>
      </c>
      <c r="H6361" s="23" t="s">
        <v>29</v>
      </c>
      <c r="I6361" s="24">
        <v>95204</v>
      </c>
      <c r="J6361" s="24">
        <v>152327</v>
      </c>
      <c r="K6361" s="24">
        <v>133286</v>
      </c>
      <c r="L6361" s="24">
        <v>213258</v>
      </c>
      <c r="M6361" s="24">
        <v>171368</v>
      </c>
      <c r="N6361" s="24">
        <v>274188</v>
      </c>
      <c r="O6361" s="24">
        <v>228490</v>
      </c>
      <c r="P6361" s="24">
        <v>365584</v>
      </c>
      <c r="Q6361" s="24">
        <v>285613</v>
      </c>
      <c r="R6361" s="24">
        <v>456980</v>
      </c>
      <c r="S6361" s="24">
        <v>323694</v>
      </c>
      <c r="T6361" s="24">
        <v>517911</v>
      </c>
      <c r="U6361" s="24">
        <v>361776</v>
      </c>
      <c r="V6361" s="24">
        <v>578842</v>
      </c>
    </row>
    <row r="6362" spans="1:22" hidden="1" x14ac:dyDescent="0.3">
      <c r="A6362" s="23"/>
      <c r="B6362" s="23">
        <v>2023</v>
      </c>
      <c r="C6362" s="23" t="s">
        <v>551</v>
      </c>
      <c r="D6362" t="s">
        <v>147</v>
      </c>
      <c r="E6362" s="23" t="s">
        <v>553</v>
      </c>
      <c r="F6362" s="23" t="s">
        <v>319</v>
      </c>
      <c r="G6362" s="23">
        <v>1</v>
      </c>
      <c r="H6362" s="23" t="s">
        <v>14</v>
      </c>
      <c r="I6362" s="24">
        <v>112657</v>
      </c>
      <c r="J6362" s="24">
        <v>197149</v>
      </c>
      <c r="K6362" s="24">
        <v>146380</v>
      </c>
      <c r="L6362" s="24">
        <v>256166</v>
      </c>
      <c r="M6362" s="24">
        <v>175054</v>
      </c>
      <c r="N6362" s="24">
        <v>306345</v>
      </c>
      <c r="O6362" s="24">
        <v>208925</v>
      </c>
      <c r="P6362" s="24">
        <v>365618</v>
      </c>
      <c r="Q6362" s="24">
        <v>246632</v>
      </c>
      <c r="R6362" s="24">
        <v>431606</v>
      </c>
      <c r="S6362" s="24">
        <v>270616</v>
      </c>
      <c r="T6362" s="24">
        <v>473578</v>
      </c>
      <c r="U6362" s="24">
        <v>293238</v>
      </c>
      <c r="V6362" s="24">
        <v>513166</v>
      </c>
    </row>
    <row r="6363" spans="1:22" hidden="1" x14ac:dyDescent="0.3">
      <c r="A6363" s="23"/>
      <c r="B6363" s="23">
        <v>2023</v>
      </c>
      <c r="C6363" s="23" t="s">
        <v>551</v>
      </c>
      <c r="D6363" t="s">
        <v>147</v>
      </c>
      <c r="E6363" s="23" t="s">
        <v>553</v>
      </c>
      <c r="F6363" s="23" t="s">
        <v>319</v>
      </c>
      <c r="G6363" s="23">
        <v>2</v>
      </c>
      <c r="H6363" s="23" t="s">
        <v>30</v>
      </c>
      <c r="I6363" s="24">
        <v>93742</v>
      </c>
      <c r="J6363" s="24">
        <v>164049</v>
      </c>
      <c r="K6363" s="24">
        <v>124976</v>
      </c>
      <c r="L6363" s="24">
        <v>218708</v>
      </c>
      <c r="M6363" s="24">
        <v>154064</v>
      </c>
      <c r="N6363" s="24">
        <v>269613</v>
      </c>
      <c r="O6363" s="24">
        <v>193998</v>
      </c>
      <c r="P6363" s="24">
        <v>339497</v>
      </c>
      <c r="Q6363" s="24">
        <v>234754</v>
      </c>
      <c r="R6363" s="24">
        <v>410820</v>
      </c>
      <c r="S6363" s="24">
        <v>259261</v>
      </c>
      <c r="T6363" s="24">
        <v>453706</v>
      </c>
      <c r="U6363" s="24">
        <v>282227</v>
      </c>
      <c r="V6363" s="24">
        <v>493897</v>
      </c>
    </row>
    <row r="6364" spans="1:22" hidden="1" x14ac:dyDescent="0.3">
      <c r="A6364" s="23"/>
      <c r="B6364" s="23">
        <v>2023</v>
      </c>
      <c r="C6364" s="23" t="s">
        <v>551</v>
      </c>
      <c r="D6364" t="s">
        <v>147</v>
      </c>
      <c r="E6364" s="23" t="s">
        <v>553</v>
      </c>
      <c r="F6364" s="23" t="s">
        <v>319</v>
      </c>
      <c r="G6364" s="23">
        <v>3</v>
      </c>
      <c r="H6364" s="23" t="s">
        <v>31</v>
      </c>
      <c r="I6364" s="24">
        <v>86048</v>
      </c>
      <c r="J6364" s="24">
        <v>150583</v>
      </c>
      <c r="K6364" s="24">
        <v>118757</v>
      </c>
      <c r="L6364" s="24">
        <v>207824</v>
      </c>
      <c r="M6364" s="24">
        <v>150492</v>
      </c>
      <c r="N6364" s="24">
        <v>263362</v>
      </c>
      <c r="O6364" s="24">
        <v>196259</v>
      </c>
      <c r="P6364" s="24">
        <v>343454</v>
      </c>
      <c r="Q6364" s="24">
        <v>244411</v>
      </c>
      <c r="R6364" s="24">
        <v>427720</v>
      </c>
      <c r="S6364" s="24">
        <v>274923</v>
      </c>
      <c r="T6364" s="24">
        <v>481115</v>
      </c>
      <c r="U6364" s="24">
        <v>304946</v>
      </c>
      <c r="V6364" s="24">
        <v>533655</v>
      </c>
    </row>
    <row r="6365" spans="1:22" hidden="1" x14ac:dyDescent="0.3">
      <c r="A6365" s="23"/>
      <c r="B6365" s="23">
        <v>2023</v>
      </c>
      <c r="C6365" s="23" t="s">
        <v>551</v>
      </c>
      <c r="D6365" t="s">
        <v>147</v>
      </c>
      <c r="E6365" s="23" t="s">
        <v>553</v>
      </c>
      <c r="F6365" s="23" t="s">
        <v>319</v>
      </c>
      <c r="G6365" s="23">
        <v>4</v>
      </c>
      <c r="H6365" s="23" t="s">
        <v>29</v>
      </c>
      <c r="I6365" s="24">
        <v>97114</v>
      </c>
      <c r="J6365" s="24">
        <v>155383</v>
      </c>
      <c r="K6365" s="24">
        <v>135960</v>
      </c>
      <c r="L6365" s="24">
        <v>217536</v>
      </c>
      <c r="M6365" s="24">
        <v>174805</v>
      </c>
      <c r="N6365" s="24">
        <v>279689</v>
      </c>
      <c r="O6365" s="24">
        <v>233074</v>
      </c>
      <c r="P6365" s="24">
        <v>372918</v>
      </c>
      <c r="Q6365" s="24">
        <v>291342</v>
      </c>
      <c r="R6365" s="24">
        <v>466148</v>
      </c>
      <c r="S6365" s="24">
        <v>330188</v>
      </c>
      <c r="T6365" s="24">
        <v>528301</v>
      </c>
      <c r="U6365" s="24">
        <v>369033</v>
      </c>
      <c r="V6365" s="24">
        <v>590454</v>
      </c>
    </row>
    <row r="6366" spans="1:22" x14ac:dyDescent="0.3">
      <c r="A6366" s="54"/>
      <c r="B6366" s="54" t="s">
        <v>620</v>
      </c>
      <c r="C6366" s="54" t="s">
        <v>608</v>
      </c>
      <c r="D6366" t="s">
        <v>147</v>
      </c>
      <c r="E6366" s="54" t="s">
        <v>553</v>
      </c>
      <c r="F6366" s="57" t="s">
        <v>319</v>
      </c>
      <c r="G6366" s="23">
        <v>1</v>
      </c>
      <c r="H6366" s="23" t="s">
        <v>14</v>
      </c>
      <c r="I6366" s="24">
        <v>112348</v>
      </c>
      <c r="J6366" s="24">
        <v>196608</v>
      </c>
      <c r="K6366" s="24">
        <v>145800</v>
      </c>
      <c r="L6366" s="24">
        <v>255151</v>
      </c>
      <c r="M6366" s="24">
        <v>174830</v>
      </c>
      <c r="N6366" s="24">
        <v>305953</v>
      </c>
      <c r="O6366" s="24">
        <v>209089</v>
      </c>
      <c r="P6366" s="24">
        <v>365905</v>
      </c>
      <c r="Q6366" s="24">
        <v>246688</v>
      </c>
      <c r="R6366" s="24">
        <v>431704</v>
      </c>
      <c r="S6366" s="24">
        <v>270590</v>
      </c>
      <c r="T6366" s="24">
        <v>473533</v>
      </c>
      <c r="U6366" s="24">
        <v>292267</v>
      </c>
      <c r="V6366" s="24">
        <v>511468</v>
      </c>
    </row>
    <row r="6367" spans="1:22" x14ac:dyDescent="0.3">
      <c r="A6367" s="54"/>
      <c r="B6367" s="54" t="s">
        <v>620</v>
      </c>
      <c r="C6367" s="54" t="s">
        <v>608</v>
      </c>
      <c r="D6367" t="s">
        <v>147</v>
      </c>
      <c r="E6367" s="54" t="s">
        <v>553</v>
      </c>
      <c r="F6367" s="57" t="s">
        <v>319</v>
      </c>
      <c r="G6367" s="23">
        <v>2</v>
      </c>
      <c r="H6367" s="23" t="s">
        <v>30</v>
      </c>
      <c r="I6367" s="24">
        <v>96956</v>
      </c>
      <c r="J6367" s="24">
        <v>169674</v>
      </c>
      <c r="K6367" s="24">
        <v>127422</v>
      </c>
      <c r="L6367" s="24">
        <v>222989</v>
      </c>
      <c r="M6367" s="24">
        <v>155276</v>
      </c>
      <c r="N6367" s="24">
        <v>271733</v>
      </c>
      <c r="O6367" s="24">
        <v>191167</v>
      </c>
      <c r="P6367" s="24">
        <v>334541</v>
      </c>
      <c r="Q6367" s="24">
        <v>227771</v>
      </c>
      <c r="R6367" s="24">
        <v>398599</v>
      </c>
      <c r="S6367" s="24">
        <v>251709</v>
      </c>
      <c r="T6367" s="24">
        <v>440490</v>
      </c>
      <c r="U6367" s="24">
        <v>273711</v>
      </c>
      <c r="V6367" s="24">
        <v>478994</v>
      </c>
    </row>
    <row r="6368" spans="1:22" x14ac:dyDescent="0.3">
      <c r="A6368" s="54"/>
      <c r="B6368" s="54" t="s">
        <v>620</v>
      </c>
      <c r="C6368" s="54" t="s">
        <v>608</v>
      </c>
      <c r="D6368" t="s">
        <v>147</v>
      </c>
      <c r="E6368" s="54" t="s">
        <v>553</v>
      </c>
      <c r="F6368" s="57" t="s">
        <v>319</v>
      </c>
      <c r="G6368" s="23">
        <v>3</v>
      </c>
      <c r="H6368" s="23" t="s">
        <v>31</v>
      </c>
      <c r="I6368" s="24">
        <v>87397</v>
      </c>
      <c r="J6368" s="24">
        <v>152944</v>
      </c>
      <c r="K6368" s="24">
        <v>118697</v>
      </c>
      <c r="L6368" s="24">
        <v>207720</v>
      </c>
      <c r="M6368" s="24">
        <v>149910</v>
      </c>
      <c r="N6368" s="24">
        <v>262343</v>
      </c>
      <c r="O6368" s="24">
        <v>197171</v>
      </c>
      <c r="P6368" s="24">
        <v>345049</v>
      </c>
      <c r="Q6368" s="24">
        <v>243923</v>
      </c>
      <c r="R6368" s="24">
        <v>426866</v>
      </c>
      <c r="S6368" s="24">
        <v>274527</v>
      </c>
      <c r="T6368" s="24">
        <v>480422</v>
      </c>
      <c r="U6368" s="24">
        <v>304679</v>
      </c>
      <c r="V6368" s="24">
        <v>533189</v>
      </c>
    </row>
    <row r="6369" spans="1:22" x14ac:dyDescent="0.3">
      <c r="A6369" s="54"/>
      <c r="B6369" s="54" t="s">
        <v>620</v>
      </c>
      <c r="C6369" s="54" t="s">
        <v>608</v>
      </c>
      <c r="D6369" t="s">
        <v>147</v>
      </c>
      <c r="E6369" s="54" t="s">
        <v>553</v>
      </c>
      <c r="F6369" s="57" t="s">
        <v>319</v>
      </c>
      <c r="G6369" s="23">
        <v>4</v>
      </c>
      <c r="H6369" s="23" t="s">
        <v>29</v>
      </c>
      <c r="I6369" s="24">
        <v>99119</v>
      </c>
      <c r="J6369" s="24">
        <v>158591</v>
      </c>
      <c r="K6369" s="24">
        <v>138767</v>
      </c>
      <c r="L6369" s="24">
        <v>222027</v>
      </c>
      <c r="M6369" s="24">
        <v>178415</v>
      </c>
      <c r="N6369" s="24">
        <v>285463</v>
      </c>
      <c r="O6369" s="24">
        <v>237886</v>
      </c>
      <c r="P6369" s="24">
        <v>380618</v>
      </c>
      <c r="Q6369" s="24">
        <v>297358</v>
      </c>
      <c r="R6369" s="24">
        <v>475772</v>
      </c>
      <c r="S6369" s="24">
        <v>337005</v>
      </c>
      <c r="T6369" s="24">
        <v>539208</v>
      </c>
      <c r="U6369" s="24">
        <v>376653</v>
      </c>
      <c r="V6369" s="24">
        <v>602645</v>
      </c>
    </row>
    <row r="6370" spans="1:22" hidden="1" x14ac:dyDescent="0.3">
      <c r="A6370" s="23"/>
      <c r="B6370" s="23">
        <v>2023</v>
      </c>
      <c r="C6370" s="23" t="s">
        <v>538</v>
      </c>
      <c r="D6370" t="s">
        <v>108</v>
      </c>
      <c r="E6370" s="23" t="s">
        <v>541</v>
      </c>
      <c r="F6370" s="23" t="s">
        <v>337</v>
      </c>
      <c r="G6370" s="23">
        <v>1</v>
      </c>
      <c r="H6370" s="23" t="s">
        <v>14</v>
      </c>
      <c r="I6370" s="24">
        <v>118824</v>
      </c>
      <c r="J6370" s="24">
        <v>207942</v>
      </c>
      <c r="K6370" s="24">
        <v>154347</v>
      </c>
      <c r="L6370" s="24">
        <v>270107</v>
      </c>
      <c r="M6370" s="24">
        <v>184540</v>
      </c>
      <c r="N6370" s="24">
        <v>322945</v>
      </c>
      <c r="O6370" s="24">
        <v>220189</v>
      </c>
      <c r="P6370" s="24">
        <v>385330</v>
      </c>
      <c r="Q6370" s="24">
        <v>259888</v>
      </c>
      <c r="R6370" s="24">
        <v>454805</v>
      </c>
      <c r="S6370" s="24">
        <v>285144</v>
      </c>
      <c r="T6370" s="24">
        <v>499002</v>
      </c>
      <c r="U6370" s="24">
        <v>308950</v>
      </c>
      <c r="V6370" s="24">
        <v>540663</v>
      </c>
    </row>
    <row r="6371" spans="1:22" hidden="1" x14ac:dyDescent="0.3">
      <c r="A6371" s="23"/>
      <c r="B6371" s="23">
        <v>2023</v>
      </c>
      <c r="C6371" s="23" t="s">
        <v>538</v>
      </c>
      <c r="D6371" t="s">
        <v>108</v>
      </c>
      <c r="E6371" s="23" t="s">
        <v>541</v>
      </c>
      <c r="F6371" s="23" t="s">
        <v>337</v>
      </c>
      <c r="G6371" s="23">
        <v>2</v>
      </c>
      <c r="H6371" s="23" t="s">
        <v>30</v>
      </c>
      <c r="I6371" s="24">
        <v>99130</v>
      </c>
      <c r="J6371" s="24">
        <v>173477</v>
      </c>
      <c r="K6371" s="24">
        <v>132060</v>
      </c>
      <c r="L6371" s="24">
        <v>231105</v>
      </c>
      <c r="M6371" s="24">
        <v>162685</v>
      </c>
      <c r="N6371" s="24">
        <v>284698</v>
      </c>
      <c r="O6371" s="24">
        <v>204647</v>
      </c>
      <c r="P6371" s="24">
        <v>358132</v>
      </c>
      <c r="Q6371" s="24">
        <v>247521</v>
      </c>
      <c r="R6371" s="24">
        <v>433162</v>
      </c>
      <c r="S6371" s="24">
        <v>273321</v>
      </c>
      <c r="T6371" s="24">
        <v>478312</v>
      </c>
      <c r="U6371" s="24">
        <v>297485</v>
      </c>
      <c r="V6371" s="24">
        <v>520599</v>
      </c>
    </row>
    <row r="6372" spans="1:22" hidden="1" x14ac:dyDescent="0.3">
      <c r="A6372" s="23"/>
      <c r="B6372" s="23">
        <v>2023</v>
      </c>
      <c r="C6372" s="23" t="s">
        <v>538</v>
      </c>
      <c r="D6372" t="s">
        <v>108</v>
      </c>
      <c r="E6372" s="23" t="s">
        <v>541</v>
      </c>
      <c r="F6372" s="23" t="s">
        <v>337</v>
      </c>
      <c r="G6372" s="23">
        <v>3</v>
      </c>
      <c r="H6372" s="23" t="s">
        <v>31</v>
      </c>
      <c r="I6372" s="24">
        <v>91157</v>
      </c>
      <c r="J6372" s="24">
        <v>159526</v>
      </c>
      <c r="K6372" s="24">
        <v>125840</v>
      </c>
      <c r="L6372" s="24">
        <v>220220</v>
      </c>
      <c r="M6372" s="24">
        <v>159509</v>
      </c>
      <c r="N6372" s="24">
        <v>279141</v>
      </c>
      <c r="O6372" s="24">
        <v>208100</v>
      </c>
      <c r="P6372" s="24">
        <v>364175</v>
      </c>
      <c r="Q6372" s="24">
        <v>259175</v>
      </c>
      <c r="R6372" s="24">
        <v>453556</v>
      </c>
      <c r="S6372" s="24">
        <v>291569</v>
      </c>
      <c r="T6372" s="24">
        <v>510246</v>
      </c>
      <c r="U6372" s="24">
        <v>323455</v>
      </c>
      <c r="V6372" s="24">
        <v>566046</v>
      </c>
    </row>
    <row r="6373" spans="1:22" hidden="1" x14ac:dyDescent="0.3">
      <c r="A6373" s="23"/>
      <c r="B6373" s="23">
        <v>2023</v>
      </c>
      <c r="C6373" s="23" t="s">
        <v>538</v>
      </c>
      <c r="D6373" t="s">
        <v>108</v>
      </c>
      <c r="E6373" s="23" t="s">
        <v>541</v>
      </c>
      <c r="F6373" s="23" t="s">
        <v>337</v>
      </c>
      <c r="G6373" s="23">
        <v>4</v>
      </c>
      <c r="H6373" s="23" t="s">
        <v>29</v>
      </c>
      <c r="I6373" s="24">
        <v>102436</v>
      </c>
      <c r="J6373" s="24">
        <v>163898</v>
      </c>
      <c r="K6373" s="24">
        <v>143411</v>
      </c>
      <c r="L6373" s="24">
        <v>229458</v>
      </c>
      <c r="M6373" s="24">
        <v>184386</v>
      </c>
      <c r="N6373" s="24">
        <v>295017</v>
      </c>
      <c r="O6373" s="24">
        <v>245847</v>
      </c>
      <c r="P6373" s="24">
        <v>393356</v>
      </c>
      <c r="Q6373" s="24">
        <v>307309</v>
      </c>
      <c r="R6373" s="24">
        <v>491695</v>
      </c>
      <c r="S6373" s="24">
        <v>348284</v>
      </c>
      <c r="T6373" s="24">
        <v>557254</v>
      </c>
      <c r="U6373" s="24">
        <v>389258</v>
      </c>
      <c r="V6373" s="24">
        <v>622813</v>
      </c>
    </row>
    <row r="6374" spans="1:22" hidden="1" x14ac:dyDescent="0.3">
      <c r="A6374" s="23"/>
      <c r="B6374" s="23">
        <v>2023</v>
      </c>
      <c r="C6374" s="23" t="s">
        <v>578</v>
      </c>
      <c r="D6374" t="s">
        <v>168</v>
      </c>
      <c r="E6374" s="23" t="s">
        <v>581</v>
      </c>
      <c r="F6374" s="23" t="s">
        <v>337</v>
      </c>
      <c r="G6374" s="23">
        <v>1</v>
      </c>
      <c r="H6374" s="23" t="s">
        <v>14</v>
      </c>
      <c r="I6374" s="24">
        <v>118334</v>
      </c>
      <c r="J6374" s="24">
        <v>207084</v>
      </c>
      <c r="K6374" s="24">
        <v>153798</v>
      </c>
      <c r="L6374" s="24">
        <v>269147</v>
      </c>
      <c r="M6374" s="24">
        <v>183961</v>
      </c>
      <c r="N6374" s="24">
        <v>321933</v>
      </c>
      <c r="O6374" s="24">
        <v>219606</v>
      </c>
      <c r="P6374" s="24">
        <v>384310</v>
      </c>
      <c r="Q6374" s="24">
        <v>259276</v>
      </c>
      <c r="R6374" s="24">
        <v>453734</v>
      </c>
      <c r="S6374" s="24">
        <v>284505</v>
      </c>
      <c r="T6374" s="24">
        <v>497883</v>
      </c>
      <c r="U6374" s="24">
        <v>308315</v>
      </c>
      <c r="V6374" s="24">
        <v>539551</v>
      </c>
    </row>
    <row r="6375" spans="1:22" hidden="1" x14ac:dyDescent="0.3">
      <c r="A6375" s="23"/>
      <c r="B6375" s="23">
        <v>2023</v>
      </c>
      <c r="C6375" s="23" t="s">
        <v>578</v>
      </c>
      <c r="D6375" t="s">
        <v>168</v>
      </c>
      <c r="E6375" s="23" t="s">
        <v>581</v>
      </c>
      <c r="F6375" s="23" t="s">
        <v>337</v>
      </c>
      <c r="G6375" s="23">
        <v>2</v>
      </c>
      <c r="H6375" s="23" t="s">
        <v>30</v>
      </c>
      <c r="I6375" s="24">
        <v>98241</v>
      </c>
      <c r="J6375" s="24">
        <v>171922</v>
      </c>
      <c r="K6375" s="24">
        <v>131061</v>
      </c>
      <c r="L6375" s="24">
        <v>229357</v>
      </c>
      <c r="M6375" s="24">
        <v>161664</v>
      </c>
      <c r="N6375" s="24">
        <v>282913</v>
      </c>
      <c r="O6375" s="24">
        <v>203750</v>
      </c>
      <c r="P6375" s="24">
        <v>356562</v>
      </c>
      <c r="Q6375" s="24">
        <v>246659</v>
      </c>
      <c r="R6375" s="24">
        <v>431653</v>
      </c>
      <c r="S6375" s="24">
        <v>272443</v>
      </c>
      <c r="T6375" s="24">
        <v>476775</v>
      </c>
      <c r="U6375" s="24">
        <v>296618</v>
      </c>
      <c r="V6375" s="24">
        <v>519081</v>
      </c>
    </row>
    <row r="6376" spans="1:22" hidden="1" x14ac:dyDescent="0.3">
      <c r="A6376" s="23"/>
      <c r="B6376" s="23">
        <v>2023</v>
      </c>
      <c r="C6376" s="23" t="s">
        <v>578</v>
      </c>
      <c r="D6376" t="s">
        <v>168</v>
      </c>
      <c r="E6376" s="23" t="s">
        <v>581</v>
      </c>
      <c r="F6376" s="23" t="s">
        <v>337</v>
      </c>
      <c r="G6376" s="23">
        <v>3</v>
      </c>
      <c r="H6376" s="23" t="s">
        <v>31</v>
      </c>
      <c r="I6376" s="24">
        <v>90033</v>
      </c>
      <c r="J6376" s="24">
        <v>157557</v>
      </c>
      <c r="K6376" s="24">
        <v>124229</v>
      </c>
      <c r="L6376" s="24">
        <v>217401</v>
      </c>
      <c r="M6376" s="24">
        <v>157392</v>
      </c>
      <c r="N6376" s="24">
        <v>275436</v>
      </c>
      <c r="O6376" s="24">
        <v>205184</v>
      </c>
      <c r="P6376" s="24">
        <v>359073</v>
      </c>
      <c r="Q6376" s="24">
        <v>255511</v>
      </c>
      <c r="R6376" s="24">
        <v>447145</v>
      </c>
      <c r="S6376" s="24">
        <v>287373</v>
      </c>
      <c r="T6376" s="24">
        <v>502903</v>
      </c>
      <c r="U6376" s="24">
        <v>318717</v>
      </c>
      <c r="V6376" s="24">
        <v>557754</v>
      </c>
    </row>
    <row r="6377" spans="1:22" hidden="1" x14ac:dyDescent="0.3">
      <c r="A6377" s="23"/>
      <c r="B6377" s="23">
        <v>2023</v>
      </c>
      <c r="C6377" s="23" t="s">
        <v>578</v>
      </c>
      <c r="D6377" t="s">
        <v>168</v>
      </c>
      <c r="E6377" s="23" t="s">
        <v>581</v>
      </c>
      <c r="F6377" s="23" t="s">
        <v>337</v>
      </c>
      <c r="G6377" s="23">
        <v>4</v>
      </c>
      <c r="H6377" s="23" t="s">
        <v>29</v>
      </c>
      <c r="I6377" s="24">
        <v>102003</v>
      </c>
      <c r="J6377" s="24">
        <v>163204</v>
      </c>
      <c r="K6377" s="24">
        <v>142804</v>
      </c>
      <c r="L6377" s="24">
        <v>228486</v>
      </c>
      <c r="M6377" s="24">
        <v>183605</v>
      </c>
      <c r="N6377" s="24">
        <v>293768</v>
      </c>
      <c r="O6377" s="24">
        <v>244807</v>
      </c>
      <c r="P6377" s="24">
        <v>391690</v>
      </c>
      <c r="Q6377" s="24">
        <v>306008</v>
      </c>
      <c r="R6377" s="24">
        <v>489613</v>
      </c>
      <c r="S6377" s="24">
        <v>346809</v>
      </c>
      <c r="T6377" s="24">
        <v>554895</v>
      </c>
      <c r="U6377" s="24">
        <v>387610</v>
      </c>
      <c r="V6377" s="24">
        <v>620177</v>
      </c>
    </row>
    <row r="6378" spans="1:22" x14ac:dyDescent="0.3">
      <c r="A6378" s="54"/>
      <c r="B6378" s="54" t="s">
        <v>620</v>
      </c>
      <c r="C6378" s="54" t="s">
        <v>615</v>
      </c>
      <c r="D6378" t="s">
        <v>108</v>
      </c>
      <c r="E6378" s="54" t="s">
        <v>541</v>
      </c>
      <c r="F6378" s="57" t="s">
        <v>337</v>
      </c>
      <c r="G6378" s="23">
        <v>1</v>
      </c>
      <c r="H6378" s="23" t="s">
        <v>14</v>
      </c>
      <c r="I6378" s="24">
        <v>121526</v>
      </c>
      <c r="J6378" s="24">
        <v>212670</v>
      </c>
      <c r="K6378" s="24">
        <v>157603</v>
      </c>
      <c r="L6378" s="24">
        <v>275806</v>
      </c>
      <c r="M6378" s="24">
        <v>188912</v>
      </c>
      <c r="N6378" s="24">
        <v>330596</v>
      </c>
      <c r="O6378" s="24">
        <v>225823</v>
      </c>
      <c r="P6378" s="24">
        <v>395190</v>
      </c>
      <c r="Q6378" s="24">
        <v>266339</v>
      </c>
      <c r="R6378" s="24">
        <v>466093</v>
      </c>
      <c r="S6378" s="24">
        <v>292105</v>
      </c>
      <c r="T6378" s="24">
        <v>511184</v>
      </c>
      <c r="U6378" s="24">
        <v>315405</v>
      </c>
      <c r="V6378" s="24">
        <v>551958</v>
      </c>
    </row>
    <row r="6379" spans="1:22" x14ac:dyDescent="0.3">
      <c r="A6379" s="54"/>
      <c r="B6379" s="54" t="s">
        <v>620</v>
      </c>
      <c r="C6379" s="54" t="s">
        <v>615</v>
      </c>
      <c r="D6379" t="s">
        <v>108</v>
      </c>
      <c r="E6379" s="54" t="s">
        <v>541</v>
      </c>
      <c r="F6379" s="57" t="s">
        <v>337</v>
      </c>
      <c r="G6379" s="23">
        <v>2</v>
      </c>
      <c r="H6379" s="23" t="s">
        <v>30</v>
      </c>
      <c r="I6379" s="24">
        <v>105333</v>
      </c>
      <c r="J6379" s="24">
        <v>184333</v>
      </c>
      <c r="K6379" s="24">
        <v>138268</v>
      </c>
      <c r="L6379" s="24">
        <v>241969</v>
      </c>
      <c r="M6379" s="24">
        <v>168339</v>
      </c>
      <c r="N6379" s="24">
        <v>294594</v>
      </c>
      <c r="O6379" s="24">
        <v>206967</v>
      </c>
      <c r="P6379" s="24">
        <v>362193</v>
      </c>
      <c r="Q6379" s="24">
        <v>246437</v>
      </c>
      <c r="R6379" s="24">
        <v>431264</v>
      </c>
      <c r="S6379" s="24">
        <v>272264</v>
      </c>
      <c r="T6379" s="24">
        <v>476462</v>
      </c>
      <c r="U6379" s="24">
        <v>295958</v>
      </c>
      <c r="V6379" s="24">
        <v>517927</v>
      </c>
    </row>
    <row r="6380" spans="1:22" x14ac:dyDescent="0.3">
      <c r="A6380" s="54"/>
      <c r="B6380" s="54" t="s">
        <v>620</v>
      </c>
      <c r="C6380" s="54" t="s">
        <v>615</v>
      </c>
      <c r="D6380" t="s">
        <v>108</v>
      </c>
      <c r="E6380" s="54" t="s">
        <v>541</v>
      </c>
      <c r="F6380" s="57" t="s">
        <v>337</v>
      </c>
      <c r="G6380" s="23">
        <v>3</v>
      </c>
      <c r="H6380" s="23" t="s">
        <v>31</v>
      </c>
      <c r="I6380" s="24">
        <v>95475</v>
      </c>
      <c r="J6380" s="24">
        <v>167082</v>
      </c>
      <c r="K6380" s="24">
        <v>129816</v>
      </c>
      <c r="L6380" s="24">
        <v>227179</v>
      </c>
      <c r="M6380" s="24">
        <v>164066</v>
      </c>
      <c r="N6380" s="24">
        <v>287115</v>
      </c>
      <c r="O6380" s="24">
        <v>215904</v>
      </c>
      <c r="P6380" s="24">
        <v>377832</v>
      </c>
      <c r="Q6380" s="24">
        <v>267207</v>
      </c>
      <c r="R6380" s="24">
        <v>467613</v>
      </c>
      <c r="S6380" s="24">
        <v>300816</v>
      </c>
      <c r="T6380" s="24">
        <v>526428</v>
      </c>
      <c r="U6380" s="24">
        <v>333949</v>
      </c>
      <c r="V6380" s="24">
        <v>584411</v>
      </c>
    </row>
    <row r="6381" spans="1:22" x14ac:dyDescent="0.3">
      <c r="A6381" s="54"/>
      <c r="B6381" s="54" t="s">
        <v>620</v>
      </c>
      <c r="C6381" s="54" t="s">
        <v>615</v>
      </c>
      <c r="D6381" t="s">
        <v>108</v>
      </c>
      <c r="E6381" s="54" t="s">
        <v>541</v>
      </c>
      <c r="F6381" s="57" t="s">
        <v>337</v>
      </c>
      <c r="G6381" s="23">
        <v>4</v>
      </c>
      <c r="H6381" s="23" t="s">
        <v>29</v>
      </c>
      <c r="I6381" s="24">
        <v>107228</v>
      </c>
      <c r="J6381" s="24">
        <v>171565</v>
      </c>
      <c r="K6381" s="24">
        <v>150119</v>
      </c>
      <c r="L6381" s="24">
        <v>240191</v>
      </c>
      <c r="M6381" s="24">
        <v>193010</v>
      </c>
      <c r="N6381" s="24">
        <v>308817</v>
      </c>
      <c r="O6381" s="24">
        <v>257347</v>
      </c>
      <c r="P6381" s="24">
        <v>411756</v>
      </c>
      <c r="Q6381" s="24">
        <v>321684</v>
      </c>
      <c r="R6381" s="24">
        <v>514695</v>
      </c>
      <c r="S6381" s="24">
        <v>364575</v>
      </c>
      <c r="T6381" s="24">
        <v>583321</v>
      </c>
      <c r="U6381" s="24">
        <v>407467</v>
      </c>
      <c r="V6381" s="24">
        <v>651946</v>
      </c>
    </row>
    <row r="6382" spans="1:22" x14ac:dyDescent="0.3">
      <c r="A6382" s="54"/>
      <c r="B6382" s="54" t="s">
        <v>620</v>
      </c>
      <c r="C6382" s="54" t="s">
        <v>612</v>
      </c>
      <c r="D6382" t="s">
        <v>168</v>
      </c>
      <c r="E6382" s="54" t="s">
        <v>581</v>
      </c>
      <c r="F6382" s="57" t="s">
        <v>337</v>
      </c>
      <c r="G6382" s="23">
        <v>1</v>
      </c>
      <c r="H6382" s="23" t="s">
        <v>14</v>
      </c>
      <c r="I6382" s="24">
        <v>115569</v>
      </c>
      <c r="J6382" s="24">
        <v>202246</v>
      </c>
      <c r="K6382" s="24">
        <v>150068</v>
      </c>
      <c r="L6382" s="24">
        <v>262618</v>
      </c>
      <c r="M6382" s="24">
        <v>180004</v>
      </c>
      <c r="N6382" s="24">
        <v>315007</v>
      </c>
      <c r="O6382" s="24">
        <v>215362</v>
      </c>
      <c r="P6382" s="24">
        <v>376883</v>
      </c>
      <c r="Q6382" s="24">
        <v>254162</v>
      </c>
      <c r="R6382" s="24">
        <v>444784</v>
      </c>
      <c r="S6382" s="24">
        <v>278821</v>
      </c>
      <c r="T6382" s="24">
        <v>487937</v>
      </c>
      <c r="U6382" s="24">
        <v>301239</v>
      </c>
      <c r="V6382" s="24">
        <v>527167</v>
      </c>
    </row>
    <row r="6383" spans="1:22" x14ac:dyDescent="0.3">
      <c r="A6383" s="54"/>
      <c r="B6383" s="54" t="s">
        <v>620</v>
      </c>
      <c r="C6383" s="54" t="s">
        <v>612</v>
      </c>
      <c r="D6383" t="s">
        <v>168</v>
      </c>
      <c r="E6383" s="54" t="s">
        <v>581</v>
      </c>
      <c r="F6383" s="57" t="s">
        <v>337</v>
      </c>
      <c r="G6383" s="23">
        <v>2</v>
      </c>
      <c r="H6383" s="23" t="s">
        <v>30</v>
      </c>
      <c r="I6383" s="24">
        <v>99373</v>
      </c>
      <c r="J6383" s="24">
        <v>173904</v>
      </c>
      <c r="K6383" s="24">
        <v>130729</v>
      </c>
      <c r="L6383" s="24">
        <v>228775</v>
      </c>
      <c r="M6383" s="24">
        <v>159427</v>
      </c>
      <c r="N6383" s="24">
        <v>278998</v>
      </c>
      <c r="O6383" s="24">
        <v>196502</v>
      </c>
      <c r="P6383" s="24">
        <v>343879</v>
      </c>
      <c r="Q6383" s="24">
        <v>234256</v>
      </c>
      <c r="R6383" s="24">
        <v>409948</v>
      </c>
      <c r="S6383" s="24">
        <v>258933</v>
      </c>
      <c r="T6383" s="24">
        <v>453133</v>
      </c>
      <c r="U6383" s="24">
        <v>281651</v>
      </c>
      <c r="V6383" s="24">
        <v>492889</v>
      </c>
    </row>
    <row r="6384" spans="1:22" x14ac:dyDescent="0.3">
      <c r="A6384" s="54"/>
      <c r="B6384" s="54" t="s">
        <v>620</v>
      </c>
      <c r="C6384" s="54" t="s">
        <v>612</v>
      </c>
      <c r="D6384" t="s">
        <v>168</v>
      </c>
      <c r="E6384" s="54" t="s">
        <v>581</v>
      </c>
      <c r="F6384" s="57" t="s">
        <v>337</v>
      </c>
      <c r="G6384" s="23">
        <v>3</v>
      </c>
      <c r="H6384" s="23" t="s">
        <v>31</v>
      </c>
      <c r="I6384" s="24">
        <v>89154</v>
      </c>
      <c r="J6384" s="24">
        <v>156020</v>
      </c>
      <c r="K6384" s="24">
        <v>120966</v>
      </c>
      <c r="L6384" s="24">
        <v>211691</v>
      </c>
      <c r="M6384" s="24">
        <v>152686</v>
      </c>
      <c r="N6384" s="24">
        <v>267201</v>
      </c>
      <c r="O6384" s="24">
        <v>200731</v>
      </c>
      <c r="P6384" s="24">
        <v>351279</v>
      </c>
      <c r="Q6384" s="24">
        <v>248240</v>
      </c>
      <c r="R6384" s="24">
        <v>434421</v>
      </c>
      <c r="S6384" s="24">
        <v>279320</v>
      </c>
      <c r="T6384" s="24">
        <v>488809</v>
      </c>
      <c r="U6384" s="24">
        <v>309924</v>
      </c>
      <c r="V6384" s="24">
        <v>542366</v>
      </c>
    </row>
    <row r="6385" spans="1:22" x14ac:dyDescent="0.3">
      <c r="A6385" s="54"/>
      <c r="B6385" s="54" t="s">
        <v>620</v>
      </c>
      <c r="C6385" s="54" t="s">
        <v>612</v>
      </c>
      <c r="D6385" t="s">
        <v>168</v>
      </c>
      <c r="E6385" s="54" t="s">
        <v>581</v>
      </c>
      <c r="F6385" s="57" t="s">
        <v>337</v>
      </c>
      <c r="G6385" s="23">
        <v>4</v>
      </c>
      <c r="H6385" s="23" t="s">
        <v>29</v>
      </c>
      <c r="I6385" s="24">
        <v>101953</v>
      </c>
      <c r="J6385" s="24">
        <v>163124</v>
      </c>
      <c r="K6385" s="24">
        <v>142734</v>
      </c>
      <c r="L6385" s="24">
        <v>228374</v>
      </c>
      <c r="M6385" s="24">
        <v>183515</v>
      </c>
      <c r="N6385" s="24">
        <v>293623</v>
      </c>
      <c r="O6385" s="24">
        <v>244686</v>
      </c>
      <c r="P6385" s="24">
        <v>391498</v>
      </c>
      <c r="Q6385" s="24">
        <v>305858</v>
      </c>
      <c r="R6385" s="24">
        <v>489372</v>
      </c>
      <c r="S6385" s="24">
        <v>346639</v>
      </c>
      <c r="T6385" s="24">
        <v>554622</v>
      </c>
      <c r="U6385" s="24">
        <v>387420</v>
      </c>
      <c r="V6385" s="24">
        <v>619872</v>
      </c>
    </row>
    <row r="6386" spans="1:22" hidden="1" x14ac:dyDescent="0.3">
      <c r="A6386" s="23"/>
      <c r="B6386" s="23">
        <v>2023</v>
      </c>
      <c r="C6386" s="23" t="s">
        <v>573</v>
      </c>
      <c r="D6386" t="s">
        <v>161</v>
      </c>
      <c r="E6386" s="23" t="s">
        <v>528</v>
      </c>
      <c r="F6386" s="23" t="s">
        <v>291</v>
      </c>
      <c r="G6386" s="23">
        <v>1</v>
      </c>
      <c r="H6386" s="23" t="s">
        <v>14</v>
      </c>
      <c r="I6386" s="24">
        <v>120037</v>
      </c>
      <c r="J6386" s="24">
        <v>210066</v>
      </c>
      <c r="K6386" s="24">
        <v>155886</v>
      </c>
      <c r="L6386" s="24">
        <v>272801</v>
      </c>
      <c r="M6386" s="24">
        <v>186349</v>
      </c>
      <c r="N6386" s="24">
        <v>326111</v>
      </c>
      <c r="O6386" s="24">
        <v>222303</v>
      </c>
      <c r="P6386" s="24">
        <v>389030</v>
      </c>
      <c r="Q6386" s="24">
        <v>262353</v>
      </c>
      <c r="R6386" s="24">
        <v>459117</v>
      </c>
      <c r="S6386" s="24">
        <v>287835</v>
      </c>
      <c r="T6386" s="24">
        <v>503711</v>
      </c>
      <c r="U6386" s="24">
        <v>311841</v>
      </c>
      <c r="V6386" s="24">
        <v>545723</v>
      </c>
    </row>
    <row r="6387" spans="1:22" hidden="1" x14ac:dyDescent="0.3">
      <c r="A6387" s="23"/>
      <c r="B6387" s="23">
        <v>2023</v>
      </c>
      <c r="C6387" s="23" t="s">
        <v>573</v>
      </c>
      <c r="D6387" t="s">
        <v>161</v>
      </c>
      <c r="E6387" s="23" t="s">
        <v>528</v>
      </c>
      <c r="F6387" s="23" t="s">
        <v>291</v>
      </c>
      <c r="G6387" s="23">
        <v>2</v>
      </c>
      <c r="H6387" s="23" t="s">
        <v>30</v>
      </c>
      <c r="I6387" s="24">
        <v>100339</v>
      </c>
      <c r="J6387" s="24">
        <v>175594</v>
      </c>
      <c r="K6387" s="24">
        <v>133595</v>
      </c>
      <c r="L6387" s="24">
        <v>233791</v>
      </c>
      <c r="M6387" s="24">
        <v>164489</v>
      </c>
      <c r="N6387" s="24">
        <v>287856</v>
      </c>
      <c r="O6387" s="24">
        <v>206758</v>
      </c>
      <c r="P6387" s="24">
        <v>361826</v>
      </c>
      <c r="Q6387" s="24">
        <v>249983</v>
      </c>
      <c r="R6387" s="24">
        <v>437469</v>
      </c>
      <c r="S6387" s="24">
        <v>276009</v>
      </c>
      <c r="T6387" s="24">
        <v>483016</v>
      </c>
      <c r="U6387" s="24">
        <v>300374</v>
      </c>
      <c r="V6387" s="24">
        <v>525654</v>
      </c>
    </row>
    <row r="6388" spans="1:22" hidden="1" x14ac:dyDescent="0.3">
      <c r="A6388" s="23"/>
      <c r="B6388" s="23">
        <v>2023</v>
      </c>
      <c r="C6388" s="23" t="s">
        <v>573</v>
      </c>
      <c r="D6388" t="s">
        <v>161</v>
      </c>
      <c r="E6388" s="23" t="s">
        <v>528</v>
      </c>
      <c r="F6388" s="23" t="s">
        <v>291</v>
      </c>
      <c r="G6388" s="23">
        <v>3</v>
      </c>
      <c r="H6388" s="23" t="s">
        <v>31</v>
      </c>
      <c r="I6388" s="24">
        <v>92396</v>
      </c>
      <c r="J6388" s="24">
        <v>161693</v>
      </c>
      <c r="K6388" s="24">
        <v>127573</v>
      </c>
      <c r="L6388" s="24">
        <v>223254</v>
      </c>
      <c r="M6388" s="24">
        <v>161738</v>
      </c>
      <c r="N6388" s="24">
        <v>283041</v>
      </c>
      <c r="O6388" s="24">
        <v>211070</v>
      </c>
      <c r="P6388" s="24">
        <v>369373</v>
      </c>
      <c r="Q6388" s="24">
        <v>262888</v>
      </c>
      <c r="R6388" s="24">
        <v>460053</v>
      </c>
      <c r="S6388" s="24">
        <v>295777</v>
      </c>
      <c r="T6388" s="24">
        <v>517609</v>
      </c>
      <c r="U6388" s="24">
        <v>328157</v>
      </c>
      <c r="V6388" s="24">
        <v>574274</v>
      </c>
    </row>
    <row r="6389" spans="1:22" hidden="1" x14ac:dyDescent="0.3">
      <c r="A6389" s="23"/>
      <c r="B6389" s="23">
        <v>2023</v>
      </c>
      <c r="C6389" s="23" t="s">
        <v>573</v>
      </c>
      <c r="D6389" t="s">
        <v>161</v>
      </c>
      <c r="E6389" s="23" t="s">
        <v>528</v>
      </c>
      <c r="F6389" s="23" t="s">
        <v>291</v>
      </c>
      <c r="G6389" s="23">
        <v>4</v>
      </c>
      <c r="H6389" s="23" t="s">
        <v>29</v>
      </c>
      <c r="I6389" s="24">
        <v>103487</v>
      </c>
      <c r="J6389" s="24">
        <v>165579</v>
      </c>
      <c r="K6389" s="24">
        <v>144881</v>
      </c>
      <c r="L6389" s="24">
        <v>231810</v>
      </c>
      <c r="M6389" s="24">
        <v>186276</v>
      </c>
      <c r="N6389" s="24">
        <v>298042</v>
      </c>
      <c r="O6389" s="24">
        <v>248368</v>
      </c>
      <c r="P6389" s="24">
        <v>397389</v>
      </c>
      <c r="Q6389" s="24">
        <v>310460</v>
      </c>
      <c r="R6389" s="24">
        <v>496737</v>
      </c>
      <c r="S6389" s="24">
        <v>351855</v>
      </c>
      <c r="T6389" s="24">
        <v>562968</v>
      </c>
      <c r="U6389" s="24">
        <v>393250</v>
      </c>
      <c r="V6389" s="24">
        <v>629200</v>
      </c>
    </row>
    <row r="6390" spans="1:22" x14ac:dyDescent="0.3">
      <c r="A6390" s="54"/>
      <c r="B6390" s="54" t="s">
        <v>620</v>
      </c>
      <c r="C6390" s="54" t="s">
        <v>618</v>
      </c>
      <c r="D6390" t="s">
        <v>161</v>
      </c>
      <c r="E6390" s="54" t="s">
        <v>576</v>
      </c>
      <c r="F6390" s="57" t="s">
        <v>291</v>
      </c>
      <c r="G6390" s="23">
        <v>1</v>
      </c>
      <c r="H6390" s="23" t="s">
        <v>14</v>
      </c>
      <c r="I6390" s="24">
        <v>117906</v>
      </c>
      <c r="J6390" s="24">
        <v>206335</v>
      </c>
      <c r="K6390" s="24">
        <v>152986</v>
      </c>
      <c r="L6390" s="24">
        <v>267725</v>
      </c>
      <c r="M6390" s="24">
        <v>183427</v>
      </c>
      <c r="N6390" s="24">
        <v>320998</v>
      </c>
      <c r="O6390" s="24">
        <v>219343</v>
      </c>
      <c r="P6390" s="24">
        <v>383850</v>
      </c>
      <c r="Q6390" s="24">
        <v>258762</v>
      </c>
      <c r="R6390" s="24">
        <v>452833</v>
      </c>
      <c r="S6390" s="24">
        <v>283824</v>
      </c>
      <c r="T6390" s="24">
        <v>496691</v>
      </c>
      <c r="U6390" s="24">
        <v>306535</v>
      </c>
      <c r="V6390" s="24">
        <v>536436</v>
      </c>
    </row>
    <row r="6391" spans="1:22" x14ac:dyDescent="0.3">
      <c r="A6391" s="54"/>
      <c r="B6391" s="54" t="s">
        <v>620</v>
      </c>
      <c r="C6391" s="54" t="s">
        <v>618</v>
      </c>
      <c r="D6391" t="s">
        <v>161</v>
      </c>
      <c r="E6391" s="54" t="s">
        <v>576</v>
      </c>
      <c r="F6391" s="57" t="s">
        <v>291</v>
      </c>
      <c r="G6391" s="23">
        <v>2</v>
      </c>
      <c r="H6391" s="23" t="s">
        <v>30</v>
      </c>
      <c r="I6391" s="24">
        <v>101872</v>
      </c>
      <c r="J6391" s="24">
        <v>178276</v>
      </c>
      <c r="K6391" s="24">
        <v>133840</v>
      </c>
      <c r="L6391" s="24">
        <v>234220</v>
      </c>
      <c r="M6391" s="24">
        <v>163056</v>
      </c>
      <c r="N6391" s="24">
        <v>285349</v>
      </c>
      <c r="O6391" s="24">
        <v>200672</v>
      </c>
      <c r="P6391" s="24">
        <v>351176</v>
      </c>
      <c r="Q6391" s="24">
        <v>239054</v>
      </c>
      <c r="R6391" s="24">
        <v>418345</v>
      </c>
      <c r="S6391" s="24">
        <v>264160</v>
      </c>
      <c r="T6391" s="24">
        <v>462279</v>
      </c>
      <c r="U6391" s="24">
        <v>287223</v>
      </c>
      <c r="V6391" s="24">
        <v>502640</v>
      </c>
    </row>
    <row r="6392" spans="1:22" x14ac:dyDescent="0.3">
      <c r="A6392" s="54"/>
      <c r="B6392" s="54" t="s">
        <v>620</v>
      </c>
      <c r="C6392" s="54" t="s">
        <v>618</v>
      </c>
      <c r="D6392" t="s">
        <v>161</v>
      </c>
      <c r="E6392" s="54" t="s">
        <v>576</v>
      </c>
      <c r="F6392" s="57" t="s">
        <v>291</v>
      </c>
      <c r="G6392" s="23">
        <v>3</v>
      </c>
      <c r="H6392" s="23" t="s">
        <v>31</v>
      </c>
      <c r="I6392" s="24">
        <v>91965</v>
      </c>
      <c r="J6392" s="24">
        <v>160938</v>
      </c>
      <c r="K6392" s="24">
        <v>124939</v>
      </c>
      <c r="L6392" s="24">
        <v>218644</v>
      </c>
      <c r="M6392" s="24">
        <v>157823</v>
      </c>
      <c r="N6392" s="24">
        <v>276191</v>
      </c>
      <c r="O6392" s="24">
        <v>207608</v>
      </c>
      <c r="P6392" s="24">
        <v>363314</v>
      </c>
      <c r="Q6392" s="24">
        <v>256864</v>
      </c>
      <c r="R6392" s="24">
        <v>449512</v>
      </c>
      <c r="S6392" s="24">
        <v>289113</v>
      </c>
      <c r="T6392" s="24">
        <v>505948</v>
      </c>
      <c r="U6392" s="24">
        <v>320892</v>
      </c>
      <c r="V6392" s="24">
        <v>561561</v>
      </c>
    </row>
    <row r="6393" spans="1:22" x14ac:dyDescent="0.3">
      <c r="A6393" s="54"/>
      <c r="B6393" s="54" t="s">
        <v>620</v>
      </c>
      <c r="C6393" s="54" t="s">
        <v>618</v>
      </c>
      <c r="D6393" t="s">
        <v>161</v>
      </c>
      <c r="E6393" s="54" t="s">
        <v>576</v>
      </c>
      <c r="F6393" s="57" t="s">
        <v>291</v>
      </c>
      <c r="G6393" s="23">
        <v>4</v>
      </c>
      <c r="H6393" s="23" t="s">
        <v>29</v>
      </c>
      <c r="I6393" s="24">
        <v>104026</v>
      </c>
      <c r="J6393" s="24">
        <v>166441</v>
      </c>
      <c r="K6393" s="24">
        <v>145636</v>
      </c>
      <c r="L6393" s="24">
        <v>233018</v>
      </c>
      <c r="M6393" s="24">
        <v>187247</v>
      </c>
      <c r="N6393" s="24">
        <v>299595</v>
      </c>
      <c r="O6393" s="24">
        <v>249662</v>
      </c>
      <c r="P6393" s="24">
        <v>399460</v>
      </c>
      <c r="Q6393" s="24">
        <v>312078</v>
      </c>
      <c r="R6393" s="24">
        <v>499324</v>
      </c>
      <c r="S6393" s="24">
        <v>353688</v>
      </c>
      <c r="T6393" s="24">
        <v>565901</v>
      </c>
      <c r="U6393" s="24">
        <v>395299</v>
      </c>
      <c r="V6393" s="24">
        <v>632478</v>
      </c>
    </row>
    <row r="6394" spans="1:22" hidden="1" x14ac:dyDescent="0.3">
      <c r="A6394" s="23"/>
      <c r="B6394" s="23">
        <v>2023</v>
      </c>
      <c r="C6394" s="23" t="s">
        <v>538</v>
      </c>
      <c r="D6394" t="s">
        <v>96</v>
      </c>
      <c r="E6394" s="23" t="s">
        <v>540</v>
      </c>
      <c r="F6394" s="23" t="s">
        <v>101</v>
      </c>
      <c r="G6394" s="23">
        <v>1</v>
      </c>
      <c r="H6394" s="23" t="s">
        <v>14</v>
      </c>
      <c r="I6394" s="24">
        <v>146745</v>
      </c>
      <c r="J6394" s="24">
        <v>256803</v>
      </c>
      <c r="K6394" s="24">
        <v>190552</v>
      </c>
      <c r="L6394" s="24">
        <v>333465</v>
      </c>
      <c r="M6394" s="24">
        <v>227773</v>
      </c>
      <c r="N6394" s="24">
        <v>398602</v>
      </c>
      <c r="O6394" s="24">
        <v>271697</v>
      </c>
      <c r="P6394" s="24">
        <v>475470</v>
      </c>
      <c r="Q6394" s="24">
        <v>320630</v>
      </c>
      <c r="R6394" s="24">
        <v>561103</v>
      </c>
      <c r="S6394" s="24">
        <v>351766</v>
      </c>
      <c r="T6394" s="24">
        <v>615591</v>
      </c>
      <c r="U6394" s="24">
        <v>381094</v>
      </c>
      <c r="V6394" s="24">
        <v>666914</v>
      </c>
    </row>
    <row r="6395" spans="1:22" hidden="1" x14ac:dyDescent="0.3">
      <c r="A6395" s="23"/>
      <c r="B6395" s="23">
        <v>2023</v>
      </c>
      <c r="C6395" s="23" t="s">
        <v>538</v>
      </c>
      <c r="D6395" t="s">
        <v>96</v>
      </c>
      <c r="E6395" s="23" t="s">
        <v>540</v>
      </c>
      <c r="F6395" s="23" t="s">
        <v>101</v>
      </c>
      <c r="G6395" s="23">
        <v>2</v>
      </c>
      <c r="H6395" s="23" t="s">
        <v>30</v>
      </c>
      <c r="I6395" s="24">
        <v>122761</v>
      </c>
      <c r="J6395" s="24">
        <v>214831</v>
      </c>
      <c r="K6395" s="24">
        <v>163410</v>
      </c>
      <c r="L6395" s="24">
        <v>285968</v>
      </c>
      <c r="M6395" s="24">
        <v>201157</v>
      </c>
      <c r="N6395" s="24">
        <v>352024</v>
      </c>
      <c r="O6395" s="24">
        <v>252770</v>
      </c>
      <c r="P6395" s="24">
        <v>442347</v>
      </c>
      <c r="Q6395" s="24">
        <v>305569</v>
      </c>
      <c r="R6395" s="24">
        <v>534746</v>
      </c>
      <c r="S6395" s="24">
        <v>337368</v>
      </c>
      <c r="T6395" s="24">
        <v>590394</v>
      </c>
      <c r="U6395" s="24">
        <v>367131</v>
      </c>
      <c r="V6395" s="24">
        <v>642480</v>
      </c>
    </row>
    <row r="6396" spans="1:22" hidden="1" x14ac:dyDescent="0.3">
      <c r="A6396" s="23"/>
      <c r="B6396" s="23">
        <v>2023</v>
      </c>
      <c r="C6396" s="23" t="s">
        <v>538</v>
      </c>
      <c r="D6396" t="s">
        <v>96</v>
      </c>
      <c r="E6396" s="23" t="s">
        <v>540</v>
      </c>
      <c r="F6396" s="23" t="s">
        <v>101</v>
      </c>
      <c r="G6396" s="23">
        <v>3</v>
      </c>
      <c r="H6396" s="23" t="s">
        <v>31</v>
      </c>
      <c r="I6396" s="24">
        <v>113104</v>
      </c>
      <c r="J6396" s="24">
        <v>197933</v>
      </c>
      <c r="K6396" s="24">
        <v>156178</v>
      </c>
      <c r="L6396" s="24">
        <v>273311</v>
      </c>
      <c r="M6396" s="24">
        <v>198017</v>
      </c>
      <c r="N6396" s="24">
        <v>346530</v>
      </c>
      <c r="O6396" s="24">
        <v>258447</v>
      </c>
      <c r="P6396" s="24">
        <v>452282</v>
      </c>
      <c r="Q6396" s="24">
        <v>321901</v>
      </c>
      <c r="R6396" s="24">
        <v>563327</v>
      </c>
      <c r="S6396" s="24">
        <v>362188</v>
      </c>
      <c r="T6396" s="24">
        <v>633830</v>
      </c>
      <c r="U6396" s="24">
        <v>401856</v>
      </c>
      <c r="V6396" s="24">
        <v>703248</v>
      </c>
    </row>
    <row r="6397" spans="1:22" hidden="1" x14ac:dyDescent="0.3">
      <c r="A6397" s="23"/>
      <c r="B6397" s="23">
        <v>2023</v>
      </c>
      <c r="C6397" s="23" t="s">
        <v>538</v>
      </c>
      <c r="D6397" t="s">
        <v>96</v>
      </c>
      <c r="E6397" s="23" t="s">
        <v>540</v>
      </c>
      <c r="F6397" s="23" t="s">
        <v>101</v>
      </c>
      <c r="G6397" s="23">
        <v>4</v>
      </c>
      <c r="H6397" s="23" t="s">
        <v>29</v>
      </c>
      <c r="I6397" s="24">
        <v>126514</v>
      </c>
      <c r="J6397" s="24">
        <v>202422</v>
      </c>
      <c r="K6397" s="24">
        <v>177119</v>
      </c>
      <c r="L6397" s="24">
        <v>283391</v>
      </c>
      <c r="M6397" s="24">
        <v>227725</v>
      </c>
      <c r="N6397" s="24">
        <v>364360</v>
      </c>
      <c r="O6397" s="24">
        <v>303633</v>
      </c>
      <c r="P6397" s="24">
        <v>485813</v>
      </c>
      <c r="Q6397" s="24">
        <v>379541</v>
      </c>
      <c r="R6397" s="24">
        <v>607266</v>
      </c>
      <c r="S6397" s="24">
        <v>430147</v>
      </c>
      <c r="T6397" s="24">
        <v>688235</v>
      </c>
      <c r="U6397" s="24">
        <v>480752</v>
      </c>
      <c r="V6397" s="24">
        <v>769203</v>
      </c>
    </row>
    <row r="6398" spans="1:22" x14ac:dyDescent="0.3">
      <c r="A6398" s="54"/>
      <c r="B6398" s="54" t="s">
        <v>620</v>
      </c>
      <c r="C6398" s="54" t="s">
        <v>615</v>
      </c>
      <c r="D6398" t="s">
        <v>96</v>
      </c>
      <c r="E6398" s="54" t="s">
        <v>540</v>
      </c>
      <c r="F6398" s="57" t="s">
        <v>101</v>
      </c>
      <c r="G6398" s="23">
        <v>1</v>
      </c>
      <c r="H6398" s="23" t="s">
        <v>14</v>
      </c>
      <c r="I6398" s="24">
        <v>147076</v>
      </c>
      <c r="J6398" s="24">
        <v>257382</v>
      </c>
      <c r="K6398" s="24">
        <v>190843</v>
      </c>
      <c r="L6398" s="24">
        <v>333976</v>
      </c>
      <c r="M6398" s="24">
        <v>228825</v>
      </c>
      <c r="N6398" s="24">
        <v>400443</v>
      </c>
      <c r="O6398" s="24">
        <v>273638</v>
      </c>
      <c r="P6398" s="24">
        <v>478867</v>
      </c>
      <c r="Q6398" s="24">
        <v>322823</v>
      </c>
      <c r="R6398" s="24">
        <v>564940</v>
      </c>
      <c r="S6398" s="24">
        <v>354093</v>
      </c>
      <c r="T6398" s="24">
        <v>619662</v>
      </c>
      <c r="U6398" s="24">
        <v>382435</v>
      </c>
      <c r="V6398" s="24">
        <v>669262</v>
      </c>
    </row>
    <row r="6399" spans="1:22" x14ac:dyDescent="0.3">
      <c r="A6399" s="54"/>
      <c r="B6399" s="54" t="s">
        <v>620</v>
      </c>
      <c r="C6399" s="54" t="s">
        <v>615</v>
      </c>
      <c r="D6399" t="s">
        <v>96</v>
      </c>
      <c r="E6399" s="54" t="s">
        <v>540</v>
      </c>
      <c r="F6399" s="57" t="s">
        <v>101</v>
      </c>
      <c r="G6399" s="23">
        <v>2</v>
      </c>
      <c r="H6399" s="23" t="s">
        <v>30</v>
      </c>
      <c r="I6399" s="24">
        <v>127035</v>
      </c>
      <c r="J6399" s="24">
        <v>222311</v>
      </c>
      <c r="K6399" s="24">
        <v>166914</v>
      </c>
      <c r="L6399" s="24">
        <v>292099</v>
      </c>
      <c r="M6399" s="24">
        <v>203364</v>
      </c>
      <c r="N6399" s="24">
        <v>355886</v>
      </c>
      <c r="O6399" s="24">
        <v>250302</v>
      </c>
      <c r="P6399" s="24">
        <v>438029</v>
      </c>
      <c r="Q6399" s="24">
        <v>298191</v>
      </c>
      <c r="R6399" s="24">
        <v>521835</v>
      </c>
      <c r="S6399" s="24">
        <v>329513</v>
      </c>
      <c r="T6399" s="24">
        <v>576648</v>
      </c>
      <c r="U6399" s="24">
        <v>358292</v>
      </c>
      <c r="V6399" s="24">
        <v>627010</v>
      </c>
    </row>
    <row r="6400" spans="1:22" x14ac:dyDescent="0.3">
      <c r="A6400" s="54"/>
      <c r="B6400" s="54" t="s">
        <v>620</v>
      </c>
      <c r="C6400" s="54" t="s">
        <v>615</v>
      </c>
      <c r="D6400" t="s">
        <v>96</v>
      </c>
      <c r="E6400" s="54" t="s">
        <v>540</v>
      </c>
      <c r="F6400" s="57" t="s">
        <v>101</v>
      </c>
      <c r="G6400" s="23">
        <v>3</v>
      </c>
      <c r="H6400" s="23" t="s">
        <v>31</v>
      </c>
      <c r="I6400" s="24">
        <v>114635</v>
      </c>
      <c r="J6400" s="24">
        <v>200611</v>
      </c>
      <c r="K6400" s="24">
        <v>155725</v>
      </c>
      <c r="L6400" s="24">
        <v>272519</v>
      </c>
      <c r="M6400" s="24">
        <v>196702</v>
      </c>
      <c r="N6400" s="24">
        <v>344229</v>
      </c>
      <c r="O6400" s="24">
        <v>258742</v>
      </c>
      <c r="P6400" s="24">
        <v>452798</v>
      </c>
      <c r="Q6400" s="24">
        <v>320120</v>
      </c>
      <c r="R6400" s="24">
        <v>560210</v>
      </c>
      <c r="S6400" s="24">
        <v>360303</v>
      </c>
      <c r="T6400" s="24">
        <v>630531</v>
      </c>
      <c r="U6400" s="24">
        <v>399899</v>
      </c>
      <c r="V6400" s="24">
        <v>699823</v>
      </c>
    </row>
    <row r="6401" spans="1:22" x14ac:dyDescent="0.3">
      <c r="A6401" s="54"/>
      <c r="B6401" s="54" t="s">
        <v>620</v>
      </c>
      <c r="C6401" s="54" t="s">
        <v>615</v>
      </c>
      <c r="D6401" t="s">
        <v>96</v>
      </c>
      <c r="E6401" s="54" t="s">
        <v>540</v>
      </c>
      <c r="F6401" s="57" t="s">
        <v>101</v>
      </c>
      <c r="G6401" s="23">
        <v>4</v>
      </c>
      <c r="H6401" s="23" t="s">
        <v>29</v>
      </c>
      <c r="I6401" s="24">
        <v>129761</v>
      </c>
      <c r="J6401" s="24">
        <v>207617</v>
      </c>
      <c r="K6401" s="24">
        <v>181665</v>
      </c>
      <c r="L6401" s="24">
        <v>290664</v>
      </c>
      <c r="M6401" s="24">
        <v>233570</v>
      </c>
      <c r="N6401" s="24">
        <v>373711</v>
      </c>
      <c r="O6401" s="24">
        <v>311426</v>
      </c>
      <c r="P6401" s="24">
        <v>498282</v>
      </c>
      <c r="Q6401" s="24">
        <v>389283</v>
      </c>
      <c r="R6401" s="24">
        <v>622852</v>
      </c>
      <c r="S6401" s="24">
        <v>441187</v>
      </c>
      <c r="T6401" s="24">
        <v>705899</v>
      </c>
      <c r="U6401" s="24">
        <v>493091</v>
      </c>
      <c r="V6401" s="24">
        <v>788946</v>
      </c>
    </row>
    <row r="6402" spans="1:22" hidden="1" x14ac:dyDescent="0.3">
      <c r="A6402" s="23"/>
      <c r="B6402" s="23">
        <v>2023</v>
      </c>
      <c r="C6402" s="23" t="s">
        <v>551</v>
      </c>
      <c r="D6402" t="s">
        <v>175</v>
      </c>
      <c r="E6402" s="23" t="s">
        <v>559</v>
      </c>
      <c r="F6402" s="23" t="s">
        <v>343</v>
      </c>
      <c r="G6402" s="23">
        <v>1</v>
      </c>
      <c r="H6402" s="23" t="s">
        <v>14</v>
      </c>
      <c r="I6402" s="24">
        <v>101480</v>
      </c>
      <c r="J6402" s="24">
        <v>177590</v>
      </c>
      <c r="K6402" s="24">
        <v>131881</v>
      </c>
      <c r="L6402" s="24">
        <v>230791</v>
      </c>
      <c r="M6402" s="24">
        <v>157734</v>
      </c>
      <c r="N6402" s="24">
        <v>276034</v>
      </c>
      <c r="O6402" s="24">
        <v>188280</v>
      </c>
      <c r="P6402" s="24">
        <v>329491</v>
      </c>
      <c r="Q6402" s="24">
        <v>222281</v>
      </c>
      <c r="R6402" s="24">
        <v>388992</v>
      </c>
      <c r="S6402" s="24">
        <v>243905</v>
      </c>
      <c r="T6402" s="24">
        <v>426833</v>
      </c>
      <c r="U6402" s="24">
        <v>264308</v>
      </c>
      <c r="V6402" s="24">
        <v>462540</v>
      </c>
    </row>
    <row r="6403" spans="1:22" hidden="1" x14ac:dyDescent="0.3">
      <c r="A6403" s="23"/>
      <c r="B6403" s="23">
        <v>2023</v>
      </c>
      <c r="C6403" s="23" t="s">
        <v>551</v>
      </c>
      <c r="D6403" t="s">
        <v>175</v>
      </c>
      <c r="E6403" s="23" t="s">
        <v>559</v>
      </c>
      <c r="F6403" s="23" t="s">
        <v>343</v>
      </c>
      <c r="G6403" s="23">
        <v>2</v>
      </c>
      <c r="H6403" s="23" t="s">
        <v>30</v>
      </c>
      <c r="I6403" s="24">
        <v>84321</v>
      </c>
      <c r="J6403" s="24">
        <v>147561</v>
      </c>
      <c r="K6403" s="24">
        <v>112462</v>
      </c>
      <c r="L6403" s="24">
        <v>196809</v>
      </c>
      <c r="M6403" s="24">
        <v>138692</v>
      </c>
      <c r="N6403" s="24">
        <v>242710</v>
      </c>
      <c r="O6403" s="24">
        <v>174739</v>
      </c>
      <c r="P6403" s="24">
        <v>305793</v>
      </c>
      <c r="Q6403" s="24">
        <v>211505</v>
      </c>
      <c r="R6403" s="24">
        <v>370134</v>
      </c>
      <c r="S6403" s="24">
        <v>233603</v>
      </c>
      <c r="T6403" s="24">
        <v>408806</v>
      </c>
      <c r="U6403" s="24">
        <v>254319</v>
      </c>
      <c r="V6403" s="24">
        <v>445058</v>
      </c>
    </row>
    <row r="6404" spans="1:22" hidden="1" x14ac:dyDescent="0.3">
      <c r="A6404" s="23"/>
      <c r="B6404" s="23">
        <v>2023</v>
      </c>
      <c r="C6404" s="23" t="s">
        <v>551</v>
      </c>
      <c r="D6404" t="s">
        <v>175</v>
      </c>
      <c r="E6404" s="23" t="s">
        <v>559</v>
      </c>
      <c r="F6404" s="23" t="s">
        <v>343</v>
      </c>
      <c r="G6404" s="23">
        <v>3</v>
      </c>
      <c r="H6404" s="23" t="s">
        <v>31</v>
      </c>
      <c r="I6404" s="24">
        <v>77321</v>
      </c>
      <c r="J6404" s="24">
        <v>135312</v>
      </c>
      <c r="K6404" s="24">
        <v>106698</v>
      </c>
      <c r="L6404" s="24">
        <v>186722</v>
      </c>
      <c r="M6404" s="24">
        <v>135192</v>
      </c>
      <c r="N6404" s="24">
        <v>236587</v>
      </c>
      <c r="O6404" s="24">
        <v>176267</v>
      </c>
      <c r="P6404" s="24">
        <v>308468</v>
      </c>
      <c r="Q6404" s="24">
        <v>219506</v>
      </c>
      <c r="R6404" s="24">
        <v>384136</v>
      </c>
      <c r="S6404" s="24">
        <v>246890</v>
      </c>
      <c r="T6404" s="24">
        <v>432057</v>
      </c>
      <c r="U6404" s="24">
        <v>273830</v>
      </c>
      <c r="V6404" s="24">
        <v>479202</v>
      </c>
    </row>
    <row r="6405" spans="1:22" hidden="1" x14ac:dyDescent="0.3">
      <c r="A6405" s="23"/>
      <c r="B6405" s="23">
        <v>2023</v>
      </c>
      <c r="C6405" s="23" t="s">
        <v>551</v>
      </c>
      <c r="D6405" t="s">
        <v>175</v>
      </c>
      <c r="E6405" s="23" t="s">
        <v>559</v>
      </c>
      <c r="F6405" s="23" t="s">
        <v>343</v>
      </c>
      <c r="G6405" s="23">
        <v>4</v>
      </c>
      <c r="H6405" s="23" t="s">
        <v>29</v>
      </c>
      <c r="I6405" s="24">
        <v>87477</v>
      </c>
      <c r="J6405" s="24">
        <v>139963</v>
      </c>
      <c r="K6405" s="24">
        <v>122468</v>
      </c>
      <c r="L6405" s="24">
        <v>195948</v>
      </c>
      <c r="M6405" s="24">
        <v>157458</v>
      </c>
      <c r="N6405" s="24">
        <v>251933</v>
      </c>
      <c r="O6405" s="24">
        <v>209944</v>
      </c>
      <c r="P6405" s="24">
        <v>335911</v>
      </c>
      <c r="Q6405" s="24">
        <v>262430</v>
      </c>
      <c r="R6405" s="24">
        <v>419889</v>
      </c>
      <c r="S6405" s="24">
        <v>297421</v>
      </c>
      <c r="T6405" s="24">
        <v>475874</v>
      </c>
      <c r="U6405" s="24">
        <v>332412</v>
      </c>
      <c r="V6405" s="24">
        <v>531859</v>
      </c>
    </row>
    <row r="6406" spans="1:22" x14ac:dyDescent="0.3">
      <c r="A6406" s="54"/>
      <c r="B6406" s="54" t="s">
        <v>620</v>
      </c>
      <c r="C6406" s="54" t="s">
        <v>608</v>
      </c>
      <c r="D6406" t="s">
        <v>175</v>
      </c>
      <c r="E6406" s="54" t="s">
        <v>559</v>
      </c>
      <c r="F6406" s="57" t="s">
        <v>343</v>
      </c>
      <c r="G6406" s="23">
        <v>1</v>
      </c>
      <c r="H6406" s="23" t="s">
        <v>14</v>
      </c>
      <c r="I6406" s="24">
        <v>103035</v>
      </c>
      <c r="J6406" s="24">
        <v>180311</v>
      </c>
      <c r="K6406" s="24">
        <v>133713</v>
      </c>
      <c r="L6406" s="24">
        <v>233998</v>
      </c>
      <c r="M6406" s="24">
        <v>160335</v>
      </c>
      <c r="N6406" s="24">
        <v>280587</v>
      </c>
      <c r="O6406" s="24">
        <v>191752</v>
      </c>
      <c r="P6406" s="24">
        <v>335566</v>
      </c>
      <c r="Q6406" s="24">
        <v>226232</v>
      </c>
      <c r="R6406" s="24">
        <v>395906</v>
      </c>
      <c r="S6406" s="24">
        <v>248152</v>
      </c>
      <c r="T6406" s="24">
        <v>434266</v>
      </c>
      <c r="U6406" s="24">
        <v>268030</v>
      </c>
      <c r="V6406" s="24">
        <v>469053</v>
      </c>
    </row>
    <row r="6407" spans="1:22" x14ac:dyDescent="0.3">
      <c r="A6407" s="54"/>
      <c r="B6407" s="54" t="s">
        <v>620</v>
      </c>
      <c r="C6407" s="54" t="s">
        <v>608</v>
      </c>
      <c r="D6407" t="s">
        <v>175</v>
      </c>
      <c r="E6407" s="54" t="s">
        <v>559</v>
      </c>
      <c r="F6407" s="57" t="s">
        <v>343</v>
      </c>
      <c r="G6407" s="23">
        <v>2</v>
      </c>
      <c r="H6407" s="23" t="s">
        <v>30</v>
      </c>
      <c r="I6407" s="24">
        <v>88927</v>
      </c>
      <c r="J6407" s="24">
        <v>155621</v>
      </c>
      <c r="K6407" s="24">
        <v>116867</v>
      </c>
      <c r="L6407" s="24">
        <v>204517</v>
      </c>
      <c r="M6407" s="24">
        <v>142411</v>
      </c>
      <c r="N6407" s="24">
        <v>249219</v>
      </c>
      <c r="O6407" s="24">
        <v>175323</v>
      </c>
      <c r="P6407" s="24">
        <v>306816</v>
      </c>
      <c r="Q6407" s="24">
        <v>208891</v>
      </c>
      <c r="R6407" s="24">
        <v>365560</v>
      </c>
      <c r="S6407" s="24">
        <v>230844</v>
      </c>
      <c r="T6407" s="24">
        <v>403978</v>
      </c>
      <c r="U6407" s="24">
        <v>251021</v>
      </c>
      <c r="V6407" s="24">
        <v>439287</v>
      </c>
    </row>
    <row r="6408" spans="1:22" x14ac:dyDescent="0.3">
      <c r="A6408" s="54"/>
      <c r="B6408" s="54" t="s">
        <v>620</v>
      </c>
      <c r="C6408" s="54" t="s">
        <v>608</v>
      </c>
      <c r="D6408" t="s">
        <v>175</v>
      </c>
      <c r="E6408" s="54" t="s">
        <v>559</v>
      </c>
      <c r="F6408" s="57" t="s">
        <v>343</v>
      </c>
      <c r="G6408" s="23">
        <v>3</v>
      </c>
      <c r="H6408" s="23" t="s">
        <v>31</v>
      </c>
      <c r="I6408" s="24">
        <v>80166</v>
      </c>
      <c r="J6408" s="24">
        <v>140291</v>
      </c>
      <c r="K6408" s="24">
        <v>108879</v>
      </c>
      <c r="L6408" s="24">
        <v>190539</v>
      </c>
      <c r="M6408" s="24">
        <v>137513</v>
      </c>
      <c r="N6408" s="24">
        <v>240647</v>
      </c>
      <c r="O6408" s="24">
        <v>180866</v>
      </c>
      <c r="P6408" s="24">
        <v>316516</v>
      </c>
      <c r="Q6408" s="24">
        <v>223754</v>
      </c>
      <c r="R6408" s="24">
        <v>391570</v>
      </c>
      <c r="S6408" s="24">
        <v>251829</v>
      </c>
      <c r="T6408" s="24">
        <v>440701</v>
      </c>
      <c r="U6408" s="24">
        <v>279490</v>
      </c>
      <c r="V6408" s="24">
        <v>489107</v>
      </c>
    </row>
    <row r="6409" spans="1:22" x14ac:dyDescent="0.3">
      <c r="A6409" s="54"/>
      <c r="B6409" s="54" t="s">
        <v>620</v>
      </c>
      <c r="C6409" s="54" t="s">
        <v>608</v>
      </c>
      <c r="D6409" t="s">
        <v>175</v>
      </c>
      <c r="E6409" s="54" t="s">
        <v>559</v>
      </c>
      <c r="F6409" s="57" t="s">
        <v>343</v>
      </c>
      <c r="G6409" s="23">
        <v>4</v>
      </c>
      <c r="H6409" s="23" t="s">
        <v>29</v>
      </c>
      <c r="I6409" s="24">
        <v>90903</v>
      </c>
      <c r="J6409" s="24">
        <v>145445</v>
      </c>
      <c r="K6409" s="24">
        <v>127265</v>
      </c>
      <c r="L6409" s="24">
        <v>203623</v>
      </c>
      <c r="M6409" s="24">
        <v>163626</v>
      </c>
      <c r="N6409" s="24">
        <v>261802</v>
      </c>
      <c r="O6409" s="24">
        <v>218168</v>
      </c>
      <c r="P6409" s="24">
        <v>349069</v>
      </c>
      <c r="Q6409" s="24">
        <v>272710</v>
      </c>
      <c r="R6409" s="24">
        <v>436336</v>
      </c>
      <c r="S6409" s="24">
        <v>309071</v>
      </c>
      <c r="T6409" s="24">
        <v>494514</v>
      </c>
      <c r="U6409" s="24">
        <v>345433</v>
      </c>
      <c r="V6409" s="24">
        <v>552692</v>
      </c>
    </row>
    <row r="6410" spans="1:22" hidden="1" x14ac:dyDescent="0.3">
      <c r="A6410" s="23"/>
      <c r="B6410" s="23">
        <v>2023</v>
      </c>
      <c r="C6410" s="23" t="s">
        <v>544</v>
      </c>
      <c r="D6410" t="s">
        <v>114</v>
      </c>
      <c r="E6410" s="23" t="s">
        <v>548</v>
      </c>
      <c r="F6410" s="23" t="s">
        <v>379</v>
      </c>
      <c r="G6410" s="23">
        <v>1</v>
      </c>
      <c r="H6410" s="23" t="s">
        <v>14</v>
      </c>
      <c r="I6410" s="24">
        <v>120149</v>
      </c>
      <c r="J6410" s="24">
        <v>210261</v>
      </c>
      <c r="K6410" s="24">
        <v>156136</v>
      </c>
      <c r="L6410" s="24">
        <v>273238</v>
      </c>
      <c r="M6410" s="24">
        <v>186738</v>
      </c>
      <c r="N6410" s="24">
        <v>326791</v>
      </c>
      <c r="O6410" s="24">
        <v>222893</v>
      </c>
      <c r="P6410" s="24">
        <v>390062</v>
      </c>
      <c r="Q6410" s="24">
        <v>263138</v>
      </c>
      <c r="R6410" s="24">
        <v>460492</v>
      </c>
      <c r="S6410" s="24">
        <v>288734</v>
      </c>
      <c r="T6410" s="24">
        <v>505285</v>
      </c>
      <c r="U6410" s="24">
        <v>312883</v>
      </c>
      <c r="V6410" s="24">
        <v>547546</v>
      </c>
    </row>
    <row r="6411" spans="1:22" hidden="1" x14ac:dyDescent="0.3">
      <c r="A6411" s="23"/>
      <c r="B6411" s="23">
        <v>2023</v>
      </c>
      <c r="C6411" s="23" t="s">
        <v>544</v>
      </c>
      <c r="D6411" t="s">
        <v>114</v>
      </c>
      <c r="E6411" s="23" t="s">
        <v>548</v>
      </c>
      <c r="F6411" s="23" t="s">
        <v>379</v>
      </c>
      <c r="G6411" s="23">
        <v>2</v>
      </c>
      <c r="H6411" s="23" t="s">
        <v>30</v>
      </c>
      <c r="I6411" s="24">
        <v>99870</v>
      </c>
      <c r="J6411" s="24">
        <v>174773</v>
      </c>
      <c r="K6411" s="24">
        <v>133187</v>
      </c>
      <c r="L6411" s="24">
        <v>233077</v>
      </c>
      <c r="M6411" s="24">
        <v>164233</v>
      </c>
      <c r="N6411" s="24">
        <v>287408</v>
      </c>
      <c r="O6411" s="24">
        <v>206889</v>
      </c>
      <c r="P6411" s="24">
        <v>362056</v>
      </c>
      <c r="Q6411" s="24">
        <v>250403</v>
      </c>
      <c r="R6411" s="24">
        <v>438206</v>
      </c>
      <c r="S6411" s="24">
        <v>276560</v>
      </c>
      <c r="T6411" s="24">
        <v>483980</v>
      </c>
      <c r="U6411" s="24">
        <v>301078</v>
      </c>
      <c r="V6411" s="24">
        <v>526886</v>
      </c>
    </row>
    <row r="6412" spans="1:22" hidden="1" x14ac:dyDescent="0.3">
      <c r="A6412" s="23"/>
      <c r="B6412" s="23">
        <v>2023</v>
      </c>
      <c r="C6412" s="23" t="s">
        <v>544</v>
      </c>
      <c r="D6412" t="s">
        <v>114</v>
      </c>
      <c r="E6412" s="23" t="s">
        <v>548</v>
      </c>
      <c r="F6412" s="23" t="s">
        <v>379</v>
      </c>
      <c r="G6412" s="23">
        <v>3</v>
      </c>
      <c r="H6412" s="23" t="s">
        <v>31</v>
      </c>
      <c r="I6412" s="24">
        <v>91603</v>
      </c>
      <c r="J6412" s="24">
        <v>160306</v>
      </c>
      <c r="K6412" s="24">
        <v>126411</v>
      </c>
      <c r="L6412" s="24">
        <v>221220</v>
      </c>
      <c r="M6412" s="24">
        <v>160176</v>
      </c>
      <c r="N6412" s="24">
        <v>280308</v>
      </c>
      <c r="O6412" s="24">
        <v>208853</v>
      </c>
      <c r="P6412" s="24">
        <v>365493</v>
      </c>
      <c r="Q6412" s="24">
        <v>260088</v>
      </c>
      <c r="R6412" s="24">
        <v>455154</v>
      </c>
      <c r="S6412" s="24">
        <v>292540</v>
      </c>
      <c r="T6412" s="24">
        <v>511945</v>
      </c>
      <c r="U6412" s="24">
        <v>324468</v>
      </c>
      <c r="V6412" s="24">
        <v>567819</v>
      </c>
    </row>
    <row r="6413" spans="1:22" hidden="1" x14ac:dyDescent="0.3">
      <c r="A6413" s="23"/>
      <c r="B6413" s="23">
        <v>2023</v>
      </c>
      <c r="C6413" s="23" t="s">
        <v>544</v>
      </c>
      <c r="D6413" t="s">
        <v>114</v>
      </c>
      <c r="E6413" s="23" t="s">
        <v>548</v>
      </c>
      <c r="F6413" s="23" t="s">
        <v>379</v>
      </c>
      <c r="G6413" s="23">
        <v>4</v>
      </c>
      <c r="H6413" s="23" t="s">
        <v>29</v>
      </c>
      <c r="I6413" s="24">
        <v>103571</v>
      </c>
      <c r="J6413" s="24">
        <v>165713</v>
      </c>
      <c r="K6413" s="24">
        <v>144999</v>
      </c>
      <c r="L6413" s="24">
        <v>231998</v>
      </c>
      <c r="M6413" s="24">
        <v>186427</v>
      </c>
      <c r="N6413" s="24">
        <v>298283</v>
      </c>
      <c r="O6413" s="24">
        <v>248569</v>
      </c>
      <c r="P6413" s="24">
        <v>397711</v>
      </c>
      <c r="Q6413" s="24">
        <v>310712</v>
      </c>
      <c r="R6413" s="24">
        <v>497139</v>
      </c>
      <c r="S6413" s="24">
        <v>352140</v>
      </c>
      <c r="T6413" s="24">
        <v>563424</v>
      </c>
      <c r="U6413" s="24">
        <v>393568</v>
      </c>
      <c r="V6413" s="24">
        <v>629709</v>
      </c>
    </row>
    <row r="6414" spans="1:22" x14ac:dyDescent="0.3">
      <c r="A6414" s="54"/>
      <c r="B6414" s="54" t="s">
        <v>620</v>
      </c>
      <c r="C6414" s="54" t="s">
        <v>614</v>
      </c>
      <c r="D6414" t="s">
        <v>114</v>
      </c>
      <c r="E6414" s="54" t="s">
        <v>548</v>
      </c>
      <c r="F6414" s="57" t="s">
        <v>379</v>
      </c>
      <c r="G6414" s="23">
        <v>1</v>
      </c>
      <c r="H6414" s="23" t="s">
        <v>14</v>
      </c>
      <c r="I6414" s="24">
        <v>121063</v>
      </c>
      <c r="J6414" s="24">
        <v>211860</v>
      </c>
      <c r="K6414" s="24">
        <v>157132</v>
      </c>
      <c r="L6414" s="24">
        <v>274981</v>
      </c>
      <c r="M6414" s="24">
        <v>188432</v>
      </c>
      <c r="N6414" s="24">
        <v>329756</v>
      </c>
      <c r="O6414" s="24">
        <v>225377</v>
      </c>
      <c r="P6414" s="24">
        <v>394409</v>
      </c>
      <c r="Q6414" s="24">
        <v>265923</v>
      </c>
      <c r="R6414" s="24">
        <v>465365</v>
      </c>
      <c r="S6414" s="24">
        <v>291697</v>
      </c>
      <c r="T6414" s="24">
        <v>510469</v>
      </c>
      <c r="U6414" s="24">
        <v>315084</v>
      </c>
      <c r="V6414" s="24">
        <v>551398</v>
      </c>
    </row>
    <row r="6415" spans="1:22" x14ac:dyDescent="0.3">
      <c r="A6415" s="54"/>
      <c r="B6415" s="54" t="s">
        <v>620</v>
      </c>
      <c r="C6415" s="54" t="s">
        <v>614</v>
      </c>
      <c r="D6415" t="s">
        <v>114</v>
      </c>
      <c r="E6415" s="54" t="s">
        <v>548</v>
      </c>
      <c r="F6415" s="57" t="s">
        <v>379</v>
      </c>
      <c r="G6415" s="23">
        <v>2</v>
      </c>
      <c r="H6415" s="23" t="s">
        <v>30</v>
      </c>
      <c r="I6415" s="24">
        <v>104390</v>
      </c>
      <c r="J6415" s="24">
        <v>182682</v>
      </c>
      <c r="K6415" s="24">
        <v>137223</v>
      </c>
      <c r="L6415" s="24">
        <v>240139</v>
      </c>
      <c r="M6415" s="24">
        <v>167248</v>
      </c>
      <c r="N6415" s="24">
        <v>292685</v>
      </c>
      <c r="O6415" s="24">
        <v>205961</v>
      </c>
      <c r="P6415" s="24">
        <v>360432</v>
      </c>
      <c r="Q6415" s="24">
        <v>245429</v>
      </c>
      <c r="R6415" s="24">
        <v>429501</v>
      </c>
      <c r="S6415" s="24">
        <v>271237</v>
      </c>
      <c r="T6415" s="24">
        <v>474665</v>
      </c>
      <c r="U6415" s="24">
        <v>294967</v>
      </c>
      <c r="V6415" s="24">
        <v>516192</v>
      </c>
    </row>
    <row r="6416" spans="1:22" x14ac:dyDescent="0.3">
      <c r="A6416" s="54"/>
      <c r="B6416" s="54" t="s">
        <v>620</v>
      </c>
      <c r="C6416" s="54" t="s">
        <v>614</v>
      </c>
      <c r="D6416" t="s">
        <v>114</v>
      </c>
      <c r="E6416" s="54" t="s">
        <v>548</v>
      </c>
      <c r="F6416" s="57" t="s">
        <v>379</v>
      </c>
      <c r="G6416" s="23">
        <v>3</v>
      </c>
      <c r="H6416" s="23" t="s">
        <v>31</v>
      </c>
      <c r="I6416" s="24">
        <v>93994</v>
      </c>
      <c r="J6416" s="24">
        <v>164490</v>
      </c>
      <c r="K6416" s="24">
        <v>127629</v>
      </c>
      <c r="L6416" s="24">
        <v>223350</v>
      </c>
      <c r="M6416" s="24">
        <v>161169</v>
      </c>
      <c r="N6416" s="24">
        <v>282045</v>
      </c>
      <c r="O6416" s="24">
        <v>211956</v>
      </c>
      <c r="P6416" s="24">
        <v>370923</v>
      </c>
      <c r="Q6416" s="24">
        <v>262193</v>
      </c>
      <c r="R6416" s="24">
        <v>458839</v>
      </c>
      <c r="S6416" s="24">
        <v>295073</v>
      </c>
      <c r="T6416" s="24">
        <v>516378</v>
      </c>
      <c r="U6416" s="24">
        <v>327464</v>
      </c>
      <c r="V6416" s="24">
        <v>573062</v>
      </c>
    </row>
    <row r="6417" spans="1:22" x14ac:dyDescent="0.3">
      <c r="A6417" s="54"/>
      <c r="B6417" s="54" t="s">
        <v>620</v>
      </c>
      <c r="C6417" s="54" t="s">
        <v>614</v>
      </c>
      <c r="D6417" t="s">
        <v>114</v>
      </c>
      <c r="E6417" s="54" t="s">
        <v>548</v>
      </c>
      <c r="F6417" s="57" t="s">
        <v>379</v>
      </c>
      <c r="G6417" s="23">
        <v>4</v>
      </c>
      <c r="H6417" s="23" t="s">
        <v>29</v>
      </c>
      <c r="I6417" s="24">
        <v>106806</v>
      </c>
      <c r="J6417" s="24">
        <v>170890</v>
      </c>
      <c r="K6417" s="24">
        <v>149529</v>
      </c>
      <c r="L6417" s="24">
        <v>239246</v>
      </c>
      <c r="M6417" s="24">
        <v>192251</v>
      </c>
      <c r="N6417" s="24">
        <v>307602</v>
      </c>
      <c r="O6417" s="24">
        <v>256335</v>
      </c>
      <c r="P6417" s="24">
        <v>410136</v>
      </c>
      <c r="Q6417" s="24">
        <v>320419</v>
      </c>
      <c r="R6417" s="24">
        <v>512671</v>
      </c>
      <c r="S6417" s="24">
        <v>363142</v>
      </c>
      <c r="T6417" s="24">
        <v>581027</v>
      </c>
      <c r="U6417" s="24">
        <v>405864</v>
      </c>
      <c r="V6417" s="24">
        <v>649383</v>
      </c>
    </row>
    <row r="6418" spans="1:22" hidden="1" x14ac:dyDescent="0.3">
      <c r="A6418" s="23"/>
      <c r="B6418" s="23">
        <v>2023</v>
      </c>
      <c r="C6418" s="23" t="s">
        <v>560</v>
      </c>
      <c r="D6418" t="s">
        <v>88</v>
      </c>
      <c r="E6418" s="23" t="s">
        <v>561</v>
      </c>
      <c r="F6418" s="23" t="s">
        <v>89</v>
      </c>
      <c r="G6418" s="23">
        <v>1</v>
      </c>
      <c r="H6418" s="23" t="s">
        <v>14</v>
      </c>
      <c r="I6418" s="24">
        <v>147957</v>
      </c>
      <c r="J6418" s="24">
        <v>258925</v>
      </c>
      <c r="K6418" s="24">
        <v>191989</v>
      </c>
      <c r="L6418" s="24">
        <v>335981</v>
      </c>
      <c r="M6418" s="24">
        <v>229371</v>
      </c>
      <c r="N6418" s="24">
        <v>401400</v>
      </c>
      <c r="O6418" s="24">
        <v>273438</v>
      </c>
      <c r="P6418" s="24">
        <v>478516</v>
      </c>
      <c r="Q6418" s="24">
        <v>322567</v>
      </c>
      <c r="R6418" s="24">
        <v>564493</v>
      </c>
      <c r="S6418" s="24">
        <v>353841</v>
      </c>
      <c r="T6418" s="24">
        <v>619223</v>
      </c>
      <c r="U6418" s="24">
        <v>383253</v>
      </c>
      <c r="V6418" s="24">
        <v>670693</v>
      </c>
    </row>
    <row r="6419" spans="1:22" hidden="1" x14ac:dyDescent="0.3">
      <c r="A6419" s="23"/>
      <c r="B6419" s="23">
        <v>2023</v>
      </c>
      <c r="C6419" s="23" t="s">
        <v>560</v>
      </c>
      <c r="D6419" t="s">
        <v>88</v>
      </c>
      <c r="E6419" s="23" t="s">
        <v>561</v>
      </c>
      <c r="F6419" s="23" t="s">
        <v>89</v>
      </c>
      <c r="G6419" s="23">
        <v>2</v>
      </c>
      <c r="H6419" s="23" t="s">
        <v>30</v>
      </c>
      <c r="I6419" s="24">
        <v>124517</v>
      </c>
      <c r="J6419" s="24">
        <v>217904</v>
      </c>
      <c r="K6419" s="24">
        <v>165462</v>
      </c>
      <c r="L6419" s="24">
        <v>289559</v>
      </c>
      <c r="M6419" s="24">
        <v>203358</v>
      </c>
      <c r="N6419" s="24">
        <v>355877</v>
      </c>
      <c r="O6419" s="24">
        <v>254939</v>
      </c>
      <c r="P6419" s="24">
        <v>446144</v>
      </c>
      <c r="Q6419" s="24">
        <v>307847</v>
      </c>
      <c r="R6419" s="24">
        <v>538732</v>
      </c>
      <c r="S6419" s="24">
        <v>339769</v>
      </c>
      <c r="T6419" s="24">
        <v>594596</v>
      </c>
      <c r="U6419" s="24">
        <v>369607</v>
      </c>
      <c r="V6419" s="24">
        <v>646812</v>
      </c>
    </row>
    <row r="6420" spans="1:22" hidden="1" x14ac:dyDescent="0.3">
      <c r="A6420" s="23"/>
      <c r="B6420" s="23">
        <v>2023</v>
      </c>
      <c r="C6420" s="23" t="s">
        <v>560</v>
      </c>
      <c r="D6420" t="s">
        <v>88</v>
      </c>
      <c r="E6420" s="23" t="s">
        <v>561</v>
      </c>
      <c r="F6420" s="23" t="s">
        <v>89</v>
      </c>
      <c r="G6420" s="23">
        <v>3</v>
      </c>
      <c r="H6420" s="23" t="s">
        <v>31</v>
      </c>
      <c r="I6420" s="24">
        <v>115197</v>
      </c>
      <c r="J6420" s="24">
        <v>201595</v>
      </c>
      <c r="K6420" s="24">
        <v>159157</v>
      </c>
      <c r="L6420" s="24">
        <v>278524</v>
      </c>
      <c r="M6420" s="24">
        <v>201910</v>
      </c>
      <c r="N6420" s="24">
        <v>353343</v>
      </c>
      <c r="O6420" s="24">
        <v>263764</v>
      </c>
      <c r="P6420" s="24">
        <v>461586</v>
      </c>
      <c r="Q6420" s="24">
        <v>328574</v>
      </c>
      <c r="R6420" s="24">
        <v>575004</v>
      </c>
      <c r="S6420" s="24">
        <v>369810</v>
      </c>
      <c r="T6420" s="24">
        <v>647167</v>
      </c>
      <c r="U6420" s="24">
        <v>410441</v>
      </c>
      <c r="V6420" s="24">
        <v>718271</v>
      </c>
    </row>
    <row r="6421" spans="1:22" hidden="1" x14ac:dyDescent="0.3">
      <c r="A6421" s="23"/>
      <c r="B6421" s="23">
        <v>2023</v>
      </c>
      <c r="C6421" s="23" t="s">
        <v>560</v>
      </c>
      <c r="D6421" t="s">
        <v>88</v>
      </c>
      <c r="E6421" s="23" t="s">
        <v>561</v>
      </c>
      <c r="F6421" s="23" t="s">
        <v>89</v>
      </c>
      <c r="G6421" s="23">
        <v>4</v>
      </c>
      <c r="H6421" s="23" t="s">
        <v>29</v>
      </c>
      <c r="I6421" s="24">
        <v>127576</v>
      </c>
      <c r="J6421" s="24">
        <v>204121</v>
      </c>
      <c r="K6421" s="24">
        <v>178606</v>
      </c>
      <c r="L6421" s="24">
        <v>285770</v>
      </c>
      <c r="M6421" s="24">
        <v>229637</v>
      </c>
      <c r="N6421" s="24">
        <v>367419</v>
      </c>
      <c r="O6421" s="24">
        <v>306182</v>
      </c>
      <c r="P6421" s="24">
        <v>489891</v>
      </c>
      <c r="Q6421" s="24">
        <v>382728</v>
      </c>
      <c r="R6421" s="24">
        <v>612364</v>
      </c>
      <c r="S6421" s="24">
        <v>433758</v>
      </c>
      <c r="T6421" s="24">
        <v>694013</v>
      </c>
      <c r="U6421" s="24">
        <v>484788</v>
      </c>
      <c r="V6421" s="24">
        <v>775661</v>
      </c>
    </row>
    <row r="6422" spans="1:22" x14ac:dyDescent="0.3">
      <c r="A6422" s="54"/>
      <c r="B6422" s="54" t="s">
        <v>620</v>
      </c>
      <c r="C6422" s="54" t="s">
        <v>617</v>
      </c>
      <c r="D6422" t="s">
        <v>88</v>
      </c>
      <c r="E6422" s="54" t="s">
        <v>561</v>
      </c>
      <c r="F6422" s="57" t="s">
        <v>89</v>
      </c>
      <c r="G6422" s="23">
        <v>1</v>
      </c>
      <c r="H6422" s="23" t="s">
        <v>14</v>
      </c>
      <c r="I6422" s="24">
        <v>148234</v>
      </c>
      <c r="J6422" s="24">
        <v>259410</v>
      </c>
      <c r="K6422" s="24">
        <v>192166</v>
      </c>
      <c r="L6422" s="24">
        <v>336291</v>
      </c>
      <c r="M6422" s="24">
        <v>230291</v>
      </c>
      <c r="N6422" s="24">
        <v>403010</v>
      </c>
      <c r="O6422" s="24">
        <v>275213</v>
      </c>
      <c r="P6422" s="24">
        <v>481622</v>
      </c>
      <c r="Q6422" s="24">
        <v>324526</v>
      </c>
      <c r="R6422" s="24">
        <v>567921</v>
      </c>
      <c r="S6422" s="24">
        <v>355894</v>
      </c>
      <c r="T6422" s="24">
        <v>622814</v>
      </c>
      <c r="U6422" s="24">
        <v>384210</v>
      </c>
      <c r="V6422" s="24">
        <v>672368</v>
      </c>
    </row>
    <row r="6423" spans="1:22" x14ac:dyDescent="0.3">
      <c r="A6423" s="54"/>
      <c r="B6423" s="54" t="s">
        <v>620</v>
      </c>
      <c r="C6423" s="54" t="s">
        <v>617</v>
      </c>
      <c r="D6423" t="s">
        <v>88</v>
      </c>
      <c r="E6423" s="54" t="s">
        <v>561</v>
      </c>
      <c r="F6423" s="57" t="s">
        <v>89</v>
      </c>
      <c r="G6423" s="23">
        <v>2</v>
      </c>
      <c r="H6423" s="23" t="s">
        <v>30</v>
      </c>
      <c r="I6423" s="24">
        <v>128799</v>
      </c>
      <c r="J6423" s="24">
        <v>225398</v>
      </c>
      <c r="K6423" s="24">
        <v>168959</v>
      </c>
      <c r="L6423" s="24">
        <v>295678</v>
      </c>
      <c r="M6423" s="24">
        <v>205599</v>
      </c>
      <c r="N6423" s="24">
        <v>359798</v>
      </c>
      <c r="O6423" s="24">
        <v>252581</v>
      </c>
      <c r="P6423" s="24">
        <v>442017</v>
      </c>
      <c r="Q6423" s="24">
        <v>300639</v>
      </c>
      <c r="R6423" s="24">
        <v>526117</v>
      </c>
      <c r="S6423" s="24">
        <v>332096</v>
      </c>
      <c r="T6423" s="24">
        <v>581169</v>
      </c>
      <c r="U6423" s="24">
        <v>360924</v>
      </c>
      <c r="V6423" s="24">
        <v>631617</v>
      </c>
    </row>
    <row r="6424" spans="1:22" x14ac:dyDescent="0.3">
      <c r="A6424" s="54"/>
      <c r="B6424" s="54" t="s">
        <v>620</v>
      </c>
      <c r="C6424" s="54" t="s">
        <v>617</v>
      </c>
      <c r="D6424" t="s">
        <v>88</v>
      </c>
      <c r="E6424" s="54" t="s">
        <v>561</v>
      </c>
      <c r="F6424" s="57" t="s">
        <v>89</v>
      </c>
      <c r="G6424" s="23">
        <v>3</v>
      </c>
      <c r="H6424" s="23" t="s">
        <v>31</v>
      </c>
      <c r="I6424" s="24">
        <v>117110</v>
      </c>
      <c r="J6424" s="24">
        <v>204943</v>
      </c>
      <c r="K6424" s="24">
        <v>159334</v>
      </c>
      <c r="L6424" s="24">
        <v>278835</v>
      </c>
      <c r="M6424" s="24">
        <v>201449</v>
      </c>
      <c r="N6424" s="24">
        <v>352536</v>
      </c>
      <c r="O6424" s="24">
        <v>265177</v>
      </c>
      <c r="P6424" s="24">
        <v>464060</v>
      </c>
      <c r="Q6424" s="24">
        <v>328264</v>
      </c>
      <c r="R6424" s="24">
        <v>574462</v>
      </c>
      <c r="S6424" s="24">
        <v>369609</v>
      </c>
      <c r="T6424" s="24">
        <v>646815</v>
      </c>
      <c r="U6424" s="24">
        <v>410383</v>
      </c>
      <c r="V6424" s="24">
        <v>718171</v>
      </c>
    </row>
    <row r="6425" spans="1:22" x14ac:dyDescent="0.3">
      <c r="A6425" s="54"/>
      <c r="B6425" s="54" t="s">
        <v>620</v>
      </c>
      <c r="C6425" s="54" t="s">
        <v>617</v>
      </c>
      <c r="D6425" t="s">
        <v>88</v>
      </c>
      <c r="E6425" s="54" t="s">
        <v>561</v>
      </c>
      <c r="F6425" s="57" t="s">
        <v>89</v>
      </c>
      <c r="G6425" s="23">
        <v>4</v>
      </c>
      <c r="H6425" s="23" t="s">
        <v>29</v>
      </c>
      <c r="I6425" s="24">
        <v>130802</v>
      </c>
      <c r="J6425" s="24">
        <v>209284</v>
      </c>
      <c r="K6425" s="24">
        <v>183123</v>
      </c>
      <c r="L6425" s="24">
        <v>292997</v>
      </c>
      <c r="M6425" s="24">
        <v>235444</v>
      </c>
      <c r="N6425" s="24">
        <v>376710</v>
      </c>
      <c r="O6425" s="24">
        <v>313925</v>
      </c>
      <c r="P6425" s="24">
        <v>502281</v>
      </c>
      <c r="Q6425" s="24">
        <v>392407</v>
      </c>
      <c r="R6425" s="24">
        <v>627851</v>
      </c>
      <c r="S6425" s="24">
        <v>444728</v>
      </c>
      <c r="T6425" s="24">
        <v>711564</v>
      </c>
      <c r="U6425" s="24">
        <v>497049</v>
      </c>
      <c r="V6425" s="24">
        <v>795278</v>
      </c>
    </row>
    <row r="6426" spans="1:22" hidden="1" x14ac:dyDescent="0.3">
      <c r="A6426" s="23"/>
      <c r="B6426" s="23">
        <v>2023</v>
      </c>
      <c r="C6426" s="23" t="s">
        <v>567</v>
      </c>
      <c r="D6426" t="s">
        <v>143</v>
      </c>
      <c r="E6426" s="23" t="s">
        <v>568</v>
      </c>
      <c r="F6426" s="23" t="s">
        <v>315</v>
      </c>
      <c r="G6426" s="23">
        <v>1</v>
      </c>
      <c r="H6426" s="23" t="s">
        <v>14</v>
      </c>
      <c r="I6426" s="24">
        <v>100567</v>
      </c>
      <c r="J6426" s="24">
        <v>175992</v>
      </c>
      <c r="K6426" s="24">
        <v>130536</v>
      </c>
      <c r="L6426" s="24">
        <v>228439</v>
      </c>
      <c r="M6426" s="24">
        <v>155988</v>
      </c>
      <c r="N6426" s="24">
        <v>272980</v>
      </c>
      <c r="O6426" s="24">
        <v>186006</v>
      </c>
      <c r="P6426" s="24">
        <v>325511</v>
      </c>
      <c r="Q6426" s="24">
        <v>219461</v>
      </c>
      <c r="R6426" s="24">
        <v>384057</v>
      </c>
      <c r="S6426" s="24">
        <v>240754</v>
      </c>
      <c r="T6426" s="24">
        <v>421319</v>
      </c>
      <c r="U6426" s="24">
        <v>260792</v>
      </c>
      <c r="V6426" s="24">
        <v>456385</v>
      </c>
    </row>
    <row r="6427" spans="1:22" hidden="1" x14ac:dyDescent="0.3">
      <c r="A6427" s="23"/>
      <c r="B6427" s="23">
        <v>2023</v>
      </c>
      <c r="C6427" s="23" t="s">
        <v>567</v>
      </c>
      <c r="D6427" t="s">
        <v>143</v>
      </c>
      <c r="E6427" s="23" t="s">
        <v>568</v>
      </c>
      <c r="F6427" s="23" t="s">
        <v>315</v>
      </c>
      <c r="G6427" s="23">
        <v>2</v>
      </c>
      <c r="H6427" s="23" t="s">
        <v>30</v>
      </c>
      <c r="I6427" s="24">
        <v>84415</v>
      </c>
      <c r="J6427" s="24">
        <v>147726</v>
      </c>
      <c r="K6427" s="24">
        <v>112257</v>
      </c>
      <c r="L6427" s="24">
        <v>196450</v>
      </c>
      <c r="M6427" s="24">
        <v>138063</v>
      </c>
      <c r="N6427" s="24">
        <v>241611</v>
      </c>
      <c r="O6427" s="24">
        <v>173259</v>
      </c>
      <c r="P6427" s="24">
        <v>303204</v>
      </c>
      <c r="Q6427" s="24">
        <v>209318</v>
      </c>
      <c r="R6427" s="24">
        <v>366306</v>
      </c>
      <c r="S6427" s="24">
        <v>231057</v>
      </c>
      <c r="T6427" s="24">
        <v>404349</v>
      </c>
      <c r="U6427" s="24">
        <v>251388</v>
      </c>
      <c r="V6427" s="24">
        <v>439929</v>
      </c>
    </row>
    <row r="6428" spans="1:22" hidden="1" x14ac:dyDescent="0.3">
      <c r="A6428" s="23"/>
      <c r="B6428" s="23">
        <v>2023</v>
      </c>
      <c r="C6428" s="23" t="s">
        <v>567</v>
      </c>
      <c r="D6428" t="s">
        <v>143</v>
      </c>
      <c r="E6428" s="23" t="s">
        <v>568</v>
      </c>
      <c r="F6428" s="23" t="s">
        <v>315</v>
      </c>
      <c r="G6428" s="23">
        <v>3</v>
      </c>
      <c r="H6428" s="23" t="s">
        <v>31</v>
      </c>
      <c r="I6428" s="24">
        <v>77957</v>
      </c>
      <c r="J6428" s="24">
        <v>136424</v>
      </c>
      <c r="K6428" s="24">
        <v>107679</v>
      </c>
      <c r="L6428" s="24">
        <v>188438</v>
      </c>
      <c r="M6428" s="24">
        <v>136570</v>
      </c>
      <c r="N6428" s="24">
        <v>238998</v>
      </c>
      <c r="O6428" s="24">
        <v>178338</v>
      </c>
      <c r="P6428" s="24">
        <v>312092</v>
      </c>
      <c r="Q6428" s="24">
        <v>222144</v>
      </c>
      <c r="R6428" s="24">
        <v>388751</v>
      </c>
      <c r="S6428" s="24">
        <v>249989</v>
      </c>
      <c r="T6428" s="24">
        <v>437481</v>
      </c>
      <c r="U6428" s="24">
        <v>277418</v>
      </c>
      <c r="V6428" s="24">
        <v>485481</v>
      </c>
    </row>
    <row r="6429" spans="1:22" hidden="1" x14ac:dyDescent="0.3">
      <c r="A6429" s="23"/>
      <c r="B6429" s="23">
        <v>2023</v>
      </c>
      <c r="C6429" s="23" t="s">
        <v>567</v>
      </c>
      <c r="D6429" t="s">
        <v>143</v>
      </c>
      <c r="E6429" s="23" t="s">
        <v>568</v>
      </c>
      <c r="F6429" s="23" t="s">
        <v>315</v>
      </c>
      <c r="G6429" s="23">
        <v>4</v>
      </c>
      <c r="H6429" s="23" t="s">
        <v>29</v>
      </c>
      <c r="I6429" s="24">
        <v>86709</v>
      </c>
      <c r="J6429" s="24">
        <v>138734</v>
      </c>
      <c r="K6429" s="24">
        <v>121392</v>
      </c>
      <c r="L6429" s="24">
        <v>194228</v>
      </c>
      <c r="M6429" s="24">
        <v>156076</v>
      </c>
      <c r="N6429" s="24">
        <v>249721</v>
      </c>
      <c r="O6429" s="24">
        <v>208101</v>
      </c>
      <c r="P6429" s="24">
        <v>332962</v>
      </c>
      <c r="Q6429" s="24">
        <v>260126</v>
      </c>
      <c r="R6429" s="24">
        <v>416202</v>
      </c>
      <c r="S6429" s="24">
        <v>294810</v>
      </c>
      <c r="T6429" s="24">
        <v>471696</v>
      </c>
      <c r="U6429" s="24">
        <v>329493</v>
      </c>
      <c r="V6429" s="24">
        <v>527189</v>
      </c>
    </row>
    <row r="6430" spans="1:22" x14ac:dyDescent="0.3">
      <c r="A6430" s="54"/>
      <c r="B6430" s="54" t="s">
        <v>620</v>
      </c>
      <c r="C6430" s="54" t="s">
        <v>611</v>
      </c>
      <c r="D6430" t="s">
        <v>143</v>
      </c>
      <c r="E6430" s="54" t="s">
        <v>568</v>
      </c>
      <c r="F6430" s="57" t="s">
        <v>315</v>
      </c>
      <c r="G6430" s="23">
        <v>1</v>
      </c>
      <c r="H6430" s="23" t="s">
        <v>14</v>
      </c>
      <c r="I6430" s="24">
        <v>101461</v>
      </c>
      <c r="J6430" s="24">
        <v>177557</v>
      </c>
      <c r="K6430" s="24">
        <v>131487</v>
      </c>
      <c r="L6430" s="24">
        <v>230102</v>
      </c>
      <c r="M6430" s="24">
        <v>157545</v>
      </c>
      <c r="N6430" s="24">
        <v>275703</v>
      </c>
      <c r="O6430" s="24">
        <v>188233</v>
      </c>
      <c r="P6430" s="24">
        <v>329408</v>
      </c>
      <c r="Q6430" s="24">
        <v>221924</v>
      </c>
      <c r="R6430" s="24">
        <v>388367</v>
      </c>
      <c r="S6430" s="24">
        <v>243358</v>
      </c>
      <c r="T6430" s="24">
        <v>425877</v>
      </c>
      <c r="U6430" s="24">
        <v>262679</v>
      </c>
      <c r="V6430" s="24">
        <v>459689</v>
      </c>
    </row>
    <row r="6431" spans="1:22" x14ac:dyDescent="0.3">
      <c r="A6431" s="54"/>
      <c r="B6431" s="54" t="s">
        <v>620</v>
      </c>
      <c r="C6431" s="54" t="s">
        <v>611</v>
      </c>
      <c r="D6431" t="s">
        <v>143</v>
      </c>
      <c r="E6431" s="54" t="s">
        <v>568</v>
      </c>
      <c r="F6431" s="57" t="s">
        <v>315</v>
      </c>
      <c r="G6431" s="23">
        <v>2</v>
      </c>
      <c r="H6431" s="23" t="s">
        <v>30</v>
      </c>
      <c r="I6431" s="24">
        <v>88342</v>
      </c>
      <c r="J6431" s="24">
        <v>154599</v>
      </c>
      <c r="K6431" s="24">
        <v>115822</v>
      </c>
      <c r="L6431" s="24">
        <v>202689</v>
      </c>
      <c r="M6431" s="24">
        <v>140878</v>
      </c>
      <c r="N6431" s="24">
        <v>246536</v>
      </c>
      <c r="O6431" s="24">
        <v>172957</v>
      </c>
      <c r="P6431" s="24">
        <v>302674</v>
      </c>
      <c r="Q6431" s="24">
        <v>205800</v>
      </c>
      <c r="R6431" s="24">
        <v>360149</v>
      </c>
      <c r="S6431" s="24">
        <v>227305</v>
      </c>
      <c r="T6431" s="24">
        <v>397783</v>
      </c>
      <c r="U6431" s="24">
        <v>246993</v>
      </c>
      <c r="V6431" s="24">
        <v>432239</v>
      </c>
    </row>
    <row r="6432" spans="1:22" x14ac:dyDescent="0.3">
      <c r="A6432" s="54"/>
      <c r="B6432" s="54" t="s">
        <v>620</v>
      </c>
      <c r="C6432" s="54" t="s">
        <v>611</v>
      </c>
      <c r="D6432" t="s">
        <v>143</v>
      </c>
      <c r="E6432" s="54" t="s">
        <v>568</v>
      </c>
      <c r="F6432" s="57" t="s">
        <v>315</v>
      </c>
      <c r="G6432" s="23">
        <v>3</v>
      </c>
      <c r="H6432" s="23" t="s">
        <v>31</v>
      </c>
      <c r="I6432" s="24">
        <v>80537</v>
      </c>
      <c r="J6432" s="24">
        <v>140939</v>
      </c>
      <c r="K6432" s="24">
        <v>109633</v>
      </c>
      <c r="L6432" s="24">
        <v>191857</v>
      </c>
      <c r="M6432" s="24">
        <v>138655</v>
      </c>
      <c r="N6432" s="24">
        <v>242646</v>
      </c>
      <c r="O6432" s="24">
        <v>182564</v>
      </c>
      <c r="P6432" s="24">
        <v>319486</v>
      </c>
      <c r="Q6432" s="24">
        <v>226039</v>
      </c>
      <c r="R6432" s="24">
        <v>395569</v>
      </c>
      <c r="S6432" s="24">
        <v>254542</v>
      </c>
      <c r="T6432" s="24">
        <v>445449</v>
      </c>
      <c r="U6432" s="24">
        <v>282660</v>
      </c>
      <c r="V6432" s="24">
        <v>494655</v>
      </c>
    </row>
    <row r="6433" spans="1:22" x14ac:dyDescent="0.3">
      <c r="A6433" s="54"/>
      <c r="B6433" s="54" t="s">
        <v>620</v>
      </c>
      <c r="C6433" s="54" t="s">
        <v>611</v>
      </c>
      <c r="D6433" t="s">
        <v>143</v>
      </c>
      <c r="E6433" s="54" t="s">
        <v>568</v>
      </c>
      <c r="F6433" s="57" t="s">
        <v>315</v>
      </c>
      <c r="G6433" s="23">
        <v>4</v>
      </c>
      <c r="H6433" s="23" t="s">
        <v>29</v>
      </c>
      <c r="I6433" s="24">
        <v>89534</v>
      </c>
      <c r="J6433" s="24">
        <v>143254</v>
      </c>
      <c r="K6433" s="24">
        <v>125348</v>
      </c>
      <c r="L6433" s="24">
        <v>200556</v>
      </c>
      <c r="M6433" s="24">
        <v>161161</v>
      </c>
      <c r="N6433" s="24">
        <v>257858</v>
      </c>
      <c r="O6433" s="24">
        <v>214881</v>
      </c>
      <c r="P6433" s="24">
        <v>343810</v>
      </c>
      <c r="Q6433" s="24">
        <v>268602</v>
      </c>
      <c r="R6433" s="24">
        <v>429763</v>
      </c>
      <c r="S6433" s="24">
        <v>304415</v>
      </c>
      <c r="T6433" s="24">
        <v>487065</v>
      </c>
      <c r="U6433" s="24">
        <v>340229</v>
      </c>
      <c r="V6433" s="24">
        <v>544366</v>
      </c>
    </row>
    <row r="6434" spans="1:22" hidden="1" x14ac:dyDescent="0.3">
      <c r="A6434" s="23"/>
      <c r="B6434" s="23">
        <v>2023</v>
      </c>
      <c r="C6434" s="23" t="s">
        <v>573</v>
      </c>
      <c r="D6434" t="s">
        <v>161</v>
      </c>
      <c r="E6434" s="23" t="s">
        <v>528</v>
      </c>
      <c r="F6434" s="23" t="s">
        <v>331</v>
      </c>
      <c r="G6434" s="23">
        <v>1</v>
      </c>
      <c r="H6434" s="23" t="s">
        <v>14</v>
      </c>
      <c r="I6434" s="24">
        <v>111802</v>
      </c>
      <c r="J6434" s="24">
        <v>195654</v>
      </c>
      <c r="K6434" s="24">
        <v>145114</v>
      </c>
      <c r="L6434" s="24">
        <v>253950</v>
      </c>
      <c r="M6434" s="24">
        <v>173403</v>
      </c>
      <c r="N6434" s="24">
        <v>303456</v>
      </c>
      <c r="O6434" s="24">
        <v>206765</v>
      </c>
      <c r="P6434" s="24">
        <v>361839</v>
      </c>
      <c r="Q6434" s="24">
        <v>243949</v>
      </c>
      <c r="R6434" s="24">
        <v>426911</v>
      </c>
      <c r="S6434" s="24">
        <v>267615</v>
      </c>
      <c r="T6434" s="24">
        <v>468327</v>
      </c>
      <c r="U6434" s="24">
        <v>289885</v>
      </c>
      <c r="V6434" s="24">
        <v>507299</v>
      </c>
    </row>
    <row r="6435" spans="1:22" hidden="1" x14ac:dyDescent="0.3">
      <c r="A6435" s="23"/>
      <c r="B6435" s="23">
        <v>2023</v>
      </c>
      <c r="C6435" s="23" t="s">
        <v>573</v>
      </c>
      <c r="D6435" t="s">
        <v>161</v>
      </c>
      <c r="E6435" s="23" t="s">
        <v>528</v>
      </c>
      <c r="F6435" s="23" t="s">
        <v>331</v>
      </c>
      <c r="G6435" s="23">
        <v>2</v>
      </c>
      <c r="H6435" s="23" t="s">
        <v>30</v>
      </c>
      <c r="I6435" s="24">
        <v>93877</v>
      </c>
      <c r="J6435" s="24">
        <v>164285</v>
      </c>
      <c r="K6435" s="24">
        <v>124829</v>
      </c>
      <c r="L6435" s="24">
        <v>218451</v>
      </c>
      <c r="M6435" s="24">
        <v>153511</v>
      </c>
      <c r="N6435" s="24">
        <v>268644</v>
      </c>
      <c r="O6435" s="24">
        <v>192619</v>
      </c>
      <c r="P6435" s="24">
        <v>337084</v>
      </c>
      <c r="Q6435" s="24">
        <v>232692</v>
      </c>
      <c r="R6435" s="24">
        <v>407212</v>
      </c>
      <c r="S6435" s="24">
        <v>256854</v>
      </c>
      <c r="T6435" s="24">
        <v>449494</v>
      </c>
      <c r="U6435" s="24">
        <v>279450</v>
      </c>
      <c r="V6435" s="24">
        <v>489037</v>
      </c>
    </row>
    <row r="6436" spans="1:22" hidden="1" x14ac:dyDescent="0.3">
      <c r="A6436" s="23"/>
      <c r="B6436" s="23">
        <v>2023</v>
      </c>
      <c r="C6436" s="23" t="s">
        <v>573</v>
      </c>
      <c r="D6436" t="s">
        <v>161</v>
      </c>
      <c r="E6436" s="23" t="s">
        <v>528</v>
      </c>
      <c r="F6436" s="23" t="s">
        <v>331</v>
      </c>
      <c r="G6436" s="23">
        <v>3</v>
      </c>
      <c r="H6436" s="23" t="s">
        <v>31</v>
      </c>
      <c r="I6436" s="24">
        <v>86716</v>
      </c>
      <c r="J6436" s="24">
        <v>151752</v>
      </c>
      <c r="K6436" s="24">
        <v>119781</v>
      </c>
      <c r="L6436" s="24">
        <v>209617</v>
      </c>
      <c r="M6436" s="24">
        <v>151925</v>
      </c>
      <c r="N6436" s="24">
        <v>265868</v>
      </c>
      <c r="O6436" s="24">
        <v>198399</v>
      </c>
      <c r="P6436" s="24">
        <v>347198</v>
      </c>
      <c r="Q6436" s="24">
        <v>247133</v>
      </c>
      <c r="R6436" s="24">
        <v>432483</v>
      </c>
      <c r="S6436" s="24">
        <v>278116</v>
      </c>
      <c r="T6436" s="24">
        <v>486704</v>
      </c>
      <c r="U6436" s="24">
        <v>308637</v>
      </c>
      <c r="V6436" s="24">
        <v>540114</v>
      </c>
    </row>
    <row r="6437" spans="1:22" hidden="1" x14ac:dyDescent="0.3">
      <c r="A6437" s="23"/>
      <c r="B6437" s="23">
        <v>2023</v>
      </c>
      <c r="C6437" s="23" t="s">
        <v>573</v>
      </c>
      <c r="D6437" t="s">
        <v>161</v>
      </c>
      <c r="E6437" s="23" t="s">
        <v>528</v>
      </c>
      <c r="F6437" s="23" t="s">
        <v>331</v>
      </c>
      <c r="G6437" s="23">
        <v>4</v>
      </c>
      <c r="H6437" s="23" t="s">
        <v>29</v>
      </c>
      <c r="I6437" s="24">
        <v>96397</v>
      </c>
      <c r="J6437" s="24">
        <v>154235</v>
      </c>
      <c r="K6437" s="24">
        <v>134955</v>
      </c>
      <c r="L6437" s="24">
        <v>215929</v>
      </c>
      <c r="M6437" s="24">
        <v>173514</v>
      </c>
      <c r="N6437" s="24">
        <v>277622</v>
      </c>
      <c r="O6437" s="24">
        <v>231352</v>
      </c>
      <c r="P6437" s="24">
        <v>370163</v>
      </c>
      <c r="Q6437" s="24">
        <v>289190</v>
      </c>
      <c r="R6437" s="24">
        <v>462704</v>
      </c>
      <c r="S6437" s="24">
        <v>327749</v>
      </c>
      <c r="T6437" s="24">
        <v>524398</v>
      </c>
      <c r="U6437" s="24">
        <v>366307</v>
      </c>
      <c r="V6437" s="24">
        <v>586092</v>
      </c>
    </row>
    <row r="6438" spans="1:22" x14ac:dyDescent="0.3">
      <c r="A6438" s="54"/>
      <c r="B6438" s="54" t="s">
        <v>620</v>
      </c>
      <c r="C6438" s="54" t="s">
        <v>618</v>
      </c>
      <c r="D6438" t="s">
        <v>161</v>
      </c>
      <c r="E6438" s="54" t="s">
        <v>576</v>
      </c>
      <c r="F6438" s="57" t="s">
        <v>331</v>
      </c>
      <c r="G6438" s="23">
        <v>1</v>
      </c>
      <c r="H6438" s="23" t="s">
        <v>14</v>
      </c>
      <c r="I6438" s="24">
        <v>111525</v>
      </c>
      <c r="J6438" s="24">
        <v>195170</v>
      </c>
      <c r="K6438" s="24">
        <v>144606</v>
      </c>
      <c r="L6438" s="24">
        <v>253060</v>
      </c>
      <c r="M6438" s="24">
        <v>173313</v>
      </c>
      <c r="N6438" s="24">
        <v>303298</v>
      </c>
      <c r="O6438" s="24">
        <v>207148</v>
      </c>
      <c r="P6438" s="24">
        <v>362508</v>
      </c>
      <c r="Q6438" s="24">
        <v>244288</v>
      </c>
      <c r="R6438" s="24">
        <v>427505</v>
      </c>
      <c r="S6438" s="24">
        <v>267911</v>
      </c>
      <c r="T6438" s="24">
        <v>468844</v>
      </c>
      <c r="U6438" s="24">
        <v>289253</v>
      </c>
      <c r="V6438" s="24">
        <v>506192</v>
      </c>
    </row>
    <row r="6439" spans="1:22" x14ac:dyDescent="0.3">
      <c r="A6439" s="54"/>
      <c r="B6439" s="54" t="s">
        <v>620</v>
      </c>
      <c r="C6439" s="54" t="s">
        <v>618</v>
      </c>
      <c r="D6439" t="s">
        <v>161</v>
      </c>
      <c r="E6439" s="54" t="s">
        <v>576</v>
      </c>
      <c r="F6439" s="57" t="s">
        <v>331</v>
      </c>
      <c r="G6439" s="23">
        <v>2</v>
      </c>
      <c r="H6439" s="23" t="s">
        <v>30</v>
      </c>
      <c r="I6439" s="24">
        <v>96787</v>
      </c>
      <c r="J6439" s="24">
        <v>169378</v>
      </c>
      <c r="K6439" s="24">
        <v>127007</v>
      </c>
      <c r="L6439" s="24">
        <v>222262</v>
      </c>
      <c r="M6439" s="24">
        <v>154588</v>
      </c>
      <c r="N6439" s="24">
        <v>270529</v>
      </c>
      <c r="O6439" s="24">
        <v>189985</v>
      </c>
      <c r="P6439" s="24">
        <v>332474</v>
      </c>
      <c r="Q6439" s="24">
        <v>226173</v>
      </c>
      <c r="R6439" s="24">
        <v>395804</v>
      </c>
      <c r="S6439" s="24">
        <v>249858</v>
      </c>
      <c r="T6439" s="24">
        <v>437252</v>
      </c>
      <c r="U6439" s="24">
        <v>271574</v>
      </c>
      <c r="V6439" s="24">
        <v>475254</v>
      </c>
    </row>
    <row r="6440" spans="1:22" x14ac:dyDescent="0.3">
      <c r="A6440" s="54"/>
      <c r="B6440" s="54" t="s">
        <v>620</v>
      </c>
      <c r="C6440" s="54" t="s">
        <v>618</v>
      </c>
      <c r="D6440" t="s">
        <v>161</v>
      </c>
      <c r="E6440" s="54" t="s">
        <v>576</v>
      </c>
      <c r="F6440" s="57" t="s">
        <v>331</v>
      </c>
      <c r="G6440" s="23">
        <v>3</v>
      </c>
      <c r="H6440" s="23" t="s">
        <v>31</v>
      </c>
      <c r="I6440" s="24">
        <v>87870</v>
      </c>
      <c r="J6440" s="24">
        <v>153772</v>
      </c>
      <c r="K6440" s="24">
        <v>119514</v>
      </c>
      <c r="L6440" s="24">
        <v>209150</v>
      </c>
      <c r="M6440" s="24">
        <v>151076</v>
      </c>
      <c r="N6440" s="24">
        <v>264383</v>
      </c>
      <c r="O6440" s="24">
        <v>198840</v>
      </c>
      <c r="P6440" s="24">
        <v>347970</v>
      </c>
      <c r="Q6440" s="24">
        <v>246117</v>
      </c>
      <c r="R6440" s="24">
        <v>430705</v>
      </c>
      <c r="S6440" s="24">
        <v>277095</v>
      </c>
      <c r="T6440" s="24">
        <v>484916</v>
      </c>
      <c r="U6440" s="24">
        <v>307640</v>
      </c>
      <c r="V6440" s="24">
        <v>538371</v>
      </c>
    </row>
    <row r="6441" spans="1:22" x14ac:dyDescent="0.3">
      <c r="A6441" s="54"/>
      <c r="B6441" s="54" t="s">
        <v>620</v>
      </c>
      <c r="C6441" s="54" t="s">
        <v>618</v>
      </c>
      <c r="D6441" t="s">
        <v>161</v>
      </c>
      <c r="E6441" s="54" t="s">
        <v>576</v>
      </c>
      <c r="F6441" s="57" t="s">
        <v>331</v>
      </c>
      <c r="G6441" s="23">
        <v>4</v>
      </c>
      <c r="H6441" s="23" t="s">
        <v>29</v>
      </c>
      <c r="I6441" s="24">
        <v>98407</v>
      </c>
      <c r="J6441" s="24">
        <v>157452</v>
      </c>
      <c r="K6441" s="24">
        <v>137770</v>
      </c>
      <c r="L6441" s="24">
        <v>220433</v>
      </c>
      <c r="M6441" s="24">
        <v>177133</v>
      </c>
      <c r="N6441" s="24">
        <v>283414</v>
      </c>
      <c r="O6441" s="24">
        <v>236178</v>
      </c>
      <c r="P6441" s="24">
        <v>377885</v>
      </c>
      <c r="Q6441" s="24">
        <v>295222</v>
      </c>
      <c r="R6441" s="24">
        <v>472356</v>
      </c>
      <c r="S6441" s="24">
        <v>334585</v>
      </c>
      <c r="T6441" s="24">
        <v>535337</v>
      </c>
      <c r="U6441" s="24">
        <v>373948</v>
      </c>
      <c r="V6441" s="24">
        <v>598317</v>
      </c>
    </row>
    <row r="6442" spans="1:22" hidden="1" x14ac:dyDescent="0.3">
      <c r="A6442" s="23"/>
      <c r="B6442" s="23">
        <v>2023</v>
      </c>
      <c r="C6442" s="23" t="s">
        <v>533</v>
      </c>
      <c r="D6442" t="s">
        <v>69</v>
      </c>
      <c r="E6442" s="23" t="s">
        <v>534</v>
      </c>
      <c r="F6442" s="23" t="s">
        <v>71</v>
      </c>
      <c r="G6442" s="23">
        <v>1</v>
      </c>
      <c r="H6442" s="23" t="s">
        <v>14</v>
      </c>
      <c r="I6442" s="24">
        <v>144694</v>
      </c>
      <c r="J6442" s="24">
        <v>253215</v>
      </c>
      <c r="K6442" s="24">
        <v>187735</v>
      </c>
      <c r="L6442" s="24">
        <v>328536</v>
      </c>
      <c r="M6442" s="24">
        <v>224271</v>
      </c>
      <c r="N6442" s="24">
        <v>392474</v>
      </c>
      <c r="O6442" s="24">
        <v>267333</v>
      </c>
      <c r="P6442" s="24">
        <v>467833</v>
      </c>
      <c r="Q6442" s="24">
        <v>315348</v>
      </c>
      <c r="R6442" s="24">
        <v>551859</v>
      </c>
      <c r="S6442" s="24">
        <v>345915</v>
      </c>
      <c r="T6442" s="24">
        <v>605351</v>
      </c>
      <c r="U6442" s="24">
        <v>374654</v>
      </c>
      <c r="V6442" s="24">
        <v>655645</v>
      </c>
    </row>
    <row r="6443" spans="1:22" hidden="1" x14ac:dyDescent="0.3">
      <c r="A6443" s="23"/>
      <c r="B6443" s="23">
        <v>2023</v>
      </c>
      <c r="C6443" s="23" t="s">
        <v>533</v>
      </c>
      <c r="D6443" t="s">
        <v>69</v>
      </c>
      <c r="E6443" s="23" t="s">
        <v>534</v>
      </c>
      <c r="F6443" s="23" t="s">
        <v>71</v>
      </c>
      <c r="G6443" s="23">
        <v>2</v>
      </c>
      <c r="H6443" s="23" t="s">
        <v>30</v>
      </c>
      <c r="I6443" s="24">
        <v>121881</v>
      </c>
      <c r="J6443" s="24">
        <v>213291</v>
      </c>
      <c r="K6443" s="24">
        <v>161917</v>
      </c>
      <c r="L6443" s="24">
        <v>283356</v>
      </c>
      <c r="M6443" s="24">
        <v>198953</v>
      </c>
      <c r="N6443" s="24">
        <v>348168</v>
      </c>
      <c r="O6443" s="24">
        <v>249329</v>
      </c>
      <c r="P6443" s="24">
        <v>436326</v>
      </c>
      <c r="Q6443" s="24">
        <v>301021</v>
      </c>
      <c r="R6443" s="24">
        <v>526787</v>
      </c>
      <c r="S6443" s="24">
        <v>332219</v>
      </c>
      <c r="T6443" s="24">
        <v>581383</v>
      </c>
      <c r="U6443" s="24">
        <v>361373</v>
      </c>
      <c r="V6443" s="24">
        <v>632403</v>
      </c>
    </row>
    <row r="6444" spans="1:22" hidden="1" x14ac:dyDescent="0.3">
      <c r="A6444" s="23"/>
      <c r="B6444" s="23">
        <v>2023</v>
      </c>
      <c r="C6444" s="23" t="s">
        <v>533</v>
      </c>
      <c r="D6444" t="s">
        <v>69</v>
      </c>
      <c r="E6444" s="23" t="s">
        <v>534</v>
      </c>
      <c r="F6444" s="23" t="s">
        <v>71</v>
      </c>
      <c r="G6444" s="23">
        <v>3</v>
      </c>
      <c r="H6444" s="23" t="s">
        <v>31</v>
      </c>
      <c r="I6444" s="24">
        <v>112828</v>
      </c>
      <c r="J6444" s="24">
        <v>197449</v>
      </c>
      <c r="K6444" s="24">
        <v>155897</v>
      </c>
      <c r="L6444" s="24">
        <v>272819</v>
      </c>
      <c r="M6444" s="24">
        <v>197792</v>
      </c>
      <c r="N6444" s="24">
        <v>346135</v>
      </c>
      <c r="O6444" s="24">
        <v>258418</v>
      </c>
      <c r="P6444" s="24">
        <v>452232</v>
      </c>
      <c r="Q6444" s="24">
        <v>321922</v>
      </c>
      <c r="R6444" s="24">
        <v>563363</v>
      </c>
      <c r="S6444" s="24">
        <v>362340</v>
      </c>
      <c r="T6444" s="24">
        <v>634095</v>
      </c>
      <c r="U6444" s="24">
        <v>402169</v>
      </c>
      <c r="V6444" s="24">
        <v>703795</v>
      </c>
    </row>
    <row r="6445" spans="1:22" hidden="1" x14ac:dyDescent="0.3">
      <c r="A6445" s="23"/>
      <c r="B6445" s="23">
        <v>2023</v>
      </c>
      <c r="C6445" s="23" t="s">
        <v>533</v>
      </c>
      <c r="D6445" t="s">
        <v>69</v>
      </c>
      <c r="E6445" s="23" t="s">
        <v>534</v>
      </c>
      <c r="F6445" s="23" t="s">
        <v>71</v>
      </c>
      <c r="G6445" s="23">
        <v>4</v>
      </c>
      <c r="H6445" s="23" t="s">
        <v>29</v>
      </c>
      <c r="I6445" s="24">
        <v>124765</v>
      </c>
      <c r="J6445" s="24">
        <v>199624</v>
      </c>
      <c r="K6445" s="24">
        <v>174671</v>
      </c>
      <c r="L6445" s="24">
        <v>279473</v>
      </c>
      <c r="M6445" s="24">
        <v>224577</v>
      </c>
      <c r="N6445" s="24">
        <v>359323</v>
      </c>
      <c r="O6445" s="24">
        <v>299436</v>
      </c>
      <c r="P6445" s="24">
        <v>479097</v>
      </c>
      <c r="Q6445" s="24">
        <v>374295</v>
      </c>
      <c r="R6445" s="24">
        <v>598871</v>
      </c>
      <c r="S6445" s="24">
        <v>424201</v>
      </c>
      <c r="T6445" s="24">
        <v>678721</v>
      </c>
      <c r="U6445" s="24">
        <v>474107</v>
      </c>
      <c r="V6445" s="24">
        <v>758571</v>
      </c>
    </row>
    <row r="6446" spans="1:22" x14ac:dyDescent="0.3">
      <c r="A6446" s="54"/>
      <c r="B6446" s="54" t="s">
        <v>620</v>
      </c>
      <c r="C6446" s="54" t="s">
        <v>609</v>
      </c>
      <c r="D6446" t="s">
        <v>69</v>
      </c>
      <c r="E6446" s="54" t="s">
        <v>534</v>
      </c>
      <c r="F6446" s="57" t="s">
        <v>71</v>
      </c>
      <c r="G6446" s="23">
        <v>1</v>
      </c>
      <c r="H6446" s="23" t="s">
        <v>14</v>
      </c>
      <c r="I6446" s="24">
        <v>146116</v>
      </c>
      <c r="J6446" s="24">
        <v>255703</v>
      </c>
      <c r="K6446" s="24">
        <v>189466</v>
      </c>
      <c r="L6446" s="24">
        <v>331566</v>
      </c>
      <c r="M6446" s="24">
        <v>227087</v>
      </c>
      <c r="N6446" s="24">
        <v>397402</v>
      </c>
      <c r="O6446" s="24">
        <v>271429</v>
      </c>
      <c r="P6446" s="24">
        <v>475001</v>
      </c>
      <c r="Q6446" s="24">
        <v>320104</v>
      </c>
      <c r="R6446" s="24">
        <v>560183</v>
      </c>
      <c r="S6446" s="24">
        <v>351062</v>
      </c>
      <c r="T6446" s="24">
        <v>614358</v>
      </c>
      <c r="U6446" s="24">
        <v>379038</v>
      </c>
      <c r="V6446" s="24">
        <v>663316</v>
      </c>
    </row>
    <row r="6447" spans="1:22" x14ac:dyDescent="0.3">
      <c r="A6447" s="54"/>
      <c r="B6447" s="54" t="s">
        <v>620</v>
      </c>
      <c r="C6447" s="54" t="s">
        <v>609</v>
      </c>
      <c r="D6447" t="s">
        <v>69</v>
      </c>
      <c r="E6447" s="54" t="s">
        <v>534</v>
      </c>
      <c r="F6447" s="57" t="s">
        <v>71</v>
      </c>
      <c r="G6447" s="23">
        <v>2</v>
      </c>
      <c r="H6447" s="23" t="s">
        <v>30</v>
      </c>
      <c r="I6447" s="24">
        <v>126763</v>
      </c>
      <c r="J6447" s="24">
        <v>221835</v>
      </c>
      <c r="K6447" s="24">
        <v>166357</v>
      </c>
      <c r="L6447" s="24">
        <v>291125</v>
      </c>
      <c r="M6447" s="24">
        <v>202498</v>
      </c>
      <c r="N6447" s="24">
        <v>354372</v>
      </c>
      <c r="O6447" s="24">
        <v>248893</v>
      </c>
      <c r="P6447" s="24">
        <v>435563</v>
      </c>
      <c r="Q6447" s="24">
        <v>296317</v>
      </c>
      <c r="R6447" s="24">
        <v>518555</v>
      </c>
      <c r="S6447" s="24">
        <v>327354</v>
      </c>
      <c r="T6447" s="24">
        <v>572870</v>
      </c>
      <c r="U6447" s="24">
        <v>355815</v>
      </c>
      <c r="V6447" s="24">
        <v>622677</v>
      </c>
    </row>
    <row r="6448" spans="1:22" x14ac:dyDescent="0.3">
      <c r="A6448" s="54"/>
      <c r="B6448" s="54" t="s">
        <v>620</v>
      </c>
      <c r="C6448" s="54" t="s">
        <v>609</v>
      </c>
      <c r="D6448" t="s">
        <v>69</v>
      </c>
      <c r="E6448" s="54" t="s">
        <v>534</v>
      </c>
      <c r="F6448" s="57" t="s">
        <v>71</v>
      </c>
      <c r="G6448" s="23">
        <v>3</v>
      </c>
      <c r="H6448" s="23" t="s">
        <v>31</v>
      </c>
      <c r="I6448" s="24">
        <v>115033</v>
      </c>
      <c r="J6448" s="24">
        <v>201308</v>
      </c>
      <c r="K6448" s="24">
        <v>156446</v>
      </c>
      <c r="L6448" s="24">
        <v>273780</v>
      </c>
      <c r="M6448" s="24">
        <v>197750</v>
      </c>
      <c r="N6448" s="24">
        <v>346062</v>
      </c>
      <c r="O6448" s="24">
        <v>260259</v>
      </c>
      <c r="P6448" s="24">
        <v>455453</v>
      </c>
      <c r="Q6448" s="24">
        <v>322130</v>
      </c>
      <c r="R6448" s="24">
        <v>563727</v>
      </c>
      <c r="S6448" s="24">
        <v>362667</v>
      </c>
      <c r="T6448" s="24">
        <v>634667</v>
      </c>
      <c r="U6448" s="24">
        <v>402636</v>
      </c>
      <c r="V6448" s="24">
        <v>704614</v>
      </c>
    </row>
    <row r="6449" spans="1:22" x14ac:dyDescent="0.3">
      <c r="A6449" s="54"/>
      <c r="B6449" s="54" t="s">
        <v>620</v>
      </c>
      <c r="C6449" s="54" t="s">
        <v>609</v>
      </c>
      <c r="D6449" t="s">
        <v>69</v>
      </c>
      <c r="E6449" s="54" t="s">
        <v>534</v>
      </c>
      <c r="F6449" s="57" t="s">
        <v>71</v>
      </c>
      <c r="G6449" s="23">
        <v>4</v>
      </c>
      <c r="H6449" s="23" t="s">
        <v>29</v>
      </c>
      <c r="I6449" s="24">
        <v>128928</v>
      </c>
      <c r="J6449" s="24">
        <v>206285</v>
      </c>
      <c r="K6449" s="24">
        <v>180499</v>
      </c>
      <c r="L6449" s="24">
        <v>288799</v>
      </c>
      <c r="M6449" s="24">
        <v>232071</v>
      </c>
      <c r="N6449" s="24">
        <v>371313</v>
      </c>
      <c r="O6449" s="24">
        <v>309428</v>
      </c>
      <c r="P6449" s="24">
        <v>495084</v>
      </c>
      <c r="Q6449" s="24">
        <v>386785</v>
      </c>
      <c r="R6449" s="24">
        <v>618855</v>
      </c>
      <c r="S6449" s="24">
        <v>438356</v>
      </c>
      <c r="T6449" s="24">
        <v>701369</v>
      </c>
      <c r="U6449" s="24">
        <v>489927</v>
      </c>
      <c r="V6449" s="24">
        <v>783884</v>
      </c>
    </row>
    <row r="6450" spans="1:22" hidden="1" x14ac:dyDescent="0.3">
      <c r="A6450" s="23"/>
      <c r="B6450" s="23">
        <v>2023</v>
      </c>
      <c r="C6450" s="23" t="s">
        <v>560</v>
      </c>
      <c r="D6450" t="s">
        <v>158</v>
      </c>
      <c r="E6450" s="23" t="s">
        <v>528</v>
      </c>
      <c r="F6450" s="23" t="s">
        <v>456</v>
      </c>
      <c r="G6450" s="23">
        <v>1</v>
      </c>
      <c r="H6450" s="23" t="s">
        <v>14</v>
      </c>
      <c r="I6450" s="24">
        <v>119534</v>
      </c>
      <c r="J6450" s="24">
        <v>209184</v>
      </c>
      <c r="K6450" s="24">
        <v>155321</v>
      </c>
      <c r="L6450" s="24">
        <v>271811</v>
      </c>
      <c r="M6450" s="24">
        <v>185749</v>
      </c>
      <c r="N6450" s="24">
        <v>325061</v>
      </c>
      <c r="O6450" s="24">
        <v>221694</v>
      </c>
      <c r="P6450" s="24">
        <v>387965</v>
      </c>
      <c r="Q6450" s="24">
        <v>261710</v>
      </c>
      <c r="R6450" s="24">
        <v>457993</v>
      </c>
      <c r="S6450" s="24">
        <v>287162</v>
      </c>
      <c r="T6450" s="24">
        <v>502533</v>
      </c>
      <c r="U6450" s="24">
        <v>311169</v>
      </c>
      <c r="V6450" s="24">
        <v>544547</v>
      </c>
    </row>
    <row r="6451" spans="1:22" hidden="1" x14ac:dyDescent="0.3">
      <c r="A6451" s="23"/>
      <c r="B6451" s="23">
        <v>2023</v>
      </c>
      <c r="C6451" s="23" t="s">
        <v>560</v>
      </c>
      <c r="D6451" t="s">
        <v>158</v>
      </c>
      <c r="E6451" s="23" t="s">
        <v>528</v>
      </c>
      <c r="F6451" s="23" t="s">
        <v>456</v>
      </c>
      <c r="G6451" s="23">
        <v>2</v>
      </c>
      <c r="H6451" s="23" t="s">
        <v>30</v>
      </c>
      <c r="I6451" s="24">
        <v>99442</v>
      </c>
      <c r="J6451" s="24">
        <v>174023</v>
      </c>
      <c r="K6451" s="24">
        <v>132583</v>
      </c>
      <c r="L6451" s="24">
        <v>232021</v>
      </c>
      <c r="M6451" s="24">
        <v>163452</v>
      </c>
      <c r="N6451" s="24">
        <v>286042</v>
      </c>
      <c r="O6451" s="24">
        <v>205838</v>
      </c>
      <c r="P6451" s="24">
        <v>360217</v>
      </c>
      <c r="Q6451" s="24">
        <v>249093</v>
      </c>
      <c r="R6451" s="24">
        <v>435912</v>
      </c>
      <c r="S6451" s="24">
        <v>275100</v>
      </c>
      <c r="T6451" s="24">
        <v>481424</v>
      </c>
      <c r="U6451" s="24">
        <v>299473</v>
      </c>
      <c r="V6451" s="24">
        <v>524077</v>
      </c>
    </row>
    <row r="6452" spans="1:22" hidden="1" x14ac:dyDescent="0.3">
      <c r="A6452" s="23"/>
      <c r="B6452" s="23">
        <v>2023</v>
      </c>
      <c r="C6452" s="23" t="s">
        <v>560</v>
      </c>
      <c r="D6452" t="s">
        <v>158</v>
      </c>
      <c r="E6452" s="23" t="s">
        <v>528</v>
      </c>
      <c r="F6452" s="23" t="s">
        <v>456</v>
      </c>
      <c r="G6452" s="23">
        <v>3</v>
      </c>
      <c r="H6452" s="23" t="s">
        <v>31</v>
      </c>
      <c r="I6452" s="24">
        <v>91264</v>
      </c>
      <c r="J6452" s="24">
        <v>159712</v>
      </c>
      <c r="K6452" s="24">
        <v>125953</v>
      </c>
      <c r="L6452" s="24">
        <v>220418</v>
      </c>
      <c r="M6452" s="24">
        <v>159608</v>
      </c>
      <c r="N6452" s="24">
        <v>279315</v>
      </c>
      <c r="O6452" s="24">
        <v>208140</v>
      </c>
      <c r="P6452" s="24">
        <v>364245</v>
      </c>
      <c r="Q6452" s="24">
        <v>259205</v>
      </c>
      <c r="R6452" s="24">
        <v>453609</v>
      </c>
      <c r="S6452" s="24">
        <v>291560</v>
      </c>
      <c r="T6452" s="24">
        <v>510230</v>
      </c>
      <c r="U6452" s="24">
        <v>323396</v>
      </c>
      <c r="V6452" s="24">
        <v>565943</v>
      </c>
    </row>
    <row r="6453" spans="1:22" hidden="1" x14ac:dyDescent="0.3">
      <c r="A6453" s="23"/>
      <c r="B6453" s="23">
        <v>2023</v>
      </c>
      <c r="C6453" s="23" t="s">
        <v>560</v>
      </c>
      <c r="D6453" t="s">
        <v>158</v>
      </c>
      <c r="E6453" s="23" t="s">
        <v>528</v>
      </c>
      <c r="F6453" s="23" t="s">
        <v>456</v>
      </c>
      <c r="G6453" s="23">
        <v>4</v>
      </c>
      <c r="H6453" s="23" t="s">
        <v>29</v>
      </c>
      <c r="I6453" s="24">
        <v>103042</v>
      </c>
      <c r="J6453" s="24">
        <v>164867</v>
      </c>
      <c r="K6453" s="24">
        <v>144259</v>
      </c>
      <c r="L6453" s="24">
        <v>230814</v>
      </c>
      <c r="M6453" s="24">
        <v>185475</v>
      </c>
      <c r="N6453" s="24">
        <v>296761</v>
      </c>
      <c r="O6453" s="24">
        <v>247300</v>
      </c>
      <c r="P6453" s="24">
        <v>395681</v>
      </c>
      <c r="Q6453" s="24">
        <v>309126</v>
      </c>
      <c r="R6453" s="24">
        <v>494601</v>
      </c>
      <c r="S6453" s="24">
        <v>350342</v>
      </c>
      <c r="T6453" s="24">
        <v>560548</v>
      </c>
      <c r="U6453" s="24">
        <v>391559</v>
      </c>
      <c r="V6453" s="24">
        <v>626494</v>
      </c>
    </row>
    <row r="6454" spans="1:22" x14ac:dyDescent="0.3">
      <c r="A6454" s="54"/>
      <c r="B6454" s="54" t="s">
        <v>620</v>
      </c>
      <c r="C6454" s="54" t="s">
        <v>617</v>
      </c>
      <c r="D6454" t="s">
        <v>158</v>
      </c>
      <c r="E6454" s="54" t="s">
        <v>563</v>
      </c>
      <c r="F6454" s="57" t="s">
        <v>456</v>
      </c>
      <c r="G6454" s="23">
        <v>1</v>
      </c>
      <c r="H6454" s="23" t="s">
        <v>14</v>
      </c>
      <c r="I6454" s="24">
        <v>119202</v>
      </c>
      <c r="J6454" s="24">
        <v>208604</v>
      </c>
      <c r="K6454" s="24">
        <v>154703</v>
      </c>
      <c r="L6454" s="24">
        <v>270730</v>
      </c>
      <c r="M6454" s="24">
        <v>185510</v>
      </c>
      <c r="N6454" s="24">
        <v>324642</v>
      </c>
      <c r="O6454" s="24">
        <v>221867</v>
      </c>
      <c r="P6454" s="24">
        <v>388268</v>
      </c>
      <c r="Q6454" s="24">
        <v>261770</v>
      </c>
      <c r="R6454" s="24">
        <v>458097</v>
      </c>
      <c r="S6454" s="24">
        <v>287136</v>
      </c>
      <c r="T6454" s="24">
        <v>502488</v>
      </c>
      <c r="U6454" s="24">
        <v>310145</v>
      </c>
      <c r="V6454" s="24">
        <v>542754</v>
      </c>
    </row>
    <row r="6455" spans="1:22" x14ac:dyDescent="0.3">
      <c r="A6455" s="54"/>
      <c r="B6455" s="54" t="s">
        <v>620</v>
      </c>
      <c r="C6455" s="54" t="s">
        <v>617</v>
      </c>
      <c r="D6455" t="s">
        <v>158</v>
      </c>
      <c r="E6455" s="54" t="s">
        <v>563</v>
      </c>
      <c r="F6455" s="57" t="s">
        <v>456</v>
      </c>
      <c r="G6455" s="23">
        <v>2</v>
      </c>
      <c r="H6455" s="23" t="s">
        <v>30</v>
      </c>
      <c r="I6455" s="24">
        <v>102844</v>
      </c>
      <c r="J6455" s="24">
        <v>179978</v>
      </c>
      <c r="K6455" s="24">
        <v>135170</v>
      </c>
      <c r="L6455" s="24">
        <v>236548</v>
      </c>
      <c r="M6455" s="24">
        <v>164727</v>
      </c>
      <c r="N6455" s="24">
        <v>288272</v>
      </c>
      <c r="O6455" s="24">
        <v>202819</v>
      </c>
      <c r="P6455" s="24">
        <v>354934</v>
      </c>
      <c r="Q6455" s="24">
        <v>241664</v>
      </c>
      <c r="R6455" s="24">
        <v>422913</v>
      </c>
      <c r="S6455" s="24">
        <v>267067</v>
      </c>
      <c r="T6455" s="24">
        <v>467367</v>
      </c>
      <c r="U6455" s="24">
        <v>290418</v>
      </c>
      <c r="V6455" s="24">
        <v>508232</v>
      </c>
    </row>
    <row r="6456" spans="1:22" x14ac:dyDescent="0.3">
      <c r="A6456" s="54"/>
      <c r="B6456" s="54" t="s">
        <v>620</v>
      </c>
      <c r="C6456" s="54" t="s">
        <v>617</v>
      </c>
      <c r="D6456" t="s">
        <v>158</v>
      </c>
      <c r="E6456" s="54" t="s">
        <v>563</v>
      </c>
      <c r="F6456" s="57" t="s">
        <v>456</v>
      </c>
      <c r="G6456" s="23">
        <v>3</v>
      </c>
      <c r="H6456" s="23" t="s">
        <v>31</v>
      </c>
      <c r="I6456" s="24">
        <v>92672</v>
      </c>
      <c r="J6456" s="24">
        <v>162176</v>
      </c>
      <c r="K6456" s="24">
        <v>125852</v>
      </c>
      <c r="L6456" s="24">
        <v>220242</v>
      </c>
      <c r="M6456" s="24">
        <v>158940</v>
      </c>
      <c r="N6456" s="24">
        <v>278146</v>
      </c>
      <c r="O6456" s="24">
        <v>209041</v>
      </c>
      <c r="P6456" s="24">
        <v>365822</v>
      </c>
      <c r="Q6456" s="24">
        <v>258601</v>
      </c>
      <c r="R6456" s="24">
        <v>452553</v>
      </c>
      <c r="S6456" s="24">
        <v>291042</v>
      </c>
      <c r="T6456" s="24">
        <v>509323</v>
      </c>
      <c r="U6456" s="24">
        <v>323002</v>
      </c>
      <c r="V6456" s="24">
        <v>565254</v>
      </c>
    </row>
    <row r="6457" spans="1:22" x14ac:dyDescent="0.3">
      <c r="A6457" s="54"/>
      <c r="B6457" s="54" t="s">
        <v>620</v>
      </c>
      <c r="C6457" s="54" t="s">
        <v>617</v>
      </c>
      <c r="D6457" t="s">
        <v>158</v>
      </c>
      <c r="E6457" s="54" t="s">
        <v>563</v>
      </c>
      <c r="F6457" s="57" t="s">
        <v>456</v>
      </c>
      <c r="G6457" s="23">
        <v>4</v>
      </c>
      <c r="H6457" s="23" t="s">
        <v>29</v>
      </c>
      <c r="I6457" s="24">
        <v>105166</v>
      </c>
      <c r="J6457" s="24">
        <v>168266</v>
      </c>
      <c r="K6457" s="24">
        <v>147233</v>
      </c>
      <c r="L6457" s="24">
        <v>235572</v>
      </c>
      <c r="M6457" s="24">
        <v>189299</v>
      </c>
      <c r="N6457" s="24">
        <v>302879</v>
      </c>
      <c r="O6457" s="24">
        <v>252399</v>
      </c>
      <c r="P6457" s="24">
        <v>403838</v>
      </c>
      <c r="Q6457" s="24">
        <v>315499</v>
      </c>
      <c r="R6457" s="24">
        <v>504798</v>
      </c>
      <c r="S6457" s="24">
        <v>357565</v>
      </c>
      <c r="T6457" s="24">
        <v>572104</v>
      </c>
      <c r="U6457" s="24">
        <v>399632</v>
      </c>
      <c r="V6457" s="24">
        <v>639411</v>
      </c>
    </row>
    <row r="6458" spans="1:22" hidden="1" x14ac:dyDescent="0.3">
      <c r="A6458" s="23"/>
      <c r="B6458" s="23">
        <v>2023</v>
      </c>
      <c r="C6458" s="23" t="s">
        <v>560</v>
      </c>
      <c r="D6458" t="s">
        <v>88</v>
      </c>
      <c r="E6458" s="23" t="s">
        <v>561</v>
      </c>
      <c r="F6458" s="23" t="s">
        <v>100</v>
      </c>
      <c r="G6458" s="23">
        <v>1</v>
      </c>
      <c r="H6458" s="23" t="s">
        <v>14</v>
      </c>
      <c r="I6458" s="24">
        <v>146398</v>
      </c>
      <c r="J6458" s="24">
        <v>256197</v>
      </c>
      <c r="K6458" s="24">
        <v>190194</v>
      </c>
      <c r="L6458" s="24">
        <v>332839</v>
      </c>
      <c r="M6458" s="24">
        <v>227425</v>
      </c>
      <c r="N6458" s="24">
        <v>397995</v>
      </c>
      <c r="O6458" s="24">
        <v>271395</v>
      </c>
      <c r="P6458" s="24">
        <v>474941</v>
      </c>
      <c r="Q6458" s="24">
        <v>320352</v>
      </c>
      <c r="R6458" s="24">
        <v>560617</v>
      </c>
      <c r="S6458" s="24">
        <v>351495</v>
      </c>
      <c r="T6458" s="24">
        <v>615116</v>
      </c>
      <c r="U6458" s="24">
        <v>380859</v>
      </c>
      <c r="V6458" s="24">
        <v>666504</v>
      </c>
    </row>
    <row r="6459" spans="1:22" hidden="1" x14ac:dyDescent="0.3">
      <c r="A6459" s="23"/>
      <c r="B6459" s="23">
        <v>2023</v>
      </c>
      <c r="C6459" s="23" t="s">
        <v>560</v>
      </c>
      <c r="D6459" t="s">
        <v>88</v>
      </c>
      <c r="E6459" s="23" t="s">
        <v>561</v>
      </c>
      <c r="F6459" s="23" t="s">
        <v>100</v>
      </c>
      <c r="G6459" s="23">
        <v>2</v>
      </c>
      <c r="H6459" s="23" t="s">
        <v>30</v>
      </c>
      <c r="I6459" s="24">
        <v>121972</v>
      </c>
      <c r="J6459" s="24">
        <v>213451</v>
      </c>
      <c r="K6459" s="24">
        <v>162553</v>
      </c>
      <c r="L6459" s="24">
        <v>284467</v>
      </c>
      <c r="M6459" s="24">
        <v>200319</v>
      </c>
      <c r="N6459" s="24">
        <v>350559</v>
      </c>
      <c r="O6459" s="24">
        <v>252119</v>
      </c>
      <c r="P6459" s="24">
        <v>441208</v>
      </c>
      <c r="Q6459" s="24">
        <v>305014</v>
      </c>
      <c r="R6459" s="24">
        <v>533774</v>
      </c>
      <c r="S6459" s="24">
        <v>336831</v>
      </c>
      <c r="T6459" s="24">
        <v>589454</v>
      </c>
      <c r="U6459" s="24">
        <v>366640</v>
      </c>
      <c r="V6459" s="24">
        <v>641620</v>
      </c>
    </row>
    <row r="6460" spans="1:22" hidden="1" x14ac:dyDescent="0.3">
      <c r="A6460" s="23"/>
      <c r="B6460" s="23">
        <v>2023</v>
      </c>
      <c r="C6460" s="23" t="s">
        <v>560</v>
      </c>
      <c r="D6460" t="s">
        <v>88</v>
      </c>
      <c r="E6460" s="23" t="s">
        <v>561</v>
      </c>
      <c r="F6460" s="23" t="s">
        <v>100</v>
      </c>
      <c r="G6460" s="23">
        <v>3</v>
      </c>
      <c r="H6460" s="23" t="s">
        <v>31</v>
      </c>
      <c r="I6460" s="24">
        <v>112059</v>
      </c>
      <c r="J6460" s="24">
        <v>196103</v>
      </c>
      <c r="K6460" s="24">
        <v>154674</v>
      </c>
      <c r="L6460" s="24">
        <v>270680</v>
      </c>
      <c r="M6460" s="24">
        <v>196033</v>
      </c>
      <c r="N6460" s="24">
        <v>343058</v>
      </c>
      <c r="O6460" s="24">
        <v>255698</v>
      </c>
      <c r="P6460" s="24">
        <v>447472</v>
      </c>
      <c r="Q6460" s="24">
        <v>318444</v>
      </c>
      <c r="R6460" s="24">
        <v>557278</v>
      </c>
      <c r="S6460" s="24">
        <v>358222</v>
      </c>
      <c r="T6460" s="24">
        <v>626889</v>
      </c>
      <c r="U6460" s="24">
        <v>397369</v>
      </c>
      <c r="V6460" s="24">
        <v>695395</v>
      </c>
    </row>
    <row r="6461" spans="1:22" hidden="1" x14ac:dyDescent="0.3">
      <c r="A6461" s="23"/>
      <c r="B6461" s="23">
        <v>2023</v>
      </c>
      <c r="C6461" s="23" t="s">
        <v>560</v>
      </c>
      <c r="D6461" t="s">
        <v>88</v>
      </c>
      <c r="E6461" s="23" t="s">
        <v>561</v>
      </c>
      <c r="F6461" s="23" t="s">
        <v>100</v>
      </c>
      <c r="G6461" s="23">
        <v>4</v>
      </c>
      <c r="H6461" s="23" t="s">
        <v>29</v>
      </c>
      <c r="I6461" s="24">
        <v>126204</v>
      </c>
      <c r="J6461" s="24">
        <v>201926</v>
      </c>
      <c r="K6461" s="24">
        <v>176685</v>
      </c>
      <c r="L6461" s="24">
        <v>282697</v>
      </c>
      <c r="M6461" s="24">
        <v>227167</v>
      </c>
      <c r="N6461" s="24">
        <v>363467</v>
      </c>
      <c r="O6461" s="24">
        <v>302889</v>
      </c>
      <c r="P6461" s="24">
        <v>484623</v>
      </c>
      <c r="Q6461" s="24">
        <v>378611</v>
      </c>
      <c r="R6461" s="24">
        <v>605778</v>
      </c>
      <c r="S6461" s="24">
        <v>429093</v>
      </c>
      <c r="T6461" s="24">
        <v>686549</v>
      </c>
      <c r="U6461" s="24">
        <v>479574</v>
      </c>
      <c r="V6461" s="24">
        <v>767319</v>
      </c>
    </row>
    <row r="6462" spans="1:22" x14ac:dyDescent="0.3">
      <c r="A6462" s="54"/>
      <c r="B6462" s="54" t="s">
        <v>620</v>
      </c>
      <c r="C6462" s="54" t="s">
        <v>617</v>
      </c>
      <c r="D6462" t="s">
        <v>88</v>
      </c>
      <c r="E6462" s="54" t="s">
        <v>561</v>
      </c>
      <c r="F6462" s="57" t="s">
        <v>100</v>
      </c>
      <c r="G6462" s="23">
        <v>1</v>
      </c>
      <c r="H6462" s="23" t="s">
        <v>14</v>
      </c>
      <c r="I6462" s="24">
        <v>146052</v>
      </c>
      <c r="J6462" s="24">
        <v>255591</v>
      </c>
      <c r="K6462" s="24">
        <v>189558</v>
      </c>
      <c r="L6462" s="24">
        <v>331727</v>
      </c>
      <c r="M6462" s="24">
        <v>227312</v>
      </c>
      <c r="N6462" s="24">
        <v>397797</v>
      </c>
      <c r="O6462" s="24">
        <v>271872</v>
      </c>
      <c r="P6462" s="24">
        <v>475777</v>
      </c>
      <c r="Q6462" s="24">
        <v>320776</v>
      </c>
      <c r="R6462" s="24">
        <v>561359</v>
      </c>
      <c r="S6462" s="24">
        <v>351864</v>
      </c>
      <c r="T6462" s="24">
        <v>615762</v>
      </c>
      <c r="U6462" s="24">
        <v>380069</v>
      </c>
      <c r="V6462" s="24">
        <v>665121</v>
      </c>
    </row>
    <row r="6463" spans="1:22" x14ac:dyDescent="0.3">
      <c r="A6463" s="54"/>
      <c r="B6463" s="54" t="s">
        <v>620</v>
      </c>
      <c r="C6463" s="54" t="s">
        <v>617</v>
      </c>
      <c r="D6463" t="s">
        <v>88</v>
      </c>
      <c r="E6463" s="54" t="s">
        <v>561</v>
      </c>
      <c r="F6463" s="57" t="s">
        <v>100</v>
      </c>
      <c r="G6463" s="23">
        <v>2</v>
      </c>
      <c r="H6463" s="23" t="s">
        <v>30</v>
      </c>
      <c r="I6463" s="24">
        <v>125969</v>
      </c>
      <c r="J6463" s="24">
        <v>220446</v>
      </c>
      <c r="K6463" s="24">
        <v>165578</v>
      </c>
      <c r="L6463" s="24">
        <v>289761</v>
      </c>
      <c r="M6463" s="24">
        <v>201797</v>
      </c>
      <c r="N6463" s="24">
        <v>353145</v>
      </c>
      <c r="O6463" s="24">
        <v>248487</v>
      </c>
      <c r="P6463" s="24">
        <v>434852</v>
      </c>
      <c r="Q6463" s="24">
        <v>296093</v>
      </c>
      <c r="R6463" s="24">
        <v>518162</v>
      </c>
      <c r="S6463" s="24">
        <v>327223</v>
      </c>
      <c r="T6463" s="24">
        <v>572640</v>
      </c>
      <c r="U6463" s="24">
        <v>355843</v>
      </c>
      <c r="V6463" s="24">
        <v>622726</v>
      </c>
    </row>
    <row r="6464" spans="1:22" x14ac:dyDescent="0.3">
      <c r="A6464" s="54"/>
      <c r="B6464" s="54" t="s">
        <v>620</v>
      </c>
      <c r="C6464" s="54" t="s">
        <v>617</v>
      </c>
      <c r="D6464" t="s">
        <v>88</v>
      </c>
      <c r="E6464" s="54" t="s">
        <v>561</v>
      </c>
      <c r="F6464" s="57" t="s">
        <v>100</v>
      </c>
      <c r="G6464" s="23">
        <v>3</v>
      </c>
      <c r="H6464" s="23" t="s">
        <v>31</v>
      </c>
      <c r="I6464" s="24">
        <v>113462</v>
      </c>
      <c r="J6464" s="24">
        <v>198559</v>
      </c>
      <c r="K6464" s="24">
        <v>154073</v>
      </c>
      <c r="L6464" s="24">
        <v>269628</v>
      </c>
      <c r="M6464" s="24">
        <v>194571</v>
      </c>
      <c r="N6464" s="24">
        <v>340499</v>
      </c>
      <c r="O6464" s="24">
        <v>255892</v>
      </c>
      <c r="P6464" s="24">
        <v>447812</v>
      </c>
      <c r="Q6464" s="24">
        <v>316551</v>
      </c>
      <c r="R6464" s="24">
        <v>553964</v>
      </c>
      <c r="S6464" s="24">
        <v>356254</v>
      </c>
      <c r="T6464" s="24">
        <v>623444</v>
      </c>
      <c r="U6464" s="24">
        <v>395367</v>
      </c>
      <c r="V6464" s="24">
        <v>691892</v>
      </c>
    </row>
    <row r="6465" spans="1:22" x14ac:dyDescent="0.3">
      <c r="A6465" s="54"/>
      <c r="B6465" s="54" t="s">
        <v>620</v>
      </c>
      <c r="C6465" s="54" t="s">
        <v>617</v>
      </c>
      <c r="D6465" t="s">
        <v>88</v>
      </c>
      <c r="E6465" s="54" t="s">
        <v>561</v>
      </c>
      <c r="F6465" s="57" t="s">
        <v>100</v>
      </c>
      <c r="G6465" s="23">
        <v>4</v>
      </c>
      <c r="H6465" s="23" t="s">
        <v>29</v>
      </c>
      <c r="I6465" s="24">
        <v>128853</v>
      </c>
      <c r="J6465" s="24">
        <v>206165</v>
      </c>
      <c r="K6465" s="24">
        <v>180394</v>
      </c>
      <c r="L6465" s="24">
        <v>288631</v>
      </c>
      <c r="M6465" s="24">
        <v>231936</v>
      </c>
      <c r="N6465" s="24">
        <v>371097</v>
      </c>
      <c r="O6465" s="24">
        <v>309248</v>
      </c>
      <c r="P6465" s="24">
        <v>494796</v>
      </c>
      <c r="Q6465" s="24">
        <v>386560</v>
      </c>
      <c r="R6465" s="24">
        <v>618495</v>
      </c>
      <c r="S6465" s="24">
        <v>438101</v>
      </c>
      <c r="T6465" s="24">
        <v>700961</v>
      </c>
      <c r="U6465" s="24">
        <v>489642</v>
      </c>
      <c r="V6465" s="24">
        <v>783428</v>
      </c>
    </row>
    <row r="6466" spans="1:22" hidden="1" x14ac:dyDescent="0.3">
      <c r="A6466" s="23"/>
      <c r="B6466" s="23">
        <v>2023</v>
      </c>
      <c r="C6466" s="23" t="s">
        <v>573</v>
      </c>
      <c r="D6466" t="s">
        <v>153</v>
      </c>
      <c r="E6466" s="23" t="s">
        <v>575</v>
      </c>
      <c r="F6466" s="23" t="s">
        <v>323</v>
      </c>
      <c r="G6466" s="23">
        <v>1</v>
      </c>
      <c r="H6466" s="23" t="s">
        <v>14</v>
      </c>
      <c r="I6466" s="24">
        <v>128824</v>
      </c>
      <c r="J6466" s="24">
        <v>225443</v>
      </c>
      <c r="K6466" s="24">
        <v>167322</v>
      </c>
      <c r="L6466" s="24">
        <v>292814</v>
      </c>
      <c r="M6466" s="24">
        <v>200041</v>
      </c>
      <c r="N6466" s="24">
        <v>350072</v>
      </c>
      <c r="O6466" s="24">
        <v>238667</v>
      </c>
      <c r="P6466" s="24">
        <v>417667</v>
      </c>
      <c r="Q6466" s="24">
        <v>281686</v>
      </c>
      <c r="R6466" s="24">
        <v>492950</v>
      </c>
      <c r="S6466" s="24">
        <v>309055</v>
      </c>
      <c r="T6466" s="24">
        <v>540846</v>
      </c>
      <c r="U6466" s="24">
        <v>334847</v>
      </c>
      <c r="V6466" s="24">
        <v>585983</v>
      </c>
    </row>
    <row r="6467" spans="1:22" hidden="1" x14ac:dyDescent="0.3">
      <c r="A6467" s="23"/>
      <c r="B6467" s="23">
        <v>2023</v>
      </c>
      <c r="C6467" s="23" t="s">
        <v>573</v>
      </c>
      <c r="D6467" t="s">
        <v>153</v>
      </c>
      <c r="E6467" s="23" t="s">
        <v>575</v>
      </c>
      <c r="F6467" s="23" t="s">
        <v>323</v>
      </c>
      <c r="G6467" s="23">
        <v>2</v>
      </c>
      <c r="H6467" s="23" t="s">
        <v>30</v>
      </c>
      <c r="I6467" s="24">
        <v>107550</v>
      </c>
      <c r="J6467" s="24">
        <v>188213</v>
      </c>
      <c r="K6467" s="24">
        <v>143248</v>
      </c>
      <c r="L6467" s="24">
        <v>250683</v>
      </c>
      <c r="M6467" s="24">
        <v>176433</v>
      </c>
      <c r="N6467" s="24">
        <v>308757</v>
      </c>
      <c r="O6467" s="24">
        <v>221878</v>
      </c>
      <c r="P6467" s="24">
        <v>388287</v>
      </c>
      <c r="Q6467" s="24">
        <v>268326</v>
      </c>
      <c r="R6467" s="24">
        <v>469571</v>
      </c>
      <c r="S6467" s="24">
        <v>296283</v>
      </c>
      <c r="T6467" s="24">
        <v>518495</v>
      </c>
      <c r="U6467" s="24">
        <v>322463</v>
      </c>
      <c r="V6467" s="24">
        <v>564309</v>
      </c>
    </row>
    <row r="6468" spans="1:22" hidden="1" x14ac:dyDescent="0.3">
      <c r="A6468" s="23"/>
      <c r="B6468" s="23">
        <v>2023</v>
      </c>
      <c r="C6468" s="23" t="s">
        <v>573</v>
      </c>
      <c r="D6468" t="s">
        <v>153</v>
      </c>
      <c r="E6468" s="23" t="s">
        <v>575</v>
      </c>
      <c r="F6468" s="23" t="s">
        <v>323</v>
      </c>
      <c r="G6468" s="23">
        <v>3</v>
      </c>
      <c r="H6468" s="23" t="s">
        <v>31</v>
      </c>
      <c r="I6468" s="24">
        <v>98950</v>
      </c>
      <c r="J6468" s="24">
        <v>173163</v>
      </c>
      <c r="K6468" s="24">
        <v>136607</v>
      </c>
      <c r="L6468" s="24">
        <v>239062</v>
      </c>
      <c r="M6468" s="24">
        <v>173169</v>
      </c>
      <c r="N6468" s="24">
        <v>303046</v>
      </c>
      <c r="O6468" s="24">
        <v>225946</v>
      </c>
      <c r="P6468" s="24">
        <v>395406</v>
      </c>
      <c r="Q6468" s="24">
        <v>281407</v>
      </c>
      <c r="R6468" s="24">
        <v>492462</v>
      </c>
      <c r="S6468" s="24">
        <v>316592</v>
      </c>
      <c r="T6468" s="24">
        <v>554036</v>
      </c>
      <c r="U6468" s="24">
        <v>351227</v>
      </c>
      <c r="V6468" s="24">
        <v>614648</v>
      </c>
    </row>
    <row r="6469" spans="1:22" hidden="1" x14ac:dyDescent="0.3">
      <c r="A6469" s="23"/>
      <c r="B6469" s="23">
        <v>2023</v>
      </c>
      <c r="C6469" s="23" t="s">
        <v>573</v>
      </c>
      <c r="D6469" t="s">
        <v>153</v>
      </c>
      <c r="E6469" s="23" t="s">
        <v>575</v>
      </c>
      <c r="F6469" s="23" t="s">
        <v>323</v>
      </c>
      <c r="G6469" s="23">
        <v>4</v>
      </c>
      <c r="H6469" s="23" t="s">
        <v>29</v>
      </c>
      <c r="I6469" s="24">
        <v>111059</v>
      </c>
      <c r="J6469" s="24">
        <v>177695</v>
      </c>
      <c r="K6469" s="24">
        <v>155483</v>
      </c>
      <c r="L6469" s="24">
        <v>248772</v>
      </c>
      <c r="M6469" s="24">
        <v>199906</v>
      </c>
      <c r="N6469" s="24">
        <v>319850</v>
      </c>
      <c r="O6469" s="24">
        <v>266542</v>
      </c>
      <c r="P6469" s="24">
        <v>426467</v>
      </c>
      <c r="Q6469" s="24">
        <v>333177</v>
      </c>
      <c r="R6469" s="24">
        <v>533084</v>
      </c>
      <c r="S6469" s="24">
        <v>377601</v>
      </c>
      <c r="T6469" s="24">
        <v>604162</v>
      </c>
      <c r="U6469" s="24">
        <v>422025</v>
      </c>
      <c r="V6469" s="24">
        <v>675239</v>
      </c>
    </row>
    <row r="6470" spans="1:22" hidden="1" x14ac:dyDescent="0.3">
      <c r="A6470" s="23"/>
      <c r="B6470" s="23">
        <v>2023</v>
      </c>
      <c r="C6470" s="23" t="s">
        <v>573</v>
      </c>
      <c r="D6470" t="s">
        <v>161</v>
      </c>
      <c r="E6470" s="23" t="s">
        <v>528</v>
      </c>
      <c r="F6470" s="23" t="s">
        <v>323</v>
      </c>
      <c r="G6470" s="23">
        <v>1</v>
      </c>
      <c r="H6470" s="23" t="s">
        <v>14</v>
      </c>
      <c r="I6470" s="24">
        <v>128128</v>
      </c>
      <c r="J6470" s="24">
        <v>224224</v>
      </c>
      <c r="K6470" s="24">
        <v>166366</v>
      </c>
      <c r="L6470" s="24">
        <v>291141</v>
      </c>
      <c r="M6470" s="24">
        <v>198853</v>
      </c>
      <c r="N6470" s="24">
        <v>347992</v>
      </c>
      <c r="O6470" s="24">
        <v>237187</v>
      </c>
      <c r="P6470" s="24">
        <v>415076</v>
      </c>
      <c r="Q6470" s="24">
        <v>279895</v>
      </c>
      <c r="R6470" s="24">
        <v>489816</v>
      </c>
      <c r="S6470" s="24">
        <v>307071</v>
      </c>
      <c r="T6470" s="24">
        <v>537374</v>
      </c>
      <c r="U6470" s="24">
        <v>332665</v>
      </c>
      <c r="V6470" s="24">
        <v>582163</v>
      </c>
    </row>
    <row r="6471" spans="1:22" hidden="1" x14ac:dyDescent="0.3">
      <c r="A6471" s="23"/>
      <c r="B6471" s="23">
        <v>2023</v>
      </c>
      <c r="C6471" s="23" t="s">
        <v>573</v>
      </c>
      <c r="D6471" t="s">
        <v>161</v>
      </c>
      <c r="E6471" s="23" t="s">
        <v>528</v>
      </c>
      <c r="F6471" s="23" t="s">
        <v>323</v>
      </c>
      <c r="G6471" s="23">
        <v>2</v>
      </c>
      <c r="H6471" s="23" t="s">
        <v>30</v>
      </c>
      <c r="I6471" s="24">
        <v>107248</v>
      </c>
      <c r="J6471" s="24">
        <v>187684</v>
      </c>
      <c r="K6471" s="24">
        <v>142737</v>
      </c>
      <c r="L6471" s="24">
        <v>249790</v>
      </c>
      <c r="M6471" s="24">
        <v>175681</v>
      </c>
      <c r="N6471" s="24">
        <v>307443</v>
      </c>
      <c r="O6471" s="24">
        <v>220709</v>
      </c>
      <c r="P6471" s="24">
        <v>386241</v>
      </c>
      <c r="Q6471" s="24">
        <v>266782</v>
      </c>
      <c r="R6471" s="24">
        <v>466869</v>
      </c>
      <c r="S6471" s="24">
        <v>294536</v>
      </c>
      <c r="T6471" s="24">
        <v>515437</v>
      </c>
      <c r="U6471" s="24">
        <v>320509</v>
      </c>
      <c r="V6471" s="24">
        <v>560891</v>
      </c>
    </row>
    <row r="6472" spans="1:22" hidden="1" x14ac:dyDescent="0.3">
      <c r="A6472" s="23"/>
      <c r="B6472" s="23">
        <v>2023</v>
      </c>
      <c r="C6472" s="23" t="s">
        <v>573</v>
      </c>
      <c r="D6472" t="s">
        <v>161</v>
      </c>
      <c r="E6472" s="23" t="s">
        <v>528</v>
      </c>
      <c r="F6472" s="23" t="s">
        <v>323</v>
      </c>
      <c r="G6472" s="23">
        <v>3</v>
      </c>
      <c r="H6472" s="23" t="s">
        <v>31</v>
      </c>
      <c r="I6472" s="24">
        <v>98851</v>
      </c>
      <c r="J6472" s="24">
        <v>172989</v>
      </c>
      <c r="K6472" s="24">
        <v>136504</v>
      </c>
      <c r="L6472" s="24">
        <v>238881</v>
      </c>
      <c r="M6472" s="24">
        <v>173082</v>
      </c>
      <c r="N6472" s="24">
        <v>302894</v>
      </c>
      <c r="O6472" s="24">
        <v>225922</v>
      </c>
      <c r="P6472" s="24">
        <v>395363</v>
      </c>
      <c r="Q6472" s="24">
        <v>281395</v>
      </c>
      <c r="R6472" s="24">
        <v>492441</v>
      </c>
      <c r="S6472" s="24">
        <v>316621</v>
      </c>
      <c r="T6472" s="24">
        <v>554088</v>
      </c>
      <c r="U6472" s="24">
        <v>351309</v>
      </c>
      <c r="V6472" s="24">
        <v>614791</v>
      </c>
    </row>
    <row r="6473" spans="1:22" hidden="1" x14ac:dyDescent="0.3">
      <c r="A6473" s="23"/>
      <c r="B6473" s="23">
        <v>2023</v>
      </c>
      <c r="C6473" s="23" t="s">
        <v>573</v>
      </c>
      <c r="D6473" t="s">
        <v>161</v>
      </c>
      <c r="E6473" s="23" t="s">
        <v>528</v>
      </c>
      <c r="F6473" s="23" t="s">
        <v>323</v>
      </c>
      <c r="G6473" s="23">
        <v>4</v>
      </c>
      <c r="H6473" s="23" t="s">
        <v>29</v>
      </c>
      <c r="I6473" s="24">
        <v>110465</v>
      </c>
      <c r="J6473" s="24">
        <v>176744</v>
      </c>
      <c r="K6473" s="24">
        <v>154651</v>
      </c>
      <c r="L6473" s="24">
        <v>247441</v>
      </c>
      <c r="M6473" s="24">
        <v>198837</v>
      </c>
      <c r="N6473" s="24">
        <v>318139</v>
      </c>
      <c r="O6473" s="24">
        <v>265116</v>
      </c>
      <c r="P6473" s="24">
        <v>424185</v>
      </c>
      <c r="Q6473" s="24">
        <v>331395</v>
      </c>
      <c r="R6473" s="24">
        <v>530232</v>
      </c>
      <c r="S6473" s="24">
        <v>375581</v>
      </c>
      <c r="T6473" s="24">
        <v>600929</v>
      </c>
      <c r="U6473" s="24">
        <v>419767</v>
      </c>
      <c r="V6473" s="24">
        <v>671627</v>
      </c>
    </row>
    <row r="6474" spans="1:22" x14ac:dyDescent="0.3">
      <c r="A6474" s="54"/>
      <c r="B6474" s="54" t="s">
        <v>620</v>
      </c>
      <c r="C6474" s="54" t="s">
        <v>618</v>
      </c>
      <c r="D6474" t="s">
        <v>153</v>
      </c>
      <c r="E6474" s="54" t="s">
        <v>575</v>
      </c>
      <c r="F6474" s="57" t="s">
        <v>323</v>
      </c>
      <c r="G6474" s="23">
        <v>1</v>
      </c>
      <c r="H6474" s="23" t="s">
        <v>14</v>
      </c>
      <c r="I6474" s="24">
        <v>127271</v>
      </c>
      <c r="J6474" s="24">
        <v>222724</v>
      </c>
      <c r="K6474" s="24">
        <v>165142</v>
      </c>
      <c r="L6474" s="24">
        <v>288999</v>
      </c>
      <c r="M6474" s="24">
        <v>198006</v>
      </c>
      <c r="N6474" s="24">
        <v>346511</v>
      </c>
      <c r="O6474" s="24">
        <v>236782</v>
      </c>
      <c r="P6474" s="24">
        <v>414368</v>
      </c>
      <c r="Q6474" s="24">
        <v>279339</v>
      </c>
      <c r="R6474" s="24">
        <v>488843</v>
      </c>
      <c r="S6474" s="24">
        <v>306396</v>
      </c>
      <c r="T6474" s="24">
        <v>536193</v>
      </c>
      <c r="U6474" s="24">
        <v>330918</v>
      </c>
      <c r="V6474" s="24">
        <v>579106</v>
      </c>
    </row>
    <row r="6475" spans="1:22" x14ac:dyDescent="0.3">
      <c r="A6475" s="54"/>
      <c r="B6475" s="54" t="s">
        <v>620</v>
      </c>
      <c r="C6475" s="54" t="s">
        <v>618</v>
      </c>
      <c r="D6475" t="s">
        <v>153</v>
      </c>
      <c r="E6475" s="54" t="s">
        <v>575</v>
      </c>
      <c r="F6475" s="57" t="s">
        <v>323</v>
      </c>
      <c r="G6475" s="23">
        <v>2</v>
      </c>
      <c r="H6475" s="23" t="s">
        <v>30</v>
      </c>
      <c r="I6475" s="24">
        <v>109941</v>
      </c>
      <c r="J6475" s="24">
        <v>192397</v>
      </c>
      <c r="K6475" s="24">
        <v>144449</v>
      </c>
      <c r="L6475" s="24">
        <v>252786</v>
      </c>
      <c r="M6475" s="24">
        <v>175989</v>
      </c>
      <c r="N6475" s="24">
        <v>307981</v>
      </c>
      <c r="O6475" s="24">
        <v>216602</v>
      </c>
      <c r="P6475" s="24">
        <v>379053</v>
      </c>
      <c r="Q6475" s="24">
        <v>258039</v>
      </c>
      <c r="R6475" s="24">
        <v>451568</v>
      </c>
      <c r="S6475" s="24">
        <v>285142</v>
      </c>
      <c r="T6475" s="24">
        <v>498998</v>
      </c>
      <c r="U6475" s="24">
        <v>310042</v>
      </c>
      <c r="V6475" s="24">
        <v>542573</v>
      </c>
    </row>
    <row r="6476" spans="1:22" x14ac:dyDescent="0.3">
      <c r="A6476" s="54"/>
      <c r="B6476" s="54" t="s">
        <v>620</v>
      </c>
      <c r="C6476" s="54" t="s">
        <v>618</v>
      </c>
      <c r="D6476" t="s">
        <v>153</v>
      </c>
      <c r="E6476" s="54" t="s">
        <v>575</v>
      </c>
      <c r="F6476" s="57" t="s">
        <v>323</v>
      </c>
      <c r="G6476" s="23">
        <v>3</v>
      </c>
      <c r="H6476" s="23" t="s">
        <v>31</v>
      </c>
      <c r="I6476" s="24">
        <v>99224</v>
      </c>
      <c r="J6476" s="24">
        <v>173641</v>
      </c>
      <c r="K6476" s="24">
        <v>134794</v>
      </c>
      <c r="L6476" s="24">
        <v>235889</v>
      </c>
      <c r="M6476" s="24">
        <v>170266</v>
      </c>
      <c r="N6476" s="24">
        <v>297965</v>
      </c>
      <c r="O6476" s="24">
        <v>223970</v>
      </c>
      <c r="P6476" s="24">
        <v>391948</v>
      </c>
      <c r="Q6476" s="24">
        <v>277103</v>
      </c>
      <c r="R6476" s="24">
        <v>484930</v>
      </c>
      <c r="S6476" s="24">
        <v>311889</v>
      </c>
      <c r="T6476" s="24">
        <v>545806</v>
      </c>
      <c r="U6476" s="24">
        <v>346167</v>
      </c>
      <c r="V6476" s="24">
        <v>605792</v>
      </c>
    </row>
    <row r="6477" spans="1:22" x14ac:dyDescent="0.3">
      <c r="A6477" s="54"/>
      <c r="B6477" s="54" t="s">
        <v>620</v>
      </c>
      <c r="C6477" s="54" t="s">
        <v>618</v>
      </c>
      <c r="D6477" t="s">
        <v>153</v>
      </c>
      <c r="E6477" s="54" t="s">
        <v>575</v>
      </c>
      <c r="F6477" s="57" t="s">
        <v>323</v>
      </c>
      <c r="G6477" s="23">
        <v>4</v>
      </c>
      <c r="H6477" s="23" t="s">
        <v>29</v>
      </c>
      <c r="I6477" s="24">
        <v>112288</v>
      </c>
      <c r="J6477" s="24">
        <v>179661</v>
      </c>
      <c r="K6477" s="24">
        <v>157203</v>
      </c>
      <c r="L6477" s="24">
        <v>251525</v>
      </c>
      <c r="M6477" s="24">
        <v>202118</v>
      </c>
      <c r="N6477" s="24">
        <v>323389</v>
      </c>
      <c r="O6477" s="24">
        <v>269491</v>
      </c>
      <c r="P6477" s="24">
        <v>431185</v>
      </c>
      <c r="Q6477" s="24">
        <v>336864</v>
      </c>
      <c r="R6477" s="24">
        <v>538982</v>
      </c>
      <c r="S6477" s="24">
        <v>381779</v>
      </c>
      <c r="T6477" s="24">
        <v>610846</v>
      </c>
      <c r="U6477" s="24">
        <v>426694</v>
      </c>
      <c r="V6477" s="24">
        <v>682710</v>
      </c>
    </row>
    <row r="6478" spans="1:22" x14ac:dyDescent="0.3">
      <c r="A6478" s="54"/>
      <c r="B6478" s="54" t="s">
        <v>620</v>
      </c>
      <c r="C6478" s="54" t="s">
        <v>618</v>
      </c>
      <c r="D6478" t="s">
        <v>161</v>
      </c>
      <c r="E6478" s="54" t="s">
        <v>576</v>
      </c>
      <c r="F6478" s="57" t="s">
        <v>323</v>
      </c>
      <c r="G6478" s="23">
        <v>1</v>
      </c>
      <c r="H6478" s="23" t="s">
        <v>14</v>
      </c>
      <c r="I6478" s="24">
        <v>129010</v>
      </c>
      <c r="J6478" s="24">
        <v>225768</v>
      </c>
      <c r="K6478" s="24">
        <v>167305</v>
      </c>
      <c r="L6478" s="24">
        <v>292783</v>
      </c>
      <c r="M6478" s="24">
        <v>200537</v>
      </c>
      <c r="N6478" s="24">
        <v>350939</v>
      </c>
      <c r="O6478" s="24">
        <v>239714</v>
      </c>
      <c r="P6478" s="24">
        <v>419499</v>
      </c>
      <c r="Q6478" s="24">
        <v>282718</v>
      </c>
      <c r="R6478" s="24">
        <v>494756</v>
      </c>
      <c r="S6478" s="24">
        <v>310067</v>
      </c>
      <c r="T6478" s="24">
        <v>542617</v>
      </c>
      <c r="U6478" s="24">
        <v>334794</v>
      </c>
      <c r="V6478" s="24">
        <v>585889</v>
      </c>
    </row>
    <row r="6479" spans="1:22" x14ac:dyDescent="0.3">
      <c r="A6479" s="54"/>
      <c r="B6479" s="54" t="s">
        <v>620</v>
      </c>
      <c r="C6479" s="54" t="s">
        <v>618</v>
      </c>
      <c r="D6479" t="s">
        <v>161</v>
      </c>
      <c r="E6479" s="54" t="s">
        <v>576</v>
      </c>
      <c r="F6479" s="57" t="s">
        <v>323</v>
      </c>
      <c r="G6479" s="23">
        <v>2</v>
      </c>
      <c r="H6479" s="23" t="s">
        <v>30</v>
      </c>
      <c r="I6479" s="24">
        <v>111842</v>
      </c>
      <c r="J6479" s="24">
        <v>195724</v>
      </c>
      <c r="K6479" s="24">
        <v>146805</v>
      </c>
      <c r="L6479" s="24">
        <v>256909</v>
      </c>
      <c r="M6479" s="24">
        <v>178725</v>
      </c>
      <c r="N6479" s="24">
        <v>312770</v>
      </c>
      <c r="O6479" s="24">
        <v>219723</v>
      </c>
      <c r="P6479" s="24">
        <v>384515</v>
      </c>
      <c r="Q6479" s="24">
        <v>261617</v>
      </c>
      <c r="R6479" s="24">
        <v>457830</v>
      </c>
      <c r="S6479" s="24">
        <v>289032</v>
      </c>
      <c r="T6479" s="24">
        <v>505806</v>
      </c>
      <c r="U6479" s="24">
        <v>314180</v>
      </c>
      <c r="V6479" s="24">
        <v>549815</v>
      </c>
    </row>
    <row r="6480" spans="1:22" x14ac:dyDescent="0.3">
      <c r="A6480" s="54"/>
      <c r="B6480" s="54" t="s">
        <v>620</v>
      </c>
      <c r="C6480" s="54" t="s">
        <v>618</v>
      </c>
      <c r="D6480" t="s">
        <v>161</v>
      </c>
      <c r="E6480" s="54" t="s">
        <v>576</v>
      </c>
      <c r="F6480" s="57" t="s">
        <v>323</v>
      </c>
      <c r="G6480" s="23">
        <v>3</v>
      </c>
      <c r="H6480" s="23" t="s">
        <v>31</v>
      </c>
      <c r="I6480" s="24">
        <v>101401</v>
      </c>
      <c r="J6480" s="24">
        <v>177452</v>
      </c>
      <c r="K6480" s="24">
        <v>137881</v>
      </c>
      <c r="L6480" s="24">
        <v>241292</v>
      </c>
      <c r="M6480" s="24">
        <v>174264</v>
      </c>
      <c r="N6480" s="24">
        <v>304961</v>
      </c>
      <c r="O6480" s="24">
        <v>229329</v>
      </c>
      <c r="P6480" s="24">
        <v>401326</v>
      </c>
      <c r="Q6480" s="24">
        <v>283828</v>
      </c>
      <c r="R6480" s="24">
        <v>496699</v>
      </c>
      <c r="S6480" s="24">
        <v>319531</v>
      </c>
      <c r="T6480" s="24">
        <v>559179</v>
      </c>
      <c r="U6480" s="24">
        <v>354730</v>
      </c>
      <c r="V6480" s="24">
        <v>620778</v>
      </c>
    </row>
    <row r="6481" spans="1:22" x14ac:dyDescent="0.3">
      <c r="A6481" s="54"/>
      <c r="B6481" s="54" t="s">
        <v>620</v>
      </c>
      <c r="C6481" s="54" t="s">
        <v>618</v>
      </c>
      <c r="D6481" t="s">
        <v>161</v>
      </c>
      <c r="E6481" s="54" t="s">
        <v>576</v>
      </c>
      <c r="F6481" s="57" t="s">
        <v>323</v>
      </c>
      <c r="G6481" s="23">
        <v>4</v>
      </c>
      <c r="H6481" s="23" t="s">
        <v>29</v>
      </c>
      <c r="I6481" s="24">
        <v>113833</v>
      </c>
      <c r="J6481" s="24">
        <v>182132</v>
      </c>
      <c r="K6481" s="24">
        <v>159366</v>
      </c>
      <c r="L6481" s="24">
        <v>254985</v>
      </c>
      <c r="M6481" s="24">
        <v>204899</v>
      </c>
      <c r="N6481" s="24">
        <v>327838</v>
      </c>
      <c r="O6481" s="24">
        <v>273198</v>
      </c>
      <c r="P6481" s="24">
        <v>437117</v>
      </c>
      <c r="Q6481" s="24">
        <v>341498</v>
      </c>
      <c r="R6481" s="24">
        <v>546396</v>
      </c>
      <c r="S6481" s="24">
        <v>387031</v>
      </c>
      <c r="T6481" s="24">
        <v>619249</v>
      </c>
      <c r="U6481" s="24">
        <v>432564</v>
      </c>
      <c r="V6481" s="24">
        <v>692102</v>
      </c>
    </row>
    <row r="6482" spans="1:22" hidden="1" x14ac:dyDescent="0.3">
      <c r="A6482" s="23"/>
      <c r="B6482" s="23">
        <v>2023</v>
      </c>
      <c r="C6482" s="23" t="s">
        <v>184</v>
      </c>
      <c r="D6482" t="s">
        <v>165</v>
      </c>
      <c r="E6482" s="23" t="s">
        <v>530</v>
      </c>
      <c r="F6482" s="23" t="s">
        <v>254</v>
      </c>
      <c r="G6482" s="23">
        <v>1</v>
      </c>
      <c r="H6482" s="23" t="s">
        <v>14</v>
      </c>
      <c r="I6482" s="24">
        <v>117457</v>
      </c>
      <c r="J6482" s="24">
        <v>205550</v>
      </c>
      <c r="K6482" s="24">
        <v>152469</v>
      </c>
      <c r="L6482" s="24">
        <v>266821</v>
      </c>
      <c r="M6482" s="24">
        <v>182206</v>
      </c>
      <c r="N6482" s="24">
        <v>318860</v>
      </c>
      <c r="O6482" s="24">
        <v>217279</v>
      </c>
      <c r="P6482" s="24">
        <v>380239</v>
      </c>
      <c r="Q6482" s="24">
        <v>256367</v>
      </c>
      <c r="R6482" s="24">
        <v>448642</v>
      </c>
      <c r="S6482" s="24">
        <v>281243</v>
      </c>
      <c r="T6482" s="24">
        <v>492176</v>
      </c>
      <c r="U6482" s="24">
        <v>304657</v>
      </c>
      <c r="V6482" s="24">
        <v>533150</v>
      </c>
    </row>
    <row r="6483" spans="1:22" hidden="1" x14ac:dyDescent="0.3">
      <c r="A6483" s="23"/>
      <c r="B6483" s="23">
        <v>2023</v>
      </c>
      <c r="C6483" s="23" t="s">
        <v>184</v>
      </c>
      <c r="D6483" t="s">
        <v>165</v>
      </c>
      <c r="E6483" s="23" t="s">
        <v>530</v>
      </c>
      <c r="F6483" s="23" t="s">
        <v>254</v>
      </c>
      <c r="G6483" s="23">
        <v>2</v>
      </c>
      <c r="H6483" s="23" t="s">
        <v>30</v>
      </c>
      <c r="I6483" s="24">
        <v>98543</v>
      </c>
      <c r="J6483" s="24">
        <v>172451</v>
      </c>
      <c r="K6483" s="24">
        <v>131065</v>
      </c>
      <c r="L6483" s="24">
        <v>229363</v>
      </c>
      <c r="M6483" s="24">
        <v>161216</v>
      </c>
      <c r="N6483" s="24">
        <v>282128</v>
      </c>
      <c r="O6483" s="24">
        <v>202353</v>
      </c>
      <c r="P6483" s="24">
        <v>354118</v>
      </c>
      <c r="Q6483" s="24">
        <v>244489</v>
      </c>
      <c r="R6483" s="24">
        <v>427856</v>
      </c>
      <c r="S6483" s="24">
        <v>269888</v>
      </c>
      <c r="T6483" s="24">
        <v>472305</v>
      </c>
      <c r="U6483" s="24">
        <v>293646</v>
      </c>
      <c r="V6483" s="24">
        <v>513881</v>
      </c>
    </row>
    <row r="6484" spans="1:22" hidden="1" x14ac:dyDescent="0.3">
      <c r="A6484" s="23"/>
      <c r="B6484" s="23">
        <v>2023</v>
      </c>
      <c r="C6484" s="23" t="s">
        <v>184</v>
      </c>
      <c r="D6484" t="s">
        <v>165</v>
      </c>
      <c r="E6484" s="23" t="s">
        <v>530</v>
      </c>
      <c r="F6484" s="23" t="s">
        <v>254</v>
      </c>
      <c r="G6484" s="23">
        <v>3</v>
      </c>
      <c r="H6484" s="23" t="s">
        <v>31</v>
      </c>
      <c r="I6484" s="24">
        <v>90973</v>
      </c>
      <c r="J6484" s="24">
        <v>159203</v>
      </c>
      <c r="K6484" s="24">
        <v>125652</v>
      </c>
      <c r="L6484" s="24">
        <v>219892</v>
      </c>
      <c r="M6484" s="24">
        <v>159359</v>
      </c>
      <c r="N6484" s="24">
        <v>278878</v>
      </c>
      <c r="O6484" s="24">
        <v>208081</v>
      </c>
      <c r="P6484" s="24">
        <v>364141</v>
      </c>
      <c r="Q6484" s="24">
        <v>259188</v>
      </c>
      <c r="R6484" s="24">
        <v>453579</v>
      </c>
      <c r="S6484" s="24">
        <v>291670</v>
      </c>
      <c r="T6484" s="24">
        <v>510423</v>
      </c>
      <c r="U6484" s="24">
        <v>323663</v>
      </c>
      <c r="V6484" s="24">
        <v>566411</v>
      </c>
    </row>
    <row r="6485" spans="1:22" hidden="1" x14ac:dyDescent="0.3">
      <c r="A6485" s="23"/>
      <c r="B6485" s="23">
        <v>2023</v>
      </c>
      <c r="C6485" s="23" t="s">
        <v>184</v>
      </c>
      <c r="D6485" t="s">
        <v>165</v>
      </c>
      <c r="E6485" s="23" t="s">
        <v>530</v>
      </c>
      <c r="F6485" s="23" t="s">
        <v>254</v>
      </c>
      <c r="G6485" s="23">
        <v>4</v>
      </c>
      <c r="H6485" s="23" t="s">
        <v>29</v>
      </c>
      <c r="I6485" s="24">
        <v>101271</v>
      </c>
      <c r="J6485" s="24">
        <v>162033</v>
      </c>
      <c r="K6485" s="24">
        <v>141779</v>
      </c>
      <c r="L6485" s="24">
        <v>226846</v>
      </c>
      <c r="M6485" s="24">
        <v>182287</v>
      </c>
      <c r="N6485" s="24">
        <v>291659</v>
      </c>
      <c r="O6485" s="24">
        <v>243049</v>
      </c>
      <c r="P6485" s="24">
        <v>388879</v>
      </c>
      <c r="Q6485" s="24">
        <v>303812</v>
      </c>
      <c r="R6485" s="24">
        <v>486099</v>
      </c>
      <c r="S6485" s="24">
        <v>344320</v>
      </c>
      <c r="T6485" s="24">
        <v>550912</v>
      </c>
      <c r="U6485" s="24">
        <v>384828</v>
      </c>
      <c r="V6485" s="24">
        <v>615725</v>
      </c>
    </row>
    <row r="6486" spans="1:22" x14ac:dyDescent="0.3">
      <c r="A6486" s="54"/>
      <c r="B6486" s="54" t="s">
        <v>620</v>
      </c>
      <c r="C6486" s="54" t="s">
        <v>613</v>
      </c>
      <c r="D6486" t="s">
        <v>165</v>
      </c>
      <c r="E6486" s="54" t="s">
        <v>530</v>
      </c>
      <c r="F6486" s="57" t="s">
        <v>254</v>
      </c>
      <c r="G6486" s="23">
        <v>1</v>
      </c>
      <c r="H6486" s="23" t="s">
        <v>14</v>
      </c>
      <c r="I6486" s="24">
        <v>116571</v>
      </c>
      <c r="J6486" s="24">
        <v>203999</v>
      </c>
      <c r="K6486" s="24">
        <v>151182</v>
      </c>
      <c r="L6486" s="24">
        <v>264569</v>
      </c>
      <c r="M6486" s="24">
        <v>181218</v>
      </c>
      <c r="N6486" s="24">
        <v>317132</v>
      </c>
      <c r="O6486" s="24">
        <v>216630</v>
      </c>
      <c r="P6486" s="24">
        <v>379103</v>
      </c>
      <c r="Q6486" s="24">
        <v>255501</v>
      </c>
      <c r="R6486" s="24">
        <v>447127</v>
      </c>
      <c r="S6486" s="24">
        <v>280220</v>
      </c>
      <c r="T6486" s="24">
        <v>490386</v>
      </c>
      <c r="U6486" s="24">
        <v>302576</v>
      </c>
      <c r="V6486" s="24">
        <v>529508</v>
      </c>
    </row>
    <row r="6487" spans="1:22" x14ac:dyDescent="0.3">
      <c r="A6487" s="54"/>
      <c r="B6487" s="54" t="s">
        <v>620</v>
      </c>
      <c r="C6487" s="54" t="s">
        <v>613</v>
      </c>
      <c r="D6487" t="s">
        <v>165</v>
      </c>
      <c r="E6487" s="54" t="s">
        <v>530</v>
      </c>
      <c r="F6487" s="57" t="s">
        <v>254</v>
      </c>
      <c r="G6487" s="23">
        <v>2</v>
      </c>
      <c r="H6487" s="23" t="s">
        <v>30</v>
      </c>
      <c r="I6487" s="24">
        <v>101020</v>
      </c>
      <c r="J6487" s="24">
        <v>176784</v>
      </c>
      <c r="K6487" s="24">
        <v>132613</v>
      </c>
      <c r="L6487" s="24">
        <v>232072</v>
      </c>
      <c r="M6487" s="24">
        <v>161460</v>
      </c>
      <c r="N6487" s="24">
        <v>282555</v>
      </c>
      <c r="O6487" s="24">
        <v>198521</v>
      </c>
      <c r="P6487" s="24">
        <v>347412</v>
      </c>
      <c r="Q6487" s="24">
        <v>236387</v>
      </c>
      <c r="R6487" s="24">
        <v>413677</v>
      </c>
      <c r="S6487" s="24">
        <v>261164</v>
      </c>
      <c r="T6487" s="24">
        <v>457037</v>
      </c>
      <c r="U6487" s="24">
        <v>283896</v>
      </c>
      <c r="V6487" s="24">
        <v>496818</v>
      </c>
    </row>
    <row r="6488" spans="1:22" x14ac:dyDescent="0.3">
      <c r="A6488" s="54"/>
      <c r="B6488" s="54" t="s">
        <v>620</v>
      </c>
      <c r="C6488" s="54" t="s">
        <v>613</v>
      </c>
      <c r="D6488" t="s">
        <v>165</v>
      </c>
      <c r="E6488" s="54" t="s">
        <v>530</v>
      </c>
      <c r="F6488" s="57" t="s">
        <v>254</v>
      </c>
      <c r="G6488" s="23">
        <v>3</v>
      </c>
      <c r="H6488" s="23" t="s">
        <v>31</v>
      </c>
      <c r="I6488" s="24">
        <v>91544</v>
      </c>
      <c r="J6488" s="24">
        <v>160202</v>
      </c>
      <c r="K6488" s="24">
        <v>124465</v>
      </c>
      <c r="L6488" s="24">
        <v>217813</v>
      </c>
      <c r="M6488" s="24">
        <v>157298</v>
      </c>
      <c r="N6488" s="24">
        <v>275271</v>
      </c>
      <c r="O6488" s="24">
        <v>206992</v>
      </c>
      <c r="P6488" s="24">
        <v>362237</v>
      </c>
      <c r="Q6488" s="24">
        <v>256174</v>
      </c>
      <c r="R6488" s="24">
        <v>448304</v>
      </c>
      <c r="S6488" s="24">
        <v>288391</v>
      </c>
      <c r="T6488" s="24">
        <v>504684</v>
      </c>
      <c r="U6488" s="24">
        <v>320152</v>
      </c>
      <c r="V6488" s="24">
        <v>560266</v>
      </c>
    </row>
    <row r="6489" spans="1:22" x14ac:dyDescent="0.3">
      <c r="A6489" s="54"/>
      <c r="B6489" s="54" t="s">
        <v>620</v>
      </c>
      <c r="C6489" s="54" t="s">
        <v>613</v>
      </c>
      <c r="D6489" t="s">
        <v>165</v>
      </c>
      <c r="E6489" s="54" t="s">
        <v>530</v>
      </c>
      <c r="F6489" s="57" t="s">
        <v>254</v>
      </c>
      <c r="G6489" s="23">
        <v>4</v>
      </c>
      <c r="H6489" s="23" t="s">
        <v>29</v>
      </c>
      <c r="I6489" s="24">
        <v>102856</v>
      </c>
      <c r="J6489" s="24">
        <v>164569</v>
      </c>
      <c r="K6489" s="24">
        <v>143998</v>
      </c>
      <c r="L6489" s="24">
        <v>230397</v>
      </c>
      <c r="M6489" s="24">
        <v>185140</v>
      </c>
      <c r="N6489" s="24">
        <v>296225</v>
      </c>
      <c r="O6489" s="24">
        <v>246854</v>
      </c>
      <c r="P6489" s="24">
        <v>394966</v>
      </c>
      <c r="Q6489" s="24">
        <v>308567</v>
      </c>
      <c r="R6489" s="24">
        <v>493708</v>
      </c>
      <c r="S6489" s="24">
        <v>349710</v>
      </c>
      <c r="T6489" s="24">
        <v>559535</v>
      </c>
      <c r="U6489" s="24">
        <v>390852</v>
      </c>
      <c r="V6489" s="24">
        <v>625363</v>
      </c>
    </row>
    <row r="6490" spans="1:22" hidden="1" x14ac:dyDescent="0.3">
      <c r="A6490" s="23"/>
      <c r="B6490" s="23">
        <v>2023</v>
      </c>
      <c r="C6490" s="23" t="s">
        <v>560</v>
      </c>
      <c r="D6490" t="s">
        <v>182</v>
      </c>
      <c r="E6490" s="23" t="s">
        <v>566</v>
      </c>
      <c r="F6490" s="23" t="s">
        <v>350</v>
      </c>
      <c r="G6490" s="23">
        <v>1</v>
      </c>
      <c r="H6490" s="23" t="s">
        <v>14</v>
      </c>
      <c r="I6490" s="24">
        <v>133073</v>
      </c>
      <c r="J6490" s="24">
        <v>232878</v>
      </c>
      <c r="K6490" s="24">
        <v>172747</v>
      </c>
      <c r="L6490" s="24">
        <v>302308</v>
      </c>
      <c r="M6490" s="24">
        <v>206446</v>
      </c>
      <c r="N6490" s="24">
        <v>361280</v>
      </c>
      <c r="O6490" s="24">
        <v>246195</v>
      </c>
      <c r="P6490" s="24">
        <v>430841</v>
      </c>
      <c r="Q6490" s="24">
        <v>290491</v>
      </c>
      <c r="R6490" s="24">
        <v>508359</v>
      </c>
      <c r="S6490" s="24">
        <v>318681</v>
      </c>
      <c r="T6490" s="24">
        <v>557693</v>
      </c>
      <c r="U6490" s="24">
        <v>345217</v>
      </c>
      <c r="V6490" s="24">
        <v>604130</v>
      </c>
    </row>
    <row r="6491" spans="1:22" hidden="1" x14ac:dyDescent="0.3">
      <c r="A6491" s="23"/>
      <c r="B6491" s="23">
        <v>2023</v>
      </c>
      <c r="C6491" s="23" t="s">
        <v>560</v>
      </c>
      <c r="D6491" t="s">
        <v>182</v>
      </c>
      <c r="E6491" s="23" t="s">
        <v>566</v>
      </c>
      <c r="F6491" s="23" t="s">
        <v>350</v>
      </c>
      <c r="G6491" s="23">
        <v>2</v>
      </c>
      <c r="H6491" s="23" t="s">
        <v>30</v>
      </c>
      <c r="I6491" s="24">
        <v>111602</v>
      </c>
      <c r="J6491" s="24">
        <v>195304</v>
      </c>
      <c r="K6491" s="24">
        <v>148450</v>
      </c>
      <c r="L6491" s="24">
        <v>259787</v>
      </c>
      <c r="M6491" s="24">
        <v>182619</v>
      </c>
      <c r="N6491" s="24">
        <v>319582</v>
      </c>
      <c r="O6491" s="24">
        <v>229251</v>
      </c>
      <c r="P6491" s="24">
        <v>401189</v>
      </c>
      <c r="Q6491" s="24">
        <v>277008</v>
      </c>
      <c r="R6491" s="24">
        <v>484764</v>
      </c>
      <c r="S6491" s="24">
        <v>305792</v>
      </c>
      <c r="T6491" s="24">
        <v>535135</v>
      </c>
      <c r="U6491" s="24">
        <v>332718</v>
      </c>
      <c r="V6491" s="24">
        <v>582256</v>
      </c>
    </row>
    <row r="6492" spans="1:22" hidden="1" x14ac:dyDescent="0.3">
      <c r="A6492" s="23"/>
      <c r="B6492" s="23">
        <v>2023</v>
      </c>
      <c r="C6492" s="23" t="s">
        <v>560</v>
      </c>
      <c r="D6492" t="s">
        <v>182</v>
      </c>
      <c r="E6492" s="23" t="s">
        <v>566</v>
      </c>
      <c r="F6492" s="23" t="s">
        <v>350</v>
      </c>
      <c r="G6492" s="23">
        <v>3</v>
      </c>
      <c r="H6492" s="23" t="s">
        <v>31</v>
      </c>
      <c r="I6492" s="24">
        <v>103002</v>
      </c>
      <c r="J6492" s="24">
        <v>180254</v>
      </c>
      <c r="K6492" s="24">
        <v>142262</v>
      </c>
      <c r="L6492" s="24">
        <v>248958</v>
      </c>
      <c r="M6492" s="24">
        <v>180417</v>
      </c>
      <c r="N6492" s="24">
        <v>315729</v>
      </c>
      <c r="O6492" s="24">
        <v>235564</v>
      </c>
      <c r="P6492" s="24">
        <v>412237</v>
      </c>
      <c r="Q6492" s="24">
        <v>293419</v>
      </c>
      <c r="R6492" s="24">
        <v>513483</v>
      </c>
      <c r="S6492" s="24">
        <v>330184</v>
      </c>
      <c r="T6492" s="24">
        <v>577822</v>
      </c>
      <c r="U6492" s="24">
        <v>366395</v>
      </c>
      <c r="V6492" s="24">
        <v>641190</v>
      </c>
    </row>
    <row r="6493" spans="1:22" hidden="1" x14ac:dyDescent="0.3">
      <c r="A6493" s="23"/>
      <c r="B6493" s="23">
        <v>2023</v>
      </c>
      <c r="C6493" s="23" t="s">
        <v>560</v>
      </c>
      <c r="D6493" t="s">
        <v>182</v>
      </c>
      <c r="E6493" s="23" t="s">
        <v>566</v>
      </c>
      <c r="F6493" s="23" t="s">
        <v>350</v>
      </c>
      <c r="G6493" s="23">
        <v>4</v>
      </c>
      <c r="H6493" s="23" t="s">
        <v>29</v>
      </c>
      <c r="I6493" s="24">
        <v>114733</v>
      </c>
      <c r="J6493" s="24">
        <v>183573</v>
      </c>
      <c r="K6493" s="24">
        <v>160627</v>
      </c>
      <c r="L6493" s="24">
        <v>257003</v>
      </c>
      <c r="M6493" s="24">
        <v>206520</v>
      </c>
      <c r="N6493" s="24">
        <v>330432</v>
      </c>
      <c r="O6493" s="24">
        <v>275360</v>
      </c>
      <c r="P6493" s="24">
        <v>440576</v>
      </c>
      <c r="Q6493" s="24">
        <v>344200</v>
      </c>
      <c r="R6493" s="24">
        <v>550720</v>
      </c>
      <c r="S6493" s="24">
        <v>390093</v>
      </c>
      <c r="T6493" s="24">
        <v>624149</v>
      </c>
      <c r="U6493" s="24">
        <v>435987</v>
      </c>
      <c r="V6493" s="24">
        <v>697579</v>
      </c>
    </row>
    <row r="6494" spans="1:22" x14ac:dyDescent="0.3">
      <c r="A6494" s="54"/>
      <c r="B6494" s="54" t="s">
        <v>620</v>
      </c>
      <c r="C6494" s="54" t="s">
        <v>617</v>
      </c>
      <c r="D6494" t="s">
        <v>182</v>
      </c>
      <c r="E6494" s="54" t="s">
        <v>566</v>
      </c>
      <c r="F6494" s="57" t="s">
        <v>350</v>
      </c>
      <c r="G6494" s="23">
        <v>1</v>
      </c>
      <c r="H6494" s="23" t="s">
        <v>14</v>
      </c>
      <c r="I6494" s="24">
        <v>132200</v>
      </c>
      <c r="J6494" s="24">
        <v>231350</v>
      </c>
      <c r="K6494" s="24">
        <v>171495</v>
      </c>
      <c r="L6494" s="24">
        <v>300115</v>
      </c>
      <c r="M6494" s="24">
        <v>205594</v>
      </c>
      <c r="N6494" s="24">
        <v>359790</v>
      </c>
      <c r="O6494" s="24">
        <v>245812</v>
      </c>
      <c r="P6494" s="24">
        <v>430170</v>
      </c>
      <c r="Q6494" s="24">
        <v>289955</v>
      </c>
      <c r="R6494" s="24">
        <v>507421</v>
      </c>
      <c r="S6494" s="24">
        <v>318023</v>
      </c>
      <c r="T6494" s="24">
        <v>556541</v>
      </c>
      <c r="U6494" s="24">
        <v>343434</v>
      </c>
      <c r="V6494" s="24">
        <v>601010</v>
      </c>
    </row>
    <row r="6495" spans="1:22" x14ac:dyDescent="0.3">
      <c r="A6495" s="54"/>
      <c r="B6495" s="54" t="s">
        <v>620</v>
      </c>
      <c r="C6495" s="54" t="s">
        <v>617</v>
      </c>
      <c r="D6495" t="s">
        <v>182</v>
      </c>
      <c r="E6495" s="54" t="s">
        <v>566</v>
      </c>
      <c r="F6495" s="57" t="s">
        <v>350</v>
      </c>
      <c r="G6495" s="23">
        <v>2</v>
      </c>
      <c r="H6495" s="23" t="s">
        <v>30</v>
      </c>
      <c r="I6495" s="24">
        <v>114385</v>
      </c>
      <c r="J6495" s="24">
        <v>200173</v>
      </c>
      <c r="K6495" s="24">
        <v>150221</v>
      </c>
      <c r="L6495" s="24">
        <v>262887</v>
      </c>
      <c r="M6495" s="24">
        <v>182960</v>
      </c>
      <c r="N6495" s="24">
        <v>320179</v>
      </c>
      <c r="O6495" s="24">
        <v>225066</v>
      </c>
      <c r="P6495" s="24">
        <v>393866</v>
      </c>
      <c r="Q6495" s="24">
        <v>268058</v>
      </c>
      <c r="R6495" s="24">
        <v>469101</v>
      </c>
      <c r="S6495" s="24">
        <v>296183</v>
      </c>
      <c r="T6495" s="24">
        <v>518320</v>
      </c>
      <c r="U6495" s="24">
        <v>322005</v>
      </c>
      <c r="V6495" s="24">
        <v>563508</v>
      </c>
    </row>
    <row r="6496" spans="1:22" x14ac:dyDescent="0.3">
      <c r="A6496" s="54"/>
      <c r="B6496" s="54" t="s">
        <v>620</v>
      </c>
      <c r="C6496" s="54" t="s">
        <v>617</v>
      </c>
      <c r="D6496" t="s">
        <v>182</v>
      </c>
      <c r="E6496" s="54" t="s">
        <v>566</v>
      </c>
      <c r="F6496" s="57" t="s">
        <v>350</v>
      </c>
      <c r="G6496" s="23">
        <v>3</v>
      </c>
      <c r="H6496" s="23" t="s">
        <v>31</v>
      </c>
      <c r="I6496" s="24">
        <v>103449</v>
      </c>
      <c r="J6496" s="24">
        <v>181035</v>
      </c>
      <c r="K6496" s="24">
        <v>140593</v>
      </c>
      <c r="L6496" s="24">
        <v>246038</v>
      </c>
      <c r="M6496" s="24">
        <v>177637</v>
      </c>
      <c r="N6496" s="24">
        <v>310865</v>
      </c>
      <c r="O6496" s="24">
        <v>233713</v>
      </c>
      <c r="P6496" s="24">
        <v>408998</v>
      </c>
      <c r="Q6496" s="24">
        <v>289201</v>
      </c>
      <c r="R6496" s="24">
        <v>506102</v>
      </c>
      <c r="S6496" s="24">
        <v>325540</v>
      </c>
      <c r="T6496" s="24">
        <v>569695</v>
      </c>
      <c r="U6496" s="24">
        <v>361356</v>
      </c>
      <c r="V6496" s="24">
        <v>632373</v>
      </c>
    </row>
    <row r="6497" spans="1:22" x14ac:dyDescent="0.3">
      <c r="A6497" s="54"/>
      <c r="B6497" s="54" t="s">
        <v>620</v>
      </c>
      <c r="C6497" s="54" t="s">
        <v>617</v>
      </c>
      <c r="D6497" t="s">
        <v>182</v>
      </c>
      <c r="E6497" s="54" t="s">
        <v>566</v>
      </c>
      <c r="F6497" s="57" t="s">
        <v>350</v>
      </c>
      <c r="G6497" s="23">
        <v>4</v>
      </c>
      <c r="H6497" s="23" t="s">
        <v>29</v>
      </c>
      <c r="I6497" s="24">
        <v>116642</v>
      </c>
      <c r="J6497" s="24">
        <v>186627</v>
      </c>
      <c r="K6497" s="24">
        <v>163298</v>
      </c>
      <c r="L6497" s="24">
        <v>261278</v>
      </c>
      <c r="M6497" s="24">
        <v>209955</v>
      </c>
      <c r="N6497" s="24">
        <v>335928</v>
      </c>
      <c r="O6497" s="24">
        <v>279940</v>
      </c>
      <c r="P6497" s="24">
        <v>447904</v>
      </c>
      <c r="Q6497" s="24">
        <v>349925</v>
      </c>
      <c r="R6497" s="24">
        <v>559880</v>
      </c>
      <c r="S6497" s="24">
        <v>396582</v>
      </c>
      <c r="T6497" s="24">
        <v>634531</v>
      </c>
      <c r="U6497" s="24">
        <v>443239</v>
      </c>
      <c r="V6497" s="24">
        <v>709182</v>
      </c>
    </row>
    <row r="6498" spans="1:22" hidden="1" x14ac:dyDescent="0.3">
      <c r="A6498" s="23"/>
      <c r="B6498" s="23">
        <v>2023</v>
      </c>
      <c r="C6498" s="23" t="s">
        <v>533</v>
      </c>
      <c r="D6498" t="s">
        <v>69</v>
      </c>
      <c r="E6498" s="23" t="s">
        <v>534</v>
      </c>
      <c r="F6498" s="23" t="s">
        <v>72</v>
      </c>
      <c r="G6498" s="23">
        <v>1</v>
      </c>
      <c r="H6498" s="23" t="s">
        <v>14</v>
      </c>
      <c r="I6498" s="24">
        <v>147691</v>
      </c>
      <c r="J6498" s="24">
        <v>258459</v>
      </c>
      <c r="K6498" s="24">
        <v>191569</v>
      </c>
      <c r="L6498" s="24">
        <v>335245</v>
      </c>
      <c r="M6498" s="24">
        <v>228804</v>
      </c>
      <c r="N6498" s="24">
        <v>400406</v>
      </c>
      <c r="O6498" s="24">
        <v>272671</v>
      </c>
      <c r="P6498" s="24">
        <v>477174</v>
      </c>
      <c r="Q6498" s="24">
        <v>321598</v>
      </c>
      <c r="R6498" s="24">
        <v>562797</v>
      </c>
      <c r="S6498" s="24">
        <v>352751</v>
      </c>
      <c r="T6498" s="24">
        <v>617314</v>
      </c>
      <c r="U6498" s="24">
        <v>382023</v>
      </c>
      <c r="V6498" s="24">
        <v>668541</v>
      </c>
    </row>
    <row r="6499" spans="1:22" hidden="1" x14ac:dyDescent="0.3">
      <c r="A6499" s="23"/>
      <c r="B6499" s="23">
        <v>2023</v>
      </c>
      <c r="C6499" s="23" t="s">
        <v>533</v>
      </c>
      <c r="D6499" t="s">
        <v>69</v>
      </c>
      <c r="E6499" s="23" t="s">
        <v>534</v>
      </c>
      <c r="F6499" s="23" t="s">
        <v>72</v>
      </c>
      <c r="G6499" s="23">
        <v>2</v>
      </c>
      <c r="H6499" s="23" t="s">
        <v>30</v>
      </c>
      <c r="I6499" s="24">
        <v>124696</v>
      </c>
      <c r="J6499" s="24">
        <v>218218</v>
      </c>
      <c r="K6499" s="24">
        <v>165546</v>
      </c>
      <c r="L6499" s="24">
        <v>289706</v>
      </c>
      <c r="M6499" s="24">
        <v>203285</v>
      </c>
      <c r="N6499" s="24">
        <v>355749</v>
      </c>
      <c r="O6499" s="24">
        <v>254524</v>
      </c>
      <c r="P6499" s="24">
        <v>445417</v>
      </c>
      <c r="Q6499" s="24">
        <v>307158</v>
      </c>
      <c r="R6499" s="24">
        <v>537526</v>
      </c>
      <c r="S6499" s="24">
        <v>338946</v>
      </c>
      <c r="T6499" s="24">
        <v>593156</v>
      </c>
      <c r="U6499" s="24">
        <v>368637</v>
      </c>
      <c r="V6499" s="24">
        <v>645114</v>
      </c>
    </row>
    <row r="6500" spans="1:22" hidden="1" x14ac:dyDescent="0.3">
      <c r="A6500" s="23"/>
      <c r="B6500" s="23">
        <v>2023</v>
      </c>
      <c r="C6500" s="23" t="s">
        <v>533</v>
      </c>
      <c r="D6500" t="s">
        <v>69</v>
      </c>
      <c r="E6500" s="23" t="s">
        <v>534</v>
      </c>
      <c r="F6500" s="23" t="s">
        <v>72</v>
      </c>
      <c r="G6500" s="23">
        <v>3</v>
      </c>
      <c r="H6500" s="23" t="s">
        <v>31</v>
      </c>
      <c r="I6500" s="24">
        <v>115620</v>
      </c>
      <c r="J6500" s="24">
        <v>202334</v>
      </c>
      <c r="K6500" s="24">
        <v>159788</v>
      </c>
      <c r="L6500" s="24">
        <v>279630</v>
      </c>
      <c r="M6500" s="24">
        <v>202774</v>
      </c>
      <c r="N6500" s="24">
        <v>354855</v>
      </c>
      <c r="O6500" s="24">
        <v>265019</v>
      </c>
      <c r="P6500" s="24">
        <v>463784</v>
      </c>
      <c r="Q6500" s="24">
        <v>330165</v>
      </c>
      <c r="R6500" s="24">
        <v>577788</v>
      </c>
      <c r="S6500" s="24">
        <v>371662</v>
      </c>
      <c r="T6500" s="24">
        <v>650409</v>
      </c>
      <c r="U6500" s="24">
        <v>412565</v>
      </c>
      <c r="V6500" s="24">
        <v>721989</v>
      </c>
    </row>
    <row r="6501" spans="1:22" hidden="1" x14ac:dyDescent="0.3">
      <c r="A6501" s="23"/>
      <c r="B6501" s="23">
        <v>2023</v>
      </c>
      <c r="C6501" s="23" t="s">
        <v>533</v>
      </c>
      <c r="D6501" t="s">
        <v>69</v>
      </c>
      <c r="E6501" s="23" t="s">
        <v>534</v>
      </c>
      <c r="F6501" s="23" t="s">
        <v>72</v>
      </c>
      <c r="G6501" s="23">
        <v>4</v>
      </c>
      <c r="H6501" s="23" t="s">
        <v>29</v>
      </c>
      <c r="I6501" s="24">
        <v>127355</v>
      </c>
      <c r="J6501" s="24">
        <v>203768</v>
      </c>
      <c r="K6501" s="24">
        <v>178297</v>
      </c>
      <c r="L6501" s="24">
        <v>285275</v>
      </c>
      <c r="M6501" s="24">
        <v>229239</v>
      </c>
      <c r="N6501" s="24">
        <v>366782</v>
      </c>
      <c r="O6501" s="24">
        <v>305652</v>
      </c>
      <c r="P6501" s="24">
        <v>489043</v>
      </c>
      <c r="Q6501" s="24">
        <v>382065</v>
      </c>
      <c r="R6501" s="24">
        <v>611304</v>
      </c>
      <c r="S6501" s="24">
        <v>433007</v>
      </c>
      <c r="T6501" s="24">
        <v>692811</v>
      </c>
      <c r="U6501" s="24">
        <v>483949</v>
      </c>
      <c r="V6501" s="24">
        <v>774318</v>
      </c>
    </row>
    <row r="6502" spans="1:22" x14ac:dyDescent="0.3">
      <c r="A6502" s="54"/>
      <c r="B6502" s="54" t="s">
        <v>620</v>
      </c>
      <c r="C6502" s="54" t="s">
        <v>609</v>
      </c>
      <c r="D6502" t="s">
        <v>69</v>
      </c>
      <c r="E6502" s="54" t="s">
        <v>534</v>
      </c>
      <c r="F6502" s="57" t="s">
        <v>72</v>
      </c>
      <c r="G6502" s="23">
        <v>1</v>
      </c>
      <c r="H6502" s="23" t="s">
        <v>14</v>
      </c>
      <c r="I6502" s="24">
        <v>147311</v>
      </c>
      <c r="J6502" s="24">
        <v>257794</v>
      </c>
      <c r="K6502" s="24">
        <v>190943</v>
      </c>
      <c r="L6502" s="24">
        <v>334150</v>
      </c>
      <c r="M6502" s="24">
        <v>228808</v>
      </c>
      <c r="N6502" s="24">
        <v>400415</v>
      </c>
      <c r="O6502" s="24">
        <v>273415</v>
      </c>
      <c r="P6502" s="24">
        <v>478476</v>
      </c>
      <c r="Q6502" s="24">
        <v>322384</v>
      </c>
      <c r="R6502" s="24">
        <v>564172</v>
      </c>
      <c r="S6502" s="24">
        <v>353535</v>
      </c>
      <c r="T6502" s="24">
        <v>618686</v>
      </c>
      <c r="U6502" s="24">
        <v>381639</v>
      </c>
      <c r="V6502" s="24">
        <v>667869</v>
      </c>
    </row>
    <row r="6503" spans="1:22" x14ac:dyDescent="0.3">
      <c r="A6503" s="54"/>
      <c r="B6503" s="54" t="s">
        <v>620</v>
      </c>
      <c r="C6503" s="54" t="s">
        <v>609</v>
      </c>
      <c r="D6503" t="s">
        <v>69</v>
      </c>
      <c r="E6503" s="54" t="s">
        <v>534</v>
      </c>
      <c r="F6503" s="57" t="s">
        <v>72</v>
      </c>
      <c r="G6503" s="23">
        <v>2</v>
      </c>
      <c r="H6503" s="23" t="s">
        <v>30</v>
      </c>
      <c r="I6503" s="24">
        <v>128106</v>
      </c>
      <c r="J6503" s="24">
        <v>224186</v>
      </c>
      <c r="K6503" s="24">
        <v>168011</v>
      </c>
      <c r="L6503" s="24">
        <v>294020</v>
      </c>
      <c r="M6503" s="24">
        <v>204409</v>
      </c>
      <c r="N6503" s="24">
        <v>357716</v>
      </c>
      <c r="O6503" s="24">
        <v>251052</v>
      </c>
      <c r="P6503" s="24">
        <v>439341</v>
      </c>
      <c r="Q6503" s="24">
        <v>298780</v>
      </c>
      <c r="R6503" s="24">
        <v>522865</v>
      </c>
      <c r="S6503" s="24">
        <v>330026</v>
      </c>
      <c r="T6503" s="24">
        <v>577546</v>
      </c>
      <c r="U6503" s="24">
        <v>358649</v>
      </c>
      <c r="V6503" s="24">
        <v>627635</v>
      </c>
    </row>
    <row r="6504" spans="1:22" x14ac:dyDescent="0.3">
      <c r="A6504" s="54"/>
      <c r="B6504" s="54" t="s">
        <v>620</v>
      </c>
      <c r="C6504" s="54" t="s">
        <v>609</v>
      </c>
      <c r="D6504" t="s">
        <v>69</v>
      </c>
      <c r="E6504" s="54" t="s">
        <v>534</v>
      </c>
      <c r="F6504" s="57" t="s">
        <v>72</v>
      </c>
      <c r="G6504" s="23">
        <v>3</v>
      </c>
      <c r="H6504" s="23" t="s">
        <v>31</v>
      </c>
      <c r="I6504" s="24">
        <v>116607</v>
      </c>
      <c r="J6504" s="24">
        <v>204062</v>
      </c>
      <c r="K6504" s="24">
        <v>158684</v>
      </c>
      <c r="L6504" s="24">
        <v>277697</v>
      </c>
      <c r="M6504" s="24">
        <v>200653</v>
      </c>
      <c r="N6504" s="24">
        <v>351143</v>
      </c>
      <c r="O6504" s="24">
        <v>264157</v>
      </c>
      <c r="P6504" s="24">
        <v>462274</v>
      </c>
      <c r="Q6504" s="24">
        <v>327026</v>
      </c>
      <c r="R6504" s="24">
        <v>572296</v>
      </c>
      <c r="S6504" s="24">
        <v>368235</v>
      </c>
      <c r="T6504" s="24">
        <v>644412</v>
      </c>
      <c r="U6504" s="24">
        <v>408881</v>
      </c>
      <c r="V6504" s="24">
        <v>715541</v>
      </c>
    </row>
    <row r="6505" spans="1:22" x14ac:dyDescent="0.3">
      <c r="A6505" s="54"/>
      <c r="B6505" s="54" t="s">
        <v>620</v>
      </c>
      <c r="C6505" s="54" t="s">
        <v>609</v>
      </c>
      <c r="D6505" t="s">
        <v>69</v>
      </c>
      <c r="E6505" s="54" t="s">
        <v>534</v>
      </c>
      <c r="F6505" s="57" t="s">
        <v>72</v>
      </c>
      <c r="G6505" s="23">
        <v>4</v>
      </c>
      <c r="H6505" s="23" t="s">
        <v>29</v>
      </c>
      <c r="I6505" s="24">
        <v>129990</v>
      </c>
      <c r="J6505" s="24">
        <v>207984</v>
      </c>
      <c r="K6505" s="24">
        <v>181986</v>
      </c>
      <c r="L6505" s="24">
        <v>291178</v>
      </c>
      <c r="M6505" s="24">
        <v>233982</v>
      </c>
      <c r="N6505" s="24">
        <v>374372</v>
      </c>
      <c r="O6505" s="24">
        <v>311977</v>
      </c>
      <c r="P6505" s="24">
        <v>499163</v>
      </c>
      <c r="Q6505" s="24">
        <v>389971</v>
      </c>
      <c r="R6505" s="24">
        <v>623953</v>
      </c>
      <c r="S6505" s="24">
        <v>441967</v>
      </c>
      <c r="T6505" s="24">
        <v>707147</v>
      </c>
      <c r="U6505" s="24">
        <v>493963</v>
      </c>
      <c r="V6505" s="24">
        <v>790341</v>
      </c>
    </row>
    <row r="6506" spans="1:22" hidden="1" x14ac:dyDescent="0.3">
      <c r="A6506" s="23"/>
      <c r="B6506" s="23">
        <v>2023</v>
      </c>
      <c r="C6506" s="23" t="s">
        <v>585</v>
      </c>
      <c r="D6506" t="s">
        <v>142</v>
      </c>
      <c r="E6506" s="23" t="s">
        <v>586</v>
      </c>
      <c r="F6506" s="23" t="s">
        <v>231</v>
      </c>
      <c r="G6506" s="23">
        <v>1</v>
      </c>
      <c r="H6506" s="23" t="s">
        <v>14</v>
      </c>
      <c r="I6506" s="24">
        <v>108219</v>
      </c>
      <c r="J6506" s="24">
        <v>189383</v>
      </c>
      <c r="K6506" s="24">
        <v>140435</v>
      </c>
      <c r="L6506" s="24">
        <v>245761</v>
      </c>
      <c r="M6506" s="24">
        <v>167788</v>
      </c>
      <c r="N6506" s="24">
        <v>293629</v>
      </c>
      <c r="O6506" s="24">
        <v>200036</v>
      </c>
      <c r="P6506" s="24">
        <v>350062</v>
      </c>
      <c r="Q6506" s="24">
        <v>235985</v>
      </c>
      <c r="R6506" s="24">
        <v>412975</v>
      </c>
      <c r="S6506" s="24">
        <v>258869</v>
      </c>
      <c r="T6506" s="24">
        <v>453021</v>
      </c>
      <c r="U6506" s="24">
        <v>280393</v>
      </c>
      <c r="V6506" s="24">
        <v>490688</v>
      </c>
    </row>
    <row r="6507" spans="1:22" hidden="1" x14ac:dyDescent="0.3">
      <c r="A6507" s="23"/>
      <c r="B6507" s="23">
        <v>2023</v>
      </c>
      <c r="C6507" s="23" t="s">
        <v>585</v>
      </c>
      <c r="D6507" t="s">
        <v>142</v>
      </c>
      <c r="E6507" s="23" t="s">
        <v>586</v>
      </c>
      <c r="F6507" s="23" t="s">
        <v>231</v>
      </c>
      <c r="G6507" s="23">
        <v>2</v>
      </c>
      <c r="H6507" s="23" t="s">
        <v>30</v>
      </c>
      <c r="I6507" s="24">
        <v>91018</v>
      </c>
      <c r="J6507" s="24">
        <v>159281</v>
      </c>
      <c r="K6507" s="24">
        <v>120969</v>
      </c>
      <c r="L6507" s="24">
        <v>211696</v>
      </c>
      <c r="M6507" s="24">
        <v>148699</v>
      </c>
      <c r="N6507" s="24">
        <v>260224</v>
      </c>
      <c r="O6507" s="24">
        <v>186461</v>
      </c>
      <c r="P6507" s="24">
        <v>326307</v>
      </c>
      <c r="Q6507" s="24">
        <v>225184</v>
      </c>
      <c r="R6507" s="24">
        <v>394071</v>
      </c>
      <c r="S6507" s="24">
        <v>248542</v>
      </c>
      <c r="T6507" s="24">
        <v>434949</v>
      </c>
      <c r="U6507" s="24">
        <v>270379</v>
      </c>
      <c r="V6507" s="24">
        <v>473164</v>
      </c>
    </row>
    <row r="6508" spans="1:22" hidden="1" x14ac:dyDescent="0.3">
      <c r="A6508" s="23"/>
      <c r="B6508" s="23">
        <v>2023</v>
      </c>
      <c r="C6508" s="23" t="s">
        <v>585</v>
      </c>
      <c r="D6508" t="s">
        <v>142</v>
      </c>
      <c r="E6508" s="23" t="s">
        <v>586</v>
      </c>
      <c r="F6508" s="23" t="s">
        <v>231</v>
      </c>
      <c r="G6508" s="23">
        <v>3</v>
      </c>
      <c r="H6508" s="23" t="s">
        <v>31</v>
      </c>
      <c r="I6508" s="24">
        <v>84170</v>
      </c>
      <c r="J6508" s="24">
        <v>147297</v>
      </c>
      <c r="K6508" s="24">
        <v>116282</v>
      </c>
      <c r="L6508" s="24">
        <v>203494</v>
      </c>
      <c r="M6508" s="24">
        <v>147510</v>
      </c>
      <c r="N6508" s="24">
        <v>258143</v>
      </c>
      <c r="O6508" s="24">
        <v>192681</v>
      </c>
      <c r="P6508" s="24">
        <v>337192</v>
      </c>
      <c r="Q6508" s="24">
        <v>240021</v>
      </c>
      <c r="R6508" s="24">
        <v>420038</v>
      </c>
      <c r="S6508" s="24">
        <v>270136</v>
      </c>
      <c r="T6508" s="24">
        <v>472738</v>
      </c>
      <c r="U6508" s="24">
        <v>299806</v>
      </c>
      <c r="V6508" s="24">
        <v>524660</v>
      </c>
    </row>
    <row r="6509" spans="1:22" hidden="1" x14ac:dyDescent="0.3">
      <c r="A6509" s="23"/>
      <c r="B6509" s="23">
        <v>2023</v>
      </c>
      <c r="C6509" s="23" t="s">
        <v>585</v>
      </c>
      <c r="D6509" t="s">
        <v>142</v>
      </c>
      <c r="E6509" s="23" t="s">
        <v>586</v>
      </c>
      <c r="F6509" s="23" t="s">
        <v>231</v>
      </c>
      <c r="G6509" s="23">
        <v>4</v>
      </c>
      <c r="H6509" s="23" t="s">
        <v>29</v>
      </c>
      <c r="I6509" s="24">
        <v>93310</v>
      </c>
      <c r="J6509" s="24">
        <v>149296</v>
      </c>
      <c r="K6509" s="24">
        <v>130634</v>
      </c>
      <c r="L6509" s="24">
        <v>209015</v>
      </c>
      <c r="M6509" s="24">
        <v>167958</v>
      </c>
      <c r="N6509" s="24">
        <v>268733</v>
      </c>
      <c r="O6509" s="24">
        <v>223944</v>
      </c>
      <c r="P6509" s="24">
        <v>358311</v>
      </c>
      <c r="Q6509" s="24">
        <v>279930</v>
      </c>
      <c r="R6509" s="24">
        <v>447888</v>
      </c>
      <c r="S6509" s="24">
        <v>317254</v>
      </c>
      <c r="T6509" s="24">
        <v>507607</v>
      </c>
      <c r="U6509" s="24">
        <v>354578</v>
      </c>
      <c r="V6509" s="24">
        <v>567325</v>
      </c>
    </row>
    <row r="6510" spans="1:22" x14ac:dyDescent="0.3">
      <c r="A6510" s="54"/>
      <c r="B6510" s="54" t="s">
        <v>620</v>
      </c>
      <c r="C6510" s="54" t="s">
        <v>610</v>
      </c>
      <c r="D6510" t="s">
        <v>142</v>
      </c>
      <c r="E6510" s="54" t="s">
        <v>586</v>
      </c>
      <c r="F6510" s="57" t="s">
        <v>231</v>
      </c>
      <c r="G6510" s="23">
        <v>1</v>
      </c>
      <c r="H6510" s="23" t="s">
        <v>14</v>
      </c>
      <c r="I6510" s="24">
        <v>106156</v>
      </c>
      <c r="J6510" s="24">
        <v>185773</v>
      </c>
      <c r="K6510" s="24">
        <v>137706</v>
      </c>
      <c r="L6510" s="24">
        <v>240985</v>
      </c>
      <c r="M6510" s="24">
        <v>165085</v>
      </c>
      <c r="N6510" s="24">
        <v>288898</v>
      </c>
      <c r="O6510" s="24">
        <v>197375</v>
      </c>
      <c r="P6510" s="24">
        <v>345406</v>
      </c>
      <c r="Q6510" s="24">
        <v>232817</v>
      </c>
      <c r="R6510" s="24">
        <v>407429</v>
      </c>
      <c r="S6510" s="24">
        <v>255353</v>
      </c>
      <c r="T6510" s="24">
        <v>446867</v>
      </c>
      <c r="U6510" s="24">
        <v>275753</v>
      </c>
      <c r="V6510" s="24">
        <v>482568</v>
      </c>
    </row>
    <row r="6511" spans="1:22" x14ac:dyDescent="0.3">
      <c r="A6511" s="54"/>
      <c r="B6511" s="54" t="s">
        <v>620</v>
      </c>
      <c r="C6511" s="54" t="s">
        <v>610</v>
      </c>
      <c r="D6511" t="s">
        <v>142</v>
      </c>
      <c r="E6511" s="54" t="s">
        <v>586</v>
      </c>
      <c r="F6511" s="57" t="s">
        <v>231</v>
      </c>
      <c r="G6511" s="23">
        <v>2</v>
      </c>
      <c r="H6511" s="23" t="s">
        <v>30</v>
      </c>
      <c r="I6511" s="24">
        <v>91864</v>
      </c>
      <c r="J6511" s="24">
        <v>160763</v>
      </c>
      <c r="K6511" s="24">
        <v>120641</v>
      </c>
      <c r="L6511" s="24">
        <v>211121</v>
      </c>
      <c r="M6511" s="24">
        <v>146927</v>
      </c>
      <c r="N6511" s="24">
        <v>257123</v>
      </c>
      <c r="O6511" s="24">
        <v>180733</v>
      </c>
      <c r="P6511" s="24">
        <v>316282</v>
      </c>
      <c r="Q6511" s="24">
        <v>215251</v>
      </c>
      <c r="R6511" s="24">
        <v>376689</v>
      </c>
      <c r="S6511" s="24">
        <v>237833</v>
      </c>
      <c r="T6511" s="24">
        <v>416208</v>
      </c>
      <c r="U6511" s="24">
        <v>258565</v>
      </c>
      <c r="V6511" s="24">
        <v>452488</v>
      </c>
    </row>
    <row r="6512" spans="1:22" x14ac:dyDescent="0.3">
      <c r="A6512" s="54"/>
      <c r="B6512" s="54" t="s">
        <v>620</v>
      </c>
      <c r="C6512" s="54" t="s">
        <v>610</v>
      </c>
      <c r="D6512" t="s">
        <v>142</v>
      </c>
      <c r="E6512" s="54" t="s">
        <v>586</v>
      </c>
      <c r="F6512" s="57" t="s">
        <v>231</v>
      </c>
      <c r="G6512" s="23">
        <v>3</v>
      </c>
      <c r="H6512" s="23" t="s">
        <v>31</v>
      </c>
      <c r="I6512" s="24">
        <v>83098</v>
      </c>
      <c r="J6512" s="24">
        <v>145421</v>
      </c>
      <c r="K6512" s="24">
        <v>112940</v>
      </c>
      <c r="L6512" s="24">
        <v>197644</v>
      </c>
      <c r="M6512" s="24">
        <v>142701</v>
      </c>
      <c r="N6512" s="24">
        <v>249726</v>
      </c>
      <c r="O6512" s="24">
        <v>187752</v>
      </c>
      <c r="P6512" s="24">
        <v>328566</v>
      </c>
      <c r="Q6512" s="24">
        <v>232331</v>
      </c>
      <c r="R6512" s="24">
        <v>406579</v>
      </c>
      <c r="S6512" s="24">
        <v>261526</v>
      </c>
      <c r="T6512" s="24">
        <v>457671</v>
      </c>
      <c r="U6512" s="24">
        <v>290302</v>
      </c>
      <c r="V6512" s="24">
        <v>508029</v>
      </c>
    </row>
    <row r="6513" spans="1:22" x14ac:dyDescent="0.3">
      <c r="A6513" s="54"/>
      <c r="B6513" s="54" t="s">
        <v>620</v>
      </c>
      <c r="C6513" s="54" t="s">
        <v>610</v>
      </c>
      <c r="D6513" t="s">
        <v>142</v>
      </c>
      <c r="E6513" s="54" t="s">
        <v>586</v>
      </c>
      <c r="F6513" s="57" t="s">
        <v>231</v>
      </c>
      <c r="G6513" s="23">
        <v>4</v>
      </c>
      <c r="H6513" s="23" t="s">
        <v>29</v>
      </c>
      <c r="I6513" s="24">
        <v>93663</v>
      </c>
      <c r="J6513" s="24">
        <v>149861</v>
      </c>
      <c r="K6513" s="24">
        <v>131128</v>
      </c>
      <c r="L6513" s="24">
        <v>209805</v>
      </c>
      <c r="M6513" s="24">
        <v>168594</v>
      </c>
      <c r="N6513" s="24">
        <v>269750</v>
      </c>
      <c r="O6513" s="24">
        <v>224791</v>
      </c>
      <c r="P6513" s="24">
        <v>359666</v>
      </c>
      <c r="Q6513" s="24">
        <v>280989</v>
      </c>
      <c r="R6513" s="24">
        <v>449583</v>
      </c>
      <c r="S6513" s="24">
        <v>318455</v>
      </c>
      <c r="T6513" s="24">
        <v>509527</v>
      </c>
      <c r="U6513" s="24">
        <v>355920</v>
      </c>
      <c r="V6513" s="24">
        <v>569472</v>
      </c>
    </row>
    <row r="6514" spans="1:22" hidden="1" x14ac:dyDescent="0.3">
      <c r="A6514" s="23"/>
      <c r="B6514" s="23">
        <v>2023</v>
      </c>
      <c r="C6514" s="23" t="s">
        <v>538</v>
      </c>
      <c r="D6514" t="s">
        <v>108</v>
      </c>
      <c r="E6514" s="23" t="s">
        <v>541</v>
      </c>
      <c r="F6514" s="23" t="s">
        <v>458</v>
      </c>
      <c r="G6514" s="23">
        <v>1</v>
      </c>
      <c r="H6514" s="23" t="s">
        <v>14</v>
      </c>
      <c r="I6514" s="24">
        <v>139252</v>
      </c>
      <c r="J6514" s="24">
        <v>243691</v>
      </c>
      <c r="K6514" s="24">
        <v>180796</v>
      </c>
      <c r="L6514" s="24">
        <v>316394</v>
      </c>
      <c r="M6514" s="24">
        <v>216089</v>
      </c>
      <c r="N6514" s="24">
        <v>378156</v>
      </c>
      <c r="O6514" s="24">
        <v>257729</v>
      </c>
      <c r="P6514" s="24">
        <v>451026</v>
      </c>
      <c r="Q6514" s="24">
        <v>304124</v>
      </c>
      <c r="R6514" s="24">
        <v>532218</v>
      </c>
      <c r="S6514" s="24">
        <v>333648</v>
      </c>
      <c r="T6514" s="24">
        <v>583884</v>
      </c>
      <c r="U6514" s="24">
        <v>361448</v>
      </c>
      <c r="V6514" s="24">
        <v>632534</v>
      </c>
    </row>
    <row r="6515" spans="1:22" hidden="1" x14ac:dyDescent="0.3">
      <c r="A6515" s="23"/>
      <c r="B6515" s="23">
        <v>2023</v>
      </c>
      <c r="C6515" s="23" t="s">
        <v>538</v>
      </c>
      <c r="D6515" t="s">
        <v>108</v>
      </c>
      <c r="E6515" s="23" t="s">
        <v>541</v>
      </c>
      <c r="F6515" s="23" t="s">
        <v>458</v>
      </c>
      <c r="G6515" s="23">
        <v>2</v>
      </c>
      <c r="H6515" s="23" t="s">
        <v>30</v>
      </c>
      <c r="I6515" s="24">
        <v>116633</v>
      </c>
      <c r="J6515" s="24">
        <v>204108</v>
      </c>
      <c r="K6515" s="24">
        <v>155200</v>
      </c>
      <c r="L6515" s="24">
        <v>271599</v>
      </c>
      <c r="M6515" s="24">
        <v>190988</v>
      </c>
      <c r="N6515" s="24">
        <v>334229</v>
      </c>
      <c r="O6515" s="24">
        <v>239879</v>
      </c>
      <c r="P6515" s="24">
        <v>419788</v>
      </c>
      <c r="Q6515" s="24">
        <v>289920</v>
      </c>
      <c r="R6515" s="24">
        <v>507360</v>
      </c>
      <c r="S6515" s="24">
        <v>320069</v>
      </c>
      <c r="T6515" s="24">
        <v>560120</v>
      </c>
      <c r="U6515" s="24">
        <v>348280</v>
      </c>
      <c r="V6515" s="24">
        <v>609490</v>
      </c>
    </row>
    <row r="6516" spans="1:22" hidden="1" x14ac:dyDescent="0.3">
      <c r="A6516" s="23"/>
      <c r="B6516" s="23">
        <v>2023</v>
      </c>
      <c r="C6516" s="23" t="s">
        <v>538</v>
      </c>
      <c r="D6516" t="s">
        <v>108</v>
      </c>
      <c r="E6516" s="23" t="s">
        <v>541</v>
      </c>
      <c r="F6516" s="23" t="s">
        <v>458</v>
      </c>
      <c r="G6516" s="23">
        <v>3</v>
      </c>
      <c r="H6516" s="23" t="s">
        <v>31</v>
      </c>
      <c r="I6516" s="24">
        <v>107549</v>
      </c>
      <c r="J6516" s="24">
        <v>188210</v>
      </c>
      <c r="K6516" s="24">
        <v>148523</v>
      </c>
      <c r="L6516" s="24">
        <v>259915</v>
      </c>
      <c r="M6516" s="24">
        <v>188334</v>
      </c>
      <c r="N6516" s="24">
        <v>329584</v>
      </c>
      <c r="O6516" s="24">
        <v>245853</v>
      </c>
      <c r="P6516" s="24">
        <v>430243</v>
      </c>
      <c r="Q6516" s="24">
        <v>306225</v>
      </c>
      <c r="R6516" s="24">
        <v>535893</v>
      </c>
      <c r="S6516" s="24">
        <v>344571</v>
      </c>
      <c r="T6516" s="24">
        <v>603000</v>
      </c>
      <c r="U6516" s="24">
        <v>382334</v>
      </c>
      <c r="V6516" s="24">
        <v>669084</v>
      </c>
    </row>
    <row r="6517" spans="1:22" hidden="1" x14ac:dyDescent="0.3">
      <c r="A6517" s="23"/>
      <c r="B6517" s="23">
        <v>2023</v>
      </c>
      <c r="C6517" s="23" t="s">
        <v>538</v>
      </c>
      <c r="D6517" t="s">
        <v>108</v>
      </c>
      <c r="E6517" s="23" t="s">
        <v>541</v>
      </c>
      <c r="F6517" s="23" t="s">
        <v>458</v>
      </c>
      <c r="G6517" s="23">
        <v>4</v>
      </c>
      <c r="H6517" s="23" t="s">
        <v>29</v>
      </c>
      <c r="I6517" s="24">
        <v>120057</v>
      </c>
      <c r="J6517" s="24">
        <v>192092</v>
      </c>
      <c r="K6517" s="24">
        <v>168080</v>
      </c>
      <c r="L6517" s="24">
        <v>268928</v>
      </c>
      <c r="M6517" s="24">
        <v>216103</v>
      </c>
      <c r="N6517" s="24">
        <v>345765</v>
      </c>
      <c r="O6517" s="24">
        <v>288137</v>
      </c>
      <c r="P6517" s="24">
        <v>461020</v>
      </c>
      <c r="Q6517" s="24">
        <v>360172</v>
      </c>
      <c r="R6517" s="24">
        <v>576275</v>
      </c>
      <c r="S6517" s="24">
        <v>408194</v>
      </c>
      <c r="T6517" s="24">
        <v>653111</v>
      </c>
      <c r="U6517" s="24">
        <v>456217</v>
      </c>
      <c r="V6517" s="24">
        <v>729948</v>
      </c>
    </row>
    <row r="6518" spans="1:22" x14ac:dyDescent="0.3">
      <c r="A6518" s="54"/>
      <c r="B6518" s="54" t="s">
        <v>620</v>
      </c>
      <c r="C6518" s="54" t="s">
        <v>615</v>
      </c>
      <c r="D6518" t="s">
        <v>108</v>
      </c>
      <c r="E6518" s="54" t="s">
        <v>541</v>
      </c>
      <c r="F6518" s="57" t="s">
        <v>458</v>
      </c>
      <c r="G6518" s="23">
        <v>1</v>
      </c>
      <c r="H6518" s="23" t="s">
        <v>14</v>
      </c>
      <c r="I6518" s="24">
        <v>142494</v>
      </c>
      <c r="J6518" s="24">
        <v>249364</v>
      </c>
      <c r="K6518" s="24">
        <v>184704</v>
      </c>
      <c r="L6518" s="24">
        <v>323232</v>
      </c>
      <c r="M6518" s="24">
        <v>221335</v>
      </c>
      <c r="N6518" s="24">
        <v>387337</v>
      </c>
      <c r="O6518" s="24">
        <v>264490</v>
      </c>
      <c r="P6518" s="24">
        <v>462858</v>
      </c>
      <c r="Q6518" s="24">
        <v>311865</v>
      </c>
      <c r="R6518" s="24">
        <v>545764</v>
      </c>
      <c r="S6518" s="24">
        <v>342001</v>
      </c>
      <c r="T6518" s="24">
        <v>598502</v>
      </c>
      <c r="U6518" s="24">
        <v>369193</v>
      </c>
      <c r="V6518" s="24">
        <v>646088</v>
      </c>
    </row>
    <row r="6519" spans="1:22" x14ac:dyDescent="0.3">
      <c r="A6519" s="54"/>
      <c r="B6519" s="54" t="s">
        <v>620</v>
      </c>
      <c r="C6519" s="54" t="s">
        <v>615</v>
      </c>
      <c r="D6519" t="s">
        <v>108</v>
      </c>
      <c r="E6519" s="54" t="s">
        <v>541</v>
      </c>
      <c r="F6519" s="57" t="s">
        <v>458</v>
      </c>
      <c r="G6519" s="23">
        <v>2</v>
      </c>
      <c r="H6519" s="23" t="s">
        <v>30</v>
      </c>
      <c r="I6519" s="24">
        <v>123896</v>
      </c>
      <c r="J6519" s="24">
        <v>216818</v>
      </c>
      <c r="K6519" s="24">
        <v>162497</v>
      </c>
      <c r="L6519" s="24">
        <v>284370</v>
      </c>
      <c r="M6519" s="24">
        <v>197707</v>
      </c>
      <c r="N6519" s="24">
        <v>345988</v>
      </c>
      <c r="O6519" s="24">
        <v>242834</v>
      </c>
      <c r="P6519" s="24">
        <v>424960</v>
      </c>
      <c r="Q6519" s="24">
        <v>289007</v>
      </c>
      <c r="R6519" s="24">
        <v>505762</v>
      </c>
      <c r="S6519" s="24">
        <v>319234</v>
      </c>
      <c r="T6519" s="24">
        <v>558660</v>
      </c>
      <c r="U6519" s="24">
        <v>346926</v>
      </c>
      <c r="V6519" s="24">
        <v>607120</v>
      </c>
    </row>
    <row r="6520" spans="1:22" x14ac:dyDescent="0.3">
      <c r="A6520" s="54"/>
      <c r="B6520" s="54" t="s">
        <v>620</v>
      </c>
      <c r="C6520" s="54" t="s">
        <v>615</v>
      </c>
      <c r="D6520" t="s">
        <v>108</v>
      </c>
      <c r="E6520" s="54" t="s">
        <v>541</v>
      </c>
      <c r="F6520" s="57" t="s">
        <v>458</v>
      </c>
      <c r="G6520" s="23">
        <v>3</v>
      </c>
      <c r="H6520" s="23" t="s">
        <v>31</v>
      </c>
      <c r="I6520" s="24">
        <v>112750</v>
      </c>
      <c r="J6520" s="24">
        <v>197313</v>
      </c>
      <c r="K6520" s="24">
        <v>153429</v>
      </c>
      <c r="L6520" s="24">
        <v>268501</v>
      </c>
      <c r="M6520" s="24">
        <v>194003</v>
      </c>
      <c r="N6520" s="24">
        <v>339506</v>
      </c>
      <c r="O6520" s="24">
        <v>255397</v>
      </c>
      <c r="P6520" s="24">
        <v>446945</v>
      </c>
      <c r="Q6520" s="24">
        <v>316177</v>
      </c>
      <c r="R6520" s="24">
        <v>553310</v>
      </c>
      <c r="S6520" s="24">
        <v>356015</v>
      </c>
      <c r="T6520" s="24">
        <v>623026</v>
      </c>
      <c r="U6520" s="24">
        <v>395307</v>
      </c>
      <c r="V6520" s="24">
        <v>691788</v>
      </c>
    </row>
    <row r="6521" spans="1:22" x14ac:dyDescent="0.3">
      <c r="A6521" s="54"/>
      <c r="B6521" s="54" t="s">
        <v>620</v>
      </c>
      <c r="C6521" s="54" t="s">
        <v>615</v>
      </c>
      <c r="D6521" t="s">
        <v>108</v>
      </c>
      <c r="E6521" s="54" t="s">
        <v>541</v>
      </c>
      <c r="F6521" s="57" t="s">
        <v>458</v>
      </c>
      <c r="G6521" s="23">
        <v>4</v>
      </c>
      <c r="H6521" s="23" t="s">
        <v>29</v>
      </c>
      <c r="I6521" s="24">
        <v>125739</v>
      </c>
      <c r="J6521" s="24">
        <v>201182</v>
      </c>
      <c r="K6521" s="24">
        <v>176034</v>
      </c>
      <c r="L6521" s="24">
        <v>281655</v>
      </c>
      <c r="M6521" s="24">
        <v>226330</v>
      </c>
      <c r="N6521" s="24">
        <v>362128</v>
      </c>
      <c r="O6521" s="24">
        <v>301773</v>
      </c>
      <c r="P6521" s="24">
        <v>482837</v>
      </c>
      <c r="Q6521" s="24">
        <v>377217</v>
      </c>
      <c r="R6521" s="24">
        <v>603547</v>
      </c>
      <c r="S6521" s="24">
        <v>427512</v>
      </c>
      <c r="T6521" s="24">
        <v>684020</v>
      </c>
      <c r="U6521" s="24">
        <v>477808</v>
      </c>
      <c r="V6521" s="24">
        <v>764492</v>
      </c>
    </row>
    <row r="6522" spans="1:22" hidden="1" x14ac:dyDescent="0.3">
      <c r="A6522" s="23"/>
      <c r="B6522" s="23">
        <v>2023</v>
      </c>
      <c r="C6522" s="23" t="s">
        <v>533</v>
      </c>
      <c r="D6522" t="s">
        <v>170</v>
      </c>
      <c r="E6522" s="23" t="s">
        <v>536</v>
      </c>
      <c r="F6522" s="23" t="s">
        <v>301</v>
      </c>
      <c r="G6522" s="23">
        <v>1</v>
      </c>
      <c r="H6522" s="23" t="s">
        <v>14</v>
      </c>
      <c r="I6522" s="24">
        <v>122579</v>
      </c>
      <c r="J6522" s="24">
        <v>214513</v>
      </c>
      <c r="K6522" s="24">
        <v>158983</v>
      </c>
      <c r="L6522" s="24">
        <v>278220</v>
      </c>
      <c r="M6522" s="24">
        <v>189872</v>
      </c>
      <c r="N6522" s="24">
        <v>332276</v>
      </c>
      <c r="O6522" s="24">
        <v>226259</v>
      </c>
      <c r="P6522" s="24">
        <v>395953</v>
      </c>
      <c r="Q6522" s="24">
        <v>266846</v>
      </c>
      <c r="R6522" s="24">
        <v>466981</v>
      </c>
      <c r="S6522" s="24">
        <v>292691</v>
      </c>
      <c r="T6522" s="24">
        <v>512208</v>
      </c>
      <c r="U6522" s="24">
        <v>316970</v>
      </c>
      <c r="V6522" s="24">
        <v>554698</v>
      </c>
    </row>
    <row r="6523" spans="1:22" hidden="1" x14ac:dyDescent="0.3">
      <c r="A6523" s="23"/>
      <c r="B6523" s="23">
        <v>2023</v>
      </c>
      <c r="C6523" s="23" t="s">
        <v>533</v>
      </c>
      <c r="D6523" t="s">
        <v>170</v>
      </c>
      <c r="E6523" s="23" t="s">
        <v>536</v>
      </c>
      <c r="F6523" s="23" t="s">
        <v>301</v>
      </c>
      <c r="G6523" s="23">
        <v>2</v>
      </c>
      <c r="H6523" s="23" t="s">
        <v>30</v>
      </c>
      <c r="I6523" s="24">
        <v>103567</v>
      </c>
      <c r="J6523" s="24">
        <v>181243</v>
      </c>
      <c r="K6523" s="24">
        <v>137468</v>
      </c>
      <c r="L6523" s="24">
        <v>240569</v>
      </c>
      <c r="M6523" s="24">
        <v>168774</v>
      </c>
      <c r="N6523" s="24">
        <v>295355</v>
      </c>
      <c r="O6523" s="24">
        <v>211255</v>
      </c>
      <c r="P6523" s="24">
        <v>369697</v>
      </c>
      <c r="Q6523" s="24">
        <v>254907</v>
      </c>
      <c r="R6523" s="24">
        <v>446088</v>
      </c>
      <c r="S6523" s="24">
        <v>281277</v>
      </c>
      <c r="T6523" s="24">
        <v>492235</v>
      </c>
      <c r="U6523" s="24">
        <v>305902</v>
      </c>
      <c r="V6523" s="24">
        <v>535329</v>
      </c>
    </row>
    <row r="6524" spans="1:22" hidden="1" x14ac:dyDescent="0.3">
      <c r="A6524" s="23"/>
      <c r="B6524" s="23">
        <v>2023</v>
      </c>
      <c r="C6524" s="23" t="s">
        <v>533</v>
      </c>
      <c r="D6524" t="s">
        <v>170</v>
      </c>
      <c r="E6524" s="23" t="s">
        <v>536</v>
      </c>
      <c r="F6524" s="23" t="s">
        <v>301</v>
      </c>
      <c r="G6524" s="23">
        <v>3</v>
      </c>
      <c r="H6524" s="23" t="s">
        <v>31</v>
      </c>
      <c r="I6524" s="24">
        <v>96076</v>
      </c>
      <c r="J6524" s="24">
        <v>168133</v>
      </c>
      <c r="K6524" s="24">
        <v>132787</v>
      </c>
      <c r="L6524" s="24">
        <v>232378</v>
      </c>
      <c r="M6524" s="24">
        <v>168521</v>
      </c>
      <c r="N6524" s="24">
        <v>294911</v>
      </c>
      <c r="O6524" s="24">
        <v>220274</v>
      </c>
      <c r="P6524" s="24">
        <v>385479</v>
      </c>
      <c r="Q6524" s="24">
        <v>274425</v>
      </c>
      <c r="R6524" s="24">
        <v>480244</v>
      </c>
      <c r="S6524" s="24">
        <v>308928</v>
      </c>
      <c r="T6524" s="24">
        <v>540624</v>
      </c>
      <c r="U6524" s="24">
        <v>342940</v>
      </c>
      <c r="V6524" s="24">
        <v>600144</v>
      </c>
    </row>
    <row r="6525" spans="1:22" hidden="1" x14ac:dyDescent="0.3">
      <c r="A6525" s="23"/>
      <c r="B6525" s="23">
        <v>2023</v>
      </c>
      <c r="C6525" s="23" t="s">
        <v>533</v>
      </c>
      <c r="D6525" t="s">
        <v>170</v>
      </c>
      <c r="E6525" s="23" t="s">
        <v>536</v>
      </c>
      <c r="F6525" s="23" t="s">
        <v>301</v>
      </c>
      <c r="G6525" s="23">
        <v>4</v>
      </c>
      <c r="H6525" s="23" t="s">
        <v>29</v>
      </c>
      <c r="I6525" s="24">
        <v>105703</v>
      </c>
      <c r="J6525" s="24">
        <v>169124</v>
      </c>
      <c r="K6525" s="24">
        <v>147984</v>
      </c>
      <c r="L6525" s="24">
        <v>236774</v>
      </c>
      <c r="M6525" s="24">
        <v>190265</v>
      </c>
      <c r="N6525" s="24">
        <v>304423</v>
      </c>
      <c r="O6525" s="24">
        <v>253686</v>
      </c>
      <c r="P6525" s="24">
        <v>405898</v>
      </c>
      <c r="Q6525" s="24">
        <v>317108</v>
      </c>
      <c r="R6525" s="24">
        <v>507372</v>
      </c>
      <c r="S6525" s="24">
        <v>359389</v>
      </c>
      <c r="T6525" s="24">
        <v>575022</v>
      </c>
      <c r="U6525" s="24">
        <v>401670</v>
      </c>
      <c r="V6525" s="24">
        <v>642672</v>
      </c>
    </row>
    <row r="6526" spans="1:22" x14ac:dyDescent="0.3">
      <c r="A6526" s="54"/>
      <c r="B6526" s="54" t="s">
        <v>620</v>
      </c>
      <c r="C6526" s="54" t="s">
        <v>609</v>
      </c>
      <c r="D6526" t="s">
        <v>170</v>
      </c>
      <c r="E6526" s="54" t="s">
        <v>536</v>
      </c>
      <c r="F6526" s="57" t="s">
        <v>301</v>
      </c>
      <c r="G6526" s="23">
        <v>1</v>
      </c>
      <c r="H6526" s="23" t="s">
        <v>14</v>
      </c>
      <c r="I6526" s="24">
        <v>122263</v>
      </c>
      <c r="J6526" s="24">
        <v>213961</v>
      </c>
      <c r="K6526" s="24">
        <v>158439</v>
      </c>
      <c r="L6526" s="24">
        <v>277268</v>
      </c>
      <c r="M6526" s="24">
        <v>189834</v>
      </c>
      <c r="N6526" s="24">
        <v>332209</v>
      </c>
      <c r="O6526" s="24">
        <v>226805</v>
      </c>
      <c r="P6526" s="24">
        <v>396908</v>
      </c>
      <c r="Q6526" s="24">
        <v>267394</v>
      </c>
      <c r="R6526" s="24">
        <v>467939</v>
      </c>
      <c r="S6526" s="24">
        <v>293217</v>
      </c>
      <c r="T6526" s="24">
        <v>513129</v>
      </c>
      <c r="U6526" s="24">
        <v>316491</v>
      </c>
      <c r="V6526" s="24">
        <v>553858</v>
      </c>
    </row>
    <row r="6527" spans="1:22" x14ac:dyDescent="0.3">
      <c r="A6527" s="54"/>
      <c r="B6527" s="54" t="s">
        <v>620</v>
      </c>
      <c r="C6527" s="54" t="s">
        <v>609</v>
      </c>
      <c r="D6527" t="s">
        <v>170</v>
      </c>
      <c r="E6527" s="54" t="s">
        <v>536</v>
      </c>
      <c r="F6527" s="57" t="s">
        <v>301</v>
      </c>
      <c r="G6527" s="23">
        <v>2</v>
      </c>
      <c r="H6527" s="23" t="s">
        <v>30</v>
      </c>
      <c r="I6527" s="24">
        <v>106483</v>
      </c>
      <c r="J6527" s="24">
        <v>186345</v>
      </c>
      <c r="K6527" s="24">
        <v>139596</v>
      </c>
      <c r="L6527" s="24">
        <v>244293</v>
      </c>
      <c r="M6527" s="24">
        <v>169785</v>
      </c>
      <c r="N6527" s="24">
        <v>297123</v>
      </c>
      <c r="O6527" s="24">
        <v>208429</v>
      </c>
      <c r="P6527" s="24">
        <v>364751</v>
      </c>
      <c r="Q6527" s="24">
        <v>247998</v>
      </c>
      <c r="R6527" s="24">
        <v>433996</v>
      </c>
      <c r="S6527" s="24">
        <v>273908</v>
      </c>
      <c r="T6527" s="24">
        <v>479339</v>
      </c>
      <c r="U6527" s="24">
        <v>297627</v>
      </c>
      <c r="V6527" s="24">
        <v>520847</v>
      </c>
    </row>
    <row r="6528" spans="1:22" x14ac:dyDescent="0.3">
      <c r="A6528" s="54"/>
      <c r="B6528" s="54" t="s">
        <v>620</v>
      </c>
      <c r="C6528" s="54" t="s">
        <v>609</v>
      </c>
      <c r="D6528" t="s">
        <v>170</v>
      </c>
      <c r="E6528" s="54" t="s">
        <v>536</v>
      </c>
      <c r="F6528" s="57" t="s">
        <v>301</v>
      </c>
      <c r="G6528" s="23">
        <v>3</v>
      </c>
      <c r="H6528" s="23" t="s">
        <v>31</v>
      </c>
      <c r="I6528" s="24">
        <v>97106</v>
      </c>
      <c r="J6528" s="24">
        <v>169936</v>
      </c>
      <c r="K6528" s="24">
        <v>132198</v>
      </c>
      <c r="L6528" s="24">
        <v>231346</v>
      </c>
      <c r="M6528" s="24">
        <v>167200</v>
      </c>
      <c r="N6528" s="24">
        <v>292600</v>
      </c>
      <c r="O6528" s="24">
        <v>220155</v>
      </c>
      <c r="P6528" s="24">
        <v>385272</v>
      </c>
      <c r="Q6528" s="24">
        <v>272590</v>
      </c>
      <c r="R6528" s="24">
        <v>477032</v>
      </c>
      <c r="S6528" s="24">
        <v>306967</v>
      </c>
      <c r="T6528" s="24">
        <v>537193</v>
      </c>
      <c r="U6528" s="24">
        <v>340882</v>
      </c>
      <c r="V6528" s="24">
        <v>596543</v>
      </c>
    </row>
    <row r="6529" spans="1:22" x14ac:dyDescent="0.3">
      <c r="A6529" s="54"/>
      <c r="B6529" s="54" t="s">
        <v>620</v>
      </c>
      <c r="C6529" s="54" t="s">
        <v>609</v>
      </c>
      <c r="D6529" t="s">
        <v>170</v>
      </c>
      <c r="E6529" s="54" t="s">
        <v>536</v>
      </c>
      <c r="F6529" s="57" t="s">
        <v>301</v>
      </c>
      <c r="G6529" s="23">
        <v>4</v>
      </c>
      <c r="H6529" s="23" t="s">
        <v>29</v>
      </c>
      <c r="I6529" s="24">
        <v>107892</v>
      </c>
      <c r="J6529" s="24">
        <v>172627</v>
      </c>
      <c r="K6529" s="24">
        <v>151048</v>
      </c>
      <c r="L6529" s="24">
        <v>241677</v>
      </c>
      <c r="M6529" s="24">
        <v>194205</v>
      </c>
      <c r="N6529" s="24">
        <v>310728</v>
      </c>
      <c r="O6529" s="24">
        <v>258940</v>
      </c>
      <c r="P6529" s="24">
        <v>414304</v>
      </c>
      <c r="Q6529" s="24">
        <v>323675</v>
      </c>
      <c r="R6529" s="24">
        <v>517880</v>
      </c>
      <c r="S6529" s="24">
        <v>366831</v>
      </c>
      <c r="T6529" s="24">
        <v>586930</v>
      </c>
      <c r="U6529" s="24">
        <v>409988</v>
      </c>
      <c r="V6529" s="24">
        <v>655981</v>
      </c>
    </row>
    <row r="6530" spans="1:22" hidden="1" x14ac:dyDescent="0.3">
      <c r="A6530" s="23"/>
      <c r="B6530" s="23">
        <v>2023</v>
      </c>
      <c r="C6530" s="23" t="s">
        <v>551</v>
      </c>
      <c r="D6530" t="s">
        <v>175</v>
      </c>
      <c r="E6530" s="23" t="s">
        <v>559</v>
      </c>
      <c r="F6530" s="23" t="s">
        <v>382</v>
      </c>
      <c r="G6530" s="23">
        <v>1</v>
      </c>
      <c r="H6530" s="23" t="s">
        <v>14</v>
      </c>
      <c r="I6530" s="24">
        <v>107006</v>
      </c>
      <c r="J6530" s="24">
        <v>187260</v>
      </c>
      <c r="K6530" s="24">
        <v>138997</v>
      </c>
      <c r="L6530" s="24">
        <v>243245</v>
      </c>
      <c r="M6530" s="24">
        <v>166189</v>
      </c>
      <c r="N6530" s="24">
        <v>290831</v>
      </c>
      <c r="O6530" s="24">
        <v>198295</v>
      </c>
      <c r="P6530" s="24">
        <v>347016</v>
      </c>
      <c r="Q6530" s="24">
        <v>234049</v>
      </c>
      <c r="R6530" s="24">
        <v>409585</v>
      </c>
      <c r="S6530" s="24">
        <v>256794</v>
      </c>
      <c r="T6530" s="24">
        <v>449389</v>
      </c>
      <c r="U6530" s="24">
        <v>278234</v>
      </c>
      <c r="V6530" s="24">
        <v>486909</v>
      </c>
    </row>
    <row r="6531" spans="1:22" hidden="1" x14ac:dyDescent="0.3">
      <c r="A6531" s="23"/>
      <c r="B6531" s="23">
        <v>2023</v>
      </c>
      <c r="C6531" s="23" t="s">
        <v>551</v>
      </c>
      <c r="D6531" t="s">
        <v>175</v>
      </c>
      <c r="E6531" s="23" t="s">
        <v>559</v>
      </c>
      <c r="F6531" s="23" t="s">
        <v>382</v>
      </c>
      <c r="G6531" s="23">
        <v>2</v>
      </c>
      <c r="H6531" s="23" t="s">
        <v>30</v>
      </c>
      <c r="I6531" s="24">
        <v>89262</v>
      </c>
      <c r="J6531" s="24">
        <v>156208</v>
      </c>
      <c r="K6531" s="24">
        <v>118917</v>
      </c>
      <c r="L6531" s="24">
        <v>208105</v>
      </c>
      <c r="M6531" s="24">
        <v>146498</v>
      </c>
      <c r="N6531" s="24">
        <v>256371</v>
      </c>
      <c r="O6531" s="24">
        <v>184292</v>
      </c>
      <c r="P6531" s="24">
        <v>322510</v>
      </c>
      <c r="Q6531" s="24">
        <v>222905</v>
      </c>
      <c r="R6531" s="24">
        <v>390085</v>
      </c>
      <c r="S6531" s="24">
        <v>246141</v>
      </c>
      <c r="T6531" s="24">
        <v>430747</v>
      </c>
      <c r="U6531" s="24">
        <v>267904</v>
      </c>
      <c r="V6531" s="24">
        <v>468832</v>
      </c>
    </row>
    <row r="6532" spans="1:22" hidden="1" x14ac:dyDescent="0.3">
      <c r="A6532" s="23"/>
      <c r="B6532" s="23">
        <v>2023</v>
      </c>
      <c r="C6532" s="23" t="s">
        <v>551</v>
      </c>
      <c r="D6532" t="s">
        <v>175</v>
      </c>
      <c r="E6532" s="23" t="s">
        <v>559</v>
      </c>
      <c r="F6532" s="23" t="s">
        <v>382</v>
      </c>
      <c r="G6532" s="23">
        <v>3</v>
      </c>
      <c r="H6532" s="23" t="s">
        <v>31</v>
      </c>
      <c r="I6532" s="24">
        <v>82077</v>
      </c>
      <c r="J6532" s="24">
        <v>143635</v>
      </c>
      <c r="K6532" s="24">
        <v>113304</v>
      </c>
      <c r="L6532" s="24">
        <v>198281</v>
      </c>
      <c r="M6532" s="24">
        <v>143617</v>
      </c>
      <c r="N6532" s="24">
        <v>251330</v>
      </c>
      <c r="O6532" s="24">
        <v>187364</v>
      </c>
      <c r="P6532" s="24">
        <v>327887</v>
      </c>
      <c r="Q6532" s="24">
        <v>233349</v>
      </c>
      <c r="R6532" s="24">
        <v>408361</v>
      </c>
      <c r="S6532" s="24">
        <v>262514</v>
      </c>
      <c r="T6532" s="24">
        <v>459400</v>
      </c>
      <c r="U6532" s="24">
        <v>291221</v>
      </c>
      <c r="V6532" s="24">
        <v>509637</v>
      </c>
    </row>
    <row r="6533" spans="1:22" hidden="1" x14ac:dyDescent="0.3">
      <c r="A6533" s="23"/>
      <c r="B6533" s="23">
        <v>2023</v>
      </c>
      <c r="C6533" s="23" t="s">
        <v>551</v>
      </c>
      <c r="D6533" t="s">
        <v>175</v>
      </c>
      <c r="E6533" s="23" t="s">
        <v>559</v>
      </c>
      <c r="F6533" s="23" t="s">
        <v>382</v>
      </c>
      <c r="G6533" s="23">
        <v>4</v>
      </c>
      <c r="H6533" s="23" t="s">
        <v>29</v>
      </c>
      <c r="I6533" s="24">
        <v>92248</v>
      </c>
      <c r="J6533" s="24">
        <v>147597</v>
      </c>
      <c r="K6533" s="24">
        <v>129147</v>
      </c>
      <c r="L6533" s="24">
        <v>206635</v>
      </c>
      <c r="M6533" s="24">
        <v>166046</v>
      </c>
      <c r="N6533" s="24">
        <v>265674</v>
      </c>
      <c r="O6533" s="24">
        <v>221395</v>
      </c>
      <c r="P6533" s="24">
        <v>354232</v>
      </c>
      <c r="Q6533" s="24">
        <v>276744</v>
      </c>
      <c r="R6533" s="24">
        <v>442790</v>
      </c>
      <c r="S6533" s="24">
        <v>313643</v>
      </c>
      <c r="T6533" s="24">
        <v>501829</v>
      </c>
      <c r="U6533" s="24">
        <v>350542</v>
      </c>
      <c r="V6533" s="24">
        <v>560867</v>
      </c>
    </row>
    <row r="6534" spans="1:22" x14ac:dyDescent="0.3">
      <c r="A6534" s="54"/>
      <c r="B6534" s="54" t="s">
        <v>620</v>
      </c>
      <c r="C6534" s="54" t="s">
        <v>608</v>
      </c>
      <c r="D6534" t="s">
        <v>175</v>
      </c>
      <c r="E6534" s="54" t="s">
        <v>559</v>
      </c>
      <c r="F6534" s="57" t="s">
        <v>382</v>
      </c>
      <c r="G6534" s="23">
        <v>1</v>
      </c>
      <c r="H6534" s="23" t="s">
        <v>14</v>
      </c>
      <c r="I6534" s="24">
        <v>108587</v>
      </c>
      <c r="J6534" s="24">
        <v>190027</v>
      </c>
      <c r="K6534" s="24">
        <v>140890</v>
      </c>
      <c r="L6534" s="24">
        <v>246557</v>
      </c>
      <c r="M6534" s="24">
        <v>168922</v>
      </c>
      <c r="N6534" s="24">
        <v>295614</v>
      </c>
      <c r="O6534" s="24">
        <v>201993</v>
      </c>
      <c r="P6534" s="24">
        <v>353489</v>
      </c>
      <c r="Q6534" s="24">
        <v>238291</v>
      </c>
      <c r="R6534" s="24">
        <v>417009</v>
      </c>
      <c r="S6534" s="24">
        <v>261369</v>
      </c>
      <c r="T6534" s="24">
        <v>457395</v>
      </c>
      <c r="U6534" s="24">
        <v>282279</v>
      </c>
      <c r="V6534" s="24">
        <v>493988</v>
      </c>
    </row>
    <row r="6535" spans="1:22" x14ac:dyDescent="0.3">
      <c r="A6535" s="54"/>
      <c r="B6535" s="54" t="s">
        <v>620</v>
      </c>
      <c r="C6535" s="54" t="s">
        <v>608</v>
      </c>
      <c r="D6535" t="s">
        <v>175</v>
      </c>
      <c r="E6535" s="54" t="s">
        <v>559</v>
      </c>
      <c r="F6535" s="57" t="s">
        <v>382</v>
      </c>
      <c r="G6535" s="23">
        <v>2</v>
      </c>
      <c r="H6535" s="23" t="s">
        <v>30</v>
      </c>
      <c r="I6535" s="24">
        <v>93837</v>
      </c>
      <c r="J6535" s="24">
        <v>164215</v>
      </c>
      <c r="K6535" s="24">
        <v>123277</v>
      </c>
      <c r="L6535" s="24">
        <v>215735</v>
      </c>
      <c r="M6535" s="24">
        <v>150183</v>
      </c>
      <c r="N6535" s="24">
        <v>262820</v>
      </c>
      <c r="O6535" s="24">
        <v>184818</v>
      </c>
      <c r="P6535" s="24">
        <v>323431</v>
      </c>
      <c r="Q6535" s="24">
        <v>220162</v>
      </c>
      <c r="R6535" s="24">
        <v>385284</v>
      </c>
      <c r="S6535" s="24">
        <v>243281</v>
      </c>
      <c r="T6535" s="24">
        <v>425741</v>
      </c>
      <c r="U6535" s="24">
        <v>264517</v>
      </c>
      <c r="V6535" s="24">
        <v>462905</v>
      </c>
    </row>
    <row r="6536" spans="1:22" x14ac:dyDescent="0.3">
      <c r="A6536" s="54"/>
      <c r="B6536" s="54" t="s">
        <v>620</v>
      </c>
      <c r="C6536" s="54" t="s">
        <v>608</v>
      </c>
      <c r="D6536" t="s">
        <v>175</v>
      </c>
      <c r="E6536" s="54" t="s">
        <v>559</v>
      </c>
      <c r="F6536" s="57" t="s">
        <v>382</v>
      </c>
      <c r="G6536" s="23">
        <v>3</v>
      </c>
      <c r="H6536" s="23" t="s">
        <v>31</v>
      </c>
      <c r="I6536" s="24">
        <v>84731</v>
      </c>
      <c r="J6536" s="24">
        <v>148279</v>
      </c>
      <c r="K6536" s="24">
        <v>115117</v>
      </c>
      <c r="L6536" s="24">
        <v>201455</v>
      </c>
      <c r="M6536" s="24">
        <v>145420</v>
      </c>
      <c r="N6536" s="24">
        <v>254485</v>
      </c>
      <c r="O6536" s="24">
        <v>191297</v>
      </c>
      <c r="P6536" s="24">
        <v>334769</v>
      </c>
      <c r="Q6536" s="24">
        <v>236686</v>
      </c>
      <c r="R6536" s="24">
        <v>414201</v>
      </c>
      <c r="S6536" s="24">
        <v>266405</v>
      </c>
      <c r="T6536" s="24">
        <v>466209</v>
      </c>
      <c r="U6536" s="24">
        <v>295692</v>
      </c>
      <c r="V6536" s="24">
        <v>517460</v>
      </c>
    </row>
    <row r="6537" spans="1:22" x14ac:dyDescent="0.3">
      <c r="A6537" s="54"/>
      <c r="B6537" s="54" t="s">
        <v>620</v>
      </c>
      <c r="C6537" s="54" t="s">
        <v>608</v>
      </c>
      <c r="D6537" t="s">
        <v>175</v>
      </c>
      <c r="E6537" s="54" t="s">
        <v>559</v>
      </c>
      <c r="F6537" s="57" t="s">
        <v>382</v>
      </c>
      <c r="G6537" s="23">
        <v>4</v>
      </c>
      <c r="H6537" s="23" t="s">
        <v>29</v>
      </c>
      <c r="I6537" s="24">
        <v>95804</v>
      </c>
      <c r="J6537" s="24">
        <v>153287</v>
      </c>
      <c r="K6537" s="24">
        <v>134126</v>
      </c>
      <c r="L6537" s="24">
        <v>214602</v>
      </c>
      <c r="M6537" s="24">
        <v>172448</v>
      </c>
      <c r="N6537" s="24">
        <v>275916</v>
      </c>
      <c r="O6537" s="24">
        <v>229930</v>
      </c>
      <c r="P6537" s="24">
        <v>367889</v>
      </c>
      <c r="Q6537" s="24">
        <v>287413</v>
      </c>
      <c r="R6537" s="24">
        <v>459861</v>
      </c>
      <c r="S6537" s="24">
        <v>325735</v>
      </c>
      <c r="T6537" s="24">
        <v>521175</v>
      </c>
      <c r="U6537" s="24">
        <v>364056</v>
      </c>
      <c r="V6537" s="24">
        <v>582490</v>
      </c>
    </row>
    <row r="6538" spans="1:22" hidden="1" x14ac:dyDescent="0.3">
      <c r="A6538" s="23"/>
      <c r="B6538" s="23">
        <v>2023</v>
      </c>
      <c r="C6538" s="23" t="s">
        <v>560</v>
      </c>
      <c r="D6538" t="s">
        <v>151</v>
      </c>
      <c r="E6538" s="23" t="s">
        <v>562</v>
      </c>
      <c r="F6538" s="23" t="s">
        <v>452</v>
      </c>
      <c r="G6538" s="23">
        <v>1</v>
      </c>
      <c r="H6538" s="23" t="s">
        <v>14</v>
      </c>
      <c r="I6538" s="24">
        <v>115092</v>
      </c>
      <c r="J6538" s="24">
        <v>201411</v>
      </c>
      <c r="K6538" s="24">
        <v>149505</v>
      </c>
      <c r="L6538" s="24">
        <v>261634</v>
      </c>
      <c r="M6538" s="24">
        <v>178756</v>
      </c>
      <c r="N6538" s="24">
        <v>312823</v>
      </c>
      <c r="O6538" s="24">
        <v>213294</v>
      </c>
      <c r="P6538" s="24">
        <v>373265</v>
      </c>
      <c r="Q6538" s="24">
        <v>251756</v>
      </c>
      <c r="R6538" s="24">
        <v>440573</v>
      </c>
      <c r="S6538" s="24">
        <v>276224</v>
      </c>
      <c r="T6538" s="24">
        <v>483392</v>
      </c>
      <c r="U6538" s="24">
        <v>299289</v>
      </c>
      <c r="V6538" s="24">
        <v>523755</v>
      </c>
    </row>
    <row r="6539" spans="1:22" hidden="1" x14ac:dyDescent="0.3">
      <c r="A6539" s="23"/>
      <c r="B6539" s="23">
        <v>2023</v>
      </c>
      <c r="C6539" s="23" t="s">
        <v>560</v>
      </c>
      <c r="D6539" t="s">
        <v>151</v>
      </c>
      <c r="E6539" s="23" t="s">
        <v>562</v>
      </c>
      <c r="F6539" s="23" t="s">
        <v>452</v>
      </c>
      <c r="G6539" s="23">
        <v>2</v>
      </c>
      <c r="H6539" s="23" t="s">
        <v>30</v>
      </c>
      <c r="I6539" s="24">
        <v>95985</v>
      </c>
      <c r="J6539" s="24">
        <v>167973</v>
      </c>
      <c r="K6539" s="24">
        <v>127882</v>
      </c>
      <c r="L6539" s="24">
        <v>223794</v>
      </c>
      <c r="M6539" s="24">
        <v>157552</v>
      </c>
      <c r="N6539" s="24">
        <v>275716</v>
      </c>
      <c r="O6539" s="24">
        <v>198216</v>
      </c>
      <c r="P6539" s="24">
        <v>346878</v>
      </c>
      <c r="Q6539" s="24">
        <v>239757</v>
      </c>
      <c r="R6539" s="24">
        <v>419575</v>
      </c>
      <c r="S6539" s="24">
        <v>264753</v>
      </c>
      <c r="T6539" s="24">
        <v>463318</v>
      </c>
      <c r="U6539" s="24">
        <v>288165</v>
      </c>
      <c r="V6539" s="24">
        <v>504289</v>
      </c>
    </row>
    <row r="6540" spans="1:22" hidden="1" x14ac:dyDescent="0.3">
      <c r="A6540" s="23"/>
      <c r="B6540" s="23">
        <v>2023</v>
      </c>
      <c r="C6540" s="23" t="s">
        <v>560</v>
      </c>
      <c r="D6540" t="s">
        <v>151</v>
      </c>
      <c r="E6540" s="23" t="s">
        <v>562</v>
      </c>
      <c r="F6540" s="23" t="s">
        <v>452</v>
      </c>
      <c r="G6540" s="23">
        <v>3</v>
      </c>
      <c r="H6540" s="23" t="s">
        <v>31</v>
      </c>
      <c r="I6540" s="24">
        <v>88245</v>
      </c>
      <c r="J6540" s="24">
        <v>154429</v>
      </c>
      <c r="K6540" s="24">
        <v>121815</v>
      </c>
      <c r="L6540" s="24">
        <v>213177</v>
      </c>
      <c r="M6540" s="24">
        <v>154403</v>
      </c>
      <c r="N6540" s="24">
        <v>270205</v>
      </c>
      <c r="O6540" s="24">
        <v>201428</v>
      </c>
      <c r="P6540" s="24">
        <v>352500</v>
      </c>
      <c r="Q6540" s="24">
        <v>250863</v>
      </c>
      <c r="R6540" s="24">
        <v>439011</v>
      </c>
      <c r="S6540" s="24">
        <v>282214</v>
      </c>
      <c r="T6540" s="24">
        <v>493875</v>
      </c>
      <c r="U6540" s="24">
        <v>313071</v>
      </c>
      <c r="V6540" s="24">
        <v>547875</v>
      </c>
    </row>
    <row r="6541" spans="1:22" hidden="1" x14ac:dyDescent="0.3">
      <c r="A6541" s="23"/>
      <c r="B6541" s="23">
        <v>2023</v>
      </c>
      <c r="C6541" s="23" t="s">
        <v>560</v>
      </c>
      <c r="D6541" t="s">
        <v>151</v>
      </c>
      <c r="E6541" s="23" t="s">
        <v>562</v>
      </c>
      <c r="F6541" s="23" t="s">
        <v>452</v>
      </c>
      <c r="G6541" s="23">
        <v>4</v>
      </c>
      <c r="H6541" s="23" t="s">
        <v>29</v>
      </c>
      <c r="I6541" s="24">
        <v>99218</v>
      </c>
      <c r="J6541" s="24">
        <v>158749</v>
      </c>
      <c r="K6541" s="24">
        <v>138906</v>
      </c>
      <c r="L6541" s="24">
        <v>222249</v>
      </c>
      <c r="M6541" s="24">
        <v>178593</v>
      </c>
      <c r="N6541" s="24">
        <v>285749</v>
      </c>
      <c r="O6541" s="24">
        <v>238124</v>
      </c>
      <c r="P6541" s="24">
        <v>380999</v>
      </c>
      <c r="Q6541" s="24">
        <v>297655</v>
      </c>
      <c r="R6541" s="24">
        <v>476248</v>
      </c>
      <c r="S6541" s="24">
        <v>337342</v>
      </c>
      <c r="T6541" s="24">
        <v>539748</v>
      </c>
      <c r="U6541" s="24">
        <v>377030</v>
      </c>
      <c r="V6541" s="24">
        <v>603248</v>
      </c>
    </row>
    <row r="6542" spans="1:22" x14ac:dyDescent="0.3">
      <c r="A6542" s="54"/>
      <c r="B6542" s="54" t="s">
        <v>620</v>
      </c>
      <c r="C6542" s="54" t="s">
        <v>617</v>
      </c>
      <c r="D6542" t="s">
        <v>151</v>
      </c>
      <c r="E6542" s="54" t="s">
        <v>562</v>
      </c>
      <c r="F6542" s="57" t="s">
        <v>452</v>
      </c>
      <c r="G6542" s="23">
        <v>1</v>
      </c>
      <c r="H6542" s="23" t="s">
        <v>14</v>
      </c>
      <c r="I6542" s="24">
        <v>115467</v>
      </c>
      <c r="J6542" s="24">
        <v>202067</v>
      </c>
      <c r="K6542" s="24">
        <v>149861</v>
      </c>
      <c r="L6542" s="24">
        <v>262257</v>
      </c>
      <c r="M6542" s="24">
        <v>179708</v>
      </c>
      <c r="N6542" s="24">
        <v>314488</v>
      </c>
      <c r="O6542" s="24">
        <v>214935</v>
      </c>
      <c r="P6542" s="24">
        <v>376136</v>
      </c>
      <c r="Q6542" s="24">
        <v>253596</v>
      </c>
      <c r="R6542" s="24">
        <v>443792</v>
      </c>
      <c r="S6542" s="24">
        <v>278172</v>
      </c>
      <c r="T6542" s="24">
        <v>486801</v>
      </c>
      <c r="U6542" s="24">
        <v>300469</v>
      </c>
      <c r="V6542" s="24">
        <v>525820</v>
      </c>
    </row>
    <row r="6543" spans="1:22" x14ac:dyDescent="0.3">
      <c r="A6543" s="54"/>
      <c r="B6543" s="54" t="s">
        <v>620</v>
      </c>
      <c r="C6543" s="54" t="s">
        <v>617</v>
      </c>
      <c r="D6543" t="s">
        <v>151</v>
      </c>
      <c r="E6543" s="54" t="s">
        <v>562</v>
      </c>
      <c r="F6543" s="57" t="s">
        <v>452</v>
      </c>
      <c r="G6543" s="23">
        <v>2</v>
      </c>
      <c r="H6543" s="23" t="s">
        <v>30</v>
      </c>
      <c r="I6543" s="24">
        <v>99595</v>
      </c>
      <c r="J6543" s="24">
        <v>174291</v>
      </c>
      <c r="K6543" s="24">
        <v>130909</v>
      </c>
      <c r="L6543" s="24">
        <v>229090</v>
      </c>
      <c r="M6543" s="24">
        <v>159542</v>
      </c>
      <c r="N6543" s="24">
        <v>279199</v>
      </c>
      <c r="O6543" s="24">
        <v>196452</v>
      </c>
      <c r="P6543" s="24">
        <v>343792</v>
      </c>
      <c r="Q6543" s="24">
        <v>234087</v>
      </c>
      <c r="R6543" s="24">
        <v>409653</v>
      </c>
      <c r="S6543" s="24">
        <v>258698</v>
      </c>
      <c r="T6543" s="24">
        <v>452721</v>
      </c>
      <c r="U6543" s="24">
        <v>281324</v>
      </c>
      <c r="V6543" s="24">
        <v>492316</v>
      </c>
    </row>
    <row r="6544" spans="1:22" x14ac:dyDescent="0.3">
      <c r="A6544" s="54"/>
      <c r="B6544" s="54" t="s">
        <v>620</v>
      </c>
      <c r="C6544" s="54" t="s">
        <v>617</v>
      </c>
      <c r="D6544" t="s">
        <v>151</v>
      </c>
      <c r="E6544" s="54" t="s">
        <v>562</v>
      </c>
      <c r="F6544" s="57" t="s">
        <v>452</v>
      </c>
      <c r="G6544" s="23">
        <v>3</v>
      </c>
      <c r="H6544" s="23" t="s">
        <v>31</v>
      </c>
      <c r="I6544" s="24">
        <v>89713</v>
      </c>
      <c r="J6544" s="24">
        <v>156997</v>
      </c>
      <c r="K6544" s="24">
        <v>121825</v>
      </c>
      <c r="L6544" s="24">
        <v>213193</v>
      </c>
      <c r="M6544" s="24">
        <v>153847</v>
      </c>
      <c r="N6544" s="24">
        <v>269233</v>
      </c>
      <c r="O6544" s="24">
        <v>202336</v>
      </c>
      <c r="P6544" s="24">
        <v>354087</v>
      </c>
      <c r="Q6544" s="24">
        <v>250300</v>
      </c>
      <c r="R6544" s="24">
        <v>438025</v>
      </c>
      <c r="S6544" s="24">
        <v>281694</v>
      </c>
      <c r="T6544" s="24">
        <v>492965</v>
      </c>
      <c r="U6544" s="24">
        <v>312622</v>
      </c>
      <c r="V6544" s="24">
        <v>547089</v>
      </c>
    </row>
    <row r="6545" spans="1:22" x14ac:dyDescent="0.3">
      <c r="A6545" s="54"/>
      <c r="B6545" s="54" t="s">
        <v>620</v>
      </c>
      <c r="C6545" s="54" t="s">
        <v>617</v>
      </c>
      <c r="D6545" t="s">
        <v>151</v>
      </c>
      <c r="E6545" s="54" t="s">
        <v>562</v>
      </c>
      <c r="F6545" s="57" t="s">
        <v>452</v>
      </c>
      <c r="G6545" s="23">
        <v>4</v>
      </c>
      <c r="H6545" s="23" t="s">
        <v>29</v>
      </c>
      <c r="I6545" s="24">
        <v>101870</v>
      </c>
      <c r="J6545" s="24">
        <v>162992</v>
      </c>
      <c r="K6545" s="24">
        <v>142618</v>
      </c>
      <c r="L6545" s="24">
        <v>228188</v>
      </c>
      <c r="M6545" s="24">
        <v>183365</v>
      </c>
      <c r="N6545" s="24">
        <v>293385</v>
      </c>
      <c r="O6545" s="24">
        <v>244487</v>
      </c>
      <c r="P6545" s="24">
        <v>391180</v>
      </c>
      <c r="Q6545" s="24">
        <v>305609</v>
      </c>
      <c r="R6545" s="24">
        <v>488975</v>
      </c>
      <c r="S6545" s="24">
        <v>346357</v>
      </c>
      <c r="T6545" s="24">
        <v>554171</v>
      </c>
      <c r="U6545" s="24">
        <v>387105</v>
      </c>
      <c r="V6545" s="24">
        <v>619368</v>
      </c>
    </row>
    <row r="6546" spans="1:22" hidden="1" x14ac:dyDescent="0.3">
      <c r="A6546" s="23"/>
      <c r="B6546" s="23">
        <v>2023</v>
      </c>
      <c r="C6546" s="23" t="s">
        <v>560</v>
      </c>
      <c r="D6546" t="s">
        <v>182</v>
      </c>
      <c r="E6546" s="23" t="s">
        <v>566</v>
      </c>
      <c r="F6546" s="23" t="s">
        <v>387</v>
      </c>
      <c r="G6546" s="23">
        <v>1</v>
      </c>
      <c r="H6546" s="23" t="s">
        <v>14</v>
      </c>
      <c r="I6546" s="24">
        <v>125824</v>
      </c>
      <c r="J6546" s="24">
        <v>220192</v>
      </c>
      <c r="K6546" s="24">
        <v>163517</v>
      </c>
      <c r="L6546" s="24">
        <v>286155</v>
      </c>
      <c r="M6546" s="24">
        <v>195571</v>
      </c>
      <c r="N6546" s="24">
        <v>342250</v>
      </c>
      <c r="O6546" s="24">
        <v>233445</v>
      </c>
      <c r="P6546" s="24">
        <v>408529</v>
      </c>
      <c r="Q6546" s="24">
        <v>275602</v>
      </c>
      <c r="R6546" s="24">
        <v>482303</v>
      </c>
      <c r="S6546" s="24">
        <v>302412</v>
      </c>
      <c r="T6546" s="24">
        <v>529222</v>
      </c>
      <c r="U6546" s="24">
        <v>327710</v>
      </c>
      <c r="V6546" s="24">
        <v>573493</v>
      </c>
    </row>
    <row r="6547" spans="1:22" hidden="1" x14ac:dyDescent="0.3">
      <c r="A6547" s="23"/>
      <c r="B6547" s="23">
        <v>2023</v>
      </c>
      <c r="C6547" s="23" t="s">
        <v>560</v>
      </c>
      <c r="D6547" t="s">
        <v>182</v>
      </c>
      <c r="E6547" s="23" t="s">
        <v>566</v>
      </c>
      <c r="F6547" s="23" t="s">
        <v>387</v>
      </c>
      <c r="G6547" s="23">
        <v>2</v>
      </c>
      <c r="H6547" s="23" t="s">
        <v>30</v>
      </c>
      <c r="I6547" s="24">
        <v>104550</v>
      </c>
      <c r="J6547" s="24">
        <v>182962</v>
      </c>
      <c r="K6547" s="24">
        <v>139442</v>
      </c>
      <c r="L6547" s="24">
        <v>244024</v>
      </c>
      <c r="M6547" s="24">
        <v>171963</v>
      </c>
      <c r="N6547" s="24">
        <v>300935</v>
      </c>
      <c r="O6547" s="24">
        <v>216657</v>
      </c>
      <c r="P6547" s="24">
        <v>379149</v>
      </c>
      <c r="Q6547" s="24">
        <v>262242</v>
      </c>
      <c r="R6547" s="24">
        <v>458923</v>
      </c>
      <c r="S6547" s="24">
        <v>289641</v>
      </c>
      <c r="T6547" s="24">
        <v>506871</v>
      </c>
      <c r="U6547" s="24">
        <v>315325</v>
      </c>
      <c r="V6547" s="24">
        <v>551819</v>
      </c>
    </row>
    <row r="6548" spans="1:22" hidden="1" x14ac:dyDescent="0.3">
      <c r="A6548" s="23"/>
      <c r="B6548" s="23">
        <v>2023</v>
      </c>
      <c r="C6548" s="23" t="s">
        <v>560</v>
      </c>
      <c r="D6548" t="s">
        <v>182</v>
      </c>
      <c r="E6548" s="23" t="s">
        <v>566</v>
      </c>
      <c r="F6548" s="23" t="s">
        <v>387</v>
      </c>
      <c r="G6548" s="23">
        <v>3</v>
      </c>
      <c r="H6548" s="23" t="s">
        <v>31</v>
      </c>
      <c r="I6548" s="24">
        <v>95872</v>
      </c>
      <c r="J6548" s="24">
        <v>167776</v>
      </c>
      <c r="K6548" s="24">
        <v>132297</v>
      </c>
      <c r="L6548" s="24">
        <v>231520</v>
      </c>
      <c r="M6548" s="24">
        <v>167628</v>
      </c>
      <c r="N6548" s="24">
        <v>293349</v>
      </c>
      <c r="O6548" s="24">
        <v>218558</v>
      </c>
      <c r="P6548" s="24">
        <v>382476</v>
      </c>
      <c r="Q6548" s="24">
        <v>272171</v>
      </c>
      <c r="R6548" s="24">
        <v>476299</v>
      </c>
      <c r="S6548" s="24">
        <v>306125</v>
      </c>
      <c r="T6548" s="24">
        <v>535718</v>
      </c>
      <c r="U6548" s="24">
        <v>339529</v>
      </c>
      <c r="V6548" s="24">
        <v>594176</v>
      </c>
    </row>
    <row r="6549" spans="1:22" hidden="1" x14ac:dyDescent="0.3">
      <c r="A6549" s="23"/>
      <c r="B6549" s="23">
        <v>2023</v>
      </c>
      <c r="C6549" s="23" t="s">
        <v>560</v>
      </c>
      <c r="D6549" t="s">
        <v>182</v>
      </c>
      <c r="E6549" s="23" t="s">
        <v>566</v>
      </c>
      <c r="F6549" s="23" t="s">
        <v>387</v>
      </c>
      <c r="G6549" s="23">
        <v>4</v>
      </c>
      <c r="H6549" s="23" t="s">
        <v>29</v>
      </c>
      <c r="I6549" s="24">
        <v>108461</v>
      </c>
      <c r="J6549" s="24">
        <v>173538</v>
      </c>
      <c r="K6549" s="24">
        <v>151846</v>
      </c>
      <c r="L6549" s="24">
        <v>242953</v>
      </c>
      <c r="M6549" s="24">
        <v>195230</v>
      </c>
      <c r="N6549" s="24">
        <v>312369</v>
      </c>
      <c r="O6549" s="24">
        <v>260307</v>
      </c>
      <c r="P6549" s="24">
        <v>416492</v>
      </c>
      <c r="Q6549" s="24">
        <v>325384</v>
      </c>
      <c r="R6549" s="24">
        <v>520614</v>
      </c>
      <c r="S6549" s="24">
        <v>368769</v>
      </c>
      <c r="T6549" s="24">
        <v>590030</v>
      </c>
      <c r="U6549" s="24">
        <v>412153</v>
      </c>
      <c r="V6549" s="24">
        <v>659445</v>
      </c>
    </row>
    <row r="6550" spans="1:22" x14ac:dyDescent="0.3">
      <c r="A6550" s="54"/>
      <c r="B6550" s="54" t="s">
        <v>620</v>
      </c>
      <c r="C6550" s="54" t="s">
        <v>617</v>
      </c>
      <c r="D6550" t="s">
        <v>182</v>
      </c>
      <c r="E6550" s="54" t="s">
        <v>566</v>
      </c>
      <c r="F6550" s="57" t="s">
        <v>387</v>
      </c>
      <c r="G6550" s="23">
        <v>1</v>
      </c>
      <c r="H6550" s="23" t="s">
        <v>14</v>
      </c>
      <c r="I6550" s="24">
        <v>127373</v>
      </c>
      <c r="J6550" s="24">
        <v>222903</v>
      </c>
      <c r="K6550" s="24">
        <v>165349</v>
      </c>
      <c r="L6550" s="24">
        <v>289360</v>
      </c>
      <c r="M6550" s="24">
        <v>198303</v>
      </c>
      <c r="N6550" s="24">
        <v>347030</v>
      </c>
      <c r="O6550" s="24">
        <v>237209</v>
      </c>
      <c r="P6550" s="24">
        <v>415115</v>
      </c>
      <c r="Q6550" s="24">
        <v>279906</v>
      </c>
      <c r="R6550" s="24">
        <v>489835</v>
      </c>
      <c r="S6550" s="24">
        <v>307044</v>
      </c>
      <c r="T6550" s="24">
        <v>537328</v>
      </c>
      <c r="U6550" s="24">
        <v>331688</v>
      </c>
      <c r="V6550" s="24">
        <v>580453</v>
      </c>
    </row>
    <row r="6551" spans="1:22" x14ac:dyDescent="0.3">
      <c r="A6551" s="54"/>
      <c r="B6551" s="54" t="s">
        <v>620</v>
      </c>
      <c r="C6551" s="54" t="s">
        <v>617</v>
      </c>
      <c r="D6551" t="s">
        <v>182</v>
      </c>
      <c r="E6551" s="54" t="s">
        <v>566</v>
      </c>
      <c r="F6551" s="57" t="s">
        <v>387</v>
      </c>
      <c r="G6551" s="23">
        <v>2</v>
      </c>
      <c r="H6551" s="23" t="s">
        <v>30</v>
      </c>
      <c r="I6551" s="24">
        <v>109720</v>
      </c>
      <c r="J6551" s="24">
        <v>192010</v>
      </c>
      <c r="K6551" s="24">
        <v>144269</v>
      </c>
      <c r="L6551" s="24">
        <v>252471</v>
      </c>
      <c r="M6551" s="24">
        <v>175874</v>
      </c>
      <c r="N6551" s="24">
        <v>307780</v>
      </c>
      <c r="O6551" s="24">
        <v>216652</v>
      </c>
      <c r="P6551" s="24">
        <v>379141</v>
      </c>
      <c r="Q6551" s="24">
        <v>258208</v>
      </c>
      <c r="R6551" s="24">
        <v>451863</v>
      </c>
      <c r="S6551" s="24">
        <v>285377</v>
      </c>
      <c r="T6551" s="24">
        <v>499409</v>
      </c>
      <c r="U6551" s="24">
        <v>310369</v>
      </c>
      <c r="V6551" s="24">
        <v>543146</v>
      </c>
    </row>
    <row r="6552" spans="1:22" x14ac:dyDescent="0.3">
      <c r="A6552" s="54"/>
      <c r="B6552" s="54" t="s">
        <v>620</v>
      </c>
      <c r="C6552" s="54" t="s">
        <v>617</v>
      </c>
      <c r="D6552" t="s">
        <v>182</v>
      </c>
      <c r="E6552" s="54" t="s">
        <v>566</v>
      </c>
      <c r="F6552" s="57" t="s">
        <v>387</v>
      </c>
      <c r="G6552" s="23">
        <v>3</v>
      </c>
      <c r="H6552" s="23" t="s">
        <v>31</v>
      </c>
      <c r="I6552" s="24">
        <v>98665</v>
      </c>
      <c r="J6552" s="24">
        <v>172664</v>
      </c>
      <c r="K6552" s="24">
        <v>133935</v>
      </c>
      <c r="L6552" s="24">
        <v>234386</v>
      </c>
      <c r="M6552" s="24">
        <v>169105</v>
      </c>
      <c r="N6552" s="24">
        <v>295934</v>
      </c>
      <c r="O6552" s="24">
        <v>222366</v>
      </c>
      <c r="P6552" s="24">
        <v>389140</v>
      </c>
      <c r="Q6552" s="24">
        <v>275043</v>
      </c>
      <c r="R6552" s="24">
        <v>481326</v>
      </c>
      <c r="S6552" s="24">
        <v>309515</v>
      </c>
      <c r="T6552" s="24">
        <v>541651</v>
      </c>
      <c r="U6552" s="24">
        <v>343468</v>
      </c>
      <c r="V6552" s="24">
        <v>601068</v>
      </c>
    </row>
    <row r="6553" spans="1:22" x14ac:dyDescent="0.3">
      <c r="A6553" s="54"/>
      <c r="B6553" s="54" t="s">
        <v>620</v>
      </c>
      <c r="C6553" s="54" t="s">
        <v>617</v>
      </c>
      <c r="D6553" t="s">
        <v>182</v>
      </c>
      <c r="E6553" s="54" t="s">
        <v>566</v>
      </c>
      <c r="F6553" s="57" t="s">
        <v>387</v>
      </c>
      <c r="G6553" s="23">
        <v>4</v>
      </c>
      <c r="H6553" s="23" t="s">
        <v>29</v>
      </c>
      <c r="I6553" s="24">
        <v>112371</v>
      </c>
      <c r="J6553" s="24">
        <v>179793</v>
      </c>
      <c r="K6553" s="24">
        <v>157319</v>
      </c>
      <c r="L6553" s="24">
        <v>251711</v>
      </c>
      <c r="M6553" s="24">
        <v>202267</v>
      </c>
      <c r="N6553" s="24">
        <v>323628</v>
      </c>
      <c r="O6553" s="24">
        <v>269690</v>
      </c>
      <c r="P6553" s="24">
        <v>431504</v>
      </c>
      <c r="Q6553" s="24">
        <v>337112</v>
      </c>
      <c r="R6553" s="24">
        <v>539380</v>
      </c>
      <c r="S6553" s="24">
        <v>382061</v>
      </c>
      <c r="T6553" s="24">
        <v>611297</v>
      </c>
      <c r="U6553" s="24">
        <v>427009</v>
      </c>
      <c r="V6553" s="24">
        <v>683214</v>
      </c>
    </row>
    <row r="6554" spans="1:22" hidden="1" x14ac:dyDescent="0.3">
      <c r="A6554" s="23"/>
      <c r="B6554" s="23">
        <v>2023</v>
      </c>
      <c r="C6554" s="23" t="s">
        <v>560</v>
      </c>
      <c r="D6554" t="s">
        <v>151</v>
      </c>
      <c r="E6554" s="23" t="s">
        <v>562</v>
      </c>
      <c r="F6554" s="23" t="s">
        <v>284</v>
      </c>
      <c r="G6554" s="23">
        <v>1</v>
      </c>
      <c r="H6554" s="23" t="s">
        <v>14</v>
      </c>
      <c r="I6554" s="24">
        <v>116292</v>
      </c>
      <c r="J6554" s="24">
        <v>203512</v>
      </c>
      <c r="K6554" s="24">
        <v>151027</v>
      </c>
      <c r="L6554" s="24">
        <v>264298</v>
      </c>
      <c r="M6554" s="24">
        <v>180544</v>
      </c>
      <c r="N6554" s="24">
        <v>315952</v>
      </c>
      <c r="O6554" s="24">
        <v>215383</v>
      </c>
      <c r="P6554" s="24">
        <v>376920</v>
      </c>
      <c r="Q6554" s="24">
        <v>254190</v>
      </c>
      <c r="R6554" s="24">
        <v>444832</v>
      </c>
      <c r="S6554" s="24">
        <v>278881</v>
      </c>
      <c r="T6554" s="24">
        <v>488041</v>
      </c>
      <c r="U6554" s="24">
        <v>302144</v>
      </c>
      <c r="V6554" s="24">
        <v>528751</v>
      </c>
    </row>
    <row r="6555" spans="1:22" hidden="1" x14ac:dyDescent="0.3">
      <c r="A6555" s="23"/>
      <c r="B6555" s="23">
        <v>2023</v>
      </c>
      <c r="C6555" s="23" t="s">
        <v>560</v>
      </c>
      <c r="D6555" t="s">
        <v>151</v>
      </c>
      <c r="E6555" s="23" t="s">
        <v>562</v>
      </c>
      <c r="F6555" s="23" t="s">
        <v>284</v>
      </c>
      <c r="G6555" s="23">
        <v>2</v>
      </c>
      <c r="H6555" s="23" t="s">
        <v>30</v>
      </c>
      <c r="I6555" s="24">
        <v>97185</v>
      </c>
      <c r="J6555" s="24">
        <v>170074</v>
      </c>
      <c r="K6555" s="24">
        <v>129405</v>
      </c>
      <c r="L6555" s="24">
        <v>226458</v>
      </c>
      <c r="M6555" s="24">
        <v>159340</v>
      </c>
      <c r="N6555" s="24">
        <v>278845</v>
      </c>
      <c r="O6555" s="24">
        <v>200304</v>
      </c>
      <c r="P6555" s="24">
        <v>350533</v>
      </c>
      <c r="Q6555" s="24">
        <v>242191</v>
      </c>
      <c r="R6555" s="24">
        <v>423834</v>
      </c>
      <c r="S6555" s="24">
        <v>267410</v>
      </c>
      <c r="T6555" s="24">
        <v>467967</v>
      </c>
      <c r="U6555" s="24">
        <v>291020</v>
      </c>
      <c r="V6555" s="24">
        <v>509285</v>
      </c>
    </row>
    <row r="6556" spans="1:22" hidden="1" x14ac:dyDescent="0.3">
      <c r="A6556" s="23"/>
      <c r="B6556" s="23">
        <v>2023</v>
      </c>
      <c r="C6556" s="23" t="s">
        <v>560</v>
      </c>
      <c r="D6556" t="s">
        <v>151</v>
      </c>
      <c r="E6556" s="23" t="s">
        <v>562</v>
      </c>
      <c r="F6556" s="23" t="s">
        <v>284</v>
      </c>
      <c r="G6556" s="23">
        <v>3</v>
      </c>
      <c r="H6556" s="23" t="s">
        <v>31</v>
      </c>
      <c r="I6556" s="24">
        <v>89476</v>
      </c>
      <c r="J6556" s="24">
        <v>156584</v>
      </c>
      <c r="K6556" s="24">
        <v>123539</v>
      </c>
      <c r="L6556" s="24">
        <v>216194</v>
      </c>
      <c r="M6556" s="24">
        <v>156620</v>
      </c>
      <c r="N6556" s="24">
        <v>274084</v>
      </c>
      <c r="O6556" s="24">
        <v>204384</v>
      </c>
      <c r="P6556" s="24">
        <v>357671</v>
      </c>
      <c r="Q6556" s="24">
        <v>254558</v>
      </c>
      <c r="R6556" s="24">
        <v>445476</v>
      </c>
      <c r="S6556" s="24">
        <v>286401</v>
      </c>
      <c r="T6556" s="24">
        <v>501202</v>
      </c>
      <c r="U6556" s="24">
        <v>317751</v>
      </c>
      <c r="V6556" s="24">
        <v>556064</v>
      </c>
    </row>
    <row r="6557" spans="1:22" hidden="1" x14ac:dyDescent="0.3">
      <c r="A6557" s="23"/>
      <c r="B6557" s="23">
        <v>2023</v>
      </c>
      <c r="C6557" s="23" t="s">
        <v>560</v>
      </c>
      <c r="D6557" t="s">
        <v>151</v>
      </c>
      <c r="E6557" s="23" t="s">
        <v>562</v>
      </c>
      <c r="F6557" s="23" t="s">
        <v>284</v>
      </c>
      <c r="G6557" s="23">
        <v>4</v>
      </c>
      <c r="H6557" s="23" t="s">
        <v>29</v>
      </c>
      <c r="I6557" s="24">
        <v>100257</v>
      </c>
      <c r="J6557" s="24">
        <v>160412</v>
      </c>
      <c r="K6557" s="24">
        <v>140360</v>
      </c>
      <c r="L6557" s="24">
        <v>224577</v>
      </c>
      <c r="M6557" s="24">
        <v>180463</v>
      </c>
      <c r="N6557" s="24">
        <v>288742</v>
      </c>
      <c r="O6557" s="24">
        <v>240618</v>
      </c>
      <c r="P6557" s="24">
        <v>384989</v>
      </c>
      <c r="Q6557" s="24">
        <v>300772</v>
      </c>
      <c r="R6557" s="24">
        <v>481236</v>
      </c>
      <c r="S6557" s="24">
        <v>340875</v>
      </c>
      <c r="T6557" s="24">
        <v>545401</v>
      </c>
      <c r="U6557" s="24">
        <v>380978</v>
      </c>
      <c r="V6557" s="24">
        <v>609565</v>
      </c>
    </row>
    <row r="6558" spans="1:22" hidden="1" x14ac:dyDescent="0.3">
      <c r="A6558" s="23"/>
      <c r="B6558" s="23">
        <v>2023</v>
      </c>
      <c r="C6558" s="23" t="s">
        <v>567</v>
      </c>
      <c r="D6558" t="s">
        <v>155</v>
      </c>
      <c r="E6558" s="23" t="s">
        <v>569</v>
      </c>
      <c r="F6558" s="23" t="s">
        <v>284</v>
      </c>
      <c r="G6558" s="23">
        <v>1</v>
      </c>
      <c r="H6558" s="23" t="s">
        <v>14</v>
      </c>
      <c r="I6558" s="24">
        <v>109402</v>
      </c>
      <c r="J6558" s="24">
        <v>191454</v>
      </c>
      <c r="K6558" s="24">
        <v>142070</v>
      </c>
      <c r="L6558" s="24">
        <v>248622</v>
      </c>
      <c r="M6558" s="24">
        <v>169828</v>
      </c>
      <c r="N6558" s="24">
        <v>297199</v>
      </c>
      <c r="O6558" s="24">
        <v>202588</v>
      </c>
      <c r="P6558" s="24">
        <v>354529</v>
      </c>
      <c r="Q6558" s="24">
        <v>239082</v>
      </c>
      <c r="R6558" s="24">
        <v>418393</v>
      </c>
      <c r="S6558" s="24">
        <v>262301</v>
      </c>
      <c r="T6558" s="24">
        <v>459027</v>
      </c>
      <c r="U6558" s="24">
        <v>284175</v>
      </c>
      <c r="V6558" s="24">
        <v>497307</v>
      </c>
    </row>
    <row r="6559" spans="1:22" hidden="1" x14ac:dyDescent="0.3">
      <c r="A6559" s="23"/>
      <c r="B6559" s="23">
        <v>2023</v>
      </c>
      <c r="C6559" s="23" t="s">
        <v>567</v>
      </c>
      <c r="D6559" t="s">
        <v>155</v>
      </c>
      <c r="E6559" s="23" t="s">
        <v>569</v>
      </c>
      <c r="F6559" s="23" t="s">
        <v>284</v>
      </c>
      <c r="G6559" s="23">
        <v>2</v>
      </c>
      <c r="H6559" s="23" t="s">
        <v>30</v>
      </c>
      <c r="I6559" s="24">
        <v>91477</v>
      </c>
      <c r="J6559" s="24">
        <v>160084</v>
      </c>
      <c r="K6559" s="24">
        <v>121785</v>
      </c>
      <c r="L6559" s="24">
        <v>213123</v>
      </c>
      <c r="M6559" s="24">
        <v>149935</v>
      </c>
      <c r="N6559" s="24">
        <v>262387</v>
      </c>
      <c r="O6559" s="24">
        <v>188442</v>
      </c>
      <c r="P6559" s="24">
        <v>329774</v>
      </c>
      <c r="Q6559" s="24">
        <v>227825</v>
      </c>
      <c r="R6559" s="24">
        <v>398693</v>
      </c>
      <c r="S6559" s="24">
        <v>251540</v>
      </c>
      <c r="T6559" s="24">
        <v>440195</v>
      </c>
      <c r="U6559" s="24">
        <v>273740</v>
      </c>
      <c r="V6559" s="24">
        <v>479045</v>
      </c>
    </row>
    <row r="6560" spans="1:22" hidden="1" x14ac:dyDescent="0.3">
      <c r="A6560" s="23"/>
      <c r="B6560" s="23">
        <v>2023</v>
      </c>
      <c r="C6560" s="23" t="s">
        <v>567</v>
      </c>
      <c r="D6560" t="s">
        <v>155</v>
      </c>
      <c r="E6560" s="23" t="s">
        <v>569</v>
      </c>
      <c r="F6560" s="23" t="s">
        <v>284</v>
      </c>
      <c r="G6560" s="23">
        <v>3</v>
      </c>
      <c r="H6560" s="23" t="s">
        <v>31</v>
      </c>
      <c r="I6560" s="24">
        <v>84253</v>
      </c>
      <c r="J6560" s="24">
        <v>147442</v>
      </c>
      <c r="K6560" s="24">
        <v>116333</v>
      </c>
      <c r="L6560" s="24">
        <v>203583</v>
      </c>
      <c r="M6560" s="24">
        <v>147492</v>
      </c>
      <c r="N6560" s="24">
        <v>258110</v>
      </c>
      <c r="O6560" s="24">
        <v>192488</v>
      </c>
      <c r="P6560" s="24">
        <v>336854</v>
      </c>
      <c r="Q6560" s="24">
        <v>239745</v>
      </c>
      <c r="R6560" s="24">
        <v>419554</v>
      </c>
      <c r="S6560" s="24">
        <v>269743</v>
      </c>
      <c r="T6560" s="24">
        <v>472050</v>
      </c>
      <c r="U6560" s="24">
        <v>299278</v>
      </c>
      <c r="V6560" s="24">
        <v>523736</v>
      </c>
    </row>
    <row r="6561" spans="1:22" hidden="1" x14ac:dyDescent="0.3">
      <c r="A6561" s="23"/>
      <c r="B6561" s="23">
        <v>2023</v>
      </c>
      <c r="C6561" s="23" t="s">
        <v>567</v>
      </c>
      <c r="D6561" t="s">
        <v>155</v>
      </c>
      <c r="E6561" s="23" t="s">
        <v>569</v>
      </c>
      <c r="F6561" s="23" t="s">
        <v>284</v>
      </c>
      <c r="G6561" s="23">
        <v>4</v>
      </c>
      <c r="H6561" s="23" t="s">
        <v>29</v>
      </c>
      <c r="I6561" s="24">
        <v>94318</v>
      </c>
      <c r="J6561" s="24">
        <v>150909</v>
      </c>
      <c r="K6561" s="24">
        <v>132046</v>
      </c>
      <c r="L6561" s="24">
        <v>211273</v>
      </c>
      <c r="M6561" s="24">
        <v>169773</v>
      </c>
      <c r="N6561" s="24">
        <v>271637</v>
      </c>
      <c r="O6561" s="24">
        <v>226364</v>
      </c>
      <c r="P6561" s="24">
        <v>362183</v>
      </c>
      <c r="Q6561" s="24">
        <v>282955</v>
      </c>
      <c r="R6561" s="24">
        <v>452728</v>
      </c>
      <c r="S6561" s="24">
        <v>320683</v>
      </c>
      <c r="T6561" s="24">
        <v>513092</v>
      </c>
      <c r="U6561" s="24">
        <v>358410</v>
      </c>
      <c r="V6561" s="24">
        <v>573456</v>
      </c>
    </row>
    <row r="6562" spans="1:22" x14ac:dyDescent="0.3">
      <c r="A6562" s="54"/>
      <c r="B6562" s="54" t="s">
        <v>620</v>
      </c>
      <c r="C6562" s="54" t="s">
        <v>617</v>
      </c>
      <c r="D6562" t="s">
        <v>151</v>
      </c>
      <c r="E6562" s="54" t="s">
        <v>562</v>
      </c>
      <c r="F6562" s="57" t="s">
        <v>284</v>
      </c>
      <c r="G6562" s="23">
        <v>1</v>
      </c>
      <c r="H6562" s="23" t="s">
        <v>14</v>
      </c>
      <c r="I6562" s="24">
        <v>117206</v>
      </c>
      <c r="J6562" s="24">
        <v>205111</v>
      </c>
      <c r="K6562" s="24">
        <v>152023</v>
      </c>
      <c r="L6562" s="24">
        <v>266041</v>
      </c>
      <c r="M6562" s="24">
        <v>182238</v>
      </c>
      <c r="N6562" s="24">
        <v>318917</v>
      </c>
      <c r="O6562" s="24">
        <v>217867</v>
      </c>
      <c r="P6562" s="24">
        <v>381267</v>
      </c>
      <c r="Q6562" s="24">
        <v>256975</v>
      </c>
      <c r="R6562" s="24">
        <v>449705</v>
      </c>
      <c r="S6562" s="24">
        <v>281843</v>
      </c>
      <c r="T6562" s="24">
        <v>493225</v>
      </c>
      <c r="U6562" s="24">
        <v>304344</v>
      </c>
      <c r="V6562" s="24">
        <v>532603</v>
      </c>
    </row>
    <row r="6563" spans="1:22" x14ac:dyDescent="0.3">
      <c r="A6563" s="54"/>
      <c r="B6563" s="54" t="s">
        <v>620</v>
      </c>
      <c r="C6563" s="54" t="s">
        <v>617</v>
      </c>
      <c r="D6563" t="s">
        <v>151</v>
      </c>
      <c r="E6563" s="54" t="s">
        <v>562</v>
      </c>
      <c r="F6563" s="57" t="s">
        <v>284</v>
      </c>
      <c r="G6563" s="23">
        <v>2</v>
      </c>
      <c r="H6563" s="23" t="s">
        <v>30</v>
      </c>
      <c r="I6563" s="24">
        <v>101496</v>
      </c>
      <c r="J6563" s="24">
        <v>177618</v>
      </c>
      <c r="K6563" s="24">
        <v>133264</v>
      </c>
      <c r="L6563" s="24">
        <v>233213</v>
      </c>
      <c r="M6563" s="24">
        <v>162279</v>
      </c>
      <c r="N6563" s="24">
        <v>283988</v>
      </c>
      <c r="O6563" s="24">
        <v>199573</v>
      </c>
      <c r="P6563" s="24">
        <v>349253</v>
      </c>
      <c r="Q6563" s="24">
        <v>237665</v>
      </c>
      <c r="R6563" s="24">
        <v>415914</v>
      </c>
      <c r="S6563" s="24">
        <v>262588</v>
      </c>
      <c r="T6563" s="24">
        <v>459530</v>
      </c>
      <c r="U6563" s="24">
        <v>285462</v>
      </c>
      <c r="V6563" s="24">
        <v>499558</v>
      </c>
    </row>
    <row r="6564" spans="1:22" x14ac:dyDescent="0.3">
      <c r="A6564" s="54"/>
      <c r="B6564" s="54" t="s">
        <v>620</v>
      </c>
      <c r="C6564" s="54" t="s">
        <v>617</v>
      </c>
      <c r="D6564" t="s">
        <v>151</v>
      </c>
      <c r="E6564" s="54" t="s">
        <v>562</v>
      </c>
      <c r="F6564" s="57" t="s">
        <v>284</v>
      </c>
      <c r="G6564" s="23">
        <v>3</v>
      </c>
      <c r="H6564" s="23" t="s">
        <v>31</v>
      </c>
      <c r="I6564" s="24">
        <v>91890</v>
      </c>
      <c r="J6564" s="24">
        <v>160808</v>
      </c>
      <c r="K6564" s="24">
        <v>124912</v>
      </c>
      <c r="L6564" s="24">
        <v>218596</v>
      </c>
      <c r="M6564" s="24">
        <v>157845</v>
      </c>
      <c r="N6564" s="24">
        <v>276229</v>
      </c>
      <c r="O6564" s="24">
        <v>207694</v>
      </c>
      <c r="P6564" s="24">
        <v>363465</v>
      </c>
      <c r="Q6564" s="24">
        <v>257025</v>
      </c>
      <c r="R6564" s="24">
        <v>449794</v>
      </c>
      <c r="S6564" s="24">
        <v>289336</v>
      </c>
      <c r="T6564" s="24">
        <v>506338</v>
      </c>
      <c r="U6564" s="24">
        <v>321186</v>
      </c>
      <c r="V6564" s="24">
        <v>562076</v>
      </c>
    </row>
    <row r="6565" spans="1:22" x14ac:dyDescent="0.3">
      <c r="A6565" s="54"/>
      <c r="B6565" s="54" t="s">
        <v>620</v>
      </c>
      <c r="C6565" s="54" t="s">
        <v>617</v>
      </c>
      <c r="D6565" t="s">
        <v>151</v>
      </c>
      <c r="E6565" s="54" t="s">
        <v>562</v>
      </c>
      <c r="F6565" s="57" t="s">
        <v>284</v>
      </c>
      <c r="G6565" s="23">
        <v>4</v>
      </c>
      <c r="H6565" s="23" t="s">
        <v>29</v>
      </c>
      <c r="I6565" s="24">
        <v>103414</v>
      </c>
      <c r="J6565" s="24">
        <v>165463</v>
      </c>
      <c r="K6565" s="24">
        <v>144780</v>
      </c>
      <c r="L6565" s="24">
        <v>231648</v>
      </c>
      <c r="M6565" s="24">
        <v>186146</v>
      </c>
      <c r="N6565" s="24">
        <v>297833</v>
      </c>
      <c r="O6565" s="24">
        <v>248194</v>
      </c>
      <c r="P6565" s="24">
        <v>397111</v>
      </c>
      <c r="Q6565" s="24">
        <v>310243</v>
      </c>
      <c r="R6565" s="24">
        <v>496389</v>
      </c>
      <c r="S6565" s="24">
        <v>351609</v>
      </c>
      <c r="T6565" s="24">
        <v>562574</v>
      </c>
      <c r="U6565" s="24">
        <v>392975</v>
      </c>
      <c r="V6565" s="24">
        <v>628759</v>
      </c>
    </row>
    <row r="6566" spans="1:22" x14ac:dyDescent="0.3">
      <c r="A6566" s="54"/>
      <c r="B6566" s="54" t="s">
        <v>620</v>
      </c>
      <c r="C6566" s="54" t="s">
        <v>611</v>
      </c>
      <c r="D6566" t="s">
        <v>155</v>
      </c>
      <c r="E6566" s="54" t="s">
        <v>569</v>
      </c>
      <c r="F6566" s="57" t="s">
        <v>284</v>
      </c>
      <c r="G6566" s="23">
        <v>1</v>
      </c>
      <c r="H6566" s="23" t="s">
        <v>14</v>
      </c>
      <c r="I6566" s="24">
        <v>111577</v>
      </c>
      <c r="J6566" s="24">
        <v>195259</v>
      </c>
      <c r="K6566" s="24">
        <v>144709</v>
      </c>
      <c r="L6566" s="24">
        <v>253241</v>
      </c>
      <c r="M6566" s="24">
        <v>173461</v>
      </c>
      <c r="N6566" s="24">
        <v>303557</v>
      </c>
      <c r="O6566" s="24">
        <v>207361</v>
      </c>
      <c r="P6566" s="24">
        <v>362882</v>
      </c>
      <c r="Q6566" s="24">
        <v>244572</v>
      </c>
      <c r="R6566" s="24">
        <v>428000</v>
      </c>
      <c r="S6566" s="24">
        <v>268235</v>
      </c>
      <c r="T6566" s="24">
        <v>469411</v>
      </c>
      <c r="U6566" s="24">
        <v>289638</v>
      </c>
      <c r="V6566" s="24">
        <v>506866</v>
      </c>
    </row>
    <row r="6567" spans="1:22" x14ac:dyDescent="0.3">
      <c r="A6567" s="54"/>
      <c r="B6567" s="54" t="s">
        <v>620</v>
      </c>
      <c r="C6567" s="54" t="s">
        <v>611</v>
      </c>
      <c r="D6567" t="s">
        <v>155</v>
      </c>
      <c r="E6567" s="54" t="s">
        <v>569</v>
      </c>
      <c r="F6567" s="57" t="s">
        <v>284</v>
      </c>
      <c r="G6567" s="23">
        <v>2</v>
      </c>
      <c r="H6567" s="23" t="s">
        <v>30</v>
      </c>
      <c r="I6567" s="24">
        <v>96677</v>
      </c>
      <c r="J6567" s="24">
        <v>169184</v>
      </c>
      <c r="K6567" s="24">
        <v>126917</v>
      </c>
      <c r="L6567" s="24">
        <v>222105</v>
      </c>
      <c r="M6567" s="24">
        <v>154531</v>
      </c>
      <c r="N6567" s="24">
        <v>270429</v>
      </c>
      <c r="O6567" s="24">
        <v>190010</v>
      </c>
      <c r="P6567" s="24">
        <v>332518</v>
      </c>
      <c r="Q6567" s="24">
        <v>226258</v>
      </c>
      <c r="R6567" s="24">
        <v>395951</v>
      </c>
      <c r="S6567" s="24">
        <v>249976</v>
      </c>
      <c r="T6567" s="24">
        <v>437457</v>
      </c>
      <c r="U6567" s="24">
        <v>271738</v>
      </c>
      <c r="V6567" s="24">
        <v>475541</v>
      </c>
    </row>
    <row r="6568" spans="1:22" x14ac:dyDescent="0.3">
      <c r="A6568" s="54"/>
      <c r="B6568" s="54" t="s">
        <v>620</v>
      </c>
      <c r="C6568" s="54" t="s">
        <v>611</v>
      </c>
      <c r="D6568" t="s">
        <v>155</v>
      </c>
      <c r="E6568" s="54" t="s">
        <v>569</v>
      </c>
      <c r="F6568" s="57" t="s">
        <v>284</v>
      </c>
      <c r="G6568" s="23">
        <v>3</v>
      </c>
      <c r="H6568" s="23" t="s">
        <v>31</v>
      </c>
      <c r="I6568" s="24">
        <v>87591</v>
      </c>
      <c r="J6568" s="24">
        <v>153284</v>
      </c>
      <c r="K6568" s="24">
        <v>119085</v>
      </c>
      <c r="L6568" s="24">
        <v>208399</v>
      </c>
      <c r="M6568" s="24">
        <v>150495</v>
      </c>
      <c r="N6568" s="24">
        <v>263367</v>
      </c>
      <c r="O6568" s="24">
        <v>198037</v>
      </c>
      <c r="P6568" s="24">
        <v>346565</v>
      </c>
      <c r="Q6568" s="24">
        <v>245088</v>
      </c>
      <c r="R6568" s="24">
        <v>428903</v>
      </c>
      <c r="S6568" s="24">
        <v>275908</v>
      </c>
      <c r="T6568" s="24">
        <v>482839</v>
      </c>
      <c r="U6568" s="24">
        <v>306291</v>
      </c>
      <c r="V6568" s="24">
        <v>536009</v>
      </c>
    </row>
    <row r="6569" spans="1:22" x14ac:dyDescent="0.3">
      <c r="A6569" s="54"/>
      <c r="B6569" s="54" t="s">
        <v>620</v>
      </c>
      <c r="C6569" s="54" t="s">
        <v>611</v>
      </c>
      <c r="D6569" t="s">
        <v>155</v>
      </c>
      <c r="E6569" s="54" t="s">
        <v>569</v>
      </c>
      <c r="F6569" s="57" t="s">
        <v>284</v>
      </c>
      <c r="G6569" s="23">
        <v>4</v>
      </c>
      <c r="H6569" s="23" t="s">
        <v>29</v>
      </c>
      <c r="I6569" s="24">
        <v>98449</v>
      </c>
      <c r="J6569" s="24">
        <v>157518</v>
      </c>
      <c r="K6569" s="24">
        <v>137828</v>
      </c>
      <c r="L6569" s="24">
        <v>220526</v>
      </c>
      <c r="M6569" s="24">
        <v>177208</v>
      </c>
      <c r="N6569" s="24">
        <v>283533</v>
      </c>
      <c r="O6569" s="24">
        <v>236277</v>
      </c>
      <c r="P6569" s="24">
        <v>378044</v>
      </c>
      <c r="Q6569" s="24">
        <v>295347</v>
      </c>
      <c r="R6569" s="24">
        <v>472555</v>
      </c>
      <c r="S6569" s="24">
        <v>334726</v>
      </c>
      <c r="T6569" s="24">
        <v>535562</v>
      </c>
      <c r="U6569" s="24">
        <v>374106</v>
      </c>
      <c r="V6569" s="24">
        <v>598569</v>
      </c>
    </row>
    <row r="6570" spans="1:22" hidden="1" x14ac:dyDescent="0.3">
      <c r="A6570" s="23"/>
      <c r="B6570" s="23">
        <v>2023</v>
      </c>
      <c r="C6570" s="23" t="s">
        <v>567</v>
      </c>
      <c r="D6570" t="s">
        <v>155</v>
      </c>
      <c r="E6570" s="23" t="s">
        <v>569</v>
      </c>
      <c r="F6570" s="23" t="s">
        <v>325</v>
      </c>
      <c r="G6570" s="23">
        <v>1</v>
      </c>
      <c r="H6570" s="23" t="s">
        <v>14</v>
      </c>
      <c r="I6570" s="24">
        <v>107409</v>
      </c>
      <c r="J6570" s="24">
        <v>187966</v>
      </c>
      <c r="K6570" s="24">
        <v>139396</v>
      </c>
      <c r="L6570" s="24">
        <v>243943</v>
      </c>
      <c r="M6570" s="24">
        <v>166557</v>
      </c>
      <c r="N6570" s="24">
        <v>291475</v>
      </c>
      <c r="O6570" s="24">
        <v>198583</v>
      </c>
      <c r="P6570" s="24">
        <v>347521</v>
      </c>
      <c r="Q6570" s="24">
        <v>234282</v>
      </c>
      <c r="R6570" s="24">
        <v>409994</v>
      </c>
      <c r="S6570" s="24">
        <v>257005</v>
      </c>
      <c r="T6570" s="24">
        <v>449759</v>
      </c>
      <c r="U6570" s="24">
        <v>278382</v>
      </c>
      <c r="V6570" s="24">
        <v>487169</v>
      </c>
    </row>
    <row r="6571" spans="1:22" hidden="1" x14ac:dyDescent="0.3">
      <c r="A6571" s="23"/>
      <c r="B6571" s="23">
        <v>2023</v>
      </c>
      <c r="C6571" s="23" t="s">
        <v>567</v>
      </c>
      <c r="D6571" t="s">
        <v>155</v>
      </c>
      <c r="E6571" s="23" t="s">
        <v>569</v>
      </c>
      <c r="F6571" s="23" t="s">
        <v>325</v>
      </c>
      <c r="G6571" s="23">
        <v>2</v>
      </c>
      <c r="H6571" s="23" t="s">
        <v>30</v>
      </c>
      <c r="I6571" s="24">
        <v>90272</v>
      </c>
      <c r="J6571" s="24">
        <v>157975</v>
      </c>
      <c r="K6571" s="24">
        <v>120003</v>
      </c>
      <c r="L6571" s="24">
        <v>210005</v>
      </c>
      <c r="M6571" s="24">
        <v>147539</v>
      </c>
      <c r="N6571" s="24">
        <v>258194</v>
      </c>
      <c r="O6571" s="24">
        <v>185059</v>
      </c>
      <c r="P6571" s="24">
        <v>323854</v>
      </c>
      <c r="Q6571" s="24">
        <v>223520</v>
      </c>
      <c r="R6571" s="24">
        <v>391161</v>
      </c>
      <c r="S6571" s="24">
        <v>246717</v>
      </c>
      <c r="T6571" s="24">
        <v>431755</v>
      </c>
      <c r="U6571" s="24">
        <v>268405</v>
      </c>
      <c r="V6571" s="24">
        <v>469709</v>
      </c>
    </row>
    <row r="6572" spans="1:22" hidden="1" x14ac:dyDescent="0.3">
      <c r="A6572" s="23"/>
      <c r="B6572" s="23">
        <v>2023</v>
      </c>
      <c r="C6572" s="23" t="s">
        <v>567</v>
      </c>
      <c r="D6572" t="s">
        <v>155</v>
      </c>
      <c r="E6572" s="23" t="s">
        <v>569</v>
      </c>
      <c r="F6572" s="23" t="s">
        <v>325</v>
      </c>
      <c r="G6572" s="23">
        <v>3</v>
      </c>
      <c r="H6572" s="23" t="s">
        <v>31</v>
      </c>
      <c r="I6572" s="24">
        <v>83438</v>
      </c>
      <c r="J6572" s="24">
        <v>146017</v>
      </c>
      <c r="K6572" s="24">
        <v>115264</v>
      </c>
      <c r="L6572" s="24">
        <v>201713</v>
      </c>
      <c r="M6572" s="24">
        <v>146209</v>
      </c>
      <c r="N6572" s="24">
        <v>255865</v>
      </c>
      <c r="O6572" s="24">
        <v>190961</v>
      </c>
      <c r="P6572" s="24">
        <v>334181</v>
      </c>
      <c r="Q6572" s="24">
        <v>237874</v>
      </c>
      <c r="R6572" s="24">
        <v>416279</v>
      </c>
      <c r="S6572" s="24">
        <v>267709</v>
      </c>
      <c r="T6572" s="24">
        <v>468491</v>
      </c>
      <c r="U6572" s="24">
        <v>297101</v>
      </c>
      <c r="V6572" s="24">
        <v>519927</v>
      </c>
    </row>
    <row r="6573" spans="1:22" hidden="1" x14ac:dyDescent="0.3">
      <c r="A6573" s="23"/>
      <c r="B6573" s="23">
        <v>2023</v>
      </c>
      <c r="C6573" s="23" t="s">
        <v>567</v>
      </c>
      <c r="D6573" t="s">
        <v>155</v>
      </c>
      <c r="E6573" s="23" t="s">
        <v>569</v>
      </c>
      <c r="F6573" s="23" t="s">
        <v>325</v>
      </c>
      <c r="G6573" s="23">
        <v>4</v>
      </c>
      <c r="H6573" s="23" t="s">
        <v>29</v>
      </c>
      <c r="I6573" s="24">
        <v>92610</v>
      </c>
      <c r="J6573" s="24">
        <v>148177</v>
      </c>
      <c r="K6573" s="24">
        <v>129655</v>
      </c>
      <c r="L6573" s="24">
        <v>207448</v>
      </c>
      <c r="M6573" s="24">
        <v>166699</v>
      </c>
      <c r="N6573" s="24">
        <v>266718</v>
      </c>
      <c r="O6573" s="24">
        <v>222265</v>
      </c>
      <c r="P6573" s="24">
        <v>355624</v>
      </c>
      <c r="Q6573" s="24">
        <v>277831</v>
      </c>
      <c r="R6573" s="24">
        <v>444530</v>
      </c>
      <c r="S6573" s="24">
        <v>314876</v>
      </c>
      <c r="T6573" s="24">
        <v>503801</v>
      </c>
      <c r="U6573" s="24">
        <v>351920</v>
      </c>
      <c r="V6573" s="24">
        <v>563072</v>
      </c>
    </row>
    <row r="6574" spans="1:22" x14ac:dyDescent="0.3">
      <c r="A6574" s="54"/>
      <c r="B6574" s="54" t="s">
        <v>620</v>
      </c>
      <c r="C6574" s="54" t="s">
        <v>611</v>
      </c>
      <c r="D6574" t="s">
        <v>155</v>
      </c>
      <c r="E6574" s="54" t="s">
        <v>569</v>
      </c>
      <c r="F6574" s="57" t="s">
        <v>325</v>
      </c>
      <c r="G6574" s="23">
        <v>1</v>
      </c>
      <c r="H6574" s="23" t="s">
        <v>14</v>
      </c>
      <c r="I6574" s="24">
        <v>110280</v>
      </c>
      <c r="J6574" s="24">
        <v>192990</v>
      </c>
      <c r="K6574" s="24">
        <v>142992</v>
      </c>
      <c r="L6574" s="24">
        <v>250235</v>
      </c>
      <c r="M6574" s="24">
        <v>171379</v>
      </c>
      <c r="N6574" s="24">
        <v>299913</v>
      </c>
      <c r="O6574" s="24">
        <v>204837</v>
      </c>
      <c r="P6574" s="24">
        <v>358464</v>
      </c>
      <c r="Q6574" s="24">
        <v>241564</v>
      </c>
      <c r="R6574" s="24">
        <v>422736</v>
      </c>
      <c r="S6574" s="24">
        <v>264923</v>
      </c>
      <c r="T6574" s="24">
        <v>463615</v>
      </c>
      <c r="U6574" s="24">
        <v>286027</v>
      </c>
      <c r="V6574" s="24">
        <v>500548</v>
      </c>
    </row>
    <row r="6575" spans="1:22" x14ac:dyDescent="0.3">
      <c r="A6575" s="54"/>
      <c r="B6575" s="54" t="s">
        <v>620</v>
      </c>
      <c r="C6575" s="54" t="s">
        <v>611</v>
      </c>
      <c r="D6575" t="s">
        <v>155</v>
      </c>
      <c r="E6575" s="54" t="s">
        <v>569</v>
      </c>
      <c r="F6575" s="57" t="s">
        <v>325</v>
      </c>
      <c r="G6575" s="23">
        <v>2</v>
      </c>
      <c r="H6575" s="23" t="s">
        <v>30</v>
      </c>
      <c r="I6575" s="24">
        <v>95704</v>
      </c>
      <c r="J6575" s="24">
        <v>167482</v>
      </c>
      <c r="K6575" s="24">
        <v>125586</v>
      </c>
      <c r="L6575" s="24">
        <v>219776</v>
      </c>
      <c r="M6575" s="24">
        <v>152860</v>
      </c>
      <c r="N6575" s="24">
        <v>267505</v>
      </c>
      <c r="O6575" s="24">
        <v>187863</v>
      </c>
      <c r="P6575" s="24">
        <v>328760</v>
      </c>
      <c r="Q6575" s="24">
        <v>223648</v>
      </c>
      <c r="R6575" s="24">
        <v>391384</v>
      </c>
      <c r="S6575" s="24">
        <v>247068</v>
      </c>
      <c r="T6575" s="24">
        <v>432370</v>
      </c>
      <c r="U6575" s="24">
        <v>268542</v>
      </c>
      <c r="V6575" s="24">
        <v>469949</v>
      </c>
    </row>
    <row r="6576" spans="1:22" x14ac:dyDescent="0.3">
      <c r="A6576" s="54"/>
      <c r="B6576" s="54" t="s">
        <v>620</v>
      </c>
      <c r="C6576" s="54" t="s">
        <v>611</v>
      </c>
      <c r="D6576" t="s">
        <v>155</v>
      </c>
      <c r="E6576" s="54" t="s">
        <v>569</v>
      </c>
      <c r="F6576" s="57" t="s">
        <v>325</v>
      </c>
      <c r="G6576" s="23">
        <v>3</v>
      </c>
      <c r="H6576" s="23" t="s">
        <v>31</v>
      </c>
      <c r="I6576" s="24">
        <v>86883</v>
      </c>
      <c r="J6576" s="24">
        <v>152046</v>
      </c>
      <c r="K6576" s="24">
        <v>118172</v>
      </c>
      <c r="L6576" s="24">
        <v>206801</v>
      </c>
      <c r="M6576" s="24">
        <v>149378</v>
      </c>
      <c r="N6576" s="24">
        <v>261412</v>
      </c>
      <c r="O6576" s="24">
        <v>196605</v>
      </c>
      <c r="P6576" s="24">
        <v>344058</v>
      </c>
      <c r="Q6576" s="24">
        <v>243350</v>
      </c>
      <c r="R6576" s="24">
        <v>425863</v>
      </c>
      <c r="S6576" s="24">
        <v>273979</v>
      </c>
      <c r="T6576" s="24">
        <v>479464</v>
      </c>
      <c r="U6576" s="24">
        <v>304181</v>
      </c>
      <c r="V6576" s="24">
        <v>532316</v>
      </c>
    </row>
    <row r="6577" spans="1:22" x14ac:dyDescent="0.3">
      <c r="A6577" s="54"/>
      <c r="B6577" s="54" t="s">
        <v>620</v>
      </c>
      <c r="C6577" s="54" t="s">
        <v>611</v>
      </c>
      <c r="D6577" t="s">
        <v>155</v>
      </c>
      <c r="E6577" s="54" t="s">
        <v>569</v>
      </c>
      <c r="F6577" s="57" t="s">
        <v>325</v>
      </c>
      <c r="G6577" s="23">
        <v>4</v>
      </c>
      <c r="H6577" s="23" t="s">
        <v>29</v>
      </c>
      <c r="I6577" s="24">
        <v>97309</v>
      </c>
      <c r="J6577" s="24">
        <v>155694</v>
      </c>
      <c r="K6577" s="24">
        <v>136232</v>
      </c>
      <c r="L6577" s="24">
        <v>217971</v>
      </c>
      <c r="M6577" s="24">
        <v>175156</v>
      </c>
      <c r="N6577" s="24">
        <v>280249</v>
      </c>
      <c r="O6577" s="24">
        <v>233541</v>
      </c>
      <c r="P6577" s="24">
        <v>373665</v>
      </c>
      <c r="Q6577" s="24">
        <v>291926</v>
      </c>
      <c r="R6577" s="24">
        <v>467081</v>
      </c>
      <c r="S6577" s="24">
        <v>330849</v>
      </c>
      <c r="T6577" s="24">
        <v>529359</v>
      </c>
      <c r="U6577" s="24">
        <v>369773</v>
      </c>
      <c r="V6577" s="24">
        <v>591637</v>
      </c>
    </row>
    <row r="6578" spans="1:22" hidden="1" x14ac:dyDescent="0.3">
      <c r="A6578" s="23"/>
      <c r="B6578" s="23">
        <v>2023</v>
      </c>
      <c r="C6578" s="23" t="s">
        <v>551</v>
      </c>
      <c r="D6578" t="s">
        <v>147</v>
      </c>
      <c r="E6578" s="23" t="s">
        <v>553</v>
      </c>
      <c r="F6578" s="23" t="s">
        <v>358</v>
      </c>
      <c r="G6578" s="23">
        <v>1</v>
      </c>
      <c r="H6578" s="23" t="s">
        <v>14</v>
      </c>
      <c r="I6578" s="24">
        <v>108973</v>
      </c>
      <c r="J6578" s="24">
        <v>190703</v>
      </c>
      <c r="K6578" s="24">
        <v>141636</v>
      </c>
      <c r="L6578" s="24">
        <v>247863</v>
      </c>
      <c r="M6578" s="24">
        <v>169417</v>
      </c>
      <c r="N6578" s="24">
        <v>296480</v>
      </c>
      <c r="O6578" s="24">
        <v>202248</v>
      </c>
      <c r="P6578" s="24">
        <v>353935</v>
      </c>
      <c r="Q6578" s="24">
        <v>238787</v>
      </c>
      <c r="R6578" s="24">
        <v>417877</v>
      </c>
      <c r="S6578" s="24">
        <v>262023</v>
      </c>
      <c r="T6578" s="24">
        <v>458540</v>
      </c>
      <c r="U6578" s="24">
        <v>283954</v>
      </c>
      <c r="V6578" s="24">
        <v>496920</v>
      </c>
    </row>
    <row r="6579" spans="1:22" hidden="1" x14ac:dyDescent="0.3">
      <c r="A6579" s="23"/>
      <c r="B6579" s="23">
        <v>2023</v>
      </c>
      <c r="C6579" s="23" t="s">
        <v>551</v>
      </c>
      <c r="D6579" t="s">
        <v>147</v>
      </c>
      <c r="E6579" s="23" t="s">
        <v>553</v>
      </c>
      <c r="F6579" s="23" t="s">
        <v>358</v>
      </c>
      <c r="G6579" s="23">
        <v>2</v>
      </c>
      <c r="H6579" s="23" t="s">
        <v>30</v>
      </c>
      <c r="I6579" s="24">
        <v>90448</v>
      </c>
      <c r="J6579" s="24">
        <v>158285</v>
      </c>
      <c r="K6579" s="24">
        <v>120673</v>
      </c>
      <c r="L6579" s="24">
        <v>211178</v>
      </c>
      <c r="M6579" s="24">
        <v>148860</v>
      </c>
      <c r="N6579" s="24">
        <v>260506</v>
      </c>
      <c r="O6579" s="24">
        <v>187630</v>
      </c>
      <c r="P6579" s="24">
        <v>328352</v>
      </c>
      <c r="Q6579" s="24">
        <v>227154</v>
      </c>
      <c r="R6579" s="24">
        <v>397520</v>
      </c>
      <c r="S6579" s="24">
        <v>250902</v>
      </c>
      <c r="T6579" s="24">
        <v>439079</v>
      </c>
      <c r="U6579" s="24">
        <v>273170</v>
      </c>
      <c r="V6579" s="24">
        <v>478048</v>
      </c>
    </row>
    <row r="6580" spans="1:22" hidden="1" x14ac:dyDescent="0.3">
      <c r="A6580" s="23"/>
      <c r="B6580" s="23">
        <v>2023</v>
      </c>
      <c r="C6580" s="23" t="s">
        <v>551</v>
      </c>
      <c r="D6580" t="s">
        <v>147</v>
      </c>
      <c r="E6580" s="23" t="s">
        <v>553</v>
      </c>
      <c r="F6580" s="23" t="s">
        <v>358</v>
      </c>
      <c r="G6580" s="23">
        <v>3</v>
      </c>
      <c r="H6580" s="23" t="s">
        <v>31</v>
      </c>
      <c r="I6580" s="24">
        <v>82877</v>
      </c>
      <c r="J6580" s="24">
        <v>145035</v>
      </c>
      <c r="K6580" s="24">
        <v>114353</v>
      </c>
      <c r="L6580" s="24">
        <v>200118</v>
      </c>
      <c r="M6580" s="24">
        <v>144876</v>
      </c>
      <c r="N6580" s="24">
        <v>253533</v>
      </c>
      <c r="O6580" s="24">
        <v>188861</v>
      </c>
      <c r="P6580" s="24">
        <v>330507</v>
      </c>
      <c r="Q6580" s="24">
        <v>235183</v>
      </c>
      <c r="R6580" s="24">
        <v>411570</v>
      </c>
      <c r="S6580" s="24">
        <v>264507</v>
      </c>
      <c r="T6580" s="24">
        <v>462887</v>
      </c>
      <c r="U6580" s="24">
        <v>293352</v>
      </c>
      <c r="V6580" s="24">
        <v>513366</v>
      </c>
    </row>
    <row r="6581" spans="1:22" hidden="1" x14ac:dyDescent="0.3">
      <c r="A6581" s="23"/>
      <c r="B6581" s="23">
        <v>2023</v>
      </c>
      <c r="C6581" s="23" t="s">
        <v>551</v>
      </c>
      <c r="D6581" t="s">
        <v>147</v>
      </c>
      <c r="E6581" s="23" t="s">
        <v>553</v>
      </c>
      <c r="F6581" s="23" t="s">
        <v>358</v>
      </c>
      <c r="G6581" s="23">
        <v>4</v>
      </c>
      <c r="H6581" s="23" t="s">
        <v>29</v>
      </c>
      <c r="I6581" s="24">
        <v>93933</v>
      </c>
      <c r="J6581" s="24">
        <v>150293</v>
      </c>
      <c r="K6581" s="24">
        <v>131507</v>
      </c>
      <c r="L6581" s="24">
        <v>210411</v>
      </c>
      <c r="M6581" s="24">
        <v>169080</v>
      </c>
      <c r="N6581" s="24">
        <v>270528</v>
      </c>
      <c r="O6581" s="24">
        <v>225440</v>
      </c>
      <c r="P6581" s="24">
        <v>360704</v>
      </c>
      <c r="Q6581" s="24">
        <v>281800</v>
      </c>
      <c r="R6581" s="24">
        <v>450880</v>
      </c>
      <c r="S6581" s="24">
        <v>319373</v>
      </c>
      <c r="T6581" s="24">
        <v>510997</v>
      </c>
      <c r="U6581" s="24">
        <v>356947</v>
      </c>
      <c r="V6581" s="24">
        <v>571115</v>
      </c>
    </row>
    <row r="6582" spans="1:22" x14ac:dyDescent="0.3">
      <c r="A6582" s="54"/>
      <c r="B6582" s="54" t="s">
        <v>620</v>
      </c>
      <c r="C6582" s="54" t="s">
        <v>608</v>
      </c>
      <c r="D6582" t="s">
        <v>147</v>
      </c>
      <c r="E6582" s="54" t="s">
        <v>553</v>
      </c>
      <c r="F6582" s="57" t="s">
        <v>358</v>
      </c>
      <c r="G6582" s="23">
        <v>1</v>
      </c>
      <c r="H6582" s="23" t="s">
        <v>14</v>
      </c>
      <c r="I6582" s="24">
        <v>109915</v>
      </c>
      <c r="J6582" s="24">
        <v>192351</v>
      </c>
      <c r="K6582" s="24">
        <v>142684</v>
      </c>
      <c r="L6582" s="24">
        <v>249698</v>
      </c>
      <c r="M6582" s="24">
        <v>171121</v>
      </c>
      <c r="N6582" s="24">
        <v>299462</v>
      </c>
      <c r="O6582" s="24">
        <v>204693</v>
      </c>
      <c r="P6582" s="24">
        <v>358213</v>
      </c>
      <c r="Q6582" s="24">
        <v>241537</v>
      </c>
      <c r="R6582" s="24">
        <v>422689</v>
      </c>
      <c r="S6582" s="24">
        <v>264955</v>
      </c>
      <c r="T6582" s="24">
        <v>463672</v>
      </c>
      <c r="U6582" s="24">
        <v>286220</v>
      </c>
      <c r="V6582" s="24">
        <v>500884</v>
      </c>
    </row>
    <row r="6583" spans="1:22" x14ac:dyDescent="0.3">
      <c r="A6583" s="54"/>
      <c r="B6583" s="54" t="s">
        <v>620</v>
      </c>
      <c r="C6583" s="54" t="s">
        <v>608</v>
      </c>
      <c r="D6583" t="s">
        <v>147</v>
      </c>
      <c r="E6583" s="54" t="s">
        <v>553</v>
      </c>
      <c r="F6583" s="57" t="s">
        <v>358</v>
      </c>
      <c r="G6583" s="23">
        <v>2</v>
      </c>
      <c r="H6583" s="23" t="s">
        <v>30</v>
      </c>
      <c r="I6583" s="24">
        <v>94684</v>
      </c>
      <c r="J6583" s="24">
        <v>165697</v>
      </c>
      <c r="K6583" s="24">
        <v>124498</v>
      </c>
      <c r="L6583" s="24">
        <v>217871</v>
      </c>
      <c r="M6583" s="24">
        <v>151770</v>
      </c>
      <c r="N6583" s="24">
        <v>265598</v>
      </c>
      <c r="O6583" s="24">
        <v>186958</v>
      </c>
      <c r="P6583" s="24">
        <v>327176</v>
      </c>
      <c r="Q6583" s="24">
        <v>222817</v>
      </c>
      <c r="R6583" s="24">
        <v>389929</v>
      </c>
      <c r="S6583" s="24">
        <v>246262</v>
      </c>
      <c r="T6583" s="24">
        <v>430958</v>
      </c>
      <c r="U6583" s="24">
        <v>267828</v>
      </c>
      <c r="V6583" s="24">
        <v>468699</v>
      </c>
    </row>
    <row r="6584" spans="1:22" x14ac:dyDescent="0.3">
      <c r="A6584" s="54"/>
      <c r="B6584" s="54" t="s">
        <v>620</v>
      </c>
      <c r="C6584" s="54" t="s">
        <v>608</v>
      </c>
      <c r="D6584" t="s">
        <v>147</v>
      </c>
      <c r="E6584" s="54" t="s">
        <v>553</v>
      </c>
      <c r="F6584" s="57" t="s">
        <v>358</v>
      </c>
      <c r="G6584" s="23">
        <v>3</v>
      </c>
      <c r="H6584" s="23" t="s">
        <v>31</v>
      </c>
      <c r="I6584" s="24">
        <v>85148</v>
      </c>
      <c r="J6584" s="24">
        <v>149010</v>
      </c>
      <c r="K6584" s="24">
        <v>115587</v>
      </c>
      <c r="L6584" s="24">
        <v>202277</v>
      </c>
      <c r="M6584" s="24">
        <v>145940</v>
      </c>
      <c r="N6584" s="24">
        <v>255395</v>
      </c>
      <c r="O6584" s="24">
        <v>191905</v>
      </c>
      <c r="P6584" s="24">
        <v>335834</v>
      </c>
      <c r="Q6584" s="24">
        <v>237368</v>
      </c>
      <c r="R6584" s="24">
        <v>415394</v>
      </c>
      <c r="S6584" s="24">
        <v>267118</v>
      </c>
      <c r="T6584" s="24">
        <v>467456</v>
      </c>
      <c r="U6584" s="24">
        <v>296421</v>
      </c>
      <c r="V6584" s="24">
        <v>518736</v>
      </c>
    </row>
    <row r="6585" spans="1:22" x14ac:dyDescent="0.3">
      <c r="A6585" s="54"/>
      <c r="B6585" s="54" t="s">
        <v>620</v>
      </c>
      <c r="C6585" s="54" t="s">
        <v>608</v>
      </c>
      <c r="D6585" t="s">
        <v>147</v>
      </c>
      <c r="E6585" s="54" t="s">
        <v>553</v>
      </c>
      <c r="F6585" s="57" t="s">
        <v>358</v>
      </c>
      <c r="G6585" s="23">
        <v>4</v>
      </c>
      <c r="H6585" s="23" t="s">
        <v>29</v>
      </c>
      <c r="I6585" s="24">
        <v>96969</v>
      </c>
      <c r="J6585" s="24">
        <v>155150</v>
      </c>
      <c r="K6585" s="24">
        <v>135756</v>
      </c>
      <c r="L6585" s="24">
        <v>217210</v>
      </c>
      <c r="M6585" s="24">
        <v>174544</v>
      </c>
      <c r="N6585" s="24">
        <v>279270</v>
      </c>
      <c r="O6585" s="24">
        <v>232725</v>
      </c>
      <c r="P6585" s="24">
        <v>372360</v>
      </c>
      <c r="Q6585" s="24">
        <v>290906</v>
      </c>
      <c r="R6585" s="24">
        <v>465450</v>
      </c>
      <c r="S6585" s="24">
        <v>329694</v>
      </c>
      <c r="T6585" s="24">
        <v>527510</v>
      </c>
      <c r="U6585" s="24">
        <v>368481</v>
      </c>
      <c r="V6585" s="24">
        <v>589570</v>
      </c>
    </row>
    <row r="6586" spans="1:22" hidden="1" x14ac:dyDescent="0.3">
      <c r="A6586" s="23"/>
      <c r="B6586" s="23">
        <v>2023</v>
      </c>
      <c r="C6586" s="23" t="s">
        <v>544</v>
      </c>
      <c r="D6586" t="s">
        <v>114</v>
      </c>
      <c r="E6586" s="23" t="s">
        <v>548</v>
      </c>
      <c r="F6586" s="23" t="s">
        <v>412</v>
      </c>
      <c r="G6586" s="23">
        <v>1</v>
      </c>
      <c r="H6586" s="23" t="s">
        <v>14</v>
      </c>
      <c r="I6586" s="24">
        <v>123150</v>
      </c>
      <c r="J6586" s="24">
        <v>215512</v>
      </c>
      <c r="K6586" s="24">
        <v>159941</v>
      </c>
      <c r="L6586" s="24">
        <v>279897</v>
      </c>
      <c r="M6586" s="24">
        <v>191207</v>
      </c>
      <c r="N6586" s="24">
        <v>334613</v>
      </c>
      <c r="O6586" s="24">
        <v>228114</v>
      </c>
      <c r="P6586" s="24">
        <v>399200</v>
      </c>
      <c r="Q6586" s="24">
        <v>269222</v>
      </c>
      <c r="R6586" s="24">
        <v>471139</v>
      </c>
      <c r="S6586" s="24">
        <v>295376</v>
      </c>
      <c r="T6586" s="24">
        <v>516909</v>
      </c>
      <c r="U6586" s="24">
        <v>320021</v>
      </c>
      <c r="V6586" s="24">
        <v>560036</v>
      </c>
    </row>
    <row r="6587" spans="1:22" hidden="1" x14ac:dyDescent="0.3">
      <c r="A6587" s="23"/>
      <c r="B6587" s="23">
        <v>2023</v>
      </c>
      <c r="C6587" s="23" t="s">
        <v>544</v>
      </c>
      <c r="D6587" t="s">
        <v>114</v>
      </c>
      <c r="E6587" s="23" t="s">
        <v>548</v>
      </c>
      <c r="F6587" s="23" t="s">
        <v>412</v>
      </c>
      <c r="G6587" s="23">
        <v>2</v>
      </c>
      <c r="H6587" s="23" t="s">
        <v>30</v>
      </c>
      <c r="I6587" s="24">
        <v>102871</v>
      </c>
      <c r="J6587" s="24">
        <v>180023</v>
      </c>
      <c r="K6587" s="24">
        <v>136992</v>
      </c>
      <c r="L6587" s="24">
        <v>239737</v>
      </c>
      <c r="M6587" s="24">
        <v>168703</v>
      </c>
      <c r="N6587" s="24">
        <v>295230</v>
      </c>
      <c r="O6587" s="24">
        <v>212111</v>
      </c>
      <c r="P6587" s="24">
        <v>371194</v>
      </c>
      <c r="Q6587" s="24">
        <v>256488</v>
      </c>
      <c r="R6587" s="24">
        <v>448853</v>
      </c>
      <c r="S6587" s="24">
        <v>283202</v>
      </c>
      <c r="T6587" s="24">
        <v>495603</v>
      </c>
      <c r="U6587" s="24">
        <v>308215</v>
      </c>
      <c r="V6587" s="24">
        <v>539376</v>
      </c>
    </row>
    <row r="6588" spans="1:22" hidden="1" x14ac:dyDescent="0.3">
      <c r="A6588" s="23"/>
      <c r="B6588" s="23">
        <v>2023</v>
      </c>
      <c r="C6588" s="23" t="s">
        <v>544</v>
      </c>
      <c r="D6588" t="s">
        <v>114</v>
      </c>
      <c r="E6588" s="23" t="s">
        <v>548</v>
      </c>
      <c r="F6588" s="23" t="s">
        <v>412</v>
      </c>
      <c r="G6588" s="23">
        <v>3</v>
      </c>
      <c r="H6588" s="23" t="s">
        <v>31</v>
      </c>
      <c r="I6588" s="24">
        <v>94682</v>
      </c>
      <c r="J6588" s="24">
        <v>165693</v>
      </c>
      <c r="K6588" s="24">
        <v>130721</v>
      </c>
      <c r="L6588" s="24">
        <v>228762</v>
      </c>
      <c r="M6588" s="24">
        <v>165717</v>
      </c>
      <c r="N6588" s="24">
        <v>290005</v>
      </c>
      <c r="O6588" s="24">
        <v>216242</v>
      </c>
      <c r="P6588" s="24">
        <v>378423</v>
      </c>
      <c r="Q6588" s="24">
        <v>269324</v>
      </c>
      <c r="R6588" s="24">
        <v>471316</v>
      </c>
      <c r="S6588" s="24">
        <v>303007</v>
      </c>
      <c r="T6588" s="24">
        <v>530262</v>
      </c>
      <c r="U6588" s="24">
        <v>336166</v>
      </c>
      <c r="V6588" s="24">
        <v>588291</v>
      </c>
    </row>
    <row r="6589" spans="1:22" hidden="1" x14ac:dyDescent="0.3">
      <c r="A6589" s="23"/>
      <c r="B6589" s="23">
        <v>2023</v>
      </c>
      <c r="C6589" s="23" t="s">
        <v>544</v>
      </c>
      <c r="D6589" t="s">
        <v>114</v>
      </c>
      <c r="E6589" s="23" t="s">
        <v>548</v>
      </c>
      <c r="F6589" s="23" t="s">
        <v>412</v>
      </c>
      <c r="G6589" s="23">
        <v>4</v>
      </c>
      <c r="H6589" s="23" t="s">
        <v>29</v>
      </c>
      <c r="I6589" s="24">
        <v>106168</v>
      </c>
      <c r="J6589" s="24">
        <v>169869</v>
      </c>
      <c r="K6589" s="24">
        <v>148636</v>
      </c>
      <c r="L6589" s="24">
        <v>237817</v>
      </c>
      <c r="M6589" s="24">
        <v>191103</v>
      </c>
      <c r="N6589" s="24">
        <v>305765</v>
      </c>
      <c r="O6589" s="24">
        <v>254804</v>
      </c>
      <c r="P6589" s="24">
        <v>407687</v>
      </c>
      <c r="Q6589" s="24">
        <v>318505</v>
      </c>
      <c r="R6589" s="24">
        <v>509608</v>
      </c>
      <c r="S6589" s="24">
        <v>360972</v>
      </c>
      <c r="T6589" s="24">
        <v>577556</v>
      </c>
      <c r="U6589" s="24">
        <v>403440</v>
      </c>
      <c r="V6589" s="24">
        <v>645504</v>
      </c>
    </row>
    <row r="6590" spans="1:22" x14ac:dyDescent="0.3">
      <c r="A6590" s="54"/>
      <c r="B6590" s="54" t="s">
        <v>620</v>
      </c>
      <c r="C6590" s="54" t="s">
        <v>614</v>
      </c>
      <c r="D6590" t="s">
        <v>114</v>
      </c>
      <c r="E6590" s="54" t="s">
        <v>548</v>
      </c>
      <c r="F6590" s="57" t="s">
        <v>412</v>
      </c>
      <c r="G6590" s="23">
        <v>1</v>
      </c>
      <c r="H6590" s="23" t="s">
        <v>14</v>
      </c>
      <c r="I6590" s="24">
        <v>121660</v>
      </c>
      <c r="J6590" s="24">
        <v>212905</v>
      </c>
      <c r="K6590" s="24">
        <v>157887</v>
      </c>
      <c r="L6590" s="24">
        <v>276303</v>
      </c>
      <c r="M6590" s="24">
        <v>189325</v>
      </c>
      <c r="N6590" s="24">
        <v>331319</v>
      </c>
      <c r="O6590" s="24">
        <v>226425</v>
      </c>
      <c r="P6590" s="24">
        <v>396245</v>
      </c>
      <c r="Q6590" s="24">
        <v>267143</v>
      </c>
      <c r="R6590" s="24">
        <v>467501</v>
      </c>
      <c r="S6590" s="24">
        <v>293028</v>
      </c>
      <c r="T6590" s="24">
        <v>512800</v>
      </c>
      <c r="U6590" s="24">
        <v>316505</v>
      </c>
      <c r="V6590" s="24">
        <v>553883</v>
      </c>
    </row>
    <row r="6591" spans="1:22" x14ac:dyDescent="0.3">
      <c r="A6591" s="54"/>
      <c r="B6591" s="54" t="s">
        <v>620</v>
      </c>
      <c r="C6591" s="54" t="s">
        <v>614</v>
      </c>
      <c r="D6591" t="s">
        <v>114</v>
      </c>
      <c r="E6591" s="54" t="s">
        <v>548</v>
      </c>
      <c r="F6591" s="57" t="s">
        <v>412</v>
      </c>
      <c r="G6591" s="23">
        <v>2</v>
      </c>
      <c r="H6591" s="23" t="s">
        <v>30</v>
      </c>
      <c r="I6591" s="24">
        <v>104986</v>
      </c>
      <c r="J6591" s="24">
        <v>183726</v>
      </c>
      <c r="K6591" s="24">
        <v>137978</v>
      </c>
      <c r="L6591" s="24">
        <v>241461</v>
      </c>
      <c r="M6591" s="24">
        <v>168141</v>
      </c>
      <c r="N6591" s="24">
        <v>294247</v>
      </c>
      <c r="O6591" s="24">
        <v>207010</v>
      </c>
      <c r="P6591" s="24">
        <v>362267</v>
      </c>
      <c r="Q6591" s="24">
        <v>246650</v>
      </c>
      <c r="R6591" s="24">
        <v>431637</v>
      </c>
      <c r="S6591" s="24">
        <v>272573</v>
      </c>
      <c r="T6591" s="24">
        <v>477003</v>
      </c>
      <c r="U6591" s="24">
        <v>296401</v>
      </c>
      <c r="V6591" s="24">
        <v>518702</v>
      </c>
    </row>
    <row r="6592" spans="1:22" x14ac:dyDescent="0.3">
      <c r="A6592" s="54"/>
      <c r="B6592" s="54" t="s">
        <v>620</v>
      </c>
      <c r="C6592" s="54" t="s">
        <v>614</v>
      </c>
      <c r="D6592" t="s">
        <v>114</v>
      </c>
      <c r="E6592" s="54" t="s">
        <v>548</v>
      </c>
      <c r="F6592" s="57" t="s">
        <v>412</v>
      </c>
      <c r="G6592" s="23">
        <v>3</v>
      </c>
      <c r="H6592" s="23" t="s">
        <v>31</v>
      </c>
      <c r="I6592" s="24">
        <v>94627</v>
      </c>
      <c r="J6592" s="24">
        <v>165598</v>
      </c>
      <c r="K6592" s="24">
        <v>128514</v>
      </c>
      <c r="L6592" s="24">
        <v>224900</v>
      </c>
      <c r="M6592" s="24">
        <v>162308</v>
      </c>
      <c r="N6592" s="24">
        <v>284039</v>
      </c>
      <c r="O6592" s="24">
        <v>213475</v>
      </c>
      <c r="P6592" s="24">
        <v>373581</v>
      </c>
      <c r="Q6592" s="24">
        <v>264092</v>
      </c>
      <c r="R6592" s="24">
        <v>462161</v>
      </c>
      <c r="S6592" s="24">
        <v>297225</v>
      </c>
      <c r="T6592" s="24">
        <v>520144</v>
      </c>
      <c r="U6592" s="24">
        <v>329869</v>
      </c>
      <c r="V6592" s="24">
        <v>577271</v>
      </c>
    </row>
    <row r="6593" spans="1:22" x14ac:dyDescent="0.3">
      <c r="A6593" s="54"/>
      <c r="B6593" s="54" t="s">
        <v>620</v>
      </c>
      <c r="C6593" s="54" t="s">
        <v>614</v>
      </c>
      <c r="D6593" t="s">
        <v>114</v>
      </c>
      <c r="E6593" s="54" t="s">
        <v>548</v>
      </c>
      <c r="F6593" s="57" t="s">
        <v>412</v>
      </c>
      <c r="G6593" s="23">
        <v>4</v>
      </c>
      <c r="H6593" s="23" t="s">
        <v>29</v>
      </c>
      <c r="I6593" s="24">
        <v>107335</v>
      </c>
      <c r="J6593" s="24">
        <v>171736</v>
      </c>
      <c r="K6593" s="24">
        <v>150269</v>
      </c>
      <c r="L6593" s="24">
        <v>240431</v>
      </c>
      <c r="M6593" s="24">
        <v>193203</v>
      </c>
      <c r="N6593" s="24">
        <v>309125</v>
      </c>
      <c r="O6593" s="24">
        <v>257604</v>
      </c>
      <c r="P6593" s="24">
        <v>412167</v>
      </c>
      <c r="Q6593" s="24">
        <v>322005</v>
      </c>
      <c r="R6593" s="24">
        <v>515208</v>
      </c>
      <c r="S6593" s="24">
        <v>364939</v>
      </c>
      <c r="T6593" s="24">
        <v>583903</v>
      </c>
      <c r="U6593" s="24">
        <v>407873</v>
      </c>
      <c r="V6593" s="24">
        <v>652597</v>
      </c>
    </row>
    <row r="6594" spans="1:22" hidden="1" x14ac:dyDescent="0.3">
      <c r="A6594" s="23"/>
      <c r="B6594" s="23">
        <v>2023</v>
      </c>
      <c r="C6594" s="23" t="s">
        <v>560</v>
      </c>
      <c r="D6594" t="s">
        <v>158</v>
      </c>
      <c r="E6594" s="23" t="s">
        <v>528</v>
      </c>
      <c r="F6594" s="23" t="s">
        <v>471</v>
      </c>
      <c r="G6594" s="23">
        <v>1</v>
      </c>
      <c r="H6594" s="23" t="s">
        <v>14</v>
      </c>
      <c r="I6594" s="24">
        <v>119437</v>
      </c>
      <c r="J6594" s="24">
        <v>209015</v>
      </c>
      <c r="K6594" s="24">
        <v>155125</v>
      </c>
      <c r="L6594" s="24">
        <v>271469</v>
      </c>
      <c r="M6594" s="24">
        <v>185455</v>
      </c>
      <c r="N6594" s="24">
        <v>324546</v>
      </c>
      <c r="O6594" s="24">
        <v>221258</v>
      </c>
      <c r="P6594" s="24">
        <v>387202</v>
      </c>
      <c r="Q6594" s="24">
        <v>261136</v>
      </c>
      <c r="R6594" s="24">
        <v>456988</v>
      </c>
      <c r="S6594" s="24">
        <v>286506</v>
      </c>
      <c r="T6594" s="24">
        <v>501386</v>
      </c>
      <c r="U6594" s="24">
        <v>310414</v>
      </c>
      <c r="V6594" s="24">
        <v>543225</v>
      </c>
    </row>
    <row r="6595" spans="1:22" hidden="1" x14ac:dyDescent="0.3">
      <c r="A6595" s="23"/>
      <c r="B6595" s="23">
        <v>2023</v>
      </c>
      <c r="C6595" s="23" t="s">
        <v>560</v>
      </c>
      <c r="D6595" t="s">
        <v>158</v>
      </c>
      <c r="E6595" s="23" t="s">
        <v>528</v>
      </c>
      <c r="F6595" s="23" t="s">
        <v>471</v>
      </c>
      <c r="G6595" s="23">
        <v>2</v>
      </c>
      <c r="H6595" s="23" t="s">
        <v>30</v>
      </c>
      <c r="I6595" s="24">
        <v>99739</v>
      </c>
      <c r="J6595" s="24">
        <v>174544</v>
      </c>
      <c r="K6595" s="24">
        <v>132834</v>
      </c>
      <c r="L6595" s="24">
        <v>232459</v>
      </c>
      <c r="M6595" s="24">
        <v>163595</v>
      </c>
      <c r="N6595" s="24">
        <v>286292</v>
      </c>
      <c r="O6595" s="24">
        <v>205714</v>
      </c>
      <c r="P6595" s="24">
        <v>359999</v>
      </c>
      <c r="Q6595" s="24">
        <v>248766</v>
      </c>
      <c r="R6595" s="24">
        <v>435340</v>
      </c>
      <c r="S6595" s="24">
        <v>274681</v>
      </c>
      <c r="T6595" s="24">
        <v>480691</v>
      </c>
      <c r="U6595" s="24">
        <v>298946</v>
      </c>
      <c r="V6595" s="24">
        <v>523156</v>
      </c>
    </row>
    <row r="6596" spans="1:22" hidden="1" x14ac:dyDescent="0.3">
      <c r="A6596" s="23"/>
      <c r="B6596" s="23">
        <v>2023</v>
      </c>
      <c r="C6596" s="23" t="s">
        <v>560</v>
      </c>
      <c r="D6596" t="s">
        <v>158</v>
      </c>
      <c r="E6596" s="23" t="s">
        <v>528</v>
      </c>
      <c r="F6596" s="23" t="s">
        <v>471</v>
      </c>
      <c r="G6596" s="23">
        <v>3</v>
      </c>
      <c r="H6596" s="23" t="s">
        <v>31</v>
      </c>
      <c r="I6596" s="24">
        <v>91780</v>
      </c>
      <c r="J6596" s="24">
        <v>160616</v>
      </c>
      <c r="K6596" s="24">
        <v>126711</v>
      </c>
      <c r="L6596" s="24">
        <v>221745</v>
      </c>
      <c r="M6596" s="24">
        <v>160629</v>
      </c>
      <c r="N6596" s="24">
        <v>281101</v>
      </c>
      <c r="O6596" s="24">
        <v>209593</v>
      </c>
      <c r="P6596" s="24">
        <v>366787</v>
      </c>
      <c r="Q6596" s="24">
        <v>261041</v>
      </c>
      <c r="R6596" s="24">
        <v>456821</v>
      </c>
      <c r="S6596" s="24">
        <v>293683</v>
      </c>
      <c r="T6596" s="24">
        <v>513946</v>
      </c>
      <c r="U6596" s="24">
        <v>325817</v>
      </c>
      <c r="V6596" s="24">
        <v>570180</v>
      </c>
    </row>
    <row r="6597" spans="1:22" hidden="1" x14ac:dyDescent="0.3">
      <c r="A6597" s="23"/>
      <c r="B6597" s="23">
        <v>2023</v>
      </c>
      <c r="C6597" s="23" t="s">
        <v>560</v>
      </c>
      <c r="D6597" t="s">
        <v>158</v>
      </c>
      <c r="E6597" s="23" t="s">
        <v>528</v>
      </c>
      <c r="F6597" s="23" t="s">
        <v>471</v>
      </c>
      <c r="G6597" s="23">
        <v>4</v>
      </c>
      <c r="H6597" s="23" t="s">
        <v>29</v>
      </c>
      <c r="I6597" s="24">
        <v>102967</v>
      </c>
      <c r="J6597" s="24">
        <v>164748</v>
      </c>
      <c r="K6597" s="24">
        <v>144154</v>
      </c>
      <c r="L6597" s="24">
        <v>230647</v>
      </c>
      <c r="M6597" s="24">
        <v>185341</v>
      </c>
      <c r="N6597" s="24">
        <v>296546</v>
      </c>
      <c r="O6597" s="24">
        <v>247121</v>
      </c>
      <c r="P6597" s="24">
        <v>395394</v>
      </c>
      <c r="Q6597" s="24">
        <v>308902</v>
      </c>
      <c r="R6597" s="24">
        <v>494243</v>
      </c>
      <c r="S6597" s="24">
        <v>350089</v>
      </c>
      <c r="T6597" s="24">
        <v>560142</v>
      </c>
      <c r="U6597" s="24">
        <v>391275</v>
      </c>
      <c r="V6597" s="24">
        <v>626041</v>
      </c>
    </row>
    <row r="6598" spans="1:22" x14ac:dyDescent="0.3">
      <c r="A6598" s="54"/>
      <c r="B6598" s="54" t="s">
        <v>620</v>
      </c>
      <c r="C6598" s="54" t="s">
        <v>617</v>
      </c>
      <c r="D6598" t="s">
        <v>158</v>
      </c>
      <c r="E6598" s="54" t="s">
        <v>563</v>
      </c>
      <c r="F6598" s="57" t="s">
        <v>471</v>
      </c>
      <c r="G6598" s="23">
        <v>1</v>
      </c>
      <c r="H6598" s="23" t="s">
        <v>14</v>
      </c>
      <c r="I6598" s="24">
        <v>119048</v>
      </c>
      <c r="J6598" s="24">
        <v>208334</v>
      </c>
      <c r="K6598" s="24">
        <v>154393</v>
      </c>
      <c r="L6598" s="24">
        <v>270187</v>
      </c>
      <c r="M6598" s="24">
        <v>185065</v>
      </c>
      <c r="N6598" s="24">
        <v>323864</v>
      </c>
      <c r="O6598" s="24">
        <v>221227</v>
      </c>
      <c r="P6598" s="24">
        <v>387147</v>
      </c>
      <c r="Q6598" s="24">
        <v>260920</v>
      </c>
      <c r="R6598" s="24">
        <v>456610</v>
      </c>
      <c r="S6598" s="24">
        <v>286163</v>
      </c>
      <c r="T6598" s="24">
        <v>500785</v>
      </c>
      <c r="U6598" s="24">
        <v>308990</v>
      </c>
      <c r="V6598" s="24">
        <v>540733</v>
      </c>
    </row>
    <row r="6599" spans="1:22" x14ac:dyDescent="0.3">
      <c r="A6599" s="54"/>
      <c r="B6599" s="54" t="s">
        <v>620</v>
      </c>
      <c r="C6599" s="54" t="s">
        <v>617</v>
      </c>
      <c r="D6599" t="s">
        <v>158</v>
      </c>
      <c r="E6599" s="54" t="s">
        <v>563</v>
      </c>
      <c r="F6599" s="57" t="s">
        <v>471</v>
      </c>
      <c r="G6599" s="23">
        <v>2</v>
      </c>
      <c r="H6599" s="23" t="s">
        <v>30</v>
      </c>
      <c r="I6599" s="24">
        <v>103176</v>
      </c>
      <c r="J6599" s="24">
        <v>180558</v>
      </c>
      <c r="K6599" s="24">
        <v>135440</v>
      </c>
      <c r="L6599" s="24">
        <v>237021</v>
      </c>
      <c r="M6599" s="24">
        <v>164900</v>
      </c>
      <c r="N6599" s="24">
        <v>288575</v>
      </c>
      <c r="O6599" s="24">
        <v>202744</v>
      </c>
      <c r="P6599" s="24">
        <v>354803</v>
      </c>
      <c r="Q6599" s="24">
        <v>241412</v>
      </c>
      <c r="R6599" s="24">
        <v>422470</v>
      </c>
      <c r="S6599" s="24">
        <v>266714</v>
      </c>
      <c r="T6599" s="24">
        <v>466750</v>
      </c>
      <c r="U6599" s="24">
        <v>289927</v>
      </c>
      <c r="V6599" s="24">
        <v>507372</v>
      </c>
    </row>
    <row r="6600" spans="1:22" x14ac:dyDescent="0.3">
      <c r="A6600" s="54"/>
      <c r="B6600" s="54" t="s">
        <v>620</v>
      </c>
      <c r="C6600" s="54" t="s">
        <v>617</v>
      </c>
      <c r="D6600" t="s">
        <v>158</v>
      </c>
      <c r="E6600" s="54" t="s">
        <v>563</v>
      </c>
      <c r="F6600" s="57" t="s">
        <v>471</v>
      </c>
      <c r="G6600" s="23">
        <v>3</v>
      </c>
      <c r="H6600" s="23" t="s">
        <v>31</v>
      </c>
      <c r="I6600" s="24">
        <v>93510</v>
      </c>
      <c r="J6600" s="24">
        <v>163642</v>
      </c>
      <c r="K6600" s="24">
        <v>127140</v>
      </c>
      <c r="L6600" s="24">
        <v>222496</v>
      </c>
      <c r="M6600" s="24">
        <v>160682</v>
      </c>
      <c r="N6600" s="24">
        <v>281193</v>
      </c>
      <c r="O6600" s="24">
        <v>211448</v>
      </c>
      <c r="P6600" s="24">
        <v>370034</v>
      </c>
      <c r="Q6600" s="24">
        <v>261691</v>
      </c>
      <c r="R6600" s="24">
        <v>457959</v>
      </c>
      <c r="S6600" s="24">
        <v>294603</v>
      </c>
      <c r="T6600" s="24">
        <v>515556</v>
      </c>
      <c r="U6600" s="24">
        <v>327051</v>
      </c>
      <c r="V6600" s="24">
        <v>572339</v>
      </c>
    </row>
    <row r="6601" spans="1:22" x14ac:dyDescent="0.3">
      <c r="A6601" s="54"/>
      <c r="B6601" s="54" t="s">
        <v>620</v>
      </c>
      <c r="C6601" s="54" t="s">
        <v>617</v>
      </c>
      <c r="D6601" t="s">
        <v>158</v>
      </c>
      <c r="E6601" s="54" t="s">
        <v>563</v>
      </c>
      <c r="F6601" s="57" t="s">
        <v>471</v>
      </c>
      <c r="G6601" s="23">
        <v>4</v>
      </c>
      <c r="H6601" s="23" t="s">
        <v>29</v>
      </c>
      <c r="I6601" s="24">
        <v>105042</v>
      </c>
      <c r="J6601" s="24">
        <v>168067</v>
      </c>
      <c r="K6601" s="24">
        <v>147059</v>
      </c>
      <c r="L6601" s="24">
        <v>235294</v>
      </c>
      <c r="M6601" s="24">
        <v>189075</v>
      </c>
      <c r="N6601" s="24">
        <v>302521</v>
      </c>
      <c r="O6601" s="24">
        <v>252101</v>
      </c>
      <c r="P6601" s="24">
        <v>403361</v>
      </c>
      <c r="Q6601" s="24">
        <v>315126</v>
      </c>
      <c r="R6601" s="24">
        <v>504201</v>
      </c>
      <c r="S6601" s="24">
        <v>357142</v>
      </c>
      <c r="T6601" s="24">
        <v>571428</v>
      </c>
      <c r="U6601" s="24">
        <v>399159</v>
      </c>
      <c r="V6601" s="24">
        <v>638655</v>
      </c>
    </row>
    <row r="6602" spans="1:22" hidden="1" x14ac:dyDescent="0.3">
      <c r="A6602" s="23"/>
      <c r="B6602" s="23">
        <v>2023</v>
      </c>
      <c r="C6602" s="23" t="s">
        <v>567</v>
      </c>
      <c r="D6602" t="s">
        <v>176</v>
      </c>
      <c r="E6602" s="23" t="s">
        <v>572</v>
      </c>
      <c r="F6602" s="23" t="s">
        <v>496</v>
      </c>
      <c r="G6602" s="23">
        <v>1</v>
      </c>
      <c r="H6602" s="23" t="s">
        <v>14</v>
      </c>
      <c r="I6602" s="24">
        <v>98574</v>
      </c>
      <c r="J6602" s="24">
        <v>172504</v>
      </c>
      <c r="K6602" s="24">
        <v>127863</v>
      </c>
      <c r="L6602" s="24">
        <v>223760</v>
      </c>
      <c r="M6602" s="24">
        <v>152718</v>
      </c>
      <c r="N6602" s="24">
        <v>267257</v>
      </c>
      <c r="O6602" s="24">
        <v>182001</v>
      </c>
      <c r="P6602" s="24">
        <v>318502</v>
      </c>
      <c r="Q6602" s="24">
        <v>214662</v>
      </c>
      <c r="R6602" s="24">
        <v>375659</v>
      </c>
      <c r="S6602" s="24">
        <v>235457</v>
      </c>
      <c r="T6602" s="24">
        <v>412050</v>
      </c>
      <c r="U6602" s="24">
        <v>254998</v>
      </c>
      <c r="V6602" s="24">
        <v>446247</v>
      </c>
    </row>
    <row r="6603" spans="1:22" hidden="1" x14ac:dyDescent="0.3">
      <c r="A6603" s="23"/>
      <c r="B6603" s="23">
        <v>2023</v>
      </c>
      <c r="C6603" s="23" t="s">
        <v>567</v>
      </c>
      <c r="D6603" t="s">
        <v>176</v>
      </c>
      <c r="E6603" s="23" t="s">
        <v>572</v>
      </c>
      <c r="F6603" s="23" t="s">
        <v>496</v>
      </c>
      <c r="G6603" s="23">
        <v>2</v>
      </c>
      <c r="H6603" s="23" t="s">
        <v>30</v>
      </c>
      <c r="I6603" s="24">
        <v>83210</v>
      </c>
      <c r="J6603" s="24">
        <v>145617</v>
      </c>
      <c r="K6603" s="24">
        <v>110475</v>
      </c>
      <c r="L6603" s="24">
        <v>193332</v>
      </c>
      <c r="M6603" s="24">
        <v>135667</v>
      </c>
      <c r="N6603" s="24">
        <v>237418</v>
      </c>
      <c r="O6603" s="24">
        <v>169876</v>
      </c>
      <c r="P6603" s="24">
        <v>297284</v>
      </c>
      <c r="Q6603" s="24">
        <v>205013</v>
      </c>
      <c r="R6603" s="24">
        <v>358773</v>
      </c>
      <c r="S6603" s="24">
        <v>226233</v>
      </c>
      <c r="T6603" s="24">
        <v>395908</v>
      </c>
      <c r="U6603" s="24">
        <v>246054</v>
      </c>
      <c r="V6603" s="24">
        <v>430594</v>
      </c>
    </row>
    <row r="6604" spans="1:22" hidden="1" x14ac:dyDescent="0.3">
      <c r="A6604" s="23"/>
      <c r="B6604" s="23">
        <v>2023</v>
      </c>
      <c r="C6604" s="23" t="s">
        <v>567</v>
      </c>
      <c r="D6604" t="s">
        <v>176</v>
      </c>
      <c r="E6604" s="23" t="s">
        <v>572</v>
      </c>
      <c r="F6604" s="23" t="s">
        <v>496</v>
      </c>
      <c r="G6604" s="23">
        <v>3</v>
      </c>
      <c r="H6604" s="23" t="s">
        <v>31</v>
      </c>
      <c r="I6604" s="24">
        <v>77142</v>
      </c>
      <c r="J6604" s="24">
        <v>134999</v>
      </c>
      <c r="K6604" s="24">
        <v>106610</v>
      </c>
      <c r="L6604" s="24">
        <v>186568</v>
      </c>
      <c r="M6604" s="24">
        <v>135287</v>
      </c>
      <c r="N6604" s="24">
        <v>236753</v>
      </c>
      <c r="O6604" s="24">
        <v>176811</v>
      </c>
      <c r="P6604" s="24">
        <v>309419</v>
      </c>
      <c r="Q6604" s="24">
        <v>220273</v>
      </c>
      <c r="R6604" s="24">
        <v>385477</v>
      </c>
      <c r="S6604" s="24">
        <v>247955</v>
      </c>
      <c r="T6604" s="24">
        <v>433922</v>
      </c>
      <c r="U6604" s="24">
        <v>275241</v>
      </c>
      <c r="V6604" s="24">
        <v>481672</v>
      </c>
    </row>
    <row r="6605" spans="1:22" hidden="1" x14ac:dyDescent="0.3">
      <c r="A6605" s="23"/>
      <c r="B6605" s="23">
        <v>2023</v>
      </c>
      <c r="C6605" s="23" t="s">
        <v>567</v>
      </c>
      <c r="D6605" t="s">
        <v>176</v>
      </c>
      <c r="E6605" s="23" t="s">
        <v>572</v>
      </c>
      <c r="F6605" s="23" t="s">
        <v>496</v>
      </c>
      <c r="G6605" s="23">
        <v>4</v>
      </c>
      <c r="H6605" s="23" t="s">
        <v>29</v>
      </c>
      <c r="I6605" s="24">
        <v>85001</v>
      </c>
      <c r="J6605" s="24">
        <v>136001</v>
      </c>
      <c r="K6605" s="24">
        <v>119001</v>
      </c>
      <c r="L6605" s="24">
        <v>190402</v>
      </c>
      <c r="M6605" s="24">
        <v>153001</v>
      </c>
      <c r="N6605" s="24">
        <v>244802</v>
      </c>
      <c r="O6605" s="24">
        <v>204002</v>
      </c>
      <c r="P6605" s="24">
        <v>326403</v>
      </c>
      <c r="Q6605" s="24">
        <v>255002</v>
      </c>
      <c r="R6605" s="24">
        <v>408004</v>
      </c>
      <c r="S6605" s="24">
        <v>289003</v>
      </c>
      <c r="T6605" s="24">
        <v>462405</v>
      </c>
      <c r="U6605" s="24">
        <v>323003</v>
      </c>
      <c r="V6605" s="24">
        <v>516805</v>
      </c>
    </row>
    <row r="6606" spans="1:22" x14ac:dyDescent="0.3">
      <c r="A6606" s="54"/>
      <c r="B6606" s="54" t="s">
        <v>620</v>
      </c>
      <c r="C6606" s="54" t="s">
        <v>611</v>
      </c>
      <c r="D6606" t="s">
        <v>176</v>
      </c>
      <c r="E6606" s="54" t="s">
        <v>572</v>
      </c>
      <c r="F6606" s="57" t="s">
        <v>496</v>
      </c>
      <c r="G6606" s="23">
        <v>1</v>
      </c>
      <c r="H6606" s="23" t="s">
        <v>14</v>
      </c>
      <c r="I6606" s="24">
        <v>100216</v>
      </c>
      <c r="J6606" s="24">
        <v>175377</v>
      </c>
      <c r="K6606" s="24">
        <v>129873</v>
      </c>
      <c r="L6606" s="24">
        <v>227278</v>
      </c>
      <c r="M6606" s="24">
        <v>155611</v>
      </c>
      <c r="N6606" s="24">
        <v>272319</v>
      </c>
      <c r="O6606" s="24">
        <v>185922</v>
      </c>
      <c r="P6606" s="24">
        <v>325364</v>
      </c>
      <c r="Q6606" s="24">
        <v>219199</v>
      </c>
      <c r="R6606" s="24">
        <v>383599</v>
      </c>
      <c r="S6606" s="24">
        <v>240370</v>
      </c>
      <c r="T6606" s="24">
        <v>420648</v>
      </c>
      <c r="U6606" s="24">
        <v>259454</v>
      </c>
      <c r="V6606" s="24">
        <v>454045</v>
      </c>
    </row>
    <row r="6607" spans="1:22" x14ac:dyDescent="0.3">
      <c r="A6607" s="54"/>
      <c r="B6607" s="54" t="s">
        <v>620</v>
      </c>
      <c r="C6607" s="54" t="s">
        <v>611</v>
      </c>
      <c r="D6607" t="s">
        <v>176</v>
      </c>
      <c r="E6607" s="54" t="s">
        <v>572</v>
      </c>
      <c r="F6607" s="57" t="s">
        <v>496</v>
      </c>
      <c r="G6607" s="23">
        <v>2</v>
      </c>
      <c r="H6607" s="23" t="s">
        <v>30</v>
      </c>
      <c r="I6607" s="24">
        <v>87259</v>
      </c>
      <c r="J6607" s="24">
        <v>152703</v>
      </c>
      <c r="K6607" s="24">
        <v>114402</v>
      </c>
      <c r="L6607" s="24">
        <v>200203</v>
      </c>
      <c r="M6607" s="24">
        <v>139149</v>
      </c>
      <c r="N6607" s="24">
        <v>243512</v>
      </c>
      <c r="O6607" s="24">
        <v>170835</v>
      </c>
      <c r="P6607" s="24">
        <v>298960</v>
      </c>
      <c r="Q6607" s="24">
        <v>203274</v>
      </c>
      <c r="R6607" s="24">
        <v>355730</v>
      </c>
      <c r="S6607" s="24">
        <v>224515</v>
      </c>
      <c r="T6607" s="24">
        <v>392901</v>
      </c>
      <c r="U6607" s="24">
        <v>243962</v>
      </c>
      <c r="V6607" s="24">
        <v>426933</v>
      </c>
    </row>
    <row r="6608" spans="1:22" x14ac:dyDescent="0.3">
      <c r="A6608" s="54"/>
      <c r="B6608" s="54" t="s">
        <v>620</v>
      </c>
      <c r="C6608" s="54" t="s">
        <v>611</v>
      </c>
      <c r="D6608" t="s">
        <v>176</v>
      </c>
      <c r="E6608" s="54" t="s">
        <v>572</v>
      </c>
      <c r="F6608" s="57" t="s">
        <v>496</v>
      </c>
      <c r="G6608" s="23">
        <v>3</v>
      </c>
      <c r="H6608" s="23" t="s">
        <v>31</v>
      </c>
      <c r="I6608" s="24">
        <v>79550</v>
      </c>
      <c r="J6608" s="24">
        <v>139213</v>
      </c>
      <c r="K6608" s="24">
        <v>108290</v>
      </c>
      <c r="L6608" s="24">
        <v>189508</v>
      </c>
      <c r="M6608" s="24">
        <v>136957</v>
      </c>
      <c r="N6608" s="24">
        <v>239675</v>
      </c>
      <c r="O6608" s="24">
        <v>180328</v>
      </c>
      <c r="P6608" s="24">
        <v>315575</v>
      </c>
      <c r="Q6608" s="24">
        <v>223272</v>
      </c>
      <c r="R6608" s="24">
        <v>390726</v>
      </c>
      <c r="S6608" s="24">
        <v>251426</v>
      </c>
      <c r="T6608" s="24">
        <v>439996</v>
      </c>
      <c r="U6608" s="24">
        <v>279200</v>
      </c>
      <c r="V6608" s="24">
        <v>488600</v>
      </c>
    </row>
    <row r="6609" spans="1:22" x14ac:dyDescent="0.3">
      <c r="A6609" s="54"/>
      <c r="B6609" s="54" t="s">
        <v>620</v>
      </c>
      <c r="C6609" s="54" t="s">
        <v>611</v>
      </c>
      <c r="D6609" t="s">
        <v>176</v>
      </c>
      <c r="E6609" s="54" t="s">
        <v>572</v>
      </c>
      <c r="F6609" s="57" t="s">
        <v>496</v>
      </c>
      <c r="G6609" s="23">
        <v>4</v>
      </c>
      <c r="H6609" s="23" t="s">
        <v>29</v>
      </c>
      <c r="I6609" s="24">
        <v>88435</v>
      </c>
      <c r="J6609" s="24">
        <v>141496</v>
      </c>
      <c r="K6609" s="24">
        <v>123809</v>
      </c>
      <c r="L6609" s="24">
        <v>198095</v>
      </c>
      <c r="M6609" s="24">
        <v>159183</v>
      </c>
      <c r="N6609" s="24">
        <v>254693</v>
      </c>
      <c r="O6609" s="24">
        <v>212244</v>
      </c>
      <c r="P6609" s="24">
        <v>339591</v>
      </c>
      <c r="Q6609" s="24">
        <v>265305</v>
      </c>
      <c r="R6609" s="24">
        <v>424489</v>
      </c>
      <c r="S6609" s="24">
        <v>300679</v>
      </c>
      <c r="T6609" s="24">
        <v>481087</v>
      </c>
      <c r="U6609" s="24">
        <v>336053</v>
      </c>
      <c r="V6609" s="24">
        <v>537686</v>
      </c>
    </row>
    <row r="6610" spans="1:22" hidden="1" x14ac:dyDescent="0.3">
      <c r="A6610" s="23"/>
      <c r="B6610" s="23">
        <v>2023</v>
      </c>
      <c r="C6610" s="23" t="s">
        <v>567</v>
      </c>
      <c r="D6610" t="s">
        <v>166</v>
      </c>
      <c r="E6610" s="23" t="s">
        <v>570</v>
      </c>
      <c r="F6610" s="23" t="s">
        <v>373</v>
      </c>
      <c r="G6610" s="23">
        <v>1</v>
      </c>
      <c r="H6610" s="23" t="s">
        <v>14</v>
      </c>
      <c r="I6610" s="24">
        <v>111947</v>
      </c>
      <c r="J6610" s="24">
        <v>195907</v>
      </c>
      <c r="K6610" s="24">
        <v>145407</v>
      </c>
      <c r="L6610" s="24">
        <v>254462</v>
      </c>
      <c r="M6610" s="24">
        <v>173845</v>
      </c>
      <c r="N6610" s="24">
        <v>304229</v>
      </c>
      <c r="O6610" s="24">
        <v>207419</v>
      </c>
      <c r="P6610" s="24">
        <v>362983</v>
      </c>
      <c r="Q6610" s="24">
        <v>244810</v>
      </c>
      <c r="R6610" s="24">
        <v>428418</v>
      </c>
      <c r="S6610" s="24">
        <v>268598</v>
      </c>
      <c r="T6610" s="24">
        <v>470047</v>
      </c>
      <c r="U6610" s="24">
        <v>291018</v>
      </c>
      <c r="V6610" s="24">
        <v>509282</v>
      </c>
    </row>
    <row r="6611" spans="1:22" hidden="1" x14ac:dyDescent="0.3">
      <c r="A6611" s="23"/>
      <c r="B6611" s="23">
        <v>2023</v>
      </c>
      <c r="C6611" s="23" t="s">
        <v>567</v>
      </c>
      <c r="D6611" t="s">
        <v>166</v>
      </c>
      <c r="E6611" s="23" t="s">
        <v>570</v>
      </c>
      <c r="F6611" s="23" t="s">
        <v>373</v>
      </c>
      <c r="G6611" s="23">
        <v>2</v>
      </c>
      <c r="H6611" s="23" t="s">
        <v>30</v>
      </c>
      <c r="I6611" s="24">
        <v>93431</v>
      </c>
      <c r="J6611" s="24">
        <v>163504</v>
      </c>
      <c r="K6611" s="24">
        <v>124453</v>
      </c>
      <c r="L6611" s="24">
        <v>217793</v>
      </c>
      <c r="M6611" s="24">
        <v>153297</v>
      </c>
      <c r="N6611" s="24">
        <v>268269</v>
      </c>
      <c r="O6611" s="24">
        <v>192807</v>
      </c>
      <c r="P6611" s="24">
        <v>337412</v>
      </c>
      <c r="Q6611" s="24">
        <v>233183</v>
      </c>
      <c r="R6611" s="24">
        <v>408070</v>
      </c>
      <c r="S6611" s="24">
        <v>257482</v>
      </c>
      <c r="T6611" s="24">
        <v>450594</v>
      </c>
      <c r="U6611" s="24">
        <v>280239</v>
      </c>
      <c r="V6611" s="24">
        <v>490418</v>
      </c>
    </row>
    <row r="6612" spans="1:22" hidden="1" x14ac:dyDescent="0.3">
      <c r="A6612" s="23"/>
      <c r="B6612" s="23">
        <v>2023</v>
      </c>
      <c r="C6612" s="23" t="s">
        <v>567</v>
      </c>
      <c r="D6612" t="s">
        <v>166</v>
      </c>
      <c r="E6612" s="23" t="s">
        <v>570</v>
      </c>
      <c r="F6612" s="23" t="s">
        <v>373</v>
      </c>
      <c r="G6612" s="23">
        <v>3</v>
      </c>
      <c r="H6612" s="23" t="s">
        <v>31</v>
      </c>
      <c r="I6612" s="24">
        <v>85941</v>
      </c>
      <c r="J6612" s="24">
        <v>150397</v>
      </c>
      <c r="K6612" s="24">
        <v>118643</v>
      </c>
      <c r="L6612" s="24">
        <v>207626</v>
      </c>
      <c r="M6612" s="24">
        <v>150393</v>
      </c>
      <c r="N6612" s="24">
        <v>263188</v>
      </c>
      <c r="O6612" s="24">
        <v>196219</v>
      </c>
      <c r="P6612" s="24">
        <v>343384</v>
      </c>
      <c r="Q6612" s="24">
        <v>244381</v>
      </c>
      <c r="R6612" s="24">
        <v>427666</v>
      </c>
      <c r="S6612" s="24">
        <v>274932</v>
      </c>
      <c r="T6612" s="24">
        <v>481131</v>
      </c>
      <c r="U6612" s="24">
        <v>305005</v>
      </c>
      <c r="V6612" s="24">
        <v>533758</v>
      </c>
    </row>
    <row r="6613" spans="1:22" hidden="1" x14ac:dyDescent="0.3">
      <c r="A6613" s="23"/>
      <c r="B6613" s="23">
        <v>2023</v>
      </c>
      <c r="C6613" s="23" t="s">
        <v>567</v>
      </c>
      <c r="D6613" t="s">
        <v>166</v>
      </c>
      <c r="E6613" s="23" t="s">
        <v>570</v>
      </c>
      <c r="F6613" s="23" t="s">
        <v>373</v>
      </c>
      <c r="G6613" s="23">
        <v>4</v>
      </c>
      <c r="H6613" s="23" t="s">
        <v>29</v>
      </c>
      <c r="I6613" s="24">
        <v>96509</v>
      </c>
      <c r="J6613" s="24">
        <v>154414</v>
      </c>
      <c r="K6613" s="24">
        <v>135112</v>
      </c>
      <c r="L6613" s="24">
        <v>216179</v>
      </c>
      <c r="M6613" s="24">
        <v>173716</v>
      </c>
      <c r="N6613" s="24">
        <v>277945</v>
      </c>
      <c r="O6613" s="24">
        <v>231621</v>
      </c>
      <c r="P6613" s="24">
        <v>370593</v>
      </c>
      <c r="Q6613" s="24">
        <v>289526</v>
      </c>
      <c r="R6613" s="24">
        <v>463241</v>
      </c>
      <c r="S6613" s="24">
        <v>328129</v>
      </c>
      <c r="T6613" s="24">
        <v>525007</v>
      </c>
      <c r="U6613" s="24">
        <v>366733</v>
      </c>
      <c r="V6613" s="24">
        <v>586772</v>
      </c>
    </row>
    <row r="6614" spans="1:22" x14ac:dyDescent="0.3">
      <c r="A6614" s="54"/>
      <c r="B6614" s="54" t="s">
        <v>620</v>
      </c>
      <c r="C6614" s="54" t="s">
        <v>611</v>
      </c>
      <c r="D6614" t="s">
        <v>166</v>
      </c>
      <c r="E6614" s="54" t="s">
        <v>570</v>
      </c>
      <c r="F6614" s="57" t="s">
        <v>373</v>
      </c>
      <c r="G6614" s="23">
        <v>1</v>
      </c>
      <c r="H6614" s="23" t="s">
        <v>14</v>
      </c>
      <c r="I6614" s="24">
        <v>109240</v>
      </c>
      <c r="J6614" s="24">
        <v>191171</v>
      </c>
      <c r="K6614" s="24">
        <v>141791</v>
      </c>
      <c r="L6614" s="24">
        <v>248134</v>
      </c>
      <c r="M6614" s="24">
        <v>170038</v>
      </c>
      <c r="N6614" s="24">
        <v>297566</v>
      </c>
      <c r="O6614" s="24">
        <v>203380</v>
      </c>
      <c r="P6614" s="24">
        <v>355915</v>
      </c>
      <c r="Q6614" s="24">
        <v>239972</v>
      </c>
      <c r="R6614" s="24">
        <v>419951</v>
      </c>
      <c r="S6614" s="24">
        <v>263232</v>
      </c>
      <c r="T6614" s="24">
        <v>460656</v>
      </c>
      <c r="U6614" s="24">
        <v>284342</v>
      </c>
      <c r="V6614" s="24">
        <v>497598</v>
      </c>
    </row>
    <row r="6615" spans="1:22" x14ac:dyDescent="0.3">
      <c r="A6615" s="54"/>
      <c r="B6615" s="54" t="s">
        <v>620</v>
      </c>
      <c r="C6615" s="54" t="s">
        <v>611</v>
      </c>
      <c r="D6615" t="s">
        <v>166</v>
      </c>
      <c r="E6615" s="54" t="s">
        <v>570</v>
      </c>
      <c r="F6615" s="57" t="s">
        <v>373</v>
      </c>
      <c r="G6615" s="23">
        <v>2</v>
      </c>
      <c r="H6615" s="23" t="s">
        <v>30</v>
      </c>
      <c r="I6615" s="24">
        <v>94178</v>
      </c>
      <c r="J6615" s="24">
        <v>164812</v>
      </c>
      <c r="K6615" s="24">
        <v>123806</v>
      </c>
      <c r="L6615" s="24">
        <v>216660</v>
      </c>
      <c r="M6615" s="24">
        <v>150901</v>
      </c>
      <c r="N6615" s="24">
        <v>264077</v>
      </c>
      <c r="O6615" s="24">
        <v>185841</v>
      </c>
      <c r="P6615" s="24">
        <v>325221</v>
      </c>
      <c r="Q6615" s="24">
        <v>221459</v>
      </c>
      <c r="R6615" s="24">
        <v>387553</v>
      </c>
      <c r="S6615" s="24">
        <v>244749</v>
      </c>
      <c r="T6615" s="24">
        <v>428311</v>
      </c>
      <c r="U6615" s="24">
        <v>266166</v>
      </c>
      <c r="V6615" s="24">
        <v>465790</v>
      </c>
    </row>
    <row r="6616" spans="1:22" x14ac:dyDescent="0.3">
      <c r="A6616" s="54"/>
      <c r="B6616" s="54" t="s">
        <v>620</v>
      </c>
      <c r="C6616" s="54" t="s">
        <v>611</v>
      </c>
      <c r="D6616" t="s">
        <v>166</v>
      </c>
      <c r="E6616" s="54" t="s">
        <v>570</v>
      </c>
      <c r="F6616" s="57" t="s">
        <v>373</v>
      </c>
      <c r="G6616" s="23">
        <v>3</v>
      </c>
      <c r="H6616" s="23" t="s">
        <v>31</v>
      </c>
      <c r="I6616" s="24">
        <v>84780</v>
      </c>
      <c r="J6616" s="24">
        <v>148366</v>
      </c>
      <c r="K6616" s="24">
        <v>115112</v>
      </c>
      <c r="L6616" s="24">
        <v>201446</v>
      </c>
      <c r="M6616" s="24">
        <v>145359</v>
      </c>
      <c r="N6616" s="24">
        <v>254378</v>
      </c>
      <c r="O6616" s="24">
        <v>191160</v>
      </c>
      <c r="P6616" s="24">
        <v>334530</v>
      </c>
      <c r="Q6616" s="24">
        <v>236464</v>
      </c>
      <c r="R6616" s="24">
        <v>413812</v>
      </c>
      <c r="S6616" s="24">
        <v>266114</v>
      </c>
      <c r="T6616" s="24">
        <v>465700</v>
      </c>
      <c r="U6616" s="24">
        <v>295323</v>
      </c>
      <c r="V6616" s="24">
        <v>516815</v>
      </c>
    </row>
    <row r="6617" spans="1:22" x14ac:dyDescent="0.3">
      <c r="A6617" s="54"/>
      <c r="B6617" s="54" t="s">
        <v>620</v>
      </c>
      <c r="C6617" s="54" t="s">
        <v>611</v>
      </c>
      <c r="D6617" t="s">
        <v>166</v>
      </c>
      <c r="E6617" s="54" t="s">
        <v>570</v>
      </c>
      <c r="F6617" s="57" t="s">
        <v>373</v>
      </c>
      <c r="G6617" s="23">
        <v>4</v>
      </c>
      <c r="H6617" s="23" t="s">
        <v>29</v>
      </c>
      <c r="I6617" s="24">
        <v>96376</v>
      </c>
      <c r="J6617" s="24">
        <v>154201</v>
      </c>
      <c r="K6617" s="24">
        <v>134926</v>
      </c>
      <c r="L6617" s="24">
        <v>215881</v>
      </c>
      <c r="M6617" s="24">
        <v>173476</v>
      </c>
      <c r="N6617" s="24">
        <v>277562</v>
      </c>
      <c r="O6617" s="24">
        <v>231301</v>
      </c>
      <c r="P6617" s="24">
        <v>370082</v>
      </c>
      <c r="Q6617" s="24">
        <v>289127</v>
      </c>
      <c r="R6617" s="24">
        <v>462603</v>
      </c>
      <c r="S6617" s="24">
        <v>327677</v>
      </c>
      <c r="T6617" s="24">
        <v>524283</v>
      </c>
      <c r="U6617" s="24">
        <v>366227</v>
      </c>
      <c r="V6617" s="24">
        <v>585963</v>
      </c>
    </row>
    <row r="6618" spans="1:22" hidden="1" x14ac:dyDescent="0.3">
      <c r="A6618" s="23"/>
      <c r="B6618" s="23">
        <v>2023</v>
      </c>
      <c r="C6618" s="23" t="s">
        <v>585</v>
      </c>
      <c r="D6618" t="s">
        <v>164</v>
      </c>
      <c r="E6618" s="23" t="s">
        <v>589</v>
      </c>
      <c r="F6618" s="23" t="s">
        <v>294</v>
      </c>
      <c r="G6618" s="23">
        <v>1</v>
      </c>
      <c r="H6618" s="23" t="s">
        <v>14</v>
      </c>
      <c r="I6618" s="24">
        <v>129747</v>
      </c>
      <c r="J6618" s="24">
        <v>227056</v>
      </c>
      <c r="K6618" s="24">
        <v>168341</v>
      </c>
      <c r="L6618" s="24">
        <v>294597</v>
      </c>
      <c r="M6618" s="24">
        <v>201104</v>
      </c>
      <c r="N6618" s="24">
        <v>351931</v>
      </c>
      <c r="O6618" s="24">
        <v>239718</v>
      </c>
      <c r="P6618" s="24">
        <v>419506</v>
      </c>
      <c r="Q6618" s="24">
        <v>282774</v>
      </c>
      <c r="R6618" s="24">
        <v>494854</v>
      </c>
      <c r="S6618" s="24">
        <v>310183</v>
      </c>
      <c r="T6618" s="24">
        <v>542820</v>
      </c>
      <c r="U6618" s="24">
        <v>335954</v>
      </c>
      <c r="V6618" s="24">
        <v>587920</v>
      </c>
    </row>
    <row r="6619" spans="1:22" hidden="1" x14ac:dyDescent="0.3">
      <c r="A6619" s="23"/>
      <c r="B6619" s="23">
        <v>2023</v>
      </c>
      <c r="C6619" s="23" t="s">
        <v>585</v>
      </c>
      <c r="D6619" t="s">
        <v>164</v>
      </c>
      <c r="E6619" s="23" t="s">
        <v>589</v>
      </c>
      <c r="F6619" s="23" t="s">
        <v>294</v>
      </c>
      <c r="G6619" s="23">
        <v>2</v>
      </c>
      <c r="H6619" s="23" t="s">
        <v>30</v>
      </c>
      <c r="I6619" s="24">
        <v>109286</v>
      </c>
      <c r="J6619" s="24">
        <v>191251</v>
      </c>
      <c r="K6619" s="24">
        <v>145188</v>
      </c>
      <c r="L6619" s="24">
        <v>254078</v>
      </c>
      <c r="M6619" s="24">
        <v>178398</v>
      </c>
      <c r="N6619" s="24">
        <v>312197</v>
      </c>
      <c r="O6619" s="24">
        <v>223572</v>
      </c>
      <c r="P6619" s="24">
        <v>391250</v>
      </c>
      <c r="Q6619" s="24">
        <v>269925</v>
      </c>
      <c r="R6619" s="24">
        <v>472369</v>
      </c>
      <c r="S6619" s="24">
        <v>297900</v>
      </c>
      <c r="T6619" s="24">
        <v>521325</v>
      </c>
      <c r="U6619" s="24">
        <v>324043</v>
      </c>
      <c r="V6619" s="24">
        <v>567075</v>
      </c>
    </row>
    <row r="6620" spans="1:22" hidden="1" x14ac:dyDescent="0.3">
      <c r="A6620" s="23"/>
      <c r="B6620" s="23">
        <v>2023</v>
      </c>
      <c r="C6620" s="23" t="s">
        <v>585</v>
      </c>
      <c r="D6620" t="s">
        <v>164</v>
      </c>
      <c r="E6620" s="23" t="s">
        <v>589</v>
      </c>
      <c r="F6620" s="23" t="s">
        <v>294</v>
      </c>
      <c r="G6620" s="23">
        <v>3</v>
      </c>
      <c r="H6620" s="23" t="s">
        <v>31</v>
      </c>
      <c r="I6620" s="24">
        <v>101168</v>
      </c>
      <c r="J6620" s="24">
        <v>177043</v>
      </c>
      <c r="K6620" s="24">
        <v>139785</v>
      </c>
      <c r="L6620" s="24">
        <v>244623</v>
      </c>
      <c r="M6620" s="24">
        <v>177349</v>
      </c>
      <c r="N6620" s="24">
        <v>310361</v>
      </c>
      <c r="O6620" s="24">
        <v>231709</v>
      </c>
      <c r="P6620" s="24">
        <v>405491</v>
      </c>
      <c r="Q6620" s="24">
        <v>288649</v>
      </c>
      <c r="R6620" s="24">
        <v>505136</v>
      </c>
      <c r="S6620" s="24">
        <v>324889</v>
      </c>
      <c r="T6620" s="24">
        <v>568556</v>
      </c>
      <c r="U6620" s="24">
        <v>360601</v>
      </c>
      <c r="V6620" s="24">
        <v>631052</v>
      </c>
    </row>
    <row r="6621" spans="1:22" hidden="1" x14ac:dyDescent="0.3">
      <c r="A6621" s="23"/>
      <c r="B6621" s="23">
        <v>2023</v>
      </c>
      <c r="C6621" s="23" t="s">
        <v>585</v>
      </c>
      <c r="D6621" t="s">
        <v>164</v>
      </c>
      <c r="E6621" s="23" t="s">
        <v>589</v>
      </c>
      <c r="F6621" s="23" t="s">
        <v>294</v>
      </c>
      <c r="G6621" s="23">
        <v>4</v>
      </c>
      <c r="H6621" s="23" t="s">
        <v>29</v>
      </c>
      <c r="I6621" s="24">
        <v>111876</v>
      </c>
      <c r="J6621" s="24">
        <v>179001</v>
      </c>
      <c r="K6621" s="24">
        <v>156626</v>
      </c>
      <c r="L6621" s="24">
        <v>250602</v>
      </c>
      <c r="M6621" s="24">
        <v>201376</v>
      </c>
      <c r="N6621" s="24">
        <v>322202</v>
      </c>
      <c r="O6621" s="24">
        <v>268502</v>
      </c>
      <c r="P6621" s="24">
        <v>429603</v>
      </c>
      <c r="Q6621" s="24">
        <v>335627</v>
      </c>
      <c r="R6621" s="24">
        <v>537004</v>
      </c>
      <c r="S6621" s="24">
        <v>380378</v>
      </c>
      <c r="T6621" s="24">
        <v>608605</v>
      </c>
      <c r="U6621" s="24">
        <v>425128</v>
      </c>
      <c r="V6621" s="24">
        <v>680205</v>
      </c>
    </row>
    <row r="6622" spans="1:22" x14ac:dyDescent="0.3">
      <c r="A6622" s="54"/>
      <c r="B6622" s="54" t="s">
        <v>620</v>
      </c>
      <c r="C6622" s="54" t="s">
        <v>610</v>
      </c>
      <c r="D6622" t="s">
        <v>164</v>
      </c>
      <c r="E6622" s="54" t="s">
        <v>589</v>
      </c>
      <c r="F6622" s="57" t="s">
        <v>294</v>
      </c>
      <c r="G6622" s="23">
        <v>1</v>
      </c>
      <c r="H6622" s="23" t="s">
        <v>14</v>
      </c>
      <c r="I6622" s="24">
        <v>128822</v>
      </c>
      <c r="J6622" s="24">
        <v>225439</v>
      </c>
      <c r="K6622" s="24">
        <v>166985</v>
      </c>
      <c r="L6622" s="24">
        <v>292224</v>
      </c>
      <c r="M6622" s="24">
        <v>200104</v>
      </c>
      <c r="N6622" s="24">
        <v>350182</v>
      </c>
      <c r="O6622" s="24">
        <v>239121</v>
      </c>
      <c r="P6622" s="24">
        <v>418462</v>
      </c>
      <c r="Q6622" s="24">
        <v>281954</v>
      </c>
      <c r="R6622" s="24">
        <v>493419</v>
      </c>
      <c r="S6622" s="24">
        <v>309200</v>
      </c>
      <c r="T6622" s="24">
        <v>541101</v>
      </c>
      <c r="U6622" s="24">
        <v>333787</v>
      </c>
      <c r="V6622" s="24">
        <v>584127</v>
      </c>
    </row>
    <row r="6623" spans="1:22" x14ac:dyDescent="0.3">
      <c r="A6623" s="54"/>
      <c r="B6623" s="54" t="s">
        <v>620</v>
      </c>
      <c r="C6623" s="54" t="s">
        <v>610</v>
      </c>
      <c r="D6623" t="s">
        <v>164</v>
      </c>
      <c r="E6623" s="54" t="s">
        <v>589</v>
      </c>
      <c r="F6623" s="57" t="s">
        <v>294</v>
      </c>
      <c r="G6623" s="23">
        <v>2</v>
      </c>
      <c r="H6623" s="23" t="s">
        <v>30</v>
      </c>
      <c r="I6623" s="24">
        <v>112000</v>
      </c>
      <c r="J6623" s="24">
        <v>196000</v>
      </c>
      <c r="K6623" s="24">
        <v>146898</v>
      </c>
      <c r="L6623" s="24">
        <v>257071</v>
      </c>
      <c r="M6623" s="24">
        <v>178731</v>
      </c>
      <c r="N6623" s="24">
        <v>312779</v>
      </c>
      <c r="O6623" s="24">
        <v>219532</v>
      </c>
      <c r="P6623" s="24">
        <v>384181</v>
      </c>
      <c r="Q6623" s="24">
        <v>261277</v>
      </c>
      <c r="R6623" s="24">
        <v>457235</v>
      </c>
      <c r="S6623" s="24">
        <v>288606</v>
      </c>
      <c r="T6623" s="24">
        <v>505060</v>
      </c>
      <c r="U6623" s="24">
        <v>313643</v>
      </c>
      <c r="V6623" s="24">
        <v>548875</v>
      </c>
    </row>
    <row r="6624" spans="1:22" x14ac:dyDescent="0.3">
      <c r="A6624" s="54"/>
      <c r="B6624" s="54" t="s">
        <v>620</v>
      </c>
      <c r="C6624" s="54" t="s">
        <v>610</v>
      </c>
      <c r="D6624" t="s">
        <v>164</v>
      </c>
      <c r="E6624" s="54" t="s">
        <v>589</v>
      </c>
      <c r="F6624" s="57" t="s">
        <v>294</v>
      </c>
      <c r="G6624" s="23">
        <v>3</v>
      </c>
      <c r="H6624" s="23" t="s">
        <v>31</v>
      </c>
      <c r="I6624" s="24">
        <v>101913</v>
      </c>
      <c r="J6624" s="24">
        <v>178348</v>
      </c>
      <c r="K6624" s="24">
        <v>138680</v>
      </c>
      <c r="L6624" s="24">
        <v>242689</v>
      </c>
      <c r="M6624" s="24">
        <v>175351</v>
      </c>
      <c r="N6624" s="24">
        <v>306864</v>
      </c>
      <c r="O6624" s="24">
        <v>230840</v>
      </c>
      <c r="P6624" s="24">
        <v>403970</v>
      </c>
      <c r="Q6624" s="24">
        <v>285773</v>
      </c>
      <c r="R6624" s="24">
        <v>500103</v>
      </c>
      <c r="S6624" s="24">
        <v>321779</v>
      </c>
      <c r="T6624" s="24">
        <v>563113</v>
      </c>
      <c r="U6624" s="24">
        <v>357291</v>
      </c>
      <c r="V6624" s="24">
        <v>625258</v>
      </c>
    </row>
    <row r="6625" spans="1:22" x14ac:dyDescent="0.3">
      <c r="A6625" s="54"/>
      <c r="B6625" s="54" t="s">
        <v>620</v>
      </c>
      <c r="C6625" s="54" t="s">
        <v>610</v>
      </c>
      <c r="D6625" t="s">
        <v>164</v>
      </c>
      <c r="E6625" s="54" t="s">
        <v>589</v>
      </c>
      <c r="F6625" s="57" t="s">
        <v>294</v>
      </c>
      <c r="G6625" s="23">
        <v>4</v>
      </c>
      <c r="H6625" s="23" t="s">
        <v>29</v>
      </c>
      <c r="I6625" s="24">
        <v>113675</v>
      </c>
      <c r="J6625" s="24">
        <v>181880</v>
      </c>
      <c r="K6625" s="24">
        <v>159145</v>
      </c>
      <c r="L6625" s="24">
        <v>254632</v>
      </c>
      <c r="M6625" s="24">
        <v>204615</v>
      </c>
      <c r="N6625" s="24">
        <v>327383</v>
      </c>
      <c r="O6625" s="24">
        <v>272820</v>
      </c>
      <c r="P6625" s="24">
        <v>436511</v>
      </c>
      <c r="Q6625" s="24">
        <v>341024</v>
      </c>
      <c r="R6625" s="24">
        <v>545639</v>
      </c>
      <c r="S6625" s="24">
        <v>386494</v>
      </c>
      <c r="T6625" s="24">
        <v>618391</v>
      </c>
      <c r="U6625" s="24">
        <v>431964</v>
      </c>
      <c r="V6625" s="24">
        <v>691143</v>
      </c>
    </row>
    <row r="6626" spans="1:22" hidden="1" x14ac:dyDescent="0.3">
      <c r="A6626" s="23"/>
      <c r="B6626" s="23">
        <v>2023</v>
      </c>
      <c r="C6626" s="23" t="s">
        <v>551</v>
      </c>
      <c r="D6626" t="s">
        <v>160</v>
      </c>
      <c r="E6626" s="23" t="s">
        <v>528</v>
      </c>
      <c r="F6626" s="23" t="s">
        <v>369</v>
      </c>
      <c r="G6626" s="23">
        <v>1</v>
      </c>
      <c r="H6626" s="23" t="s">
        <v>14</v>
      </c>
      <c r="I6626" s="24">
        <v>103322</v>
      </c>
      <c r="J6626" s="24">
        <v>180814</v>
      </c>
      <c r="K6626" s="24">
        <v>134253</v>
      </c>
      <c r="L6626" s="24">
        <v>234943</v>
      </c>
      <c r="M6626" s="24">
        <v>160552</v>
      </c>
      <c r="N6626" s="24">
        <v>280966</v>
      </c>
      <c r="O6626" s="24">
        <v>191618</v>
      </c>
      <c r="P6626" s="24">
        <v>335332</v>
      </c>
      <c r="Q6626" s="24">
        <v>226203</v>
      </c>
      <c r="R6626" s="24">
        <v>395856</v>
      </c>
      <c r="S6626" s="24">
        <v>248201</v>
      </c>
      <c r="T6626" s="24">
        <v>434352</v>
      </c>
      <c r="U6626" s="24">
        <v>268950</v>
      </c>
      <c r="V6626" s="24">
        <v>470663</v>
      </c>
    </row>
    <row r="6627" spans="1:22" hidden="1" x14ac:dyDescent="0.3">
      <c r="A6627" s="23"/>
      <c r="B6627" s="23">
        <v>2023</v>
      </c>
      <c r="C6627" s="23" t="s">
        <v>551</v>
      </c>
      <c r="D6627" t="s">
        <v>160</v>
      </c>
      <c r="E6627" s="23" t="s">
        <v>528</v>
      </c>
      <c r="F6627" s="23" t="s">
        <v>369</v>
      </c>
      <c r="G6627" s="23">
        <v>2</v>
      </c>
      <c r="H6627" s="23" t="s">
        <v>30</v>
      </c>
      <c r="I6627" s="24">
        <v>85968</v>
      </c>
      <c r="J6627" s="24">
        <v>150443</v>
      </c>
      <c r="K6627" s="24">
        <v>114614</v>
      </c>
      <c r="L6627" s="24">
        <v>200574</v>
      </c>
      <c r="M6627" s="24">
        <v>141294</v>
      </c>
      <c r="N6627" s="24">
        <v>247264</v>
      </c>
      <c r="O6627" s="24">
        <v>177923</v>
      </c>
      <c r="P6627" s="24">
        <v>311366</v>
      </c>
      <c r="Q6627" s="24">
        <v>215305</v>
      </c>
      <c r="R6627" s="24">
        <v>376784</v>
      </c>
      <c r="S6627" s="24">
        <v>237783</v>
      </c>
      <c r="T6627" s="24">
        <v>416120</v>
      </c>
      <c r="U6627" s="24">
        <v>258847</v>
      </c>
      <c r="V6627" s="24">
        <v>452983</v>
      </c>
    </row>
    <row r="6628" spans="1:22" hidden="1" x14ac:dyDescent="0.3">
      <c r="A6628" s="23"/>
      <c r="B6628" s="23">
        <v>2023</v>
      </c>
      <c r="C6628" s="23" t="s">
        <v>551</v>
      </c>
      <c r="D6628" t="s">
        <v>160</v>
      </c>
      <c r="E6628" s="23" t="s">
        <v>528</v>
      </c>
      <c r="F6628" s="23" t="s">
        <v>369</v>
      </c>
      <c r="G6628" s="23">
        <v>3</v>
      </c>
      <c r="H6628" s="23" t="s">
        <v>31</v>
      </c>
      <c r="I6628" s="24">
        <v>78906</v>
      </c>
      <c r="J6628" s="24">
        <v>138086</v>
      </c>
      <c r="K6628" s="24">
        <v>108900</v>
      </c>
      <c r="L6628" s="24">
        <v>190575</v>
      </c>
      <c r="M6628" s="24">
        <v>138001</v>
      </c>
      <c r="N6628" s="24">
        <v>241501</v>
      </c>
      <c r="O6628" s="24">
        <v>179966</v>
      </c>
      <c r="P6628" s="24">
        <v>314941</v>
      </c>
      <c r="Q6628" s="24">
        <v>224120</v>
      </c>
      <c r="R6628" s="24">
        <v>392211</v>
      </c>
      <c r="S6628" s="24">
        <v>252098</v>
      </c>
      <c r="T6628" s="24">
        <v>441171</v>
      </c>
      <c r="U6628" s="24">
        <v>279627</v>
      </c>
      <c r="V6628" s="24">
        <v>489347</v>
      </c>
    </row>
    <row r="6629" spans="1:22" hidden="1" x14ac:dyDescent="0.3">
      <c r="A6629" s="23"/>
      <c r="B6629" s="23">
        <v>2023</v>
      </c>
      <c r="C6629" s="23" t="s">
        <v>551</v>
      </c>
      <c r="D6629" t="s">
        <v>160</v>
      </c>
      <c r="E6629" s="23" t="s">
        <v>528</v>
      </c>
      <c r="F6629" s="23" t="s">
        <v>369</v>
      </c>
      <c r="G6629" s="23">
        <v>4</v>
      </c>
      <c r="H6629" s="23" t="s">
        <v>29</v>
      </c>
      <c r="I6629" s="24">
        <v>89067</v>
      </c>
      <c r="J6629" s="24">
        <v>142507</v>
      </c>
      <c r="K6629" s="24">
        <v>124694</v>
      </c>
      <c r="L6629" s="24">
        <v>199510</v>
      </c>
      <c r="M6629" s="24">
        <v>160321</v>
      </c>
      <c r="N6629" s="24">
        <v>256513</v>
      </c>
      <c r="O6629" s="24">
        <v>213761</v>
      </c>
      <c r="P6629" s="24">
        <v>342018</v>
      </c>
      <c r="Q6629" s="24">
        <v>267201</v>
      </c>
      <c r="R6629" s="24">
        <v>427522</v>
      </c>
      <c r="S6629" s="24">
        <v>302828</v>
      </c>
      <c r="T6629" s="24">
        <v>484525</v>
      </c>
      <c r="U6629" s="24">
        <v>338455</v>
      </c>
      <c r="V6629" s="24">
        <v>541528</v>
      </c>
    </row>
    <row r="6630" spans="1:22" x14ac:dyDescent="0.3">
      <c r="A6630" s="54"/>
      <c r="B6630" s="54" t="s">
        <v>620</v>
      </c>
      <c r="C6630" s="54" t="s">
        <v>608</v>
      </c>
      <c r="D6630" t="s">
        <v>160</v>
      </c>
      <c r="E6630" s="54" t="s">
        <v>556</v>
      </c>
      <c r="F6630" s="57" t="s">
        <v>369</v>
      </c>
      <c r="G6630" s="23">
        <v>1</v>
      </c>
      <c r="H6630" s="23" t="s">
        <v>14</v>
      </c>
      <c r="I6630" s="24">
        <v>103677</v>
      </c>
      <c r="J6630" s="24">
        <v>181434</v>
      </c>
      <c r="K6630" s="24">
        <v>134563</v>
      </c>
      <c r="L6630" s="24">
        <v>235486</v>
      </c>
      <c r="M6630" s="24">
        <v>161366</v>
      </c>
      <c r="N6630" s="24">
        <v>282390</v>
      </c>
      <c r="O6630" s="24">
        <v>193002</v>
      </c>
      <c r="P6630" s="24">
        <v>337753</v>
      </c>
      <c r="Q6630" s="24">
        <v>227721</v>
      </c>
      <c r="R6630" s="24">
        <v>398512</v>
      </c>
      <c r="S6630" s="24">
        <v>249791</v>
      </c>
      <c r="T6630" s="24">
        <v>437135</v>
      </c>
      <c r="U6630" s="24">
        <v>269817</v>
      </c>
      <c r="V6630" s="24">
        <v>472180</v>
      </c>
    </row>
    <row r="6631" spans="1:22" x14ac:dyDescent="0.3">
      <c r="A6631" s="54"/>
      <c r="B6631" s="54" t="s">
        <v>620</v>
      </c>
      <c r="C6631" s="54" t="s">
        <v>608</v>
      </c>
      <c r="D6631" t="s">
        <v>160</v>
      </c>
      <c r="E6631" s="54" t="s">
        <v>556</v>
      </c>
      <c r="F6631" s="57" t="s">
        <v>369</v>
      </c>
      <c r="G6631" s="23">
        <v>2</v>
      </c>
      <c r="H6631" s="23" t="s">
        <v>30</v>
      </c>
      <c r="I6631" s="24">
        <v>89408</v>
      </c>
      <c r="J6631" s="24">
        <v>156464</v>
      </c>
      <c r="K6631" s="24">
        <v>117525</v>
      </c>
      <c r="L6631" s="24">
        <v>205669</v>
      </c>
      <c r="M6631" s="24">
        <v>143238</v>
      </c>
      <c r="N6631" s="24">
        <v>250666</v>
      </c>
      <c r="O6631" s="24">
        <v>176386</v>
      </c>
      <c r="P6631" s="24">
        <v>308676</v>
      </c>
      <c r="Q6631" s="24">
        <v>210183</v>
      </c>
      <c r="R6631" s="24">
        <v>367821</v>
      </c>
      <c r="S6631" s="24">
        <v>232283</v>
      </c>
      <c r="T6631" s="24">
        <v>406496</v>
      </c>
      <c r="U6631" s="24">
        <v>252603</v>
      </c>
      <c r="V6631" s="24">
        <v>442055</v>
      </c>
    </row>
    <row r="6632" spans="1:22" x14ac:dyDescent="0.3">
      <c r="A6632" s="54"/>
      <c r="B6632" s="54" t="s">
        <v>620</v>
      </c>
      <c r="C6632" s="54" t="s">
        <v>608</v>
      </c>
      <c r="D6632" t="s">
        <v>160</v>
      </c>
      <c r="E6632" s="54" t="s">
        <v>556</v>
      </c>
      <c r="F6632" s="57" t="s">
        <v>369</v>
      </c>
      <c r="G6632" s="23">
        <v>3</v>
      </c>
      <c r="H6632" s="23" t="s">
        <v>31</v>
      </c>
      <c r="I6632" s="24">
        <v>80517</v>
      </c>
      <c r="J6632" s="24">
        <v>140904</v>
      </c>
      <c r="K6632" s="24">
        <v>109331</v>
      </c>
      <c r="L6632" s="24">
        <v>191330</v>
      </c>
      <c r="M6632" s="24">
        <v>138066</v>
      </c>
      <c r="N6632" s="24">
        <v>241615</v>
      </c>
      <c r="O6632" s="24">
        <v>181575</v>
      </c>
      <c r="P6632" s="24">
        <v>317757</v>
      </c>
      <c r="Q6632" s="24">
        <v>224614</v>
      </c>
      <c r="R6632" s="24">
        <v>393075</v>
      </c>
      <c r="S6632" s="24">
        <v>252784</v>
      </c>
      <c r="T6632" s="24">
        <v>442371</v>
      </c>
      <c r="U6632" s="24">
        <v>280534</v>
      </c>
      <c r="V6632" s="24">
        <v>490935</v>
      </c>
    </row>
    <row r="6633" spans="1:22" x14ac:dyDescent="0.3">
      <c r="A6633" s="54"/>
      <c r="B6633" s="54" t="s">
        <v>620</v>
      </c>
      <c r="C6633" s="54" t="s">
        <v>608</v>
      </c>
      <c r="D6633" t="s">
        <v>160</v>
      </c>
      <c r="E6633" s="54" t="s">
        <v>556</v>
      </c>
      <c r="F6633" s="57" t="s">
        <v>369</v>
      </c>
      <c r="G6633" s="23">
        <v>4</v>
      </c>
      <c r="H6633" s="23" t="s">
        <v>29</v>
      </c>
      <c r="I6633" s="24">
        <v>91468</v>
      </c>
      <c r="J6633" s="24">
        <v>146348</v>
      </c>
      <c r="K6633" s="24">
        <v>128055</v>
      </c>
      <c r="L6633" s="24">
        <v>204888</v>
      </c>
      <c r="M6633" s="24">
        <v>164642</v>
      </c>
      <c r="N6633" s="24">
        <v>263427</v>
      </c>
      <c r="O6633" s="24">
        <v>219522</v>
      </c>
      <c r="P6633" s="24">
        <v>351236</v>
      </c>
      <c r="Q6633" s="24">
        <v>274403</v>
      </c>
      <c r="R6633" s="24">
        <v>439045</v>
      </c>
      <c r="S6633" s="24">
        <v>310990</v>
      </c>
      <c r="T6633" s="24">
        <v>497584</v>
      </c>
      <c r="U6633" s="24">
        <v>347577</v>
      </c>
      <c r="V6633" s="24">
        <v>556124</v>
      </c>
    </row>
    <row r="6634" spans="1:22" hidden="1" x14ac:dyDescent="0.3">
      <c r="A6634" s="23"/>
      <c r="B6634" s="23">
        <v>2023</v>
      </c>
      <c r="C6634" s="23" t="s">
        <v>184</v>
      </c>
      <c r="D6634" t="s">
        <v>93</v>
      </c>
      <c r="E6634" s="23" t="s">
        <v>528</v>
      </c>
      <c r="F6634" s="23" t="s">
        <v>246</v>
      </c>
      <c r="G6634" s="23">
        <v>1</v>
      </c>
      <c r="H6634" s="23" t="s">
        <v>14</v>
      </c>
      <c r="I6634" s="24">
        <v>139852</v>
      </c>
      <c r="J6634" s="24">
        <v>244741</v>
      </c>
      <c r="K6634" s="24">
        <v>181557</v>
      </c>
      <c r="L6634" s="24">
        <v>317725</v>
      </c>
      <c r="M6634" s="24">
        <v>216983</v>
      </c>
      <c r="N6634" s="24">
        <v>379720</v>
      </c>
      <c r="O6634" s="24">
        <v>258773</v>
      </c>
      <c r="P6634" s="24">
        <v>452853</v>
      </c>
      <c r="Q6634" s="24">
        <v>305341</v>
      </c>
      <c r="R6634" s="24">
        <v>534347</v>
      </c>
      <c r="S6634" s="24">
        <v>334976</v>
      </c>
      <c r="T6634" s="24">
        <v>586209</v>
      </c>
      <c r="U6634" s="24">
        <v>362875</v>
      </c>
      <c r="V6634" s="24">
        <v>635032</v>
      </c>
    </row>
    <row r="6635" spans="1:22" hidden="1" x14ac:dyDescent="0.3">
      <c r="A6635" s="23"/>
      <c r="B6635" s="23">
        <v>2023</v>
      </c>
      <c r="C6635" s="23" t="s">
        <v>184</v>
      </c>
      <c r="D6635" t="s">
        <v>93</v>
      </c>
      <c r="E6635" s="23" t="s">
        <v>528</v>
      </c>
      <c r="F6635" s="23" t="s">
        <v>246</v>
      </c>
      <c r="G6635" s="23">
        <v>2</v>
      </c>
      <c r="H6635" s="23" t="s">
        <v>30</v>
      </c>
      <c r="I6635" s="24">
        <v>117233</v>
      </c>
      <c r="J6635" s="24">
        <v>205158</v>
      </c>
      <c r="K6635" s="24">
        <v>155961</v>
      </c>
      <c r="L6635" s="24">
        <v>272931</v>
      </c>
      <c r="M6635" s="24">
        <v>191882</v>
      </c>
      <c r="N6635" s="24">
        <v>335793</v>
      </c>
      <c r="O6635" s="24">
        <v>240923</v>
      </c>
      <c r="P6635" s="24">
        <v>421616</v>
      </c>
      <c r="Q6635" s="24">
        <v>291137</v>
      </c>
      <c r="R6635" s="24">
        <v>509490</v>
      </c>
      <c r="S6635" s="24">
        <v>321397</v>
      </c>
      <c r="T6635" s="24">
        <v>562445</v>
      </c>
      <c r="U6635" s="24">
        <v>349708</v>
      </c>
      <c r="V6635" s="24">
        <v>611988</v>
      </c>
    </row>
    <row r="6636" spans="1:22" hidden="1" x14ac:dyDescent="0.3">
      <c r="A6636" s="23"/>
      <c r="B6636" s="23">
        <v>2023</v>
      </c>
      <c r="C6636" s="23" t="s">
        <v>184</v>
      </c>
      <c r="D6636" t="s">
        <v>93</v>
      </c>
      <c r="E6636" s="23" t="s">
        <v>528</v>
      </c>
      <c r="F6636" s="23" t="s">
        <v>246</v>
      </c>
      <c r="G6636" s="23">
        <v>3</v>
      </c>
      <c r="H6636" s="23" t="s">
        <v>31</v>
      </c>
      <c r="I6636" s="24">
        <v>108164</v>
      </c>
      <c r="J6636" s="24">
        <v>189288</v>
      </c>
      <c r="K6636" s="24">
        <v>149385</v>
      </c>
      <c r="L6636" s="24">
        <v>261424</v>
      </c>
      <c r="M6636" s="24">
        <v>189442</v>
      </c>
      <c r="N6636" s="24">
        <v>331524</v>
      </c>
      <c r="O6636" s="24">
        <v>247331</v>
      </c>
      <c r="P6636" s="24">
        <v>432829</v>
      </c>
      <c r="Q6636" s="24">
        <v>308072</v>
      </c>
      <c r="R6636" s="24">
        <v>539126</v>
      </c>
      <c r="S6636" s="24">
        <v>346665</v>
      </c>
      <c r="T6636" s="24">
        <v>606663</v>
      </c>
      <c r="U6636" s="24">
        <v>384673</v>
      </c>
      <c r="V6636" s="24">
        <v>673179</v>
      </c>
    </row>
    <row r="6637" spans="1:22" hidden="1" x14ac:dyDescent="0.3">
      <c r="A6637" s="23"/>
      <c r="B6637" s="23">
        <v>2023</v>
      </c>
      <c r="C6637" s="23" t="s">
        <v>184</v>
      </c>
      <c r="D6637" t="s">
        <v>93</v>
      </c>
      <c r="E6637" s="23" t="s">
        <v>528</v>
      </c>
      <c r="F6637" s="23" t="s">
        <v>246</v>
      </c>
      <c r="G6637" s="23">
        <v>4</v>
      </c>
      <c r="H6637" s="23" t="s">
        <v>29</v>
      </c>
      <c r="I6637" s="24">
        <v>120577</v>
      </c>
      <c r="J6637" s="24">
        <v>192923</v>
      </c>
      <c r="K6637" s="24">
        <v>168807</v>
      </c>
      <c r="L6637" s="24">
        <v>270092</v>
      </c>
      <c r="M6637" s="24">
        <v>217038</v>
      </c>
      <c r="N6637" s="24">
        <v>347261</v>
      </c>
      <c r="O6637" s="24">
        <v>289384</v>
      </c>
      <c r="P6637" s="24">
        <v>463015</v>
      </c>
      <c r="Q6637" s="24">
        <v>361730</v>
      </c>
      <c r="R6637" s="24">
        <v>578768</v>
      </c>
      <c r="S6637" s="24">
        <v>409961</v>
      </c>
      <c r="T6637" s="24">
        <v>655937</v>
      </c>
      <c r="U6637" s="24">
        <v>458192</v>
      </c>
      <c r="V6637" s="24">
        <v>733107</v>
      </c>
    </row>
    <row r="6638" spans="1:22" x14ac:dyDescent="0.3">
      <c r="A6638" s="54"/>
      <c r="B6638" s="54" t="s">
        <v>620</v>
      </c>
      <c r="C6638" s="54" t="s">
        <v>613</v>
      </c>
      <c r="D6638" t="s">
        <v>156</v>
      </c>
      <c r="E6638" s="54" t="s">
        <v>528</v>
      </c>
      <c r="F6638" s="57" t="s">
        <v>246</v>
      </c>
      <c r="G6638" s="23">
        <v>1</v>
      </c>
      <c r="H6638" s="23" t="s">
        <v>14</v>
      </c>
      <c r="I6638" s="24">
        <v>140703</v>
      </c>
      <c r="J6638" s="24">
        <v>246230</v>
      </c>
      <c r="K6638" s="24">
        <v>182438</v>
      </c>
      <c r="L6638" s="24">
        <v>319267</v>
      </c>
      <c r="M6638" s="24">
        <v>218657</v>
      </c>
      <c r="N6638" s="24">
        <v>382649</v>
      </c>
      <c r="O6638" s="24">
        <v>261344</v>
      </c>
      <c r="P6638" s="24">
        <v>457352</v>
      </c>
      <c r="Q6638" s="24">
        <v>308203</v>
      </c>
      <c r="R6638" s="24">
        <v>539355</v>
      </c>
      <c r="S6638" s="24">
        <v>338006</v>
      </c>
      <c r="T6638" s="24">
        <v>591510</v>
      </c>
      <c r="U6638" s="24">
        <v>364933</v>
      </c>
      <c r="V6638" s="24">
        <v>638632</v>
      </c>
    </row>
    <row r="6639" spans="1:22" x14ac:dyDescent="0.3">
      <c r="A6639" s="54"/>
      <c r="B6639" s="54" t="s">
        <v>620</v>
      </c>
      <c r="C6639" s="54" t="s">
        <v>613</v>
      </c>
      <c r="D6639" t="s">
        <v>156</v>
      </c>
      <c r="E6639" s="54" t="s">
        <v>528</v>
      </c>
      <c r="F6639" s="57" t="s">
        <v>246</v>
      </c>
      <c r="G6639" s="23">
        <v>2</v>
      </c>
      <c r="H6639" s="23" t="s">
        <v>30</v>
      </c>
      <c r="I6639" s="24">
        <v>122105</v>
      </c>
      <c r="J6639" s="24">
        <v>213684</v>
      </c>
      <c r="K6639" s="24">
        <v>160231</v>
      </c>
      <c r="L6639" s="24">
        <v>280405</v>
      </c>
      <c r="M6639" s="24">
        <v>195029</v>
      </c>
      <c r="N6639" s="24">
        <v>341300</v>
      </c>
      <c r="O6639" s="24">
        <v>239688</v>
      </c>
      <c r="P6639" s="24">
        <v>419454</v>
      </c>
      <c r="Q6639" s="24">
        <v>285345</v>
      </c>
      <c r="R6639" s="24">
        <v>499353</v>
      </c>
      <c r="S6639" s="24">
        <v>315226</v>
      </c>
      <c r="T6639" s="24">
        <v>551646</v>
      </c>
      <c r="U6639" s="24">
        <v>342624</v>
      </c>
      <c r="V6639" s="24">
        <v>599592</v>
      </c>
    </row>
    <row r="6640" spans="1:22" x14ac:dyDescent="0.3">
      <c r="A6640" s="54"/>
      <c r="B6640" s="54" t="s">
        <v>620</v>
      </c>
      <c r="C6640" s="54" t="s">
        <v>613</v>
      </c>
      <c r="D6640" t="s">
        <v>156</v>
      </c>
      <c r="E6640" s="54" t="s">
        <v>528</v>
      </c>
      <c r="F6640" s="57" t="s">
        <v>246</v>
      </c>
      <c r="G6640" s="23">
        <v>3</v>
      </c>
      <c r="H6640" s="23" t="s">
        <v>31</v>
      </c>
      <c r="I6640" s="24">
        <v>110852</v>
      </c>
      <c r="J6640" s="24">
        <v>193990</v>
      </c>
      <c r="K6640" s="24">
        <v>150771</v>
      </c>
      <c r="L6640" s="24">
        <v>263850</v>
      </c>
      <c r="M6640" s="24">
        <v>190586</v>
      </c>
      <c r="N6640" s="24">
        <v>333526</v>
      </c>
      <c r="O6640" s="24">
        <v>250841</v>
      </c>
      <c r="P6640" s="24">
        <v>438972</v>
      </c>
      <c r="Q6640" s="24">
        <v>310482</v>
      </c>
      <c r="R6640" s="24">
        <v>543343</v>
      </c>
      <c r="S6640" s="24">
        <v>349560</v>
      </c>
      <c r="T6640" s="24">
        <v>611731</v>
      </c>
      <c r="U6640" s="24">
        <v>388093</v>
      </c>
      <c r="V6640" s="24">
        <v>679163</v>
      </c>
    </row>
    <row r="6641" spans="1:22" x14ac:dyDescent="0.3">
      <c r="A6641" s="54"/>
      <c r="B6641" s="54" t="s">
        <v>620</v>
      </c>
      <c r="C6641" s="54" t="s">
        <v>613</v>
      </c>
      <c r="D6641" t="s">
        <v>156</v>
      </c>
      <c r="E6641" s="54" t="s">
        <v>528</v>
      </c>
      <c r="F6641" s="57" t="s">
        <v>246</v>
      </c>
      <c r="G6641" s="23">
        <v>4</v>
      </c>
      <c r="H6641" s="23" t="s">
        <v>29</v>
      </c>
      <c r="I6641" s="24">
        <v>124153</v>
      </c>
      <c r="J6641" s="24">
        <v>198644</v>
      </c>
      <c r="K6641" s="24">
        <v>173814</v>
      </c>
      <c r="L6641" s="24">
        <v>278102</v>
      </c>
      <c r="M6641" s="24">
        <v>223475</v>
      </c>
      <c r="N6641" s="24">
        <v>357560</v>
      </c>
      <c r="O6641" s="24">
        <v>297967</v>
      </c>
      <c r="P6641" s="24">
        <v>476747</v>
      </c>
      <c r="Q6641" s="24">
        <v>372458</v>
      </c>
      <c r="R6641" s="24">
        <v>595933</v>
      </c>
      <c r="S6641" s="24">
        <v>422120</v>
      </c>
      <c r="T6641" s="24">
        <v>675391</v>
      </c>
      <c r="U6641" s="24">
        <v>471781</v>
      </c>
      <c r="V6641" s="24">
        <v>754849</v>
      </c>
    </row>
    <row r="6642" spans="1:22" hidden="1" x14ac:dyDescent="0.3">
      <c r="A6642" s="23"/>
      <c r="B6642" s="23">
        <v>2023</v>
      </c>
      <c r="C6642" s="23" t="s">
        <v>567</v>
      </c>
      <c r="D6642" t="s">
        <v>169</v>
      </c>
      <c r="E6642" s="23" t="s">
        <v>571</v>
      </c>
      <c r="F6642" s="23" t="s">
        <v>300</v>
      </c>
      <c r="G6642" s="23">
        <v>1</v>
      </c>
      <c r="H6642" s="23" t="s">
        <v>14</v>
      </c>
      <c r="I6642" s="24">
        <v>103664</v>
      </c>
      <c r="J6642" s="24">
        <v>181412</v>
      </c>
      <c r="K6642" s="24">
        <v>134537</v>
      </c>
      <c r="L6642" s="24">
        <v>235440</v>
      </c>
      <c r="M6642" s="24">
        <v>160752</v>
      </c>
      <c r="N6642" s="24">
        <v>281317</v>
      </c>
      <c r="O6642" s="24">
        <v>191664</v>
      </c>
      <c r="P6642" s="24">
        <v>335411</v>
      </c>
      <c r="Q6642" s="24">
        <v>226120</v>
      </c>
      <c r="R6642" s="24">
        <v>395710</v>
      </c>
      <c r="S6642" s="24">
        <v>248051</v>
      </c>
      <c r="T6642" s="24">
        <v>434090</v>
      </c>
      <c r="U6642" s="24">
        <v>268684</v>
      </c>
      <c r="V6642" s="24">
        <v>470197</v>
      </c>
    </row>
    <row r="6643" spans="1:22" hidden="1" x14ac:dyDescent="0.3">
      <c r="A6643" s="23"/>
      <c r="B6643" s="23">
        <v>2023</v>
      </c>
      <c r="C6643" s="23" t="s">
        <v>567</v>
      </c>
      <c r="D6643" t="s">
        <v>169</v>
      </c>
      <c r="E6643" s="23" t="s">
        <v>571</v>
      </c>
      <c r="F6643" s="23" t="s">
        <v>300</v>
      </c>
      <c r="G6643" s="23">
        <v>2</v>
      </c>
      <c r="H6643" s="23" t="s">
        <v>30</v>
      </c>
      <c r="I6643" s="24">
        <v>87118</v>
      </c>
      <c r="J6643" s="24">
        <v>152456</v>
      </c>
      <c r="K6643" s="24">
        <v>115812</v>
      </c>
      <c r="L6643" s="24">
        <v>202671</v>
      </c>
      <c r="M6643" s="24">
        <v>142390</v>
      </c>
      <c r="N6643" s="24">
        <v>249183</v>
      </c>
      <c r="O6643" s="24">
        <v>178606</v>
      </c>
      <c r="P6643" s="24">
        <v>312560</v>
      </c>
      <c r="Q6643" s="24">
        <v>215729</v>
      </c>
      <c r="R6643" s="24">
        <v>377526</v>
      </c>
      <c r="S6643" s="24">
        <v>238118</v>
      </c>
      <c r="T6643" s="24">
        <v>416706</v>
      </c>
      <c r="U6643" s="24">
        <v>259052</v>
      </c>
      <c r="V6643" s="24">
        <v>453340</v>
      </c>
    </row>
    <row r="6644" spans="1:22" hidden="1" x14ac:dyDescent="0.3">
      <c r="A6644" s="23"/>
      <c r="B6644" s="23">
        <v>2023</v>
      </c>
      <c r="C6644" s="23" t="s">
        <v>567</v>
      </c>
      <c r="D6644" t="s">
        <v>169</v>
      </c>
      <c r="E6644" s="23" t="s">
        <v>571</v>
      </c>
      <c r="F6644" s="23" t="s">
        <v>300</v>
      </c>
      <c r="G6644" s="23">
        <v>3</v>
      </c>
      <c r="H6644" s="23" t="s">
        <v>31</v>
      </c>
      <c r="I6644" s="24">
        <v>80519</v>
      </c>
      <c r="J6644" s="24">
        <v>140908</v>
      </c>
      <c r="K6644" s="24">
        <v>111230</v>
      </c>
      <c r="L6644" s="24">
        <v>194653</v>
      </c>
      <c r="M6644" s="24">
        <v>141091</v>
      </c>
      <c r="N6644" s="24">
        <v>246909</v>
      </c>
      <c r="O6644" s="24">
        <v>184274</v>
      </c>
      <c r="P6644" s="24">
        <v>322479</v>
      </c>
      <c r="Q6644" s="24">
        <v>229544</v>
      </c>
      <c r="R6644" s="24">
        <v>401702</v>
      </c>
      <c r="S6644" s="24">
        <v>258333</v>
      </c>
      <c r="T6644" s="24">
        <v>452083</v>
      </c>
      <c r="U6644" s="24">
        <v>286695</v>
      </c>
      <c r="V6644" s="24">
        <v>501716</v>
      </c>
    </row>
    <row r="6645" spans="1:22" hidden="1" x14ac:dyDescent="0.3">
      <c r="A6645" s="23"/>
      <c r="B6645" s="23">
        <v>2023</v>
      </c>
      <c r="C6645" s="23" t="s">
        <v>567</v>
      </c>
      <c r="D6645" t="s">
        <v>169</v>
      </c>
      <c r="E6645" s="23" t="s">
        <v>571</v>
      </c>
      <c r="F6645" s="23" t="s">
        <v>300</v>
      </c>
      <c r="G6645" s="23">
        <v>4</v>
      </c>
      <c r="H6645" s="23" t="s">
        <v>29</v>
      </c>
      <c r="I6645" s="24">
        <v>89381</v>
      </c>
      <c r="J6645" s="24">
        <v>143010</v>
      </c>
      <c r="K6645" s="24">
        <v>125134</v>
      </c>
      <c r="L6645" s="24">
        <v>200214</v>
      </c>
      <c r="M6645" s="24">
        <v>160886</v>
      </c>
      <c r="N6645" s="24">
        <v>257418</v>
      </c>
      <c r="O6645" s="24">
        <v>214515</v>
      </c>
      <c r="P6645" s="24">
        <v>343224</v>
      </c>
      <c r="Q6645" s="24">
        <v>268144</v>
      </c>
      <c r="R6645" s="24">
        <v>429030</v>
      </c>
      <c r="S6645" s="24">
        <v>303896</v>
      </c>
      <c r="T6645" s="24">
        <v>486234</v>
      </c>
      <c r="U6645" s="24">
        <v>339649</v>
      </c>
      <c r="V6645" s="24">
        <v>543438</v>
      </c>
    </row>
    <row r="6646" spans="1:22" x14ac:dyDescent="0.3">
      <c r="A6646" s="54"/>
      <c r="B6646" s="54" t="s">
        <v>620</v>
      </c>
      <c r="C6646" s="54" t="s">
        <v>611</v>
      </c>
      <c r="D6646" t="s">
        <v>169</v>
      </c>
      <c r="E6646" s="54" t="s">
        <v>571</v>
      </c>
      <c r="F6646" s="57" t="s">
        <v>300</v>
      </c>
      <c r="G6646" s="23">
        <v>1</v>
      </c>
      <c r="H6646" s="23" t="s">
        <v>14</v>
      </c>
      <c r="I6646" s="24">
        <v>104600</v>
      </c>
      <c r="J6646" s="24">
        <v>183049</v>
      </c>
      <c r="K6646" s="24">
        <v>135574</v>
      </c>
      <c r="L6646" s="24">
        <v>237254</v>
      </c>
      <c r="M6646" s="24">
        <v>162454</v>
      </c>
      <c r="N6646" s="24">
        <v>284294</v>
      </c>
      <c r="O6646" s="24">
        <v>194117</v>
      </c>
      <c r="P6646" s="24">
        <v>339705</v>
      </c>
      <c r="Q6646" s="24">
        <v>228877</v>
      </c>
      <c r="R6646" s="24">
        <v>400535</v>
      </c>
      <c r="S6646" s="24">
        <v>250990</v>
      </c>
      <c r="T6646" s="24">
        <v>439233</v>
      </c>
      <c r="U6646" s="24">
        <v>270935</v>
      </c>
      <c r="V6646" s="24">
        <v>474137</v>
      </c>
    </row>
    <row r="6647" spans="1:22" x14ac:dyDescent="0.3">
      <c r="A6647" s="54"/>
      <c r="B6647" s="54" t="s">
        <v>620</v>
      </c>
      <c r="C6647" s="54" t="s">
        <v>611</v>
      </c>
      <c r="D6647" t="s">
        <v>169</v>
      </c>
      <c r="E6647" s="54" t="s">
        <v>571</v>
      </c>
      <c r="F6647" s="57" t="s">
        <v>300</v>
      </c>
      <c r="G6647" s="23">
        <v>2</v>
      </c>
      <c r="H6647" s="23" t="s">
        <v>30</v>
      </c>
      <c r="I6647" s="24">
        <v>90995</v>
      </c>
      <c r="J6647" s="24">
        <v>159241</v>
      </c>
      <c r="K6647" s="24">
        <v>119329</v>
      </c>
      <c r="L6647" s="24">
        <v>208825</v>
      </c>
      <c r="M6647" s="24">
        <v>145169</v>
      </c>
      <c r="N6647" s="24">
        <v>254046</v>
      </c>
      <c r="O6647" s="24">
        <v>178275</v>
      </c>
      <c r="P6647" s="24">
        <v>311981</v>
      </c>
      <c r="Q6647" s="24">
        <v>212156</v>
      </c>
      <c r="R6647" s="24">
        <v>371273</v>
      </c>
      <c r="S6647" s="24">
        <v>234338</v>
      </c>
      <c r="T6647" s="24">
        <v>410092</v>
      </c>
      <c r="U6647" s="24">
        <v>254654</v>
      </c>
      <c r="V6647" s="24">
        <v>445645</v>
      </c>
    </row>
    <row r="6648" spans="1:22" x14ac:dyDescent="0.3">
      <c r="A6648" s="54"/>
      <c r="B6648" s="54" t="s">
        <v>620</v>
      </c>
      <c r="C6648" s="54" t="s">
        <v>611</v>
      </c>
      <c r="D6648" t="s">
        <v>169</v>
      </c>
      <c r="E6648" s="54" t="s">
        <v>571</v>
      </c>
      <c r="F6648" s="57" t="s">
        <v>300</v>
      </c>
      <c r="G6648" s="23">
        <v>3</v>
      </c>
      <c r="H6648" s="23" t="s">
        <v>31</v>
      </c>
      <c r="I6648" s="24">
        <v>82863</v>
      </c>
      <c r="J6648" s="24">
        <v>145010</v>
      </c>
      <c r="K6648" s="24">
        <v>112774</v>
      </c>
      <c r="L6648" s="24">
        <v>197355</v>
      </c>
      <c r="M6648" s="24">
        <v>142609</v>
      </c>
      <c r="N6648" s="24">
        <v>249566</v>
      </c>
      <c r="O6648" s="24">
        <v>187750</v>
      </c>
      <c r="P6648" s="24">
        <v>328563</v>
      </c>
      <c r="Q6648" s="24">
        <v>232442</v>
      </c>
      <c r="R6648" s="24">
        <v>406774</v>
      </c>
      <c r="S6648" s="24">
        <v>261738</v>
      </c>
      <c r="T6648" s="24">
        <v>458042</v>
      </c>
      <c r="U6648" s="24">
        <v>290635</v>
      </c>
      <c r="V6648" s="24">
        <v>508611</v>
      </c>
    </row>
    <row r="6649" spans="1:22" x14ac:dyDescent="0.3">
      <c r="A6649" s="54"/>
      <c r="B6649" s="54" t="s">
        <v>620</v>
      </c>
      <c r="C6649" s="54" t="s">
        <v>611</v>
      </c>
      <c r="D6649" t="s">
        <v>169</v>
      </c>
      <c r="E6649" s="54" t="s">
        <v>571</v>
      </c>
      <c r="F6649" s="57" t="s">
        <v>300</v>
      </c>
      <c r="G6649" s="23">
        <v>4</v>
      </c>
      <c r="H6649" s="23" t="s">
        <v>29</v>
      </c>
      <c r="I6649" s="24">
        <v>92302</v>
      </c>
      <c r="J6649" s="24">
        <v>147683</v>
      </c>
      <c r="K6649" s="24">
        <v>129222</v>
      </c>
      <c r="L6649" s="24">
        <v>206756</v>
      </c>
      <c r="M6649" s="24">
        <v>166143</v>
      </c>
      <c r="N6649" s="24">
        <v>265829</v>
      </c>
      <c r="O6649" s="24">
        <v>221524</v>
      </c>
      <c r="P6649" s="24">
        <v>354439</v>
      </c>
      <c r="Q6649" s="24">
        <v>276905</v>
      </c>
      <c r="R6649" s="24">
        <v>443048</v>
      </c>
      <c r="S6649" s="24">
        <v>313826</v>
      </c>
      <c r="T6649" s="24">
        <v>502122</v>
      </c>
      <c r="U6649" s="24">
        <v>350747</v>
      </c>
      <c r="V6649" s="24">
        <v>561195</v>
      </c>
    </row>
    <row r="6650" spans="1:22" hidden="1" x14ac:dyDescent="0.3">
      <c r="A6650" s="23"/>
      <c r="B6650" s="23">
        <v>2023</v>
      </c>
      <c r="C6650" s="23" t="s">
        <v>184</v>
      </c>
      <c r="D6650" t="s">
        <v>156</v>
      </c>
      <c r="E6650" s="23" t="s">
        <v>528</v>
      </c>
      <c r="F6650" s="23" t="s">
        <v>285</v>
      </c>
      <c r="G6650" s="23">
        <v>1</v>
      </c>
      <c r="H6650" s="23" t="s">
        <v>14</v>
      </c>
      <c r="I6650" s="24">
        <v>123792</v>
      </c>
      <c r="J6650" s="24">
        <v>216635</v>
      </c>
      <c r="K6650" s="24">
        <v>160791</v>
      </c>
      <c r="L6650" s="24">
        <v>281385</v>
      </c>
      <c r="M6650" s="24">
        <v>192238</v>
      </c>
      <c r="N6650" s="24">
        <v>336416</v>
      </c>
      <c r="O6650" s="24">
        <v>229364</v>
      </c>
      <c r="P6650" s="24">
        <v>401387</v>
      </c>
      <c r="Q6650" s="24">
        <v>270711</v>
      </c>
      <c r="R6650" s="24">
        <v>473745</v>
      </c>
      <c r="S6650" s="24">
        <v>297016</v>
      </c>
      <c r="T6650" s="24">
        <v>519778</v>
      </c>
      <c r="U6650" s="24">
        <v>321808</v>
      </c>
      <c r="V6650" s="24">
        <v>563163</v>
      </c>
    </row>
    <row r="6651" spans="1:22" hidden="1" x14ac:dyDescent="0.3">
      <c r="A6651" s="23"/>
      <c r="B6651" s="23">
        <v>2023</v>
      </c>
      <c r="C6651" s="23" t="s">
        <v>184</v>
      </c>
      <c r="D6651" t="s">
        <v>156</v>
      </c>
      <c r="E6651" s="23" t="s">
        <v>528</v>
      </c>
      <c r="F6651" s="23" t="s">
        <v>285</v>
      </c>
      <c r="G6651" s="23">
        <v>2</v>
      </c>
      <c r="H6651" s="23" t="s">
        <v>30</v>
      </c>
      <c r="I6651" s="24">
        <v>103317</v>
      </c>
      <c r="J6651" s="24">
        <v>180805</v>
      </c>
      <c r="K6651" s="24">
        <v>137622</v>
      </c>
      <c r="L6651" s="24">
        <v>240838</v>
      </c>
      <c r="M6651" s="24">
        <v>169517</v>
      </c>
      <c r="N6651" s="24">
        <v>296655</v>
      </c>
      <c r="O6651" s="24">
        <v>213207</v>
      </c>
      <c r="P6651" s="24">
        <v>373112</v>
      </c>
      <c r="Q6651" s="24">
        <v>257854</v>
      </c>
      <c r="R6651" s="24">
        <v>451244</v>
      </c>
      <c r="S6651" s="24">
        <v>284724</v>
      </c>
      <c r="T6651" s="24">
        <v>498268</v>
      </c>
      <c r="U6651" s="24">
        <v>309888</v>
      </c>
      <c r="V6651" s="24">
        <v>542305</v>
      </c>
    </row>
    <row r="6652" spans="1:22" hidden="1" x14ac:dyDescent="0.3">
      <c r="A6652" s="23"/>
      <c r="B6652" s="23">
        <v>2023</v>
      </c>
      <c r="C6652" s="23" t="s">
        <v>184</v>
      </c>
      <c r="D6652" t="s">
        <v>156</v>
      </c>
      <c r="E6652" s="23" t="s">
        <v>528</v>
      </c>
      <c r="F6652" s="23" t="s">
        <v>285</v>
      </c>
      <c r="G6652" s="23">
        <v>3</v>
      </c>
      <c r="H6652" s="23" t="s">
        <v>31</v>
      </c>
      <c r="I6652" s="24">
        <v>95036</v>
      </c>
      <c r="J6652" s="24">
        <v>166313</v>
      </c>
      <c r="K6652" s="24">
        <v>131199</v>
      </c>
      <c r="L6652" s="24">
        <v>229598</v>
      </c>
      <c r="M6652" s="24">
        <v>166309</v>
      </c>
      <c r="N6652" s="24">
        <v>291041</v>
      </c>
      <c r="O6652" s="24">
        <v>216985</v>
      </c>
      <c r="P6652" s="24">
        <v>379724</v>
      </c>
      <c r="Q6652" s="24">
        <v>270244</v>
      </c>
      <c r="R6652" s="24">
        <v>472926</v>
      </c>
      <c r="S6652" s="24">
        <v>304028</v>
      </c>
      <c r="T6652" s="24">
        <v>532050</v>
      </c>
      <c r="U6652" s="24">
        <v>337284</v>
      </c>
      <c r="V6652" s="24">
        <v>590247</v>
      </c>
    </row>
    <row r="6653" spans="1:22" hidden="1" x14ac:dyDescent="0.3">
      <c r="A6653" s="23"/>
      <c r="B6653" s="23">
        <v>2023</v>
      </c>
      <c r="C6653" s="23" t="s">
        <v>184</v>
      </c>
      <c r="D6653" t="s">
        <v>156</v>
      </c>
      <c r="E6653" s="23" t="s">
        <v>528</v>
      </c>
      <c r="F6653" s="23" t="s">
        <v>285</v>
      </c>
      <c r="G6653" s="23">
        <v>4</v>
      </c>
      <c r="H6653" s="23" t="s">
        <v>29</v>
      </c>
      <c r="I6653" s="24">
        <v>106720</v>
      </c>
      <c r="J6653" s="24">
        <v>170751</v>
      </c>
      <c r="K6653" s="24">
        <v>149407</v>
      </c>
      <c r="L6653" s="24">
        <v>239052</v>
      </c>
      <c r="M6653" s="24">
        <v>192095</v>
      </c>
      <c r="N6653" s="24">
        <v>307353</v>
      </c>
      <c r="O6653" s="24">
        <v>256127</v>
      </c>
      <c r="P6653" s="24">
        <v>409803</v>
      </c>
      <c r="Q6653" s="24">
        <v>320159</v>
      </c>
      <c r="R6653" s="24">
        <v>512254</v>
      </c>
      <c r="S6653" s="24">
        <v>362847</v>
      </c>
      <c r="T6653" s="24">
        <v>580555</v>
      </c>
      <c r="U6653" s="24">
        <v>405535</v>
      </c>
      <c r="V6653" s="24">
        <v>648855</v>
      </c>
    </row>
    <row r="6654" spans="1:22" hidden="1" x14ac:dyDescent="0.3">
      <c r="A6654" s="23"/>
      <c r="B6654" s="23">
        <v>2023</v>
      </c>
      <c r="C6654" s="23" t="s">
        <v>533</v>
      </c>
      <c r="D6654" t="s">
        <v>150</v>
      </c>
      <c r="E6654" s="23" t="s">
        <v>535</v>
      </c>
      <c r="F6654" s="23" t="s">
        <v>285</v>
      </c>
      <c r="G6654" s="23">
        <v>1</v>
      </c>
      <c r="H6654" s="23" t="s">
        <v>14</v>
      </c>
      <c r="I6654" s="24">
        <v>122990</v>
      </c>
      <c r="J6654" s="24">
        <v>215232</v>
      </c>
      <c r="K6654" s="24">
        <v>159594</v>
      </c>
      <c r="L6654" s="24">
        <v>279290</v>
      </c>
      <c r="M6654" s="24">
        <v>190671</v>
      </c>
      <c r="N6654" s="24">
        <v>333675</v>
      </c>
      <c r="O6654" s="24">
        <v>227307</v>
      </c>
      <c r="P6654" s="24">
        <v>397786</v>
      </c>
      <c r="Q6654" s="24">
        <v>268150</v>
      </c>
      <c r="R6654" s="24">
        <v>469262</v>
      </c>
      <c r="S6654" s="24">
        <v>294149</v>
      </c>
      <c r="T6654" s="24">
        <v>514761</v>
      </c>
      <c r="U6654" s="24">
        <v>318601</v>
      </c>
      <c r="V6654" s="24">
        <v>557551</v>
      </c>
    </row>
    <row r="6655" spans="1:22" hidden="1" x14ac:dyDescent="0.3">
      <c r="A6655" s="23"/>
      <c r="B6655" s="23">
        <v>2023</v>
      </c>
      <c r="C6655" s="23" t="s">
        <v>533</v>
      </c>
      <c r="D6655" t="s">
        <v>150</v>
      </c>
      <c r="E6655" s="23" t="s">
        <v>535</v>
      </c>
      <c r="F6655" s="23" t="s">
        <v>285</v>
      </c>
      <c r="G6655" s="23">
        <v>2</v>
      </c>
      <c r="H6655" s="23" t="s">
        <v>30</v>
      </c>
      <c r="I6655" s="24">
        <v>103489</v>
      </c>
      <c r="J6655" s="24">
        <v>181105</v>
      </c>
      <c r="K6655" s="24">
        <v>137526</v>
      </c>
      <c r="L6655" s="24">
        <v>240670</v>
      </c>
      <c r="M6655" s="24">
        <v>169030</v>
      </c>
      <c r="N6655" s="24">
        <v>295803</v>
      </c>
      <c r="O6655" s="24">
        <v>211917</v>
      </c>
      <c r="P6655" s="24">
        <v>370855</v>
      </c>
      <c r="Q6655" s="24">
        <v>255903</v>
      </c>
      <c r="R6655" s="24">
        <v>447831</v>
      </c>
      <c r="S6655" s="24">
        <v>282442</v>
      </c>
      <c r="T6655" s="24">
        <v>494273</v>
      </c>
      <c r="U6655" s="24">
        <v>307248</v>
      </c>
      <c r="V6655" s="24">
        <v>537684</v>
      </c>
    </row>
    <row r="6656" spans="1:22" hidden="1" x14ac:dyDescent="0.3">
      <c r="A6656" s="23"/>
      <c r="B6656" s="23">
        <v>2023</v>
      </c>
      <c r="C6656" s="23" t="s">
        <v>533</v>
      </c>
      <c r="D6656" t="s">
        <v>150</v>
      </c>
      <c r="E6656" s="23" t="s">
        <v>535</v>
      </c>
      <c r="F6656" s="23" t="s">
        <v>285</v>
      </c>
      <c r="G6656" s="23">
        <v>3</v>
      </c>
      <c r="H6656" s="23" t="s">
        <v>31</v>
      </c>
      <c r="I6656" s="24">
        <v>95733</v>
      </c>
      <c r="J6656" s="24">
        <v>167532</v>
      </c>
      <c r="K6656" s="24">
        <v>132263</v>
      </c>
      <c r="L6656" s="24">
        <v>231460</v>
      </c>
      <c r="M6656" s="24">
        <v>167789</v>
      </c>
      <c r="N6656" s="24">
        <v>293632</v>
      </c>
      <c r="O6656" s="24">
        <v>219185</v>
      </c>
      <c r="P6656" s="24">
        <v>383574</v>
      </c>
      <c r="Q6656" s="24">
        <v>273041</v>
      </c>
      <c r="R6656" s="24">
        <v>477821</v>
      </c>
      <c r="S6656" s="24">
        <v>307305</v>
      </c>
      <c r="T6656" s="24">
        <v>537784</v>
      </c>
      <c r="U6656" s="24">
        <v>341066</v>
      </c>
      <c r="V6656" s="24">
        <v>596865</v>
      </c>
    </row>
    <row r="6657" spans="1:22" hidden="1" x14ac:dyDescent="0.3">
      <c r="A6657" s="26"/>
      <c r="B6657" s="23">
        <v>2023</v>
      </c>
      <c r="C6657" s="26" t="s">
        <v>533</v>
      </c>
      <c r="D6657" t="s">
        <v>150</v>
      </c>
      <c r="E6657" s="26" t="s">
        <v>535</v>
      </c>
      <c r="F6657" s="26" t="s">
        <v>285</v>
      </c>
      <c r="G6657" s="26">
        <v>4</v>
      </c>
      <c r="H6657" s="26" t="s">
        <v>29</v>
      </c>
      <c r="I6657" s="27">
        <v>106047</v>
      </c>
      <c r="J6657" s="27">
        <v>169676</v>
      </c>
      <c r="K6657" s="27">
        <v>148466</v>
      </c>
      <c r="L6657" s="27">
        <v>237546</v>
      </c>
      <c r="M6657" s="27">
        <v>190885</v>
      </c>
      <c r="N6657" s="27">
        <v>305416</v>
      </c>
      <c r="O6657" s="27">
        <v>254513</v>
      </c>
      <c r="P6657" s="27">
        <v>407221</v>
      </c>
      <c r="Q6657" s="27">
        <v>318142</v>
      </c>
      <c r="R6657" s="27">
        <v>509027</v>
      </c>
      <c r="S6657" s="27">
        <v>360561</v>
      </c>
      <c r="T6657" s="27">
        <v>576897</v>
      </c>
      <c r="U6657" s="27">
        <v>402980</v>
      </c>
      <c r="V6657" s="27">
        <v>644767</v>
      </c>
    </row>
    <row r="6658" spans="1:22" x14ac:dyDescent="0.3">
      <c r="B6658" s="54" t="s">
        <v>620</v>
      </c>
      <c r="C6658" t="s">
        <v>609</v>
      </c>
      <c r="D6658" t="s">
        <v>150</v>
      </c>
      <c r="E6658" t="s">
        <v>535</v>
      </c>
      <c r="F6658" s="58" t="s">
        <v>285</v>
      </c>
      <c r="G6658" s="23">
        <v>1</v>
      </c>
      <c r="H6658" s="23" t="s">
        <v>14</v>
      </c>
      <c r="I6658" s="24">
        <v>123278</v>
      </c>
      <c r="J6658" s="24">
        <v>215737</v>
      </c>
      <c r="K6658" s="24">
        <v>159783</v>
      </c>
      <c r="L6658" s="24">
        <v>279621</v>
      </c>
      <c r="M6658" s="24">
        <v>191463</v>
      </c>
      <c r="N6658" s="24">
        <v>335061</v>
      </c>
      <c r="O6658" s="24">
        <v>228781</v>
      </c>
      <c r="P6658" s="24">
        <v>400367</v>
      </c>
      <c r="Q6658" s="24">
        <v>269748</v>
      </c>
      <c r="R6658" s="24">
        <v>472060</v>
      </c>
      <c r="S6658" s="24">
        <v>295810</v>
      </c>
      <c r="T6658" s="24">
        <v>517667</v>
      </c>
      <c r="U6658" s="24">
        <v>319317</v>
      </c>
      <c r="V6658" s="24">
        <v>558804</v>
      </c>
    </row>
    <row r="6659" spans="1:22" x14ac:dyDescent="0.3">
      <c r="B6659" s="54" t="s">
        <v>620</v>
      </c>
      <c r="C6659" t="s">
        <v>609</v>
      </c>
      <c r="D6659" t="s">
        <v>150</v>
      </c>
      <c r="E6659" t="s">
        <v>535</v>
      </c>
      <c r="F6659" s="58" t="s">
        <v>285</v>
      </c>
      <c r="G6659" s="23">
        <v>2</v>
      </c>
      <c r="H6659" s="23" t="s">
        <v>30</v>
      </c>
      <c r="I6659" s="24">
        <v>107244</v>
      </c>
      <c r="J6659" s="24">
        <v>187677</v>
      </c>
      <c r="K6659" s="24">
        <v>140637</v>
      </c>
      <c r="L6659" s="24">
        <v>246115</v>
      </c>
      <c r="M6659" s="24">
        <v>171092</v>
      </c>
      <c r="N6659" s="24">
        <v>299412</v>
      </c>
      <c r="O6659" s="24">
        <v>210110</v>
      </c>
      <c r="P6659" s="24">
        <v>367692</v>
      </c>
      <c r="Q6659" s="24">
        <v>250041</v>
      </c>
      <c r="R6659" s="24">
        <v>437572</v>
      </c>
      <c r="S6659" s="24">
        <v>276184</v>
      </c>
      <c r="T6659" s="24">
        <v>483322</v>
      </c>
      <c r="U6659" s="24">
        <v>300128</v>
      </c>
      <c r="V6659" s="24">
        <v>525225</v>
      </c>
    </row>
    <row r="6660" spans="1:22" x14ac:dyDescent="0.3">
      <c r="B6660" s="54" t="s">
        <v>620</v>
      </c>
      <c r="C6660" t="s">
        <v>609</v>
      </c>
      <c r="D6660" t="s">
        <v>150</v>
      </c>
      <c r="E6660" t="s">
        <v>535</v>
      </c>
      <c r="F6660" s="58" t="s">
        <v>285</v>
      </c>
      <c r="G6660" s="23">
        <v>3</v>
      </c>
      <c r="H6660" s="23" t="s">
        <v>31</v>
      </c>
      <c r="I6660" s="24">
        <v>97660</v>
      </c>
      <c r="J6660" s="24">
        <v>170905</v>
      </c>
      <c r="K6660" s="24">
        <v>132913</v>
      </c>
      <c r="L6660" s="24">
        <v>232597</v>
      </c>
      <c r="M6660" s="24">
        <v>168075</v>
      </c>
      <c r="N6660" s="24">
        <v>294131</v>
      </c>
      <c r="O6660" s="24">
        <v>221277</v>
      </c>
      <c r="P6660" s="24">
        <v>387235</v>
      </c>
      <c r="Q6660" s="24">
        <v>273950</v>
      </c>
      <c r="R6660" s="24">
        <v>479413</v>
      </c>
      <c r="S6660" s="24">
        <v>308477</v>
      </c>
      <c r="T6660" s="24">
        <v>539835</v>
      </c>
      <c r="U6660" s="24">
        <v>342534</v>
      </c>
      <c r="V6660" s="24">
        <v>599435</v>
      </c>
    </row>
    <row r="6661" spans="1:22" x14ac:dyDescent="0.3">
      <c r="B6661" s="54" t="s">
        <v>620</v>
      </c>
      <c r="C6661" t="s">
        <v>609</v>
      </c>
      <c r="D6661" t="s">
        <v>150</v>
      </c>
      <c r="E6661" t="s">
        <v>535</v>
      </c>
      <c r="F6661" s="58" t="s">
        <v>285</v>
      </c>
      <c r="G6661" s="23">
        <v>4</v>
      </c>
      <c r="H6661" s="23" t="s">
        <v>29</v>
      </c>
      <c r="I6661" s="24">
        <v>108784</v>
      </c>
      <c r="J6661" s="24">
        <v>174055</v>
      </c>
      <c r="K6661" s="24">
        <v>152298</v>
      </c>
      <c r="L6661" s="24">
        <v>243677</v>
      </c>
      <c r="M6661" s="24">
        <v>195812</v>
      </c>
      <c r="N6661" s="24">
        <v>313299</v>
      </c>
      <c r="O6661" s="24">
        <v>261082</v>
      </c>
      <c r="P6661" s="24">
        <v>417731</v>
      </c>
      <c r="Q6661" s="24">
        <v>326353</v>
      </c>
      <c r="R6661" s="24">
        <v>522164</v>
      </c>
      <c r="S6661" s="24">
        <v>369866</v>
      </c>
      <c r="T6661" s="24">
        <v>591786</v>
      </c>
      <c r="U6661" s="24">
        <v>413380</v>
      </c>
      <c r="V6661" s="24">
        <v>661408</v>
      </c>
    </row>
    <row r="6662" spans="1:22" x14ac:dyDescent="0.3">
      <c r="B6662" s="54" t="s">
        <v>620</v>
      </c>
      <c r="C6662" t="s">
        <v>613</v>
      </c>
      <c r="D6662" t="s">
        <v>156</v>
      </c>
      <c r="E6662" t="s">
        <v>528</v>
      </c>
      <c r="F6662" s="58" t="s">
        <v>285</v>
      </c>
      <c r="G6662" s="23">
        <v>1</v>
      </c>
      <c r="H6662" s="23" t="s">
        <v>14</v>
      </c>
      <c r="I6662" s="24">
        <v>122257</v>
      </c>
      <c r="J6662" s="24">
        <v>213950</v>
      </c>
      <c r="K6662" s="24">
        <v>158643</v>
      </c>
      <c r="L6662" s="24">
        <v>277625</v>
      </c>
      <c r="M6662" s="24">
        <v>190218</v>
      </c>
      <c r="N6662" s="24">
        <v>332881</v>
      </c>
      <c r="O6662" s="24">
        <v>227474</v>
      </c>
      <c r="P6662" s="24">
        <v>398080</v>
      </c>
      <c r="Q6662" s="24">
        <v>268364</v>
      </c>
      <c r="R6662" s="24">
        <v>469637</v>
      </c>
      <c r="S6662" s="24">
        <v>294360</v>
      </c>
      <c r="T6662" s="24">
        <v>515130</v>
      </c>
      <c r="U6662" s="24">
        <v>317925</v>
      </c>
      <c r="V6662" s="24">
        <v>556368</v>
      </c>
    </row>
    <row r="6663" spans="1:22" x14ac:dyDescent="0.3">
      <c r="B6663" s="54" t="s">
        <v>620</v>
      </c>
      <c r="C6663" t="s">
        <v>613</v>
      </c>
      <c r="D6663" t="s">
        <v>156</v>
      </c>
      <c r="E6663" t="s">
        <v>528</v>
      </c>
      <c r="F6663" s="58" t="s">
        <v>285</v>
      </c>
      <c r="G6663" s="23">
        <v>2</v>
      </c>
      <c r="H6663" s="23" t="s">
        <v>30</v>
      </c>
      <c r="I6663" s="24">
        <v>105583</v>
      </c>
      <c r="J6663" s="24">
        <v>184771</v>
      </c>
      <c r="K6663" s="24">
        <v>138733</v>
      </c>
      <c r="L6663" s="24">
        <v>242783</v>
      </c>
      <c r="M6663" s="24">
        <v>169034</v>
      </c>
      <c r="N6663" s="24">
        <v>295810</v>
      </c>
      <c r="O6663" s="24">
        <v>208058</v>
      </c>
      <c r="P6663" s="24">
        <v>364102</v>
      </c>
      <c r="Q6663" s="24">
        <v>247870</v>
      </c>
      <c r="R6663" s="24">
        <v>433773</v>
      </c>
      <c r="S6663" s="24">
        <v>273909</v>
      </c>
      <c r="T6663" s="24">
        <v>479341</v>
      </c>
      <c r="U6663" s="24">
        <v>297835</v>
      </c>
      <c r="V6663" s="24">
        <v>521211</v>
      </c>
    </row>
    <row r="6664" spans="1:22" x14ac:dyDescent="0.3">
      <c r="B6664" s="54" t="s">
        <v>620</v>
      </c>
      <c r="C6664" t="s">
        <v>613</v>
      </c>
      <c r="D6664" t="s">
        <v>156</v>
      </c>
      <c r="E6664" t="s">
        <v>528</v>
      </c>
      <c r="F6664" s="58" t="s">
        <v>285</v>
      </c>
      <c r="G6664" s="23">
        <v>3</v>
      </c>
      <c r="H6664" s="23" t="s">
        <v>31</v>
      </c>
      <c r="I6664" s="24">
        <v>95260</v>
      </c>
      <c r="J6664" s="24">
        <v>166705</v>
      </c>
      <c r="K6664" s="24">
        <v>129400</v>
      </c>
      <c r="L6664" s="24">
        <v>226451</v>
      </c>
      <c r="M6664" s="24">
        <v>163447</v>
      </c>
      <c r="N6664" s="24">
        <v>286032</v>
      </c>
      <c r="O6664" s="24">
        <v>214994</v>
      </c>
      <c r="P6664" s="24">
        <v>376239</v>
      </c>
      <c r="Q6664" s="24">
        <v>265990</v>
      </c>
      <c r="R6664" s="24">
        <v>465483</v>
      </c>
      <c r="S6664" s="24">
        <v>299377</v>
      </c>
      <c r="T6664" s="24">
        <v>523909</v>
      </c>
      <c r="U6664" s="24">
        <v>332274</v>
      </c>
      <c r="V6664" s="24">
        <v>581479</v>
      </c>
    </row>
    <row r="6665" spans="1:22" x14ac:dyDescent="0.3">
      <c r="B6665" s="54" t="s">
        <v>620</v>
      </c>
      <c r="C6665" t="s">
        <v>613</v>
      </c>
      <c r="D6665" t="s">
        <v>156</v>
      </c>
      <c r="E6665" t="s">
        <v>528</v>
      </c>
      <c r="F6665" s="58" t="s">
        <v>285</v>
      </c>
      <c r="G6665" s="23">
        <v>4</v>
      </c>
      <c r="H6665" s="23" t="s">
        <v>29</v>
      </c>
      <c r="I6665" s="24">
        <v>107864</v>
      </c>
      <c r="J6665" s="24">
        <v>172582</v>
      </c>
      <c r="K6665" s="24">
        <v>151009</v>
      </c>
      <c r="L6665" s="24">
        <v>241615</v>
      </c>
      <c r="M6665" s="24">
        <v>194155</v>
      </c>
      <c r="N6665" s="24">
        <v>310648</v>
      </c>
      <c r="O6665" s="24">
        <v>258873</v>
      </c>
      <c r="P6665" s="24">
        <v>414197</v>
      </c>
      <c r="Q6665" s="24">
        <v>323591</v>
      </c>
      <c r="R6665" s="24">
        <v>517746</v>
      </c>
      <c r="S6665" s="24">
        <v>366737</v>
      </c>
      <c r="T6665" s="24">
        <v>586779</v>
      </c>
      <c r="U6665" s="24">
        <v>409882</v>
      </c>
      <c r="V6665" s="24">
        <v>655812</v>
      </c>
    </row>
    <row r="6666" spans="1:22" hidden="1" x14ac:dyDescent="0.3">
      <c r="A6666" s="55"/>
      <c r="B6666" s="55">
        <v>2023</v>
      </c>
      <c r="C6666" s="55" t="s">
        <v>551</v>
      </c>
      <c r="D6666" t="s">
        <v>154</v>
      </c>
      <c r="E6666" s="55" t="s">
        <v>555</v>
      </c>
      <c r="F6666" s="55" t="s">
        <v>363</v>
      </c>
      <c r="G6666" s="23">
        <v>1</v>
      </c>
      <c r="H6666" s="23" t="s">
        <v>14</v>
      </c>
      <c r="I6666" s="24">
        <v>114457</v>
      </c>
      <c r="J6666" s="24">
        <v>200300</v>
      </c>
      <c r="K6666" s="24">
        <v>148664</v>
      </c>
      <c r="L6666" s="24">
        <v>260161</v>
      </c>
      <c r="M6666" s="24">
        <v>177736</v>
      </c>
      <c r="N6666" s="24">
        <v>311038</v>
      </c>
      <c r="O6666" s="24">
        <v>212058</v>
      </c>
      <c r="P6666" s="24">
        <v>371101</v>
      </c>
      <c r="Q6666" s="24">
        <v>250283</v>
      </c>
      <c r="R6666" s="24">
        <v>437995</v>
      </c>
      <c r="S6666" s="24">
        <v>274601</v>
      </c>
      <c r="T6666" s="24">
        <v>480552</v>
      </c>
      <c r="U6666" s="24">
        <v>297520</v>
      </c>
      <c r="V6666" s="24">
        <v>520660</v>
      </c>
    </row>
    <row r="6667" spans="1:22" hidden="1" x14ac:dyDescent="0.3">
      <c r="A6667" s="55"/>
      <c r="B6667" s="55">
        <v>2023</v>
      </c>
      <c r="C6667" s="55" t="s">
        <v>551</v>
      </c>
      <c r="D6667" t="s">
        <v>154</v>
      </c>
      <c r="E6667" s="55" t="s">
        <v>555</v>
      </c>
      <c r="F6667" s="55" t="s">
        <v>363</v>
      </c>
      <c r="G6667" s="23">
        <v>2</v>
      </c>
      <c r="H6667" s="23" t="s">
        <v>30</v>
      </c>
      <c r="I6667" s="24">
        <v>95543</v>
      </c>
      <c r="J6667" s="24">
        <v>167200</v>
      </c>
      <c r="K6667" s="24">
        <v>127259</v>
      </c>
      <c r="L6667" s="24">
        <v>222704</v>
      </c>
      <c r="M6667" s="24">
        <v>156746</v>
      </c>
      <c r="N6667" s="24">
        <v>274306</v>
      </c>
      <c r="O6667" s="24">
        <v>197131</v>
      </c>
      <c r="P6667" s="24">
        <v>344980</v>
      </c>
      <c r="Q6667" s="24">
        <v>238405</v>
      </c>
      <c r="R6667" s="24">
        <v>417209</v>
      </c>
      <c r="S6667" s="24">
        <v>263246</v>
      </c>
      <c r="T6667" s="24">
        <v>460681</v>
      </c>
      <c r="U6667" s="24">
        <v>286509</v>
      </c>
      <c r="V6667" s="24">
        <v>501391</v>
      </c>
    </row>
    <row r="6668" spans="1:22" hidden="1" x14ac:dyDescent="0.3">
      <c r="A6668" s="55"/>
      <c r="B6668" s="55">
        <v>2023</v>
      </c>
      <c r="C6668" s="55" t="s">
        <v>551</v>
      </c>
      <c r="D6668" t="s">
        <v>154</v>
      </c>
      <c r="E6668" s="55" t="s">
        <v>555</v>
      </c>
      <c r="F6668" s="55" t="s">
        <v>363</v>
      </c>
      <c r="G6668" s="23">
        <v>3</v>
      </c>
      <c r="H6668" s="23" t="s">
        <v>31</v>
      </c>
      <c r="I6668" s="24">
        <v>87895</v>
      </c>
      <c r="J6668" s="24">
        <v>153816</v>
      </c>
      <c r="K6668" s="24">
        <v>121342</v>
      </c>
      <c r="L6668" s="24">
        <v>212349</v>
      </c>
      <c r="M6668" s="24">
        <v>153817</v>
      </c>
      <c r="N6668" s="24">
        <v>269180</v>
      </c>
      <c r="O6668" s="24">
        <v>200692</v>
      </c>
      <c r="P6668" s="24">
        <v>351211</v>
      </c>
      <c r="Q6668" s="24">
        <v>249953</v>
      </c>
      <c r="R6668" s="24">
        <v>437417</v>
      </c>
      <c r="S6668" s="24">
        <v>281203</v>
      </c>
      <c r="T6668" s="24">
        <v>492106</v>
      </c>
      <c r="U6668" s="24">
        <v>311965</v>
      </c>
      <c r="V6668" s="24">
        <v>545939</v>
      </c>
    </row>
    <row r="6669" spans="1:22" hidden="1" x14ac:dyDescent="0.3">
      <c r="A6669" s="55"/>
      <c r="B6669" s="55">
        <v>2023</v>
      </c>
      <c r="C6669" s="55" t="s">
        <v>551</v>
      </c>
      <c r="D6669" t="s">
        <v>154</v>
      </c>
      <c r="E6669" s="55" t="s">
        <v>555</v>
      </c>
      <c r="F6669" s="55" t="s">
        <v>363</v>
      </c>
      <c r="G6669" s="23">
        <v>4</v>
      </c>
      <c r="H6669" s="23" t="s">
        <v>29</v>
      </c>
      <c r="I6669" s="24">
        <v>98673</v>
      </c>
      <c r="J6669" s="24">
        <v>157876</v>
      </c>
      <c r="K6669" s="24">
        <v>138142</v>
      </c>
      <c r="L6669" s="24">
        <v>221027</v>
      </c>
      <c r="M6669" s="24">
        <v>177611</v>
      </c>
      <c r="N6669" s="24">
        <v>284177</v>
      </c>
      <c r="O6669" s="24">
        <v>236815</v>
      </c>
      <c r="P6669" s="24">
        <v>378903</v>
      </c>
      <c r="Q6669" s="24">
        <v>296018</v>
      </c>
      <c r="R6669" s="24">
        <v>473629</v>
      </c>
      <c r="S6669" s="24">
        <v>335487</v>
      </c>
      <c r="T6669" s="24">
        <v>536780</v>
      </c>
      <c r="U6669" s="24">
        <v>374956</v>
      </c>
      <c r="V6669" s="24">
        <v>599930</v>
      </c>
    </row>
    <row r="6670" spans="1:22" x14ac:dyDescent="0.3">
      <c r="B6670" s="54" t="s">
        <v>620</v>
      </c>
      <c r="C6670" t="s">
        <v>608</v>
      </c>
      <c r="D6670" t="s">
        <v>154</v>
      </c>
      <c r="E6670" t="s">
        <v>555</v>
      </c>
      <c r="F6670" s="58" t="s">
        <v>363</v>
      </c>
      <c r="G6670" s="23">
        <v>1</v>
      </c>
      <c r="H6670" s="23" t="s">
        <v>14</v>
      </c>
      <c r="I6670" s="24">
        <v>115377</v>
      </c>
      <c r="J6670" s="24">
        <v>201910</v>
      </c>
      <c r="K6670" s="24">
        <v>149672</v>
      </c>
      <c r="L6670" s="24">
        <v>261925</v>
      </c>
      <c r="M6670" s="24">
        <v>179432</v>
      </c>
      <c r="N6670" s="24">
        <v>314007</v>
      </c>
      <c r="O6670" s="24">
        <v>214533</v>
      </c>
      <c r="P6670" s="24">
        <v>375433</v>
      </c>
      <c r="Q6670" s="24">
        <v>253059</v>
      </c>
      <c r="R6670" s="24">
        <v>442854</v>
      </c>
      <c r="S6670" s="24">
        <v>277557</v>
      </c>
      <c r="T6670" s="24">
        <v>485724</v>
      </c>
      <c r="U6670" s="24">
        <v>299735</v>
      </c>
      <c r="V6670" s="24">
        <v>524537</v>
      </c>
    </row>
    <row r="6671" spans="1:22" x14ac:dyDescent="0.3">
      <c r="B6671" s="54" t="s">
        <v>620</v>
      </c>
      <c r="C6671" t="s">
        <v>608</v>
      </c>
      <c r="D6671" t="s">
        <v>154</v>
      </c>
      <c r="E6671" t="s">
        <v>555</v>
      </c>
      <c r="F6671" s="58" t="s">
        <v>363</v>
      </c>
      <c r="G6671" s="23">
        <v>2</v>
      </c>
      <c r="H6671" s="23" t="s">
        <v>30</v>
      </c>
      <c r="I6671" s="24">
        <v>99826</v>
      </c>
      <c r="J6671" s="24">
        <v>174695</v>
      </c>
      <c r="K6671" s="24">
        <v>131102</v>
      </c>
      <c r="L6671" s="24">
        <v>229429</v>
      </c>
      <c r="M6671" s="24">
        <v>159674</v>
      </c>
      <c r="N6671" s="24">
        <v>279430</v>
      </c>
      <c r="O6671" s="24">
        <v>196424</v>
      </c>
      <c r="P6671" s="24">
        <v>343742</v>
      </c>
      <c r="Q6671" s="24">
        <v>233945</v>
      </c>
      <c r="R6671" s="24">
        <v>409404</v>
      </c>
      <c r="S6671" s="24">
        <v>258492</v>
      </c>
      <c r="T6671" s="24">
        <v>452361</v>
      </c>
      <c r="U6671" s="24">
        <v>281028</v>
      </c>
      <c r="V6671" s="24">
        <v>491800</v>
      </c>
    </row>
    <row r="6672" spans="1:22" x14ac:dyDescent="0.3">
      <c r="B6672" s="54" t="s">
        <v>620</v>
      </c>
      <c r="C6672" t="s">
        <v>608</v>
      </c>
      <c r="D6672" t="s">
        <v>154</v>
      </c>
      <c r="E6672" t="s">
        <v>555</v>
      </c>
      <c r="F6672" s="58" t="s">
        <v>363</v>
      </c>
      <c r="G6672" s="23">
        <v>3</v>
      </c>
      <c r="H6672" s="23" t="s">
        <v>31</v>
      </c>
      <c r="I6672" s="24">
        <v>90278</v>
      </c>
      <c r="J6672" s="24">
        <v>157987</v>
      </c>
      <c r="K6672" s="24">
        <v>122693</v>
      </c>
      <c r="L6672" s="24">
        <v>214712</v>
      </c>
      <c r="M6672" s="24">
        <v>155019</v>
      </c>
      <c r="N6672" s="24">
        <v>271284</v>
      </c>
      <c r="O6672" s="24">
        <v>203955</v>
      </c>
      <c r="P6672" s="24">
        <v>356921</v>
      </c>
      <c r="Q6672" s="24">
        <v>252377</v>
      </c>
      <c r="R6672" s="24">
        <v>441660</v>
      </c>
      <c r="S6672" s="24">
        <v>284088</v>
      </c>
      <c r="T6672" s="24">
        <v>497154</v>
      </c>
      <c r="U6672" s="24">
        <v>315343</v>
      </c>
      <c r="V6672" s="24">
        <v>551850</v>
      </c>
    </row>
    <row r="6673" spans="1:22" x14ac:dyDescent="0.3">
      <c r="B6673" s="54" t="s">
        <v>620</v>
      </c>
      <c r="C6673" t="s">
        <v>608</v>
      </c>
      <c r="D6673" t="s">
        <v>154</v>
      </c>
      <c r="E6673" t="s">
        <v>555</v>
      </c>
      <c r="F6673" s="58" t="s">
        <v>363</v>
      </c>
      <c r="G6673" s="23">
        <v>4</v>
      </c>
      <c r="H6673" s="23" t="s">
        <v>29</v>
      </c>
      <c r="I6673" s="24">
        <v>101798</v>
      </c>
      <c r="J6673" s="24">
        <v>162877</v>
      </c>
      <c r="K6673" s="24">
        <v>142518</v>
      </c>
      <c r="L6673" s="24">
        <v>228028</v>
      </c>
      <c r="M6673" s="24">
        <v>183237</v>
      </c>
      <c r="N6673" s="24">
        <v>293179</v>
      </c>
      <c r="O6673" s="24">
        <v>244316</v>
      </c>
      <c r="P6673" s="24">
        <v>390906</v>
      </c>
      <c r="Q6673" s="24">
        <v>305395</v>
      </c>
      <c r="R6673" s="24">
        <v>488632</v>
      </c>
      <c r="S6673" s="24">
        <v>346114</v>
      </c>
      <c r="T6673" s="24">
        <v>553783</v>
      </c>
      <c r="U6673" s="24">
        <v>386834</v>
      </c>
      <c r="V6673" s="24">
        <v>618934</v>
      </c>
    </row>
    <row r="6674" spans="1:22" hidden="1" x14ac:dyDescent="0.3">
      <c r="A6674" s="55"/>
      <c r="B6674" s="55">
        <v>2023</v>
      </c>
      <c r="C6674" s="55" t="s">
        <v>573</v>
      </c>
      <c r="D6674" t="s">
        <v>153</v>
      </c>
      <c r="E6674" s="55" t="s">
        <v>575</v>
      </c>
      <c r="F6674" s="55" t="s">
        <v>362</v>
      </c>
      <c r="G6674" s="23">
        <v>1</v>
      </c>
      <c r="H6674" s="23" t="s">
        <v>14</v>
      </c>
      <c r="I6674" s="24">
        <v>103160</v>
      </c>
      <c r="J6674" s="24">
        <v>180530</v>
      </c>
      <c r="K6674" s="24">
        <v>133971</v>
      </c>
      <c r="L6674" s="24">
        <v>234449</v>
      </c>
      <c r="M6674" s="24">
        <v>160153</v>
      </c>
      <c r="N6674" s="24">
        <v>280267</v>
      </c>
      <c r="O6674" s="24">
        <v>191055</v>
      </c>
      <c r="P6674" s="24">
        <v>334346</v>
      </c>
      <c r="Q6674" s="24">
        <v>225477</v>
      </c>
      <c r="R6674" s="24">
        <v>394585</v>
      </c>
      <c r="S6674" s="24">
        <v>247378</v>
      </c>
      <c r="T6674" s="24">
        <v>432912</v>
      </c>
      <c r="U6674" s="24">
        <v>268012</v>
      </c>
      <c r="V6674" s="24">
        <v>469022</v>
      </c>
    </row>
    <row r="6675" spans="1:22" hidden="1" x14ac:dyDescent="0.3">
      <c r="A6675" s="55"/>
      <c r="B6675" s="55">
        <v>2023</v>
      </c>
      <c r="C6675" s="55" t="s">
        <v>573</v>
      </c>
      <c r="D6675" t="s">
        <v>153</v>
      </c>
      <c r="E6675" s="55" t="s">
        <v>575</v>
      </c>
      <c r="F6675" s="55" t="s">
        <v>362</v>
      </c>
      <c r="G6675" s="23">
        <v>2</v>
      </c>
      <c r="H6675" s="23" t="s">
        <v>30</v>
      </c>
      <c r="I6675" s="24">
        <v>86220</v>
      </c>
      <c r="J6675" s="24">
        <v>150885</v>
      </c>
      <c r="K6675" s="24">
        <v>114800</v>
      </c>
      <c r="L6675" s="24">
        <v>200901</v>
      </c>
      <c r="M6675" s="24">
        <v>141353</v>
      </c>
      <c r="N6675" s="24">
        <v>247368</v>
      </c>
      <c r="O6675" s="24">
        <v>177686</v>
      </c>
      <c r="P6675" s="24">
        <v>310951</v>
      </c>
      <c r="Q6675" s="24">
        <v>214839</v>
      </c>
      <c r="R6675" s="24">
        <v>375968</v>
      </c>
      <c r="S6675" s="24">
        <v>237208</v>
      </c>
      <c r="T6675" s="24">
        <v>415115</v>
      </c>
      <c r="U6675" s="24">
        <v>258150</v>
      </c>
      <c r="V6675" s="24">
        <v>451763</v>
      </c>
    </row>
    <row r="6676" spans="1:22" hidden="1" x14ac:dyDescent="0.3">
      <c r="A6676" s="55"/>
      <c r="B6676" s="55">
        <v>2023</v>
      </c>
      <c r="C6676" s="55" t="s">
        <v>573</v>
      </c>
      <c r="D6676" t="s">
        <v>153</v>
      </c>
      <c r="E6676" s="55" t="s">
        <v>575</v>
      </c>
      <c r="F6676" s="55" t="s">
        <v>362</v>
      </c>
      <c r="G6676" s="23">
        <v>3</v>
      </c>
      <c r="H6676" s="23" t="s">
        <v>31</v>
      </c>
      <c r="I6676" s="24">
        <v>79387</v>
      </c>
      <c r="J6676" s="24">
        <v>138927</v>
      </c>
      <c r="K6676" s="24">
        <v>109610</v>
      </c>
      <c r="L6676" s="24">
        <v>191817</v>
      </c>
      <c r="M6676" s="24">
        <v>138961</v>
      </c>
      <c r="N6676" s="24">
        <v>243182</v>
      </c>
      <c r="O6676" s="24">
        <v>181343</v>
      </c>
      <c r="P6676" s="24">
        <v>317351</v>
      </c>
      <c r="Q6676" s="24">
        <v>225862</v>
      </c>
      <c r="R6676" s="24">
        <v>395258</v>
      </c>
      <c r="S6676" s="24">
        <v>254117</v>
      </c>
      <c r="T6676" s="24">
        <v>444704</v>
      </c>
      <c r="U6676" s="24">
        <v>281934</v>
      </c>
      <c r="V6676" s="24">
        <v>493385</v>
      </c>
    </row>
    <row r="6677" spans="1:22" hidden="1" x14ac:dyDescent="0.3">
      <c r="A6677" s="55"/>
      <c r="B6677" s="55">
        <v>2023</v>
      </c>
      <c r="C6677" s="55" t="s">
        <v>573</v>
      </c>
      <c r="D6677" t="s">
        <v>153</v>
      </c>
      <c r="E6677" s="55" t="s">
        <v>575</v>
      </c>
      <c r="F6677" s="55" t="s">
        <v>362</v>
      </c>
      <c r="G6677" s="23">
        <v>4</v>
      </c>
      <c r="H6677" s="23" t="s">
        <v>29</v>
      </c>
      <c r="I6677" s="24">
        <v>88936</v>
      </c>
      <c r="J6677" s="24">
        <v>142298</v>
      </c>
      <c r="K6677" s="24">
        <v>124511</v>
      </c>
      <c r="L6677" s="24">
        <v>199217</v>
      </c>
      <c r="M6677" s="24">
        <v>160085</v>
      </c>
      <c r="N6677" s="24">
        <v>256136</v>
      </c>
      <c r="O6677" s="24">
        <v>213447</v>
      </c>
      <c r="P6677" s="24">
        <v>341515</v>
      </c>
      <c r="Q6677" s="24">
        <v>266809</v>
      </c>
      <c r="R6677" s="24">
        <v>426894</v>
      </c>
      <c r="S6677" s="24">
        <v>302383</v>
      </c>
      <c r="T6677" s="24">
        <v>483813</v>
      </c>
      <c r="U6677" s="24">
        <v>337958</v>
      </c>
      <c r="V6677" s="24">
        <v>540733</v>
      </c>
    </row>
    <row r="6678" spans="1:22" x14ac:dyDescent="0.3">
      <c r="B6678" s="54" t="s">
        <v>620</v>
      </c>
      <c r="C6678" t="s">
        <v>618</v>
      </c>
      <c r="D6678" t="s">
        <v>153</v>
      </c>
      <c r="E6678" t="s">
        <v>575</v>
      </c>
      <c r="F6678" s="58" t="s">
        <v>362</v>
      </c>
      <c r="G6678" s="23">
        <v>1</v>
      </c>
      <c r="H6678" s="23" t="s">
        <v>14</v>
      </c>
      <c r="I6678" s="24">
        <v>102963</v>
      </c>
      <c r="J6678" s="24">
        <v>180185</v>
      </c>
      <c r="K6678" s="24">
        <v>133618</v>
      </c>
      <c r="L6678" s="24">
        <v>233831</v>
      </c>
      <c r="M6678" s="24">
        <v>160220</v>
      </c>
      <c r="N6678" s="24">
        <v>280385</v>
      </c>
      <c r="O6678" s="24">
        <v>191612</v>
      </c>
      <c r="P6678" s="24">
        <v>335321</v>
      </c>
      <c r="Q6678" s="24">
        <v>226065</v>
      </c>
      <c r="R6678" s="24">
        <v>395614</v>
      </c>
      <c r="S6678" s="24">
        <v>247968</v>
      </c>
      <c r="T6678" s="24">
        <v>433944</v>
      </c>
      <c r="U6678" s="24">
        <v>267830</v>
      </c>
      <c r="V6678" s="24">
        <v>468702</v>
      </c>
    </row>
    <row r="6679" spans="1:22" x14ac:dyDescent="0.3">
      <c r="B6679" s="54" t="s">
        <v>620</v>
      </c>
      <c r="C6679" t="s">
        <v>618</v>
      </c>
      <c r="D6679" t="s">
        <v>153</v>
      </c>
      <c r="E6679" t="s">
        <v>575</v>
      </c>
      <c r="F6679" s="58" t="s">
        <v>362</v>
      </c>
      <c r="G6679" s="23">
        <v>2</v>
      </c>
      <c r="H6679" s="23" t="s">
        <v>30</v>
      </c>
      <c r="I6679" s="24">
        <v>88872</v>
      </c>
      <c r="J6679" s="24">
        <v>155527</v>
      </c>
      <c r="K6679" s="24">
        <v>116793</v>
      </c>
      <c r="L6679" s="24">
        <v>204387</v>
      </c>
      <c r="M6679" s="24">
        <v>142318</v>
      </c>
      <c r="N6679" s="24">
        <v>249056</v>
      </c>
      <c r="O6679" s="24">
        <v>175204</v>
      </c>
      <c r="P6679" s="24">
        <v>306607</v>
      </c>
      <c r="Q6679" s="24">
        <v>208746</v>
      </c>
      <c r="R6679" s="24">
        <v>365306</v>
      </c>
      <c r="S6679" s="24">
        <v>230683</v>
      </c>
      <c r="T6679" s="24">
        <v>403695</v>
      </c>
      <c r="U6679" s="24">
        <v>250844</v>
      </c>
      <c r="V6679" s="24">
        <v>438977</v>
      </c>
    </row>
    <row r="6680" spans="1:22" x14ac:dyDescent="0.3">
      <c r="B6680" s="54" t="s">
        <v>620</v>
      </c>
      <c r="C6680" t="s">
        <v>618</v>
      </c>
      <c r="D6680" t="s">
        <v>153</v>
      </c>
      <c r="E6680" t="s">
        <v>575</v>
      </c>
      <c r="F6680" s="58" t="s">
        <v>362</v>
      </c>
      <c r="G6680" s="23">
        <v>3</v>
      </c>
      <c r="H6680" s="23" t="s">
        <v>31</v>
      </c>
      <c r="I6680" s="24">
        <v>80127</v>
      </c>
      <c r="J6680" s="24">
        <v>140223</v>
      </c>
      <c r="K6680" s="24">
        <v>108829</v>
      </c>
      <c r="L6680" s="24">
        <v>190450</v>
      </c>
      <c r="M6680" s="24">
        <v>137450</v>
      </c>
      <c r="N6680" s="24">
        <v>240538</v>
      </c>
      <c r="O6680" s="24">
        <v>180787</v>
      </c>
      <c r="P6680" s="24">
        <v>316377</v>
      </c>
      <c r="Q6680" s="24">
        <v>223658</v>
      </c>
      <c r="R6680" s="24">
        <v>391401</v>
      </c>
      <c r="S6680" s="24">
        <v>251722</v>
      </c>
      <c r="T6680" s="24">
        <v>440513</v>
      </c>
      <c r="U6680" s="24">
        <v>279373</v>
      </c>
      <c r="V6680" s="24">
        <v>488902</v>
      </c>
    </row>
    <row r="6681" spans="1:22" x14ac:dyDescent="0.3">
      <c r="B6681" s="54" t="s">
        <v>620</v>
      </c>
      <c r="C6681" t="s">
        <v>618</v>
      </c>
      <c r="D6681" t="s">
        <v>153</v>
      </c>
      <c r="E6681" t="s">
        <v>575</v>
      </c>
      <c r="F6681" s="58" t="s">
        <v>362</v>
      </c>
      <c r="G6681" s="23">
        <v>4</v>
      </c>
      <c r="H6681" s="23" t="s">
        <v>29</v>
      </c>
      <c r="I6681" s="24">
        <v>90840</v>
      </c>
      <c r="J6681" s="24">
        <v>145344</v>
      </c>
      <c r="K6681" s="24">
        <v>127176</v>
      </c>
      <c r="L6681" s="24">
        <v>203482</v>
      </c>
      <c r="M6681" s="24">
        <v>163512</v>
      </c>
      <c r="N6681" s="24">
        <v>261619</v>
      </c>
      <c r="O6681" s="24">
        <v>218016</v>
      </c>
      <c r="P6681" s="24">
        <v>348825</v>
      </c>
      <c r="Q6681" s="24">
        <v>272520</v>
      </c>
      <c r="R6681" s="24">
        <v>436032</v>
      </c>
      <c r="S6681" s="24">
        <v>308856</v>
      </c>
      <c r="T6681" s="24">
        <v>494169</v>
      </c>
      <c r="U6681" s="24">
        <v>345192</v>
      </c>
      <c r="V6681" s="24">
        <v>552307</v>
      </c>
    </row>
    <row r="6682" spans="1:22" hidden="1" x14ac:dyDescent="0.3">
      <c r="A6682" s="55"/>
      <c r="B6682" s="55">
        <v>2023</v>
      </c>
      <c r="C6682" s="55" t="s">
        <v>560</v>
      </c>
      <c r="D6682" t="s">
        <v>10</v>
      </c>
      <c r="E6682" s="55" t="s">
        <v>565</v>
      </c>
      <c r="F6682" s="55" t="s">
        <v>460</v>
      </c>
      <c r="G6682" s="23">
        <v>1</v>
      </c>
      <c r="H6682" s="23" t="s">
        <v>14</v>
      </c>
      <c r="I6682" s="24">
        <v>110747</v>
      </c>
      <c r="J6682" s="24">
        <v>193807</v>
      </c>
      <c r="K6682" s="24">
        <v>143885</v>
      </c>
      <c r="L6682" s="24">
        <v>251798</v>
      </c>
      <c r="M6682" s="24">
        <v>172057</v>
      </c>
      <c r="N6682" s="24">
        <v>301100</v>
      </c>
      <c r="O6682" s="24">
        <v>205330</v>
      </c>
      <c r="P6682" s="24">
        <v>359328</v>
      </c>
      <c r="Q6682" s="24">
        <v>242377</v>
      </c>
      <c r="R6682" s="24">
        <v>424159</v>
      </c>
      <c r="S6682" s="24">
        <v>265942</v>
      </c>
      <c r="T6682" s="24">
        <v>465398</v>
      </c>
      <c r="U6682" s="24">
        <v>288163</v>
      </c>
      <c r="V6682" s="24">
        <v>504286</v>
      </c>
    </row>
    <row r="6683" spans="1:22" hidden="1" x14ac:dyDescent="0.3">
      <c r="A6683" s="55"/>
      <c r="B6683" s="55">
        <v>2023</v>
      </c>
      <c r="C6683" s="55" t="s">
        <v>560</v>
      </c>
      <c r="D6683" t="s">
        <v>10</v>
      </c>
      <c r="E6683" s="55" t="s">
        <v>565</v>
      </c>
      <c r="F6683" s="55" t="s">
        <v>460</v>
      </c>
      <c r="G6683" s="23">
        <v>2</v>
      </c>
      <c r="H6683" s="23" t="s">
        <v>30</v>
      </c>
      <c r="I6683" s="24">
        <v>92231</v>
      </c>
      <c r="J6683" s="24">
        <v>161403</v>
      </c>
      <c r="K6683" s="24">
        <v>122931</v>
      </c>
      <c r="L6683" s="24">
        <v>215129</v>
      </c>
      <c r="M6683" s="24">
        <v>151509</v>
      </c>
      <c r="N6683" s="24">
        <v>265141</v>
      </c>
      <c r="O6683" s="24">
        <v>190718</v>
      </c>
      <c r="P6683" s="24">
        <v>333757</v>
      </c>
      <c r="Q6683" s="24">
        <v>230749</v>
      </c>
      <c r="R6683" s="24">
        <v>403811</v>
      </c>
      <c r="S6683" s="24">
        <v>254825</v>
      </c>
      <c r="T6683" s="24">
        <v>445945</v>
      </c>
      <c r="U6683" s="24">
        <v>277384</v>
      </c>
      <c r="V6683" s="24">
        <v>485422</v>
      </c>
    </row>
    <row r="6684" spans="1:22" hidden="1" x14ac:dyDescent="0.3">
      <c r="A6684" s="55"/>
      <c r="B6684" s="55">
        <v>2023</v>
      </c>
      <c r="C6684" s="55" t="s">
        <v>560</v>
      </c>
      <c r="D6684" t="s">
        <v>10</v>
      </c>
      <c r="E6684" s="55" t="s">
        <v>565</v>
      </c>
      <c r="F6684" s="55" t="s">
        <v>460</v>
      </c>
      <c r="G6684" s="23">
        <v>3</v>
      </c>
      <c r="H6684" s="23" t="s">
        <v>31</v>
      </c>
      <c r="I6684" s="24">
        <v>84710</v>
      </c>
      <c r="J6684" s="24">
        <v>148242</v>
      </c>
      <c r="K6684" s="24">
        <v>116919</v>
      </c>
      <c r="L6684" s="24">
        <v>204609</v>
      </c>
      <c r="M6684" s="24">
        <v>148177</v>
      </c>
      <c r="N6684" s="24">
        <v>259309</v>
      </c>
      <c r="O6684" s="24">
        <v>193264</v>
      </c>
      <c r="P6684" s="24">
        <v>338212</v>
      </c>
      <c r="Q6684" s="24">
        <v>240686</v>
      </c>
      <c r="R6684" s="24">
        <v>421201</v>
      </c>
      <c r="S6684" s="24">
        <v>270745</v>
      </c>
      <c r="T6684" s="24">
        <v>473804</v>
      </c>
      <c r="U6684" s="24">
        <v>300325</v>
      </c>
      <c r="V6684" s="24">
        <v>525569</v>
      </c>
    </row>
    <row r="6685" spans="1:22" hidden="1" x14ac:dyDescent="0.3">
      <c r="A6685" s="55"/>
      <c r="B6685" s="55">
        <v>2023</v>
      </c>
      <c r="C6685" s="55" t="s">
        <v>560</v>
      </c>
      <c r="D6685" t="s">
        <v>10</v>
      </c>
      <c r="E6685" s="55" t="s">
        <v>565</v>
      </c>
      <c r="F6685" s="55" t="s">
        <v>460</v>
      </c>
      <c r="G6685" s="23">
        <v>4</v>
      </c>
      <c r="H6685" s="23" t="s">
        <v>29</v>
      </c>
      <c r="I6685" s="24">
        <v>95470</v>
      </c>
      <c r="J6685" s="24">
        <v>152751</v>
      </c>
      <c r="K6685" s="24">
        <v>133657</v>
      </c>
      <c r="L6685" s="24">
        <v>213852</v>
      </c>
      <c r="M6685" s="24">
        <v>171845</v>
      </c>
      <c r="N6685" s="24">
        <v>274952</v>
      </c>
      <c r="O6685" s="24">
        <v>229127</v>
      </c>
      <c r="P6685" s="24">
        <v>366603</v>
      </c>
      <c r="Q6685" s="24">
        <v>286409</v>
      </c>
      <c r="R6685" s="24">
        <v>458254</v>
      </c>
      <c r="S6685" s="24">
        <v>324596</v>
      </c>
      <c r="T6685" s="24">
        <v>519354</v>
      </c>
      <c r="U6685" s="24">
        <v>362784</v>
      </c>
      <c r="V6685" s="24">
        <v>580455</v>
      </c>
    </row>
    <row r="6686" spans="1:22" x14ac:dyDescent="0.3">
      <c r="B6686" s="54" t="s">
        <v>620</v>
      </c>
      <c r="C6686" t="s">
        <v>617</v>
      </c>
      <c r="D6686" t="s">
        <v>10</v>
      </c>
      <c r="E6686" t="s">
        <v>565</v>
      </c>
      <c r="F6686" s="58" t="s">
        <v>460</v>
      </c>
      <c r="G6686" s="23">
        <v>1</v>
      </c>
      <c r="H6686" s="23" t="s">
        <v>14</v>
      </c>
      <c r="I6686" s="24">
        <v>112925</v>
      </c>
      <c r="J6686" s="24">
        <v>197618</v>
      </c>
      <c r="K6686" s="24">
        <v>146530</v>
      </c>
      <c r="L6686" s="24">
        <v>256427</v>
      </c>
      <c r="M6686" s="24">
        <v>175692</v>
      </c>
      <c r="N6686" s="24">
        <v>307460</v>
      </c>
      <c r="O6686" s="24">
        <v>210099</v>
      </c>
      <c r="P6686" s="24">
        <v>367674</v>
      </c>
      <c r="Q6686" s="24">
        <v>247863</v>
      </c>
      <c r="R6686" s="24">
        <v>433760</v>
      </c>
      <c r="S6686" s="24">
        <v>271872</v>
      </c>
      <c r="T6686" s="24">
        <v>475776</v>
      </c>
      <c r="U6686" s="24">
        <v>293633</v>
      </c>
      <c r="V6686" s="24">
        <v>513858</v>
      </c>
    </row>
    <row r="6687" spans="1:22" x14ac:dyDescent="0.3">
      <c r="B6687" s="54" t="s">
        <v>620</v>
      </c>
      <c r="C6687" t="s">
        <v>617</v>
      </c>
      <c r="D6687" t="s">
        <v>10</v>
      </c>
      <c r="E6687" t="s">
        <v>565</v>
      </c>
      <c r="F6687" s="58" t="s">
        <v>460</v>
      </c>
      <c r="G6687" s="23">
        <v>2</v>
      </c>
      <c r="H6687" s="23" t="s">
        <v>30</v>
      </c>
      <c r="I6687" s="24">
        <v>97539</v>
      </c>
      <c r="J6687" s="24">
        <v>170693</v>
      </c>
      <c r="K6687" s="24">
        <v>128157</v>
      </c>
      <c r="L6687" s="24">
        <v>224275</v>
      </c>
      <c r="M6687" s="24">
        <v>156144</v>
      </c>
      <c r="N6687" s="24">
        <v>273251</v>
      </c>
      <c r="O6687" s="24">
        <v>192183</v>
      </c>
      <c r="P6687" s="24">
        <v>336320</v>
      </c>
      <c r="Q6687" s="24">
        <v>228952</v>
      </c>
      <c r="R6687" s="24">
        <v>400666</v>
      </c>
      <c r="S6687" s="24">
        <v>253001</v>
      </c>
      <c r="T6687" s="24">
        <v>442751</v>
      </c>
      <c r="U6687" s="24">
        <v>275097</v>
      </c>
      <c r="V6687" s="24">
        <v>481419</v>
      </c>
    </row>
    <row r="6688" spans="1:22" x14ac:dyDescent="0.3">
      <c r="B6688" s="54" t="s">
        <v>620</v>
      </c>
      <c r="C6688" t="s">
        <v>617</v>
      </c>
      <c r="D6688" t="s">
        <v>10</v>
      </c>
      <c r="E6688" t="s">
        <v>565</v>
      </c>
      <c r="F6688" s="58" t="s">
        <v>460</v>
      </c>
      <c r="G6688" s="23">
        <v>3</v>
      </c>
      <c r="H6688" s="23" t="s">
        <v>31</v>
      </c>
      <c r="I6688" s="24">
        <v>88019</v>
      </c>
      <c r="J6688" s="24">
        <v>154033</v>
      </c>
      <c r="K6688" s="24">
        <v>119569</v>
      </c>
      <c r="L6688" s="24">
        <v>209246</v>
      </c>
      <c r="M6688" s="24">
        <v>151032</v>
      </c>
      <c r="N6688" s="24">
        <v>264306</v>
      </c>
      <c r="O6688" s="24">
        <v>198668</v>
      </c>
      <c r="P6688" s="24">
        <v>347669</v>
      </c>
      <c r="Q6688" s="24">
        <v>245795</v>
      </c>
      <c r="R6688" s="24">
        <v>430142</v>
      </c>
      <c r="S6688" s="24">
        <v>276649</v>
      </c>
      <c r="T6688" s="24">
        <v>484136</v>
      </c>
      <c r="U6688" s="24">
        <v>307052</v>
      </c>
      <c r="V6688" s="24">
        <v>537341</v>
      </c>
    </row>
    <row r="6689" spans="1:22" x14ac:dyDescent="0.3">
      <c r="B6689" s="54" t="s">
        <v>620</v>
      </c>
      <c r="C6689" t="s">
        <v>617</v>
      </c>
      <c r="D6689" t="s">
        <v>10</v>
      </c>
      <c r="E6689" t="s">
        <v>565</v>
      </c>
      <c r="F6689" s="58" t="s">
        <v>460</v>
      </c>
      <c r="G6689" s="23">
        <v>4</v>
      </c>
      <c r="H6689" s="23" t="s">
        <v>29</v>
      </c>
      <c r="I6689" s="24">
        <v>99631</v>
      </c>
      <c r="J6689" s="24">
        <v>159409</v>
      </c>
      <c r="K6689" s="24">
        <v>139483</v>
      </c>
      <c r="L6689" s="24">
        <v>223173</v>
      </c>
      <c r="M6689" s="24">
        <v>179335</v>
      </c>
      <c r="N6689" s="24">
        <v>286936</v>
      </c>
      <c r="O6689" s="24">
        <v>239113</v>
      </c>
      <c r="P6689" s="24">
        <v>382582</v>
      </c>
      <c r="Q6689" s="24">
        <v>298892</v>
      </c>
      <c r="R6689" s="24">
        <v>478227</v>
      </c>
      <c r="S6689" s="24">
        <v>338744</v>
      </c>
      <c r="T6689" s="24">
        <v>541991</v>
      </c>
      <c r="U6689" s="24">
        <v>378596</v>
      </c>
      <c r="V6689" s="24">
        <v>605754</v>
      </c>
    </row>
    <row r="6690" spans="1:22" hidden="1" x14ac:dyDescent="0.3">
      <c r="A6690" s="55"/>
      <c r="B6690" s="55">
        <v>2023</v>
      </c>
      <c r="C6690" s="55" t="s">
        <v>573</v>
      </c>
      <c r="D6690" t="s">
        <v>163</v>
      </c>
      <c r="E6690" s="55" t="s">
        <v>577</v>
      </c>
      <c r="F6690" s="55" t="s">
        <v>252</v>
      </c>
      <c r="G6690" s="23">
        <v>1</v>
      </c>
      <c r="H6690" s="23" t="s">
        <v>14</v>
      </c>
      <c r="I6690" s="24">
        <v>112451</v>
      </c>
      <c r="J6690" s="24">
        <v>196789</v>
      </c>
      <c r="K6690" s="24">
        <v>145973</v>
      </c>
      <c r="L6690" s="24">
        <v>255452</v>
      </c>
      <c r="M6690" s="24">
        <v>174445</v>
      </c>
      <c r="N6690" s="24">
        <v>305278</v>
      </c>
      <c r="O6690" s="24">
        <v>208028</v>
      </c>
      <c r="P6690" s="24">
        <v>364048</v>
      </c>
      <c r="Q6690" s="24">
        <v>245453</v>
      </c>
      <c r="R6690" s="24">
        <v>429543</v>
      </c>
      <c r="S6690" s="24">
        <v>269271</v>
      </c>
      <c r="T6690" s="24">
        <v>471225</v>
      </c>
      <c r="U6690" s="24">
        <v>291690</v>
      </c>
      <c r="V6690" s="24">
        <v>510458</v>
      </c>
    </row>
    <row r="6691" spans="1:22" hidden="1" x14ac:dyDescent="0.3">
      <c r="A6691" s="55"/>
      <c r="B6691" s="55">
        <v>2023</v>
      </c>
      <c r="C6691" s="55" t="s">
        <v>573</v>
      </c>
      <c r="D6691" t="s">
        <v>163</v>
      </c>
      <c r="E6691" s="55" t="s">
        <v>577</v>
      </c>
      <c r="F6691" s="55" t="s">
        <v>252</v>
      </c>
      <c r="G6691" s="23">
        <v>2</v>
      </c>
      <c r="H6691" s="23" t="s">
        <v>30</v>
      </c>
      <c r="I6691" s="24">
        <v>94328</v>
      </c>
      <c r="J6691" s="24">
        <v>165075</v>
      </c>
      <c r="K6691" s="24">
        <v>125465</v>
      </c>
      <c r="L6691" s="24">
        <v>219563</v>
      </c>
      <c r="M6691" s="24">
        <v>154334</v>
      </c>
      <c r="N6691" s="24">
        <v>270084</v>
      </c>
      <c r="O6691" s="24">
        <v>193726</v>
      </c>
      <c r="P6691" s="24">
        <v>339021</v>
      </c>
      <c r="Q6691" s="24">
        <v>234073</v>
      </c>
      <c r="R6691" s="24">
        <v>409627</v>
      </c>
      <c r="S6691" s="24">
        <v>258392</v>
      </c>
      <c r="T6691" s="24">
        <v>452186</v>
      </c>
      <c r="U6691" s="24">
        <v>281140</v>
      </c>
      <c r="V6691" s="24">
        <v>491995</v>
      </c>
    </row>
    <row r="6692" spans="1:22" hidden="1" x14ac:dyDescent="0.3">
      <c r="A6692" s="55"/>
      <c r="B6692" s="55">
        <v>2023</v>
      </c>
      <c r="C6692" s="55" t="s">
        <v>573</v>
      </c>
      <c r="D6692" t="s">
        <v>163</v>
      </c>
      <c r="E6692" s="55" t="s">
        <v>577</v>
      </c>
      <c r="F6692" s="55" t="s">
        <v>252</v>
      </c>
      <c r="G6692" s="23">
        <v>3</v>
      </c>
      <c r="H6692" s="23" t="s">
        <v>31</v>
      </c>
      <c r="I6692" s="24">
        <v>87073</v>
      </c>
      <c r="J6692" s="24">
        <v>152378</v>
      </c>
      <c r="K6692" s="24">
        <v>120264</v>
      </c>
      <c r="L6692" s="24">
        <v>210462</v>
      </c>
      <c r="M6692" s="24">
        <v>152522</v>
      </c>
      <c r="N6692" s="24">
        <v>266914</v>
      </c>
      <c r="O6692" s="24">
        <v>199150</v>
      </c>
      <c r="P6692" s="24">
        <v>348512</v>
      </c>
      <c r="Q6692" s="24">
        <v>248063</v>
      </c>
      <c r="R6692" s="24">
        <v>434110</v>
      </c>
      <c r="S6692" s="24">
        <v>279148</v>
      </c>
      <c r="T6692" s="24">
        <v>488510</v>
      </c>
      <c r="U6692" s="24">
        <v>309766</v>
      </c>
      <c r="V6692" s="24">
        <v>542090</v>
      </c>
    </row>
    <row r="6693" spans="1:22" hidden="1" x14ac:dyDescent="0.3">
      <c r="A6693" s="55"/>
      <c r="B6693" s="55">
        <v>2023</v>
      </c>
      <c r="C6693" s="55" t="s">
        <v>573</v>
      </c>
      <c r="D6693" t="s">
        <v>163</v>
      </c>
      <c r="E6693" s="55" t="s">
        <v>577</v>
      </c>
      <c r="F6693" s="55" t="s">
        <v>252</v>
      </c>
      <c r="G6693" s="23">
        <v>4</v>
      </c>
      <c r="H6693" s="23" t="s">
        <v>29</v>
      </c>
      <c r="I6693" s="24">
        <v>96954</v>
      </c>
      <c r="J6693" s="24">
        <v>155126</v>
      </c>
      <c r="K6693" s="24">
        <v>135735</v>
      </c>
      <c r="L6693" s="24">
        <v>217176</v>
      </c>
      <c r="M6693" s="24">
        <v>174516</v>
      </c>
      <c r="N6693" s="24">
        <v>279226</v>
      </c>
      <c r="O6693" s="24">
        <v>232688</v>
      </c>
      <c r="P6693" s="24">
        <v>372302</v>
      </c>
      <c r="Q6693" s="24">
        <v>290861</v>
      </c>
      <c r="R6693" s="24">
        <v>465377</v>
      </c>
      <c r="S6693" s="24">
        <v>329642</v>
      </c>
      <c r="T6693" s="24">
        <v>527427</v>
      </c>
      <c r="U6693" s="24">
        <v>368423</v>
      </c>
      <c r="V6693" s="24">
        <v>589478</v>
      </c>
    </row>
    <row r="6694" spans="1:22" x14ac:dyDescent="0.3">
      <c r="B6694" s="54" t="s">
        <v>620</v>
      </c>
      <c r="C6694" t="s">
        <v>618</v>
      </c>
      <c r="D6694" t="s">
        <v>163</v>
      </c>
      <c r="E6694" t="s">
        <v>577</v>
      </c>
      <c r="F6694" s="58" t="s">
        <v>252</v>
      </c>
      <c r="G6694" s="23">
        <v>1</v>
      </c>
      <c r="H6694" s="23" t="s">
        <v>14</v>
      </c>
      <c r="I6694" s="24">
        <v>112174</v>
      </c>
      <c r="J6694" s="24">
        <v>196304</v>
      </c>
      <c r="K6694" s="24">
        <v>145464</v>
      </c>
      <c r="L6694" s="24">
        <v>254562</v>
      </c>
      <c r="M6694" s="24">
        <v>174354</v>
      </c>
      <c r="N6694" s="24">
        <v>305120</v>
      </c>
      <c r="O6694" s="24">
        <v>208410</v>
      </c>
      <c r="P6694" s="24">
        <v>364717</v>
      </c>
      <c r="Q6694" s="24">
        <v>245792</v>
      </c>
      <c r="R6694" s="24">
        <v>430137</v>
      </c>
      <c r="S6694" s="24">
        <v>269567</v>
      </c>
      <c r="T6694" s="24">
        <v>471742</v>
      </c>
      <c r="U6694" s="24">
        <v>291058</v>
      </c>
      <c r="V6694" s="24">
        <v>509351</v>
      </c>
    </row>
    <row r="6695" spans="1:22" x14ac:dyDescent="0.3">
      <c r="B6695" s="54" t="s">
        <v>620</v>
      </c>
      <c r="C6695" t="s">
        <v>618</v>
      </c>
      <c r="D6695" t="s">
        <v>163</v>
      </c>
      <c r="E6695" t="s">
        <v>577</v>
      </c>
      <c r="F6695" s="58" t="s">
        <v>252</v>
      </c>
      <c r="G6695" s="23">
        <v>2</v>
      </c>
      <c r="H6695" s="23" t="s">
        <v>30</v>
      </c>
      <c r="I6695" s="24">
        <v>97274</v>
      </c>
      <c r="J6695" s="24">
        <v>170229</v>
      </c>
      <c r="K6695" s="24">
        <v>127672</v>
      </c>
      <c r="L6695" s="24">
        <v>223426</v>
      </c>
      <c r="M6695" s="24">
        <v>155423</v>
      </c>
      <c r="N6695" s="24">
        <v>271991</v>
      </c>
      <c r="O6695" s="24">
        <v>191059</v>
      </c>
      <c r="P6695" s="24">
        <v>334353</v>
      </c>
      <c r="Q6695" s="24">
        <v>227478</v>
      </c>
      <c r="R6695" s="24">
        <v>398087</v>
      </c>
      <c r="S6695" s="24">
        <v>251312</v>
      </c>
      <c r="T6695" s="24">
        <v>439796</v>
      </c>
      <c r="U6695" s="24">
        <v>273171</v>
      </c>
      <c r="V6695" s="24">
        <v>478050</v>
      </c>
    </row>
    <row r="6696" spans="1:22" x14ac:dyDescent="0.3">
      <c r="B6696" s="54" t="s">
        <v>620</v>
      </c>
      <c r="C6696" t="s">
        <v>618</v>
      </c>
      <c r="D6696" t="s">
        <v>163</v>
      </c>
      <c r="E6696" t="s">
        <v>577</v>
      </c>
      <c r="F6696" s="58" t="s">
        <v>252</v>
      </c>
      <c r="G6696" s="23">
        <v>3</v>
      </c>
      <c r="H6696" s="23" t="s">
        <v>31</v>
      </c>
      <c r="I6696" s="24">
        <v>88224</v>
      </c>
      <c r="J6696" s="24">
        <v>154391</v>
      </c>
      <c r="K6696" s="24">
        <v>119971</v>
      </c>
      <c r="L6696" s="24">
        <v>209949</v>
      </c>
      <c r="M6696" s="24">
        <v>151634</v>
      </c>
      <c r="N6696" s="24">
        <v>265360</v>
      </c>
      <c r="O6696" s="24">
        <v>199556</v>
      </c>
      <c r="P6696" s="24">
        <v>349223</v>
      </c>
      <c r="Q6696" s="24">
        <v>246986</v>
      </c>
      <c r="R6696" s="24">
        <v>432226</v>
      </c>
      <c r="S6696" s="24">
        <v>278059</v>
      </c>
      <c r="T6696" s="24">
        <v>486604</v>
      </c>
      <c r="U6696" s="24">
        <v>308696</v>
      </c>
      <c r="V6696" s="24">
        <v>540218</v>
      </c>
    </row>
    <row r="6697" spans="1:22" x14ac:dyDescent="0.3">
      <c r="B6697" s="54" t="s">
        <v>620</v>
      </c>
      <c r="C6697" t="s">
        <v>618</v>
      </c>
      <c r="D6697" t="s">
        <v>163</v>
      </c>
      <c r="E6697" t="s">
        <v>577</v>
      </c>
      <c r="F6697" s="58" t="s">
        <v>252</v>
      </c>
      <c r="G6697" s="23">
        <v>4</v>
      </c>
      <c r="H6697" s="23" t="s">
        <v>29</v>
      </c>
      <c r="I6697" s="24">
        <v>98978</v>
      </c>
      <c r="J6697" s="24">
        <v>158364</v>
      </c>
      <c r="K6697" s="24">
        <v>138569</v>
      </c>
      <c r="L6697" s="24">
        <v>221710</v>
      </c>
      <c r="M6697" s="24">
        <v>178160</v>
      </c>
      <c r="N6697" s="24">
        <v>285056</v>
      </c>
      <c r="O6697" s="24">
        <v>237546</v>
      </c>
      <c r="P6697" s="24">
        <v>380074</v>
      </c>
      <c r="Q6697" s="24">
        <v>296933</v>
      </c>
      <c r="R6697" s="24">
        <v>475093</v>
      </c>
      <c r="S6697" s="24">
        <v>336524</v>
      </c>
      <c r="T6697" s="24">
        <v>538438</v>
      </c>
      <c r="U6697" s="24">
        <v>376115</v>
      </c>
      <c r="V6697" s="24">
        <v>601784</v>
      </c>
    </row>
    <row r="6698" spans="1:22" hidden="1" x14ac:dyDescent="0.3">
      <c r="A6698" s="55"/>
      <c r="B6698" s="55">
        <v>2023</v>
      </c>
      <c r="C6698" s="55" t="s">
        <v>567</v>
      </c>
      <c r="D6698" t="s">
        <v>143</v>
      </c>
      <c r="E6698" s="55" t="s">
        <v>568</v>
      </c>
      <c r="F6698" s="55" t="s">
        <v>354</v>
      </c>
      <c r="G6698" s="23">
        <v>1</v>
      </c>
      <c r="H6698" s="23" t="s">
        <v>14</v>
      </c>
      <c r="I6698" s="24">
        <v>110099</v>
      </c>
      <c r="J6698" s="24">
        <v>192673</v>
      </c>
      <c r="K6698" s="24">
        <v>143026</v>
      </c>
      <c r="L6698" s="24">
        <v>250296</v>
      </c>
      <c r="M6698" s="24">
        <v>171016</v>
      </c>
      <c r="N6698" s="24">
        <v>299278</v>
      </c>
      <c r="O6698" s="24">
        <v>204068</v>
      </c>
      <c r="P6698" s="24">
        <v>357119</v>
      </c>
      <c r="Q6698" s="24">
        <v>240873</v>
      </c>
      <c r="R6698" s="24">
        <v>421527</v>
      </c>
      <c r="S6698" s="24">
        <v>264285</v>
      </c>
      <c r="T6698" s="24">
        <v>462499</v>
      </c>
      <c r="U6698" s="24">
        <v>286358</v>
      </c>
      <c r="V6698" s="24">
        <v>501127</v>
      </c>
    </row>
    <row r="6699" spans="1:22" hidden="1" x14ac:dyDescent="0.3">
      <c r="A6699" s="55"/>
      <c r="B6699" s="55">
        <v>2023</v>
      </c>
      <c r="C6699" s="55" t="s">
        <v>567</v>
      </c>
      <c r="D6699" t="s">
        <v>143</v>
      </c>
      <c r="E6699" s="55" t="s">
        <v>568</v>
      </c>
      <c r="F6699" s="55" t="s">
        <v>354</v>
      </c>
      <c r="G6699" s="23">
        <v>2</v>
      </c>
      <c r="H6699" s="23" t="s">
        <v>30</v>
      </c>
      <c r="I6699" s="24">
        <v>91779</v>
      </c>
      <c r="J6699" s="24">
        <v>160614</v>
      </c>
      <c r="K6699" s="24">
        <v>122295</v>
      </c>
      <c r="L6699" s="24">
        <v>214016</v>
      </c>
      <c r="M6699" s="24">
        <v>150686</v>
      </c>
      <c r="N6699" s="24">
        <v>263701</v>
      </c>
      <c r="O6699" s="24">
        <v>189611</v>
      </c>
      <c r="P6699" s="24">
        <v>331820</v>
      </c>
      <c r="Q6699" s="24">
        <v>229369</v>
      </c>
      <c r="R6699" s="24">
        <v>401395</v>
      </c>
      <c r="S6699" s="24">
        <v>253288</v>
      </c>
      <c r="T6699" s="24">
        <v>443253</v>
      </c>
      <c r="U6699" s="24">
        <v>275694</v>
      </c>
      <c r="V6699" s="24">
        <v>482464</v>
      </c>
    </row>
    <row r="6700" spans="1:22" hidden="1" x14ac:dyDescent="0.3">
      <c r="A6700" s="55"/>
      <c r="B6700" s="55">
        <v>2023</v>
      </c>
      <c r="C6700" s="55" t="s">
        <v>567</v>
      </c>
      <c r="D6700" t="s">
        <v>143</v>
      </c>
      <c r="E6700" s="55" t="s">
        <v>568</v>
      </c>
      <c r="F6700" s="55" t="s">
        <v>354</v>
      </c>
      <c r="G6700" s="23">
        <v>3</v>
      </c>
      <c r="H6700" s="23" t="s">
        <v>31</v>
      </c>
      <c r="I6700" s="24">
        <v>84352</v>
      </c>
      <c r="J6700" s="24">
        <v>147616</v>
      </c>
      <c r="K6700" s="24">
        <v>116437</v>
      </c>
      <c r="L6700" s="24">
        <v>203764</v>
      </c>
      <c r="M6700" s="24">
        <v>147579</v>
      </c>
      <c r="N6700" s="24">
        <v>258263</v>
      </c>
      <c r="O6700" s="24">
        <v>192513</v>
      </c>
      <c r="P6700" s="24">
        <v>336897</v>
      </c>
      <c r="Q6700" s="24">
        <v>239757</v>
      </c>
      <c r="R6700" s="24">
        <v>419575</v>
      </c>
      <c r="S6700" s="24">
        <v>269713</v>
      </c>
      <c r="T6700" s="24">
        <v>471998</v>
      </c>
      <c r="U6700" s="24">
        <v>299196</v>
      </c>
      <c r="V6700" s="24">
        <v>523594</v>
      </c>
    </row>
    <row r="6701" spans="1:22" hidden="1" x14ac:dyDescent="0.3">
      <c r="A6701" s="55"/>
      <c r="B6701" s="55">
        <v>2023</v>
      </c>
      <c r="C6701" s="55" t="s">
        <v>567</v>
      </c>
      <c r="D6701" t="s">
        <v>143</v>
      </c>
      <c r="E6701" s="55" t="s">
        <v>568</v>
      </c>
      <c r="F6701" s="55" t="s">
        <v>354</v>
      </c>
      <c r="G6701" s="23">
        <v>4</v>
      </c>
      <c r="H6701" s="23" t="s">
        <v>29</v>
      </c>
      <c r="I6701" s="24">
        <v>94913</v>
      </c>
      <c r="J6701" s="24">
        <v>151860</v>
      </c>
      <c r="K6701" s="24">
        <v>132878</v>
      </c>
      <c r="L6701" s="24">
        <v>212604</v>
      </c>
      <c r="M6701" s="24">
        <v>170843</v>
      </c>
      <c r="N6701" s="24">
        <v>273348</v>
      </c>
      <c r="O6701" s="24">
        <v>227790</v>
      </c>
      <c r="P6701" s="24">
        <v>364464</v>
      </c>
      <c r="Q6701" s="24">
        <v>284738</v>
      </c>
      <c r="R6701" s="24">
        <v>455581</v>
      </c>
      <c r="S6701" s="24">
        <v>322703</v>
      </c>
      <c r="T6701" s="24">
        <v>516325</v>
      </c>
      <c r="U6701" s="24">
        <v>360668</v>
      </c>
      <c r="V6701" s="24">
        <v>577069</v>
      </c>
    </row>
    <row r="6702" spans="1:22" x14ac:dyDescent="0.3">
      <c r="B6702" s="54" t="s">
        <v>620</v>
      </c>
      <c r="C6702" t="s">
        <v>611</v>
      </c>
      <c r="D6702" t="s">
        <v>143</v>
      </c>
      <c r="E6702" t="s">
        <v>568</v>
      </c>
      <c r="F6702" s="58" t="s">
        <v>354</v>
      </c>
      <c r="G6702" s="23">
        <v>1</v>
      </c>
      <c r="H6702" s="23" t="s">
        <v>14</v>
      </c>
      <c r="I6702" s="24">
        <v>109837</v>
      </c>
      <c r="J6702" s="24">
        <v>192215</v>
      </c>
      <c r="K6702" s="24">
        <v>142546</v>
      </c>
      <c r="L6702" s="24">
        <v>249456</v>
      </c>
      <c r="M6702" s="24">
        <v>170931</v>
      </c>
      <c r="N6702" s="24">
        <v>299129</v>
      </c>
      <c r="O6702" s="24">
        <v>204429</v>
      </c>
      <c r="P6702" s="24">
        <v>357750</v>
      </c>
      <c r="Q6702" s="24">
        <v>241193</v>
      </c>
      <c r="R6702" s="24">
        <v>422087</v>
      </c>
      <c r="S6702" s="24">
        <v>264564</v>
      </c>
      <c r="T6702" s="24">
        <v>462987</v>
      </c>
      <c r="U6702" s="24">
        <v>285762</v>
      </c>
      <c r="V6702" s="24">
        <v>500083</v>
      </c>
    </row>
    <row r="6703" spans="1:22" x14ac:dyDescent="0.3">
      <c r="B6703" s="54" t="s">
        <v>620</v>
      </c>
      <c r="C6703" t="s">
        <v>611</v>
      </c>
      <c r="D6703" t="s">
        <v>143</v>
      </c>
      <c r="E6703" t="s">
        <v>568</v>
      </c>
      <c r="F6703" s="58" t="s">
        <v>354</v>
      </c>
      <c r="G6703" s="23">
        <v>2</v>
      </c>
      <c r="H6703" s="23" t="s">
        <v>30</v>
      </c>
      <c r="I6703" s="24">
        <v>94775</v>
      </c>
      <c r="J6703" s="24">
        <v>165857</v>
      </c>
      <c r="K6703" s="24">
        <v>124561</v>
      </c>
      <c r="L6703" s="24">
        <v>217982</v>
      </c>
      <c r="M6703" s="24">
        <v>151794</v>
      </c>
      <c r="N6703" s="24">
        <v>265640</v>
      </c>
      <c r="O6703" s="24">
        <v>186889</v>
      </c>
      <c r="P6703" s="24">
        <v>327056</v>
      </c>
      <c r="Q6703" s="24">
        <v>222680</v>
      </c>
      <c r="R6703" s="24">
        <v>389690</v>
      </c>
      <c r="S6703" s="24">
        <v>246085</v>
      </c>
      <c r="T6703" s="24">
        <v>430649</v>
      </c>
      <c r="U6703" s="24">
        <v>267600</v>
      </c>
      <c r="V6703" s="24">
        <v>468299</v>
      </c>
    </row>
    <row r="6704" spans="1:22" x14ac:dyDescent="0.3">
      <c r="B6704" s="54" t="s">
        <v>620</v>
      </c>
      <c r="C6704" t="s">
        <v>611</v>
      </c>
      <c r="D6704" t="s">
        <v>143</v>
      </c>
      <c r="E6704" t="s">
        <v>568</v>
      </c>
      <c r="F6704" s="58" t="s">
        <v>354</v>
      </c>
      <c r="G6704" s="23">
        <v>3</v>
      </c>
      <c r="H6704" s="23" t="s">
        <v>31</v>
      </c>
      <c r="I6704" s="24">
        <v>85413</v>
      </c>
      <c r="J6704" s="24">
        <v>149473</v>
      </c>
      <c r="K6704" s="24">
        <v>115998</v>
      </c>
      <c r="L6704" s="24">
        <v>202996</v>
      </c>
      <c r="M6704" s="24">
        <v>146498</v>
      </c>
      <c r="N6704" s="24">
        <v>256371</v>
      </c>
      <c r="O6704" s="24">
        <v>192679</v>
      </c>
      <c r="P6704" s="24">
        <v>337188</v>
      </c>
      <c r="Q6704" s="24">
        <v>238363</v>
      </c>
      <c r="R6704" s="24">
        <v>417134</v>
      </c>
      <c r="S6704" s="24">
        <v>268266</v>
      </c>
      <c r="T6704" s="24">
        <v>469465</v>
      </c>
      <c r="U6704" s="24">
        <v>297727</v>
      </c>
      <c r="V6704" s="24">
        <v>521023</v>
      </c>
    </row>
    <row r="6705" spans="1:22" x14ac:dyDescent="0.3">
      <c r="B6705" s="54" t="s">
        <v>620</v>
      </c>
      <c r="C6705" t="s">
        <v>611</v>
      </c>
      <c r="D6705" t="s">
        <v>143</v>
      </c>
      <c r="E6705" t="s">
        <v>568</v>
      </c>
      <c r="F6705" s="58" t="s">
        <v>354</v>
      </c>
      <c r="G6705" s="23">
        <v>4</v>
      </c>
      <c r="H6705" s="23" t="s">
        <v>29</v>
      </c>
      <c r="I6705" s="24">
        <v>96904</v>
      </c>
      <c r="J6705" s="24">
        <v>155047</v>
      </c>
      <c r="K6705" s="24">
        <v>135666</v>
      </c>
      <c r="L6705" s="24">
        <v>217066</v>
      </c>
      <c r="M6705" s="24">
        <v>174428</v>
      </c>
      <c r="N6705" s="24">
        <v>279084</v>
      </c>
      <c r="O6705" s="24">
        <v>232570</v>
      </c>
      <c r="P6705" s="24">
        <v>372112</v>
      </c>
      <c r="Q6705" s="24">
        <v>290713</v>
      </c>
      <c r="R6705" s="24">
        <v>465140</v>
      </c>
      <c r="S6705" s="24">
        <v>329474</v>
      </c>
      <c r="T6705" s="24">
        <v>527159</v>
      </c>
      <c r="U6705" s="24">
        <v>368236</v>
      </c>
      <c r="V6705" s="24">
        <v>589178</v>
      </c>
    </row>
    <row r="6706" spans="1:22" hidden="1" x14ac:dyDescent="0.3">
      <c r="A6706" s="55"/>
      <c r="B6706" s="55">
        <v>2023</v>
      </c>
      <c r="C6706" s="55" t="s">
        <v>184</v>
      </c>
      <c r="D6706" t="s">
        <v>165</v>
      </c>
      <c r="E6706" s="55" t="s">
        <v>530</v>
      </c>
      <c r="F6706" s="55" t="s">
        <v>295</v>
      </c>
      <c r="G6706" s="23">
        <v>1</v>
      </c>
      <c r="H6706" s="23" t="s">
        <v>14</v>
      </c>
      <c r="I6706" s="24">
        <v>117974</v>
      </c>
      <c r="J6706" s="24">
        <v>206455</v>
      </c>
      <c r="K6706" s="24">
        <v>153052</v>
      </c>
      <c r="L6706" s="24">
        <v>267842</v>
      </c>
      <c r="M6706" s="24">
        <v>182826</v>
      </c>
      <c r="N6706" s="24">
        <v>319946</v>
      </c>
      <c r="O6706" s="24">
        <v>217913</v>
      </c>
      <c r="P6706" s="24">
        <v>381348</v>
      </c>
      <c r="Q6706" s="24">
        <v>257040</v>
      </c>
      <c r="R6706" s="24">
        <v>449820</v>
      </c>
      <c r="S6706" s="24">
        <v>281950</v>
      </c>
      <c r="T6706" s="24">
        <v>493412</v>
      </c>
      <c r="U6706" s="24">
        <v>305366</v>
      </c>
      <c r="V6706" s="24">
        <v>534390</v>
      </c>
    </row>
    <row r="6707" spans="1:22" hidden="1" x14ac:dyDescent="0.3">
      <c r="A6707" s="55"/>
      <c r="B6707" s="55">
        <v>2023</v>
      </c>
      <c r="C6707" s="55" t="s">
        <v>184</v>
      </c>
      <c r="D6707" t="s">
        <v>165</v>
      </c>
      <c r="E6707" s="55" t="s">
        <v>530</v>
      </c>
      <c r="F6707" s="55" t="s">
        <v>295</v>
      </c>
      <c r="G6707" s="23">
        <v>2</v>
      </c>
      <c r="H6707" s="23" t="s">
        <v>30</v>
      </c>
      <c r="I6707" s="24">
        <v>99450</v>
      </c>
      <c r="J6707" s="24">
        <v>174038</v>
      </c>
      <c r="K6707" s="24">
        <v>132089</v>
      </c>
      <c r="L6707" s="24">
        <v>231156</v>
      </c>
      <c r="M6707" s="24">
        <v>162269</v>
      </c>
      <c r="N6707" s="24">
        <v>283971</v>
      </c>
      <c r="O6707" s="24">
        <v>203295</v>
      </c>
      <c r="P6707" s="24">
        <v>355766</v>
      </c>
      <c r="Q6707" s="24">
        <v>245407</v>
      </c>
      <c r="R6707" s="24">
        <v>429462</v>
      </c>
      <c r="S6707" s="24">
        <v>270829</v>
      </c>
      <c r="T6707" s="24">
        <v>473951</v>
      </c>
      <c r="U6707" s="24">
        <v>294582</v>
      </c>
      <c r="V6707" s="24">
        <v>515518</v>
      </c>
    </row>
    <row r="6708" spans="1:22" hidden="1" x14ac:dyDescent="0.3">
      <c r="A6708" s="55"/>
      <c r="B6708" s="55">
        <v>2023</v>
      </c>
      <c r="C6708" s="55" t="s">
        <v>184</v>
      </c>
      <c r="D6708" t="s">
        <v>165</v>
      </c>
      <c r="E6708" s="55" t="s">
        <v>530</v>
      </c>
      <c r="F6708" s="55" t="s">
        <v>295</v>
      </c>
      <c r="G6708" s="23">
        <v>3</v>
      </c>
      <c r="H6708" s="23" t="s">
        <v>31</v>
      </c>
      <c r="I6708" s="24">
        <v>92113</v>
      </c>
      <c r="J6708" s="24">
        <v>161197</v>
      </c>
      <c r="K6708" s="24">
        <v>127283</v>
      </c>
      <c r="L6708" s="24">
        <v>222745</v>
      </c>
      <c r="M6708" s="24">
        <v>161500</v>
      </c>
      <c r="N6708" s="24">
        <v>282625</v>
      </c>
      <c r="O6708" s="24">
        <v>211026</v>
      </c>
      <c r="P6708" s="24">
        <v>369296</v>
      </c>
      <c r="Q6708" s="24">
        <v>262889</v>
      </c>
      <c r="R6708" s="24">
        <v>460056</v>
      </c>
      <c r="S6708" s="24">
        <v>295907</v>
      </c>
      <c r="T6708" s="24">
        <v>517838</v>
      </c>
      <c r="U6708" s="24">
        <v>328447</v>
      </c>
      <c r="V6708" s="24">
        <v>574782</v>
      </c>
    </row>
    <row r="6709" spans="1:22" hidden="1" x14ac:dyDescent="0.3">
      <c r="A6709" s="55"/>
      <c r="B6709" s="55">
        <v>2023</v>
      </c>
      <c r="C6709" s="55" t="s">
        <v>184</v>
      </c>
      <c r="D6709" t="s">
        <v>165</v>
      </c>
      <c r="E6709" s="55" t="s">
        <v>530</v>
      </c>
      <c r="F6709" s="55" t="s">
        <v>295</v>
      </c>
      <c r="G6709" s="23">
        <v>4</v>
      </c>
      <c r="H6709" s="23" t="s">
        <v>29</v>
      </c>
      <c r="I6709" s="24">
        <v>101727</v>
      </c>
      <c r="J6709" s="24">
        <v>162763</v>
      </c>
      <c r="K6709" s="24">
        <v>142417</v>
      </c>
      <c r="L6709" s="24">
        <v>227868</v>
      </c>
      <c r="M6709" s="24">
        <v>183108</v>
      </c>
      <c r="N6709" s="24">
        <v>292973</v>
      </c>
      <c r="O6709" s="24">
        <v>244144</v>
      </c>
      <c r="P6709" s="24">
        <v>390630</v>
      </c>
      <c r="Q6709" s="24">
        <v>305180</v>
      </c>
      <c r="R6709" s="24">
        <v>488288</v>
      </c>
      <c r="S6709" s="24">
        <v>345871</v>
      </c>
      <c r="T6709" s="24">
        <v>553393</v>
      </c>
      <c r="U6709" s="24">
        <v>386561</v>
      </c>
      <c r="V6709" s="24">
        <v>618498</v>
      </c>
    </row>
    <row r="6710" spans="1:22" x14ac:dyDescent="0.3">
      <c r="B6710" s="54" t="s">
        <v>620</v>
      </c>
      <c r="C6710" t="s">
        <v>613</v>
      </c>
      <c r="D6710" t="s">
        <v>165</v>
      </c>
      <c r="E6710" t="s">
        <v>530</v>
      </c>
      <c r="F6710" s="58" t="s">
        <v>295</v>
      </c>
      <c r="G6710" s="23">
        <v>1</v>
      </c>
      <c r="H6710" s="23" t="s">
        <v>14</v>
      </c>
      <c r="I6710" s="24">
        <v>114646</v>
      </c>
      <c r="J6710" s="24">
        <v>200630</v>
      </c>
      <c r="K6710" s="24">
        <v>148632</v>
      </c>
      <c r="L6710" s="24">
        <v>260106</v>
      </c>
      <c r="M6710" s="24">
        <v>178126</v>
      </c>
      <c r="N6710" s="24">
        <v>311721</v>
      </c>
      <c r="O6710" s="24">
        <v>212882</v>
      </c>
      <c r="P6710" s="24">
        <v>372543</v>
      </c>
      <c r="Q6710" s="24">
        <v>251034</v>
      </c>
      <c r="R6710" s="24">
        <v>439310</v>
      </c>
      <c r="S6710" s="24">
        <v>275302</v>
      </c>
      <c r="T6710" s="24">
        <v>481779</v>
      </c>
      <c r="U6710" s="24">
        <v>297215</v>
      </c>
      <c r="V6710" s="24">
        <v>520126</v>
      </c>
    </row>
    <row r="6711" spans="1:22" x14ac:dyDescent="0.3">
      <c r="B6711" s="54" t="s">
        <v>620</v>
      </c>
      <c r="C6711" t="s">
        <v>613</v>
      </c>
      <c r="D6711" t="s">
        <v>165</v>
      </c>
      <c r="E6711" t="s">
        <v>530</v>
      </c>
      <c r="F6711" s="58" t="s">
        <v>295</v>
      </c>
      <c r="G6711" s="23">
        <v>2</v>
      </c>
      <c r="H6711" s="23" t="s">
        <v>30</v>
      </c>
      <c r="I6711" s="24">
        <v>99575</v>
      </c>
      <c r="J6711" s="24">
        <v>174257</v>
      </c>
      <c r="K6711" s="24">
        <v>130637</v>
      </c>
      <c r="L6711" s="24">
        <v>228615</v>
      </c>
      <c r="M6711" s="24">
        <v>158980</v>
      </c>
      <c r="N6711" s="24">
        <v>278214</v>
      </c>
      <c r="O6711" s="24">
        <v>195333</v>
      </c>
      <c r="P6711" s="24">
        <v>341833</v>
      </c>
      <c r="Q6711" s="24">
        <v>232511</v>
      </c>
      <c r="R6711" s="24">
        <v>406895</v>
      </c>
      <c r="S6711" s="24">
        <v>256847</v>
      </c>
      <c r="T6711" s="24">
        <v>449482</v>
      </c>
      <c r="U6711" s="24">
        <v>279152</v>
      </c>
      <c r="V6711" s="24">
        <v>488515</v>
      </c>
    </row>
    <row r="6712" spans="1:22" x14ac:dyDescent="0.3">
      <c r="B6712" s="54" t="s">
        <v>620</v>
      </c>
      <c r="C6712" t="s">
        <v>613</v>
      </c>
      <c r="D6712" t="s">
        <v>165</v>
      </c>
      <c r="E6712" t="s">
        <v>530</v>
      </c>
      <c r="F6712" s="58" t="s">
        <v>295</v>
      </c>
      <c r="G6712" s="23">
        <v>3</v>
      </c>
      <c r="H6712" s="23" t="s">
        <v>31</v>
      </c>
      <c r="I6712" s="24">
        <v>90494</v>
      </c>
      <c r="J6712" s="24">
        <v>158364</v>
      </c>
      <c r="K6712" s="24">
        <v>123109</v>
      </c>
      <c r="L6712" s="24">
        <v>215440</v>
      </c>
      <c r="M6712" s="24">
        <v>155639</v>
      </c>
      <c r="N6712" s="24">
        <v>272367</v>
      </c>
      <c r="O6712" s="24">
        <v>204865</v>
      </c>
      <c r="P6712" s="24">
        <v>358514</v>
      </c>
      <c r="Q6712" s="24">
        <v>253594</v>
      </c>
      <c r="R6712" s="24">
        <v>443789</v>
      </c>
      <c r="S6712" s="24">
        <v>285527</v>
      </c>
      <c r="T6712" s="24">
        <v>499673</v>
      </c>
      <c r="U6712" s="24">
        <v>317018</v>
      </c>
      <c r="V6712" s="24">
        <v>554782</v>
      </c>
    </row>
    <row r="6713" spans="1:22" x14ac:dyDescent="0.3">
      <c r="B6713" s="54" t="s">
        <v>620</v>
      </c>
      <c r="C6713" t="s">
        <v>613</v>
      </c>
      <c r="D6713" t="s">
        <v>165</v>
      </c>
      <c r="E6713" t="s">
        <v>530</v>
      </c>
      <c r="F6713" s="58" t="s">
        <v>295</v>
      </c>
      <c r="G6713" s="23">
        <v>4</v>
      </c>
      <c r="H6713" s="23" t="s">
        <v>29</v>
      </c>
      <c r="I6713" s="24">
        <v>101163</v>
      </c>
      <c r="J6713" s="24">
        <v>161860</v>
      </c>
      <c r="K6713" s="24">
        <v>141628</v>
      </c>
      <c r="L6713" s="24">
        <v>226604</v>
      </c>
      <c r="M6713" s="24">
        <v>182093</v>
      </c>
      <c r="N6713" s="24">
        <v>291348</v>
      </c>
      <c r="O6713" s="24">
        <v>242790</v>
      </c>
      <c r="P6713" s="24">
        <v>388464</v>
      </c>
      <c r="Q6713" s="24">
        <v>303488</v>
      </c>
      <c r="R6713" s="24">
        <v>485581</v>
      </c>
      <c r="S6713" s="24">
        <v>343953</v>
      </c>
      <c r="T6713" s="24">
        <v>550325</v>
      </c>
      <c r="U6713" s="24">
        <v>384418</v>
      </c>
      <c r="V6713" s="24">
        <v>615069</v>
      </c>
    </row>
    <row r="6714" spans="1:22" hidden="1" x14ac:dyDescent="0.3">
      <c r="A6714" s="55"/>
      <c r="B6714" s="55">
        <v>2023</v>
      </c>
      <c r="C6714" s="55" t="s">
        <v>567</v>
      </c>
      <c r="D6714" t="s">
        <v>176</v>
      </c>
      <c r="E6714" s="55" t="s">
        <v>572</v>
      </c>
      <c r="F6714" s="55" t="s">
        <v>505</v>
      </c>
      <c r="G6714" s="23">
        <v>1</v>
      </c>
      <c r="H6714" s="23" t="s">
        <v>14</v>
      </c>
      <c r="I6714" s="24">
        <v>106498</v>
      </c>
      <c r="J6714" s="24">
        <v>186372</v>
      </c>
      <c r="K6714" s="24">
        <v>138460</v>
      </c>
      <c r="L6714" s="24">
        <v>242304</v>
      </c>
      <c r="M6714" s="24">
        <v>165652</v>
      </c>
      <c r="N6714" s="24">
        <v>289892</v>
      </c>
      <c r="O6714" s="24">
        <v>197802</v>
      </c>
      <c r="P6714" s="24">
        <v>346154</v>
      </c>
      <c r="Q6714" s="24">
        <v>233572</v>
      </c>
      <c r="R6714" s="24">
        <v>408750</v>
      </c>
      <c r="S6714" s="24">
        <v>256315</v>
      </c>
      <c r="T6714" s="24">
        <v>448551</v>
      </c>
      <c r="U6714" s="24">
        <v>277794</v>
      </c>
      <c r="V6714" s="24">
        <v>486139</v>
      </c>
    </row>
    <row r="6715" spans="1:22" hidden="1" x14ac:dyDescent="0.3">
      <c r="A6715" s="55"/>
      <c r="B6715" s="55">
        <v>2023</v>
      </c>
      <c r="C6715" s="55" t="s">
        <v>567</v>
      </c>
      <c r="D6715" t="s">
        <v>176</v>
      </c>
      <c r="E6715" s="55" t="s">
        <v>572</v>
      </c>
      <c r="F6715" s="55" t="s">
        <v>505</v>
      </c>
      <c r="G6715" s="23">
        <v>2</v>
      </c>
      <c r="H6715" s="23" t="s">
        <v>30</v>
      </c>
      <c r="I6715" s="24">
        <v>88179</v>
      </c>
      <c r="J6715" s="24">
        <v>154313</v>
      </c>
      <c r="K6715" s="24">
        <v>117729</v>
      </c>
      <c r="L6715" s="24">
        <v>206025</v>
      </c>
      <c r="M6715" s="24">
        <v>145323</v>
      </c>
      <c r="N6715" s="24">
        <v>254315</v>
      </c>
      <c r="O6715" s="24">
        <v>183345</v>
      </c>
      <c r="P6715" s="24">
        <v>320854</v>
      </c>
      <c r="Q6715" s="24">
        <v>222067</v>
      </c>
      <c r="R6715" s="24">
        <v>388618</v>
      </c>
      <c r="S6715" s="24">
        <v>245317</v>
      </c>
      <c r="T6715" s="24">
        <v>429305</v>
      </c>
      <c r="U6715" s="24">
        <v>267129</v>
      </c>
      <c r="V6715" s="24">
        <v>467476</v>
      </c>
    </row>
    <row r="6716" spans="1:22" hidden="1" x14ac:dyDescent="0.3">
      <c r="A6716" s="55"/>
      <c r="B6716" s="55">
        <v>2023</v>
      </c>
      <c r="C6716" s="55" t="s">
        <v>567</v>
      </c>
      <c r="D6716" t="s">
        <v>176</v>
      </c>
      <c r="E6716" s="55" t="s">
        <v>572</v>
      </c>
      <c r="F6716" s="55" t="s">
        <v>505</v>
      </c>
      <c r="G6716" s="23">
        <v>3</v>
      </c>
      <c r="H6716" s="23" t="s">
        <v>31</v>
      </c>
      <c r="I6716" s="24">
        <v>80658</v>
      </c>
      <c r="J6716" s="24">
        <v>141151</v>
      </c>
      <c r="K6716" s="24">
        <v>111265</v>
      </c>
      <c r="L6716" s="24">
        <v>194713</v>
      </c>
      <c r="M6716" s="24">
        <v>140929</v>
      </c>
      <c r="N6716" s="24">
        <v>246626</v>
      </c>
      <c r="O6716" s="24">
        <v>183646</v>
      </c>
      <c r="P6716" s="24">
        <v>321381</v>
      </c>
      <c r="Q6716" s="24">
        <v>228674</v>
      </c>
      <c r="R6716" s="24">
        <v>400180</v>
      </c>
      <c r="S6716" s="24">
        <v>257153</v>
      </c>
      <c r="T6716" s="24">
        <v>450018</v>
      </c>
      <c r="U6716" s="24">
        <v>285158</v>
      </c>
      <c r="V6716" s="24">
        <v>499027</v>
      </c>
    </row>
    <row r="6717" spans="1:22" hidden="1" x14ac:dyDescent="0.3">
      <c r="A6717" s="55"/>
      <c r="B6717" s="55">
        <v>2023</v>
      </c>
      <c r="C6717" s="55" t="s">
        <v>567</v>
      </c>
      <c r="D6717" t="s">
        <v>176</v>
      </c>
      <c r="E6717" s="55" t="s">
        <v>572</v>
      </c>
      <c r="F6717" s="55" t="s">
        <v>505</v>
      </c>
      <c r="G6717" s="23">
        <v>4</v>
      </c>
      <c r="H6717" s="23" t="s">
        <v>29</v>
      </c>
      <c r="I6717" s="24">
        <v>91795</v>
      </c>
      <c r="J6717" s="24">
        <v>146872</v>
      </c>
      <c r="K6717" s="24">
        <v>128513</v>
      </c>
      <c r="L6717" s="24">
        <v>205621</v>
      </c>
      <c r="M6717" s="24">
        <v>165232</v>
      </c>
      <c r="N6717" s="24">
        <v>264370</v>
      </c>
      <c r="O6717" s="24">
        <v>220309</v>
      </c>
      <c r="P6717" s="24">
        <v>352494</v>
      </c>
      <c r="Q6717" s="24">
        <v>275386</v>
      </c>
      <c r="R6717" s="24">
        <v>440617</v>
      </c>
      <c r="S6717" s="24">
        <v>312104</v>
      </c>
      <c r="T6717" s="24">
        <v>499366</v>
      </c>
      <c r="U6717" s="24">
        <v>348822</v>
      </c>
      <c r="V6717" s="24">
        <v>558115</v>
      </c>
    </row>
    <row r="6718" spans="1:22" x14ac:dyDescent="0.3">
      <c r="B6718" s="54" t="s">
        <v>620</v>
      </c>
      <c r="C6718" t="s">
        <v>611</v>
      </c>
      <c r="D6718" t="s">
        <v>176</v>
      </c>
      <c r="E6718" t="s">
        <v>572</v>
      </c>
      <c r="F6718" s="58" t="s">
        <v>505</v>
      </c>
      <c r="G6718" s="23">
        <v>1</v>
      </c>
      <c r="H6718" s="23" t="s">
        <v>14</v>
      </c>
      <c r="I6718" s="24">
        <v>106904</v>
      </c>
      <c r="J6718" s="24">
        <v>187082</v>
      </c>
      <c r="K6718" s="24">
        <v>138873</v>
      </c>
      <c r="L6718" s="24">
        <v>243028</v>
      </c>
      <c r="M6718" s="24">
        <v>166614</v>
      </c>
      <c r="N6718" s="24">
        <v>291575</v>
      </c>
      <c r="O6718" s="24">
        <v>199399</v>
      </c>
      <c r="P6718" s="24">
        <v>348948</v>
      </c>
      <c r="Q6718" s="24">
        <v>235372</v>
      </c>
      <c r="R6718" s="24">
        <v>411902</v>
      </c>
      <c r="S6718" s="24">
        <v>258229</v>
      </c>
      <c r="T6718" s="24">
        <v>451901</v>
      </c>
      <c r="U6718" s="24">
        <v>279046</v>
      </c>
      <c r="V6718" s="24">
        <v>488330</v>
      </c>
    </row>
    <row r="6719" spans="1:22" x14ac:dyDescent="0.3">
      <c r="B6719" s="54" t="s">
        <v>620</v>
      </c>
      <c r="C6719" t="s">
        <v>611</v>
      </c>
      <c r="D6719" t="s">
        <v>176</v>
      </c>
      <c r="E6719" t="s">
        <v>572</v>
      </c>
      <c r="F6719" s="58" t="s">
        <v>505</v>
      </c>
      <c r="G6719" s="23">
        <v>2</v>
      </c>
      <c r="H6719" s="23" t="s">
        <v>30</v>
      </c>
      <c r="I6719" s="24">
        <v>91680</v>
      </c>
      <c r="J6719" s="24">
        <v>160440</v>
      </c>
      <c r="K6719" s="24">
        <v>120694</v>
      </c>
      <c r="L6719" s="24">
        <v>211215</v>
      </c>
      <c r="M6719" s="24">
        <v>147272</v>
      </c>
      <c r="N6719" s="24">
        <v>257726</v>
      </c>
      <c r="O6719" s="24">
        <v>181671</v>
      </c>
      <c r="P6719" s="24">
        <v>317924</v>
      </c>
      <c r="Q6719" s="24">
        <v>216660</v>
      </c>
      <c r="R6719" s="24">
        <v>379156</v>
      </c>
      <c r="S6719" s="24">
        <v>239523</v>
      </c>
      <c r="T6719" s="24">
        <v>419165</v>
      </c>
      <c r="U6719" s="24">
        <v>260594</v>
      </c>
      <c r="V6719" s="24">
        <v>456039</v>
      </c>
    </row>
    <row r="6720" spans="1:22" x14ac:dyDescent="0.3">
      <c r="B6720" s="54" t="s">
        <v>620</v>
      </c>
      <c r="C6720" t="s">
        <v>611</v>
      </c>
      <c r="D6720" t="s">
        <v>176</v>
      </c>
      <c r="E6720" t="s">
        <v>572</v>
      </c>
      <c r="F6720" s="58" t="s">
        <v>505</v>
      </c>
      <c r="G6720" s="23">
        <v>3</v>
      </c>
      <c r="H6720" s="23" t="s">
        <v>31</v>
      </c>
      <c r="I6720" s="24">
        <v>81970</v>
      </c>
      <c r="J6720" s="24">
        <v>143447</v>
      </c>
      <c r="K6720" s="24">
        <v>111139</v>
      </c>
      <c r="L6720" s="24">
        <v>194493</v>
      </c>
      <c r="M6720" s="24">
        <v>140222</v>
      </c>
      <c r="N6720" s="24">
        <v>245389</v>
      </c>
      <c r="O6720" s="24">
        <v>184283</v>
      </c>
      <c r="P6720" s="24">
        <v>322494</v>
      </c>
      <c r="Q6720" s="24">
        <v>227841</v>
      </c>
      <c r="R6720" s="24">
        <v>398721</v>
      </c>
      <c r="S6720" s="24">
        <v>256321</v>
      </c>
      <c r="T6720" s="24">
        <v>448562</v>
      </c>
      <c r="U6720" s="24">
        <v>284354</v>
      </c>
      <c r="V6720" s="24">
        <v>497620</v>
      </c>
    </row>
    <row r="6721" spans="1:22" x14ac:dyDescent="0.3">
      <c r="B6721" s="54" t="s">
        <v>620</v>
      </c>
      <c r="C6721" t="s">
        <v>611</v>
      </c>
      <c r="D6721" t="s">
        <v>176</v>
      </c>
      <c r="E6721" t="s">
        <v>572</v>
      </c>
      <c r="F6721" s="58" t="s">
        <v>505</v>
      </c>
      <c r="G6721" s="23">
        <v>4</v>
      </c>
      <c r="H6721" s="23" t="s">
        <v>29</v>
      </c>
      <c r="I6721" s="24">
        <v>94302</v>
      </c>
      <c r="J6721" s="24">
        <v>150884</v>
      </c>
      <c r="K6721" s="24">
        <v>132023</v>
      </c>
      <c r="L6721" s="24">
        <v>211237</v>
      </c>
      <c r="M6721" s="24">
        <v>169744</v>
      </c>
      <c r="N6721" s="24">
        <v>271590</v>
      </c>
      <c r="O6721" s="24">
        <v>226325</v>
      </c>
      <c r="P6721" s="24">
        <v>362120</v>
      </c>
      <c r="Q6721" s="24">
        <v>282907</v>
      </c>
      <c r="R6721" s="24">
        <v>452651</v>
      </c>
      <c r="S6721" s="24">
        <v>320628</v>
      </c>
      <c r="T6721" s="24">
        <v>513004</v>
      </c>
      <c r="U6721" s="24">
        <v>358348</v>
      </c>
      <c r="V6721" s="24">
        <v>573357</v>
      </c>
    </row>
    <row r="6722" spans="1:22" hidden="1" x14ac:dyDescent="0.3">
      <c r="A6722" s="55"/>
      <c r="B6722" s="55">
        <v>2023</v>
      </c>
      <c r="C6722" s="55" t="s">
        <v>560</v>
      </c>
      <c r="D6722" t="s">
        <v>10</v>
      </c>
      <c r="E6722" s="55" t="s">
        <v>565</v>
      </c>
      <c r="F6722" s="55" t="s">
        <v>475</v>
      </c>
      <c r="G6722" s="23">
        <v>1</v>
      </c>
      <c r="H6722" s="23" t="s">
        <v>14</v>
      </c>
      <c r="I6722" s="24">
        <v>120037</v>
      </c>
      <c r="J6722" s="24">
        <v>210066</v>
      </c>
      <c r="K6722" s="24">
        <v>155886</v>
      </c>
      <c r="L6722" s="24">
        <v>272801</v>
      </c>
      <c r="M6722" s="24">
        <v>186349</v>
      </c>
      <c r="N6722" s="24">
        <v>326111</v>
      </c>
      <c r="O6722" s="24">
        <v>222303</v>
      </c>
      <c r="P6722" s="24">
        <v>389030</v>
      </c>
      <c r="Q6722" s="24">
        <v>262353</v>
      </c>
      <c r="R6722" s="24">
        <v>459117</v>
      </c>
      <c r="S6722" s="24">
        <v>287835</v>
      </c>
      <c r="T6722" s="24">
        <v>503711</v>
      </c>
      <c r="U6722" s="24">
        <v>311841</v>
      </c>
      <c r="V6722" s="24">
        <v>545723</v>
      </c>
    </row>
    <row r="6723" spans="1:22" hidden="1" x14ac:dyDescent="0.3">
      <c r="A6723" s="55"/>
      <c r="B6723" s="55">
        <v>2023</v>
      </c>
      <c r="C6723" s="55" t="s">
        <v>560</v>
      </c>
      <c r="D6723" t="s">
        <v>10</v>
      </c>
      <c r="E6723" s="55" t="s">
        <v>565</v>
      </c>
      <c r="F6723" s="55" t="s">
        <v>475</v>
      </c>
      <c r="G6723" s="23">
        <v>2</v>
      </c>
      <c r="H6723" s="23" t="s">
        <v>30</v>
      </c>
      <c r="I6723" s="24">
        <v>100339</v>
      </c>
      <c r="J6723" s="24">
        <v>175594</v>
      </c>
      <c r="K6723" s="24">
        <v>133595</v>
      </c>
      <c r="L6723" s="24">
        <v>233791</v>
      </c>
      <c r="M6723" s="24">
        <v>164489</v>
      </c>
      <c r="N6723" s="24">
        <v>287856</v>
      </c>
      <c r="O6723" s="24">
        <v>206758</v>
      </c>
      <c r="P6723" s="24">
        <v>361826</v>
      </c>
      <c r="Q6723" s="24">
        <v>249983</v>
      </c>
      <c r="R6723" s="24">
        <v>437469</v>
      </c>
      <c r="S6723" s="24">
        <v>276009</v>
      </c>
      <c r="T6723" s="24">
        <v>483016</v>
      </c>
      <c r="U6723" s="24">
        <v>300374</v>
      </c>
      <c r="V6723" s="24">
        <v>525654</v>
      </c>
    </row>
    <row r="6724" spans="1:22" hidden="1" x14ac:dyDescent="0.3">
      <c r="A6724" s="55"/>
      <c r="B6724" s="55">
        <v>2023</v>
      </c>
      <c r="C6724" s="55" t="s">
        <v>560</v>
      </c>
      <c r="D6724" t="s">
        <v>10</v>
      </c>
      <c r="E6724" s="55" t="s">
        <v>565</v>
      </c>
      <c r="F6724" s="55" t="s">
        <v>475</v>
      </c>
      <c r="G6724" s="23">
        <v>3</v>
      </c>
      <c r="H6724" s="23" t="s">
        <v>31</v>
      </c>
      <c r="I6724" s="24">
        <v>92396</v>
      </c>
      <c r="J6724" s="24">
        <v>161693</v>
      </c>
      <c r="K6724" s="24">
        <v>127573</v>
      </c>
      <c r="L6724" s="24">
        <v>223254</v>
      </c>
      <c r="M6724" s="24">
        <v>161738</v>
      </c>
      <c r="N6724" s="24">
        <v>283041</v>
      </c>
      <c r="O6724" s="24">
        <v>211070</v>
      </c>
      <c r="P6724" s="24">
        <v>369373</v>
      </c>
      <c r="Q6724" s="24">
        <v>262888</v>
      </c>
      <c r="R6724" s="24">
        <v>460053</v>
      </c>
      <c r="S6724" s="24">
        <v>295777</v>
      </c>
      <c r="T6724" s="24">
        <v>517609</v>
      </c>
      <c r="U6724" s="24">
        <v>328157</v>
      </c>
      <c r="V6724" s="24">
        <v>574274</v>
      </c>
    </row>
    <row r="6725" spans="1:22" hidden="1" x14ac:dyDescent="0.3">
      <c r="A6725" s="55"/>
      <c r="B6725" s="55">
        <v>2023</v>
      </c>
      <c r="C6725" s="55" t="s">
        <v>560</v>
      </c>
      <c r="D6725" t="s">
        <v>10</v>
      </c>
      <c r="E6725" s="55" t="s">
        <v>565</v>
      </c>
      <c r="F6725" s="55" t="s">
        <v>475</v>
      </c>
      <c r="G6725" s="23">
        <v>4</v>
      </c>
      <c r="H6725" s="23" t="s">
        <v>29</v>
      </c>
      <c r="I6725" s="24">
        <v>103487</v>
      </c>
      <c r="J6725" s="24">
        <v>165579</v>
      </c>
      <c r="K6725" s="24">
        <v>144881</v>
      </c>
      <c r="L6725" s="24">
        <v>231810</v>
      </c>
      <c r="M6725" s="24">
        <v>186276</v>
      </c>
      <c r="N6725" s="24">
        <v>298042</v>
      </c>
      <c r="O6725" s="24">
        <v>248368</v>
      </c>
      <c r="P6725" s="24">
        <v>397389</v>
      </c>
      <c r="Q6725" s="24">
        <v>310460</v>
      </c>
      <c r="R6725" s="24">
        <v>496737</v>
      </c>
      <c r="S6725" s="24">
        <v>351855</v>
      </c>
      <c r="T6725" s="24">
        <v>562968</v>
      </c>
      <c r="U6725" s="24">
        <v>393250</v>
      </c>
      <c r="V6725" s="24">
        <v>629200</v>
      </c>
    </row>
    <row r="6726" spans="1:22" x14ac:dyDescent="0.3">
      <c r="B6726" s="54" t="s">
        <v>620</v>
      </c>
      <c r="C6726" t="s">
        <v>617</v>
      </c>
      <c r="D6726" t="s">
        <v>10</v>
      </c>
      <c r="E6726" t="s">
        <v>565</v>
      </c>
      <c r="F6726" s="58" t="s">
        <v>475</v>
      </c>
      <c r="G6726" s="23">
        <v>1</v>
      </c>
      <c r="H6726" s="23" t="s">
        <v>14</v>
      </c>
      <c r="I6726" s="24">
        <v>119748</v>
      </c>
      <c r="J6726" s="24">
        <v>209559</v>
      </c>
      <c r="K6726" s="24">
        <v>155355</v>
      </c>
      <c r="L6726" s="24">
        <v>271871</v>
      </c>
      <c r="M6726" s="24">
        <v>186254</v>
      </c>
      <c r="N6726" s="24">
        <v>325945</v>
      </c>
      <c r="O6726" s="24">
        <v>222702</v>
      </c>
      <c r="P6726" s="24">
        <v>389729</v>
      </c>
      <c r="Q6726" s="24">
        <v>262707</v>
      </c>
      <c r="R6726" s="24">
        <v>459738</v>
      </c>
      <c r="S6726" s="24">
        <v>288143</v>
      </c>
      <c r="T6726" s="24">
        <v>504251</v>
      </c>
      <c r="U6726" s="24">
        <v>311180</v>
      </c>
      <c r="V6726" s="24">
        <v>544565</v>
      </c>
    </row>
    <row r="6727" spans="1:22" x14ac:dyDescent="0.3">
      <c r="B6727" s="54" t="s">
        <v>620</v>
      </c>
      <c r="C6727" t="s">
        <v>617</v>
      </c>
      <c r="D6727" t="s">
        <v>10</v>
      </c>
      <c r="E6727" t="s">
        <v>565</v>
      </c>
      <c r="F6727" s="58" t="s">
        <v>475</v>
      </c>
      <c r="G6727" s="23">
        <v>2</v>
      </c>
      <c r="H6727" s="23" t="s">
        <v>30</v>
      </c>
      <c r="I6727" s="24">
        <v>103552</v>
      </c>
      <c r="J6727" s="24">
        <v>181216</v>
      </c>
      <c r="K6727" s="24">
        <v>136016</v>
      </c>
      <c r="L6727" s="24">
        <v>238027</v>
      </c>
      <c r="M6727" s="24">
        <v>165678</v>
      </c>
      <c r="N6727" s="24">
        <v>289936</v>
      </c>
      <c r="O6727" s="24">
        <v>203843</v>
      </c>
      <c r="P6727" s="24">
        <v>356725</v>
      </c>
      <c r="Q6727" s="24">
        <v>242801</v>
      </c>
      <c r="R6727" s="24">
        <v>424901</v>
      </c>
      <c r="S6727" s="24">
        <v>268285</v>
      </c>
      <c r="T6727" s="24">
        <v>469500</v>
      </c>
      <c r="U6727" s="24">
        <v>291689</v>
      </c>
      <c r="V6727" s="24">
        <v>510455</v>
      </c>
    </row>
    <row r="6728" spans="1:22" x14ac:dyDescent="0.3">
      <c r="B6728" s="54" t="s">
        <v>620</v>
      </c>
      <c r="C6728" t="s">
        <v>617</v>
      </c>
      <c r="D6728" t="s">
        <v>10</v>
      </c>
      <c r="E6728" t="s">
        <v>565</v>
      </c>
      <c r="F6728" s="58" t="s">
        <v>475</v>
      </c>
      <c r="G6728" s="23">
        <v>3</v>
      </c>
      <c r="H6728" s="23" t="s">
        <v>31</v>
      </c>
      <c r="I6728" s="24">
        <v>93584</v>
      </c>
      <c r="J6728" s="24">
        <v>163772</v>
      </c>
      <c r="K6728" s="24">
        <v>127168</v>
      </c>
      <c r="L6728" s="24">
        <v>222544</v>
      </c>
      <c r="M6728" s="24">
        <v>160660</v>
      </c>
      <c r="N6728" s="24">
        <v>281155</v>
      </c>
      <c r="O6728" s="24">
        <v>211362</v>
      </c>
      <c r="P6728" s="24">
        <v>369884</v>
      </c>
      <c r="Q6728" s="24">
        <v>261530</v>
      </c>
      <c r="R6728" s="24">
        <v>457677</v>
      </c>
      <c r="S6728" s="24">
        <v>294381</v>
      </c>
      <c r="T6728" s="24">
        <v>515166</v>
      </c>
      <c r="U6728" s="24">
        <v>326756</v>
      </c>
      <c r="V6728" s="24">
        <v>571824</v>
      </c>
    </row>
    <row r="6729" spans="1:22" x14ac:dyDescent="0.3">
      <c r="B6729" s="54" t="s">
        <v>620</v>
      </c>
      <c r="C6729" t="s">
        <v>617</v>
      </c>
      <c r="D6729" t="s">
        <v>10</v>
      </c>
      <c r="E6729" t="s">
        <v>565</v>
      </c>
      <c r="F6729" s="58" t="s">
        <v>475</v>
      </c>
      <c r="G6729" s="23">
        <v>4</v>
      </c>
      <c r="H6729" s="23" t="s">
        <v>29</v>
      </c>
      <c r="I6729" s="24">
        <v>105653</v>
      </c>
      <c r="J6729" s="24">
        <v>169046</v>
      </c>
      <c r="K6729" s="24">
        <v>147915</v>
      </c>
      <c r="L6729" s="24">
        <v>236664</v>
      </c>
      <c r="M6729" s="24">
        <v>190176</v>
      </c>
      <c r="N6729" s="24">
        <v>304282</v>
      </c>
      <c r="O6729" s="24">
        <v>253568</v>
      </c>
      <c r="P6729" s="24">
        <v>405709</v>
      </c>
      <c r="Q6729" s="24">
        <v>316960</v>
      </c>
      <c r="R6729" s="24">
        <v>507137</v>
      </c>
      <c r="S6729" s="24">
        <v>359222</v>
      </c>
      <c r="T6729" s="24">
        <v>574755</v>
      </c>
      <c r="U6729" s="24">
        <v>401483</v>
      </c>
      <c r="V6729" s="24">
        <v>642373</v>
      </c>
    </row>
    <row r="6730" spans="1:22" hidden="1" x14ac:dyDescent="0.3">
      <c r="A6730" s="55"/>
      <c r="B6730" s="55">
        <v>2023</v>
      </c>
      <c r="C6730" s="55" t="s">
        <v>585</v>
      </c>
      <c r="D6730" t="s">
        <v>74</v>
      </c>
      <c r="E6730" s="55" t="s">
        <v>587</v>
      </c>
      <c r="F6730" s="55" t="s">
        <v>316</v>
      </c>
      <c r="G6730" s="23">
        <v>1</v>
      </c>
      <c r="H6730" s="23" t="s">
        <v>14</v>
      </c>
      <c r="I6730" s="24">
        <v>139327</v>
      </c>
      <c r="J6730" s="24">
        <v>243822</v>
      </c>
      <c r="K6730" s="24">
        <v>180660</v>
      </c>
      <c r="L6730" s="24">
        <v>316154</v>
      </c>
      <c r="M6730" s="24">
        <v>215721</v>
      </c>
      <c r="N6730" s="24">
        <v>377513</v>
      </c>
      <c r="O6730" s="24">
        <v>257007</v>
      </c>
      <c r="P6730" s="24">
        <v>449762</v>
      </c>
      <c r="Q6730" s="24">
        <v>303071</v>
      </c>
      <c r="R6730" s="24">
        <v>530375</v>
      </c>
      <c r="S6730" s="24">
        <v>332408</v>
      </c>
      <c r="T6730" s="24">
        <v>581713</v>
      </c>
      <c r="U6730" s="24">
        <v>359953</v>
      </c>
      <c r="V6730" s="24">
        <v>629917</v>
      </c>
    </row>
    <row r="6731" spans="1:22" hidden="1" x14ac:dyDescent="0.3">
      <c r="A6731" s="55"/>
      <c r="B6731" s="55">
        <v>2023</v>
      </c>
      <c r="C6731" s="55" t="s">
        <v>585</v>
      </c>
      <c r="D6731" t="s">
        <v>74</v>
      </c>
      <c r="E6731" s="55" t="s">
        <v>587</v>
      </c>
      <c r="F6731" s="55" t="s">
        <v>316</v>
      </c>
      <c r="G6731" s="23">
        <v>2</v>
      </c>
      <c r="H6731" s="23" t="s">
        <v>30</v>
      </c>
      <c r="I6731" s="24">
        <v>117962</v>
      </c>
      <c r="J6731" s="24">
        <v>206433</v>
      </c>
      <c r="K6731" s="24">
        <v>156481</v>
      </c>
      <c r="L6731" s="24">
        <v>273842</v>
      </c>
      <c r="M6731" s="24">
        <v>192011</v>
      </c>
      <c r="N6731" s="24">
        <v>336020</v>
      </c>
      <c r="O6731" s="24">
        <v>240146</v>
      </c>
      <c r="P6731" s="24">
        <v>420255</v>
      </c>
      <c r="Q6731" s="24">
        <v>289654</v>
      </c>
      <c r="R6731" s="24">
        <v>506895</v>
      </c>
      <c r="S6731" s="24">
        <v>319581</v>
      </c>
      <c r="T6731" s="24">
        <v>559267</v>
      </c>
      <c r="U6731" s="24">
        <v>347514</v>
      </c>
      <c r="V6731" s="24">
        <v>608150</v>
      </c>
    </row>
    <row r="6732" spans="1:22" hidden="1" x14ac:dyDescent="0.3">
      <c r="A6732" s="55"/>
      <c r="B6732" s="55">
        <v>2023</v>
      </c>
      <c r="C6732" s="55" t="s">
        <v>585</v>
      </c>
      <c r="D6732" t="s">
        <v>74</v>
      </c>
      <c r="E6732" s="55" t="s">
        <v>587</v>
      </c>
      <c r="F6732" s="55" t="s">
        <v>316</v>
      </c>
      <c r="G6732" s="23">
        <v>3</v>
      </c>
      <c r="H6732" s="23" t="s">
        <v>31</v>
      </c>
      <c r="I6732" s="24">
        <v>109583</v>
      </c>
      <c r="J6732" s="24">
        <v>191771</v>
      </c>
      <c r="K6732" s="24">
        <v>151485</v>
      </c>
      <c r="L6732" s="24">
        <v>265099</v>
      </c>
      <c r="M6732" s="24">
        <v>192288</v>
      </c>
      <c r="N6732" s="24">
        <v>336503</v>
      </c>
      <c r="O6732" s="24">
        <v>251416</v>
      </c>
      <c r="P6732" s="24">
        <v>439978</v>
      </c>
      <c r="Q6732" s="24">
        <v>313239</v>
      </c>
      <c r="R6732" s="24">
        <v>548169</v>
      </c>
      <c r="S6732" s="24">
        <v>352659</v>
      </c>
      <c r="T6732" s="24">
        <v>617153</v>
      </c>
      <c r="U6732" s="24">
        <v>391526</v>
      </c>
      <c r="V6732" s="24">
        <v>685171</v>
      </c>
    </row>
    <row r="6733" spans="1:22" hidden="1" x14ac:dyDescent="0.3">
      <c r="A6733" s="55"/>
      <c r="B6733" s="55">
        <v>2023</v>
      </c>
      <c r="C6733" s="55" t="s">
        <v>585</v>
      </c>
      <c r="D6733" t="s">
        <v>74</v>
      </c>
      <c r="E6733" s="55" t="s">
        <v>587</v>
      </c>
      <c r="F6733" s="55" t="s">
        <v>316</v>
      </c>
      <c r="G6733" s="23">
        <v>4</v>
      </c>
      <c r="H6733" s="23" t="s">
        <v>29</v>
      </c>
      <c r="I6733" s="24">
        <v>120150</v>
      </c>
      <c r="J6733" s="24">
        <v>192241</v>
      </c>
      <c r="K6733" s="24">
        <v>168210</v>
      </c>
      <c r="L6733" s="24">
        <v>269137</v>
      </c>
      <c r="M6733" s="24">
        <v>216271</v>
      </c>
      <c r="N6733" s="24">
        <v>346033</v>
      </c>
      <c r="O6733" s="24">
        <v>288361</v>
      </c>
      <c r="P6733" s="24">
        <v>461377</v>
      </c>
      <c r="Q6733" s="24">
        <v>360451</v>
      </c>
      <c r="R6733" s="24">
        <v>576722</v>
      </c>
      <c r="S6733" s="24">
        <v>408511</v>
      </c>
      <c r="T6733" s="24">
        <v>653618</v>
      </c>
      <c r="U6733" s="24">
        <v>456571</v>
      </c>
      <c r="V6733" s="24">
        <v>730514</v>
      </c>
    </row>
    <row r="6734" spans="1:22" x14ac:dyDescent="0.3">
      <c r="B6734" s="54" t="s">
        <v>620</v>
      </c>
      <c r="C6734" t="s">
        <v>610</v>
      </c>
      <c r="D6734" t="s">
        <v>74</v>
      </c>
      <c r="E6734" t="s">
        <v>587</v>
      </c>
      <c r="F6734" s="58" t="s">
        <v>316</v>
      </c>
      <c r="G6734" s="23">
        <v>1</v>
      </c>
      <c r="H6734" s="23" t="s">
        <v>14</v>
      </c>
      <c r="I6734" s="24">
        <v>138964</v>
      </c>
      <c r="J6734" s="24">
        <v>243187</v>
      </c>
      <c r="K6734" s="24">
        <v>180029</v>
      </c>
      <c r="L6734" s="24">
        <v>315051</v>
      </c>
      <c r="M6734" s="24">
        <v>215667</v>
      </c>
      <c r="N6734" s="24">
        <v>377418</v>
      </c>
      <c r="O6734" s="24">
        <v>257618</v>
      </c>
      <c r="P6734" s="24">
        <v>450831</v>
      </c>
      <c r="Q6734" s="24">
        <v>303677</v>
      </c>
      <c r="R6734" s="24">
        <v>531434</v>
      </c>
      <c r="S6734" s="24">
        <v>332984</v>
      </c>
      <c r="T6734" s="24">
        <v>582723</v>
      </c>
      <c r="U6734" s="24">
        <v>359365</v>
      </c>
      <c r="V6734" s="24">
        <v>628889</v>
      </c>
    </row>
    <row r="6735" spans="1:22" x14ac:dyDescent="0.3">
      <c r="B6735" s="54" t="s">
        <v>620</v>
      </c>
      <c r="C6735" t="s">
        <v>610</v>
      </c>
      <c r="D6735" t="s">
        <v>74</v>
      </c>
      <c r="E6735" t="s">
        <v>587</v>
      </c>
      <c r="F6735" s="58" t="s">
        <v>316</v>
      </c>
      <c r="G6735" s="23">
        <v>2</v>
      </c>
      <c r="H6735" s="23" t="s">
        <v>30</v>
      </c>
      <c r="I6735" s="24">
        <v>121248</v>
      </c>
      <c r="J6735" s="24">
        <v>212185</v>
      </c>
      <c r="K6735" s="24">
        <v>158875</v>
      </c>
      <c r="L6735" s="24">
        <v>278031</v>
      </c>
      <c r="M6735" s="24">
        <v>193160</v>
      </c>
      <c r="N6735" s="24">
        <v>338029</v>
      </c>
      <c r="O6735" s="24">
        <v>236989</v>
      </c>
      <c r="P6735" s="24">
        <v>414730</v>
      </c>
      <c r="Q6735" s="24">
        <v>281902</v>
      </c>
      <c r="R6735" s="24">
        <v>493329</v>
      </c>
      <c r="S6735" s="24">
        <v>311320</v>
      </c>
      <c r="T6735" s="24">
        <v>544809</v>
      </c>
      <c r="U6735" s="24">
        <v>338227</v>
      </c>
      <c r="V6735" s="24">
        <v>591898</v>
      </c>
    </row>
    <row r="6736" spans="1:22" x14ac:dyDescent="0.3">
      <c r="B6736" s="54" t="s">
        <v>620</v>
      </c>
      <c r="C6736" t="s">
        <v>610</v>
      </c>
      <c r="D6736" t="s">
        <v>74</v>
      </c>
      <c r="E6736" t="s">
        <v>587</v>
      </c>
      <c r="F6736" s="58" t="s">
        <v>316</v>
      </c>
      <c r="G6736" s="23">
        <v>3</v>
      </c>
      <c r="H6736" s="23" t="s">
        <v>31</v>
      </c>
      <c r="I6736" s="24">
        <v>110825</v>
      </c>
      <c r="J6736" s="24">
        <v>193943</v>
      </c>
      <c r="K6736" s="24">
        <v>150943</v>
      </c>
      <c r="L6736" s="24">
        <v>264151</v>
      </c>
      <c r="M6736" s="24">
        <v>190962</v>
      </c>
      <c r="N6736" s="24">
        <v>334183</v>
      </c>
      <c r="O6736" s="24">
        <v>251497</v>
      </c>
      <c r="P6736" s="24">
        <v>440120</v>
      </c>
      <c r="Q6736" s="24">
        <v>311447</v>
      </c>
      <c r="R6736" s="24">
        <v>545033</v>
      </c>
      <c r="S6736" s="24">
        <v>350765</v>
      </c>
      <c r="T6736" s="24">
        <v>613838</v>
      </c>
      <c r="U6736" s="24">
        <v>389562</v>
      </c>
      <c r="V6736" s="24">
        <v>681734</v>
      </c>
    </row>
    <row r="6737" spans="1:22" x14ac:dyDescent="0.3">
      <c r="B6737" s="54" t="s">
        <v>620</v>
      </c>
      <c r="C6737" t="s">
        <v>610</v>
      </c>
      <c r="D6737" t="s">
        <v>74</v>
      </c>
      <c r="E6737" t="s">
        <v>587</v>
      </c>
      <c r="F6737" s="58" t="s">
        <v>316</v>
      </c>
      <c r="G6737" s="23">
        <v>4</v>
      </c>
      <c r="H6737" s="23" t="s">
        <v>29</v>
      </c>
      <c r="I6737" s="24">
        <v>122635</v>
      </c>
      <c r="J6737" s="24">
        <v>196216</v>
      </c>
      <c r="K6737" s="24">
        <v>171689</v>
      </c>
      <c r="L6737" s="24">
        <v>274702</v>
      </c>
      <c r="M6737" s="24">
        <v>220743</v>
      </c>
      <c r="N6737" s="24">
        <v>353188</v>
      </c>
      <c r="O6737" s="24">
        <v>294324</v>
      </c>
      <c r="P6737" s="24">
        <v>470918</v>
      </c>
      <c r="Q6737" s="24">
        <v>367904</v>
      </c>
      <c r="R6737" s="24">
        <v>588647</v>
      </c>
      <c r="S6737" s="24">
        <v>416958</v>
      </c>
      <c r="T6737" s="24">
        <v>667133</v>
      </c>
      <c r="U6737" s="24">
        <v>466012</v>
      </c>
      <c r="V6737" s="24">
        <v>745620</v>
      </c>
    </row>
    <row r="6738" spans="1:22" hidden="1" x14ac:dyDescent="0.3">
      <c r="A6738" s="55"/>
      <c r="B6738" s="55">
        <v>2023</v>
      </c>
      <c r="C6738" s="55" t="s">
        <v>551</v>
      </c>
      <c r="D6738" t="s">
        <v>154</v>
      </c>
      <c r="E6738" s="55" t="s">
        <v>555</v>
      </c>
      <c r="F6738" s="55" t="s">
        <v>399</v>
      </c>
      <c r="G6738" s="23">
        <v>1</v>
      </c>
      <c r="H6738" s="23" t="s">
        <v>14</v>
      </c>
      <c r="I6738" s="24">
        <v>115657</v>
      </c>
      <c r="J6738" s="24">
        <v>202400</v>
      </c>
      <c r="K6738" s="24">
        <v>150186</v>
      </c>
      <c r="L6738" s="24">
        <v>262825</v>
      </c>
      <c r="M6738" s="24">
        <v>179524</v>
      </c>
      <c r="N6738" s="24">
        <v>314167</v>
      </c>
      <c r="O6738" s="24">
        <v>214146</v>
      </c>
      <c r="P6738" s="24">
        <v>374756</v>
      </c>
      <c r="Q6738" s="24">
        <v>252716</v>
      </c>
      <c r="R6738" s="24">
        <v>442254</v>
      </c>
      <c r="S6738" s="24">
        <v>277258</v>
      </c>
      <c r="T6738" s="24">
        <v>485201</v>
      </c>
      <c r="U6738" s="24">
        <v>300375</v>
      </c>
      <c r="V6738" s="24">
        <v>525656</v>
      </c>
    </row>
    <row r="6739" spans="1:22" hidden="1" x14ac:dyDescent="0.3">
      <c r="A6739" s="55"/>
      <c r="B6739" s="55">
        <v>2023</v>
      </c>
      <c r="C6739" s="55" t="s">
        <v>551</v>
      </c>
      <c r="D6739" t="s">
        <v>154</v>
      </c>
      <c r="E6739" s="55" t="s">
        <v>555</v>
      </c>
      <c r="F6739" s="55" t="s">
        <v>399</v>
      </c>
      <c r="G6739" s="23">
        <v>2</v>
      </c>
      <c r="H6739" s="23" t="s">
        <v>30</v>
      </c>
      <c r="I6739" s="24">
        <v>96743</v>
      </c>
      <c r="J6739" s="24">
        <v>169300</v>
      </c>
      <c r="K6739" s="24">
        <v>128782</v>
      </c>
      <c r="L6739" s="24">
        <v>225368</v>
      </c>
      <c r="M6739" s="24">
        <v>158534</v>
      </c>
      <c r="N6739" s="24">
        <v>277435</v>
      </c>
      <c r="O6739" s="24">
        <v>199220</v>
      </c>
      <c r="P6739" s="24">
        <v>348635</v>
      </c>
      <c r="Q6739" s="24">
        <v>240839</v>
      </c>
      <c r="R6739" s="24">
        <v>421468</v>
      </c>
      <c r="S6739" s="24">
        <v>265903</v>
      </c>
      <c r="T6739" s="24">
        <v>465330</v>
      </c>
      <c r="U6739" s="24">
        <v>289364</v>
      </c>
      <c r="V6739" s="24">
        <v>506387</v>
      </c>
    </row>
    <row r="6740" spans="1:22" hidden="1" x14ac:dyDescent="0.3">
      <c r="A6740" s="55"/>
      <c r="B6740" s="55">
        <v>2023</v>
      </c>
      <c r="C6740" s="55" t="s">
        <v>551</v>
      </c>
      <c r="D6740" t="s">
        <v>154</v>
      </c>
      <c r="E6740" s="55" t="s">
        <v>555</v>
      </c>
      <c r="F6740" s="55" t="s">
        <v>399</v>
      </c>
      <c r="G6740" s="23">
        <v>3</v>
      </c>
      <c r="H6740" s="23" t="s">
        <v>31</v>
      </c>
      <c r="I6740" s="24">
        <v>89126</v>
      </c>
      <c r="J6740" s="24">
        <v>155971</v>
      </c>
      <c r="K6740" s="24">
        <v>123066</v>
      </c>
      <c r="L6740" s="24">
        <v>215366</v>
      </c>
      <c r="M6740" s="24">
        <v>156034</v>
      </c>
      <c r="N6740" s="24">
        <v>273059</v>
      </c>
      <c r="O6740" s="24">
        <v>203648</v>
      </c>
      <c r="P6740" s="24">
        <v>356383</v>
      </c>
      <c r="Q6740" s="24">
        <v>253647</v>
      </c>
      <c r="R6740" s="24">
        <v>443882</v>
      </c>
      <c r="S6740" s="24">
        <v>285390</v>
      </c>
      <c r="T6740" s="24">
        <v>499432</v>
      </c>
      <c r="U6740" s="24">
        <v>316644</v>
      </c>
      <c r="V6740" s="24">
        <v>554128</v>
      </c>
    </row>
    <row r="6741" spans="1:22" hidden="1" x14ac:dyDescent="0.3">
      <c r="A6741" s="55"/>
      <c r="B6741" s="55">
        <v>2023</v>
      </c>
      <c r="C6741" s="55" t="s">
        <v>551</v>
      </c>
      <c r="D6741" t="s">
        <v>154</v>
      </c>
      <c r="E6741" s="55" t="s">
        <v>555</v>
      </c>
      <c r="F6741" s="55" t="s">
        <v>399</v>
      </c>
      <c r="G6741" s="23">
        <v>4</v>
      </c>
      <c r="H6741" s="23" t="s">
        <v>29</v>
      </c>
      <c r="I6741" s="24">
        <v>99712</v>
      </c>
      <c r="J6741" s="24">
        <v>159539</v>
      </c>
      <c r="K6741" s="24">
        <v>139597</v>
      </c>
      <c r="L6741" s="24">
        <v>223355</v>
      </c>
      <c r="M6741" s="24">
        <v>179481</v>
      </c>
      <c r="N6741" s="24">
        <v>287170</v>
      </c>
      <c r="O6741" s="24">
        <v>239308</v>
      </c>
      <c r="P6741" s="24">
        <v>382894</v>
      </c>
      <c r="Q6741" s="24">
        <v>299136</v>
      </c>
      <c r="R6741" s="24">
        <v>478617</v>
      </c>
      <c r="S6741" s="24">
        <v>339020</v>
      </c>
      <c r="T6741" s="24">
        <v>542432</v>
      </c>
      <c r="U6741" s="24">
        <v>378905</v>
      </c>
      <c r="V6741" s="24">
        <v>606248</v>
      </c>
    </row>
    <row r="6742" spans="1:22" x14ac:dyDescent="0.3">
      <c r="B6742" s="54" t="s">
        <v>620</v>
      </c>
      <c r="C6742" t="s">
        <v>608</v>
      </c>
      <c r="D6742" t="s">
        <v>154</v>
      </c>
      <c r="E6742" t="s">
        <v>555</v>
      </c>
      <c r="F6742" s="58" t="s">
        <v>399</v>
      </c>
      <c r="G6742" s="23">
        <v>1</v>
      </c>
      <c r="H6742" s="23" t="s">
        <v>14</v>
      </c>
      <c r="I6742" s="24">
        <v>115332</v>
      </c>
      <c r="J6742" s="24">
        <v>201831</v>
      </c>
      <c r="K6742" s="24">
        <v>149577</v>
      </c>
      <c r="L6742" s="24">
        <v>261760</v>
      </c>
      <c r="M6742" s="24">
        <v>179295</v>
      </c>
      <c r="N6742" s="24">
        <v>313766</v>
      </c>
      <c r="O6742" s="24">
        <v>214332</v>
      </c>
      <c r="P6742" s="24">
        <v>375081</v>
      </c>
      <c r="Q6742" s="24">
        <v>252791</v>
      </c>
      <c r="R6742" s="24">
        <v>442385</v>
      </c>
      <c r="S6742" s="24">
        <v>277249</v>
      </c>
      <c r="T6742" s="24">
        <v>485186</v>
      </c>
      <c r="U6742" s="24">
        <v>299369</v>
      </c>
      <c r="V6742" s="24">
        <v>523895</v>
      </c>
    </row>
    <row r="6743" spans="1:22" x14ac:dyDescent="0.3">
      <c r="B6743" s="54" t="s">
        <v>620</v>
      </c>
      <c r="C6743" t="s">
        <v>608</v>
      </c>
      <c r="D6743" t="s">
        <v>154</v>
      </c>
      <c r="E6743" t="s">
        <v>555</v>
      </c>
      <c r="F6743" s="58" t="s">
        <v>399</v>
      </c>
      <c r="G6743" s="23">
        <v>2</v>
      </c>
      <c r="H6743" s="23" t="s">
        <v>30</v>
      </c>
      <c r="I6743" s="24">
        <v>99941</v>
      </c>
      <c r="J6743" s="24">
        <v>174897</v>
      </c>
      <c r="K6743" s="24">
        <v>131199</v>
      </c>
      <c r="L6743" s="24">
        <v>229598</v>
      </c>
      <c r="M6743" s="24">
        <v>159741</v>
      </c>
      <c r="N6743" s="24">
        <v>279546</v>
      </c>
      <c r="O6743" s="24">
        <v>196410</v>
      </c>
      <c r="P6743" s="24">
        <v>343717</v>
      </c>
      <c r="Q6743" s="24">
        <v>233874</v>
      </c>
      <c r="R6743" s="24">
        <v>409280</v>
      </c>
      <c r="S6743" s="24">
        <v>258389</v>
      </c>
      <c r="T6743" s="24">
        <v>452181</v>
      </c>
      <c r="U6743" s="24">
        <v>280881</v>
      </c>
      <c r="V6743" s="24">
        <v>491541</v>
      </c>
    </row>
    <row r="6744" spans="1:22" x14ac:dyDescent="0.3">
      <c r="B6744" s="54" t="s">
        <v>620</v>
      </c>
      <c r="C6744" t="s">
        <v>608</v>
      </c>
      <c r="D6744" t="s">
        <v>154</v>
      </c>
      <c r="E6744" t="s">
        <v>555</v>
      </c>
      <c r="F6744" s="58" t="s">
        <v>399</v>
      </c>
      <c r="G6744" s="23">
        <v>3</v>
      </c>
      <c r="H6744" s="23" t="s">
        <v>31</v>
      </c>
      <c r="I6744" s="24">
        <v>90561</v>
      </c>
      <c r="J6744" s="24">
        <v>158482</v>
      </c>
      <c r="K6744" s="24">
        <v>123127</v>
      </c>
      <c r="L6744" s="24">
        <v>215472</v>
      </c>
      <c r="M6744" s="24">
        <v>155605</v>
      </c>
      <c r="N6744" s="24">
        <v>272310</v>
      </c>
      <c r="O6744" s="24">
        <v>204764</v>
      </c>
      <c r="P6744" s="24">
        <v>358338</v>
      </c>
      <c r="Q6744" s="24">
        <v>253415</v>
      </c>
      <c r="R6744" s="24">
        <v>443477</v>
      </c>
      <c r="S6744" s="24">
        <v>285285</v>
      </c>
      <c r="T6744" s="24">
        <v>499249</v>
      </c>
      <c r="U6744" s="24">
        <v>316703</v>
      </c>
      <c r="V6744" s="24">
        <v>554230</v>
      </c>
    </row>
    <row r="6745" spans="1:22" x14ac:dyDescent="0.3">
      <c r="B6745" s="54" t="s">
        <v>620</v>
      </c>
      <c r="C6745" t="s">
        <v>608</v>
      </c>
      <c r="D6745" t="s">
        <v>154</v>
      </c>
      <c r="E6745" t="s">
        <v>555</v>
      </c>
      <c r="F6745" s="58" t="s">
        <v>399</v>
      </c>
      <c r="G6745" s="23">
        <v>4</v>
      </c>
      <c r="H6745" s="23" t="s">
        <v>29</v>
      </c>
      <c r="I6745" s="24">
        <v>101763</v>
      </c>
      <c r="J6745" s="24">
        <v>162820</v>
      </c>
      <c r="K6745" s="24">
        <v>142468</v>
      </c>
      <c r="L6745" s="24">
        <v>227948</v>
      </c>
      <c r="M6745" s="24">
        <v>183173</v>
      </c>
      <c r="N6745" s="24">
        <v>293077</v>
      </c>
      <c r="O6745" s="24">
        <v>244230</v>
      </c>
      <c r="P6745" s="24">
        <v>390769</v>
      </c>
      <c r="Q6745" s="24">
        <v>305288</v>
      </c>
      <c r="R6745" s="24">
        <v>488461</v>
      </c>
      <c r="S6745" s="24">
        <v>345993</v>
      </c>
      <c r="T6745" s="24">
        <v>553589</v>
      </c>
      <c r="U6745" s="24">
        <v>386698</v>
      </c>
      <c r="V6745" s="24">
        <v>618717</v>
      </c>
    </row>
    <row r="6746" spans="1:22" hidden="1" x14ac:dyDescent="0.3">
      <c r="A6746" s="55"/>
      <c r="B6746" s="55">
        <v>2023</v>
      </c>
      <c r="C6746" s="55" t="s">
        <v>184</v>
      </c>
      <c r="D6746" t="s">
        <v>93</v>
      </c>
      <c r="E6746" s="55" t="s">
        <v>528</v>
      </c>
      <c r="F6746" s="55" t="s">
        <v>287</v>
      </c>
      <c r="G6746" s="23">
        <v>1</v>
      </c>
      <c r="H6746" s="23" t="s">
        <v>14</v>
      </c>
      <c r="I6746" s="24">
        <v>139852</v>
      </c>
      <c r="J6746" s="24">
        <v>244741</v>
      </c>
      <c r="K6746" s="24">
        <v>181557</v>
      </c>
      <c r="L6746" s="24">
        <v>317725</v>
      </c>
      <c r="M6746" s="24">
        <v>216983</v>
      </c>
      <c r="N6746" s="24">
        <v>379720</v>
      </c>
      <c r="O6746" s="24">
        <v>258773</v>
      </c>
      <c r="P6746" s="24">
        <v>452853</v>
      </c>
      <c r="Q6746" s="24">
        <v>305341</v>
      </c>
      <c r="R6746" s="24">
        <v>534347</v>
      </c>
      <c r="S6746" s="24">
        <v>334976</v>
      </c>
      <c r="T6746" s="24">
        <v>586209</v>
      </c>
      <c r="U6746" s="24">
        <v>362875</v>
      </c>
      <c r="V6746" s="24">
        <v>635032</v>
      </c>
    </row>
    <row r="6747" spans="1:22" hidden="1" x14ac:dyDescent="0.3">
      <c r="A6747" s="55"/>
      <c r="B6747" s="55">
        <v>2023</v>
      </c>
      <c r="C6747" s="55" t="s">
        <v>184</v>
      </c>
      <c r="D6747" t="s">
        <v>93</v>
      </c>
      <c r="E6747" s="55" t="s">
        <v>528</v>
      </c>
      <c r="F6747" s="55" t="s">
        <v>287</v>
      </c>
      <c r="G6747" s="23">
        <v>2</v>
      </c>
      <c r="H6747" s="23" t="s">
        <v>30</v>
      </c>
      <c r="I6747" s="24">
        <v>117233</v>
      </c>
      <c r="J6747" s="24">
        <v>205158</v>
      </c>
      <c r="K6747" s="24">
        <v>155961</v>
      </c>
      <c r="L6747" s="24">
        <v>272931</v>
      </c>
      <c r="M6747" s="24">
        <v>191882</v>
      </c>
      <c r="N6747" s="24">
        <v>335793</v>
      </c>
      <c r="O6747" s="24">
        <v>240923</v>
      </c>
      <c r="P6747" s="24">
        <v>421616</v>
      </c>
      <c r="Q6747" s="24">
        <v>291137</v>
      </c>
      <c r="R6747" s="24">
        <v>509490</v>
      </c>
      <c r="S6747" s="24">
        <v>321397</v>
      </c>
      <c r="T6747" s="24">
        <v>562445</v>
      </c>
      <c r="U6747" s="24">
        <v>349708</v>
      </c>
      <c r="V6747" s="24">
        <v>611988</v>
      </c>
    </row>
    <row r="6748" spans="1:22" hidden="1" x14ac:dyDescent="0.3">
      <c r="A6748" s="55"/>
      <c r="B6748" s="55">
        <v>2023</v>
      </c>
      <c r="C6748" s="55" t="s">
        <v>184</v>
      </c>
      <c r="D6748" t="s">
        <v>93</v>
      </c>
      <c r="E6748" s="55" t="s">
        <v>528</v>
      </c>
      <c r="F6748" s="55" t="s">
        <v>287</v>
      </c>
      <c r="G6748" s="23">
        <v>3</v>
      </c>
      <c r="H6748" s="23" t="s">
        <v>31</v>
      </c>
      <c r="I6748" s="24">
        <v>108164</v>
      </c>
      <c r="J6748" s="24">
        <v>189288</v>
      </c>
      <c r="K6748" s="24">
        <v>149385</v>
      </c>
      <c r="L6748" s="24">
        <v>261424</v>
      </c>
      <c r="M6748" s="24">
        <v>189442</v>
      </c>
      <c r="N6748" s="24">
        <v>331524</v>
      </c>
      <c r="O6748" s="24">
        <v>247331</v>
      </c>
      <c r="P6748" s="24">
        <v>432829</v>
      </c>
      <c r="Q6748" s="24">
        <v>308072</v>
      </c>
      <c r="R6748" s="24">
        <v>539126</v>
      </c>
      <c r="S6748" s="24">
        <v>346665</v>
      </c>
      <c r="T6748" s="24">
        <v>606663</v>
      </c>
      <c r="U6748" s="24">
        <v>384673</v>
      </c>
      <c r="V6748" s="24">
        <v>673179</v>
      </c>
    </row>
    <row r="6749" spans="1:22" hidden="1" x14ac:dyDescent="0.3">
      <c r="A6749" s="55"/>
      <c r="B6749" s="55">
        <v>2023</v>
      </c>
      <c r="C6749" s="55" t="s">
        <v>184</v>
      </c>
      <c r="D6749" t="s">
        <v>93</v>
      </c>
      <c r="E6749" s="55" t="s">
        <v>528</v>
      </c>
      <c r="F6749" s="55" t="s">
        <v>287</v>
      </c>
      <c r="G6749" s="23">
        <v>4</v>
      </c>
      <c r="H6749" s="23" t="s">
        <v>29</v>
      </c>
      <c r="I6749" s="24">
        <v>120577</v>
      </c>
      <c r="J6749" s="24">
        <v>192923</v>
      </c>
      <c r="K6749" s="24">
        <v>168807</v>
      </c>
      <c r="L6749" s="24">
        <v>270092</v>
      </c>
      <c r="M6749" s="24">
        <v>217038</v>
      </c>
      <c r="N6749" s="24">
        <v>347261</v>
      </c>
      <c r="O6749" s="24">
        <v>289384</v>
      </c>
      <c r="P6749" s="24">
        <v>463015</v>
      </c>
      <c r="Q6749" s="24">
        <v>361730</v>
      </c>
      <c r="R6749" s="24">
        <v>578768</v>
      </c>
      <c r="S6749" s="24">
        <v>409961</v>
      </c>
      <c r="T6749" s="24">
        <v>655937</v>
      </c>
      <c r="U6749" s="24">
        <v>458192</v>
      </c>
      <c r="V6749" s="24">
        <v>733107</v>
      </c>
    </row>
    <row r="6750" spans="1:22" x14ac:dyDescent="0.3">
      <c r="B6750" s="54" t="s">
        <v>620</v>
      </c>
      <c r="C6750" t="s">
        <v>613</v>
      </c>
      <c r="D6750" t="s">
        <v>93</v>
      </c>
      <c r="E6750" t="s">
        <v>529</v>
      </c>
      <c r="F6750" s="58" t="s">
        <v>287</v>
      </c>
      <c r="G6750" s="23">
        <v>1</v>
      </c>
      <c r="H6750" s="23" t="s">
        <v>14</v>
      </c>
      <c r="I6750" s="24">
        <v>140106</v>
      </c>
      <c r="J6750" s="24">
        <v>245185</v>
      </c>
      <c r="K6750" s="24">
        <v>181683</v>
      </c>
      <c r="L6750" s="24">
        <v>317945</v>
      </c>
      <c r="M6750" s="24">
        <v>217764</v>
      </c>
      <c r="N6750" s="24">
        <v>381087</v>
      </c>
      <c r="O6750" s="24">
        <v>260295</v>
      </c>
      <c r="P6750" s="24">
        <v>455517</v>
      </c>
      <c r="Q6750" s="24">
        <v>306982</v>
      </c>
      <c r="R6750" s="24">
        <v>537219</v>
      </c>
      <c r="S6750" s="24">
        <v>336674</v>
      </c>
      <c r="T6750" s="24">
        <v>589180</v>
      </c>
      <c r="U6750" s="24">
        <v>363512</v>
      </c>
      <c r="V6750" s="24">
        <v>636147</v>
      </c>
    </row>
    <row r="6751" spans="1:22" x14ac:dyDescent="0.3">
      <c r="B6751" s="54" t="s">
        <v>620</v>
      </c>
      <c r="C6751" t="s">
        <v>613</v>
      </c>
      <c r="D6751" t="s">
        <v>93</v>
      </c>
      <c r="E6751" t="s">
        <v>529</v>
      </c>
      <c r="F6751" s="58" t="s">
        <v>287</v>
      </c>
      <c r="G6751" s="23">
        <v>2</v>
      </c>
      <c r="H6751" s="23" t="s">
        <v>30</v>
      </c>
      <c r="I6751" s="24">
        <v>121508</v>
      </c>
      <c r="J6751" s="24">
        <v>212640</v>
      </c>
      <c r="K6751" s="24">
        <v>159476</v>
      </c>
      <c r="L6751" s="24">
        <v>279083</v>
      </c>
      <c r="M6751" s="24">
        <v>194136</v>
      </c>
      <c r="N6751" s="24">
        <v>339738</v>
      </c>
      <c r="O6751" s="24">
        <v>238639</v>
      </c>
      <c r="P6751" s="24">
        <v>417619</v>
      </c>
      <c r="Q6751" s="24">
        <v>284124</v>
      </c>
      <c r="R6751" s="24">
        <v>497217</v>
      </c>
      <c r="S6751" s="24">
        <v>313890</v>
      </c>
      <c r="T6751" s="24">
        <v>549308</v>
      </c>
      <c r="U6751" s="24">
        <v>341190</v>
      </c>
      <c r="V6751" s="24">
        <v>597082</v>
      </c>
    </row>
    <row r="6752" spans="1:22" x14ac:dyDescent="0.3">
      <c r="B6752" s="54" t="s">
        <v>620</v>
      </c>
      <c r="C6752" t="s">
        <v>613</v>
      </c>
      <c r="D6752" t="s">
        <v>93</v>
      </c>
      <c r="E6752" t="s">
        <v>529</v>
      </c>
      <c r="F6752" s="58" t="s">
        <v>287</v>
      </c>
      <c r="G6752" s="23">
        <v>3</v>
      </c>
      <c r="H6752" s="23" t="s">
        <v>31</v>
      </c>
      <c r="I6752" s="24">
        <v>110219</v>
      </c>
      <c r="J6752" s="24">
        <v>192883</v>
      </c>
      <c r="K6752" s="24">
        <v>149885</v>
      </c>
      <c r="L6752" s="24">
        <v>262300</v>
      </c>
      <c r="M6752" s="24">
        <v>189447</v>
      </c>
      <c r="N6752" s="24">
        <v>331532</v>
      </c>
      <c r="O6752" s="24">
        <v>249322</v>
      </c>
      <c r="P6752" s="24">
        <v>436314</v>
      </c>
      <c r="Q6752" s="24">
        <v>308583</v>
      </c>
      <c r="R6752" s="24">
        <v>540021</v>
      </c>
      <c r="S6752" s="24">
        <v>347409</v>
      </c>
      <c r="T6752" s="24">
        <v>607965</v>
      </c>
      <c r="U6752" s="24">
        <v>385688</v>
      </c>
      <c r="V6752" s="24">
        <v>674955</v>
      </c>
    </row>
    <row r="6753" spans="1:22" x14ac:dyDescent="0.3">
      <c r="B6753" s="54" t="s">
        <v>620</v>
      </c>
      <c r="C6753" t="s">
        <v>613</v>
      </c>
      <c r="D6753" t="s">
        <v>93</v>
      </c>
      <c r="E6753" t="s">
        <v>529</v>
      </c>
      <c r="F6753" s="58" t="s">
        <v>287</v>
      </c>
      <c r="G6753" s="23">
        <v>4</v>
      </c>
      <c r="H6753" s="23" t="s">
        <v>29</v>
      </c>
      <c r="I6753" s="24">
        <v>123624</v>
      </c>
      <c r="J6753" s="24">
        <v>197799</v>
      </c>
      <c r="K6753" s="24">
        <v>173074</v>
      </c>
      <c r="L6753" s="24">
        <v>276918</v>
      </c>
      <c r="M6753" s="24">
        <v>222523</v>
      </c>
      <c r="N6753" s="24">
        <v>356037</v>
      </c>
      <c r="O6753" s="24">
        <v>296698</v>
      </c>
      <c r="P6753" s="24">
        <v>474717</v>
      </c>
      <c r="Q6753" s="24">
        <v>370872</v>
      </c>
      <c r="R6753" s="24">
        <v>593396</v>
      </c>
      <c r="S6753" s="24">
        <v>420322</v>
      </c>
      <c r="T6753" s="24">
        <v>672515</v>
      </c>
      <c r="U6753" s="24">
        <v>469772</v>
      </c>
      <c r="V6753" s="24">
        <v>751635</v>
      </c>
    </row>
    <row r="6754" spans="1:22" hidden="1" x14ac:dyDescent="0.3">
      <c r="A6754" s="55"/>
      <c r="B6754" s="55">
        <v>2023</v>
      </c>
      <c r="C6754" s="55" t="s">
        <v>567</v>
      </c>
      <c r="D6754" t="s">
        <v>176</v>
      </c>
      <c r="E6754" s="55" t="s">
        <v>572</v>
      </c>
      <c r="F6754" s="55" t="s">
        <v>511</v>
      </c>
      <c r="G6754" s="23">
        <v>1</v>
      </c>
      <c r="H6754" s="23" t="s">
        <v>14</v>
      </c>
      <c r="I6754" s="24">
        <v>106905</v>
      </c>
      <c r="J6754" s="24">
        <v>187084</v>
      </c>
      <c r="K6754" s="24">
        <v>138830</v>
      </c>
      <c r="L6754" s="24">
        <v>242953</v>
      </c>
      <c r="M6754" s="24">
        <v>165958</v>
      </c>
      <c r="N6754" s="24">
        <v>290426</v>
      </c>
      <c r="O6754" s="24">
        <v>197975</v>
      </c>
      <c r="P6754" s="24">
        <v>346456</v>
      </c>
      <c r="Q6754" s="24">
        <v>233640</v>
      </c>
      <c r="R6754" s="24">
        <v>408870</v>
      </c>
      <c r="S6754" s="24">
        <v>256332</v>
      </c>
      <c r="T6754" s="24">
        <v>448581</v>
      </c>
      <c r="U6754" s="24">
        <v>277710</v>
      </c>
      <c r="V6754" s="24">
        <v>485993</v>
      </c>
    </row>
    <row r="6755" spans="1:22" hidden="1" x14ac:dyDescent="0.3">
      <c r="A6755" s="55"/>
      <c r="B6755" s="55">
        <v>2023</v>
      </c>
      <c r="C6755" s="55" t="s">
        <v>567</v>
      </c>
      <c r="D6755" t="s">
        <v>176</v>
      </c>
      <c r="E6755" s="55" t="s">
        <v>572</v>
      </c>
      <c r="F6755" s="55" t="s">
        <v>511</v>
      </c>
      <c r="G6755" s="23">
        <v>2</v>
      </c>
      <c r="H6755" s="23" t="s">
        <v>30</v>
      </c>
      <c r="I6755" s="24">
        <v>89374</v>
      </c>
      <c r="J6755" s="24">
        <v>156404</v>
      </c>
      <c r="K6755" s="24">
        <v>118991</v>
      </c>
      <c r="L6755" s="24">
        <v>208234</v>
      </c>
      <c r="M6755" s="24">
        <v>146503</v>
      </c>
      <c r="N6755" s="24">
        <v>256379</v>
      </c>
      <c r="O6755" s="24">
        <v>184140</v>
      </c>
      <c r="P6755" s="24">
        <v>322245</v>
      </c>
      <c r="Q6755" s="24">
        <v>222631</v>
      </c>
      <c r="R6755" s="24">
        <v>389603</v>
      </c>
      <c r="S6755" s="24">
        <v>245807</v>
      </c>
      <c r="T6755" s="24">
        <v>430163</v>
      </c>
      <c r="U6755" s="24">
        <v>267504</v>
      </c>
      <c r="V6755" s="24">
        <v>468132</v>
      </c>
    </row>
    <row r="6756" spans="1:22" hidden="1" x14ac:dyDescent="0.3">
      <c r="A6756" s="55"/>
      <c r="B6756" s="55">
        <v>2023</v>
      </c>
      <c r="C6756" s="55" t="s">
        <v>567</v>
      </c>
      <c r="D6756" t="s">
        <v>176</v>
      </c>
      <c r="E6756" s="55" t="s">
        <v>572</v>
      </c>
      <c r="F6756" s="55" t="s">
        <v>511</v>
      </c>
      <c r="G6756" s="23">
        <v>3</v>
      </c>
      <c r="H6756" s="23" t="s">
        <v>31</v>
      </c>
      <c r="I6756" s="24">
        <v>82306</v>
      </c>
      <c r="J6756" s="24">
        <v>144036</v>
      </c>
      <c r="K6756" s="24">
        <v>113644</v>
      </c>
      <c r="L6756" s="24">
        <v>198877</v>
      </c>
      <c r="M6756" s="24">
        <v>144079</v>
      </c>
      <c r="N6756" s="24">
        <v>252139</v>
      </c>
      <c r="O6756" s="24">
        <v>188030</v>
      </c>
      <c r="P6756" s="24">
        <v>329053</v>
      </c>
      <c r="Q6756" s="24">
        <v>234192</v>
      </c>
      <c r="R6756" s="24">
        <v>409835</v>
      </c>
      <c r="S6756" s="24">
        <v>263492</v>
      </c>
      <c r="T6756" s="24">
        <v>461112</v>
      </c>
      <c r="U6756" s="24">
        <v>292340</v>
      </c>
      <c r="V6756" s="24">
        <v>511596</v>
      </c>
    </row>
    <row r="6757" spans="1:22" hidden="1" x14ac:dyDescent="0.3">
      <c r="A6757" s="55"/>
      <c r="B6757" s="55">
        <v>2023</v>
      </c>
      <c r="C6757" s="55" t="s">
        <v>567</v>
      </c>
      <c r="D6757" t="s">
        <v>176</v>
      </c>
      <c r="E6757" s="55" t="s">
        <v>572</v>
      </c>
      <c r="F6757" s="55" t="s">
        <v>511</v>
      </c>
      <c r="G6757" s="23">
        <v>4</v>
      </c>
      <c r="H6757" s="23" t="s">
        <v>29</v>
      </c>
      <c r="I6757" s="24">
        <v>92166</v>
      </c>
      <c r="J6757" s="24">
        <v>147465</v>
      </c>
      <c r="K6757" s="24">
        <v>129032</v>
      </c>
      <c r="L6757" s="24">
        <v>206451</v>
      </c>
      <c r="M6757" s="24">
        <v>165898</v>
      </c>
      <c r="N6757" s="24">
        <v>265437</v>
      </c>
      <c r="O6757" s="24">
        <v>221197</v>
      </c>
      <c r="P6757" s="24">
        <v>353916</v>
      </c>
      <c r="Q6757" s="24">
        <v>276497</v>
      </c>
      <c r="R6757" s="24">
        <v>442395</v>
      </c>
      <c r="S6757" s="24">
        <v>313363</v>
      </c>
      <c r="T6757" s="24">
        <v>501381</v>
      </c>
      <c r="U6757" s="24">
        <v>350229</v>
      </c>
      <c r="V6757" s="24">
        <v>560367</v>
      </c>
    </row>
    <row r="6758" spans="1:22" x14ac:dyDescent="0.3">
      <c r="B6758" s="54" t="s">
        <v>620</v>
      </c>
      <c r="C6758" t="s">
        <v>611</v>
      </c>
      <c r="D6758" t="s">
        <v>176</v>
      </c>
      <c r="E6758" t="s">
        <v>572</v>
      </c>
      <c r="F6758" s="58" t="s">
        <v>511</v>
      </c>
      <c r="G6758" s="23">
        <v>1</v>
      </c>
      <c r="H6758" s="23" t="s">
        <v>14</v>
      </c>
      <c r="I6758" s="24">
        <v>107296</v>
      </c>
      <c r="J6758" s="24">
        <v>187767</v>
      </c>
      <c r="K6758" s="24">
        <v>139215</v>
      </c>
      <c r="L6758" s="24">
        <v>243626</v>
      </c>
      <c r="M6758" s="24">
        <v>166915</v>
      </c>
      <c r="N6758" s="24">
        <v>292100</v>
      </c>
      <c r="O6758" s="24">
        <v>199593</v>
      </c>
      <c r="P6758" s="24">
        <v>349288</v>
      </c>
      <c r="Q6758" s="24">
        <v>235460</v>
      </c>
      <c r="R6758" s="24">
        <v>412055</v>
      </c>
      <c r="S6758" s="24">
        <v>258264</v>
      </c>
      <c r="T6758" s="24">
        <v>451961</v>
      </c>
      <c r="U6758" s="24">
        <v>278926</v>
      </c>
      <c r="V6758" s="24">
        <v>488121</v>
      </c>
    </row>
    <row r="6759" spans="1:22" x14ac:dyDescent="0.3">
      <c r="B6759" s="54" t="s">
        <v>620</v>
      </c>
      <c r="C6759" t="s">
        <v>611</v>
      </c>
      <c r="D6759" t="s">
        <v>176</v>
      </c>
      <c r="E6759" t="s">
        <v>572</v>
      </c>
      <c r="F6759" s="58" t="s">
        <v>511</v>
      </c>
      <c r="G6759" s="23">
        <v>2</v>
      </c>
      <c r="H6759" s="23" t="s">
        <v>30</v>
      </c>
      <c r="I6759" s="24">
        <v>92719</v>
      </c>
      <c r="J6759" s="24">
        <v>162259</v>
      </c>
      <c r="K6759" s="24">
        <v>121810</v>
      </c>
      <c r="L6759" s="24">
        <v>213167</v>
      </c>
      <c r="M6759" s="24">
        <v>148395</v>
      </c>
      <c r="N6759" s="24">
        <v>259692</v>
      </c>
      <c r="O6759" s="24">
        <v>182620</v>
      </c>
      <c r="P6759" s="24">
        <v>319585</v>
      </c>
      <c r="Q6759" s="24">
        <v>217544</v>
      </c>
      <c r="R6759" s="24">
        <v>380702</v>
      </c>
      <c r="S6759" s="24">
        <v>240388</v>
      </c>
      <c r="T6759" s="24">
        <v>420679</v>
      </c>
      <c r="U6759" s="24">
        <v>261373</v>
      </c>
      <c r="V6759" s="24">
        <v>457402</v>
      </c>
    </row>
    <row r="6760" spans="1:22" x14ac:dyDescent="0.3">
      <c r="B6760" s="54" t="s">
        <v>620</v>
      </c>
      <c r="C6760" t="s">
        <v>611</v>
      </c>
      <c r="D6760" t="s">
        <v>176</v>
      </c>
      <c r="E6760" t="s">
        <v>572</v>
      </c>
      <c r="F6760" s="58" t="s">
        <v>511</v>
      </c>
      <c r="G6760" s="23">
        <v>3</v>
      </c>
      <c r="H6760" s="23" t="s">
        <v>31</v>
      </c>
      <c r="I6760" s="24">
        <v>83719</v>
      </c>
      <c r="J6760" s="24">
        <v>146509</v>
      </c>
      <c r="K6760" s="24">
        <v>113742</v>
      </c>
      <c r="L6760" s="24">
        <v>199049</v>
      </c>
      <c r="M6760" s="24">
        <v>143683</v>
      </c>
      <c r="N6760" s="24">
        <v>251445</v>
      </c>
      <c r="O6760" s="24">
        <v>189011</v>
      </c>
      <c r="P6760" s="24">
        <v>330769</v>
      </c>
      <c r="Q6760" s="24">
        <v>233858</v>
      </c>
      <c r="R6760" s="24">
        <v>409251</v>
      </c>
      <c r="S6760" s="24">
        <v>263221</v>
      </c>
      <c r="T6760" s="24">
        <v>460637</v>
      </c>
      <c r="U6760" s="24">
        <v>292157</v>
      </c>
      <c r="V6760" s="24">
        <v>511275</v>
      </c>
    </row>
    <row r="6761" spans="1:22" x14ac:dyDescent="0.3">
      <c r="B6761" s="54" t="s">
        <v>620</v>
      </c>
      <c r="C6761" t="s">
        <v>611</v>
      </c>
      <c r="D6761" t="s">
        <v>176</v>
      </c>
      <c r="E6761" t="s">
        <v>572</v>
      </c>
      <c r="F6761" s="58" t="s">
        <v>511</v>
      </c>
      <c r="G6761" s="23">
        <v>4</v>
      </c>
      <c r="H6761" s="23" t="s">
        <v>29</v>
      </c>
      <c r="I6761" s="24">
        <v>94665</v>
      </c>
      <c r="J6761" s="24">
        <v>151464</v>
      </c>
      <c r="K6761" s="24">
        <v>132531</v>
      </c>
      <c r="L6761" s="24">
        <v>212050</v>
      </c>
      <c r="M6761" s="24">
        <v>170397</v>
      </c>
      <c r="N6761" s="24">
        <v>272636</v>
      </c>
      <c r="O6761" s="24">
        <v>227196</v>
      </c>
      <c r="P6761" s="24">
        <v>363514</v>
      </c>
      <c r="Q6761" s="24">
        <v>283995</v>
      </c>
      <c r="R6761" s="24">
        <v>454393</v>
      </c>
      <c r="S6761" s="24">
        <v>321862</v>
      </c>
      <c r="T6761" s="24">
        <v>514978</v>
      </c>
      <c r="U6761" s="24">
        <v>359728</v>
      </c>
      <c r="V6761" s="24">
        <v>575564</v>
      </c>
    </row>
    <row r="6762" spans="1:22" hidden="1" x14ac:dyDescent="0.3">
      <c r="A6762" s="55"/>
      <c r="B6762" s="55">
        <v>2023</v>
      </c>
      <c r="C6762" s="55" t="s">
        <v>544</v>
      </c>
      <c r="D6762" t="s">
        <v>179</v>
      </c>
      <c r="E6762" s="55" t="s">
        <v>549</v>
      </c>
      <c r="F6762" s="55" t="s">
        <v>384</v>
      </c>
      <c r="G6762" s="23">
        <v>1</v>
      </c>
      <c r="H6762" s="23" t="s">
        <v>14</v>
      </c>
      <c r="I6762" s="24">
        <v>116091</v>
      </c>
      <c r="J6762" s="24">
        <v>203158</v>
      </c>
      <c r="K6762" s="24">
        <v>150591</v>
      </c>
      <c r="L6762" s="24">
        <v>263535</v>
      </c>
      <c r="M6762" s="24">
        <v>179871</v>
      </c>
      <c r="N6762" s="24">
        <v>314775</v>
      </c>
      <c r="O6762" s="24">
        <v>214370</v>
      </c>
      <c r="P6762" s="24">
        <v>375147</v>
      </c>
      <c r="Q6762" s="24">
        <v>252845</v>
      </c>
      <c r="R6762" s="24">
        <v>442480</v>
      </c>
      <c r="S6762" s="24">
        <v>277342</v>
      </c>
      <c r="T6762" s="24">
        <v>485349</v>
      </c>
      <c r="U6762" s="24">
        <v>300364</v>
      </c>
      <c r="V6762" s="24">
        <v>525638</v>
      </c>
    </row>
    <row r="6763" spans="1:22" hidden="1" x14ac:dyDescent="0.3">
      <c r="A6763" s="55"/>
      <c r="B6763" s="55">
        <v>2023</v>
      </c>
      <c r="C6763" s="55" t="s">
        <v>544</v>
      </c>
      <c r="D6763" t="s">
        <v>179</v>
      </c>
      <c r="E6763" s="55" t="s">
        <v>549</v>
      </c>
      <c r="F6763" s="55" t="s">
        <v>384</v>
      </c>
      <c r="G6763" s="23">
        <v>2</v>
      </c>
      <c r="H6763" s="23" t="s">
        <v>30</v>
      </c>
      <c r="I6763" s="24">
        <v>97957</v>
      </c>
      <c r="J6763" s="24">
        <v>171424</v>
      </c>
      <c r="K6763" s="24">
        <v>130070</v>
      </c>
      <c r="L6763" s="24">
        <v>227622</v>
      </c>
      <c r="M6763" s="24">
        <v>159747</v>
      </c>
      <c r="N6763" s="24">
        <v>279557</v>
      </c>
      <c r="O6763" s="24">
        <v>200059</v>
      </c>
      <c r="P6763" s="24">
        <v>350104</v>
      </c>
      <c r="Q6763" s="24">
        <v>241457</v>
      </c>
      <c r="R6763" s="24">
        <v>422551</v>
      </c>
      <c r="S6763" s="24">
        <v>266456</v>
      </c>
      <c r="T6763" s="24">
        <v>466297</v>
      </c>
      <c r="U6763" s="24">
        <v>289807</v>
      </c>
      <c r="V6763" s="24">
        <v>507163</v>
      </c>
    </row>
    <row r="6764" spans="1:22" hidden="1" x14ac:dyDescent="0.3">
      <c r="A6764" s="55"/>
      <c r="B6764" s="55">
        <v>2023</v>
      </c>
      <c r="C6764" s="55" t="s">
        <v>544</v>
      </c>
      <c r="D6764" t="s">
        <v>179</v>
      </c>
      <c r="E6764" s="55" t="s">
        <v>549</v>
      </c>
      <c r="F6764" s="55" t="s">
        <v>384</v>
      </c>
      <c r="G6764" s="23">
        <v>3</v>
      </c>
      <c r="H6764" s="23" t="s">
        <v>31</v>
      </c>
      <c r="I6764" s="24">
        <v>90789</v>
      </c>
      <c r="J6764" s="24">
        <v>158881</v>
      </c>
      <c r="K6764" s="24">
        <v>125465</v>
      </c>
      <c r="L6764" s="24">
        <v>219564</v>
      </c>
      <c r="M6764" s="24">
        <v>159208</v>
      </c>
      <c r="N6764" s="24">
        <v>278614</v>
      </c>
      <c r="O6764" s="24">
        <v>208061</v>
      </c>
      <c r="P6764" s="24">
        <v>364108</v>
      </c>
      <c r="Q6764" s="24">
        <v>259202</v>
      </c>
      <c r="R6764" s="24">
        <v>453603</v>
      </c>
      <c r="S6764" s="24">
        <v>291771</v>
      </c>
      <c r="T6764" s="24">
        <v>510600</v>
      </c>
      <c r="U6764" s="24">
        <v>323872</v>
      </c>
      <c r="V6764" s="24">
        <v>566776</v>
      </c>
    </row>
    <row r="6765" spans="1:22" hidden="1" x14ac:dyDescent="0.3">
      <c r="A6765" s="55"/>
      <c r="B6765" s="55">
        <v>2023</v>
      </c>
      <c r="C6765" s="55" t="s">
        <v>544</v>
      </c>
      <c r="D6765" t="s">
        <v>179</v>
      </c>
      <c r="E6765" s="55" t="s">
        <v>549</v>
      </c>
      <c r="F6765" s="55" t="s">
        <v>384</v>
      </c>
      <c r="G6765" s="23">
        <v>4</v>
      </c>
      <c r="H6765" s="23" t="s">
        <v>29</v>
      </c>
      <c r="I6765" s="24">
        <v>100105</v>
      </c>
      <c r="J6765" s="24">
        <v>160167</v>
      </c>
      <c r="K6765" s="24">
        <v>140146</v>
      </c>
      <c r="L6765" s="24">
        <v>224234</v>
      </c>
      <c r="M6765" s="24">
        <v>180188</v>
      </c>
      <c r="N6765" s="24">
        <v>288301</v>
      </c>
      <c r="O6765" s="24">
        <v>240251</v>
      </c>
      <c r="P6765" s="24">
        <v>384402</v>
      </c>
      <c r="Q6765" s="24">
        <v>300314</v>
      </c>
      <c r="R6765" s="24">
        <v>480502</v>
      </c>
      <c r="S6765" s="24">
        <v>340356</v>
      </c>
      <c r="T6765" s="24">
        <v>544569</v>
      </c>
      <c r="U6765" s="24">
        <v>380398</v>
      </c>
      <c r="V6765" s="24">
        <v>608636</v>
      </c>
    </row>
    <row r="6766" spans="1:22" x14ac:dyDescent="0.3">
      <c r="B6766" s="54" t="s">
        <v>620</v>
      </c>
      <c r="C6766" t="s">
        <v>614</v>
      </c>
      <c r="D6766" t="s">
        <v>179</v>
      </c>
      <c r="E6766" t="s">
        <v>543</v>
      </c>
      <c r="F6766" s="58" t="s">
        <v>384</v>
      </c>
      <c r="G6766" s="23">
        <v>1</v>
      </c>
      <c r="H6766" s="23" t="s">
        <v>14</v>
      </c>
      <c r="I6766" s="24">
        <v>116347</v>
      </c>
      <c r="J6766" s="24">
        <v>203607</v>
      </c>
      <c r="K6766" s="24">
        <v>150709</v>
      </c>
      <c r="L6766" s="24">
        <v>263740</v>
      </c>
      <c r="M6766" s="24">
        <v>180530</v>
      </c>
      <c r="N6766" s="24">
        <v>315927</v>
      </c>
      <c r="O6766" s="24">
        <v>215626</v>
      </c>
      <c r="P6766" s="24">
        <v>377346</v>
      </c>
      <c r="Q6766" s="24">
        <v>254160</v>
      </c>
      <c r="R6766" s="24">
        <v>444781</v>
      </c>
      <c r="S6766" s="24">
        <v>278682</v>
      </c>
      <c r="T6766" s="24">
        <v>487694</v>
      </c>
      <c r="U6766" s="24">
        <v>300742</v>
      </c>
      <c r="V6766" s="24">
        <v>526299</v>
      </c>
    </row>
    <row r="6767" spans="1:22" x14ac:dyDescent="0.3">
      <c r="B6767" s="54" t="s">
        <v>620</v>
      </c>
      <c r="C6767" t="s">
        <v>614</v>
      </c>
      <c r="D6767" t="s">
        <v>179</v>
      </c>
      <c r="E6767" t="s">
        <v>543</v>
      </c>
      <c r="F6767" s="58" t="s">
        <v>384</v>
      </c>
      <c r="G6767" s="23">
        <v>2</v>
      </c>
      <c r="H6767" s="23" t="s">
        <v>30</v>
      </c>
      <c r="I6767" s="24">
        <v>101597</v>
      </c>
      <c r="J6767" s="24">
        <v>177795</v>
      </c>
      <c r="K6767" s="24">
        <v>133096</v>
      </c>
      <c r="L6767" s="24">
        <v>232919</v>
      </c>
      <c r="M6767" s="24">
        <v>161790</v>
      </c>
      <c r="N6767" s="24">
        <v>283133</v>
      </c>
      <c r="O6767" s="24">
        <v>198451</v>
      </c>
      <c r="P6767" s="24">
        <v>347289</v>
      </c>
      <c r="Q6767" s="24">
        <v>236032</v>
      </c>
      <c r="R6767" s="24">
        <v>413055</v>
      </c>
      <c r="S6767" s="24">
        <v>260649</v>
      </c>
      <c r="T6767" s="24">
        <v>456136</v>
      </c>
      <c r="U6767" s="24">
        <v>283158</v>
      </c>
      <c r="V6767" s="24">
        <v>495527</v>
      </c>
    </row>
    <row r="6768" spans="1:22" x14ac:dyDescent="0.3">
      <c r="B6768" s="54" t="s">
        <v>620</v>
      </c>
      <c r="C6768" t="s">
        <v>614</v>
      </c>
      <c r="D6768" t="s">
        <v>179</v>
      </c>
      <c r="E6768" t="s">
        <v>543</v>
      </c>
      <c r="F6768" s="58" t="s">
        <v>384</v>
      </c>
      <c r="G6768" s="23">
        <v>3</v>
      </c>
      <c r="H6768" s="23" t="s">
        <v>31</v>
      </c>
      <c r="I6768" s="24">
        <v>92957</v>
      </c>
      <c r="J6768" s="24">
        <v>162676</v>
      </c>
      <c r="K6768" s="24">
        <v>126634</v>
      </c>
      <c r="L6768" s="24">
        <v>221610</v>
      </c>
      <c r="M6768" s="24">
        <v>160228</v>
      </c>
      <c r="N6768" s="24">
        <v>280399</v>
      </c>
      <c r="O6768" s="24">
        <v>211040</v>
      </c>
      <c r="P6768" s="24">
        <v>369321</v>
      </c>
      <c r="Q6768" s="24">
        <v>261366</v>
      </c>
      <c r="R6768" s="24">
        <v>457391</v>
      </c>
      <c r="S6768" s="24">
        <v>294376</v>
      </c>
      <c r="T6768" s="24">
        <v>515158</v>
      </c>
      <c r="U6768" s="24">
        <v>326953</v>
      </c>
      <c r="V6768" s="24">
        <v>572167</v>
      </c>
    </row>
    <row r="6769" spans="1:22" x14ac:dyDescent="0.3">
      <c r="B6769" s="54" t="s">
        <v>620</v>
      </c>
      <c r="C6769" t="s">
        <v>614</v>
      </c>
      <c r="D6769" t="s">
        <v>179</v>
      </c>
      <c r="E6769" t="s">
        <v>543</v>
      </c>
      <c r="F6769" s="58" t="s">
        <v>384</v>
      </c>
      <c r="G6769" s="23">
        <v>4</v>
      </c>
      <c r="H6769" s="23" t="s">
        <v>29</v>
      </c>
      <c r="I6769" s="24">
        <v>102677</v>
      </c>
      <c r="J6769" s="24">
        <v>164284</v>
      </c>
      <c r="K6769" s="24">
        <v>143748</v>
      </c>
      <c r="L6769" s="24">
        <v>229997</v>
      </c>
      <c r="M6769" s="24">
        <v>184819</v>
      </c>
      <c r="N6769" s="24">
        <v>295711</v>
      </c>
      <c r="O6769" s="24">
        <v>246426</v>
      </c>
      <c r="P6769" s="24">
        <v>394281</v>
      </c>
      <c r="Q6769" s="24">
        <v>308032</v>
      </c>
      <c r="R6769" s="24">
        <v>492851</v>
      </c>
      <c r="S6769" s="24">
        <v>349103</v>
      </c>
      <c r="T6769" s="24">
        <v>558565</v>
      </c>
      <c r="U6769" s="24">
        <v>390174</v>
      </c>
      <c r="V6769" s="24">
        <v>624278</v>
      </c>
    </row>
    <row r="6770" spans="1:22" hidden="1" x14ac:dyDescent="0.3">
      <c r="A6770" s="55"/>
      <c r="B6770" s="55">
        <v>2023</v>
      </c>
      <c r="C6770" s="55" t="s">
        <v>551</v>
      </c>
      <c r="D6770" t="s">
        <v>148</v>
      </c>
      <c r="E6770" s="55" t="s">
        <v>554</v>
      </c>
      <c r="F6770" s="55" t="s">
        <v>393</v>
      </c>
      <c r="G6770" s="23">
        <v>1</v>
      </c>
      <c r="H6770" s="23" t="s">
        <v>14</v>
      </c>
      <c r="I6770" s="24">
        <v>107481</v>
      </c>
      <c r="J6770" s="24">
        <v>188092</v>
      </c>
      <c r="K6770" s="24">
        <v>139492</v>
      </c>
      <c r="L6770" s="24">
        <v>244110</v>
      </c>
      <c r="M6770" s="24">
        <v>166673</v>
      </c>
      <c r="N6770" s="24">
        <v>291678</v>
      </c>
      <c r="O6770" s="24">
        <v>198724</v>
      </c>
      <c r="P6770" s="24">
        <v>347766</v>
      </c>
      <c r="Q6770" s="24">
        <v>234450</v>
      </c>
      <c r="R6770" s="24">
        <v>410287</v>
      </c>
      <c r="S6770" s="24">
        <v>257189</v>
      </c>
      <c r="T6770" s="24">
        <v>450081</v>
      </c>
      <c r="U6770" s="24">
        <v>278583</v>
      </c>
      <c r="V6770" s="24">
        <v>487520</v>
      </c>
    </row>
    <row r="6771" spans="1:22" hidden="1" x14ac:dyDescent="0.3">
      <c r="A6771" s="55"/>
      <c r="B6771" s="55">
        <v>2023</v>
      </c>
      <c r="C6771" s="55" t="s">
        <v>551</v>
      </c>
      <c r="D6771" t="s">
        <v>148</v>
      </c>
      <c r="E6771" s="55" t="s">
        <v>554</v>
      </c>
      <c r="F6771" s="55" t="s">
        <v>393</v>
      </c>
      <c r="G6771" s="23">
        <v>2</v>
      </c>
      <c r="H6771" s="23" t="s">
        <v>30</v>
      </c>
      <c r="I6771" s="24">
        <v>90322</v>
      </c>
      <c r="J6771" s="24">
        <v>158063</v>
      </c>
      <c r="K6771" s="24">
        <v>120073</v>
      </c>
      <c r="L6771" s="24">
        <v>210128</v>
      </c>
      <c r="M6771" s="24">
        <v>147631</v>
      </c>
      <c r="N6771" s="24">
        <v>258354</v>
      </c>
      <c r="O6771" s="24">
        <v>185182</v>
      </c>
      <c r="P6771" s="24">
        <v>324069</v>
      </c>
      <c r="Q6771" s="24">
        <v>223674</v>
      </c>
      <c r="R6771" s="24">
        <v>391429</v>
      </c>
      <c r="S6771" s="24">
        <v>246888</v>
      </c>
      <c r="T6771" s="24">
        <v>432054</v>
      </c>
      <c r="U6771" s="24">
        <v>268593</v>
      </c>
      <c r="V6771" s="24">
        <v>470038</v>
      </c>
    </row>
    <row r="6772" spans="1:22" hidden="1" x14ac:dyDescent="0.3">
      <c r="A6772" s="55"/>
      <c r="B6772" s="55">
        <v>2023</v>
      </c>
      <c r="C6772" s="55" t="s">
        <v>551</v>
      </c>
      <c r="D6772" t="s">
        <v>148</v>
      </c>
      <c r="E6772" s="55" t="s">
        <v>554</v>
      </c>
      <c r="F6772" s="55" t="s">
        <v>393</v>
      </c>
      <c r="G6772" s="23">
        <v>3</v>
      </c>
      <c r="H6772" s="23" t="s">
        <v>31</v>
      </c>
      <c r="I6772" s="24">
        <v>83478</v>
      </c>
      <c r="J6772" s="24">
        <v>146087</v>
      </c>
      <c r="K6772" s="24">
        <v>115318</v>
      </c>
      <c r="L6772" s="24">
        <v>201807</v>
      </c>
      <c r="M6772" s="24">
        <v>146275</v>
      </c>
      <c r="N6772" s="24">
        <v>255982</v>
      </c>
      <c r="O6772" s="24">
        <v>191044</v>
      </c>
      <c r="P6772" s="24">
        <v>334327</v>
      </c>
      <c r="Q6772" s="24">
        <v>237977</v>
      </c>
      <c r="R6772" s="24">
        <v>416460</v>
      </c>
      <c r="S6772" s="24">
        <v>267824</v>
      </c>
      <c r="T6772" s="24">
        <v>468691</v>
      </c>
      <c r="U6772" s="24">
        <v>297227</v>
      </c>
      <c r="V6772" s="24">
        <v>520147</v>
      </c>
    </row>
    <row r="6773" spans="1:22" hidden="1" x14ac:dyDescent="0.3">
      <c r="A6773" s="55"/>
      <c r="B6773" s="55">
        <v>2023</v>
      </c>
      <c r="C6773" s="55" t="s">
        <v>551</v>
      </c>
      <c r="D6773" t="s">
        <v>148</v>
      </c>
      <c r="E6773" s="55" t="s">
        <v>554</v>
      </c>
      <c r="F6773" s="55" t="s">
        <v>393</v>
      </c>
      <c r="G6773" s="23">
        <v>4</v>
      </c>
      <c r="H6773" s="23" t="s">
        <v>29</v>
      </c>
      <c r="I6773" s="24">
        <v>92672</v>
      </c>
      <c r="J6773" s="24">
        <v>148276</v>
      </c>
      <c r="K6773" s="24">
        <v>129741</v>
      </c>
      <c r="L6773" s="24">
        <v>207586</v>
      </c>
      <c r="M6773" s="24">
        <v>166810</v>
      </c>
      <c r="N6773" s="24">
        <v>266896</v>
      </c>
      <c r="O6773" s="24">
        <v>222414</v>
      </c>
      <c r="P6773" s="24">
        <v>355862</v>
      </c>
      <c r="Q6773" s="24">
        <v>278017</v>
      </c>
      <c r="R6773" s="24">
        <v>444827</v>
      </c>
      <c r="S6773" s="24">
        <v>315086</v>
      </c>
      <c r="T6773" s="24">
        <v>504138</v>
      </c>
      <c r="U6773" s="24">
        <v>352155</v>
      </c>
      <c r="V6773" s="24">
        <v>563448</v>
      </c>
    </row>
    <row r="6774" spans="1:22" x14ac:dyDescent="0.3">
      <c r="B6774" s="54" t="s">
        <v>620</v>
      </c>
      <c r="C6774" t="s">
        <v>608</v>
      </c>
      <c r="D6774" t="s">
        <v>148</v>
      </c>
      <c r="E6774" t="s">
        <v>554</v>
      </c>
      <c r="F6774" s="58" t="s">
        <v>393</v>
      </c>
      <c r="G6774" s="23">
        <v>1</v>
      </c>
      <c r="H6774" s="23" t="s">
        <v>14</v>
      </c>
      <c r="I6774" s="24">
        <v>108363</v>
      </c>
      <c r="J6774" s="24">
        <v>189635</v>
      </c>
      <c r="K6774" s="24">
        <v>140416</v>
      </c>
      <c r="L6774" s="24">
        <v>245728</v>
      </c>
      <c r="M6774" s="24">
        <v>168234</v>
      </c>
      <c r="N6774" s="24">
        <v>294409</v>
      </c>
      <c r="O6774" s="24">
        <v>200989</v>
      </c>
      <c r="P6774" s="24">
        <v>351731</v>
      </c>
      <c r="Q6774" s="24">
        <v>236951</v>
      </c>
      <c r="R6774" s="24">
        <v>414664</v>
      </c>
      <c r="S6774" s="24">
        <v>259830</v>
      </c>
      <c r="T6774" s="24">
        <v>454703</v>
      </c>
      <c r="U6774" s="24">
        <v>280446</v>
      </c>
      <c r="V6774" s="24">
        <v>490780</v>
      </c>
    </row>
    <row r="6775" spans="1:22" x14ac:dyDescent="0.3">
      <c r="B6775" s="54" t="s">
        <v>620</v>
      </c>
      <c r="C6775" t="s">
        <v>608</v>
      </c>
      <c r="D6775" t="s">
        <v>148</v>
      </c>
      <c r="E6775" t="s">
        <v>554</v>
      </c>
      <c r="F6775" s="58" t="s">
        <v>393</v>
      </c>
      <c r="G6775" s="23">
        <v>2</v>
      </c>
      <c r="H6775" s="23" t="s">
        <v>30</v>
      </c>
      <c r="I6775" s="24">
        <v>94414</v>
      </c>
      <c r="J6775" s="24">
        <v>165225</v>
      </c>
      <c r="K6775" s="24">
        <v>123761</v>
      </c>
      <c r="L6775" s="24">
        <v>216582</v>
      </c>
      <c r="M6775" s="24">
        <v>150513</v>
      </c>
      <c r="N6775" s="24">
        <v>263397</v>
      </c>
      <c r="O6775" s="24">
        <v>184747</v>
      </c>
      <c r="P6775" s="24">
        <v>323308</v>
      </c>
      <c r="Q6775" s="24">
        <v>219807</v>
      </c>
      <c r="R6775" s="24">
        <v>384662</v>
      </c>
      <c r="S6775" s="24">
        <v>242766</v>
      </c>
      <c r="T6775" s="24">
        <v>424840</v>
      </c>
      <c r="U6775" s="24">
        <v>263779</v>
      </c>
      <c r="V6775" s="24">
        <v>461613</v>
      </c>
    </row>
    <row r="6776" spans="1:22" x14ac:dyDescent="0.3">
      <c r="B6776" s="54" t="s">
        <v>620</v>
      </c>
      <c r="C6776" t="s">
        <v>608</v>
      </c>
      <c r="D6776" t="s">
        <v>148</v>
      </c>
      <c r="E6776" t="s">
        <v>554</v>
      </c>
      <c r="F6776" s="58" t="s">
        <v>393</v>
      </c>
      <c r="G6776" s="23">
        <v>3</v>
      </c>
      <c r="H6776" s="23" t="s">
        <v>31</v>
      </c>
      <c r="I6776" s="24">
        <v>86145</v>
      </c>
      <c r="J6776" s="24">
        <v>150753</v>
      </c>
      <c r="K6776" s="24">
        <v>117287</v>
      </c>
      <c r="L6776" s="24">
        <v>205252</v>
      </c>
      <c r="M6776" s="24">
        <v>148350</v>
      </c>
      <c r="N6776" s="24">
        <v>259613</v>
      </c>
      <c r="O6776" s="24">
        <v>195345</v>
      </c>
      <c r="P6776" s="24">
        <v>341853</v>
      </c>
      <c r="Q6776" s="24">
        <v>241879</v>
      </c>
      <c r="R6776" s="24">
        <v>423288</v>
      </c>
      <c r="S6776" s="24">
        <v>272390</v>
      </c>
      <c r="T6776" s="24">
        <v>476683</v>
      </c>
      <c r="U6776" s="24">
        <v>302492</v>
      </c>
      <c r="V6776" s="24">
        <v>529361</v>
      </c>
    </row>
    <row r="6777" spans="1:22" x14ac:dyDescent="0.3">
      <c r="B6777" s="54" t="s">
        <v>620</v>
      </c>
      <c r="C6777" t="s">
        <v>608</v>
      </c>
      <c r="D6777" t="s">
        <v>148</v>
      </c>
      <c r="E6777" t="s">
        <v>554</v>
      </c>
      <c r="F6777" s="58" t="s">
        <v>393</v>
      </c>
      <c r="G6777" s="23">
        <v>4</v>
      </c>
      <c r="H6777" s="23" t="s">
        <v>29</v>
      </c>
      <c r="I6777" s="24">
        <v>95626</v>
      </c>
      <c r="J6777" s="24">
        <v>153001</v>
      </c>
      <c r="K6777" s="24">
        <v>133876</v>
      </c>
      <c r="L6777" s="24">
        <v>214202</v>
      </c>
      <c r="M6777" s="24">
        <v>172127</v>
      </c>
      <c r="N6777" s="24">
        <v>275403</v>
      </c>
      <c r="O6777" s="24">
        <v>229502</v>
      </c>
      <c r="P6777" s="24">
        <v>367204</v>
      </c>
      <c r="Q6777" s="24">
        <v>286878</v>
      </c>
      <c r="R6777" s="24">
        <v>459004</v>
      </c>
      <c r="S6777" s="24">
        <v>325128</v>
      </c>
      <c r="T6777" s="24">
        <v>520205</v>
      </c>
      <c r="U6777" s="24">
        <v>363378</v>
      </c>
      <c r="V6777" s="24">
        <v>581406</v>
      </c>
    </row>
    <row r="6778" spans="1:22" hidden="1" x14ac:dyDescent="0.3">
      <c r="A6778" s="55"/>
      <c r="B6778" s="55">
        <v>2023</v>
      </c>
      <c r="C6778" s="55" t="s">
        <v>560</v>
      </c>
      <c r="D6778" t="s">
        <v>182</v>
      </c>
      <c r="E6778" s="55" t="s">
        <v>566</v>
      </c>
      <c r="F6778" s="55" t="s">
        <v>420</v>
      </c>
      <c r="G6778" s="23">
        <v>1</v>
      </c>
      <c r="H6778" s="23" t="s">
        <v>14</v>
      </c>
      <c r="I6778" s="24">
        <v>128728</v>
      </c>
      <c r="J6778" s="24">
        <v>225274</v>
      </c>
      <c r="K6778" s="24">
        <v>167127</v>
      </c>
      <c r="L6778" s="24">
        <v>292472</v>
      </c>
      <c r="M6778" s="24">
        <v>199747</v>
      </c>
      <c r="N6778" s="24">
        <v>349557</v>
      </c>
      <c r="O6778" s="24">
        <v>238231</v>
      </c>
      <c r="P6778" s="24">
        <v>416904</v>
      </c>
      <c r="Q6778" s="24">
        <v>281112</v>
      </c>
      <c r="R6778" s="24">
        <v>491945</v>
      </c>
      <c r="S6778" s="24">
        <v>308399</v>
      </c>
      <c r="T6778" s="24">
        <v>539699</v>
      </c>
      <c r="U6778" s="24">
        <v>334092</v>
      </c>
      <c r="V6778" s="24">
        <v>584661</v>
      </c>
    </row>
    <row r="6779" spans="1:22" hidden="1" x14ac:dyDescent="0.3">
      <c r="A6779" s="55"/>
      <c r="B6779" s="55">
        <v>2023</v>
      </c>
      <c r="C6779" s="55" t="s">
        <v>560</v>
      </c>
      <c r="D6779" t="s">
        <v>182</v>
      </c>
      <c r="E6779" s="55" t="s">
        <v>566</v>
      </c>
      <c r="F6779" s="55" t="s">
        <v>420</v>
      </c>
      <c r="G6779" s="23">
        <v>2</v>
      </c>
      <c r="H6779" s="23" t="s">
        <v>30</v>
      </c>
      <c r="I6779" s="24">
        <v>107848</v>
      </c>
      <c r="J6779" s="24">
        <v>188734</v>
      </c>
      <c r="K6779" s="24">
        <v>143498</v>
      </c>
      <c r="L6779" s="24">
        <v>251122</v>
      </c>
      <c r="M6779" s="24">
        <v>176575</v>
      </c>
      <c r="N6779" s="24">
        <v>309007</v>
      </c>
      <c r="O6779" s="24">
        <v>221753</v>
      </c>
      <c r="P6779" s="24">
        <v>388068</v>
      </c>
      <c r="Q6779" s="24">
        <v>267999</v>
      </c>
      <c r="R6779" s="24">
        <v>468999</v>
      </c>
      <c r="S6779" s="24">
        <v>295864</v>
      </c>
      <c r="T6779" s="24">
        <v>517762</v>
      </c>
      <c r="U6779" s="24">
        <v>321936</v>
      </c>
      <c r="V6779" s="24">
        <v>563389</v>
      </c>
    </row>
    <row r="6780" spans="1:22" hidden="1" x14ac:dyDescent="0.3">
      <c r="A6780" s="55"/>
      <c r="B6780" s="55">
        <v>2023</v>
      </c>
      <c r="C6780" s="55" t="s">
        <v>560</v>
      </c>
      <c r="D6780" t="s">
        <v>182</v>
      </c>
      <c r="E6780" s="55" t="s">
        <v>566</v>
      </c>
      <c r="F6780" s="55" t="s">
        <v>420</v>
      </c>
      <c r="G6780" s="23">
        <v>3</v>
      </c>
      <c r="H6780" s="23" t="s">
        <v>31</v>
      </c>
      <c r="I6780" s="24">
        <v>99467</v>
      </c>
      <c r="J6780" s="24">
        <v>174067</v>
      </c>
      <c r="K6780" s="24">
        <v>137366</v>
      </c>
      <c r="L6780" s="24">
        <v>240390</v>
      </c>
      <c r="M6780" s="24">
        <v>174190</v>
      </c>
      <c r="N6780" s="24">
        <v>304833</v>
      </c>
      <c r="O6780" s="24">
        <v>227399</v>
      </c>
      <c r="P6780" s="24">
        <v>397949</v>
      </c>
      <c r="Q6780" s="24">
        <v>283242</v>
      </c>
      <c r="R6780" s="24">
        <v>495673</v>
      </c>
      <c r="S6780" s="24">
        <v>318715</v>
      </c>
      <c r="T6780" s="24">
        <v>557751</v>
      </c>
      <c r="U6780" s="24">
        <v>353649</v>
      </c>
      <c r="V6780" s="24">
        <v>618885</v>
      </c>
    </row>
    <row r="6781" spans="1:22" hidden="1" x14ac:dyDescent="0.3">
      <c r="A6781" s="55"/>
      <c r="B6781" s="55">
        <v>2023</v>
      </c>
      <c r="C6781" s="55" t="s">
        <v>560</v>
      </c>
      <c r="D6781" t="s">
        <v>182</v>
      </c>
      <c r="E6781" s="55" t="s">
        <v>566</v>
      </c>
      <c r="F6781" s="55" t="s">
        <v>420</v>
      </c>
      <c r="G6781" s="23">
        <v>4</v>
      </c>
      <c r="H6781" s="23" t="s">
        <v>29</v>
      </c>
      <c r="I6781" s="24">
        <v>110984</v>
      </c>
      <c r="J6781" s="24">
        <v>177575</v>
      </c>
      <c r="K6781" s="24">
        <v>155378</v>
      </c>
      <c r="L6781" s="24">
        <v>248605</v>
      </c>
      <c r="M6781" s="24">
        <v>199772</v>
      </c>
      <c r="N6781" s="24">
        <v>319635</v>
      </c>
      <c r="O6781" s="24">
        <v>266363</v>
      </c>
      <c r="P6781" s="24">
        <v>426180</v>
      </c>
      <c r="Q6781" s="24">
        <v>332953</v>
      </c>
      <c r="R6781" s="24">
        <v>532725</v>
      </c>
      <c r="S6781" s="24">
        <v>377347</v>
      </c>
      <c r="T6781" s="24">
        <v>603756</v>
      </c>
      <c r="U6781" s="24">
        <v>421741</v>
      </c>
      <c r="V6781" s="24">
        <v>674786</v>
      </c>
    </row>
    <row r="6782" spans="1:22" x14ac:dyDescent="0.3">
      <c r="B6782" s="54" t="s">
        <v>620</v>
      </c>
      <c r="C6782" t="s">
        <v>617</v>
      </c>
      <c r="D6782" t="s">
        <v>182</v>
      </c>
      <c r="E6782" t="s">
        <v>566</v>
      </c>
      <c r="F6782" s="58" t="s">
        <v>420</v>
      </c>
      <c r="G6782" s="23">
        <v>1</v>
      </c>
      <c r="H6782" s="23" t="s">
        <v>14</v>
      </c>
      <c r="I6782" s="24">
        <v>129061</v>
      </c>
      <c r="J6782" s="24">
        <v>225858</v>
      </c>
      <c r="K6782" s="24">
        <v>167408</v>
      </c>
      <c r="L6782" s="24">
        <v>292964</v>
      </c>
      <c r="M6782" s="24">
        <v>200685</v>
      </c>
      <c r="N6782" s="24">
        <v>351199</v>
      </c>
      <c r="O6782" s="24">
        <v>239928</v>
      </c>
      <c r="P6782" s="24">
        <v>419873</v>
      </c>
      <c r="Q6782" s="24">
        <v>283001</v>
      </c>
      <c r="R6782" s="24">
        <v>495252</v>
      </c>
      <c r="S6782" s="24">
        <v>310391</v>
      </c>
      <c r="T6782" s="24">
        <v>543184</v>
      </c>
      <c r="U6782" s="24">
        <v>335178</v>
      </c>
      <c r="V6782" s="24">
        <v>586562</v>
      </c>
    </row>
    <row r="6783" spans="1:22" x14ac:dyDescent="0.3">
      <c r="B6783" s="54" t="s">
        <v>620</v>
      </c>
      <c r="C6783" t="s">
        <v>617</v>
      </c>
      <c r="D6783" t="s">
        <v>182</v>
      </c>
      <c r="E6783" t="s">
        <v>566</v>
      </c>
      <c r="F6783" s="58" t="s">
        <v>420</v>
      </c>
      <c r="G6783" s="23">
        <v>2</v>
      </c>
      <c r="H6783" s="23" t="s">
        <v>30</v>
      </c>
      <c r="I6783" s="24">
        <v>111732</v>
      </c>
      <c r="J6783" s="24">
        <v>195531</v>
      </c>
      <c r="K6783" s="24">
        <v>146715</v>
      </c>
      <c r="L6783" s="24">
        <v>256751</v>
      </c>
      <c r="M6783" s="24">
        <v>178668</v>
      </c>
      <c r="N6783" s="24">
        <v>312669</v>
      </c>
      <c r="O6783" s="24">
        <v>219748</v>
      </c>
      <c r="P6783" s="24">
        <v>384559</v>
      </c>
      <c r="Q6783" s="24">
        <v>261701</v>
      </c>
      <c r="R6783" s="24">
        <v>457977</v>
      </c>
      <c r="S6783" s="24">
        <v>289150</v>
      </c>
      <c r="T6783" s="24">
        <v>506012</v>
      </c>
      <c r="U6783" s="24">
        <v>314344</v>
      </c>
      <c r="V6783" s="24">
        <v>550101</v>
      </c>
    </row>
    <row r="6784" spans="1:22" x14ac:dyDescent="0.3">
      <c r="B6784" s="54" t="s">
        <v>620</v>
      </c>
      <c r="C6784" t="s">
        <v>617</v>
      </c>
      <c r="D6784" t="s">
        <v>182</v>
      </c>
      <c r="E6784" t="s">
        <v>566</v>
      </c>
      <c r="F6784" s="58" t="s">
        <v>420</v>
      </c>
      <c r="G6784" s="23">
        <v>3</v>
      </c>
      <c r="H6784" s="23" t="s">
        <v>31</v>
      </c>
      <c r="I6784" s="24">
        <v>101122</v>
      </c>
      <c r="J6784" s="24">
        <v>176964</v>
      </c>
      <c r="K6784" s="24">
        <v>137452</v>
      </c>
      <c r="L6784" s="24">
        <v>240540</v>
      </c>
      <c r="M6784" s="24">
        <v>173683</v>
      </c>
      <c r="N6784" s="24">
        <v>303945</v>
      </c>
      <c r="O6784" s="24">
        <v>228527</v>
      </c>
      <c r="P6784" s="24">
        <v>399922</v>
      </c>
      <c r="Q6784" s="24">
        <v>282798</v>
      </c>
      <c r="R6784" s="24">
        <v>494897</v>
      </c>
      <c r="S6784" s="24">
        <v>318344</v>
      </c>
      <c r="T6784" s="24">
        <v>557102</v>
      </c>
      <c r="U6784" s="24">
        <v>353381</v>
      </c>
      <c r="V6784" s="24">
        <v>618416</v>
      </c>
    </row>
    <row r="6785" spans="1:22" x14ac:dyDescent="0.3">
      <c r="B6785" s="54" t="s">
        <v>620</v>
      </c>
      <c r="C6785" t="s">
        <v>617</v>
      </c>
      <c r="D6785" t="s">
        <v>182</v>
      </c>
      <c r="E6785" t="s">
        <v>566</v>
      </c>
      <c r="F6785" s="58" t="s">
        <v>420</v>
      </c>
      <c r="G6785" s="23">
        <v>4</v>
      </c>
      <c r="H6785" s="23" t="s">
        <v>29</v>
      </c>
      <c r="I6785" s="24">
        <v>113874</v>
      </c>
      <c r="J6785" s="24">
        <v>182198</v>
      </c>
      <c r="K6785" s="24">
        <v>159424</v>
      </c>
      <c r="L6785" s="24">
        <v>255078</v>
      </c>
      <c r="M6785" s="24">
        <v>204973</v>
      </c>
      <c r="N6785" s="24">
        <v>327957</v>
      </c>
      <c r="O6785" s="24">
        <v>273298</v>
      </c>
      <c r="P6785" s="24">
        <v>437276</v>
      </c>
      <c r="Q6785" s="24">
        <v>341622</v>
      </c>
      <c r="R6785" s="24">
        <v>546595</v>
      </c>
      <c r="S6785" s="24">
        <v>387172</v>
      </c>
      <c r="T6785" s="24">
        <v>619474</v>
      </c>
      <c r="U6785" s="24">
        <v>432721</v>
      </c>
      <c r="V6785" s="24">
        <v>692354</v>
      </c>
    </row>
    <row r="6786" spans="1:22" hidden="1" x14ac:dyDescent="0.3">
      <c r="A6786" s="55"/>
      <c r="B6786" s="55">
        <v>2023</v>
      </c>
      <c r="C6786" s="55" t="s">
        <v>184</v>
      </c>
      <c r="D6786" t="s">
        <v>165</v>
      </c>
      <c r="E6786" s="55" t="s">
        <v>530</v>
      </c>
      <c r="F6786" s="55" t="s">
        <v>335</v>
      </c>
      <c r="G6786" s="23">
        <v>1</v>
      </c>
      <c r="H6786" s="23" t="s">
        <v>14</v>
      </c>
      <c r="I6786" s="24">
        <v>125467</v>
      </c>
      <c r="J6786" s="24">
        <v>219567</v>
      </c>
      <c r="K6786" s="24">
        <v>162808</v>
      </c>
      <c r="L6786" s="24">
        <v>284913</v>
      </c>
      <c r="M6786" s="24">
        <v>194510</v>
      </c>
      <c r="N6786" s="24">
        <v>340392</v>
      </c>
      <c r="O6786" s="24">
        <v>231881</v>
      </c>
      <c r="P6786" s="24">
        <v>405792</v>
      </c>
      <c r="Q6786" s="24">
        <v>273546</v>
      </c>
      <c r="R6786" s="24">
        <v>478705</v>
      </c>
      <c r="S6786" s="24">
        <v>300068</v>
      </c>
      <c r="T6786" s="24">
        <v>525119</v>
      </c>
      <c r="U6786" s="24">
        <v>325011</v>
      </c>
      <c r="V6786" s="24">
        <v>568770</v>
      </c>
    </row>
    <row r="6787" spans="1:22" hidden="1" x14ac:dyDescent="0.3">
      <c r="A6787" s="55"/>
      <c r="B6787" s="55">
        <v>2023</v>
      </c>
      <c r="C6787" s="55" t="s">
        <v>184</v>
      </c>
      <c r="D6787" t="s">
        <v>165</v>
      </c>
      <c r="E6787" s="55" t="s">
        <v>530</v>
      </c>
      <c r="F6787" s="55" t="s">
        <v>335</v>
      </c>
      <c r="G6787" s="23">
        <v>2</v>
      </c>
      <c r="H6787" s="23" t="s">
        <v>30</v>
      </c>
      <c r="I6787" s="24">
        <v>105578</v>
      </c>
      <c r="J6787" s="24">
        <v>184761</v>
      </c>
      <c r="K6787" s="24">
        <v>140300</v>
      </c>
      <c r="L6787" s="24">
        <v>245525</v>
      </c>
      <c r="M6787" s="24">
        <v>172438</v>
      </c>
      <c r="N6787" s="24">
        <v>301767</v>
      </c>
      <c r="O6787" s="24">
        <v>216186</v>
      </c>
      <c r="P6787" s="24">
        <v>378325</v>
      </c>
      <c r="Q6787" s="24">
        <v>261056</v>
      </c>
      <c r="R6787" s="24">
        <v>456848</v>
      </c>
      <c r="S6787" s="24">
        <v>288128</v>
      </c>
      <c r="T6787" s="24">
        <v>504224</v>
      </c>
      <c r="U6787" s="24">
        <v>313433</v>
      </c>
      <c r="V6787" s="24">
        <v>548507</v>
      </c>
    </row>
    <row r="6788" spans="1:22" hidden="1" x14ac:dyDescent="0.3">
      <c r="A6788" s="55"/>
      <c r="B6788" s="55">
        <v>2023</v>
      </c>
      <c r="C6788" s="55" t="s">
        <v>184</v>
      </c>
      <c r="D6788" t="s">
        <v>165</v>
      </c>
      <c r="E6788" s="55" t="s">
        <v>530</v>
      </c>
      <c r="F6788" s="55" t="s">
        <v>335</v>
      </c>
      <c r="G6788" s="23">
        <v>3</v>
      </c>
      <c r="H6788" s="23" t="s">
        <v>31</v>
      </c>
      <c r="I6788" s="24">
        <v>97668</v>
      </c>
      <c r="J6788" s="24">
        <v>170920</v>
      </c>
      <c r="K6788" s="24">
        <v>134937</v>
      </c>
      <c r="L6788" s="24">
        <v>236141</v>
      </c>
      <c r="M6788" s="24">
        <v>171183</v>
      </c>
      <c r="N6788" s="24">
        <v>299571</v>
      </c>
      <c r="O6788" s="24">
        <v>223620</v>
      </c>
      <c r="P6788" s="24">
        <v>391336</v>
      </c>
      <c r="Q6788" s="24">
        <v>278566</v>
      </c>
      <c r="R6788" s="24">
        <v>487490</v>
      </c>
      <c r="S6788" s="24">
        <v>313524</v>
      </c>
      <c r="T6788" s="24">
        <v>548668</v>
      </c>
      <c r="U6788" s="24">
        <v>347969</v>
      </c>
      <c r="V6788" s="24">
        <v>608946</v>
      </c>
    </row>
    <row r="6789" spans="1:22" hidden="1" x14ac:dyDescent="0.3">
      <c r="A6789" s="55"/>
      <c r="B6789" s="55">
        <v>2023</v>
      </c>
      <c r="C6789" s="55" t="s">
        <v>184</v>
      </c>
      <c r="D6789" t="s">
        <v>165</v>
      </c>
      <c r="E6789" s="55" t="s">
        <v>530</v>
      </c>
      <c r="F6789" s="55" t="s">
        <v>335</v>
      </c>
      <c r="G6789" s="23">
        <v>4</v>
      </c>
      <c r="H6789" s="23" t="s">
        <v>29</v>
      </c>
      <c r="I6789" s="24">
        <v>108183</v>
      </c>
      <c r="J6789" s="24">
        <v>173093</v>
      </c>
      <c r="K6789" s="24">
        <v>151457</v>
      </c>
      <c r="L6789" s="24">
        <v>242330</v>
      </c>
      <c r="M6789" s="24">
        <v>194730</v>
      </c>
      <c r="N6789" s="24">
        <v>311568</v>
      </c>
      <c r="O6789" s="24">
        <v>259640</v>
      </c>
      <c r="P6789" s="24">
        <v>415424</v>
      </c>
      <c r="Q6789" s="24">
        <v>324550</v>
      </c>
      <c r="R6789" s="24">
        <v>519279</v>
      </c>
      <c r="S6789" s="24">
        <v>367823</v>
      </c>
      <c r="T6789" s="24">
        <v>588517</v>
      </c>
      <c r="U6789" s="24">
        <v>411096</v>
      </c>
      <c r="V6789" s="24">
        <v>657754</v>
      </c>
    </row>
    <row r="6790" spans="1:22" x14ac:dyDescent="0.3">
      <c r="B6790" s="54" t="s">
        <v>620</v>
      </c>
      <c r="C6790" t="s">
        <v>613</v>
      </c>
      <c r="D6790" t="s">
        <v>165</v>
      </c>
      <c r="E6790" t="s">
        <v>530</v>
      </c>
      <c r="F6790" s="58" t="s">
        <v>335</v>
      </c>
      <c r="G6790" s="23">
        <v>1</v>
      </c>
      <c r="H6790" s="23" t="s">
        <v>14</v>
      </c>
      <c r="I6790" s="24">
        <v>122719</v>
      </c>
      <c r="J6790" s="24">
        <v>214759</v>
      </c>
      <c r="K6790" s="24">
        <v>159114</v>
      </c>
      <c r="L6790" s="24">
        <v>278449</v>
      </c>
      <c r="M6790" s="24">
        <v>190698</v>
      </c>
      <c r="N6790" s="24">
        <v>333721</v>
      </c>
      <c r="O6790" s="24">
        <v>227920</v>
      </c>
      <c r="P6790" s="24">
        <v>398861</v>
      </c>
      <c r="Q6790" s="24">
        <v>268781</v>
      </c>
      <c r="R6790" s="24">
        <v>470366</v>
      </c>
      <c r="S6790" s="24">
        <v>294769</v>
      </c>
      <c r="T6790" s="24">
        <v>515846</v>
      </c>
      <c r="U6790" s="24">
        <v>318245</v>
      </c>
      <c r="V6790" s="24">
        <v>556929</v>
      </c>
    </row>
    <row r="6791" spans="1:22" x14ac:dyDescent="0.3">
      <c r="B6791" s="54" t="s">
        <v>620</v>
      </c>
      <c r="C6791" t="s">
        <v>613</v>
      </c>
      <c r="D6791" t="s">
        <v>165</v>
      </c>
      <c r="E6791" t="s">
        <v>530</v>
      </c>
      <c r="F6791" s="58" t="s">
        <v>335</v>
      </c>
      <c r="G6791" s="23">
        <v>2</v>
      </c>
      <c r="H6791" s="23" t="s">
        <v>30</v>
      </c>
      <c r="I6791" s="24">
        <v>106527</v>
      </c>
      <c r="J6791" s="24">
        <v>186422</v>
      </c>
      <c r="K6791" s="24">
        <v>139779</v>
      </c>
      <c r="L6791" s="24">
        <v>244613</v>
      </c>
      <c r="M6791" s="24">
        <v>170125</v>
      </c>
      <c r="N6791" s="24">
        <v>297719</v>
      </c>
      <c r="O6791" s="24">
        <v>209065</v>
      </c>
      <c r="P6791" s="24">
        <v>365863</v>
      </c>
      <c r="Q6791" s="24">
        <v>248878</v>
      </c>
      <c r="R6791" s="24">
        <v>435537</v>
      </c>
      <c r="S6791" s="24">
        <v>274936</v>
      </c>
      <c r="T6791" s="24">
        <v>481139</v>
      </c>
      <c r="U6791" s="24">
        <v>298826</v>
      </c>
      <c r="V6791" s="24">
        <v>522945</v>
      </c>
    </row>
    <row r="6792" spans="1:22" x14ac:dyDescent="0.3">
      <c r="B6792" s="54" t="s">
        <v>620</v>
      </c>
      <c r="C6792" t="s">
        <v>613</v>
      </c>
      <c r="D6792" t="s">
        <v>165</v>
      </c>
      <c r="E6792" t="s">
        <v>530</v>
      </c>
      <c r="F6792" s="58" t="s">
        <v>335</v>
      </c>
      <c r="G6792" s="23">
        <v>3</v>
      </c>
      <c r="H6792" s="23" t="s">
        <v>31</v>
      </c>
      <c r="I6792" s="24">
        <v>96741</v>
      </c>
      <c r="J6792" s="24">
        <v>169297</v>
      </c>
      <c r="K6792" s="24">
        <v>131588</v>
      </c>
      <c r="L6792" s="24">
        <v>230279</v>
      </c>
      <c r="M6792" s="24">
        <v>166344</v>
      </c>
      <c r="N6792" s="24">
        <v>291102</v>
      </c>
      <c r="O6792" s="24">
        <v>218941</v>
      </c>
      <c r="P6792" s="24">
        <v>383147</v>
      </c>
      <c r="Q6792" s="24">
        <v>271004</v>
      </c>
      <c r="R6792" s="24">
        <v>474258</v>
      </c>
      <c r="S6792" s="24">
        <v>305119</v>
      </c>
      <c r="T6792" s="24">
        <v>533958</v>
      </c>
      <c r="U6792" s="24">
        <v>338759</v>
      </c>
      <c r="V6792" s="24">
        <v>592828</v>
      </c>
    </row>
    <row r="6793" spans="1:22" x14ac:dyDescent="0.3">
      <c r="B6793" s="54" t="s">
        <v>620</v>
      </c>
      <c r="C6793" t="s">
        <v>613</v>
      </c>
      <c r="D6793" t="s">
        <v>165</v>
      </c>
      <c r="E6793" t="s">
        <v>530</v>
      </c>
      <c r="F6793" s="58" t="s">
        <v>335</v>
      </c>
      <c r="G6793" s="23">
        <v>4</v>
      </c>
      <c r="H6793" s="23" t="s">
        <v>29</v>
      </c>
      <c r="I6793" s="24">
        <v>108285</v>
      </c>
      <c r="J6793" s="24">
        <v>173257</v>
      </c>
      <c r="K6793" s="24">
        <v>151600</v>
      </c>
      <c r="L6793" s="24">
        <v>242559</v>
      </c>
      <c r="M6793" s="24">
        <v>194914</v>
      </c>
      <c r="N6793" s="24">
        <v>311862</v>
      </c>
      <c r="O6793" s="24">
        <v>259885</v>
      </c>
      <c r="P6793" s="24">
        <v>415816</v>
      </c>
      <c r="Q6793" s="24">
        <v>324856</v>
      </c>
      <c r="R6793" s="24">
        <v>519770</v>
      </c>
      <c r="S6793" s="24">
        <v>368170</v>
      </c>
      <c r="T6793" s="24">
        <v>589073</v>
      </c>
      <c r="U6793" s="24">
        <v>411485</v>
      </c>
      <c r="V6793" s="24">
        <v>658375</v>
      </c>
    </row>
    <row r="6794" spans="1:22" hidden="1" x14ac:dyDescent="0.3">
      <c r="A6794" s="55"/>
      <c r="B6794" s="55">
        <v>2023</v>
      </c>
      <c r="C6794" s="55" t="s">
        <v>560</v>
      </c>
      <c r="D6794" t="s">
        <v>159</v>
      </c>
      <c r="E6794" s="55" t="s">
        <v>528</v>
      </c>
      <c r="F6794" s="55" t="s">
        <v>289</v>
      </c>
      <c r="G6794" s="23">
        <v>1</v>
      </c>
      <c r="H6794" s="23" t="s">
        <v>14</v>
      </c>
      <c r="I6794" s="24">
        <v>128824</v>
      </c>
      <c r="J6794" s="24">
        <v>225443</v>
      </c>
      <c r="K6794" s="24">
        <v>167322</v>
      </c>
      <c r="L6794" s="24">
        <v>292814</v>
      </c>
      <c r="M6794" s="24">
        <v>200041</v>
      </c>
      <c r="N6794" s="24">
        <v>350072</v>
      </c>
      <c r="O6794" s="24">
        <v>238667</v>
      </c>
      <c r="P6794" s="24">
        <v>417667</v>
      </c>
      <c r="Q6794" s="24">
        <v>281686</v>
      </c>
      <c r="R6794" s="24">
        <v>492950</v>
      </c>
      <c r="S6794" s="24">
        <v>309055</v>
      </c>
      <c r="T6794" s="24">
        <v>540846</v>
      </c>
      <c r="U6794" s="24">
        <v>334847</v>
      </c>
      <c r="V6794" s="24">
        <v>585983</v>
      </c>
    </row>
    <row r="6795" spans="1:22" hidden="1" x14ac:dyDescent="0.3">
      <c r="A6795" s="55"/>
      <c r="B6795" s="55">
        <v>2023</v>
      </c>
      <c r="C6795" s="55" t="s">
        <v>560</v>
      </c>
      <c r="D6795" t="s">
        <v>159</v>
      </c>
      <c r="E6795" s="55" t="s">
        <v>528</v>
      </c>
      <c r="F6795" s="55" t="s">
        <v>289</v>
      </c>
      <c r="G6795" s="23">
        <v>2</v>
      </c>
      <c r="H6795" s="23" t="s">
        <v>30</v>
      </c>
      <c r="I6795" s="24">
        <v>107550</v>
      </c>
      <c r="J6795" s="24">
        <v>188213</v>
      </c>
      <c r="K6795" s="24">
        <v>143248</v>
      </c>
      <c r="L6795" s="24">
        <v>250683</v>
      </c>
      <c r="M6795" s="24">
        <v>176433</v>
      </c>
      <c r="N6795" s="24">
        <v>308757</v>
      </c>
      <c r="O6795" s="24">
        <v>221878</v>
      </c>
      <c r="P6795" s="24">
        <v>388287</v>
      </c>
      <c r="Q6795" s="24">
        <v>268326</v>
      </c>
      <c r="R6795" s="24">
        <v>469571</v>
      </c>
      <c r="S6795" s="24">
        <v>296283</v>
      </c>
      <c r="T6795" s="24">
        <v>518495</v>
      </c>
      <c r="U6795" s="24">
        <v>322463</v>
      </c>
      <c r="V6795" s="24">
        <v>564309</v>
      </c>
    </row>
    <row r="6796" spans="1:22" hidden="1" x14ac:dyDescent="0.3">
      <c r="A6796" s="55"/>
      <c r="B6796" s="55">
        <v>2023</v>
      </c>
      <c r="C6796" s="55" t="s">
        <v>560</v>
      </c>
      <c r="D6796" t="s">
        <v>159</v>
      </c>
      <c r="E6796" s="55" t="s">
        <v>528</v>
      </c>
      <c r="F6796" s="55" t="s">
        <v>289</v>
      </c>
      <c r="G6796" s="23">
        <v>3</v>
      </c>
      <c r="H6796" s="23" t="s">
        <v>31</v>
      </c>
      <c r="I6796" s="24">
        <v>98950</v>
      </c>
      <c r="J6796" s="24">
        <v>173163</v>
      </c>
      <c r="K6796" s="24">
        <v>136607</v>
      </c>
      <c r="L6796" s="24">
        <v>239062</v>
      </c>
      <c r="M6796" s="24">
        <v>173169</v>
      </c>
      <c r="N6796" s="24">
        <v>303046</v>
      </c>
      <c r="O6796" s="24">
        <v>225946</v>
      </c>
      <c r="P6796" s="24">
        <v>395406</v>
      </c>
      <c r="Q6796" s="24">
        <v>281407</v>
      </c>
      <c r="R6796" s="24">
        <v>492462</v>
      </c>
      <c r="S6796" s="24">
        <v>316592</v>
      </c>
      <c r="T6796" s="24">
        <v>554036</v>
      </c>
      <c r="U6796" s="24">
        <v>351227</v>
      </c>
      <c r="V6796" s="24">
        <v>614648</v>
      </c>
    </row>
    <row r="6797" spans="1:22" hidden="1" x14ac:dyDescent="0.3">
      <c r="A6797" s="55"/>
      <c r="B6797" s="55">
        <v>2023</v>
      </c>
      <c r="C6797" s="55" t="s">
        <v>560</v>
      </c>
      <c r="D6797" t="s">
        <v>159</v>
      </c>
      <c r="E6797" s="55" t="s">
        <v>528</v>
      </c>
      <c r="F6797" s="55" t="s">
        <v>289</v>
      </c>
      <c r="G6797" s="23">
        <v>4</v>
      </c>
      <c r="H6797" s="23" t="s">
        <v>29</v>
      </c>
      <c r="I6797" s="24">
        <v>111059</v>
      </c>
      <c r="J6797" s="24">
        <v>177695</v>
      </c>
      <c r="K6797" s="24">
        <v>155483</v>
      </c>
      <c r="L6797" s="24">
        <v>248772</v>
      </c>
      <c r="M6797" s="24">
        <v>199906</v>
      </c>
      <c r="N6797" s="24">
        <v>319850</v>
      </c>
      <c r="O6797" s="24">
        <v>266542</v>
      </c>
      <c r="P6797" s="24">
        <v>426467</v>
      </c>
      <c r="Q6797" s="24">
        <v>333177</v>
      </c>
      <c r="R6797" s="24">
        <v>533084</v>
      </c>
      <c r="S6797" s="24">
        <v>377601</v>
      </c>
      <c r="T6797" s="24">
        <v>604162</v>
      </c>
      <c r="U6797" s="24">
        <v>422025</v>
      </c>
      <c r="V6797" s="24">
        <v>675239</v>
      </c>
    </row>
    <row r="6798" spans="1:22" x14ac:dyDescent="0.3">
      <c r="B6798" s="54" t="s">
        <v>620</v>
      </c>
      <c r="C6798" t="s">
        <v>617</v>
      </c>
      <c r="D6798" t="s">
        <v>159</v>
      </c>
      <c r="E6798" t="s">
        <v>564</v>
      </c>
      <c r="F6798" s="58" t="s">
        <v>289</v>
      </c>
      <c r="G6798" s="23">
        <v>1</v>
      </c>
      <c r="H6798" s="23" t="s">
        <v>14</v>
      </c>
      <c r="I6798" s="24">
        <v>127919</v>
      </c>
      <c r="J6798" s="24">
        <v>223858</v>
      </c>
      <c r="K6798" s="24">
        <v>166001</v>
      </c>
      <c r="L6798" s="24">
        <v>290501</v>
      </c>
      <c r="M6798" s="24">
        <v>199047</v>
      </c>
      <c r="N6798" s="24">
        <v>348333</v>
      </c>
      <c r="O6798" s="24">
        <v>238044</v>
      </c>
      <c r="P6798" s="24">
        <v>416577</v>
      </c>
      <c r="Q6798" s="24">
        <v>280843</v>
      </c>
      <c r="R6798" s="24">
        <v>491475</v>
      </c>
      <c r="S6798" s="24">
        <v>308052</v>
      </c>
      <c r="T6798" s="24">
        <v>539091</v>
      </c>
      <c r="U6798" s="24">
        <v>332723</v>
      </c>
      <c r="V6798" s="24">
        <v>582265</v>
      </c>
    </row>
    <row r="6799" spans="1:22" x14ac:dyDescent="0.3">
      <c r="B6799" s="54" t="s">
        <v>620</v>
      </c>
      <c r="C6799" t="s">
        <v>617</v>
      </c>
      <c r="D6799" t="s">
        <v>159</v>
      </c>
      <c r="E6799" t="s">
        <v>564</v>
      </c>
      <c r="F6799" s="58" t="s">
        <v>289</v>
      </c>
      <c r="G6799" s="23">
        <v>2</v>
      </c>
      <c r="H6799" s="23" t="s">
        <v>30</v>
      </c>
      <c r="I6799" s="24">
        <v>110427</v>
      </c>
      <c r="J6799" s="24">
        <v>193248</v>
      </c>
      <c r="K6799" s="24">
        <v>145114</v>
      </c>
      <c r="L6799" s="24">
        <v>253950</v>
      </c>
      <c r="M6799" s="24">
        <v>176825</v>
      </c>
      <c r="N6799" s="24">
        <v>309443</v>
      </c>
      <c r="O6799" s="24">
        <v>217676</v>
      </c>
      <c r="P6799" s="24">
        <v>380932</v>
      </c>
      <c r="Q6799" s="24">
        <v>259344</v>
      </c>
      <c r="R6799" s="24">
        <v>453852</v>
      </c>
      <c r="S6799" s="24">
        <v>286595</v>
      </c>
      <c r="T6799" s="24">
        <v>501542</v>
      </c>
      <c r="U6799" s="24">
        <v>311640</v>
      </c>
      <c r="V6799" s="24">
        <v>545369</v>
      </c>
    </row>
    <row r="6800" spans="1:22" x14ac:dyDescent="0.3">
      <c r="B6800" s="54" t="s">
        <v>620</v>
      </c>
      <c r="C6800" t="s">
        <v>617</v>
      </c>
      <c r="D6800" t="s">
        <v>159</v>
      </c>
      <c r="E6800" t="s">
        <v>564</v>
      </c>
      <c r="F6800" s="58" t="s">
        <v>289</v>
      </c>
      <c r="G6800" s="23">
        <v>3</v>
      </c>
      <c r="H6800" s="23" t="s">
        <v>31</v>
      </c>
      <c r="I6800" s="24">
        <v>99577</v>
      </c>
      <c r="J6800" s="24">
        <v>174260</v>
      </c>
      <c r="K6800" s="24">
        <v>135250</v>
      </c>
      <c r="L6800" s="24">
        <v>236688</v>
      </c>
      <c r="M6800" s="24">
        <v>170825</v>
      </c>
      <c r="N6800" s="24">
        <v>298943</v>
      </c>
      <c r="O6800" s="24">
        <v>224687</v>
      </c>
      <c r="P6800" s="24">
        <v>393202</v>
      </c>
      <c r="Q6800" s="24">
        <v>277972</v>
      </c>
      <c r="R6800" s="24">
        <v>486450</v>
      </c>
      <c r="S6800" s="24">
        <v>312853</v>
      </c>
      <c r="T6800" s="24">
        <v>547493</v>
      </c>
      <c r="U6800" s="24">
        <v>347222</v>
      </c>
      <c r="V6800" s="24">
        <v>607638</v>
      </c>
    </row>
    <row r="6801" spans="1:22" x14ac:dyDescent="0.3">
      <c r="B6801" s="54" t="s">
        <v>620</v>
      </c>
      <c r="C6801" t="s">
        <v>617</v>
      </c>
      <c r="D6801" t="s">
        <v>159</v>
      </c>
      <c r="E6801" t="s">
        <v>564</v>
      </c>
      <c r="F6801" s="58" t="s">
        <v>289</v>
      </c>
      <c r="G6801" s="23">
        <v>4</v>
      </c>
      <c r="H6801" s="23" t="s">
        <v>29</v>
      </c>
      <c r="I6801" s="24">
        <v>112858</v>
      </c>
      <c r="J6801" s="24">
        <v>180573</v>
      </c>
      <c r="K6801" s="24">
        <v>158001</v>
      </c>
      <c r="L6801" s="24">
        <v>252802</v>
      </c>
      <c r="M6801" s="24">
        <v>203144</v>
      </c>
      <c r="N6801" s="24">
        <v>325031</v>
      </c>
      <c r="O6801" s="24">
        <v>270859</v>
      </c>
      <c r="P6801" s="24">
        <v>433375</v>
      </c>
      <c r="Q6801" s="24">
        <v>338574</v>
      </c>
      <c r="R6801" s="24">
        <v>541719</v>
      </c>
      <c r="S6801" s="24">
        <v>383717</v>
      </c>
      <c r="T6801" s="24">
        <v>613948</v>
      </c>
      <c r="U6801" s="24">
        <v>428860</v>
      </c>
      <c r="V6801" s="24">
        <v>686177</v>
      </c>
    </row>
    <row r="6802" spans="1:22" hidden="1" x14ac:dyDescent="0.3">
      <c r="A6802" s="55"/>
      <c r="B6802" s="55">
        <v>2023</v>
      </c>
      <c r="C6802" s="55" t="s">
        <v>560</v>
      </c>
      <c r="D6802" t="s">
        <v>10</v>
      </c>
      <c r="E6802" s="55" t="s">
        <v>565</v>
      </c>
      <c r="F6802" s="55" t="s">
        <v>484</v>
      </c>
      <c r="G6802" s="23">
        <v>1</v>
      </c>
      <c r="H6802" s="23" t="s">
        <v>14</v>
      </c>
      <c r="I6802" s="24">
        <v>113844</v>
      </c>
      <c r="J6802" s="24">
        <v>199227</v>
      </c>
      <c r="K6802" s="24">
        <v>147885</v>
      </c>
      <c r="L6802" s="24">
        <v>258799</v>
      </c>
      <c r="M6802" s="24">
        <v>176821</v>
      </c>
      <c r="N6802" s="24">
        <v>309437</v>
      </c>
      <c r="O6802" s="24">
        <v>210988</v>
      </c>
      <c r="P6802" s="24">
        <v>369229</v>
      </c>
      <c r="Q6802" s="24">
        <v>249035</v>
      </c>
      <c r="R6802" s="24">
        <v>435812</v>
      </c>
      <c r="S6802" s="24">
        <v>273239</v>
      </c>
      <c r="T6802" s="24">
        <v>478169</v>
      </c>
      <c r="U6802" s="24">
        <v>296056</v>
      </c>
      <c r="V6802" s="24">
        <v>518098</v>
      </c>
    </row>
    <row r="6803" spans="1:22" hidden="1" x14ac:dyDescent="0.3">
      <c r="A6803" s="55"/>
      <c r="B6803" s="55">
        <v>2023</v>
      </c>
      <c r="C6803" s="55" t="s">
        <v>560</v>
      </c>
      <c r="D6803" t="s">
        <v>10</v>
      </c>
      <c r="E6803" s="55" t="s">
        <v>565</v>
      </c>
      <c r="F6803" s="55" t="s">
        <v>484</v>
      </c>
      <c r="G6803" s="23">
        <v>2</v>
      </c>
      <c r="H6803" s="23" t="s">
        <v>30</v>
      </c>
      <c r="I6803" s="24">
        <v>94933</v>
      </c>
      <c r="J6803" s="24">
        <v>166134</v>
      </c>
      <c r="K6803" s="24">
        <v>126486</v>
      </c>
      <c r="L6803" s="24">
        <v>221350</v>
      </c>
      <c r="M6803" s="24">
        <v>155836</v>
      </c>
      <c r="N6803" s="24">
        <v>272712</v>
      </c>
      <c r="O6803" s="24">
        <v>196065</v>
      </c>
      <c r="P6803" s="24">
        <v>343113</v>
      </c>
      <c r="Q6803" s="24">
        <v>237160</v>
      </c>
      <c r="R6803" s="24">
        <v>415030</v>
      </c>
      <c r="S6803" s="24">
        <v>261887</v>
      </c>
      <c r="T6803" s="24">
        <v>458302</v>
      </c>
      <c r="U6803" s="24">
        <v>285047</v>
      </c>
      <c r="V6803" s="24">
        <v>498833</v>
      </c>
    </row>
    <row r="6804" spans="1:22" hidden="1" x14ac:dyDescent="0.3">
      <c r="A6804" s="55"/>
      <c r="B6804" s="55">
        <v>2023</v>
      </c>
      <c r="C6804" s="55" t="s">
        <v>560</v>
      </c>
      <c r="D6804" t="s">
        <v>10</v>
      </c>
      <c r="E6804" s="55" t="s">
        <v>565</v>
      </c>
      <c r="F6804" s="55" t="s">
        <v>484</v>
      </c>
      <c r="G6804" s="23">
        <v>3</v>
      </c>
      <c r="H6804" s="23" t="s">
        <v>31</v>
      </c>
      <c r="I6804" s="24">
        <v>87272</v>
      </c>
      <c r="J6804" s="24">
        <v>152726</v>
      </c>
      <c r="K6804" s="24">
        <v>120471</v>
      </c>
      <c r="L6804" s="24">
        <v>210824</v>
      </c>
      <c r="M6804" s="24">
        <v>152697</v>
      </c>
      <c r="N6804" s="24">
        <v>267220</v>
      </c>
      <c r="O6804" s="24">
        <v>199199</v>
      </c>
      <c r="P6804" s="24">
        <v>348599</v>
      </c>
      <c r="Q6804" s="24">
        <v>248087</v>
      </c>
      <c r="R6804" s="24">
        <v>434152</v>
      </c>
      <c r="S6804" s="24">
        <v>279089</v>
      </c>
      <c r="T6804" s="24">
        <v>488406</v>
      </c>
      <c r="U6804" s="24">
        <v>309603</v>
      </c>
      <c r="V6804" s="24">
        <v>541804</v>
      </c>
    </row>
    <row r="6805" spans="1:22" hidden="1" x14ac:dyDescent="0.3">
      <c r="A6805" s="55"/>
      <c r="B6805" s="55">
        <v>2023</v>
      </c>
      <c r="C6805" s="55" t="s">
        <v>560</v>
      </c>
      <c r="D6805" t="s">
        <v>10</v>
      </c>
      <c r="E6805" s="55" t="s">
        <v>565</v>
      </c>
      <c r="F6805" s="55" t="s">
        <v>484</v>
      </c>
      <c r="G6805" s="23">
        <v>4</v>
      </c>
      <c r="H6805" s="23" t="s">
        <v>29</v>
      </c>
      <c r="I6805" s="24">
        <v>98142</v>
      </c>
      <c r="J6805" s="24">
        <v>157027</v>
      </c>
      <c r="K6805" s="24">
        <v>137399</v>
      </c>
      <c r="L6805" s="24">
        <v>219838</v>
      </c>
      <c r="M6805" s="24">
        <v>176655</v>
      </c>
      <c r="N6805" s="24">
        <v>282649</v>
      </c>
      <c r="O6805" s="24">
        <v>235541</v>
      </c>
      <c r="P6805" s="24">
        <v>376865</v>
      </c>
      <c r="Q6805" s="24">
        <v>294426</v>
      </c>
      <c r="R6805" s="24">
        <v>471081</v>
      </c>
      <c r="S6805" s="24">
        <v>333683</v>
      </c>
      <c r="T6805" s="24">
        <v>533892</v>
      </c>
      <c r="U6805" s="24">
        <v>372939</v>
      </c>
      <c r="V6805" s="24">
        <v>596703</v>
      </c>
    </row>
    <row r="6806" spans="1:22" x14ac:dyDescent="0.3">
      <c r="B6806" s="54" t="s">
        <v>620</v>
      </c>
      <c r="C6806" t="s">
        <v>617</v>
      </c>
      <c r="D6806" t="s">
        <v>10</v>
      </c>
      <c r="E6806" t="s">
        <v>565</v>
      </c>
      <c r="F6806" s="58" t="s">
        <v>484</v>
      </c>
      <c r="G6806" s="23">
        <v>1</v>
      </c>
      <c r="H6806" s="23" t="s">
        <v>14</v>
      </c>
      <c r="I6806" s="24">
        <v>115364</v>
      </c>
      <c r="J6806" s="24">
        <v>201887</v>
      </c>
      <c r="K6806" s="24">
        <v>149654</v>
      </c>
      <c r="L6806" s="24">
        <v>261895</v>
      </c>
      <c r="M6806" s="24">
        <v>179411</v>
      </c>
      <c r="N6806" s="24">
        <v>313970</v>
      </c>
      <c r="O6806" s="24">
        <v>214507</v>
      </c>
      <c r="P6806" s="24">
        <v>375388</v>
      </c>
      <c r="Q6806" s="24">
        <v>253029</v>
      </c>
      <c r="R6806" s="24">
        <v>442801</v>
      </c>
      <c r="S6806" s="24">
        <v>277523</v>
      </c>
      <c r="T6806" s="24">
        <v>485666</v>
      </c>
      <c r="U6806" s="24">
        <v>299699</v>
      </c>
      <c r="V6806" s="24">
        <v>524473</v>
      </c>
    </row>
    <row r="6807" spans="1:22" x14ac:dyDescent="0.3">
      <c r="B6807" s="54" t="s">
        <v>620</v>
      </c>
      <c r="C6807" t="s">
        <v>617</v>
      </c>
      <c r="D6807" t="s">
        <v>10</v>
      </c>
      <c r="E6807" t="s">
        <v>565</v>
      </c>
      <c r="F6807" s="58" t="s">
        <v>484</v>
      </c>
      <c r="G6807" s="23">
        <v>2</v>
      </c>
      <c r="H6807" s="23" t="s">
        <v>30</v>
      </c>
      <c r="I6807" s="24">
        <v>99816</v>
      </c>
      <c r="J6807" s="24">
        <v>174678</v>
      </c>
      <c r="K6807" s="24">
        <v>131089</v>
      </c>
      <c r="L6807" s="24">
        <v>229405</v>
      </c>
      <c r="M6807" s="24">
        <v>159658</v>
      </c>
      <c r="N6807" s="24">
        <v>279401</v>
      </c>
      <c r="O6807" s="24">
        <v>196402</v>
      </c>
      <c r="P6807" s="24">
        <v>343704</v>
      </c>
      <c r="Q6807" s="24">
        <v>233919</v>
      </c>
      <c r="R6807" s="24">
        <v>409358</v>
      </c>
      <c r="S6807" s="24">
        <v>258463</v>
      </c>
      <c r="T6807" s="24">
        <v>452309</v>
      </c>
      <c r="U6807" s="24">
        <v>280996</v>
      </c>
      <c r="V6807" s="24">
        <v>491743</v>
      </c>
    </row>
    <row r="6808" spans="1:22" x14ac:dyDescent="0.3">
      <c r="B6808" s="54" t="s">
        <v>620</v>
      </c>
      <c r="C6808" t="s">
        <v>617</v>
      </c>
      <c r="D6808" t="s">
        <v>10</v>
      </c>
      <c r="E6808" t="s">
        <v>565</v>
      </c>
      <c r="F6808" s="58" t="s">
        <v>484</v>
      </c>
      <c r="G6808" s="23">
        <v>3</v>
      </c>
      <c r="H6808" s="23" t="s">
        <v>31</v>
      </c>
      <c r="I6808" s="24">
        <v>90271</v>
      </c>
      <c r="J6808" s="24">
        <v>157974</v>
      </c>
      <c r="K6808" s="24">
        <v>122683</v>
      </c>
      <c r="L6808" s="24">
        <v>214696</v>
      </c>
      <c r="M6808" s="24">
        <v>155008</v>
      </c>
      <c r="N6808" s="24">
        <v>271264</v>
      </c>
      <c r="O6808" s="24">
        <v>203940</v>
      </c>
      <c r="P6808" s="24">
        <v>356896</v>
      </c>
      <c r="Q6808" s="24">
        <v>252359</v>
      </c>
      <c r="R6808" s="24">
        <v>441629</v>
      </c>
      <c r="S6808" s="24">
        <v>284068</v>
      </c>
      <c r="T6808" s="24">
        <v>497120</v>
      </c>
      <c r="U6808" s="24">
        <v>315321</v>
      </c>
      <c r="V6808" s="24">
        <v>551812</v>
      </c>
    </row>
    <row r="6809" spans="1:22" x14ac:dyDescent="0.3">
      <c r="B6809" s="54" t="s">
        <v>620</v>
      </c>
      <c r="C6809" t="s">
        <v>617</v>
      </c>
      <c r="D6809" t="s">
        <v>10</v>
      </c>
      <c r="E6809" t="s">
        <v>565</v>
      </c>
      <c r="F6809" s="58" t="s">
        <v>484</v>
      </c>
      <c r="G6809" s="23">
        <v>4</v>
      </c>
      <c r="H6809" s="23" t="s">
        <v>29</v>
      </c>
      <c r="I6809" s="24">
        <v>101787</v>
      </c>
      <c r="J6809" s="24">
        <v>162859</v>
      </c>
      <c r="K6809" s="24">
        <v>142502</v>
      </c>
      <c r="L6809" s="24">
        <v>228003</v>
      </c>
      <c r="M6809" s="24">
        <v>183216</v>
      </c>
      <c r="N6809" s="24">
        <v>293146</v>
      </c>
      <c r="O6809" s="24">
        <v>244288</v>
      </c>
      <c r="P6809" s="24">
        <v>390861</v>
      </c>
      <c r="Q6809" s="24">
        <v>305361</v>
      </c>
      <c r="R6809" s="24">
        <v>488577</v>
      </c>
      <c r="S6809" s="24">
        <v>346075</v>
      </c>
      <c r="T6809" s="24">
        <v>553720</v>
      </c>
      <c r="U6809" s="24">
        <v>386790</v>
      </c>
      <c r="V6809" s="24">
        <v>618864</v>
      </c>
    </row>
    <row r="6810" spans="1:22" hidden="1" x14ac:dyDescent="0.3">
      <c r="A6810" s="55"/>
      <c r="B6810" s="55">
        <v>2023</v>
      </c>
      <c r="C6810" s="55" t="s">
        <v>560</v>
      </c>
      <c r="D6810" t="s">
        <v>10</v>
      </c>
      <c r="E6810" s="55" t="s">
        <v>565</v>
      </c>
      <c r="F6810" s="55" t="s">
        <v>494</v>
      </c>
      <c r="G6810" s="23">
        <v>1</v>
      </c>
      <c r="H6810" s="23" t="s">
        <v>14</v>
      </c>
      <c r="I6810" s="24">
        <v>113844</v>
      </c>
      <c r="J6810" s="24">
        <v>199227</v>
      </c>
      <c r="K6810" s="24">
        <v>147885</v>
      </c>
      <c r="L6810" s="24">
        <v>258799</v>
      </c>
      <c r="M6810" s="24">
        <v>176821</v>
      </c>
      <c r="N6810" s="24">
        <v>309437</v>
      </c>
      <c r="O6810" s="24">
        <v>210988</v>
      </c>
      <c r="P6810" s="24">
        <v>369229</v>
      </c>
      <c r="Q6810" s="24">
        <v>249035</v>
      </c>
      <c r="R6810" s="24">
        <v>435812</v>
      </c>
      <c r="S6810" s="24">
        <v>273239</v>
      </c>
      <c r="T6810" s="24">
        <v>478169</v>
      </c>
      <c r="U6810" s="24">
        <v>296056</v>
      </c>
      <c r="V6810" s="24">
        <v>518098</v>
      </c>
    </row>
    <row r="6811" spans="1:22" hidden="1" x14ac:dyDescent="0.3">
      <c r="A6811" s="55"/>
      <c r="B6811" s="55">
        <v>2023</v>
      </c>
      <c r="C6811" s="55" t="s">
        <v>560</v>
      </c>
      <c r="D6811" t="s">
        <v>10</v>
      </c>
      <c r="E6811" s="55" t="s">
        <v>565</v>
      </c>
      <c r="F6811" s="55" t="s">
        <v>494</v>
      </c>
      <c r="G6811" s="23">
        <v>2</v>
      </c>
      <c r="H6811" s="23" t="s">
        <v>30</v>
      </c>
      <c r="I6811" s="24">
        <v>94933</v>
      </c>
      <c r="J6811" s="24">
        <v>166134</v>
      </c>
      <c r="K6811" s="24">
        <v>126486</v>
      </c>
      <c r="L6811" s="24">
        <v>221350</v>
      </c>
      <c r="M6811" s="24">
        <v>155836</v>
      </c>
      <c r="N6811" s="24">
        <v>272712</v>
      </c>
      <c r="O6811" s="24">
        <v>196065</v>
      </c>
      <c r="P6811" s="24">
        <v>343113</v>
      </c>
      <c r="Q6811" s="24">
        <v>237160</v>
      </c>
      <c r="R6811" s="24">
        <v>415030</v>
      </c>
      <c r="S6811" s="24">
        <v>261887</v>
      </c>
      <c r="T6811" s="24">
        <v>458302</v>
      </c>
      <c r="U6811" s="24">
        <v>285047</v>
      </c>
      <c r="V6811" s="24">
        <v>498833</v>
      </c>
    </row>
    <row r="6812" spans="1:22" hidden="1" x14ac:dyDescent="0.3">
      <c r="A6812" s="55"/>
      <c r="B6812" s="55">
        <v>2023</v>
      </c>
      <c r="C6812" s="55" t="s">
        <v>560</v>
      </c>
      <c r="D6812" t="s">
        <v>10</v>
      </c>
      <c r="E6812" s="55" t="s">
        <v>565</v>
      </c>
      <c r="F6812" s="55" t="s">
        <v>494</v>
      </c>
      <c r="G6812" s="23">
        <v>3</v>
      </c>
      <c r="H6812" s="23" t="s">
        <v>31</v>
      </c>
      <c r="I6812" s="24">
        <v>87272</v>
      </c>
      <c r="J6812" s="24">
        <v>152726</v>
      </c>
      <c r="K6812" s="24">
        <v>120471</v>
      </c>
      <c r="L6812" s="24">
        <v>210824</v>
      </c>
      <c r="M6812" s="24">
        <v>152697</v>
      </c>
      <c r="N6812" s="24">
        <v>267220</v>
      </c>
      <c r="O6812" s="24">
        <v>199199</v>
      </c>
      <c r="P6812" s="24">
        <v>348599</v>
      </c>
      <c r="Q6812" s="24">
        <v>248087</v>
      </c>
      <c r="R6812" s="24">
        <v>434152</v>
      </c>
      <c r="S6812" s="24">
        <v>279089</v>
      </c>
      <c r="T6812" s="24">
        <v>488406</v>
      </c>
      <c r="U6812" s="24">
        <v>309603</v>
      </c>
      <c r="V6812" s="24">
        <v>541804</v>
      </c>
    </row>
    <row r="6813" spans="1:22" hidden="1" x14ac:dyDescent="0.3">
      <c r="A6813" s="55"/>
      <c r="B6813" s="55">
        <v>2023</v>
      </c>
      <c r="C6813" s="55" t="s">
        <v>560</v>
      </c>
      <c r="D6813" t="s">
        <v>10</v>
      </c>
      <c r="E6813" s="55" t="s">
        <v>565</v>
      </c>
      <c r="F6813" s="55" t="s">
        <v>494</v>
      </c>
      <c r="G6813" s="23">
        <v>4</v>
      </c>
      <c r="H6813" s="23" t="s">
        <v>29</v>
      </c>
      <c r="I6813" s="24">
        <v>98142</v>
      </c>
      <c r="J6813" s="24">
        <v>157027</v>
      </c>
      <c r="K6813" s="24">
        <v>137399</v>
      </c>
      <c r="L6813" s="24">
        <v>219838</v>
      </c>
      <c r="M6813" s="24">
        <v>176655</v>
      </c>
      <c r="N6813" s="24">
        <v>282649</v>
      </c>
      <c r="O6813" s="24">
        <v>235541</v>
      </c>
      <c r="P6813" s="24">
        <v>376865</v>
      </c>
      <c r="Q6813" s="24">
        <v>294426</v>
      </c>
      <c r="R6813" s="24">
        <v>471081</v>
      </c>
      <c r="S6813" s="24">
        <v>333683</v>
      </c>
      <c r="T6813" s="24">
        <v>533892</v>
      </c>
      <c r="U6813" s="24">
        <v>372939</v>
      </c>
      <c r="V6813" s="24">
        <v>596703</v>
      </c>
    </row>
    <row r="6814" spans="1:22" x14ac:dyDescent="0.3">
      <c r="B6814" s="54" t="s">
        <v>620</v>
      </c>
      <c r="C6814" t="s">
        <v>617</v>
      </c>
      <c r="D6814" t="s">
        <v>10</v>
      </c>
      <c r="E6814" t="s">
        <v>565</v>
      </c>
      <c r="F6814" s="58" t="s">
        <v>494</v>
      </c>
      <c r="G6814" s="23">
        <v>1</v>
      </c>
      <c r="H6814" s="23" t="s">
        <v>14</v>
      </c>
      <c r="I6814" s="24">
        <v>115961</v>
      </c>
      <c r="J6814" s="24">
        <v>202931</v>
      </c>
      <c r="K6814" s="24">
        <v>150410</v>
      </c>
      <c r="L6814" s="24">
        <v>263217</v>
      </c>
      <c r="M6814" s="24">
        <v>180304</v>
      </c>
      <c r="N6814" s="24">
        <v>315532</v>
      </c>
      <c r="O6814" s="24">
        <v>215556</v>
      </c>
      <c r="P6814" s="24">
        <v>377223</v>
      </c>
      <c r="Q6814" s="24">
        <v>254250</v>
      </c>
      <c r="R6814" s="24">
        <v>444937</v>
      </c>
      <c r="S6814" s="24">
        <v>278855</v>
      </c>
      <c r="T6814" s="24">
        <v>487996</v>
      </c>
      <c r="U6814" s="24">
        <v>301119</v>
      </c>
      <c r="V6814" s="24">
        <v>526958</v>
      </c>
    </row>
    <row r="6815" spans="1:22" x14ac:dyDescent="0.3">
      <c r="B6815" s="54" t="s">
        <v>620</v>
      </c>
      <c r="C6815" t="s">
        <v>617</v>
      </c>
      <c r="D6815" t="s">
        <v>10</v>
      </c>
      <c r="E6815" t="s">
        <v>565</v>
      </c>
      <c r="F6815" s="58" t="s">
        <v>494</v>
      </c>
      <c r="G6815" s="23">
        <v>2</v>
      </c>
      <c r="H6815" s="23" t="s">
        <v>30</v>
      </c>
      <c r="I6815" s="24">
        <v>100413</v>
      </c>
      <c r="J6815" s="24">
        <v>175722</v>
      </c>
      <c r="K6815" s="24">
        <v>131844</v>
      </c>
      <c r="L6815" s="24">
        <v>230727</v>
      </c>
      <c r="M6815" s="24">
        <v>160551</v>
      </c>
      <c r="N6815" s="24">
        <v>280963</v>
      </c>
      <c r="O6815" s="24">
        <v>197451</v>
      </c>
      <c r="P6815" s="24">
        <v>345539</v>
      </c>
      <c r="Q6815" s="24">
        <v>235140</v>
      </c>
      <c r="R6815" s="24">
        <v>411494</v>
      </c>
      <c r="S6815" s="24">
        <v>259799</v>
      </c>
      <c r="T6815" s="24">
        <v>454648</v>
      </c>
      <c r="U6815" s="24">
        <v>282430</v>
      </c>
      <c r="V6815" s="24">
        <v>494253</v>
      </c>
    </row>
    <row r="6816" spans="1:22" x14ac:dyDescent="0.3">
      <c r="B6816" s="54" t="s">
        <v>620</v>
      </c>
      <c r="C6816" t="s">
        <v>617</v>
      </c>
      <c r="D6816" t="s">
        <v>10</v>
      </c>
      <c r="E6816" t="s">
        <v>565</v>
      </c>
      <c r="F6816" s="58" t="s">
        <v>494</v>
      </c>
      <c r="G6816" s="23">
        <v>3</v>
      </c>
      <c r="H6816" s="23" t="s">
        <v>31</v>
      </c>
      <c r="I6816" s="24">
        <v>90904</v>
      </c>
      <c r="J6816" s="24">
        <v>159082</v>
      </c>
      <c r="K6816" s="24">
        <v>123569</v>
      </c>
      <c r="L6816" s="24">
        <v>216246</v>
      </c>
      <c r="M6816" s="24">
        <v>156147</v>
      </c>
      <c r="N6816" s="24">
        <v>273258</v>
      </c>
      <c r="O6816" s="24">
        <v>205459</v>
      </c>
      <c r="P6816" s="24">
        <v>359553</v>
      </c>
      <c r="Q6816" s="24">
        <v>254258</v>
      </c>
      <c r="R6816" s="24">
        <v>444951</v>
      </c>
      <c r="S6816" s="24">
        <v>286220</v>
      </c>
      <c r="T6816" s="24">
        <v>500885</v>
      </c>
      <c r="U6816" s="24">
        <v>317726</v>
      </c>
      <c r="V6816" s="24">
        <v>556021</v>
      </c>
    </row>
    <row r="6817" spans="1:22" x14ac:dyDescent="0.3">
      <c r="B6817" s="54" t="s">
        <v>620</v>
      </c>
      <c r="C6817" t="s">
        <v>617</v>
      </c>
      <c r="D6817" t="s">
        <v>10</v>
      </c>
      <c r="E6817" t="s">
        <v>565</v>
      </c>
      <c r="F6817" s="58" t="s">
        <v>494</v>
      </c>
      <c r="G6817" s="23">
        <v>4</v>
      </c>
      <c r="H6817" s="23" t="s">
        <v>29</v>
      </c>
      <c r="I6817" s="24">
        <v>102316</v>
      </c>
      <c r="J6817" s="24">
        <v>163705</v>
      </c>
      <c r="K6817" s="24">
        <v>143242</v>
      </c>
      <c r="L6817" s="24">
        <v>229187</v>
      </c>
      <c r="M6817" s="24">
        <v>184168</v>
      </c>
      <c r="N6817" s="24">
        <v>294669</v>
      </c>
      <c r="O6817" s="24">
        <v>245557</v>
      </c>
      <c r="P6817" s="24">
        <v>392892</v>
      </c>
      <c r="Q6817" s="24">
        <v>306947</v>
      </c>
      <c r="R6817" s="24">
        <v>491115</v>
      </c>
      <c r="S6817" s="24">
        <v>347873</v>
      </c>
      <c r="T6817" s="24">
        <v>556596</v>
      </c>
      <c r="U6817" s="24">
        <v>388799</v>
      </c>
      <c r="V6817" s="24">
        <v>622078</v>
      </c>
    </row>
    <row r="6818" spans="1:22" hidden="1" x14ac:dyDescent="0.3">
      <c r="A6818" s="55"/>
      <c r="B6818" s="55">
        <v>2023</v>
      </c>
      <c r="C6818" s="55" t="s">
        <v>585</v>
      </c>
      <c r="D6818" t="s">
        <v>74</v>
      </c>
      <c r="E6818" s="55" t="s">
        <v>587</v>
      </c>
      <c r="F6818" s="55" t="s">
        <v>355</v>
      </c>
      <c r="G6818" s="23">
        <v>1</v>
      </c>
      <c r="H6818" s="23" t="s">
        <v>14</v>
      </c>
      <c r="I6818" s="24">
        <v>139940</v>
      </c>
      <c r="J6818" s="24">
        <v>244894</v>
      </c>
      <c r="K6818" s="24">
        <v>181336</v>
      </c>
      <c r="L6818" s="24">
        <v>317338</v>
      </c>
      <c r="M6818" s="24">
        <v>216426</v>
      </c>
      <c r="N6818" s="24">
        <v>378746</v>
      </c>
      <c r="O6818" s="24">
        <v>257703</v>
      </c>
      <c r="P6818" s="24">
        <v>450981</v>
      </c>
      <c r="Q6818" s="24">
        <v>303792</v>
      </c>
      <c r="R6818" s="24">
        <v>531635</v>
      </c>
      <c r="S6818" s="24">
        <v>333154</v>
      </c>
      <c r="T6818" s="24">
        <v>583020</v>
      </c>
      <c r="U6818" s="24">
        <v>360684</v>
      </c>
      <c r="V6818" s="24">
        <v>631198</v>
      </c>
    </row>
    <row r="6819" spans="1:22" hidden="1" x14ac:dyDescent="0.3">
      <c r="A6819" s="55"/>
      <c r="B6819" s="55">
        <v>2023</v>
      </c>
      <c r="C6819" s="55" t="s">
        <v>585</v>
      </c>
      <c r="D6819" t="s">
        <v>74</v>
      </c>
      <c r="E6819" s="55" t="s">
        <v>587</v>
      </c>
      <c r="F6819" s="55" t="s">
        <v>355</v>
      </c>
      <c r="G6819" s="23">
        <v>2</v>
      </c>
      <c r="H6819" s="23" t="s">
        <v>30</v>
      </c>
      <c r="I6819" s="24">
        <v>119118</v>
      </c>
      <c r="J6819" s="24">
        <v>208456</v>
      </c>
      <c r="K6819" s="24">
        <v>157772</v>
      </c>
      <c r="L6819" s="24">
        <v>276102</v>
      </c>
      <c r="M6819" s="24">
        <v>193319</v>
      </c>
      <c r="N6819" s="24">
        <v>338308</v>
      </c>
      <c r="O6819" s="24">
        <v>241271</v>
      </c>
      <c r="P6819" s="24">
        <v>422225</v>
      </c>
      <c r="Q6819" s="24">
        <v>290716</v>
      </c>
      <c r="R6819" s="24">
        <v>508752</v>
      </c>
      <c r="S6819" s="24">
        <v>320654</v>
      </c>
      <c r="T6819" s="24">
        <v>561144</v>
      </c>
      <c r="U6819" s="24">
        <v>348562</v>
      </c>
      <c r="V6819" s="24">
        <v>609984</v>
      </c>
    </row>
    <row r="6820" spans="1:22" hidden="1" x14ac:dyDescent="0.3">
      <c r="A6820" s="55"/>
      <c r="B6820" s="55">
        <v>2023</v>
      </c>
      <c r="C6820" s="55" t="s">
        <v>585</v>
      </c>
      <c r="D6820" t="s">
        <v>74</v>
      </c>
      <c r="E6820" s="55" t="s">
        <v>587</v>
      </c>
      <c r="F6820" s="55" t="s">
        <v>355</v>
      </c>
      <c r="G6820" s="23">
        <v>3</v>
      </c>
      <c r="H6820" s="23" t="s">
        <v>31</v>
      </c>
      <c r="I6820" s="24">
        <v>111060</v>
      </c>
      <c r="J6820" s="24">
        <v>194356</v>
      </c>
      <c r="K6820" s="24">
        <v>153602</v>
      </c>
      <c r="L6820" s="24">
        <v>268803</v>
      </c>
      <c r="M6820" s="24">
        <v>195072</v>
      </c>
      <c r="N6820" s="24">
        <v>341377</v>
      </c>
      <c r="O6820" s="24">
        <v>255255</v>
      </c>
      <c r="P6820" s="24">
        <v>446697</v>
      </c>
      <c r="Q6820" s="24">
        <v>318065</v>
      </c>
      <c r="R6820" s="24">
        <v>556613</v>
      </c>
      <c r="S6820" s="24">
        <v>358187</v>
      </c>
      <c r="T6820" s="24">
        <v>626827</v>
      </c>
      <c r="U6820" s="24">
        <v>397772</v>
      </c>
      <c r="V6820" s="24">
        <v>696100</v>
      </c>
    </row>
    <row r="6821" spans="1:22" hidden="1" x14ac:dyDescent="0.3">
      <c r="A6821" s="55"/>
      <c r="B6821" s="55">
        <v>2023</v>
      </c>
      <c r="C6821" s="55" t="s">
        <v>585</v>
      </c>
      <c r="D6821" t="s">
        <v>74</v>
      </c>
      <c r="E6821" s="55" t="s">
        <v>587</v>
      </c>
      <c r="F6821" s="55" t="s">
        <v>355</v>
      </c>
      <c r="G6821" s="23">
        <v>4</v>
      </c>
      <c r="H6821" s="23" t="s">
        <v>29</v>
      </c>
      <c r="I6821" s="24">
        <v>120693</v>
      </c>
      <c r="J6821" s="24">
        <v>193109</v>
      </c>
      <c r="K6821" s="24">
        <v>168970</v>
      </c>
      <c r="L6821" s="24">
        <v>270352</v>
      </c>
      <c r="M6821" s="24">
        <v>217247</v>
      </c>
      <c r="N6821" s="24">
        <v>347596</v>
      </c>
      <c r="O6821" s="24">
        <v>289663</v>
      </c>
      <c r="P6821" s="24">
        <v>463461</v>
      </c>
      <c r="Q6821" s="24">
        <v>362079</v>
      </c>
      <c r="R6821" s="24">
        <v>579326</v>
      </c>
      <c r="S6821" s="24">
        <v>410356</v>
      </c>
      <c r="T6821" s="24">
        <v>656570</v>
      </c>
      <c r="U6821" s="24">
        <v>458633</v>
      </c>
      <c r="V6821" s="24">
        <v>733813</v>
      </c>
    </row>
    <row r="6822" spans="1:22" x14ac:dyDescent="0.3">
      <c r="B6822" s="54" t="s">
        <v>620</v>
      </c>
      <c r="C6822" t="s">
        <v>610</v>
      </c>
      <c r="D6822" t="s">
        <v>74</v>
      </c>
      <c r="E6822" t="s">
        <v>587</v>
      </c>
      <c r="F6822" s="58" t="s">
        <v>355</v>
      </c>
      <c r="G6822" s="23">
        <v>1</v>
      </c>
      <c r="H6822" s="23" t="s">
        <v>14</v>
      </c>
      <c r="I6822" s="24">
        <v>138370</v>
      </c>
      <c r="J6822" s="24">
        <v>242148</v>
      </c>
      <c r="K6822" s="24">
        <v>179172</v>
      </c>
      <c r="L6822" s="24">
        <v>313551</v>
      </c>
      <c r="M6822" s="24">
        <v>214582</v>
      </c>
      <c r="N6822" s="24">
        <v>375519</v>
      </c>
      <c r="O6822" s="24">
        <v>256234</v>
      </c>
      <c r="P6822" s="24">
        <v>448410</v>
      </c>
      <c r="Q6822" s="24">
        <v>301971</v>
      </c>
      <c r="R6822" s="24">
        <v>528448</v>
      </c>
      <c r="S6822" s="24">
        <v>331081</v>
      </c>
      <c r="T6822" s="24">
        <v>579392</v>
      </c>
      <c r="U6822" s="24">
        <v>357228</v>
      </c>
      <c r="V6822" s="24">
        <v>625148</v>
      </c>
    </row>
    <row r="6823" spans="1:22" x14ac:dyDescent="0.3">
      <c r="B6823" s="54" t="s">
        <v>620</v>
      </c>
      <c r="C6823" t="s">
        <v>610</v>
      </c>
      <c r="D6823" t="s">
        <v>74</v>
      </c>
      <c r="E6823" t="s">
        <v>587</v>
      </c>
      <c r="F6823" s="58" t="s">
        <v>355</v>
      </c>
      <c r="G6823" s="23">
        <v>2</v>
      </c>
      <c r="H6823" s="23" t="s">
        <v>30</v>
      </c>
      <c r="I6823" s="24">
        <v>121101</v>
      </c>
      <c r="J6823" s="24">
        <v>211927</v>
      </c>
      <c r="K6823" s="24">
        <v>158551</v>
      </c>
      <c r="L6823" s="24">
        <v>277464</v>
      </c>
      <c r="M6823" s="24">
        <v>192642</v>
      </c>
      <c r="N6823" s="24">
        <v>337124</v>
      </c>
      <c r="O6823" s="24">
        <v>236125</v>
      </c>
      <c r="P6823" s="24">
        <v>413219</v>
      </c>
      <c r="Q6823" s="24">
        <v>280745</v>
      </c>
      <c r="R6823" s="24">
        <v>491304</v>
      </c>
      <c r="S6823" s="24">
        <v>309983</v>
      </c>
      <c r="T6823" s="24">
        <v>542470</v>
      </c>
      <c r="U6823" s="24">
        <v>336689</v>
      </c>
      <c r="V6823" s="24">
        <v>589206</v>
      </c>
    </row>
    <row r="6824" spans="1:22" x14ac:dyDescent="0.3">
      <c r="B6824" s="54" t="s">
        <v>620</v>
      </c>
      <c r="C6824" t="s">
        <v>610</v>
      </c>
      <c r="D6824" t="s">
        <v>74</v>
      </c>
      <c r="E6824" t="s">
        <v>587</v>
      </c>
      <c r="F6824" s="58" t="s">
        <v>355</v>
      </c>
      <c r="G6824" s="23">
        <v>3</v>
      </c>
      <c r="H6824" s="23" t="s">
        <v>31</v>
      </c>
      <c r="I6824" s="24">
        <v>111115</v>
      </c>
      <c r="J6824" s="24">
        <v>194451</v>
      </c>
      <c r="K6824" s="24">
        <v>151456</v>
      </c>
      <c r="L6824" s="24">
        <v>265048</v>
      </c>
      <c r="M6824" s="24">
        <v>191699</v>
      </c>
      <c r="N6824" s="24">
        <v>335474</v>
      </c>
      <c r="O6824" s="24">
        <v>252559</v>
      </c>
      <c r="P6824" s="24">
        <v>441978</v>
      </c>
      <c r="Q6824" s="24">
        <v>312849</v>
      </c>
      <c r="R6824" s="24">
        <v>547485</v>
      </c>
      <c r="S6824" s="24">
        <v>352408</v>
      </c>
      <c r="T6824" s="24">
        <v>616715</v>
      </c>
      <c r="U6824" s="24">
        <v>391462</v>
      </c>
      <c r="V6824" s="24">
        <v>685058</v>
      </c>
    </row>
    <row r="6825" spans="1:22" x14ac:dyDescent="0.3">
      <c r="B6825" s="54" t="s">
        <v>620</v>
      </c>
      <c r="C6825" t="s">
        <v>610</v>
      </c>
      <c r="D6825" t="s">
        <v>74</v>
      </c>
      <c r="E6825" t="s">
        <v>587</v>
      </c>
      <c r="F6825" s="58" t="s">
        <v>355</v>
      </c>
      <c r="G6825" s="23">
        <v>4</v>
      </c>
      <c r="H6825" s="23" t="s">
        <v>29</v>
      </c>
      <c r="I6825" s="24">
        <v>122120</v>
      </c>
      <c r="J6825" s="24">
        <v>195392</v>
      </c>
      <c r="K6825" s="24">
        <v>170968</v>
      </c>
      <c r="L6825" s="24">
        <v>273549</v>
      </c>
      <c r="M6825" s="24">
        <v>219816</v>
      </c>
      <c r="N6825" s="24">
        <v>351706</v>
      </c>
      <c r="O6825" s="24">
        <v>293088</v>
      </c>
      <c r="P6825" s="24">
        <v>468941</v>
      </c>
      <c r="Q6825" s="24">
        <v>366360</v>
      </c>
      <c r="R6825" s="24">
        <v>586176</v>
      </c>
      <c r="S6825" s="24">
        <v>415208</v>
      </c>
      <c r="T6825" s="24">
        <v>664333</v>
      </c>
      <c r="U6825" s="24">
        <v>464056</v>
      </c>
      <c r="V6825" s="24">
        <v>742490</v>
      </c>
    </row>
    <row r="6826" spans="1:22" hidden="1" x14ac:dyDescent="0.3">
      <c r="A6826" s="55"/>
      <c r="B6826" s="55">
        <v>2023</v>
      </c>
      <c r="C6826" s="55" t="s">
        <v>573</v>
      </c>
      <c r="D6826" t="s">
        <v>152</v>
      </c>
      <c r="E6826" s="55" t="s">
        <v>574</v>
      </c>
      <c r="F6826" s="55" t="s">
        <v>453</v>
      </c>
      <c r="G6826" s="23">
        <v>1</v>
      </c>
      <c r="H6826" s="23" t="s">
        <v>14</v>
      </c>
      <c r="I6826" s="24">
        <v>118526</v>
      </c>
      <c r="J6826" s="24">
        <v>207421</v>
      </c>
      <c r="K6826" s="24">
        <v>154189</v>
      </c>
      <c r="L6826" s="24">
        <v>269830</v>
      </c>
      <c r="M6826" s="24">
        <v>184550</v>
      </c>
      <c r="N6826" s="24">
        <v>322963</v>
      </c>
      <c r="O6826" s="24">
        <v>220477</v>
      </c>
      <c r="P6826" s="24">
        <v>385835</v>
      </c>
      <c r="Q6826" s="24">
        <v>260425</v>
      </c>
      <c r="R6826" s="24">
        <v>455743</v>
      </c>
      <c r="S6826" s="24">
        <v>285816</v>
      </c>
      <c r="T6826" s="24">
        <v>500177</v>
      </c>
      <c r="U6826" s="24">
        <v>309826</v>
      </c>
      <c r="V6826" s="24">
        <v>542195</v>
      </c>
    </row>
    <row r="6827" spans="1:22" hidden="1" x14ac:dyDescent="0.3">
      <c r="A6827" s="55"/>
      <c r="B6827" s="55">
        <v>2023</v>
      </c>
      <c r="C6827" s="55" t="s">
        <v>573</v>
      </c>
      <c r="D6827" t="s">
        <v>152</v>
      </c>
      <c r="E6827" s="55" t="s">
        <v>574</v>
      </c>
      <c r="F6827" s="55" t="s">
        <v>453</v>
      </c>
      <c r="G6827" s="23">
        <v>2</v>
      </c>
      <c r="H6827" s="23" t="s">
        <v>30</v>
      </c>
      <c r="I6827" s="24">
        <v>97646</v>
      </c>
      <c r="J6827" s="24">
        <v>170881</v>
      </c>
      <c r="K6827" s="24">
        <v>130560</v>
      </c>
      <c r="L6827" s="24">
        <v>228480</v>
      </c>
      <c r="M6827" s="24">
        <v>161379</v>
      </c>
      <c r="N6827" s="24">
        <v>282413</v>
      </c>
      <c r="O6827" s="24">
        <v>204000</v>
      </c>
      <c r="P6827" s="24">
        <v>356999</v>
      </c>
      <c r="Q6827" s="24">
        <v>247313</v>
      </c>
      <c r="R6827" s="24">
        <v>432797</v>
      </c>
      <c r="S6827" s="24">
        <v>273281</v>
      </c>
      <c r="T6827" s="24">
        <v>478241</v>
      </c>
      <c r="U6827" s="24">
        <v>297670</v>
      </c>
      <c r="V6827" s="24">
        <v>520923</v>
      </c>
    </row>
    <row r="6828" spans="1:22" hidden="1" x14ac:dyDescent="0.3">
      <c r="A6828" s="55"/>
      <c r="B6828" s="55">
        <v>2023</v>
      </c>
      <c r="C6828" s="55" t="s">
        <v>573</v>
      </c>
      <c r="D6828" t="s">
        <v>152</v>
      </c>
      <c r="E6828" s="55" t="s">
        <v>574</v>
      </c>
      <c r="F6828" s="55" t="s">
        <v>453</v>
      </c>
      <c r="G6828" s="23">
        <v>3</v>
      </c>
      <c r="H6828" s="23" t="s">
        <v>31</v>
      </c>
      <c r="I6828" s="24">
        <v>89000</v>
      </c>
      <c r="J6828" s="24">
        <v>155750</v>
      </c>
      <c r="K6828" s="24">
        <v>122712</v>
      </c>
      <c r="L6828" s="24">
        <v>214746</v>
      </c>
      <c r="M6828" s="24">
        <v>155350</v>
      </c>
      <c r="N6828" s="24">
        <v>271862</v>
      </c>
      <c r="O6828" s="24">
        <v>202279</v>
      </c>
      <c r="P6828" s="24">
        <v>353988</v>
      </c>
      <c r="Q6828" s="24">
        <v>251841</v>
      </c>
      <c r="R6828" s="24">
        <v>440722</v>
      </c>
      <c r="S6828" s="24">
        <v>283127</v>
      </c>
      <c r="T6828" s="24">
        <v>495473</v>
      </c>
      <c r="U6828" s="24">
        <v>313874</v>
      </c>
      <c r="V6828" s="24">
        <v>549280</v>
      </c>
    </row>
    <row r="6829" spans="1:22" hidden="1" x14ac:dyDescent="0.3">
      <c r="A6829" s="55"/>
      <c r="B6829" s="55">
        <v>2023</v>
      </c>
      <c r="C6829" s="55" t="s">
        <v>573</v>
      </c>
      <c r="D6829" t="s">
        <v>152</v>
      </c>
      <c r="E6829" s="55" t="s">
        <v>574</v>
      </c>
      <c r="F6829" s="55" t="s">
        <v>453</v>
      </c>
      <c r="G6829" s="23">
        <v>4</v>
      </c>
      <c r="H6829" s="23" t="s">
        <v>29</v>
      </c>
      <c r="I6829" s="24">
        <v>102152</v>
      </c>
      <c r="J6829" s="24">
        <v>163443</v>
      </c>
      <c r="K6829" s="24">
        <v>143013</v>
      </c>
      <c r="L6829" s="24">
        <v>228820</v>
      </c>
      <c r="M6829" s="24">
        <v>183874</v>
      </c>
      <c r="N6829" s="24">
        <v>294198</v>
      </c>
      <c r="O6829" s="24">
        <v>245165</v>
      </c>
      <c r="P6829" s="24">
        <v>392264</v>
      </c>
      <c r="Q6829" s="24">
        <v>306456</v>
      </c>
      <c r="R6829" s="24">
        <v>490330</v>
      </c>
      <c r="S6829" s="24">
        <v>347317</v>
      </c>
      <c r="T6829" s="24">
        <v>555707</v>
      </c>
      <c r="U6829" s="24">
        <v>388178</v>
      </c>
      <c r="V6829" s="24">
        <v>621084</v>
      </c>
    </row>
    <row r="6830" spans="1:22" x14ac:dyDescent="0.3">
      <c r="B6830" s="54" t="s">
        <v>620</v>
      </c>
      <c r="C6830" t="s">
        <v>618</v>
      </c>
      <c r="D6830" t="s">
        <v>152</v>
      </c>
      <c r="E6830" t="s">
        <v>574</v>
      </c>
      <c r="F6830" s="58" t="s">
        <v>453</v>
      </c>
      <c r="G6830" s="23">
        <v>1</v>
      </c>
      <c r="H6830" s="23" t="s">
        <v>14</v>
      </c>
      <c r="I6830" s="24">
        <v>118862</v>
      </c>
      <c r="J6830" s="24">
        <v>208009</v>
      </c>
      <c r="K6830" s="24">
        <v>154464</v>
      </c>
      <c r="L6830" s="24">
        <v>270313</v>
      </c>
      <c r="M6830" s="24">
        <v>185358</v>
      </c>
      <c r="N6830" s="24">
        <v>324376</v>
      </c>
      <c r="O6830" s="24">
        <v>221887</v>
      </c>
      <c r="P6830" s="24">
        <v>388302</v>
      </c>
      <c r="Q6830" s="24">
        <v>261966</v>
      </c>
      <c r="R6830" s="24">
        <v>458440</v>
      </c>
      <c r="S6830" s="24">
        <v>287426</v>
      </c>
      <c r="T6830" s="24">
        <v>502996</v>
      </c>
      <c r="U6830" s="24">
        <v>310649</v>
      </c>
      <c r="V6830" s="24">
        <v>543636</v>
      </c>
    </row>
    <row r="6831" spans="1:22" x14ac:dyDescent="0.3">
      <c r="B6831" s="54" t="s">
        <v>620</v>
      </c>
      <c r="C6831" t="s">
        <v>618</v>
      </c>
      <c r="D6831" t="s">
        <v>152</v>
      </c>
      <c r="E6831" t="s">
        <v>574</v>
      </c>
      <c r="F6831" s="58" t="s">
        <v>453</v>
      </c>
      <c r="G6831" s="23">
        <v>2</v>
      </c>
      <c r="H6831" s="23" t="s">
        <v>30</v>
      </c>
      <c r="I6831" s="24">
        <v>101695</v>
      </c>
      <c r="J6831" s="24">
        <v>177965</v>
      </c>
      <c r="K6831" s="24">
        <v>133965</v>
      </c>
      <c r="L6831" s="24">
        <v>234439</v>
      </c>
      <c r="M6831" s="24">
        <v>163546</v>
      </c>
      <c r="N6831" s="24">
        <v>286206</v>
      </c>
      <c r="O6831" s="24">
        <v>201896</v>
      </c>
      <c r="P6831" s="24">
        <v>353317</v>
      </c>
      <c r="Q6831" s="24">
        <v>240865</v>
      </c>
      <c r="R6831" s="24">
        <v>421513</v>
      </c>
      <c r="S6831" s="24">
        <v>266319</v>
      </c>
      <c r="T6831" s="24">
        <v>466059</v>
      </c>
      <c r="U6831" s="24">
        <v>289803</v>
      </c>
      <c r="V6831" s="24">
        <v>507156</v>
      </c>
    </row>
    <row r="6832" spans="1:22" x14ac:dyDescent="0.3">
      <c r="B6832" s="54" t="s">
        <v>620</v>
      </c>
      <c r="C6832" t="s">
        <v>618</v>
      </c>
      <c r="D6832" t="s">
        <v>152</v>
      </c>
      <c r="E6832" t="s">
        <v>574</v>
      </c>
      <c r="F6832" s="58" t="s">
        <v>453</v>
      </c>
      <c r="G6832" s="23">
        <v>3</v>
      </c>
      <c r="H6832" s="23" t="s">
        <v>31</v>
      </c>
      <c r="I6832" s="24">
        <v>90643</v>
      </c>
      <c r="J6832" s="24">
        <v>158626</v>
      </c>
      <c r="K6832" s="24">
        <v>122820</v>
      </c>
      <c r="L6832" s="24">
        <v>214935</v>
      </c>
      <c r="M6832" s="24">
        <v>154899</v>
      </c>
      <c r="N6832" s="24">
        <v>271074</v>
      </c>
      <c r="O6832" s="24">
        <v>203510</v>
      </c>
      <c r="P6832" s="24">
        <v>356143</v>
      </c>
      <c r="Q6832" s="24">
        <v>251554</v>
      </c>
      <c r="R6832" s="24">
        <v>440220</v>
      </c>
      <c r="S6832" s="24">
        <v>282954</v>
      </c>
      <c r="T6832" s="24">
        <v>495170</v>
      </c>
      <c r="U6832" s="24">
        <v>313850</v>
      </c>
      <c r="V6832" s="24">
        <v>549238</v>
      </c>
    </row>
    <row r="6833" spans="1:22" x14ac:dyDescent="0.3">
      <c r="B6833" s="54" t="s">
        <v>620</v>
      </c>
      <c r="C6833" t="s">
        <v>618</v>
      </c>
      <c r="D6833" t="s">
        <v>152</v>
      </c>
      <c r="E6833" t="s">
        <v>574</v>
      </c>
      <c r="F6833" s="58" t="s">
        <v>453</v>
      </c>
      <c r="G6833" s="23">
        <v>4</v>
      </c>
      <c r="H6833" s="23" t="s">
        <v>29</v>
      </c>
      <c r="I6833" s="24">
        <v>104845</v>
      </c>
      <c r="J6833" s="24">
        <v>167752</v>
      </c>
      <c r="K6833" s="24">
        <v>146783</v>
      </c>
      <c r="L6833" s="24">
        <v>234852</v>
      </c>
      <c r="M6833" s="24">
        <v>188720</v>
      </c>
      <c r="N6833" s="24">
        <v>301953</v>
      </c>
      <c r="O6833" s="24">
        <v>251627</v>
      </c>
      <c r="P6833" s="24">
        <v>402604</v>
      </c>
      <c r="Q6833" s="24">
        <v>314534</v>
      </c>
      <c r="R6833" s="24">
        <v>503255</v>
      </c>
      <c r="S6833" s="24">
        <v>356472</v>
      </c>
      <c r="T6833" s="24">
        <v>570355</v>
      </c>
      <c r="U6833" s="24">
        <v>398410</v>
      </c>
      <c r="V6833" s="24">
        <v>637456</v>
      </c>
    </row>
    <row r="6834" spans="1:22" hidden="1" x14ac:dyDescent="0.3">
      <c r="A6834" s="55"/>
      <c r="B6834" s="55">
        <v>2023</v>
      </c>
      <c r="C6834" s="55" t="s">
        <v>533</v>
      </c>
      <c r="D6834" t="s">
        <v>170</v>
      </c>
      <c r="E6834" s="55" t="s">
        <v>536</v>
      </c>
      <c r="F6834" s="55" t="s">
        <v>340</v>
      </c>
      <c r="G6834" s="23">
        <v>1</v>
      </c>
      <c r="H6834" s="23" t="s">
        <v>14</v>
      </c>
      <c r="I6834" s="24">
        <v>124367</v>
      </c>
      <c r="J6834" s="24">
        <v>217642</v>
      </c>
      <c r="K6834" s="24">
        <v>161351</v>
      </c>
      <c r="L6834" s="24">
        <v>282363</v>
      </c>
      <c r="M6834" s="24">
        <v>192743</v>
      </c>
      <c r="N6834" s="24">
        <v>337300</v>
      </c>
      <c r="O6834" s="24">
        <v>229739</v>
      </c>
      <c r="P6834" s="24">
        <v>402044</v>
      </c>
      <c r="Q6834" s="24">
        <v>270994</v>
      </c>
      <c r="R6834" s="24">
        <v>474239</v>
      </c>
      <c r="S6834" s="24">
        <v>297258</v>
      </c>
      <c r="T6834" s="24">
        <v>520201</v>
      </c>
      <c r="U6834" s="24">
        <v>321948</v>
      </c>
      <c r="V6834" s="24">
        <v>563409</v>
      </c>
    </row>
    <row r="6835" spans="1:22" hidden="1" x14ac:dyDescent="0.3">
      <c r="A6835" s="55"/>
      <c r="B6835" s="55">
        <v>2023</v>
      </c>
      <c r="C6835" s="55" t="s">
        <v>533</v>
      </c>
      <c r="D6835" t="s">
        <v>170</v>
      </c>
      <c r="E6835" s="55" t="s">
        <v>536</v>
      </c>
      <c r="F6835" s="55" t="s">
        <v>340</v>
      </c>
      <c r="G6835" s="23">
        <v>2</v>
      </c>
      <c r="H6835" s="23" t="s">
        <v>30</v>
      </c>
      <c r="I6835" s="24">
        <v>104812</v>
      </c>
      <c r="J6835" s="24">
        <v>183421</v>
      </c>
      <c r="K6835" s="24">
        <v>139221</v>
      </c>
      <c r="L6835" s="24">
        <v>243637</v>
      </c>
      <c r="M6835" s="24">
        <v>171042</v>
      </c>
      <c r="N6835" s="24">
        <v>299324</v>
      </c>
      <c r="O6835" s="24">
        <v>214307</v>
      </c>
      <c r="P6835" s="24">
        <v>375038</v>
      </c>
      <c r="Q6835" s="24">
        <v>258714</v>
      </c>
      <c r="R6835" s="24">
        <v>452749</v>
      </c>
      <c r="S6835" s="24">
        <v>285518</v>
      </c>
      <c r="T6835" s="24">
        <v>499657</v>
      </c>
      <c r="U6835" s="24">
        <v>310564</v>
      </c>
      <c r="V6835" s="24">
        <v>543487</v>
      </c>
    </row>
    <row r="6836" spans="1:22" hidden="1" x14ac:dyDescent="0.3">
      <c r="A6836" s="55"/>
      <c r="B6836" s="55">
        <v>2023</v>
      </c>
      <c r="C6836" s="55" t="s">
        <v>533</v>
      </c>
      <c r="D6836" t="s">
        <v>170</v>
      </c>
      <c r="E6836" s="55" t="s">
        <v>536</v>
      </c>
      <c r="F6836" s="55" t="s">
        <v>340</v>
      </c>
      <c r="G6836" s="23">
        <v>3</v>
      </c>
      <c r="H6836" s="23" t="s">
        <v>31</v>
      </c>
      <c r="I6836" s="24">
        <v>97062</v>
      </c>
      <c r="J6836" s="24">
        <v>169858</v>
      </c>
      <c r="K6836" s="24">
        <v>134118</v>
      </c>
      <c r="L6836" s="24">
        <v>234707</v>
      </c>
      <c r="M6836" s="24">
        <v>170169</v>
      </c>
      <c r="N6836" s="24">
        <v>297796</v>
      </c>
      <c r="O6836" s="24">
        <v>222346</v>
      </c>
      <c r="P6836" s="24">
        <v>389105</v>
      </c>
      <c r="Q6836" s="24">
        <v>276988</v>
      </c>
      <c r="R6836" s="24">
        <v>484730</v>
      </c>
      <c r="S6836" s="24">
        <v>311773</v>
      </c>
      <c r="T6836" s="24">
        <v>545603</v>
      </c>
      <c r="U6836" s="24">
        <v>346053</v>
      </c>
      <c r="V6836" s="24">
        <v>605593</v>
      </c>
    </row>
    <row r="6837" spans="1:22" hidden="1" x14ac:dyDescent="0.3">
      <c r="A6837" s="55"/>
      <c r="B6837" s="55">
        <v>2023</v>
      </c>
      <c r="C6837" s="55" t="s">
        <v>533</v>
      </c>
      <c r="D6837" t="s">
        <v>170</v>
      </c>
      <c r="E6837" s="55" t="s">
        <v>536</v>
      </c>
      <c r="F6837" s="55" t="s">
        <v>340</v>
      </c>
      <c r="G6837" s="23">
        <v>4</v>
      </c>
      <c r="H6837" s="23" t="s">
        <v>29</v>
      </c>
      <c r="I6837" s="24">
        <v>107238</v>
      </c>
      <c r="J6837" s="24">
        <v>171581</v>
      </c>
      <c r="K6837" s="24">
        <v>150134</v>
      </c>
      <c r="L6837" s="24">
        <v>240214</v>
      </c>
      <c r="M6837" s="24">
        <v>193029</v>
      </c>
      <c r="N6837" s="24">
        <v>308846</v>
      </c>
      <c r="O6837" s="24">
        <v>257372</v>
      </c>
      <c r="P6837" s="24">
        <v>411795</v>
      </c>
      <c r="Q6837" s="24">
        <v>321715</v>
      </c>
      <c r="R6837" s="24">
        <v>514744</v>
      </c>
      <c r="S6837" s="24">
        <v>364610</v>
      </c>
      <c r="T6837" s="24">
        <v>583376</v>
      </c>
      <c r="U6837" s="24">
        <v>407505</v>
      </c>
      <c r="V6837" s="24">
        <v>652008</v>
      </c>
    </row>
    <row r="6838" spans="1:22" x14ac:dyDescent="0.3">
      <c r="B6838" s="54" t="s">
        <v>620</v>
      </c>
      <c r="C6838" t="s">
        <v>609</v>
      </c>
      <c r="D6838" t="s">
        <v>170</v>
      </c>
      <c r="E6838" t="s">
        <v>536</v>
      </c>
      <c r="F6838" s="58" t="s">
        <v>340</v>
      </c>
      <c r="G6838" s="23">
        <v>1</v>
      </c>
      <c r="H6838" s="23" t="s">
        <v>14</v>
      </c>
      <c r="I6838" s="24">
        <v>124646</v>
      </c>
      <c r="J6838" s="24">
        <v>218130</v>
      </c>
      <c r="K6838" s="24">
        <v>161630</v>
      </c>
      <c r="L6838" s="24">
        <v>282852</v>
      </c>
      <c r="M6838" s="24">
        <v>193725</v>
      </c>
      <c r="N6838" s="24">
        <v>339019</v>
      </c>
      <c r="O6838" s="24">
        <v>231557</v>
      </c>
      <c r="P6838" s="24">
        <v>405225</v>
      </c>
      <c r="Q6838" s="24">
        <v>273085</v>
      </c>
      <c r="R6838" s="24">
        <v>477899</v>
      </c>
      <c r="S6838" s="24">
        <v>299497</v>
      </c>
      <c r="T6838" s="24">
        <v>524119</v>
      </c>
      <c r="U6838" s="24">
        <v>323367</v>
      </c>
      <c r="V6838" s="24">
        <v>565892</v>
      </c>
    </row>
    <row r="6839" spans="1:22" x14ac:dyDescent="0.3">
      <c r="B6839" s="54" t="s">
        <v>620</v>
      </c>
      <c r="C6839" t="s">
        <v>609</v>
      </c>
      <c r="D6839" t="s">
        <v>170</v>
      </c>
      <c r="E6839" t="s">
        <v>536</v>
      </c>
      <c r="F6839" s="58" t="s">
        <v>340</v>
      </c>
      <c r="G6839" s="23">
        <v>2</v>
      </c>
      <c r="H6839" s="23" t="s">
        <v>30</v>
      </c>
      <c r="I6839" s="24">
        <v>108121</v>
      </c>
      <c r="J6839" s="24">
        <v>189212</v>
      </c>
      <c r="K6839" s="24">
        <v>141898</v>
      </c>
      <c r="L6839" s="24">
        <v>248322</v>
      </c>
      <c r="M6839" s="24">
        <v>172731</v>
      </c>
      <c r="N6839" s="24">
        <v>302279</v>
      </c>
      <c r="O6839" s="24">
        <v>212315</v>
      </c>
      <c r="P6839" s="24">
        <v>371551</v>
      </c>
      <c r="Q6839" s="24">
        <v>252775</v>
      </c>
      <c r="R6839" s="24">
        <v>442356</v>
      </c>
      <c r="S6839" s="24">
        <v>279253</v>
      </c>
      <c r="T6839" s="24">
        <v>488693</v>
      </c>
      <c r="U6839" s="24">
        <v>303536</v>
      </c>
      <c r="V6839" s="24">
        <v>531188</v>
      </c>
    </row>
    <row r="6840" spans="1:22" x14ac:dyDescent="0.3">
      <c r="B6840" s="54" t="s">
        <v>620</v>
      </c>
      <c r="C6840" t="s">
        <v>609</v>
      </c>
      <c r="D6840" t="s">
        <v>170</v>
      </c>
      <c r="E6840" t="s">
        <v>536</v>
      </c>
      <c r="F6840" s="58" t="s">
        <v>340</v>
      </c>
      <c r="G6840" s="23">
        <v>3</v>
      </c>
      <c r="H6840" s="23" t="s">
        <v>31</v>
      </c>
      <c r="I6840" s="24">
        <v>98099</v>
      </c>
      <c r="J6840" s="24">
        <v>171673</v>
      </c>
      <c r="K6840" s="24">
        <v>133410</v>
      </c>
      <c r="L6840" s="24">
        <v>233468</v>
      </c>
      <c r="M6840" s="24">
        <v>168629</v>
      </c>
      <c r="N6840" s="24">
        <v>295100</v>
      </c>
      <c r="O6840" s="24">
        <v>221929</v>
      </c>
      <c r="P6840" s="24">
        <v>388376</v>
      </c>
      <c r="Q6840" s="24">
        <v>274684</v>
      </c>
      <c r="R6840" s="24">
        <v>480697</v>
      </c>
      <c r="S6840" s="24">
        <v>309248</v>
      </c>
      <c r="T6840" s="24">
        <v>541184</v>
      </c>
      <c r="U6840" s="24">
        <v>343327</v>
      </c>
      <c r="V6840" s="24">
        <v>600822</v>
      </c>
    </row>
    <row r="6841" spans="1:22" x14ac:dyDescent="0.3">
      <c r="B6841" s="54" t="s">
        <v>620</v>
      </c>
      <c r="C6841" t="s">
        <v>609</v>
      </c>
      <c r="D6841" t="s">
        <v>170</v>
      </c>
      <c r="E6841" t="s">
        <v>536</v>
      </c>
      <c r="F6841" s="58" t="s">
        <v>340</v>
      </c>
      <c r="G6841" s="23">
        <v>4</v>
      </c>
      <c r="H6841" s="23" t="s">
        <v>29</v>
      </c>
      <c r="I6841" s="24">
        <v>109983</v>
      </c>
      <c r="J6841" s="24">
        <v>175973</v>
      </c>
      <c r="K6841" s="24">
        <v>153976</v>
      </c>
      <c r="L6841" s="24">
        <v>246362</v>
      </c>
      <c r="M6841" s="24">
        <v>197970</v>
      </c>
      <c r="N6841" s="24">
        <v>316752</v>
      </c>
      <c r="O6841" s="24">
        <v>263960</v>
      </c>
      <c r="P6841" s="24">
        <v>422335</v>
      </c>
      <c r="Q6841" s="24">
        <v>329950</v>
      </c>
      <c r="R6841" s="24">
        <v>527919</v>
      </c>
      <c r="S6841" s="24">
        <v>373943</v>
      </c>
      <c r="T6841" s="24">
        <v>598309</v>
      </c>
      <c r="U6841" s="24">
        <v>417936</v>
      </c>
      <c r="V6841" s="24">
        <v>668698</v>
      </c>
    </row>
    <row r="6842" spans="1:22" hidden="1" x14ac:dyDescent="0.3">
      <c r="A6842" s="55"/>
      <c r="B6842" s="55">
        <v>2023</v>
      </c>
      <c r="C6842" s="55" t="s">
        <v>551</v>
      </c>
      <c r="D6842" t="s">
        <v>175</v>
      </c>
      <c r="E6842" s="55" t="s">
        <v>559</v>
      </c>
      <c r="F6842" s="55" t="s">
        <v>415</v>
      </c>
      <c r="G6842" s="23">
        <v>1</v>
      </c>
      <c r="H6842" s="23" t="s">
        <v>14</v>
      </c>
      <c r="I6842" s="24">
        <v>111332</v>
      </c>
      <c r="J6842" s="24">
        <v>194830</v>
      </c>
      <c r="K6842" s="24">
        <v>144592</v>
      </c>
      <c r="L6842" s="24">
        <v>253035</v>
      </c>
      <c r="M6842" s="24">
        <v>172856</v>
      </c>
      <c r="N6842" s="24">
        <v>302499</v>
      </c>
      <c r="O6842" s="24">
        <v>206221</v>
      </c>
      <c r="P6842" s="24">
        <v>360886</v>
      </c>
      <c r="Q6842" s="24">
        <v>243382</v>
      </c>
      <c r="R6842" s="24">
        <v>425919</v>
      </c>
      <c r="S6842" s="24">
        <v>267026</v>
      </c>
      <c r="T6842" s="24">
        <v>467295</v>
      </c>
      <c r="U6842" s="24">
        <v>289304</v>
      </c>
      <c r="V6842" s="24">
        <v>506283</v>
      </c>
    </row>
    <row r="6843" spans="1:22" hidden="1" x14ac:dyDescent="0.3">
      <c r="A6843" s="55"/>
      <c r="B6843" s="55">
        <v>2023</v>
      </c>
      <c r="C6843" s="55" t="s">
        <v>551</v>
      </c>
      <c r="D6843" t="s">
        <v>175</v>
      </c>
      <c r="E6843" s="55" t="s">
        <v>559</v>
      </c>
      <c r="F6843" s="55" t="s">
        <v>415</v>
      </c>
      <c r="G6843" s="23">
        <v>2</v>
      </c>
      <c r="H6843" s="23" t="s">
        <v>30</v>
      </c>
      <c r="I6843" s="24">
        <v>93002</v>
      </c>
      <c r="J6843" s="24">
        <v>162754</v>
      </c>
      <c r="K6843" s="24">
        <v>123849</v>
      </c>
      <c r="L6843" s="24">
        <v>216736</v>
      </c>
      <c r="M6843" s="24">
        <v>152516</v>
      </c>
      <c r="N6843" s="24">
        <v>266903</v>
      </c>
      <c r="O6843" s="24">
        <v>191756</v>
      </c>
      <c r="P6843" s="24">
        <v>335573</v>
      </c>
      <c r="Q6843" s="24">
        <v>231872</v>
      </c>
      <c r="R6843" s="24">
        <v>405776</v>
      </c>
      <c r="S6843" s="24">
        <v>256022</v>
      </c>
      <c r="T6843" s="24">
        <v>448039</v>
      </c>
      <c r="U6843" s="24">
        <v>278634</v>
      </c>
      <c r="V6843" s="24">
        <v>487609</v>
      </c>
    </row>
    <row r="6844" spans="1:22" hidden="1" x14ac:dyDescent="0.3">
      <c r="A6844" s="55"/>
      <c r="B6844" s="55">
        <v>2023</v>
      </c>
      <c r="C6844" s="55" t="s">
        <v>551</v>
      </c>
      <c r="D6844" t="s">
        <v>175</v>
      </c>
      <c r="E6844" s="55" t="s">
        <v>559</v>
      </c>
      <c r="F6844" s="55" t="s">
        <v>415</v>
      </c>
      <c r="G6844" s="23">
        <v>3</v>
      </c>
      <c r="H6844" s="23" t="s">
        <v>31</v>
      </c>
      <c r="I6844" s="24">
        <v>85602</v>
      </c>
      <c r="J6844" s="24">
        <v>149803</v>
      </c>
      <c r="K6844" s="24">
        <v>118185</v>
      </c>
      <c r="L6844" s="24">
        <v>206824</v>
      </c>
      <c r="M6844" s="24">
        <v>149826</v>
      </c>
      <c r="N6844" s="24">
        <v>262195</v>
      </c>
      <c r="O6844" s="24">
        <v>195506</v>
      </c>
      <c r="P6844" s="24">
        <v>342135</v>
      </c>
      <c r="Q6844" s="24">
        <v>243498</v>
      </c>
      <c r="R6844" s="24">
        <v>426122</v>
      </c>
      <c r="S6844" s="24">
        <v>273952</v>
      </c>
      <c r="T6844" s="24">
        <v>479416</v>
      </c>
      <c r="U6844" s="24">
        <v>303933</v>
      </c>
      <c r="V6844" s="24">
        <v>531882</v>
      </c>
    </row>
    <row r="6845" spans="1:22" hidden="1" x14ac:dyDescent="0.3">
      <c r="A6845" s="55"/>
      <c r="B6845" s="55">
        <v>2023</v>
      </c>
      <c r="C6845" s="55" t="s">
        <v>551</v>
      </c>
      <c r="D6845" t="s">
        <v>175</v>
      </c>
      <c r="E6845" s="55" t="s">
        <v>559</v>
      </c>
      <c r="F6845" s="55" t="s">
        <v>415</v>
      </c>
      <c r="G6845" s="23">
        <v>4</v>
      </c>
      <c r="H6845" s="23" t="s">
        <v>29</v>
      </c>
      <c r="I6845" s="24">
        <v>95980</v>
      </c>
      <c r="J6845" s="24">
        <v>153568</v>
      </c>
      <c r="K6845" s="24">
        <v>134372</v>
      </c>
      <c r="L6845" s="24">
        <v>214995</v>
      </c>
      <c r="M6845" s="24">
        <v>172764</v>
      </c>
      <c r="N6845" s="24">
        <v>276422</v>
      </c>
      <c r="O6845" s="24">
        <v>230352</v>
      </c>
      <c r="P6845" s="24">
        <v>368563</v>
      </c>
      <c r="Q6845" s="24">
        <v>287940</v>
      </c>
      <c r="R6845" s="24">
        <v>460703</v>
      </c>
      <c r="S6845" s="24">
        <v>326332</v>
      </c>
      <c r="T6845" s="24">
        <v>522130</v>
      </c>
      <c r="U6845" s="24">
        <v>364724</v>
      </c>
      <c r="V6845" s="24">
        <v>583558</v>
      </c>
    </row>
    <row r="6846" spans="1:22" x14ac:dyDescent="0.3">
      <c r="B6846" s="54" t="s">
        <v>620</v>
      </c>
      <c r="C6846" t="s">
        <v>608</v>
      </c>
      <c r="D6846" t="s">
        <v>175</v>
      </c>
      <c r="E6846" t="s">
        <v>559</v>
      </c>
      <c r="F6846" s="58" t="s">
        <v>415</v>
      </c>
      <c r="G6846" s="23">
        <v>1</v>
      </c>
      <c r="H6846" s="23" t="s">
        <v>14</v>
      </c>
      <c r="I6846" s="24">
        <v>113407</v>
      </c>
      <c r="J6846" s="24">
        <v>198462</v>
      </c>
      <c r="K6846" s="24">
        <v>147027</v>
      </c>
      <c r="L6846" s="24">
        <v>257297</v>
      </c>
      <c r="M6846" s="24">
        <v>176203</v>
      </c>
      <c r="N6846" s="24">
        <v>308355</v>
      </c>
      <c r="O6846" s="24">
        <v>210584</v>
      </c>
      <c r="P6846" s="24">
        <v>368521</v>
      </c>
      <c r="Q6846" s="24">
        <v>248325</v>
      </c>
      <c r="R6846" s="24">
        <v>434569</v>
      </c>
      <c r="S6846" s="24">
        <v>272331</v>
      </c>
      <c r="T6846" s="24">
        <v>476579</v>
      </c>
      <c r="U6846" s="24">
        <v>294008</v>
      </c>
      <c r="V6846" s="24">
        <v>514514</v>
      </c>
    </row>
    <row r="6847" spans="1:22" x14ac:dyDescent="0.3">
      <c r="B6847" s="54" t="s">
        <v>620</v>
      </c>
      <c r="C6847" t="s">
        <v>608</v>
      </c>
      <c r="D6847" t="s">
        <v>175</v>
      </c>
      <c r="E6847" t="s">
        <v>559</v>
      </c>
      <c r="F6847" s="58" t="s">
        <v>415</v>
      </c>
      <c r="G6847" s="23">
        <v>2</v>
      </c>
      <c r="H6847" s="23" t="s">
        <v>30</v>
      </c>
      <c r="I6847" s="24">
        <v>98497</v>
      </c>
      <c r="J6847" s="24">
        <v>172370</v>
      </c>
      <c r="K6847" s="24">
        <v>129223</v>
      </c>
      <c r="L6847" s="24">
        <v>226140</v>
      </c>
      <c r="M6847" s="24">
        <v>157260</v>
      </c>
      <c r="N6847" s="24">
        <v>275205</v>
      </c>
      <c r="O6847" s="24">
        <v>193221</v>
      </c>
      <c r="P6847" s="24">
        <v>338138</v>
      </c>
      <c r="Q6847" s="24">
        <v>229999</v>
      </c>
      <c r="R6847" s="24">
        <v>402498</v>
      </c>
      <c r="S6847" s="24">
        <v>254072</v>
      </c>
      <c r="T6847" s="24">
        <v>444626</v>
      </c>
      <c r="U6847" s="24">
        <v>276136</v>
      </c>
      <c r="V6847" s="24">
        <v>483238</v>
      </c>
    </row>
    <row r="6848" spans="1:22" x14ac:dyDescent="0.3">
      <c r="B6848" s="54" t="s">
        <v>620</v>
      </c>
      <c r="C6848" t="s">
        <v>608</v>
      </c>
      <c r="D6848" t="s">
        <v>175</v>
      </c>
      <c r="E6848" t="s">
        <v>559</v>
      </c>
      <c r="F6848" s="58" t="s">
        <v>415</v>
      </c>
      <c r="G6848" s="23">
        <v>3</v>
      </c>
      <c r="H6848" s="23" t="s">
        <v>31</v>
      </c>
      <c r="I6848" s="24">
        <v>89511</v>
      </c>
      <c r="J6848" s="24">
        <v>156644</v>
      </c>
      <c r="K6848" s="24">
        <v>121771</v>
      </c>
      <c r="L6848" s="24">
        <v>213099</v>
      </c>
      <c r="M6848" s="24">
        <v>153946</v>
      </c>
      <c r="N6848" s="24">
        <v>269406</v>
      </c>
      <c r="O6848" s="24">
        <v>202637</v>
      </c>
      <c r="P6848" s="24">
        <v>354615</v>
      </c>
      <c r="Q6848" s="24">
        <v>250836</v>
      </c>
      <c r="R6848" s="24">
        <v>438962</v>
      </c>
      <c r="S6848" s="24">
        <v>282421</v>
      </c>
      <c r="T6848" s="24">
        <v>494237</v>
      </c>
      <c r="U6848" s="24">
        <v>313569</v>
      </c>
      <c r="V6848" s="24">
        <v>548746</v>
      </c>
    </row>
    <row r="6849" spans="1:22" x14ac:dyDescent="0.3">
      <c r="B6849" s="54" t="s">
        <v>620</v>
      </c>
      <c r="C6849" t="s">
        <v>608</v>
      </c>
      <c r="D6849" t="s">
        <v>175</v>
      </c>
      <c r="E6849" t="s">
        <v>559</v>
      </c>
      <c r="F6849" s="58" t="s">
        <v>415</v>
      </c>
      <c r="G6849" s="23">
        <v>4</v>
      </c>
      <c r="H6849" s="23" t="s">
        <v>29</v>
      </c>
      <c r="I6849" s="24">
        <v>100070</v>
      </c>
      <c r="J6849" s="24">
        <v>160111</v>
      </c>
      <c r="K6849" s="24">
        <v>140097</v>
      </c>
      <c r="L6849" s="24">
        <v>224156</v>
      </c>
      <c r="M6849" s="24">
        <v>180125</v>
      </c>
      <c r="N6849" s="24">
        <v>288200</v>
      </c>
      <c r="O6849" s="24">
        <v>240167</v>
      </c>
      <c r="P6849" s="24">
        <v>384267</v>
      </c>
      <c r="Q6849" s="24">
        <v>300209</v>
      </c>
      <c r="R6849" s="24">
        <v>480334</v>
      </c>
      <c r="S6849" s="24">
        <v>340236</v>
      </c>
      <c r="T6849" s="24">
        <v>544378</v>
      </c>
      <c r="U6849" s="24">
        <v>380264</v>
      </c>
      <c r="V6849" s="24">
        <v>608423</v>
      </c>
    </row>
    <row r="6850" spans="1:22" hidden="1" x14ac:dyDescent="0.3">
      <c r="A6850" s="55"/>
      <c r="B6850" s="55">
        <v>2023</v>
      </c>
      <c r="C6850" s="55" t="s">
        <v>184</v>
      </c>
      <c r="D6850" t="s">
        <v>91</v>
      </c>
      <c r="E6850" s="55" t="s">
        <v>185</v>
      </c>
      <c r="F6850" s="55" t="s">
        <v>276</v>
      </c>
      <c r="G6850" s="23">
        <v>1</v>
      </c>
      <c r="H6850" s="23" t="s">
        <v>14</v>
      </c>
      <c r="I6850" s="24">
        <v>136002</v>
      </c>
      <c r="J6850" s="24">
        <v>238003</v>
      </c>
      <c r="K6850" s="24">
        <v>176457</v>
      </c>
      <c r="L6850" s="24">
        <v>308800</v>
      </c>
      <c r="M6850" s="24">
        <v>210800</v>
      </c>
      <c r="N6850" s="24">
        <v>368899</v>
      </c>
      <c r="O6850" s="24">
        <v>251276</v>
      </c>
      <c r="P6850" s="24">
        <v>439734</v>
      </c>
      <c r="Q6850" s="24">
        <v>296408</v>
      </c>
      <c r="R6850" s="24">
        <v>518715</v>
      </c>
      <c r="S6850" s="24">
        <v>325140</v>
      </c>
      <c r="T6850" s="24">
        <v>568994</v>
      </c>
      <c r="U6850" s="24">
        <v>352154</v>
      </c>
      <c r="V6850" s="24">
        <v>616269</v>
      </c>
    </row>
    <row r="6851" spans="1:22" hidden="1" x14ac:dyDescent="0.3">
      <c r="A6851" s="55"/>
      <c r="B6851" s="55">
        <v>2023</v>
      </c>
      <c r="C6851" s="55" t="s">
        <v>184</v>
      </c>
      <c r="D6851" t="s">
        <v>91</v>
      </c>
      <c r="E6851" s="55" t="s">
        <v>185</v>
      </c>
      <c r="F6851" s="55" t="s">
        <v>276</v>
      </c>
      <c r="G6851" s="23">
        <v>2</v>
      </c>
      <c r="H6851" s="23" t="s">
        <v>30</v>
      </c>
      <c r="I6851" s="24">
        <v>114553</v>
      </c>
      <c r="J6851" s="24">
        <v>200467</v>
      </c>
      <c r="K6851" s="24">
        <v>152185</v>
      </c>
      <c r="L6851" s="24">
        <v>266323</v>
      </c>
      <c r="M6851" s="24">
        <v>186997</v>
      </c>
      <c r="N6851" s="24">
        <v>327244</v>
      </c>
      <c r="O6851" s="24">
        <v>234350</v>
      </c>
      <c r="P6851" s="24">
        <v>410112</v>
      </c>
      <c r="Q6851" s="24">
        <v>282939</v>
      </c>
      <c r="R6851" s="24">
        <v>495143</v>
      </c>
      <c r="S6851" s="24">
        <v>312263</v>
      </c>
      <c r="T6851" s="24">
        <v>546460</v>
      </c>
      <c r="U6851" s="24">
        <v>339667</v>
      </c>
      <c r="V6851" s="24">
        <v>594417</v>
      </c>
    </row>
    <row r="6852" spans="1:22" hidden="1" x14ac:dyDescent="0.3">
      <c r="A6852" s="55"/>
      <c r="B6852" s="55">
        <v>2023</v>
      </c>
      <c r="C6852" s="55" t="s">
        <v>184</v>
      </c>
      <c r="D6852" t="s">
        <v>91</v>
      </c>
      <c r="E6852" s="55" t="s">
        <v>185</v>
      </c>
      <c r="F6852" s="55" t="s">
        <v>276</v>
      </c>
      <c r="G6852" s="23">
        <v>3</v>
      </c>
      <c r="H6852" s="23" t="s">
        <v>31</v>
      </c>
      <c r="I6852" s="24">
        <v>106041</v>
      </c>
      <c r="J6852" s="24">
        <v>185572</v>
      </c>
      <c r="K6852" s="24">
        <v>146518</v>
      </c>
      <c r="L6852" s="24">
        <v>256406</v>
      </c>
      <c r="M6852" s="24">
        <v>185892</v>
      </c>
      <c r="N6852" s="24">
        <v>325310</v>
      </c>
      <c r="O6852" s="24">
        <v>242869</v>
      </c>
      <c r="P6852" s="24">
        <v>425020</v>
      </c>
      <c r="Q6852" s="24">
        <v>302551</v>
      </c>
      <c r="R6852" s="24">
        <v>529464</v>
      </c>
      <c r="S6852" s="24">
        <v>340536</v>
      </c>
      <c r="T6852" s="24">
        <v>595939</v>
      </c>
      <c r="U6852" s="24">
        <v>377967</v>
      </c>
      <c r="V6852" s="24">
        <v>661443</v>
      </c>
    </row>
    <row r="6853" spans="1:22" hidden="1" x14ac:dyDescent="0.3">
      <c r="A6853" s="55"/>
      <c r="B6853" s="55">
        <v>2023</v>
      </c>
      <c r="C6853" s="55" t="s">
        <v>184</v>
      </c>
      <c r="D6853" t="s">
        <v>91</v>
      </c>
      <c r="E6853" s="55" t="s">
        <v>185</v>
      </c>
      <c r="F6853" s="55" t="s">
        <v>276</v>
      </c>
      <c r="G6853" s="23">
        <v>4</v>
      </c>
      <c r="H6853" s="23" t="s">
        <v>29</v>
      </c>
      <c r="I6853" s="24">
        <v>117269</v>
      </c>
      <c r="J6853" s="24">
        <v>187631</v>
      </c>
      <c r="K6853" s="24">
        <v>164177</v>
      </c>
      <c r="L6853" s="24">
        <v>262683</v>
      </c>
      <c r="M6853" s="24">
        <v>211085</v>
      </c>
      <c r="N6853" s="24">
        <v>337735</v>
      </c>
      <c r="O6853" s="24">
        <v>281446</v>
      </c>
      <c r="P6853" s="24">
        <v>450314</v>
      </c>
      <c r="Q6853" s="24">
        <v>351808</v>
      </c>
      <c r="R6853" s="24">
        <v>562892</v>
      </c>
      <c r="S6853" s="24">
        <v>398715</v>
      </c>
      <c r="T6853" s="24">
        <v>637945</v>
      </c>
      <c r="U6853" s="24">
        <v>445623</v>
      </c>
      <c r="V6853" s="24">
        <v>712997</v>
      </c>
    </row>
    <row r="6854" spans="1:22" x14ac:dyDescent="0.3">
      <c r="B6854" s="54" t="s">
        <v>620</v>
      </c>
      <c r="C6854" t="s">
        <v>613</v>
      </c>
      <c r="D6854" t="s">
        <v>91</v>
      </c>
      <c r="E6854" t="s">
        <v>185</v>
      </c>
      <c r="F6854" s="58" t="s">
        <v>276</v>
      </c>
      <c r="G6854" s="23">
        <v>1</v>
      </c>
      <c r="H6854" s="23" t="s">
        <v>14</v>
      </c>
      <c r="I6854" s="24">
        <v>134465</v>
      </c>
      <c r="J6854" s="24">
        <v>235313</v>
      </c>
      <c r="K6854" s="24">
        <v>174317</v>
      </c>
      <c r="L6854" s="24">
        <v>305055</v>
      </c>
      <c r="M6854" s="24">
        <v>208902</v>
      </c>
      <c r="N6854" s="24">
        <v>365578</v>
      </c>
      <c r="O6854" s="24">
        <v>249652</v>
      </c>
      <c r="P6854" s="24">
        <v>436892</v>
      </c>
      <c r="Q6854" s="24">
        <v>294387</v>
      </c>
      <c r="R6854" s="24">
        <v>515177</v>
      </c>
      <c r="S6854" s="24">
        <v>322842</v>
      </c>
      <c r="T6854" s="24">
        <v>564974</v>
      </c>
      <c r="U6854" s="24">
        <v>348530</v>
      </c>
      <c r="V6854" s="24">
        <v>609927</v>
      </c>
    </row>
    <row r="6855" spans="1:22" x14ac:dyDescent="0.3">
      <c r="B6855" s="54" t="s">
        <v>620</v>
      </c>
      <c r="C6855" t="s">
        <v>613</v>
      </c>
      <c r="D6855" t="s">
        <v>91</v>
      </c>
      <c r="E6855" t="s">
        <v>185</v>
      </c>
      <c r="F6855" s="58" t="s">
        <v>276</v>
      </c>
      <c r="G6855" s="23">
        <v>2</v>
      </c>
      <c r="H6855" s="23" t="s">
        <v>30</v>
      </c>
      <c r="I6855" s="24">
        <v>116829</v>
      </c>
      <c r="J6855" s="24">
        <v>204451</v>
      </c>
      <c r="K6855" s="24">
        <v>153259</v>
      </c>
      <c r="L6855" s="24">
        <v>268203</v>
      </c>
      <c r="M6855" s="24">
        <v>186496</v>
      </c>
      <c r="N6855" s="24">
        <v>326368</v>
      </c>
      <c r="O6855" s="24">
        <v>229117</v>
      </c>
      <c r="P6855" s="24">
        <v>400954</v>
      </c>
      <c r="Q6855" s="24">
        <v>272711</v>
      </c>
      <c r="R6855" s="24">
        <v>477245</v>
      </c>
      <c r="S6855" s="24">
        <v>301248</v>
      </c>
      <c r="T6855" s="24">
        <v>527184</v>
      </c>
      <c r="U6855" s="24">
        <v>327399</v>
      </c>
      <c r="V6855" s="24">
        <v>572948</v>
      </c>
    </row>
    <row r="6856" spans="1:22" x14ac:dyDescent="0.3">
      <c r="B6856" s="54" t="s">
        <v>620</v>
      </c>
      <c r="C6856" t="s">
        <v>613</v>
      </c>
      <c r="D6856" t="s">
        <v>91</v>
      </c>
      <c r="E6856" t="s">
        <v>185</v>
      </c>
      <c r="F6856" s="58" t="s">
        <v>276</v>
      </c>
      <c r="G6856" s="23">
        <v>3</v>
      </c>
      <c r="H6856" s="23" t="s">
        <v>31</v>
      </c>
      <c r="I6856" s="24">
        <v>106220</v>
      </c>
      <c r="J6856" s="24">
        <v>185885</v>
      </c>
      <c r="K6856" s="24">
        <v>144516</v>
      </c>
      <c r="L6856" s="24">
        <v>252902</v>
      </c>
      <c r="M6856" s="24">
        <v>182712</v>
      </c>
      <c r="N6856" s="24">
        <v>319746</v>
      </c>
      <c r="O6856" s="24">
        <v>240511</v>
      </c>
      <c r="P6856" s="24">
        <v>420894</v>
      </c>
      <c r="Q6856" s="24">
        <v>297728</v>
      </c>
      <c r="R6856" s="24">
        <v>521025</v>
      </c>
      <c r="S6856" s="24">
        <v>335226</v>
      </c>
      <c r="T6856" s="24">
        <v>586646</v>
      </c>
      <c r="U6856" s="24">
        <v>372207</v>
      </c>
      <c r="V6856" s="24">
        <v>651362</v>
      </c>
    </row>
    <row r="6857" spans="1:22" x14ac:dyDescent="0.3">
      <c r="B6857" s="54" t="s">
        <v>620</v>
      </c>
      <c r="C6857" t="s">
        <v>613</v>
      </c>
      <c r="D6857" t="s">
        <v>91</v>
      </c>
      <c r="E6857" t="s">
        <v>185</v>
      </c>
      <c r="F6857" s="58" t="s">
        <v>276</v>
      </c>
      <c r="G6857" s="23">
        <v>4</v>
      </c>
      <c r="H6857" s="23" t="s">
        <v>29</v>
      </c>
      <c r="I6857" s="24">
        <v>118652</v>
      </c>
      <c r="J6857" s="24">
        <v>189843</v>
      </c>
      <c r="K6857" s="24">
        <v>166112</v>
      </c>
      <c r="L6857" s="24">
        <v>265780</v>
      </c>
      <c r="M6857" s="24">
        <v>213573</v>
      </c>
      <c r="N6857" s="24">
        <v>341717</v>
      </c>
      <c r="O6857" s="24">
        <v>284764</v>
      </c>
      <c r="P6857" s="24">
        <v>455623</v>
      </c>
      <c r="Q6857" s="24">
        <v>355955</v>
      </c>
      <c r="R6857" s="24">
        <v>569529</v>
      </c>
      <c r="S6857" s="24">
        <v>403416</v>
      </c>
      <c r="T6857" s="24">
        <v>645466</v>
      </c>
      <c r="U6857" s="24">
        <v>450877</v>
      </c>
      <c r="V6857" s="24">
        <v>721403</v>
      </c>
    </row>
    <row r="6858" spans="1:22" hidden="1" x14ac:dyDescent="0.3">
      <c r="A6858" s="55"/>
      <c r="B6858" s="55">
        <v>2023</v>
      </c>
      <c r="C6858" s="55" t="s">
        <v>551</v>
      </c>
      <c r="D6858" t="s">
        <v>160</v>
      </c>
      <c r="E6858" s="55" t="s">
        <v>528</v>
      </c>
      <c r="F6858" s="55" t="s">
        <v>404</v>
      </c>
      <c r="G6858" s="23">
        <v>1</v>
      </c>
      <c r="H6858" s="23" t="s">
        <v>14</v>
      </c>
      <c r="I6858" s="24">
        <v>105122</v>
      </c>
      <c r="J6858" s="24">
        <v>183964</v>
      </c>
      <c r="K6858" s="24">
        <v>136536</v>
      </c>
      <c r="L6858" s="24">
        <v>238938</v>
      </c>
      <c r="M6858" s="24">
        <v>163234</v>
      </c>
      <c r="N6858" s="24">
        <v>285660</v>
      </c>
      <c r="O6858" s="24">
        <v>194751</v>
      </c>
      <c r="P6858" s="24">
        <v>340815</v>
      </c>
      <c r="Q6858" s="24">
        <v>229854</v>
      </c>
      <c r="R6858" s="24">
        <v>402245</v>
      </c>
      <c r="S6858" s="24">
        <v>252186</v>
      </c>
      <c r="T6858" s="24">
        <v>441326</v>
      </c>
      <c r="U6858" s="24">
        <v>273232</v>
      </c>
      <c r="V6858" s="24">
        <v>478157</v>
      </c>
    </row>
    <row r="6859" spans="1:22" hidden="1" x14ac:dyDescent="0.3">
      <c r="A6859" s="55"/>
      <c r="B6859" s="55">
        <v>2023</v>
      </c>
      <c r="C6859" s="55" t="s">
        <v>551</v>
      </c>
      <c r="D6859" t="s">
        <v>160</v>
      </c>
      <c r="E6859" s="55" t="s">
        <v>528</v>
      </c>
      <c r="F6859" s="55" t="s">
        <v>404</v>
      </c>
      <c r="G6859" s="23">
        <v>2</v>
      </c>
      <c r="H6859" s="23" t="s">
        <v>30</v>
      </c>
      <c r="I6859" s="24">
        <v>87768</v>
      </c>
      <c r="J6859" s="24">
        <v>153594</v>
      </c>
      <c r="K6859" s="24">
        <v>116897</v>
      </c>
      <c r="L6859" s="24">
        <v>204570</v>
      </c>
      <c r="M6859" s="24">
        <v>143975</v>
      </c>
      <c r="N6859" s="24">
        <v>251957</v>
      </c>
      <c r="O6859" s="24">
        <v>181056</v>
      </c>
      <c r="P6859" s="24">
        <v>316848</v>
      </c>
      <c r="Q6859" s="24">
        <v>218956</v>
      </c>
      <c r="R6859" s="24">
        <v>383173</v>
      </c>
      <c r="S6859" s="24">
        <v>241768</v>
      </c>
      <c r="T6859" s="24">
        <v>423094</v>
      </c>
      <c r="U6859" s="24">
        <v>263129</v>
      </c>
      <c r="V6859" s="24">
        <v>460477</v>
      </c>
    </row>
    <row r="6860" spans="1:22" hidden="1" x14ac:dyDescent="0.3">
      <c r="A6860" s="55"/>
      <c r="B6860" s="55">
        <v>2023</v>
      </c>
      <c r="C6860" s="55" t="s">
        <v>551</v>
      </c>
      <c r="D6860" t="s">
        <v>160</v>
      </c>
      <c r="E6860" s="55" t="s">
        <v>528</v>
      </c>
      <c r="F6860" s="55" t="s">
        <v>404</v>
      </c>
      <c r="G6860" s="23">
        <v>3</v>
      </c>
      <c r="H6860" s="23" t="s">
        <v>31</v>
      </c>
      <c r="I6860" s="24">
        <v>80754</v>
      </c>
      <c r="J6860" s="24">
        <v>141319</v>
      </c>
      <c r="K6860" s="24">
        <v>111486</v>
      </c>
      <c r="L6860" s="24">
        <v>195100</v>
      </c>
      <c r="M6860" s="24">
        <v>141326</v>
      </c>
      <c r="N6860" s="24">
        <v>247320</v>
      </c>
      <c r="O6860" s="24">
        <v>184399</v>
      </c>
      <c r="P6860" s="24">
        <v>322699</v>
      </c>
      <c r="Q6860" s="24">
        <v>229662</v>
      </c>
      <c r="R6860" s="24">
        <v>401908</v>
      </c>
      <c r="S6860" s="24">
        <v>258378</v>
      </c>
      <c r="T6860" s="24">
        <v>452162</v>
      </c>
      <c r="U6860" s="24">
        <v>286646</v>
      </c>
      <c r="V6860" s="24">
        <v>501630</v>
      </c>
    </row>
    <row r="6861" spans="1:22" hidden="1" x14ac:dyDescent="0.3">
      <c r="A6861" s="55"/>
      <c r="B6861" s="55">
        <v>2023</v>
      </c>
      <c r="C6861" s="55" t="s">
        <v>551</v>
      </c>
      <c r="D6861" t="s">
        <v>160</v>
      </c>
      <c r="E6861" s="55" t="s">
        <v>528</v>
      </c>
      <c r="F6861" s="55" t="s">
        <v>404</v>
      </c>
      <c r="G6861" s="23">
        <v>4</v>
      </c>
      <c r="H6861" s="23" t="s">
        <v>29</v>
      </c>
      <c r="I6861" s="24">
        <v>90626</v>
      </c>
      <c r="J6861" s="24">
        <v>145001</v>
      </c>
      <c r="K6861" s="24">
        <v>126876</v>
      </c>
      <c r="L6861" s="24">
        <v>203002</v>
      </c>
      <c r="M6861" s="24">
        <v>163126</v>
      </c>
      <c r="N6861" s="24">
        <v>261002</v>
      </c>
      <c r="O6861" s="24">
        <v>217502</v>
      </c>
      <c r="P6861" s="24">
        <v>348003</v>
      </c>
      <c r="Q6861" s="24">
        <v>271877</v>
      </c>
      <c r="R6861" s="24">
        <v>435004</v>
      </c>
      <c r="S6861" s="24">
        <v>308128</v>
      </c>
      <c r="T6861" s="24">
        <v>493005</v>
      </c>
      <c r="U6861" s="24">
        <v>344378</v>
      </c>
      <c r="V6861" s="24">
        <v>551005</v>
      </c>
    </row>
    <row r="6862" spans="1:22" x14ac:dyDescent="0.3">
      <c r="B6862" s="54" t="s">
        <v>620</v>
      </c>
      <c r="C6862" t="s">
        <v>608</v>
      </c>
      <c r="D6862" t="s">
        <v>160</v>
      </c>
      <c r="E6862" t="s">
        <v>556</v>
      </c>
      <c r="F6862" s="58" t="s">
        <v>404</v>
      </c>
      <c r="G6862" s="23">
        <v>1</v>
      </c>
      <c r="H6862" s="23" t="s">
        <v>14</v>
      </c>
      <c r="I6862" s="24">
        <v>106109</v>
      </c>
      <c r="J6862" s="24">
        <v>185691</v>
      </c>
      <c r="K6862" s="24">
        <v>137679</v>
      </c>
      <c r="L6862" s="24">
        <v>240939</v>
      </c>
      <c r="M6862" s="24">
        <v>165075</v>
      </c>
      <c r="N6862" s="24">
        <v>288882</v>
      </c>
      <c r="O6862" s="24">
        <v>197397</v>
      </c>
      <c r="P6862" s="24">
        <v>345445</v>
      </c>
      <c r="Q6862" s="24">
        <v>232872</v>
      </c>
      <c r="R6862" s="24">
        <v>407526</v>
      </c>
      <c r="S6862" s="24">
        <v>255426</v>
      </c>
      <c r="T6862" s="24">
        <v>446996</v>
      </c>
      <c r="U6862" s="24">
        <v>275865</v>
      </c>
      <c r="V6862" s="24">
        <v>482763</v>
      </c>
    </row>
    <row r="6863" spans="1:22" x14ac:dyDescent="0.3">
      <c r="B6863" s="54" t="s">
        <v>620</v>
      </c>
      <c r="C6863" t="s">
        <v>608</v>
      </c>
      <c r="D6863" t="s">
        <v>160</v>
      </c>
      <c r="E6863" t="s">
        <v>556</v>
      </c>
      <c r="F6863" s="58" t="s">
        <v>404</v>
      </c>
      <c r="G6863" s="23">
        <v>2</v>
      </c>
      <c r="H6863" s="23" t="s">
        <v>30</v>
      </c>
      <c r="I6863" s="24">
        <v>91680</v>
      </c>
      <c r="J6863" s="24">
        <v>160440</v>
      </c>
      <c r="K6863" s="24">
        <v>120450</v>
      </c>
      <c r="L6863" s="24">
        <v>210787</v>
      </c>
      <c r="M6863" s="24">
        <v>146743</v>
      </c>
      <c r="N6863" s="24">
        <v>256801</v>
      </c>
      <c r="O6863" s="24">
        <v>180595</v>
      </c>
      <c r="P6863" s="24">
        <v>316041</v>
      </c>
      <c r="Q6863" s="24">
        <v>215137</v>
      </c>
      <c r="R6863" s="24">
        <v>376490</v>
      </c>
      <c r="S6863" s="24">
        <v>237730</v>
      </c>
      <c r="T6863" s="24">
        <v>416028</v>
      </c>
      <c r="U6863" s="24">
        <v>258486</v>
      </c>
      <c r="V6863" s="24">
        <v>452351</v>
      </c>
    </row>
    <row r="6864" spans="1:22" x14ac:dyDescent="0.3">
      <c r="B6864" s="54" t="s">
        <v>620</v>
      </c>
      <c r="C6864" t="s">
        <v>608</v>
      </c>
      <c r="D6864" t="s">
        <v>160</v>
      </c>
      <c r="E6864" t="s">
        <v>556</v>
      </c>
      <c r="F6864" s="58" t="s">
        <v>404</v>
      </c>
      <c r="G6864" s="23">
        <v>3</v>
      </c>
      <c r="H6864" s="23" t="s">
        <v>31</v>
      </c>
      <c r="I6864" s="24">
        <v>82765</v>
      </c>
      <c r="J6864" s="24">
        <v>144839</v>
      </c>
      <c r="K6864" s="24">
        <v>112441</v>
      </c>
      <c r="L6864" s="24">
        <v>196772</v>
      </c>
      <c r="M6864" s="24">
        <v>142036</v>
      </c>
      <c r="N6864" s="24">
        <v>248563</v>
      </c>
      <c r="O6864" s="24">
        <v>186841</v>
      </c>
      <c r="P6864" s="24">
        <v>326972</v>
      </c>
      <c r="Q6864" s="24">
        <v>231170</v>
      </c>
      <c r="R6864" s="24">
        <v>404547</v>
      </c>
      <c r="S6864" s="24">
        <v>260193</v>
      </c>
      <c r="T6864" s="24">
        <v>455338</v>
      </c>
      <c r="U6864" s="24">
        <v>288793</v>
      </c>
      <c r="V6864" s="24">
        <v>505388</v>
      </c>
    </row>
    <row r="6865" spans="1:22" x14ac:dyDescent="0.3">
      <c r="B6865" s="54" t="s">
        <v>620</v>
      </c>
      <c r="C6865" t="s">
        <v>608</v>
      </c>
      <c r="D6865" t="s">
        <v>160</v>
      </c>
      <c r="E6865" t="s">
        <v>556</v>
      </c>
      <c r="F6865" s="58" t="s">
        <v>404</v>
      </c>
      <c r="G6865" s="23">
        <v>4</v>
      </c>
      <c r="H6865" s="23" t="s">
        <v>29</v>
      </c>
      <c r="I6865" s="24">
        <v>93618</v>
      </c>
      <c r="J6865" s="24">
        <v>149789</v>
      </c>
      <c r="K6865" s="24">
        <v>131065</v>
      </c>
      <c r="L6865" s="24">
        <v>209705</v>
      </c>
      <c r="M6865" s="24">
        <v>168513</v>
      </c>
      <c r="N6865" s="24">
        <v>269620</v>
      </c>
      <c r="O6865" s="24">
        <v>224684</v>
      </c>
      <c r="P6865" s="24">
        <v>359494</v>
      </c>
      <c r="Q6865" s="24">
        <v>280854</v>
      </c>
      <c r="R6865" s="24">
        <v>449367</v>
      </c>
      <c r="S6865" s="24">
        <v>318302</v>
      </c>
      <c r="T6865" s="24">
        <v>509283</v>
      </c>
      <c r="U6865" s="24">
        <v>355749</v>
      </c>
      <c r="V6865" s="24">
        <v>569198</v>
      </c>
    </row>
    <row r="6866" spans="1:22" hidden="1" x14ac:dyDescent="0.3">
      <c r="A6866" s="55"/>
      <c r="B6866" s="55">
        <v>2023</v>
      </c>
      <c r="C6866" s="55" t="s">
        <v>551</v>
      </c>
      <c r="D6866" t="s">
        <v>147</v>
      </c>
      <c r="E6866" s="55" t="s">
        <v>553</v>
      </c>
      <c r="F6866" s="55" t="s">
        <v>392</v>
      </c>
      <c r="G6866" s="23">
        <v>1</v>
      </c>
      <c r="H6866" s="23" t="s">
        <v>14</v>
      </c>
      <c r="I6866" s="24">
        <v>112615</v>
      </c>
      <c r="J6866" s="24">
        <v>197076</v>
      </c>
      <c r="K6866" s="24">
        <v>146292</v>
      </c>
      <c r="L6866" s="24">
        <v>256010</v>
      </c>
      <c r="M6866" s="24">
        <v>174918</v>
      </c>
      <c r="N6866" s="24">
        <v>306106</v>
      </c>
      <c r="O6866" s="24">
        <v>208720</v>
      </c>
      <c r="P6866" s="24">
        <v>365259</v>
      </c>
      <c r="Q6866" s="24">
        <v>246360</v>
      </c>
      <c r="R6866" s="24">
        <v>431130</v>
      </c>
      <c r="S6866" s="24">
        <v>270305</v>
      </c>
      <c r="T6866" s="24">
        <v>473033</v>
      </c>
      <c r="U6866" s="24">
        <v>292878</v>
      </c>
      <c r="V6866" s="24">
        <v>512537</v>
      </c>
    </row>
    <row r="6867" spans="1:22" hidden="1" x14ac:dyDescent="0.3">
      <c r="A6867" s="55"/>
      <c r="B6867" s="55">
        <v>2023</v>
      </c>
      <c r="C6867" s="55" t="s">
        <v>551</v>
      </c>
      <c r="D6867" t="s">
        <v>147</v>
      </c>
      <c r="E6867" s="55" t="s">
        <v>553</v>
      </c>
      <c r="F6867" s="55" t="s">
        <v>392</v>
      </c>
      <c r="G6867" s="23">
        <v>2</v>
      </c>
      <c r="H6867" s="23" t="s">
        <v>30</v>
      </c>
      <c r="I6867" s="24">
        <v>93896</v>
      </c>
      <c r="J6867" s="24">
        <v>164318</v>
      </c>
      <c r="K6867" s="24">
        <v>125108</v>
      </c>
      <c r="L6867" s="24">
        <v>218939</v>
      </c>
      <c r="M6867" s="24">
        <v>154144</v>
      </c>
      <c r="N6867" s="24">
        <v>269752</v>
      </c>
      <c r="O6867" s="24">
        <v>193947</v>
      </c>
      <c r="P6867" s="24">
        <v>339407</v>
      </c>
      <c r="Q6867" s="24">
        <v>234605</v>
      </c>
      <c r="R6867" s="24">
        <v>410558</v>
      </c>
      <c r="S6867" s="24">
        <v>259067</v>
      </c>
      <c r="T6867" s="24">
        <v>453367</v>
      </c>
      <c r="U6867" s="24">
        <v>281981</v>
      </c>
      <c r="V6867" s="24">
        <v>493466</v>
      </c>
    </row>
    <row r="6868" spans="1:22" hidden="1" x14ac:dyDescent="0.3">
      <c r="A6868" s="55"/>
      <c r="B6868" s="55">
        <v>2023</v>
      </c>
      <c r="C6868" s="55" t="s">
        <v>551</v>
      </c>
      <c r="D6868" t="s">
        <v>147</v>
      </c>
      <c r="E6868" s="55" t="s">
        <v>553</v>
      </c>
      <c r="F6868" s="55" t="s">
        <v>392</v>
      </c>
      <c r="G6868" s="23">
        <v>3</v>
      </c>
      <c r="H6868" s="23" t="s">
        <v>31</v>
      </c>
      <c r="I6868" s="24">
        <v>86309</v>
      </c>
      <c r="J6868" s="24">
        <v>151041</v>
      </c>
      <c r="K6868" s="24">
        <v>119141</v>
      </c>
      <c r="L6868" s="24">
        <v>208496</v>
      </c>
      <c r="M6868" s="24">
        <v>151009</v>
      </c>
      <c r="N6868" s="24">
        <v>264266</v>
      </c>
      <c r="O6868" s="24">
        <v>196993</v>
      </c>
      <c r="P6868" s="24">
        <v>344738</v>
      </c>
      <c r="Q6868" s="24">
        <v>245338</v>
      </c>
      <c r="R6868" s="24">
        <v>429342</v>
      </c>
      <c r="S6868" s="24">
        <v>275995</v>
      </c>
      <c r="T6868" s="24">
        <v>482991</v>
      </c>
      <c r="U6868" s="24">
        <v>306168</v>
      </c>
      <c r="V6868" s="24">
        <v>535794</v>
      </c>
    </row>
    <row r="6869" spans="1:22" hidden="1" x14ac:dyDescent="0.3">
      <c r="A6869" s="55"/>
      <c r="B6869" s="55">
        <v>2023</v>
      </c>
      <c r="C6869" s="55" t="s">
        <v>551</v>
      </c>
      <c r="D6869" t="s">
        <v>147</v>
      </c>
      <c r="E6869" s="55" t="s">
        <v>553</v>
      </c>
      <c r="F6869" s="55" t="s">
        <v>392</v>
      </c>
      <c r="G6869" s="23">
        <v>4</v>
      </c>
      <c r="H6869" s="23" t="s">
        <v>29</v>
      </c>
      <c r="I6869" s="24">
        <v>97082</v>
      </c>
      <c r="J6869" s="24">
        <v>155332</v>
      </c>
      <c r="K6869" s="24">
        <v>135915</v>
      </c>
      <c r="L6869" s="24">
        <v>217465</v>
      </c>
      <c r="M6869" s="24">
        <v>174748</v>
      </c>
      <c r="N6869" s="24">
        <v>279597</v>
      </c>
      <c r="O6869" s="24">
        <v>232998</v>
      </c>
      <c r="P6869" s="24">
        <v>372796</v>
      </c>
      <c r="Q6869" s="24">
        <v>291247</v>
      </c>
      <c r="R6869" s="24">
        <v>465995</v>
      </c>
      <c r="S6869" s="24">
        <v>330080</v>
      </c>
      <c r="T6869" s="24">
        <v>528128</v>
      </c>
      <c r="U6869" s="24">
        <v>368913</v>
      </c>
      <c r="V6869" s="24">
        <v>590261</v>
      </c>
    </row>
    <row r="6870" spans="1:22" x14ac:dyDescent="0.3">
      <c r="B6870" s="54" t="s">
        <v>620</v>
      </c>
      <c r="C6870" t="s">
        <v>608</v>
      </c>
      <c r="D6870" t="s">
        <v>147</v>
      </c>
      <c r="E6870" t="s">
        <v>553</v>
      </c>
      <c r="F6870" s="58" t="s">
        <v>392</v>
      </c>
      <c r="G6870" s="23">
        <v>1</v>
      </c>
      <c r="H6870" s="23" t="s">
        <v>14</v>
      </c>
      <c r="I6870" s="24">
        <v>113586</v>
      </c>
      <c r="J6870" s="24">
        <v>198776</v>
      </c>
      <c r="K6870" s="24">
        <v>147406</v>
      </c>
      <c r="L6870" s="24">
        <v>257960</v>
      </c>
      <c r="M6870" s="24">
        <v>176754</v>
      </c>
      <c r="N6870" s="24">
        <v>309319</v>
      </c>
      <c r="O6870" s="24">
        <v>211387</v>
      </c>
      <c r="P6870" s="24">
        <v>369927</v>
      </c>
      <c r="Q6870" s="24">
        <v>249397</v>
      </c>
      <c r="R6870" s="24">
        <v>436445</v>
      </c>
      <c r="S6870" s="24">
        <v>273561</v>
      </c>
      <c r="T6870" s="24">
        <v>478732</v>
      </c>
      <c r="U6870" s="24">
        <v>295475</v>
      </c>
      <c r="V6870" s="24">
        <v>517080</v>
      </c>
    </row>
    <row r="6871" spans="1:22" x14ac:dyDescent="0.3">
      <c r="B6871" s="54" t="s">
        <v>620</v>
      </c>
      <c r="C6871" t="s">
        <v>608</v>
      </c>
      <c r="D6871" t="s">
        <v>147</v>
      </c>
      <c r="E6871" t="s">
        <v>553</v>
      </c>
      <c r="F6871" s="58" t="s">
        <v>392</v>
      </c>
      <c r="G6871" s="23">
        <v>2</v>
      </c>
      <c r="H6871" s="23" t="s">
        <v>30</v>
      </c>
      <c r="I6871" s="24">
        <v>98035</v>
      </c>
      <c r="J6871" s="24">
        <v>171561</v>
      </c>
      <c r="K6871" s="24">
        <v>128836</v>
      </c>
      <c r="L6871" s="24">
        <v>225463</v>
      </c>
      <c r="M6871" s="24">
        <v>156996</v>
      </c>
      <c r="N6871" s="24">
        <v>274743</v>
      </c>
      <c r="O6871" s="24">
        <v>193278</v>
      </c>
      <c r="P6871" s="24">
        <v>338237</v>
      </c>
      <c r="Q6871" s="24">
        <v>230283</v>
      </c>
      <c r="R6871" s="24">
        <v>402995</v>
      </c>
      <c r="S6871" s="24">
        <v>254484</v>
      </c>
      <c r="T6871" s="24">
        <v>445347</v>
      </c>
      <c r="U6871" s="24">
        <v>276727</v>
      </c>
      <c r="V6871" s="24">
        <v>484272</v>
      </c>
    </row>
    <row r="6872" spans="1:22" x14ac:dyDescent="0.3">
      <c r="B6872" s="54" t="s">
        <v>620</v>
      </c>
      <c r="C6872" t="s">
        <v>608</v>
      </c>
      <c r="D6872" t="s">
        <v>147</v>
      </c>
      <c r="E6872" t="s">
        <v>553</v>
      </c>
      <c r="F6872" s="58" t="s">
        <v>392</v>
      </c>
      <c r="G6872" s="23">
        <v>3</v>
      </c>
      <c r="H6872" s="23" t="s">
        <v>31</v>
      </c>
      <c r="I6872" s="24">
        <v>88380</v>
      </c>
      <c r="J6872" s="24">
        <v>154665</v>
      </c>
      <c r="K6872" s="24">
        <v>120035</v>
      </c>
      <c r="L6872" s="24">
        <v>210061</v>
      </c>
      <c r="M6872" s="24">
        <v>151602</v>
      </c>
      <c r="N6872" s="24">
        <v>265304</v>
      </c>
      <c r="O6872" s="24">
        <v>199399</v>
      </c>
      <c r="P6872" s="24">
        <v>348947</v>
      </c>
      <c r="Q6872" s="24">
        <v>246682</v>
      </c>
      <c r="R6872" s="24">
        <v>431693</v>
      </c>
      <c r="S6872" s="24">
        <v>277633</v>
      </c>
      <c r="T6872" s="24">
        <v>485858</v>
      </c>
      <c r="U6872" s="24">
        <v>308129</v>
      </c>
      <c r="V6872" s="24">
        <v>539225</v>
      </c>
    </row>
    <row r="6873" spans="1:22" x14ac:dyDescent="0.3">
      <c r="B6873" s="54" t="s">
        <v>620</v>
      </c>
      <c r="C6873" t="s">
        <v>608</v>
      </c>
      <c r="D6873" t="s">
        <v>147</v>
      </c>
      <c r="E6873" t="s">
        <v>553</v>
      </c>
      <c r="F6873" s="58" t="s">
        <v>392</v>
      </c>
      <c r="G6873" s="23">
        <v>4</v>
      </c>
      <c r="H6873" s="23" t="s">
        <v>29</v>
      </c>
      <c r="I6873" s="24">
        <v>100212</v>
      </c>
      <c r="J6873" s="24">
        <v>160340</v>
      </c>
      <c r="K6873" s="24">
        <v>140297</v>
      </c>
      <c r="L6873" s="24">
        <v>224475</v>
      </c>
      <c r="M6873" s="24">
        <v>180382</v>
      </c>
      <c r="N6873" s="24">
        <v>288611</v>
      </c>
      <c r="O6873" s="24">
        <v>240509</v>
      </c>
      <c r="P6873" s="24">
        <v>384815</v>
      </c>
      <c r="Q6873" s="24">
        <v>300637</v>
      </c>
      <c r="R6873" s="24">
        <v>481019</v>
      </c>
      <c r="S6873" s="24">
        <v>340722</v>
      </c>
      <c r="T6873" s="24">
        <v>545155</v>
      </c>
      <c r="U6873" s="24">
        <v>380807</v>
      </c>
      <c r="V6873" s="24">
        <v>609291</v>
      </c>
    </row>
    <row r="6874" spans="1:22" hidden="1" x14ac:dyDescent="0.3">
      <c r="A6874" s="55"/>
      <c r="B6874" s="55">
        <v>2023</v>
      </c>
      <c r="C6874" s="55" t="s">
        <v>567</v>
      </c>
      <c r="D6874" t="s">
        <v>176</v>
      </c>
      <c r="E6874" s="55" t="s">
        <v>572</v>
      </c>
      <c r="F6874" s="55" t="s">
        <v>516</v>
      </c>
      <c r="G6874" s="23">
        <v>1</v>
      </c>
      <c r="H6874" s="23" t="s">
        <v>14</v>
      </c>
      <c r="I6874" s="24">
        <v>108657</v>
      </c>
      <c r="J6874" s="24">
        <v>190150</v>
      </c>
      <c r="K6874" s="24">
        <v>141016</v>
      </c>
      <c r="L6874" s="24">
        <v>246778</v>
      </c>
      <c r="M6874" s="24">
        <v>168492</v>
      </c>
      <c r="N6874" s="24">
        <v>294862</v>
      </c>
      <c r="O6874" s="24">
        <v>200890</v>
      </c>
      <c r="P6874" s="24">
        <v>351557</v>
      </c>
      <c r="Q6874" s="24">
        <v>237003</v>
      </c>
      <c r="R6874" s="24">
        <v>414756</v>
      </c>
      <c r="S6874" s="24">
        <v>259990</v>
      </c>
      <c r="T6874" s="24">
        <v>454982</v>
      </c>
      <c r="U6874" s="24">
        <v>281615</v>
      </c>
      <c r="V6874" s="24">
        <v>492826</v>
      </c>
    </row>
    <row r="6875" spans="1:22" hidden="1" x14ac:dyDescent="0.3">
      <c r="A6875" s="55"/>
      <c r="B6875" s="55">
        <v>2023</v>
      </c>
      <c r="C6875" s="55" t="s">
        <v>567</v>
      </c>
      <c r="D6875" t="s">
        <v>176</v>
      </c>
      <c r="E6875" s="55" t="s">
        <v>572</v>
      </c>
      <c r="F6875" s="55" t="s">
        <v>516</v>
      </c>
      <c r="G6875" s="23">
        <v>2</v>
      </c>
      <c r="H6875" s="23" t="s">
        <v>30</v>
      </c>
      <c r="I6875" s="24">
        <v>91323</v>
      </c>
      <c r="J6875" s="24">
        <v>159815</v>
      </c>
      <c r="K6875" s="24">
        <v>121399</v>
      </c>
      <c r="L6875" s="24">
        <v>212449</v>
      </c>
      <c r="M6875" s="24">
        <v>149256</v>
      </c>
      <c r="N6875" s="24">
        <v>261198</v>
      </c>
      <c r="O6875" s="24">
        <v>187210</v>
      </c>
      <c r="P6875" s="24">
        <v>327618</v>
      </c>
      <c r="Q6875" s="24">
        <v>226118</v>
      </c>
      <c r="R6875" s="24">
        <v>395706</v>
      </c>
      <c r="S6875" s="24">
        <v>249583</v>
      </c>
      <c r="T6875" s="24">
        <v>436771</v>
      </c>
      <c r="U6875" s="24">
        <v>271523</v>
      </c>
      <c r="V6875" s="24">
        <v>475166</v>
      </c>
    </row>
    <row r="6876" spans="1:22" hidden="1" x14ac:dyDescent="0.3">
      <c r="A6876" s="55"/>
      <c r="B6876" s="55">
        <v>2023</v>
      </c>
      <c r="C6876" s="55" t="s">
        <v>567</v>
      </c>
      <c r="D6876" t="s">
        <v>176</v>
      </c>
      <c r="E6876" s="55" t="s">
        <v>572</v>
      </c>
      <c r="F6876" s="55" t="s">
        <v>516</v>
      </c>
      <c r="G6876" s="23">
        <v>3</v>
      </c>
      <c r="H6876" s="23" t="s">
        <v>31</v>
      </c>
      <c r="I6876" s="24">
        <v>84412</v>
      </c>
      <c r="J6876" s="24">
        <v>147720</v>
      </c>
      <c r="K6876" s="24">
        <v>116609</v>
      </c>
      <c r="L6876" s="24">
        <v>204066</v>
      </c>
      <c r="M6876" s="24">
        <v>147915</v>
      </c>
      <c r="N6876" s="24">
        <v>258851</v>
      </c>
      <c r="O6876" s="24">
        <v>193190</v>
      </c>
      <c r="P6876" s="24">
        <v>338082</v>
      </c>
      <c r="Q6876" s="24">
        <v>240651</v>
      </c>
      <c r="R6876" s="24">
        <v>421138</v>
      </c>
      <c r="S6876" s="24">
        <v>270834</v>
      </c>
      <c r="T6876" s="24">
        <v>473960</v>
      </c>
      <c r="U6876" s="24">
        <v>300570</v>
      </c>
      <c r="V6876" s="24">
        <v>525997</v>
      </c>
    </row>
    <row r="6877" spans="1:22" hidden="1" x14ac:dyDescent="0.3">
      <c r="A6877" s="55"/>
      <c r="B6877" s="55">
        <v>2023</v>
      </c>
      <c r="C6877" s="55" t="s">
        <v>567</v>
      </c>
      <c r="D6877" t="s">
        <v>176</v>
      </c>
      <c r="E6877" s="55" t="s">
        <v>572</v>
      </c>
      <c r="F6877" s="55" t="s">
        <v>516</v>
      </c>
      <c r="G6877" s="23">
        <v>4</v>
      </c>
      <c r="H6877" s="23" t="s">
        <v>29</v>
      </c>
      <c r="I6877" s="24">
        <v>93687</v>
      </c>
      <c r="J6877" s="24">
        <v>149899</v>
      </c>
      <c r="K6877" s="24">
        <v>131162</v>
      </c>
      <c r="L6877" s="24">
        <v>209859</v>
      </c>
      <c r="M6877" s="24">
        <v>168636</v>
      </c>
      <c r="N6877" s="24">
        <v>269818</v>
      </c>
      <c r="O6877" s="24">
        <v>224849</v>
      </c>
      <c r="P6877" s="24">
        <v>359758</v>
      </c>
      <c r="Q6877" s="24">
        <v>281061</v>
      </c>
      <c r="R6877" s="24">
        <v>449697</v>
      </c>
      <c r="S6877" s="24">
        <v>318536</v>
      </c>
      <c r="T6877" s="24">
        <v>509657</v>
      </c>
      <c r="U6877" s="24">
        <v>356010</v>
      </c>
      <c r="V6877" s="24">
        <v>569617</v>
      </c>
    </row>
    <row r="6878" spans="1:22" x14ac:dyDescent="0.3">
      <c r="B6878" s="54" t="s">
        <v>620</v>
      </c>
      <c r="C6878" t="s">
        <v>611</v>
      </c>
      <c r="D6878" t="s">
        <v>176</v>
      </c>
      <c r="E6878" t="s">
        <v>572</v>
      </c>
      <c r="F6878" s="58" t="s">
        <v>516</v>
      </c>
      <c r="G6878" s="23">
        <v>1</v>
      </c>
      <c r="H6878" s="23" t="s">
        <v>14</v>
      </c>
      <c r="I6878" s="24">
        <v>108387</v>
      </c>
      <c r="J6878" s="24">
        <v>189677</v>
      </c>
      <c r="K6878" s="24">
        <v>140519</v>
      </c>
      <c r="L6878" s="24">
        <v>245908</v>
      </c>
      <c r="M6878" s="24">
        <v>168404</v>
      </c>
      <c r="N6878" s="24">
        <v>294707</v>
      </c>
      <c r="O6878" s="24">
        <v>201263</v>
      </c>
      <c r="P6878" s="24">
        <v>352211</v>
      </c>
      <c r="Q6878" s="24">
        <v>237335</v>
      </c>
      <c r="R6878" s="24">
        <v>415336</v>
      </c>
      <c r="S6878" s="24">
        <v>260279</v>
      </c>
      <c r="T6878" s="24">
        <v>455487</v>
      </c>
      <c r="U6878" s="24">
        <v>280997</v>
      </c>
      <c r="V6878" s="24">
        <v>491744</v>
      </c>
    </row>
    <row r="6879" spans="1:22" x14ac:dyDescent="0.3">
      <c r="B6879" s="54" t="s">
        <v>620</v>
      </c>
      <c r="C6879" t="s">
        <v>611</v>
      </c>
      <c r="D6879" t="s">
        <v>176</v>
      </c>
      <c r="E6879" t="s">
        <v>572</v>
      </c>
      <c r="F6879" s="58" t="s">
        <v>516</v>
      </c>
      <c r="G6879" s="23">
        <v>2</v>
      </c>
      <c r="H6879" s="23" t="s">
        <v>30</v>
      </c>
      <c r="I6879" s="24">
        <v>94134</v>
      </c>
      <c r="J6879" s="24">
        <v>164735</v>
      </c>
      <c r="K6879" s="24">
        <v>123500</v>
      </c>
      <c r="L6879" s="24">
        <v>216126</v>
      </c>
      <c r="M6879" s="24">
        <v>150296</v>
      </c>
      <c r="N6879" s="24">
        <v>263019</v>
      </c>
      <c r="O6879" s="24">
        <v>184667</v>
      </c>
      <c r="P6879" s="24">
        <v>323167</v>
      </c>
      <c r="Q6879" s="24">
        <v>219817</v>
      </c>
      <c r="R6879" s="24">
        <v>384680</v>
      </c>
      <c r="S6879" s="24">
        <v>242825</v>
      </c>
      <c r="T6879" s="24">
        <v>424944</v>
      </c>
      <c r="U6879" s="24">
        <v>263913</v>
      </c>
      <c r="V6879" s="24">
        <v>461848</v>
      </c>
    </row>
    <row r="6880" spans="1:22" x14ac:dyDescent="0.3">
      <c r="B6880" s="54" t="s">
        <v>620</v>
      </c>
      <c r="C6880" t="s">
        <v>611</v>
      </c>
      <c r="D6880" t="s">
        <v>176</v>
      </c>
      <c r="E6880" t="s">
        <v>572</v>
      </c>
      <c r="F6880" s="58" t="s">
        <v>516</v>
      </c>
      <c r="G6880" s="23">
        <v>3</v>
      </c>
      <c r="H6880" s="23" t="s">
        <v>31</v>
      </c>
      <c r="I6880" s="24">
        <v>85543</v>
      </c>
      <c r="J6880" s="24">
        <v>149701</v>
      </c>
      <c r="K6880" s="24">
        <v>116373</v>
      </c>
      <c r="L6880" s="24">
        <v>203652</v>
      </c>
      <c r="M6880" s="24">
        <v>147122</v>
      </c>
      <c r="N6880" s="24">
        <v>257463</v>
      </c>
      <c r="O6880" s="24">
        <v>193653</v>
      </c>
      <c r="P6880" s="24">
        <v>338893</v>
      </c>
      <c r="Q6880" s="24">
        <v>239714</v>
      </c>
      <c r="R6880" s="24">
        <v>419500</v>
      </c>
      <c r="S6880" s="24">
        <v>269899</v>
      </c>
      <c r="T6880" s="24">
        <v>472323</v>
      </c>
      <c r="U6880" s="24">
        <v>299665</v>
      </c>
      <c r="V6880" s="24">
        <v>524414</v>
      </c>
    </row>
    <row r="6881" spans="1:22" x14ac:dyDescent="0.3">
      <c r="B6881" s="54" t="s">
        <v>620</v>
      </c>
      <c r="C6881" t="s">
        <v>611</v>
      </c>
      <c r="D6881" t="s">
        <v>176</v>
      </c>
      <c r="E6881" t="s">
        <v>572</v>
      </c>
      <c r="F6881" s="58" t="s">
        <v>516</v>
      </c>
      <c r="G6881" s="23">
        <v>4</v>
      </c>
      <c r="H6881" s="23" t="s">
        <v>29</v>
      </c>
      <c r="I6881" s="24">
        <v>95640</v>
      </c>
      <c r="J6881" s="24">
        <v>153023</v>
      </c>
      <c r="K6881" s="24">
        <v>133896</v>
      </c>
      <c r="L6881" s="24">
        <v>214233</v>
      </c>
      <c r="M6881" s="24">
        <v>172151</v>
      </c>
      <c r="N6881" s="24">
        <v>275442</v>
      </c>
      <c r="O6881" s="24">
        <v>229535</v>
      </c>
      <c r="P6881" s="24">
        <v>367256</v>
      </c>
      <c r="Q6881" s="24">
        <v>286919</v>
      </c>
      <c r="R6881" s="24">
        <v>459070</v>
      </c>
      <c r="S6881" s="24">
        <v>325175</v>
      </c>
      <c r="T6881" s="24">
        <v>520280</v>
      </c>
      <c r="U6881" s="24">
        <v>363431</v>
      </c>
      <c r="V6881" s="24">
        <v>581489</v>
      </c>
    </row>
    <row r="6882" spans="1:22" hidden="1" x14ac:dyDescent="0.3">
      <c r="A6882" s="55"/>
      <c r="B6882" s="55">
        <v>2023</v>
      </c>
      <c r="C6882" s="55" t="s">
        <v>560</v>
      </c>
      <c r="D6882" t="s">
        <v>182</v>
      </c>
      <c r="E6882" s="55" t="s">
        <v>566</v>
      </c>
      <c r="F6882" s="55" t="s">
        <v>445</v>
      </c>
      <c r="G6882" s="23">
        <v>1</v>
      </c>
      <c r="H6882" s="23" t="s">
        <v>14</v>
      </c>
      <c r="I6882" s="24">
        <v>131128</v>
      </c>
      <c r="J6882" s="24">
        <v>229474</v>
      </c>
      <c r="K6882" s="24">
        <v>170171</v>
      </c>
      <c r="L6882" s="24">
        <v>297800</v>
      </c>
      <c r="M6882" s="24">
        <v>203322</v>
      </c>
      <c r="N6882" s="24">
        <v>355814</v>
      </c>
      <c r="O6882" s="24">
        <v>242408</v>
      </c>
      <c r="P6882" s="24">
        <v>424214</v>
      </c>
      <c r="Q6882" s="24">
        <v>285979</v>
      </c>
      <c r="R6882" s="24">
        <v>500463</v>
      </c>
      <c r="S6882" s="24">
        <v>313713</v>
      </c>
      <c r="T6882" s="24">
        <v>548998</v>
      </c>
      <c r="U6882" s="24">
        <v>339802</v>
      </c>
      <c r="V6882" s="24">
        <v>594653</v>
      </c>
    </row>
    <row r="6883" spans="1:22" hidden="1" x14ac:dyDescent="0.3">
      <c r="A6883" s="55"/>
      <c r="B6883" s="55">
        <v>2023</v>
      </c>
      <c r="C6883" s="55" t="s">
        <v>560</v>
      </c>
      <c r="D6883" t="s">
        <v>182</v>
      </c>
      <c r="E6883" s="55" t="s">
        <v>566</v>
      </c>
      <c r="F6883" s="55" t="s">
        <v>445</v>
      </c>
      <c r="G6883" s="23">
        <v>2</v>
      </c>
      <c r="H6883" s="23" t="s">
        <v>30</v>
      </c>
      <c r="I6883" s="24">
        <v>110248</v>
      </c>
      <c r="J6883" s="24">
        <v>192935</v>
      </c>
      <c r="K6883" s="24">
        <v>146543</v>
      </c>
      <c r="L6883" s="24">
        <v>256449</v>
      </c>
      <c r="M6883" s="24">
        <v>180151</v>
      </c>
      <c r="N6883" s="24">
        <v>315264</v>
      </c>
      <c r="O6883" s="24">
        <v>225931</v>
      </c>
      <c r="P6883" s="24">
        <v>395378</v>
      </c>
      <c r="Q6883" s="24">
        <v>272867</v>
      </c>
      <c r="R6883" s="24">
        <v>477517</v>
      </c>
      <c r="S6883" s="24">
        <v>301178</v>
      </c>
      <c r="T6883" s="24">
        <v>527061</v>
      </c>
      <c r="U6883" s="24">
        <v>327646</v>
      </c>
      <c r="V6883" s="24">
        <v>573381</v>
      </c>
    </row>
    <row r="6884" spans="1:22" hidden="1" x14ac:dyDescent="0.3">
      <c r="A6884" s="55"/>
      <c r="B6884" s="55">
        <v>2023</v>
      </c>
      <c r="C6884" s="55" t="s">
        <v>560</v>
      </c>
      <c r="D6884" t="s">
        <v>182</v>
      </c>
      <c r="E6884" s="55" t="s">
        <v>566</v>
      </c>
      <c r="F6884" s="55" t="s">
        <v>445</v>
      </c>
      <c r="G6884" s="23">
        <v>3</v>
      </c>
      <c r="H6884" s="23" t="s">
        <v>31</v>
      </c>
      <c r="I6884" s="24">
        <v>101930</v>
      </c>
      <c r="J6884" s="24">
        <v>178377</v>
      </c>
      <c r="K6884" s="24">
        <v>140814</v>
      </c>
      <c r="L6884" s="24">
        <v>246424</v>
      </c>
      <c r="M6884" s="24">
        <v>178623</v>
      </c>
      <c r="N6884" s="24">
        <v>312591</v>
      </c>
      <c r="O6884" s="24">
        <v>233310</v>
      </c>
      <c r="P6884" s="24">
        <v>408293</v>
      </c>
      <c r="Q6884" s="24">
        <v>290630</v>
      </c>
      <c r="R6884" s="24">
        <v>508603</v>
      </c>
      <c r="S6884" s="24">
        <v>327088</v>
      </c>
      <c r="T6884" s="24">
        <v>572405</v>
      </c>
      <c r="U6884" s="24">
        <v>363007</v>
      </c>
      <c r="V6884" s="24">
        <v>635263</v>
      </c>
    </row>
    <row r="6885" spans="1:22" hidden="1" x14ac:dyDescent="0.3">
      <c r="A6885" s="55"/>
      <c r="B6885" s="55">
        <v>2023</v>
      </c>
      <c r="C6885" s="55" t="s">
        <v>560</v>
      </c>
      <c r="D6885" t="s">
        <v>182</v>
      </c>
      <c r="E6885" s="55" t="s">
        <v>566</v>
      </c>
      <c r="F6885" s="55" t="s">
        <v>445</v>
      </c>
      <c r="G6885" s="23">
        <v>4</v>
      </c>
      <c r="H6885" s="23" t="s">
        <v>29</v>
      </c>
      <c r="I6885" s="24">
        <v>113063</v>
      </c>
      <c r="J6885" s="24">
        <v>180900</v>
      </c>
      <c r="K6885" s="24">
        <v>158288</v>
      </c>
      <c r="L6885" s="24">
        <v>253260</v>
      </c>
      <c r="M6885" s="24">
        <v>203513</v>
      </c>
      <c r="N6885" s="24">
        <v>325621</v>
      </c>
      <c r="O6885" s="24">
        <v>271350</v>
      </c>
      <c r="P6885" s="24">
        <v>434161</v>
      </c>
      <c r="Q6885" s="24">
        <v>339188</v>
      </c>
      <c r="R6885" s="24">
        <v>542701</v>
      </c>
      <c r="S6885" s="24">
        <v>384413</v>
      </c>
      <c r="T6885" s="24">
        <v>615061</v>
      </c>
      <c r="U6885" s="24">
        <v>429638</v>
      </c>
      <c r="V6885" s="24">
        <v>687421</v>
      </c>
    </row>
    <row r="6886" spans="1:22" x14ac:dyDescent="0.3">
      <c r="B6886" s="54" t="s">
        <v>620</v>
      </c>
      <c r="C6886" t="s">
        <v>617</v>
      </c>
      <c r="D6886" t="s">
        <v>182</v>
      </c>
      <c r="E6886" t="s">
        <v>566</v>
      </c>
      <c r="F6886" s="58" t="s">
        <v>445</v>
      </c>
      <c r="G6886" s="23">
        <v>1</v>
      </c>
      <c r="H6886" s="23" t="s">
        <v>14</v>
      </c>
      <c r="I6886" s="24">
        <v>130153</v>
      </c>
      <c r="J6886" s="24">
        <v>227767</v>
      </c>
      <c r="K6886" s="24">
        <v>168712</v>
      </c>
      <c r="L6886" s="24">
        <v>295246</v>
      </c>
      <c r="M6886" s="24">
        <v>202174</v>
      </c>
      <c r="N6886" s="24">
        <v>353805</v>
      </c>
      <c r="O6886" s="24">
        <v>241598</v>
      </c>
      <c r="P6886" s="24">
        <v>422796</v>
      </c>
      <c r="Q6886" s="24">
        <v>284876</v>
      </c>
      <c r="R6886" s="24">
        <v>498533</v>
      </c>
      <c r="S6886" s="24">
        <v>312406</v>
      </c>
      <c r="T6886" s="24">
        <v>546710</v>
      </c>
      <c r="U6886" s="24">
        <v>337249</v>
      </c>
      <c r="V6886" s="24">
        <v>590186</v>
      </c>
    </row>
    <row r="6887" spans="1:22" x14ac:dyDescent="0.3">
      <c r="B6887" s="54" t="s">
        <v>620</v>
      </c>
      <c r="C6887" t="s">
        <v>617</v>
      </c>
      <c r="D6887" t="s">
        <v>182</v>
      </c>
      <c r="E6887" t="s">
        <v>566</v>
      </c>
      <c r="F6887" s="58" t="s">
        <v>445</v>
      </c>
      <c r="G6887" s="23">
        <v>2</v>
      </c>
      <c r="H6887" s="23" t="s">
        <v>30</v>
      </c>
      <c r="I6887" s="24">
        <v>113147</v>
      </c>
      <c r="J6887" s="24">
        <v>198007</v>
      </c>
      <c r="K6887" s="24">
        <v>148406</v>
      </c>
      <c r="L6887" s="24">
        <v>259710</v>
      </c>
      <c r="M6887" s="24">
        <v>180569</v>
      </c>
      <c r="N6887" s="24">
        <v>315995</v>
      </c>
      <c r="O6887" s="24">
        <v>221795</v>
      </c>
      <c r="P6887" s="24">
        <v>388142</v>
      </c>
      <c r="Q6887" s="24">
        <v>263974</v>
      </c>
      <c r="R6887" s="24">
        <v>461955</v>
      </c>
      <c r="S6887" s="24">
        <v>291586</v>
      </c>
      <c r="T6887" s="24">
        <v>510276</v>
      </c>
      <c r="U6887" s="24">
        <v>316884</v>
      </c>
      <c r="V6887" s="24">
        <v>554547</v>
      </c>
    </row>
    <row r="6888" spans="1:22" x14ac:dyDescent="0.3">
      <c r="B6888" s="54" t="s">
        <v>620</v>
      </c>
      <c r="C6888" t="s">
        <v>617</v>
      </c>
      <c r="D6888" t="s">
        <v>182</v>
      </c>
      <c r="E6888" t="s">
        <v>566</v>
      </c>
      <c r="F6888" s="58" t="s">
        <v>445</v>
      </c>
      <c r="G6888" s="23">
        <v>3</v>
      </c>
      <c r="H6888" s="23" t="s">
        <v>31</v>
      </c>
      <c r="I6888" s="24">
        <v>102946</v>
      </c>
      <c r="J6888" s="24">
        <v>180156</v>
      </c>
      <c r="K6888" s="24">
        <v>140082</v>
      </c>
      <c r="L6888" s="24">
        <v>245144</v>
      </c>
      <c r="M6888" s="24">
        <v>177122</v>
      </c>
      <c r="N6888" s="24">
        <v>309964</v>
      </c>
      <c r="O6888" s="24">
        <v>233169</v>
      </c>
      <c r="P6888" s="24">
        <v>408046</v>
      </c>
      <c r="Q6888" s="24">
        <v>288655</v>
      </c>
      <c r="R6888" s="24">
        <v>505146</v>
      </c>
      <c r="S6888" s="24">
        <v>325021</v>
      </c>
      <c r="T6888" s="24">
        <v>568787</v>
      </c>
      <c r="U6888" s="24">
        <v>360889</v>
      </c>
      <c r="V6888" s="24">
        <v>631556</v>
      </c>
    </row>
    <row r="6889" spans="1:22" x14ac:dyDescent="0.3">
      <c r="B6889" s="54" t="s">
        <v>620</v>
      </c>
      <c r="C6889" t="s">
        <v>617</v>
      </c>
      <c r="D6889" t="s">
        <v>182</v>
      </c>
      <c r="E6889" t="s">
        <v>566</v>
      </c>
      <c r="F6889" s="58" t="s">
        <v>445</v>
      </c>
      <c r="G6889" s="23">
        <v>4</v>
      </c>
      <c r="H6889" s="23" t="s">
        <v>29</v>
      </c>
      <c r="I6889" s="24">
        <v>114848</v>
      </c>
      <c r="J6889" s="24">
        <v>183758</v>
      </c>
      <c r="K6889" s="24">
        <v>160788</v>
      </c>
      <c r="L6889" s="24">
        <v>257261</v>
      </c>
      <c r="M6889" s="24">
        <v>206727</v>
      </c>
      <c r="N6889" s="24">
        <v>330764</v>
      </c>
      <c r="O6889" s="24">
        <v>275636</v>
      </c>
      <c r="P6889" s="24">
        <v>441018</v>
      </c>
      <c r="Q6889" s="24">
        <v>344545</v>
      </c>
      <c r="R6889" s="24">
        <v>551273</v>
      </c>
      <c r="S6889" s="24">
        <v>390485</v>
      </c>
      <c r="T6889" s="24">
        <v>624776</v>
      </c>
      <c r="U6889" s="24">
        <v>436424</v>
      </c>
      <c r="V6889" s="24">
        <v>698279</v>
      </c>
    </row>
    <row r="6890" spans="1:22" hidden="1" x14ac:dyDescent="0.3">
      <c r="A6890" s="55"/>
      <c r="B6890" s="55">
        <v>2023</v>
      </c>
      <c r="C6890" s="55" t="s">
        <v>560</v>
      </c>
      <c r="D6890" t="s">
        <v>159</v>
      </c>
      <c r="E6890" s="55" t="s">
        <v>528</v>
      </c>
      <c r="F6890" s="55" t="s">
        <v>330</v>
      </c>
      <c r="G6890" s="23">
        <v>1</v>
      </c>
      <c r="H6890" s="23" t="s">
        <v>14</v>
      </c>
      <c r="I6890" s="24">
        <v>139363</v>
      </c>
      <c r="J6890" s="24">
        <v>243886</v>
      </c>
      <c r="K6890" s="24">
        <v>180944</v>
      </c>
      <c r="L6890" s="24">
        <v>316652</v>
      </c>
      <c r="M6890" s="24">
        <v>216268</v>
      </c>
      <c r="N6890" s="24">
        <v>378469</v>
      </c>
      <c r="O6890" s="24">
        <v>257946</v>
      </c>
      <c r="P6890" s="24">
        <v>451405</v>
      </c>
      <c r="Q6890" s="24">
        <v>304383</v>
      </c>
      <c r="R6890" s="24">
        <v>532670</v>
      </c>
      <c r="S6890" s="24">
        <v>333932</v>
      </c>
      <c r="T6890" s="24">
        <v>584382</v>
      </c>
      <c r="U6890" s="24">
        <v>361758</v>
      </c>
      <c r="V6890" s="24">
        <v>633077</v>
      </c>
    </row>
    <row r="6891" spans="1:22" hidden="1" x14ac:dyDescent="0.3">
      <c r="A6891" s="55"/>
      <c r="B6891" s="55">
        <v>2023</v>
      </c>
      <c r="C6891" s="55" t="s">
        <v>560</v>
      </c>
      <c r="D6891" t="s">
        <v>159</v>
      </c>
      <c r="E6891" s="55" t="s">
        <v>528</v>
      </c>
      <c r="F6891" s="55" t="s">
        <v>330</v>
      </c>
      <c r="G6891" s="23">
        <v>2</v>
      </c>
      <c r="H6891" s="23" t="s">
        <v>30</v>
      </c>
      <c r="I6891" s="24">
        <v>116710</v>
      </c>
      <c r="J6891" s="24">
        <v>204243</v>
      </c>
      <c r="K6891" s="24">
        <v>155309</v>
      </c>
      <c r="L6891" s="24">
        <v>271790</v>
      </c>
      <c r="M6891" s="24">
        <v>191129</v>
      </c>
      <c r="N6891" s="24">
        <v>334476</v>
      </c>
      <c r="O6891" s="24">
        <v>240069</v>
      </c>
      <c r="P6891" s="24">
        <v>420121</v>
      </c>
      <c r="Q6891" s="24">
        <v>290157</v>
      </c>
      <c r="R6891" s="24">
        <v>507775</v>
      </c>
      <c r="S6891" s="24">
        <v>320333</v>
      </c>
      <c r="T6891" s="24">
        <v>560583</v>
      </c>
      <c r="U6891" s="24">
        <v>348570</v>
      </c>
      <c r="V6891" s="24">
        <v>609998</v>
      </c>
    </row>
    <row r="6892" spans="1:22" hidden="1" x14ac:dyDescent="0.3">
      <c r="A6892" s="55"/>
      <c r="B6892" s="55">
        <v>2023</v>
      </c>
      <c r="C6892" s="55" t="s">
        <v>560</v>
      </c>
      <c r="D6892" t="s">
        <v>159</v>
      </c>
      <c r="E6892" s="55" t="s">
        <v>528</v>
      </c>
      <c r="F6892" s="55" t="s">
        <v>330</v>
      </c>
      <c r="G6892" s="23">
        <v>3</v>
      </c>
      <c r="H6892" s="23" t="s">
        <v>31</v>
      </c>
      <c r="I6892" s="24">
        <v>107610</v>
      </c>
      <c r="J6892" s="24">
        <v>188318</v>
      </c>
      <c r="K6892" s="24">
        <v>148606</v>
      </c>
      <c r="L6892" s="24">
        <v>260060</v>
      </c>
      <c r="M6892" s="24">
        <v>188436</v>
      </c>
      <c r="N6892" s="24">
        <v>329764</v>
      </c>
      <c r="O6892" s="24">
        <v>245982</v>
      </c>
      <c r="P6892" s="24">
        <v>430468</v>
      </c>
      <c r="Q6892" s="24">
        <v>306384</v>
      </c>
      <c r="R6892" s="24">
        <v>536173</v>
      </c>
      <c r="S6892" s="24">
        <v>344749</v>
      </c>
      <c r="T6892" s="24">
        <v>603310</v>
      </c>
      <c r="U6892" s="24">
        <v>382528</v>
      </c>
      <c r="V6892" s="24">
        <v>669423</v>
      </c>
    </row>
    <row r="6893" spans="1:22" hidden="1" x14ac:dyDescent="0.3">
      <c r="A6893" s="55"/>
      <c r="B6893" s="55">
        <v>2023</v>
      </c>
      <c r="C6893" s="55" t="s">
        <v>560</v>
      </c>
      <c r="D6893" t="s">
        <v>159</v>
      </c>
      <c r="E6893" s="55" t="s">
        <v>528</v>
      </c>
      <c r="F6893" s="55" t="s">
        <v>330</v>
      </c>
      <c r="G6893" s="23">
        <v>4</v>
      </c>
      <c r="H6893" s="23" t="s">
        <v>29</v>
      </c>
      <c r="I6893" s="24">
        <v>120153</v>
      </c>
      <c r="J6893" s="24">
        <v>192245</v>
      </c>
      <c r="K6893" s="24">
        <v>168214</v>
      </c>
      <c r="L6893" s="24">
        <v>269142</v>
      </c>
      <c r="M6893" s="24">
        <v>216275</v>
      </c>
      <c r="N6893" s="24">
        <v>346040</v>
      </c>
      <c r="O6893" s="24">
        <v>288367</v>
      </c>
      <c r="P6893" s="24">
        <v>461387</v>
      </c>
      <c r="Q6893" s="24">
        <v>360458</v>
      </c>
      <c r="R6893" s="24">
        <v>576734</v>
      </c>
      <c r="S6893" s="24">
        <v>408520</v>
      </c>
      <c r="T6893" s="24">
        <v>653631</v>
      </c>
      <c r="U6893" s="24">
        <v>456581</v>
      </c>
      <c r="V6893" s="24">
        <v>730529</v>
      </c>
    </row>
    <row r="6894" spans="1:22" x14ac:dyDescent="0.3">
      <c r="B6894" s="54" t="s">
        <v>620</v>
      </c>
      <c r="C6894" t="s">
        <v>617</v>
      </c>
      <c r="D6894" t="s">
        <v>159</v>
      </c>
      <c r="E6894" t="s">
        <v>564</v>
      </c>
      <c r="F6894" s="58" t="s">
        <v>330</v>
      </c>
      <c r="G6894" s="23">
        <v>1</v>
      </c>
      <c r="H6894" s="23" t="s">
        <v>14</v>
      </c>
      <c r="I6894" s="24">
        <v>138972</v>
      </c>
      <c r="J6894" s="24">
        <v>243201</v>
      </c>
      <c r="K6894" s="24">
        <v>180216</v>
      </c>
      <c r="L6894" s="24">
        <v>315379</v>
      </c>
      <c r="M6894" s="24">
        <v>216009</v>
      </c>
      <c r="N6894" s="24">
        <v>378015</v>
      </c>
      <c r="O6894" s="24">
        <v>258201</v>
      </c>
      <c r="P6894" s="24">
        <v>451852</v>
      </c>
      <c r="Q6894" s="24">
        <v>304516</v>
      </c>
      <c r="R6894" s="24">
        <v>532902</v>
      </c>
      <c r="S6894" s="24">
        <v>333971</v>
      </c>
      <c r="T6894" s="24">
        <v>584448</v>
      </c>
      <c r="U6894" s="24">
        <v>360597</v>
      </c>
      <c r="V6894" s="24">
        <v>631045</v>
      </c>
    </row>
    <row r="6895" spans="1:22" x14ac:dyDescent="0.3">
      <c r="B6895" s="54" t="s">
        <v>620</v>
      </c>
      <c r="C6895" t="s">
        <v>617</v>
      </c>
      <c r="D6895" t="s">
        <v>159</v>
      </c>
      <c r="E6895" t="s">
        <v>564</v>
      </c>
      <c r="F6895" s="58" t="s">
        <v>330</v>
      </c>
      <c r="G6895" s="23">
        <v>2</v>
      </c>
      <c r="H6895" s="23" t="s">
        <v>30</v>
      </c>
      <c r="I6895" s="24">
        <v>120509</v>
      </c>
      <c r="J6895" s="24">
        <v>210890</v>
      </c>
      <c r="K6895" s="24">
        <v>158170</v>
      </c>
      <c r="L6895" s="24">
        <v>276797</v>
      </c>
      <c r="M6895" s="24">
        <v>192551</v>
      </c>
      <c r="N6895" s="24">
        <v>336964</v>
      </c>
      <c r="O6895" s="24">
        <v>236701</v>
      </c>
      <c r="P6895" s="24">
        <v>414228</v>
      </c>
      <c r="Q6895" s="24">
        <v>281822</v>
      </c>
      <c r="R6895" s="24">
        <v>493189</v>
      </c>
      <c r="S6895" s="24">
        <v>311350</v>
      </c>
      <c r="T6895" s="24">
        <v>544862</v>
      </c>
      <c r="U6895" s="24">
        <v>338433</v>
      </c>
      <c r="V6895" s="24">
        <v>592257</v>
      </c>
    </row>
    <row r="6896" spans="1:22" x14ac:dyDescent="0.3">
      <c r="B6896" s="54" t="s">
        <v>620</v>
      </c>
      <c r="C6896" t="s">
        <v>617</v>
      </c>
      <c r="D6896" t="s">
        <v>159</v>
      </c>
      <c r="E6896" t="s">
        <v>564</v>
      </c>
      <c r="F6896" s="58" t="s">
        <v>330</v>
      </c>
      <c r="G6896" s="23">
        <v>3</v>
      </c>
      <c r="H6896" s="23" t="s">
        <v>31</v>
      </c>
      <c r="I6896" s="24">
        <v>109293</v>
      </c>
      <c r="J6896" s="24">
        <v>191263</v>
      </c>
      <c r="K6896" s="24">
        <v>148621</v>
      </c>
      <c r="L6896" s="24">
        <v>260087</v>
      </c>
      <c r="M6896" s="24">
        <v>187845</v>
      </c>
      <c r="N6896" s="24">
        <v>328729</v>
      </c>
      <c r="O6896" s="24">
        <v>247210</v>
      </c>
      <c r="P6896" s="24">
        <v>432618</v>
      </c>
      <c r="Q6896" s="24">
        <v>305965</v>
      </c>
      <c r="R6896" s="24">
        <v>535439</v>
      </c>
      <c r="S6896" s="24">
        <v>344458</v>
      </c>
      <c r="T6896" s="24">
        <v>602802</v>
      </c>
      <c r="U6896" s="24">
        <v>382410</v>
      </c>
      <c r="V6896" s="24">
        <v>669217</v>
      </c>
    </row>
    <row r="6897" spans="1:22" x14ac:dyDescent="0.3">
      <c r="B6897" s="54" t="s">
        <v>620</v>
      </c>
      <c r="C6897" t="s">
        <v>617</v>
      </c>
      <c r="D6897" t="s">
        <v>159</v>
      </c>
      <c r="E6897" t="s">
        <v>564</v>
      </c>
      <c r="F6897" s="58" t="s">
        <v>330</v>
      </c>
      <c r="G6897" s="23">
        <v>4</v>
      </c>
      <c r="H6897" s="23" t="s">
        <v>29</v>
      </c>
      <c r="I6897" s="24">
        <v>122623</v>
      </c>
      <c r="J6897" s="24">
        <v>196197</v>
      </c>
      <c r="K6897" s="24">
        <v>171672</v>
      </c>
      <c r="L6897" s="24">
        <v>274676</v>
      </c>
      <c r="M6897" s="24">
        <v>220722</v>
      </c>
      <c r="N6897" s="24">
        <v>353155</v>
      </c>
      <c r="O6897" s="24">
        <v>294296</v>
      </c>
      <c r="P6897" s="24">
        <v>470873</v>
      </c>
      <c r="Q6897" s="24">
        <v>367870</v>
      </c>
      <c r="R6897" s="24">
        <v>588591</v>
      </c>
      <c r="S6897" s="24">
        <v>416919</v>
      </c>
      <c r="T6897" s="24">
        <v>667070</v>
      </c>
      <c r="U6897" s="24">
        <v>465968</v>
      </c>
      <c r="V6897" s="24">
        <v>745549</v>
      </c>
    </row>
    <row r="6898" spans="1:22" hidden="1" x14ac:dyDescent="0.3">
      <c r="A6898" s="55"/>
      <c r="B6898" s="55">
        <v>2023</v>
      </c>
      <c r="C6898" s="55" t="s">
        <v>578</v>
      </c>
      <c r="D6898" t="s">
        <v>168</v>
      </c>
      <c r="E6898" s="55" t="s">
        <v>581</v>
      </c>
      <c r="F6898" s="55" t="s">
        <v>376</v>
      </c>
      <c r="G6898" s="23">
        <v>1</v>
      </c>
      <c r="H6898" s="23" t="s">
        <v>14</v>
      </c>
      <c r="I6898" s="24">
        <v>117133</v>
      </c>
      <c r="J6898" s="24">
        <v>204984</v>
      </c>
      <c r="K6898" s="24">
        <v>152276</v>
      </c>
      <c r="L6898" s="24">
        <v>266483</v>
      </c>
      <c r="M6898" s="24">
        <v>182174</v>
      </c>
      <c r="N6898" s="24">
        <v>318804</v>
      </c>
      <c r="O6898" s="24">
        <v>217517</v>
      </c>
      <c r="P6898" s="24">
        <v>380655</v>
      </c>
      <c r="Q6898" s="24">
        <v>256843</v>
      </c>
      <c r="R6898" s="24">
        <v>449474</v>
      </c>
      <c r="S6898" s="24">
        <v>281848</v>
      </c>
      <c r="T6898" s="24">
        <v>493234</v>
      </c>
      <c r="U6898" s="24">
        <v>305460</v>
      </c>
      <c r="V6898" s="24">
        <v>534555</v>
      </c>
    </row>
    <row r="6899" spans="1:22" hidden="1" x14ac:dyDescent="0.3">
      <c r="A6899" s="55"/>
      <c r="B6899" s="55">
        <v>2023</v>
      </c>
      <c r="C6899" s="55" t="s">
        <v>578</v>
      </c>
      <c r="D6899" t="s">
        <v>168</v>
      </c>
      <c r="E6899" s="55" t="s">
        <v>581</v>
      </c>
      <c r="F6899" s="55" t="s">
        <v>376</v>
      </c>
      <c r="G6899" s="23">
        <v>2</v>
      </c>
      <c r="H6899" s="23" t="s">
        <v>30</v>
      </c>
      <c r="I6899" s="24">
        <v>97041</v>
      </c>
      <c r="J6899" s="24">
        <v>169822</v>
      </c>
      <c r="K6899" s="24">
        <v>129539</v>
      </c>
      <c r="L6899" s="24">
        <v>226693</v>
      </c>
      <c r="M6899" s="24">
        <v>159877</v>
      </c>
      <c r="N6899" s="24">
        <v>279784</v>
      </c>
      <c r="O6899" s="24">
        <v>201661</v>
      </c>
      <c r="P6899" s="24">
        <v>352907</v>
      </c>
      <c r="Q6899" s="24">
        <v>244225</v>
      </c>
      <c r="R6899" s="24">
        <v>427394</v>
      </c>
      <c r="S6899" s="24">
        <v>269786</v>
      </c>
      <c r="T6899" s="24">
        <v>472125</v>
      </c>
      <c r="U6899" s="24">
        <v>293763</v>
      </c>
      <c r="V6899" s="24">
        <v>514085</v>
      </c>
    </row>
    <row r="6900" spans="1:22" hidden="1" x14ac:dyDescent="0.3">
      <c r="A6900" s="55"/>
      <c r="B6900" s="55">
        <v>2023</v>
      </c>
      <c r="C6900" s="55" t="s">
        <v>578</v>
      </c>
      <c r="D6900" t="s">
        <v>168</v>
      </c>
      <c r="E6900" s="55" t="s">
        <v>581</v>
      </c>
      <c r="F6900" s="55" t="s">
        <v>376</v>
      </c>
      <c r="G6900" s="23">
        <v>3</v>
      </c>
      <c r="H6900" s="23" t="s">
        <v>31</v>
      </c>
      <c r="I6900" s="24">
        <v>88801</v>
      </c>
      <c r="J6900" s="24">
        <v>155402</v>
      </c>
      <c r="K6900" s="24">
        <v>122505</v>
      </c>
      <c r="L6900" s="24">
        <v>214384</v>
      </c>
      <c r="M6900" s="24">
        <v>155175</v>
      </c>
      <c r="N6900" s="24">
        <v>271557</v>
      </c>
      <c r="O6900" s="24">
        <v>202229</v>
      </c>
      <c r="P6900" s="24">
        <v>353901</v>
      </c>
      <c r="Q6900" s="24">
        <v>251817</v>
      </c>
      <c r="R6900" s="24">
        <v>440680</v>
      </c>
      <c r="S6900" s="24">
        <v>283187</v>
      </c>
      <c r="T6900" s="24">
        <v>495577</v>
      </c>
      <c r="U6900" s="24">
        <v>314037</v>
      </c>
      <c r="V6900" s="24">
        <v>549565</v>
      </c>
    </row>
    <row r="6901" spans="1:22" hidden="1" x14ac:dyDescent="0.3">
      <c r="A6901" s="55"/>
      <c r="B6901" s="55">
        <v>2023</v>
      </c>
      <c r="C6901" s="55" t="s">
        <v>578</v>
      </c>
      <c r="D6901" t="s">
        <v>168</v>
      </c>
      <c r="E6901" s="55" t="s">
        <v>581</v>
      </c>
      <c r="F6901" s="55" t="s">
        <v>376</v>
      </c>
      <c r="G6901" s="23">
        <v>4</v>
      </c>
      <c r="H6901" s="23" t="s">
        <v>29</v>
      </c>
      <c r="I6901" s="24">
        <v>100964</v>
      </c>
      <c r="J6901" s="24">
        <v>161542</v>
      </c>
      <c r="K6901" s="24">
        <v>141349</v>
      </c>
      <c r="L6901" s="24">
        <v>226159</v>
      </c>
      <c r="M6901" s="24">
        <v>181735</v>
      </c>
      <c r="N6901" s="24">
        <v>290775</v>
      </c>
      <c r="O6901" s="24">
        <v>242313</v>
      </c>
      <c r="P6901" s="24">
        <v>387700</v>
      </c>
      <c r="Q6901" s="24">
        <v>302891</v>
      </c>
      <c r="R6901" s="24">
        <v>484625</v>
      </c>
      <c r="S6901" s="24">
        <v>343276</v>
      </c>
      <c r="T6901" s="24">
        <v>549242</v>
      </c>
      <c r="U6901" s="24">
        <v>383662</v>
      </c>
      <c r="V6901" s="24">
        <v>613859</v>
      </c>
    </row>
    <row r="6902" spans="1:22" x14ac:dyDescent="0.3">
      <c r="B6902" s="54" t="s">
        <v>620</v>
      </c>
      <c r="C6902" t="s">
        <v>612</v>
      </c>
      <c r="D6902" t="s">
        <v>168</v>
      </c>
      <c r="E6902" t="s">
        <v>581</v>
      </c>
      <c r="F6902" s="58" t="s">
        <v>376</v>
      </c>
      <c r="G6902" s="23">
        <v>1</v>
      </c>
      <c r="H6902" s="23" t="s">
        <v>14</v>
      </c>
      <c r="I6902" s="24">
        <v>115024</v>
      </c>
      <c r="J6902" s="24">
        <v>201292</v>
      </c>
      <c r="K6902" s="24">
        <v>149416</v>
      </c>
      <c r="L6902" s="24">
        <v>261478</v>
      </c>
      <c r="M6902" s="24">
        <v>179259</v>
      </c>
      <c r="N6902" s="24">
        <v>313704</v>
      </c>
      <c r="O6902" s="24">
        <v>214527</v>
      </c>
      <c r="P6902" s="24">
        <v>375422</v>
      </c>
      <c r="Q6902" s="24">
        <v>253225</v>
      </c>
      <c r="R6902" s="24">
        <v>443143</v>
      </c>
      <c r="S6902" s="24">
        <v>277813</v>
      </c>
      <c r="T6902" s="24">
        <v>486174</v>
      </c>
      <c r="U6902" s="24">
        <v>300203</v>
      </c>
      <c r="V6902" s="24">
        <v>525356</v>
      </c>
    </row>
    <row r="6903" spans="1:22" x14ac:dyDescent="0.3">
      <c r="B6903" s="54" t="s">
        <v>620</v>
      </c>
      <c r="C6903" t="s">
        <v>612</v>
      </c>
      <c r="D6903" t="s">
        <v>168</v>
      </c>
      <c r="E6903" t="s">
        <v>581</v>
      </c>
      <c r="F6903" s="58" t="s">
        <v>376</v>
      </c>
      <c r="G6903" s="23">
        <v>2</v>
      </c>
      <c r="H6903" s="23" t="s">
        <v>30</v>
      </c>
      <c r="I6903" s="24">
        <v>98666</v>
      </c>
      <c r="J6903" s="24">
        <v>172665</v>
      </c>
      <c r="K6903" s="24">
        <v>129883</v>
      </c>
      <c r="L6903" s="24">
        <v>227296</v>
      </c>
      <c r="M6903" s="24">
        <v>158477</v>
      </c>
      <c r="N6903" s="24">
        <v>277334</v>
      </c>
      <c r="O6903" s="24">
        <v>195479</v>
      </c>
      <c r="P6903" s="24">
        <v>342088</v>
      </c>
      <c r="Q6903" s="24">
        <v>233119</v>
      </c>
      <c r="R6903" s="24">
        <v>407959</v>
      </c>
      <c r="S6903" s="24">
        <v>257715</v>
      </c>
      <c r="T6903" s="24">
        <v>451001</v>
      </c>
      <c r="U6903" s="24">
        <v>280381</v>
      </c>
      <c r="V6903" s="24">
        <v>490667</v>
      </c>
    </row>
    <row r="6904" spans="1:22" x14ac:dyDescent="0.3">
      <c r="B6904" s="54" t="s">
        <v>620</v>
      </c>
      <c r="C6904" t="s">
        <v>612</v>
      </c>
      <c r="D6904" t="s">
        <v>168</v>
      </c>
      <c r="E6904" t="s">
        <v>581</v>
      </c>
      <c r="F6904" s="58" t="s">
        <v>376</v>
      </c>
      <c r="G6904" s="23">
        <v>3</v>
      </c>
      <c r="H6904" s="23" t="s">
        <v>31</v>
      </c>
      <c r="I6904" s="24">
        <v>88242</v>
      </c>
      <c r="J6904" s="24">
        <v>154424</v>
      </c>
      <c r="K6904" s="24">
        <v>119651</v>
      </c>
      <c r="L6904" s="24">
        <v>209389</v>
      </c>
      <c r="M6904" s="24">
        <v>150967</v>
      </c>
      <c r="N6904" s="24">
        <v>264192</v>
      </c>
      <c r="O6904" s="24">
        <v>198410</v>
      </c>
      <c r="P6904" s="24">
        <v>347217</v>
      </c>
      <c r="Q6904" s="24">
        <v>245312</v>
      </c>
      <c r="R6904" s="24">
        <v>429297</v>
      </c>
      <c r="S6904" s="24">
        <v>275981</v>
      </c>
      <c r="T6904" s="24">
        <v>482966</v>
      </c>
      <c r="U6904" s="24">
        <v>306169</v>
      </c>
      <c r="V6904" s="24">
        <v>535796</v>
      </c>
    </row>
    <row r="6905" spans="1:22" x14ac:dyDescent="0.3">
      <c r="B6905" s="54" t="s">
        <v>620</v>
      </c>
      <c r="C6905" t="s">
        <v>612</v>
      </c>
      <c r="D6905" t="s">
        <v>168</v>
      </c>
      <c r="E6905" t="s">
        <v>581</v>
      </c>
      <c r="F6905" s="58" t="s">
        <v>376</v>
      </c>
      <c r="G6905" s="23">
        <v>4</v>
      </c>
      <c r="H6905" s="23" t="s">
        <v>29</v>
      </c>
      <c r="I6905" s="24">
        <v>101465</v>
      </c>
      <c r="J6905" s="24">
        <v>162345</v>
      </c>
      <c r="K6905" s="24">
        <v>142051</v>
      </c>
      <c r="L6905" s="24">
        <v>227282</v>
      </c>
      <c r="M6905" s="24">
        <v>182638</v>
      </c>
      <c r="N6905" s="24">
        <v>292220</v>
      </c>
      <c r="O6905" s="24">
        <v>243517</v>
      </c>
      <c r="P6905" s="24">
        <v>389627</v>
      </c>
      <c r="Q6905" s="24">
        <v>304396</v>
      </c>
      <c r="R6905" s="24">
        <v>487034</v>
      </c>
      <c r="S6905" s="24">
        <v>344982</v>
      </c>
      <c r="T6905" s="24">
        <v>551971</v>
      </c>
      <c r="U6905" s="24">
        <v>385568</v>
      </c>
      <c r="V6905" s="24">
        <v>616909</v>
      </c>
    </row>
    <row r="6906" spans="1:22" hidden="1" x14ac:dyDescent="0.3">
      <c r="A6906" s="55"/>
      <c r="B6906" s="55">
        <v>2023</v>
      </c>
      <c r="C6906" s="55" t="s">
        <v>578</v>
      </c>
      <c r="D6906" t="s">
        <v>162</v>
      </c>
      <c r="E6906" s="55" t="s">
        <v>580</v>
      </c>
      <c r="F6906" s="55" t="s">
        <v>370</v>
      </c>
      <c r="G6906" s="23">
        <v>1</v>
      </c>
      <c r="H6906" s="23" t="s">
        <v>14</v>
      </c>
      <c r="I6906" s="24">
        <v>115789</v>
      </c>
      <c r="J6906" s="24">
        <v>202630</v>
      </c>
      <c r="K6906" s="24">
        <v>150461</v>
      </c>
      <c r="L6906" s="24">
        <v>263307</v>
      </c>
      <c r="M6906" s="24">
        <v>179944</v>
      </c>
      <c r="N6906" s="24">
        <v>314902</v>
      </c>
      <c r="O6906" s="24">
        <v>214775</v>
      </c>
      <c r="P6906" s="24">
        <v>375856</v>
      </c>
      <c r="Q6906" s="24">
        <v>253547</v>
      </c>
      <c r="R6906" s="24">
        <v>443708</v>
      </c>
      <c r="S6906" s="24">
        <v>278208</v>
      </c>
      <c r="T6906" s="24">
        <v>486864</v>
      </c>
      <c r="U6906" s="24">
        <v>301472</v>
      </c>
      <c r="V6906" s="24">
        <v>527575</v>
      </c>
    </row>
    <row r="6907" spans="1:22" hidden="1" x14ac:dyDescent="0.3">
      <c r="A6907" s="55"/>
      <c r="B6907" s="55">
        <v>2023</v>
      </c>
      <c r="C6907" s="55" t="s">
        <v>578</v>
      </c>
      <c r="D6907" t="s">
        <v>162</v>
      </c>
      <c r="E6907" s="55" t="s">
        <v>580</v>
      </c>
      <c r="F6907" s="55" t="s">
        <v>370</v>
      </c>
      <c r="G6907" s="23">
        <v>2</v>
      </c>
      <c r="H6907" s="23" t="s">
        <v>30</v>
      </c>
      <c r="I6907" s="24">
        <v>96287</v>
      </c>
      <c r="J6907" s="24">
        <v>168503</v>
      </c>
      <c r="K6907" s="24">
        <v>128393</v>
      </c>
      <c r="L6907" s="24">
        <v>224687</v>
      </c>
      <c r="M6907" s="24">
        <v>158303</v>
      </c>
      <c r="N6907" s="24">
        <v>277030</v>
      </c>
      <c r="O6907" s="24">
        <v>199385</v>
      </c>
      <c r="P6907" s="24">
        <v>348924</v>
      </c>
      <c r="Q6907" s="24">
        <v>241301</v>
      </c>
      <c r="R6907" s="24">
        <v>422277</v>
      </c>
      <c r="S6907" s="24">
        <v>266500</v>
      </c>
      <c r="T6907" s="24">
        <v>466376</v>
      </c>
      <c r="U6907" s="24">
        <v>290119</v>
      </c>
      <c r="V6907" s="24">
        <v>507708</v>
      </c>
    </row>
    <row r="6908" spans="1:22" hidden="1" x14ac:dyDescent="0.3">
      <c r="A6908" s="55"/>
      <c r="B6908" s="55">
        <v>2023</v>
      </c>
      <c r="C6908" s="55" t="s">
        <v>578</v>
      </c>
      <c r="D6908" t="s">
        <v>162</v>
      </c>
      <c r="E6908" s="55" t="s">
        <v>580</v>
      </c>
      <c r="F6908" s="55" t="s">
        <v>370</v>
      </c>
      <c r="G6908" s="23">
        <v>3</v>
      </c>
      <c r="H6908" s="23" t="s">
        <v>31</v>
      </c>
      <c r="I6908" s="24">
        <v>88344</v>
      </c>
      <c r="J6908" s="24">
        <v>154603</v>
      </c>
      <c r="K6908" s="24">
        <v>121919</v>
      </c>
      <c r="L6908" s="24">
        <v>213358</v>
      </c>
      <c r="M6908" s="24">
        <v>154490</v>
      </c>
      <c r="N6908" s="24">
        <v>270358</v>
      </c>
      <c r="O6908" s="24">
        <v>201453</v>
      </c>
      <c r="P6908" s="24">
        <v>352543</v>
      </c>
      <c r="Q6908" s="24">
        <v>250875</v>
      </c>
      <c r="R6908" s="24">
        <v>439032</v>
      </c>
      <c r="S6908" s="24">
        <v>282184</v>
      </c>
      <c r="T6908" s="24">
        <v>493823</v>
      </c>
      <c r="U6908" s="24">
        <v>312990</v>
      </c>
      <c r="V6908" s="24">
        <v>547732</v>
      </c>
    </row>
    <row r="6909" spans="1:22" hidden="1" x14ac:dyDescent="0.3">
      <c r="A6909" s="55"/>
      <c r="B6909" s="55">
        <v>2023</v>
      </c>
      <c r="C6909" s="55" t="s">
        <v>578</v>
      </c>
      <c r="D6909" t="s">
        <v>162</v>
      </c>
      <c r="E6909" s="55" t="s">
        <v>580</v>
      </c>
      <c r="F6909" s="55" t="s">
        <v>370</v>
      </c>
      <c r="G6909" s="23">
        <v>4</v>
      </c>
      <c r="H6909" s="23" t="s">
        <v>29</v>
      </c>
      <c r="I6909" s="24">
        <v>99813</v>
      </c>
      <c r="J6909" s="24">
        <v>159700</v>
      </c>
      <c r="K6909" s="24">
        <v>139738</v>
      </c>
      <c r="L6909" s="24">
        <v>223580</v>
      </c>
      <c r="M6909" s="24">
        <v>179663</v>
      </c>
      <c r="N6909" s="24">
        <v>287460</v>
      </c>
      <c r="O6909" s="24">
        <v>239550</v>
      </c>
      <c r="P6909" s="24">
        <v>383280</v>
      </c>
      <c r="Q6909" s="24">
        <v>299438</v>
      </c>
      <c r="R6909" s="24">
        <v>479100</v>
      </c>
      <c r="S6909" s="24">
        <v>339363</v>
      </c>
      <c r="T6909" s="24">
        <v>542980</v>
      </c>
      <c r="U6909" s="24">
        <v>379288</v>
      </c>
      <c r="V6909" s="24">
        <v>606860</v>
      </c>
    </row>
    <row r="6910" spans="1:22" x14ac:dyDescent="0.3">
      <c r="B6910" s="54" t="s">
        <v>620</v>
      </c>
      <c r="C6910" t="s">
        <v>612</v>
      </c>
      <c r="D6910" t="s">
        <v>162</v>
      </c>
      <c r="E6910" t="s">
        <v>580</v>
      </c>
      <c r="F6910" s="58" t="s">
        <v>370</v>
      </c>
      <c r="G6910" s="23">
        <v>1</v>
      </c>
      <c r="H6910" s="23" t="s">
        <v>14</v>
      </c>
      <c r="I6910" s="24">
        <v>113676</v>
      </c>
      <c r="J6910" s="24">
        <v>198933</v>
      </c>
      <c r="K6910" s="24">
        <v>147595</v>
      </c>
      <c r="L6910" s="24">
        <v>258291</v>
      </c>
      <c r="M6910" s="24">
        <v>177029</v>
      </c>
      <c r="N6910" s="24">
        <v>309801</v>
      </c>
      <c r="O6910" s="24">
        <v>211789</v>
      </c>
      <c r="P6910" s="24">
        <v>370630</v>
      </c>
      <c r="Q6910" s="24">
        <v>249933</v>
      </c>
      <c r="R6910" s="24">
        <v>437384</v>
      </c>
      <c r="S6910" s="24">
        <v>274177</v>
      </c>
      <c r="T6910" s="24">
        <v>479809</v>
      </c>
      <c r="U6910" s="24">
        <v>296208</v>
      </c>
      <c r="V6910" s="24">
        <v>518364</v>
      </c>
    </row>
    <row r="6911" spans="1:22" x14ac:dyDescent="0.3">
      <c r="B6911" s="54" t="s">
        <v>620</v>
      </c>
      <c r="C6911" t="s">
        <v>612</v>
      </c>
      <c r="D6911" t="s">
        <v>162</v>
      </c>
      <c r="E6911" t="s">
        <v>580</v>
      </c>
      <c r="F6911" s="58" t="s">
        <v>370</v>
      </c>
      <c r="G6911" s="23">
        <v>2</v>
      </c>
      <c r="H6911" s="23" t="s">
        <v>30</v>
      </c>
      <c r="I6911" s="24">
        <v>97804</v>
      </c>
      <c r="J6911" s="24">
        <v>171157</v>
      </c>
      <c r="K6911" s="24">
        <v>128643</v>
      </c>
      <c r="L6911" s="24">
        <v>225125</v>
      </c>
      <c r="M6911" s="24">
        <v>156864</v>
      </c>
      <c r="N6911" s="24">
        <v>274512</v>
      </c>
      <c r="O6911" s="24">
        <v>193306</v>
      </c>
      <c r="P6911" s="24">
        <v>338286</v>
      </c>
      <c r="Q6911" s="24">
        <v>230425</v>
      </c>
      <c r="R6911" s="24">
        <v>403244</v>
      </c>
      <c r="S6911" s="24">
        <v>254690</v>
      </c>
      <c r="T6911" s="24">
        <v>445707</v>
      </c>
      <c r="U6911" s="24">
        <v>277022</v>
      </c>
      <c r="V6911" s="24">
        <v>484788</v>
      </c>
    </row>
    <row r="6912" spans="1:22" x14ac:dyDescent="0.3">
      <c r="B6912" s="54" t="s">
        <v>620</v>
      </c>
      <c r="C6912" t="s">
        <v>612</v>
      </c>
      <c r="D6912" t="s">
        <v>162</v>
      </c>
      <c r="E6912" t="s">
        <v>580</v>
      </c>
      <c r="F6912" s="58" t="s">
        <v>370</v>
      </c>
      <c r="G6912" s="23">
        <v>3</v>
      </c>
      <c r="H6912" s="23" t="s">
        <v>31</v>
      </c>
      <c r="I6912" s="24">
        <v>87814</v>
      </c>
      <c r="J6912" s="24">
        <v>153675</v>
      </c>
      <c r="K6912" s="24">
        <v>119167</v>
      </c>
      <c r="L6912" s="24">
        <v>208542</v>
      </c>
      <c r="M6912" s="24">
        <v>150430</v>
      </c>
      <c r="N6912" s="24">
        <v>263253</v>
      </c>
      <c r="O6912" s="24">
        <v>197779</v>
      </c>
      <c r="P6912" s="24">
        <v>346114</v>
      </c>
      <c r="Q6912" s="24">
        <v>244605</v>
      </c>
      <c r="R6912" s="24">
        <v>428058</v>
      </c>
      <c r="S6912" s="24">
        <v>275239</v>
      </c>
      <c r="T6912" s="24">
        <v>481669</v>
      </c>
      <c r="U6912" s="24">
        <v>305408</v>
      </c>
      <c r="V6912" s="24">
        <v>534465</v>
      </c>
    </row>
    <row r="6913" spans="1:22" x14ac:dyDescent="0.3">
      <c r="B6913" s="54" t="s">
        <v>620</v>
      </c>
      <c r="C6913" t="s">
        <v>612</v>
      </c>
      <c r="D6913" t="s">
        <v>162</v>
      </c>
      <c r="E6913" t="s">
        <v>580</v>
      </c>
      <c r="F6913" s="58" t="s">
        <v>370</v>
      </c>
      <c r="G6913" s="23">
        <v>4</v>
      </c>
      <c r="H6913" s="23" t="s">
        <v>29</v>
      </c>
      <c r="I6913" s="24">
        <v>100284</v>
      </c>
      <c r="J6913" s="24">
        <v>160454</v>
      </c>
      <c r="K6913" s="24">
        <v>140397</v>
      </c>
      <c r="L6913" s="24">
        <v>224635</v>
      </c>
      <c r="M6913" s="24">
        <v>180511</v>
      </c>
      <c r="N6913" s="24">
        <v>288817</v>
      </c>
      <c r="O6913" s="24">
        <v>240681</v>
      </c>
      <c r="P6913" s="24">
        <v>385089</v>
      </c>
      <c r="Q6913" s="24">
        <v>300851</v>
      </c>
      <c r="R6913" s="24">
        <v>481361</v>
      </c>
      <c r="S6913" s="24">
        <v>340964</v>
      </c>
      <c r="T6913" s="24">
        <v>545543</v>
      </c>
      <c r="U6913" s="24">
        <v>381078</v>
      </c>
      <c r="V6913" s="24">
        <v>609724</v>
      </c>
    </row>
    <row r="6914" spans="1:22" hidden="1" x14ac:dyDescent="0.3">
      <c r="A6914" s="55"/>
      <c r="B6914" s="55">
        <v>2023</v>
      </c>
      <c r="C6914" s="55" t="s">
        <v>578</v>
      </c>
      <c r="D6914" t="s">
        <v>174</v>
      </c>
      <c r="E6914" s="55" t="s">
        <v>582</v>
      </c>
      <c r="F6914" s="55" t="s">
        <v>264</v>
      </c>
      <c r="G6914" s="23">
        <v>1</v>
      </c>
      <c r="H6914" s="23" t="s">
        <v>14</v>
      </c>
      <c r="I6914" s="24">
        <v>110843</v>
      </c>
      <c r="J6914" s="24">
        <v>193976</v>
      </c>
      <c r="K6914" s="24">
        <v>144080</v>
      </c>
      <c r="L6914" s="24">
        <v>252140</v>
      </c>
      <c r="M6914" s="24">
        <v>172351</v>
      </c>
      <c r="N6914" s="24">
        <v>301615</v>
      </c>
      <c r="O6914" s="24">
        <v>205766</v>
      </c>
      <c r="P6914" s="24">
        <v>360091</v>
      </c>
      <c r="Q6914" s="24">
        <v>242951</v>
      </c>
      <c r="R6914" s="24">
        <v>425164</v>
      </c>
      <c r="S6914" s="24">
        <v>266597</v>
      </c>
      <c r="T6914" s="24">
        <v>466545</v>
      </c>
      <c r="U6914" s="24">
        <v>288919</v>
      </c>
      <c r="V6914" s="24">
        <v>505608</v>
      </c>
    </row>
    <row r="6915" spans="1:22" hidden="1" x14ac:dyDescent="0.3">
      <c r="A6915" s="55"/>
      <c r="B6915" s="55">
        <v>2023</v>
      </c>
      <c r="C6915" s="55" t="s">
        <v>578</v>
      </c>
      <c r="D6915" t="s">
        <v>174</v>
      </c>
      <c r="E6915" s="55" t="s">
        <v>582</v>
      </c>
      <c r="F6915" s="55" t="s">
        <v>264</v>
      </c>
      <c r="G6915" s="23">
        <v>2</v>
      </c>
      <c r="H6915" s="23" t="s">
        <v>30</v>
      </c>
      <c r="I6915" s="24">
        <v>91933</v>
      </c>
      <c r="J6915" s="24">
        <v>160883</v>
      </c>
      <c r="K6915" s="24">
        <v>122680</v>
      </c>
      <c r="L6915" s="24">
        <v>214690</v>
      </c>
      <c r="M6915" s="24">
        <v>151366</v>
      </c>
      <c r="N6915" s="24">
        <v>264891</v>
      </c>
      <c r="O6915" s="24">
        <v>190843</v>
      </c>
      <c r="P6915" s="24">
        <v>333975</v>
      </c>
      <c r="Q6915" s="24">
        <v>231076</v>
      </c>
      <c r="R6915" s="24">
        <v>404383</v>
      </c>
      <c r="S6915" s="24">
        <v>255244</v>
      </c>
      <c r="T6915" s="24">
        <v>446678</v>
      </c>
      <c r="U6915" s="24">
        <v>277910</v>
      </c>
      <c r="V6915" s="24">
        <v>486343</v>
      </c>
    </row>
    <row r="6916" spans="1:22" hidden="1" x14ac:dyDescent="0.3">
      <c r="A6916" s="55"/>
      <c r="B6916" s="55">
        <v>2023</v>
      </c>
      <c r="C6916" s="55" t="s">
        <v>578</v>
      </c>
      <c r="D6916" t="s">
        <v>174</v>
      </c>
      <c r="E6916" s="55" t="s">
        <v>582</v>
      </c>
      <c r="F6916" s="55" t="s">
        <v>264</v>
      </c>
      <c r="G6916" s="23">
        <v>3</v>
      </c>
      <c r="H6916" s="23" t="s">
        <v>31</v>
      </c>
      <c r="I6916" s="24">
        <v>84193</v>
      </c>
      <c r="J6916" s="24">
        <v>147338</v>
      </c>
      <c r="K6916" s="24">
        <v>116161</v>
      </c>
      <c r="L6916" s="24">
        <v>203281</v>
      </c>
      <c r="M6916" s="24">
        <v>147156</v>
      </c>
      <c r="N6916" s="24">
        <v>257522</v>
      </c>
      <c r="O6916" s="24">
        <v>191811</v>
      </c>
      <c r="P6916" s="24">
        <v>335669</v>
      </c>
      <c r="Q6916" s="24">
        <v>238851</v>
      </c>
      <c r="R6916" s="24">
        <v>417990</v>
      </c>
      <c r="S6916" s="24">
        <v>268622</v>
      </c>
      <c r="T6916" s="24">
        <v>470088</v>
      </c>
      <c r="U6916" s="24">
        <v>297904</v>
      </c>
      <c r="V6916" s="24">
        <v>521332</v>
      </c>
    </row>
    <row r="6917" spans="1:22" hidden="1" x14ac:dyDescent="0.3">
      <c r="A6917" s="55"/>
      <c r="B6917" s="55">
        <v>2023</v>
      </c>
      <c r="C6917" s="55" t="s">
        <v>578</v>
      </c>
      <c r="D6917" t="s">
        <v>174</v>
      </c>
      <c r="E6917" s="55" t="s">
        <v>582</v>
      </c>
      <c r="F6917" s="55" t="s">
        <v>264</v>
      </c>
      <c r="G6917" s="23">
        <v>4</v>
      </c>
      <c r="H6917" s="23" t="s">
        <v>29</v>
      </c>
      <c r="I6917" s="24">
        <v>95544</v>
      </c>
      <c r="J6917" s="24">
        <v>152871</v>
      </c>
      <c r="K6917" s="24">
        <v>133762</v>
      </c>
      <c r="L6917" s="24">
        <v>214019</v>
      </c>
      <c r="M6917" s="24">
        <v>171979</v>
      </c>
      <c r="N6917" s="24">
        <v>275167</v>
      </c>
      <c r="O6917" s="24">
        <v>229306</v>
      </c>
      <c r="P6917" s="24">
        <v>366889</v>
      </c>
      <c r="Q6917" s="24">
        <v>286632</v>
      </c>
      <c r="R6917" s="24">
        <v>458612</v>
      </c>
      <c r="S6917" s="24">
        <v>324850</v>
      </c>
      <c r="T6917" s="24">
        <v>519760</v>
      </c>
      <c r="U6917" s="24">
        <v>363068</v>
      </c>
      <c r="V6917" s="24">
        <v>580908</v>
      </c>
    </row>
    <row r="6918" spans="1:22" x14ac:dyDescent="0.3">
      <c r="B6918" s="54" t="s">
        <v>620</v>
      </c>
      <c r="C6918" t="s">
        <v>612</v>
      </c>
      <c r="D6918" t="s">
        <v>174</v>
      </c>
      <c r="E6918" t="s">
        <v>582</v>
      </c>
      <c r="F6918" s="58" t="s">
        <v>264</v>
      </c>
      <c r="G6918" s="23">
        <v>1</v>
      </c>
      <c r="H6918" s="23" t="s">
        <v>14</v>
      </c>
      <c r="I6918" s="24">
        <v>108798</v>
      </c>
      <c r="J6918" s="24">
        <v>190396</v>
      </c>
      <c r="K6918" s="24">
        <v>141346</v>
      </c>
      <c r="L6918" s="24">
        <v>247355</v>
      </c>
      <c r="M6918" s="24">
        <v>169589</v>
      </c>
      <c r="N6918" s="24">
        <v>296782</v>
      </c>
      <c r="O6918" s="24">
        <v>202972</v>
      </c>
      <c r="P6918" s="24">
        <v>355201</v>
      </c>
      <c r="Q6918" s="24">
        <v>239601</v>
      </c>
      <c r="R6918" s="24">
        <v>419302</v>
      </c>
      <c r="S6918" s="24">
        <v>262874</v>
      </c>
      <c r="T6918" s="24">
        <v>460029</v>
      </c>
      <c r="U6918" s="24">
        <v>284076</v>
      </c>
      <c r="V6918" s="24">
        <v>497133</v>
      </c>
    </row>
    <row r="6919" spans="1:22" x14ac:dyDescent="0.3">
      <c r="B6919" s="54" t="s">
        <v>620</v>
      </c>
      <c r="C6919" t="s">
        <v>612</v>
      </c>
      <c r="D6919" t="s">
        <v>174</v>
      </c>
      <c r="E6919" t="s">
        <v>582</v>
      </c>
      <c r="F6919" s="58" t="s">
        <v>264</v>
      </c>
      <c r="G6919" s="23">
        <v>2</v>
      </c>
      <c r="H6919" s="23" t="s">
        <v>30</v>
      </c>
      <c r="I6919" s="24">
        <v>93250</v>
      </c>
      <c r="J6919" s="24">
        <v>163187</v>
      </c>
      <c r="K6919" s="24">
        <v>122780</v>
      </c>
      <c r="L6919" s="24">
        <v>214865</v>
      </c>
      <c r="M6919" s="24">
        <v>149836</v>
      </c>
      <c r="N6919" s="24">
        <v>262213</v>
      </c>
      <c r="O6919" s="24">
        <v>184867</v>
      </c>
      <c r="P6919" s="24">
        <v>323517</v>
      </c>
      <c r="Q6919" s="24">
        <v>220491</v>
      </c>
      <c r="R6919" s="24">
        <v>385859</v>
      </c>
      <c r="S6919" s="24">
        <v>243766</v>
      </c>
      <c r="T6919" s="24">
        <v>426591</v>
      </c>
      <c r="U6919" s="24">
        <v>265223</v>
      </c>
      <c r="V6919" s="24">
        <v>464140</v>
      </c>
    </row>
    <row r="6920" spans="1:22" x14ac:dyDescent="0.3">
      <c r="B6920" s="54" t="s">
        <v>620</v>
      </c>
      <c r="C6920" t="s">
        <v>612</v>
      </c>
      <c r="D6920" t="s">
        <v>174</v>
      </c>
      <c r="E6920" t="s">
        <v>582</v>
      </c>
      <c r="F6920" s="58" t="s">
        <v>264</v>
      </c>
      <c r="G6920" s="23">
        <v>3</v>
      </c>
      <c r="H6920" s="23" t="s">
        <v>31</v>
      </c>
      <c r="I6920" s="24">
        <v>83310</v>
      </c>
      <c r="J6920" s="24">
        <v>145793</v>
      </c>
      <c r="K6920" s="24">
        <v>112938</v>
      </c>
      <c r="L6920" s="24">
        <v>197642</v>
      </c>
      <c r="M6920" s="24">
        <v>142478</v>
      </c>
      <c r="N6920" s="24">
        <v>249337</v>
      </c>
      <c r="O6920" s="24">
        <v>187234</v>
      </c>
      <c r="P6920" s="24">
        <v>327660</v>
      </c>
      <c r="Q6920" s="24">
        <v>231476</v>
      </c>
      <c r="R6920" s="24">
        <v>405084</v>
      </c>
      <c r="S6920" s="24">
        <v>260401</v>
      </c>
      <c r="T6920" s="24">
        <v>455702</v>
      </c>
      <c r="U6920" s="24">
        <v>288870</v>
      </c>
      <c r="V6920" s="24">
        <v>505522</v>
      </c>
    </row>
    <row r="6921" spans="1:22" x14ac:dyDescent="0.3">
      <c r="B6921" s="54" t="s">
        <v>620</v>
      </c>
      <c r="C6921" t="s">
        <v>612</v>
      </c>
      <c r="D6921" t="s">
        <v>174</v>
      </c>
      <c r="E6921" t="s">
        <v>582</v>
      </c>
      <c r="F6921" s="58" t="s">
        <v>264</v>
      </c>
      <c r="G6921" s="23">
        <v>4</v>
      </c>
      <c r="H6921" s="23" t="s">
        <v>29</v>
      </c>
      <c r="I6921" s="24">
        <v>95971</v>
      </c>
      <c r="J6921" s="24">
        <v>153554</v>
      </c>
      <c r="K6921" s="24">
        <v>134360</v>
      </c>
      <c r="L6921" s="24">
        <v>214975</v>
      </c>
      <c r="M6921" s="24">
        <v>172748</v>
      </c>
      <c r="N6921" s="24">
        <v>276397</v>
      </c>
      <c r="O6921" s="24">
        <v>230331</v>
      </c>
      <c r="P6921" s="24">
        <v>368529</v>
      </c>
      <c r="Q6921" s="24">
        <v>287914</v>
      </c>
      <c r="R6921" s="24">
        <v>460662</v>
      </c>
      <c r="S6921" s="24">
        <v>326302</v>
      </c>
      <c r="T6921" s="24">
        <v>522083</v>
      </c>
      <c r="U6921" s="24">
        <v>364690</v>
      </c>
      <c r="V6921" s="24">
        <v>583505</v>
      </c>
    </row>
    <row r="6922" spans="1:22" hidden="1" x14ac:dyDescent="0.3">
      <c r="A6922" s="55"/>
      <c r="B6922" s="55">
        <v>2023</v>
      </c>
      <c r="C6922" s="55" t="s">
        <v>551</v>
      </c>
      <c r="D6922" t="s">
        <v>141</v>
      </c>
      <c r="E6922" s="55" t="s">
        <v>552</v>
      </c>
      <c r="F6922" s="55" t="s">
        <v>388</v>
      </c>
      <c r="G6922" s="23">
        <v>1</v>
      </c>
      <c r="H6922" s="23" t="s">
        <v>14</v>
      </c>
      <c r="I6922" s="24">
        <v>105227</v>
      </c>
      <c r="J6922" s="24">
        <v>184147</v>
      </c>
      <c r="K6922" s="24">
        <v>136573</v>
      </c>
      <c r="L6922" s="24">
        <v>239003</v>
      </c>
      <c r="M6922" s="24">
        <v>163192</v>
      </c>
      <c r="N6922" s="24">
        <v>285586</v>
      </c>
      <c r="O6922" s="24">
        <v>194582</v>
      </c>
      <c r="P6922" s="24">
        <v>340519</v>
      </c>
      <c r="Q6922" s="24">
        <v>229570</v>
      </c>
      <c r="R6922" s="24">
        <v>401747</v>
      </c>
      <c r="S6922" s="24">
        <v>251839</v>
      </c>
      <c r="T6922" s="24">
        <v>440718</v>
      </c>
      <c r="U6922" s="24">
        <v>272792</v>
      </c>
      <c r="V6922" s="24">
        <v>477386</v>
      </c>
    </row>
    <row r="6923" spans="1:22" hidden="1" x14ac:dyDescent="0.3">
      <c r="A6923" s="55"/>
      <c r="B6923" s="55">
        <v>2023</v>
      </c>
      <c r="C6923" s="55" t="s">
        <v>551</v>
      </c>
      <c r="D6923" t="s">
        <v>141</v>
      </c>
      <c r="E6923" s="55" t="s">
        <v>552</v>
      </c>
      <c r="F6923" s="55" t="s">
        <v>388</v>
      </c>
      <c r="G6923" s="23">
        <v>2</v>
      </c>
      <c r="H6923" s="23" t="s">
        <v>30</v>
      </c>
      <c r="I6923" s="24">
        <v>88388</v>
      </c>
      <c r="J6923" s="24">
        <v>154679</v>
      </c>
      <c r="K6923" s="24">
        <v>117517</v>
      </c>
      <c r="L6923" s="24">
        <v>205655</v>
      </c>
      <c r="M6923" s="24">
        <v>144505</v>
      </c>
      <c r="N6923" s="24">
        <v>252884</v>
      </c>
      <c r="O6923" s="24">
        <v>181294</v>
      </c>
      <c r="P6923" s="24">
        <v>317264</v>
      </c>
      <c r="Q6923" s="24">
        <v>218995</v>
      </c>
      <c r="R6923" s="24">
        <v>383242</v>
      </c>
      <c r="S6923" s="24">
        <v>241730</v>
      </c>
      <c r="T6923" s="24">
        <v>423027</v>
      </c>
      <c r="U6923" s="24">
        <v>262989</v>
      </c>
      <c r="V6923" s="24">
        <v>460231</v>
      </c>
    </row>
    <row r="6924" spans="1:22" hidden="1" x14ac:dyDescent="0.3">
      <c r="A6924" s="55"/>
      <c r="B6924" s="55">
        <v>2023</v>
      </c>
      <c r="C6924" s="55" t="s">
        <v>551</v>
      </c>
      <c r="D6924" t="s">
        <v>141</v>
      </c>
      <c r="E6924" s="55" t="s">
        <v>552</v>
      </c>
      <c r="F6924" s="55" t="s">
        <v>388</v>
      </c>
      <c r="G6924" s="23">
        <v>3</v>
      </c>
      <c r="H6924" s="23" t="s">
        <v>31</v>
      </c>
      <c r="I6924" s="24">
        <v>81665</v>
      </c>
      <c r="J6924" s="24">
        <v>142914</v>
      </c>
      <c r="K6924" s="24">
        <v>112809</v>
      </c>
      <c r="L6924" s="24">
        <v>197416</v>
      </c>
      <c r="M6924" s="24">
        <v>143086</v>
      </c>
      <c r="N6924" s="24">
        <v>250401</v>
      </c>
      <c r="O6924" s="24">
        <v>186867</v>
      </c>
      <c r="P6924" s="24">
        <v>327017</v>
      </c>
      <c r="Q6924" s="24">
        <v>232771</v>
      </c>
      <c r="R6924" s="24">
        <v>407350</v>
      </c>
      <c r="S6924" s="24">
        <v>261959</v>
      </c>
      <c r="T6924" s="24">
        <v>458428</v>
      </c>
      <c r="U6924" s="24">
        <v>290711</v>
      </c>
      <c r="V6924" s="24">
        <v>508745</v>
      </c>
    </row>
    <row r="6925" spans="1:22" hidden="1" x14ac:dyDescent="0.3">
      <c r="A6925" s="55"/>
      <c r="B6925" s="55">
        <v>2023</v>
      </c>
      <c r="C6925" s="55" t="s">
        <v>551</v>
      </c>
      <c r="D6925" t="s">
        <v>141</v>
      </c>
      <c r="E6925" s="55" t="s">
        <v>552</v>
      </c>
      <c r="F6925" s="55" t="s">
        <v>388</v>
      </c>
      <c r="G6925" s="23">
        <v>4</v>
      </c>
      <c r="H6925" s="23" t="s">
        <v>29</v>
      </c>
      <c r="I6925" s="24">
        <v>90728</v>
      </c>
      <c r="J6925" s="24">
        <v>145164</v>
      </c>
      <c r="K6925" s="24">
        <v>127019</v>
      </c>
      <c r="L6925" s="24">
        <v>203230</v>
      </c>
      <c r="M6925" s="24">
        <v>163310</v>
      </c>
      <c r="N6925" s="24">
        <v>261296</v>
      </c>
      <c r="O6925" s="24">
        <v>217746</v>
      </c>
      <c r="P6925" s="24">
        <v>348394</v>
      </c>
      <c r="Q6925" s="24">
        <v>272183</v>
      </c>
      <c r="R6925" s="24">
        <v>435493</v>
      </c>
      <c r="S6925" s="24">
        <v>308474</v>
      </c>
      <c r="T6925" s="24">
        <v>493558</v>
      </c>
      <c r="U6925" s="24">
        <v>344765</v>
      </c>
      <c r="V6925" s="24">
        <v>551624</v>
      </c>
    </row>
    <row r="6926" spans="1:22" x14ac:dyDescent="0.3">
      <c r="B6926" s="54" t="s">
        <v>620</v>
      </c>
      <c r="C6926" t="s">
        <v>608</v>
      </c>
      <c r="D6926" t="s">
        <v>141</v>
      </c>
      <c r="E6926" t="s">
        <v>552</v>
      </c>
      <c r="F6926" s="58" t="s">
        <v>388</v>
      </c>
      <c r="G6926" s="23">
        <v>1</v>
      </c>
      <c r="H6926" s="23" t="s">
        <v>14</v>
      </c>
      <c r="I6926" s="24">
        <v>106756</v>
      </c>
      <c r="J6926" s="24">
        <v>186823</v>
      </c>
      <c r="K6926" s="24">
        <v>138359</v>
      </c>
      <c r="L6926" s="24">
        <v>242129</v>
      </c>
      <c r="M6926" s="24">
        <v>165786</v>
      </c>
      <c r="N6926" s="24">
        <v>290125</v>
      </c>
      <c r="O6926" s="24">
        <v>198089</v>
      </c>
      <c r="P6926" s="24">
        <v>346655</v>
      </c>
      <c r="Q6926" s="24">
        <v>233552</v>
      </c>
      <c r="R6926" s="24">
        <v>408716</v>
      </c>
      <c r="S6926" s="24">
        <v>256113</v>
      </c>
      <c r="T6926" s="24">
        <v>448198</v>
      </c>
      <c r="U6926" s="24">
        <v>276456</v>
      </c>
      <c r="V6926" s="24">
        <v>483799</v>
      </c>
    </row>
    <row r="6927" spans="1:22" x14ac:dyDescent="0.3">
      <c r="B6927" s="54" t="s">
        <v>620</v>
      </c>
      <c r="C6927" t="s">
        <v>608</v>
      </c>
      <c r="D6927" t="s">
        <v>141</v>
      </c>
      <c r="E6927" t="s">
        <v>552</v>
      </c>
      <c r="F6927" s="58" t="s">
        <v>388</v>
      </c>
      <c r="G6927" s="23">
        <v>2</v>
      </c>
      <c r="H6927" s="23" t="s">
        <v>30</v>
      </c>
      <c r="I6927" s="24">
        <v>92911</v>
      </c>
      <c r="J6927" s="24">
        <v>162594</v>
      </c>
      <c r="K6927" s="24">
        <v>121827</v>
      </c>
      <c r="L6927" s="24">
        <v>213198</v>
      </c>
      <c r="M6927" s="24">
        <v>148195</v>
      </c>
      <c r="N6927" s="24">
        <v>259342</v>
      </c>
      <c r="O6927" s="24">
        <v>181967</v>
      </c>
      <c r="P6927" s="24">
        <v>318442</v>
      </c>
      <c r="Q6927" s="24">
        <v>216535</v>
      </c>
      <c r="R6927" s="24">
        <v>378936</v>
      </c>
      <c r="S6927" s="24">
        <v>239169</v>
      </c>
      <c r="T6927" s="24">
        <v>418545</v>
      </c>
      <c r="U6927" s="24">
        <v>259895</v>
      </c>
      <c r="V6927" s="24">
        <v>454815</v>
      </c>
    </row>
    <row r="6928" spans="1:22" x14ac:dyDescent="0.3">
      <c r="B6928" s="54" t="s">
        <v>620</v>
      </c>
      <c r="C6928" t="s">
        <v>608</v>
      </c>
      <c r="D6928" t="s">
        <v>141</v>
      </c>
      <c r="E6928" t="s">
        <v>552</v>
      </c>
      <c r="F6928" s="58" t="s">
        <v>388</v>
      </c>
      <c r="G6928" s="23">
        <v>3</v>
      </c>
      <c r="H6928" s="23" t="s">
        <v>31</v>
      </c>
      <c r="I6928" s="24">
        <v>84654</v>
      </c>
      <c r="J6928" s="24">
        <v>148144</v>
      </c>
      <c r="K6928" s="24">
        <v>115224</v>
      </c>
      <c r="L6928" s="24">
        <v>201643</v>
      </c>
      <c r="M6928" s="24">
        <v>145717</v>
      </c>
      <c r="N6928" s="24">
        <v>255004</v>
      </c>
      <c r="O6928" s="24">
        <v>191851</v>
      </c>
      <c r="P6928" s="24">
        <v>335740</v>
      </c>
      <c r="Q6928" s="24">
        <v>237529</v>
      </c>
      <c r="R6928" s="24">
        <v>415676</v>
      </c>
      <c r="S6928" s="24">
        <v>267473</v>
      </c>
      <c r="T6928" s="24">
        <v>468078</v>
      </c>
      <c r="U6928" s="24">
        <v>297011</v>
      </c>
      <c r="V6928" s="24">
        <v>519770</v>
      </c>
    </row>
    <row r="6929" spans="1:22" x14ac:dyDescent="0.3">
      <c r="B6929" s="54" t="s">
        <v>620</v>
      </c>
      <c r="C6929" t="s">
        <v>608</v>
      </c>
      <c r="D6929" t="s">
        <v>141</v>
      </c>
      <c r="E6929" t="s">
        <v>552</v>
      </c>
      <c r="F6929" s="58" t="s">
        <v>388</v>
      </c>
      <c r="G6929" s="23">
        <v>4</v>
      </c>
      <c r="H6929" s="23" t="s">
        <v>29</v>
      </c>
      <c r="I6929" s="24">
        <v>94206</v>
      </c>
      <c r="J6929" s="24">
        <v>150729</v>
      </c>
      <c r="K6929" s="24">
        <v>131888</v>
      </c>
      <c r="L6929" s="24">
        <v>211021</v>
      </c>
      <c r="M6929" s="24">
        <v>169570</v>
      </c>
      <c r="N6929" s="24">
        <v>271312</v>
      </c>
      <c r="O6929" s="24">
        <v>226094</v>
      </c>
      <c r="P6929" s="24">
        <v>361750</v>
      </c>
      <c r="Q6929" s="24">
        <v>282617</v>
      </c>
      <c r="R6929" s="24">
        <v>452187</v>
      </c>
      <c r="S6929" s="24">
        <v>320299</v>
      </c>
      <c r="T6929" s="24">
        <v>512479</v>
      </c>
      <c r="U6929" s="24">
        <v>357982</v>
      </c>
      <c r="V6929" s="24">
        <v>572771</v>
      </c>
    </row>
    <row r="6930" spans="1:22" hidden="1" x14ac:dyDescent="0.3">
      <c r="A6930" s="55"/>
      <c r="B6930" s="55">
        <v>2023</v>
      </c>
      <c r="C6930" s="55" t="s">
        <v>585</v>
      </c>
      <c r="D6930" t="s">
        <v>74</v>
      </c>
      <c r="E6930" s="55" t="s">
        <v>587</v>
      </c>
      <c r="F6930" s="55" t="s">
        <v>77</v>
      </c>
      <c r="G6930" s="23">
        <v>1</v>
      </c>
      <c r="H6930" s="23" t="s">
        <v>14</v>
      </c>
      <c r="I6930" s="24">
        <v>143511</v>
      </c>
      <c r="J6930" s="24">
        <v>251144</v>
      </c>
      <c r="K6930" s="24">
        <v>186100</v>
      </c>
      <c r="L6930" s="24">
        <v>325675</v>
      </c>
      <c r="M6930" s="24">
        <v>222231</v>
      </c>
      <c r="N6930" s="24">
        <v>388904</v>
      </c>
      <c r="O6930" s="24">
        <v>264781</v>
      </c>
      <c r="P6930" s="24">
        <v>463366</v>
      </c>
      <c r="Q6930" s="24">
        <v>312252</v>
      </c>
      <c r="R6930" s="24">
        <v>546441</v>
      </c>
      <c r="S6930" s="24">
        <v>342482</v>
      </c>
      <c r="T6930" s="24">
        <v>599344</v>
      </c>
      <c r="U6930" s="24">
        <v>370872</v>
      </c>
      <c r="V6930" s="24">
        <v>649026</v>
      </c>
    </row>
    <row r="6931" spans="1:22" hidden="1" x14ac:dyDescent="0.3">
      <c r="A6931" s="55"/>
      <c r="B6931" s="55">
        <v>2023</v>
      </c>
      <c r="C6931" s="55" t="s">
        <v>585</v>
      </c>
      <c r="D6931" t="s">
        <v>74</v>
      </c>
      <c r="E6931" s="55" t="s">
        <v>587</v>
      </c>
      <c r="F6931" s="55" t="s">
        <v>77</v>
      </c>
      <c r="G6931" s="23">
        <v>2</v>
      </c>
      <c r="H6931" s="23" t="s">
        <v>30</v>
      </c>
      <c r="I6931" s="24">
        <v>121421</v>
      </c>
      <c r="J6931" s="24">
        <v>212488</v>
      </c>
      <c r="K6931" s="24">
        <v>161102</v>
      </c>
      <c r="L6931" s="24">
        <v>281929</v>
      </c>
      <c r="M6931" s="24">
        <v>197717</v>
      </c>
      <c r="N6931" s="24">
        <v>346005</v>
      </c>
      <c r="O6931" s="24">
        <v>247348</v>
      </c>
      <c r="P6931" s="24">
        <v>432860</v>
      </c>
      <c r="Q6931" s="24">
        <v>298380</v>
      </c>
      <c r="R6931" s="24">
        <v>522165</v>
      </c>
      <c r="S6931" s="24">
        <v>329221</v>
      </c>
      <c r="T6931" s="24">
        <v>576137</v>
      </c>
      <c r="U6931" s="24">
        <v>358012</v>
      </c>
      <c r="V6931" s="24">
        <v>626521</v>
      </c>
    </row>
    <row r="6932" spans="1:22" hidden="1" x14ac:dyDescent="0.3">
      <c r="A6932" s="55"/>
      <c r="B6932" s="55">
        <v>2023</v>
      </c>
      <c r="C6932" s="55" t="s">
        <v>585</v>
      </c>
      <c r="D6932" t="s">
        <v>74</v>
      </c>
      <c r="E6932" s="55" t="s">
        <v>587</v>
      </c>
      <c r="F6932" s="55" t="s">
        <v>77</v>
      </c>
      <c r="G6932" s="23">
        <v>3</v>
      </c>
      <c r="H6932" s="23" t="s">
        <v>31</v>
      </c>
      <c r="I6932" s="24">
        <v>112745</v>
      </c>
      <c r="J6932" s="24">
        <v>197304</v>
      </c>
      <c r="K6932" s="24">
        <v>155846</v>
      </c>
      <c r="L6932" s="24">
        <v>272730</v>
      </c>
      <c r="M6932" s="24">
        <v>197810</v>
      </c>
      <c r="N6932" s="24">
        <v>346168</v>
      </c>
      <c r="O6932" s="24">
        <v>258611</v>
      </c>
      <c r="P6932" s="24">
        <v>452570</v>
      </c>
      <c r="Q6932" s="24">
        <v>322198</v>
      </c>
      <c r="R6932" s="24">
        <v>563847</v>
      </c>
      <c r="S6932" s="24">
        <v>362733</v>
      </c>
      <c r="T6932" s="24">
        <v>634783</v>
      </c>
      <c r="U6932" s="24">
        <v>402697</v>
      </c>
      <c r="V6932" s="24">
        <v>704719</v>
      </c>
    </row>
    <row r="6933" spans="1:22" hidden="1" x14ac:dyDescent="0.3">
      <c r="A6933" s="55"/>
      <c r="B6933" s="55">
        <v>2023</v>
      </c>
      <c r="C6933" s="55" t="s">
        <v>585</v>
      </c>
      <c r="D6933" t="s">
        <v>74</v>
      </c>
      <c r="E6933" s="55" t="s">
        <v>587</v>
      </c>
      <c r="F6933" s="55" t="s">
        <v>77</v>
      </c>
      <c r="G6933" s="23">
        <v>4</v>
      </c>
      <c r="H6933" s="23" t="s">
        <v>29</v>
      </c>
      <c r="I6933" s="24">
        <v>123757</v>
      </c>
      <c r="J6933" s="24">
        <v>198010</v>
      </c>
      <c r="K6933" s="24">
        <v>173259</v>
      </c>
      <c r="L6933" s="24">
        <v>277215</v>
      </c>
      <c r="M6933" s="24">
        <v>222762</v>
      </c>
      <c r="N6933" s="24">
        <v>356419</v>
      </c>
      <c r="O6933" s="24">
        <v>297016</v>
      </c>
      <c r="P6933" s="24">
        <v>475225</v>
      </c>
      <c r="Q6933" s="24">
        <v>371270</v>
      </c>
      <c r="R6933" s="24">
        <v>594031</v>
      </c>
      <c r="S6933" s="24">
        <v>420772</v>
      </c>
      <c r="T6933" s="24">
        <v>673235</v>
      </c>
      <c r="U6933" s="24">
        <v>470275</v>
      </c>
      <c r="V6933" s="24">
        <v>752440</v>
      </c>
    </row>
    <row r="6934" spans="1:22" x14ac:dyDescent="0.3">
      <c r="B6934" s="54" t="s">
        <v>620</v>
      </c>
      <c r="C6934" t="s">
        <v>610</v>
      </c>
      <c r="D6934" t="s">
        <v>74</v>
      </c>
      <c r="E6934" t="s">
        <v>587</v>
      </c>
      <c r="F6934" s="58" t="s">
        <v>77</v>
      </c>
      <c r="G6934" s="23">
        <v>1</v>
      </c>
      <c r="H6934" s="23" t="s">
        <v>14</v>
      </c>
      <c r="I6934" s="24">
        <v>141945</v>
      </c>
      <c r="J6934" s="24">
        <v>248403</v>
      </c>
      <c r="K6934" s="24">
        <v>183941</v>
      </c>
      <c r="L6934" s="24">
        <v>321898</v>
      </c>
      <c r="M6934" s="24">
        <v>220388</v>
      </c>
      <c r="N6934" s="24">
        <v>385679</v>
      </c>
      <c r="O6934" s="24">
        <v>263308</v>
      </c>
      <c r="P6934" s="24">
        <v>460788</v>
      </c>
      <c r="Q6934" s="24">
        <v>310427</v>
      </c>
      <c r="R6934" s="24">
        <v>543248</v>
      </c>
      <c r="S6934" s="24">
        <v>340406</v>
      </c>
      <c r="T6934" s="24">
        <v>595710</v>
      </c>
      <c r="U6934" s="24">
        <v>367423</v>
      </c>
      <c r="V6934" s="24">
        <v>642990</v>
      </c>
    </row>
    <row r="6935" spans="1:22" x14ac:dyDescent="0.3">
      <c r="B6935" s="54" t="s">
        <v>620</v>
      </c>
      <c r="C6935" t="s">
        <v>610</v>
      </c>
      <c r="D6935" t="s">
        <v>74</v>
      </c>
      <c r="E6935" t="s">
        <v>587</v>
      </c>
      <c r="F6935" s="58" t="s">
        <v>77</v>
      </c>
      <c r="G6935" s="23">
        <v>2</v>
      </c>
      <c r="H6935" s="23" t="s">
        <v>30</v>
      </c>
      <c r="I6935" s="24">
        <v>123633</v>
      </c>
      <c r="J6935" s="24">
        <v>216358</v>
      </c>
      <c r="K6935" s="24">
        <v>162076</v>
      </c>
      <c r="L6935" s="24">
        <v>283634</v>
      </c>
      <c r="M6935" s="24">
        <v>197124</v>
      </c>
      <c r="N6935" s="24">
        <v>344967</v>
      </c>
      <c r="O6935" s="24">
        <v>241985</v>
      </c>
      <c r="P6935" s="24">
        <v>423474</v>
      </c>
      <c r="Q6935" s="24">
        <v>287921</v>
      </c>
      <c r="R6935" s="24">
        <v>503861</v>
      </c>
      <c r="S6935" s="24">
        <v>318001</v>
      </c>
      <c r="T6935" s="24">
        <v>556501</v>
      </c>
      <c r="U6935" s="24">
        <v>345535</v>
      </c>
      <c r="V6935" s="24">
        <v>604687</v>
      </c>
    </row>
    <row r="6936" spans="1:22" x14ac:dyDescent="0.3">
      <c r="B6936" s="54" t="s">
        <v>620</v>
      </c>
      <c r="C6936" t="s">
        <v>610</v>
      </c>
      <c r="D6936" t="s">
        <v>74</v>
      </c>
      <c r="E6936" t="s">
        <v>587</v>
      </c>
      <c r="F6936" s="58" t="s">
        <v>77</v>
      </c>
      <c r="G6936" s="23">
        <v>3</v>
      </c>
      <c r="H6936" s="23" t="s">
        <v>31</v>
      </c>
      <c r="I6936" s="24">
        <v>112758</v>
      </c>
      <c r="J6936" s="24">
        <v>197326</v>
      </c>
      <c r="K6936" s="24">
        <v>153508</v>
      </c>
      <c r="L6936" s="24">
        <v>268639</v>
      </c>
      <c r="M6936" s="24">
        <v>194155</v>
      </c>
      <c r="N6936" s="24">
        <v>339771</v>
      </c>
      <c r="O6936" s="24">
        <v>255650</v>
      </c>
      <c r="P6936" s="24">
        <v>447387</v>
      </c>
      <c r="Q6936" s="24">
        <v>316540</v>
      </c>
      <c r="R6936" s="24">
        <v>553945</v>
      </c>
      <c r="S6936" s="24">
        <v>356462</v>
      </c>
      <c r="T6936" s="24">
        <v>623808</v>
      </c>
      <c r="U6936" s="24">
        <v>395847</v>
      </c>
      <c r="V6936" s="24">
        <v>692732</v>
      </c>
    </row>
    <row r="6937" spans="1:22" x14ac:dyDescent="0.3">
      <c r="B6937" s="54" t="s">
        <v>620</v>
      </c>
      <c r="C6937" t="s">
        <v>610</v>
      </c>
      <c r="D6937" t="s">
        <v>74</v>
      </c>
      <c r="E6937" t="s">
        <v>587</v>
      </c>
      <c r="F6937" s="58" t="s">
        <v>77</v>
      </c>
      <c r="G6937" s="23">
        <v>4</v>
      </c>
      <c r="H6937" s="23" t="s">
        <v>29</v>
      </c>
      <c r="I6937" s="24">
        <v>125260</v>
      </c>
      <c r="J6937" s="24">
        <v>200416</v>
      </c>
      <c r="K6937" s="24">
        <v>175364</v>
      </c>
      <c r="L6937" s="24">
        <v>280582</v>
      </c>
      <c r="M6937" s="24">
        <v>225468</v>
      </c>
      <c r="N6937" s="24">
        <v>360748</v>
      </c>
      <c r="O6937" s="24">
        <v>300623</v>
      </c>
      <c r="P6937" s="24">
        <v>480998</v>
      </c>
      <c r="Q6937" s="24">
        <v>375779</v>
      </c>
      <c r="R6937" s="24">
        <v>601247</v>
      </c>
      <c r="S6937" s="24">
        <v>425883</v>
      </c>
      <c r="T6937" s="24">
        <v>681413</v>
      </c>
      <c r="U6937" s="24">
        <v>475987</v>
      </c>
      <c r="V6937" s="24">
        <v>761579</v>
      </c>
    </row>
    <row r="6938" spans="1:22" hidden="1" x14ac:dyDescent="0.3">
      <c r="A6938" s="55"/>
      <c r="B6938" s="55">
        <v>2023</v>
      </c>
      <c r="C6938" s="55" t="s">
        <v>567</v>
      </c>
      <c r="D6938" t="s">
        <v>155</v>
      </c>
      <c r="E6938" s="55" t="s">
        <v>569</v>
      </c>
      <c r="F6938" s="55" t="s">
        <v>364</v>
      </c>
      <c r="G6938" s="23">
        <v>1</v>
      </c>
      <c r="H6938" s="23" t="s">
        <v>14</v>
      </c>
      <c r="I6938" s="24">
        <v>105802</v>
      </c>
      <c r="J6938" s="24">
        <v>185153</v>
      </c>
      <c r="K6938" s="24">
        <v>137503</v>
      </c>
      <c r="L6938" s="24">
        <v>240631</v>
      </c>
      <c r="M6938" s="24">
        <v>164464</v>
      </c>
      <c r="N6938" s="24">
        <v>287812</v>
      </c>
      <c r="O6938" s="24">
        <v>196322</v>
      </c>
      <c r="P6938" s="24">
        <v>343564</v>
      </c>
      <c r="Q6938" s="24">
        <v>231780</v>
      </c>
      <c r="R6938" s="24">
        <v>405616</v>
      </c>
      <c r="S6938" s="24">
        <v>254331</v>
      </c>
      <c r="T6938" s="24">
        <v>445079</v>
      </c>
      <c r="U6938" s="24">
        <v>275611</v>
      </c>
      <c r="V6938" s="24">
        <v>482319</v>
      </c>
    </row>
    <row r="6939" spans="1:22" hidden="1" x14ac:dyDescent="0.3">
      <c r="A6939" s="55"/>
      <c r="B6939" s="55">
        <v>2023</v>
      </c>
      <c r="C6939" s="55" t="s">
        <v>567</v>
      </c>
      <c r="D6939" t="s">
        <v>155</v>
      </c>
      <c r="E6939" s="55" t="s">
        <v>569</v>
      </c>
      <c r="F6939" s="55" t="s">
        <v>364</v>
      </c>
      <c r="G6939" s="23">
        <v>2</v>
      </c>
      <c r="H6939" s="23" t="s">
        <v>30</v>
      </c>
      <c r="I6939" s="24">
        <v>87876</v>
      </c>
      <c r="J6939" s="24">
        <v>153783</v>
      </c>
      <c r="K6939" s="24">
        <v>117218</v>
      </c>
      <c r="L6939" s="24">
        <v>205132</v>
      </c>
      <c r="M6939" s="24">
        <v>144572</v>
      </c>
      <c r="N6939" s="24">
        <v>253001</v>
      </c>
      <c r="O6939" s="24">
        <v>182176</v>
      </c>
      <c r="P6939" s="24">
        <v>318808</v>
      </c>
      <c r="Q6939" s="24">
        <v>220524</v>
      </c>
      <c r="R6939" s="24">
        <v>385916</v>
      </c>
      <c r="S6939" s="24">
        <v>243569</v>
      </c>
      <c r="T6939" s="24">
        <v>426247</v>
      </c>
      <c r="U6939" s="24">
        <v>265175</v>
      </c>
      <c r="V6939" s="24">
        <v>464057</v>
      </c>
    </row>
    <row r="6940" spans="1:22" hidden="1" x14ac:dyDescent="0.3">
      <c r="A6940" s="55"/>
      <c r="B6940" s="55">
        <v>2023</v>
      </c>
      <c r="C6940" s="55" t="s">
        <v>567</v>
      </c>
      <c r="D6940" t="s">
        <v>155</v>
      </c>
      <c r="E6940" s="55" t="s">
        <v>569</v>
      </c>
      <c r="F6940" s="55" t="s">
        <v>364</v>
      </c>
      <c r="G6940" s="23">
        <v>3</v>
      </c>
      <c r="H6940" s="23" t="s">
        <v>31</v>
      </c>
      <c r="I6940" s="24">
        <v>80559</v>
      </c>
      <c r="J6940" s="24">
        <v>140978</v>
      </c>
      <c r="K6940" s="24">
        <v>111161</v>
      </c>
      <c r="L6940" s="24">
        <v>194532</v>
      </c>
      <c r="M6940" s="24">
        <v>140842</v>
      </c>
      <c r="N6940" s="24">
        <v>246473</v>
      </c>
      <c r="O6940" s="24">
        <v>183622</v>
      </c>
      <c r="P6940" s="24">
        <v>321338</v>
      </c>
      <c r="Q6940" s="24">
        <v>228662</v>
      </c>
      <c r="R6940" s="24">
        <v>400159</v>
      </c>
      <c r="S6940" s="24">
        <v>257183</v>
      </c>
      <c r="T6940" s="24">
        <v>450069</v>
      </c>
      <c r="U6940" s="24">
        <v>285240</v>
      </c>
      <c r="V6940" s="24">
        <v>499170</v>
      </c>
    </row>
    <row r="6941" spans="1:22" hidden="1" x14ac:dyDescent="0.3">
      <c r="A6941" s="55"/>
      <c r="B6941" s="55">
        <v>2023</v>
      </c>
      <c r="C6941" s="55" t="s">
        <v>567</v>
      </c>
      <c r="D6941" t="s">
        <v>155</v>
      </c>
      <c r="E6941" s="55" t="s">
        <v>569</v>
      </c>
      <c r="F6941" s="55" t="s">
        <v>364</v>
      </c>
      <c r="G6941" s="23">
        <v>4</v>
      </c>
      <c r="H6941" s="23" t="s">
        <v>29</v>
      </c>
      <c r="I6941" s="24">
        <v>91201</v>
      </c>
      <c r="J6941" s="24">
        <v>145922</v>
      </c>
      <c r="K6941" s="24">
        <v>127682</v>
      </c>
      <c r="L6941" s="24">
        <v>204290</v>
      </c>
      <c r="M6941" s="24">
        <v>164162</v>
      </c>
      <c r="N6941" s="24">
        <v>262659</v>
      </c>
      <c r="O6941" s="24">
        <v>218883</v>
      </c>
      <c r="P6941" s="24">
        <v>350212</v>
      </c>
      <c r="Q6941" s="24">
        <v>273603</v>
      </c>
      <c r="R6941" s="24">
        <v>437765</v>
      </c>
      <c r="S6941" s="24">
        <v>310084</v>
      </c>
      <c r="T6941" s="24">
        <v>496134</v>
      </c>
      <c r="U6941" s="24">
        <v>346564</v>
      </c>
      <c r="V6941" s="24">
        <v>554503</v>
      </c>
    </row>
    <row r="6942" spans="1:22" x14ac:dyDescent="0.3">
      <c r="B6942" s="54" t="s">
        <v>620</v>
      </c>
      <c r="C6942" t="s">
        <v>611</v>
      </c>
      <c r="D6942" t="s">
        <v>155</v>
      </c>
      <c r="E6942" t="s">
        <v>569</v>
      </c>
      <c r="F6942" s="58" t="s">
        <v>364</v>
      </c>
      <c r="G6942" s="23">
        <v>1</v>
      </c>
      <c r="H6942" s="23" t="s">
        <v>14</v>
      </c>
      <c r="I6942" s="24">
        <v>109889</v>
      </c>
      <c r="J6942" s="24">
        <v>192305</v>
      </c>
      <c r="K6942" s="24">
        <v>142650</v>
      </c>
      <c r="L6942" s="24">
        <v>249637</v>
      </c>
      <c r="M6942" s="24">
        <v>171079</v>
      </c>
      <c r="N6942" s="24">
        <v>299388</v>
      </c>
      <c r="O6942" s="24">
        <v>204642</v>
      </c>
      <c r="P6942" s="24">
        <v>358124</v>
      </c>
      <c r="Q6942" s="24">
        <v>241476</v>
      </c>
      <c r="R6942" s="24">
        <v>422583</v>
      </c>
      <c r="S6942" s="24">
        <v>264888</v>
      </c>
      <c r="T6942" s="24">
        <v>463555</v>
      </c>
      <c r="U6942" s="24">
        <v>286147</v>
      </c>
      <c r="V6942" s="24">
        <v>500757</v>
      </c>
    </row>
    <row r="6943" spans="1:22" x14ac:dyDescent="0.3">
      <c r="B6943" s="54" t="s">
        <v>620</v>
      </c>
      <c r="C6943" t="s">
        <v>611</v>
      </c>
      <c r="D6943" t="s">
        <v>155</v>
      </c>
      <c r="E6943" t="s">
        <v>569</v>
      </c>
      <c r="F6943" s="58" t="s">
        <v>364</v>
      </c>
      <c r="G6943" s="23">
        <v>2</v>
      </c>
      <c r="H6943" s="23" t="s">
        <v>30</v>
      </c>
      <c r="I6943" s="24">
        <v>94665</v>
      </c>
      <c r="J6943" s="24">
        <v>165663</v>
      </c>
      <c r="K6943" s="24">
        <v>124471</v>
      </c>
      <c r="L6943" s="24">
        <v>217824</v>
      </c>
      <c r="M6943" s="24">
        <v>151737</v>
      </c>
      <c r="N6943" s="24">
        <v>265539</v>
      </c>
      <c r="O6943" s="24">
        <v>186914</v>
      </c>
      <c r="P6943" s="24">
        <v>327100</v>
      </c>
      <c r="Q6943" s="24">
        <v>222764</v>
      </c>
      <c r="R6943" s="24">
        <v>389837</v>
      </c>
      <c r="S6943" s="24">
        <v>246203</v>
      </c>
      <c r="T6943" s="24">
        <v>430855</v>
      </c>
      <c r="U6943" s="24">
        <v>267763</v>
      </c>
      <c r="V6943" s="24">
        <v>468586</v>
      </c>
    </row>
    <row r="6944" spans="1:22" x14ac:dyDescent="0.3">
      <c r="B6944" s="54" t="s">
        <v>620</v>
      </c>
      <c r="C6944" t="s">
        <v>611</v>
      </c>
      <c r="D6944" t="s">
        <v>155</v>
      </c>
      <c r="E6944" t="s">
        <v>569</v>
      </c>
      <c r="F6944" s="58" t="s">
        <v>364</v>
      </c>
      <c r="G6944" s="23">
        <v>3</v>
      </c>
      <c r="H6944" s="23" t="s">
        <v>31</v>
      </c>
      <c r="I6944" s="24">
        <v>85134</v>
      </c>
      <c r="J6944" s="24">
        <v>148985</v>
      </c>
      <c r="K6944" s="24">
        <v>115569</v>
      </c>
      <c r="L6944" s="24">
        <v>202245</v>
      </c>
      <c r="M6944" s="24">
        <v>145917</v>
      </c>
      <c r="N6944" s="24">
        <v>255355</v>
      </c>
      <c r="O6944" s="24">
        <v>191876</v>
      </c>
      <c r="P6944" s="24">
        <v>335784</v>
      </c>
      <c r="Q6944" s="24">
        <v>237333</v>
      </c>
      <c r="R6944" s="24">
        <v>415332</v>
      </c>
      <c r="S6944" s="24">
        <v>267079</v>
      </c>
      <c r="T6944" s="24">
        <v>467388</v>
      </c>
      <c r="U6944" s="24">
        <v>296378</v>
      </c>
      <c r="V6944" s="24">
        <v>518661</v>
      </c>
    </row>
    <row r="6945" spans="1:22" x14ac:dyDescent="0.3">
      <c r="B6945" s="54" t="s">
        <v>620</v>
      </c>
      <c r="C6945" t="s">
        <v>611</v>
      </c>
      <c r="D6945" t="s">
        <v>155</v>
      </c>
      <c r="E6945" t="s">
        <v>569</v>
      </c>
      <c r="F6945" s="58" t="s">
        <v>364</v>
      </c>
      <c r="G6945" s="23">
        <v>4</v>
      </c>
      <c r="H6945" s="23" t="s">
        <v>29</v>
      </c>
      <c r="I6945" s="24">
        <v>96946</v>
      </c>
      <c r="J6945" s="24">
        <v>155113</v>
      </c>
      <c r="K6945" s="24">
        <v>135724</v>
      </c>
      <c r="L6945" s="24">
        <v>217158</v>
      </c>
      <c r="M6945" s="24">
        <v>174502</v>
      </c>
      <c r="N6945" s="24">
        <v>279204</v>
      </c>
      <c r="O6945" s="24">
        <v>232670</v>
      </c>
      <c r="P6945" s="24">
        <v>372271</v>
      </c>
      <c r="Q6945" s="24">
        <v>290837</v>
      </c>
      <c r="R6945" s="24">
        <v>465339</v>
      </c>
      <c r="S6945" s="24">
        <v>329615</v>
      </c>
      <c r="T6945" s="24">
        <v>527385</v>
      </c>
      <c r="U6945" s="24">
        <v>368394</v>
      </c>
      <c r="V6945" s="24">
        <v>589430</v>
      </c>
    </row>
    <row r="6946" spans="1:22" hidden="1" x14ac:dyDescent="0.3">
      <c r="A6946" s="55"/>
      <c r="B6946" s="55">
        <v>2023</v>
      </c>
      <c r="C6946" s="55" t="s">
        <v>551</v>
      </c>
      <c r="D6946" t="s">
        <v>141</v>
      </c>
      <c r="E6946" s="55" t="s">
        <v>552</v>
      </c>
      <c r="F6946" s="55" t="s">
        <v>421</v>
      </c>
      <c r="G6946" s="23">
        <v>1</v>
      </c>
      <c r="H6946" s="23" t="s">
        <v>14</v>
      </c>
      <c r="I6946" s="24">
        <v>105235</v>
      </c>
      <c r="J6946" s="24">
        <v>184161</v>
      </c>
      <c r="K6946" s="24">
        <v>136517</v>
      </c>
      <c r="L6946" s="24">
        <v>238904</v>
      </c>
      <c r="M6946" s="24">
        <v>163066</v>
      </c>
      <c r="N6946" s="24">
        <v>285366</v>
      </c>
      <c r="O6946" s="24">
        <v>194350</v>
      </c>
      <c r="P6946" s="24">
        <v>340113</v>
      </c>
      <c r="Q6946" s="24">
        <v>229239</v>
      </c>
      <c r="R6946" s="24">
        <v>401168</v>
      </c>
      <c r="S6946" s="24">
        <v>251451</v>
      </c>
      <c r="T6946" s="24">
        <v>440039</v>
      </c>
      <c r="U6946" s="24">
        <v>272328</v>
      </c>
      <c r="V6946" s="24">
        <v>476575</v>
      </c>
    </row>
    <row r="6947" spans="1:22" hidden="1" x14ac:dyDescent="0.3">
      <c r="A6947" s="55"/>
      <c r="B6947" s="55">
        <v>2023</v>
      </c>
      <c r="C6947" s="55" t="s">
        <v>551</v>
      </c>
      <c r="D6947" t="s">
        <v>141</v>
      </c>
      <c r="E6947" s="55" t="s">
        <v>552</v>
      </c>
      <c r="F6947" s="55" t="s">
        <v>421</v>
      </c>
      <c r="G6947" s="23">
        <v>2</v>
      </c>
      <c r="H6947" s="23" t="s">
        <v>30</v>
      </c>
      <c r="I6947" s="24">
        <v>88758</v>
      </c>
      <c r="J6947" s="24">
        <v>155327</v>
      </c>
      <c r="K6947" s="24">
        <v>117871</v>
      </c>
      <c r="L6947" s="24">
        <v>206274</v>
      </c>
      <c r="M6947" s="24">
        <v>144781</v>
      </c>
      <c r="N6947" s="24">
        <v>253367</v>
      </c>
      <c r="O6947" s="24">
        <v>181347</v>
      </c>
      <c r="P6947" s="24">
        <v>317358</v>
      </c>
      <c r="Q6947" s="24">
        <v>218892</v>
      </c>
      <c r="R6947" s="24">
        <v>383060</v>
      </c>
      <c r="S6947" s="24">
        <v>241559</v>
      </c>
      <c r="T6947" s="24">
        <v>422729</v>
      </c>
      <c r="U6947" s="24">
        <v>262736</v>
      </c>
      <c r="V6947" s="24">
        <v>459788</v>
      </c>
    </row>
    <row r="6948" spans="1:22" hidden="1" x14ac:dyDescent="0.3">
      <c r="A6948" s="55"/>
      <c r="B6948" s="55">
        <v>2023</v>
      </c>
      <c r="C6948" s="55" t="s">
        <v>551</v>
      </c>
      <c r="D6948" t="s">
        <v>141</v>
      </c>
      <c r="E6948" s="55" t="s">
        <v>552</v>
      </c>
      <c r="F6948" s="55" t="s">
        <v>421</v>
      </c>
      <c r="G6948" s="23">
        <v>3</v>
      </c>
      <c r="H6948" s="23" t="s">
        <v>31</v>
      </c>
      <c r="I6948" s="24">
        <v>82240</v>
      </c>
      <c r="J6948" s="24">
        <v>143919</v>
      </c>
      <c r="K6948" s="24">
        <v>113646</v>
      </c>
      <c r="L6948" s="24">
        <v>198880</v>
      </c>
      <c r="M6948" s="24">
        <v>144204</v>
      </c>
      <c r="N6948" s="24">
        <v>252357</v>
      </c>
      <c r="O6948" s="24">
        <v>188441</v>
      </c>
      <c r="P6948" s="24">
        <v>329772</v>
      </c>
      <c r="Q6948" s="24">
        <v>234757</v>
      </c>
      <c r="R6948" s="24">
        <v>410824</v>
      </c>
      <c r="S6948" s="24">
        <v>264249</v>
      </c>
      <c r="T6948" s="24">
        <v>462435</v>
      </c>
      <c r="U6948" s="24">
        <v>293315</v>
      </c>
      <c r="V6948" s="24">
        <v>513301</v>
      </c>
    </row>
    <row r="6949" spans="1:22" hidden="1" x14ac:dyDescent="0.3">
      <c r="A6949" s="55"/>
      <c r="B6949" s="55">
        <v>2023</v>
      </c>
      <c r="C6949" s="55" t="s">
        <v>551</v>
      </c>
      <c r="D6949" t="s">
        <v>141</v>
      </c>
      <c r="E6949" s="55" t="s">
        <v>552</v>
      </c>
      <c r="F6949" s="55" t="s">
        <v>421</v>
      </c>
      <c r="G6949" s="23">
        <v>4</v>
      </c>
      <c r="H6949" s="23" t="s">
        <v>29</v>
      </c>
      <c r="I6949" s="24">
        <v>90743</v>
      </c>
      <c r="J6949" s="24">
        <v>145189</v>
      </c>
      <c r="K6949" s="24">
        <v>127040</v>
      </c>
      <c r="L6949" s="24">
        <v>203264</v>
      </c>
      <c r="M6949" s="24">
        <v>163337</v>
      </c>
      <c r="N6949" s="24">
        <v>261340</v>
      </c>
      <c r="O6949" s="24">
        <v>217783</v>
      </c>
      <c r="P6949" s="24">
        <v>348453</v>
      </c>
      <c r="Q6949" s="24">
        <v>272229</v>
      </c>
      <c r="R6949" s="24">
        <v>435566</v>
      </c>
      <c r="S6949" s="24">
        <v>308526</v>
      </c>
      <c r="T6949" s="24">
        <v>493642</v>
      </c>
      <c r="U6949" s="24">
        <v>344823</v>
      </c>
      <c r="V6949" s="24">
        <v>551717</v>
      </c>
    </row>
    <row r="6950" spans="1:22" x14ac:dyDescent="0.3">
      <c r="B6950" s="54" t="s">
        <v>620</v>
      </c>
      <c r="C6950" t="s">
        <v>608</v>
      </c>
      <c r="D6950" t="s">
        <v>141</v>
      </c>
      <c r="E6950" t="s">
        <v>552</v>
      </c>
      <c r="F6950" s="58" t="s">
        <v>421</v>
      </c>
      <c r="G6950" s="23">
        <v>1</v>
      </c>
      <c r="H6950" s="23" t="s">
        <v>14</v>
      </c>
      <c r="I6950" s="24">
        <v>105565</v>
      </c>
      <c r="J6950" s="24">
        <v>184739</v>
      </c>
      <c r="K6950" s="24">
        <v>136747</v>
      </c>
      <c r="L6950" s="24">
        <v>239307</v>
      </c>
      <c r="M6950" s="24">
        <v>163808</v>
      </c>
      <c r="N6950" s="24">
        <v>286663</v>
      </c>
      <c r="O6950" s="24">
        <v>195657</v>
      </c>
      <c r="P6950" s="24">
        <v>342399</v>
      </c>
      <c r="Q6950" s="24">
        <v>230625</v>
      </c>
      <c r="R6950" s="24">
        <v>403594</v>
      </c>
      <c r="S6950" s="24">
        <v>252878</v>
      </c>
      <c r="T6950" s="24">
        <v>442536</v>
      </c>
      <c r="U6950" s="24">
        <v>272899</v>
      </c>
      <c r="V6950" s="24">
        <v>477573</v>
      </c>
    </row>
    <row r="6951" spans="1:22" x14ac:dyDescent="0.3">
      <c r="B6951" s="54" t="s">
        <v>620</v>
      </c>
      <c r="C6951" t="s">
        <v>608</v>
      </c>
      <c r="D6951" t="s">
        <v>141</v>
      </c>
      <c r="E6951" t="s">
        <v>552</v>
      </c>
      <c r="F6951" s="58" t="s">
        <v>421</v>
      </c>
      <c r="G6951" s="23">
        <v>2</v>
      </c>
      <c r="H6951" s="23" t="s">
        <v>30</v>
      </c>
      <c r="I6951" s="24">
        <v>92167</v>
      </c>
      <c r="J6951" s="24">
        <v>161292</v>
      </c>
      <c r="K6951" s="24">
        <v>120748</v>
      </c>
      <c r="L6951" s="24">
        <v>211309</v>
      </c>
      <c r="M6951" s="24">
        <v>146785</v>
      </c>
      <c r="N6951" s="24">
        <v>256874</v>
      </c>
      <c r="O6951" s="24">
        <v>180055</v>
      </c>
      <c r="P6951" s="24">
        <v>315096</v>
      </c>
      <c r="Q6951" s="24">
        <v>214157</v>
      </c>
      <c r="R6951" s="24">
        <v>374775</v>
      </c>
      <c r="S6951" s="24">
        <v>236496</v>
      </c>
      <c r="T6951" s="24">
        <v>413868</v>
      </c>
      <c r="U6951" s="24">
        <v>256923</v>
      </c>
      <c r="V6951" s="24">
        <v>449615</v>
      </c>
    </row>
    <row r="6952" spans="1:22" x14ac:dyDescent="0.3">
      <c r="B6952" s="54" t="s">
        <v>620</v>
      </c>
      <c r="C6952" t="s">
        <v>608</v>
      </c>
      <c r="D6952" t="s">
        <v>141</v>
      </c>
      <c r="E6952" t="s">
        <v>552</v>
      </c>
      <c r="F6952" s="58" t="s">
        <v>421</v>
      </c>
      <c r="G6952" s="23">
        <v>3</v>
      </c>
      <c r="H6952" s="23" t="s">
        <v>31</v>
      </c>
      <c r="I6952" s="24">
        <v>84311</v>
      </c>
      <c r="J6952" s="24">
        <v>147545</v>
      </c>
      <c r="K6952" s="24">
        <v>114851</v>
      </c>
      <c r="L6952" s="24">
        <v>200989</v>
      </c>
      <c r="M6952" s="24">
        <v>145315</v>
      </c>
      <c r="N6952" s="24">
        <v>254301</v>
      </c>
      <c r="O6952" s="24">
        <v>191395</v>
      </c>
      <c r="P6952" s="24">
        <v>334941</v>
      </c>
      <c r="Q6952" s="24">
        <v>237032</v>
      </c>
      <c r="R6952" s="24">
        <v>414806</v>
      </c>
      <c r="S6952" s="24">
        <v>266966</v>
      </c>
      <c r="T6952" s="24">
        <v>467190</v>
      </c>
      <c r="U6952" s="24">
        <v>296506</v>
      </c>
      <c r="V6952" s="24">
        <v>518886</v>
      </c>
    </row>
    <row r="6953" spans="1:22" x14ac:dyDescent="0.3">
      <c r="B6953" s="54" t="s">
        <v>620</v>
      </c>
      <c r="C6953" t="s">
        <v>608</v>
      </c>
      <c r="D6953" t="s">
        <v>141</v>
      </c>
      <c r="E6953" t="s">
        <v>552</v>
      </c>
      <c r="F6953" s="58" t="s">
        <v>421</v>
      </c>
      <c r="G6953" s="23">
        <v>4</v>
      </c>
      <c r="H6953" s="23" t="s">
        <v>29</v>
      </c>
      <c r="I6953" s="24">
        <v>93162</v>
      </c>
      <c r="J6953" s="24">
        <v>149060</v>
      </c>
      <c r="K6953" s="24">
        <v>130427</v>
      </c>
      <c r="L6953" s="24">
        <v>208683</v>
      </c>
      <c r="M6953" s="24">
        <v>167692</v>
      </c>
      <c r="N6953" s="24">
        <v>268307</v>
      </c>
      <c r="O6953" s="24">
        <v>223589</v>
      </c>
      <c r="P6953" s="24">
        <v>357743</v>
      </c>
      <c r="Q6953" s="24">
        <v>279487</v>
      </c>
      <c r="R6953" s="24">
        <v>447179</v>
      </c>
      <c r="S6953" s="24">
        <v>316752</v>
      </c>
      <c r="T6953" s="24">
        <v>506802</v>
      </c>
      <c r="U6953" s="24">
        <v>354016</v>
      </c>
      <c r="V6953" s="24">
        <v>566426</v>
      </c>
    </row>
    <row r="6954" spans="1:22" hidden="1" x14ac:dyDescent="0.3">
      <c r="A6954" s="55"/>
      <c r="B6954" s="55">
        <v>2023</v>
      </c>
      <c r="C6954" s="55" t="s">
        <v>184</v>
      </c>
      <c r="D6954" t="s">
        <v>178</v>
      </c>
      <c r="E6954" s="55" t="s">
        <v>532</v>
      </c>
      <c r="F6954" s="55" t="s">
        <v>308</v>
      </c>
      <c r="G6954" s="23">
        <v>1</v>
      </c>
      <c r="H6954" s="23" t="s">
        <v>14</v>
      </c>
      <c r="I6954" s="24">
        <v>125550</v>
      </c>
      <c r="J6954" s="24">
        <v>219713</v>
      </c>
      <c r="K6954" s="24">
        <v>162986</v>
      </c>
      <c r="L6954" s="24">
        <v>285225</v>
      </c>
      <c r="M6954" s="24">
        <v>194783</v>
      </c>
      <c r="N6954" s="24">
        <v>340870</v>
      </c>
      <c r="O6954" s="24">
        <v>232292</v>
      </c>
      <c r="P6954" s="24">
        <v>406511</v>
      </c>
      <c r="Q6954" s="24">
        <v>274090</v>
      </c>
      <c r="R6954" s="24">
        <v>479657</v>
      </c>
      <c r="S6954" s="24">
        <v>300690</v>
      </c>
      <c r="T6954" s="24">
        <v>526208</v>
      </c>
      <c r="U6954" s="24">
        <v>325730</v>
      </c>
      <c r="V6954" s="24">
        <v>570028</v>
      </c>
    </row>
    <row r="6955" spans="1:22" hidden="1" x14ac:dyDescent="0.3">
      <c r="A6955" s="55"/>
      <c r="B6955" s="55">
        <v>2023</v>
      </c>
      <c r="C6955" s="55" t="s">
        <v>184</v>
      </c>
      <c r="D6955" t="s">
        <v>178</v>
      </c>
      <c r="E6955" s="55" t="s">
        <v>532</v>
      </c>
      <c r="F6955" s="55" t="s">
        <v>308</v>
      </c>
      <c r="G6955" s="23">
        <v>2</v>
      </c>
      <c r="H6955" s="23" t="s">
        <v>30</v>
      </c>
      <c r="I6955" s="24">
        <v>105271</v>
      </c>
      <c r="J6955" s="24">
        <v>184224</v>
      </c>
      <c r="K6955" s="24">
        <v>140037</v>
      </c>
      <c r="L6955" s="24">
        <v>245064</v>
      </c>
      <c r="M6955" s="24">
        <v>172279</v>
      </c>
      <c r="N6955" s="24">
        <v>301487</v>
      </c>
      <c r="O6955" s="24">
        <v>216288</v>
      </c>
      <c r="P6955" s="24">
        <v>378504</v>
      </c>
      <c r="Q6955" s="24">
        <v>261355</v>
      </c>
      <c r="R6955" s="24">
        <v>457371</v>
      </c>
      <c r="S6955" s="24">
        <v>288516</v>
      </c>
      <c r="T6955" s="24">
        <v>504902</v>
      </c>
      <c r="U6955" s="24">
        <v>313925</v>
      </c>
      <c r="V6955" s="24">
        <v>549368</v>
      </c>
    </row>
    <row r="6956" spans="1:22" hidden="1" x14ac:dyDescent="0.3">
      <c r="A6956" s="55"/>
      <c r="B6956" s="55">
        <v>2023</v>
      </c>
      <c r="C6956" s="55" t="s">
        <v>184</v>
      </c>
      <c r="D6956" t="s">
        <v>178</v>
      </c>
      <c r="E6956" s="55" t="s">
        <v>532</v>
      </c>
      <c r="F6956" s="55" t="s">
        <v>308</v>
      </c>
      <c r="G6956" s="23">
        <v>3</v>
      </c>
      <c r="H6956" s="23" t="s">
        <v>31</v>
      </c>
      <c r="I6956" s="24">
        <v>97145</v>
      </c>
      <c r="J6956" s="24">
        <v>170003</v>
      </c>
      <c r="K6956" s="24">
        <v>134169</v>
      </c>
      <c r="L6956" s="24">
        <v>234796</v>
      </c>
      <c r="M6956" s="24">
        <v>170150</v>
      </c>
      <c r="N6956" s="24">
        <v>297763</v>
      </c>
      <c r="O6956" s="24">
        <v>222152</v>
      </c>
      <c r="P6956" s="24">
        <v>388767</v>
      </c>
      <c r="Q6956" s="24">
        <v>276712</v>
      </c>
      <c r="R6956" s="24">
        <v>484246</v>
      </c>
      <c r="S6956" s="24">
        <v>311380</v>
      </c>
      <c r="T6956" s="24">
        <v>544916</v>
      </c>
      <c r="U6956" s="24">
        <v>345525</v>
      </c>
      <c r="V6956" s="24">
        <v>604669</v>
      </c>
    </row>
    <row r="6957" spans="1:22" hidden="1" x14ac:dyDescent="0.3">
      <c r="A6957" s="55"/>
      <c r="B6957" s="55">
        <v>2023</v>
      </c>
      <c r="C6957" s="55" t="s">
        <v>184</v>
      </c>
      <c r="D6957" t="s">
        <v>178</v>
      </c>
      <c r="E6957" s="55" t="s">
        <v>532</v>
      </c>
      <c r="F6957" s="55" t="s">
        <v>308</v>
      </c>
      <c r="G6957" s="23">
        <v>4</v>
      </c>
      <c r="H6957" s="23" t="s">
        <v>29</v>
      </c>
      <c r="I6957" s="24">
        <v>108247</v>
      </c>
      <c r="J6957" s="24">
        <v>173195</v>
      </c>
      <c r="K6957" s="24">
        <v>151545</v>
      </c>
      <c r="L6957" s="24">
        <v>242472</v>
      </c>
      <c r="M6957" s="24">
        <v>194844</v>
      </c>
      <c r="N6957" s="24">
        <v>311750</v>
      </c>
      <c r="O6957" s="24">
        <v>259792</v>
      </c>
      <c r="P6957" s="24">
        <v>415667</v>
      </c>
      <c r="Q6957" s="24">
        <v>324740</v>
      </c>
      <c r="R6957" s="24">
        <v>519584</v>
      </c>
      <c r="S6957" s="24">
        <v>368038</v>
      </c>
      <c r="T6957" s="24">
        <v>588862</v>
      </c>
      <c r="U6957" s="24">
        <v>411337</v>
      </c>
      <c r="V6957" s="24">
        <v>658139</v>
      </c>
    </row>
    <row r="6958" spans="1:22" x14ac:dyDescent="0.3">
      <c r="B6958" s="54" t="s">
        <v>620</v>
      </c>
      <c r="C6958" t="s">
        <v>613</v>
      </c>
      <c r="D6958" t="s">
        <v>178</v>
      </c>
      <c r="E6958" t="s">
        <v>532</v>
      </c>
      <c r="F6958" s="58" t="s">
        <v>308</v>
      </c>
      <c r="G6958" s="23">
        <v>1</v>
      </c>
      <c r="H6958" s="23" t="s">
        <v>14</v>
      </c>
      <c r="I6958" s="24">
        <v>125749</v>
      </c>
      <c r="J6958" s="24">
        <v>220061</v>
      </c>
      <c r="K6958" s="24">
        <v>162985</v>
      </c>
      <c r="L6958" s="24">
        <v>285224</v>
      </c>
      <c r="M6958" s="24">
        <v>195300</v>
      </c>
      <c r="N6958" s="24">
        <v>341775</v>
      </c>
      <c r="O6958" s="24">
        <v>233364</v>
      </c>
      <c r="P6958" s="24">
        <v>408388</v>
      </c>
      <c r="Q6958" s="24">
        <v>275152</v>
      </c>
      <c r="R6958" s="24">
        <v>481516</v>
      </c>
      <c r="S6958" s="24">
        <v>301736</v>
      </c>
      <c r="T6958" s="24">
        <v>528037</v>
      </c>
      <c r="U6958" s="24">
        <v>325713</v>
      </c>
      <c r="V6958" s="24">
        <v>569998</v>
      </c>
    </row>
    <row r="6959" spans="1:22" x14ac:dyDescent="0.3">
      <c r="B6959" s="54" t="s">
        <v>620</v>
      </c>
      <c r="C6959" t="s">
        <v>613</v>
      </c>
      <c r="D6959" t="s">
        <v>178</v>
      </c>
      <c r="E6959" t="s">
        <v>532</v>
      </c>
      <c r="F6959" s="58" t="s">
        <v>308</v>
      </c>
      <c r="G6959" s="23">
        <v>2</v>
      </c>
      <c r="H6959" s="23" t="s">
        <v>30</v>
      </c>
      <c r="I6959" s="24">
        <v>109396</v>
      </c>
      <c r="J6959" s="24">
        <v>191443</v>
      </c>
      <c r="K6959" s="24">
        <v>143458</v>
      </c>
      <c r="L6959" s="24">
        <v>251052</v>
      </c>
      <c r="M6959" s="24">
        <v>174524</v>
      </c>
      <c r="N6959" s="24">
        <v>305416</v>
      </c>
      <c r="O6959" s="24">
        <v>214322</v>
      </c>
      <c r="P6959" s="24">
        <v>375064</v>
      </c>
      <c r="Q6959" s="24">
        <v>255053</v>
      </c>
      <c r="R6959" s="24">
        <v>446342</v>
      </c>
      <c r="S6959" s="24">
        <v>281720</v>
      </c>
      <c r="T6959" s="24">
        <v>493009</v>
      </c>
      <c r="U6959" s="24">
        <v>306143</v>
      </c>
      <c r="V6959" s="24">
        <v>535751</v>
      </c>
    </row>
    <row r="6960" spans="1:22" x14ac:dyDescent="0.3">
      <c r="B6960" s="54" t="s">
        <v>620</v>
      </c>
      <c r="C6960" t="s">
        <v>613</v>
      </c>
      <c r="D6960" t="s">
        <v>178</v>
      </c>
      <c r="E6960" t="s">
        <v>532</v>
      </c>
      <c r="F6960" s="58" t="s">
        <v>308</v>
      </c>
      <c r="G6960" s="23">
        <v>3</v>
      </c>
      <c r="H6960" s="23" t="s">
        <v>31</v>
      </c>
      <c r="I6960" s="24">
        <v>99622</v>
      </c>
      <c r="J6960" s="24">
        <v>174339</v>
      </c>
      <c r="K6960" s="24">
        <v>135584</v>
      </c>
      <c r="L6960" s="24">
        <v>237272</v>
      </c>
      <c r="M6960" s="24">
        <v>171453</v>
      </c>
      <c r="N6960" s="24">
        <v>300043</v>
      </c>
      <c r="O6960" s="24">
        <v>225726</v>
      </c>
      <c r="P6960" s="24">
        <v>395020</v>
      </c>
      <c r="Q6960" s="24">
        <v>279458</v>
      </c>
      <c r="R6960" s="24">
        <v>489052</v>
      </c>
      <c r="S6960" s="24">
        <v>314680</v>
      </c>
      <c r="T6960" s="24">
        <v>550690</v>
      </c>
      <c r="U6960" s="24">
        <v>349422</v>
      </c>
      <c r="V6960" s="24">
        <v>611488</v>
      </c>
    </row>
    <row r="6961" spans="1:22" x14ac:dyDescent="0.3">
      <c r="B6961" s="54" t="s">
        <v>620</v>
      </c>
      <c r="C6961" t="s">
        <v>613</v>
      </c>
      <c r="D6961" t="s">
        <v>178</v>
      </c>
      <c r="E6961" t="s">
        <v>532</v>
      </c>
      <c r="F6961" s="58" t="s">
        <v>308</v>
      </c>
      <c r="G6961" s="23">
        <v>4</v>
      </c>
      <c r="H6961" s="23" t="s">
        <v>29</v>
      </c>
      <c r="I6961" s="24">
        <v>110965</v>
      </c>
      <c r="J6961" s="24">
        <v>177543</v>
      </c>
      <c r="K6961" s="24">
        <v>155350</v>
      </c>
      <c r="L6961" s="24">
        <v>248561</v>
      </c>
      <c r="M6961" s="24">
        <v>199736</v>
      </c>
      <c r="N6961" s="24">
        <v>319578</v>
      </c>
      <c r="O6961" s="24">
        <v>266315</v>
      </c>
      <c r="P6961" s="24">
        <v>426104</v>
      </c>
      <c r="Q6961" s="24">
        <v>332894</v>
      </c>
      <c r="R6961" s="24">
        <v>532630</v>
      </c>
      <c r="S6961" s="24">
        <v>377280</v>
      </c>
      <c r="T6961" s="24">
        <v>603647</v>
      </c>
      <c r="U6961" s="24">
        <v>421665</v>
      </c>
      <c r="V6961" s="24">
        <v>674665</v>
      </c>
    </row>
    <row r="6962" spans="1:22" hidden="1" x14ac:dyDescent="0.3">
      <c r="A6962" s="55"/>
      <c r="B6962" s="55">
        <v>2023</v>
      </c>
      <c r="C6962" s="55" t="s">
        <v>578</v>
      </c>
      <c r="D6962" t="s">
        <v>144</v>
      </c>
      <c r="E6962" s="55" t="s">
        <v>579</v>
      </c>
      <c r="F6962" s="55" t="s">
        <v>447</v>
      </c>
      <c r="G6962" s="23">
        <v>1</v>
      </c>
      <c r="H6962" s="23" t="s">
        <v>14</v>
      </c>
      <c r="I6962" s="24">
        <v>110002</v>
      </c>
      <c r="J6962" s="24">
        <v>192504</v>
      </c>
      <c r="K6962" s="24">
        <v>142831</v>
      </c>
      <c r="L6962" s="24">
        <v>249954</v>
      </c>
      <c r="M6962" s="24">
        <v>170722</v>
      </c>
      <c r="N6962" s="24">
        <v>298763</v>
      </c>
      <c r="O6962" s="24">
        <v>203632</v>
      </c>
      <c r="P6962" s="24">
        <v>356357</v>
      </c>
      <c r="Q6962" s="24">
        <v>240298</v>
      </c>
      <c r="R6962" s="24">
        <v>420522</v>
      </c>
      <c r="S6962" s="24">
        <v>263630</v>
      </c>
      <c r="T6962" s="24">
        <v>461352</v>
      </c>
      <c r="U6962" s="24">
        <v>285603</v>
      </c>
      <c r="V6962" s="24">
        <v>499805</v>
      </c>
    </row>
    <row r="6963" spans="1:22" hidden="1" x14ac:dyDescent="0.3">
      <c r="A6963" s="55"/>
      <c r="B6963" s="55">
        <v>2023</v>
      </c>
      <c r="C6963" s="55" t="s">
        <v>578</v>
      </c>
      <c r="D6963" t="s">
        <v>144</v>
      </c>
      <c r="E6963" s="55" t="s">
        <v>579</v>
      </c>
      <c r="F6963" s="55" t="s">
        <v>447</v>
      </c>
      <c r="G6963" s="23">
        <v>2</v>
      </c>
      <c r="H6963" s="23" t="s">
        <v>30</v>
      </c>
      <c r="I6963" s="24">
        <v>92077</v>
      </c>
      <c r="J6963" s="24">
        <v>161135</v>
      </c>
      <c r="K6963" s="24">
        <v>122546</v>
      </c>
      <c r="L6963" s="24">
        <v>214455</v>
      </c>
      <c r="M6963" s="24">
        <v>150829</v>
      </c>
      <c r="N6963" s="24">
        <v>263951</v>
      </c>
      <c r="O6963" s="24">
        <v>189486</v>
      </c>
      <c r="P6963" s="24">
        <v>331601</v>
      </c>
      <c r="Q6963" s="24">
        <v>229042</v>
      </c>
      <c r="R6963" s="24">
        <v>400823</v>
      </c>
      <c r="S6963" s="24">
        <v>252869</v>
      </c>
      <c r="T6963" s="24">
        <v>442520</v>
      </c>
      <c r="U6963" s="24">
        <v>275167</v>
      </c>
      <c r="V6963" s="24">
        <v>481543</v>
      </c>
    </row>
    <row r="6964" spans="1:22" hidden="1" x14ac:dyDescent="0.3">
      <c r="A6964" s="55"/>
      <c r="B6964" s="55">
        <v>2023</v>
      </c>
      <c r="C6964" s="55" t="s">
        <v>578</v>
      </c>
      <c r="D6964" t="s">
        <v>144</v>
      </c>
      <c r="E6964" s="55" t="s">
        <v>579</v>
      </c>
      <c r="F6964" s="55" t="s">
        <v>447</v>
      </c>
      <c r="G6964" s="23">
        <v>3</v>
      </c>
      <c r="H6964" s="23" t="s">
        <v>31</v>
      </c>
      <c r="I6964" s="24">
        <v>84869</v>
      </c>
      <c r="J6964" s="24">
        <v>148520</v>
      </c>
      <c r="K6964" s="24">
        <v>117195</v>
      </c>
      <c r="L6964" s="24">
        <v>205092</v>
      </c>
      <c r="M6964" s="24">
        <v>148600</v>
      </c>
      <c r="N6964" s="24">
        <v>260050</v>
      </c>
      <c r="O6964" s="24">
        <v>193966</v>
      </c>
      <c r="P6964" s="24">
        <v>339440</v>
      </c>
      <c r="Q6964" s="24">
        <v>241592</v>
      </c>
      <c r="R6964" s="24">
        <v>422786</v>
      </c>
      <c r="S6964" s="24">
        <v>271836</v>
      </c>
      <c r="T6964" s="24">
        <v>475714</v>
      </c>
      <c r="U6964" s="24">
        <v>301618</v>
      </c>
      <c r="V6964" s="24">
        <v>527831</v>
      </c>
    </row>
    <row r="6965" spans="1:22" hidden="1" x14ac:dyDescent="0.3">
      <c r="A6965" s="55"/>
      <c r="B6965" s="55">
        <v>2023</v>
      </c>
      <c r="C6965" s="55" t="s">
        <v>578</v>
      </c>
      <c r="D6965" t="s">
        <v>144</v>
      </c>
      <c r="E6965" s="55" t="s">
        <v>579</v>
      </c>
      <c r="F6965" s="55" t="s">
        <v>447</v>
      </c>
      <c r="G6965" s="23">
        <v>4</v>
      </c>
      <c r="H6965" s="23" t="s">
        <v>29</v>
      </c>
      <c r="I6965" s="24">
        <v>94838</v>
      </c>
      <c r="J6965" s="24">
        <v>151741</v>
      </c>
      <c r="K6965" s="24">
        <v>132773</v>
      </c>
      <c r="L6965" s="24">
        <v>212437</v>
      </c>
      <c r="M6965" s="24">
        <v>170708</v>
      </c>
      <c r="N6965" s="24">
        <v>273133</v>
      </c>
      <c r="O6965" s="24">
        <v>227611</v>
      </c>
      <c r="P6965" s="24">
        <v>364178</v>
      </c>
      <c r="Q6965" s="24">
        <v>284514</v>
      </c>
      <c r="R6965" s="24">
        <v>455222</v>
      </c>
      <c r="S6965" s="24">
        <v>322449</v>
      </c>
      <c r="T6965" s="24">
        <v>515919</v>
      </c>
      <c r="U6965" s="24">
        <v>360384</v>
      </c>
      <c r="V6965" s="24">
        <v>576615</v>
      </c>
    </row>
    <row r="6966" spans="1:22" x14ac:dyDescent="0.3">
      <c r="B6966" s="54" t="s">
        <v>620</v>
      </c>
      <c r="C6966" t="s">
        <v>612</v>
      </c>
      <c r="D6966" t="s">
        <v>144</v>
      </c>
      <c r="E6966" t="s">
        <v>579</v>
      </c>
      <c r="F6966" s="58" t="s">
        <v>447</v>
      </c>
      <c r="G6966" s="23">
        <v>1</v>
      </c>
      <c r="H6966" s="23" t="s">
        <v>14</v>
      </c>
      <c r="I6966" s="24">
        <v>109138</v>
      </c>
      <c r="J6966" s="24">
        <v>190991</v>
      </c>
      <c r="K6966" s="24">
        <v>141584</v>
      </c>
      <c r="L6966" s="24">
        <v>247773</v>
      </c>
      <c r="M6966" s="24">
        <v>169741</v>
      </c>
      <c r="N6966" s="24">
        <v>297047</v>
      </c>
      <c r="O6966" s="24">
        <v>202953</v>
      </c>
      <c r="P6966" s="24">
        <v>355168</v>
      </c>
      <c r="Q6966" s="24">
        <v>239405</v>
      </c>
      <c r="R6966" s="24">
        <v>418959</v>
      </c>
      <c r="S6966" s="24">
        <v>262583</v>
      </c>
      <c r="T6966" s="24">
        <v>459521</v>
      </c>
      <c r="U6966" s="24">
        <v>283572</v>
      </c>
      <c r="V6966" s="24">
        <v>496250</v>
      </c>
    </row>
    <row r="6967" spans="1:22" x14ac:dyDescent="0.3">
      <c r="B6967" s="54" t="s">
        <v>620</v>
      </c>
      <c r="C6967" t="s">
        <v>612</v>
      </c>
      <c r="D6967" t="s">
        <v>144</v>
      </c>
      <c r="E6967" t="s">
        <v>579</v>
      </c>
      <c r="F6967" s="58" t="s">
        <v>447</v>
      </c>
      <c r="G6967" s="23">
        <v>2</v>
      </c>
      <c r="H6967" s="23" t="s">
        <v>30</v>
      </c>
      <c r="I6967" s="24">
        <v>94399</v>
      </c>
      <c r="J6967" s="24">
        <v>165199</v>
      </c>
      <c r="K6967" s="24">
        <v>123986</v>
      </c>
      <c r="L6967" s="24">
        <v>216975</v>
      </c>
      <c r="M6967" s="24">
        <v>151017</v>
      </c>
      <c r="N6967" s="24">
        <v>264279</v>
      </c>
      <c r="O6967" s="24">
        <v>185791</v>
      </c>
      <c r="P6967" s="24">
        <v>325134</v>
      </c>
      <c r="Q6967" s="24">
        <v>221291</v>
      </c>
      <c r="R6967" s="24">
        <v>387259</v>
      </c>
      <c r="S6967" s="24">
        <v>244514</v>
      </c>
      <c r="T6967" s="24">
        <v>427899</v>
      </c>
      <c r="U6967" s="24">
        <v>265838</v>
      </c>
      <c r="V6967" s="24">
        <v>465217</v>
      </c>
    </row>
    <row r="6968" spans="1:22" x14ac:dyDescent="0.3">
      <c r="B6968" s="54" t="s">
        <v>620</v>
      </c>
      <c r="C6968" t="s">
        <v>612</v>
      </c>
      <c r="D6968" t="s">
        <v>144</v>
      </c>
      <c r="E6968" t="s">
        <v>579</v>
      </c>
      <c r="F6968" s="58" t="s">
        <v>447</v>
      </c>
      <c r="G6968" s="23">
        <v>3</v>
      </c>
      <c r="H6968" s="23" t="s">
        <v>31</v>
      </c>
      <c r="I6968" s="24">
        <v>85339</v>
      </c>
      <c r="J6968" s="24">
        <v>149343</v>
      </c>
      <c r="K6968" s="24">
        <v>115971</v>
      </c>
      <c r="L6968" s="24">
        <v>202949</v>
      </c>
      <c r="M6968" s="24">
        <v>146520</v>
      </c>
      <c r="N6968" s="24">
        <v>256409</v>
      </c>
      <c r="O6968" s="24">
        <v>192765</v>
      </c>
      <c r="P6968" s="24">
        <v>337338</v>
      </c>
      <c r="Q6968" s="24">
        <v>238524</v>
      </c>
      <c r="R6968" s="24">
        <v>417416</v>
      </c>
      <c r="S6968" s="24">
        <v>268489</v>
      </c>
      <c r="T6968" s="24">
        <v>469855</v>
      </c>
      <c r="U6968" s="24">
        <v>298022</v>
      </c>
      <c r="V6968" s="24">
        <v>521538</v>
      </c>
    </row>
    <row r="6969" spans="1:22" x14ac:dyDescent="0.3">
      <c r="B6969" s="54" t="s">
        <v>620</v>
      </c>
      <c r="C6969" t="s">
        <v>612</v>
      </c>
      <c r="D6969" t="s">
        <v>144</v>
      </c>
      <c r="E6969" t="s">
        <v>579</v>
      </c>
      <c r="F6969" s="58" t="s">
        <v>447</v>
      </c>
      <c r="G6969" s="23">
        <v>4</v>
      </c>
      <c r="H6969" s="23" t="s">
        <v>29</v>
      </c>
      <c r="I6969" s="24">
        <v>96293</v>
      </c>
      <c r="J6969" s="24">
        <v>154068</v>
      </c>
      <c r="K6969" s="24">
        <v>134810</v>
      </c>
      <c r="L6969" s="24">
        <v>215696</v>
      </c>
      <c r="M6969" s="24">
        <v>173327</v>
      </c>
      <c r="N6969" s="24">
        <v>277323</v>
      </c>
      <c r="O6969" s="24">
        <v>231102</v>
      </c>
      <c r="P6969" s="24">
        <v>369764</v>
      </c>
      <c r="Q6969" s="24">
        <v>288878</v>
      </c>
      <c r="R6969" s="24">
        <v>462205</v>
      </c>
      <c r="S6969" s="24">
        <v>327395</v>
      </c>
      <c r="T6969" s="24">
        <v>523832</v>
      </c>
      <c r="U6969" s="24">
        <v>365912</v>
      </c>
      <c r="V6969" s="24">
        <v>585460</v>
      </c>
    </row>
    <row r="6970" spans="1:22" hidden="1" x14ac:dyDescent="0.3">
      <c r="A6970" s="55"/>
      <c r="B6970" s="55">
        <v>2023</v>
      </c>
      <c r="C6970" s="55" t="s">
        <v>544</v>
      </c>
      <c r="D6970" t="s">
        <v>181</v>
      </c>
      <c r="E6970" s="55" t="s">
        <v>550</v>
      </c>
      <c r="F6970" s="55" t="s">
        <v>419</v>
      </c>
      <c r="G6970" s="23">
        <v>1</v>
      </c>
      <c r="H6970" s="23" t="s">
        <v>14</v>
      </c>
      <c r="I6970" s="24">
        <v>120782</v>
      </c>
      <c r="J6970" s="24">
        <v>211369</v>
      </c>
      <c r="K6970" s="24">
        <v>156940</v>
      </c>
      <c r="L6970" s="24">
        <v>274645</v>
      </c>
      <c r="M6970" s="24">
        <v>187684</v>
      </c>
      <c r="N6970" s="24">
        <v>328448</v>
      </c>
      <c r="O6970" s="24">
        <v>224001</v>
      </c>
      <c r="P6970" s="24">
        <v>392002</v>
      </c>
      <c r="Q6970" s="24">
        <v>264431</v>
      </c>
      <c r="R6970" s="24">
        <v>462754</v>
      </c>
      <c r="S6970" s="24">
        <v>290146</v>
      </c>
      <c r="T6970" s="24">
        <v>507756</v>
      </c>
      <c r="U6970" s="24">
        <v>314402</v>
      </c>
      <c r="V6970" s="24">
        <v>550204</v>
      </c>
    </row>
    <row r="6971" spans="1:22" hidden="1" x14ac:dyDescent="0.3">
      <c r="A6971" s="55"/>
      <c r="B6971" s="55">
        <v>2023</v>
      </c>
      <c r="C6971" s="55" t="s">
        <v>544</v>
      </c>
      <c r="D6971" t="s">
        <v>181</v>
      </c>
      <c r="E6971" s="55" t="s">
        <v>550</v>
      </c>
      <c r="F6971" s="55" t="s">
        <v>419</v>
      </c>
      <c r="G6971" s="23">
        <v>2</v>
      </c>
      <c r="H6971" s="23" t="s">
        <v>30</v>
      </c>
      <c r="I6971" s="24">
        <v>100493</v>
      </c>
      <c r="J6971" s="24">
        <v>175863</v>
      </c>
      <c r="K6971" s="24">
        <v>133980</v>
      </c>
      <c r="L6971" s="24">
        <v>234465</v>
      </c>
      <c r="M6971" s="24">
        <v>165169</v>
      </c>
      <c r="N6971" s="24">
        <v>289045</v>
      </c>
      <c r="O6971" s="24">
        <v>207990</v>
      </c>
      <c r="P6971" s="24">
        <v>363982</v>
      </c>
      <c r="Q6971" s="24">
        <v>251690</v>
      </c>
      <c r="R6971" s="24">
        <v>440457</v>
      </c>
      <c r="S6971" s="24">
        <v>277966</v>
      </c>
      <c r="T6971" s="24">
        <v>486440</v>
      </c>
      <c r="U6971" s="24">
        <v>302591</v>
      </c>
      <c r="V6971" s="24">
        <v>529533</v>
      </c>
    </row>
    <row r="6972" spans="1:22" hidden="1" x14ac:dyDescent="0.3">
      <c r="A6972" s="55"/>
      <c r="B6972" s="55">
        <v>2023</v>
      </c>
      <c r="C6972" s="55" t="s">
        <v>544</v>
      </c>
      <c r="D6972" t="s">
        <v>181</v>
      </c>
      <c r="E6972" s="55" t="s">
        <v>550</v>
      </c>
      <c r="F6972" s="55" t="s">
        <v>419</v>
      </c>
      <c r="G6972" s="23">
        <v>3</v>
      </c>
      <c r="H6972" s="23" t="s">
        <v>31</v>
      </c>
      <c r="I6972" s="24">
        <v>92237</v>
      </c>
      <c r="J6972" s="24">
        <v>161415</v>
      </c>
      <c r="K6972" s="24">
        <v>127298</v>
      </c>
      <c r="L6972" s="24">
        <v>222771</v>
      </c>
      <c r="M6972" s="24">
        <v>161314</v>
      </c>
      <c r="N6972" s="24">
        <v>282300</v>
      </c>
      <c r="O6972" s="24">
        <v>210369</v>
      </c>
      <c r="P6972" s="24">
        <v>368145</v>
      </c>
      <c r="Q6972" s="24">
        <v>261982</v>
      </c>
      <c r="R6972" s="24">
        <v>458469</v>
      </c>
      <c r="S6972" s="24">
        <v>294685</v>
      </c>
      <c r="T6972" s="24">
        <v>515699</v>
      </c>
      <c r="U6972" s="24">
        <v>326865</v>
      </c>
      <c r="V6972" s="24">
        <v>572013</v>
      </c>
    </row>
    <row r="6973" spans="1:22" hidden="1" x14ac:dyDescent="0.3">
      <c r="A6973" s="55"/>
      <c r="B6973" s="55">
        <v>2023</v>
      </c>
      <c r="C6973" s="55" t="s">
        <v>544</v>
      </c>
      <c r="D6973" t="s">
        <v>181</v>
      </c>
      <c r="E6973" s="55" t="s">
        <v>550</v>
      </c>
      <c r="F6973" s="55" t="s">
        <v>419</v>
      </c>
      <c r="G6973" s="23">
        <v>4</v>
      </c>
      <c r="H6973" s="23" t="s">
        <v>29</v>
      </c>
      <c r="I6973" s="24">
        <v>104118</v>
      </c>
      <c r="J6973" s="24">
        <v>166589</v>
      </c>
      <c r="K6973" s="24">
        <v>145766</v>
      </c>
      <c r="L6973" s="24">
        <v>233225</v>
      </c>
      <c r="M6973" s="24">
        <v>187413</v>
      </c>
      <c r="N6973" s="24">
        <v>299861</v>
      </c>
      <c r="O6973" s="24">
        <v>249884</v>
      </c>
      <c r="P6973" s="24">
        <v>399814</v>
      </c>
      <c r="Q6973" s="24">
        <v>312355</v>
      </c>
      <c r="R6973" s="24">
        <v>499768</v>
      </c>
      <c r="S6973" s="24">
        <v>354002</v>
      </c>
      <c r="T6973" s="24">
        <v>566403</v>
      </c>
      <c r="U6973" s="24">
        <v>395649</v>
      </c>
      <c r="V6973" s="24">
        <v>633039</v>
      </c>
    </row>
    <row r="6974" spans="1:22" x14ac:dyDescent="0.3">
      <c r="B6974" s="54" t="s">
        <v>620</v>
      </c>
      <c r="C6974" t="s">
        <v>614</v>
      </c>
      <c r="D6974" t="s">
        <v>181</v>
      </c>
      <c r="E6974" t="s">
        <v>550</v>
      </c>
      <c r="F6974" s="58" t="s">
        <v>419</v>
      </c>
      <c r="G6974" s="23">
        <v>1</v>
      </c>
      <c r="H6974" s="23" t="s">
        <v>14</v>
      </c>
      <c r="I6974" s="24">
        <v>122938</v>
      </c>
      <c r="J6974" s="24">
        <v>215142</v>
      </c>
      <c r="K6974" s="24">
        <v>159545</v>
      </c>
      <c r="L6974" s="24">
        <v>279203</v>
      </c>
      <c r="M6974" s="24">
        <v>191312</v>
      </c>
      <c r="N6974" s="24">
        <v>334795</v>
      </c>
      <c r="O6974" s="24">
        <v>228800</v>
      </c>
      <c r="P6974" s="24">
        <v>400400</v>
      </c>
      <c r="Q6974" s="24">
        <v>269944</v>
      </c>
      <c r="R6974" s="24">
        <v>472402</v>
      </c>
      <c r="S6974" s="24">
        <v>296100</v>
      </c>
      <c r="T6974" s="24">
        <v>518175</v>
      </c>
      <c r="U6974" s="24">
        <v>319821</v>
      </c>
      <c r="V6974" s="24">
        <v>559687</v>
      </c>
    </row>
    <row r="6975" spans="1:22" x14ac:dyDescent="0.3">
      <c r="B6975" s="54" t="s">
        <v>620</v>
      </c>
      <c r="C6975" t="s">
        <v>614</v>
      </c>
      <c r="D6975" t="s">
        <v>181</v>
      </c>
      <c r="E6975" t="s">
        <v>550</v>
      </c>
      <c r="F6975" s="58" t="s">
        <v>419</v>
      </c>
      <c r="G6975" s="23">
        <v>2</v>
      </c>
      <c r="H6975" s="23" t="s">
        <v>30</v>
      </c>
      <c r="I6975" s="24">
        <v>106094</v>
      </c>
      <c r="J6975" s="24">
        <v>185665</v>
      </c>
      <c r="K6975" s="24">
        <v>139432</v>
      </c>
      <c r="L6975" s="24">
        <v>244006</v>
      </c>
      <c r="M6975" s="24">
        <v>169912</v>
      </c>
      <c r="N6975" s="24">
        <v>297345</v>
      </c>
      <c r="O6975" s="24">
        <v>209186</v>
      </c>
      <c r="P6975" s="24">
        <v>366076</v>
      </c>
      <c r="Q6975" s="24">
        <v>249241</v>
      </c>
      <c r="R6975" s="24">
        <v>436172</v>
      </c>
      <c r="S6975" s="24">
        <v>275436</v>
      </c>
      <c r="T6975" s="24">
        <v>482013</v>
      </c>
      <c r="U6975" s="24">
        <v>299513</v>
      </c>
      <c r="V6975" s="24">
        <v>524148</v>
      </c>
    </row>
    <row r="6976" spans="1:22" x14ac:dyDescent="0.3">
      <c r="B6976" s="54" t="s">
        <v>620</v>
      </c>
      <c r="C6976" t="s">
        <v>614</v>
      </c>
      <c r="D6976" t="s">
        <v>181</v>
      </c>
      <c r="E6976" t="s">
        <v>550</v>
      </c>
      <c r="F6976" s="58" t="s">
        <v>419</v>
      </c>
      <c r="G6976" s="23">
        <v>3</v>
      </c>
      <c r="H6976" s="23" t="s">
        <v>31</v>
      </c>
      <c r="I6976" s="24">
        <v>95631</v>
      </c>
      <c r="J6976" s="24">
        <v>167355</v>
      </c>
      <c r="K6976" s="24">
        <v>129880</v>
      </c>
      <c r="L6976" s="24">
        <v>227290</v>
      </c>
      <c r="M6976" s="24">
        <v>164034</v>
      </c>
      <c r="N6976" s="24">
        <v>287059</v>
      </c>
      <c r="O6976" s="24">
        <v>215746</v>
      </c>
      <c r="P6976" s="24">
        <v>377556</v>
      </c>
      <c r="Q6976" s="24">
        <v>266903</v>
      </c>
      <c r="R6976" s="24">
        <v>467080</v>
      </c>
      <c r="S6976" s="24">
        <v>300390</v>
      </c>
      <c r="T6976" s="24">
        <v>525682</v>
      </c>
      <c r="U6976" s="24">
        <v>333382</v>
      </c>
      <c r="V6976" s="24">
        <v>583419</v>
      </c>
    </row>
    <row r="6977" spans="1:22" x14ac:dyDescent="0.3">
      <c r="B6977" s="54" t="s">
        <v>620</v>
      </c>
      <c r="C6977" t="s">
        <v>614</v>
      </c>
      <c r="D6977" t="s">
        <v>181</v>
      </c>
      <c r="E6977" t="s">
        <v>550</v>
      </c>
      <c r="F6977" s="58" t="s">
        <v>419</v>
      </c>
      <c r="G6977" s="23">
        <v>4</v>
      </c>
      <c r="H6977" s="23" t="s">
        <v>29</v>
      </c>
      <c r="I6977" s="24">
        <v>108463</v>
      </c>
      <c r="J6977" s="24">
        <v>173540</v>
      </c>
      <c r="K6977" s="24">
        <v>151848</v>
      </c>
      <c r="L6977" s="24">
        <v>242956</v>
      </c>
      <c r="M6977" s="24">
        <v>195233</v>
      </c>
      <c r="N6977" s="24">
        <v>312373</v>
      </c>
      <c r="O6977" s="24">
        <v>260310</v>
      </c>
      <c r="P6977" s="24">
        <v>416497</v>
      </c>
      <c r="Q6977" s="24">
        <v>325388</v>
      </c>
      <c r="R6977" s="24">
        <v>520621</v>
      </c>
      <c r="S6977" s="24">
        <v>368773</v>
      </c>
      <c r="T6977" s="24">
        <v>590037</v>
      </c>
      <c r="U6977" s="24">
        <v>412158</v>
      </c>
      <c r="V6977" s="24">
        <v>659453</v>
      </c>
    </row>
    <row r="6978" spans="1:22" hidden="1" x14ac:dyDescent="0.3">
      <c r="A6978" s="55"/>
      <c r="B6978" s="55">
        <v>2023</v>
      </c>
      <c r="C6978" s="55" t="s">
        <v>560</v>
      </c>
      <c r="D6978" t="s">
        <v>151</v>
      </c>
      <c r="E6978" s="55" t="s">
        <v>562</v>
      </c>
      <c r="F6978" s="55" t="s">
        <v>480</v>
      </c>
      <c r="G6978" s="23">
        <v>1</v>
      </c>
      <c r="H6978" s="23" t="s">
        <v>14</v>
      </c>
      <c r="I6978" s="24">
        <v>113747</v>
      </c>
      <c r="J6978" s="24">
        <v>199058</v>
      </c>
      <c r="K6978" s="24">
        <v>147690</v>
      </c>
      <c r="L6978" s="24">
        <v>258458</v>
      </c>
      <c r="M6978" s="24">
        <v>176527</v>
      </c>
      <c r="N6978" s="24">
        <v>308922</v>
      </c>
      <c r="O6978" s="24">
        <v>210552</v>
      </c>
      <c r="P6978" s="24">
        <v>368466</v>
      </c>
      <c r="Q6978" s="24">
        <v>248461</v>
      </c>
      <c r="R6978" s="24">
        <v>434807</v>
      </c>
      <c r="S6978" s="24">
        <v>272584</v>
      </c>
      <c r="T6978" s="24">
        <v>477022</v>
      </c>
      <c r="U6978" s="24">
        <v>295301</v>
      </c>
      <c r="V6978" s="24">
        <v>516776</v>
      </c>
    </row>
    <row r="6979" spans="1:22" hidden="1" x14ac:dyDescent="0.3">
      <c r="A6979" s="55"/>
      <c r="B6979" s="55">
        <v>2023</v>
      </c>
      <c r="C6979" s="55" t="s">
        <v>560</v>
      </c>
      <c r="D6979" t="s">
        <v>151</v>
      </c>
      <c r="E6979" s="55" t="s">
        <v>562</v>
      </c>
      <c r="F6979" s="55" t="s">
        <v>480</v>
      </c>
      <c r="G6979" s="23">
        <v>2</v>
      </c>
      <c r="H6979" s="23" t="s">
        <v>30</v>
      </c>
      <c r="I6979" s="24">
        <v>95231</v>
      </c>
      <c r="J6979" s="24">
        <v>166654</v>
      </c>
      <c r="K6979" s="24">
        <v>126736</v>
      </c>
      <c r="L6979" s="24">
        <v>221788</v>
      </c>
      <c r="M6979" s="24">
        <v>155979</v>
      </c>
      <c r="N6979" s="24">
        <v>272962</v>
      </c>
      <c r="O6979" s="24">
        <v>195940</v>
      </c>
      <c r="P6979" s="24">
        <v>342895</v>
      </c>
      <c r="Q6979" s="24">
        <v>236833</v>
      </c>
      <c r="R6979" s="24">
        <v>414458</v>
      </c>
      <c r="S6979" s="24">
        <v>261468</v>
      </c>
      <c r="T6979" s="24">
        <v>457568</v>
      </c>
      <c r="U6979" s="24">
        <v>284521</v>
      </c>
      <c r="V6979" s="24">
        <v>497912</v>
      </c>
    </row>
    <row r="6980" spans="1:22" hidden="1" x14ac:dyDescent="0.3">
      <c r="A6980" s="55"/>
      <c r="B6980" s="55">
        <v>2023</v>
      </c>
      <c r="C6980" s="55" t="s">
        <v>560</v>
      </c>
      <c r="D6980" t="s">
        <v>151</v>
      </c>
      <c r="E6980" s="55" t="s">
        <v>562</v>
      </c>
      <c r="F6980" s="55" t="s">
        <v>480</v>
      </c>
      <c r="G6980" s="23">
        <v>3</v>
      </c>
      <c r="H6980" s="23" t="s">
        <v>31</v>
      </c>
      <c r="I6980" s="24">
        <v>87788</v>
      </c>
      <c r="J6980" s="24">
        <v>153629</v>
      </c>
      <c r="K6980" s="24">
        <v>121229</v>
      </c>
      <c r="L6980" s="24">
        <v>212151</v>
      </c>
      <c r="M6980" s="24">
        <v>153718</v>
      </c>
      <c r="N6980" s="24">
        <v>269006</v>
      </c>
      <c r="O6980" s="24">
        <v>200652</v>
      </c>
      <c r="P6980" s="24">
        <v>351142</v>
      </c>
      <c r="Q6980" s="24">
        <v>249922</v>
      </c>
      <c r="R6980" s="24">
        <v>437363</v>
      </c>
      <c r="S6980" s="24">
        <v>281212</v>
      </c>
      <c r="T6980" s="24">
        <v>492121</v>
      </c>
      <c r="U6980" s="24">
        <v>312024</v>
      </c>
      <c r="V6980" s="24">
        <v>546042</v>
      </c>
    </row>
    <row r="6981" spans="1:22" hidden="1" x14ac:dyDescent="0.3">
      <c r="A6981" s="55"/>
      <c r="B6981" s="55">
        <v>2023</v>
      </c>
      <c r="C6981" s="55" t="s">
        <v>560</v>
      </c>
      <c r="D6981" t="s">
        <v>151</v>
      </c>
      <c r="E6981" s="55" t="s">
        <v>562</v>
      </c>
      <c r="F6981" s="55" t="s">
        <v>480</v>
      </c>
      <c r="G6981" s="23">
        <v>4</v>
      </c>
      <c r="H6981" s="23" t="s">
        <v>29</v>
      </c>
      <c r="I6981" s="24">
        <v>98067</v>
      </c>
      <c r="J6981" s="24">
        <v>156908</v>
      </c>
      <c r="K6981" s="24">
        <v>137294</v>
      </c>
      <c r="L6981" s="24">
        <v>219671</v>
      </c>
      <c r="M6981" s="24">
        <v>176521</v>
      </c>
      <c r="N6981" s="24">
        <v>282434</v>
      </c>
      <c r="O6981" s="24">
        <v>235361</v>
      </c>
      <c r="P6981" s="24">
        <v>376578</v>
      </c>
      <c r="Q6981" s="24">
        <v>294202</v>
      </c>
      <c r="R6981" s="24">
        <v>470723</v>
      </c>
      <c r="S6981" s="24">
        <v>333429</v>
      </c>
      <c r="T6981" s="24">
        <v>533486</v>
      </c>
      <c r="U6981" s="24">
        <v>372656</v>
      </c>
      <c r="V6981" s="24">
        <v>596249</v>
      </c>
    </row>
    <row r="6982" spans="1:22" x14ac:dyDescent="0.3">
      <c r="B6982" s="54" t="s">
        <v>620</v>
      </c>
      <c r="C6982" t="s">
        <v>617</v>
      </c>
      <c r="D6982" t="s">
        <v>151</v>
      </c>
      <c r="E6982" t="s">
        <v>562</v>
      </c>
      <c r="F6982" s="58" t="s">
        <v>480</v>
      </c>
      <c r="G6982" s="23">
        <v>1</v>
      </c>
      <c r="H6982" s="23" t="s">
        <v>14</v>
      </c>
      <c r="I6982" s="24">
        <v>115313</v>
      </c>
      <c r="J6982" s="24">
        <v>201797</v>
      </c>
      <c r="K6982" s="24">
        <v>149551</v>
      </c>
      <c r="L6982" s="24">
        <v>261714</v>
      </c>
      <c r="M6982" s="24">
        <v>179263</v>
      </c>
      <c r="N6982" s="24">
        <v>313710</v>
      </c>
      <c r="O6982" s="24">
        <v>214294</v>
      </c>
      <c r="P6982" s="24">
        <v>375014</v>
      </c>
      <c r="Q6982" s="24">
        <v>252746</v>
      </c>
      <c r="R6982" s="24">
        <v>442305</v>
      </c>
      <c r="S6982" s="24">
        <v>277199</v>
      </c>
      <c r="T6982" s="24">
        <v>485098</v>
      </c>
      <c r="U6982" s="24">
        <v>299314</v>
      </c>
      <c r="V6982" s="24">
        <v>523799</v>
      </c>
    </row>
    <row r="6983" spans="1:22" x14ac:dyDescent="0.3">
      <c r="B6983" s="54" t="s">
        <v>620</v>
      </c>
      <c r="C6983" t="s">
        <v>617</v>
      </c>
      <c r="D6983" t="s">
        <v>151</v>
      </c>
      <c r="E6983" t="s">
        <v>562</v>
      </c>
      <c r="F6983" s="58" t="s">
        <v>480</v>
      </c>
      <c r="G6983" s="23">
        <v>2</v>
      </c>
      <c r="H6983" s="23" t="s">
        <v>30</v>
      </c>
      <c r="I6983" s="24">
        <v>99926</v>
      </c>
      <c r="J6983" s="24">
        <v>174871</v>
      </c>
      <c r="K6983" s="24">
        <v>131179</v>
      </c>
      <c r="L6983" s="24">
        <v>229563</v>
      </c>
      <c r="M6983" s="24">
        <v>159715</v>
      </c>
      <c r="N6983" s="24">
        <v>279502</v>
      </c>
      <c r="O6983" s="24">
        <v>196377</v>
      </c>
      <c r="P6983" s="24">
        <v>343660</v>
      </c>
      <c r="Q6983" s="24">
        <v>233835</v>
      </c>
      <c r="R6983" s="24">
        <v>409211</v>
      </c>
      <c r="S6983" s="24">
        <v>258345</v>
      </c>
      <c r="T6983" s="24">
        <v>452104</v>
      </c>
      <c r="U6983" s="24">
        <v>280832</v>
      </c>
      <c r="V6983" s="24">
        <v>491457</v>
      </c>
    </row>
    <row r="6984" spans="1:22" x14ac:dyDescent="0.3">
      <c r="B6984" s="54" t="s">
        <v>620</v>
      </c>
      <c r="C6984" t="s">
        <v>617</v>
      </c>
      <c r="D6984" t="s">
        <v>151</v>
      </c>
      <c r="E6984" t="s">
        <v>562</v>
      </c>
      <c r="F6984" s="58" t="s">
        <v>480</v>
      </c>
      <c r="G6984" s="23">
        <v>3</v>
      </c>
      <c r="H6984" s="23" t="s">
        <v>31</v>
      </c>
      <c r="I6984" s="24">
        <v>90550</v>
      </c>
      <c r="J6984" s="24">
        <v>158463</v>
      </c>
      <c r="K6984" s="24">
        <v>123113</v>
      </c>
      <c r="L6984" s="24">
        <v>215447</v>
      </c>
      <c r="M6984" s="24">
        <v>155589</v>
      </c>
      <c r="N6984" s="24">
        <v>272280</v>
      </c>
      <c r="O6984" s="24">
        <v>204743</v>
      </c>
      <c r="P6984" s="24">
        <v>358300</v>
      </c>
      <c r="Q6984" s="24">
        <v>253389</v>
      </c>
      <c r="R6984" s="24">
        <v>443431</v>
      </c>
      <c r="S6984" s="24">
        <v>285256</v>
      </c>
      <c r="T6984" s="24">
        <v>499197</v>
      </c>
      <c r="U6984" s="24">
        <v>316671</v>
      </c>
      <c r="V6984" s="24">
        <v>554174</v>
      </c>
    </row>
    <row r="6985" spans="1:22" x14ac:dyDescent="0.3">
      <c r="B6985" s="54" t="s">
        <v>620</v>
      </c>
      <c r="C6985" t="s">
        <v>617</v>
      </c>
      <c r="D6985" t="s">
        <v>151</v>
      </c>
      <c r="E6985" t="s">
        <v>562</v>
      </c>
      <c r="F6985" s="58" t="s">
        <v>480</v>
      </c>
      <c r="G6985" s="23">
        <v>4</v>
      </c>
      <c r="H6985" s="23" t="s">
        <v>29</v>
      </c>
      <c r="I6985" s="24">
        <v>101745</v>
      </c>
      <c r="J6985" s="24">
        <v>162793</v>
      </c>
      <c r="K6985" s="24">
        <v>142444</v>
      </c>
      <c r="L6985" s="24">
        <v>227910</v>
      </c>
      <c r="M6985" s="24">
        <v>183142</v>
      </c>
      <c r="N6985" s="24">
        <v>293027</v>
      </c>
      <c r="O6985" s="24">
        <v>244189</v>
      </c>
      <c r="P6985" s="24">
        <v>390702</v>
      </c>
      <c r="Q6985" s="24">
        <v>305236</v>
      </c>
      <c r="R6985" s="24">
        <v>488378</v>
      </c>
      <c r="S6985" s="24">
        <v>345934</v>
      </c>
      <c r="T6985" s="24">
        <v>553495</v>
      </c>
      <c r="U6985" s="24">
        <v>386633</v>
      </c>
      <c r="V6985" s="24">
        <v>618612</v>
      </c>
    </row>
    <row r="6986" spans="1:22" hidden="1" x14ac:dyDescent="0.3">
      <c r="A6986" s="55"/>
      <c r="B6986" s="55">
        <v>2023</v>
      </c>
      <c r="C6986" s="55" t="s">
        <v>560</v>
      </c>
      <c r="D6986" t="s">
        <v>158</v>
      </c>
      <c r="E6986" s="55" t="s">
        <v>528</v>
      </c>
      <c r="F6986" s="55" t="s">
        <v>482</v>
      </c>
      <c r="G6986" s="23">
        <v>1</v>
      </c>
      <c r="H6986" s="23" t="s">
        <v>14</v>
      </c>
      <c r="I6986" s="24">
        <v>116389</v>
      </c>
      <c r="J6986" s="24">
        <v>203680</v>
      </c>
      <c r="K6986" s="24">
        <v>151222</v>
      </c>
      <c r="L6986" s="24">
        <v>264639</v>
      </c>
      <c r="M6986" s="24">
        <v>180838</v>
      </c>
      <c r="N6986" s="24">
        <v>316467</v>
      </c>
      <c r="O6986" s="24">
        <v>215819</v>
      </c>
      <c r="P6986" s="24">
        <v>377683</v>
      </c>
      <c r="Q6986" s="24">
        <v>254764</v>
      </c>
      <c r="R6986" s="24">
        <v>445837</v>
      </c>
      <c r="S6986" s="24">
        <v>279536</v>
      </c>
      <c r="T6986" s="24">
        <v>489188</v>
      </c>
      <c r="U6986" s="24">
        <v>302899</v>
      </c>
      <c r="V6986" s="24">
        <v>530073</v>
      </c>
    </row>
    <row r="6987" spans="1:22" hidden="1" x14ac:dyDescent="0.3">
      <c r="A6987" s="55"/>
      <c r="B6987" s="55">
        <v>2023</v>
      </c>
      <c r="C6987" s="55" t="s">
        <v>560</v>
      </c>
      <c r="D6987" t="s">
        <v>158</v>
      </c>
      <c r="E6987" s="55" t="s">
        <v>528</v>
      </c>
      <c r="F6987" s="55" t="s">
        <v>482</v>
      </c>
      <c r="G6987" s="23">
        <v>2</v>
      </c>
      <c r="H6987" s="23" t="s">
        <v>30</v>
      </c>
      <c r="I6987" s="24">
        <v>96887</v>
      </c>
      <c r="J6987" s="24">
        <v>169553</v>
      </c>
      <c r="K6987" s="24">
        <v>129154</v>
      </c>
      <c r="L6987" s="24">
        <v>226019</v>
      </c>
      <c r="M6987" s="24">
        <v>159197</v>
      </c>
      <c r="N6987" s="24">
        <v>278595</v>
      </c>
      <c r="O6987" s="24">
        <v>200429</v>
      </c>
      <c r="P6987" s="24">
        <v>350751</v>
      </c>
      <c r="Q6987" s="24">
        <v>242518</v>
      </c>
      <c r="R6987" s="24">
        <v>424406</v>
      </c>
      <c r="S6987" s="24">
        <v>267829</v>
      </c>
      <c r="T6987" s="24">
        <v>468700</v>
      </c>
      <c r="U6987" s="24">
        <v>291546</v>
      </c>
      <c r="V6987" s="24">
        <v>510206</v>
      </c>
    </row>
    <row r="6988" spans="1:22" hidden="1" x14ac:dyDescent="0.3">
      <c r="A6988" s="55"/>
      <c r="B6988" s="55">
        <v>2023</v>
      </c>
      <c r="C6988" s="55" t="s">
        <v>560</v>
      </c>
      <c r="D6988" t="s">
        <v>158</v>
      </c>
      <c r="E6988" s="55" t="s">
        <v>528</v>
      </c>
      <c r="F6988" s="55" t="s">
        <v>482</v>
      </c>
      <c r="G6988" s="23">
        <v>3</v>
      </c>
      <c r="H6988" s="23" t="s">
        <v>31</v>
      </c>
      <c r="I6988" s="24">
        <v>88960</v>
      </c>
      <c r="J6988" s="24">
        <v>155680</v>
      </c>
      <c r="K6988" s="24">
        <v>122781</v>
      </c>
      <c r="L6988" s="24">
        <v>214866</v>
      </c>
      <c r="M6988" s="24">
        <v>155599</v>
      </c>
      <c r="N6988" s="24">
        <v>272297</v>
      </c>
      <c r="O6988" s="24">
        <v>202931</v>
      </c>
      <c r="P6988" s="24">
        <v>355129</v>
      </c>
      <c r="Q6988" s="24">
        <v>252723</v>
      </c>
      <c r="R6988" s="24">
        <v>442264</v>
      </c>
      <c r="S6988" s="24">
        <v>284278</v>
      </c>
      <c r="T6988" s="24">
        <v>497486</v>
      </c>
      <c r="U6988" s="24">
        <v>315329</v>
      </c>
      <c r="V6988" s="24">
        <v>551826</v>
      </c>
    </row>
    <row r="6989" spans="1:22" hidden="1" x14ac:dyDescent="0.3">
      <c r="A6989" s="55"/>
      <c r="B6989" s="55">
        <v>2023</v>
      </c>
      <c r="C6989" s="55" t="s">
        <v>560</v>
      </c>
      <c r="D6989" t="s">
        <v>158</v>
      </c>
      <c r="E6989" s="55" t="s">
        <v>528</v>
      </c>
      <c r="F6989" s="55" t="s">
        <v>482</v>
      </c>
      <c r="G6989" s="23">
        <v>4</v>
      </c>
      <c r="H6989" s="23" t="s">
        <v>29</v>
      </c>
      <c r="I6989" s="24">
        <v>100332</v>
      </c>
      <c r="J6989" s="24">
        <v>160531</v>
      </c>
      <c r="K6989" s="24">
        <v>140465</v>
      </c>
      <c r="L6989" s="24">
        <v>224744</v>
      </c>
      <c r="M6989" s="24">
        <v>180598</v>
      </c>
      <c r="N6989" s="24">
        <v>288956</v>
      </c>
      <c r="O6989" s="24">
        <v>240797</v>
      </c>
      <c r="P6989" s="24">
        <v>385275</v>
      </c>
      <c r="Q6989" s="24">
        <v>300996</v>
      </c>
      <c r="R6989" s="24">
        <v>481594</v>
      </c>
      <c r="S6989" s="24">
        <v>341129</v>
      </c>
      <c r="T6989" s="24">
        <v>545807</v>
      </c>
      <c r="U6989" s="24">
        <v>381262</v>
      </c>
      <c r="V6989" s="24">
        <v>610019</v>
      </c>
    </row>
    <row r="6990" spans="1:22" x14ac:dyDescent="0.3">
      <c r="B6990" s="54" t="s">
        <v>620</v>
      </c>
      <c r="C6990" t="s">
        <v>617</v>
      </c>
      <c r="D6990" t="s">
        <v>158</v>
      </c>
      <c r="E6990" t="s">
        <v>563</v>
      </c>
      <c r="F6990" s="58" t="s">
        <v>482</v>
      </c>
      <c r="G6990" s="23">
        <v>1</v>
      </c>
      <c r="H6990" s="23" t="s">
        <v>14</v>
      </c>
      <c r="I6990" s="24">
        <v>116064</v>
      </c>
      <c r="J6990" s="24">
        <v>203111</v>
      </c>
      <c r="K6990" s="24">
        <v>150616</v>
      </c>
      <c r="L6990" s="24">
        <v>263578</v>
      </c>
      <c r="M6990" s="24">
        <v>180601</v>
      </c>
      <c r="N6990" s="24">
        <v>316051</v>
      </c>
      <c r="O6990" s="24">
        <v>215983</v>
      </c>
      <c r="P6990" s="24">
        <v>377971</v>
      </c>
      <c r="Q6990" s="24">
        <v>254816</v>
      </c>
      <c r="R6990" s="24">
        <v>445929</v>
      </c>
      <c r="S6990" s="24">
        <v>279504</v>
      </c>
      <c r="T6990" s="24">
        <v>489132</v>
      </c>
      <c r="U6990" s="24">
        <v>301889</v>
      </c>
      <c r="V6990" s="24">
        <v>528306</v>
      </c>
    </row>
    <row r="6991" spans="1:22" x14ac:dyDescent="0.3">
      <c r="B6991" s="54" t="s">
        <v>620</v>
      </c>
      <c r="C6991" t="s">
        <v>617</v>
      </c>
      <c r="D6991" t="s">
        <v>158</v>
      </c>
      <c r="E6991" t="s">
        <v>563</v>
      </c>
      <c r="F6991" s="58" t="s">
        <v>482</v>
      </c>
      <c r="G6991" s="23">
        <v>2</v>
      </c>
      <c r="H6991" s="23" t="s">
        <v>30</v>
      </c>
      <c r="I6991" s="24">
        <v>100192</v>
      </c>
      <c r="J6991" s="24">
        <v>175335</v>
      </c>
      <c r="K6991" s="24">
        <v>131664</v>
      </c>
      <c r="L6991" s="24">
        <v>230412</v>
      </c>
      <c r="M6991" s="24">
        <v>160435</v>
      </c>
      <c r="N6991" s="24">
        <v>280762</v>
      </c>
      <c r="O6991" s="24">
        <v>197501</v>
      </c>
      <c r="P6991" s="24">
        <v>345627</v>
      </c>
      <c r="Q6991" s="24">
        <v>235308</v>
      </c>
      <c r="R6991" s="24">
        <v>411789</v>
      </c>
      <c r="S6991" s="24">
        <v>260034</v>
      </c>
      <c r="T6991" s="24">
        <v>455059</v>
      </c>
      <c r="U6991" s="24">
        <v>282758</v>
      </c>
      <c r="V6991" s="24">
        <v>494826</v>
      </c>
    </row>
    <row r="6992" spans="1:22" x14ac:dyDescent="0.3">
      <c r="B6992" s="54" t="s">
        <v>620</v>
      </c>
      <c r="C6992" t="s">
        <v>617</v>
      </c>
      <c r="D6992" t="s">
        <v>158</v>
      </c>
      <c r="E6992" t="s">
        <v>563</v>
      </c>
      <c r="F6992" s="58" t="s">
        <v>482</v>
      </c>
      <c r="G6992" s="23">
        <v>3</v>
      </c>
      <c r="H6992" s="23" t="s">
        <v>31</v>
      </c>
      <c r="I6992" s="24">
        <v>90346</v>
      </c>
      <c r="J6992" s="24">
        <v>158105</v>
      </c>
      <c r="K6992" s="24">
        <v>122711</v>
      </c>
      <c r="L6992" s="24">
        <v>214744</v>
      </c>
      <c r="M6992" s="24">
        <v>154986</v>
      </c>
      <c r="N6992" s="24">
        <v>271226</v>
      </c>
      <c r="O6992" s="24">
        <v>203854</v>
      </c>
      <c r="P6992" s="24">
        <v>356745</v>
      </c>
      <c r="Q6992" s="24">
        <v>252198</v>
      </c>
      <c r="R6992" s="24">
        <v>441347</v>
      </c>
      <c r="S6992" s="24">
        <v>283846</v>
      </c>
      <c r="T6992" s="24">
        <v>496730</v>
      </c>
      <c r="U6992" s="24">
        <v>315027</v>
      </c>
      <c r="V6992" s="24">
        <v>551298</v>
      </c>
    </row>
    <row r="6993" spans="1:22" x14ac:dyDescent="0.3">
      <c r="B6993" s="54" t="s">
        <v>620</v>
      </c>
      <c r="C6993" t="s">
        <v>617</v>
      </c>
      <c r="D6993" t="s">
        <v>158</v>
      </c>
      <c r="E6993" t="s">
        <v>563</v>
      </c>
      <c r="F6993" s="58" t="s">
        <v>482</v>
      </c>
      <c r="G6993" s="23">
        <v>4</v>
      </c>
      <c r="H6993" s="23" t="s">
        <v>29</v>
      </c>
      <c r="I6993" s="24">
        <v>102398</v>
      </c>
      <c r="J6993" s="24">
        <v>163837</v>
      </c>
      <c r="K6993" s="24">
        <v>143358</v>
      </c>
      <c r="L6993" s="24">
        <v>229372</v>
      </c>
      <c r="M6993" s="24">
        <v>184317</v>
      </c>
      <c r="N6993" s="24">
        <v>294907</v>
      </c>
      <c r="O6993" s="24">
        <v>245756</v>
      </c>
      <c r="P6993" s="24">
        <v>393210</v>
      </c>
      <c r="Q6993" s="24">
        <v>307195</v>
      </c>
      <c r="R6993" s="24">
        <v>491512</v>
      </c>
      <c r="S6993" s="24">
        <v>348155</v>
      </c>
      <c r="T6993" s="24">
        <v>557047</v>
      </c>
      <c r="U6993" s="24">
        <v>389114</v>
      </c>
      <c r="V6993" s="24">
        <v>622582</v>
      </c>
    </row>
    <row r="6994" spans="1:22" hidden="1" x14ac:dyDescent="0.3">
      <c r="A6994" s="55"/>
      <c r="B6994" s="55">
        <v>2023</v>
      </c>
      <c r="C6994" s="55" t="s">
        <v>184</v>
      </c>
      <c r="D6994" t="s">
        <v>165</v>
      </c>
      <c r="E6994" s="55" t="s">
        <v>530</v>
      </c>
      <c r="F6994" s="55" t="s">
        <v>372</v>
      </c>
      <c r="G6994" s="23">
        <v>1</v>
      </c>
      <c r="H6994" s="23" t="s">
        <v>14</v>
      </c>
      <c r="I6994" s="24">
        <v>132526</v>
      </c>
      <c r="J6994" s="24">
        <v>231921</v>
      </c>
      <c r="K6994" s="24">
        <v>172158</v>
      </c>
      <c r="L6994" s="24">
        <v>301276</v>
      </c>
      <c r="M6994" s="24">
        <v>205846</v>
      </c>
      <c r="N6994" s="24">
        <v>360231</v>
      </c>
      <c r="O6994" s="24">
        <v>245626</v>
      </c>
      <c r="P6994" s="24">
        <v>429845</v>
      </c>
      <c r="Q6994" s="24">
        <v>289923</v>
      </c>
      <c r="R6994" s="24">
        <v>507365</v>
      </c>
      <c r="S6994" s="24">
        <v>318102</v>
      </c>
      <c r="T6994" s="24">
        <v>556679</v>
      </c>
      <c r="U6994" s="24">
        <v>344668</v>
      </c>
      <c r="V6994" s="24">
        <v>603169</v>
      </c>
    </row>
    <row r="6995" spans="1:22" hidden="1" x14ac:dyDescent="0.3">
      <c r="A6995" s="55"/>
      <c r="B6995" s="55">
        <v>2023</v>
      </c>
      <c r="C6995" s="55" t="s">
        <v>184</v>
      </c>
      <c r="D6995" t="s">
        <v>165</v>
      </c>
      <c r="E6995" s="55" t="s">
        <v>530</v>
      </c>
      <c r="F6995" s="55" t="s">
        <v>372</v>
      </c>
      <c r="G6995" s="23">
        <v>2</v>
      </c>
      <c r="H6995" s="23" t="s">
        <v>30</v>
      </c>
      <c r="I6995" s="24">
        <v>110492</v>
      </c>
      <c r="J6995" s="24">
        <v>193361</v>
      </c>
      <c r="K6995" s="24">
        <v>147223</v>
      </c>
      <c r="L6995" s="24">
        <v>257640</v>
      </c>
      <c r="M6995" s="24">
        <v>181394</v>
      </c>
      <c r="N6995" s="24">
        <v>317439</v>
      </c>
      <c r="O6995" s="24">
        <v>228238</v>
      </c>
      <c r="P6995" s="24">
        <v>399416</v>
      </c>
      <c r="Q6995" s="24">
        <v>276086</v>
      </c>
      <c r="R6995" s="24">
        <v>483150</v>
      </c>
      <c r="S6995" s="24">
        <v>304874</v>
      </c>
      <c r="T6995" s="24">
        <v>533530</v>
      </c>
      <c r="U6995" s="24">
        <v>331840</v>
      </c>
      <c r="V6995" s="24">
        <v>580721</v>
      </c>
    </row>
    <row r="6996" spans="1:22" hidden="1" x14ac:dyDescent="0.3">
      <c r="A6996" s="55"/>
      <c r="B6996" s="55">
        <v>2023</v>
      </c>
      <c r="C6996" s="55" t="s">
        <v>184</v>
      </c>
      <c r="D6996" t="s">
        <v>165</v>
      </c>
      <c r="E6996" s="55" t="s">
        <v>530</v>
      </c>
      <c r="F6996" s="55" t="s">
        <v>372</v>
      </c>
      <c r="G6996" s="23">
        <v>3</v>
      </c>
      <c r="H6996" s="23" t="s">
        <v>31</v>
      </c>
      <c r="I6996" s="24">
        <v>101561</v>
      </c>
      <c r="J6996" s="24">
        <v>177732</v>
      </c>
      <c r="K6996" s="24">
        <v>140194</v>
      </c>
      <c r="L6996" s="24">
        <v>245339</v>
      </c>
      <c r="M6996" s="24">
        <v>177692</v>
      </c>
      <c r="N6996" s="24">
        <v>310962</v>
      </c>
      <c r="O6996" s="24">
        <v>231800</v>
      </c>
      <c r="P6996" s="24">
        <v>405651</v>
      </c>
      <c r="Q6996" s="24">
        <v>288687</v>
      </c>
      <c r="R6996" s="24">
        <v>505203</v>
      </c>
      <c r="S6996" s="24">
        <v>324760</v>
      </c>
      <c r="T6996" s="24">
        <v>568330</v>
      </c>
      <c r="U6996" s="24">
        <v>360263</v>
      </c>
      <c r="V6996" s="24">
        <v>630461</v>
      </c>
    </row>
    <row r="6997" spans="1:22" hidden="1" x14ac:dyDescent="0.3">
      <c r="A6997" s="55"/>
      <c r="B6997" s="55">
        <v>2023</v>
      </c>
      <c r="C6997" s="55" t="s">
        <v>184</v>
      </c>
      <c r="D6997" t="s">
        <v>165</v>
      </c>
      <c r="E6997" s="55" t="s">
        <v>530</v>
      </c>
      <c r="F6997" s="55" t="s">
        <v>372</v>
      </c>
      <c r="G6997" s="23">
        <v>4</v>
      </c>
      <c r="H6997" s="23" t="s">
        <v>29</v>
      </c>
      <c r="I6997" s="24">
        <v>114247</v>
      </c>
      <c r="J6997" s="24">
        <v>182795</v>
      </c>
      <c r="K6997" s="24">
        <v>159946</v>
      </c>
      <c r="L6997" s="24">
        <v>255913</v>
      </c>
      <c r="M6997" s="24">
        <v>205645</v>
      </c>
      <c r="N6997" s="24">
        <v>329031</v>
      </c>
      <c r="O6997" s="24">
        <v>274193</v>
      </c>
      <c r="P6997" s="24">
        <v>438708</v>
      </c>
      <c r="Q6997" s="24">
        <v>342741</v>
      </c>
      <c r="R6997" s="24">
        <v>548385</v>
      </c>
      <c r="S6997" s="24">
        <v>388440</v>
      </c>
      <c r="T6997" s="24">
        <v>621504</v>
      </c>
      <c r="U6997" s="24">
        <v>434139</v>
      </c>
      <c r="V6997" s="24">
        <v>694622</v>
      </c>
    </row>
    <row r="6998" spans="1:22" x14ac:dyDescent="0.3">
      <c r="B6998" s="54" t="s">
        <v>620</v>
      </c>
      <c r="C6998" t="s">
        <v>613</v>
      </c>
      <c r="D6998" t="s">
        <v>165</v>
      </c>
      <c r="E6998" t="s">
        <v>530</v>
      </c>
      <c r="F6998" s="58" t="s">
        <v>372</v>
      </c>
      <c r="G6998" s="23">
        <v>1</v>
      </c>
      <c r="H6998" s="23" t="s">
        <v>14</v>
      </c>
      <c r="I6998" s="24">
        <v>130973</v>
      </c>
      <c r="J6998" s="24">
        <v>229202</v>
      </c>
      <c r="K6998" s="24">
        <v>169975</v>
      </c>
      <c r="L6998" s="24">
        <v>297455</v>
      </c>
      <c r="M6998" s="24">
        <v>203820</v>
      </c>
      <c r="N6998" s="24">
        <v>356685</v>
      </c>
      <c r="O6998" s="24">
        <v>243762</v>
      </c>
      <c r="P6998" s="24">
        <v>426584</v>
      </c>
      <c r="Q6998" s="24">
        <v>287599</v>
      </c>
      <c r="R6998" s="24">
        <v>503298</v>
      </c>
      <c r="S6998" s="24">
        <v>315467</v>
      </c>
      <c r="T6998" s="24">
        <v>552066</v>
      </c>
      <c r="U6998" s="24">
        <v>340742</v>
      </c>
      <c r="V6998" s="24">
        <v>596298</v>
      </c>
    </row>
    <row r="6999" spans="1:22" x14ac:dyDescent="0.3">
      <c r="B6999" s="54" t="s">
        <v>620</v>
      </c>
      <c r="C6999" t="s">
        <v>613</v>
      </c>
      <c r="D6999" t="s">
        <v>165</v>
      </c>
      <c r="E6999" t="s">
        <v>530</v>
      </c>
      <c r="F6999" s="58" t="s">
        <v>372</v>
      </c>
      <c r="G6999" s="23">
        <v>2</v>
      </c>
      <c r="H6999" s="23" t="s">
        <v>30</v>
      </c>
      <c r="I6999" s="24">
        <v>113016</v>
      </c>
      <c r="J6999" s="24">
        <v>197779</v>
      </c>
      <c r="K6999" s="24">
        <v>148533</v>
      </c>
      <c r="L6999" s="24">
        <v>259933</v>
      </c>
      <c r="M6999" s="24">
        <v>181007</v>
      </c>
      <c r="N6999" s="24">
        <v>316761</v>
      </c>
      <c r="O6999" s="24">
        <v>222853</v>
      </c>
      <c r="P6999" s="24">
        <v>389992</v>
      </c>
      <c r="Q6999" s="24">
        <v>265529</v>
      </c>
      <c r="R6999" s="24">
        <v>464676</v>
      </c>
      <c r="S6999" s="24">
        <v>293437</v>
      </c>
      <c r="T6999" s="24">
        <v>513516</v>
      </c>
      <c r="U6999" s="24">
        <v>319091</v>
      </c>
      <c r="V6999" s="24">
        <v>558409</v>
      </c>
    </row>
    <row r="7000" spans="1:22" x14ac:dyDescent="0.3">
      <c r="B7000" s="54" t="s">
        <v>620</v>
      </c>
      <c r="C7000" t="s">
        <v>613</v>
      </c>
      <c r="D7000" t="s">
        <v>165</v>
      </c>
      <c r="E7000" t="s">
        <v>530</v>
      </c>
      <c r="F7000" s="58" t="s">
        <v>372</v>
      </c>
      <c r="G7000" s="23">
        <v>3</v>
      </c>
      <c r="H7000" s="23" t="s">
        <v>31</v>
      </c>
      <c r="I7000" s="24">
        <v>101857</v>
      </c>
      <c r="J7000" s="24">
        <v>178251</v>
      </c>
      <c r="K7000" s="24">
        <v>138332</v>
      </c>
      <c r="L7000" s="24">
        <v>242081</v>
      </c>
      <c r="M7000" s="24">
        <v>174705</v>
      </c>
      <c r="N7000" s="24">
        <v>305734</v>
      </c>
      <c r="O7000" s="24">
        <v>229779</v>
      </c>
      <c r="P7000" s="24">
        <v>402114</v>
      </c>
      <c r="Q7000" s="24">
        <v>284261</v>
      </c>
      <c r="R7000" s="24">
        <v>497456</v>
      </c>
      <c r="S7000" s="24">
        <v>319923</v>
      </c>
      <c r="T7000" s="24">
        <v>559865</v>
      </c>
      <c r="U7000" s="24">
        <v>355058</v>
      </c>
      <c r="V7000" s="24">
        <v>621352</v>
      </c>
    </row>
    <row r="7001" spans="1:22" x14ac:dyDescent="0.3">
      <c r="B7001" s="54" t="s">
        <v>620</v>
      </c>
      <c r="C7001" t="s">
        <v>613</v>
      </c>
      <c r="D7001" t="s">
        <v>165</v>
      </c>
      <c r="E7001" t="s">
        <v>530</v>
      </c>
      <c r="F7001" s="58" t="s">
        <v>372</v>
      </c>
      <c r="G7001" s="23">
        <v>4</v>
      </c>
      <c r="H7001" s="23" t="s">
        <v>29</v>
      </c>
      <c r="I7001" s="24">
        <v>115551</v>
      </c>
      <c r="J7001" s="24">
        <v>184882</v>
      </c>
      <c r="K7001" s="24">
        <v>161771</v>
      </c>
      <c r="L7001" s="24">
        <v>258834</v>
      </c>
      <c r="M7001" s="24">
        <v>207992</v>
      </c>
      <c r="N7001" s="24">
        <v>332787</v>
      </c>
      <c r="O7001" s="24">
        <v>277322</v>
      </c>
      <c r="P7001" s="24">
        <v>443716</v>
      </c>
      <c r="Q7001" s="24">
        <v>346653</v>
      </c>
      <c r="R7001" s="24">
        <v>554645</v>
      </c>
      <c r="S7001" s="24">
        <v>392873</v>
      </c>
      <c r="T7001" s="24">
        <v>628597</v>
      </c>
      <c r="U7001" s="24">
        <v>439094</v>
      </c>
      <c r="V7001" s="24">
        <v>702550</v>
      </c>
    </row>
    <row r="7002" spans="1:22" hidden="1" x14ac:dyDescent="0.3">
      <c r="A7002" s="55"/>
      <c r="B7002" s="55">
        <v>2023</v>
      </c>
      <c r="C7002" s="55" t="s">
        <v>551</v>
      </c>
      <c r="D7002" t="s">
        <v>175</v>
      </c>
      <c r="E7002" s="55" t="s">
        <v>559</v>
      </c>
      <c r="F7002" s="55" t="s">
        <v>441</v>
      </c>
      <c r="G7002" s="23">
        <v>1</v>
      </c>
      <c r="H7002" s="23" t="s">
        <v>14</v>
      </c>
      <c r="I7002" s="24">
        <v>113173</v>
      </c>
      <c r="J7002" s="24">
        <v>198054</v>
      </c>
      <c r="K7002" s="24">
        <v>146964</v>
      </c>
      <c r="L7002" s="24">
        <v>257186</v>
      </c>
      <c r="M7002" s="24">
        <v>175675</v>
      </c>
      <c r="N7002" s="24">
        <v>307431</v>
      </c>
      <c r="O7002" s="24">
        <v>209559</v>
      </c>
      <c r="P7002" s="24">
        <v>366728</v>
      </c>
      <c r="Q7002" s="24">
        <v>247305</v>
      </c>
      <c r="R7002" s="24">
        <v>432784</v>
      </c>
      <c r="S7002" s="24">
        <v>271322</v>
      </c>
      <c r="T7002" s="24">
        <v>474814</v>
      </c>
      <c r="U7002" s="24">
        <v>293946</v>
      </c>
      <c r="V7002" s="24">
        <v>514406</v>
      </c>
    </row>
    <row r="7003" spans="1:22" hidden="1" x14ac:dyDescent="0.3">
      <c r="A7003" s="55"/>
      <c r="B7003" s="55">
        <v>2023</v>
      </c>
      <c r="C7003" s="55" t="s">
        <v>551</v>
      </c>
      <c r="D7003" t="s">
        <v>175</v>
      </c>
      <c r="E7003" s="55" t="s">
        <v>559</v>
      </c>
      <c r="F7003" s="55" t="s">
        <v>441</v>
      </c>
      <c r="G7003" s="23">
        <v>2</v>
      </c>
      <c r="H7003" s="23" t="s">
        <v>30</v>
      </c>
      <c r="I7003" s="24">
        <v>94649</v>
      </c>
      <c r="J7003" s="24">
        <v>165636</v>
      </c>
      <c r="K7003" s="24">
        <v>126001</v>
      </c>
      <c r="L7003" s="24">
        <v>220501</v>
      </c>
      <c r="M7003" s="24">
        <v>155118</v>
      </c>
      <c r="N7003" s="24">
        <v>271456</v>
      </c>
      <c r="O7003" s="24">
        <v>194940</v>
      </c>
      <c r="P7003" s="24">
        <v>341145</v>
      </c>
      <c r="Q7003" s="24">
        <v>235672</v>
      </c>
      <c r="R7003" s="24">
        <v>412426</v>
      </c>
      <c r="S7003" s="24">
        <v>260201</v>
      </c>
      <c r="T7003" s="24">
        <v>455352</v>
      </c>
      <c r="U7003" s="24">
        <v>283162</v>
      </c>
      <c r="V7003" s="24">
        <v>495534</v>
      </c>
    </row>
    <row r="7004" spans="1:22" hidden="1" x14ac:dyDescent="0.3">
      <c r="A7004" s="55"/>
      <c r="B7004" s="55">
        <v>2023</v>
      </c>
      <c r="C7004" s="55" t="s">
        <v>551</v>
      </c>
      <c r="D7004" t="s">
        <v>175</v>
      </c>
      <c r="E7004" s="55" t="s">
        <v>559</v>
      </c>
      <c r="F7004" s="55" t="s">
        <v>441</v>
      </c>
      <c r="G7004" s="23">
        <v>3</v>
      </c>
      <c r="H7004" s="23" t="s">
        <v>31</v>
      </c>
      <c r="I7004" s="24">
        <v>87187</v>
      </c>
      <c r="J7004" s="24">
        <v>152577</v>
      </c>
      <c r="K7004" s="24">
        <v>120387</v>
      </c>
      <c r="L7004" s="24">
        <v>210677</v>
      </c>
      <c r="M7004" s="24">
        <v>152634</v>
      </c>
      <c r="N7004" s="24">
        <v>267109</v>
      </c>
      <c r="O7004" s="24">
        <v>199205</v>
      </c>
      <c r="P7004" s="24">
        <v>348609</v>
      </c>
      <c r="Q7004" s="24">
        <v>248112</v>
      </c>
      <c r="R7004" s="24">
        <v>434197</v>
      </c>
      <c r="S7004" s="24">
        <v>279160</v>
      </c>
      <c r="T7004" s="24">
        <v>488531</v>
      </c>
      <c r="U7004" s="24">
        <v>309730</v>
      </c>
      <c r="V7004" s="24">
        <v>542027</v>
      </c>
    </row>
    <row r="7005" spans="1:22" hidden="1" x14ac:dyDescent="0.3">
      <c r="A7005" s="55"/>
      <c r="B7005" s="55">
        <v>2023</v>
      </c>
      <c r="C7005" s="55" t="s">
        <v>551</v>
      </c>
      <c r="D7005" t="s">
        <v>175</v>
      </c>
      <c r="E7005" s="55" t="s">
        <v>559</v>
      </c>
      <c r="F7005" s="55" t="s">
        <v>441</v>
      </c>
      <c r="G7005" s="23">
        <v>4</v>
      </c>
      <c r="H7005" s="23" t="s">
        <v>29</v>
      </c>
      <c r="I7005" s="24">
        <v>97570</v>
      </c>
      <c r="J7005" s="24">
        <v>156112</v>
      </c>
      <c r="K7005" s="24">
        <v>136598</v>
      </c>
      <c r="L7005" s="24">
        <v>218557</v>
      </c>
      <c r="M7005" s="24">
        <v>175626</v>
      </c>
      <c r="N7005" s="24">
        <v>281002</v>
      </c>
      <c r="O7005" s="24">
        <v>234169</v>
      </c>
      <c r="P7005" s="24">
        <v>374670</v>
      </c>
      <c r="Q7005" s="24">
        <v>292711</v>
      </c>
      <c r="R7005" s="24">
        <v>468337</v>
      </c>
      <c r="S7005" s="24">
        <v>331739</v>
      </c>
      <c r="T7005" s="24">
        <v>530782</v>
      </c>
      <c r="U7005" s="24">
        <v>370767</v>
      </c>
      <c r="V7005" s="24">
        <v>593227</v>
      </c>
    </row>
    <row r="7006" spans="1:22" x14ac:dyDescent="0.3">
      <c r="B7006" s="54" t="s">
        <v>620</v>
      </c>
      <c r="C7006" t="s">
        <v>608</v>
      </c>
      <c r="D7006" t="s">
        <v>175</v>
      </c>
      <c r="E7006" t="s">
        <v>559</v>
      </c>
      <c r="F7006" s="58" t="s">
        <v>441</v>
      </c>
      <c r="G7006" s="23">
        <v>1</v>
      </c>
      <c r="H7006" s="23" t="s">
        <v>14</v>
      </c>
      <c r="I7006" s="24">
        <v>114690</v>
      </c>
      <c r="J7006" s="24">
        <v>200708</v>
      </c>
      <c r="K7006" s="24">
        <v>148727</v>
      </c>
      <c r="L7006" s="24">
        <v>260272</v>
      </c>
      <c r="M7006" s="24">
        <v>178264</v>
      </c>
      <c r="N7006" s="24">
        <v>311962</v>
      </c>
      <c r="O7006" s="24">
        <v>213083</v>
      </c>
      <c r="P7006" s="24">
        <v>372895</v>
      </c>
      <c r="Q7006" s="24">
        <v>251303</v>
      </c>
      <c r="R7006" s="24">
        <v>439779</v>
      </c>
      <c r="S7006" s="24">
        <v>275610</v>
      </c>
      <c r="T7006" s="24">
        <v>482317</v>
      </c>
      <c r="U7006" s="24">
        <v>297582</v>
      </c>
      <c r="V7006" s="24">
        <v>520768</v>
      </c>
    </row>
    <row r="7007" spans="1:22" x14ac:dyDescent="0.3">
      <c r="B7007" s="54" t="s">
        <v>620</v>
      </c>
      <c r="C7007" t="s">
        <v>608</v>
      </c>
      <c r="D7007" t="s">
        <v>175</v>
      </c>
      <c r="E7007" t="s">
        <v>559</v>
      </c>
      <c r="F7007" s="58" t="s">
        <v>441</v>
      </c>
      <c r="G7007" s="23">
        <v>2</v>
      </c>
      <c r="H7007" s="23" t="s">
        <v>30</v>
      </c>
      <c r="I7007" s="24">
        <v>99460</v>
      </c>
      <c r="J7007" s="24">
        <v>174055</v>
      </c>
      <c r="K7007" s="24">
        <v>130540</v>
      </c>
      <c r="L7007" s="24">
        <v>228445</v>
      </c>
      <c r="M7007" s="24">
        <v>158914</v>
      </c>
      <c r="N7007" s="24">
        <v>278099</v>
      </c>
      <c r="O7007" s="24">
        <v>195347</v>
      </c>
      <c r="P7007" s="24">
        <v>341857</v>
      </c>
      <c r="Q7007" s="24">
        <v>232582</v>
      </c>
      <c r="R7007" s="24">
        <v>407019</v>
      </c>
      <c r="S7007" s="24">
        <v>256950</v>
      </c>
      <c r="T7007" s="24">
        <v>449662</v>
      </c>
      <c r="U7007" s="24">
        <v>279299</v>
      </c>
      <c r="V7007" s="24">
        <v>488774</v>
      </c>
    </row>
    <row r="7008" spans="1:22" x14ac:dyDescent="0.3">
      <c r="B7008" s="54" t="s">
        <v>620</v>
      </c>
      <c r="C7008" t="s">
        <v>608</v>
      </c>
      <c r="D7008" t="s">
        <v>175</v>
      </c>
      <c r="E7008" t="s">
        <v>559</v>
      </c>
      <c r="F7008" s="58" t="s">
        <v>441</v>
      </c>
      <c r="G7008" s="23">
        <v>3</v>
      </c>
      <c r="H7008" s="23" t="s">
        <v>31</v>
      </c>
      <c r="I7008" s="24">
        <v>90211</v>
      </c>
      <c r="J7008" s="24">
        <v>157869</v>
      </c>
      <c r="K7008" s="24">
        <v>122675</v>
      </c>
      <c r="L7008" s="24">
        <v>214681</v>
      </c>
      <c r="M7008" s="24">
        <v>155052</v>
      </c>
      <c r="N7008" s="24">
        <v>271342</v>
      </c>
      <c r="O7008" s="24">
        <v>204055</v>
      </c>
      <c r="P7008" s="24">
        <v>357097</v>
      </c>
      <c r="Q7008" s="24">
        <v>252555</v>
      </c>
      <c r="R7008" s="24">
        <v>441972</v>
      </c>
      <c r="S7008" s="24">
        <v>284330</v>
      </c>
      <c r="T7008" s="24">
        <v>497578</v>
      </c>
      <c r="U7008" s="24">
        <v>315658</v>
      </c>
      <c r="V7008" s="24">
        <v>552402</v>
      </c>
    </row>
    <row r="7009" spans="1:22" x14ac:dyDescent="0.3">
      <c r="B7009" s="54" t="s">
        <v>620</v>
      </c>
      <c r="C7009" t="s">
        <v>608</v>
      </c>
      <c r="D7009" t="s">
        <v>175</v>
      </c>
      <c r="E7009" t="s">
        <v>559</v>
      </c>
      <c r="F7009" s="58" t="s">
        <v>441</v>
      </c>
      <c r="G7009" s="23">
        <v>4</v>
      </c>
      <c r="H7009" s="23" t="s">
        <v>29</v>
      </c>
      <c r="I7009" s="24">
        <v>101198</v>
      </c>
      <c r="J7009" s="24">
        <v>161917</v>
      </c>
      <c r="K7009" s="24">
        <v>141678</v>
      </c>
      <c r="L7009" s="24">
        <v>226684</v>
      </c>
      <c r="M7009" s="24">
        <v>182157</v>
      </c>
      <c r="N7009" s="24">
        <v>291451</v>
      </c>
      <c r="O7009" s="24">
        <v>242876</v>
      </c>
      <c r="P7009" s="24">
        <v>388601</v>
      </c>
      <c r="Q7009" s="24">
        <v>303595</v>
      </c>
      <c r="R7009" s="24">
        <v>485752</v>
      </c>
      <c r="S7009" s="24">
        <v>344074</v>
      </c>
      <c r="T7009" s="24">
        <v>550519</v>
      </c>
      <c r="U7009" s="24">
        <v>384554</v>
      </c>
      <c r="V7009" s="24">
        <v>615286</v>
      </c>
    </row>
    <row r="7010" spans="1:22" hidden="1" x14ac:dyDescent="0.3">
      <c r="A7010" s="55"/>
      <c r="B7010" s="55">
        <v>2023</v>
      </c>
      <c r="C7010" s="55" t="s">
        <v>184</v>
      </c>
      <c r="D7010" t="s">
        <v>93</v>
      </c>
      <c r="E7010" s="55" t="s">
        <v>528</v>
      </c>
      <c r="F7010" s="55" t="s">
        <v>328</v>
      </c>
      <c r="G7010" s="23">
        <v>1</v>
      </c>
      <c r="H7010" s="23" t="s">
        <v>14</v>
      </c>
      <c r="I7010" s="24">
        <v>137410</v>
      </c>
      <c r="J7010" s="24">
        <v>240468</v>
      </c>
      <c r="K7010" s="24">
        <v>178424</v>
      </c>
      <c r="L7010" s="24">
        <v>312242</v>
      </c>
      <c r="M7010" s="24">
        <v>213271</v>
      </c>
      <c r="N7010" s="24">
        <v>373224</v>
      </c>
      <c r="O7010" s="24">
        <v>254391</v>
      </c>
      <c r="P7010" s="24">
        <v>445184</v>
      </c>
      <c r="Q7010" s="24">
        <v>300202</v>
      </c>
      <c r="R7010" s="24">
        <v>525353</v>
      </c>
      <c r="S7010" s="24">
        <v>329352</v>
      </c>
      <c r="T7010" s="24">
        <v>576365</v>
      </c>
      <c r="U7010" s="24">
        <v>356806</v>
      </c>
      <c r="V7010" s="24">
        <v>624411</v>
      </c>
    </row>
    <row r="7011" spans="1:22" hidden="1" x14ac:dyDescent="0.3">
      <c r="A7011" s="55"/>
      <c r="B7011" s="55">
        <v>2023</v>
      </c>
      <c r="C7011" s="55" t="s">
        <v>184</v>
      </c>
      <c r="D7011" t="s">
        <v>93</v>
      </c>
      <c r="E7011" s="55" t="s">
        <v>528</v>
      </c>
      <c r="F7011" s="55" t="s">
        <v>328</v>
      </c>
      <c r="G7011" s="23">
        <v>2</v>
      </c>
      <c r="H7011" s="23" t="s">
        <v>30</v>
      </c>
      <c r="I7011" s="24">
        <v>114986</v>
      </c>
      <c r="J7011" s="24">
        <v>201225</v>
      </c>
      <c r="K7011" s="24">
        <v>153048</v>
      </c>
      <c r="L7011" s="24">
        <v>267834</v>
      </c>
      <c r="M7011" s="24">
        <v>188386</v>
      </c>
      <c r="N7011" s="24">
        <v>329675</v>
      </c>
      <c r="O7011" s="24">
        <v>236695</v>
      </c>
      <c r="P7011" s="24">
        <v>414216</v>
      </c>
      <c r="Q7011" s="24">
        <v>286120</v>
      </c>
      <c r="R7011" s="24">
        <v>500710</v>
      </c>
      <c r="S7011" s="24">
        <v>315890</v>
      </c>
      <c r="T7011" s="24">
        <v>552807</v>
      </c>
      <c r="U7011" s="24">
        <v>343752</v>
      </c>
      <c r="V7011" s="24">
        <v>601566</v>
      </c>
    </row>
    <row r="7012" spans="1:22" hidden="1" x14ac:dyDescent="0.3">
      <c r="A7012" s="55"/>
      <c r="B7012" s="55">
        <v>2023</v>
      </c>
      <c r="C7012" s="55" t="s">
        <v>184</v>
      </c>
      <c r="D7012" t="s">
        <v>93</v>
      </c>
      <c r="E7012" s="55" t="s">
        <v>528</v>
      </c>
      <c r="F7012" s="55" t="s">
        <v>328</v>
      </c>
      <c r="G7012" s="23">
        <v>3</v>
      </c>
      <c r="H7012" s="23" t="s">
        <v>31</v>
      </c>
      <c r="I7012" s="24">
        <v>105963</v>
      </c>
      <c r="J7012" s="24">
        <v>185436</v>
      </c>
      <c r="K7012" s="24">
        <v>146321</v>
      </c>
      <c r="L7012" s="24">
        <v>256062</v>
      </c>
      <c r="M7012" s="24">
        <v>185526</v>
      </c>
      <c r="N7012" s="24">
        <v>324670</v>
      </c>
      <c r="O7012" s="24">
        <v>242154</v>
      </c>
      <c r="P7012" s="24">
        <v>423769</v>
      </c>
      <c r="Q7012" s="24">
        <v>301610</v>
      </c>
      <c r="R7012" s="24">
        <v>527818</v>
      </c>
      <c r="S7012" s="24">
        <v>339363</v>
      </c>
      <c r="T7012" s="24">
        <v>593886</v>
      </c>
      <c r="U7012" s="24">
        <v>376537</v>
      </c>
      <c r="V7012" s="24">
        <v>658939</v>
      </c>
    </row>
    <row r="7013" spans="1:22" hidden="1" x14ac:dyDescent="0.3">
      <c r="A7013" s="55"/>
      <c r="B7013" s="55">
        <v>2023</v>
      </c>
      <c r="C7013" s="55" t="s">
        <v>184</v>
      </c>
      <c r="D7013" t="s">
        <v>93</v>
      </c>
      <c r="E7013" s="55" t="s">
        <v>528</v>
      </c>
      <c r="F7013" s="55" t="s">
        <v>328</v>
      </c>
      <c r="G7013" s="23">
        <v>4</v>
      </c>
      <c r="H7013" s="23" t="s">
        <v>29</v>
      </c>
      <c r="I7013" s="24">
        <v>118467</v>
      </c>
      <c r="J7013" s="24">
        <v>189547</v>
      </c>
      <c r="K7013" s="24">
        <v>165854</v>
      </c>
      <c r="L7013" s="24">
        <v>265366</v>
      </c>
      <c r="M7013" s="24">
        <v>213240</v>
      </c>
      <c r="N7013" s="24">
        <v>341184</v>
      </c>
      <c r="O7013" s="24">
        <v>284320</v>
      </c>
      <c r="P7013" s="24">
        <v>454913</v>
      </c>
      <c r="Q7013" s="24">
        <v>355400</v>
      </c>
      <c r="R7013" s="24">
        <v>568641</v>
      </c>
      <c r="S7013" s="24">
        <v>402787</v>
      </c>
      <c r="T7013" s="24">
        <v>644459</v>
      </c>
      <c r="U7013" s="24">
        <v>450174</v>
      </c>
      <c r="V7013" s="24">
        <v>720278</v>
      </c>
    </row>
    <row r="7014" spans="1:22" x14ac:dyDescent="0.3">
      <c r="B7014" s="54" t="s">
        <v>620</v>
      </c>
      <c r="C7014" t="s">
        <v>613</v>
      </c>
      <c r="D7014" t="s">
        <v>93</v>
      </c>
      <c r="E7014" t="s">
        <v>529</v>
      </c>
      <c r="F7014" s="58" t="s">
        <v>328</v>
      </c>
      <c r="G7014" s="23">
        <v>1</v>
      </c>
      <c r="H7014" s="23" t="s">
        <v>14</v>
      </c>
      <c r="I7014" s="24">
        <v>137673</v>
      </c>
      <c r="J7014" s="24">
        <v>240928</v>
      </c>
      <c r="K7014" s="24">
        <v>178567</v>
      </c>
      <c r="L7014" s="24">
        <v>312492</v>
      </c>
      <c r="M7014" s="24">
        <v>214055</v>
      </c>
      <c r="N7014" s="24">
        <v>374596</v>
      </c>
      <c r="O7014" s="24">
        <v>255900</v>
      </c>
      <c r="P7014" s="24">
        <v>447825</v>
      </c>
      <c r="Q7014" s="24">
        <v>301831</v>
      </c>
      <c r="R7014" s="24">
        <v>528205</v>
      </c>
      <c r="S7014" s="24">
        <v>331039</v>
      </c>
      <c r="T7014" s="24">
        <v>579319</v>
      </c>
      <c r="U7014" s="24">
        <v>357465</v>
      </c>
      <c r="V7014" s="24">
        <v>625563</v>
      </c>
    </row>
    <row r="7015" spans="1:22" x14ac:dyDescent="0.3">
      <c r="B7015" s="54" t="s">
        <v>620</v>
      </c>
      <c r="C7015" t="s">
        <v>613</v>
      </c>
      <c r="D7015" t="s">
        <v>93</v>
      </c>
      <c r="E7015" t="s">
        <v>529</v>
      </c>
      <c r="F7015" s="58" t="s">
        <v>328</v>
      </c>
      <c r="G7015" s="23">
        <v>2</v>
      </c>
      <c r="H7015" s="23" t="s">
        <v>30</v>
      </c>
      <c r="I7015" s="24">
        <v>119236</v>
      </c>
      <c r="J7015" s="24">
        <v>208663</v>
      </c>
      <c r="K7015" s="24">
        <v>156552</v>
      </c>
      <c r="L7015" s="24">
        <v>273965</v>
      </c>
      <c r="M7015" s="24">
        <v>190630</v>
      </c>
      <c r="N7015" s="24">
        <v>333603</v>
      </c>
      <c r="O7015" s="24">
        <v>234431</v>
      </c>
      <c r="P7015" s="24">
        <v>410254</v>
      </c>
      <c r="Q7015" s="24">
        <v>279170</v>
      </c>
      <c r="R7015" s="24">
        <v>488548</v>
      </c>
      <c r="S7015" s="24">
        <v>308443</v>
      </c>
      <c r="T7015" s="24">
        <v>539775</v>
      </c>
      <c r="U7015" s="24">
        <v>335307</v>
      </c>
      <c r="V7015" s="24">
        <v>586787</v>
      </c>
    </row>
    <row r="7016" spans="1:22" x14ac:dyDescent="0.3">
      <c r="B7016" s="54" t="s">
        <v>620</v>
      </c>
      <c r="C7016" t="s">
        <v>613</v>
      </c>
      <c r="D7016" t="s">
        <v>93</v>
      </c>
      <c r="E7016" t="s">
        <v>529</v>
      </c>
      <c r="F7016" s="58" t="s">
        <v>328</v>
      </c>
      <c r="G7016" s="23">
        <v>3</v>
      </c>
      <c r="H7016" s="23" t="s">
        <v>31</v>
      </c>
      <c r="I7016" s="24">
        <v>107970</v>
      </c>
      <c r="J7016" s="24">
        <v>188948</v>
      </c>
      <c r="K7016" s="24">
        <v>146776</v>
      </c>
      <c r="L7016" s="24">
        <v>256857</v>
      </c>
      <c r="M7016" s="24">
        <v>185477</v>
      </c>
      <c r="N7016" s="24">
        <v>324585</v>
      </c>
      <c r="O7016" s="24">
        <v>244057</v>
      </c>
      <c r="P7016" s="24">
        <v>427099</v>
      </c>
      <c r="Q7016" s="24">
        <v>302028</v>
      </c>
      <c r="R7016" s="24">
        <v>528549</v>
      </c>
      <c r="S7016" s="24">
        <v>339999</v>
      </c>
      <c r="T7016" s="24">
        <v>594999</v>
      </c>
      <c r="U7016" s="24">
        <v>377430</v>
      </c>
      <c r="V7016" s="24">
        <v>660502</v>
      </c>
    </row>
    <row r="7017" spans="1:22" x14ac:dyDescent="0.3">
      <c r="B7017" s="54" t="s">
        <v>620</v>
      </c>
      <c r="C7017" t="s">
        <v>613</v>
      </c>
      <c r="D7017" t="s">
        <v>93</v>
      </c>
      <c r="E7017" t="s">
        <v>529</v>
      </c>
      <c r="F7017" s="58" t="s">
        <v>328</v>
      </c>
      <c r="G7017" s="23">
        <v>4</v>
      </c>
      <c r="H7017" s="23" t="s">
        <v>29</v>
      </c>
      <c r="I7017" s="24">
        <v>121474</v>
      </c>
      <c r="J7017" s="24">
        <v>194358</v>
      </c>
      <c r="K7017" s="24">
        <v>170063</v>
      </c>
      <c r="L7017" s="24">
        <v>272101</v>
      </c>
      <c r="M7017" s="24">
        <v>218653</v>
      </c>
      <c r="N7017" s="24">
        <v>349844</v>
      </c>
      <c r="O7017" s="24">
        <v>291537</v>
      </c>
      <c r="P7017" s="24">
        <v>466459</v>
      </c>
      <c r="Q7017" s="24">
        <v>364421</v>
      </c>
      <c r="R7017" s="24">
        <v>583073</v>
      </c>
      <c r="S7017" s="24">
        <v>413010</v>
      </c>
      <c r="T7017" s="24">
        <v>660817</v>
      </c>
      <c r="U7017" s="24">
        <v>461600</v>
      </c>
      <c r="V7017" s="24">
        <v>738560</v>
      </c>
    </row>
    <row r="7018" spans="1:22" hidden="1" x14ac:dyDescent="0.3">
      <c r="A7018" s="55"/>
      <c r="B7018" s="55">
        <v>2023</v>
      </c>
      <c r="C7018" s="55" t="s">
        <v>184</v>
      </c>
      <c r="D7018" t="s">
        <v>91</v>
      </c>
      <c r="E7018" s="55" t="s">
        <v>185</v>
      </c>
      <c r="F7018" s="55" t="s">
        <v>318</v>
      </c>
      <c r="G7018" s="23">
        <v>1</v>
      </c>
      <c r="H7018" s="23" t="s">
        <v>14</v>
      </c>
      <c r="I7018" s="24">
        <v>137885</v>
      </c>
      <c r="J7018" s="24">
        <v>241299</v>
      </c>
      <c r="K7018" s="24">
        <v>178918</v>
      </c>
      <c r="L7018" s="24">
        <v>313107</v>
      </c>
      <c r="M7018" s="24">
        <v>213755</v>
      </c>
      <c r="N7018" s="24">
        <v>374071</v>
      </c>
      <c r="O7018" s="24">
        <v>254820</v>
      </c>
      <c r="P7018" s="24">
        <v>445934</v>
      </c>
      <c r="Q7018" s="24">
        <v>300603</v>
      </c>
      <c r="R7018" s="24">
        <v>526055</v>
      </c>
      <c r="S7018" s="24">
        <v>329747</v>
      </c>
      <c r="T7018" s="24">
        <v>577057</v>
      </c>
      <c r="U7018" s="24">
        <v>357155</v>
      </c>
      <c r="V7018" s="24">
        <v>625021</v>
      </c>
    </row>
    <row r="7019" spans="1:22" hidden="1" x14ac:dyDescent="0.3">
      <c r="A7019" s="55"/>
      <c r="B7019" s="55">
        <v>2023</v>
      </c>
      <c r="C7019" s="55" t="s">
        <v>184</v>
      </c>
      <c r="D7019" t="s">
        <v>91</v>
      </c>
      <c r="E7019" s="55" t="s">
        <v>185</v>
      </c>
      <c r="F7019" s="55" t="s">
        <v>318</v>
      </c>
      <c r="G7019" s="23">
        <v>2</v>
      </c>
      <c r="H7019" s="23" t="s">
        <v>30</v>
      </c>
      <c r="I7019" s="24">
        <v>116046</v>
      </c>
      <c r="J7019" s="24">
        <v>203081</v>
      </c>
      <c r="K7019" s="24">
        <v>154204</v>
      </c>
      <c r="L7019" s="24">
        <v>269858</v>
      </c>
      <c r="M7019" s="24">
        <v>189519</v>
      </c>
      <c r="N7019" s="24">
        <v>331658</v>
      </c>
      <c r="O7019" s="24">
        <v>237585</v>
      </c>
      <c r="P7019" s="24">
        <v>415774</v>
      </c>
      <c r="Q7019" s="24">
        <v>286888</v>
      </c>
      <c r="R7019" s="24">
        <v>502055</v>
      </c>
      <c r="S7019" s="24">
        <v>316636</v>
      </c>
      <c r="T7019" s="24">
        <v>554113</v>
      </c>
      <c r="U7019" s="24">
        <v>344441</v>
      </c>
      <c r="V7019" s="24">
        <v>602772</v>
      </c>
    </row>
    <row r="7020" spans="1:22" hidden="1" x14ac:dyDescent="0.3">
      <c r="A7020" s="55"/>
      <c r="B7020" s="55">
        <v>2023</v>
      </c>
      <c r="C7020" s="55" t="s">
        <v>184</v>
      </c>
      <c r="D7020" t="s">
        <v>91</v>
      </c>
      <c r="E7020" s="55" t="s">
        <v>185</v>
      </c>
      <c r="F7020" s="55" t="s">
        <v>318</v>
      </c>
      <c r="G7020" s="23">
        <v>3</v>
      </c>
      <c r="H7020" s="23" t="s">
        <v>31</v>
      </c>
      <c r="I7020" s="24">
        <v>107364</v>
      </c>
      <c r="J7020" s="24">
        <v>187888</v>
      </c>
      <c r="K7020" s="24">
        <v>148336</v>
      </c>
      <c r="L7020" s="24">
        <v>259587</v>
      </c>
      <c r="M7020" s="24">
        <v>188183</v>
      </c>
      <c r="N7020" s="24">
        <v>329321</v>
      </c>
      <c r="O7020" s="24">
        <v>245834</v>
      </c>
      <c r="P7020" s="24">
        <v>430209</v>
      </c>
      <c r="Q7020" s="24">
        <v>306238</v>
      </c>
      <c r="R7020" s="24">
        <v>535917</v>
      </c>
      <c r="S7020" s="24">
        <v>344673</v>
      </c>
      <c r="T7020" s="24">
        <v>603177</v>
      </c>
      <c r="U7020" s="24">
        <v>382542</v>
      </c>
      <c r="V7020" s="24">
        <v>669449</v>
      </c>
    </row>
    <row r="7021" spans="1:22" hidden="1" x14ac:dyDescent="0.3">
      <c r="A7021" s="55"/>
      <c r="B7021" s="55">
        <v>2023</v>
      </c>
      <c r="C7021" s="55" t="s">
        <v>184</v>
      </c>
      <c r="D7021" t="s">
        <v>91</v>
      </c>
      <c r="E7021" s="55" t="s">
        <v>185</v>
      </c>
      <c r="F7021" s="55" t="s">
        <v>318</v>
      </c>
      <c r="G7021" s="23">
        <v>4</v>
      </c>
      <c r="H7021" s="23" t="s">
        <v>29</v>
      </c>
      <c r="I7021" s="24">
        <v>118891</v>
      </c>
      <c r="J7021" s="24">
        <v>190226</v>
      </c>
      <c r="K7021" s="24">
        <v>166448</v>
      </c>
      <c r="L7021" s="24">
        <v>266317</v>
      </c>
      <c r="M7021" s="24">
        <v>214004</v>
      </c>
      <c r="N7021" s="24">
        <v>342407</v>
      </c>
      <c r="O7021" s="24">
        <v>285339</v>
      </c>
      <c r="P7021" s="24">
        <v>456543</v>
      </c>
      <c r="Q7021" s="24">
        <v>356674</v>
      </c>
      <c r="R7021" s="24">
        <v>570678</v>
      </c>
      <c r="S7021" s="24">
        <v>404230</v>
      </c>
      <c r="T7021" s="24">
        <v>646769</v>
      </c>
      <c r="U7021" s="24">
        <v>451787</v>
      </c>
      <c r="V7021" s="24">
        <v>722859</v>
      </c>
    </row>
    <row r="7022" spans="1:22" x14ac:dyDescent="0.3">
      <c r="B7022" s="54" t="s">
        <v>620</v>
      </c>
      <c r="C7022" t="s">
        <v>613</v>
      </c>
      <c r="D7022" t="s">
        <v>91</v>
      </c>
      <c r="E7022" t="s">
        <v>185</v>
      </c>
      <c r="F7022" s="58" t="s">
        <v>318</v>
      </c>
      <c r="G7022" s="23">
        <v>1</v>
      </c>
      <c r="H7022" s="23" t="s">
        <v>14</v>
      </c>
      <c r="I7022" s="24">
        <v>136987</v>
      </c>
      <c r="J7022" s="24">
        <v>239727</v>
      </c>
      <c r="K7022" s="24">
        <v>177622</v>
      </c>
      <c r="L7022" s="24">
        <v>310839</v>
      </c>
      <c r="M7022" s="24">
        <v>212886</v>
      </c>
      <c r="N7022" s="24">
        <v>372551</v>
      </c>
      <c r="O7022" s="24">
        <v>254450</v>
      </c>
      <c r="P7022" s="24">
        <v>445287</v>
      </c>
      <c r="Q7022" s="24">
        <v>300074</v>
      </c>
      <c r="R7022" s="24">
        <v>525130</v>
      </c>
      <c r="S7022" s="24">
        <v>329092</v>
      </c>
      <c r="T7022" s="24">
        <v>575911</v>
      </c>
      <c r="U7022" s="24">
        <v>355311</v>
      </c>
      <c r="V7022" s="24">
        <v>621794</v>
      </c>
    </row>
    <row r="7023" spans="1:22" x14ac:dyDescent="0.3">
      <c r="B7023" s="54" t="s">
        <v>620</v>
      </c>
      <c r="C7023" t="s">
        <v>613</v>
      </c>
      <c r="D7023" t="s">
        <v>91</v>
      </c>
      <c r="E7023" t="s">
        <v>185</v>
      </c>
      <c r="F7023" s="58" t="s">
        <v>318</v>
      </c>
      <c r="G7023" s="23">
        <v>2</v>
      </c>
      <c r="H7023" s="23" t="s">
        <v>30</v>
      </c>
      <c r="I7023" s="24">
        <v>118870</v>
      </c>
      <c r="J7023" s="24">
        <v>208023</v>
      </c>
      <c r="K7023" s="24">
        <v>155990</v>
      </c>
      <c r="L7023" s="24">
        <v>272982</v>
      </c>
      <c r="M7023" s="24">
        <v>189869</v>
      </c>
      <c r="N7023" s="24">
        <v>332272</v>
      </c>
      <c r="O7023" s="24">
        <v>233354</v>
      </c>
      <c r="P7023" s="24">
        <v>408369</v>
      </c>
      <c r="Q7023" s="24">
        <v>277807</v>
      </c>
      <c r="R7023" s="24">
        <v>486163</v>
      </c>
      <c r="S7023" s="24">
        <v>306901</v>
      </c>
      <c r="T7023" s="24">
        <v>537077</v>
      </c>
      <c r="U7023" s="24">
        <v>333578</v>
      </c>
      <c r="V7023" s="24">
        <v>583761</v>
      </c>
    </row>
    <row r="7024" spans="1:22" x14ac:dyDescent="0.3">
      <c r="B7024" s="54" t="s">
        <v>620</v>
      </c>
      <c r="C7024" t="s">
        <v>613</v>
      </c>
      <c r="D7024" t="s">
        <v>91</v>
      </c>
      <c r="E7024" t="s">
        <v>185</v>
      </c>
      <c r="F7024" s="58" t="s">
        <v>318</v>
      </c>
      <c r="G7024" s="23">
        <v>3</v>
      </c>
      <c r="H7024" s="23" t="s">
        <v>31</v>
      </c>
      <c r="I7024" s="24">
        <v>107903</v>
      </c>
      <c r="J7024" s="24">
        <v>188830</v>
      </c>
      <c r="K7024" s="24">
        <v>146758</v>
      </c>
      <c r="L7024" s="24">
        <v>256826</v>
      </c>
      <c r="M7024" s="24">
        <v>185510</v>
      </c>
      <c r="N7024" s="24">
        <v>324642</v>
      </c>
      <c r="O7024" s="24">
        <v>244157</v>
      </c>
      <c r="P7024" s="24">
        <v>427275</v>
      </c>
      <c r="Q7024" s="24">
        <v>302207</v>
      </c>
      <c r="R7024" s="24">
        <v>528862</v>
      </c>
      <c r="S7024" s="24">
        <v>340242</v>
      </c>
      <c r="T7024" s="24">
        <v>595423</v>
      </c>
      <c r="U7024" s="24">
        <v>377745</v>
      </c>
      <c r="V7024" s="24">
        <v>661054</v>
      </c>
    </row>
    <row r="7025" spans="1:22" x14ac:dyDescent="0.3">
      <c r="B7025" s="54" t="s">
        <v>620</v>
      </c>
      <c r="C7025" t="s">
        <v>613</v>
      </c>
      <c r="D7025" t="s">
        <v>91</v>
      </c>
      <c r="E7025" t="s">
        <v>185</v>
      </c>
      <c r="F7025" s="58" t="s">
        <v>318</v>
      </c>
      <c r="G7025" s="23">
        <v>4</v>
      </c>
      <c r="H7025" s="23" t="s">
        <v>29</v>
      </c>
      <c r="I7025" s="24">
        <v>120874</v>
      </c>
      <c r="J7025" s="24">
        <v>193398</v>
      </c>
      <c r="K7025" s="24">
        <v>169223</v>
      </c>
      <c r="L7025" s="24">
        <v>270757</v>
      </c>
      <c r="M7025" s="24">
        <v>217572</v>
      </c>
      <c r="N7025" s="24">
        <v>348116</v>
      </c>
      <c r="O7025" s="24">
        <v>290097</v>
      </c>
      <c r="P7025" s="24">
        <v>464155</v>
      </c>
      <c r="Q7025" s="24">
        <v>362621</v>
      </c>
      <c r="R7025" s="24">
        <v>580193</v>
      </c>
      <c r="S7025" s="24">
        <v>410970</v>
      </c>
      <c r="T7025" s="24">
        <v>657552</v>
      </c>
      <c r="U7025" s="24">
        <v>459320</v>
      </c>
      <c r="V7025" s="24">
        <v>734911</v>
      </c>
    </row>
    <row r="7026" spans="1:22" hidden="1" x14ac:dyDescent="0.3">
      <c r="A7026" s="55"/>
      <c r="B7026" s="55">
        <v>2023</v>
      </c>
      <c r="C7026" s="55" t="s">
        <v>538</v>
      </c>
      <c r="D7026" t="s">
        <v>96</v>
      </c>
      <c r="E7026" s="55" t="s">
        <v>540</v>
      </c>
      <c r="F7026" s="55" t="s">
        <v>102</v>
      </c>
      <c r="G7026" s="23">
        <v>1</v>
      </c>
      <c r="H7026" s="23" t="s">
        <v>14</v>
      </c>
      <c r="I7026" s="24">
        <v>150303</v>
      </c>
      <c r="J7026" s="24">
        <v>263031</v>
      </c>
      <c r="K7026" s="24">
        <v>195029</v>
      </c>
      <c r="L7026" s="24">
        <v>341301</v>
      </c>
      <c r="M7026" s="24">
        <v>233000</v>
      </c>
      <c r="N7026" s="24">
        <v>407749</v>
      </c>
      <c r="O7026" s="24">
        <v>277758</v>
      </c>
      <c r="P7026" s="24">
        <v>486076</v>
      </c>
      <c r="Q7026" s="24">
        <v>327660</v>
      </c>
      <c r="R7026" s="24">
        <v>573404</v>
      </c>
      <c r="S7026" s="24">
        <v>359426</v>
      </c>
      <c r="T7026" s="24">
        <v>628995</v>
      </c>
      <c r="U7026" s="24">
        <v>389299</v>
      </c>
      <c r="V7026" s="24">
        <v>681273</v>
      </c>
    </row>
    <row r="7027" spans="1:22" hidden="1" x14ac:dyDescent="0.3">
      <c r="A7027" s="55"/>
      <c r="B7027" s="55">
        <v>2023</v>
      </c>
      <c r="C7027" s="55" t="s">
        <v>538</v>
      </c>
      <c r="D7027" t="s">
        <v>96</v>
      </c>
      <c r="E7027" s="55" t="s">
        <v>540</v>
      </c>
      <c r="F7027" s="55" t="s">
        <v>102</v>
      </c>
      <c r="G7027" s="23">
        <v>2</v>
      </c>
      <c r="H7027" s="23" t="s">
        <v>30</v>
      </c>
      <c r="I7027" s="24">
        <v>126515</v>
      </c>
      <c r="J7027" s="24">
        <v>221401</v>
      </c>
      <c r="K7027" s="24">
        <v>168108</v>
      </c>
      <c r="L7027" s="24">
        <v>294190</v>
      </c>
      <c r="M7027" s="24">
        <v>206600</v>
      </c>
      <c r="N7027" s="24">
        <v>361550</v>
      </c>
      <c r="O7027" s="24">
        <v>258985</v>
      </c>
      <c r="P7027" s="24">
        <v>453223</v>
      </c>
      <c r="Q7027" s="24">
        <v>312721</v>
      </c>
      <c r="R7027" s="24">
        <v>547261</v>
      </c>
      <c r="S7027" s="24">
        <v>345144</v>
      </c>
      <c r="T7027" s="24">
        <v>604003</v>
      </c>
      <c r="U7027" s="24">
        <v>375450</v>
      </c>
      <c r="V7027" s="24">
        <v>657037</v>
      </c>
    </row>
    <row r="7028" spans="1:22" hidden="1" x14ac:dyDescent="0.3">
      <c r="A7028" s="55"/>
      <c r="B7028" s="55">
        <v>2023</v>
      </c>
      <c r="C7028" s="55" t="s">
        <v>538</v>
      </c>
      <c r="D7028" t="s">
        <v>96</v>
      </c>
      <c r="E7028" s="55" t="s">
        <v>540</v>
      </c>
      <c r="F7028" s="55" t="s">
        <v>102</v>
      </c>
      <c r="G7028" s="23">
        <v>3</v>
      </c>
      <c r="H7028" s="23" t="s">
        <v>31</v>
      </c>
      <c r="I7028" s="24">
        <v>117060</v>
      </c>
      <c r="J7028" s="24">
        <v>204856</v>
      </c>
      <c r="K7028" s="24">
        <v>161734</v>
      </c>
      <c r="L7028" s="24">
        <v>283034</v>
      </c>
      <c r="M7028" s="24">
        <v>205183</v>
      </c>
      <c r="N7028" s="24">
        <v>359071</v>
      </c>
      <c r="O7028" s="24">
        <v>268047</v>
      </c>
      <c r="P7028" s="24">
        <v>469082</v>
      </c>
      <c r="Q7028" s="24">
        <v>333911</v>
      </c>
      <c r="R7028" s="24">
        <v>584344</v>
      </c>
      <c r="S7028" s="24">
        <v>375821</v>
      </c>
      <c r="T7028" s="24">
        <v>657686</v>
      </c>
      <c r="U7028" s="24">
        <v>417116</v>
      </c>
      <c r="V7028" s="24">
        <v>729953</v>
      </c>
    </row>
    <row r="7029" spans="1:22" hidden="1" x14ac:dyDescent="0.3">
      <c r="A7029" s="55"/>
      <c r="B7029" s="55">
        <v>2023</v>
      </c>
      <c r="C7029" s="55" t="s">
        <v>538</v>
      </c>
      <c r="D7029" t="s">
        <v>96</v>
      </c>
      <c r="E7029" s="55" t="s">
        <v>540</v>
      </c>
      <c r="F7029" s="55" t="s">
        <v>102</v>
      </c>
      <c r="G7029" s="23">
        <v>4</v>
      </c>
      <c r="H7029" s="23" t="s">
        <v>29</v>
      </c>
      <c r="I7029" s="24">
        <v>129599</v>
      </c>
      <c r="J7029" s="24">
        <v>207359</v>
      </c>
      <c r="K7029" s="24">
        <v>181439</v>
      </c>
      <c r="L7029" s="24">
        <v>290303</v>
      </c>
      <c r="M7029" s="24">
        <v>233279</v>
      </c>
      <c r="N7029" s="24">
        <v>373246</v>
      </c>
      <c r="O7029" s="24">
        <v>311039</v>
      </c>
      <c r="P7029" s="24">
        <v>497662</v>
      </c>
      <c r="Q7029" s="24">
        <v>388798</v>
      </c>
      <c r="R7029" s="24">
        <v>622077</v>
      </c>
      <c r="S7029" s="24">
        <v>440638</v>
      </c>
      <c r="T7029" s="24">
        <v>705021</v>
      </c>
      <c r="U7029" s="24">
        <v>492478</v>
      </c>
      <c r="V7029" s="24">
        <v>787964</v>
      </c>
    </row>
    <row r="7030" spans="1:22" x14ac:dyDescent="0.3">
      <c r="B7030" s="54" t="s">
        <v>620</v>
      </c>
      <c r="C7030" t="s">
        <v>615</v>
      </c>
      <c r="D7030" t="s">
        <v>96</v>
      </c>
      <c r="E7030" t="s">
        <v>540</v>
      </c>
      <c r="F7030" s="58" t="s">
        <v>102</v>
      </c>
      <c r="G7030" s="23">
        <v>1</v>
      </c>
      <c r="H7030" s="23" t="s">
        <v>14</v>
      </c>
      <c r="I7030" s="24">
        <v>149418</v>
      </c>
      <c r="J7030" s="24">
        <v>261482</v>
      </c>
      <c r="K7030" s="24">
        <v>193770</v>
      </c>
      <c r="L7030" s="24">
        <v>339097</v>
      </c>
      <c r="M7030" s="24">
        <v>232259</v>
      </c>
      <c r="N7030" s="24">
        <v>406453</v>
      </c>
      <c r="O7030" s="24">
        <v>277632</v>
      </c>
      <c r="P7030" s="24">
        <v>485856</v>
      </c>
      <c r="Q7030" s="24">
        <v>327438</v>
      </c>
      <c r="R7030" s="24">
        <v>573016</v>
      </c>
      <c r="S7030" s="24">
        <v>359112</v>
      </c>
      <c r="T7030" s="24">
        <v>628447</v>
      </c>
      <c r="U7030" s="24">
        <v>387750</v>
      </c>
      <c r="V7030" s="24">
        <v>678562</v>
      </c>
    </row>
    <row r="7031" spans="1:22" x14ac:dyDescent="0.3">
      <c r="B7031" s="54" t="s">
        <v>620</v>
      </c>
      <c r="C7031" t="s">
        <v>615</v>
      </c>
      <c r="D7031" t="s">
        <v>96</v>
      </c>
      <c r="E7031" t="s">
        <v>540</v>
      </c>
      <c r="F7031" s="58" t="s">
        <v>102</v>
      </c>
      <c r="G7031" s="23">
        <v>2</v>
      </c>
      <c r="H7031" s="23" t="s">
        <v>30</v>
      </c>
      <c r="I7031" s="24">
        <v>129538</v>
      </c>
      <c r="J7031" s="24">
        <v>226692</v>
      </c>
      <c r="K7031" s="24">
        <v>170032</v>
      </c>
      <c r="L7031" s="24">
        <v>297555</v>
      </c>
      <c r="M7031" s="24">
        <v>207001</v>
      </c>
      <c r="N7031" s="24">
        <v>362252</v>
      </c>
      <c r="O7031" s="24">
        <v>254483</v>
      </c>
      <c r="P7031" s="24">
        <v>445345</v>
      </c>
      <c r="Q7031" s="24">
        <v>303003</v>
      </c>
      <c r="R7031" s="24">
        <v>530255</v>
      </c>
      <c r="S7031" s="24">
        <v>334754</v>
      </c>
      <c r="T7031" s="24">
        <v>585820</v>
      </c>
      <c r="U7031" s="24">
        <v>363880</v>
      </c>
      <c r="V7031" s="24">
        <v>636790</v>
      </c>
    </row>
    <row r="7032" spans="1:22" x14ac:dyDescent="0.3">
      <c r="B7032" s="54" t="s">
        <v>620</v>
      </c>
      <c r="C7032" t="s">
        <v>615</v>
      </c>
      <c r="D7032" t="s">
        <v>96</v>
      </c>
      <c r="E7032" t="s">
        <v>540</v>
      </c>
      <c r="F7032" s="58" t="s">
        <v>102</v>
      </c>
      <c r="G7032" s="23">
        <v>3</v>
      </c>
      <c r="H7032" s="23" t="s">
        <v>31</v>
      </c>
      <c r="I7032" s="24">
        <v>117449</v>
      </c>
      <c r="J7032" s="24">
        <v>205536</v>
      </c>
      <c r="K7032" s="24">
        <v>159703</v>
      </c>
      <c r="L7032" s="24">
        <v>279480</v>
      </c>
      <c r="M7032" s="24">
        <v>201845</v>
      </c>
      <c r="N7032" s="24">
        <v>353228</v>
      </c>
      <c r="O7032" s="24">
        <v>265626</v>
      </c>
      <c r="P7032" s="24">
        <v>464846</v>
      </c>
      <c r="Q7032" s="24">
        <v>328752</v>
      </c>
      <c r="R7032" s="24">
        <v>575316</v>
      </c>
      <c r="S7032" s="24">
        <v>370107</v>
      </c>
      <c r="T7032" s="24">
        <v>647687</v>
      </c>
      <c r="U7032" s="24">
        <v>410878</v>
      </c>
      <c r="V7032" s="24">
        <v>719036</v>
      </c>
    </row>
    <row r="7033" spans="1:22" x14ac:dyDescent="0.3">
      <c r="B7033" s="54" t="s">
        <v>620</v>
      </c>
      <c r="C7033" t="s">
        <v>615</v>
      </c>
      <c r="D7033" t="s">
        <v>96</v>
      </c>
      <c r="E7033" t="s">
        <v>540</v>
      </c>
      <c r="F7033" s="58" t="s">
        <v>102</v>
      </c>
      <c r="G7033" s="23">
        <v>4</v>
      </c>
      <c r="H7033" s="23" t="s">
        <v>29</v>
      </c>
      <c r="I7033" s="24">
        <v>131840</v>
      </c>
      <c r="J7033" s="24">
        <v>210944</v>
      </c>
      <c r="K7033" s="24">
        <v>184576</v>
      </c>
      <c r="L7033" s="24">
        <v>295322</v>
      </c>
      <c r="M7033" s="24">
        <v>237312</v>
      </c>
      <c r="N7033" s="24">
        <v>379699</v>
      </c>
      <c r="O7033" s="24">
        <v>316416</v>
      </c>
      <c r="P7033" s="24">
        <v>506266</v>
      </c>
      <c r="Q7033" s="24">
        <v>395520</v>
      </c>
      <c r="R7033" s="24">
        <v>632832</v>
      </c>
      <c r="S7033" s="24">
        <v>448256</v>
      </c>
      <c r="T7033" s="24">
        <v>717209</v>
      </c>
      <c r="U7033" s="24">
        <v>500992</v>
      </c>
      <c r="V7033" s="24">
        <v>801587</v>
      </c>
    </row>
    <row r="7034" spans="1:22" hidden="1" x14ac:dyDescent="0.3">
      <c r="A7034" s="55"/>
      <c r="B7034" s="55">
        <v>2023</v>
      </c>
      <c r="C7034" s="55" t="s">
        <v>184</v>
      </c>
      <c r="D7034" t="s">
        <v>91</v>
      </c>
      <c r="E7034" s="55" t="s">
        <v>185</v>
      </c>
      <c r="F7034" s="55" t="s">
        <v>357</v>
      </c>
      <c r="G7034" s="23">
        <v>1</v>
      </c>
      <c r="H7034" s="23" t="s">
        <v>14</v>
      </c>
      <c r="I7034" s="24">
        <v>135318</v>
      </c>
      <c r="J7034" s="24">
        <v>236807</v>
      </c>
      <c r="K7034" s="24">
        <v>175518</v>
      </c>
      <c r="L7034" s="24">
        <v>307157</v>
      </c>
      <c r="M7034" s="24">
        <v>209632</v>
      </c>
      <c r="N7034" s="24">
        <v>366857</v>
      </c>
      <c r="O7034" s="24">
        <v>249822</v>
      </c>
      <c r="P7034" s="24">
        <v>437188</v>
      </c>
      <c r="Q7034" s="24">
        <v>294648</v>
      </c>
      <c r="R7034" s="24">
        <v>515633</v>
      </c>
      <c r="S7034" s="24">
        <v>323189</v>
      </c>
      <c r="T7034" s="24">
        <v>565581</v>
      </c>
      <c r="U7034" s="24">
        <v>350007</v>
      </c>
      <c r="V7034" s="24">
        <v>612513</v>
      </c>
    </row>
    <row r="7035" spans="1:22" hidden="1" x14ac:dyDescent="0.3">
      <c r="A7035" s="55"/>
      <c r="B7035" s="55">
        <v>2023</v>
      </c>
      <c r="C7035" s="55" t="s">
        <v>184</v>
      </c>
      <c r="D7035" t="s">
        <v>91</v>
      </c>
      <c r="E7035" s="55" t="s">
        <v>185</v>
      </c>
      <c r="F7035" s="55" t="s">
        <v>357</v>
      </c>
      <c r="G7035" s="23">
        <v>2</v>
      </c>
      <c r="H7035" s="23" t="s">
        <v>30</v>
      </c>
      <c r="I7035" s="24">
        <v>114259</v>
      </c>
      <c r="J7035" s="24">
        <v>199954</v>
      </c>
      <c r="K7035" s="24">
        <v>151687</v>
      </c>
      <c r="L7035" s="24">
        <v>265452</v>
      </c>
      <c r="M7035" s="24">
        <v>186262</v>
      </c>
      <c r="N7035" s="24">
        <v>325959</v>
      </c>
      <c r="O7035" s="24">
        <v>233203</v>
      </c>
      <c r="P7035" s="24">
        <v>408105</v>
      </c>
      <c r="Q7035" s="24">
        <v>281423</v>
      </c>
      <c r="R7035" s="24">
        <v>492490</v>
      </c>
      <c r="S7035" s="24">
        <v>310547</v>
      </c>
      <c r="T7035" s="24">
        <v>543456</v>
      </c>
      <c r="U7035" s="24">
        <v>337748</v>
      </c>
      <c r="V7035" s="24">
        <v>591058</v>
      </c>
    </row>
    <row r="7036" spans="1:22" hidden="1" x14ac:dyDescent="0.3">
      <c r="A7036" s="55"/>
      <c r="B7036" s="55">
        <v>2023</v>
      </c>
      <c r="C7036" s="55" t="s">
        <v>184</v>
      </c>
      <c r="D7036" t="s">
        <v>91</v>
      </c>
      <c r="E7036" s="55" t="s">
        <v>185</v>
      </c>
      <c r="F7036" s="55" t="s">
        <v>357</v>
      </c>
      <c r="G7036" s="23">
        <v>3</v>
      </c>
      <c r="H7036" s="23" t="s">
        <v>31</v>
      </c>
      <c r="I7036" s="24">
        <v>105949</v>
      </c>
      <c r="J7036" s="24">
        <v>185410</v>
      </c>
      <c r="K7036" s="24">
        <v>146424</v>
      </c>
      <c r="L7036" s="24">
        <v>256242</v>
      </c>
      <c r="M7036" s="24">
        <v>185816</v>
      </c>
      <c r="N7036" s="24">
        <v>325179</v>
      </c>
      <c r="O7036" s="24">
        <v>242859</v>
      </c>
      <c r="P7036" s="24">
        <v>425003</v>
      </c>
      <c r="Q7036" s="24">
        <v>302558</v>
      </c>
      <c r="R7036" s="24">
        <v>529476</v>
      </c>
      <c r="S7036" s="24">
        <v>340587</v>
      </c>
      <c r="T7036" s="24">
        <v>596027</v>
      </c>
      <c r="U7036" s="24">
        <v>378072</v>
      </c>
      <c r="V7036" s="24">
        <v>661626</v>
      </c>
    </row>
    <row r="7037" spans="1:22" hidden="1" x14ac:dyDescent="0.3">
      <c r="A7037" s="55"/>
      <c r="B7037" s="55">
        <v>2023</v>
      </c>
      <c r="C7037" s="55" t="s">
        <v>184</v>
      </c>
      <c r="D7037" t="s">
        <v>91</v>
      </c>
      <c r="E7037" s="55" t="s">
        <v>185</v>
      </c>
      <c r="F7037" s="55" t="s">
        <v>357</v>
      </c>
      <c r="G7037" s="23">
        <v>4</v>
      </c>
      <c r="H7037" s="23" t="s">
        <v>29</v>
      </c>
      <c r="I7037" s="24">
        <v>116686</v>
      </c>
      <c r="J7037" s="24">
        <v>186698</v>
      </c>
      <c r="K7037" s="24">
        <v>163361</v>
      </c>
      <c r="L7037" s="24">
        <v>261377</v>
      </c>
      <c r="M7037" s="24">
        <v>210035</v>
      </c>
      <c r="N7037" s="24">
        <v>336057</v>
      </c>
      <c r="O7037" s="24">
        <v>280047</v>
      </c>
      <c r="P7037" s="24">
        <v>448075</v>
      </c>
      <c r="Q7037" s="24">
        <v>350059</v>
      </c>
      <c r="R7037" s="24">
        <v>560094</v>
      </c>
      <c r="S7037" s="24">
        <v>396733</v>
      </c>
      <c r="T7037" s="24">
        <v>634774</v>
      </c>
      <c r="U7037" s="24">
        <v>443408</v>
      </c>
      <c r="V7037" s="24">
        <v>709453</v>
      </c>
    </row>
    <row r="7038" spans="1:22" x14ac:dyDescent="0.3">
      <c r="B7038" s="54" t="s">
        <v>620</v>
      </c>
      <c r="C7038" t="s">
        <v>613</v>
      </c>
      <c r="D7038" t="s">
        <v>91</v>
      </c>
      <c r="E7038" t="s">
        <v>185</v>
      </c>
      <c r="F7038" s="58" t="s">
        <v>357</v>
      </c>
      <c r="G7038" s="23">
        <v>1</v>
      </c>
      <c r="H7038" s="23" t="s">
        <v>14</v>
      </c>
      <c r="I7038" s="24">
        <v>133778</v>
      </c>
      <c r="J7038" s="24">
        <v>234112</v>
      </c>
      <c r="K7038" s="24">
        <v>173372</v>
      </c>
      <c r="L7038" s="24">
        <v>303401</v>
      </c>
      <c r="M7038" s="24">
        <v>207734</v>
      </c>
      <c r="N7038" s="24">
        <v>363534</v>
      </c>
      <c r="O7038" s="24">
        <v>248202</v>
      </c>
      <c r="P7038" s="24">
        <v>434354</v>
      </c>
      <c r="Q7038" s="24">
        <v>292630</v>
      </c>
      <c r="R7038" s="24">
        <v>512103</v>
      </c>
      <c r="S7038" s="24">
        <v>320895</v>
      </c>
      <c r="T7038" s="24">
        <v>561566</v>
      </c>
      <c r="U7038" s="24">
        <v>346376</v>
      </c>
      <c r="V7038" s="24">
        <v>606159</v>
      </c>
    </row>
    <row r="7039" spans="1:22" x14ac:dyDescent="0.3">
      <c r="B7039" s="54" t="s">
        <v>620</v>
      </c>
      <c r="C7039" t="s">
        <v>613</v>
      </c>
      <c r="D7039" t="s">
        <v>91</v>
      </c>
      <c r="E7039" t="s">
        <v>185</v>
      </c>
      <c r="F7039" s="58" t="s">
        <v>357</v>
      </c>
      <c r="G7039" s="23">
        <v>2</v>
      </c>
      <c r="H7039" s="23" t="s">
        <v>30</v>
      </c>
      <c r="I7039" s="24">
        <v>116463</v>
      </c>
      <c r="J7039" s="24">
        <v>203811</v>
      </c>
      <c r="K7039" s="24">
        <v>152697</v>
      </c>
      <c r="L7039" s="24">
        <v>267220</v>
      </c>
      <c r="M7039" s="24">
        <v>185735</v>
      </c>
      <c r="N7039" s="24">
        <v>325036</v>
      </c>
      <c r="O7039" s="24">
        <v>228040</v>
      </c>
      <c r="P7039" s="24">
        <v>399069</v>
      </c>
      <c r="Q7039" s="24">
        <v>271348</v>
      </c>
      <c r="R7039" s="24">
        <v>474860</v>
      </c>
      <c r="S7039" s="24">
        <v>299706</v>
      </c>
      <c r="T7039" s="24">
        <v>524485</v>
      </c>
      <c r="U7039" s="24">
        <v>325670</v>
      </c>
      <c r="V7039" s="24">
        <v>569922</v>
      </c>
    </row>
    <row r="7040" spans="1:22" x14ac:dyDescent="0.3">
      <c r="B7040" s="54" t="s">
        <v>620</v>
      </c>
      <c r="C7040" t="s">
        <v>613</v>
      </c>
      <c r="D7040" t="s">
        <v>91</v>
      </c>
      <c r="E7040" t="s">
        <v>185</v>
      </c>
      <c r="F7040" s="58" t="s">
        <v>357</v>
      </c>
      <c r="G7040" s="23">
        <v>3</v>
      </c>
      <c r="H7040" s="23" t="s">
        <v>31</v>
      </c>
      <c r="I7040" s="24">
        <v>106153</v>
      </c>
      <c r="J7040" s="24">
        <v>185767</v>
      </c>
      <c r="K7040" s="24">
        <v>144498</v>
      </c>
      <c r="L7040" s="24">
        <v>252871</v>
      </c>
      <c r="M7040" s="24">
        <v>182745</v>
      </c>
      <c r="N7040" s="24">
        <v>319804</v>
      </c>
      <c r="O7040" s="24">
        <v>240612</v>
      </c>
      <c r="P7040" s="24">
        <v>421070</v>
      </c>
      <c r="Q7040" s="24">
        <v>297907</v>
      </c>
      <c r="R7040" s="24">
        <v>521337</v>
      </c>
      <c r="S7040" s="24">
        <v>335469</v>
      </c>
      <c r="T7040" s="24">
        <v>587070</v>
      </c>
      <c r="U7040" s="24">
        <v>372522</v>
      </c>
      <c r="V7040" s="24">
        <v>651914</v>
      </c>
    </row>
    <row r="7041" spans="1:22" x14ac:dyDescent="0.3">
      <c r="B7041" s="54" t="s">
        <v>620</v>
      </c>
      <c r="C7041" t="s">
        <v>613</v>
      </c>
      <c r="D7041" t="s">
        <v>91</v>
      </c>
      <c r="E7041" t="s">
        <v>185</v>
      </c>
      <c r="F7041" s="58" t="s">
        <v>357</v>
      </c>
      <c r="G7041" s="23">
        <v>4</v>
      </c>
      <c r="H7041" s="23" t="s">
        <v>29</v>
      </c>
      <c r="I7041" s="24">
        <v>118052</v>
      </c>
      <c r="J7041" s="24">
        <v>188883</v>
      </c>
      <c r="K7041" s="24">
        <v>165272</v>
      </c>
      <c r="L7041" s="24">
        <v>264436</v>
      </c>
      <c r="M7041" s="24">
        <v>212493</v>
      </c>
      <c r="N7041" s="24">
        <v>339989</v>
      </c>
      <c r="O7041" s="24">
        <v>283324</v>
      </c>
      <c r="P7041" s="24">
        <v>453319</v>
      </c>
      <c r="Q7041" s="24">
        <v>354155</v>
      </c>
      <c r="R7041" s="24">
        <v>566648</v>
      </c>
      <c r="S7041" s="24">
        <v>401376</v>
      </c>
      <c r="T7041" s="24">
        <v>642201</v>
      </c>
      <c r="U7041" s="24">
        <v>448597</v>
      </c>
      <c r="V7041" s="24">
        <v>717754</v>
      </c>
    </row>
    <row r="7042" spans="1:22" hidden="1" x14ac:dyDescent="0.3">
      <c r="A7042" s="55"/>
      <c r="B7042" s="55">
        <v>2023</v>
      </c>
      <c r="C7042" s="55" t="s">
        <v>184</v>
      </c>
      <c r="D7042" t="s">
        <v>91</v>
      </c>
      <c r="E7042" s="55" t="s">
        <v>185</v>
      </c>
      <c r="F7042" s="55" t="s">
        <v>391</v>
      </c>
      <c r="G7042" s="23">
        <v>1</v>
      </c>
      <c r="H7042" s="23" t="s">
        <v>14</v>
      </c>
      <c r="I7042" s="24">
        <v>137285</v>
      </c>
      <c r="J7042" s="24">
        <v>240249</v>
      </c>
      <c r="K7042" s="24">
        <v>178157</v>
      </c>
      <c r="L7042" s="24">
        <v>311775</v>
      </c>
      <c r="M7042" s="24">
        <v>212861</v>
      </c>
      <c r="N7042" s="24">
        <v>372506</v>
      </c>
      <c r="O7042" s="24">
        <v>253775</v>
      </c>
      <c r="P7042" s="24">
        <v>444107</v>
      </c>
      <c r="Q7042" s="24">
        <v>299386</v>
      </c>
      <c r="R7042" s="24">
        <v>523925</v>
      </c>
      <c r="S7042" s="24">
        <v>328419</v>
      </c>
      <c r="T7042" s="24">
        <v>574732</v>
      </c>
      <c r="U7042" s="24">
        <v>355728</v>
      </c>
      <c r="V7042" s="24">
        <v>622523</v>
      </c>
    </row>
    <row r="7043" spans="1:22" hidden="1" x14ac:dyDescent="0.3">
      <c r="A7043" s="55"/>
      <c r="B7043" s="55">
        <v>2023</v>
      </c>
      <c r="C7043" s="55" t="s">
        <v>184</v>
      </c>
      <c r="D7043" t="s">
        <v>91</v>
      </c>
      <c r="E7043" s="55" t="s">
        <v>185</v>
      </c>
      <c r="F7043" s="55" t="s">
        <v>391</v>
      </c>
      <c r="G7043" s="23">
        <v>2</v>
      </c>
      <c r="H7043" s="23" t="s">
        <v>30</v>
      </c>
      <c r="I7043" s="24">
        <v>115446</v>
      </c>
      <c r="J7043" s="24">
        <v>202031</v>
      </c>
      <c r="K7043" s="24">
        <v>153443</v>
      </c>
      <c r="L7043" s="24">
        <v>268526</v>
      </c>
      <c r="M7043" s="24">
        <v>188625</v>
      </c>
      <c r="N7043" s="24">
        <v>330094</v>
      </c>
      <c r="O7043" s="24">
        <v>236541</v>
      </c>
      <c r="P7043" s="24">
        <v>413946</v>
      </c>
      <c r="Q7043" s="24">
        <v>285671</v>
      </c>
      <c r="R7043" s="24">
        <v>499925</v>
      </c>
      <c r="S7043" s="24">
        <v>315308</v>
      </c>
      <c r="T7043" s="24">
        <v>551788</v>
      </c>
      <c r="U7043" s="24">
        <v>343014</v>
      </c>
      <c r="V7043" s="24">
        <v>600274</v>
      </c>
    </row>
    <row r="7044" spans="1:22" hidden="1" x14ac:dyDescent="0.3">
      <c r="A7044" s="55"/>
      <c r="B7044" s="55">
        <v>2023</v>
      </c>
      <c r="C7044" s="55" t="s">
        <v>184</v>
      </c>
      <c r="D7044" t="s">
        <v>91</v>
      </c>
      <c r="E7044" s="55" t="s">
        <v>185</v>
      </c>
      <c r="F7044" s="55" t="s">
        <v>391</v>
      </c>
      <c r="G7044" s="23">
        <v>3</v>
      </c>
      <c r="H7044" s="23" t="s">
        <v>31</v>
      </c>
      <c r="I7044" s="24">
        <v>106749</v>
      </c>
      <c r="J7044" s="24">
        <v>186810</v>
      </c>
      <c r="K7044" s="24">
        <v>147474</v>
      </c>
      <c r="L7044" s="24">
        <v>258079</v>
      </c>
      <c r="M7044" s="24">
        <v>187075</v>
      </c>
      <c r="N7044" s="24">
        <v>327381</v>
      </c>
      <c r="O7044" s="24">
        <v>244356</v>
      </c>
      <c r="P7044" s="24">
        <v>427623</v>
      </c>
      <c r="Q7044" s="24">
        <v>304391</v>
      </c>
      <c r="R7044" s="24">
        <v>532685</v>
      </c>
      <c r="S7044" s="24">
        <v>342579</v>
      </c>
      <c r="T7044" s="24">
        <v>599513</v>
      </c>
      <c r="U7044" s="24">
        <v>380203</v>
      </c>
      <c r="V7044" s="24">
        <v>665355</v>
      </c>
    </row>
    <row r="7045" spans="1:22" hidden="1" x14ac:dyDescent="0.3">
      <c r="A7045" s="55"/>
      <c r="B7045" s="55">
        <v>2023</v>
      </c>
      <c r="C7045" s="55" t="s">
        <v>184</v>
      </c>
      <c r="D7045" t="s">
        <v>91</v>
      </c>
      <c r="E7045" s="55" t="s">
        <v>185</v>
      </c>
      <c r="F7045" s="55" t="s">
        <v>391</v>
      </c>
      <c r="G7045" s="23">
        <v>4</v>
      </c>
      <c r="H7045" s="23" t="s">
        <v>29</v>
      </c>
      <c r="I7045" s="24">
        <v>118372</v>
      </c>
      <c r="J7045" s="24">
        <v>189395</v>
      </c>
      <c r="K7045" s="24">
        <v>165720</v>
      </c>
      <c r="L7045" s="24">
        <v>265153</v>
      </c>
      <c r="M7045" s="24">
        <v>213069</v>
      </c>
      <c r="N7045" s="24">
        <v>340911</v>
      </c>
      <c r="O7045" s="24">
        <v>284092</v>
      </c>
      <c r="P7045" s="24">
        <v>454548</v>
      </c>
      <c r="Q7045" s="24">
        <v>355115</v>
      </c>
      <c r="R7045" s="24">
        <v>568184</v>
      </c>
      <c r="S7045" s="24">
        <v>402464</v>
      </c>
      <c r="T7045" s="24">
        <v>643942</v>
      </c>
      <c r="U7045" s="24">
        <v>449813</v>
      </c>
      <c r="V7045" s="24">
        <v>719700</v>
      </c>
    </row>
    <row r="7046" spans="1:22" x14ac:dyDescent="0.3">
      <c r="B7046" s="54" t="s">
        <v>620</v>
      </c>
      <c r="C7046" t="s">
        <v>613</v>
      </c>
      <c r="D7046" t="s">
        <v>91</v>
      </c>
      <c r="E7046" t="s">
        <v>185</v>
      </c>
      <c r="F7046" s="58" t="s">
        <v>391</v>
      </c>
      <c r="G7046" s="23">
        <v>1</v>
      </c>
      <c r="H7046" s="23" t="s">
        <v>14</v>
      </c>
      <c r="I7046" s="24">
        <v>135748</v>
      </c>
      <c r="J7046" s="24">
        <v>237559</v>
      </c>
      <c r="K7046" s="24">
        <v>176017</v>
      </c>
      <c r="L7046" s="24">
        <v>308030</v>
      </c>
      <c r="M7046" s="24">
        <v>210963</v>
      </c>
      <c r="N7046" s="24">
        <v>369185</v>
      </c>
      <c r="O7046" s="24">
        <v>252151</v>
      </c>
      <c r="P7046" s="24">
        <v>441265</v>
      </c>
      <c r="Q7046" s="24">
        <v>297365</v>
      </c>
      <c r="R7046" s="24">
        <v>520388</v>
      </c>
      <c r="S7046" s="24">
        <v>326121</v>
      </c>
      <c r="T7046" s="24">
        <v>570712</v>
      </c>
      <c r="U7046" s="24">
        <v>352104</v>
      </c>
      <c r="V7046" s="24">
        <v>616182</v>
      </c>
    </row>
    <row r="7047" spans="1:22" x14ac:dyDescent="0.3">
      <c r="B7047" s="54" t="s">
        <v>620</v>
      </c>
      <c r="C7047" t="s">
        <v>613</v>
      </c>
      <c r="D7047" t="s">
        <v>91</v>
      </c>
      <c r="E7047" t="s">
        <v>185</v>
      </c>
      <c r="F7047" s="58" t="s">
        <v>391</v>
      </c>
      <c r="G7047" s="23">
        <v>2</v>
      </c>
      <c r="H7047" s="23" t="s">
        <v>30</v>
      </c>
      <c r="I7047" s="24">
        <v>117792</v>
      </c>
      <c r="J7047" s="24">
        <v>206136</v>
      </c>
      <c r="K7047" s="24">
        <v>154576</v>
      </c>
      <c r="L7047" s="24">
        <v>270508</v>
      </c>
      <c r="M7047" s="24">
        <v>188150</v>
      </c>
      <c r="N7047" s="24">
        <v>329262</v>
      </c>
      <c r="O7047" s="24">
        <v>231242</v>
      </c>
      <c r="P7047" s="24">
        <v>404674</v>
      </c>
      <c r="Q7047" s="24">
        <v>275295</v>
      </c>
      <c r="R7047" s="24">
        <v>481766</v>
      </c>
      <c r="S7047" s="24">
        <v>304126</v>
      </c>
      <c r="T7047" s="24">
        <v>532220</v>
      </c>
      <c r="U7047" s="24">
        <v>330562</v>
      </c>
      <c r="V7047" s="24">
        <v>578484</v>
      </c>
    </row>
    <row r="7048" spans="1:22" x14ac:dyDescent="0.3">
      <c r="B7048" s="54" t="s">
        <v>620</v>
      </c>
      <c r="C7048" t="s">
        <v>613</v>
      </c>
      <c r="D7048" t="s">
        <v>91</v>
      </c>
      <c r="E7048" t="s">
        <v>185</v>
      </c>
      <c r="F7048" s="58" t="s">
        <v>391</v>
      </c>
      <c r="G7048" s="23">
        <v>3</v>
      </c>
      <c r="H7048" s="23" t="s">
        <v>31</v>
      </c>
      <c r="I7048" s="24">
        <v>106920</v>
      </c>
      <c r="J7048" s="24">
        <v>187110</v>
      </c>
      <c r="K7048" s="24">
        <v>145420</v>
      </c>
      <c r="L7048" s="24">
        <v>254484</v>
      </c>
      <c r="M7048" s="24">
        <v>183818</v>
      </c>
      <c r="N7048" s="24">
        <v>321681</v>
      </c>
      <c r="O7048" s="24">
        <v>241929</v>
      </c>
      <c r="P7048" s="24">
        <v>423376</v>
      </c>
      <c r="Q7048" s="24">
        <v>299448</v>
      </c>
      <c r="R7048" s="24">
        <v>524034</v>
      </c>
      <c r="S7048" s="24">
        <v>337136</v>
      </c>
      <c r="T7048" s="24">
        <v>589987</v>
      </c>
      <c r="U7048" s="24">
        <v>374296</v>
      </c>
      <c r="V7048" s="24">
        <v>655018</v>
      </c>
    </row>
    <row r="7049" spans="1:22" x14ac:dyDescent="0.3">
      <c r="B7049" s="54" t="s">
        <v>620</v>
      </c>
      <c r="C7049" t="s">
        <v>613</v>
      </c>
      <c r="D7049" t="s">
        <v>91</v>
      </c>
      <c r="E7049" t="s">
        <v>185</v>
      </c>
      <c r="F7049" s="58" t="s">
        <v>391</v>
      </c>
      <c r="G7049" s="23">
        <v>4</v>
      </c>
      <c r="H7049" s="23" t="s">
        <v>29</v>
      </c>
      <c r="I7049" s="24">
        <v>119781</v>
      </c>
      <c r="J7049" s="24">
        <v>191649</v>
      </c>
      <c r="K7049" s="24">
        <v>167693</v>
      </c>
      <c r="L7049" s="24">
        <v>268308</v>
      </c>
      <c r="M7049" s="24">
        <v>215605</v>
      </c>
      <c r="N7049" s="24">
        <v>344968</v>
      </c>
      <c r="O7049" s="24">
        <v>287473</v>
      </c>
      <c r="P7049" s="24">
        <v>459957</v>
      </c>
      <c r="Q7049" s="24">
        <v>359342</v>
      </c>
      <c r="R7049" s="24">
        <v>574947</v>
      </c>
      <c r="S7049" s="24">
        <v>407254</v>
      </c>
      <c r="T7049" s="24">
        <v>651606</v>
      </c>
      <c r="U7049" s="24">
        <v>455166</v>
      </c>
      <c r="V7049" s="24">
        <v>728266</v>
      </c>
    </row>
    <row r="7050" spans="1:22" hidden="1" x14ac:dyDescent="0.3">
      <c r="A7050" s="55"/>
      <c r="B7050" s="55">
        <v>2023</v>
      </c>
      <c r="C7050" s="55" t="s">
        <v>567</v>
      </c>
      <c r="D7050" t="s">
        <v>155</v>
      </c>
      <c r="E7050" s="55" t="s">
        <v>569</v>
      </c>
      <c r="F7050" s="55" t="s">
        <v>400</v>
      </c>
      <c r="G7050" s="23">
        <v>1</v>
      </c>
      <c r="H7050" s="23" t="s">
        <v>14</v>
      </c>
      <c r="I7050" s="24">
        <v>110602</v>
      </c>
      <c r="J7050" s="24">
        <v>193554</v>
      </c>
      <c r="K7050" s="24">
        <v>143592</v>
      </c>
      <c r="L7050" s="24">
        <v>251286</v>
      </c>
      <c r="M7050" s="24">
        <v>171616</v>
      </c>
      <c r="N7050" s="24">
        <v>300327</v>
      </c>
      <c r="O7050" s="24">
        <v>204677</v>
      </c>
      <c r="P7050" s="24">
        <v>358184</v>
      </c>
      <c r="Q7050" s="24">
        <v>241515</v>
      </c>
      <c r="R7050" s="24">
        <v>422652</v>
      </c>
      <c r="S7050" s="24">
        <v>264958</v>
      </c>
      <c r="T7050" s="24">
        <v>463677</v>
      </c>
      <c r="U7050" s="24">
        <v>287030</v>
      </c>
      <c r="V7050" s="24">
        <v>502303</v>
      </c>
    </row>
    <row r="7051" spans="1:22" hidden="1" x14ac:dyDescent="0.3">
      <c r="A7051" s="55"/>
      <c r="B7051" s="55">
        <v>2023</v>
      </c>
      <c r="C7051" s="55" t="s">
        <v>567</v>
      </c>
      <c r="D7051" t="s">
        <v>155</v>
      </c>
      <c r="E7051" s="55" t="s">
        <v>569</v>
      </c>
      <c r="F7051" s="55" t="s">
        <v>400</v>
      </c>
      <c r="G7051" s="23">
        <v>2</v>
      </c>
      <c r="H7051" s="23" t="s">
        <v>30</v>
      </c>
      <c r="I7051" s="24">
        <v>92677</v>
      </c>
      <c r="J7051" s="24">
        <v>162185</v>
      </c>
      <c r="K7051" s="24">
        <v>123307</v>
      </c>
      <c r="L7051" s="24">
        <v>215787</v>
      </c>
      <c r="M7051" s="24">
        <v>151723</v>
      </c>
      <c r="N7051" s="24">
        <v>265516</v>
      </c>
      <c r="O7051" s="24">
        <v>190531</v>
      </c>
      <c r="P7051" s="24">
        <v>333429</v>
      </c>
      <c r="Q7051" s="24">
        <v>230259</v>
      </c>
      <c r="R7051" s="24">
        <v>402953</v>
      </c>
      <c r="S7051" s="24">
        <v>254197</v>
      </c>
      <c r="T7051" s="24">
        <v>444845</v>
      </c>
      <c r="U7051" s="24">
        <v>276595</v>
      </c>
      <c r="V7051" s="24">
        <v>484041</v>
      </c>
    </row>
    <row r="7052" spans="1:22" hidden="1" x14ac:dyDescent="0.3">
      <c r="A7052" s="55"/>
      <c r="B7052" s="55">
        <v>2023</v>
      </c>
      <c r="C7052" s="55" t="s">
        <v>567</v>
      </c>
      <c r="D7052" t="s">
        <v>155</v>
      </c>
      <c r="E7052" s="55" t="s">
        <v>569</v>
      </c>
      <c r="F7052" s="55" t="s">
        <v>400</v>
      </c>
      <c r="G7052" s="23">
        <v>3</v>
      </c>
      <c r="H7052" s="23" t="s">
        <v>31</v>
      </c>
      <c r="I7052" s="24">
        <v>85484</v>
      </c>
      <c r="J7052" s="24">
        <v>149597</v>
      </c>
      <c r="K7052" s="24">
        <v>118057</v>
      </c>
      <c r="L7052" s="24">
        <v>206600</v>
      </c>
      <c r="M7052" s="24">
        <v>149708</v>
      </c>
      <c r="N7052" s="24">
        <v>261989</v>
      </c>
      <c r="O7052" s="24">
        <v>195443</v>
      </c>
      <c r="P7052" s="24">
        <v>342026</v>
      </c>
      <c r="Q7052" s="24">
        <v>243439</v>
      </c>
      <c r="R7052" s="24">
        <v>426019</v>
      </c>
      <c r="S7052" s="24">
        <v>273930</v>
      </c>
      <c r="T7052" s="24">
        <v>479377</v>
      </c>
      <c r="U7052" s="24">
        <v>303957</v>
      </c>
      <c r="V7052" s="24">
        <v>531925</v>
      </c>
    </row>
    <row r="7053" spans="1:22" hidden="1" x14ac:dyDescent="0.3">
      <c r="A7053" s="55"/>
      <c r="B7053" s="55">
        <v>2023</v>
      </c>
      <c r="C7053" s="55" t="s">
        <v>567</v>
      </c>
      <c r="D7053" t="s">
        <v>155</v>
      </c>
      <c r="E7053" s="55" t="s">
        <v>569</v>
      </c>
      <c r="F7053" s="55" t="s">
        <v>400</v>
      </c>
      <c r="G7053" s="23">
        <v>4</v>
      </c>
      <c r="H7053" s="23" t="s">
        <v>29</v>
      </c>
      <c r="I7053" s="24">
        <v>95358</v>
      </c>
      <c r="J7053" s="24">
        <v>152572</v>
      </c>
      <c r="K7053" s="24">
        <v>133501</v>
      </c>
      <c r="L7053" s="24">
        <v>213601</v>
      </c>
      <c r="M7053" s="24">
        <v>171644</v>
      </c>
      <c r="N7053" s="24">
        <v>274630</v>
      </c>
      <c r="O7053" s="24">
        <v>228858</v>
      </c>
      <c r="P7053" s="24">
        <v>366173</v>
      </c>
      <c r="Q7053" s="24">
        <v>286073</v>
      </c>
      <c r="R7053" s="24">
        <v>457716</v>
      </c>
      <c r="S7053" s="24">
        <v>324216</v>
      </c>
      <c r="T7053" s="24">
        <v>518745</v>
      </c>
      <c r="U7053" s="24">
        <v>362359</v>
      </c>
      <c r="V7053" s="24">
        <v>579774</v>
      </c>
    </row>
    <row r="7054" spans="1:22" x14ac:dyDescent="0.3">
      <c r="B7054" s="54" t="s">
        <v>620</v>
      </c>
      <c r="C7054" t="s">
        <v>611</v>
      </c>
      <c r="D7054" t="s">
        <v>155</v>
      </c>
      <c r="E7054" t="s">
        <v>569</v>
      </c>
      <c r="F7054" s="58" t="s">
        <v>400</v>
      </c>
      <c r="G7054" s="23">
        <v>1</v>
      </c>
      <c r="H7054" s="23" t="s">
        <v>14</v>
      </c>
      <c r="I7054" s="24">
        <v>114067</v>
      </c>
      <c r="J7054" s="24">
        <v>199618</v>
      </c>
      <c r="K7054" s="24">
        <v>147937</v>
      </c>
      <c r="L7054" s="24">
        <v>258890</v>
      </c>
      <c r="M7054" s="24">
        <v>177329</v>
      </c>
      <c r="N7054" s="24">
        <v>310326</v>
      </c>
      <c r="O7054" s="24">
        <v>211983</v>
      </c>
      <c r="P7054" s="24">
        <v>370970</v>
      </c>
      <c r="Q7054" s="24">
        <v>250021</v>
      </c>
      <c r="R7054" s="24">
        <v>437537</v>
      </c>
      <c r="S7054" s="24">
        <v>274211</v>
      </c>
      <c r="T7054" s="24">
        <v>479869</v>
      </c>
      <c r="U7054" s="24">
        <v>296088</v>
      </c>
      <c r="V7054" s="24">
        <v>518155</v>
      </c>
    </row>
    <row r="7055" spans="1:22" x14ac:dyDescent="0.3">
      <c r="B7055" s="54" t="s">
        <v>620</v>
      </c>
      <c r="C7055" t="s">
        <v>611</v>
      </c>
      <c r="D7055" t="s">
        <v>155</v>
      </c>
      <c r="E7055" t="s">
        <v>569</v>
      </c>
      <c r="F7055" s="58" t="s">
        <v>400</v>
      </c>
      <c r="G7055" s="23">
        <v>2</v>
      </c>
      <c r="H7055" s="23" t="s">
        <v>30</v>
      </c>
      <c r="I7055" s="24">
        <v>98843</v>
      </c>
      <c r="J7055" s="24">
        <v>172976</v>
      </c>
      <c r="K7055" s="24">
        <v>129758</v>
      </c>
      <c r="L7055" s="24">
        <v>227077</v>
      </c>
      <c r="M7055" s="24">
        <v>157987</v>
      </c>
      <c r="N7055" s="24">
        <v>276477</v>
      </c>
      <c r="O7055" s="24">
        <v>194255</v>
      </c>
      <c r="P7055" s="24">
        <v>339946</v>
      </c>
      <c r="Q7055" s="24">
        <v>231309</v>
      </c>
      <c r="R7055" s="24">
        <v>404791</v>
      </c>
      <c r="S7055" s="24">
        <v>255555</v>
      </c>
      <c r="T7055" s="24">
        <v>447222</v>
      </c>
      <c r="U7055" s="24">
        <v>277801</v>
      </c>
      <c r="V7055" s="24">
        <v>486151</v>
      </c>
    </row>
    <row r="7056" spans="1:22" x14ac:dyDescent="0.3">
      <c r="B7056" s="54" t="s">
        <v>620</v>
      </c>
      <c r="C7056" t="s">
        <v>611</v>
      </c>
      <c r="D7056" t="s">
        <v>155</v>
      </c>
      <c r="E7056" t="s">
        <v>569</v>
      </c>
      <c r="F7056" s="58" t="s">
        <v>400</v>
      </c>
      <c r="G7056" s="23">
        <v>3</v>
      </c>
      <c r="H7056" s="23" t="s">
        <v>31</v>
      </c>
      <c r="I7056" s="24">
        <v>89564</v>
      </c>
      <c r="J7056" s="24">
        <v>156737</v>
      </c>
      <c r="K7056" s="24">
        <v>121770</v>
      </c>
      <c r="L7056" s="24">
        <v>213098</v>
      </c>
      <c r="M7056" s="24">
        <v>153891</v>
      </c>
      <c r="N7056" s="24">
        <v>269309</v>
      </c>
      <c r="O7056" s="24">
        <v>202508</v>
      </c>
      <c r="P7056" s="24">
        <v>354388</v>
      </c>
      <c r="Q7056" s="24">
        <v>250622</v>
      </c>
      <c r="R7056" s="24">
        <v>438588</v>
      </c>
      <c r="S7056" s="24">
        <v>282140</v>
      </c>
      <c r="T7056" s="24">
        <v>493745</v>
      </c>
      <c r="U7056" s="24">
        <v>313211</v>
      </c>
      <c r="V7056" s="24">
        <v>548119</v>
      </c>
    </row>
    <row r="7057" spans="1:22" x14ac:dyDescent="0.3">
      <c r="B7057" s="54" t="s">
        <v>620</v>
      </c>
      <c r="C7057" t="s">
        <v>611</v>
      </c>
      <c r="D7057" t="s">
        <v>155</v>
      </c>
      <c r="E7057" t="s">
        <v>569</v>
      </c>
      <c r="F7057" s="58" t="s">
        <v>400</v>
      </c>
      <c r="G7057" s="23">
        <v>4</v>
      </c>
      <c r="H7057" s="23" t="s">
        <v>29</v>
      </c>
      <c r="I7057" s="24">
        <v>100647</v>
      </c>
      <c r="J7057" s="24">
        <v>161035</v>
      </c>
      <c r="K7057" s="24">
        <v>140905</v>
      </c>
      <c r="L7057" s="24">
        <v>225448</v>
      </c>
      <c r="M7057" s="24">
        <v>181164</v>
      </c>
      <c r="N7057" s="24">
        <v>289862</v>
      </c>
      <c r="O7057" s="24">
        <v>241552</v>
      </c>
      <c r="P7057" s="24">
        <v>386483</v>
      </c>
      <c r="Q7057" s="24">
        <v>301940</v>
      </c>
      <c r="R7057" s="24">
        <v>483104</v>
      </c>
      <c r="S7057" s="24">
        <v>342198</v>
      </c>
      <c r="T7057" s="24">
        <v>547517</v>
      </c>
      <c r="U7057" s="24">
        <v>382457</v>
      </c>
      <c r="V7057" s="24">
        <v>611931</v>
      </c>
    </row>
    <row r="7058" spans="1:22" hidden="1" x14ac:dyDescent="0.3">
      <c r="A7058" s="55"/>
      <c r="B7058" s="55">
        <v>2023</v>
      </c>
      <c r="C7058" s="55" t="s">
        <v>538</v>
      </c>
      <c r="D7058" t="s">
        <v>108</v>
      </c>
      <c r="E7058" s="55" t="s">
        <v>541</v>
      </c>
      <c r="F7058" s="55" t="s">
        <v>108</v>
      </c>
      <c r="G7058" s="23">
        <v>1</v>
      </c>
      <c r="H7058" s="23" t="s">
        <v>14</v>
      </c>
      <c r="I7058" s="24">
        <v>167172</v>
      </c>
      <c r="J7058" s="24">
        <v>292552</v>
      </c>
      <c r="K7058" s="24">
        <v>217001</v>
      </c>
      <c r="L7058" s="24">
        <v>379752</v>
      </c>
      <c r="M7058" s="24">
        <v>259322</v>
      </c>
      <c r="N7058" s="24">
        <v>453813</v>
      </c>
      <c r="O7058" s="24">
        <v>309237</v>
      </c>
      <c r="P7058" s="24">
        <v>541166</v>
      </c>
      <c r="Q7058" s="24">
        <v>364866</v>
      </c>
      <c r="R7058" s="24">
        <v>638516</v>
      </c>
      <c r="S7058" s="24">
        <v>400270</v>
      </c>
      <c r="T7058" s="24">
        <v>700472</v>
      </c>
      <c r="U7058" s="24">
        <v>433592</v>
      </c>
      <c r="V7058" s="24">
        <v>758785</v>
      </c>
    </row>
    <row r="7059" spans="1:22" hidden="1" x14ac:dyDescent="0.3">
      <c r="A7059" s="55"/>
      <c r="B7059" s="55">
        <v>2023</v>
      </c>
      <c r="C7059" s="55" t="s">
        <v>538</v>
      </c>
      <c r="D7059" t="s">
        <v>108</v>
      </c>
      <c r="E7059" s="55" t="s">
        <v>541</v>
      </c>
      <c r="F7059" s="55" t="s">
        <v>108</v>
      </c>
      <c r="G7059" s="23">
        <v>2</v>
      </c>
      <c r="H7059" s="23" t="s">
        <v>30</v>
      </c>
      <c r="I7059" s="24">
        <v>140264</v>
      </c>
      <c r="J7059" s="24">
        <v>245461</v>
      </c>
      <c r="K7059" s="24">
        <v>186550</v>
      </c>
      <c r="L7059" s="24">
        <v>326462</v>
      </c>
      <c r="M7059" s="24">
        <v>229460</v>
      </c>
      <c r="N7059" s="24">
        <v>401555</v>
      </c>
      <c r="O7059" s="24">
        <v>288002</v>
      </c>
      <c r="P7059" s="24">
        <v>504004</v>
      </c>
      <c r="Q7059" s="24">
        <v>347968</v>
      </c>
      <c r="R7059" s="24">
        <v>608944</v>
      </c>
      <c r="S7059" s="24">
        <v>384116</v>
      </c>
      <c r="T7059" s="24">
        <v>672202</v>
      </c>
      <c r="U7059" s="24">
        <v>417926</v>
      </c>
      <c r="V7059" s="24">
        <v>731371</v>
      </c>
    </row>
    <row r="7060" spans="1:22" hidden="1" x14ac:dyDescent="0.3">
      <c r="A7060" s="55"/>
      <c r="B7060" s="55">
        <v>2023</v>
      </c>
      <c r="C7060" s="55" t="s">
        <v>538</v>
      </c>
      <c r="D7060" t="s">
        <v>108</v>
      </c>
      <c r="E7060" s="55" t="s">
        <v>541</v>
      </c>
      <c r="F7060" s="55" t="s">
        <v>108</v>
      </c>
      <c r="G7060" s="23">
        <v>3</v>
      </c>
      <c r="H7060" s="23" t="s">
        <v>31</v>
      </c>
      <c r="I7060" s="24">
        <v>129496</v>
      </c>
      <c r="J7060" s="24">
        <v>226617</v>
      </c>
      <c r="K7060" s="24">
        <v>178861</v>
      </c>
      <c r="L7060" s="24">
        <v>313007</v>
      </c>
      <c r="M7060" s="24">
        <v>226842</v>
      </c>
      <c r="N7060" s="24">
        <v>396974</v>
      </c>
      <c r="O7060" s="24">
        <v>296200</v>
      </c>
      <c r="P7060" s="24">
        <v>518350</v>
      </c>
      <c r="Q7060" s="24">
        <v>368952</v>
      </c>
      <c r="R7060" s="24">
        <v>645665</v>
      </c>
      <c r="S7060" s="24">
        <v>415191</v>
      </c>
      <c r="T7060" s="24">
        <v>726584</v>
      </c>
      <c r="U7060" s="24">
        <v>460735</v>
      </c>
      <c r="V7060" s="24">
        <v>806286</v>
      </c>
    </row>
    <row r="7061" spans="1:22" hidden="1" x14ac:dyDescent="0.3">
      <c r="A7061" s="55"/>
      <c r="B7061" s="55">
        <v>2023</v>
      </c>
      <c r="C7061" s="55" t="s">
        <v>538</v>
      </c>
      <c r="D7061" t="s">
        <v>108</v>
      </c>
      <c r="E7061" s="55" t="s">
        <v>541</v>
      </c>
      <c r="F7061" s="55" t="s">
        <v>108</v>
      </c>
      <c r="G7061" s="23">
        <v>4</v>
      </c>
      <c r="H7061" s="23" t="s">
        <v>29</v>
      </c>
      <c r="I7061" s="24">
        <v>144134</v>
      </c>
      <c r="J7061" s="24">
        <v>230615</v>
      </c>
      <c r="K7061" s="24">
        <v>201788</v>
      </c>
      <c r="L7061" s="24">
        <v>322861</v>
      </c>
      <c r="M7061" s="24">
        <v>259442</v>
      </c>
      <c r="N7061" s="24">
        <v>415107</v>
      </c>
      <c r="O7061" s="24">
        <v>345923</v>
      </c>
      <c r="P7061" s="24">
        <v>553476</v>
      </c>
      <c r="Q7061" s="24">
        <v>432403</v>
      </c>
      <c r="R7061" s="24">
        <v>691846</v>
      </c>
      <c r="S7061" s="24">
        <v>490057</v>
      </c>
      <c r="T7061" s="24">
        <v>784092</v>
      </c>
      <c r="U7061" s="24">
        <v>547711</v>
      </c>
      <c r="V7061" s="24">
        <v>876338</v>
      </c>
    </row>
    <row r="7062" spans="1:22" x14ac:dyDescent="0.3">
      <c r="B7062" s="54" t="s">
        <v>620</v>
      </c>
      <c r="C7062" t="s">
        <v>615</v>
      </c>
      <c r="D7062" t="s">
        <v>108</v>
      </c>
      <c r="E7062" t="s">
        <v>541</v>
      </c>
      <c r="F7062" s="58" t="s">
        <v>108</v>
      </c>
      <c r="G7062" s="23">
        <v>1</v>
      </c>
      <c r="H7062" s="23" t="s">
        <v>14</v>
      </c>
      <c r="I7062" s="24">
        <v>167402</v>
      </c>
      <c r="J7062" s="24">
        <v>292953</v>
      </c>
      <c r="K7062" s="24">
        <v>217094</v>
      </c>
      <c r="L7062" s="24">
        <v>379915</v>
      </c>
      <c r="M7062" s="24">
        <v>260218</v>
      </c>
      <c r="N7062" s="24">
        <v>455381</v>
      </c>
      <c r="O7062" s="24">
        <v>311056</v>
      </c>
      <c r="P7062" s="24">
        <v>544348</v>
      </c>
      <c r="Q7062" s="24">
        <v>366860</v>
      </c>
      <c r="R7062" s="24">
        <v>642005</v>
      </c>
      <c r="S7062" s="24">
        <v>402349</v>
      </c>
      <c r="T7062" s="24">
        <v>704111</v>
      </c>
      <c r="U7062" s="24">
        <v>434437</v>
      </c>
      <c r="V7062" s="24">
        <v>760265</v>
      </c>
    </row>
    <row r="7063" spans="1:22" x14ac:dyDescent="0.3">
      <c r="B7063" s="54" t="s">
        <v>620</v>
      </c>
      <c r="C7063" t="s">
        <v>615</v>
      </c>
      <c r="D7063" t="s">
        <v>108</v>
      </c>
      <c r="E7063" t="s">
        <v>541</v>
      </c>
      <c r="F7063" s="58" t="s">
        <v>108</v>
      </c>
      <c r="G7063" s="23">
        <v>2</v>
      </c>
      <c r="H7063" s="23" t="s">
        <v>30</v>
      </c>
      <c r="I7063" s="24">
        <v>145117</v>
      </c>
      <c r="J7063" s="24">
        <v>253955</v>
      </c>
      <c r="K7063" s="24">
        <v>190484</v>
      </c>
      <c r="L7063" s="24">
        <v>333347</v>
      </c>
      <c r="M7063" s="24">
        <v>231905</v>
      </c>
      <c r="N7063" s="24">
        <v>405833</v>
      </c>
      <c r="O7063" s="24">
        <v>285106</v>
      </c>
      <c r="P7063" s="24">
        <v>498936</v>
      </c>
      <c r="Q7063" s="24">
        <v>339470</v>
      </c>
      <c r="R7063" s="24">
        <v>594072</v>
      </c>
      <c r="S7063" s="24">
        <v>375044</v>
      </c>
      <c r="T7063" s="24">
        <v>656327</v>
      </c>
      <c r="U7063" s="24">
        <v>407678</v>
      </c>
      <c r="V7063" s="24">
        <v>713436</v>
      </c>
    </row>
    <row r="7064" spans="1:22" x14ac:dyDescent="0.3">
      <c r="B7064" s="54" t="s">
        <v>620</v>
      </c>
      <c r="C7064" t="s">
        <v>615</v>
      </c>
      <c r="D7064" t="s">
        <v>108</v>
      </c>
      <c r="E7064" t="s">
        <v>541</v>
      </c>
      <c r="F7064" s="58" t="s">
        <v>108</v>
      </c>
      <c r="G7064" s="23">
        <v>3</v>
      </c>
      <c r="H7064" s="23" t="s">
        <v>31</v>
      </c>
      <c r="I7064" s="24">
        <v>131560</v>
      </c>
      <c r="J7064" s="24">
        <v>230229</v>
      </c>
      <c r="K7064" s="24">
        <v>178886</v>
      </c>
      <c r="L7064" s="24">
        <v>313051</v>
      </c>
      <c r="M7064" s="24">
        <v>226087</v>
      </c>
      <c r="N7064" s="24">
        <v>395652</v>
      </c>
      <c r="O7064" s="24">
        <v>297526</v>
      </c>
      <c r="P7064" s="24">
        <v>520671</v>
      </c>
      <c r="Q7064" s="24">
        <v>368230</v>
      </c>
      <c r="R7064" s="24">
        <v>644402</v>
      </c>
      <c r="S7064" s="24">
        <v>414548</v>
      </c>
      <c r="T7064" s="24">
        <v>725459</v>
      </c>
      <c r="U7064" s="24">
        <v>460212</v>
      </c>
      <c r="V7064" s="24">
        <v>805372</v>
      </c>
    </row>
    <row r="7065" spans="1:22" x14ac:dyDescent="0.3">
      <c r="B7065" s="54" t="s">
        <v>620</v>
      </c>
      <c r="C7065" t="s">
        <v>615</v>
      </c>
      <c r="D7065" t="s">
        <v>108</v>
      </c>
      <c r="E7065" t="s">
        <v>541</v>
      </c>
      <c r="F7065" s="58" t="s">
        <v>108</v>
      </c>
      <c r="G7065" s="23">
        <v>4</v>
      </c>
      <c r="H7065" s="23" t="s">
        <v>29</v>
      </c>
      <c r="I7065" s="24">
        <v>147707</v>
      </c>
      <c r="J7065" s="24">
        <v>236332</v>
      </c>
      <c r="K7065" s="24">
        <v>206790</v>
      </c>
      <c r="L7065" s="24">
        <v>330864</v>
      </c>
      <c r="M7065" s="24">
        <v>265873</v>
      </c>
      <c r="N7065" s="24">
        <v>425397</v>
      </c>
      <c r="O7065" s="24">
        <v>354498</v>
      </c>
      <c r="P7065" s="24">
        <v>567196</v>
      </c>
      <c r="Q7065" s="24">
        <v>443122</v>
      </c>
      <c r="R7065" s="24">
        <v>708995</v>
      </c>
      <c r="S7065" s="24">
        <v>502205</v>
      </c>
      <c r="T7065" s="24">
        <v>803528</v>
      </c>
      <c r="U7065" s="24">
        <v>561288</v>
      </c>
      <c r="V7065" s="24">
        <v>898061</v>
      </c>
    </row>
    <row r="7066" spans="1:22" hidden="1" x14ac:dyDescent="0.3">
      <c r="A7066" s="55"/>
      <c r="B7066" s="55">
        <v>2023</v>
      </c>
      <c r="C7066" s="55" t="s">
        <v>538</v>
      </c>
      <c r="D7066" t="s">
        <v>96</v>
      </c>
      <c r="E7066" s="55" t="s">
        <v>540</v>
      </c>
      <c r="F7066" s="55" t="s">
        <v>103</v>
      </c>
      <c r="G7066" s="23">
        <v>1</v>
      </c>
      <c r="H7066" s="23" t="s">
        <v>14</v>
      </c>
      <c r="I7066" s="24">
        <v>149828</v>
      </c>
      <c r="J7066" s="24">
        <v>262200</v>
      </c>
      <c r="K7066" s="24">
        <v>194535</v>
      </c>
      <c r="L7066" s="24">
        <v>340436</v>
      </c>
      <c r="M7066" s="24">
        <v>232516</v>
      </c>
      <c r="N7066" s="24">
        <v>406902</v>
      </c>
      <c r="O7066" s="24">
        <v>277329</v>
      </c>
      <c r="P7066" s="24">
        <v>485326</v>
      </c>
      <c r="Q7066" s="24">
        <v>327259</v>
      </c>
      <c r="R7066" s="24">
        <v>572703</v>
      </c>
      <c r="S7066" s="24">
        <v>359031</v>
      </c>
      <c r="T7066" s="24">
        <v>628303</v>
      </c>
      <c r="U7066" s="24">
        <v>388950</v>
      </c>
      <c r="V7066" s="24">
        <v>680662</v>
      </c>
    </row>
    <row r="7067" spans="1:22" hidden="1" x14ac:dyDescent="0.3">
      <c r="A7067" s="55"/>
      <c r="B7067" s="55">
        <v>2023</v>
      </c>
      <c r="C7067" s="55" t="s">
        <v>538</v>
      </c>
      <c r="D7067" t="s">
        <v>96</v>
      </c>
      <c r="E7067" s="55" t="s">
        <v>540</v>
      </c>
      <c r="F7067" s="55" t="s">
        <v>103</v>
      </c>
      <c r="G7067" s="23">
        <v>2</v>
      </c>
      <c r="H7067" s="23" t="s">
        <v>30</v>
      </c>
      <c r="I7067" s="24">
        <v>125454</v>
      </c>
      <c r="J7067" s="24">
        <v>219545</v>
      </c>
      <c r="K7067" s="24">
        <v>166952</v>
      </c>
      <c r="L7067" s="24">
        <v>292166</v>
      </c>
      <c r="M7067" s="24">
        <v>205467</v>
      </c>
      <c r="N7067" s="24">
        <v>359567</v>
      </c>
      <c r="O7067" s="24">
        <v>258094</v>
      </c>
      <c r="P7067" s="24">
        <v>451665</v>
      </c>
      <c r="Q7067" s="24">
        <v>311952</v>
      </c>
      <c r="R7067" s="24">
        <v>545916</v>
      </c>
      <c r="S7067" s="24">
        <v>344398</v>
      </c>
      <c r="T7067" s="24">
        <v>602696</v>
      </c>
      <c r="U7067" s="24">
        <v>374760</v>
      </c>
      <c r="V7067" s="24">
        <v>655831</v>
      </c>
    </row>
    <row r="7068" spans="1:22" hidden="1" x14ac:dyDescent="0.3">
      <c r="A7068" s="55"/>
      <c r="B7068" s="55">
        <v>2023</v>
      </c>
      <c r="C7068" s="55" t="s">
        <v>538</v>
      </c>
      <c r="D7068" t="s">
        <v>96</v>
      </c>
      <c r="E7068" s="55" t="s">
        <v>540</v>
      </c>
      <c r="F7068" s="55" t="s">
        <v>103</v>
      </c>
      <c r="G7068" s="23">
        <v>3</v>
      </c>
      <c r="H7068" s="23" t="s">
        <v>31</v>
      </c>
      <c r="I7068" s="24">
        <v>115659</v>
      </c>
      <c r="J7068" s="24">
        <v>202404</v>
      </c>
      <c r="K7068" s="24">
        <v>159719</v>
      </c>
      <c r="L7068" s="24">
        <v>279509</v>
      </c>
      <c r="M7068" s="24">
        <v>202526</v>
      </c>
      <c r="N7068" s="24">
        <v>354420</v>
      </c>
      <c r="O7068" s="24">
        <v>264367</v>
      </c>
      <c r="P7068" s="24">
        <v>462643</v>
      </c>
      <c r="Q7068" s="24">
        <v>329283</v>
      </c>
      <c r="R7068" s="24">
        <v>576245</v>
      </c>
      <c r="S7068" s="24">
        <v>370511</v>
      </c>
      <c r="T7068" s="24">
        <v>648395</v>
      </c>
      <c r="U7068" s="24">
        <v>411110</v>
      </c>
      <c r="V7068" s="24">
        <v>719443</v>
      </c>
    </row>
    <row r="7069" spans="1:22" hidden="1" x14ac:dyDescent="0.3">
      <c r="A7069" s="55"/>
      <c r="B7069" s="55">
        <v>2023</v>
      </c>
      <c r="C7069" s="55" t="s">
        <v>538</v>
      </c>
      <c r="D7069" t="s">
        <v>96</v>
      </c>
      <c r="E7069" s="55" t="s">
        <v>540</v>
      </c>
      <c r="F7069" s="55" t="s">
        <v>103</v>
      </c>
      <c r="G7069" s="23">
        <v>4</v>
      </c>
      <c r="H7069" s="23" t="s">
        <v>29</v>
      </c>
      <c r="I7069" s="24">
        <v>129175</v>
      </c>
      <c r="J7069" s="24">
        <v>206680</v>
      </c>
      <c r="K7069" s="24">
        <v>180845</v>
      </c>
      <c r="L7069" s="24">
        <v>289352</v>
      </c>
      <c r="M7069" s="24">
        <v>232515</v>
      </c>
      <c r="N7069" s="24">
        <v>372024</v>
      </c>
      <c r="O7069" s="24">
        <v>310020</v>
      </c>
      <c r="P7069" s="24">
        <v>496032</v>
      </c>
      <c r="Q7069" s="24">
        <v>387525</v>
      </c>
      <c r="R7069" s="24">
        <v>620039</v>
      </c>
      <c r="S7069" s="24">
        <v>439195</v>
      </c>
      <c r="T7069" s="24">
        <v>702711</v>
      </c>
      <c r="U7069" s="24">
        <v>490865</v>
      </c>
      <c r="V7069" s="24">
        <v>785383</v>
      </c>
    </row>
    <row r="7070" spans="1:22" x14ac:dyDescent="0.3">
      <c r="B7070" s="54" t="s">
        <v>620</v>
      </c>
      <c r="C7070" t="s">
        <v>615</v>
      </c>
      <c r="D7070" t="s">
        <v>96</v>
      </c>
      <c r="E7070" t="s">
        <v>540</v>
      </c>
      <c r="F7070" s="58" t="s">
        <v>103</v>
      </c>
      <c r="G7070" s="23">
        <v>1</v>
      </c>
      <c r="H7070" s="23" t="s">
        <v>14</v>
      </c>
      <c r="I7070" s="24">
        <v>151433</v>
      </c>
      <c r="J7070" s="24">
        <v>265008</v>
      </c>
      <c r="K7070" s="24">
        <v>196509</v>
      </c>
      <c r="L7070" s="24">
        <v>343891</v>
      </c>
      <c r="M7070" s="24">
        <v>235626</v>
      </c>
      <c r="N7070" s="24">
        <v>412345</v>
      </c>
      <c r="O7070" s="24">
        <v>281782</v>
      </c>
      <c r="P7070" s="24">
        <v>493119</v>
      </c>
      <c r="Q7070" s="24">
        <v>332440</v>
      </c>
      <c r="R7070" s="24">
        <v>581771</v>
      </c>
      <c r="S7070" s="24">
        <v>364646</v>
      </c>
      <c r="T7070" s="24">
        <v>638130</v>
      </c>
      <c r="U7070" s="24">
        <v>393844</v>
      </c>
      <c r="V7070" s="24">
        <v>689227</v>
      </c>
    </row>
    <row r="7071" spans="1:22" x14ac:dyDescent="0.3">
      <c r="B7071" s="54" t="s">
        <v>620</v>
      </c>
      <c r="C7071" t="s">
        <v>615</v>
      </c>
      <c r="D7071" t="s">
        <v>96</v>
      </c>
      <c r="E7071" t="s">
        <v>540</v>
      </c>
      <c r="F7071" s="58" t="s">
        <v>103</v>
      </c>
      <c r="G7071" s="23">
        <v>2</v>
      </c>
      <c r="H7071" s="23" t="s">
        <v>30</v>
      </c>
      <c r="I7071" s="24">
        <v>130752</v>
      </c>
      <c r="J7071" s="24">
        <v>228815</v>
      </c>
      <c r="K7071" s="24">
        <v>171814</v>
      </c>
      <c r="L7071" s="24">
        <v>300674</v>
      </c>
      <c r="M7071" s="24">
        <v>209350</v>
      </c>
      <c r="N7071" s="24">
        <v>366362</v>
      </c>
      <c r="O7071" s="24">
        <v>257699</v>
      </c>
      <c r="P7071" s="24">
        <v>450974</v>
      </c>
      <c r="Q7071" s="24">
        <v>307020</v>
      </c>
      <c r="R7071" s="24">
        <v>537286</v>
      </c>
      <c r="S7071" s="24">
        <v>339277</v>
      </c>
      <c r="T7071" s="24">
        <v>593735</v>
      </c>
      <c r="U7071" s="24">
        <v>368920</v>
      </c>
      <c r="V7071" s="24">
        <v>645609</v>
      </c>
    </row>
    <row r="7072" spans="1:22" x14ac:dyDescent="0.3">
      <c r="B7072" s="54" t="s">
        <v>620</v>
      </c>
      <c r="C7072" t="s">
        <v>615</v>
      </c>
      <c r="D7072" t="s">
        <v>96</v>
      </c>
      <c r="E7072" t="s">
        <v>540</v>
      </c>
      <c r="F7072" s="58" t="s">
        <v>103</v>
      </c>
      <c r="G7072" s="23">
        <v>3</v>
      </c>
      <c r="H7072" s="23" t="s">
        <v>31</v>
      </c>
      <c r="I7072" s="24">
        <v>117934</v>
      </c>
      <c r="J7072" s="24">
        <v>206384</v>
      </c>
      <c r="K7072" s="24">
        <v>160191</v>
      </c>
      <c r="L7072" s="24">
        <v>280334</v>
      </c>
      <c r="M7072" s="24">
        <v>202332</v>
      </c>
      <c r="N7072" s="24">
        <v>354080</v>
      </c>
      <c r="O7072" s="24">
        <v>266135</v>
      </c>
      <c r="P7072" s="24">
        <v>465736</v>
      </c>
      <c r="Q7072" s="24">
        <v>329255</v>
      </c>
      <c r="R7072" s="24">
        <v>576196</v>
      </c>
      <c r="S7072" s="24">
        <v>370577</v>
      </c>
      <c r="T7072" s="24">
        <v>648509</v>
      </c>
      <c r="U7072" s="24">
        <v>411291</v>
      </c>
      <c r="V7072" s="24">
        <v>719760</v>
      </c>
    </row>
    <row r="7073" spans="1:22" x14ac:dyDescent="0.3">
      <c r="B7073" s="54" t="s">
        <v>620</v>
      </c>
      <c r="C7073" t="s">
        <v>615</v>
      </c>
      <c r="D7073" t="s">
        <v>96</v>
      </c>
      <c r="E7073" t="s">
        <v>540</v>
      </c>
      <c r="F7073" s="58" t="s">
        <v>103</v>
      </c>
      <c r="G7073" s="23">
        <v>4</v>
      </c>
      <c r="H7073" s="23" t="s">
        <v>29</v>
      </c>
      <c r="I7073" s="24">
        <v>133604</v>
      </c>
      <c r="J7073" s="24">
        <v>213767</v>
      </c>
      <c r="K7073" s="24">
        <v>187046</v>
      </c>
      <c r="L7073" s="24">
        <v>299274</v>
      </c>
      <c r="M7073" s="24">
        <v>240488</v>
      </c>
      <c r="N7073" s="24">
        <v>384781</v>
      </c>
      <c r="O7073" s="24">
        <v>320651</v>
      </c>
      <c r="P7073" s="24">
        <v>513041</v>
      </c>
      <c r="Q7073" s="24">
        <v>400813</v>
      </c>
      <c r="R7073" s="24">
        <v>641301</v>
      </c>
      <c r="S7073" s="24">
        <v>454255</v>
      </c>
      <c r="T7073" s="24">
        <v>726808</v>
      </c>
      <c r="U7073" s="24">
        <v>507697</v>
      </c>
      <c r="V7073" s="24">
        <v>812315</v>
      </c>
    </row>
    <row r="7074" spans="1:22" hidden="1" x14ac:dyDescent="0.3">
      <c r="A7074" s="55"/>
      <c r="B7074" s="55">
        <v>2023</v>
      </c>
      <c r="C7074" s="55" t="s">
        <v>184</v>
      </c>
      <c r="D7074" t="s">
        <v>172</v>
      </c>
      <c r="E7074" s="55" t="s">
        <v>531</v>
      </c>
      <c r="F7074" s="55" t="s">
        <v>219</v>
      </c>
      <c r="G7074" s="23">
        <v>1</v>
      </c>
      <c r="H7074" s="23" t="s">
        <v>14</v>
      </c>
      <c r="I7074" s="24">
        <v>133560</v>
      </c>
      <c r="J7074" s="24">
        <v>233729</v>
      </c>
      <c r="K7074" s="24">
        <v>173324</v>
      </c>
      <c r="L7074" s="24">
        <v>303317</v>
      </c>
      <c r="M7074" s="24">
        <v>207087</v>
      </c>
      <c r="N7074" s="24">
        <v>362403</v>
      </c>
      <c r="O7074" s="24">
        <v>246894</v>
      </c>
      <c r="P7074" s="24">
        <v>432064</v>
      </c>
      <c r="Q7074" s="24">
        <v>291269</v>
      </c>
      <c r="R7074" s="24">
        <v>509721</v>
      </c>
      <c r="S7074" s="24">
        <v>319515</v>
      </c>
      <c r="T7074" s="24">
        <v>559151</v>
      </c>
      <c r="U7074" s="24">
        <v>346085</v>
      </c>
      <c r="V7074" s="24">
        <v>605648</v>
      </c>
    </row>
    <row r="7075" spans="1:22" hidden="1" x14ac:dyDescent="0.3">
      <c r="A7075" s="55"/>
      <c r="B7075" s="55">
        <v>2023</v>
      </c>
      <c r="C7075" s="55" t="s">
        <v>184</v>
      </c>
      <c r="D7075" t="s">
        <v>172</v>
      </c>
      <c r="E7075" s="55" t="s">
        <v>531</v>
      </c>
      <c r="F7075" s="55" t="s">
        <v>219</v>
      </c>
      <c r="G7075" s="23">
        <v>2</v>
      </c>
      <c r="H7075" s="23" t="s">
        <v>30</v>
      </c>
      <c r="I7075" s="24">
        <v>112306</v>
      </c>
      <c r="J7075" s="24">
        <v>196535</v>
      </c>
      <c r="K7075" s="24">
        <v>149272</v>
      </c>
      <c r="L7075" s="24">
        <v>261226</v>
      </c>
      <c r="M7075" s="24">
        <v>183501</v>
      </c>
      <c r="N7075" s="24">
        <v>321126</v>
      </c>
      <c r="O7075" s="24">
        <v>230121</v>
      </c>
      <c r="P7075" s="24">
        <v>402712</v>
      </c>
      <c r="Q7075" s="24">
        <v>277922</v>
      </c>
      <c r="R7075" s="24">
        <v>486363</v>
      </c>
      <c r="S7075" s="24">
        <v>306755</v>
      </c>
      <c r="T7075" s="24">
        <v>536822</v>
      </c>
      <c r="U7075" s="24">
        <v>333711</v>
      </c>
      <c r="V7075" s="24">
        <v>583995</v>
      </c>
    </row>
    <row r="7076" spans="1:22" hidden="1" x14ac:dyDescent="0.3">
      <c r="A7076" s="55"/>
      <c r="B7076" s="55">
        <v>2023</v>
      </c>
      <c r="C7076" s="55" t="s">
        <v>184</v>
      </c>
      <c r="D7076" t="s">
        <v>172</v>
      </c>
      <c r="E7076" s="55" t="s">
        <v>531</v>
      </c>
      <c r="F7076" s="55" t="s">
        <v>219</v>
      </c>
      <c r="G7076" s="23">
        <v>3</v>
      </c>
      <c r="H7076" s="23" t="s">
        <v>31</v>
      </c>
      <c r="I7076" s="24">
        <v>103840</v>
      </c>
      <c r="J7076" s="24">
        <v>181720</v>
      </c>
      <c r="K7076" s="24">
        <v>143454</v>
      </c>
      <c r="L7076" s="24">
        <v>251045</v>
      </c>
      <c r="M7076" s="24">
        <v>181975</v>
      </c>
      <c r="N7076" s="24">
        <v>318456</v>
      </c>
      <c r="O7076" s="24">
        <v>237692</v>
      </c>
      <c r="P7076" s="24">
        <v>415961</v>
      </c>
      <c r="Q7076" s="24">
        <v>296090</v>
      </c>
      <c r="R7076" s="24">
        <v>518157</v>
      </c>
      <c r="S7076" s="24">
        <v>333235</v>
      </c>
      <c r="T7076" s="24">
        <v>583161</v>
      </c>
      <c r="U7076" s="24">
        <v>369831</v>
      </c>
      <c r="V7076" s="24">
        <v>647204</v>
      </c>
    </row>
    <row r="7077" spans="1:22" hidden="1" x14ac:dyDescent="0.3">
      <c r="A7077" s="55"/>
      <c r="B7077" s="55">
        <v>2023</v>
      </c>
      <c r="C7077" s="55" t="s">
        <v>184</v>
      </c>
      <c r="D7077" t="s">
        <v>172</v>
      </c>
      <c r="E7077" s="55" t="s">
        <v>531</v>
      </c>
      <c r="F7077" s="55" t="s">
        <v>219</v>
      </c>
      <c r="G7077" s="23">
        <v>4</v>
      </c>
      <c r="H7077" s="23" t="s">
        <v>29</v>
      </c>
      <c r="I7077" s="24">
        <v>115159</v>
      </c>
      <c r="J7077" s="24">
        <v>184255</v>
      </c>
      <c r="K7077" s="24">
        <v>161223</v>
      </c>
      <c r="L7077" s="24">
        <v>257957</v>
      </c>
      <c r="M7077" s="24">
        <v>207287</v>
      </c>
      <c r="N7077" s="24">
        <v>331659</v>
      </c>
      <c r="O7077" s="24">
        <v>276382</v>
      </c>
      <c r="P7077" s="24">
        <v>442212</v>
      </c>
      <c r="Q7077" s="24">
        <v>345478</v>
      </c>
      <c r="R7077" s="24">
        <v>552765</v>
      </c>
      <c r="S7077" s="24">
        <v>391542</v>
      </c>
      <c r="T7077" s="24">
        <v>626467</v>
      </c>
      <c r="U7077" s="24">
        <v>437605</v>
      </c>
      <c r="V7077" s="24">
        <v>700169</v>
      </c>
    </row>
    <row r="7078" spans="1:22" x14ac:dyDescent="0.3">
      <c r="B7078" s="54" t="s">
        <v>620</v>
      </c>
      <c r="C7078" t="s">
        <v>613</v>
      </c>
      <c r="D7078" t="s">
        <v>172</v>
      </c>
      <c r="E7078" t="s">
        <v>531</v>
      </c>
      <c r="F7078" s="58" t="s">
        <v>219</v>
      </c>
      <c r="G7078" s="23">
        <v>1</v>
      </c>
      <c r="H7078" s="23" t="s">
        <v>14</v>
      </c>
      <c r="I7078" s="24">
        <v>132032</v>
      </c>
      <c r="J7078" s="24">
        <v>231056</v>
      </c>
      <c r="K7078" s="24">
        <v>171201</v>
      </c>
      <c r="L7078" s="24">
        <v>299602</v>
      </c>
      <c r="M7078" s="24">
        <v>205193</v>
      </c>
      <c r="N7078" s="24">
        <v>359087</v>
      </c>
      <c r="O7078" s="24">
        <v>245257</v>
      </c>
      <c r="P7078" s="24">
        <v>429200</v>
      </c>
      <c r="Q7078" s="24">
        <v>289236</v>
      </c>
      <c r="R7078" s="24">
        <v>506163</v>
      </c>
      <c r="S7078" s="24">
        <v>317207</v>
      </c>
      <c r="T7078" s="24">
        <v>555113</v>
      </c>
      <c r="U7078" s="24">
        <v>342482</v>
      </c>
      <c r="V7078" s="24">
        <v>599344</v>
      </c>
    </row>
    <row r="7079" spans="1:22" x14ac:dyDescent="0.3">
      <c r="B7079" s="54" t="s">
        <v>620</v>
      </c>
      <c r="C7079" t="s">
        <v>613</v>
      </c>
      <c r="D7079" t="s">
        <v>172</v>
      </c>
      <c r="E7079" t="s">
        <v>531</v>
      </c>
      <c r="F7079" s="58" t="s">
        <v>219</v>
      </c>
      <c r="G7079" s="23">
        <v>2</v>
      </c>
      <c r="H7079" s="23" t="s">
        <v>30</v>
      </c>
      <c r="I7079" s="24">
        <v>114557</v>
      </c>
      <c r="J7079" s="24">
        <v>200474</v>
      </c>
      <c r="K7079" s="24">
        <v>150334</v>
      </c>
      <c r="L7079" s="24">
        <v>263085</v>
      </c>
      <c r="M7079" s="24">
        <v>182990</v>
      </c>
      <c r="N7079" s="24">
        <v>320233</v>
      </c>
      <c r="O7079" s="24">
        <v>224908</v>
      </c>
      <c r="P7079" s="24">
        <v>393589</v>
      </c>
      <c r="Q7079" s="24">
        <v>267757</v>
      </c>
      <c r="R7079" s="24">
        <v>468575</v>
      </c>
      <c r="S7079" s="24">
        <v>295801</v>
      </c>
      <c r="T7079" s="24">
        <v>517651</v>
      </c>
      <c r="U7079" s="24">
        <v>321516</v>
      </c>
      <c r="V7079" s="24">
        <v>562652</v>
      </c>
    </row>
    <row r="7080" spans="1:22" x14ac:dyDescent="0.3">
      <c r="B7080" s="54" t="s">
        <v>620</v>
      </c>
      <c r="C7080" t="s">
        <v>613</v>
      </c>
      <c r="D7080" t="s">
        <v>172</v>
      </c>
      <c r="E7080" t="s">
        <v>531</v>
      </c>
      <c r="F7080" s="58" t="s">
        <v>219</v>
      </c>
      <c r="G7080" s="23">
        <v>3</v>
      </c>
      <c r="H7080" s="23" t="s">
        <v>31</v>
      </c>
      <c r="I7080" s="24">
        <v>103971</v>
      </c>
      <c r="J7080" s="24">
        <v>181950</v>
      </c>
      <c r="K7080" s="24">
        <v>141406</v>
      </c>
      <c r="L7080" s="24">
        <v>247460</v>
      </c>
      <c r="M7080" s="24">
        <v>178742</v>
      </c>
      <c r="N7080" s="24">
        <v>312798</v>
      </c>
      <c r="O7080" s="24">
        <v>235246</v>
      </c>
      <c r="P7080" s="24">
        <v>411680</v>
      </c>
      <c r="Q7080" s="24">
        <v>291173</v>
      </c>
      <c r="R7080" s="24">
        <v>509553</v>
      </c>
      <c r="S7080" s="24">
        <v>327817</v>
      </c>
      <c r="T7080" s="24">
        <v>573680</v>
      </c>
      <c r="U7080" s="24">
        <v>363948</v>
      </c>
      <c r="V7080" s="24">
        <v>636909</v>
      </c>
    </row>
    <row r="7081" spans="1:22" x14ac:dyDescent="0.3">
      <c r="B7081" s="54" t="s">
        <v>620</v>
      </c>
      <c r="C7081" t="s">
        <v>613</v>
      </c>
      <c r="D7081" t="s">
        <v>172</v>
      </c>
      <c r="E7081" t="s">
        <v>531</v>
      </c>
      <c r="F7081" s="58" t="s">
        <v>219</v>
      </c>
      <c r="G7081" s="23">
        <v>4</v>
      </c>
      <c r="H7081" s="23" t="s">
        <v>29</v>
      </c>
      <c r="I7081" s="24">
        <v>116501</v>
      </c>
      <c r="J7081" s="24">
        <v>186402</v>
      </c>
      <c r="K7081" s="24">
        <v>163102</v>
      </c>
      <c r="L7081" s="24">
        <v>260963</v>
      </c>
      <c r="M7081" s="24">
        <v>209702</v>
      </c>
      <c r="N7081" s="24">
        <v>335524</v>
      </c>
      <c r="O7081" s="24">
        <v>279603</v>
      </c>
      <c r="P7081" s="24">
        <v>447365</v>
      </c>
      <c r="Q7081" s="24">
        <v>349504</v>
      </c>
      <c r="R7081" s="24">
        <v>559206</v>
      </c>
      <c r="S7081" s="24">
        <v>396104</v>
      </c>
      <c r="T7081" s="24">
        <v>633767</v>
      </c>
      <c r="U7081" s="24">
        <v>442705</v>
      </c>
      <c r="V7081" s="24">
        <v>708328</v>
      </c>
    </row>
    <row r="7082" spans="1:22" hidden="1" x14ac:dyDescent="0.3">
      <c r="A7082" s="55"/>
      <c r="B7082" s="55">
        <v>2023</v>
      </c>
      <c r="C7082" s="55" t="s">
        <v>544</v>
      </c>
      <c r="D7082" t="s">
        <v>179</v>
      </c>
      <c r="E7082" s="55" t="s">
        <v>549</v>
      </c>
      <c r="F7082" s="55" t="s">
        <v>417</v>
      </c>
      <c r="G7082" s="23">
        <v>1</v>
      </c>
      <c r="H7082" s="23" t="s">
        <v>14</v>
      </c>
      <c r="I7082" s="24">
        <v>121700</v>
      </c>
      <c r="J7082" s="24">
        <v>212974</v>
      </c>
      <c r="K7082" s="24">
        <v>157886</v>
      </c>
      <c r="L7082" s="24">
        <v>276300</v>
      </c>
      <c r="M7082" s="24">
        <v>188600</v>
      </c>
      <c r="N7082" s="24">
        <v>330050</v>
      </c>
      <c r="O7082" s="24">
        <v>224795</v>
      </c>
      <c r="P7082" s="24">
        <v>393391</v>
      </c>
      <c r="Q7082" s="24">
        <v>265157</v>
      </c>
      <c r="R7082" s="24">
        <v>464025</v>
      </c>
      <c r="S7082" s="24">
        <v>290853</v>
      </c>
      <c r="T7082" s="24">
        <v>508993</v>
      </c>
      <c r="U7082" s="24">
        <v>315009</v>
      </c>
      <c r="V7082" s="24">
        <v>551265</v>
      </c>
    </row>
    <row r="7083" spans="1:22" hidden="1" x14ac:dyDescent="0.3">
      <c r="A7083" s="55"/>
      <c r="B7083" s="55">
        <v>2023</v>
      </c>
      <c r="C7083" s="55" t="s">
        <v>544</v>
      </c>
      <c r="D7083" t="s">
        <v>179</v>
      </c>
      <c r="E7083" s="55" t="s">
        <v>549</v>
      </c>
      <c r="F7083" s="55" t="s">
        <v>417</v>
      </c>
      <c r="G7083" s="23">
        <v>2</v>
      </c>
      <c r="H7083" s="23" t="s">
        <v>30</v>
      </c>
      <c r="I7083" s="24">
        <v>102591</v>
      </c>
      <c r="J7083" s="24">
        <v>179534</v>
      </c>
      <c r="K7083" s="24">
        <v>136261</v>
      </c>
      <c r="L7083" s="24">
        <v>238456</v>
      </c>
      <c r="M7083" s="24">
        <v>167394</v>
      </c>
      <c r="N7083" s="24">
        <v>292939</v>
      </c>
      <c r="O7083" s="24">
        <v>209715</v>
      </c>
      <c r="P7083" s="24">
        <v>367000</v>
      </c>
      <c r="Q7083" s="24">
        <v>253157</v>
      </c>
      <c r="R7083" s="24">
        <v>443024</v>
      </c>
      <c r="S7083" s="24">
        <v>279381</v>
      </c>
      <c r="T7083" s="24">
        <v>488917</v>
      </c>
      <c r="U7083" s="24">
        <v>303884</v>
      </c>
      <c r="V7083" s="24">
        <v>531797</v>
      </c>
    </row>
    <row r="7084" spans="1:22" hidden="1" x14ac:dyDescent="0.3">
      <c r="A7084" s="55"/>
      <c r="B7084" s="55">
        <v>2023</v>
      </c>
      <c r="C7084" s="55" t="s">
        <v>544</v>
      </c>
      <c r="D7084" t="s">
        <v>179</v>
      </c>
      <c r="E7084" s="55" t="s">
        <v>549</v>
      </c>
      <c r="F7084" s="55" t="s">
        <v>417</v>
      </c>
      <c r="G7084" s="23">
        <v>3</v>
      </c>
      <c r="H7084" s="23" t="s">
        <v>31</v>
      </c>
      <c r="I7084" s="24">
        <v>95021</v>
      </c>
      <c r="J7084" s="24">
        <v>166287</v>
      </c>
      <c r="K7084" s="24">
        <v>131302</v>
      </c>
      <c r="L7084" s="24">
        <v>229779</v>
      </c>
      <c r="M7084" s="24">
        <v>166600</v>
      </c>
      <c r="N7084" s="24">
        <v>291550</v>
      </c>
      <c r="O7084" s="24">
        <v>217690</v>
      </c>
      <c r="P7084" s="24">
        <v>380958</v>
      </c>
      <c r="Q7084" s="24">
        <v>271191</v>
      </c>
      <c r="R7084" s="24">
        <v>474584</v>
      </c>
      <c r="S7084" s="24">
        <v>305252</v>
      </c>
      <c r="T7084" s="24">
        <v>534191</v>
      </c>
      <c r="U7084" s="24">
        <v>338819</v>
      </c>
      <c r="V7084" s="24">
        <v>592933</v>
      </c>
    </row>
    <row r="7085" spans="1:22" hidden="1" x14ac:dyDescent="0.3">
      <c r="A7085" s="55"/>
      <c r="B7085" s="55">
        <v>2023</v>
      </c>
      <c r="C7085" s="55" t="s">
        <v>544</v>
      </c>
      <c r="D7085" t="s">
        <v>179</v>
      </c>
      <c r="E7085" s="55" t="s">
        <v>549</v>
      </c>
      <c r="F7085" s="55" t="s">
        <v>417</v>
      </c>
      <c r="G7085" s="23">
        <v>4</v>
      </c>
      <c r="H7085" s="23" t="s">
        <v>29</v>
      </c>
      <c r="I7085" s="24">
        <v>104939</v>
      </c>
      <c r="J7085" s="24">
        <v>167903</v>
      </c>
      <c r="K7085" s="24">
        <v>146915</v>
      </c>
      <c r="L7085" s="24">
        <v>235064</v>
      </c>
      <c r="M7085" s="24">
        <v>188890</v>
      </c>
      <c r="N7085" s="24">
        <v>302225</v>
      </c>
      <c r="O7085" s="24">
        <v>251854</v>
      </c>
      <c r="P7085" s="24">
        <v>402966</v>
      </c>
      <c r="Q7085" s="24">
        <v>314817</v>
      </c>
      <c r="R7085" s="24">
        <v>503708</v>
      </c>
      <c r="S7085" s="24">
        <v>356793</v>
      </c>
      <c r="T7085" s="24">
        <v>570869</v>
      </c>
      <c r="U7085" s="24">
        <v>398769</v>
      </c>
      <c r="V7085" s="24">
        <v>638030</v>
      </c>
    </row>
    <row r="7086" spans="1:22" x14ac:dyDescent="0.3">
      <c r="B7086" s="54" t="s">
        <v>620</v>
      </c>
      <c r="C7086" t="s">
        <v>614</v>
      </c>
      <c r="D7086" t="s">
        <v>179</v>
      </c>
      <c r="E7086" t="s">
        <v>543</v>
      </c>
      <c r="F7086" s="58" t="s">
        <v>417</v>
      </c>
      <c r="G7086" s="23">
        <v>1</v>
      </c>
      <c r="H7086" s="23" t="s">
        <v>14</v>
      </c>
      <c r="I7086" s="24">
        <v>120153</v>
      </c>
      <c r="J7086" s="24">
        <v>210267</v>
      </c>
      <c r="K7086" s="24">
        <v>155714</v>
      </c>
      <c r="L7086" s="24">
        <v>272499</v>
      </c>
      <c r="M7086" s="24">
        <v>186575</v>
      </c>
      <c r="N7086" s="24">
        <v>326507</v>
      </c>
      <c r="O7086" s="24">
        <v>222922</v>
      </c>
      <c r="P7086" s="24">
        <v>390114</v>
      </c>
      <c r="Q7086" s="24">
        <v>262825</v>
      </c>
      <c r="R7086" s="24">
        <v>459944</v>
      </c>
      <c r="S7086" s="24">
        <v>288211</v>
      </c>
      <c r="T7086" s="24">
        <v>504370</v>
      </c>
      <c r="U7086" s="24">
        <v>311097</v>
      </c>
      <c r="V7086" s="24">
        <v>544420</v>
      </c>
    </row>
    <row r="7087" spans="1:22" x14ac:dyDescent="0.3">
      <c r="B7087" s="54" t="s">
        <v>620</v>
      </c>
      <c r="C7087" t="s">
        <v>614</v>
      </c>
      <c r="D7087" t="s">
        <v>179</v>
      </c>
      <c r="E7087" t="s">
        <v>543</v>
      </c>
      <c r="F7087" s="58" t="s">
        <v>417</v>
      </c>
      <c r="G7087" s="23">
        <v>2</v>
      </c>
      <c r="H7087" s="23" t="s">
        <v>30</v>
      </c>
      <c r="I7087" s="24">
        <v>104601</v>
      </c>
      <c r="J7087" s="24">
        <v>183052</v>
      </c>
      <c r="K7087" s="24">
        <v>137144</v>
      </c>
      <c r="L7087" s="24">
        <v>240003</v>
      </c>
      <c r="M7087" s="24">
        <v>166818</v>
      </c>
      <c r="N7087" s="24">
        <v>291931</v>
      </c>
      <c r="O7087" s="24">
        <v>204813</v>
      </c>
      <c r="P7087" s="24">
        <v>358423</v>
      </c>
      <c r="Q7087" s="24">
        <v>243711</v>
      </c>
      <c r="R7087" s="24">
        <v>426494</v>
      </c>
      <c r="S7087" s="24">
        <v>269180</v>
      </c>
      <c r="T7087" s="24">
        <v>471066</v>
      </c>
      <c r="U7087" s="24">
        <v>292500</v>
      </c>
      <c r="V7087" s="24">
        <v>511875</v>
      </c>
    </row>
    <row r="7088" spans="1:22" x14ac:dyDescent="0.3">
      <c r="B7088" s="54" t="s">
        <v>620</v>
      </c>
      <c r="C7088" t="s">
        <v>614</v>
      </c>
      <c r="D7088" t="s">
        <v>179</v>
      </c>
      <c r="E7088" t="s">
        <v>543</v>
      </c>
      <c r="F7088" s="58" t="s">
        <v>417</v>
      </c>
      <c r="G7088" s="23">
        <v>3</v>
      </c>
      <c r="H7088" s="23" t="s">
        <v>31</v>
      </c>
      <c r="I7088" s="24">
        <v>95341</v>
      </c>
      <c r="J7088" s="24">
        <v>166846</v>
      </c>
      <c r="K7088" s="24">
        <v>129780</v>
      </c>
      <c r="L7088" s="24">
        <v>227115</v>
      </c>
      <c r="M7088" s="24">
        <v>164132</v>
      </c>
      <c r="N7088" s="24">
        <v>287231</v>
      </c>
      <c r="O7088" s="24">
        <v>216105</v>
      </c>
      <c r="P7088" s="24">
        <v>378184</v>
      </c>
      <c r="Q7088" s="24">
        <v>267565</v>
      </c>
      <c r="R7088" s="24">
        <v>468238</v>
      </c>
      <c r="S7088" s="24">
        <v>301301</v>
      </c>
      <c r="T7088" s="24">
        <v>527276</v>
      </c>
      <c r="U7088" s="24">
        <v>334580</v>
      </c>
      <c r="V7088" s="24">
        <v>585516</v>
      </c>
    </row>
    <row r="7089" spans="1:22" x14ac:dyDescent="0.3">
      <c r="B7089" s="54" t="s">
        <v>620</v>
      </c>
      <c r="C7089" t="s">
        <v>614</v>
      </c>
      <c r="D7089" t="s">
        <v>179</v>
      </c>
      <c r="E7089" t="s">
        <v>543</v>
      </c>
      <c r="F7089" s="58" t="s">
        <v>417</v>
      </c>
      <c r="G7089" s="23">
        <v>4</v>
      </c>
      <c r="H7089" s="23" t="s">
        <v>29</v>
      </c>
      <c r="I7089" s="24">
        <v>106028</v>
      </c>
      <c r="J7089" s="24">
        <v>169645</v>
      </c>
      <c r="K7089" s="24">
        <v>148439</v>
      </c>
      <c r="L7089" s="24">
        <v>237503</v>
      </c>
      <c r="M7089" s="24">
        <v>190850</v>
      </c>
      <c r="N7089" s="24">
        <v>305360</v>
      </c>
      <c r="O7089" s="24">
        <v>254467</v>
      </c>
      <c r="P7089" s="24">
        <v>407147</v>
      </c>
      <c r="Q7089" s="24">
        <v>318084</v>
      </c>
      <c r="R7089" s="24">
        <v>508934</v>
      </c>
      <c r="S7089" s="24">
        <v>360495</v>
      </c>
      <c r="T7089" s="24">
        <v>576792</v>
      </c>
      <c r="U7089" s="24">
        <v>402906</v>
      </c>
      <c r="V7089" s="24">
        <v>644650</v>
      </c>
    </row>
    <row r="7090" spans="1:22" hidden="1" x14ac:dyDescent="0.3">
      <c r="A7090" s="55"/>
      <c r="B7090" s="55">
        <v>2023</v>
      </c>
      <c r="C7090" s="55" t="s">
        <v>538</v>
      </c>
      <c r="D7090" t="s">
        <v>108</v>
      </c>
      <c r="E7090" s="55" t="s">
        <v>541</v>
      </c>
      <c r="F7090" s="55" t="s">
        <v>473</v>
      </c>
      <c r="G7090" s="23">
        <v>1</v>
      </c>
      <c r="H7090" s="23" t="s">
        <v>14</v>
      </c>
      <c r="I7090" s="24">
        <v>128159</v>
      </c>
      <c r="J7090" s="24">
        <v>224278</v>
      </c>
      <c r="K7090" s="24">
        <v>166474</v>
      </c>
      <c r="L7090" s="24">
        <v>291330</v>
      </c>
      <c r="M7090" s="24">
        <v>199042</v>
      </c>
      <c r="N7090" s="24">
        <v>348323</v>
      </c>
      <c r="O7090" s="24">
        <v>237495</v>
      </c>
      <c r="P7090" s="24">
        <v>415616</v>
      </c>
      <c r="Q7090" s="24">
        <v>280317</v>
      </c>
      <c r="R7090" s="24">
        <v>490555</v>
      </c>
      <c r="S7090" s="24">
        <v>307559</v>
      </c>
      <c r="T7090" s="24">
        <v>538228</v>
      </c>
      <c r="U7090" s="24">
        <v>333238</v>
      </c>
      <c r="V7090" s="24">
        <v>583166</v>
      </c>
    </row>
    <row r="7091" spans="1:22" hidden="1" x14ac:dyDescent="0.3">
      <c r="A7091" s="55"/>
      <c r="B7091" s="55">
        <v>2023</v>
      </c>
      <c r="C7091" s="55" t="s">
        <v>538</v>
      </c>
      <c r="D7091" t="s">
        <v>108</v>
      </c>
      <c r="E7091" s="55" t="s">
        <v>541</v>
      </c>
      <c r="F7091" s="55" t="s">
        <v>473</v>
      </c>
      <c r="G7091" s="23">
        <v>2</v>
      </c>
      <c r="H7091" s="23" t="s">
        <v>30</v>
      </c>
      <c r="I7091" s="24">
        <v>106905</v>
      </c>
      <c r="J7091" s="24">
        <v>187083</v>
      </c>
      <c r="K7091" s="24">
        <v>142422</v>
      </c>
      <c r="L7091" s="24">
        <v>249239</v>
      </c>
      <c r="M7091" s="24">
        <v>175456</v>
      </c>
      <c r="N7091" s="24">
        <v>307047</v>
      </c>
      <c r="O7091" s="24">
        <v>220722</v>
      </c>
      <c r="P7091" s="24">
        <v>386264</v>
      </c>
      <c r="Q7091" s="24">
        <v>266970</v>
      </c>
      <c r="R7091" s="24">
        <v>467197</v>
      </c>
      <c r="S7091" s="24">
        <v>294799</v>
      </c>
      <c r="T7091" s="24">
        <v>515899</v>
      </c>
      <c r="U7091" s="24">
        <v>320864</v>
      </c>
      <c r="V7091" s="24">
        <v>561513</v>
      </c>
    </row>
    <row r="7092" spans="1:22" hidden="1" x14ac:dyDescent="0.3">
      <c r="A7092" s="55"/>
      <c r="B7092" s="55">
        <v>2023</v>
      </c>
      <c r="C7092" s="55" t="s">
        <v>538</v>
      </c>
      <c r="D7092" t="s">
        <v>108</v>
      </c>
      <c r="E7092" s="55" t="s">
        <v>541</v>
      </c>
      <c r="F7092" s="55" t="s">
        <v>473</v>
      </c>
      <c r="G7092" s="23">
        <v>3</v>
      </c>
      <c r="H7092" s="23" t="s">
        <v>31</v>
      </c>
      <c r="I7092" s="24">
        <v>98299</v>
      </c>
      <c r="J7092" s="24">
        <v>172023</v>
      </c>
      <c r="K7092" s="24">
        <v>135696</v>
      </c>
      <c r="L7092" s="24">
        <v>237469</v>
      </c>
      <c r="M7092" s="24">
        <v>172001</v>
      </c>
      <c r="N7092" s="24">
        <v>301001</v>
      </c>
      <c r="O7092" s="24">
        <v>224393</v>
      </c>
      <c r="P7092" s="24">
        <v>392687</v>
      </c>
      <c r="Q7092" s="24">
        <v>279466</v>
      </c>
      <c r="R7092" s="24">
        <v>489065</v>
      </c>
      <c r="S7092" s="24">
        <v>314394</v>
      </c>
      <c r="T7092" s="24">
        <v>550190</v>
      </c>
      <c r="U7092" s="24">
        <v>348774</v>
      </c>
      <c r="V7092" s="24">
        <v>610354</v>
      </c>
    </row>
    <row r="7093" spans="1:22" hidden="1" x14ac:dyDescent="0.3">
      <c r="A7093" s="55"/>
      <c r="B7093" s="55">
        <v>2023</v>
      </c>
      <c r="C7093" s="55" t="s">
        <v>538</v>
      </c>
      <c r="D7093" t="s">
        <v>108</v>
      </c>
      <c r="E7093" s="55" t="s">
        <v>541</v>
      </c>
      <c r="F7093" s="55" t="s">
        <v>473</v>
      </c>
      <c r="G7093" s="23">
        <v>4</v>
      </c>
      <c r="H7093" s="23" t="s">
        <v>29</v>
      </c>
      <c r="I7093" s="24">
        <v>110483</v>
      </c>
      <c r="J7093" s="24">
        <v>176773</v>
      </c>
      <c r="K7093" s="24">
        <v>154677</v>
      </c>
      <c r="L7093" s="24">
        <v>247483</v>
      </c>
      <c r="M7093" s="24">
        <v>198870</v>
      </c>
      <c r="N7093" s="24">
        <v>318192</v>
      </c>
      <c r="O7093" s="24">
        <v>265160</v>
      </c>
      <c r="P7093" s="24">
        <v>424256</v>
      </c>
      <c r="Q7093" s="24">
        <v>331450</v>
      </c>
      <c r="R7093" s="24">
        <v>530320</v>
      </c>
      <c r="S7093" s="24">
        <v>375643</v>
      </c>
      <c r="T7093" s="24">
        <v>601029</v>
      </c>
      <c r="U7093" s="24">
        <v>419837</v>
      </c>
      <c r="V7093" s="24">
        <v>671739</v>
      </c>
    </row>
    <row r="7094" spans="1:22" x14ac:dyDescent="0.3">
      <c r="B7094" s="54" t="s">
        <v>620</v>
      </c>
      <c r="C7094" t="s">
        <v>615</v>
      </c>
      <c r="D7094" t="s">
        <v>108</v>
      </c>
      <c r="E7094" t="s">
        <v>541</v>
      </c>
      <c r="F7094" s="58" t="s">
        <v>473</v>
      </c>
      <c r="G7094" s="23">
        <v>1</v>
      </c>
      <c r="H7094" s="23" t="s">
        <v>14</v>
      </c>
      <c r="I7094" s="24">
        <v>131480</v>
      </c>
      <c r="J7094" s="24">
        <v>230090</v>
      </c>
      <c r="K7094" s="24">
        <v>170540</v>
      </c>
      <c r="L7094" s="24">
        <v>298446</v>
      </c>
      <c r="M7094" s="24">
        <v>204437</v>
      </c>
      <c r="N7094" s="24">
        <v>357765</v>
      </c>
      <c r="O7094" s="24">
        <v>244409</v>
      </c>
      <c r="P7094" s="24">
        <v>427716</v>
      </c>
      <c r="Q7094" s="24">
        <v>288283</v>
      </c>
      <c r="R7094" s="24">
        <v>504496</v>
      </c>
      <c r="S7094" s="24">
        <v>316183</v>
      </c>
      <c r="T7094" s="24">
        <v>553320</v>
      </c>
      <c r="U7094" s="24">
        <v>341429</v>
      </c>
      <c r="V7094" s="24">
        <v>597500</v>
      </c>
    </row>
    <row r="7095" spans="1:22" x14ac:dyDescent="0.3">
      <c r="B7095" s="54" t="s">
        <v>620</v>
      </c>
      <c r="C7095" t="s">
        <v>615</v>
      </c>
      <c r="D7095" t="s">
        <v>108</v>
      </c>
      <c r="E7095" t="s">
        <v>541</v>
      </c>
      <c r="F7095" s="58" t="s">
        <v>473</v>
      </c>
      <c r="G7095" s="23">
        <v>2</v>
      </c>
      <c r="H7095" s="23" t="s">
        <v>30</v>
      </c>
      <c r="I7095" s="24">
        <v>113844</v>
      </c>
      <c r="J7095" s="24">
        <v>199228</v>
      </c>
      <c r="K7095" s="24">
        <v>149482</v>
      </c>
      <c r="L7095" s="24">
        <v>261594</v>
      </c>
      <c r="M7095" s="24">
        <v>182031</v>
      </c>
      <c r="N7095" s="24">
        <v>318555</v>
      </c>
      <c r="O7095" s="24">
        <v>223873</v>
      </c>
      <c r="P7095" s="24">
        <v>391778</v>
      </c>
      <c r="Q7095" s="24">
        <v>266608</v>
      </c>
      <c r="R7095" s="24">
        <v>466563</v>
      </c>
      <c r="S7095" s="24">
        <v>294568</v>
      </c>
      <c r="T7095" s="24">
        <v>515493</v>
      </c>
      <c r="U7095" s="24">
        <v>320229</v>
      </c>
      <c r="V7095" s="24">
        <v>560401</v>
      </c>
    </row>
    <row r="7096" spans="1:22" x14ac:dyDescent="0.3">
      <c r="B7096" s="54" t="s">
        <v>620</v>
      </c>
      <c r="C7096" t="s">
        <v>615</v>
      </c>
      <c r="D7096" t="s">
        <v>108</v>
      </c>
      <c r="E7096" t="s">
        <v>541</v>
      </c>
      <c r="F7096" s="58" t="s">
        <v>473</v>
      </c>
      <c r="G7096" s="23">
        <v>3</v>
      </c>
      <c r="H7096" s="23" t="s">
        <v>31</v>
      </c>
      <c r="I7096" s="24">
        <v>103056</v>
      </c>
      <c r="J7096" s="24">
        <v>180348</v>
      </c>
      <c r="K7096" s="24">
        <v>140086</v>
      </c>
      <c r="L7096" s="24">
        <v>245150</v>
      </c>
      <c r="M7096" s="24">
        <v>177016</v>
      </c>
      <c r="N7096" s="24">
        <v>309779</v>
      </c>
      <c r="O7096" s="24">
        <v>232917</v>
      </c>
      <c r="P7096" s="24">
        <v>407605</v>
      </c>
      <c r="Q7096" s="24">
        <v>288236</v>
      </c>
      <c r="R7096" s="24">
        <v>504413</v>
      </c>
      <c r="S7096" s="24">
        <v>324468</v>
      </c>
      <c r="T7096" s="24">
        <v>567820</v>
      </c>
      <c r="U7096" s="24">
        <v>360183</v>
      </c>
      <c r="V7096" s="24">
        <v>630321</v>
      </c>
    </row>
    <row r="7097" spans="1:22" x14ac:dyDescent="0.3">
      <c r="B7097" s="54" t="s">
        <v>620</v>
      </c>
      <c r="C7097" t="s">
        <v>615</v>
      </c>
      <c r="D7097" t="s">
        <v>108</v>
      </c>
      <c r="E7097" t="s">
        <v>541</v>
      </c>
      <c r="F7097" s="58" t="s">
        <v>473</v>
      </c>
      <c r="G7097" s="23">
        <v>4</v>
      </c>
      <c r="H7097" s="23" t="s">
        <v>29</v>
      </c>
      <c r="I7097" s="24">
        <v>116008</v>
      </c>
      <c r="J7097" s="24">
        <v>185613</v>
      </c>
      <c r="K7097" s="24">
        <v>162412</v>
      </c>
      <c r="L7097" s="24">
        <v>259859</v>
      </c>
      <c r="M7097" s="24">
        <v>208815</v>
      </c>
      <c r="N7097" s="24">
        <v>334104</v>
      </c>
      <c r="O7097" s="24">
        <v>278420</v>
      </c>
      <c r="P7097" s="24">
        <v>445472</v>
      </c>
      <c r="Q7097" s="24">
        <v>348025</v>
      </c>
      <c r="R7097" s="24">
        <v>556840</v>
      </c>
      <c r="S7097" s="24">
        <v>394428</v>
      </c>
      <c r="T7097" s="24">
        <v>631085</v>
      </c>
      <c r="U7097" s="24">
        <v>440831</v>
      </c>
      <c r="V7097" s="24">
        <v>705330</v>
      </c>
    </row>
    <row r="7098" spans="1:22" hidden="1" x14ac:dyDescent="0.3">
      <c r="A7098" s="55"/>
      <c r="B7098" s="55">
        <v>2023</v>
      </c>
      <c r="C7098" s="55" t="s">
        <v>544</v>
      </c>
      <c r="D7098" t="s">
        <v>179</v>
      </c>
      <c r="E7098" s="55" t="s">
        <v>549</v>
      </c>
      <c r="F7098" s="55" t="s">
        <v>293</v>
      </c>
      <c r="G7098" s="23">
        <v>1</v>
      </c>
      <c r="H7098" s="23" t="s">
        <v>14</v>
      </c>
      <c r="I7098" s="24">
        <v>120416</v>
      </c>
      <c r="J7098" s="24">
        <v>210728</v>
      </c>
      <c r="K7098" s="24">
        <v>156186</v>
      </c>
      <c r="L7098" s="24">
        <v>273325</v>
      </c>
      <c r="M7098" s="24">
        <v>186539</v>
      </c>
      <c r="N7098" s="24">
        <v>326443</v>
      </c>
      <c r="O7098" s="24">
        <v>222296</v>
      </c>
      <c r="P7098" s="24">
        <v>389018</v>
      </c>
      <c r="Q7098" s="24">
        <v>262179</v>
      </c>
      <c r="R7098" s="24">
        <v>458814</v>
      </c>
      <c r="S7098" s="24">
        <v>287574</v>
      </c>
      <c r="T7098" s="24">
        <v>503255</v>
      </c>
      <c r="U7098" s="24">
        <v>311435</v>
      </c>
      <c r="V7098" s="24">
        <v>545011</v>
      </c>
    </row>
    <row r="7099" spans="1:22" hidden="1" x14ac:dyDescent="0.3">
      <c r="A7099" s="55"/>
      <c r="B7099" s="55">
        <v>2023</v>
      </c>
      <c r="C7099" s="55" t="s">
        <v>544</v>
      </c>
      <c r="D7099" t="s">
        <v>179</v>
      </c>
      <c r="E7099" s="55" t="s">
        <v>549</v>
      </c>
      <c r="F7099" s="55" t="s">
        <v>293</v>
      </c>
      <c r="G7099" s="23">
        <v>2</v>
      </c>
      <c r="H7099" s="23" t="s">
        <v>30</v>
      </c>
      <c r="I7099" s="24">
        <v>101697</v>
      </c>
      <c r="J7099" s="24">
        <v>177970</v>
      </c>
      <c r="K7099" s="24">
        <v>135002</v>
      </c>
      <c r="L7099" s="24">
        <v>236253</v>
      </c>
      <c r="M7099" s="24">
        <v>165765</v>
      </c>
      <c r="N7099" s="24">
        <v>290089</v>
      </c>
      <c r="O7099" s="24">
        <v>207523</v>
      </c>
      <c r="P7099" s="24">
        <v>363166</v>
      </c>
      <c r="Q7099" s="24">
        <v>250424</v>
      </c>
      <c r="R7099" s="24">
        <v>438242</v>
      </c>
      <c r="S7099" s="24">
        <v>276337</v>
      </c>
      <c r="T7099" s="24">
        <v>483589</v>
      </c>
      <c r="U7099" s="24">
        <v>300537</v>
      </c>
      <c r="V7099" s="24">
        <v>525940</v>
      </c>
    </row>
    <row r="7100" spans="1:22" hidden="1" x14ac:dyDescent="0.3">
      <c r="A7100" s="55"/>
      <c r="B7100" s="55">
        <v>2023</v>
      </c>
      <c r="C7100" s="55" t="s">
        <v>544</v>
      </c>
      <c r="D7100" t="s">
        <v>179</v>
      </c>
      <c r="E7100" s="55" t="s">
        <v>549</v>
      </c>
      <c r="F7100" s="55" t="s">
        <v>293</v>
      </c>
      <c r="G7100" s="23">
        <v>3</v>
      </c>
      <c r="H7100" s="23" t="s">
        <v>31</v>
      </c>
      <c r="I7100" s="24">
        <v>94314</v>
      </c>
      <c r="J7100" s="24">
        <v>165049</v>
      </c>
      <c r="K7100" s="24">
        <v>130346</v>
      </c>
      <c r="L7100" s="24">
        <v>228106</v>
      </c>
      <c r="M7100" s="24">
        <v>165416</v>
      </c>
      <c r="N7100" s="24">
        <v>289479</v>
      </c>
      <c r="O7100" s="24">
        <v>216203</v>
      </c>
      <c r="P7100" s="24">
        <v>378356</v>
      </c>
      <c r="Q7100" s="24">
        <v>269351</v>
      </c>
      <c r="R7100" s="24">
        <v>471364</v>
      </c>
      <c r="S7100" s="24">
        <v>303209</v>
      </c>
      <c r="T7100" s="24">
        <v>530616</v>
      </c>
      <c r="U7100" s="24">
        <v>336584</v>
      </c>
      <c r="V7100" s="24">
        <v>589022</v>
      </c>
    </row>
    <row r="7101" spans="1:22" hidden="1" x14ac:dyDescent="0.3">
      <c r="A7101" s="55"/>
      <c r="B7101" s="55">
        <v>2023</v>
      </c>
      <c r="C7101" s="55" t="s">
        <v>544</v>
      </c>
      <c r="D7101" t="s">
        <v>179</v>
      </c>
      <c r="E7101" s="55" t="s">
        <v>549</v>
      </c>
      <c r="F7101" s="55" t="s">
        <v>293</v>
      </c>
      <c r="G7101" s="23">
        <v>4</v>
      </c>
      <c r="H7101" s="23" t="s">
        <v>29</v>
      </c>
      <c r="I7101" s="24">
        <v>103837</v>
      </c>
      <c r="J7101" s="24">
        <v>166139</v>
      </c>
      <c r="K7101" s="24">
        <v>145371</v>
      </c>
      <c r="L7101" s="24">
        <v>232594</v>
      </c>
      <c r="M7101" s="24">
        <v>186906</v>
      </c>
      <c r="N7101" s="24">
        <v>299049</v>
      </c>
      <c r="O7101" s="24">
        <v>249208</v>
      </c>
      <c r="P7101" s="24">
        <v>398733</v>
      </c>
      <c r="Q7101" s="24">
        <v>311510</v>
      </c>
      <c r="R7101" s="24">
        <v>498416</v>
      </c>
      <c r="S7101" s="24">
        <v>353044</v>
      </c>
      <c r="T7101" s="24">
        <v>564871</v>
      </c>
      <c r="U7101" s="24">
        <v>394579</v>
      </c>
      <c r="V7101" s="24">
        <v>631327</v>
      </c>
    </row>
    <row r="7102" spans="1:22" hidden="1" x14ac:dyDescent="0.3">
      <c r="A7102" s="55"/>
      <c r="B7102" s="55">
        <v>2023</v>
      </c>
      <c r="C7102" s="55" t="s">
        <v>573</v>
      </c>
      <c r="D7102" t="s">
        <v>163</v>
      </c>
      <c r="E7102" s="55" t="s">
        <v>577</v>
      </c>
      <c r="F7102" s="55" t="s">
        <v>293</v>
      </c>
      <c r="G7102" s="23">
        <v>1</v>
      </c>
      <c r="H7102" s="23" t="s">
        <v>14</v>
      </c>
      <c r="I7102" s="24">
        <v>115189</v>
      </c>
      <c r="J7102" s="24">
        <v>201580</v>
      </c>
      <c r="K7102" s="24">
        <v>149700</v>
      </c>
      <c r="L7102" s="24">
        <v>261975</v>
      </c>
      <c r="M7102" s="24">
        <v>179050</v>
      </c>
      <c r="N7102" s="24">
        <v>313338</v>
      </c>
      <c r="O7102" s="24">
        <v>213730</v>
      </c>
      <c r="P7102" s="24">
        <v>374028</v>
      </c>
      <c r="Q7102" s="24">
        <v>252331</v>
      </c>
      <c r="R7102" s="24">
        <v>441578</v>
      </c>
      <c r="S7102" s="24">
        <v>276879</v>
      </c>
      <c r="T7102" s="24">
        <v>484539</v>
      </c>
      <c r="U7102" s="24">
        <v>300044</v>
      </c>
      <c r="V7102" s="24">
        <v>525077</v>
      </c>
    </row>
    <row r="7103" spans="1:22" hidden="1" x14ac:dyDescent="0.3">
      <c r="A7103" s="55"/>
      <c r="B7103" s="55">
        <v>2023</v>
      </c>
      <c r="C7103" s="55" t="s">
        <v>573</v>
      </c>
      <c r="D7103" t="s">
        <v>163</v>
      </c>
      <c r="E7103" s="55" t="s">
        <v>577</v>
      </c>
      <c r="F7103" s="55" t="s">
        <v>293</v>
      </c>
      <c r="G7103" s="23">
        <v>2</v>
      </c>
      <c r="H7103" s="23" t="s">
        <v>30</v>
      </c>
      <c r="I7103" s="24">
        <v>95687</v>
      </c>
      <c r="J7103" s="24">
        <v>167453</v>
      </c>
      <c r="K7103" s="24">
        <v>127632</v>
      </c>
      <c r="L7103" s="24">
        <v>223356</v>
      </c>
      <c r="M7103" s="24">
        <v>157409</v>
      </c>
      <c r="N7103" s="24">
        <v>275466</v>
      </c>
      <c r="O7103" s="24">
        <v>198341</v>
      </c>
      <c r="P7103" s="24">
        <v>347096</v>
      </c>
      <c r="Q7103" s="24">
        <v>240084</v>
      </c>
      <c r="R7103" s="24">
        <v>420147</v>
      </c>
      <c r="S7103" s="24">
        <v>265172</v>
      </c>
      <c r="T7103" s="24">
        <v>464051</v>
      </c>
      <c r="U7103" s="24">
        <v>288691</v>
      </c>
      <c r="V7103" s="24">
        <v>505210</v>
      </c>
    </row>
    <row r="7104" spans="1:22" hidden="1" x14ac:dyDescent="0.3">
      <c r="A7104" s="55"/>
      <c r="B7104" s="55">
        <v>2023</v>
      </c>
      <c r="C7104" s="55" t="s">
        <v>573</v>
      </c>
      <c r="D7104" t="s">
        <v>163</v>
      </c>
      <c r="E7104" s="55" t="s">
        <v>577</v>
      </c>
      <c r="F7104" s="55" t="s">
        <v>293</v>
      </c>
      <c r="G7104" s="23">
        <v>3</v>
      </c>
      <c r="H7104" s="23" t="s">
        <v>31</v>
      </c>
      <c r="I7104" s="24">
        <v>87729</v>
      </c>
      <c r="J7104" s="24">
        <v>153525</v>
      </c>
      <c r="K7104" s="24">
        <v>121057</v>
      </c>
      <c r="L7104" s="24">
        <v>211850</v>
      </c>
      <c r="M7104" s="24">
        <v>153382</v>
      </c>
      <c r="N7104" s="24">
        <v>268418</v>
      </c>
      <c r="O7104" s="24">
        <v>199975</v>
      </c>
      <c r="P7104" s="24">
        <v>349957</v>
      </c>
      <c r="Q7104" s="24">
        <v>249028</v>
      </c>
      <c r="R7104" s="24">
        <v>435800</v>
      </c>
      <c r="S7104" s="24">
        <v>280091</v>
      </c>
      <c r="T7104" s="24">
        <v>490159</v>
      </c>
      <c r="U7104" s="24">
        <v>310650</v>
      </c>
      <c r="V7104" s="24">
        <v>543638</v>
      </c>
    </row>
    <row r="7105" spans="1:22" hidden="1" x14ac:dyDescent="0.3">
      <c r="A7105" s="55"/>
      <c r="B7105" s="55">
        <v>2023</v>
      </c>
      <c r="C7105" s="55" t="s">
        <v>573</v>
      </c>
      <c r="D7105" t="s">
        <v>163</v>
      </c>
      <c r="E7105" s="55" t="s">
        <v>577</v>
      </c>
      <c r="F7105" s="55" t="s">
        <v>293</v>
      </c>
      <c r="G7105" s="23">
        <v>4</v>
      </c>
      <c r="H7105" s="23" t="s">
        <v>29</v>
      </c>
      <c r="I7105" s="24">
        <v>99293</v>
      </c>
      <c r="J7105" s="24">
        <v>158869</v>
      </c>
      <c r="K7105" s="24">
        <v>139010</v>
      </c>
      <c r="L7105" s="24">
        <v>222416</v>
      </c>
      <c r="M7105" s="24">
        <v>178727</v>
      </c>
      <c r="N7105" s="24">
        <v>285964</v>
      </c>
      <c r="O7105" s="24">
        <v>238303</v>
      </c>
      <c r="P7105" s="24">
        <v>381285</v>
      </c>
      <c r="Q7105" s="24">
        <v>297879</v>
      </c>
      <c r="R7105" s="24">
        <v>476606</v>
      </c>
      <c r="S7105" s="24">
        <v>337596</v>
      </c>
      <c r="T7105" s="24">
        <v>540154</v>
      </c>
      <c r="U7105" s="24">
        <v>377313</v>
      </c>
      <c r="V7105" s="24">
        <v>603701</v>
      </c>
    </row>
    <row r="7106" spans="1:22" x14ac:dyDescent="0.3">
      <c r="B7106" s="54" t="s">
        <v>620</v>
      </c>
      <c r="C7106" t="s">
        <v>618</v>
      </c>
      <c r="D7106" t="s">
        <v>163</v>
      </c>
      <c r="E7106" t="s">
        <v>577</v>
      </c>
      <c r="F7106" s="58" t="s">
        <v>293</v>
      </c>
      <c r="G7106" s="23">
        <v>1</v>
      </c>
      <c r="H7106" s="23" t="s">
        <v>14</v>
      </c>
      <c r="I7106" s="24">
        <v>114324</v>
      </c>
      <c r="J7106" s="24">
        <v>200067</v>
      </c>
      <c r="K7106" s="24">
        <v>148454</v>
      </c>
      <c r="L7106" s="24">
        <v>259794</v>
      </c>
      <c r="M7106" s="24">
        <v>178070</v>
      </c>
      <c r="N7106" s="24">
        <v>311623</v>
      </c>
      <c r="O7106" s="24">
        <v>213051</v>
      </c>
      <c r="P7106" s="24">
        <v>372839</v>
      </c>
      <c r="Q7106" s="24">
        <v>251437</v>
      </c>
      <c r="R7106" s="24">
        <v>440016</v>
      </c>
      <c r="S7106" s="24">
        <v>275833</v>
      </c>
      <c r="T7106" s="24">
        <v>482708</v>
      </c>
      <c r="U7106" s="24">
        <v>298013</v>
      </c>
      <c r="V7106" s="24">
        <v>521523</v>
      </c>
    </row>
    <row r="7107" spans="1:22" x14ac:dyDescent="0.3">
      <c r="B7107" s="54" t="s">
        <v>620</v>
      </c>
      <c r="C7107" t="s">
        <v>618</v>
      </c>
      <c r="D7107" t="s">
        <v>163</v>
      </c>
      <c r="E7107" t="s">
        <v>577</v>
      </c>
      <c r="F7107" s="58" t="s">
        <v>293</v>
      </c>
      <c r="G7107" s="23">
        <v>2</v>
      </c>
      <c r="H7107" s="23" t="s">
        <v>30</v>
      </c>
      <c r="I7107" s="24">
        <v>98290</v>
      </c>
      <c r="J7107" s="24">
        <v>172008</v>
      </c>
      <c r="K7107" s="24">
        <v>129308</v>
      </c>
      <c r="L7107" s="24">
        <v>226289</v>
      </c>
      <c r="M7107" s="24">
        <v>157699</v>
      </c>
      <c r="N7107" s="24">
        <v>275973</v>
      </c>
      <c r="O7107" s="24">
        <v>194380</v>
      </c>
      <c r="P7107" s="24">
        <v>340165</v>
      </c>
      <c r="Q7107" s="24">
        <v>231730</v>
      </c>
      <c r="R7107" s="24">
        <v>405528</v>
      </c>
      <c r="S7107" s="24">
        <v>256143</v>
      </c>
      <c r="T7107" s="24">
        <v>448251</v>
      </c>
      <c r="U7107" s="24">
        <v>278619</v>
      </c>
      <c r="V7107" s="24">
        <v>487584</v>
      </c>
    </row>
    <row r="7108" spans="1:22" x14ac:dyDescent="0.3">
      <c r="B7108" s="54" t="s">
        <v>620</v>
      </c>
      <c r="C7108" t="s">
        <v>618</v>
      </c>
      <c r="D7108" t="s">
        <v>163</v>
      </c>
      <c r="E7108" t="s">
        <v>577</v>
      </c>
      <c r="F7108" s="58" t="s">
        <v>293</v>
      </c>
      <c r="G7108" s="23">
        <v>3</v>
      </c>
      <c r="H7108" s="23" t="s">
        <v>31</v>
      </c>
      <c r="I7108" s="24">
        <v>88168</v>
      </c>
      <c r="J7108" s="24">
        <v>154294</v>
      </c>
      <c r="K7108" s="24">
        <v>119624</v>
      </c>
      <c r="L7108" s="24">
        <v>209341</v>
      </c>
      <c r="M7108" s="24">
        <v>150989</v>
      </c>
      <c r="N7108" s="24">
        <v>264230</v>
      </c>
      <c r="O7108" s="24">
        <v>198496</v>
      </c>
      <c r="P7108" s="24">
        <v>347367</v>
      </c>
      <c r="Q7108" s="24">
        <v>245473</v>
      </c>
      <c r="R7108" s="24">
        <v>429578</v>
      </c>
      <c r="S7108" s="24">
        <v>276204</v>
      </c>
      <c r="T7108" s="24">
        <v>483356</v>
      </c>
      <c r="U7108" s="24">
        <v>306464</v>
      </c>
      <c r="V7108" s="24">
        <v>536311</v>
      </c>
    </row>
    <row r="7109" spans="1:22" x14ac:dyDescent="0.3">
      <c r="B7109" s="54" t="s">
        <v>620</v>
      </c>
      <c r="C7109" t="s">
        <v>618</v>
      </c>
      <c r="D7109" t="s">
        <v>163</v>
      </c>
      <c r="E7109" t="s">
        <v>577</v>
      </c>
      <c r="F7109" s="58" t="s">
        <v>293</v>
      </c>
      <c r="G7109" s="23">
        <v>4</v>
      </c>
      <c r="H7109" s="23" t="s">
        <v>29</v>
      </c>
      <c r="I7109" s="24">
        <v>100854</v>
      </c>
      <c r="J7109" s="24">
        <v>161366</v>
      </c>
      <c r="K7109" s="24">
        <v>141195</v>
      </c>
      <c r="L7109" s="24">
        <v>225912</v>
      </c>
      <c r="M7109" s="24">
        <v>181537</v>
      </c>
      <c r="N7109" s="24">
        <v>290459</v>
      </c>
      <c r="O7109" s="24">
        <v>242049</v>
      </c>
      <c r="P7109" s="24">
        <v>387278</v>
      </c>
      <c r="Q7109" s="24">
        <v>302561</v>
      </c>
      <c r="R7109" s="24">
        <v>484098</v>
      </c>
      <c r="S7109" s="24">
        <v>342903</v>
      </c>
      <c r="T7109" s="24">
        <v>548644</v>
      </c>
      <c r="U7109" s="24">
        <v>383244</v>
      </c>
      <c r="V7109" s="24">
        <v>613191</v>
      </c>
    </row>
    <row r="7110" spans="1:22" x14ac:dyDescent="0.3">
      <c r="B7110" s="54" t="s">
        <v>620</v>
      </c>
      <c r="C7110" t="s">
        <v>614</v>
      </c>
      <c r="D7110" t="s">
        <v>179</v>
      </c>
      <c r="E7110" t="s">
        <v>543</v>
      </c>
      <c r="F7110" s="58" t="s">
        <v>293</v>
      </c>
      <c r="G7110" s="23">
        <v>1</v>
      </c>
      <c r="H7110" s="23" t="s">
        <v>14</v>
      </c>
      <c r="I7110" s="24">
        <v>119466</v>
      </c>
      <c r="J7110" s="24">
        <v>209065</v>
      </c>
      <c r="K7110" s="24">
        <v>154769</v>
      </c>
      <c r="L7110" s="24">
        <v>270846</v>
      </c>
      <c r="M7110" s="24">
        <v>185407</v>
      </c>
      <c r="N7110" s="24">
        <v>324463</v>
      </c>
      <c r="O7110" s="24">
        <v>221472</v>
      </c>
      <c r="P7110" s="24">
        <v>387576</v>
      </c>
      <c r="Q7110" s="24">
        <v>261068</v>
      </c>
      <c r="R7110" s="24">
        <v>456870</v>
      </c>
      <c r="S7110" s="24">
        <v>286264</v>
      </c>
      <c r="T7110" s="24">
        <v>500962</v>
      </c>
      <c r="U7110" s="24">
        <v>308944</v>
      </c>
      <c r="V7110" s="24">
        <v>540651</v>
      </c>
    </row>
    <row r="7111" spans="1:22" x14ac:dyDescent="0.3">
      <c r="B7111" s="54" t="s">
        <v>620</v>
      </c>
      <c r="C7111" t="s">
        <v>614</v>
      </c>
      <c r="D7111" t="s">
        <v>179</v>
      </c>
      <c r="E7111" t="s">
        <v>543</v>
      </c>
      <c r="F7111" s="58" t="s">
        <v>293</v>
      </c>
      <c r="G7111" s="23">
        <v>2</v>
      </c>
      <c r="H7111" s="23" t="s">
        <v>30</v>
      </c>
      <c r="I7111" s="24">
        <v>104235</v>
      </c>
      <c r="J7111" s="24">
        <v>182412</v>
      </c>
      <c r="K7111" s="24">
        <v>136583</v>
      </c>
      <c r="L7111" s="24">
        <v>239020</v>
      </c>
      <c r="M7111" s="24">
        <v>166057</v>
      </c>
      <c r="N7111" s="24">
        <v>290599</v>
      </c>
      <c r="O7111" s="24">
        <v>203736</v>
      </c>
      <c r="P7111" s="24">
        <v>356539</v>
      </c>
      <c r="Q7111" s="24">
        <v>242348</v>
      </c>
      <c r="R7111" s="24">
        <v>424109</v>
      </c>
      <c r="S7111" s="24">
        <v>267638</v>
      </c>
      <c r="T7111" s="24">
        <v>468367</v>
      </c>
      <c r="U7111" s="24">
        <v>290771</v>
      </c>
      <c r="V7111" s="24">
        <v>508849</v>
      </c>
    </row>
    <row r="7112" spans="1:22" x14ac:dyDescent="0.3">
      <c r="B7112" s="54" t="s">
        <v>620</v>
      </c>
      <c r="C7112" t="s">
        <v>614</v>
      </c>
      <c r="D7112" t="s">
        <v>179</v>
      </c>
      <c r="E7112" t="s">
        <v>543</v>
      </c>
      <c r="F7112" s="58" t="s">
        <v>293</v>
      </c>
      <c r="G7112" s="23">
        <v>3</v>
      </c>
      <c r="H7112" s="23" t="s">
        <v>31</v>
      </c>
      <c r="I7112" s="24">
        <v>95273</v>
      </c>
      <c r="J7112" s="24">
        <v>166728</v>
      </c>
      <c r="K7112" s="24">
        <v>129762</v>
      </c>
      <c r="L7112" s="24">
        <v>227084</v>
      </c>
      <c r="M7112" s="24">
        <v>164165</v>
      </c>
      <c r="N7112" s="24">
        <v>287289</v>
      </c>
      <c r="O7112" s="24">
        <v>216205</v>
      </c>
      <c r="P7112" s="24">
        <v>378359</v>
      </c>
      <c r="Q7112" s="24">
        <v>267743</v>
      </c>
      <c r="R7112" s="24">
        <v>468550</v>
      </c>
      <c r="S7112" s="24">
        <v>301543</v>
      </c>
      <c r="T7112" s="24">
        <v>527700</v>
      </c>
      <c r="U7112" s="24">
        <v>334896</v>
      </c>
      <c r="V7112" s="24">
        <v>586068</v>
      </c>
    </row>
    <row r="7113" spans="1:22" x14ac:dyDescent="0.3">
      <c r="B7113" s="54" t="s">
        <v>620</v>
      </c>
      <c r="C7113" t="s">
        <v>614</v>
      </c>
      <c r="D7113" t="s">
        <v>179</v>
      </c>
      <c r="E7113" t="s">
        <v>543</v>
      </c>
      <c r="F7113" s="58" t="s">
        <v>293</v>
      </c>
      <c r="G7113" s="23">
        <v>4</v>
      </c>
      <c r="H7113" s="23" t="s">
        <v>29</v>
      </c>
      <c r="I7113" s="24">
        <v>105428</v>
      </c>
      <c r="J7113" s="24">
        <v>168685</v>
      </c>
      <c r="K7113" s="24">
        <v>147599</v>
      </c>
      <c r="L7113" s="24">
        <v>236158</v>
      </c>
      <c r="M7113" s="24">
        <v>189770</v>
      </c>
      <c r="N7113" s="24">
        <v>303632</v>
      </c>
      <c r="O7113" s="24">
        <v>253027</v>
      </c>
      <c r="P7113" s="24">
        <v>404843</v>
      </c>
      <c r="Q7113" s="24">
        <v>316284</v>
      </c>
      <c r="R7113" s="24">
        <v>506054</v>
      </c>
      <c r="S7113" s="24">
        <v>358455</v>
      </c>
      <c r="T7113" s="24">
        <v>573528</v>
      </c>
      <c r="U7113" s="24">
        <v>400626</v>
      </c>
      <c r="V7113" s="24">
        <v>641001</v>
      </c>
    </row>
    <row r="7114" spans="1:22" hidden="1" x14ac:dyDescent="0.3">
      <c r="A7114" s="55"/>
      <c r="B7114" s="55">
        <v>2023</v>
      </c>
      <c r="C7114" s="55" t="s">
        <v>544</v>
      </c>
      <c r="D7114" t="s">
        <v>114</v>
      </c>
      <c r="E7114" s="55" t="s">
        <v>548</v>
      </c>
      <c r="F7114" s="55" t="s">
        <v>440</v>
      </c>
      <c r="G7114" s="23">
        <v>1</v>
      </c>
      <c r="H7114" s="23" t="s">
        <v>14</v>
      </c>
      <c r="I7114" s="24">
        <v>140102</v>
      </c>
      <c r="J7114" s="24">
        <v>245179</v>
      </c>
      <c r="K7114" s="24">
        <v>182091</v>
      </c>
      <c r="L7114" s="24">
        <v>318659</v>
      </c>
      <c r="M7114" s="24">
        <v>217803</v>
      </c>
      <c r="N7114" s="24">
        <v>381155</v>
      </c>
      <c r="O7114" s="24">
        <v>260004</v>
      </c>
      <c r="P7114" s="24">
        <v>455008</v>
      </c>
      <c r="Q7114" s="24">
        <v>306973</v>
      </c>
      <c r="R7114" s="24">
        <v>537203</v>
      </c>
      <c r="S7114" s="24">
        <v>336842</v>
      </c>
      <c r="T7114" s="24">
        <v>589474</v>
      </c>
      <c r="U7114" s="24">
        <v>365033</v>
      </c>
      <c r="V7114" s="24">
        <v>638807</v>
      </c>
    </row>
    <row r="7115" spans="1:22" hidden="1" x14ac:dyDescent="0.3">
      <c r="A7115" s="55"/>
      <c r="B7115" s="55">
        <v>2023</v>
      </c>
      <c r="C7115" s="55" t="s">
        <v>544</v>
      </c>
      <c r="D7115" t="s">
        <v>114</v>
      </c>
      <c r="E7115" s="55" t="s">
        <v>548</v>
      </c>
      <c r="F7115" s="55" t="s">
        <v>440</v>
      </c>
      <c r="G7115" s="23">
        <v>2</v>
      </c>
      <c r="H7115" s="23" t="s">
        <v>30</v>
      </c>
      <c r="I7115" s="24">
        <v>116313</v>
      </c>
      <c r="J7115" s="24">
        <v>203547</v>
      </c>
      <c r="K7115" s="24">
        <v>155170</v>
      </c>
      <c r="L7115" s="24">
        <v>271548</v>
      </c>
      <c r="M7115" s="24">
        <v>191403</v>
      </c>
      <c r="N7115" s="24">
        <v>334956</v>
      </c>
      <c r="O7115" s="24">
        <v>241231</v>
      </c>
      <c r="P7115" s="24">
        <v>422154</v>
      </c>
      <c r="Q7115" s="24">
        <v>292034</v>
      </c>
      <c r="R7115" s="24">
        <v>511059</v>
      </c>
      <c r="S7115" s="24">
        <v>322561</v>
      </c>
      <c r="T7115" s="24">
        <v>564482</v>
      </c>
      <c r="U7115" s="24">
        <v>351183</v>
      </c>
      <c r="V7115" s="24">
        <v>614571</v>
      </c>
    </row>
    <row r="7116" spans="1:22" hidden="1" x14ac:dyDescent="0.3">
      <c r="A7116" s="55"/>
      <c r="B7116" s="55">
        <v>2023</v>
      </c>
      <c r="C7116" s="55" t="s">
        <v>544</v>
      </c>
      <c r="D7116" t="s">
        <v>114</v>
      </c>
      <c r="E7116" s="55" t="s">
        <v>548</v>
      </c>
      <c r="F7116" s="55" t="s">
        <v>440</v>
      </c>
      <c r="G7116" s="23">
        <v>3</v>
      </c>
      <c r="H7116" s="23" t="s">
        <v>31</v>
      </c>
      <c r="I7116" s="24">
        <v>106594</v>
      </c>
      <c r="J7116" s="24">
        <v>186539</v>
      </c>
      <c r="K7116" s="24">
        <v>147080</v>
      </c>
      <c r="L7116" s="24">
        <v>257390</v>
      </c>
      <c r="M7116" s="24">
        <v>186343</v>
      </c>
      <c r="N7116" s="24">
        <v>326100</v>
      </c>
      <c r="O7116" s="24">
        <v>242926</v>
      </c>
      <c r="P7116" s="24">
        <v>425121</v>
      </c>
      <c r="Q7116" s="24">
        <v>302510</v>
      </c>
      <c r="R7116" s="24">
        <v>529393</v>
      </c>
      <c r="S7116" s="24">
        <v>340233</v>
      </c>
      <c r="T7116" s="24">
        <v>595408</v>
      </c>
      <c r="U7116" s="24">
        <v>377341</v>
      </c>
      <c r="V7116" s="24">
        <v>660347</v>
      </c>
    </row>
    <row r="7117" spans="1:22" hidden="1" x14ac:dyDescent="0.3">
      <c r="A7117" s="55"/>
      <c r="B7117" s="55">
        <v>2023</v>
      </c>
      <c r="C7117" s="55" t="s">
        <v>544</v>
      </c>
      <c r="D7117" t="s">
        <v>114</v>
      </c>
      <c r="E7117" s="55" t="s">
        <v>548</v>
      </c>
      <c r="F7117" s="55" t="s">
        <v>440</v>
      </c>
      <c r="G7117" s="23">
        <v>4</v>
      </c>
      <c r="H7117" s="23" t="s">
        <v>29</v>
      </c>
      <c r="I7117" s="24">
        <v>120767</v>
      </c>
      <c r="J7117" s="24">
        <v>193227</v>
      </c>
      <c r="K7117" s="24">
        <v>169074</v>
      </c>
      <c r="L7117" s="24">
        <v>270518</v>
      </c>
      <c r="M7117" s="24">
        <v>217380</v>
      </c>
      <c r="N7117" s="24">
        <v>347809</v>
      </c>
      <c r="O7117" s="24">
        <v>289841</v>
      </c>
      <c r="P7117" s="24">
        <v>463745</v>
      </c>
      <c r="Q7117" s="24">
        <v>362301</v>
      </c>
      <c r="R7117" s="24">
        <v>579681</v>
      </c>
      <c r="S7117" s="24">
        <v>410607</v>
      </c>
      <c r="T7117" s="24">
        <v>656972</v>
      </c>
      <c r="U7117" s="24">
        <v>458914</v>
      </c>
      <c r="V7117" s="24">
        <v>734263</v>
      </c>
    </row>
    <row r="7118" spans="1:22" x14ac:dyDescent="0.3">
      <c r="B7118" s="54" t="s">
        <v>620</v>
      </c>
      <c r="C7118" t="s">
        <v>614</v>
      </c>
      <c r="D7118" t="s">
        <v>114</v>
      </c>
      <c r="E7118" t="s">
        <v>548</v>
      </c>
      <c r="F7118" s="58" t="s">
        <v>440</v>
      </c>
      <c r="G7118" s="23">
        <v>1</v>
      </c>
      <c r="H7118" s="23" t="s">
        <v>14</v>
      </c>
      <c r="I7118" s="24">
        <v>139778</v>
      </c>
      <c r="J7118" s="24">
        <v>244611</v>
      </c>
      <c r="K7118" s="24">
        <v>181496</v>
      </c>
      <c r="L7118" s="24">
        <v>317618</v>
      </c>
      <c r="M7118" s="24">
        <v>217697</v>
      </c>
      <c r="N7118" s="24">
        <v>380970</v>
      </c>
      <c r="O7118" s="24">
        <v>260452</v>
      </c>
      <c r="P7118" s="24">
        <v>455791</v>
      </c>
      <c r="Q7118" s="24">
        <v>307370</v>
      </c>
      <c r="R7118" s="24">
        <v>537897</v>
      </c>
      <c r="S7118" s="24">
        <v>337188</v>
      </c>
      <c r="T7118" s="24">
        <v>590079</v>
      </c>
      <c r="U7118" s="24">
        <v>364292</v>
      </c>
      <c r="V7118" s="24">
        <v>637511</v>
      </c>
    </row>
    <row r="7119" spans="1:22" x14ac:dyDescent="0.3">
      <c r="B7119" s="54" t="s">
        <v>620</v>
      </c>
      <c r="C7119" t="s">
        <v>614</v>
      </c>
      <c r="D7119" t="s">
        <v>114</v>
      </c>
      <c r="E7119" t="s">
        <v>548</v>
      </c>
      <c r="F7119" s="58" t="s">
        <v>440</v>
      </c>
      <c r="G7119" s="23">
        <v>2</v>
      </c>
      <c r="H7119" s="23" t="s">
        <v>30</v>
      </c>
      <c r="I7119" s="24">
        <v>120218</v>
      </c>
      <c r="J7119" s="24">
        <v>210382</v>
      </c>
      <c r="K7119" s="24">
        <v>158140</v>
      </c>
      <c r="L7119" s="24">
        <v>276745</v>
      </c>
      <c r="M7119" s="24">
        <v>192847</v>
      </c>
      <c r="N7119" s="24">
        <v>337482</v>
      </c>
      <c r="O7119" s="24">
        <v>237676</v>
      </c>
      <c r="P7119" s="24">
        <v>415932</v>
      </c>
      <c r="Q7119" s="24">
        <v>283329</v>
      </c>
      <c r="R7119" s="24">
        <v>495827</v>
      </c>
      <c r="S7119" s="24">
        <v>313172</v>
      </c>
      <c r="T7119" s="24">
        <v>548051</v>
      </c>
      <c r="U7119" s="24">
        <v>340642</v>
      </c>
      <c r="V7119" s="24">
        <v>596123</v>
      </c>
    </row>
    <row r="7120" spans="1:22" x14ac:dyDescent="0.3">
      <c r="B7120" s="54" t="s">
        <v>620</v>
      </c>
      <c r="C7120" t="s">
        <v>614</v>
      </c>
      <c r="D7120" t="s">
        <v>114</v>
      </c>
      <c r="E7120" t="s">
        <v>548</v>
      </c>
      <c r="F7120" s="58" t="s">
        <v>440</v>
      </c>
      <c r="G7120" s="23">
        <v>3</v>
      </c>
      <c r="H7120" s="23" t="s">
        <v>31</v>
      </c>
      <c r="I7120" s="24">
        <v>107890</v>
      </c>
      <c r="J7120" s="24">
        <v>188807</v>
      </c>
      <c r="K7120" s="24">
        <v>146396</v>
      </c>
      <c r="L7120" s="24">
        <v>256193</v>
      </c>
      <c r="M7120" s="24">
        <v>184792</v>
      </c>
      <c r="N7120" s="24">
        <v>323386</v>
      </c>
      <c r="O7120" s="24">
        <v>242946</v>
      </c>
      <c r="P7120" s="24">
        <v>425155</v>
      </c>
      <c r="Q7120" s="24">
        <v>300454</v>
      </c>
      <c r="R7120" s="24">
        <v>525794</v>
      </c>
      <c r="S7120" s="24">
        <v>338075</v>
      </c>
      <c r="T7120" s="24">
        <v>591632</v>
      </c>
      <c r="U7120" s="24">
        <v>375123</v>
      </c>
      <c r="V7120" s="24">
        <v>656465</v>
      </c>
    </row>
    <row r="7121" spans="1:22" x14ac:dyDescent="0.3">
      <c r="B7121" s="54" t="s">
        <v>620</v>
      </c>
      <c r="C7121" t="s">
        <v>614</v>
      </c>
      <c r="D7121" t="s">
        <v>114</v>
      </c>
      <c r="E7121" t="s">
        <v>548</v>
      </c>
      <c r="F7121" s="58" t="s">
        <v>440</v>
      </c>
      <c r="G7121" s="23">
        <v>4</v>
      </c>
      <c r="H7121" s="23" t="s">
        <v>29</v>
      </c>
      <c r="I7121" s="24">
        <v>123309</v>
      </c>
      <c r="J7121" s="24">
        <v>197295</v>
      </c>
      <c r="K7121" s="24">
        <v>172633</v>
      </c>
      <c r="L7121" s="24">
        <v>276213</v>
      </c>
      <c r="M7121" s="24">
        <v>221957</v>
      </c>
      <c r="N7121" s="24">
        <v>355131</v>
      </c>
      <c r="O7121" s="24">
        <v>295943</v>
      </c>
      <c r="P7121" s="24">
        <v>473508</v>
      </c>
      <c r="Q7121" s="24">
        <v>369928</v>
      </c>
      <c r="R7121" s="24">
        <v>591886</v>
      </c>
      <c r="S7121" s="24">
        <v>419252</v>
      </c>
      <c r="T7121" s="24">
        <v>670804</v>
      </c>
      <c r="U7121" s="24">
        <v>468576</v>
      </c>
      <c r="V7121" s="24">
        <v>749722</v>
      </c>
    </row>
    <row r="7122" spans="1:22" hidden="1" x14ac:dyDescent="0.3">
      <c r="A7122" s="55"/>
      <c r="B7122" s="55">
        <v>2023</v>
      </c>
      <c r="C7122" s="55" t="s">
        <v>573</v>
      </c>
      <c r="D7122" t="s">
        <v>163</v>
      </c>
      <c r="E7122" s="55" t="s">
        <v>577</v>
      </c>
      <c r="F7122" s="55" t="s">
        <v>333</v>
      </c>
      <c r="G7122" s="23">
        <v>1</v>
      </c>
      <c r="H7122" s="23" t="s">
        <v>14</v>
      </c>
      <c r="I7122" s="24">
        <v>113244</v>
      </c>
      <c r="J7122" s="24">
        <v>198176</v>
      </c>
      <c r="K7122" s="24">
        <v>147124</v>
      </c>
      <c r="L7122" s="24">
        <v>257467</v>
      </c>
      <c r="M7122" s="24">
        <v>175927</v>
      </c>
      <c r="N7122" s="24">
        <v>307872</v>
      </c>
      <c r="O7122" s="24">
        <v>209944</v>
      </c>
      <c r="P7122" s="24">
        <v>367401</v>
      </c>
      <c r="Q7122" s="24">
        <v>247819</v>
      </c>
      <c r="R7122" s="24">
        <v>433682</v>
      </c>
      <c r="S7122" s="24">
        <v>271911</v>
      </c>
      <c r="T7122" s="24">
        <v>475844</v>
      </c>
      <c r="U7122" s="24">
        <v>294629</v>
      </c>
      <c r="V7122" s="24">
        <v>515600</v>
      </c>
    </row>
    <row r="7123" spans="1:22" hidden="1" x14ac:dyDescent="0.3">
      <c r="A7123" s="55"/>
      <c r="B7123" s="55">
        <v>2023</v>
      </c>
      <c r="C7123" s="55" t="s">
        <v>573</v>
      </c>
      <c r="D7123" t="s">
        <v>163</v>
      </c>
      <c r="E7123" s="55" t="s">
        <v>577</v>
      </c>
      <c r="F7123" s="55" t="s">
        <v>333</v>
      </c>
      <c r="G7123" s="23">
        <v>2</v>
      </c>
      <c r="H7123" s="23" t="s">
        <v>30</v>
      </c>
      <c r="I7123" s="24">
        <v>94333</v>
      </c>
      <c r="J7123" s="24">
        <v>165083</v>
      </c>
      <c r="K7123" s="24">
        <v>125724</v>
      </c>
      <c r="L7123" s="24">
        <v>220018</v>
      </c>
      <c r="M7123" s="24">
        <v>154942</v>
      </c>
      <c r="N7123" s="24">
        <v>271148</v>
      </c>
      <c r="O7123" s="24">
        <v>195020</v>
      </c>
      <c r="P7123" s="24">
        <v>341286</v>
      </c>
      <c r="Q7123" s="24">
        <v>235943</v>
      </c>
      <c r="R7123" s="24">
        <v>412901</v>
      </c>
      <c r="S7123" s="24">
        <v>260558</v>
      </c>
      <c r="T7123" s="24">
        <v>455977</v>
      </c>
      <c r="U7123" s="24">
        <v>283620</v>
      </c>
      <c r="V7123" s="24">
        <v>496335</v>
      </c>
    </row>
    <row r="7124" spans="1:22" hidden="1" x14ac:dyDescent="0.3">
      <c r="A7124" s="55"/>
      <c r="B7124" s="55">
        <v>2023</v>
      </c>
      <c r="C7124" s="55" t="s">
        <v>573</v>
      </c>
      <c r="D7124" t="s">
        <v>163</v>
      </c>
      <c r="E7124" s="55" t="s">
        <v>577</v>
      </c>
      <c r="F7124" s="55" t="s">
        <v>333</v>
      </c>
      <c r="G7124" s="23">
        <v>3</v>
      </c>
      <c r="H7124" s="23" t="s">
        <v>31</v>
      </c>
      <c r="I7124" s="24">
        <v>86656</v>
      </c>
      <c r="J7124" s="24">
        <v>151648</v>
      </c>
      <c r="K7124" s="24">
        <v>119609</v>
      </c>
      <c r="L7124" s="24">
        <v>209315</v>
      </c>
      <c r="M7124" s="24">
        <v>151589</v>
      </c>
      <c r="N7124" s="24">
        <v>265280</v>
      </c>
      <c r="O7124" s="24">
        <v>197722</v>
      </c>
      <c r="P7124" s="24">
        <v>346013</v>
      </c>
      <c r="Q7124" s="24">
        <v>246240</v>
      </c>
      <c r="R7124" s="24">
        <v>430920</v>
      </c>
      <c r="S7124" s="24">
        <v>276996</v>
      </c>
      <c r="T7124" s="24">
        <v>484742</v>
      </c>
      <c r="U7124" s="24">
        <v>307263</v>
      </c>
      <c r="V7124" s="24">
        <v>537710</v>
      </c>
    </row>
    <row r="7125" spans="1:22" hidden="1" x14ac:dyDescent="0.3">
      <c r="A7125" s="55"/>
      <c r="B7125" s="55">
        <v>2023</v>
      </c>
      <c r="C7125" s="55" t="s">
        <v>573</v>
      </c>
      <c r="D7125" t="s">
        <v>163</v>
      </c>
      <c r="E7125" s="55" t="s">
        <v>577</v>
      </c>
      <c r="F7125" s="55" t="s">
        <v>333</v>
      </c>
      <c r="G7125" s="23">
        <v>4</v>
      </c>
      <c r="H7125" s="23" t="s">
        <v>29</v>
      </c>
      <c r="I7125" s="24">
        <v>97622</v>
      </c>
      <c r="J7125" s="24">
        <v>156196</v>
      </c>
      <c r="K7125" s="24">
        <v>136671</v>
      </c>
      <c r="L7125" s="24">
        <v>218674</v>
      </c>
      <c r="M7125" s="24">
        <v>175720</v>
      </c>
      <c r="N7125" s="24">
        <v>281152</v>
      </c>
      <c r="O7125" s="24">
        <v>234294</v>
      </c>
      <c r="P7125" s="24">
        <v>374870</v>
      </c>
      <c r="Q7125" s="24">
        <v>292867</v>
      </c>
      <c r="R7125" s="24">
        <v>468587</v>
      </c>
      <c r="S7125" s="24">
        <v>331916</v>
      </c>
      <c r="T7125" s="24">
        <v>531066</v>
      </c>
      <c r="U7125" s="24">
        <v>370965</v>
      </c>
      <c r="V7125" s="24">
        <v>593544</v>
      </c>
    </row>
    <row r="7126" spans="1:22" x14ac:dyDescent="0.3">
      <c r="B7126" s="54" t="s">
        <v>620</v>
      </c>
      <c r="C7126" t="s">
        <v>618</v>
      </c>
      <c r="D7126" t="s">
        <v>163</v>
      </c>
      <c r="E7126" t="s">
        <v>577</v>
      </c>
      <c r="F7126" s="58" t="s">
        <v>333</v>
      </c>
      <c r="G7126" s="23">
        <v>1</v>
      </c>
      <c r="H7126" s="23" t="s">
        <v>14</v>
      </c>
      <c r="I7126" s="24">
        <v>111731</v>
      </c>
      <c r="J7126" s="24">
        <v>195529</v>
      </c>
      <c r="K7126" s="24">
        <v>145019</v>
      </c>
      <c r="L7126" s="24">
        <v>253783</v>
      </c>
      <c r="M7126" s="24">
        <v>173906</v>
      </c>
      <c r="N7126" s="24">
        <v>304335</v>
      </c>
      <c r="O7126" s="24">
        <v>208002</v>
      </c>
      <c r="P7126" s="24">
        <v>364003</v>
      </c>
      <c r="Q7126" s="24">
        <v>245421</v>
      </c>
      <c r="R7126" s="24">
        <v>429488</v>
      </c>
      <c r="S7126" s="24">
        <v>269208</v>
      </c>
      <c r="T7126" s="24">
        <v>471114</v>
      </c>
      <c r="U7126" s="24">
        <v>290792</v>
      </c>
      <c r="V7126" s="24">
        <v>508887</v>
      </c>
    </row>
    <row r="7127" spans="1:22" x14ac:dyDescent="0.3">
      <c r="B7127" s="54" t="s">
        <v>620</v>
      </c>
      <c r="C7127" t="s">
        <v>618</v>
      </c>
      <c r="D7127" t="s">
        <v>163</v>
      </c>
      <c r="E7127" t="s">
        <v>577</v>
      </c>
      <c r="F7127" s="58" t="s">
        <v>333</v>
      </c>
      <c r="G7127" s="23">
        <v>2</v>
      </c>
      <c r="H7127" s="23" t="s">
        <v>30</v>
      </c>
      <c r="I7127" s="24">
        <v>96345</v>
      </c>
      <c r="J7127" s="24">
        <v>168603</v>
      </c>
      <c r="K7127" s="24">
        <v>126647</v>
      </c>
      <c r="L7127" s="24">
        <v>221632</v>
      </c>
      <c r="M7127" s="24">
        <v>154358</v>
      </c>
      <c r="N7127" s="24">
        <v>270126</v>
      </c>
      <c r="O7127" s="24">
        <v>190085</v>
      </c>
      <c r="P7127" s="24">
        <v>332649</v>
      </c>
      <c r="Q7127" s="24">
        <v>226510</v>
      </c>
      <c r="R7127" s="24">
        <v>396393</v>
      </c>
      <c r="S7127" s="24">
        <v>250329</v>
      </c>
      <c r="T7127" s="24">
        <v>438075</v>
      </c>
      <c r="U7127" s="24">
        <v>272229</v>
      </c>
      <c r="V7127" s="24">
        <v>476400</v>
      </c>
    </row>
    <row r="7128" spans="1:22" x14ac:dyDescent="0.3">
      <c r="B7128" s="54" t="s">
        <v>620</v>
      </c>
      <c r="C7128" t="s">
        <v>618</v>
      </c>
      <c r="D7128" t="s">
        <v>163</v>
      </c>
      <c r="E7128" t="s">
        <v>577</v>
      </c>
      <c r="F7128" s="58" t="s">
        <v>333</v>
      </c>
      <c r="G7128" s="23">
        <v>3</v>
      </c>
      <c r="H7128" s="23" t="s">
        <v>31</v>
      </c>
      <c r="I7128" s="24">
        <v>86753</v>
      </c>
      <c r="J7128" s="24">
        <v>151818</v>
      </c>
      <c r="K7128" s="24">
        <v>117797</v>
      </c>
      <c r="L7128" s="24">
        <v>206145</v>
      </c>
      <c r="M7128" s="24">
        <v>148754</v>
      </c>
      <c r="N7128" s="24">
        <v>260320</v>
      </c>
      <c r="O7128" s="24">
        <v>195630</v>
      </c>
      <c r="P7128" s="24">
        <v>342353</v>
      </c>
      <c r="Q7128" s="24">
        <v>241998</v>
      </c>
      <c r="R7128" s="24">
        <v>423497</v>
      </c>
      <c r="S7128" s="24">
        <v>272346</v>
      </c>
      <c r="T7128" s="24">
        <v>476606</v>
      </c>
      <c r="U7128" s="24">
        <v>302243</v>
      </c>
      <c r="V7128" s="24">
        <v>528925</v>
      </c>
    </row>
    <row r="7129" spans="1:22" x14ac:dyDescent="0.3">
      <c r="B7129" s="54" t="s">
        <v>620</v>
      </c>
      <c r="C7129" t="s">
        <v>618</v>
      </c>
      <c r="D7129" t="s">
        <v>163</v>
      </c>
      <c r="E7129" t="s">
        <v>577</v>
      </c>
      <c r="F7129" s="58" t="s">
        <v>333</v>
      </c>
      <c r="G7129" s="23">
        <v>4</v>
      </c>
      <c r="H7129" s="23" t="s">
        <v>29</v>
      </c>
      <c r="I7129" s="24">
        <v>98573</v>
      </c>
      <c r="J7129" s="24">
        <v>157717</v>
      </c>
      <c r="K7129" s="24">
        <v>138003</v>
      </c>
      <c r="L7129" s="24">
        <v>220804</v>
      </c>
      <c r="M7129" s="24">
        <v>177432</v>
      </c>
      <c r="N7129" s="24">
        <v>283891</v>
      </c>
      <c r="O7129" s="24">
        <v>236576</v>
      </c>
      <c r="P7129" s="24">
        <v>378521</v>
      </c>
      <c r="Q7129" s="24">
        <v>295720</v>
      </c>
      <c r="R7129" s="24">
        <v>473151</v>
      </c>
      <c r="S7129" s="24">
        <v>335149</v>
      </c>
      <c r="T7129" s="24">
        <v>536238</v>
      </c>
      <c r="U7129" s="24">
        <v>374578</v>
      </c>
      <c r="V7129" s="24">
        <v>599325</v>
      </c>
    </row>
    <row r="7130" spans="1:22" hidden="1" x14ac:dyDescent="0.3">
      <c r="A7130" s="55"/>
      <c r="B7130" s="55">
        <v>2023</v>
      </c>
      <c r="C7130" s="55" t="s">
        <v>578</v>
      </c>
      <c r="D7130" t="s">
        <v>177</v>
      </c>
      <c r="E7130" s="55" t="s">
        <v>583</v>
      </c>
      <c r="F7130" s="55" t="s">
        <v>224</v>
      </c>
      <c r="G7130" s="23">
        <v>1</v>
      </c>
      <c r="H7130" s="23" t="s">
        <v>14</v>
      </c>
      <c r="I7130" s="24">
        <v>115365</v>
      </c>
      <c r="J7130" s="24">
        <v>201889</v>
      </c>
      <c r="K7130" s="24">
        <v>149934</v>
      </c>
      <c r="L7130" s="24">
        <v>262385</v>
      </c>
      <c r="M7130" s="24">
        <v>179334</v>
      </c>
      <c r="N7130" s="24">
        <v>313835</v>
      </c>
      <c r="O7130" s="24">
        <v>214075</v>
      </c>
      <c r="P7130" s="24">
        <v>374630</v>
      </c>
      <c r="Q7130" s="24">
        <v>252741</v>
      </c>
      <c r="R7130" s="24">
        <v>442296</v>
      </c>
      <c r="S7130" s="24">
        <v>277331</v>
      </c>
      <c r="T7130" s="24">
        <v>485329</v>
      </c>
      <c r="U7130" s="24">
        <v>300537</v>
      </c>
      <c r="V7130" s="24">
        <v>525939</v>
      </c>
    </row>
    <row r="7131" spans="1:22" hidden="1" x14ac:dyDescent="0.3">
      <c r="A7131" s="55"/>
      <c r="B7131" s="55">
        <v>2023</v>
      </c>
      <c r="C7131" s="55" t="s">
        <v>578</v>
      </c>
      <c r="D7131" t="s">
        <v>177</v>
      </c>
      <c r="E7131" s="55" t="s">
        <v>583</v>
      </c>
      <c r="F7131" s="55" t="s">
        <v>224</v>
      </c>
      <c r="G7131" s="23">
        <v>2</v>
      </c>
      <c r="H7131" s="23" t="s">
        <v>30</v>
      </c>
      <c r="I7131" s="24">
        <v>95810</v>
      </c>
      <c r="J7131" s="24">
        <v>167668</v>
      </c>
      <c r="K7131" s="24">
        <v>127805</v>
      </c>
      <c r="L7131" s="24">
        <v>223659</v>
      </c>
      <c r="M7131" s="24">
        <v>157633</v>
      </c>
      <c r="N7131" s="24">
        <v>275859</v>
      </c>
      <c r="O7131" s="24">
        <v>198643</v>
      </c>
      <c r="P7131" s="24">
        <v>347625</v>
      </c>
      <c r="Q7131" s="24">
        <v>240461</v>
      </c>
      <c r="R7131" s="24">
        <v>420806</v>
      </c>
      <c r="S7131" s="24">
        <v>265591</v>
      </c>
      <c r="T7131" s="24">
        <v>464785</v>
      </c>
      <c r="U7131" s="24">
        <v>289152</v>
      </c>
      <c r="V7131" s="24">
        <v>506017</v>
      </c>
    </row>
    <row r="7132" spans="1:22" hidden="1" x14ac:dyDescent="0.3">
      <c r="A7132" s="55"/>
      <c r="B7132" s="55">
        <v>2023</v>
      </c>
      <c r="C7132" s="55" t="s">
        <v>578</v>
      </c>
      <c r="D7132" t="s">
        <v>177</v>
      </c>
      <c r="E7132" s="55" t="s">
        <v>583</v>
      </c>
      <c r="F7132" s="55" t="s">
        <v>224</v>
      </c>
      <c r="G7132" s="23">
        <v>3</v>
      </c>
      <c r="H7132" s="23" t="s">
        <v>31</v>
      </c>
      <c r="I7132" s="24">
        <v>87826</v>
      </c>
      <c r="J7132" s="24">
        <v>153696</v>
      </c>
      <c r="K7132" s="24">
        <v>121189</v>
      </c>
      <c r="L7132" s="24">
        <v>212080</v>
      </c>
      <c r="M7132" s="24">
        <v>153545</v>
      </c>
      <c r="N7132" s="24">
        <v>268704</v>
      </c>
      <c r="O7132" s="24">
        <v>200180</v>
      </c>
      <c r="P7132" s="24">
        <v>350315</v>
      </c>
      <c r="Q7132" s="24">
        <v>249282</v>
      </c>
      <c r="R7132" s="24">
        <v>436243</v>
      </c>
      <c r="S7132" s="24">
        <v>280373</v>
      </c>
      <c r="T7132" s="24">
        <v>490652</v>
      </c>
      <c r="U7132" s="24">
        <v>310958</v>
      </c>
      <c r="V7132" s="24">
        <v>544177</v>
      </c>
    </row>
    <row r="7133" spans="1:22" hidden="1" x14ac:dyDescent="0.3">
      <c r="A7133" s="55"/>
      <c r="B7133" s="55">
        <v>2023</v>
      </c>
      <c r="C7133" s="55" t="s">
        <v>578</v>
      </c>
      <c r="D7133" t="s">
        <v>177</v>
      </c>
      <c r="E7133" s="55" t="s">
        <v>583</v>
      </c>
      <c r="F7133" s="55" t="s">
        <v>224</v>
      </c>
      <c r="G7133" s="23">
        <v>4</v>
      </c>
      <c r="H7133" s="23" t="s">
        <v>29</v>
      </c>
      <c r="I7133" s="24">
        <v>99445</v>
      </c>
      <c r="J7133" s="24">
        <v>159112</v>
      </c>
      <c r="K7133" s="24">
        <v>139223</v>
      </c>
      <c r="L7133" s="24">
        <v>222757</v>
      </c>
      <c r="M7133" s="24">
        <v>179001</v>
      </c>
      <c r="N7133" s="24">
        <v>286401</v>
      </c>
      <c r="O7133" s="24">
        <v>238668</v>
      </c>
      <c r="P7133" s="24">
        <v>381868</v>
      </c>
      <c r="Q7133" s="24">
        <v>298335</v>
      </c>
      <c r="R7133" s="24">
        <v>477335</v>
      </c>
      <c r="S7133" s="24">
        <v>338113</v>
      </c>
      <c r="T7133" s="24">
        <v>540980</v>
      </c>
      <c r="U7133" s="24">
        <v>377891</v>
      </c>
      <c r="V7133" s="24">
        <v>604625</v>
      </c>
    </row>
    <row r="7134" spans="1:22" x14ac:dyDescent="0.3">
      <c r="B7134" s="54" t="s">
        <v>620</v>
      </c>
      <c r="C7134" t="s">
        <v>612</v>
      </c>
      <c r="D7134" t="s">
        <v>177</v>
      </c>
      <c r="E7134" t="s">
        <v>583</v>
      </c>
      <c r="F7134" s="58" t="s">
        <v>224</v>
      </c>
      <c r="G7134" s="23">
        <v>1</v>
      </c>
      <c r="H7134" s="23" t="s">
        <v>14</v>
      </c>
      <c r="I7134" s="24">
        <v>112711</v>
      </c>
      <c r="J7134" s="24">
        <v>197244</v>
      </c>
      <c r="K7134" s="24">
        <v>146388</v>
      </c>
      <c r="L7134" s="24">
        <v>256179</v>
      </c>
      <c r="M7134" s="24">
        <v>175611</v>
      </c>
      <c r="N7134" s="24">
        <v>307320</v>
      </c>
      <c r="O7134" s="24">
        <v>210138</v>
      </c>
      <c r="P7134" s="24">
        <v>367741</v>
      </c>
      <c r="Q7134" s="24">
        <v>248024</v>
      </c>
      <c r="R7134" s="24">
        <v>434042</v>
      </c>
      <c r="S7134" s="24">
        <v>272099</v>
      </c>
      <c r="T7134" s="24">
        <v>476173</v>
      </c>
      <c r="U7134" s="24">
        <v>294006</v>
      </c>
      <c r="V7134" s="24">
        <v>514510</v>
      </c>
    </row>
    <row r="7135" spans="1:22" x14ac:dyDescent="0.3">
      <c r="B7135" s="54" t="s">
        <v>620</v>
      </c>
      <c r="C7135" t="s">
        <v>612</v>
      </c>
      <c r="D7135" t="s">
        <v>177</v>
      </c>
      <c r="E7135" t="s">
        <v>583</v>
      </c>
      <c r="F7135" s="58" t="s">
        <v>224</v>
      </c>
      <c r="G7135" s="23">
        <v>2</v>
      </c>
      <c r="H7135" s="23" t="s">
        <v>30</v>
      </c>
      <c r="I7135" s="24">
        <v>96782</v>
      </c>
      <c r="J7135" s="24">
        <v>169368</v>
      </c>
      <c r="K7135" s="24">
        <v>127367</v>
      </c>
      <c r="L7135" s="24">
        <v>222893</v>
      </c>
      <c r="M7135" s="24">
        <v>155373</v>
      </c>
      <c r="N7135" s="24">
        <v>271903</v>
      </c>
      <c r="O7135" s="24">
        <v>191589</v>
      </c>
      <c r="P7135" s="24">
        <v>335280</v>
      </c>
      <c r="Q7135" s="24">
        <v>228445</v>
      </c>
      <c r="R7135" s="24">
        <v>399779</v>
      </c>
      <c r="S7135" s="24">
        <v>252532</v>
      </c>
      <c r="T7135" s="24">
        <v>441930</v>
      </c>
      <c r="U7135" s="24">
        <v>274719</v>
      </c>
      <c r="V7135" s="24">
        <v>480758</v>
      </c>
    </row>
    <row r="7136" spans="1:22" x14ac:dyDescent="0.3">
      <c r="B7136" s="54" t="s">
        <v>620</v>
      </c>
      <c r="C7136" t="s">
        <v>612</v>
      </c>
      <c r="D7136" t="s">
        <v>177</v>
      </c>
      <c r="E7136" t="s">
        <v>583</v>
      </c>
      <c r="F7136" s="58" t="s">
        <v>224</v>
      </c>
      <c r="G7136" s="23">
        <v>3</v>
      </c>
      <c r="H7136" s="23" t="s">
        <v>31</v>
      </c>
      <c r="I7136" s="24">
        <v>86674</v>
      </c>
      <c r="J7136" s="24">
        <v>151679</v>
      </c>
      <c r="K7136" s="24">
        <v>117557</v>
      </c>
      <c r="L7136" s="24">
        <v>205724</v>
      </c>
      <c r="M7136" s="24">
        <v>148349</v>
      </c>
      <c r="N7136" s="24">
        <v>259612</v>
      </c>
      <c r="O7136" s="24">
        <v>194995</v>
      </c>
      <c r="P7136" s="24">
        <v>341241</v>
      </c>
      <c r="Q7136" s="24">
        <v>241115</v>
      </c>
      <c r="R7136" s="24">
        <v>421951</v>
      </c>
      <c r="S7136" s="24">
        <v>271277</v>
      </c>
      <c r="T7136" s="24">
        <v>474735</v>
      </c>
      <c r="U7136" s="24">
        <v>300972</v>
      </c>
      <c r="V7136" s="24">
        <v>526701</v>
      </c>
    </row>
    <row r="7137" spans="1:22" x14ac:dyDescent="0.3">
      <c r="B7137" s="54" t="s">
        <v>620</v>
      </c>
      <c r="C7137" t="s">
        <v>612</v>
      </c>
      <c r="D7137" t="s">
        <v>177</v>
      </c>
      <c r="E7137" t="s">
        <v>583</v>
      </c>
      <c r="F7137" s="58" t="s">
        <v>224</v>
      </c>
      <c r="G7137" s="23">
        <v>4</v>
      </c>
      <c r="H7137" s="23" t="s">
        <v>29</v>
      </c>
      <c r="I7137" s="24">
        <v>99428</v>
      </c>
      <c r="J7137" s="24">
        <v>159084</v>
      </c>
      <c r="K7137" s="24">
        <v>139199</v>
      </c>
      <c r="L7137" s="24">
        <v>222718</v>
      </c>
      <c r="M7137" s="24">
        <v>178970</v>
      </c>
      <c r="N7137" s="24">
        <v>286352</v>
      </c>
      <c r="O7137" s="24">
        <v>238627</v>
      </c>
      <c r="P7137" s="24">
        <v>381803</v>
      </c>
      <c r="Q7137" s="24">
        <v>298283</v>
      </c>
      <c r="R7137" s="24">
        <v>477253</v>
      </c>
      <c r="S7137" s="24">
        <v>338055</v>
      </c>
      <c r="T7137" s="24">
        <v>540887</v>
      </c>
      <c r="U7137" s="24">
        <v>377826</v>
      </c>
      <c r="V7137" s="24">
        <v>604521</v>
      </c>
    </row>
    <row r="7138" spans="1:22" hidden="1" x14ac:dyDescent="0.3">
      <c r="A7138" s="55"/>
      <c r="B7138" s="55">
        <v>2023</v>
      </c>
      <c r="C7138" s="55" t="s">
        <v>567</v>
      </c>
      <c r="D7138" t="s">
        <v>169</v>
      </c>
      <c r="E7138" s="55" t="s">
        <v>571</v>
      </c>
      <c r="F7138" s="55" t="s">
        <v>339</v>
      </c>
      <c r="G7138" s="23">
        <v>1</v>
      </c>
      <c r="H7138" s="23" t="s">
        <v>14</v>
      </c>
      <c r="I7138" s="24">
        <v>111347</v>
      </c>
      <c r="J7138" s="24">
        <v>194857</v>
      </c>
      <c r="K7138" s="24">
        <v>144646</v>
      </c>
      <c r="L7138" s="24">
        <v>253130</v>
      </c>
      <c r="M7138" s="24">
        <v>172951</v>
      </c>
      <c r="N7138" s="24">
        <v>302664</v>
      </c>
      <c r="O7138" s="24">
        <v>206375</v>
      </c>
      <c r="P7138" s="24">
        <v>361156</v>
      </c>
      <c r="Q7138" s="24">
        <v>243594</v>
      </c>
      <c r="R7138" s="24">
        <v>426289</v>
      </c>
      <c r="S7138" s="24">
        <v>267270</v>
      </c>
      <c r="T7138" s="24">
        <v>467722</v>
      </c>
      <c r="U7138" s="24">
        <v>289591</v>
      </c>
      <c r="V7138" s="24">
        <v>506784</v>
      </c>
    </row>
    <row r="7139" spans="1:22" hidden="1" x14ac:dyDescent="0.3">
      <c r="A7139" s="55"/>
      <c r="B7139" s="55">
        <v>2023</v>
      </c>
      <c r="C7139" s="55" t="s">
        <v>567</v>
      </c>
      <c r="D7139" t="s">
        <v>169</v>
      </c>
      <c r="E7139" s="55" t="s">
        <v>571</v>
      </c>
      <c r="F7139" s="55" t="s">
        <v>339</v>
      </c>
      <c r="G7139" s="23">
        <v>2</v>
      </c>
      <c r="H7139" s="23" t="s">
        <v>30</v>
      </c>
      <c r="I7139" s="24">
        <v>92831</v>
      </c>
      <c r="J7139" s="24">
        <v>162454</v>
      </c>
      <c r="K7139" s="24">
        <v>123692</v>
      </c>
      <c r="L7139" s="24">
        <v>216461</v>
      </c>
      <c r="M7139" s="24">
        <v>152403</v>
      </c>
      <c r="N7139" s="24">
        <v>266705</v>
      </c>
      <c r="O7139" s="24">
        <v>191762</v>
      </c>
      <c r="P7139" s="24">
        <v>335584</v>
      </c>
      <c r="Q7139" s="24">
        <v>231966</v>
      </c>
      <c r="R7139" s="24">
        <v>405940</v>
      </c>
      <c r="S7139" s="24">
        <v>256154</v>
      </c>
      <c r="T7139" s="24">
        <v>448269</v>
      </c>
      <c r="U7139" s="24">
        <v>278811</v>
      </c>
      <c r="V7139" s="24">
        <v>487920</v>
      </c>
    </row>
    <row r="7140" spans="1:22" hidden="1" x14ac:dyDescent="0.3">
      <c r="A7140" s="55"/>
      <c r="B7140" s="55">
        <v>2023</v>
      </c>
      <c r="C7140" s="55" t="s">
        <v>567</v>
      </c>
      <c r="D7140" t="s">
        <v>169</v>
      </c>
      <c r="E7140" s="55" t="s">
        <v>571</v>
      </c>
      <c r="F7140" s="55" t="s">
        <v>339</v>
      </c>
      <c r="G7140" s="23">
        <v>3</v>
      </c>
      <c r="H7140" s="23" t="s">
        <v>31</v>
      </c>
      <c r="I7140" s="24">
        <v>85325</v>
      </c>
      <c r="J7140" s="24">
        <v>149319</v>
      </c>
      <c r="K7140" s="24">
        <v>117781</v>
      </c>
      <c r="L7140" s="24">
        <v>206117</v>
      </c>
      <c r="M7140" s="24">
        <v>149285</v>
      </c>
      <c r="N7140" s="24">
        <v>261249</v>
      </c>
      <c r="O7140" s="24">
        <v>194742</v>
      </c>
      <c r="P7140" s="24">
        <v>340798</v>
      </c>
      <c r="Q7140" s="24">
        <v>242534</v>
      </c>
      <c r="R7140" s="24">
        <v>424434</v>
      </c>
      <c r="S7140" s="24">
        <v>272838</v>
      </c>
      <c r="T7140" s="24">
        <v>477467</v>
      </c>
      <c r="U7140" s="24">
        <v>302665</v>
      </c>
      <c r="V7140" s="24">
        <v>529664</v>
      </c>
    </row>
    <row r="7141" spans="1:22" hidden="1" x14ac:dyDescent="0.3">
      <c r="A7141" s="55"/>
      <c r="B7141" s="55">
        <v>2023</v>
      </c>
      <c r="C7141" s="55" t="s">
        <v>567</v>
      </c>
      <c r="D7141" t="s">
        <v>169</v>
      </c>
      <c r="E7141" s="55" t="s">
        <v>571</v>
      </c>
      <c r="F7141" s="55" t="s">
        <v>339</v>
      </c>
      <c r="G7141" s="23">
        <v>4</v>
      </c>
      <c r="H7141" s="23" t="s">
        <v>29</v>
      </c>
      <c r="I7141" s="24">
        <v>95989</v>
      </c>
      <c r="J7141" s="24">
        <v>153582</v>
      </c>
      <c r="K7141" s="24">
        <v>134385</v>
      </c>
      <c r="L7141" s="24">
        <v>215015</v>
      </c>
      <c r="M7141" s="24">
        <v>172780</v>
      </c>
      <c r="N7141" s="24">
        <v>276448</v>
      </c>
      <c r="O7141" s="24">
        <v>230374</v>
      </c>
      <c r="P7141" s="24">
        <v>368598</v>
      </c>
      <c r="Q7141" s="24">
        <v>287967</v>
      </c>
      <c r="R7141" s="24">
        <v>460747</v>
      </c>
      <c r="S7141" s="24">
        <v>326363</v>
      </c>
      <c r="T7141" s="24">
        <v>522180</v>
      </c>
      <c r="U7141" s="24">
        <v>364758</v>
      </c>
      <c r="V7141" s="24">
        <v>583613</v>
      </c>
    </row>
    <row r="7142" spans="1:22" x14ac:dyDescent="0.3">
      <c r="B7142" s="54" t="s">
        <v>620</v>
      </c>
      <c r="C7142" t="s">
        <v>611</v>
      </c>
      <c r="D7142" t="s">
        <v>169</v>
      </c>
      <c r="E7142" t="s">
        <v>571</v>
      </c>
      <c r="F7142" s="58" t="s">
        <v>339</v>
      </c>
      <c r="G7142" s="23">
        <v>1</v>
      </c>
      <c r="H7142" s="23" t="s">
        <v>14</v>
      </c>
      <c r="I7142" s="24">
        <v>111083</v>
      </c>
      <c r="J7142" s="24">
        <v>194395</v>
      </c>
      <c r="K7142" s="24">
        <v>144160</v>
      </c>
      <c r="L7142" s="24">
        <v>252281</v>
      </c>
      <c r="M7142" s="24">
        <v>172865</v>
      </c>
      <c r="N7142" s="24">
        <v>302513</v>
      </c>
      <c r="O7142" s="24">
        <v>206740</v>
      </c>
      <c r="P7142" s="24">
        <v>361794</v>
      </c>
      <c r="Q7142" s="24">
        <v>243917</v>
      </c>
      <c r="R7142" s="24">
        <v>426856</v>
      </c>
      <c r="S7142" s="24">
        <v>267552</v>
      </c>
      <c r="T7142" s="24">
        <v>468216</v>
      </c>
      <c r="U7142" s="24">
        <v>288987</v>
      </c>
      <c r="V7142" s="24">
        <v>505728</v>
      </c>
    </row>
    <row r="7143" spans="1:22" x14ac:dyDescent="0.3">
      <c r="B7143" s="54" t="s">
        <v>620</v>
      </c>
      <c r="C7143" t="s">
        <v>611</v>
      </c>
      <c r="D7143" t="s">
        <v>169</v>
      </c>
      <c r="E7143" t="s">
        <v>571</v>
      </c>
      <c r="F7143" s="58" t="s">
        <v>339</v>
      </c>
      <c r="G7143" s="23">
        <v>2</v>
      </c>
      <c r="H7143" s="23" t="s">
        <v>30</v>
      </c>
      <c r="I7143" s="24">
        <v>95858</v>
      </c>
      <c r="J7143" s="24">
        <v>167752</v>
      </c>
      <c r="K7143" s="24">
        <v>125982</v>
      </c>
      <c r="L7143" s="24">
        <v>220468</v>
      </c>
      <c r="M7143" s="24">
        <v>153523</v>
      </c>
      <c r="N7143" s="24">
        <v>268664</v>
      </c>
      <c r="O7143" s="24">
        <v>189012</v>
      </c>
      <c r="P7143" s="24">
        <v>330770</v>
      </c>
      <c r="Q7143" s="24">
        <v>225205</v>
      </c>
      <c r="R7143" s="24">
        <v>394109</v>
      </c>
      <c r="S7143" s="24">
        <v>248875</v>
      </c>
      <c r="T7143" s="24">
        <v>435531</v>
      </c>
      <c r="U7143" s="24">
        <v>270631</v>
      </c>
      <c r="V7143" s="24">
        <v>473604</v>
      </c>
    </row>
    <row r="7144" spans="1:22" x14ac:dyDescent="0.3">
      <c r="B7144" s="54" t="s">
        <v>620</v>
      </c>
      <c r="C7144" t="s">
        <v>611</v>
      </c>
      <c r="D7144" t="s">
        <v>169</v>
      </c>
      <c r="E7144" t="s">
        <v>571</v>
      </c>
      <c r="F7144" s="58" t="s">
        <v>339</v>
      </c>
      <c r="G7144" s="23">
        <v>3</v>
      </c>
      <c r="H7144" s="23" t="s">
        <v>31</v>
      </c>
      <c r="I7144" s="24">
        <v>86400</v>
      </c>
      <c r="J7144" s="24">
        <v>151199</v>
      </c>
      <c r="K7144" s="24">
        <v>117341</v>
      </c>
      <c r="L7144" s="24">
        <v>205346</v>
      </c>
      <c r="M7144" s="24">
        <v>148195</v>
      </c>
      <c r="N7144" s="24">
        <v>259342</v>
      </c>
      <c r="O7144" s="24">
        <v>194914</v>
      </c>
      <c r="P7144" s="24">
        <v>341099</v>
      </c>
      <c r="Q7144" s="24">
        <v>241130</v>
      </c>
      <c r="R7144" s="24">
        <v>421977</v>
      </c>
      <c r="S7144" s="24">
        <v>271382</v>
      </c>
      <c r="T7144" s="24">
        <v>474918</v>
      </c>
      <c r="U7144" s="24">
        <v>301187</v>
      </c>
      <c r="V7144" s="24">
        <v>527078</v>
      </c>
    </row>
    <row r="7145" spans="1:22" x14ac:dyDescent="0.3">
      <c r="B7145" s="54" t="s">
        <v>620</v>
      </c>
      <c r="C7145" t="s">
        <v>611</v>
      </c>
      <c r="D7145" t="s">
        <v>169</v>
      </c>
      <c r="E7145" t="s">
        <v>571</v>
      </c>
      <c r="F7145" s="58" t="s">
        <v>339</v>
      </c>
      <c r="G7145" s="23">
        <v>4</v>
      </c>
      <c r="H7145" s="23" t="s">
        <v>29</v>
      </c>
      <c r="I7145" s="24">
        <v>98003</v>
      </c>
      <c r="J7145" s="24">
        <v>156805</v>
      </c>
      <c r="K7145" s="24">
        <v>137204</v>
      </c>
      <c r="L7145" s="24">
        <v>219527</v>
      </c>
      <c r="M7145" s="24">
        <v>176406</v>
      </c>
      <c r="N7145" s="24">
        <v>282249</v>
      </c>
      <c r="O7145" s="24">
        <v>235207</v>
      </c>
      <c r="P7145" s="24">
        <v>376332</v>
      </c>
      <c r="Q7145" s="24">
        <v>294009</v>
      </c>
      <c r="R7145" s="24">
        <v>470415</v>
      </c>
      <c r="S7145" s="24">
        <v>333210</v>
      </c>
      <c r="T7145" s="24">
        <v>533137</v>
      </c>
      <c r="U7145" s="24">
        <v>372412</v>
      </c>
      <c r="V7145" s="24">
        <v>595859</v>
      </c>
    </row>
    <row r="7146" spans="1:22" hidden="1" x14ac:dyDescent="0.3">
      <c r="A7146" s="55"/>
      <c r="B7146" s="55">
        <v>2023</v>
      </c>
      <c r="C7146" s="55" t="s">
        <v>533</v>
      </c>
      <c r="D7146" t="s">
        <v>180</v>
      </c>
      <c r="E7146" s="55" t="s">
        <v>537</v>
      </c>
      <c r="F7146" s="55" t="s">
        <v>268</v>
      </c>
      <c r="G7146" s="23">
        <v>1</v>
      </c>
      <c r="H7146" s="23" t="s">
        <v>14</v>
      </c>
      <c r="I7146" s="24">
        <v>135706</v>
      </c>
      <c r="J7146" s="24">
        <v>237485</v>
      </c>
      <c r="K7146" s="24">
        <v>176234</v>
      </c>
      <c r="L7146" s="24">
        <v>308410</v>
      </c>
      <c r="M7146" s="24">
        <v>210673</v>
      </c>
      <c r="N7146" s="24">
        <v>368678</v>
      </c>
      <c r="O7146" s="24">
        <v>251320</v>
      </c>
      <c r="P7146" s="24">
        <v>439811</v>
      </c>
      <c r="Q7146" s="24">
        <v>296598</v>
      </c>
      <c r="R7146" s="24">
        <v>519047</v>
      </c>
      <c r="S7146" s="24">
        <v>325407</v>
      </c>
      <c r="T7146" s="24">
        <v>569462</v>
      </c>
      <c r="U7146" s="24">
        <v>352547</v>
      </c>
      <c r="V7146" s="24">
        <v>616958</v>
      </c>
    </row>
    <row r="7147" spans="1:22" hidden="1" x14ac:dyDescent="0.3">
      <c r="A7147" s="55"/>
      <c r="B7147" s="55">
        <v>2023</v>
      </c>
      <c r="C7147" s="55" t="s">
        <v>533</v>
      </c>
      <c r="D7147" t="s">
        <v>180</v>
      </c>
      <c r="E7147" s="55" t="s">
        <v>537</v>
      </c>
      <c r="F7147" s="55" t="s">
        <v>268</v>
      </c>
      <c r="G7147" s="23">
        <v>2</v>
      </c>
      <c r="H7147" s="23" t="s">
        <v>30</v>
      </c>
      <c r="I7147" s="24">
        <v>113435</v>
      </c>
      <c r="J7147" s="24">
        <v>198511</v>
      </c>
      <c r="K7147" s="24">
        <v>151031</v>
      </c>
      <c r="L7147" s="24">
        <v>264305</v>
      </c>
      <c r="M7147" s="24">
        <v>185958</v>
      </c>
      <c r="N7147" s="24">
        <v>325427</v>
      </c>
      <c r="O7147" s="24">
        <v>233745</v>
      </c>
      <c r="P7147" s="24">
        <v>409054</v>
      </c>
      <c r="Q7147" s="24">
        <v>282613</v>
      </c>
      <c r="R7147" s="24">
        <v>494572</v>
      </c>
      <c r="S7147" s="24">
        <v>312036</v>
      </c>
      <c r="T7147" s="24">
        <v>546064</v>
      </c>
      <c r="U7147" s="24">
        <v>339582</v>
      </c>
      <c r="V7147" s="24">
        <v>594269</v>
      </c>
    </row>
    <row r="7148" spans="1:22" hidden="1" x14ac:dyDescent="0.3">
      <c r="A7148" s="55"/>
      <c r="B7148" s="55">
        <v>2023</v>
      </c>
      <c r="C7148" s="55" t="s">
        <v>533</v>
      </c>
      <c r="D7148" t="s">
        <v>180</v>
      </c>
      <c r="E7148" s="55" t="s">
        <v>537</v>
      </c>
      <c r="F7148" s="55" t="s">
        <v>268</v>
      </c>
      <c r="G7148" s="23">
        <v>3</v>
      </c>
      <c r="H7148" s="23" t="s">
        <v>31</v>
      </c>
      <c r="I7148" s="24">
        <v>104454</v>
      </c>
      <c r="J7148" s="24">
        <v>182794</v>
      </c>
      <c r="K7148" s="24">
        <v>144222</v>
      </c>
      <c r="L7148" s="24">
        <v>252388</v>
      </c>
      <c r="M7148" s="24">
        <v>182844</v>
      </c>
      <c r="N7148" s="24">
        <v>319977</v>
      </c>
      <c r="O7148" s="24">
        <v>238614</v>
      </c>
      <c r="P7148" s="24">
        <v>417575</v>
      </c>
      <c r="Q7148" s="24">
        <v>297193</v>
      </c>
      <c r="R7148" s="24">
        <v>520088</v>
      </c>
      <c r="S7148" s="24">
        <v>334374</v>
      </c>
      <c r="T7148" s="24">
        <v>585154</v>
      </c>
      <c r="U7148" s="24">
        <v>370979</v>
      </c>
      <c r="V7148" s="24">
        <v>649214</v>
      </c>
    </row>
    <row r="7149" spans="1:22" hidden="1" x14ac:dyDescent="0.3">
      <c r="A7149" s="55"/>
      <c r="B7149" s="55">
        <v>2023</v>
      </c>
      <c r="C7149" s="55" t="s">
        <v>533</v>
      </c>
      <c r="D7149" t="s">
        <v>180</v>
      </c>
      <c r="E7149" s="55" t="s">
        <v>537</v>
      </c>
      <c r="F7149" s="55" t="s">
        <v>268</v>
      </c>
      <c r="G7149" s="23">
        <v>4</v>
      </c>
      <c r="H7149" s="23" t="s">
        <v>29</v>
      </c>
      <c r="I7149" s="24">
        <v>116995</v>
      </c>
      <c r="J7149" s="24">
        <v>187191</v>
      </c>
      <c r="K7149" s="24">
        <v>163792</v>
      </c>
      <c r="L7149" s="24">
        <v>262068</v>
      </c>
      <c r="M7149" s="24">
        <v>210590</v>
      </c>
      <c r="N7149" s="24">
        <v>336944</v>
      </c>
      <c r="O7149" s="24">
        <v>280787</v>
      </c>
      <c r="P7149" s="24">
        <v>449259</v>
      </c>
      <c r="Q7149" s="24">
        <v>350984</v>
      </c>
      <c r="R7149" s="24">
        <v>561574</v>
      </c>
      <c r="S7149" s="24">
        <v>397782</v>
      </c>
      <c r="T7149" s="24">
        <v>636451</v>
      </c>
      <c r="U7149" s="24">
        <v>444579</v>
      </c>
      <c r="V7149" s="24">
        <v>711327</v>
      </c>
    </row>
    <row r="7150" spans="1:22" x14ac:dyDescent="0.3">
      <c r="B7150" s="54" t="s">
        <v>620</v>
      </c>
      <c r="C7150" t="s">
        <v>609</v>
      </c>
      <c r="D7150" t="s">
        <v>180</v>
      </c>
      <c r="E7150" t="s">
        <v>537</v>
      </c>
      <c r="F7150" s="58" t="s">
        <v>268</v>
      </c>
      <c r="G7150" s="23">
        <v>1</v>
      </c>
      <c r="H7150" s="23" t="s">
        <v>14</v>
      </c>
      <c r="I7150" s="24">
        <v>133587</v>
      </c>
      <c r="J7150" s="24">
        <v>233778</v>
      </c>
      <c r="K7150" s="24">
        <v>173367</v>
      </c>
      <c r="L7150" s="24">
        <v>303393</v>
      </c>
      <c r="M7150" s="24">
        <v>207887</v>
      </c>
      <c r="N7150" s="24">
        <v>363803</v>
      </c>
      <c r="O7150" s="24">
        <v>248626</v>
      </c>
      <c r="P7150" s="24">
        <v>435096</v>
      </c>
      <c r="Q7150" s="24">
        <v>293337</v>
      </c>
      <c r="R7150" s="24">
        <v>513340</v>
      </c>
      <c r="S7150" s="24">
        <v>321760</v>
      </c>
      <c r="T7150" s="24">
        <v>563081</v>
      </c>
      <c r="U7150" s="24">
        <v>347539</v>
      </c>
      <c r="V7150" s="24">
        <v>608194</v>
      </c>
    </row>
    <row r="7151" spans="1:22" x14ac:dyDescent="0.3">
      <c r="B7151" s="54" t="s">
        <v>620</v>
      </c>
      <c r="C7151" t="s">
        <v>609</v>
      </c>
      <c r="D7151" t="s">
        <v>180</v>
      </c>
      <c r="E7151" t="s">
        <v>537</v>
      </c>
      <c r="F7151" s="58" t="s">
        <v>268</v>
      </c>
      <c r="G7151" s="23">
        <v>2</v>
      </c>
      <c r="H7151" s="23" t="s">
        <v>30</v>
      </c>
      <c r="I7151" s="24">
        <v>115276</v>
      </c>
      <c r="J7151" s="24">
        <v>201734</v>
      </c>
      <c r="K7151" s="24">
        <v>151502</v>
      </c>
      <c r="L7151" s="24">
        <v>265129</v>
      </c>
      <c r="M7151" s="24">
        <v>184623</v>
      </c>
      <c r="N7151" s="24">
        <v>323091</v>
      </c>
      <c r="O7151" s="24">
        <v>227304</v>
      </c>
      <c r="P7151" s="24">
        <v>397781</v>
      </c>
      <c r="Q7151" s="24">
        <v>270831</v>
      </c>
      <c r="R7151" s="24">
        <v>473954</v>
      </c>
      <c r="S7151" s="24">
        <v>299296</v>
      </c>
      <c r="T7151" s="24">
        <v>523768</v>
      </c>
      <c r="U7151" s="24">
        <v>325460</v>
      </c>
      <c r="V7151" s="24">
        <v>569556</v>
      </c>
    </row>
    <row r="7152" spans="1:22" x14ac:dyDescent="0.3">
      <c r="B7152" s="54" t="s">
        <v>620</v>
      </c>
      <c r="C7152" t="s">
        <v>609</v>
      </c>
      <c r="D7152" t="s">
        <v>180</v>
      </c>
      <c r="E7152" t="s">
        <v>537</v>
      </c>
      <c r="F7152" s="58" t="s">
        <v>268</v>
      </c>
      <c r="G7152" s="23">
        <v>3</v>
      </c>
      <c r="H7152" s="23" t="s">
        <v>31</v>
      </c>
      <c r="I7152" s="24">
        <v>103898</v>
      </c>
      <c r="J7152" s="24">
        <v>181822</v>
      </c>
      <c r="K7152" s="24">
        <v>141105</v>
      </c>
      <c r="L7152" s="24">
        <v>246933</v>
      </c>
      <c r="M7152" s="24">
        <v>178208</v>
      </c>
      <c r="N7152" s="24">
        <v>311864</v>
      </c>
      <c r="O7152" s="24">
        <v>234387</v>
      </c>
      <c r="P7152" s="24">
        <v>410177</v>
      </c>
      <c r="Q7152" s="24">
        <v>289962</v>
      </c>
      <c r="R7152" s="24">
        <v>507433</v>
      </c>
      <c r="S7152" s="24">
        <v>326340</v>
      </c>
      <c r="T7152" s="24">
        <v>571095</v>
      </c>
      <c r="U7152" s="24">
        <v>362181</v>
      </c>
      <c r="V7152" s="24">
        <v>633816</v>
      </c>
    </row>
    <row r="7153" spans="1:22" x14ac:dyDescent="0.3">
      <c r="B7153" s="54" t="s">
        <v>620</v>
      </c>
      <c r="C7153" t="s">
        <v>609</v>
      </c>
      <c r="D7153" t="s">
        <v>180</v>
      </c>
      <c r="E7153" t="s">
        <v>537</v>
      </c>
      <c r="F7153" s="58" t="s">
        <v>268</v>
      </c>
      <c r="G7153" s="23">
        <v>4</v>
      </c>
      <c r="H7153" s="23" t="s">
        <v>29</v>
      </c>
      <c r="I7153" s="24">
        <v>117858</v>
      </c>
      <c r="J7153" s="24">
        <v>188573</v>
      </c>
      <c r="K7153" s="24">
        <v>165001</v>
      </c>
      <c r="L7153" s="24">
        <v>264002</v>
      </c>
      <c r="M7153" s="24">
        <v>212144</v>
      </c>
      <c r="N7153" s="24">
        <v>339431</v>
      </c>
      <c r="O7153" s="24">
        <v>282859</v>
      </c>
      <c r="P7153" s="24">
        <v>452575</v>
      </c>
      <c r="Q7153" s="24">
        <v>353574</v>
      </c>
      <c r="R7153" s="24">
        <v>565719</v>
      </c>
      <c r="S7153" s="24">
        <v>400717</v>
      </c>
      <c r="T7153" s="24">
        <v>641148</v>
      </c>
      <c r="U7153" s="24">
        <v>447860</v>
      </c>
      <c r="V7153" s="24">
        <v>716577</v>
      </c>
    </row>
    <row r="7154" spans="1:22" hidden="1" x14ac:dyDescent="0.3">
      <c r="A7154" s="55"/>
      <c r="B7154" s="55">
        <v>2023</v>
      </c>
      <c r="C7154" s="55" t="s">
        <v>573</v>
      </c>
      <c r="D7154" t="s">
        <v>163</v>
      </c>
      <c r="E7154" s="55" t="s">
        <v>577</v>
      </c>
      <c r="F7154" s="55" t="s">
        <v>371</v>
      </c>
      <c r="G7154" s="23">
        <v>1</v>
      </c>
      <c r="H7154" s="23" t="s">
        <v>14</v>
      </c>
      <c r="I7154" s="24">
        <v>114948</v>
      </c>
      <c r="J7154" s="24">
        <v>201158</v>
      </c>
      <c r="K7154" s="24">
        <v>149212</v>
      </c>
      <c r="L7154" s="24">
        <v>261121</v>
      </c>
      <c r="M7154" s="24">
        <v>178315</v>
      </c>
      <c r="N7154" s="24">
        <v>312050</v>
      </c>
      <c r="O7154" s="24">
        <v>212641</v>
      </c>
      <c r="P7154" s="24">
        <v>372121</v>
      </c>
      <c r="Q7154" s="24">
        <v>250895</v>
      </c>
      <c r="R7154" s="24">
        <v>439066</v>
      </c>
      <c r="S7154" s="24">
        <v>275241</v>
      </c>
      <c r="T7154" s="24">
        <v>481671</v>
      </c>
      <c r="U7154" s="24">
        <v>298156</v>
      </c>
      <c r="V7154" s="24">
        <v>521772</v>
      </c>
    </row>
    <row r="7155" spans="1:22" hidden="1" x14ac:dyDescent="0.3">
      <c r="A7155" s="55"/>
      <c r="B7155" s="55">
        <v>2023</v>
      </c>
      <c r="C7155" s="55" t="s">
        <v>573</v>
      </c>
      <c r="D7155" t="s">
        <v>163</v>
      </c>
      <c r="E7155" s="55" t="s">
        <v>577</v>
      </c>
      <c r="F7155" s="55" t="s">
        <v>371</v>
      </c>
      <c r="G7155" s="23">
        <v>2</v>
      </c>
      <c r="H7155" s="23" t="s">
        <v>30</v>
      </c>
      <c r="I7155" s="24">
        <v>96431</v>
      </c>
      <c r="J7155" s="24">
        <v>168755</v>
      </c>
      <c r="K7155" s="24">
        <v>128258</v>
      </c>
      <c r="L7155" s="24">
        <v>224452</v>
      </c>
      <c r="M7155" s="24">
        <v>157766</v>
      </c>
      <c r="N7155" s="24">
        <v>276091</v>
      </c>
      <c r="O7155" s="24">
        <v>198028</v>
      </c>
      <c r="P7155" s="24">
        <v>346550</v>
      </c>
      <c r="Q7155" s="24">
        <v>239267</v>
      </c>
      <c r="R7155" s="24">
        <v>418717</v>
      </c>
      <c r="S7155" s="24">
        <v>264125</v>
      </c>
      <c r="T7155" s="24">
        <v>462218</v>
      </c>
      <c r="U7155" s="24">
        <v>287376</v>
      </c>
      <c r="V7155" s="24">
        <v>502908</v>
      </c>
    </row>
    <row r="7156" spans="1:22" hidden="1" x14ac:dyDescent="0.3">
      <c r="A7156" s="55"/>
      <c r="B7156" s="55">
        <v>2023</v>
      </c>
      <c r="C7156" s="55" t="s">
        <v>573</v>
      </c>
      <c r="D7156" t="s">
        <v>163</v>
      </c>
      <c r="E7156" s="55" t="s">
        <v>577</v>
      </c>
      <c r="F7156" s="55" t="s">
        <v>371</v>
      </c>
      <c r="G7156" s="23">
        <v>3</v>
      </c>
      <c r="H7156" s="23" t="s">
        <v>31</v>
      </c>
      <c r="I7156" s="24">
        <v>89020</v>
      </c>
      <c r="J7156" s="24">
        <v>155784</v>
      </c>
      <c r="K7156" s="24">
        <v>122953</v>
      </c>
      <c r="L7156" s="24">
        <v>215168</v>
      </c>
      <c r="M7156" s="24">
        <v>155934</v>
      </c>
      <c r="N7156" s="24">
        <v>272885</v>
      </c>
      <c r="O7156" s="24">
        <v>203608</v>
      </c>
      <c r="P7156" s="24">
        <v>356313</v>
      </c>
      <c r="Q7156" s="24">
        <v>253616</v>
      </c>
      <c r="R7156" s="24">
        <v>443828</v>
      </c>
      <c r="S7156" s="24">
        <v>285399</v>
      </c>
      <c r="T7156" s="24">
        <v>499448</v>
      </c>
      <c r="U7156" s="24">
        <v>316703</v>
      </c>
      <c r="V7156" s="24">
        <v>554230</v>
      </c>
    </row>
    <row r="7157" spans="1:22" hidden="1" x14ac:dyDescent="0.3">
      <c r="A7157" s="55"/>
      <c r="B7157" s="55">
        <v>2023</v>
      </c>
      <c r="C7157" s="55" t="s">
        <v>573</v>
      </c>
      <c r="D7157" t="s">
        <v>163</v>
      </c>
      <c r="E7157" s="55" t="s">
        <v>577</v>
      </c>
      <c r="F7157" s="55" t="s">
        <v>371</v>
      </c>
      <c r="G7157" s="23">
        <v>4</v>
      </c>
      <c r="H7157" s="23" t="s">
        <v>29</v>
      </c>
      <c r="I7157" s="24">
        <v>99106</v>
      </c>
      <c r="J7157" s="24">
        <v>158570</v>
      </c>
      <c r="K7157" s="24">
        <v>138749</v>
      </c>
      <c r="L7157" s="24">
        <v>221998</v>
      </c>
      <c r="M7157" s="24">
        <v>178392</v>
      </c>
      <c r="N7157" s="24">
        <v>285426</v>
      </c>
      <c r="O7157" s="24">
        <v>237855</v>
      </c>
      <c r="P7157" s="24">
        <v>380569</v>
      </c>
      <c r="Q7157" s="24">
        <v>297319</v>
      </c>
      <c r="R7157" s="24">
        <v>475711</v>
      </c>
      <c r="S7157" s="24">
        <v>336962</v>
      </c>
      <c r="T7157" s="24">
        <v>539139</v>
      </c>
      <c r="U7157" s="24">
        <v>376604</v>
      </c>
      <c r="V7157" s="24">
        <v>602567</v>
      </c>
    </row>
    <row r="7158" spans="1:22" x14ac:dyDescent="0.3">
      <c r="B7158" s="54" t="s">
        <v>620</v>
      </c>
      <c r="C7158" t="s">
        <v>618</v>
      </c>
      <c r="D7158" t="s">
        <v>163</v>
      </c>
      <c r="E7158" t="s">
        <v>577</v>
      </c>
      <c r="F7158" s="58" t="s">
        <v>371</v>
      </c>
      <c r="G7158" s="23">
        <v>1</v>
      </c>
      <c r="H7158" s="23" t="s">
        <v>14</v>
      </c>
      <c r="I7158" s="24">
        <v>114664</v>
      </c>
      <c r="J7158" s="24">
        <v>200662</v>
      </c>
      <c r="K7158" s="24">
        <v>148692</v>
      </c>
      <c r="L7158" s="24">
        <v>260211</v>
      </c>
      <c r="M7158" s="24">
        <v>178222</v>
      </c>
      <c r="N7158" s="24">
        <v>311889</v>
      </c>
      <c r="O7158" s="24">
        <v>213032</v>
      </c>
      <c r="P7158" s="24">
        <v>372805</v>
      </c>
      <c r="Q7158" s="24">
        <v>251242</v>
      </c>
      <c r="R7158" s="24">
        <v>439673</v>
      </c>
      <c r="S7158" s="24">
        <v>275543</v>
      </c>
      <c r="T7158" s="24">
        <v>482200</v>
      </c>
      <c r="U7158" s="24">
        <v>297509</v>
      </c>
      <c r="V7158" s="24">
        <v>520640</v>
      </c>
    </row>
    <row r="7159" spans="1:22" x14ac:dyDescent="0.3">
      <c r="B7159" s="54" t="s">
        <v>620</v>
      </c>
      <c r="C7159" t="s">
        <v>618</v>
      </c>
      <c r="D7159" t="s">
        <v>163</v>
      </c>
      <c r="E7159" t="s">
        <v>577</v>
      </c>
      <c r="F7159" s="58" t="s">
        <v>371</v>
      </c>
      <c r="G7159" s="23">
        <v>2</v>
      </c>
      <c r="H7159" s="23" t="s">
        <v>30</v>
      </c>
      <c r="I7159" s="24">
        <v>99440</v>
      </c>
      <c r="J7159" s="24">
        <v>174020</v>
      </c>
      <c r="K7159" s="24">
        <v>130513</v>
      </c>
      <c r="L7159" s="24">
        <v>228398</v>
      </c>
      <c r="M7159" s="24">
        <v>158880</v>
      </c>
      <c r="N7159" s="24">
        <v>278040</v>
      </c>
      <c r="O7159" s="24">
        <v>195304</v>
      </c>
      <c r="P7159" s="24">
        <v>341781</v>
      </c>
      <c r="Q7159" s="24">
        <v>232530</v>
      </c>
      <c r="R7159" s="24">
        <v>406927</v>
      </c>
      <c r="S7159" s="24">
        <v>256891</v>
      </c>
      <c r="T7159" s="24">
        <v>449560</v>
      </c>
      <c r="U7159" s="24">
        <v>279235</v>
      </c>
      <c r="V7159" s="24">
        <v>488661</v>
      </c>
    </row>
    <row r="7160" spans="1:22" x14ac:dyDescent="0.3">
      <c r="B7160" s="54" t="s">
        <v>620</v>
      </c>
      <c r="C7160" t="s">
        <v>618</v>
      </c>
      <c r="D7160" t="s">
        <v>163</v>
      </c>
      <c r="E7160" t="s">
        <v>577</v>
      </c>
      <c r="F7160" s="58" t="s">
        <v>371</v>
      </c>
      <c r="G7160" s="23">
        <v>3</v>
      </c>
      <c r="H7160" s="23" t="s">
        <v>31</v>
      </c>
      <c r="I7160" s="24">
        <v>90197</v>
      </c>
      <c r="J7160" s="24">
        <v>157844</v>
      </c>
      <c r="K7160" s="24">
        <v>122656</v>
      </c>
      <c r="L7160" s="24">
        <v>214648</v>
      </c>
      <c r="M7160" s="24">
        <v>155030</v>
      </c>
      <c r="N7160" s="24">
        <v>271302</v>
      </c>
      <c r="O7160" s="24">
        <v>204026</v>
      </c>
      <c r="P7160" s="24">
        <v>357046</v>
      </c>
      <c r="Q7160" s="24">
        <v>252520</v>
      </c>
      <c r="R7160" s="24">
        <v>441911</v>
      </c>
      <c r="S7160" s="24">
        <v>284291</v>
      </c>
      <c r="T7160" s="24">
        <v>497510</v>
      </c>
      <c r="U7160" s="24">
        <v>315616</v>
      </c>
      <c r="V7160" s="24">
        <v>552327</v>
      </c>
    </row>
    <row r="7161" spans="1:22" x14ac:dyDescent="0.3">
      <c r="B7161" s="54" t="s">
        <v>620</v>
      </c>
      <c r="C7161" t="s">
        <v>618</v>
      </c>
      <c r="D7161" t="s">
        <v>163</v>
      </c>
      <c r="E7161" t="s">
        <v>577</v>
      </c>
      <c r="F7161" s="58" t="s">
        <v>371</v>
      </c>
      <c r="G7161" s="23">
        <v>4</v>
      </c>
      <c r="H7161" s="23" t="s">
        <v>29</v>
      </c>
      <c r="I7161" s="24">
        <v>101175</v>
      </c>
      <c r="J7161" s="24">
        <v>161880</v>
      </c>
      <c r="K7161" s="24">
        <v>141645</v>
      </c>
      <c r="L7161" s="24">
        <v>226633</v>
      </c>
      <c r="M7161" s="24">
        <v>182115</v>
      </c>
      <c r="N7161" s="24">
        <v>291385</v>
      </c>
      <c r="O7161" s="24">
        <v>242821</v>
      </c>
      <c r="P7161" s="24">
        <v>388513</v>
      </c>
      <c r="Q7161" s="24">
        <v>303526</v>
      </c>
      <c r="R7161" s="24">
        <v>485641</v>
      </c>
      <c r="S7161" s="24">
        <v>343996</v>
      </c>
      <c r="T7161" s="24">
        <v>550393</v>
      </c>
      <c r="U7161" s="24">
        <v>384466</v>
      </c>
      <c r="V7161" s="24">
        <v>615146</v>
      </c>
    </row>
    <row r="7162" spans="1:22" hidden="1" x14ac:dyDescent="0.3">
      <c r="A7162" s="55"/>
      <c r="B7162" s="55">
        <v>2023</v>
      </c>
      <c r="C7162" s="55" t="s">
        <v>551</v>
      </c>
      <c r="D7162" t="s">
        <v>147</v>
      </c>
      <c r="E7162" s="55" t="s">
        <v>553</v>
      </c>
      <c r="F7162" s="55" t="s">
        <v>425</v>
      </c>
      <c r="G7162" s="23">
        <v>1</v>
      </c>
      <c r="H7162" s="23" t="s">
        <v>14</v>
      </c>
      <c r="I7162" s="24">
        <v>114457</v>
      </c>
      <c r="J7162" s="24">
        <v>200300</v>
      </c>
      <c r="K7162" s="24">
        <v>148664</v>
      </c>
      <c r="L7162" s="24">
        <v>260161</v>
      </c>
      <c r="M7162" s="24">
        <v>177736</v>
      </c>
      <c r="N7162" s="24">
        <v>311038</v>
      </c>
      <c r="O7162" s="24">
        <v>212058</v>
      </c>
      <c r="P7162" s="24">
        <v>371101</v>
      </c>
      <c r="Q7162" s="24">
        <v>250283</v>
      </c>
      <c r="R7162" s="24">
        <v>437995</v>
      </c>
      <c r="S7162" s="24">
        <v>274601</v>
      </c>
      <c r="T7162" s="24">
        <v>480552</v>
      </c>
      <c r="U7162" s="24">
        <v>297520</v>
      </c>
      <c r="V7162" s="24">
        <v>520660</v>
      </c>
    </row>
    <row r="7163" spans="1:22" hidden="1" x14ac:dyDescent="0.3">
      <c r="A7163" s="55"/>
      <c r="B7163" s="55">
        <v>2023</v>
      </c>
      <c r="C7163" s="55" t="s">
        <v>551</v>
      </c>
      <c r="D7163" t="s">
        <v>147</v>
      </c>
      <c r="E7163" s="55" t="s">
        <v>553</v>
      </c>
      <c r="F7163" s="55" t="s">
        <v>425</v>
      </c>
      <c r="G7163" s="23">
        <v>2</v>
      </c>
      <c r="H7163" s="23" t="s">
        <v>30</v>
      </c>
      <c r="I7163" s="24">
        <v>95543</v>
      </c>
      <c r="J7163" s="24">
        <v>167200</v>
      </c>
      <c r="K7163" s="24">
        <v>127259</v>
      </c>
      <c r="L7163" s="24">
        <v>222704</v>
      </c>
      <c r="M7163" s="24">
        <v>156746</v>
      </c>
      <c r="N7163" s="24">
        <v>274306</v>
      </c>
      <c r="O7163" s="24">
        <v>197131</v>
      </c>
      <c r="P7163" s="24">
        <v>344980</v>
      </c>
      <c r="Q7163" s="24">
        <v>238405</v>
      </c>
      <c r="R7163" s="24">
        <v>417209</v>
      </c>
      <c r="S7163" s="24">
        <v>263246</v>
      </c>
      <c r="T7163" s="24">
        <v>460681</v>
      </c>
      <c r="U7163" s="24">
        <v>286509</v>
      </c>
      <c r="V7163" s="24">
        <v>501391</v>
      </c>
    </row>
    <row r="7164" spans="1:22" hidden="1" x14ac:dyDescent="0.3">
      <c r="A7164" s="55"/>
      <c r="B7164" s="55">
        <v>2023</v>
      </c>
      <c r="C7164" s="55" t="s">
        <v>551</v>
      </c>
      <c r="D7164" t="s">
        <v>147</v>
      </c>
      <c r="E7164" s="55" t="s">
        <v>553</v>
      </c>
      <c r="F7164" s="55" t="s">
        <v>425</v>
      </c>
      <c r="G7164" s="23">
        <v>3</v>
      </c>
      <c r="H7164" s="23" t="s">
        <v>31</v>
      </c>
      <c r="I7164" s="24">
        <v>87895</v>
      </c>
      <c r="J7164" s="24">
        <v>153816</v>
      </c>
      <c r="K7164" s="24">
        <v>121342</v>
      </c>
      <c r="L7164" s="24">
        <v>212349</v>
      </c>
      <c r="M7164" s="24">
        <v>153817</v>
      </c>
      <c r="N7164" s="24">
        <v>269180</v>
      </c>
      <c r="O7164" s="24">
        <v>200692</v>
      </c>
      <c r="P7164" s="24">
        <v>351211</v>
      </c>
      <c r="Q7164" s="24">
        <v>249953</v>
      </c>
      <c r="R7164" s="24">
        <v>437417</v>
      </c>
      <c r="S7164" s="24">
        <v>281203</v>
      </c>
      <c r="T7164" s="24">
        <v>492106</v>
      </c>
      <c r="U7164" s="24">
        <v>311965</v>
      </c>
      <c r="V7164" s="24">
        <v>545939</v>
      </c>
    </row>
    <row r="7165" spans="1:22" hidden="1" x14ac:dyDescent="0.3">
      <c r="A7165" s="55"/>
      <c r="B7165" s="55">
        <v>2023</v>
      </c>
      <c r="C7165" s="55" t="s">
        <v>551</v>
      </c>
      <c r="D7165" t="s">
        <v>147</v>
      </c>
      <c r="E7165" s="55" t="s">
        <v>553</v>
      </c>
      <c r="F7165" s="55" t="s">
        <v>425</v>
      </c>
      <c r="G7165" s="23">
        <v>4</v>
      </c>
      <c r="H7165" s="23" t="s">
        <v>29</v>
      </c>
      <c r="I7165" s="24">
        <v>98673</v>
      </c>
      <c r="J7165" s="24">
        <v>157876</v>
      </c>
      <c r="K7165" s="24">
        <v>138142</v>
      </c>
      <c r="L7165" s="24">
        <v>221027</v>
      </c>
      <c r="M7165" s="24">
        <v>177611</v>
      </c>
      <c r="N7165" s="24">
        <v>284177</v>
      </c>
      <c r="O7165" s="24">
        <v>236815</v>
      </c>
      <c r="P7165" s="24">
        <v>378903</v>
      </c>
      <c r="Q7165" s="24">
        <v>296018</v>
      </c>
      <c r="R7165" s="24">
        <v>473629</v>
      </c>
      <c r="S7165" s="24">
        <v>335487</v>
      </c>
      <c r="T7165" s="24">
        <v>536780</v>
      </c>
      <c r="U7165" s="24">
        <v>374956</v>
      </c>
      <c r="V7165" s="24">
        <v>599930</v>
      </c>
    </row>
    <row r="7166" spans="1:22" x14ac:dyDescent="0.3">
      <c r="B7166" s="54" t="s">
        <v>620</v>
      </c>
      <c r="C7166" t="s">
        <v>608</v>
      </c>
      <c r="D7166" t="s">
        <v>147</v>
      </c>
      <c r="E7166" t="s">
        <v>553</v>
      </c>
      <c r="F7166" s="58" t="s">
        <v>425</v>
      </c>
      <c r="G7166" s="23">
        <v>1</v>
      </c>
      <c r="H7166" s="23" t="s">
        <v>14</v>
      </c>
      <c r="I7166" s="24">
        <v>114138</v>
      </c>
      <c r="J7166" s="24">
        <v>199742</v>
      </c>
      <c r="K7166" s="24">
        <v>148066</v>
      </c>
      <c r="L7166" s="24">
        <v>259116</v>
      </c>
      <c r="M7166" s="24">
        <v>177509</v>
      </c>
      <c r="N7166" s="24">
        <v>310641</v>
      </c>
      <c r="O7166" s="24">
        <v>212235</v>
      </c>
      <c r="P7166" s="24">
        <v>371411</v>
      </c>
      <c r="Q7166" s="24">
        <v>250350</v>
      </c>
      <c r="R7166" s="24">
        <v>438112</v>
      </c>
      <c r="S7166" s="24">
        <v>274586</v>
      </c>
      <c r="T7166" s="24">
        <v>480525</v>
      </c>
      <c r="U7166" s="24">
        <v>296528</v>
      </c>
      <c r="V7166" s="24">
        <v>518924</v>
      </c>
    </row>
    <row r="7167" spans="1:22" x14ac:dyDescent="0.3">
      <c r="B7167" s="54" t="s">
        <v>620</v>
      </c>
      <c r="C7167" t="s">
        <v>608</v>
      </c>
      <c r="D7167" t="s">
        <v>147</v>
      </c>
      <c r="E7167" t="s">
        <v>553</v>
      </c>
      <c r="F7167" s="58" t="s">
        <v>425</v>
      </c>
      <c r="G7167" s="23">
        <v>2</v>
      </c>
      <c r="H7167" s="23" t="s">
        <v>30</v>
      </c>
      <c r="I7167" s="24">
        <v>98747</v>
      </c>
      <c r="J7167" s="24">
        <v>172808</v>
      </c>
      <c r="K7167" s="24">
        <v>129688</v>
      </c>
      <c r="L7167" s="24">
        <v>226954</v>
      </c>
      <c r="M7167" s="24">
        <v>157955</v>
      </c>
      <c r="N7167" s="24">
        <v>276421</v>
      </c>
      <c r="O7167" s="24">
        <v>194313</v>
      </c>
      <c r="P7167" s="24">
        <v>340047</v>
      </c>
      <c r="Q7167" s="24">
        <v>231433</v>
      </c>
      <c r="R7167" s="24">
        <v>405007</v>
      </c>
      <c r="S7167" s="24">
        <v>255717</v>
      </c>
      <c r="T7167" s="24">
        <v>447504</v>
      </c>
      <c r="U7167" s="24">
        <v>278013</v>
      </c>
      <c r="V7167" s="24">
        <v>486523</v>
      </c>
    </row>
    <row r="7168" spans="1:22" x14ac:dyDescent="0.3">
      <c r="B7168" s="54" t="s">
        <v>620</v>
      </c>
      <c r="C7168" t="s">
        <v>608</v>
      </c>
      <c r="D7168" t="s">
        <v>147</v>
      </c>
      <c r="E7168" t="s">
        <v>553</v>
      </c>
      <c r="F7168" s="58" t="s">
        <v>425</v>
      </c>
      <c r="G7168" s="23">
        <v>3</v>
      </c>
      <c r="H7168" s="23" t="s">
        <v>31</v>
      </c>
      <c r="I7168" s="24">
        <v>89295</v>
      </c>
      <c r="J7168" s="24">
        <v>156267</v>
      </c>
      <c r="K7168" s="24">
        <v>121355</v>
      </c>
      <c r="L7168" s="24">
        <v>212371</v>
      </c>
      <c r="M7168" s="24">
        <v>153327</v>
      </c>
      <c r="N7168" s="24">
        <v>268323</v>
      </c>
      <c r="O7168" s="24">
        <v>201727</v>
      </c>
      <c r="P7168" s="24">
        <v>353022</v>
      </c>
      <c r="Q7168" s="24">
        <v>249619</v>
      </c>
      <c r="R7168" s="24">
        <v>436832</v>
      </c>
      <c r="S7168" s="24">
        <v>280982</v>
      </c>
      <c r="T7168" s="24">
        <v>491718</v>
      </c>
      <c r="U7168" s="24">
        <v>311893</v>
      </c>
      <c r="V7168" s="24">
        <v>545813</v>
      </c>
    </row>
    <row r="7169" spans="1:22" x14ac:dyDescent="0.3">
      <c r="B7169" s="54" t="s">
        <v>620</v>
      </c>
      <c r="C7169" t="s">
        <v>608</v>
      </c>
      <c r="D7169" t="s">
        <v>147</v>
      </c>
      <c r="E7169" t="s">
        <v>553</v>
      </c>
      <c r="F7169" s="58" t="s">
        <v>425</v>
      </c>
      <c r="G7169" s="23">
        <v>4</v>
      </c>
      <c r="H7169" s="23" t="s">
        <v>29</v>
      </c>
      <c r="I7169" s="24">
        <v>100705</v>
      </c>
      <c r="J7169" s="24">
        <v>161128</v>
      </c>
      <c r="K7169" s="24">
        <v>140987</v>
      </c>
      <c r="L7169" s="24">
        <v>225580</v>
      </c>
      <c r="M7169" s="24">
        <v>181270</v>
      </c>
      <c r="N7169" s="24">
        <v>290031</v>
      </c>
      <c r="O7169" s="24">
        <v>241693</v>
      </c>
      <c r="P7169" s="24">
        <v>386708</v>
      </c>
      <c r="Q7169" s="24">
        <v>302116</v>
      </c>
      <c r="R7169" s="24">
        <v>483385</v>
      </c>
      <c r="S7169" s="24">
        <v>342398</v>
      </c>
      <c r="T7169" s="24">
        <v>547837</v>
      </c>
      <c r="U7169" s="24">
        <v>382680</v>
      </c>
      <c r="V7169" s="24">
        <v>612288</v>
      </c>
    </row>
    <row r="7170" spans="1:22" hidden="1" x14ac:dyDescent="0.3">
      <c r="A7170" s="55"/>
      <c r="B7170" s="55">
        <v>2023</v>
      </c>
      <c r="C7170" s="55" t="s">
        <v>560</v>
      </c>
      <c r="D7170" t="s">
        <v>182</v>
      </c>
      <c r="E7170" s="55" t="s">
        <v>566</v>
      </c>
      <c r="F7170" s="55" t="s">
        <v>465</v>
      </c>
      <c r="G7170" s="23">
        <v>1</v>
      </c>
      <c r="H7170" s="23" t="s">
        <v>14</v>
      </c>
      <c r="I7170" s="24">
        <v>122582</v>
      </c>
      <c r="J7170" s="24">
        <v>214519</v>
      </c>
      <c r="K7170" s="24">
        <v>159224</v>
      </c>
      <c r="L7170" s="24">
        <v>278641</v>
      </c>
      <c r="M7170" s="24">
        <v>190366</v>
      </c>
      <c r="N7170" s="24">
        <v>333141</v>
      </c>
      <c r="O7170" s="24">
        <v>227134</v>
      </c>
      <c r="P7170" s="24">
        <v>397484</v>
      </c>
      <c r="Q7170" s="24">
        <v>268081</v>
      </c>
      <c r="R7170" s="24">
        <v>469143</v>
      </c>
      <c r="S7170" s="24">
        <v>294132</v>
      </c>
      <c r="T7170" s="24">
        <v>514730</v>
      </c>
      <c r="U7170" s="24">
        <v>318684</v>
      </c>
      <c r="V7170" s="24">
        <v>557698</v>
      </c>
    </row>
    <row r="7171" spans="1:22" hidden="1" x14ac:dyDescent="0.3">
      <c r="A7171" s="55"/>
      <c r="B7171" s="55">
        <v>2023</v>
      </c>
      <c r="C7171" s="55" t="s">
        <v>560</v>
      </c>
      <c r="D7171" t="s">
        <v>182</v>
      </c>
      <c r="E7171" s="55" t="s">
        <v>566</v>
      </c>
      <c r="F7171" s="55" t="s">
        <v>465</v>
      </c>
      <c r="G7171" s="23">
        <v>2</v>
      </c>
      <c r="H7171" s="23" t="s">
        <v>30</v>
      </c>
      <c r="I7171" s="24">
        <v>102293</v>
      </c>
      <c r="J7171" s="24">
        <v>179013</v>
      </c>
      <c r="K7171" s="24">
        <v>136263</v>
      </c>
      <c r="L7171" s="24">
        <v>238461</v>
      </c>
      <c r="M7171" s="24">
        <v>167850</v>
      </c>
      <c r="N7171" s="24">
        <v>293738</v>
      </c>
      <c r="O7171" s="24">
        <v>211123</v>
      </c>
      <c r="P7171" s="24">
        <v>369464</v>
      </c>
      <c r="Q7171" s="24">
        <v>255340</v>
      </c>
      <c r="R7171" s="24">
        <v>446846</v>
      </c>
      <c r="S7171" s="24">
        <v>281951</v>
      </c>
      <c r="T7171" s="24">
        <v>493415</v>
      </c>
      <c r="U7171" s="24">
        <v>306873</v>
      </c>
      <c r="V7171" s="24">
        <v>537027</v>
      </c>
    </row>
    <row r="7172" spans="1:22" hidden="1" x14ac:dyDescent="0.3">
      <c r="A7172" s="55"/>
      <c r="B7172" s="55">
        <v>2023</v>
      </c>
      <c r="C7172" s="55" t="s">
        <v>560</v>
      </c>
      <c r="D7172" t="s">
        <v>182</v>
      </c>
      <c r="E7172" s="55" t="s">
        <v>566</v>
      </c>
      <c r="F7172" s="55" t="s">
        <v>465</v>
      </c>
      <c r="G7172" s="23">
        <v>3</v>
      </c>
      <c r="H7172" s="23" t="s">
        <v>31</v>
      </c>
      <c r="I7172" s="24">
        <v>94084</v>
      </c>
      <c r="J7172" s="24">
        <v>164648</v>
      </c>
      <c r="K7172" s="24">
        <v>129884</v>
      </c>
      <c r="L7172" s="24">
        <v>227296</v>
      </c>
      <c r="M7172" s="24">
        <v>164639</v>
      </c>
      <c r="N7172" s="24">
        <v>288119</v>
      </c>
      <c r="O7172" s="24">
        <v>214802</v>
      </c>
      <c r="P7172" s="24">
        <v>375903</v>
      </c>
      <c r="Q7172" s="24">
        <v>267523</v>
      </c>
      <c r="R7172" s="24">
        <v>468166</v>
      </c>
      <c r="S7172" s="24">
        <v>300966</v>
      </c>
      <c r="T7172" s="24">
        <v>526690</v>
      </c>
      <c r="U7172" s="24">
        <v>333884</v>
      </c>
      <c r="V7172" s="24">
        <v>584297</v>
      </c>
    </row>
    <row r="7173" spans="1:22" hidden="1" x14ac:dyDescent="0.3">
      <c r="A7173" s="55"/>
      <c r="B7173" s="55">
        <v>2023</v>
      </c>
      <c r="C7173" s="55" t="s">
        <v>560</v>
      </c>
      <c r="D7173" t="s">
        <v>182</v>
      </c>
      <c r="E7173" s="55" t="s">
        <v>566</v>
      </c>
      <c r="F7173" s="55" t="s">
        <v>465</v>
      </c>
      <c r="G7173" s="23">
        <v>4</v>
      </c>
      <c r="H7173" s="23" t="s">
        <v>29</v>
      </c>
      <c r="I7173" s="24">
        <v>105677</v>
      </c>
      <c r="J7173" s="24">
        <v>169083</v>
      </c>
      <c r="K7173" s="24">
        <v>147948</v>
      </c>
      <c r="L7173" s="24">
        <v>236716</v>
      </c>
      <c r="M7173" s="24">
        <v>190219</v>
      </c>
      <c r="N7173" s="24">
        <v>304350</v>
      </c>
      <c r="O7173" s="24">
        <v>253625</v>
      </c>
      <c r="P7173" s="24">
        <v>405799</v>
      </c>
      <c r="Q7173" s="24">
        <v>317031</v>
      </c>
      <c r="R7173" s="24">
        <v>507249</v>
      </c>
      <c r="S7173" s="24">
        <v>359302</v>
      </c>
      <c r="T7173" s="24">
        <v>574883</v>
      </c>
      <c r="U7173" s="24">
        <v>401572</v>
      </c>
      <c r="V7173" s="24">
        <v>642516</v>
      </c>
    </row>
    <row r="7174" spans="1:22" x14ac:dyDescent="0.3">
      <c r="B7174" s="54" t="s">
        <v>620</v>
      </c>
      <c r="C7174" t="s">
        <v>617</v>
      </c>
      <c r="D7174" t="s">
        <v>182</v>
      </c>
      <c r="E7174" t="s">
        <v>566</v>
      </c>
      <c r="F7174" s="58" t="s">
        <v>465</v>
      </c>
      <c r="G7174" s="23">
        <v>1</v>
      </c>
      <c r="H7174" s="23" t="s">
        <v>14</v>
      </c>
      <c r="I7174" s="24">
        <v>121096</v>
      </c>
      <c r="J7174" s="24">
        <v>211918</v>
      </c>
      <c r="K7174" s="24">
        <v>157176</v>
      </c>
      <c r="L7174" s="24">
        <v>275057</v>
      </c>
      <c r="M7174" s="24">
        <v>188485</v>
      </c>
      <c r="N7174" s="24">
        <v>329848</v>
      </c>
      <c r="O7174" s="24">
        <v>225441</v>
      </c>
      <c r="P7174" s="24">
        <v>394521</v>
      </c>
      <c r="Q7174" s="24">
        <v>265999</v>
      </c>
      <c r="R7174" s="24">
        <v>465498</v>
      </c>
      <c r="S7174" s="24">
        <v>291780</v>
      </c>
      <c r="T7174" s="24">
        <v>510615</v>
      </c>
      <c r="U7174" s="24">
        <v>315176</v>
      </c>
      <c r="V7174" s="24">
        <v>551557</v>
      </c>
    </row>
    <row r="7175" spans="1:22" x14ac:dyDescent="0.3">
      <c r="B7175" s="54" t="s">
        <v>620</v>
      </c>
      <c r="C7175" t="s">
        <v>617</v>
      </c>
      <c r="D7175" t="s">
        <v>182</v>
      </c>
      <c r="E7175" t="s">
        <v>566</v>
      </c>
      <c r="F7175" s="58" t="s">
        <v>465</v>
      </c>
      <c r="G7175" s="23">
        <v>2</v>
      </c>
      <c r="H7175" s="23" t="s">
        <v>30</v>
      </c>
      <c r="I7175" s="24">
        <v>104414</v>
      </c>
      <c r="J7175" s="24">
        <v>182725</v>
      </c>
      <c r="K7175" s="24">
        <v>137256</v>
      </c>
      <c r="L7175" s="24">
        <v>240198</v>
      </c>
      <c r="M7175" s="24">
        <v>167291</v>
      </c>
      <c r="N7175" s="24">
        <v>292759</v>
      </c>
      <c r="O7175" s="24">
        <v>206015</v>
      </c>
      <c r="P7175" s="24">
        <v>360527</v>
      </c>
      <c r="Q7175" s="24">
        <v>245495</v>
      </c>
      <c r="R7175" s="24">
        <v>429616</v>
      </c>
      <c r="S7175" s="24">
        <v>271310</v>
      </c>
      <c r="T7175" s="24">
        <v>474793</v>
      </c>
      <c r="U7175" s="24">
        <v>295048</v>
      </c>
      <c r="V7175" s="24">
        <v>516333</v>
      </c>
    </row>
    <row r="7176" spans="1:22" x14ac:dyDescent="0.3">
      <c r="B7176" s="54" t="s">
        <v>620</v>
      </c>
      <c r="C7176" t="s">
        <v>617</v>
      </c>
      <c r="D7176" t="s">
        <v>182</v>
      </c>
      <c r="E7176" t="s">
        <v>566</v>
      </c>
      <c r="F7176" s="58" t="s">
        <v>465</v>
      </c>
      <c r="G7176" s="23">
        <v>3</v>
      </c>
      <c r="H7176" s="23" t="s">
        <v>31</v>
      </c>
      <c r="I7176" s="24">
        <v>94012</v>
      </c>
      <c r="J7176" s="24">
        <v>164521</v>
      </c>
      <c r="K7176" s="24">
        <v>127652</v>
      </c>
      <c r="L7176" s="24">
        <v>223390</v>
      </c>
      <c r="M7176" s="24">
        <v>161197</v>
      </c>
      <c r="N7176" s="24">
        <v>282095</v>
      </c>
      <c r="O7176" s="24">
        <v>211992</v>
      </c>
      <c r="P7176" s="24">
        <v>370987</v>
      </c>
      <c r="Q7176" s="24">
        <v>262237</v>
      </c>
      <c r="R7176" s="24">
        <v>458915</v>
      </c>
      <c r="S7176" s="24">
        <v>295122</v>
      </c>
      <c r="T7176" s="24">
        <v>516464</v>
      </c>
      <c r="U7176" s="24">
        <v>327517</v>
      </c>
      <c r="V7176" s="24">
        <v>573156</v>
      </c>
    </row>
    <row r="7177" spans="1:22" x14ac:dyDescent="0.3">
      <c r="B7177" s="54" t="s">
        <v>620</v>
      </c>
      <c r="C7177" t="s">
        <v>617</v>
      </c>
      <c r="D7177" t="s">
        <v>182</v>
      </c>
      <c r="E7177" t="s">
        <v>566</v>
      </c>
      <c r="F7177" s="58" t="s">
        <v>465</v>
      </c>
      <c r="G7177" s="23">
        <v>4</v>
      </c>
      <c r="H7177" s="23" t="s">
        <v>29</v>
      </c>
      <c r="I7177" s="24">
        <v>106835</v>
      </c>
      <c r="J7177" s="24">
        <v>170936</v>
      </c>
      <c r="K7177" s="24">
        <v>149569</v>
      </c>
      <c r="L7177" s="24">
        <v>239311</v>
      </c>
      <c r="M7177" s="24">
        <v>192303</v>
      </c>
      <c r="N7177" s="24">
        <v>307685</v>
      </c>
      <c r="O7177" s="24">
        <v>256404</v>
      </c>
      <c r="P7177" s="24">
        <v>410247</v>
      </c>
      <c r="Q7177" s="24">
        <v>320506</v>
      </c>
      <c r="R7177" s="24">
        <v>512809</v>
      </c>
      <c r="S7177" s="24">
        <v>363240</v>
      </c>
      <c r="T7177" s="24">
        <v>581183</v>
      </c>
      <c r="U7177" s="24">
        <v>405974</v>
      </c>
      <c r="V7177" s="24">
        <v>649558</v>
      </c>
    </row>
    <row r="7178" spans="1:22" hidden="1" x14ac:dyDescent="0.3">
      <c r="A7178" s="55"/>
      <c r="B7178" s="55">
        <v>2023</v>
      </c>
      <c r="C7178" s="55" t="s">
        <v>551</v>
      </c>
      <c r="D7178" t="s">
        <v>154</v>
      </c>
      <c r="E7178" s="55" t="s">
        <v>555</v>
      </c>
      <c r="F7178" s="55" t="s">
        <v>431</v>
      </c>
      <c r="G7178" s="23">
        <v>1</v>
      </c>
      <c r="H7178" s="23" t="s">
        <v>14</v>
      </c>
      <c r="I7178" s="24">
        <v>112615</v>
      </c>
      <c r="J7178" s="24">
        <v>197076</v>
      </c>
      <c r="K7178" s="24">
        <v>146292</v>
      </c>
      <c r="L7178" s="24">
        <v>256010</v>
      </c>
      <c r="M7178" s="24">
        <v>174918</v>
      </c>
      <c r="N7178" s="24">
        <v>306106</v>
      </c>
      <c r="O7178" s="24">
        <v>208720</v>
      </c>
      <c r="P7178" s="24">
        <v>365259</v>
      </c>
      <c r="Q7178" s="24">
        <v>246360</v>
      </c>
      <c r="R7178" s="24">
        <v>431130</v>
      </c>
      <c r="S7178" s="24">
        <v>270305</v>
      </c>
      <c r="T7178" s="24">
        <v>473033</v>
      </c>
      <c r="U7178" s="24">
        <v>292878</v>
      </c>
      <c r="V7178" s="24">
        <v>512537</v>
      </c>
    </row>
    <row r="7179" spans="1:22" hidden="1" x14ac:dyDescent="0.3">
      <c r="A7179" s="55"/>
      <c r="B7179" s="55">
        <v>2023</v>
      </c>
      <c r="C7179" s="55" t="s">
        <v>551</v>
      </c>
      <c r="D7179" t="s">
        <v>154</v>
      </c>
      <c r="E7179" s="55" t="s">
        <v>555</v>
      </c>
      <c r="F7179" s="55" t="s">
        <v>431</v>
      </c>
      <c r="G7179" s="23">
        <v>2</v>
      </c>
      <c r="H7179" s="23" t="s">
        <v>30</v>
      </c>
      <c r="I7179" s="24">
        <v>93896</v>
      </c>
      <c r="J7179" s="24">
        <v>164318</v>
      </c>
      <c r="K7179" s="24">
        <v>125108</v>
      </c>
      <c r="L7179" s="24">
        <v>218939</v>
      </c>
      <c r="M7179" s="24">
        <v>154144</v>
      </c>
      <c r="N7179" s="24">
        <v>269752</v>
      </c>
      <c r="O7179" s="24">
        <v>193947</v>
      </c>
      <c r="P7179" s="24">
        <v>339407</v>
      </c>
      <c r="Q7179" s="24">
        <v>234605</v>
      </c>
      <c r="R7179" s="24">
        <v>410558</v>
      </c>
      <c r="S7179" s="24">
        <v>259067</v>
      </c>
      <c r="T7179" s="24">
        <v>453367</v>
      </c>
      <c r="U7179" s="24">
        <v>281981</v>
      </c>
      <c r="V7179" s="24">
        <v>493466</v>
      </c>
    </row>
    <row r="7180" spans="1:22" hidden="1" x14ac:dyDescent="0.3">
      <c r="A7180" s="55"/>
      <c r="B7180" s="55">
        <v>2023</v>
      </c>
      <c r="C7180" s="55" t="s">
        <v>551</v>
      </c>
      <c r="D7180" t="s">
        <v>154</v>
      </c>
      <c r="E7180" s="55" t="s">
        <v>555</v>
      </c>
      <c r="F7180" s="55" t="s">
        <v>431</v>
      </c>
      <c r="G7180" s="23">
        <v>3</v>
      </c>
      <c r="H7180" s="23" t="s">
        <v>31</v>
      </c>
      <c r="I7180" s="24">
        <v>86309</v>
      </c>
      <c r="J7180" s="24">
        <v>151041</v>
      </c>
      <c r="K7180" s="24">
        <v>119141</v>
      </c>
      <c r="L7180" s="24">
        <v>208496</v>
      </c>
      <c r="M7180" s="24">
        <v>151009</v>
      </c>
      <c r="N7180" s="24">
        <v>264266</v>
      </c>
      <c r="O7180" s="24">
        <v>196993</v>
      </c>
      <c r="P7180" s="24">
        <v>344738</v>
      </c>
      <c r="Q7180" s="24">
        <v>245338</v>
      </c>
      <c r="R7180" s="24">
        <v>429342</v>
      </c>
      <c r="S7180" s="24">
        <v>275995</v>
      </c>
      <c r="T7180" s="24">
        <v>482991</v>
      </c>
      <c r="U7180" s="24">
        <v>306168</v>
      </c>
      <c r="V7180" s="24">
        <v>535794</v>
      </c>
    </row>
    <row r="7181" spans="1:22" hidden="1" x14ac:dyDescent="0.3">
      <c r="A7181" s="55"/>
      <c r="B7181" s="55">
        <v>2023</v>
      </c>
      <c r="C7181" s="55" t="s">
        <v>551</v>
      </c>
      <c r="D7181" t="s">
        <v>154</v>
      </c>
      <c r="E7181" s="55" t="s">
        <v>555</v>
      </c>
      <c r="F7181" s="55" t="s">
        <v>431</v>
      </c>
      <c r="G7181" s="23">
        <v>4</v>
      </c>
      <c r="H7181" s="23" t="s">
        <v>29</v>
      </c>
      <c r="I7181" s="24">
        <v>97082</v>
      </c>
      <c r="J7181" s="24">
        <v>155332</v>
      </c>
      <c r="K7181" s="24">
        <v>135915</v>
      </c>
      <c r="L7181" s="24">
        <v>217465</v>
      </c>
      <c r="M7181" s="24">
        <v>174748</v>
      </c>
      <c r="N7181" s="24">
        <v>279597</v>
      </c>
      <c r="O7181" s="24">
        <v>232998</v>
      </c>
      <c r="P7181" s="24">
        <v>372796</v>
      </c>
      <c r="Q7181" s="24">
        <v>291247</v>
      </c>
      <c r="R7181" s="24">
        <v>465995</v>
      </c>
      <c r="S7181" s="24">
        <v>330080</v>
      </c>
      <c r="T7181" s="24">
        <v>528128</v>
      </c>
      <c r="U7181" s="24">
        <v>368913</v>
      </c>
      <c r="V7181" s="24">
        <v>590261</v>
      </c>
    </row>
    <row r="7182" spans="1:22" x14ac:dyDescent="0.3">
      <c r="B7182" s="54" t="s">
        <v>620</v>
      </c>
      <c r="C7182" t="s">
        <v>608</v>
      </c>
      <c r="D7182" t="s">
        <v>154</v>
      </c>
      <c r="E7182" t="s">
        <v>555</v>
      </c>
      <c r="F7182" s="58" t="s">
        <v>431</v>
      </c>
      <c r="G7182" s="23">
        <v>1</v>
      </c>
      <c r="H7182" s="23" t="s">
        <v>14</v>
      </c>
      <c r="I7182" s="24">
        <v>114138</v>
      </c>
      <c r="J7182" s="24">
        <v>199742</v>
      </c>
      <c r="K7182" s="24">
        <v>148066</v>
      </c>
      <c r="L7182" s="24">
        <v>259116</v>
      </c>
      <c r="M7182" s="24">
        <v>177509</v>
      </c>
      <c r="N7182" s="24">
        <v>310641</v>
      </c>
      <c r="O7182" s="24">
        <v>212235</v>
      </c>
      <c r="P7182" s="24">
        <v>371411</v>
      </c>
      <c r="Q7182" s="24">
        <v>250350</v>
      </c>
      <c r="R7182" s="24">
        <v>438112</v>
      </c>
      <c r="S7182" s="24">
        <v>274586</v>
      </c>
      <c r="T7182" s="24">
        <v>480525</v>
      </c>
      <c r="U7182" s="24">
        <v>296528</v>
      </c>
      <c r="V7182" s="24">
        <v>518924</v>
      </c>
    </row>
    <row r="7183" spans="1:22" x14ac:dyDescent="0.3">
      <c r="B7183" s="54" t="s">
        <v>620</v>
      </c>
      <c r="C7183" t="s">
        <v>608</v>
      </c>
      <c r="D7183" t="s">
        <v>154</v>
      </c>
      <c r="E7183" t="s">
        <v>555</v>
      </c>
      <c r="F7183" s="58" t="s">
        <v>431</v>
      </c>
      <c r="G7183" s="23">
        <v>2</v>
      </c>
      <c r="H7183" s="23" t="s">
        <v>30</v>
      </c>
      <c r="I7183" s="24">
        <v>98747</v>
      </c>
      <c r="J7183" s="24">
        <v>172808</v>
      </c>
      <c r="K7183" s="24">
        <v>129688</v>
      </c>
      <c r="L7183" s="24">
        <v>226954</v>
      </c>
      <c r="M7183" s="24">
        <v>157955</v>
      </c>
      <c r="N7183" s="24">
        <v>276421</v>
      </c>
      <c r="O7183" s="24">
        <v>194313</v>
      </c>
      <c r="P7183" s="24">
        <v>340047</v>
      </c>
      <c r="Q7183" s="24">
        <v>231433</v>
      </c>
      <c r="R7183" s="24">
        <v>405007</v>
      </c>
      <c r="S7183" s="24">
        <v>255717</v>
      </c>
      <c r="T7183" s="24">
        <v>447504</v>
      </c>
      <c r="U7183" s="24">
        <v>278013</v>
      </c>
      <c r="V7183" s="24">
        <v>486523</v>
      </c>
    </row>
    <row r="7184" spans="1:22" x14ac:dyDescent="0.3">
      <c r="B7184" s="54" t="s">
        <v>620</v>
      </c>
      <c r="C7184" t="s">
        <v>608</v>
      </c>
      <c r="D7184" t="s">
        <v>154</v>
      </c>
      <c r="E7184" t="s">
        <v>555</v>
      </c>
      <c r="F7184" s="58" t="s">
        <v>431</v>
      </c>
      <c r="G7184" s="23">
        <v>3</v>
      </c>
      <c r="H7184" s="23" t="s">
        <v>31</v>
      </c>
      <c r="I7184" s="24">
        <v>89295</v>
      </c>
      <c r="J7184" s="24">
        <v>156267</v>
      </c>
      <c r="K7184" s="24">
        <v>121355</v>
      </c>
      <c r="L7184" s="24">
        <v>212371</v>
      </c>
      <c r="M7184" s="24">
        <v>153327</v>
      </c>
      <c r="N7184" s="24">
        <v>268323</v>
      </c>
      <c r="O7184" s="24">
        <v>201727</v>
      </c>
      <c r="P7184" s="24">
        <v>353022</v>
      </c>
      <c r="Q7184" s="24">
        <v>249619</v>
      </c>
      <c r="R7184" s="24">
        <v>436832</v>
      </c>
      <c r="S7184" s="24">
        <v>280982</v>
      </c>
      <c r="T7184" s="24">
        <v>491718</v>
      </c>
      <c r="U7184" s="24">
        <v>311893</v>
      </c>
      <c r="V7184" s="24">
        <v>545813</v>
      </c>
    </row>
    <row r="7185" spans="1:22" x14ac:dyDescent="0.3">
      <c r="B7185" s="54" t="s">
        <v>620</v>
      </c>
      <c r="C7185" t="s">
        <v>608</v>
      </c>
      <c r="D7185" t="s">
        <v>154</v>
      </c>
      <c r="E7185" t="s">
        <v>555</v>
      </c>
      <c r="F7185" s="58" t="s">
        <v>431</v>
      </c>
      <c r="G7185" s="23">
        <v>4</v>
      </c>
      <c r="H7185" s="23" t="s">
        <v>29</v>
      </c>
      <c r="I7185" s="24">
        <v>100705</v>
      </c>
      <c r="J7185" s="24">
        <v>161128</v>
      </c>
      <c r="K7185" s="24">
        <v>140987</v>
      </c>
      <c r="L7185" s="24">
        <v>225580</v>
      </c>
      <c r="M7185" s="24">
        <v>181270</v>
      </c>
      <c r="N7185" s="24">
        <v>290031</v>
      </c>
      <c r="O7185" s="24">
        <v>241693</v>
      </c>
      <c r="P7185" s="24">
        <v>386708</v>
      </c>
      <c r="Q7185" s="24">
        <v>302116</v>
      </c>
      <c r="R7185" s="24">
        <v>483385</v>
      </c>
      <c r="S7185" s="24">
        <v>342398</v>
      </c>
      <c r="T7185" s="24">
        <v>547837</v>
      </c>
      <c r="U7185" s="24">
        <v>382680</v>
      </c>
      <c r="V7185" s="24">
        <v>612288</v>
      </c>
    </row>
    <row r="7186" spans="1:22" hidden="1" x14ac:dyDescent="0.3">
      <c r="A7186" s="55"/>
      <c r="B7186" s="55">
        <v>2023</v>
      </c>
      <c r="C7186" s="55" t="s">
        <v>551</v>
      </c>
      <c r="D7186" t="s">
        <v>154</v>
      </c>
      <c r="E7186" s="55" t="s">
        <v>555</v>
      </c>
      <c r="F7186" s="55" t="s">
        <v>455</v>
      </c>
      <c r="G7186" s="23">
        <v>1</v>
      </c>
      <c r="H7186" s="23" t="s">
        <v>14</v>
      </c>
      <c r="I7186" s="24">
        <v>111415</v>
      </c>
      <c r="J7186" s="24">
        <v>194976</v>
      </c>
      <c r="K7186" s="24">
        <v>144769</v>
      </c>
      <c r="L7186" s="24">
        <v>253346</v>
      </c>
      <c r="M7186" s="24">
        <v>173130</v>
      </c>
      <c r="N7186" s="24">
        <v>302977</v>
      </c>
      <c r="O7186" s="24">
        <v>206631</v>
      </c>
      <c r="P7186" s="24">
        <v>361604</v>
      </c>
      <c r="Q7186" s="24">
        <v>243926</v>
      </c>
      <c r="R7186" s="24">
        <v>426871</v>
      </c>
      <c r="S7186" s="24">
        <v>267648</v>
      </c>
      <c r="T7186" s="24">
        <v>468384</v>
      </c>
      <c r="U7186" s="24">
        <v>290023</v>
      </c>
      <c r="V7186" s="24">
        <v>507541</v>
      </c>
    </row>
    <row r="7187" spans="1:22" hidden="1" x14ac:dyDescent="0.3">
      <c r="A7187" s="55"/>
      <c r="B7187" s="55">
        <v>2023</v>
      </c>
      <c r="C7187" s="55" t="s">
        <v>551</v>
      </c>
      <c r="D7187" t="s">
        <v>154</v>
      </c>
      <c r="E7187" s="55" t="s">
        <v>555</v>
      </c>
      <c r="F7187" s="55" t="s">
        <v>455</v>
      </c>
      <c r="G7187" s="23">
        <v>2</v>
      </c>
      <c r="H7187" s="23" t="s">
        <v>30</v>
      </c>
      <c r="I7187" s="24">
        <v>92695</v>
      </c>
      <c r="J7187" s="24">
        <v>162217</v>
      </c>
      <c r="K7187" s="24">
        <v>123586</v>
      </c>
      <c r="L7187" s="24">
        <v>216275</v>
      </c>
      <c r="M7187" s="24">
        <v>152356</v>
      </c>
      <c r="N7187" s="24">
        <v>266624</v>
      </c>
      <c r="O7187" s="24">
        <v>191858</v>
      </c>
      <c r="P7187" s="24">
        <v>335752</v>
      </c>
      <c r="Q7187" s="24">
        <v>232171</v>
      </c>
      <c r="R7187" s="24">
        <v>406299</v>
      </c>
      <c r="S7187" s="24">
        <v>256410</v>
      </c>
      <c r="T7187" s="24">
        <v>448717</v>
      </c>
      <c r="U7187" s="24">
        <v>279126</v>
      </c>
      <c r="V7187" s="24">
        <v>488470</v>
      </c>
    </row>
    <row r="7188" spans="1:22" hidden="1" x14ac:dyDescent="0.3">
      <c r="A7188" s="55"/>
      <c r="B7188" s="55">
        <v>2023</v>
      </c>
      <c r="C7188" s="55" t="s">
        <v>551</v>
      </c>
      <c r="D7188" t="s">
        <v>154</v>
      </c>
      <c r="E7188" s="55" t="s">
        <v>555</v>
      </c>
      <c r="F7188" s="55" t="s">
        <v>455</v>
      </c>
      <c r="G7188" s="23">
        <v>3</v>
      </c>
      <c r="H7188" s="23" t="s">
        <v>31</v>
      </c>
      <c r="I7188" s="24">
        <v>85078</v>
      </c>
      <c r="J7188" s="24">
        <v>148886</v>
      </c>
      <c r="K7188" s="24">
        <v>117417</v>
      </c>
      <c r="L7188" s="24">
        <v>205479</v>
      </c>
      <c r="M7188" s="24">
        <v>148792</v>
      </c>
      <c r="N7188" s="24">
        <v>260387</v>
      </c>
      <c r="O7188" s="24">
        <v>194038</v>
      </c>
      <c r="P7188" s="24">
        <v>339566</v>
      </c>
      <c r="Q7188" s="24">
        <v>241644</v>
      </c>
      <c r="R7188" s="24">
        <v>422877</v>
      </c>
      <c r="S7188" s="24">
        <v>271808</v>
      </c>
      <c r="T7188" s="24">
        <v>475664</v>
      </c>
      <c r="U7188" s="24">
        <v>301489</v>
      </c>
      <c r="V7188" s="24">
        <v>527605</v>
      </c>
    </row>
    <row r="7189" spans="1:22" hidden="1" x14ac:dyDescent="0.3">
      <c r="A7189" s="55"/>
      <c r="B7189" s="55">
        <v>2023</v>
      </c>
      <c r="C7189" s="55" t="s">
        <v>551</v>
      </c>
      <c r="D7189" t="s">
        <v>154</v>
      </c>
      <c r="E7189" s="55" t="s">
        <v>555</v>
      </c>
      <c r="F7189" s="55" t="s">
        <v>455</v>
      </c>
      <c r="G7189" s="23">
        <v>4</v>
      </c>
      <c r="H7189" s="23" t="s">
        <v>29</v>
      </c>
      <c r="I7189" s="24">
        <v>96043</v>
      </c>
      <c r="J7189" s="24">
        <v>153669</v>
      </c>
      <c r="K7189" s="24">
        <v>134461</v>
      </c>
      <c r="L7189" s="24">
        <v>215137</v>
      </c>
      <c r="M7189" s="24">
        <v>172878</v>
      </c>
      <c r="N7189" s="24">
        <v>276605</v>
      </c>
      <c r="O7189" s="24">
        <v>230504</v>
      </c>
      <c r="P7189" s="24">
        <v>368806</v>
      </c>
      <c r="Q7189" s="24">
        <v>288130</v>
      </c>
      <c r="R7189" s="24">
        <v>461008</v>
      </c>
      <c r="S7189" s="24">
        <v>326547</v>
      </c>
      <c r="T7189" s="24">
        <v>522475</v>
      </c>
      <c r="U7189" s="24">
        <v>364964</v>
      </c>
      <c r="V7189" s="24">
        <v>583943</v>
      </c>
    </row>
    <row r="7190" spans="1:22" x14ac:dyDescent="0.3">
      <c r="B7190" s="54" t="s">
        <v>620</v>
      </c>
      <c r="C7190" t="s">
        <v>608</v>
      </c>
      <c r="D7190" t="s">
        <v>154</v>
      </c>
      <c r="E7190" t="s">
        <v>555</v>
      </c>
      <c r="F7190" s="58" t="s">
        <v>455</v>
      </c>
      <c r="G7190" s="23">
        <v>1</v>
      </c>
      <c r="H7190" s="23" t="s">
        <v>14</v>
      </c>
      <c r="I7190" s="24">
        <v>111109</v>
      </c>
      <c r="J7190" s="24">
        <v>194440</v>
      </c>
      <c r="K7190" s="24">
        <v>144195</v>
      </c>
      <c r="L7190" s="24">
        <v>252341</v>
      </c>
      <c r="M7190" s="24">
        <v>172907</v>
      </c>
      <c r="N7190" s="24">
        <v>302587</v>
      </c>
      <c r="O7190" s="24">
        <v>206791</v>
      </c>
      <c r="P7190" s="24">
        <v>361884</v>
      </c>
      <c r="Q7190" s="24">
        <v>243978</v>
      </c>
      <c r="R7190" s="24">
        <v>426962</v>
      </c>
      <c r="S7190" s="24">
        <v>267619</v>
      </c>
      <c r="T7190" s="24">
        <v>468333</v>
      </c>
      <c r="U7190" s="24">
        <v>289060</v>
      </c>
      <c r="V7190" s="24">
        <v>505855</v>
      </c>
    </row>
    <row r="7191" spans="1:22" x14ac:dyDescent="0.3">
      <c r="B7191" s="54" t="s">
        <v>620</v>
      </c>
      <c r="C7191" t="s">
        <v>608</v>
      </c>
      <c r="D7191" t="s">
        <v>154</v>
      </c>
      <c r="E7191" t="s">
        <v>555</v>
      </c>
      <c r="F7191" s="58" t="s">
        <v>455</v>
      </c>
      <c r="G7191" s="23">
        <v>2</v>
      </c>
      <c r="H7191" s="23" t="s">
        <v>30</v>
      </c>
      <c r="I7191" s="24">
        <v>95878</v>
      </c>
      <c r="J7191" s="24">
        <v>167787</v>
      </c>
      <c r="K7191" s="24">
        <v>126008</v>
      </c>
      <c r="L7191" s="24">
        <v>220515</v>
      </c>
      <c r="M7191" s="24">
        <v>153556</v>
      </c>
      <c r="N7191" s="24">
        <v>268723</v>
      </c>
      <c r="O7191" s="24">
        <v>189055</v>
      </c>
      <c r="P7191" s="24">
        <v>330846</v>
      </c>
      <c r="Q7191" s="24">
        <v>225258</v>
      </c>
      <c r="R7191" s="24">
        <v>394202</v>
      </c>
      <c r="S7191" s="24">
        <v>248934</v>
      </c>
      <c r="T7191" s="24">
        <v>435634</v>
      </c>
      <c r="U7191" s="24">
        <v>270696</v>
      </c>
      <c r="V7191" s="24">
        <v>473717</v>
      </c>
    </row>
    <row r="7192" spans="1:22" x14ac:dyDescent="0.3">
      <c r="B7192" s="54" t="s">
        <v>620</v>
      </c>
      <c r="C7192" t="s">
        <v>608</v>
      </c>
      <c r="D7192" t="s">
        <v>154</v>
      </c>
      <c r="E7192" t="s">
        <v>555</v>
      </c>
      <c r="F7192" s="58" t="s">
        <v>455</v>
      </c>
      <c r="G7192" s="23">
        <v>3</v>
      </c>
      <c r="H7192" s="23" t="s">
        <v>31</v>
      </c>
      <c r="I7192" s="24">
        <v>86414</v>
      </c>
      <c r="J7192" s="24">
        <v>151224</v>
      </c>
      <c r="K7192" s="24">
        <v>117359</v>
      </c>
      <c r="L7192" s="24">
        <v>205378</v>
      </c>
      <c r="M7192" s="24">
        <v>148218</v>
      </c>
      <c r="N7192" s="24">
        <v>259382</v>
      </c>
      <c r="O7192" s="24">
        <v>194943</v>
      </c>
      <c r="P7192" s="24">
        <v>341150</v>
      </c>
      <c r="Q7192" s="24">
        <v>241165</v>
      </c>
      <c r="R7192" s="24">
        <v>422038</v>
      </c>
      <c r="S7192" s="24">
        <v>271421</v>
      </c>
      <c r="T7192" s="24">
        <v>474986</v>
      </c>
      <c r="U7192" s="24">
        <v>301230</v>
      </c>
      <c r="V7192" s="24">
        <v>527153</v>
      </c>
    </row>
    <row r="7193" spans="1:22" x14ac:dyDescent="0.3">
      <c r="B7193" s="54" t="s">
        <v>620</v>
      </c>
      <c r="C7193" t="s">
        <v>608</v>
      </c>
      <c r="D7193" t="s">
        <v>154</v>
      </c>
      <c r="E7193" t="s">
        <v>555</v>
      </c>
      <c r="F7193" s="58" t="s">
        <v>455</v>
      </c>
      <c r="G7193" s="23">
        <v>4</v>
      </c>
      <c r="H7193" s="23" t="s">
        <v>29</v>
      </c>
      <c r="I7193" s="24">
        <v>98026</v>
      </c>
      <c r="J7193" s="24">
        <v>156842</v>
      </c>
      <c r="K7193" s="24">
        <v>137237</v>
      </c>
      <c r="L7193" s="24">
        <v>219579</v>
      </c>
      <c r="M7193" s="24">
        <v>176447</v>
      </c>
      <c r="N7193" s="24">
        <v>282315</v>
      </c>
      <c r="O7193" s="24">
        <v>235263</v>
      </c>
      <c r="P7193" s="24">
        <v>376420</v>
      </c>
      <c r="Q7193" s="24">
        <v>294078</v>
      </c>
      <c r="R7193" s="24">
        <v>470525</v>
      </c>
      <c r="S7193" s="24">
        <v>333289</v>
      </c>
      <c r="T7193" s="24">
        <v>533262</v>
      </c>
      <c r="U7193" s="24">
        <v>372499</v>
      </c>
      <c r="V7193" s="24">
        <v>595999</v>
      </c>
    </row>
    <row r="7194" spans="1:22" hidden="1" x14ac:dyDescent="0.3">
      <c r="A7194" s="55"/>
      <c r="B7194" s="55">
        <v>2023</v>
      </c>
      <c r="C7194" s="55" t="s">
        <v>585</v>
      </c>
      <c r="D7194" t="s">
        <v>74</v>
      </c>
      <c r="E7194" s="55" t="s">
        <v>587</v>
      </c>
      <c r="F7194" s="55" t="s">
        <v>423</v>
      </c>
      <c r="G7194" s="23">
        <v>1</v>
      </c>
      <c r="H7194" s="23" t="s">
        <v>14</v>
      </c>
      <c r="I7194" s="24">
        <v>137523</v>
      </c>
      <c r="J7194" s="24">
        <v>240665</v>
      </c>
      <c r="K7194" s="24">
        <v>178405</v>
      </c>
      <c r="L7194" s="24">
        <v>312208</v>
      </c>
      <c r="M7194" s="24">
        <v>213103</v>
      </c>
      <c r="N7194" s="24">
        <v>372930</v>
      </c>
      <c r="O7194" s="24">
        <v>253990</v>
      </c>
      <c r="P7194" s="24">
        <v>444482</v>
      </c>
      <c r="Q7194" s="24">
        <v>299586</v>
      </c>
      <c r="R7194" s="24">
        <v>524276</v>
      </c>
      <c r="S7194" s="24">
        <v>328616</v>
      </c>
      <c r="T7194" s="24">
        <v>575078</v>
      </c>
      <c r="U7194" s="24">
        <v>355902</v>
      </c>
      <c r="V7194" s="24">
        <v>622829</v>
      </c>
    </row>
    <row r="7195" spans="1:22" hidden="1" x14ac:dyDescent="0.3">
      <c r="A7195" s="55"/>
      <c r="B7195" s="55">
        <v>2023</v>
      </c>
      <c r="C7195" s="55" t="s">
        <v>585</v>
      </c>
      <c r="D7195" t="s">
        <v>74</v>
      </c>
      <c r="E7195" s="55" t="s">
        <v>587</v>
      </c>
      <c r="F7195" s="55" t="s">
        <v>423</v>
      </c>
      <c r="G7195" s="23">
        <v>2</v>
      </c>
      <c r="H7195" s="23" t="s">
        <v>30</v>
      </c>
      <c r="I7195" s="24">
        <v>115976</v>
      </c>
      <c r="J7195" s="24">
        <v>202958</v>
      </c>
      <c r="K7195" s="24">
        <v>154021</v>
      </c>
      <c r="L7195" s="24">
        <v>269537</v>
      </c>
      <c r="M7195" s="24">
        <v>189192</v>
      </c>
      <c r="N7195" s="24">
        <v>331085</v>
      </c>
      <c r="O7195" s="24">
        <v>236986</v>
      </c>
      <c r="P7195" s="24">
        <v>414726</v>
      </c>
      <c r="Q7195" s="24">
        <v>286056</v>
      </c>
      <c r="R7195" s="24">
        <v>500597</v>
      </c>
      <c r="S7195" s="24">
        <v>315681</v>
      </c>
      <c r="T7195" s="24">
        <v>552442</v>
      </c>
      <c r="U7195" s="24">
        <v>343359</v>
      </c>
      <c r="V7195" s="24">
        <v>600877</v>
      </c>
    </row>
    <row r="7196" spans="1:22" hidden="1" x14ac:dyDescent="0.3">
      <c r="A7196" s="55"/>
      <c r="B7196" s="55">
        <v>2023</v>
      </c>
      <c r="C7196" s="55" t="s">
        <v>585</v>
      </c>
      <c r="D7196" t="s">
        <v>74</v>
      </c>
      <c r="E7196" s="55" t="s">
        <v>587</v>
      </c>
      <c r="F7196" s="55" t="s">
        <v>423</v>
      </c>
      <c r="G7196" s="23">
        <v>3</v>
      </c>
      <c r="H7196" s="23" t="s">
        <v>31</v>
      </c>
      <c r="I7196" s="24">
        <v>107449</v>
      </c>
      <c r="J7196" s="24">
        <v>188036</v>
      </c>
      <c r="K7196" s="24">
        <v>148481</v>
      </c>
      <c r="L7196" s="24">
        <v>259841</v>
      </c>
      <c r="M7196" s="24">
        <v>188404</v>
      </c>
      <c r="N7196" s="24">
        <v>329707</v>
      </c>
      <c r="O7196" s="24">
        <v>246196</v>
      </c>
      <c r="P7196" s="24">
        <v>430843</v>
      </c>
      <c r="Q7196" s="24">
        <v>306705</v>
      </c>
      <c r="R7196" s="24">
        <v>536734</v>
      </c>
      <c r="S7196" s="24">
        <v>345234</v>
      </c>
      <c r="T7196" s="24">
        <v>604159</v>
      </c>
      <c r="U7196" s="24">
        <v>383206</v>
      </c>
      <c r="V7196" s="24">
        <v>670610</v>
      </c>
    </row>
    <row r="7197" spans="1:22" hidden="1" x14ac:dyDescent="0.3">
      <c r="A7197" s="55"/>
      <c r="B7197" s="55">
        <v>2023</v>
      </c>
      <c r="C7197" s="55" t="s">
        <v>585</v>
      </c>
      <c r="D7197" t="s">
        <v>74</v>
      </c>
      <c r="E7197" s="55" t="s">
        <v>587</v>
      </c>
      <c r="F7197" s="55" t="s">
        <v>423</v>
      </c>
      <c r="G7197" s="23">
        <v>4</v>
      </c>
      <c r="H7197" s="23" t="s">
        <v>29</v>
      </c>
      <c r="I7197" s="24">
        <v>118584</v>
      </c>
      <c r="J7197" s="24">
        <v>189734</v>
      </c>
      <c r="K7197" s="24">
        <v>166018</v>
      </c>
      <c r="L7197" s="24">
        <v>265628</v>
      </c>
      <c r="M7197" s="24">
        <v>213451</v>
      </c>
      <c r="N7197" s="24">
        <v>341522</v>
      </c>
      <c r="O7197" s="24">
        <v>284602</v>
      </c>
      <c r="P7197" s="24">
        <v>455363</v>
      </c>
      <c r="Q7197" s="24">
        <v>355752</v>
      </c>
      <c r="R7197" s="24">
        <v>569203</v>
      </c>
      <c r="S7197" s="24">
        <v>403186</v>
      </c>
      <c r="T7197" s="24">
        <v>645097</v>
      </c>
      <c r="U7197" s="24">
        <v>450619</v>
      </c>
      <c r="V7197" s="24">
        <v>720991</v>
      </c>
    </row>
    <row r="7198" spans="1:22" x14ac:dyDescent="0.3">
      <c r="B7198" s="54" t="s">
        <v>620</v>
      </c>
      <c r="C7198" t="s">
        <v>610</v>
      </c>
      <c r="D7198" t="s">
        <v>74</v>
      </c>
      <c r="E7198" t="s">
        <v>587</v>
      </c>
      <c r="F7198" s="58" t="s">
        <v>423</v>
      </c>
      <c r="G7198" s="23">
        <v>1</v>
      </c>
      <c r="H7198" s="23" t="s">
        <v>14</v>
      </c>
      <c r="I7198" s="24">
        <v>134785</v>
      </c>
      <c r="J7198" s="24">
        <v>235875</v>
      </c>
      <c r="K7198" s="24">
        <v>174742</v>
      </c>
      <c r="L7198" s="24">
        <v>305798</v>
      </c>
      <c r="M7198" s="24">
        <v>209417</v>
      </c>
      <c r="N7198" s="24">
        <v>366480</v>
      </c>
      <c r="O7198" s="24">
        <v>250277</v>
      </c>
      <c r="P7198" s="24">
        <v>437985</v>
      </c>
      <c r="Q7198" s="24">
        <v>295131</v>
      </c>
      <c r="R7198" s="24">
        <v>516480</v>
      </c>
      <c r="S7198" s="24">
        <v>323662</v>
      </c>
      <c r="T7198" s="24">
        <v>566408</v>
      </c>
      <c r="U7198" s="24">
        <v>349423</v>
      </c>
      <c r="V7198" s="24">
        <v>611491</v>
      </c>
    </row>
    <row r="7199" spans="1:22" x14ac:dyDescent="0.3">
      <c r="B7199" s="54" t="s">
        <v>620</v>
      </c>
      <c r="C7199" t="s">
        <v>610</v>
      </c>
      <c r="D7199" t="s">
        <v>74</v>
      </c>
      <c r="E7199" t="s">
        <v>587</v>
      </c>
      <c r="F7199" s="58" t="s">
        <v>423</v>
      </c>
      <c r="G7199" s="23">
        <v>2</v>
      </c>
      <c r="H7199" s="23" t="s">
        <v>30</v>
      </c>
      <c r="I7199" s="24">
        <v>117070</v>
      </c>
      <c r="J7199" s="24">
        <v>204872</v>
      </c>
      <c r="K7199" s="24">
        <v>153588</v>
      </c>
      <c r="L7199" s="24">
        <v>268779</v>
      </c>
      <c r="M7199" s="24">
        <v>186909</v>
      </c>
      <c r="N7199" s="24">
        <v>327091</v>
      </c>
      <c r="O7199" s="24">
        <v>229648</v>
      </c>
      <c r="P7199" s="24">
        <v>401884</v>
      </c>
      <c r="Q7199" s="24">
        <v>273357</v>
      </c>
      <c r="R7199" s="24">
        <v>478375</v>
      </c>
      <c r="S7199" s="24">
        <v>301967</v>
      </c>
      <c r="T7199" s="24">
        <v>528443</v>
      </c>
      <c r="U7199" s="24">
        <v>328190</v>
      </c>
      <c r="V7199" s="24">
        <v>574332</v>
      </c>
    </row>
    <row r="7200" spans="1:22" x14ac:dyDescent="0.3">
      <c r="B7200" s="54" t="s">
        <v>620</v>
      </c>
      <c r="C7200" t="s">
        <v>610</v>
      </c>
      <c r="D7200" t="s">
        <v>74</v>
      </c>
      <c r="E7200" t="s">
        <v>587</v>
      </c>
      <c r="F7200" s="58" t="s">
        <v>423</v>
      </c>
      <c r="G7200" s="23">
        <v>3</v>
      </c>
      <c r="H7200" s="23" t="s">
        <v>31</v>
      </c>
      <c r="I7200" s="24">
        <v>106395</v>
      </c>
      <c r="J7200" s="24">
        <v>186191</v>
      </c>
      <c r="K7200" s="24">
        <v>144742</v>
      </c>
      <c r="L7200" s="24">
        <v>253298</v>
      </c>
      <c r="M7200" s="24">
        <v>182988</v>
      </c>
      <c r="N7200" s="24">
        <v>320230</v>
      </c>
      <c r="O7200" s="24">
        <v>240866</v>
      </c>
      <c r="P7200" s="24">
        <v>421515</v>
      </c>
      <c r="Q7200" s="24">
        <v>298158</v>
      </c>
      <c r="R7200" s="24">
        <v>521777</v>
      </c>
      <c r="S7200" s="24">
        <v>335704</v>
      </c>
      <c r="T7200" s="24">
        <v>587481</v>
      </c>
      <c r="U7200" s="24">
        <v>372729</v>
      </c>
      <c r="V7200" s="24">
        <v>652276</v>
      </c>
    </row>
    <row r="7201" spans="1:22" x14ac:dyDescent="0.3">
      <c r="B7201" s="54" t="s">
        <v>620</v>
      </c>
      <c r="C7201" t="s">
        <v>610</v>
      </c>
      <c r="D7201" t="s">
        <v>74</v>
      </c>
      <c r="E7201" t="s">
        <v>587</v>
      </c>
      <c r="F7201" s="58" t="s">
        <v>423</v>
      </c>
      <c r="G7201" s="23">
        <v>4</v>
      </c>
      <c r="H7201" s="23" t="s">
        <v>29</v>
      </c>
      <c r="I7201" s="24">
        <v>118934</v>
      </c>
      <c r="J7201" s="24">
        <v>190294</v>
      </c>
      <c r="K7201" s="24">
        <v>166508</v>
      </c>
      <c r="L7201" s="24">
        <v>266412</v>
      </c>
      <c r="M7201" s="24">
        <v>214081</v>
      </c>
      <c r="N7201" s="24">
        <v>342530</v>
      </c>
      <c r="O7201" s="24">
        <v>285442</v>
      </c>
      <c r="P7201" s="24">
        <v>456706</v>
      </c>
      <c r="Q7201" s="24">
        <v>356802</v>
      </c>
      <c r="R7201" s="24">
        <v>570883</v>
      </c>
      <c r="S7201" s="24">
        <v>404375</v>
      </c>
      <c r="T7201" s="24">
        <v>647001</v>
      </c>
      <c r="U7201" s="24">
        <v>451949</v>
      </c>
      <c r="V7201" s="24">
        <v>723118</v>
      </c>
    </row>
    <row r="7202" spans="1:22" hidden="1" x14ac:dyDescent="0.3">
      <c r="A7202" s="55"/>
      <c r="B7202" s="55">
        <v>2023</v>
      </c>
      <c r="C7202" s="55" t="s">
        <v>551</v>
      </c>
      <c r="D7202" t="s">
        <v>147</v>
      </c>
      <c r="E7202" s="55" t="s">
        <v>553</v>
      </c>
      <c r="F7202" s="55" t="s">
        <v>449</v>
      </c>
      <c r="G7202" s="23">
        <v>1</v>
      </c>
      <c r="H7202" s="23" t="s">
        <v>14</v>
      </c>
      <c r="I7202" s="24">
        <v>104272</v>
      </c>
      <c r="J7202" s="24">
        <v>182477</v>
      </c>
      <c r="K7202" s="24">
        <v>135242</v>
      </c>
      <c r="L7202" s="24">
        <v>236673</v>
      </c>
      <c r="M7202" s="24">
        <v>161520</v>
      </c>
      <c r="N7202" s="24">
        <v>282660</v>
      </c>
      <c r="O7202" s="24">
        <v>192476</v>
      </c>
      <c r="P7202" s="24">
        <v>336833</v>
      </c>
      <c r="Q7202" s="24">
        <v>227005</v>
      </c>
      <c r="R7202" s="24">
        <v>397260</v>
      </c>
      <c r="S7202" s="24">
        <v>248992</v>
      </c>
      <c r="T7202" s="24">
        <v>435736</v>
      </c>
      <c r="U7202" s="24">
        <v>269648</v>
      </c>
      <c r="V7202" s="24">
        <v>471884</v>
      </c>
    </row>
    <row r="7203" spans="1:22" hidden="1" x14ac:dyDescent="0.3">
      <c r="A7203" s="55"/>
      <c r="B7203" s="55">
        <v>2023</v>
      </c>
      <c r="C7203" s="55" t="s">
        <v>551</v>
      </c>
      <c r="D7203" t="s">
        <v>147</v>
      </c>
      <c r="E7203" s="55" t="s">
        <v>553</v>
      </c>
      <c r="F7203" s="55" t="s">
        <v>449</v>
      </c>
      <c r="G7203" s="23">
        <v>2</v>
      </c>
      <c r="H7203" s="23" t="s">
        <v>30</v>
      </c>
      <c r="I7203" s="24">
        <v>88088</v>
      </c>
      <c r="J7203" s="24">
        <v>154154</v>
      </c>
      <c r="K7203" s="24">
        <v>116927</v>
      </c>
      <c r="L7203" s="24">
        <v>204622</v>
      </c>
      <c r="M7203" s="24">
        <v>143560</v>
      </c>
      <c r="N7203" s="24">
        <v>251230</v>
      </c>
      <c r="O7203" s="24">
        <v>179704</v>
      </c>
      <c r="P7203" s="24">
        <v>314482</v>
      </c>
      <c r="Q7203" s="24">
        <v>216842</v>
      </c>
      <c r="R7203" s="24">
        <v>379474</v>
      </c>
      <c r="S7203" s="24">
        <v>239276</v>
      </c>
      <c r="T7203" s="24">
        <v>418733</v>
      </c>
      <c r="U7203" s="24">
        <v>260226</v>
      </c>
      <c r="V7203" s="24">
        <v>455396</v>
      </c>
    </row>
    <row r="7204" spans="1:22" hidden="1" x14ac:dyDescent="0.3">
      <c r="A7204" s="55"/>
      <c r="B7204" s="55">
        <v>2023</v>
      </c>
      <c r="C7204" s="55" t="s">
        <v>551</v>
      </c>
      <c r="D7204" t="s">
        <v>147</v>
      </c>
      <c r="E7204" s="55" t="s">
        <v>553</v>
      </c>
      <c r="F7204" s="55" t="s">
        <v>449</v>
      </c>
      <c r="G7204" s="23">
        <v>3</v>
      </c>
      <c r="H7204" s="23" t="s">
        <v>31</v>
      </c>
      <c r="I7204" s="24">
        <v>81709</v>
      </c>
      <c r="J7204" s="24">
        <v>142990</v>
      </c>
      <c r="K7204" s="24">
        <v>112929</v>
      </c>
      <c r="L7204" s="24">
        <v>197625</v>
      </c>
      <c r="M7204" s="24">
        <v>143316</v>
      </c>
      <c r="N7204" s="24">
        <v>250804</v>
      </c>
      <c r="O7204" s="24">
        <v>187326</v>
      </c>
      <c r="P7204" s="24">
        <v>327820</v>
      </c>
      <c r="Q7204" s="24">
        <v>233376</v>
      </c>
      <c r="R7204" s="24">
        <v>408409</v>
      </c>
      <c r="S7204" s="24">
        <v>262716</v>
      </c>
      <c r="T7204" s="24">
        <v>459754</v>
      </c>
      <c r="U7204" s="24">
        <v>291638</v>
      </c>
      <c r="V7204" s="24">
        <v>510367</v>
      </c>
    </row>
    <row r="7205" spans="1:22" hidden="1" x14ac:dyDescent="0.3">
      <c r="A7205" s="55"/>
      <c r="B7205" s="55">
        <v>2023</v>
      </c>
      <c r="C7205" s="55" t="s">
        <v>551</v>
      </c>
      <c r="D7205" t="s">
        <v>147</v>
      </c>
      <c r="E7205" s="55" t="s">
        <v>553</v>
      </c>
      <c r="F7205" s="55" t="s">
        <v>449</v>
      </c>
      <c r="G7205" s="23">
        <v>4</v>
      </c>
      <c r="H7205" s="23" t="s">
        <v>29</v>
      </c>
      <c r="I7205" s="24">
        <v>89916</v>
      </c>
      <c r="J7205" s="24">
        <v>143866</v>
      </c>
      <c r="K7205" s="24">
        <v>125883</v>
      </c>
      <c r="L7205" s="24">
        <v>201412</v>
      </c>
      <c r="M7205" s="24">
        <v>161849</v>
      </c>
      <c r="N7205" s="24">
        <v>258958</v>
      </c>
      <c r="O7205" s="24">
        <v>215799</v>
      </c>
      <c r="P7205" s="24">
        <v>345278</v>
      </c>
      <c r="Q7205" s="24">
        <v>269748</v>
      </c>
      <c r="R7205" s="24">
        <v>431597</v>
      </c>
      <c r="S7205" s="24">
        <v>305715</v>
      </c>
      <c r="T7205" s="24">
        <v>489144</v>
      </c>
      <c r="U7205" s="24">
        <v>341681</v>
      </c>
      <c r="V7205" s="24">
        <v>546690</v>
      </c>
    </row>
    <row r="7206" spans="1:22" x14ac:dyDescent="0.3">
      <c r="B7206" s="54" t="s">
        <v>620</v>
      </c>
      <c r="C7206" t="s">
        <v>608</v>
      </c>
      <c r="D7206" t="s">
        <v>147</v>
      </c>
      <c r="E7206" t="s">
        <v>553</v>
      </c>
      <c r="F7206" s="58" t="s">
        <v>449</v>
      </c>
      <c r="G7206" s="23">
        <v>1</v>
      </c>
      <c r="H7206" s="23" t="s">
        <v>14</v>
      </c>
      <c r="I7206" s="24">
        <v>105199</v>
      </c>
      <c r="J7206" s="24">
        <v>184098</v>
      </c>
      <c r="K7206" s="24">
        <v>136261</v>
      </c>
      <c r="L7206" s="24">
        <v>238457</v>
      </c>
      <c r="M7206" s="24">
        <v>163219</v>
      </c>
      <c r="N7206" s="24">
        <v>285633</v>
      </c>
      <c r="O7206" s="24">
        <v>194943</v>
      </c>
      <c r="P7206" s="24">
        <v>341150</v>
      </c>
      <c r="Q7206" s="24">
        <v>229775</v>
      </c>
      <c r="R7206" s="24">
        <v>402106</v>
      </c>
      <c r="S7206" s="24">
        <v>251941</v>
      </c>
      <c r="T7206" s="24">
        <v>440897</v>
      </c>
      <c r="U7206" s="24">
        <v>271878</v>
      </c>
      <c r="V7206" s="24">
        <v>475786</v>
      </c>
    </row>
    <row r="7207" spans="1:22" x14ac:dyDescent="0.3">
      <c r="B7207" s="54" t="s">
        <v>620</v>
      </c>
      <c r="C7207" t="s">
        <v>608</v>
      </c>
      <c r="D7207" t="s">
        <v>147</v>
      </c>
      <c r="E7207" t="s">
        <v>553</v>
      </c>
      <c r="F7207" s="58" t="s">
        <v>449</v>
      </c>
      <c r="G7207" s="23">
        <v>2</v>
      </c>
      <c r="H7207" s="23" t="s">
        <v>30</v>
      </c>
      <c r="I7207" s="24">
        <v>91892</v>
      </c>
      <c r="J7207" s="24">
        <v>160811</v>
      </c>
      <c r="K7207" s="24">
        <v>120372</v>
      </c>
      <c r="L7207" s="24">
        <v>210650</v>
      </c>
      <c r="M7207" s="24">
        <v>146312</v>
      </c>
      <c r="N7207" s="24">
        <v>256047</v>
      </c>
      <c r="O7207" s="24">
        <v>179447</v>
      </c>
      <c r="P7207" s="24">
        <v>314033</v>
      </c>
      <c r="Q7207" s="24">
        <v>213419</v>
      </c>
      <c r="R7207" s="24">
        <v>373484</v>
      </c>
      <c r="S7207" s="24">
        <v>235674</v>
      </c>
      <c r="T7207" s="24">
        <v>412429</v>
      </c>
      <c r="U7207" s="24">
        <v>256019</v>
      </c>
      <c r="V7207" s="24">
        <v>448033</v>
      </c>
    </row>
    <row r="7208" spans="1:22" x14ac:dyDescent="0.3">
      <c r="B7208" s="54" t="s">
        <v>620</v>
      </c>
      <c r="C7208" t="s">
        <v>608</v>
      </c>
      <c r="D7208" t="s">
        <v>147</v>
      </c>
      <c r="E7208" t="s">
        <v>553</v>
      </c>
      <c r="F7208" s="58" t="s">
        <v>449</v>
      </c>
      <c r="G7208" s="23">
        <v>3</v>
      </c>
      <c r="H7208" s="23" t="s">
        <v>31</v>
      </c>
      <c r="I7208" s="24">
        <v>84111</v>
      </c>
      <c r="J7208" s="24">
        <v>147195</v>
      </c>
      <c r="K7208" s="24">
        <v>114593</v>
      </c>
      <c r="L7208" s="24">
        <v>200537</v>
      </c>
      <c r="M7208" s="24">
        <v>144999</v>
      </c>
      <c r="N7208" s="24">
        <v>253748</v>
      </c>
      <c r="O7208" s="24">
        <v>190990</v>
      </c>
      <c r="P7208" s="24">
        <v>334232</v>
      </c>
      <c r="Q7208" s="24">
        <v>236541</v>
      </c>
      <c r="R7208" s="24">
        <v>413946</v>
      </c>
      <c r="S7208" s="24">
        <v>266420</v>
      </c>
      <c r="T7208" s="24">
        <v>466235</v>
      </c>
      <c r="U7208" s="24">
        <v>295909</v>
      </c>
      <c r="V7208" s="24">
        <v>517841</v>
      </c>
    </row>
    <row r="7209" spans="1:22" x14ac:dyDescent="0.3">
      <c r="B7209" s="54" t="s">
        <v>620</v>
      </c>
      <c r="C7209" t="s">
        <v>608</v>
      </c>
      <c r="D7209" t="s">
        <v>147</v>
      </c>
      <c r="E7209" t="s">
        <v>553</v>
      </c>
      <c r="F7209" s="58" t="s">
        <v>449</v>
      </c>
      <c r="G7209" s="23">
        <v>4</v>
      </c>
      <c r="H7209" s="23" t="s">
        <v>29</v>
      </c>
      <c r="I7209" s="24">
        <v>92840</v>
      </c>
      <c r="J7209" s="24">
        <v>148544</v>
      </c>
      <c r="K7209" s="24">
        <v>129976</v>
      </c>
      <c r="L7209" s="24">
        <v>207961</v>
      </c>
      <c r="M7209" s="24">
        <v>167111</v>
      </c>
      <c r="N7209" s="24">
        <v>267378</v>
      </c>
      <c r="O7209" s="24">
        <v>222815</v>
      </c>
      <c r="P7209" s="24">
        <v>356505</v>
      </c>
      <c r="Q7209" s="24">
        <v>278519</v>
      </c>
      <c r="R7209" s="24">
        <v>445631</v>
      </c>
      <c r="S7209" s="24">
        <v>315655</v>
      </c>
      <c r="T7209" s="24">
        <v>505048</v>
      </c>
      <c r="U7209" s="24">
        <v>352791</v>
      </c>
      <c r="V7209" s="24">
        <v>564465</v>
      </c>
    </row>
    <row r="7210" spans="1:22" hidden="1" x14ac:dyDescent="0.3">
      <c r="A7210" s="55"/>
      <c r="B7210" s="55">
        <v>2023</v>
      </c>
      <c r="C7210" s="55" t="s">
        <v>544</v>
      </c>
      <c r="D7210" t="s">
        <v>181</v>
      </c>
      <c r="E7210" s="55" t="s">
        <v>550</v>
      </c>
      <c r="F7210" s="55" t="s">
        <v>444</v>
      </c>
      <c r="G7210" s="23">
        <v>1</v>
      </c>
      <c r="H7210" s="23" t="s">
        <v>14</v>
      </c>
      <c r="I7210" s="24">
        <v>120086</v>
      </c>
      <c r="J7210" s="24">
        <v>210150</v>
      </c>
      <c r="K7210" s="24">
        <v>155984</v>
      </c>
      <c r="L7210" s="24">
        <v>272972</v>
      </c>
      <c r="M7210" s="24">
        <v>186496</v>
      </c>
      <c r="N7210" s="24">
        <v>326368</v>
      </c>
      <c r="O7210" s="24">
        <v>222521</v>
      </c>
      <c r="P7210" s="24">
        <v>389411</v>
      </c>
      <c r="Q7210" s="24">
        <v>262640</v>
      </c>
      <c r="R7210" s="24">
        <v>459620</v>
      </c>
      <c r="S7210" s="24">
        <v>288162</v>
      </c>
      <c r="T7210" s="24">
        <v>504284</v>
      </c>
      <c r="U7210" s="24">
        <v>312219</v>
      </c>
      <c r="V7210" s="24">
        <v>546384</v>
      </c>
    </row>
    <row r="7211" spans="1:22" hidden="1" x14ac:dyDescent="0.3">
      <c r="A7211" s="55"/>
      <c r="B7211" s="55">
        <v>2023</v>
      </c>
      <c r="C7211" s="55" t="s">
        <v>544</v>
      </c>
      <c r="D7211" t="s">
        <v>181</v>
      </c>
      <c r="E7211" s="55" t="s">
        <v>550</v>
      </c>
      <c r="F7211" s="55" t="s">
        <v>444</v>
      </c>
      <c r="G7211" s="23">
        <v>2</v>
      </c>
      <c r="H7211" s="23" t="s">
        <v>30</v>
      </c>
      <c r="I7211" s="24">
        <v>100190</v>
      </c>
      <c r="J7211" s="24">
        <v>175333</v>
      </c>
      <c r="K7211" s="24">
        <v>133470</v>
      </c>
      <c r="L7211" s="24">
        <v>233572</v>
      </c>
      <c r="M7211" s="24">
        <v>164418</v>
      </c>
      <c r="N7211" s="24">
        <v>287731</v>
      </c>
      <c r="O7211" s="24">
        <v>206820</v>
      </c>
      <c r="P7211" s="24">
        <v>361936</v>
      </c>
      <c r="Q7211" s="24">
        <v>250146</v>
      </c>
      <c r="R7211" s="24">
        <v>437756</v>
      </c>
      <c r="S7211" s="24">
        <v>276218</v>
      </c>
      <c r="T7211" s="24">
        <v>483382</v>
      </c>
      <c r="U7211" s="24">
        <v>300637</v>
      </c>
      <c r="V7211" s="24">
        <v>526115</v>
      </c>
    </row>
    <row r="7212" spans="1:22" hidden="1" x14ac:dyDescent="0.3">
      <c r="A7212" s="55"/>
      <c r="B7212" s="55">
        <v>2023</v>
      </c>
      <c r="C7212" s="55" t="s">
        <v>544</v>
      </c>
      <c r="D7212" t="s">
        <v>181</v>
      </c>
      <c r="E7212" s="55" t="s">
        <v>550</v>
      </c>
      <c r="F7212" s="55" t="s">
        <v>444</v>
      </c>
      <c r="G7212" s="23">
        <v>3</v>
      </c>
      <c r="H7212" s="23" t="s">
        <v>31</v>
      </c>
      <c r="I7212" s="24">
        <v>92138</v>
      </c>
      <c r="J7212" s="24">
        <v>161241</v>
      </c>
      <c r="K7212" s="24">
        <v>127194</v>
      </c>
      <c r="L7212" s="24">
        <v>222590</v>
      </c>
      <c r="M7212" s="24">
        <v>161227</v>
      </c>
      <c r="N7212" s="24">
        <v>282147</v>
      </c>
      <c r="O7212" s="24">
        <v>210344</v>
      </c>
      <c r="P7212" s="24">
        <v>368102</v>
      </c>
      <c r="Q7212" s="24">
        <v>261970</v>
      </c>
      <c r="R7212" s="24">
        <v>458448</v>
      </c>
      <c r="S7212" s="24">
        <v>294715</v>
      </c>
      <c r="T7212" s="24">
        <v>515751</v>
      </c>
      <c r="U7212" s="24">
        <v>326946</v>
      </c>
      <c r="V7212" s="24">
        <v>572156</v>
      </c>
    </row>
    <row r="7213" spans="1:22" hidden="1" x14ac:dyDescent="0.3">
      <c r="A7213" s="55"/>
      <c r="B7213" s="55">
        <v>2023</v>
      </c>
      <c r="C7213" s="55" t="s">
        <v>544</v>
      </c>
      <c r="D7213" t="s">
        <v>181</v>
      </c>
      <c r="E7213" s="55" t="s">
        <v>550</v>
      </c>
      <c r="F7213" s="55" t="s">
        <v>444</v>
      </c>
      <c r="G7213" s="23">
        <v>4</v>
      </c>
      <c r="H7213" s="23" t="s">
        <v>29</v>
      </c>
      <c r="I7213" s="24">
        <v>103524</v>
      </c>
      <c r="J7213" s="24">
        <v>165639</v>
      </c>
      <c r="K7213" s="24">
        <v>144934</v>
      </c>
      <c r="L7213" s="24">
        <v>231894</v>
      </c>
      <c r="M7213" s="24">
        <v>186343</v>
      </c>
      <c r="N7213" s="24">
        <v>298149</v>
      </c>
      <c r="O7213" s="24">
        <v>248458</v>
      </c>
      <c r="P7213" s="24">
        <v>397533</v>
      </c>
      <c r="Q7213" s="24">
        <v>310572</v>
      </c>
      <c r="R7213" s="24">
        <v>496916</v>
      </c>
      <c r="S7213" s="24">
        <v>351982</v>
      </c>
      <c r="T7213" s="24">
        <v>563171</v>
      </c>
      <c r="U7213" s="24">
        <v>393392</v>
      </c>
      <c r="V7213" s="24">
        <v>629426</v>
      </c>
    </row>
    <row r="7214" spans="1:22" x14ac:dyDescent="0.3">
      <c r="B7214" s="54" t="s">
        <v>620</v>
      </c>
      <c r="C7214" t="s">
        <v>614</v>
      </c>
      <c r="D7214" t="s">
        <v>181</v>
      </c>
      <c r="E7214" t="s">
        <v>550</v>
      </c>
      <c r="F7214" s="58" t="s">
        <v>444</v>
      </c>
      <c r="G7214" s="23">
        <v>1</v>
      </c>
      <c r="H7214" s="23" t="s">
        <v>14</v>
      </c>
      <c r="I7214" s="24">
        <v>119748</v>
      </c>
      <c r="J7214" s="24">
        <v>209559</v>
      </c>
      <c r="K7214" s="24">
        <v>155355</v>
      </c>
      <c r="L7214" s="24">
        <v>271871</v>
      </c>
      <c r="M7214" s="24">
        <v>186254</v>
      </c>
      <c r="N7214" s="24">
        <v>325945</v>
      </c>
      <c r="O7214" s="24">
        <v>222702</v>
      </c>
      <c r="P7214" s="24">
        <v>389729</v>
      </c>
      <c r="Q7214" s="24">
        <v>262707</v>
      </c>
      <c r="R7214" s="24">
        <v>459738</v>
      </c>
      <c r="S7214" s="24">
        <v>288143</v>
      </c>
      <c r="T7214" s="24">
        <v>504251</v>
      </c>
      <c r="U7214" s="24">
        <v>311180</v>
      </c>
      <c r="V7214" s="24">
        <v>544565</v>
      </c>
    </row>
    <row r="7215" spans="1:22" x14ac:dyDescent="0.3">
      <c r="B7215" s="54" t="s">
        <v>620</v>
      </c>
      <c r="C7215" t="s">
        <v>614</v>
      </c>
      <c r="D7215" t="s">
        <v>181</v>
      </c>
      <c r="E7215" t="s">
        <v>550</v>
      </c>
      <c r="F7215" s="58" t="s">
        <v>444</v>
      </c>
      <c r="G7215" s="23">
        <v>2</v>
      </c>
      <c r="H7215" s="23" t="s">
        <v>30</v>
      </c>
      <c r="I7215" s="24">
        <v>103552</v>
      </c>
      <c r="J7215" s="24">
        <v>181216</v>
      </c>
      <c r="K7215" s="24">
        <v>136016</v>
      </c>
      <c r="L7215" s="24">
        <v>238027</v>
      </c>
      <c r="M7215" s="24">
        <v>165678</v>
      </c>
      <c r="N7215" s="24">
        <v>289936</v>
      </c>
      <c r="O7215" s="24">
        <v>203843</v>
      </c>
      <c r="P7215" s="24">
        <v>356725</v>
      </c>
      <c r="Q7215" s="24">
        <v>242801</v>
      </c>
      <c r="R7215" s="24">
        <v>424901</v>
      </c>
      <c r="S7215" s="24">
        <v>268285</v>
      </c>
      <c r="T7215" s="24">
        <v>469500</v>
      </c>
      <c r="U7215" s="24">
        <v>291689</v>
      </c>
      <c r="V7215" s="24">
        <v>510455</v>
      </c>
    </row>
    <row r="7216" spans="1:22" x14ac:dyDescent="0.3">
      <c r="B7216" s="54" t="s">
        <v>620</v>
      </c>
      <c r="C7216" t="s">
        <v>614</v>
      </c>
      <c r="D7216" t="s">
        <v>181</v>
      </c>
      <c r="E7216" t="s">
        <v>550</v>
      </c>
      <c r="F7216" s="58" t="s">
        <v>444</v>
      </c>
      <c r="G7216" s="23">
        <v>3</v>
      </c>
      <c r="H7216" s="23" t="s">
        <v>31</v>
      </c>
      <c r="I7216" s="24">
        <v>93584</v>
      </c>
      <c r="J7216" s="24">
        <v>163772</v>
      </c>
      <c r="K7216" s="24">
        <v>127168</v>
      </c>
      <c r="L7216" s="24">
        <v>222544</v>
      </c>
      <c r="M7216" s="24">
        <v>160660</v>
      </c>
      <c r="N7216" s="24">
        <v>281155</v>
      </c>
      <c r="O7216" s="24">
        <v>211362</v>
      </c>
      <c r="P7216" s="24">
        <v>369884</v>
      </c>
      <c r="Q7216" s="24">
        <v>261530</v>
      </c>
      <c r="R7216" s="24">
        <v>457677</v>
      </c>
      <c r="S7216" s="24">
        <v>294381</v>
      </c>
      <c r="T7216" s="24">
        <v>515166</v>
      </c>
      <c r="U7216" s="24">
        <v>326756</v>
      </c>
      <c r="V7216" s="24">
        <v>571824</v>
      </c>
    </row>
    <row r="7217" spans="1:22" x14ac:dyDescent="0.3">
      <c r="B7217" s="54" t="s">
        <v>620</v>
      </c>
      <c r="C7217" t="s">
        <v>614</v>
      </c>
      <c r="D7217" t="s">
        <v>181</v>
      </c>
      <c r="E7217" t="s">
        <v>550</v>
      </c>
      <c r="F7217" s="58" t="s">
        <v>444</v>
      </c>
      <c r="G7217" s="23">
        <v>4</v>
      </c>
      <c r="H7217" s="23" t="s">
        <v>29</v>
      </c>
      <c r="I7217" s="24">
        <v>105653</v>
      </c>
      <c r="J7217" s="24">
        <v>169046</v>
      </c>
      <c r="K7217" s="24">
        <v>147915</v>
      </c>
      <c r="L7217" s="24">
        <v>236664</v>
      </c>
      <c r="M7217" s="24">
        <v>190176</v>
      </c>
      <c r="N7217" s="24">
        <v>304282</v>
      </c>
      <c r="O7217" s="24">
        <v>253568</v>
      </c>
      <c r="P7217" s="24">
        <v>405709</v>
      </c>
      <c r="Q7217" s="24">
        <v>316960</v>
      </c>
      <c r="R7217" s="24">
        <v>507137</v>
      </c>
      <c r="S7217" s="24">
        <v>359222</v>
      </c>
      <c r="T7217" s="24">
        <v>574755</v>
      </c>
      <c r="U7217" s="24">
        <v>401483</v>
      </c>
      <c r="V7217" s="24">
        <v>642373</v>
      </c>
    </row>
    <row r="7218" spans="1:22" hidden="1" x14ac:dyDescent="0.3">
      <c r="A7218" s="55"/>
      <c r="B7218" s="55">
        <v>2023</v>
      </c>
      <c r="C7218" s="55" t="s">
        <v>538</v>
      </c>
      <c r="D7218" t="s">
        <v>96</v>
      </c>
      <c r="E7218" s="55" t="s">
        <v>540</v>
      </c>
      <c r="F7218" s="55" t="s">
        <v>105</v>
      </c>
      <c r="G7218" s="23">
        <v>1</v>
      </c>
      <c r="H7218" s="23" t="s">
        <v>14</v>
      </c>
      <c r="I7218" s="24">
        <v>146703</v>
      </c>
      <c r="J7218" s="24">
        <v>256730</v>
      </c>
      <c r="K7218" s="24">
        <v>190463</v>
      </c>
      <c r="L7218" s="24">
        <v>333310</v>
      </c>
      <c r="M7218" s="24">
        <v>227636</v>
      </c>
      <c r="N7218" s="24">
        <v>398363</v>
      </c>
      <c r="O7218" s="24">
        <v>271492</v>
      </c>
      <c r="P7218" s="24">
        <v>475111</v>
      </c>
      <c r="Q7218" s="24">
        <v>320358</v>
      </c>
      <c r="R7218" s="24">
        <v>560627</v>
      </c>
      <c r="S7218" s="24">
        <v>351455</v>
      </c>
      <c r="T7218" s="24">
        <v>615047</v>
      </c>
      <c r="U7218" s="24">
        <v>380734</v>
      </c>
      <c r="V7218" s="24">
        <v>666285</v>
      </c>
    </row>
    <row r="7219" spans="1:22" hidden="1" x14ac:dyDescent="0.3">
      <c r="A7219" s="55"/>
      <c r="B7219" s="55">
        <v>2023</v>
      </c>
      <c r="C7219" s="55" t="s">
        <v>538</v>
      </c>
      <c r="D7219" t="s">
        <v>96</v>
      </c>
      <c r="E7219" s="55" t="s">
        <v>540</v>
      </c>
      <c r="F7219" s="55" t="s">
        <v>105</v>
      </c>
      <c r="G7219" s="23">
        <v>2</v>
      </c>
      <c r="H7219" s="23" t="s">
        <v>30</v>
      </c>
      <c r="I7219" s="24">
        <v>122914</v>
      </c>
      <c r="J7219" s="24">
        <v>215099</v>
      </c>
      <c r="K7219" s="24">
        <v>163542</v>
      </c>
      <c r="L7219" s="24">
        <v>286198</v>
      </c>
      <c r="M7219" s="24">
        <v>201236</v>
      </c>
      <c r="N7219" s="24">
        <v>352164</v>
      </c>
      <c r="O7219" s="24">
        <v>252719</v>
      </c>
      <c r="P7219" s="24">
        <v>442258</v>
      </c>
      <c r="Q7219" s="24">
        <v>305419</v>
      </c>
      <c r="R7219" s="24">
        <v>534484</v>
      </c>
      <c r="S7219" s="24">
        <v>337174</v>
      </c>
      <c r="T7219" s="24">
        <v>590054</v>
      </c>
      <c r="U7219" s="24">
        <v>366885</v>
      </c>
      <c r="V7219" s="24">
        <v>642049</v>
      </c>
    </row>
    <row r="7220" spans="1:22" hidden="1" x14ac:dyDescent="0.3">
      <c r="A7220" s="55"/>
      <c r="B7220" s="55">
        <v>2023</v>
      </c>
      <c r="C7220" s="55" t="s">
        <v>538</v>
      </c>
      <c r="D7220" t="s">
        <v>96</v>
      </c>
      <c r="E7220" s="55" t="s">
        <v>540</v>
      </c>
      <c r="F7220" s="55" t="s">
        <v>105</v>
      </c>
      <c r="G7220" s="23">
        <v>3</v>
      </c>
      <c r="H7220" s="23" t="s">
        <v>31</v>
      </c>
      <c r="I7220" s="24">
        <v>113366</v>
      </c>
      <c r="J7220" s="24">
        <v>198391</v>
      </c>
      <c r="K7220" s="24">
        <v>156562</v>
      </c>
      <c r="L7220" s="24">
        <v>273983</v>
      </c>
      <c r="M7220" s="24">
        <v>198534</v>
      </c>
      <c r="N7220" s="24">
        <v>347434</v>
      </c>
      <c r="O7220" s="24">
        <v>259181</v>
      </c>
      <c r="P7220" s="24">
        <v>453567</v>
      </c>
      <c r="Q7220" s="24">
        <v>322828</v>
      </c>
      <c r="R7220" s="24">
        <v>564950</v>
      </c>
      <c r="S7220" s="24">
        <v>363260</v>
      </c>
      <c r="T7220" s="24">
        <v>635706</v>
      </c>
      <c r="U7220" s="24">
        <v>403078</v>
      </c>
      <c r="V7220" s="24">
        <v>705386</v>
      </c>
    </row>
    <row r="7221" spans="1:22" hidden="1" x14ac:dyDescent="0.3">
      <c r="A7221" s="55"/>
      <c r="B7221" s="55">
        <v>2023</v>
      </c>
      <c r="C7221" s="55" t="s">
        <v>538</v>
      </c>
      <c r="D7221" t="s">
        <v>96</v>
      </c>
      <c r="E7221" s="55" t="s">
        <v>540</v>
      </c>
      <c r="F7221" s="55" t="s">
        <v>105</v>
      </c>
      <c r="G7221" s="23">
        <v>4</v>
      </c>
      <c r="H7221" s="23" t="s">
        <v>29</v>
      </c>
      <c r="I7221" s="24">
        <v>126482</v>
      </c>
      <c r="J7221" s="24">
        <v>202371</v>
      </c>
      <c r="K7221" s="24">
        <v>177075</v>
      </c>
      <c r="L7221" s="24">
        <v>283320</v>
      </c>
      <c r="M7221" s="24">
        <v>227668</v>
      </c>
      <c r="N7221" s="24">
        <v>364268</v>
      </c>
      <c r="O7221" s="24">
        <v>303557</v>
      </c>
      <c r="P7221" s="24">
        <v>485691</v>
      </c>
      <c r="Q7221" s="24">
        <v>379446</v>
      </c>
      <c r="R7221" s="24">
        <v>607114</v>
      </c>
      <c r="S7221" s="24">
        <v>430039</v>
      </c>
      <c r="T7221" s="24">
        <v>688062</v>
      </c>
      <c r="U7221" s="24">
        <v>480632</v>
      </c>
      <c r="V7221" s="24">
        <v>769011</v>
      </c>
    </row>
    <row r="7222" spans="1:22" x14ac:dyDescent="0.3">
      <c r="B7222" s="54" t="s">
        <v>620</v>
      </c>
      <c r="C7222" t="s">
        <v>615</v>
      </c>
      <c r="D7222" t="s">
        <v>96</v>
      </c>
      <c r="E7222" t="s">
        <v>540</v>
      </c>
      <c r="F7222" s="58" t="s">
        <v>105</v>
      </c>
      <c r="G7222" s="23">
        <v>1</v>
      </c>
      <c r="H7222" s="23" t="s">
        <v>14</v>
      </c>
      <c r="I7222" s="24">
        <v>147628</v>
      </c>
      <c r="J7222" s="24">
        <v>258348</v>
      </c>
      <c r="K7222" s="24">
        <v>191504</v>
      </c>
      <c r="L7222" s="24">
        <v>335132</v>
      </c>
      <c r="M7222" s="24">
        <v>229580</v>
      </c>
      <c r="N7222" s="24">
        <v>401765</v>
      </c>
      <c r="O7222" s="24">
        <v>274486</v>
      </c>
      <c r="P7222" s="24">
        <v>480351</v>
      </c>
      <c r="Q7222" s="24">
        <v>323776</v>
      </c>
      <c r="R7222" s="24">
        <v>566607</v>
      </c>
      <c r="S7222" s="24">
        <v>355117</v>
      </c>
      <c r="T7222" s="24">
        <v>621455</v>
      </c>
      <c r="U7222" s="24">
        <v>383489</v>
      </c>
      <c r="V7222" s="24">
        <v>671106</v>
      </c>
    </row>
    <row r="7223" spans="1:22" x14ac:dyDescent="0.3">
      <c r="B7223" s="54" t="s">
        <v>620</v>
      </c>
      <c r="C7223" t="s">
        <v>615</v>
      </c>
      <c r="D7223" t="s">
        <v>96</v>
      </c>
      <c r="E7223" t="s">
        <v>540</v>
      </c>
      <c r="F7223" s="58" t="s">
        <v>105</v>
      </c>
      <c r="G7223" s="23">
        <v>2</v>
      </c>
      <c r="H7223" s="23" t="s">
        <v>30</v>
      </c>
      <c r="I7223" s="24">
        <v>127748</v>
      </c>
      <c r="J7223" s="24">
        <v>223558</v>
      </c>
      <c r="K7223" s="24">
        <v>167766</v>
      </c>
      <c r="L7223" s="24">
        <v>293590</v>
      </c>
      <c r="M7223" s="24">
        <v>204322</v>
      </c>
      <c r="N7223" s="24">
        <v>357564</v>
      </c>
      <c r="O7223" s="24">
        <v>251337</v>
      </c>
      <c r="P7223" s="24">
        <v>439839</v>
      </c>
      <c r="Q7223" s="24">
        <v>299341</v>
      </c>
      <c r="R7223" s="24">
        <v>523847</v>
      </c>
      <c r="S7223" s="24">
        <v>330746</v>
      </c>
      <c r="T7223" s="24">
        <v>578806</v>
      </c>
      <c r="U7223" s="24">
        <v>359578</v>
      </c>
      <c r="V7223" s="24">
        <v>629261</v>
      </c>
    </row>
    <row r="7224" spans="1:22" x14ac:dyDescent="0.3">
      <c r="B7224" s="54" t="s">
        <v>620</v>
      </c>
      <c r="C7224" t="s">
        <v>615</v>
      </c>
      <c r="D7224" t="s">
        <v>96</v>
      </c>
      <c r="E7224" t="s">
        <v>540</v>
      </c>
      <c r="F7224" s="58" t="s">
        <v>105</v>
      </c>
      <c r="G7224" s="23">
        <v>3</v>
      </c>
      <c r="H7224" s="23" t="s">
        <v>31</v>
      </c>
      <c r="I7224" s="24">
        <v>115551</v>
      </c>
      <c r="J7224" s="24">
        <v>202214</v>
      </c>
      <c r="K7224" s="24">
        <v>157045</v>
      </c>
      <c r="L7224" s="24">
        <v>274829</v>
      </c>
      <c r="M7224" s="24">
        <v>198427</v>
      </c>
      <c r="N7224" s="24">
        <v>347248</v>
      </c>
      <c r="O7224" s="24">
        <v>261070</v>
      </c>
      <c r="P7224" s="24">
        <v>456873</v>
      </c>
      <c r="Q7224" s="24">
        <v>323057</v>
      </c>
      <c r="R7224" s="24">
        <v>565349</v>
      </c>
      <c r="S7224" s="24">
        <v>363652</v>
      </c>
      <c r="T7224" s="24">
        <v>636391</v>
      </c>
      <c r="U7224" s="24">
        <v>403664</v>
      </c>
      <c r="V7224" s="24">
        <v>706412</v>
      </c>
    </row>
    <row r="7225" spans="1:22" x14ac:dyDescent="0.3">
      <c r="B7225" s="54" t="s">
        <v>620</v>
      </c>
      <c r="C7225" t="s">
        <v>615</v>
      </c>
      <c r="D7225" t="s">
        <v>96</v>
      </c>
      <c r="E7225" t="s">
        <v>540</v>
      </c>
      <c r="F7225" s="58" t="s">
        <v>105</v>
      </c>
      <c r="G7225" s="23">
        <v>4</v>
      </c>
      <c r="H7225" s="23" t="s">
        <v>29</v>
      </c>
      <c r="I7225" s="24">
        <v>130254</v>
      </c>
      <c r="J7225" s="24">
        <v>208406</v>
      </c>
      <c r="K7225" s="24">
        <v>182355</v>
      </c>
      <c r="L7225" s="24">
        <v>291769</v>
      </c>
      <c r="M7225" s="24">
        <v>234457</v>
      </c>
      <c r="N7225" s="24">
        <v>375131</v>
      </c>
      <c r="O7225" s="24">
        <v>312609</v>
      </c>
      <c r="P7225" s="24">
        <v>500175</v>
      </c>
      <c r="Q7225" s="24">
        <v>390762</v>
      </c>
      <c r="R7225" s="24">
        <v>625219</v>
      </c>
      <c r="S7225" s="24">
        <v>442863</v>
      </c>
      <c r="T7225" s="24">
        <v>708581</v>
      </c>
      <c r="U7225" s="24">
        <v>494965</v>
      </c>
      <c r="V7225" s="24">
        <v>791944</v>
      </c>
    </row>
    <row r="7226" spans="1:22" hidden="1" x14ac:dyDescent="0.3">
      <c r="A7226" s="55"/>
      <c r="B7226" s="55">
        <v>2023</v>
      </c>
      <c r="C7226" s="55" t="s">
        <v>533</v>
      </c>
      <c r="D7226" t="s">
        <v>170</v>
      </c>
      <c r="E7226" s="55" t="s">
        <v>536</v>
      </c>
      <c r="F7226" s="55" t="s">
        <v>378</v>
      </c>
      <c r="G7226" s="23">
        <v>1</v>
      </c>
      <c r="H7226" s="23" t="s">
        <v>14</v>
      </c>
      <c r="I7226" s="24">
        <v>127346</v>
      </c>
      <c r="J7226" s="24">
        <v>222856</v>
      </c>
      <c r="K7226" s="24">
        <v>165297</v>
      </c>
      <c r="L7226" s="24">
        <v>289270</v>
      </c>
      <c r="M7226" s="24">
        <v>197528</v>
      </c>
      <c r="N7226" s="24">
        <v>345674</v>
      </c>
      <c r="O7226" s="24">
        <v>235541</v>
      </c>
      <c r="P7226" s="24">
        <v>412196</v>
      </c>
      <c r="Q7226" s="24">
        <v>277906</v>
      </c>
      <c r="R7226" s="24">
        <v>486336</v>
      </c>
      <c r="S7226" s="24">
        <v>304869</v>
      </c>
      <c r="T7226" s="24">
        <v>533521</v>
      </c>
      <c r="U7226" s="24">
        <v>330245</v>
      </c>
      <c r="V7226" s="24">
        <v>577928</v>
      </c>
    </row>
    <row r="7227" spans="1:22" hidden="1" x14ac:dyDescent="0.3">
      <c r="A7227" s="55"/>
      <c r="B7227" s="55">
        <v>2023</v>
      </c>
      <c r="C7227" s="55" t="s">
        <v>533</v>
      </c>
      <c r="D7227" t="s">
        <v>170</v>
      </c>
      <c r="E7227" s="55" t="s">
        <v>536</v>
      </c>
      <c r="F7227" s="55" t="s">
        <v>378</v>
      </c>
      <c r="G7227" s="23">
        <v>2</v>
      </c>
      <c r="H7227" s="23" t="s">
        <v>30</v>
      </c>
      <c r="I7227" s="24">
        <v>106886</v>
      </c>
      <c r="J7227" s="24">
        <v>187051</v>
      </c>
      <c r="K7227" s="24">
        <v>142143</v>
      </c>
      <c r="L7227" s="24">
        <v>248751</v>
      </c>
      <c r="M7227" s="24">
        <v>174822</v>
      </c>
      <c r="N7227" s="24">
        <v>305939</v>
      </c>
      <c r="O7227" s="24">
        <v>219394</v>
      </c>
      <c r="P7227" s="24">
        <v>383940</v>
      </c>
      <c r="Q7227" s="24">
        <v>265057</v>
      </c>
      <c r="R7227" s="24">
        <v>463851</v>
      </c>
      <c r="S7227" s="24">
        <v>292586</v>
      </c>
      <c r="T7227" s="24">
        <v>512026</v>
      </c>
      <c r="U7227" s="24">
        <v>318333</v>
      </c>
      <c r="V7227" s="24">
        <v>557083</v>
      </c>
    </row>
    <row r="7228" spans="1:22" hidden="1" x14ac:dyDescent="0.3">
      <c r="A7228" s="55"/>
      <c r="B7228" s="55">
        <v>2023</v>
      </c>
      <c r="C7228" s="55" t="s">
        <v>533</v>
      </c>
      <c r="D7228" t="s">
        <v>170</v>
      </c>
      <c r="E7228" s="55" t="s">
        <v>536</v>
      </c>
      <c r="F7228" s="55" t="s">
        <v>378</v>
      </c>
      <c r="G7228" s="23">
        <v>3</v>
      </c>
      <c r="H7228" s="23" t="s">
        <v>31</v>
      </c>
      <c r="I7228" s="24">
        <v>98705</v>
      </c>
      <c r="J7228" s="24">
        <v>172733</v>
      </c>
      <c r="K7228" s="24">
        <v>136337</v>
      </c>
      <c r="L7228" s="24">
        <v>238589</v>
      </c>
      <c r="M7228" s="24">
        <v>172916</v>
      </c>
      <c r="N7228" s="24">
        <v>302604</v>
      </c>
      <c r="O7228" s="24">
        <v>225798</v>
      </c>
      <c r="P7228" s="24">
        <v>395147</v>
      </c>
      <c r="Q7228" s="24">
        <v>281261</v>
      </c>
      <c r="R7228" s="24">
        <v>492206</v>
      </c>
      <c r="S7228" s="24">
        <v>316516</v>
      </c>
      <c r="T7228" s="24">
        <v>553902</v>
      </c>
      <c r="U7228" s="24">
        <v>351242</v>
      </c>
      <c r="V7228" s="24">
        <v>614674</v>
      </c>
    </row>
    <row r="7229" spans="1:22" hidden="1" x14ac:dyDescent="0.3">
      <c r="A7229" s="55"/>
      <c r="B7229" s="55">
        <v>2023</v>
      </c>
      <c r="C7229" s="55" t="s">
        <v>533</v>
      </c>
      <c r="D7229" t="s">
        <v>170</v>
      </c>
      <c r="E7229" s="55" t="s">
        <v>536</v>
      </c>
      <c r="F7229" s="55" t="s">
        <v>378</v>
      </c>
      <c r="G7229" s="23">
        <v>4</v>
      </c>
      <c r="H7229" s="23" t="s">
        <v>29</v>
      </c>
      <c r="I7229" s="24">
        <v>109798</v>
      </c>
      <c r="J7229" s="24">
        <v>175676</v>
      </c>
      <c r="K7229" s="24">
        <v>153717</v>
      </c>
      <c r="L7229" s="24">
        <v>245947</v>
      </c>
      <c r="M7229" s="24">
        <v>197636</v>
      </c>
      <c r="N7229" s="24">
        <v>316217</v>
      </c>
      <c r="O7229" s="24">
        <v>263514</v>
      </c>
      <c r="P7229" s="24">
        <v>421623</v>
      </c>
      <c r="Q7229" s="24">
        <v>329393</v>
      </c>
      <c r="R7229" s="24">
        <v>527029</v>
      </c>
      <c r="S7229" s="24">
        <v>373312</v>
      </c>
      <c r="T7229" s="24">
        <v>597299</v>
      </c>
      <c r="U7229" s="24">
        <v>417231</v>
      </c>
      <c r="V7229" s="24">
        <v>667569</v>
      </c>
    </row>
    <row r="7230" spans="1:22" x14ac:dyDescent="0.3">
      <c r="B7230" s="54" t="s">
        <v>620</v>
      </c>
      <c r="C7230" t="s">
        <v>609</v>
      </c>
      <c r="D7230" t="s">
        <v>170</v>
      </c>
      <c r="E7230" t="s">
        <v>536</v>
      </c>
      <c r="F7230" s="58" t="s">
        <v>378</v>
      </c>
      <c r="G7230" s="23">
        <v>1</v>
      </c>
      <c r="H7230" s="23" t="s">
        <v>14</v>
      </c>
      <c r="I7230" s="24">
        <v>125241</v>
      </c>
      <c r="J7230" s="24">
        <v>219171</v>
      </c>
      <c r="K7230" s="24">
        <v>162453</v>
      </c>
      <c r="L7230" s="24">
        <v>284293</v>
      </c>
      <c r="M7230" s="24">
        <v>194746</v>
      </c>
      <c r="N7230" s="24">
        <v>340806</v>
      </c>
      <c r="O7230" s="24">
        <v>232829</v>
      </c>
      <c r="P7230" s="24">
        <v>407451</v>
      </c>
      <c r="Q7230" s="24">
        <v>274629</v>
      </c>
      <c r="R7230" s="24">
        <v>480601</v>
      </c>
      <c r="S7230" s="24">
        <v>301210</v>
      </c>
      <c r="T7230" s="24">
        <v>527117</v>
      </c>
      <c r="U7230" s="24">
        <v>325265</v>
      </c>
      <c r="V7230" s="24">
        <v>569214</v>
      </c>
    </row>
    <row r="7231" spans="1:22" x14ac:dyDescent="0.3">
      <c r="B7231" s="54" t="s">
        <v>620</v>
      </c>
      <c r="C7231" t="s">
        <v>609</v>
      </c>
      <c r="D7231" t="s">
        <v>170</v>
      </c>
      <c r="E7231" t="s">
        <v>536</v>
      </c>
      <c r="F7231" s="58" t="s">
        <v>378</v>
      </c>
      <c r="G7231" s="23">
        <v>2</v>
      </c>
      <c r="H7231" s="23" t="s">
        <v>30</v>
      </c>
      <c r="I7231" s="24">
        <v>108418</v>
      </c>
      <c r="J7231" s="24">
        <v>189732</v>
      </c>
      <c r="K7231" s="24">
        <v>142366</v>
      </c>
      <c r="L7231" s="24">
        <v>249140</v>
      </c>
      <c r="M7231" s="24">
        <v>173374</v>
      </c>
      <c r="N7231" s="24">
        <v>303404</v>
      </c>
      <c r="O7231" s="24">
        <v>213240</v>
      </c>
      <c r="P7231" s="24">
        <v>373170</v>
      </c>
      <c r="Q7231" s="24">
        <v>253953</v>
      </c>
      <c r="R7231" s="24">
        <v>444418</v>
      </c>
      <c r="S7231" s="24">
        <v>280590</v>
      </c>
      <c r="T7231" s="24">
        <v>491032</v>
      </c>
      <c r="U7231" s="24">
        <v>305039</v>
      </c>
      <c r="V7231" s="24">
        <v>533818</v>
      </c>
    </row>
    <row r="7232" spans="1:22" x14ac:dyDescent="0.3">
      <c r="B7232" s="54" t="s">
        <v>620</v>
      </c>
      <c r="C7232" t="s">
        <v>609</v>
      </c>
      <c r="D7232" t="s">
        <v>170</v>
      </c>
      <c r="E7232" t="s">
        <v>536</v>
      </c>
      <c r="F7232" s="58" t="s">
        <v>378</v>
      </c>
      <c r="G7232" s="23">
        <v>3</v>
      </c>
      <c r="H7232" s="23" t="s">
        <v>31</v>
      </c>
      <c r="I7232" s="24">
        <v>98116</v>
      </c>
      <c r="J7232" s="24">
        <v>171704</v>
      </c>
      <c r="K7232" s="24">
        <v>133364</v>
      </c>
      <c r="L7232" s="24">
        <v>233387</v>
      </c>
      <c r="M7232" s="24">
        <v>168517</v>
      </c>
      <c r="N7232" s="24">
        <v>294904</v>
      </c>
      <c r="O7232" s="24">
        <v>221727</v>
      </c>
      <c r="P7232" s="24">
        <v>388023</v>
      </c>
      <c r="Q7232" s="24">
        <v>274383</v>
      </c>
      <c r="R7232" s="24">
        <v>480170</v>
      </c>
      <c r="S7232" s="24">
        <v>308869</v>
      </c>
      <c r="T7232" s="24">
        <v>540521</v>
      </c>
      <c r="U7232" s="24">
        <v>342862</v>
      </c>
      <c r="V7232" s="24">
        <v>600009</v>
      </c>
    </row>
    <row r="7233" spans="1:22" x14ac:dyDescent="0.3">
      <c r="B7233" s="54" t="s">
        <v>620</v>
      </c>
      <c r="C7233" t="s">
        <v>609</v>
      </c>
      <c r="D7233" t="s">
        <v>170</v>
      </c>
      <c r="E7233" t="s">
        <v>536</v>
      </c>
      <c r="F7233" s="58" t="s">
        <v>378</v>
      </c>
      <c r="G7233" s="23">
        <v>4</v>
      </c>
      <c r="H7233" s="23" t="s">
        <v>29</v>
      </c>
      <c r="I7233" s="24">
        <v>110503</v>
      </c>
      <c r="J7233" s="24">
        <v>176804</v>
      </c>
      <c r="K7233" s="24">
        <v>154704</v>
      </c>
      <c r="L7233" s="24">
        <v>247526</v>
      </c>
      <c r="M7233" s="24">
        <v>198905</v>
      </c>
      <c r="N7233" s="24">
        <v>318248</v>
      </c>
      <c r="O7233" s="24">
        <v>265206</v>
      </c>
      <c r="P7233" s="24">
        <v>424330</v>
      </c>
      <c r="Q7233" s="24">
        <v>331508</v>
      </c>
      <c r="R7233" s="24">
        <v>530413</v>
      </c>
      <c r="S7233" s="24">
        <v>375709</v>
      </c>
      <c r="T7233" s="24">
        <v>601134</v>
      </c>
      <c r="U7233" s="24">
        <v>419910</v>
      </c>
      <c r="V7233" s="24">
        <v>671856</v>
      </c>
    </row>
    <row r="7234" spans="1:22" hidden="1" x14ac:dyDescent="0.3">
      <c r="A7234" s="55"/>
      <c r="B7234" s="55">
        <v>2023</v>
      </c>
      <c r="C7234" s="55" t="s">
        <v>551</v>
      </c>
      <c r="D7234" t="s">
        <v>147</v>
      </c>
      <c r="E7234" s="55" t="s">
        <v>553</v>
      </c>
      <c r="F7234" s="55" t="s">
        <v>469</v>
      </c>
      <c r="G7234" s="23">
        <v>1</v>
      </c>
      <c r="H7234" s="23" t="s">
        <v>14</v>
      </c>
      <c r="I7234" s="24">
        <v>108039</v>
      </c>
      <c r="J7234" s="24">
        <v>189069</v>
      </c>
      <c r="K7234" s="24">
        <v>140164</v>
      </c>
      <c r="L7234" s="24">
        <v>245286</v>
      </c>
      <c r="M7234" s="24">
        <v>167430</v>
      </c>
      <c r="N7234" s="24">
        <v>293003</v>
      </c>
      <c r="O7234" s="24">
        <v>199563</v>
      </c>
      <c r="P7234" s="24">
        <v>349235</v>
      </c>
      <c r="Q7234" s="24">
        <v>235394</v>
      </c>
      <c r="R7234" s="24">
        <v>411940</v>
      </c>
      <c r="S7234" s="24">
        <v>258207</v>
      </c>
      <c r="T7234" s="24">
        <v>451862</v>
      </c>
      <c r="U7234" s="24">
        <v>279651</v>
      </c>
      <c r="V7234" s="24">
        <v>489389</v>
      </c>
    </row>
    <row r="7235" spans="1:22" hidden="1" x14ac:dyDescent="0.3">
      <c r="A7235" s="55"/>
      <c r="B7235" s="55">
        <v>2023</v>
      </c>
      <c r="C7235" s="55" t="s">
        <v>551</v>
      </c>
      <c r="D7235" t="s">
        <v>147</v>
      </c>
      <c r="E7235" s="55" t="s">
        <v>553</v>
      </c>
      <c r="F7235" s="55" t="s">
        <v>469</v>
      </c>
      <c r="G7235" s="23">
        <v>2</v>
      </c>
      <c r="H7235" s="23" t="s">
        <v>30</v>
      </c>
      <c r="I7235" s="24">
        <v>91075</v>
      </c>
      <c r="J7235" s="24">
        <v>159382</v>
      </c>
      <c r="K7235" s="24">
        <v>120966</v>
      </c>
      <c r="L7235" s="24">
        <v>211691</v>
      </c>
      <c r="M7235" s="24">
        <v>148604</v>
      </c>
      <c r="N7235" s="24">
        <v>260058</v>
      </c>
      <c r="O7235" s="24">
        <v>186175</v>
      </c>
      <c r="P7235" s="24">
        <v>325807</v>
      </c>
      <c r="Q7235" s="24">
        <v>224741</v>
      </c>
      <c r="R7235" s="24">
        <v>393297</v>
      </c>
      <c r="S7235" s="24">
        <v>248022</v>
      </c>
      <c r="T7235" s="24">
        <v>434039</v>
      </c>
      <c r="U7235" s="24">
        <v>269775</v>
      </c>
      <c r="V7235" s="24">
        <v>472106</v>
      </c>
    </row>
    <row r="7236" spans="1:22" hidden="1" x14ac:dyDescent="0.3">
      <c r="A7236" s="55"/>
      <c r="B7236" s="55">
        <v>2023</v>
      </c>
      <c r="C7236" s="55" t="s">
        <v>551</v>
      </c>
      <c r="D7236" t="s">
        <v>147</v>
      </c>
      <c r="E7236" s="55" t="s">
        <v>553</v>
      </c>
      <c r="F7236" s="55" t="s">
        <v>469</v>
      </c>
      <c r="G7236" s="23">
        <v>3</v>
      </c>
      <c r="H7236" s="23" t="s">
        <v>31</v>
      </c>
      <c r="I7236" s="24">
        <v>84356</v>
      </c>
      <c r="J7236" s="24">
        <v>147622</v>
      </c>
      <c r="K7236" s="24">
        <v>116564</v>
      </c>
      <c r="L7236" s="24">
        <v>203987</v>
      </c>
      <c r="M7236" s="24">
        <v>147900</v>
      </c>
      <c r="N7236" s="24">
        <v>258825</v>
      </c>
      <c r="O7236" s="24">
        <v>193256</v>
      </c>
      <c r="P7236" s="24">
        <v>338198</v>
      </c>
      <c r="Q7236" s="24">
        <v>240751</v>
      </c>
      <c r="R7236" s="24">
        <v>421315</v>
      </c>
      <c r="S7236" s="24">
        <v>270989</v>
      </c>
      <c r="T7236" s="24">
        <v>474231</v>
      </c>
      <c r="U7236" s="24">
        <v>300788</v>
      </c>
      <c r="V7236" s="24">
        <v>526380</v>
      </c>
    </row>
    <row r="7237" spans="1:22" hidden="1" x14ac:dyDescent="0.3">
      <c r="A7237" s="55"/>
      <c r="B7237" s="55">
        <v>2023</v>
      </c>
      <c r="C7237" s="55" t="s">
        <v>551</v>
      </c>
      <c r="D7237" t="s">
        <v>147</v>
      </c>
      <c r="E7237" s="55" t="s">
        <v>553</v>
      </c>
      <c r="F7237" s="55" t="s">
        <v>469</v>
      </c>
      <c r="G7237" s="23">
        <v>4</v>
      </c>
      <c r="H7237" s="23" t="s">
        <v>29</v>
      </c>
      <c r="I7237" s="24">
        <v>93160</v>
      </c>
      <c r="J7237" s="24">
        <v>149056</v>
      </c>
      <c r="K7237" s="24">
        <v>130424</v>
      </c>
      <c r="L7237" s="24">
        <v>208679</v>
      </c>
      <c r="M7237" s="24">
        <v>167688</v>
      </c>
      <c r="N7237" s="24">
        <v>268301</v>
      </c>
      <c r="O7237" s="24">
        <v>223585</v>
      </c>
      <c r="P7237" s="24">
        <v>357735</v>
      </c>
      <c r="Q7237" s="24">
        <v>279481</v>
      </c>
      <c r="R7237" s="24">
        <v>447169</v>
      </c>
      <c r="S7237" s="24">
        <v>316745</v>
      </c>
      <c r="T7237" s="24">
        <v>506792</v>
      </c>
      <c r="U7237" s="24">
        <v>354009</v>
      </c>
      <c r="V7237" s="24">
        <v>566414</v>
      </c>
    </row>
    <row r="7238" spans="1:22" x14ac:dyDescent="0.3">
      <c r="B7238" s="54" t="s">
        <v>620</v>
      </c>
      <c r="C7238" t="s">
        <v>608</v>
      </c>
      <c r="D7238" t="s">
        <v>147</v>
      </c>
      <c r="E7238" t="s">
        <v>553</v>
      </c>
      <c r="F7238" s="58" t="s">
        <v>469</v>
      </c>
      <c r="G7238" s="23">
        <v>1</v>
      </c>
      <c r="H7238" s="23" t="s">
        <v>14</v>
      </c>
      <c r="I7238" s="24">
        <v>108960</v>
      </c>
      <c r="J7238" s="24">
        <v>190679</v>
      </c>
      <c r="K7238" s="24">
        <v>141172</v>
      </c>
      <c r="L7238" s="24">
        <v>247050</v>
      </c>
      <c r="M7238" s="24">
        <v>169127</v>
      </c>
      <c r="N7238" s="24">
        <v>295972</v>
      </c>
      <c r="O7238" s="24">
        <v>202038</v>
      </c>
      <c r="P7238" s="24">
        <v>353566</v>
      </c>
      <c r="Q7238" s="24">
        <v>238171</v>
      </c>
      <c r="R7238" s="24">
        <v>416800</v>
      </c>
      <c r="S7238" s="24">
        <v>261162</v>
      </c>
      <c r="T7238" s="24">
        <v>457034</v>
      </c>
      <c r="U7238" s="24">
        <v>281866</v>
      </c>
      <c r="V7238" s="24">
        <v>493265</v>
      </c>
    </row>
    <row r="7239" spans="1:22" x14ac:dyDescent="0.3">
      <c r="B7239" s="54" t="s">
        <v>620</v>
      </c>
      <c r="C7239" t="s">
        <v>608</v>
      </c>
      <c r="D7239" t="s">
        <v>147</v>
      </c>
      <c r="E7239" t="s">
        <v>553</v>
      </c>
      <c r="F7239" s="58" t="s">
        <v>469</v>
      </c>
      <c r="G7239" s="23">
        <v>2</v>
      </c>
      <c r="H7239" s="23" t="s">
        <v>30</v>
      </c>
      <c r="I7239" s="24">
        <v>95011</v>
      </c>
      <c r="J7239" s="24">
        <v>166270</v>
      </c>
      <c r="K7239" s="24">
        <v>124516</v>
      </c>
      <c r="L7239" s="24">
        <v>217904</v>
      </c>
      <c r="M7239" s="24">
        <v>151406</v>
      </c>
      <c r="N7239" s="24">
        <v>264960</v>
      </c>
      <c r="O7239" s="24">
        <v>185796</v>
      </c>
      <c r="P7239" s="24">
        <v>325143</v>
      </c>
      <c r="Q7239" s="24">
        <v>221028</v>
      </c>
      <c r="R7239" s="24">
        <v>386798</v>
      </c>
      <c r="S7239" s="24">
        <v>244102</v>
      </c>
      <c r="T7239" s="24">
        <v>427178</v>
      </c>
      <c r="U7239" s="24">
        <v>265213</v>
      </c>
      <c r="V7239" s="24">
        <v>464123</v>
      </c>
    </row>
    <row r="7240" spans="1:22" x14ac:dyDescent="0.3">
      <c r="B7240" s="54" t="s">
        <v>620</v>
      </c>
      <c r="C7240" t="s">
        <v>608</v>
      </c>
      <c r="D7240" t="s">
        <v>147</v>
      </c>
      <c r="E7240" t="s">
        <v>553</v>
      </c>
      <c r="F7240" s="58" t="s">
        <v>469</v>
      </c>
      <c r="G7240" s="23">
        <v>3</v>
      </c>
      <c r="H7240" s="23" t="s">
        <v>31</v>
      </c>
      <c r="I7240" s="24">
        <v>86777</v>
      </c>
      <c r="J7240" s="24">
        <v>151860</v>
      </c>
      <c r="K7240" s="24">
        <v>118173</v>
      </c>
      <c r="L7240" s="24">
        <v>206802</v>
      </c>
      <c r="M7240" s="24">
        <v>149489</v>
      </c>
      <c r="N7240" s="24">
        <v>261606</v>
      </c>
      <c r="O7240" s="24">
        <v>196864</v>
      </c>
      <c r="P7240" s="24">
        <v>344511</v>
      </c>
      <c r="Q7240" s="24">
        <v>243777</v>
      </c>
      <c r="R7240" s="24">
        <v>426610</v>
      </c>
      <c r="S7240" s="24">
        <v>274542</v>
      </c>
      <c r="T7240" s="24">
        <v>480448</v>
      </c>
      <c r="U7240" s="24">
        <v>304897</v>
      </c>
      <c r="V7240" s="24">
        <v>533570</v>
      </c>
    </row>
    <row r="7241" spans="1:22" x14ac:dyDescent="0.3">
      <c r="B7241" s="54" t="s">
        <v>620</v>
      </c>
      <c r="C7241" t="s">
        <v>608</v>
      </c>
      <c r="D7241" t="s">
        <v>147</v>
      </c>
      <c r="E7241" t="s">
        <v>553</v>
      </c>
      <c r="F7241" s="58" t="s">
        <v>469</v>
      </c>
      <c r="G7241" s="23">
        <v>4</v>
      </c>
      <c r="H7241" s="23" t="s">
        <v>29</v>
      </c>
      <c r="I7241" s="24">
        <v>96155</v>
      </c>
      <c r="J7241" s="24">
        <v>153847</v>
      </c>
      <c r="K7241" s="24">
        <v>134616</v>
      </c>
      <c r="L7241" s="24">
        <v>215386</v>
      </c>
      <c r="M7241" s="24">
        <v>173078</v>
      </c>
      <c r="N7241" s="24">
        <v>276925</v>
      </c>
      <c r="O7241" s="24">
        <v>230771</v>
      </c>
      <c r="P7241" s="24">
        <v>369234</v>
      </c>
      <c r="Q7241" s="24">
        <v>288464</v>
      </c>
      <c r="R7241" s="24">
        <v>461542</v>
      </c>
      <c r="S7241" s="24">
        <v>326926</v>
      </c>
      <c r="T7241" s="24">
        <v>523081</v>
      </c>
      <c r="U7241" s="24">
        <v>365388</v>
      </c>
      <c r="V7241" s="24">
        <v>584620</v>
      </c>
    </row>
    <row r="7242" spans="1:22" hidden="1" x14ac:dyDescent="0.3">
      <c r="A7242" s="55"/>
      <c r="B7242" s="55">
        <v>2023</v>
      </c>
      <c r="C7242" s="55" t="s">
        <v>560</v>
      </c>
      <c r="D7242" t="s">
        <v>88</v>
      </c>
      <c r="E7242" s="55" t="s">
        <v>561</v>
      </c>
      <c r="F7242" s="55" t="s">
        <v>490</v>
      </c>
      <c r="G7242" s="23">
        <v>1</v>
      </c>
      <c r="H7242" s="23" t="s">
        <v>14</v>
      </c>
      <c r="I7242" s="24">
        <v>131825</v>
      </c>
      <c r="J7242" s="24">
        <v>230693</v>
      </c>
      <c r="K7242" s="24">
        <v>171128</v>
      </c>
      <c r="L7242" s="24">
        <v>299473</v>
      </c>
      <c r="M7242" s="24">
        <v>204511</v>
      </c>
      <c r="N7242" s="24">
        <v>357894</v>
      </c>
      <c r="O7242" s="24">
        <v>243888</v>
      </c>
      <c r="P7242" s="24">
        <v>426805</v>
      </c>
      <c r="Q7242" s="24">
        <v>287770</v>
      </c>
      <c r="R7242" s="24">
        <v>503598</v>
      </c>
      <c r="S7242" s="24">
        <v>315697</v>
      </c>
      <c r="T7242" s="24">
        <v>552470</v>
      </c>
      <c r="U7242" s="24">
        <v>341985</v>
      </c>
      <c r="V7242" s="24">
        <v>598473</v>
      </c>
    </row>
    <row r="7243" spans="1:22" hidden="1" x14ac:dyDescent="0.3">
      <c r="A7243" s="55"/>
      <c r="B7243" s="55">
        <v>2023</v>
      </c>
      <c r="C7243" s="55" t="s">
        <v>560</v>
      </c>
      <c r="D7243" t="s">
        <v>88</v>
      </c>
      <c r="E7243" s="55" t="s">
        <v>561</v>
      </c>
      <c r="F7243" s="55" t="s">
        <v>490</v>
      </c>
      <c r="G7243" s="23">
        <v>2</v>
      </c>
      <c r="H7243" s="23" t="s">
        <v>30</v>
      </c>
      <c r="I7243" s="24">
        <v>110551</v>
      </c>
      <c r="J7243" s="24">
        <v>193464</v>
      </c>
      <c r="K7243" s="24">
        <v>147053</v>
      </c>
      <c r="L7243" s="24">
        <v>257343</v>
      </c>
      <c r="M7243" s="24">
        <v>180902</v>
      </c>
      <c r="N7243" s="24">
        <v>316579</v>
      </c>
      <c r="O7243" s="24">
        <v>227100</v>
      </c>
      <c r="P7243" s="24">
        <v>397425</v>
      </c>
      <c r="Q7243" s="24">
        <v>274411</v>
      </c>
      <c r="R7243" s="24">
        <v>480218</v>
      </c>
      <c r="S7243" s="24">
        <v>302925</v>
      </c>
      <c r="T7243" s="24">
        <v>530119</v>
      </c>
      <c r="U7243" s="24">
        <v>329600</v>
      </c>
      <c r="V7243" s="24">
        <v>576799</v>
      </c>
    </row>
    <row r="7244" spans="1:22" hidden="1" x14ac:dyDescent="0.3">
      <c r="A7244" s="55"/>
      <c r="B7244" s="55">
        <v>2023</v>
      </c>
      <c r="C7244" s="55" t="s">
        <v>560</v>
      </c>
      <c r="D7244" t="s">
        <v>88</v>
      </c>
      <c r="E7244" s="55" t="s">
        <v>561</v>
      </c>
      <c r="F7244" s="55" t="s">
        <v>490</v>
      </c>
      <c r="G7244" s="23">
        <v>3</v>
      </c>
      <c r="H7244" s="23" t="s">
        <v>31</v>
      </c>
      <c r="I7244" s="24">
        <v>102029</v>
      </c>
      <c r="J7244" s="24">
        <v>178551</v>
      </c>
      <c r="K7244" s="24">
        <v>140917</v>
      </c>
      <c r="L7244" s="24">
        <v>246605</v>
      </c>
      <c r="M7244" s="24">
        <v>178711</v>
      </c>
      <c r="N7244" s="24">
        <v>312744</v>
      </c>
      <c r="O7244" s="24">
        <v>233335</v>
      </c>
      <c r="P7244" s="24">
        <v>408336</v>
      </c>
      <c r="Q7244" s="24">
        <v>290642</v>
      </c>
      <c r="R7244" s="24">
        <v>508624</v>
      </c>
      <c r="S7244" s="24">
        <v>327059</v>
      </c>
      <c r="T7244" s="24">
        <v>572353</v>
      </c>
      <c r="U7244" s="24">
        <v>362926</v>
      </c>
      <c r="V7244" s="24">
        <v>635120</v>
      </c>
    </row>
    <row r="7245" spans="1:22" hidden="1" x14ac:dyDescent="0.3">
      <c r="A7245" s="55"/>
      <c r="B7245" s="55">
        <v>2023</v>
      </c>
      <c r="C7245" s="55" t="s">
        <v>560</v>
      </c>
      <c r="D7245" t="s">
        <v>88</v>
      </c>
      <c r="E7245" s="55" t="s">
        <v>561</v>
      </c>
      <c r="F7245" s="55" t="s">
        <v>490</v>
      </c>
      <c r="G7245" s="23">
        <v>4</v>
      </c>
      <c r="H7245" s="23" t="s">
        <v>29</v>
      </c>
      <c r="I7245" s="24">
        <v>113657</v>
      </c>
      <c r="J7245" s="24">
        <v>181851</v>
      </c>
      <c r="K7245" s="24">
        <v>159120</v>
      </c>
      <c r="L7245" s="24">
        <v>254591</v>
      </c>
      <c r="M7245" s="24">
        <v>204582</v>
      </c>
      <c r="N7245" s="24">
        <v>327332</v>
      </c>
      <c r="O7245" s="24">
        <v>272777</v>
      </c>
      <c r="P7245" s="24">
        <v>436443</v>
      </c>
      <c r="Q7245" s="24">
        <v>340971</v>
      </c>
      <c r="R7245" s="24">
        <v>545553</v>
      </c>
      <c r="S7245" s="24">
        <v>386433</v>
      </c>
      <c r="T7245" s="24">
        <v>618294</v>
      </c>
      <c r="U7245" s="24">
        <v>431896</v>
      </c>
      <c r="V7245" s="24">
        <v>691034</v>
      </c>
    </row>
    <row r="7246" spans="1:22" x14ac:dyDescent="0.3">
      <c r="B7246" s="54" t="s">
        <v>620</v>
      </c>
      <c r="C7246" t="s">
        <v>617</v>
      </c>
      <c r="D7246" t="s">
        <v>88</v>
      </c>
      <c r="E7246" t="s">
        <v>561</v>
      </c>
      <c r="F7246" s="58" t="s">
        <v>490</v>
      </c>
      <c r="G7246" s="23">
        <v>1</v>
      </c>
      <c r="H7246" s="23" t="s">
        <v>14</v>
      </c>
      <c r="I7246" s="24">
        <v>130255</v>
      </c>
      <c r="J7246" s="24">
        <v>227947</v>
      </c>
      <c r="K7246" s="24">
        <v>168919</v>
      </c>
      <c r="L7246" s="24">
        <v>295607</v>
      </c>
      <c r="M7246" s="24">
        <v>202471</v>
      </c>
      <c r="N7246" s="24">
        <v>354324</v>
      </c>
      <c r="O7246" s="24">
        <v>242025</v>
      </c>
      <c r="P7246" s="24">
        <v>423544</v>
      </c>
      <c r="Q7246" s="24">
        <v>285443</v>
      </c>
      <c r="R7246" s="24">
        <v>499524</v>
      </c>
      <c r="S7246" s="24">
        <v>313055</v>
      </c>
      <c r="T7246" s="24">
        <v>547846</v>
      </c>
      <c r="U7246" s="24">
        <v>338019</v>
      </c>
      <c r="V7246" s="24">
        <v>591533</v>
      </c>
    </row>
    <row r="7247" spans="1:22" x14ac:dyDescent="0.3">
      <c r="B7247" s="54" t="s">
        <v>620</v>
      </c>
      <c r="C7247" t="s">
        <v>617</v>
      </c>
      <c r="D7247" t="s">
        <v>88</v>
      </c>
      <c r="E7247" t="s">
        <v>561</v>
      </c>
      <c r="F7247" s="58" t="s">
        <v>490</v>
      </c>
      <c r="G7247" s="23">
        <v>2</v>
      </c>
      <c r="H7247" s="23" t="s">
        <v>30</v>
      </c>
      <c r="I7247" s="24">
        <v>112926</v>
      </c>
      <c r="J7247" s="24">
        <v>197620</v>
      </c>
      <c r="K7247" s="24">
        <v>148226</v>
      </c>
      <c r="L7247" s="24">
        <v>259395</v>
      </c>
      <c r="M7247" s="24">
        <v>180454</v>
      </c>
      <c r="N7247" s="24">
        <v>315794</v>
      </c>
      <c r="O7247" s="24">
        <v>221845</v>
      </c>
      <c r="P7247" s="24">
        <v>388229</v>
      </c>
      <c r="Q7247" s="24">
        <v>264143</v>
      </c>
      <c r="R7247" s="24">
        <v>462250</v>
      </c>
      <c r="S7247" s="24">
        <v>291822</v>
      </c>
      <c r="T7247" s="24">
        <v>510688</v>
      </c>
      <c r="U7247" s="24">
        <v>317212</v>
      </c>
      <c r="V7247" s="24">
        <v>555120</v>
      </c>
    </row>
    <row r="7248" spans="1:22" x14ac:dyDescent="0.3">
      <c r="B7248" s="54" t="s">
        <v>620</v>
      </c>
      <c r="C7248" t="s">
        <v>617</v>
      </c>
      <c r="D7248" t="s">
        <v>88</v>
      </c>
      <c r="E7248" t="s">
        <v>561</v>
      </c>
      <c r="F7248" s="58" t="s">
        <v>490</v>
      </c>
      <c r="G7248" s="23">
        <v>3</v>
      </c>
      <c r="H7248" s="23" t="s">
        <v>31</v>
      </c>
      <c r="I7248" s="24">
        <v>102388</v>
      </c>
      <c r="J7248" s="24">
        <v>179179</v>
      </c>
      <c r="K7248" s="24">
        <v>139223</v>
      </c>
      <c r="L7248" s="24">
        <v>243641</v>
      </c>
      <c r="M7248" s="24">
        <v>175961</v>
      </c>
      <c r="N7248" s="24">
        <v>307932</v>
      </c>
      <c r="O7248" s="24">
        <v>231564</v>
      </c>
      <c r="P7248" s="24">
        <v>405237</v>
      </c>
      <c r="Q7248" s="24">
        <v>286595</v>
      </c>
      <c r="R7248" s="24">
        <v>501542</v>
      </c>
      <c r="S7248" s="24">
        <v>322647</v>
      </c>
      <c r="T7248" s="24">
        <v>564632</v>
      </c>
      <c r="U7248" s="24">
        <v>358190</v>
      </c>
      <c r="V7248" s="24">
        <v>626833</v>
      </c>
    </row>
    <row r="7249" spans="1:22" x14ac:dyDescent="0.3">
      <c r="B7249" s="54" t="s">
        <v>620</v>
      </c>
      <c r="C7249" t="s">
        <v>617</v>
      </c>
      <c r="D7249" t="s">
        <v>88</v>
      </c>
      <c r="E7249" t="s">
        <v>561</v>
      </c>
      <c r="F7249" s="58" t="s">
        <v>490</v>
      </c>
      <c r="G7249" s="23">
        <v>4</v>
      </c>
      <c r="H7249" s="23" t="s">
        <v>29</v>
      </c>
      <c r="I7249" s="24">
        <v>114931</v>
      </c>
      <c r="J7249" s="24">
        <v>183890</v>
      </c>
      <c r="K7249" s="24">
        <v>160904</v>
      </c>
      <c r="L7249" s="24">
        <v>257446</v>
      </c>
      <c r="M7249" s="24">
        <v>206876</v>
      </c>
      <c r="N7249" s="24">
        <v>331002</v>
      </c>
      <c r="O7249" s="24">
        <v>275835</v>
      </c>
      <c r="P7249" s="24">
        <v>441336</v>
      </c>
      <c r="Q7249" s="24">
        <v>344794</v>
      </c>
      <c r="R7249" s="24">
        <v>551671</v>
      </c>
      <c r="S7249" s="24">
        <v>390767</v>
      </c>
      <c r="T7249" s="24">
        <v>625227</v>
      </c>
      <c r="U7249" s="24">
        <v>436739</v>
      </c>
      <c r="V7249" s="24">
        <v>698783</v>
      </c>
    </row>
    <row r="7250" spans="1:22" hidden="1" x14ac:dyDescent="0.3">
      <c r="A7250" s="55"/>
      <c r="B7250" s="55">
        <v>2023</v>
      </c>
      <c r="C7250" s="55" t="s">
        <v>544</v>
      </c>
      <c r="D7250" t="s">
        <v>179</v>
      </c>
      <c r="E7250" s="55" t="s">
        <v>549</v>
      </c>
      <c r="F7250" s="55" t="s">
        <v>462</v>
      </c>
      <c r="G7250" s="23">
        <v>1</v>
      </c>
      <c r="H7250" s="23" t="s">
        <v>14</v>
      </c>
      <c r="I7250" s="24">
        <v>119899</v>
      </c>
      <c r="J7250" s="24">
        <v>209824</v>
      </c>
      <c r="K7250" s="24">
        <v>155602</v>
      </c>
      <c r="L7250" s="24">
        <v>272304</v>
      </c>
      <c r="M7250" s="24">
        <v>185918</v>
      </c>
      <c r="N7250" s="24">
        <v>325356</v>
      </c>
      <c r="O7250" s="24">
        <v>221662</v>
      </c>
      <c r="P7250" s="24">
        <v>387908</v>
      </c>
      <c r="Q7250" s="24">
        <v>261506</v>
      </c>
      <c r="R7250" s="24">
        <v>457636</v>
      </c>
      <c r="S7250" s="24">
        <v>286868</v>
      </c>
      <c r="T7250" s="24">
        <v>502019</v>
      </c>
      <c r="U7250" s="24">
        <v>310726</v>
      </c>
      <c r="V7250" s="24">
        <v>543771</v>
      </c>
    </row>
    <row r="7251" spans="1:22" hidden="1" x14ac:dyDescent="0.3">
      <c r="A7251" s="55"/>
      <c r="B7251" s="55">
        <v>2023</v>
      </c>
      <c r="C7251" s="55" t="s">
        <v>544</v>
      </c>
      <c r="D7251" t="s">
        <v>179</v>
      </c>
      <c r="E7251" s="55" t="s">
        <v>549</v>
      </c>
      <c r="F7251" s="55" t="s">
        <v>462</v>
      </c>
      <c r="G7251" s="23">
        <v>2</v>
      </c>
      <c r="H7251" s="23" t="s">
        <v>30</v>
      </c>
      <c r="I7251" s="24">
        <v>100790</v>
      </c>
      <c r="J7251" s="24">
        <v>176383</v>
      </c>
      <c r="K7251" s="24">
        <v>133977</v>
      </c>
      <c r="L7251" s="24">
        <v>234460</v>
      </c>
      <c r="M7251" s="24">
        <v>164712</v>
      </c>
      <c r="N7251" s="24">
        <v>288246</v>
      </c>
      <c r="O7251" s="24">
        <v>206582</v>
      </c>
      <c r="P7251" s="24">
        <v>361518</v>
      </c>
      <c r="Q7251" s="24">
        <v>249506</v>
      </c>
      <c r="R7251" s="24">
        <v>436636</v>
      </c>
      <c r="S7251" s="24">
        <v>275396</v>
      </c>
      <c r="T7251" s="24">
        <v>481943</v>
      </c>
      <c r="U7251" s="24">
        <v>299602</v>
      </c>
      <c r="V7251" s="24">
        <v>524303</v>
      </c>
    </row>
    <row r="7252" spans="1:22" hidden="1" x14ac:dyDescent="0.3">
      <c r="A7252" s="55"/>
      <c r="B7252" s="55">
        <v>2023</v>
      </c>
      <c r="C7252" s="55" t="s">
        <v>544</v>
      </c>
      <c r="D7252" t="s">
        <v>179</v>
      </c>
      <c r="E7252" s="55" t="s">
        <v>549</v>
      </c>
      <c r="F7252" s="55" t="s">
        <v>462</v>
      </c>
      <c r="G7252" s="23">
        <v>3</v>
      </c>
      <c r="H7252" s="23" t="s">
        <v>31</v>
      </c>
      <c r="I7252" s="24">
        <v>93174</v>
      </c>
      <c r="J7252" s="24">
        <v>163055</v>
      </c>
      <c r="K7252" s="24">
        <v>128716</v>
      </c>
      <c r="L7252" s="24">
        <v>225253</v>
      </c>
      <c r="M7252" s="24">
        <v>163275</v>
      </c>
      <c r="N7252" s="24">
        <v>285732</v>
      </c>
      <c r="O7252" s="24">
        <v>213257</v>
      </c>
      <c r="P7252" s="24">
        <v>373200</v>
      </c>
      <c r="Q7252" s="24">
        <v>265650</v>
      </c>
      <c r="R7252" s="24">
        <v>464887</v>
      </c>
      <c r="S7252" s="24">
        <v>298972</v>
      </c>
      <c r="T7252" s="24">
        <v>523201</v>
      </c>
      <c r="U7252" s="24">
        <v>331800</v>
      </c>
      <c r="V7252" s="24">
        <v>580650</v>
      </c>
    </row>
    <row r="7253" spans="1:22" hidden="1" x14ac:dyDescent="0.3">
      <c r="A7253" s="55"/>
      <c r="B7253" s="55">
        <v>2023</v>
      </c>
      <c r="C7253" s="55" t="s">
        <v>544</v>
      </c>
      <c r="D7253" t="s">
        <v>179</v>
      </c>
      <c r="E7253" s="55" t="s">
        <v>549</v>
      </c>
      <c r="F7253" s="55" t="s">
        <v>462</v>
      </c>
      <c r="G7253" s="23">
        <v>4</v>
      </c>
      <c r="H7253" s="23" t="s">
        <v>29</v>
      </c>
      <c r="I7253" s="24">
        <v>103380</v>
      </c>
      <c r="J7253" s="24">
        <v>165409</v>
      </c>
      <c r="K7253" s="24">
        <v>144733</v>
      </c>
      <c r="L7253" s="24">
        <v>231572</v>
      </c>
      <c r="M7253" s="24">
        <v>186085</v>
      </c>
      <c r="N7253" s="24">
        <v>297736</v>
      </c>
      <c r="O7253" s="24">
        <v>248113</v>
      </c>
      <c r="P7253" s="24">
        <v>396981</v>
      </c>
      <c r="Q7253" s="24">
        <v>310141</v>
      </c>
      <c r="R7253" s="24">
        <v>496226</v>
      </c>
      <c r="S7253" s="24">
        <v>351494</v>
      </c>
      <c r="T7253" s="24">
        <v>562390</v>
      </c>
      <c r="U7253" s="24">
        <v>392846</v>
      </c>
      <c r="V7253" s="24">
        <v>628553</v>
      </c>
    </row>
    <row r="7254" spans="1:22" x14ac:dyDescent="0.3">
      <c r="B7254" s="54" t="s">
        <v>620</v>
      </c>
      <c r="C7254" t="s">
        <v>614</v>
      </c>
      <c r="D7254" t="s">
        <v>179</v>
      </c>
      <c r="E7254" t="s">
        <v>543</v>
      </c>
      <c r="F7254" s="58" t="s">
        <v>462</v>
      </c>
      <c r="G7254" s="23">
        <v>1</v>
      </c>
      <c r="H7254" s="23" t="s">
        <v>14</v>
      </c>
      <c r="I7254" s="24">
        <v>120794</v>
      </c>
      <c r="J7254" s="24">
        <v>211390</v>
      </c>
      <c r="K7254" s="24">
        <v>156564</v>
      </c>
      <c r="L7254" s="24">
        <v>273987</v>
      </c>
      <c r="M7254" s="24">
        <v>187606</v>
      </c>
      <c r="N7254" s="24">
        <v>328311</v>
      </c>
      <c r="O7254" s="24">
        <v>224172</v>
      </c>
      <c r="P7254" s="24">
        <v>392301</v>
      </c>
      <c r="Q7254" s="24">
        <v>264314</v>
      </c>
      <c r="R7254" s="24">
        <v>462550</v>
      </c>
      <c r="S7254" s="24">
        <v>289851</v>
      </c>
      <c r="T7254" s="24">
        <v>507239</v>
      </c>
      <c r="U7254" s="24">
        <v>312884</v>
      </c>
      <c r="V7254" s="24">
        <v>547547</v>
      </c>
    </row>
    <row r="7255" spans="1:22" x14ac:dyDescent="0.3">
      <c r="B7255" s="54" t="s">
        <v>620</v>
      </c>
      <c r="C7255" t="s">
        <v>614</v>
      </c>
      <c r="D7255" t="s">
        <v>179</v>
      </c>
      <c r="E7255" t="s">
        <v>543</v>
      </c>
      <c r="F7255" s="58" t="s">
        <v>462</v>
      </c>
      <c r="G7255" s="23">
        <v>2</v>
      </c>
      <c r="H7255" s="23" t="s">
        <v>30</v>
      </c>
      <c r="I7255" s="24">
        <v>105083</v>
      </c>
      <c r="J7255" s="24">
        <v>183895</v>
      </c>
      <c r="K7255" s="24">
        <v>137803</v>
      </c>
      <c r="L7255" s="24">
        <v>241155</v>
      </c>
      <c r="M7255" s="24">
        <v>167645</v>
      </c>
      <c r="N7255" s="24">
        <v>293378</v>
      </c>
      <c r="O7255" s="24">
        <v>205876</v>
      </c>
      <c r="P7255" s="24">
        <v>360283</v>
      </c>
      <c r="Q7255" s="24">
        <v>245003</v>
      </c>
      <c r="R7255" s="24">
        <v>428755</v>
      </c>
      <c r="S7255" s="24">
        <v>270619</v>
      </c>
      <c r="T7255" s="24">
        <v>473584</v>
      </c>
      <c r="U7255" s="24">
        <v>294081</v>
      </c>
      <c r="V7255" s="24">
        <v>514642</v>
      </c>
    </row>
    <row r="7256" spans="1:22" x14ac:dyDescent="0.3">
      <c r="B7256" s="54" t="s">
        <v>620</v>
      </c>
      <c r="C7256" t="s">
        <v>614</v>
      </c>
      <c r="D7256" t="s">
        <v>179</v>
      </c>
      <c r="E7256" t="s">
        <v>543</v>
      </c>
      <c r="F7256" s="58" t="s">
        <v>462</v>
      </c>
      <c r="G7256" s="23">
        <v>3</v>
      </c>
      <c r="H7256" s="23" t="s">
        <v>31</v>
      </c>
      <c r="I7256" s="24">
        <v>95691</v>
      </c>
      <c r="J7256" s="24">
        <v>167459</v>
      </c>
      <c r="K7256" s="24">
        <v>130232</v>
      </c>
      <c r="L7256" s="24">
        <v>227906</v>
      </c>
      <c r="M7256" s="24">
        <v>164685</v>
      </c>
      <c r="N7256" s="24">
        <v>288199</v>
      </c>
      <c r="O7256" s="24">
        <v>216814</v>
      </c>
      <c r="P7256" s="24">
        <v>379425</v>
      </c>
      <c r="Q7256" s="24">
        <v>268424</v>
      </c>
      <c r="R7256" s="24">
        <v>469743</v>
      </c>
      <c r="S7256" s="24">
        <v>302255</v>
      </c>
      <c r="T7256" s="24">
        <v>528947</v>
      </c>
      <c r="U7256" s="24">
        <v>335625</v>
      </c>
      <c r="V7256" s="24">
        <v>587344</v>
      </c>
    </row>
    <row r="7257" spans="1:22" x14ac:dyDescent="0.3">
      <c r="B7257" s="54" t="s">
        <v>620</v>
      </c>
      <c r="C7257" t="s">
        <v>614</v>
      </c>
      <c r="D7257" t="s">
        <v>179</v>
      </c>
      <c r="E7257" t="s">
        <v>543</v>
      </c>
      <c r="F7257" s="58" t="s">
        <v>462</v>
      </c>
      <c r="G7257" s="23">
        <v>4</v>
      </c>
      <c r="H7257" s="23" t="s">
        <v>29</v>
      </c>
      <c r="I7257" s="24">
        <v>106592</v>
      </c>
      <c r="J7257" s="24">
        <v>170548</v>
      </c>
      <c r="K7257" s="24">
        <v>149229</v>
      </c>
      <c r="L7257" s="24">
        <v>238767</v>
      </c>
      <c r="M7257" s="24">
        <v>191866</v>
      </c>
      <c r="N7257" s="24">
        <v>306986</v>
      </c>
      <c r="O7257" s="24">
        <v>255822</v>
      </c>
      <c r="P7257" s="24">
        <v>409314</v>
      </c>
      <c r="Q7257" s="24">
        <v>319777</v>
      </c>
      <c r="R7257" s="24">
        <v>511643</v>
      </c>
      <c r="S7257" s="24">
        <v>362414</v>
      </c>
      <c r="T7257" s="24">
        <v>579862</v>
      </c>
      <c r="U7257" s="24">
        <v>405051</v>
      </c>
      <c r="V7257" s="24">
        <v>648081</v>
      </c>
    </row>
    <row r="7258" spans="1:22" hidden="1" x14ac:dyDescent="0.3">
      <c r="A7258" s="55"/>
      <c r="B7258" s="55">
        <v>2023</v>
      </c>
      <c r="C7258" s="55" t="s">
        <v>551</v>
      </c>
      <c r="D7258" t="s">
        <v>141</v>
      </c>
      <c r="E7258" s="55" t="s">
        <v>552</v>
      </c>
      <c r="F7258" s="55" t="s">
        <v>446</v>
      </c>
      <c r="G7258" s="23">
        <v>1</v>
      </c>
      <c r="H7258" s="23" t="s">
        <v>14</v>
      </c>
      <c r="I7258" s="24">
        <v>98667</v>
      </c>
      <c r="J7258" s="24">
        <v>172668</v>
      </c>
      <c r="K7258" s="24">
        <v>127919</v>
      </c>
      <c r="L7258" s="24">
        <v>223858</v>
      </c>
      <c r="M7258" s="24">
        <v>152729</v>
      </c>
      <c r="N7258" s="24">
        <v>267275</v>
      </c>
      <c r="O7258" s="24">
        <v>181935</v>
      </c>
      <c r="P7258" s="24">
        <v>318387</v>
      </c>
      <c r="Q7258" s="24">
        <v>214528</v>
      </c>
      <c r="R7258" s="24">
        <v>375425</v>
      </c>
      <c r="S7258" s="24">
        <v>235287</v>
      </c>
      <c r="T7258" s="24">
        <v>411752</v>
      </c>
      <c r="U7258" s="24">
        <v>254772</v>
      </c>
      <c r="V7258" s="24">
        <v>445850</v>
      </c>
    </row>
    <row r="7259" spans="1:22" hidden="1" x14ac:dyDescent="0.3">
      <c r="A7259" s="55"/>
      <c r="B7259" s="55">
        <v>2023</v>
      </c>
      <c r="C7259" s="55" t="s">
        <v>551</v>
      </c>
      <c r="D7259" t="s">
        <v>141</v>
      </c>
      <c r="E7259" s="55" t="s">
        <v>552</v>
      </c>
      <c r="F7259" s="55" t="s">
        <v>446</v>
      </c>
      <c r="G7259" s="23">
        <v>2</v>
      </c>
      <c r="H7259" s="23" t="s">
        <v>30</v>
      </c>
      <c r="I7259" s="24">
        <v>83639</v>
      </c>
      <c r="J7259" s="24">
        <v>146369</v>
      </c>
      <c r="K7259" s="24">
        <v>110912</v>
      </c>
      <c r="L7259" s="24">
        <v>194097</v>
      </c>
      <c r="M7259" s="24">
        <v>136051</v>
      </c>
      <c r="N7259" s="24">
        <v>238090</v>
      </c>
      <c r="O7259" s="24">
        <v>170076</v>
      </c>
      <c r="P7259" s="24">
        <v>297632</v>
      </c>
      <c r="Q7259" s="24">
        <v>205091</v>
      </c>
      <c r="R7259" s="24">
        <v>358909</v>
      </c>
      <c r="S7259" s="24">
        <v>226265</v>
      </c>
      <c r="T7259" s="24">
        <v>395964</v>
      </c>
      <c r="U7259" s="24">
        <v>246023</v>
      </c>
      <c r="V7259" s="24">
        <v>430540</v>
      </c>
    </row>
    <row r="7260" spans="1:22" hidden="1" x14ac:dyDescent="0.3">
      <c r="A7260" s="55"/>
      <c r="B7260" s="55">
        <v>2023</v>
      </c>
      <c r="C7260" s="55" t="s">
        <v>551</v>
      </c>
      <c r="D7260" t="s">
        <v>141</v>
      </c>
      <c r="E7260" s="55" t="s">
        <v>552</v>
      </c>
      <c r="F7260" s="55" t="s">
        <v>446</v>
      </c>
      <c r="G7260" s="23">
        <v>3</v>
      </c>
      <c r="H7260" s="23" t="s">
        <v>31</v>
      </c>
      <c r="I7260" s="24">
        <v>77763</v>
      </c>
      <c r="J7260" s="24">
        <v>136086</v>
      </c>
      <c r="K7260" s="24">
        <v>107510</v>
      </c>
      <c r="L7260" s="24">
        <v>188143</v>
      </c>
      <c r="M7260" s="24">
        <v>136484</v>
      </c>
      <c r="N7260" s="24">
        <v>238846</v>
      </c>
      <c r="O7260" s="24">
        <v>178484</v>
      </c>
      <c r="P7260" s="24">
        <v>312347</v>
      </c>
      <c r="Q7260" s="24">
        <v>222380</v>
      </c>
      <c r="R7260" s="24">
        <v>389165</v>
      </c>
      <c r="S7260" s="24">
        <v>250381</v>
      </c>
      <c r="T7260" s="24">
        <v>438166</v>
      </c>
      <c r="U7260" s="24">
        <v>277993</v>
      </c>
      <c r="V7260" s="24">
        <v>486488</v>
      </c>
    </row>
    <row r="7261" spans="1:22" hidden="1" x14ac:dyDescent="0.3">
      <c r="A7261" s="55"/>
      <c r="B7261" s="55">
        <v>2023</v>
      </c>
      <c r="C7261" s="55" t="s">
        <v>551</v>
      </c>
      <c r="D7261" t="s">
        <v>141</v>
      </c>
      <c r="E7261" s="55" t="s">
        <v>552</v>
      </c>
      <c r="F7261" s="55" t="s">
        <v>446</v>
      </c>
      <c r="G7261" s="23">
        <v>4</v>
      </c>
      <c r="H7261" s="23" t="s">
        <v>29</v>
      </c>
      <c r="I7261" s="24">
        <v>85089</v>
      </c>
      <c r="J7261" s="24">
        <v>136143</v>
      </c>
      <c r="K7261" s="24">
        <v>119125</v>
      </c>
      <c r="L7261" s="24">
        <v>190600</v>
      </c>
      <c r="M7261" s="24">
        <v>153161</v>
      </c>
      <c r="N7261" s="24">
        <v>245057</v>
      </c>
      <c r="O7261" s="24">
        <v>204214</v>
      </c>
      <c r="P7261" s="24">
        <v>326743</v>
      </c>
      <c r="Q7261" s="24">
        <v>255268</v>
      </c>
      <c r="R7261" s="24">
        <v>408429</v>
      </c>
      <c r="S7261" s="24">
        <v>289304</v>
      </c>
      <c r="T7261" s="24">
        <v>462886</v>
      </c>
      <c r="U7261" s="24">
        <v>323339</v>
      </c>
      <c r="V7261" s="24">
        <v>517343</v>
      </c>
    </row>
    <row r="7262" spans="1:22" x14ac:dyDescent="0.3">
      <c r="B7262" s="54" t="s">
        <v>620</v>
      </c>
      <c r="C7262" t="s">
        <v>608</v>
      </c>
      <c r="D7262" t="s">
        <v>141</v>
      </c>
      <c r="E7262" t="s">
        <v>552</v>
      </c>
      <c r="F7262" s="58" t="s">
        <v>446</v>
      </c>
      <c r="G7262" s="23">
        <v>1</v>
      </c>
      <c r="H7262" s="23" t="s">
        <v>14</v>
      </c>
      <c r="I7262" s="24">
        <v>100200</v>
      </c>
      <c r="J7262" s="24">
        <v>175350</v>
      </c>
      <c r="K7262" s="24">
        <v>129711</v>
      </c>
      <c r="L7262" s="24">
        <v>226994</v>
      </c>
      <c r="M7262" s="24">
        <v>155323</v>
      </c>
      <c r="N7262" s="24">
        <v>271815</v>
      </c>
      <c r="O7262" s="24">
        <v>185438</v>
      </c>
      <c r="P7262" s="24">
        <v>324516</v>
      </c>
      <c r="Q7262" s="24">
        <v>218507</v>
      </c>
      <c r="R7262" s="24">
        <v>382387</v>
      </c>
      <c r="S7262" s="24">
        <v>239558</v>
      </c>
      <c r="T7262" s="24">
        <v>419226</v>
      </c>
      <c r="U7262" s="24">
        <v>258443</v>
      </c>
      <c r="V7262" s="24">
        <v>452275</v>
      </c>
    </row>
    <row r="7263" spans="1:22" x14ac:dyDescent="0.3">
      <c r="B7263" s="54" t="s">
        <v>620</v>
      </c>
      <c r="C7263" t="s">
        <v>608</v>
      </c>
      <c r="D7263" t="s">
        <v>141</v>
      </c>
      <c r="E7263" t="s">
        <v>552</v>
      </c>
      <c r="F7263" s="58" t="s">
        <v>446</v>
      </c>
      <c r="G7263" s="23">
        <v>2</v>
      </c>
      <c r="H7263" s="23" t="s">
        <v>30</v>
      </c>
      <c r="I7263" s="24">
        <v>87844</v>
      </c>
      <c r="J7263" s="24">
        <v>153727</v>
      </c>
      <c r="K7263" s="24">
        <v>114957</v>
      </c>
      <c r="L7263" s="24">
        <v>201174</v>
      </c>
      <c r="M7263" s="24">
        <v>139624</v>
      </c>
      <c r="N7263" s="24">
        <v>244343</v>
      </c>
      <c r="O7263" s="24">
        <v>171049</v>
      </c>
      <c r="P7263" s="24">
        <v>299336</v>
      </c>
      <c r="Q7263" s="24">
        <v>203319</v>
      </c>
      <c r="R7263" s="24">
        <v>355809</v>
      </c>
      <c r="S7263" s="24">
        <v>224470</v>
      </c>
      <c r="T7263" s="24">
        <v>392823</v>
      </c>
      <c r="U7263" s="24">
        <v>243775</v>
      </c>
      <c r="V7263" s="24">
        <v>426606</v>
      </c>
    </row>
    <row r="7264" spans="1:22" x14ac:dyDescent="0.3">
      <c r="B7264" s="54" t="s">
        <v>620</v>
      </c>
      <c r="C7264" t="s">
        <v>608</v>
      </c>
      <c r="D7264" t="s">
        <v>141</v>
      </c>
      <c r="E7264" t="s">
        <v>552</v>
      </c>
      <c r="F7264" s="58" t="s">
        <v>446</v>
      </c>
      <c r="G7264" s="23">
        <v>3</v>
      </c>
      <c r="H7264" s="23" t="s">
        <v>31</v>
      </c>
      <c r="I7264" s="24">
        <v>80770</v>
      </c>
      <c r="J7264" s="24">
        <v>141348</v>
      </c>
      <c r="K7264" s="24">
        <v>110141</v>
      </c>
      <c r="L7264" s="24">
        <v>192747</v>
      </c>
      <c r="M7264" s="24">
        <v>139442</v>
      </c>
      <c r="N7264" s="24">
        <v>244024</v>
      </c>
      <c r="O7264" s="24">
        <v>183748</v>
      </c>
      <c r="P7264" s="24">
        <v>321559</v>
      </c>
      <c r="Q7264" s="24">
        <v>227646</v>
      </c>
      <c r="R7264" s="24">
        <v>398380</v>
      </c>
      <c r="S7264" s="24">
        <v>256457</v>
      </c>
      <c r="T7264" s="24">
        <v>448801</v>
      </c>
      <c r="U7264" s="24">
        <v>284907</v>
      </c>
      <c r="V7264" s="24">
        <v>498587</v>
      </c>
    </row>
    <row r="7265" spans="1:22" x14ac:dyDescent="0.3">
      <c r="B7265" s="54" t="s">
        <v>620</v>
      </c>
      <c r="C7265" t="s">
        <v>608</v>
      </c>
      <c r="D7265" t="s">
        <v>141</v>
      </c>
      <c r="E7265" t="s">
        <v>552</v>
      </c>
      <c r="F7265" s="58" t="s">
        <v>446</v>
      </c>
      <c r="G7265" s="23">
        <v>4</v>
      </c>
      <c r="H7265" s="23" t="s">
        <v>29</v>
      </c>
      <c r="I7265" s="24">
        <v>88436</v>
      </c>
      <c r="J7265" s="24">
        <v>141498</v>
      </c>
      <c r="K7265" s="24">
        <v>123811</v>
      </c>
      <c r="L7265" s="24">
        <v>198098</v>
      </c>
      <c r="M7265" s="24">
        <v>159185</v>
      </c>
      <c r="N7265" s="24">
        <v>254697</v>
      </c>
      <c r="O7265" s="24">
        <v>212247</v>
      </c>
      <c r="P7265" s="24">
        <v>339596</v>
      </c>
      <c r="Q7265" s="24">
        <v>265309</v>
      </c>
      <c r="R7265" s="24">
        <v>424495</v>
      </c>
      <c r="S7265" s="24">
        <v>300684</v>
      </c>
      <c r="T7265" s="24">
        <v>481094</v>
      </c>
      <c r="U7265" s="24">
        <v>336058</v>
      </c>
      <c r="V7265" s="24">
        <v>537693</v>
      </c>
    </row>
    <row r="7266" spans="1:22" hidden="1" x14ac:dyDescent="0.3">
      <c r="A7266" s="55"/>
      <c r="B7266" s="55">
        <v>2023</v>
      </c>
      <c r="C7266" s="55" t="s">
        <v>544</v>
      </c>
      <c r="D7266" t="s">
        <v>114</v>
      </c>
      <c r="E7266" s="55" t="s">
        <v>548</v>
      </c>
      <c r="F7266" s="55" t="s">
        <v>113</v>
      </c>
      <c r="G7266" s="23">
        <v>1</v>
      </c>
      <c r="H7266" s="23" t="s">
        <v>14</v>
      </c>
      <c r="I7266" s="24">
        <v>148462</v>
      </c>
      <c r="J7266" s="24">
        <v>259808</v>
      </c>
      <c r="K7266" s="24">
        <v>192657</v>
      </c>
      <c r="L7266" s="24">
        <v>337150</v>
      </c>
      <c r="M7266" s="24">
        <v>230181</v>
      </c>
      <c r="N7266" s="24">
        <v>402817</v>
      </c>
      <c r="O7266" s="24">
        <v>274420</v>
      </c>
      <c r="P7266" s="24">
        <v>480235</v>
      </c>
      <c r="Q7266" s="24">
        <v>323737</v>
      </c>
      <c r="R7266" s="24">
        <v>566540</v>
      </c>
      <c r="S7266" s="24">
        <v>355130</v>
      </c>
      <c r="T7266" s="24">
        <v>621477</v>
      </c>
      <c r="U7266" s="24">
        <v>384657</v>
      </c>
      <c r="V7266" s="24">
        <v>673150</v>
      </c>
    </row>
    <row r="7267" spans="1:22" hidden="1" x14ac:dyDescent="0.3">
      <c r="A7267" s="55"/>
      <c r="B7267" s="55">
        <v>2023</v>
      </c>
      <c r="C7267" s="55" t="s">
        <v>544</v>
      </c>
      <c r="D7267" t="s">
        <v>114</v>
      </c>
      <c r="E7267" s="55" t="s">
        <v>548</v>
      </c>
      <c r="F7267" s="55" t="s">
        <v>113</v>
      </c>
      <c r="G7267" s="23">
        <v>2</v>
      </c>
      <c r="H7267" s="23" t="s">
        <v>30</v>
      </c>
      <c r="I7267" s="24">
        <v>124868</v>
      </c>
      <c r="J7267" s="24">
        <v>218518</v>
      </c>
      <c r="K7267" s="24">
        <v>165957</v>
      </c>
      <c r="L7267" s="24">
        <v>290425</v>
      </c>
      <c r="M7267" s="24">
        <v>203998</v>
      </c>
      <c r="N7267" s="24">
        <v>356996</v>
      </c>
      <c r="O7267" s="24">
        <v>255800</v>
      </c>
      <c r="P7267" s="24">
        <v>447651</v>
      </c>
      <c r="Q7267" s="24">
        <v>308921</v>
      </c>
      <c r="R7267" s="24">
        <v>540611</v>
      </c>
      <c r="S7267" s="24">
        <v>340965</v>
      </c>
      <c r="T7267" s="24">
        <v>596689</v>
      </c>
      <c r="U7267" s="24">
        <v>370922</v>
      </c>
      <c r="V7267" s="24">
        <v>649113</v>
      </c>
    </row>
    <row r="7268" spans="1:22" hidden="1" x14ac:dyDescent="0.3">
      <c r="A7268" s="55"/>
      <c r="B7268" s="55">
        <v>2023</v>
      </c>
      <c r="C7268" s="55" t="s">
        <v>544</v>
      </c>
      <c r="D7268" t="s">
        <v>114</v>
      </c>
      <c r="E7268" s="55" t="s">
        <v>548</v>
      </c>
      <c r="F7268" s="55" t="s">
        <v>113</v>
      </c>
      <c r="G7268" s="23">
        <v>3</v>
      </c>
      <c r="H7268" s="23" t="s">
        <v>31</v>
      </c>
      <c r="I7268" s="24">
        <v>115475</v>
      </c>
      <c r="J7268" s="24">
        <v>202082</v>
      </c>
      <c r="K7268" s="24">
        <v>159532</v>
      </c>
      <c r="L7268" s="24">
        <v>279181</v>
      </c>
      <c r="M7268" s="24">
        <v>202375</v>
      </c>
      <c r="N7268" s="24">
        <v>354156</v>
      </c>
      <c r="O7268" s="24">
        <v>264348</v>
      </c>
      <c r="P7268" s="24">
        <v>462609</v>
      </c>
      <c r="Q7268" s="24">
        <v>329297</v>
      </c>
      <c r="R7268" s="24">
        <v>576269</v>
      </c>
      <c r="S7268" s="24">
        <v>370612</v>
      </c>
      <c r="T7268" s="24">
        <v>648572</v>
      </c>
      <c r="U7268" s="24">
        <v>411319</v>
      </c>
      <c r="V7268" s="24">
        <v>719808</v>
      </c>
    </row>
    <row r="7269" spans="1:22" hidden="1" x14ac:dyDescent="0.3">
      <c r="A7269" s="55"/>
      <c r="B7269" s="55">
        <v>2023</v>
      </c>
      <c r="C7269" s="55" t="s">
        <v>544</v>
      </c>
      <c r="D7269" t="s">
        <v>114</v>
      </c>
      <c r="E7269" s="55" t="s">
        <v>548</v>
      </c>
      <c r="F7269" s="55" t="s">
        <v>113</v>
      </c>
      <c r="G7269" s="23">
        <v>4</v>
      </c>
      <c r="H7269" s="23" t="s">
        <v>29</v>
      </c>
      <c r="I7269" s="24">
        <v>128009</v>
      </c>
      <c r="J7269" s="24">
        <v>204814</v>
      </c>
      <c r="K7269" s="24">
        <v>179213</v>
      </c>
      <c r="L7269" s="24">
        <v>286740</v>
      </c>
      <c r="M7269" s="24">
        <v>230416</v>
      </c>
      <c r="N7269" s="24">
        <v>368666</v>
      </c>
      <c r="O7269" s="24">
        <v>307222</v>
      </c>
      <c r="P7269" s="24">
        <v>491555</v>
      </c>
      <c r="Q7269" s="24">
        <v>384027</v>
      </c>
      <c r="R7269" s="24">
        <v>614443</v>
      </c>
      <c r="S7269" s="24">
        <v>435231</v>
      </c>
      <c r="T7269" s="24">
        <v>696369</v>
      </c>
      <c r="U7269" s="24">
        <v>486434</v>
      </c>
      <c r="V7269" s="24">
        <v>778295</v>
      </c>
    </row>
    <row r="7270" spans="1:22" x14ac:dyDescent="0.3">
      <c r="B7270" s="54" t="s">
        <v>620</v>
      </c>
      <c r="C7270" t="s">
        <v>614</v>
      </c>
      <c r="D7270" t="s">
        <v>114</v>
      </c>
      <c r="E7270" t="s">
        <v>548</v>
      </c>
      <c r="F7270" s="58" t="s">
        <v>113</v>
      </c>
      <c r="G7270" s="23">
        <v>1</v>
      </c>
      <c r="H7270" s="23" t="s">
        <v>14</v>
      </c>
      <c r="I7270" s="24">
        <v>146299</v>
      </c>
      <c r="J7270" s="24">
        <v>256024</v>
      </c>
      <c r="K7270" s="24">
        <v>189709</v>
      </c>
      <c r="L7270" s="24">
        <v>331991</v>
      </c>
      <c r="M7270" s="24">
        <v>227381</v>
      </c>
      <c r="N7270" s="24">
        <v>397917</v>
      </c>
      <c r="O7270" s="24">
        <v>271786</v>
      </c>
      <c r="P7270" s="24">
        <v>475626</v>
      </c>
      <c r="Q7270" s="24">
        <v>320530</v>
      </c>
      <c r="R7270" s="24">
        <v>560927</v>
      </c>
      <c r="S7270" s="24">
        <v>351530</v>
      </c>
      <c r="T7270" s="24">
        <v>615178</v>
      </c>
      <c r="U7270" s="24">
        <v>379548</v>
      </c>
      <c r="V7270" s="24">
        <v>664210</v>
      </c>
    </row>
    <row r="7271" spans="1:22" x14ac:dyDescent="0.3">
      <c r="B7271" s="54" t="s">
        <v>620</v>
      </c>
      <c r="C7271" t="s">
        <v>614</v>
      </c>
      <c r="D7271" t="s">
        <v>114</v>
      </c>
      <c r="E7271" t="s">
        <v>548</v>
      </c>
      <c r="F7271" s="58" t="s">
        <v>113</v>
      </c>
      <c r="G7271" s="23">
        <v>2</v>
      </c>
      <c r="H7271" s="23" t="s">
        <v>30</v>
      </c>
      <c r="I7271" s="24">
        <v>126900</v>
      </c>
      <c r="J7271" s="24">
        <v>222075</v>
      </c>
      <c r="K7271" s="24">
        <v>166545</v>
      </c>
      <c r="L7271" s="24">
        <v>291454</v>
      </c>
      <c r="M7271" s="24">
        <v>202735</v>
      </c>
      <c r="N7271" s="24">
        <v>354786</v>
      </c>
      <c r="O7271" s="24">
        <v>249197</v>
      </c>
      <c r="P7271" s="24">
        <v>436094</v>
      </c>
      <c r="Q7271" s="24">
        <v>296686</v>
      </c>
      <c r="R7271" s="24">
        <v>519201</v>
      </c>
      <c r="S7271" s="24">
        <v>327765</v>
      </c>
      <c r="T7271" s="24">
        <v>573589</v>
      </c>
      <c r="U7271" s="24">
        <v>356267</v>
      </c>
      <c r="V7271" s="24">
        <v>623468</v>
      </c>
    </row>
    <row r="7272" spans="1:22" x14ac:dyDescent="0.3">
      <c r="B7272" s="54" t="s">
        <v>620</v>
      </c>
      <c r="C7272" t="s">
        <v>614</v>
      </c>
      <c r="D7272" t="s">
        <v>114</v>
      </c>
      <c r="E7272" t="s">
        <v>548</v>
      </c>
      <c r="F7272" s="58" t="s">
        <v>113</v>
      </c>
      <c r="G7272" s="23">
        <v>3</v>
      </c>
      <c r="H7272" s="23" t="s">
        <v>31</v>
      </c>
      <c r="I7272" s="24">
        <v>115133</v>
      </c>
      <c r="J7272" s="24">
        <v>201483</v>
      </c>
      <c r="K7272" s="24">
        <v>156575</v>
      </c>
      <c r="L7272" s="24">
        <v>274006</v>
      </c>
      <c r="M7272" s="24">
        <v>197908</v>
      </c>
      <c r="N7272" s="24">
        <v>346338</v>
      </c>
      <c r="O7272" s="24">
        <v>260462</v>
      </c>
      <c r="P7272" s="24">
        <v>455808</v>
      </c>
      <c r="Q7272" s="24">
        <v>322375</v>
      </c>
      <c r="R7272" s="24">
        <v>564157</v>
      </c>
      <c r="S7272" s="24">
        <v>362940</v>
      </c>
      <c r="T7272" s="24">
        <v>635144</v>
      </c>
      <c r="U7272" s="24">
        <v>402935</v>
      </c>
      <c r="V7272" s="24">
        <v>705136</v>
      </c>
    </row>
    <row r="7273" spans="1:22" x14ac:dyDescent="0.3">
      <c r="B7273" s="54" t="s">
        <v>620</v>
      </c>
      <c r="C7273" t="s">
        <v>614</v>
      </c>
      <c r="D7273" t="s">
        <v>114</v>
      </c>
      <c r="E7273" t="s">
        <v>548</v>
      </c>
      <c r="F7273" s="58" t="s">
        <v>113</v>
      </c>
      <c r="G7273" s="23">
        <v>4</v>
      </c>
      <c r="H7273" s="23" t="s">
        <v>29</v>
      </c>
      <c r="I7273" s="24">
        <v>129089</v>
      </c>
      <c r="J7273" s="24">
        <v>206543</v>
      </c>
      <c r="K7273" s="24">
        <v>180725</v>
      </c>
      <c r="L7273" s="24">
        <v>289160</v>
      </c>
      <c r="M7273" s="24">
        <v>232361</v>
      </c>
      <c r="N7273" s="24">
        <v>371778</v>
      </c>
      <c r="O7273" s="24">
        <v>309815</v>
      </c>
      <c r="P7273" s="24">
        <v>495704</v>
      </c>
      <c r="Q7273" s="24">
        <v>387268</v>
      </c>
      <c r="R7273" s="24">
        <v>619629</v>
      </c>
      <c r="S7273" s="24">
        <v>438904</v>
      </c>
      <c r="T7273" s="24">
        <v>702247</v>
      </c>
      <c r="U7273" s="24">
        <v>490540</v>
      </c>
      <c r="V7273" s="24">
        <v>784864</v>
      </c>
    </row>
    <row r="7274" spans="1:22" hidden="1" x14ac:dyDescent="0.3">
      <c r="A7274" s="55"/>
      <c r="B7274" s="55">
        <v>2023</v>
      </c>
      <c r="C7274" s="55" t="s">
        <v>585</v>
      </c>
      <c r="D7274" t="s">
        <v>142</v>
      </c>
      <c r="E7274" s="55" t="s">
        <v>586</v>
      </c>
      <c r="F7274" s="55" t="s">
        <v>273</v>
      </c>
      <c r="G7274" s="23">
        <v>1</v>
      </c>
      <c r="H7274" s="23" t="s">
        <v>14</v>
      </c>
      <c r="I7274" s="24">
        <v>111811</v>
      </c>
      <c r="J7274" s="24">
        <v>195669</v>
      </c>
      <c r="K7274" s="24">
        <v>145058</v>
      </c>
      <c r="L7274" s="24">
        <v>253851</v>
      </c>
      <c r="M7274" s="24">
        <v>173277</v>
      </c>
      <c r="N7274" s="24">
        <v>303236</v>
      </c>
      <c r="O7274" s="24">
        <v>206533</v>
      </c>
      <c r="P7274" s="24">
        <v>361433</v>
      </c>
      <c r="Q7274" s="24">
        <v>243618</v>
      </c>
      <c r="R7274" s="24">
        <v>426331</v>
      </c>
      <c r="S7274" s="24">
        <v>267227</v>
      </c>
      <c r="T7274" s="24">
        <v>467648</v>
      </c>
      <c r="U7274" s="24">
        <v>289421</v>
      </c>
      <c r="V7274" s="24">
        <v>506487</v>
      </c>
    </row>
    <row r="7275" spans="1:22" hidden="1" x14ac:dyDescent="0.3">
      <c r="A7275" s="55"/>
      <c r="B7275" s="55">
        <v>2023</v>
      </c>
      <c r="C7275" s="55" t="s">
        <v>585</v>
      </c>
      <c r="D7275" t="s">
        <v>142</v>
      </c>
      <c r="E7275" s="55" t="s">
        <v>586</v>
      </c>
      <c r="F7275" s="55" t="s">
        <v>273</v>
      </c>
      <c r="G7275" s="23">
        <v>2</v>
      </c>
      <c r="H7275" s="23" t="s">
        <v>30</v>
      </c>
      <c r="I7275" s="24">
        <v>94248</v>
      </c>
      <c r="J7275" s="24">
        <v>164934</v>
      </c>
      <c r="K7275" s="24">
        <v>125182</v>
      </c>
      <c r="L7275" s="24">
        <v>219069</v>
      </c>
      <c r="M7275" s="24">
        <v>153787</v>
      </c>
      <c r="N7275" s="24">
        <v>269127</v>
      </c>
      <c r="O7275" s="24">
        <v>192673</v>
      </c>
      <c r="P7275" s="24">
        <v>337178</v>
      </c>
      <c r="Q7275" s="24">
        <v>232589</v>
      </c>
      <c r="R7275" s="24">
        <v>407030</v>
      </c>
      <c r="S7275" s="24">
        <v>256683</v>
      </c>
      <c r="T7275" s="24">
        <v>449196</v>
      </c>
      <c r="U7275" s="24">
        <v>279197</v>
      </c>
      <c r="V7275" s="24">
        <v>488594</v>
      </c>
    </row>
    <row r="7276" spans="1:22" hidden="1" x14ac:dyDescent="0.3">
      <c r="A7276" s="55"/>
      <c r="B7276" s="55">
        <v>2023</v>
      </c>
      <c r="C7276" s="55" t="s">
        <v>585</v>
      </c>
      <c r="D7276" t="s">
        <v>142</v>
      </c>
      <c r="E7276" s="55" t="s">
        <v>586</v>
      </c>
      <c r="F7276" s="55" t="s">
        <v>273</v>
      </c>
      <c r="G7276" s="23">
        <v>3</v>
      </c>
      <c r="H7276" s="23" t="s">
        <v>31</v>
      </c>
      <c r="I7276" s="24">
        <v>87290</v>
      </c>
      <c r="J7276" s="24">
        <v>152757</v>
      </c>
      <c r="K7276" s="24">
        <v>120618</v>
      </c>
      <c r="L7276" s="24">
        <v>211081</v>
      </c>
      <c r="M7276" s="24">
        <v>153042</v>
      </c>
      <c r="N7276" s="24">
        <v>267824</v>
      </c>
      <c r="O7276" s="24">
        <v>199973</v>
      </c>
      <c r="P7276" s="24">
        <v>349953</v>
      </c>
      <c r="Q7276" s="24">
        <v>249119</v>
      </c>
      <c r="R7276" s="24">
        <v>435958</v>
      </c>
      <c r="S7276" s="24">
        <v>280406</v>
      </c>
      <c r="T7276" s="24">
        <v>490711</v>
      </c>
      <c r="U7276" s="24">
        <v>311240</v>
      </c>
      <c r="V7276" s="24">
        <v>544670</v>
      </c>
    </row>
    <row r="7277" spans="1:22" hidden="1" x14ac:dyDescent="0.3">
      <c r="A7277" s="55"/>
      <c r="B7277" s="55">
        <v>2023</v>
      </c>
      <c r="C7277" s="55" t="s">
        <v>585</v>
      </c>
      <c r="D7277" t="s">
        <v>142</v>
      </c>
      <c r="E7277" s="55" t="s">
        <v>586</v>
      </c>
      <c r="F7277" s="55" t="s">
        <v>273</v>
      </c>
      <c r="G7277" s="23">
        <v>4</v>
      </c>
      <c r="H7277" s="23" t="s">
        <v>29</v>
      </c>
      <c r="I7277" s="24">
        <v>96412</v>
      </c>
      <c r="J7277" s="24">
        <v>154259</v>
      </c>
      <c r="K7277" s="24">
        <v>134977</v>
      </c>
      <c r="L7277" s="24">
        <v>215963</v>
      </c>
      <c r="M7277" s="24">
        <v>173542</v>
      </c>
      <c r="N7277" s="24">
        <v>277667</v>
      </c>
      <c r="O7277" s="24">
        <v>231389</v>
      </c>
      <c r="P7277" s="24">
        <v>370222</v>
      </c>
      <c r="Q7277" s="24">
        <v>289236</v>
      </c>
      <c r="R7277" s="24">
        <v>462778</v>
      </c>
      <c r="S7277" s="24">
        <v>327801</v>
      </c>
      <c r="T7277" s="24">
        <v>524481</v>
      </c>
      <c r="U7277" s="24">
        <v>366366</v>
      </c>
      <c r="V7277" s="24">
        <v>586185</v>
      </c>
    </row>
    <row r="7278" spans="1:22" x14ac:dyDescent="0.3">
      <c r="B7278" s="54" t="s">
        <v>620</v>
      </c>
      <c r="C7278" t="s">
        <v>610</v>
      </c>
      <c r="D7278" t="s">
        <v>142</v>
      </c>
      <c r="E7278" t="s">
        <v>586</v>
      </c>
      <c r="F7278" s="58" t="s">
        <v>273</v>
      </c>
      <c r="G7278" s="23">
        <v>1</v>
      </c>
      <c r="H7278" s="23" t="s">
        <v>14</v>
      </c>
      <c r="I7278" s="24">
        <v>111527</v>
      </c>
      <c r="J7278" s="24">
        <v>195171</v>
      </c>
      <c r="K7278" s="24">
        <v>144572</v>
      </c>
      <c r="L7278" s="24">
        <v>253000</v>
      </c>
      <c r="M7278" s="24">
        <v>173249</v>
      </c>
      <c r="N7278" s="24">
        <v>303186</v>
      </c>
      <c r="O7278" s="24">
        <v>207036</v>
      </c>
      <c r="P7278" s="24">
        <v>362313</v>
      </c>
      <c r="Q7278" s="24">
        <v>244127</v>
      </c>
      <c r="R7278" s="24">
        <v>427221</v>
      </c>
      <c r="S7278" s="24">
        <v>267720</v>
      </c>
      <c r="T7278" s="24">
        <v>468510</v>
      </c>
      <c r="U7278" s="24">
        <v>289014</v>
      </c>
      <c r="V7278" s="24">
        <v>505774</v>
      </c>
    </row>
    <row r="7279" spans="1:22" x14ac:dyDescent="0.3">
      <c r="B7279" s="54" t="s">
        <v>620</v>
      </c>
      <c r="C7279" t="s">
        <v>610</v>
      </c>
      <c r="D7279" t="s">
        <v>142</v>
      </c>
      <c r="E7279" t="s">
        <v>586</v>
      </c>
      <c r="F7279" s="58" t="s">
        <v>273</v>
      </c>
      <c r="G7279" s="23">
        <v>2</v>
      </c>
      <c r="H7279" s="23" t="s">
        <v>30</v>
      </c>
      <c r="I7279" s="24">
        <v>96937</v>
      </c>
      <c r="J7279" s="24">
        <v>169640</v>
      </c>
      <c r="K7279" s="24">
        <v>127151</v>
      </c>
      <c r="L7279" s="24">
        <v>222514</v>
      </c>
      <c r="M7279" s="24">
        <v>154713</v>
      </c>
      <c r="N7279" s="24">
        <v>270748</v>
      </c>
      <c r="O7279" s="24">
        <v>190047</v>
      </c>
      <c r="P7279" s="24">
        <v>332583</v>
      </c>
      <c r="Q7279" s="24">
        <v>226195</v>
      </c>
      <c r="R7279" s="24">
        <v>395841</v>
      </c>
      <c r="S7279" s="24">
        <v>249858</v>
      </c>
      <c r="T7279" s="24">
        <v>437251</v>
      </c>
      <c r="U7279" s="24">
        <v>271539</v>
      </c>
      <c r="V7279" s="24">
        <v>475194</v>
      </c>
    </row>
    <row r="7280" spans="1:22" x14ac:dyDescent="0.3">
      <c r="B7280" s="54" t="s">
        <v>620</v>
      </c>
      <c r="C7280" t="s">
        <v>610</v>
      </c>
      <c r="D7280" t="s">
        <v>142</v>
      </c>
      <c r="E7280" t="s">
        <v>586</v>
      </c>
      <c r="F7280" s="58" t="s">
        <v>273</v>
      </c>
      <c r="G7280" s="23">
        <v>3</v>
      </c>
      <c r="H7280" s="23" t="s">
        <v>31</v>
      </c>
      <c r="I7280" s="24">
        <v>88178</v>
      </c>
      <c r="J7280" s="24">
        <v>154311</v>
      </c>
      <c r="K7280" s="24">
        <v>119981</v>
      </c>
      <c r="L7280" s="24">
        <v>209966</v>
      </c>
      <c r="M7280" s="24">
        <v>151701</v>
      </c>
      <c r="N7280" s="24">
        <v>265477</v>
      </c>
      <c r="O7280" s="24">
        <v>199700</v>
      </c>
      <c r="P7280" s="24">
        <v>349475</v>
      </c>
      <c r="Q7280" s="24">
        <v>247217</v>
      </c>
      <c r="R7280" s="24">
        <v>432630</v>
      </c>
      <c r="S7280" s="24">
        <v>278360</v>
      </c>
      <c r="T7280" s="24">
        <v>487130</v>
      </c>
      <c r="U7280" s="24">
        <v>309075</v>
      </c>
      <c r="V7280" s="24">
        <v>540882</v>
      </c>
    </row>
    <row r="7281" spans="1:22" x14ac:dyDescent="0.3">
      <c r="B7281" s="54" t="s">
        <v>620</v>
      </c>
      <c r="C7281" t="s">
        <v>610</v>
      </c>
      <c r="D7281" t="s">
        <v>142</v>
      </c>
      <c r="E7281" t="s">
        <v>586</v>
      </c>
      <c r="F7281" s="58" t="s">
        <v>273</v>
      </c>
      <c r="G7281" s="23">
        <v>4</v>
      </c>
      <c r="H7281" s="23" t="s">
        <v>29</v>
      </c>
      <c r="I7281" s="24">
        <v>98412</v>
      </c>
      <c r="J7281" s="24">
        <v>157459</v>
      </c>
      <c r="K7281" s="24">
        <v>137777</v>
      </c>
      <c r="L7281" s="24">
        <v>220443</v>
      </c>
      <c r="M7281" s="24">
        <v>177142</v>
      </c>
      <c r="N7281" s="24">
        <v>283427</v>
      </c>
      <c r="O7281" s="24">
        <v>236189</v>
      </c>
      <c r="P7281" s="24">
        <v>377902</v>
      </c>
      <c r="Q7281" s="24">
        <v>295236</v>
      </c>
      <c r="R7281" s="24">
        <v>472378</v>
      </c>
      <c r="S7281" s="24">
        <v>334601</v>
      </c>
      <c r="T7281" s="24">
        <v>535362</v>
      </c>
      <c r="U7281" s="24">
        <v>373966</v>
      </c>
      <c r="V7281" s="24">
        <v>598346</v>
      </c>
    </row>
    <row r="7282" spans="1:22" hidden="1" x14ac:dyDescent="0.3">
      <c r="A7282" s="55"/>
      <c r="B7282" s="55">
        <v>2023</v>
      </c>
      <c r="C7282" s="55" t="s">
        <v>578</v>
      </c>
      <c r="D7282" t="s">
        <v>174</v>
      </c>
      <c r="E7282" s="55" t="s">
        <v>582</v>
      </c>
      <c r="F7282" s="55" t="s">
        <v>304</v>
      </c>
      <c r="G7282" s="23">
        <v>1</v>
      </c>
      <c r="H7282" s="23" t="s">
        <v>14</v>
      </c>
      <c r="I7282" s="24">
        <v>116099</v>
      </c>
      <c r="J7282" s="24">
        <v>203174</v>
      </c>
      <c r="K7282" s="24">
        <v>150637</v>
      </c>
      <c r="L7282" s="24">
        <v>263614</v>
      </c>
      <c r="M7282" s="24">
        <v>179955</v>
      </c>
      <c r="N7282" s="24">
        <v>314922</v>
      </c>
      <c r="O7282" s="24">
        <v>214511</v>
      </c>
      <c r="P7282" s="24">
        <v>375395</v>
      </c>
      <c r="Q7282" s="24">
        <v>253041</v>
      </c>
      <c r="R7282" s="24">
        <v>442822</v>
      </c>
      <c r="S7282" s="24">
        <v>277570</v>
      </c>
      <c r="T7282" s="24">
        <v>485747</v>
      </c>
      <c r="U7282" s="24">
        <v>300633</v>
      </c>
      <c r="V7282" s="24">
        <v>526107</v>
      </c>
    </row>
    <row r="7283" spans="1:22" hidden="1" x14ac:dyDescent="0.3">
      <c r="A7283" s="55"/>
      <c r="B7283" s="55">
        <v>2023</v>
      </c>
      <c r="C7283" s="55" t="s">
        <v>578</v>
      </c>
      <c r="D7283" t="s">
        <v>174</v>
      </c>
      <c r="E7283" s="55" t="s">
        <v>582</v>
      </c>
      <c r="F7283" s="55" t="s">
        <v>304</v>
      </c>
      <c r="G7283" s="23">
        <v>2</v>
      </c>
      <c r="H7283" s="23" t="s">
        <v>30</v>
      </c>
      <c r="I7283" s="24">
        <v>97780</v>
      </c>
      <c r="J7283" s="24">
        <v>171116</v>
      </c>
      <c r="K7283" s="24">
        <v>129906</v>
      </c>
      <c r="L7283" s="24">
        <v>227335</v>
      </c>
      <c r="M7283" s="24">
        <v>159626</v>
      </c>
      <c r="N7283" s="24">
        <v>279345</v>
      </c>
      <c r="O7283" s="24">
        <v>200055</v>
      </c>
      <c r="P7283" s="24">
        <v>350095</v>
      </c>
      <c r="Q7283" s="24">
        <v>241537</v>
      </c>
      <c r="R7283" s="24">
        <v>422690</v>
      </c>
      <c r="S7283" s="24">
        <v>266572</v>
      </c>
      <c r="T7283" s="24">
        <v>466501</v>
      </c>
      <c r="U7283" s="24">
        <v>289968</v>
      </c>
      <c r="V7283" s="24">
        <v>507444</v>
      </c>
    </row>
    <row r="7284" spans="1:22" hidden="1" x14ac:dyDescent="0.3">
      <c r="A7284" s="55"/>
      <c r="B7284" s="55">
        <v>2023</v>
      </c>
      <c r="C7284" s="55" t="s">
        <v>578</v>
      </c>
      <c r="D7284" t="s">
        <v>174</v>
      </c>
      <c r="E7284" s="55" t="s">
        <v>582</v>
      </c>
      <c r="F7284" s="55" t="s">
        <v>304</v>
      </c>
      <c r="G7284" s="23">
        <v>3</v>
      </c>
      <c r="H7284" s="23" t="s">
        <v>31</v>
      </c>
      <c r="I7284" s="24">
        <v>90509</v>
      </c>
      <c r="J7284" s="24">
        <v>158391</v>
      </c>
      <c r="K7284" s="24">
        <v>125056</v>
      </c>
      <c r="L7284" s="24">
        <v>218849</v>
      </c>
      <c r="M7284" s="24">
        <v>158661</v>
      </c>
      <c r="N7284" s="24">
        <v>277658</v>
      </c>
      <c r="O7284" s="24">
        <v>207289</v>
      </c>
      <c r="P7284" s="24">
        <v>362757</v>
      </c>
      <c r="Q7284" s="24">
        <v>258228</v>
      </c>
      <c r="R7284" s="24">
        <v>451899</v>
      </c>
      <c r="S7284" s="24">
        <v>290647</v>
      </c>
      <c r="T7284" s="24">
        <v>508632</v>
      </c>
      <c r="U7284" s="24">
        <v>322593</v>
      </c>
      <c r="V7284" s="24">
        <v>564538</v>
      </c>
    </row>
    <row r="7285" spans="1:22" hidden="1" x14ac:dyDescent="0.3">
      <c r="A7285" s="55"/>
      <c r="B7285" s="55">
        <v>2023</v>
      </c>
      <c r="C7285" s="55" t="s">
        <v>578</v>
      </c>
      <c r="D7285" t="s">
        <v>174</v>
      </c>
      <c r="E7285" s="55" t="s">
        <v>582</v>
      </c>
      <c r="F7285" s="55" t="s">
        <v>304</v>
      </c>
      <c r="G7285" s="23">
        <v>4</v>
      </c>
      <c r="H7285" s="23" t="s">
        <v>29</v>
      </c>
      <c r="I7285" s="24">
        <v>100108</v>
      </c>
      <c r="J7285" s="24">
        <v>160173</v>
      </c>
      <c r="K7285" s="24">
        <v>140151</v>
      </c>
      <c r="L7285" s="24">
        <v>224242</v>
      </c>
      <c r="M7285" s="24">
        <v>180195</v>
      </c>
      <c r="N7285" s="24">
        <v>288312</v>
      </c>
      <c r="O7285" s="24">
        <v>240260</v>
      </c>
      <c r="P7285" s="24">
        <v>384416</v>
      </c>
      <c r="Q7285" s="24">
        <v>300325</v>
      </c>
      <c r="R7285" s="24">
        <v>480519</v>
      </c>
      <c r="S7285" s="24">
        <v>340368</v>
      </c>
      <c r="T7285" s="24">
        <v>544589</v>
      </c>
      <c r="U7285" s="24">
        <v>380411</v>
      </c>
      <c r="V7285" s="24">
        <v>608658</v>
      </c>
    </row>
    <row r="7286" spans="1:22" x14ac:dyDescent="0.3">
      <c r="B7286" s="54" t="s">
        <v>620</v>
      </c>
      <c r="C7286" t="s">
        <v>612</v>
      </c>
      <c r="D7286" t="s">
        <v>174</v>
      </c>
      <c r="E7286" t="s">
        <v>582</v>
      </c>
      <c r="F7286" s="58" t="s">
        <v>304</v>
      </c>
      <c r="G7286" s="23">
        <v>1</v>
      </c>
      <c r="H7286" s="23" t="s">
        <v>14</v>
      </c>
      <c r="I7286" s="24">
        <v>113965</v>
      </c>
      <c r="J7286" s="24">
        <v>199438</v>
      </c>
      <c r="K7286" s="24">
        <v>147730</v>
      </c>
      <c r="L7286" s="24">
        <v>258528</v>
      </c>
      <c r="M7286" s="24">
        <v>177033</v>
      </c>
      <c r="N7286" s="24">
        <v>309807</v>
      </c>
      <c r="O7286" s="24">
        <v>211556</v>
      </c>
      <c r="P7286" s="24">
        <v>370223</v>
      </c>
      <c r="Q7286" s="24">
        <v>249454</v>
      </c>
      <c r="R7286" s="24">
        <v>436545</v>
      </c>
      <c r="S7286" s="24">
        <v>273562</v>
      </c>
      <c r="T7286" s="24">
        <v>478734</v>
      </c>
      <c r="U7286" s="24">
        <v>295319</v>
      </c>
      <c r="V7286" s="24">
        <v>516808</v>
      </c>
    </row>
    <row r="7287" spans="1:22" x14ac:dyDescent="0.3">
      <c r="B7287" s="54" t="s">
        <v>620</v>
      </c>
      <c r="C7287" t="s">
        <v>612</v>
      </c>
      <c r="D7287" t="s">
        <v>174</v>
      </c>
      <c r="E7287" t="s">
        <v>582</v>
      </c>
      <c r="F7287" s="58" t="s">
        <v>304</v>
      </c>
      <c r="G7287" s="23">
        <v>2</v>
      </c>
      <c r="H7287" s="23" t="s">
        <v>30</v>
      </c>
      <c r="I7287" s="24">
        <v>99064</v>
      </c>
      <c r="J7287" s="24">
        <v>173363</v>
      </c>
      <c r="K7287" s="24">
        <v>129938</v>
      </c>
      <c r="L7287" s="24">
        <v>227392</v>
      </c>
      <c r="M7287" s="24">
        <v>158102</v>
      </c>
      <c r="N7287" s="24">
        <v>276679</v>
      </c>
      <c r="O7287" s="24">
        <v>194205</v>
      </c>
      <c r="P7287" s="24">
        <v>339859</v>
      </c>
      <c r="Q7287" s="24">
        <v>231141</v>
      </c>
      <c r="R7287" s="24">
        <v>404496</v>
      </c>
      <c r="S7287" s="24">
        <v>255320</v>
      </c>
      <c r="T7287" s="24">
        <v>446810</v>
      </c>
      <c r="U7287" s="24">
        <v>277473</v>
      </c>
      <c r="V7287" s="24">
        <v>485578</v>
      </c>
    </row>
    <row r="7288" spans="1:22" x14ac:dyDescent="0.3">
      <c r="B7288" s="54" t="s">
        <v>620</v>
      </c>
      <c r="C7288" t="s">
        <v>612</v>
      </c>
      <c r="D7288" t="s">
        <v>174</v>
      </c>
      <c r="E7288" t="s">
        <v>582</v>
      </c>
      <c r="F7288" s="58" t="s">
        <v>304</v>
      </c>
      <c r="G7288" s="23">
        <v>3</v>
      </c>
      <c r="H7288" s="23" t="s">
        <v>31</v>
      </c>
      <c r="I7288" s="24">
        <v>90122</v>
      </c>
      <c r="J7288" s="24">
        <v>157714</v>
      </c>
      <c r="K7288" s="24">
        <v>122629</v>
      </c>
      <c r="L7288" s="24">
        <v>214601</v>
      </c>
      <c r="M7288" s="24">
        <v>155052</v>
      </c>
      <c r="N7288" s="24">
        <v>271340</v>
      </c>
      <c r="O7288" s="24">
        <v>204112</v>
      </c>
      <c r="P7288" s="24">
        <v>357197</v>
      </c>
      <c r="Q7288" s="24">
        <v>252681</v>
      </c>
      <c r="R7288" s="24">
        <v>442192</v>
      </c>
      <c r="S7288" s="24">
        <v>284514</v>
      </c>
      <c r="T7288" s="24">
        <v>497900</v>
      </c>
      <c r="U7288" s="24">
        <v>315910</v>
      </c>
      <c r="V7288" s="24">
        <v>552842</v>
      </c>
    </row>
    <row r="7289" spans="1:22" x14ac:dyDescent="0.3">
      <c r="B7289" s="54" t="s">
        <v>620</v>
      </c>
      <c r="C7289" t="s">
        <v>612</v>
      </c>
      <c r="D7289" t="s">
        <v>174</v>
      </c>
      <c r="E7289" t="s">
        <v>582</v>
      </c>
      <c r="F7289" s="58" t="s">
        <v>304</v>
      </c>
      <c r="G7289" s="23">
        <v>4</v>
      </c>
      <c r="H7289" s="23" t="s">
        <v>29</v>
      </c>
      <c r="I7289" s="24">
        <v>100564</v>
      </c>
      <c r="J7289" s="24">
        <v>160902</v>
      </c>
      <c r="K7289" s="24">
        <v>140789</v>
      </c>
      <c r="L7289" s="24">
        <v>225263</v>
      </c>
      <c r="M7289" s="24">
        <v>181015</v>
      </c>
      <c r="N7289" s="24">
        <v>289623</v>
      </c>
      <c r="O7289" s="24">
        <v>241353</v>
      </c>
      <c r="P7289" s="24">
        <v>386165</v>
      </c>
      <c r="Q7289" s="24">
        <v>301691</v>
      </c>
      <c r="R7289" s="24">
        <v>482706</v>
      </c>
      <c r="S7289" s="24">
        <v>341917</v>
      </c>
      <c r="T7289" s="24">
        <v>547067</v>
      </c>
      <c r="U7289" s="24">
        <v>382142</v>
      </c>
      <c r="V7289" s="24">
        <v>611427</v>
      </c>
    </row>
    <row r="7290" spans="1:22" hidden="1" x14ac:dyDescent="0.3">
      <c r="A7290" s="55"/>
      <c r="B7290" s="55">
        <v>2023</v>
      </c>
      <c r="C7290" s="55" t="s">
        <v>544</v>
      </c>
      <c r="D7290" t="s">
        <v>114</v>
      </c>
      <c r="E7290" s="55" t="s">
        <v>548</v>
      </c>
      <c r="F7290" s="55" t="s">
        <v>476</v>
      </c>
      <c r="G7290" s="23">
        <v>1</v>
      </c>
      <c r="H7290" s="23" t="s">
        <v>14</v>
      </c>
      <c r="I7290" s="24">
        <v>129917</v>
      </c>
      <c r="J7290" s="24">
        <v>227355</v>
      </c>
      <c r="K7290" s="24">
        <v>168669</v>
      </c>
      <c r="L7290" s="24">
        <v>295170</v>
      </c>
      <c r="M7290" s="24">
        <v>201587</v>
      </c>
      <c r="N7290" s="24">
        <v>352777</v>
      </c>
      <c r="O7290" s="24">
        <v>240423</v>
      </c>
      <c r="P7290" s="24">
        <v>420740</v>
      </c>
      <c r="Q7290" s="24">
        <v>283696</v>
      </c>
      <c r="R7290" s="24">
        <v>496468</v>
      </c>
      <c r="S7290" s="24">
        <v>311233</v>
      </c>
      <c r="T7290" s="24">
        <v>544658</v>
      </c>
      <c r="U7290" s="24">
        <v>337160</v>
      </c>
      <c r="V7290" s="24">
        <v>590031</v>
      </c>
    </row>
    <row r="7291" spans="1:22" hidden="1" x14ac:dyDescent="0.3">
      <c r="A7291" s="55"/>
      <c r="B7291" s="55">
        <v>2023</v>
      </c>
      <c r="C7291" s="55" t="s">
        <v>544</v>
      </c>
      <c r="D7291" t="s">
        <v>114</v>
      </c>
      <c r="E7291" s="55" t="s">
        <v>548</v>
      </c>
      <c r="F7291" s="55" t="s">
        <v>476</v>
      </c>
      <c r="G7291" s="23">
        <v>2</v>
      </c>
      <c r="H7291" s="23" t="s">
        <v>30</v>
      </c>
      <c r="I7291" s="24">
        <v>108858</v>
      </c>
      <c r="J7291" s="24">
        <v>190502</v>
      </c>
      <c r="K7291" s="24">
        <v>144837</v>
      </c>
      <c r="L7291" s="24">
        <v>253465</v>
      </c>
      <c r="M7291" s="24">
        <v>178217</v>
      </c>
      <c r="N7291" s="24">
        <v>311880</v>
      </c>
      <c r="O7291" s="24">
        <v>223804</v>
      </c>
      <c r="P7291" s="24">
        <v>391657</v>
      </c>
      <c r="Q7291" s="24">
        <v>270471</v>
      </c>
      <c r="R7291" s="24">
        <v>473324</v>
      </c>
      <c r="S7291" s="24">
        <v>298591</v>
      </c>
      <c r="T7291" s="24">
        <v>522534</v>
      </c>
      <c r="U7291" s="24">
        <v>324901</v>
      </c>
      <c r="V7291" s="24">
        <v>568576</v>
      </c>
    </row>
    <row r="7292" spans="1:22" hidden="1" x14ac:dyDescent="0.3">
      <c r="A7292" s="55"/>
      <c r="B7292" s="55">
        <v>2023</v>
      </c>
      <c r="C7292" s="55" t="s">
        <v>544</v>
      </c>
      <c r="D7292" t="s">
        <v>114</v>
      </c>
      <c r="E7292" s="55" t="s">
        <v>548</v>
      </c>
      <c r="F7292" s="55" t="s">
        <v>476</v>
      </c>
      <c r="G7292" s="23">
        <v>3</v>
      </c>
      <c r="H7292" s="23" t="s">
        <v>31</v>
      </c>
      <c r="I7292" s="24">
        <v>100407</v>
      </c>
      <c r="J7292" s="24">
        <v>175713</v>
      </c>
      <c r="K7292" s="24">
        <v>138666</v>
      </c>
      <c r="L7292" s="24">
        <v>242666</v>
      </c>
      <c r="M7292" s="24">
        <v>175842</v>
      </c>
      <c r="N7292" s="24">
        <v>307724</v>
      </c>
      <c r="O7292" s="24">
        <v>229560</v>
      </c>
      <c r="P7292" s="24">
        <v>401730</v>
      </c>
      <c r="Q7292" s="24">
        <v>285934</v>
      </c>
      <c r="R7292" s="24">
        <v>500384</v>
      </c>
      <c r="S7292" s="24">
        <v>321746</v>
      </c>
      <c r="T7292" s="24">
        <v>563056</v>
      </c>
      <c r="U7292" s="24">
        <v>357015</v>
      </c>
      <c r="V7292" s="24">
        <v>624776</v>
      </c>
    </row>
    <row r="7293" spans="1:22" hidden="1" x14ac:dyDescent="0.3">
      <c r="A7293" s="55"/>
      <c r="B7293" s="55">
        <v>2023</v>
      </c>
      <c r="C7293" s="55" t="s">
        <v>544</v>
      </c>
      <c r="D7293" t="s">
        <v>114</v>
      </c>
      <c r="E7293" s="55" t="s">
        <v>548</v>
      </c>
      <c r="F7293" s="55" t="s">
        <v>476</v>
      </c>
      <c r="G7293" s="23">
        <v>4</v>
      </c>
      <c r="H7293" s="23" t="s">
        <v>29</v>
      </c>
      <c r="I7293" s="24">
        <v>112010</v>
      </c>
      <c r="J7293" s="24">
        <v>179216</v>
      </c>
      <c r="K7293" s="24">
        <v>156814</v>
      </c>
      <c r="L7293" s="24">
        <v>250903</v>
      </c>
      <c r="M7293" s="24">
        <v>201619</v>
      </c>
      <c r="N7293" s="24">
        <v>322590</v>
      </c>
      <c r="O7293" s="24">
        <v>268825</v>
      </c>
      <c r="P7293" s="24">
        <v>430120</v>
      </c>
      <c r="Q7293" s="24">
        <v>336031</v>
      </c>
      <c r="R7293" s="24">
        <v>537649</v>
      </c>
      <c r="S7293" s="24">
        <v>380835</v>
      </c>
      <c r="T7293" s="24">
        <v>609336</v>
      </c>
      <c r="U7293" s="24">
        <v>425639</v>
      </c>
      <c r="V7293" s="24">
        <v>681023</v>
      </c>
    </row>
    <row r="7294" spans="1:22" x14ac:dyDescent="0.3">
      <c r="B7294" s="54" t="s">
        <v>620</v>
      </c>
      <c r="C7294" t="s">
        <v>614</v>
      </c>
      <c r="D7294" t="s">
        <v>114</v>
      </c>
      <c r="E7294" t="s">
        <v>548</v>
      </c>
      <c r="F7294" s="58" t="s">
        <v>476</v>
      </c>
      <c r="G7294" s="23">
        <v>1</v>
      </c>
      <c r="H7294" s="23" t="s">
        <v>14</v>
      </c>
      <c r="I7294" s="24">
        <v>129003</v>
      </c>
      <c r="J7294" s="24">
        <v>225754</v>
      </c>
      <c r="K7294" s="24">
        <v>167330</v>
      </c>
      <c r="L7294" s="24">
        <v>292827</v>
      </c>
      <c r="M7294" s="24">
        <v>200590</v>
      </c>
      <c r="N7294" s="24">
        <v>351033</v>
      </c>
      <c r="O7294" s="24">
        <v>239813</v>
      </c>
      <c r="P7294" s="24">
        <v>419672</v>
      </c>
      <c r="Q7294" s="24">
        <v>282864</v>
      </c>
      <c r="R7294" s="24">
        <v>495013</v>
      </c>
      <c r="S7294" s="24">
        <v>310241</v>
      </c>
      <c r="T7294" s="24">
        <v>542921</v>
      </c>
      <c r="U7294" s="24">
        <v>335014</v>
      </c>
      <c r="V7294" s="24">
        <v>586275</v>
      </c>
    </row>
    <row r="7295" spans="1:22" x14ac:dyDescent="0.3">
      <c r="B7295" s="54" t="s">
        <v>620</v>
      </c>
      <c r="C7295" t="s">
        <v>614</v>
      </c>
      <c r="D7295" t="s">
        <v>114</v>
      </c>
      <c r="E7295" t="s">
        <v>548</v>
      </c>
      <c r="F7295" s="58" t="s">
        <v>476</v>
      </c>
      <c r="G7295" s="23">
        <v>2</v>
      </c>
      <c r="H7295" s="23" t="s">
        <v>30</v>
      </c>
      <c r="I7295" s="24">
        <v>111688</v>
      </c>
      <c r="J7295" s="24">
        <v>195453</v>
      </c>
      <c r="K7295" s="24">
        <v>146654</v>
      </c>
      <c r="L7295" s="24">
        <v>256645</v>
      </c>
      <c r="M7295" s="24">
        <v>178592</v>
      </c>
      <c r="N7295" s="24">
        <v>312536</v>
      </c>
      <c r="O7295" s="24">
        <v>219650</v>
      </c>
      <c r="P7295" s="24">
        <v>384388</v>
      </c>
      <c r="Q7295" s="24">
        <v>261583</v>
      </c>
      <c r="R7295" s="24">
        <v>457770</v>
      </c>
      <c r="S7295" s="24">
        <v>289018</v>
      </c>
      <c r="T7295" s="24">
        <v>505781</v>
      </c>
      <c r="U7295" s="24">
        <v>314198</v>
      </c>
      <c r="V7295" s="24">
        <v>549847</v>
      </c>
    </row>
    <row r="7296" spans="1:22" x14ac:dyDescent="0.3">
      <c r="B7296" s="54" t="s">
        <v>620</v>
      </c>
      <c r="C7296" t="s">
        <v>614</v>
      </c>
      <c r="D7296" t="s">
        <v>114</v>
      </c>
      <c r="E7296" t="s">
        <v>548</v>
      </c>
      <c r="F7296" s="58" t="s">
        <v>476</v>
      </c>
      <c r="G7296" s="23">
        <v>3</v>
      </c>
      <c r="H7296" s="23" t="s">
        <v>31</v>
      </c>
      <c r="I7296" s="24">
        <v>101090</v>
      </c>
      <c r="J7296" s="24">
        <v>176907</v>
      </c>
      <c r="K7296" s="24">
        <v>137410</v>
      </c>
      <c r="L7296" s="24">
        <v>240468</v>
      </c>
      <c r="M7296" s="24">
        <v>173632</v>
      </c>
      <c r="N7296" s="24">
        <v>303857</v>
      </c>
      <c r="O7296" s="24">
        <v>228462</v>
      </c>
      <c r="P7296" s="24">
        <v>399808</v>
      </c>
      <c r="Q7296" s="24">
        <v>282719</v>
      </c>
      <c r="R7296" s="24">
        <v>494759</v>
      </c>
      <c r="S7296" s="24">
        <v>318256</v>
      </c>
      <c r="T7296" s="24">
        <v>556948</v>
      </c>
      <c r="U7296" s="24">
        <v>353285</v>
      </c>
      <c r="V7296" s="24">
        <v>618248</v>
      </c>
    </row>
    <row r="7297" spans="1:22" x14ac:dyDescent="0.3">
      <c r="B7297" s="54" t="s">
        <v>620</v>
      </c>
      <c r="C7297" t="s">
        <v>614</v>
      </c>
      <c r="D7297" t="s">
        <v>114</v>
      </c>
      <c r="E7297" t="s">
        <v>548</v>
      </c>
      <c r="F7297" s="58" t="s">
        <v>476</v>
      </c>
      <c r="G7297" s="23">
        <v>4</v>
      </c>
      <c r="H7297" s="23" t="s">
        <v>29</v>
      </c>
      <c r="I7297" s="24">
        <v>113822</v>
      </c>
      <c r="J7297" s="24">
        <v>182115</v>
      </c>
      <c r="K7297" s="24">
        <v>159351</v>
      </c>
      <c r="L7297" s="24">
        <v>254962</v>
      </c>
      <c r="M7297" s="24">
        <v>204880</v>
      </c>
      <c r="N7297" s="24">
        <v>327808</v>
      </c>
      <c r="O7297" s="24">
        <v>273173</v>
      </c>
      <c r="P7297" s="24">
        <v>437077</v>
      </c>
      <c r="Q7297" s="24">
        <v>341466</v>
      </c>
      <c r="R7297" s="24">
        <v>546346</v>
      </c>
      <c r="S7297" s="24">
        <v>386995</v>
      </c>
      <c r="T7297" s="24">
        <v>619192</v>
      </c>
      <c r="U7297" s="24">
        <v>432524</v>
      </c>
      <c r="V7297" s="24">
        <v>692039</v>
      </c>
    </row>
    <row r="7298" spans="1:22" hidden="1" x14ac:dyDescent="0.3">
      <c r="A7298" s="55"/>
      <c r="B7298" s="55">
        <v>2023</v>
      </c>
      <c r="C7298" s="55" t="s">
        <v>184</v>
      </c>
      <c r="D7298" t="s">
        <v>93</v>
      </c>
      <c r="E7298" s="55" t="s">
        <v>528</v>
      </c>
      <c r="F7298" s="55" t="s">
        <v>366</v>
      </c>
      <c r="G7298" s="23">
        <v>1</v>
      </c>
      <c r="H7298" s="23" t="s">
        <v>14</v>
      </c>
      <c r="I7298" s="24">
        <v>129276</v>
      </c>
      <c r="J7298" s="24">
        <v>226232</v>
      </c>
      <c r="K7298" s="24">
        <v>167819</v>
      </c>
      <c r="L7298" s="24">
        <v>293683</v>
      </c>
      <c r="M7298" s="24">
        <v>200557</v>
      </c>
      <c r="N7298" s="24">
        <v>350974</v>
      </c>
      <c r="O7298" s="24">
        <v>239173</v>
      </c>
      <c r="P7298" s="24">
        <v>418553</v>
      </c>
      <c r="Q7298" s="24">
        <v>282207</v>
      </c>
      <c r="R7298" s="24">
        <v>493862</v>
      </c>
      <c r="S7298" s="24">
        <v>309594</v>
      </c>
      <c r="T7298" s="24">
        <v>541789</v>
      </c>
      <c r="U7298" s="24">
        <v>335374</v>
      </c>
      <c r="V7298" s="24">
        <v>586904</v>
      </c>
    </row>
    <row r="7299" spans="1:22" hidden="1" x14ac:dyDescent="0.3">
      <c r="A7299" s="55"/>
      <c r="B7299" s="55">
        <v>2023</v>
      </c>
      <c r="C7299" s="55" t="s">
        <v>184</v>
      </c>
      <c r="D7299" t="s">
        <v>93</v>
      </c>
      <c r="E7299" s="55" t="s">
        <v>528</v>
      </c>
      <c r="F7299" s="55" t="s">
        <v>366</v>
      </c>
      <c r="G7299" s="23">
        <v>2</v>
      </c>
      <c r="H7299" s="23" t="s">
        <v>30</v>
      </c>
      <c r="I7299" s="24">
        <v>108412</v>
      </c>
      <c r="J7299" s="24">
        <v>189720</v>
      </c>
      <c r="K7299" s="24">
        <v>144208</v>
      </c>
      <c r="L7299" s="24">
        <v>252364</v>
      </c>
      <c r="M7299" s="24">
        <v>177403</v>
      </c>
      <c r="N7299" s="24">
        <v>310455</v>
      </c>
      <c r="O7299" s="24">
        <v>222708</v>
      </c>
      <c r="P7299" s="24">
        <v>389739</v>
      </c>
      <c r="Q7299" s="24">
        <v>269105</v>
      </c>
      <c r="R7299" s="24">
        <v>470933</v>
      </c>
      <c r="S7299" s="24">
        <v>297068</v>
      </c>
      <c r="T7299" s="24">
        <v>519869</v>
      </c>
      <c r="U7299" s="24">
        <v>323227</v>
      </c>
      <c r="V7299" s="24">
        <v>565648</v>
      </c>
    </row>
    <row r="7300" spans="1:22" hidden="1" x14ac:dyDescent="0.3">
      <c r="A7300" s="55"/>
      <c r="B7300" s="55">
        <v>2023</v>
      </c>
      <c r="C7300" s="55" t="s">
        <v>184</v>
      </c>
      <c r="D7300" t="s">
        <v>93</v>
      </c>
      <c r="E7300" s="55" t="s">
        <v>528</v>
      </c>
      <c r="F7300" s="55" t="s">
        <v>366</v>
      </c>
      <c r="G7300" s="23">
        <v>3</v>
      </c>
      <c r="H7300" s="23" t="s">
        <v>31</v>
      </c>
      <c r="I7300" s="24">
        <v>100054</v>
      </c>
      <c r="J7300" s="24">
        <v>175094</v>
      </c>
      <c r="K7300" s="24">
        <v>138189</v>
      </c>
      <c r="L7300" s="24">
        <v>241830</v>
      </c>
      <c r="M7300" s="24">
        <v>175250</v>
      </c>
      <c r="N7300" s="24">
        <v>306688</v>
      </c>
      <c r="O7300" s="24">
        <v>228816</v>
      </c>
      <c r="P7300" s="24">
        <v>400429</v>
      </c>
      <c r="Q7300" s="24">
        <v>285014</v>
      </c>
      <c r="R7300" s="24">
        <v>498774</v>
      </c>
      <c r="S7300" s="24">
        <v>320725</v>
      </c>
      <c r="T7300" s="24">
        <v>561269</v>
      </c>
      <c r="U7300" s="24">
        <v>355897</v>
      </c>
      <c r="V7300" s="24">
        <v>622820</v>
      </c>
    </row>
    <row r="7301" spans="1:22" hidden="1" x14ac:dyDescent="0.3">
      <c r="A7301" s="55"/>
      <c r="B7301" s="55">
        <v>2023</v>
      </c>
      <c r="C7301" s="55" t="s">
        <v>184</v>
      </c>
      <c r="D7301" t="s">
        <v>93</v>
      </c>
      <c r="E7301" s="55" t="s">
        <v>528</v>
      </c>
      <c r="F7301" s="55" t="s">
        <v>366</v>
      </c>
      <c r="G7301" s="23">
        <v>4</v>
      </c>
      <c r="H7301" s="23" t="s">
        <v>29</v>
      </c>
      <c r="I7301" s="24">
        <v>111459</v>
      </c>
      <c r="J7301" s="24">
        <v>178334</v>
      </c>
      <c r="K7301" s="24">
        <v>156043</v>
      </c>
      <c r="L7301" s="24">
        <v>249668</v>
      </c>
      <c r="M7301" s="24">
        <v>200626</v>
      </c>
      <c r="N7301" s="24">
        <v>321002</v>
      </c>
      <c r="O7301" s="24">
        <v>267502</v>
      </c>
      <c r="P7301" s="24">
        <v>428003</v>
      </c>
      <c r="Q7301" s="24">
        <v>334377</v>
      </c>
      <c r="R7301" s="24">
        <v>535003</v>
      </c>
      <c r="S7301" s="24">
        <v>378961</v>
      </c>
      <c r="T7301" s="24">
        <v>606337</v>
      </c>
      <c r="U7301" s="24">
        <v>423544</v>
      </c>
      <c r="V7301" s="24">
        <v>677671</v>
      </c>
    </row>
    <row r="7302" spans="1:22" x14ac:dyDescent="0.3">
      <c r="B7302" s="54" t="s">
        <v>620</v>
      </c>
      <c r="C7302" t="s">
        <v>613</v>
      </c>
      <c r="D7302" t="s">
        <v>93</v>
      </c>
      <c r="E7302" t="s">
        <v>529</v>
      </c>
      <c r="F7302" s="58" t="s">
        <v>366</v>
      </c>
      <c r="G7302" s="23">
        <v>1</v>
      </c>
      <c r="H7302" s="23" t="s">
        <v>14</v>
      </c>
      <c r="I7302" s="24">
        <v>128958</v>
      </c>
      <c r="J7302" s="24">
        <v>225676</v>
      </c>
      <c r="K7302" s="24">
        <v>167235</v>
      </c>
      <c r="L7302" s="24">
        <v>292662</v>
      </c>
      <c r="M7302" s="24">
        <v>200453</v>
      </c>
      <c r="N7302" s="24">
        <v>350792</v>
      </c>
      <c r="O7302" s="24">
        <v>239612</v>
      </c>
      <c r="P7302" s="24">
        <v>419321</v>
      </c>
      <c r="Q7302" s="24">
        <v>282596</v>
      </c>
      <c r="R7302" s="24">
        <v>494544</v>
      </c>
      <c r="S7302" s="24">
        <v>309933</v>
      </c>
      <c r="T7302" s="24">
        <v>542383</v>
      </c>
      <c r="U7302" s="24">
        <v>334648</v>
      </c>
      <c r="V7302" s="24">
        <v>585633</v>
      </c>
    </row>
    <row r="7303" spans="1:22" x14ac:dyDescent="0.3">
      <c r="B7303" s="54" t="s">
        <v>620</v>
      </c>
      <c r="C7303" t="s">
        <v>613</v>
      </c>
      <c r="D7303" t="s">
        <v>93</v>
      </c>
      <c r="E7303" t="s">
        <v>529</v>
      </c>
      <c r="F7303" s="58" t="s">
        <v>366</v>
      </c>
      <c r="G7303" s="23">
        <v>2</v>
      </c>
      <c r="H7303" s="23" t="s">
        <v>30</v>
      </c>
      <c r="I7303" s="24">
        <v>111803</v>
      </c>
      <c r="J7303" s="24">
        <v>195656</v>
      </c>
      <c r="K7303" s="24">
        <v>146751</v>
      </c>
      <c r="L7303" s="24">
        <v>256815</v>
      </c>
      <c r="M7303" s="24">
        <v>178658</v>
      </c>
      <c r="N7303" s="24">
        <v>312651</v>
      </c>
      <c r="O7303" s="24">
        <v>219636</v>
      </c>
      <c r="P7303" s="24">
        <v>384363</v>
      </c>
      <c r="Q7303" s="24">
        <v>261512</v>
      </c>
      <c r="R7303" s="24">
        <v>457645</v>
      </c>
      <c r="S7303" s="24">
        <v>288915</v>
      </c>
      <c r="T7303" s="24">
        <v>505600</v>
      </c>
      <c r="U7303" s="24">
        <v>314051</v>
      </c>
      <c r="V7303" s="24">
        <v>549589</v>
      </c>
    </row>
    <row r="7304" spans="1:22" x14ac:dyDescent="0.3">
      <c r="B7304" s="54" t="s">
        <v>620</v>
      </c>
      <c r="C7304" t="s">
        <v>613</v>
      </c>
      <c r="D7304" t="s">
        <v>93</v>
      </c>
      <c r="E7304" t="s">
        <v>529</v>
      </c>
      <c r="F7304" s="58" t="s">
        <v>366</v>
      </c>
      <c r="G7304" s="23">
        <v>3</v>
      </c>
      <c r="H7304" s="23" t="s">
        <v>31</v>
      </c>
      <c r="I7304" s="24">
        <v>101373</v>
      </c>
      <c r="J7304" s="24">
        <v>177402</v>
      </c>
      <c r="K7304" s="24">
        <v>137844</v>
      </c>
      <c r="L7304" s="24">
        <v>241227</v>
      </c>
      <c r="M7304" s="24">
        <v>174218</v>
      </c>
      <c r="N7304" s="24">
        <v>304882</v>
      </c>
      <c r="O7304" s="24">
        <v>229271</v>
      </c>
      <c r="P7304" s="24">
        <v>401225</v>
      </c>
      <c r="Q7304" s="24">
        <v>283758</v>
      </c>
      <c r="R7304" s="24">
        <v>496576</v>
      </c>
      <c r="S7304" s="24">
        <v>319453</v>
      </c>
      <c r="T7304" s="24">
        <v>559043</v>
      </c>
      <c r="U7304" s="24">
        <v>354645</v>
      </c>
      <c r="V7304" s="24">
        <v>620629</v>
      </c>
    </row>
    <row r="7305" spans="1:22" x14ac:dyDescent="0.3">
      <c r="B7305" s="54" t="s">
        <v>620</v>
      </c>
      <c r="C7305" t="s">
        <v>613</v>
      </c>
      <c r="D7305" t="s">
        <v>93</v>
      </c>
      <c r="E7305" t="s">
        <v>529</v>
      </c>
      <c r="F7305" s="58" t="s">
        <v>366</v>
      </c>
      <c r="G7305" s="23">
        <v>4</v>
      </c>
      <c r="H7305" s="23" t="s">
        <v>29</v>
      </c>
      <c r="I7305" s="24">
        <v>113786</v>
      </c>
      <c r="J7305" s="24">
        <v>182058</v>
      </c>
      <c r="K7305" s="24">
        <v>159301</v>
      </c>
      <c r="L7305" s="24">
        <v>254882</v>
      </c>
      <c r="M7305" s="24">
        <v>204816</v>
      </c>
      <c r="N7305" s="24">
        <v>327705</v>
      </c>
      <c r="O7305" s="24">
        <v>273088</v>
      </c>
      <c r="P7305" s="24">
        <v>436940</v>
      </c>
      <c r="Q7305" s="24">
        <v>341359</v>
      </c>
      <c r="R7305" s="24">
        <v>546175</v>
      </c>
      <c r="S7305" s="24">
        <v>386874</v>
      </c>
      <c r="T7305" s="24">
        <v>618998</v>
      </c>
      <c r="U7305" s="24">
        <v>432389</v>
      </c>
      <c r="V7305" s="24">
        <v>691822</v>
      </c>
    </row>
    <row r="7306" spans="1:22" hidden="1" x14ac:dyDescent="0.3">
      <c r="A7306" s="55"/>
      <c r="B7306" s="55">
        <v>2023</v>
      </c>
      <c r="C7306" s="55" t="s">
        <v>538</v>
      </c>
      <c r="D7306" t="s">
        <v>108</v>
      </c>
      <c r="E7306" s="55" t="s">
        <v>541</v>
      </c>
      <c r="F7306" s="55" t="s">
        <v>483</v>
      </c>
      <c r="G7306" s="23">
        <v>1</v>
      </c>
      <c r="H7306" s="23" t="s">
        <v>14</v>
      </c>
      <c r="I7306" s="24">
        <v>125592</v>
      </c>
      <c r="J7306" s="24">
        <v>219786</v>
      </c>
      <c r="K7306" s="24">
        <v>163074</v>
      </c>
      <c r="L7306" s="24">
        <v>285380</v>
      </c>
      <c r="M7306" s="24">
        <v>194920</v>
      </c>
      <c r="N7306" s="24">
        <v>341110</v>
      </c>
      <c r="O7306" s="24">
        <v>232497</v>
      </c>
      <c r="P7306" s="24">
        <v>406870</v>
      </c>
      <c r="Q7306" s="24">
        <v>274362</v>
      </c>
      <c r="R7306" s="24">
        <v>480133</v>
      </c>
      <c r="S7306" s="24">
        <v>301001</v>
      </c>
      <c r="T7306" s="24">
        <v>526752</v>
      </c>
      <c r="U7306" s="24">
        <v>326090</v>
      </c>
      <c r="V7306" s="24">
        <v>570657</v>
      </c>
    </row>
    <row r="7307" spans="1:22" hidden="1" x14ac:dyDescent="0.3">
      <c r="A7307" s="55"/>
      <c r="B7307" s="55">
        <v>2023</v>
      </c>
      <c r="C7307" s="55" t="s">
        <v>538</v>
      </c>
      <c r="D7307" t="s">
        <v>108</v>
      </c>
      <c r="E7307" s="55" t="s">
        <v>541</v>
      </c>
      <c r="F7307" s="55" t="s">
        <v>483</v>
      </c>
      <c r="G7307" s="23">
        <v>2</v>
      </c>
      <c r="H7307" s="23" t="s">
        <v>30</v>
      </c>
      <c r="I7307" s="24">
        <v>105118</v>
      </c>
      <c r="J7307" s="24">
        <v>183956</v>
      </c>
      <c r="K7307" s="24">
        <v>139905</v>
      </c>
      <c r="L7307" s="24">
        <v>244834</v>
      </c>
      <c r="M7307" s="24">
        <v>172199</v>
      </c>
      <c r="N7307" s="24">
        <v>301348</v>
      </c>
      <c r="O7307" s="24">
        <v>216340</v>
      </c>
      <c r="P7307" s="24">
        <v>378594</v>
      </c>
      <c r="Q7307" s="24">
        <v>261504</v>
      </c>
      <c r="R7307" s="24">
        <v>457633</v>
      </c>
      <c r="S7307" s="24">
        <v>288710</v>
      </c>
      <c r="T7307" s="24">
        <v>505242</v>
      </c>
      <c r="U7307" s="24">
        <v>314171</v>
      </c>
      <c r="V7307" s="24">
        <v>549799</v>
      </c>
    </row>
    <row r="7308" spans="1:22" hidden="1" x14ac:dyDescent="0.3">
      <c r="A7308" s="55"/>
      <c r="B7308" s="55">
        <v>2023</v>
      </c>
      <c r="C7308" s="55" t="s">
        <v>538</v>
      </c>
      <c r="D7308" t="s">
        <v>108</v>
      </c>
      <c r="E7308" s="55" t="s">
        <v>541</v>
      </c>
      <c r="F7308" s="55" t="s">
        <v>483</v>
      </c>
      <c r="G7308" s="23">
        <v>3</v>
      </c>
      <c r="H7308" s="23" t="s">
        <v>31</v>
      </c>
      <c r="I7308" s="24">
        <v>96883</v>
      </c>
      <c r="J7308" s="24">
        <v>169545</v>
      </c>
      <c r="K7308" s="24">
        <v>133785</v>
      </c>
      <c r="L7308" s="24">
        <v>234124</v>
      </c>
      <c r="M7308" s="24">
        <v>169634</v>
      </c>
      <c r="N7308" s="24">
        <v>296859</v>
      </c>
      <c r="O7308" s="24">
        <v>221418</v>
      </c>
      <c r="P7308" s="24">
        <v>387482</v>
      </c>
      <c r="Q7308" s="24">
        <v>275785</v>
      </c>
      <c r="R7308" s="24">
        <v>482624</v>
      </c>
      <c r="S7308" s="24">
        <v>310308</v>
      </c>
      <c r="T7308" s="24">
        <v>543040</v>
      </c>
      <c r="U7308" s="24">
        <v>344303</v>
      </c>
      <c r="V7308" s="24">
        <v>602530</v>
      </c>
    </row>
    <row r="7309" spans="1:22" hidden="1" x14ac:dyDescent="0.3">
      <c r="A7309" s="55"/>
      <c r="B7309" s="55">
        <v>2023</v>
      </c>
      <c r="C7309" s="55" t="s">
        <v>538</v>
      </c>
      <c r="D7309" t="s">
        <v>108</v>
      </c>
      <c r="E7309" s="55" t="s">
        <v>541</v>
      </c>
      <c r="F7309" s="55" t="s">
        <v>483</v>
      </c>
      <c r="G7309" s="23">
        <v>4</v>
      </c>
      <c r="H7309" s="23" t="s">
        <v>29</v>
      </c>
      <c r="I7309" s="24">
        <v>108278</v>
      </c>
      <c r="J7309" s="24">
        <v>173245</v>
      </c>
      <c r="K7309" s="24">
        <v>151590</v>
      </c>
      <c r="L7309" s="24">
        <v>242543</v>
      </c>
      <c r="M7309" s="24">
        <v>194901</v>
      </c>
      <c r="N7309" s="24">
        <v>311842</v>
      </c>
      <c r="O7309" s="24">
        <v>259868</v>
      </c>
      <c r="P7309" s="24">
        <v>415789</v>
      </c>
      <c r="Q7309" s="24">
        <v>324835</v>
      </c>
      <c r="R7309" s="24">
        <v>519736</v>
      </c>
      <c r="S7309" s="24">
        <v>368146</v>
      </c>
      <c r="T7309" s="24">
        <v>589034</v>
      </c>
      <c r="U7309" s="24">
        <v>411458</v>
      </c>
      <c r="V7309" s="24">
        <v>658332</v>
      </c>
    </row>
    <row r="7310" spans="1:22" x14ac:dyDescent="0.3">
      <c r="B7310" s="54" t="s">
        <v>620</v>
      </c>
      <c r="C7310" t="s">
        <v>615</v>
      </c>
      <c r="D7310" t="s">
        <v>108</v>
      </c>
      <c r="E7310" t="s">
        <v>541</v>
      </c>
      <c r="F7310" s="58" t="s">
        <v>483</v>
      </c>
      <c r="G7310" s="23">
        <v>1</v>
      </c>
      <c r="H7310" s="23" t="s">
        <v>14</v>
      </c>
      <c r="I7310" s="24">
        <v>126391</v>
      </c>
      <c r="J7310" s="24">
        <v>221184</v>
      </c>
      <c r="K7310" s="24">
        <v>163835</v>
      </c>
      <c r="L7310" s="24">
        <v>286712</v>
      </c>
      <c r="M7310" s="24">
        <v>196330</v>
      </c>
      <c r="N7310" s="24">
        <v>343578</v>
      </c>
      <c r="O7310" s="24">
        <v>234614</v>
      </c>
      <c r="P7310" s="24">
        <v>410574</v>
      </c>
      <c r="Q7310" s="24">
        <v>276641</v>
      </c>
      <c r="R7310" s="24">
        <v>484122</v>
      </c>
      <c r="S7310" s="24">
        <v>303375</v>
      </c>
      <c r="T7310" s="24">
        <v>530906</v>
      </c>
      <c r="U7310" s="24">
        <v>327500</v>
      </c>
      <c r="V7310" s="24">
        <v>573125</v>
      </c>
    </row>
    <row r="7311" spans="1:22" x14ac:dyDescent="0.3">
      <c r="B7311" s="54" t="s">
        <v>620</v>
      </c>
      <c r="C7311" t="s">
        <v>615</v>
      </c>
      <c r="D7311" t="s">
        <v>108</v>
      </c>
      <c r="E7311" t="s">
        <v>541</v>
      </c>
      <c r="F7311" s="58" t="s">
        <v>483</v>
      </c>
      <c r="G7311" s="23">
        <v>2</v>
      </c>
      <c r="H7311" s="23" t="s">
        <v>30</v>
      </c>
      <c r="I7311" s="24">
        <v>109877</v>
      </c>
      <c r="J7311" s="24">
        <v>192286</v>
      </c>
      <c r="K7311" s="24">
        <v>144117</v>
      </c>
      <c r="L7311" s="24">
        <v>252205</v>
      </c>
      <c r="M7311" s="24">
        <v>175350</v>
      </c>
      <c r="N7311" s="24">
        <v>306863</v>
      </c>
      <c r="O7311" s="24">
        <v>215385</v>
      </c>
      <c r="P7311" s="24">
        <v>376924</v>
      </c>
      <c r="Q7311" s="24">
        <v>256345</v>
      </c>
      <c r="R7311" s="24">
        <v>448603</v>
      </c>
      <c r="S7311" s="24">
        <v>283159</v>
      </c>
      <c r="T7311" s="24">
        <v>495527</v>
      </c>
      <c r="U7311" s="24">
        <v>307725</v>
      </c>
      <c r="V7311" s="24">
        <v>538518</v>
      </c>
    </row>
    <row r="7312" spans="1:22" x14ac:dyDescent="0.3">
      <c r="B7312" s="54" t="s">
        <v>620</v>
      </c>
      <c r="C7312" t="s">
        <v>615</v>
      </c>
      <c r="D7312" t="s">
        <v>108</v>
      </c>
      <c r="E7312" t="s">
        <v>541</v>
      </c>
      <c r="F7312" s="58" t="s">
        <v>483</v>
      </c>
      <c r="G7312" s="23">
        <v>3</v>
      </c>
      <c r="H7312" s="23" t="s">
        <v>31</v>
      </c>
      <c r="I7312" s="24">
        <v>99972</v>
      </c>
      <c r="J7312" s="24">
        <v>174952</v>
      </c>
      <c r="K7312" s="24">
        <v>136036</v>
      </c>
      <c r="L7312" s="24">
        <v>238063</v>
      </c>
      <c r="M7312" s="24">
        <v>172006</v>
      </c>
      <c r="N7312" s="24">
        <v>301011</v>
      </c>
      <c r="O7312" s="24">
        <v>226435</v>
      </c>
      <c r="P7312" s="24">
        <v>396261</v>
      </c>
      <c r="Q7312" s="24">
        <v>280318</v>
      </c>
      <c r="R7312" s="24">
        <v>490556</v>
      </c>
      <c r="S7312" s="24">
        <v>315635</v>
      </c>
      <c r="T7312" s="24">
        <v>552360</v>
      </c>
      <c r="U7312" s="24">
        <v>350467</v>
      </c>
      <c r="V7312" s="24">
        <v>613317</v>
      </c>
    </row>
    <row r="7313" spans="1:22" x14ac:dyDescent="0.3">
      <c r="B7313" s="54" t="s">
        <v>620</v>
      </c>
      <c r="C7313" t="s">
        <v>615</v>
      </c>
      <c r="D7313" t="s">
        <v>108</v>
      </c>
      <c r="E7313" t="s">
        <v>541</v>
      </c>
      <c r="F7313" s="58" t="s">
        <v>483</v>
      </c>
      <c r="G7313" s="23">
        <v>4</v>
      </c>
      <c r="H7313" s="23" t="s">
        <v>29</v>
      </c>
      <c r="I7313" s="24">
        <v>111529</v>
      </c>
      <c r="J7313" s="24">
        <v>178446</v>
      </c>
      <c r="K7313" s="24">
        <v>156141</v>
      </c>
      <c r="L7313" s="24">
        <v>249825</v>
      </c>
      <c r="M7313" s="24">
        <v>200752</v>
      </c>
      <c r="N7313" s="24">
        <v>321203</v>
      </c>
      <c r="O7313" s="24">
        <v>267670</v>
      </c>
      <c r="P7313" s="24">
        <v>428271</v>
      </c>
      <c r="Q7313" s="24">
        <v>334587</v>
      </c>
      <c r="R7313" s="24">
        <v>535339</v>
      </c>
      <c r="S7313" s="24">
        <v>379198</v>
      </c>
      <c r="T7313" s="24">
        <v>606718</v>
      </c>
      <c r="U7313" s="24">
        <v>423810</v>
      </c>
      <c r="V7313" s="24">
        <v>678096</v>
      </c>
    </row>
    <row r="7314" spans="1:22" hidden="1" x14ac:dyDescent="0.3">
      <c r="A7314" s="55"/>
      <c r="B7314" s="55">
        <v>2023</v>
      </c>
      <c r="C7314" s="55" t="s">
        <v>533</v>
      </c>
      <c r="D7314" t="s">
        <v>150</v>
      </c>
      <c r="E7314" s="55" t="s">
        <v>535</v>
      </c>
      <c r="F7314" s="55" t="s">
        <v>359</v>
      </c>
      <c r="G7314" s="23">
        <v>1</v>
      </c>
      <c r="H7314" s="23" t="s">
        <v>14</v>
      </c>
      <c r="I7314" s="24">
        <v>118837</v>
      </c>
      <c r="J7314" s="24">
        <v>207965</v>
      </c>
      <c r="K7314" s="24">
        <v>154364</v>
      </c>
      <c r="L7314" s="24">
        <v>270137</v>
      </c>
      <c r="M7314" s="24">
        <v>184561</v>
      </c>
      <c r="N7314" s="24">
        <v>322982</v>
      </c>
      <c r="O7314" s="24">
        <v>220214</v>
      </c>
      <c r="P7314" s="24">
        <v>385375</v>
      </c>
      <c r="Q7314" s="24">
        <v>259919</v>
      </c>
      <c r="R7314" s="24">
        <v>454858</v>
      </c>
      <c r="S7314" s="24">
        <v>285178</v>
      </c>
      <c r="T7314" s="24">
        <v>499061</v>
      </c>
      <c r="U7314" s="24">
        <v>308987</v>
      </c>
      <c r="V7314" s="24">
        <v>540726</v>
      </c>
    </row>
    <row r="7315" spans="1:22" hidden="1" x14ac:dyDescent="0.3">
      <c r="A7315" s="55"/>
      <c r="B7315" s="55">
        <v>2023</v>
      </c>
      <c r="C7315" s="55" t="s">
        <v>533</v>
      </c>
      <c r="D7315" t="s">
        <v>150</v>
      </c>
      <c r="E7315" s="55" t="s">
        <v>535</v>
      </c>
      <c r="F7315" s="55" t="s">
        <v>359</v>
      </c>
      <c r="G7315" s="23">
        <v>2</v>
      </c>
      <c r="H7315" s="23" t="s">
        <v>30</v>
      </c>
      <c r="I7315" s="24">
        <v>99139</v>
      </c>
      <c r="J7315" s="24">
        <v>173493</v>
      </c>
      <c r="K7315" s="24">
        <v>132073</v>
      </c>
      <c r="L7315" s="24">
        <v>231128</v>
      </c>
      <c r="M7315" s="24">
        <v>162701</v>
      </c>
      <c r="N7315" s="24">
        <v>284727</v>
      </c>
      <c r="O7315" s="24">
        <v>204669</v>
      </c>
      <c r="P7315" s="24">
        <v>358171</v>
      </c>
      <c r="Q7315" s="24">
        <v>247549</v>
      </c>
      <c r="R7315" s="24">
        <v>433210</v>
      </c>
      <c r="S7315" s="24">
        <v>273352</v>
      </c>
      <c r="T7315" s="24">
        <v>478366</v>
      </c>
      <c r="U7315" s="24">
        <v>297519</v>
      </c>
      <c r="V7315" s="24">
        <v>520658</v>
      </c>
    </row>
    <row r="7316" spans="1:22" hidden="1" x14ac:dyDescent="0.3">
      <c r="A7316" s="55"/>
      <c r="B7316" s="55">
        <v>2023</v>
      </c>
      <c r="C7316" s="55" t="s">
        <v>533</v>
      </c>
      <c r="D7316" t="s">
        <v>150</v>
      </c>
      <c r="E7316" s="55" t="s">
        <v>535</v>
      </c>
      <c r="F7316" s="55" t="s">
        <v>359</v>
      </c>
      <c r="G7316" s="23">
        <v>3</v>
      </c>
      <c r="H7316" s="23" t="s">
        <v>31</v>
      </c>
      <c r="I7316" s="24">
        <v>91165</v>
      </c>
      <c r="J7316" s="24">
        <v>159538</v>
      </c>
      <c r="K7316" s="24">
        <v>125850</v>
      </c>
      <c r="L7316" s="24">
        <v>220237</v>
      </c>
      <c r="M7316" s="24">
        <v>159521</v>
      </c>
      <c r="N7316" s="24">
        <v>279162</v>
      </c>
      <c r="O7316" s="24">
        <v>208115</v>
      </c>
      <c r="P7316" s="24">
        <v>364201</v>
      </c>
      <c r="Q7316" s="24">
        <v>259193</v>
      </c>
      <c r="R7316" s="24">
        <v>453588</v>
      </c>
      <c r="S7316" s="24">
        <v>291590</v>
      </c>
      <c r="T7316" s="24">
        <v>510282</v>
      </c>
      <c r="U7316" s="24">
        <v>323477</v>
      </c>
      <c r="V7316" s="24">
        <v>566086</v>
      </c>
    </row>
    <row r="7317" spans="1:22" hidden="1" x14ac:dyDescent="0.3">
      <c r="A7317" s="55"/>
      <c r="B7317" s="55">
        <v>2023</v>
      </c>
      <c r="C7317" s="55" t="s">
        <v>533</v>
      </c>
      <c r="D7317" t="s">
        <v>150</v>
      </c>
      <c r="E7317" s="55" t="s">
        <v>535</v>
      </c>
      <c r="F7317" s="55" t="s">
        <v>359</v>
      </c>
      <c r="G7317" s="23">
        <v>4</v>
      </c>
      <c r="H7317" s="23" t="s">
        <v>29</v>
      </c>
      <c r="I7317" s="24">
        <v>102448</v>
      </c>
      <c r="J7317" s="24">
        <v>163916</v>
      </c>
      <c r="K7317" s="24">
        <v>143427</v>
      </c>
      <c r="L7317" s="24">
        <v>229483</v>
      </c>
      <c r="M7317" s="24">
        <v>184406</v>
      </c>
      <c r="N7317" s="24">
        <v>295049</v>
      </c>
      <c r="O7317" s="24">
        <v>245874</v>
      </c>
      <c r="P7317" s="24">
        <v>393399</v>
      </c>
      <c r="Q7317" s="24">
        <v>307343</v>
      </c>
      <c r="R7317" s="24">
        <v>491749</v>
      </c>
      <c r="S7317" s="24">
        <v>348322</v>
      </c>
      <c r="T7317" s="24">
        <v>557315</v>
      </c>
      <c r="U7317" s="24">
        <v>389301</v>
      </c>
      <c r="V7317" s="24">
        <v>622882</v>
      </c>
    </row>
    <row r="7318" spans="1:22" x14ac:dyDescent="0.3">
      <c r="B7318" s="54" t="s">
        <v>620</v>
      </c>
      <c r="C7318" t="s">
        <v>609</v>
      </c>
      <c r="D7318" t="s">
        <v>150</v>
      </c>
      <c r="E7318" t="s">
        <v>535</v>
      </c>
      <c r="F7318" s="58" t="s">
        <v>359</v>
      </c>
      <c r="G7318" s="23">
        <v>1</v>
      </c>
      <c r="H7318" s="23" t="s">
        <v>14</v>
      </c>
      <c r="I7318" s="24">
        <v>116712</v>
      </c>
      <c r="J7318" s="24">
        <v>204246</v>
      </c>
      <c r="K7318" s="24">
        <v>151475</v>
      </c>
      <c r="L7318" s="24">
        <v>265081</v>
      </c>
      <c r="M7318" s="24">
        <v>181642</v>
      </c>
      <c r="N7318" s="24">
        <v>317873</v>
      </c>
      <c r="O7318" s="24">
        <v>217246</v>
      </c>
      <c r="P7318" s="24">
        <v>380180</v>
      </c>
      <c r="Q7318" s="24">
        <v>256320</v>
      </c>
      <c r="R7318" s="24">
        <v>448561</v>
      </c>
      <c r="S7318" s="24">
        <v>281160</v>
      </c>
      <c r="T7318" s="24">
        <v>492030</v>
      </c>
      <c r="U7318" s="24">
        <v>303694</v>
      </c>
      <c r="V7318" s="24">
        <v>531465</v>
      </c>
    </row>
    <row r="7319" spans="1:22" x14ac:dyDescent="0.3">
      <c r="B7319" s="54" t="s">
        <v>620</v>
      </c>
      <c r="C7319" t="s">
        <v>609</v>
      </c>
      <c r="D7319" t="s">
        <v>150</v>
      </c>
      <c r="E7319" t="s">
        <v>535</v>
      </c>
      <c r="F7319" s="58" t="s">
        <v>359</v>
      </c>
      <c r="G7319" s="23">
        <v>2</v>
      </c>
      <c r="H7319" s="23" t="s">
        <v>30</v>
      </c>
      <c r="I7319" s="24">
        <v>100678</v>
      </c>
      <c r="J7319" s="24">
        <v>176186</v>
      </c>
      <c r="K7319" s="24">
        <v>132329</v>
      </c>
      <c r="L7319" s="24">
        <v>231576</v>
      </c>
      <c r="M7319" s="24">
        <v>161271</v>
      </c>
      <c r="N7319" s="24">
        <v>282224</v>
      </c>
      <c r="O7319" s="24">
        <v>198575</v>
      </c>
      <c r="P7319" s="24">
        <v>347506</v>
      </c>
      <c r="Q7319" s="24">
        <v>236613</v>
      </c>
      <c r="R7319" s="24">
        <v>414073</v>
      </c>
      <c r="S7319" s="24">
        <v>261488</v>
      </c>
      <c r="T7319" s="24">
        <v>457603</v>
      </c>
      <c r="U7319" s="24">
        <v>284355</v>
      </c>
      <c r="V7319" s="24">
        <v>497622</v>
      </c>
    </row>
    <row r="7320" spans="1:22" x14ac:dyDescent="0.3">
      <c r="B7320" s="54" t="s">
        <v>620</v>
      </c>
      <c r="C7320" t="s">
        <v>609</v>
      </c>
      <c r="D7320" t="s">
        <v>150</v>
      </c>
      <c r="E7320" t="s">
        <v>535</v>
      </c>
      <c r="F7320" s="58" t="s">
        <v>359</v>
      </c>
      <c r="G7320" s="23">
        <v>3</v>
      </c>
      <c r="H7320" s="23" t="s">
        <v>31</v>
      </c>
      <c r="I7320" s="24">
        <v>90699</v>
      </c>
      <c r="J7320" s="24">
        <v>158724</v>
      </c>
      <c r="K7320" s="24">
        <v>123167</v>
      </c>
      <c r="L7320" s="24">
        <v>215543</v>
      </c>
      <c r="M7320" s="24">
        <v>155545</v>
      </c>
      <c r="N7320" s="24">
        <v>272204</v>
      </c>
      <c r="O7320" s="24">
        <v>204571</v>
      </c>
      <c r="P7320" s="24">
        <v>357999</v>
      </c>
      <c r="Q7320" s="24">
        <v>253067</v>
      </c>
      <c r="R7320" s="24">
        <v>442867</v>
      </c>
      <c r="S7320" s="24">
        <v>284810</v>
      </c>
      <c r="T7320" s="24">
        <v>498417</v>
      </c>
      <c r="U7320" s="24">
        <v>316082</v>
      </c>
      <c r="V7320" s="24">
        <v>553144</v>
      </c>
    </row>
    <row r="7321" spans="1:22" x14ac:dyDescent="0.3">
      <c r="B7321" s="54" t="s">
        <v>620</v>
      </c>
      <c r="C7321" t="s">
        <v>609</v>
      </c>
      <c r="D7321" t="s">
        <v>150</v>
      </c>
      <c r="E7321" t="s">
        <v>535</v>
      </c>
      <c r="F7321" s="58" t="s">
        <v>359</v>
      </c>
      <c r="G7321" s="23">
        <v>4</v>
      </c>
      <c r="H7321" s="23" t="s">
        <v>29</v>
      </c>
      <c r="I7321" s="24">
        <v>102969</v>
      </c>
      <c r="J7321" s="24">
        <v>164750</v>
      </c>
      <c r="K7321" s="24">
        <v>144156</v>
      </c>
      <c r="L7321" s="24">
        <v>230650</v>
      </c>
      <c r="M7321" s="24">
        <v>185343</v>
      </c>
      <c r="N7321" s="24">
        <v>296549</v>
      </c>
      <c r="O7321" s="24">
        <v>247125</v>
      </c>
      <c r="P7321" s="24">
        <v>395399</v>
      </c>
      <c r="Q7321" s="24">
        <v>308906</v>
      </c>
      <c r="R7321" s="24">
        <v>494249</v>
      </c>
      <c r="S7321" s="24">
        <v>350093</v>
      </c>
      <c r="T7321" s="24">
        <v>560149</v>
      </c>
      <c r="U7321" s="24">
        <v>391280</v>
      </c>
      <c r="V7321" s="24">
        <v>626049</v>
      </c>
    </row>
    <row r="7322" spans="1:22" hidden="1" x14ac:dyDescent="0.3">
      <c r="A7322" s="55"/>
      <c r="B7322" s="55">
        <v>2023</v>
      </c>
      <c r="C7322" s="55" t="s">
        <v>184</v>
      </c>
      <c r="D7322" t="s">
        <v>156</v>
      </c>
      <c r="E7322" s="55" t="s">
        <v>528</v>
      </c>
      <c r="F7322" s="55" t="s">
        <v>326</v>
      </c>
      <c r="G7322" s="23">
        <v>1</v>
      </c>
      <c r="H7322" s="23" t="s">
        <v>14</v>
      </c>
      <c r="I7322" s="24">
        <v>124350</v>
      </c>
      <c r="J7322" s="24">
        <v>217612</v>
      </c>
      <c r="K7322" s="24">
        <v>161463</v>
      </c>
      <c r="L7322" s="24">
        <v>282561</v>
      </c>
      <c r="M7322" s="24">
        <v>192995</v>
      </c>
      <c r="N7322" s="24">
        <v>337742</v>
      </c>
      <c r="O7322" s="24">
        <v>230203</v>
      </c>
      <c r="P7322" s="24">
        <v>402855</v>
      </c>
      <c r="Q7322" s="24">
        <v>271656</v>
      </c>
      <c r="R7322" s="24">
        <v>475398</v>
      </c>
      <c r="S7322" s="24">
        <v>298033</v>
      </c>
      <c r="T7322" s="24">
        <v>521558</v>
      </c>
      <c r="U7322" s="24">
        <v>322876</v>
      </c>
      <c r="V7322" s="24">
        <v>565032</v>
      </c>
    </row>
    <row r="7323" spans="1:22" hidden="1" x14ac:dyDescent="0.3">
      <c r="A7323" s="55"/>
      <c r="B7323" s="55">
        <v>2023</v>
      </c>
      <c r="C7323" s="55" t="s">
        <v>184</v>
      </c>
      <c r="D7323" t="s">
        <v>156</v>
      </c>
      <c r="E7323" s="55" t="s">
        <v>528</v>
      </c>
      <c r="F7323" s="55" t="s">
        <v>326</v>
      </c>
      <c r="G7323" s="23">
        <v>2</v>
      </c>
      <c r="H7323" s="23" t="s">
        <v>30</v>
      </c>
      <c r="I7323" s="24">
        <v>104071</v>
      </c>
      <c r="J7323" s="24">
        <v>182124</v>
      </c>
      <c r="K7323" s="24">
        <v>138515</v>
      </c>
      <c r="L7323" s="24">
        <v>242400</v>
      </c>
      <c r="M7323" s="24">
        <v>170491</v>
      </c>
      <c r="N7323" s="24">
        <v>298359</v>
      </c>
      <c r="O7323" s="24">
        <v>214200</v>
      </c>
      <c r="P7323" s="24">
        <v>374849</v>
      </c>
      <c r="Q7323" s="24">
        <v>258921</v>
      </c>
      <c r="R7323" s="24">
        <v>453112</v>
      </c>
      <c r="S7323" s="24">
        <v>285859</v>
      </c>
      <c r="T7323" s="24">
        <v>500253</v>
      </c>
      <c r="U7323" s="24">
        <v>311070</v>
      </c>
      <c r="V7323" s="24">
        <v>544372</v>
      </c>
    </row>
    <row r="7324" spans="1:22" hidden="1" x14ac:dyDescent="0.3">
      <c r="A7324" s="55"/>
      <c r="B7324" s="55">
        <v>2023</v>
      </c>
      <c r="C7324" s="55" t="s">
        <v>184</v>
      </c>
      <c r="D7324" t="s">
        <v>156</v>
      </c>
      <c r="E7324" s="55" t="s">
        <v>528</v>
      </c>
      <c r="F7324" s="55" t="s">
        <v>326</v>
      </c>
      <c r="G7324" s="23">
        <v>3</v>
      </c>
      <c r="H7324" s="23" t="s">
        <v>31</v>
      </c>
      <c r="I7324" s="24">
        <v>95913</v>
      </c>
      <c r="J7324" s="24">
        <v>167848</v>
      </c>
      <c r="K7324" s="24">
        <v>132445</v>
      </c>
      <c r="L7324" s="24">
        <v>231779</v>
      </c>
      <c r="M7324" s="24">
        <v>167934</v>
      </c>
      <c r="N7324" s="24">
        <v>293884</v>
      </c>
      <c r="O7324" s="24">
        <v>219197</v>
      </c>
      <c r="P7324" s="24">
        <v>383595</v>
      </c>
      <c r="Q7324" s="24">
        <v>273018</v>
      </c>
      <c r="R7324" s="24">
        <v>477781</v>
      </c>
      <c r="S7324" s="24">
        <v>307194</v>
      </c>
      <c r="T7324" s="24">
        <v>537589</v>
      </c>
      <c r="U7324" s="24">
        <v>340846</v>
      </c>
      <c r="V7324" s="24">
        <v>596480</v>
      </c>
    </row>
    <row r="7325" spans="1:22" hidden="1" x14ac:dyDescent="0.3">
      <c r="A7325" s="55"/>
      <c r="B7325" s="55">
        <v>2023</v>
      </c>
      <c r="C7325" s="55" t="s">
        <v>184</v>
      </c>
      <c r="D7325" t="s">
        <v>156</v>
      </c>
      <c r="E7325" s="55" t="s">
        <v>528</v>
      </c>
      <c r="F7325" s="55" t="s">
        <v>326</v>
      </c>
      <c r="G7325" s="23">
        <v>4</v>
      </c>
      <c r="H7325" s="23" t="s">
        <v>29</v>
      </c>
      <c r="I7325" s="24">
        <v>107207</v>
      </c>
      <c r="J7325" s="24">
        <v>171532</v>
      </c>
      <c r="K7325" s="24">
        <v>150090</v>
      </c>
      <c r="L7325" s="24">
        <v>240145</v>
      </c>
      <c r="M7325" s="24">
        <v>192973</v>
      </c>
      <c r="N7325" s="24">
        <v>308758</v>
      </c>
      <c r="O7325" s="24">
        <v>257298</v>
      </c>
      <c r="P7325" s="24">
        <v>411677</v>
      </c>
      <c r="Q7325" s="24">
        <v>321622</v>
      </c>
      <c r="R7325" s="24">
        <v>514596</v>
      </c>
      <c r="S7325" s="24">
        <v>364505</v>
      </c>
      <c r="T7325" s="24">
        <v>583209</v>
      </c>
      <c r="U7325" s="24">
        <v>407388</v>
      </c>
      <c r="V7325" s="24">
        <v>651822</v>
      </c>
    </row>
    <row r="7326" spans="1:22" hidden="1" x14ac:dyDescent="0.3">
      <c r="A7326" s="55"/>
      <c r="B7326" s="55">
        <v>2023</v>
      </c>
      <c r="C7326" s="55" t="s">
        <v>533</v>
      </c>
      <c r="D7326" t="s">
        <v>170</v>
      </c>
      <c r="E7326" s="55" t="s">
        <v>536</v>
      </c>
      <c r="F7326" s="55" t="s">
        <v>326</v>
      </c>
      <c r="G7326" s="23">
        <v>1</v>
      </c>
      <c r="H7326" s="23" t="s">
        <v>14</v>
      </c>
      <c r="I7326" s="24">
        <v>129146</v>
      </c>
      <c r="J7326" s="24">
        <v>226006</v>
      </c>
      <c r="K7326" s="24">
        <v>167580</v>
      </c>
      <c r="L7326" s="24">
        <v>293265</v>
      </c>
      <c r="M7326" s="24">
        <v>200210</v>
      </c>
      <c r="N7326" s="24">
        <v>350367</v>
      </c>
      <c r="O7326" s="24">
        <v>238674</v>
      </c>
      <c r="P7326" s="24">
        <v>417679</v>
      </c>
      <c r="Q7326" s="24">
        <v>281557</v>
      </c>
      <c r="R7326" s="24">
        <v>492724</v>
      </c>
      <c r="S7326" s="24">
        <v>308855</v>
      </c>
      <c r="T7326" s="24">
        <v>540496</v>
      </c>
      <c r="U7326" s="24">
        <v>334527</v>
      </c>
      <c r="V7326" s="24">
        <v>585422</v>
      </c>
    </row>
    <row r="7327" spans="1:22" hidden="1" x14ac:dyDescent="0.3">
      <c r="A7327" s="55"/>
      <c r="B7327" s="55">
        <v>2023</v>
      </c>
      <c r="C7327" s="55" t="s">
        <v>533</v>
      </c>
      <c r="D7327" t="s">
        <v>170</v>
      </c>
      <c r="E7327" s="55" t="s">
        <v>536</v>
      </c>
      <c r="F7327" s="55" t="s">
        <v>326</v>
      </c>
      <c r="G7327" s="23">
        <v>2</v>
      </c>
      <c r="H7327" s="23" t="s">
        <v>30</v>
      </c>
      <c r="I7327" s="24">
        <v>108686</v>
      </c>
      <c r="J7327" s="24">
        <v>190201</v>
      </c>
      <c r="K7327" s="24">
        <v>144426</v>
      </c>
      <c r="L7327" s="24">
        <v>252746</v>
      </c>
      <c r="M7327" s="24">
        <v>177504</v>
      </c>
      <c r="N7327" s="24">
        <v>310632</v>
      </c>
      <c r="O7327" s="24">
        <v>222527</v>
      </c>
      <c r="P7327" s="24">
        <v>389423</v>
      </c>
      <c r="Q7327" s="24">
        <v>268708</v>
      </c>
      <c r="R7327" s="24">
        <v>470239</v>
      </c>
      <c r="S7327" s="24">
        <v>296572</v>
      </c>
      <c r="T7327" s="24">
        <v>519000</v>
      </c>
      <c r="U7327" s="24">
        <v>322616</v>
      </c>
      <c r="V7327" s="24">
        <v>564577</v>
      </c>
    </row>
    <row r="7328" spans="1:22" hidden="1" x14ac:dyDescent="0.3">
      <c r="A7328" s="55"/>
      <c r="B7328" s="55">
        <v>2023</v>
      </c>
      <c r="C7328" s="55" t="s">
        <v>533</v>
      </c>
      <c r="D7328" t="s">
        <v>170</v>
      </c>
      <c r="E7328" s="55" t="s">
        <v>536</v>
      </c>
      <c r="F7328" s="55" t="s">
        <v>326</v>
      </c>
      <c r="G7328" s="23">
        <v>3</v>
      </c>
      <c r="H7328" s="23" t="s">
        <v>31</v>
      </c>
      <c r="I7328" s="24">
        <v>100552</v>
      </c>
      <c r="J7328" s="24">
        <v>175966</v>
      </c>
      <c r="K7328" s="24">
        <v>138923</v>
      </c>
      <c r="L7328" s="24">
        <v>243115</v>
      </c>
      <c r="M7328" s="24">
        <v>176241</v>
      </c>
      <c r="N7328" s="24">
        <v>308422</v>
      </c>
      <c r="O7328" s="24">
        <v>230231</v>
      </c>
      <c r="P7328" s="24">
        <v>402905</v>
      </c>
      <c r="Q7328" s="24">
        <v>286802</v>
      </c>
      <c r="R7328" s="24">
        <v>501903</v>
      </c>
      <c r="S7328" s="24">
        <v>322796</v>
      </c>
      <c r="T7328" s="24">
        <v>564893</v>
      </c>
      <c r="U7328" s="24">
        <v>358261</v>
      </c>
      <c r="V7328" s="24">
        <v>626957</v>
      </c>
    </row>
    <row r="7329" spans="1:22" hidden="1" x14ac:dyDescent="0.3">
      <c r="A7329" s="55"/>
      <c r="B7329" s="55">
        <v>2023</v>
      </c>
      <c r="C7329" s="55" t="s">
        <v>533</v>
      </c>
      <c r="D7329" t="s">
        <v>170</v>
      </c>
      <c r="E7329" s="55" t="s">
        <v>536</v>
      </c>
      <c r="F7329" s="55" t="s">
        <v>326</v>
      </c>
      <c r="G7329" s="23">
        <v>4</v>
      </c>
      <c r="H7329" s="23" t="s">
        <v>29</v>
      </c>
      <c r="I7329" s="24">
        <v>111356</v>
      </c>
      <c r="J7329" s="24">
        <v>178170</v>
      </c>
      <c r="K7329" s="24">
        <v>155899</v>
      </c>
      <c r="L7329" s="24">
        <v>249438</v>
      </c>
      <c r="M7329" s="24">
        <v>200441</v>
      </c>
      <c r="N7329" s="24">
        <v>320706</v>
      </c>
      <c r="O7329" s="24">
        <v>267255</v>
      </c>
      <c r="P7329" s="24">
        <v>427608</v>
      </c>
      <c r="Q7329" s="24">
        <v>334069</v>
      </c>
      <c r="R7329" s="24">
        <v>534510</v>
      </c>
      <c r="S7329" s="24">
        <v>378611</v>
      </c>
      <c r="T7329" s="24">
        <v>605778</v>
      </c>
      <c r="U7329" s="24">
        <v>423154</v>
      </c>
      <c r="V7329" s="24">
        <v>677046</v>
      </c>
    </row>
    <row r="7330" spans="1:22" x14ac:dyDescent="0.3">
      <c r="B7330" s="54" t="s">
        <v>620</v>
      </c>
      <c r="C7330" t="s">
        <v>609</v>
      </c>
      <c r="D7330" t="s">
        <v>170</v>
      </c>
      <c r="E7330" t="s">
        <v>536</v>
      </c>
      <c r="F7330" s="58" t="s">
        <v>326</v>
      </c>
      <c r="G7330" s="23">
        <v>1</v>
      </c>
      <c r="H7330" s="23" t="s">
        <v>14</v>
      </c>
      <c r="I7330" s="24">
        <v>127031</v>
      </c>
      <c r="J7330" s="24">
        <v>222305</v>
      </c>
      <c r="K7330" s="24">
        <v>164719</v>
      </c>
      <c r="L7330" s="24">
        <v>288258</v>
      </c>
      <c r="M7330" s="24">
        <v>197425</v>
      </c>
      <c r="N7330" s="24">
        <v>345494</v>
      </c>
      <c r="O7330" s="24">
        <v>235975</v>
      </c>
      <c r="P7330" s="24">
        <v>412956</v>
      </c>
      <c r="Q7330" s="24">
        <v>278292</v>
      </c>
      <c r="R7330" s="24">
        <v>487010</v>
      </c>
      <c r="S7330" s="24">
        <v>305205</v>
      </c>
      <c r="T7330" s="24">
        <v>534109</v>
      </c>
      <c r="U7330" s="24">
        <v>329526</v>
      </c>
      <c r="V7330" s="24">
        <v>576670</v>
      </c>
    </row>
    <row r="7331" spans="1:22" x14ac:dyDescent="0.3">
      <c r="B7331" s="54" t="s">
        <v>620</v>
      </c>
      <c r="C7331" t="s">
        <v>609</v>
      </c>
      <c r="D7331" t="s">
        <v>170</v>
      </c>
      <c r="E7331" t="s">
        <v>536</v>
      </c>
      <c r="F7331" s="58" t="s">
        <v>326</v>
      </c>
      <c r="G7331" s="23">
        <v>2</v>
      </c>
      <c r="H7331" s="23" t="s">
        <v>30</v>
      </c>
      <c r="I7331" s="24">
        <v>110209</v>
      </c>
      <c r="J7331" s="24">
        <v>192866</v>
      </c>
      <c r="K7331" s="24">
        <v>144632</v>
      </c>
      <c r="L7331" s="24">
        <v>253106</v>
      </c>
      <c r="M7331" s="24">
        <v>176052</v>
      </c>
      <c r="N7331" s="24">
        <v>308091</v>
      </c>
      <c r="O7331" s="24">
        <v>216386</v>
      </c>
      <c r="P7331" s="24">
        <v>378675</v>
      </c>
      <c r="Q7331" s="24">
        <v>257615</v>
      </c>
      <c r="R7331" s="24">
        <v>450826</v>
      </c>
      <c r="S7331" s="24">
        <v>284598</v>
      </c>
      <c r="T7331" s="24">
        <v>498046</v>
      </c>
      <c r="U7331" s="24">
        <v>309341</v>
      </c>
      <c r="V7331" s="24">
        <v>541347</v>
      </c>
    </row>
    <row r="7332" spans="1:22" x14ac:dyDescent="0.3">
      <c r="B7332" s="54" t="s">
        <v>620</v>
      </c>
      <c r="C7332" t="s">
        <v>609</v>
      </c>
      <c r="D7332" t="s">
        <v>170</v>
      </c>
      <c r="E7332" t="s">
        <v>536</v>
      </c>
      <c r="F7332" s="58" t="s">
        <v>326</v>
      </c>
      <c r="G7332" s="23">
        <v>3</v>
      </c>
      <c r="H7332" s="23" t="s">
        <v>31</v>
      </c>
      <c r="I7332" s="24">
        <v>100015</v>
      </c>
      <c r="J7332" s="24">
        <v>175026</v>
      </c>
      <c r="K7332" s="24">
        <v>136022</v>
      </c>
      <c r="L7332" s="24">
        <v>238038</v>
      </c>
      <c r="M7332" s="24">
        <v>171934</v>
      </c>
      <c r="N7332" s="24">
        <v>300884</v>
      </c>
      <c r="O7332" s="24">
        <v>226284</v>
      </c>
      <c r="P7332" s="24">
        <v>395996</v>
      </c>
      <c r="Q7332" s="24">
        <v>280078</v>
      </c>
      <c r="R7332" s="24">
        <v>490137</v>
      </c>
      <c r="S7332" s="24">
        <v>315324</v>
      </c>
      <c r="T7332" s="24">
        <v>551817</v>
      </c>
      <c r="U7332" s="24">
        <v>350076</v>
      </c>
      <c r="V7332" s="24">
        <v>612634</v>
      </c>
    </row>
    <row r="7333" spans="1:22" x14ac:dyDescent="0.3">
      <c r="B7333" s="54" t="s">
        <v>620</v>
      </c>
      <c r="C7333" t="s">
        <v>609</v>
      </c>
      <c r="D7333" t="s">
        <v>170</v>
      </c>
      <c r="E7333" t="s">
        <v>536</v>
      </c>
      <c r="F7333" s="58" t="s">
        <v>326</v>
      </c>
      <c r="G7333" s="23">
        <v>4</v>
      </c>
      <c r="H7333" s="23" t="s">
        <v>29</v>
      </c>
      <c r="I7333" s="24">
        <v>112089</v>
      </c>
      <c r="J7333" s="24">
        <v>179342</v>
      </c>
      <c r="K7333" s="24">
        <v>156924</v>
      </c>
      <c r="L7333" s="24">
        <v>251079</v>
      </c>
      <c r="M7333" s="24">
        <v>201760</v>
      </c>
      <c r="N7333" s="24">
        <v>322815</v>
      </c>
      <c r="O7333" s="24">
        <v>269013</v>
      </c>
      <c r="P7333" s="24">
        <v>430421</v>
      </c>
      <c r="Q7333" s="24">
        <v>336266</v>
      </c>
      <c r="R7333" s="24">
        <v>538026</v>
      </c>
      <c r="S7333" s="24">
        <v>381102</v>
      </c>
      <c r="T7333" s="24">
        <v>609763</v>
      </c>
      <c r="U7333" s="24">
        <v>425937</v>
      </c>
      <c r="V7333" s="24">
        <v>681499</v>
      </c>
    </row>
    <row r="7334" spans="1:22" x14ac:dyDescent="0.3">
      <c r="B7334" s="54" t="s">
        <v>620</v>
      </c>
      <c r="C7334" t="s">
        <v>613</v>
      </c>
      <c r="D7334" t="s">
        <v>156</v>
      </c>
      <c r="E7334" t="s">
        <v>528</v>
      </c>
      <c r="F7334" s="58" t="s">
        <v>326</v>
      </c>
      <c r="G7334" s="23">
        <v>1</v>
      </c>
      <c r="H7334" s="23" t="s">
        <v>14</v>
      </c>
      <c r="I7334" s="24">
        <v>120973</v>
      </c>
      <c r="J7334" s="24">
        <v>211704</v>
      </c>
      <c r="K7334" s="24">
        <v>156943</v>
      </c>
      <c r="L7334" s="24">
        <v>274650</v>
      </c>
      <c r="M7334" s="24">
        <v>188157</v>
      </c>
      <c r="N7334" s="24">
        <v>329274</v>
      </c>
      <c r="O7334" s="24">
        <v>224975</v>
      </c>
      <c r="P7334" s="24">
        <v>393706</v>
      </c>
      <c r="Q7334" s="24">
        <v>265386</v>
      </c>
      <c r="R7334" s="24">
        <v>464426</v>
      </c>
      <c r="S7334" s="24">
        <v>291081</v>
      </c>
      <c r="T7334" s="24">
        <v>509392</v>
      </c>
      <c r="U7334" s="24">
        <v>314351</v>
      </c>
      <c r="V7334" s="24">
        <v>550114</v>
      </c>
    </row>
    <row r="7335" spans="1:22" x14ac:dyDescent="0.3">
      <c r="B7335" s="54" t="s">
        <v>620</v>
      </c>
      <c r="C7335" t="s">
        <v>613</v>
      </c>
      <c r="D7335" t="s">
        <v>156</v>
      </c>
      <c r="E7335" t="s">
        <v>528</v>
      </c>
      <c r="F7335" s="58" t="s">
        <v>326</v>
      </c>
      <c r="G7335" s="23">
        <v>2</v>
      </c>
      <c r="H7335" s="23" t="s">
        <v>30</v>
      </c>
      <c r="I7335" s="24">
        <v>104621</v>
      </c>
      <c r="J7335" s="24">
        <v>183086</v>
      </c>
      <c r="K7335" s="24">
        <v>137416</v>
      </c>
      <c r="L7335" s="24">
        <v>240478</v>
      </c>
      <c r="M7335" s="24">
        <v>167380</v>
      </c>
      <c r="N7335" s="24">
        <v>292916</v>
      </c>
      <c r="O7335" s="24">
        <v>205933</v>
      </c>
      <c r="P7335" s="24">
        <v>360382</v>
      </c>
      <c r="Q7335" s="24">
        <v>245287</v>
      </c>
      <c r="R7335" s="24">
        <v>429252</v>
      </c>
      <c r="S7335" s="24">
        <v>271031</v>
      </c>
      <c r="T7335" s="24">
        <v>474304</v>
      </c>
      <c r="U7335" s="24">
        <v>294672</v>
      </c>
      <c r="V7335" s="24">
        <v>515676</v>
      </c>
    </row>
    <row r="7336" spans="1:22" x14ac:dyDescent="0.3">
      <c r="B7336" s="54" t="s">
        <v>620</v>
      </c>
      <c r="C7336" t="s">
        <v>613</v>
      </c>
      <c r="D7336" t="s">
        <v>156</v>
      </c>
      <c r="E7336" t="s">
        <v>528</v>
      </c>
      <c r="F7336" s="58" t="s">
        <v>326</v>
      </c>
      <c r="G7336" s="23">
        <v>3</v>
      </c>
      <c r="H7336" s="23" t="s">
        <v>31</v>
      </c>
      <c r="I7336" s="24">
        <v>94560</v>
      </c>
      <c r="J7336" s="24">
        <v>165480</v>
      </c>
      <c r="K7336" s="24">
        <v>128496</v>
      </c>
      <c r="L7336" s="24">
        <v>224869</v>
      </c>
      <c r="M7336" s="24">
        <v>162341</v>
      </c>
      <c r="N7336" s="24">
        <v>284096</v>
      </c>
      <c r="O7336" s="24">
        <v>213576</v>
      </c>
      <c r="P7336" s="24">
        <v>373757</v>
      </c>
      <c r="Q7336" s="24">
        <v>264270</v>
      </c>
      <c r="R7336" s="24">
        <v>462473</v>
      </c>
      <c r="S7336" s="24">
        <v>297467</v>
      </c>
      <c r="T7336" s="24">
        <v>520568</v>
      </c>
      <c r="U7336" s="24">
        <v>330184</v>
      </c>
      <c r="V7336" s="24">
        <v>577823</v>
      </c>
    </row>
    <row r="7337" spans="1:22" x14ac:dyDescent="0.3">
      <c r="B7337" s="54" t="s">
        <v>620</v>
      </c>
      <c r="C7337" t="s">
        <v>613</v>
      </c>
      <c r="D7337" t="s">
        <v>156</v>
      </c>
      <c r="E7337" t="s">
        <v>528</v>
      </c>
      <c r="F7337" s="58" t="s">
        <v>326</v>
      </c>
      <c r="G7337" s="23">
        <v>4</v>
      </c>
      <c r="H7337" s="23" t="s">
        <v>29</v>
      </c>
      <c r="I7337" s="24">
        <v>106735</v>
      </c>
      <c r="J7337" s="24">
        <v>170776</v>
      </c>
      <c r="K7337" s="24">
        <v>149429</v>
      </c>
      <c r="L7337" s="24">
        <v>239086</v>
      </c>
      <c r="M7337" s="24">
        <v>192123</v>
      </c>
      <c r="N7337" s="24">
        <v>307397</v>
      </c>
      <c r="O7337" s="24">
        <v>256164</v>
      </c>
      <c r="P7337" s="24">
        <v>409862</v>
      </c>
      <c r="Q7337" s="24">
        <v>320205</v>
      </c>
      <c r="R7337" s="24">
        <v>512328</v>
      </c>
      <c r="S7337" s="24">
        <v>362899</v>
      </c>
      <c r="T7337" s="24">
        <v>580638</v>
      </c>
      <c r="U7337" s="24">
        <v>405593</v>
      </c>
      <c r="V7337" s="24">
        <v>648949</v>
      </c>
    </row>
    <row r="7338" spans="1:22" hidden="1" x14ac:dyDescent="0.3">
      <c r="A7338" s="55"/>
      <c r="B7338" s="55">
        <v>2023</v>
      </c>
      <c r="C7338" s="55" t="s">
        <v>184</v>
      </c>
      <c r="D7338" t="s">
        <v>165</v>
      </c>
      <c r="E7338" s="55" t="s">
        <v>530</v>
      </c>
      <c r="F7338" s="55" t="s">
        <v>406</v>
      </c>
      <c r="G7338" s="23">
        <v>1</v>
      </c>
      <c r="H7338" s="23" t="s">
        <v>14</v>
      </c>
      <c r="I7338" s="24">
        <v>123150</v>
      </c>
      <c r="J7338" s="24">
        <v>215512</v>
      </c>
      <c r="K7338" s="24">
        <v>159941</v>
      </c>
      <c r="L7338" s="24">
        <v>279897</v>
      </c>
      <c r="M7338" s="24">
        <v>191207</v>
      </c>
      <c r="N7338" s="24">
        <v>334613</v>
      </c>
      <c r="O7338" s="24">
        <v>228114</v>
      </c>
      <c r="P7338" s="24">
        <v>399200</v>
      </c>
      <c r="Q7338" s="24">
        <v>269222</v>
      </c>
      <c r="R7338" s="24">
        <v>471139</v>
      </c>
      <c r="S7338" s="24">
        <v>295376</v>
      </c>
      <c r="T7338" s="24">
        <v>516909</v>
      </c>
      <c r="U7338" s="24">
        <v>320021</v>
      </c>
      <c r="V7338" s="24">
        <v>560036</v>
      </c>
    </row>
    <row r="7339" spans="1:22" hidden="1" x14ac:dyDescent="0.3">
      <c r="A7339" s="55"/>
      <c r="B7339" s="55">
        <v>2023</v>
      </c>
      <c r="C7339" s="55" t="s">
        <v>184</v>
      </c>
      <c r="D7339" t="s">
        <v>165</v>
      </c>
      <c r="E7339" s="55" t="s">
        <v>530</v>
      </c>
      <c r="F7339" s="55" t="s">
        <v>406</v>
      </c>
      <c r="G7339" s="23">
        <v>2</v>
      </c>
      <c r="H7339" s="23" t="s">
        <v>30</v>
      </c>
      <c r="I7339" s="24">
        <v>102871</v>
      </c>
      <c r="J7339" s="24">
        <v>180023</v>
      </c>
      <c r="K7339" s="24">
        <v>136992</v>
      </c>
      <c r="L7339" s="24">
        <v>239737</v>
      </c>
      <c r="M7339" s="24">
        <v>168703</v>
      </c>
      <c r="N7339" s="24">
        <v>295230</v>
      </c>
      <c r="O7339" s="24">
        <v>212111</v>
      </c>
      <c r="P7339" s="24">
        <v>371194</v>
      </c>
      <c r="Q7339" s="24">
        <v>256488</v>
      </c>
      <c r="R7339" s="24">
        <v>448853</v>
      </c>
      <c r="S7339" s="24">
        <v>283202</v>
      </c>
      <c r="T7339" s="24">
        <v>495603</v>
      </c>
      <c r="U7339" s="24">
        <v>308215</v>
      </c>
      <c r="V7339" s="24">
        <v>539376</v>
      </c>
    </row>
    <row r="7340" spans="1:22" hidden="1" x14ac:dyDescent="0.3">
      <c r="A7340" s="55"/>
      <c r="B7340" s="55">
        <v>2023</v>
      </c>
      <c r="C7340" s="55" t="s">
        <v>184</v>
      </c>
      <c r="D7340" t="s">
        <v>165</v>
      </c>
      <c r="E7340" s="55" t="s">
        <v>530</v>
      </c>
      <c r="F7340" s="55" t="s">
        <v>406</v>
      </c>
      <c r="G7340" s="23">
        <v>3</v>
      </c>
      <c r="H7340" s="23" t="s">
        <v>31</v>
      </c>
      <c r="I7340" s="24">
        <v>94682</v>
      </c>
      <c r="J7340" s="24">
        <v>165693</v>
      </c>
      <c r="K7340" s="24">
        <v>130721</v>
      </c>
      <c r="L7340" s="24">
        <v>228762</v>
      </c>
      <c r="M7340" s="24">
        <v>165717</v>
      </c>
      <c r="N7340" s="24">
        <v>290005</v>
      </c>
      <c r="O7340" s="24">
        <v>216242</v>
      </c>
      <c r="P7340" s="24">
        <v>378423</v>
      </c>
      <c r="Q7340" s="24">
        <v>269324</v>
      </c>
      <c r="R7340" s="24">
        <v>471316</v>
      </c>
      <c r="S7340" s="24">
        <v>303007</v>
      </c>
      <c r="T7340" s="24">
        <v>530262</v>
      </c>
      <c r="U7340" s="24">
        <v>336166</v>
      </c>
      <c r="V7340" s="24">
        <v>588291</v>
      </c>
    </row>
    <row r="7341" spans="1:22" hidden="1" x14ac:dyDescent="0.3">
      <c r="A7341" s="55"/>
      <c r="B7341" s="55">
        <v>2023</v>
      </c>
      <c r="C7341" s="55" t="s">
        <v>184</v>
      </c>
      <c r="D7341" t="s">
        <v>165</v>
      </c>
      <c r="E7341" s="55" t="s">
        <v>530</v>
      </c>
      <c r="F7341" s="55" t="s">
        <v>406</v>
      </c>
      <c r="G7341" s="23">
        <v>4</v>
      </c>
      <c r="H7341" s="23" t="s">
        <v>29</v>
      </c>
      <c r="I7341" s="24">
        <v>106168</v>
      </c>
      <c r="J7341" s="24">
        <v>169869</v>
      </c>
      <c r="K7341" s="24">
        <v>148636</v>
      </c>
      <c r="L7341" s="24">
        <v>237817</v>
      </c>
      <c r="M7341" s="24">
        <v>191103</v>
      </c>
      <c r="N7341" s="24">
        <v>305765</v>
      </c>
      <c r="O7341" s="24">
        <v>254804</v>
      </c>
      <c r="P7341" s="24">
        <v>407687</v>
      </c>
      <c r="Q7341" s="24">
        <v>318505</v>
      </c>
      <c r="R7341" s="24">
        <v>509608</v>
      </c>
      <c r="S7341" s="24">
        <v>360972</v>
      </c>
      <c r="T7341" s="24">
        <v>577556</v>
      </c>
      <c r="U7341" s="24">
        <v>403440</v>
      </c>
      <c r="V7341" s="24">
        <v>645504</v>
      </c>
    </row>
    <row r="7342" spans="1:22" hidden="1" x14ac:dyDescent="0.3">
      <c r="A7342" s="55"/>
      <c r="B7342" s="55">
        <v>2023</v>
      </c>
      <c r="C7342" s="55" t="s">
        <v>544</v>
      </c>
      <c r="D7342" t="s">
        <v>179</v>
      </c>
      <c r="E7342" s="55" t="s">
        <v>549</v>
      </c>
      <c r="F7342" s="55" t="s">
        <v>406</v>
      </c>
      <c r="G7342" s="23">
        <v>1</v>
      </c>
      <c r="H7342" s="23" t="s">
        <v>14</v>
      </c>
      <c r="I7342" s="24">
        <v>116816</v>
      </c>
      <c r="J7342" s="24">
        <v>204427</v>
      </c>
      <c r="K7342" s="24">
        <v>151619</v>
      </c>
      <c r="L7342" s="24">
        <v>265333</v>
      </c>
      <c r="M7342" s="24">
        <v>181175</v>
      </c>
      <c r="N7342" s="24">
        <v>317056</v>
      </c>
      <c r="O7342" s="24">
        <v>216030</v>
      </c>
      <c r="P7342" s="24">
        <v>378052</v>
      </c>
      <c r="Q7342" s="24">
        <v>254878</v>
      </c>
      <c r="R7342" s="24">
        <v>446037</v>
      </c>
      <c r="S7342" s="24">
        <v>279604</v>
      </c>
      <c r="T7342" s="24">
        <v>489307</v>
      </c>
      <c r="U7342" s="24">
        <v>302870</v>
      </c>
      <c r="V7342" s="24">
        <v>530023</v>
      </c>
    </row>
    <row r="7343" spans="1:22" hidden="1" x14ac:dyDescent="0.3">
      <c r="A7343" s="55"/>
      <c r="B7343" s="55">
        <v>2023</v>
      </c>
      <c r="C7343" s="55" t="s">
        <v>544</v>
      </c>
      <c r="D7343" t="s">
        <v>179</v>
      </c>
      <c r="E7343" s="55" t="s">
        <v>549</v>
      </c>
      <c r="F7343" s="55" t="s">
        <v>406</v>
      </c>
      <c r="G7343" s="23">
        <v>2</v>
      </c>
      <c r="H7343" s="23" t="s">
        <v>30</v>
      </c>
      <c r="I7343" s="24">
        <v>98096</v>
      </c>
      <c r="J7343" s="24">
        <v>171669</v>
      </c>
      <c r="K7343" s="24">
        <v>130436</v>
      </c>
      <c r="L7343" s="24">
        <v>228262</v>
      </c>
      <c r="M7343" s="24">
        <v>160402</v>
      </c>
      <c r="N7343" s="24">
        <v>280703</v>
      </c>
      <c r="O7343" s="24">
        <v>201257</v>
      </c>
      <c r="P7343" s="24">
        <v>352200</v>
      </c>
      <c r="Q7343" s="24">
        <v>243123</v>
      </c>
      <c r="R7343" s="24">
        <v>425465</v>
      </c>
      <c r="S7343" s="24">
        <v>268366</v>
      </c>
      <c r="T7343" s="24">
        <v>469640</v>
      </c>
      <c r="U7343" s="24">
        <v>291973</v>
      </c>
      <c r="V7343" s="24">
        <v>510952</v>
      </c>
    </row>
    <row r="7344" spans="1:22" hidden="1" x14ac:dyDescent="0.3">
      <c r="A7344" s="55"/>
      <c r="B7344" s="55">
        <v>2023</v>
      </c>
      <c r="C7344" s="55" t="s">
        <v>544</v>
      </c>
      <c r="D7344" t="s">
        <v>179</v>
      </c>
      <c r="E7344" s="55" t="s">
        <v>549</v>
      </c>
      <c r="F7344" s="55" t="s">
        <v>406</v>
      </c>
      <c r="G7344" s="23">
        <v>3</v>
      </c>
      <c r="H7344" s="23" t="s">
        <v>31</v>
      </c>
      <c r="I7344" s="24">
        <v>90619</v>
      </c>
      <c r="J7344" s="24">
        <v>158584</v>
      </c>
      <c r="K7344" s="24">
        <v>125175</v>
      </c>
      <c r="L7344" s="24">
        <v>219055</v>
      </c>
      <c r="M7344" s="24">
        <v>158767</v>
      </c>
      <c r="N7344" s="24">
        <v>277842</v>
      </c>
      <c r="O7344" s="24">
        <v>207337</v>
      </c>
      <c r="P7344" s="24">
        <v>362840</v>
      </c>
      <c r="Q7344" s="24">
        <v>258268</v>
      </c>
      <c r="R7344" s="24">
        <v>451969</v>
      </c>
      <c r="S7344" s="24">
        <v>290649</v>
      </c>
      <c r="T7344" s="24">
        <v>508635</v>
      </c>
      <c r="U7344" s="24">
        <v>322546</v>
      </c>
      <c r="V7344" s="24">
        <v>564455</v>
      </c>
    </row>
    <row r="7345" spans="1:22" hidden="1" x14ac:dyDescent="0.3">
      <c r="A7345" s="55"/>
      <c r="B7345" s="55">
        <v>2023</v>
      </c>
      <c r="C7345" s="55" t="s">
        <v>544</v>
      </c>
      <c r="D7345" t="s">
        <v>179</v>
      </c>
      <c r="E7345" s="55" t="s">
        <v>549</v>
      </c>
      <c r="F7345" s="55" t="s">
        <v>406</v>
      </c>
      <c r="G7345" s="23">
        <v>4</v>
      </c>
      <c r="H7345" s="23" t="s">
        <v>29</v>
      </c>
      <c r="I7345" s="24">
        <v>100719</v>
      </c>
      <c r="J7345" s="24">
        <v>161151</v>
      </c>
      <c r="K7345" s="24">
        <v>141007</v>
      </c>
      <c r="L7345" s="24">
        <v>225611</v>
      </c>
      <c r="M7345" s="24">
        <v>181295</v>
      </c>
      <c r="N7345" s="24">
        <v>290071</v>
      </c>
      <c r="O7345" s="24">
        <v>241726</v>
      </c>
      <c r="P7345" s="24">
        <v>386762</v>
      </c>
      <c r="Q7345" s="24">
        <v>302158</v>
      </c>
      <c r="R7345" s="24">
        <v>483452</v>
      </c>
      <c r="S7345" s="24">
        <v>342446</v>
      </c>
      <c r="T7345" s="24">
        <v>547913</v>
      </c>
      <c r="U7345" s="24">
        <v>382733</v>
      </c>
      <c r="V7345" s="24">
        <v>612373</v>
      </c>
    </row>
    <row r="7346" spans="1:22" x14ac:dyDescent="0.3">
      <c r="B7346" s="54" t="s">
        <v>620</v>
      </c>
      <c r="C7346" t="s">
        <v>613</v>
      </c>
      <c r="D7346" t="s">
        <v>165</v>
      </c>
      <c r="E7346" t="s">
        <v>530</v>
      </c>
      <c r="F7346" s="58" t="s">
        <v>406</v>
      </c>
      <c r="G7346" s="23">
        <v>1</v>
      </c>
      <c r="H7346" s="23" t="s">
        <v>14</v>
      </c>
      <c r="I7346" s="24">
        <v>123451</v>
      </c>
      <c r="J7346" s="24">
        <v>216039</v>
      </c>
      <c r="K7346" s="24">
        <v>160153</v>
      </c>
      <c r="L7346" s="24">
        <v>280268</v>
      </c>
      <c r="M7346" s="24">
        <v>192004</v>
      </c>
      <c r="N7346" s="24">
        <v>336006</v>
      </c>
      <c r="O7346" s="24">
        <v>229571</v>
      </c>
      <c r="P7346" s="24">
        <v>401750</v>
      </c>
      <c r="Q7346" s="24">
        <v>270805</v>
      </c>
      <c r="R7346" s="24">
        <v>473910</v>
      </c>
      <c r="S7346" s="24">
        <v>297024</v>
      </c>
      <c r="T7346" s="24">
        <v>519792</v>
      </c>
      <c r="U7346" s="24">
        <v>320765</v>
      </c>
      <c r="V7346" s="24">
        <v>561339</v>
      </c>
    </row>
    <row r="7347" spans="1:22" x14ac:dyDescent="0.3">
      <c r="B7347" s="54" t="s">
        <v>620</v>
      </c>
      <c r="C7347" t="s">
        <v>613</v>
      </c>
      <c r="D7347" t="s">
        <v>165</v>
      </c>
      <c r="E7347" t="s">
        <v>530</v>
      </c>
      <c r="F7347" s="58" t="s">
        <v>406</v>
      </c>
      <c r="G7347" s="23">
        <v>2</v>
      </c>
      <c r="H7347" s="23" t="s">
        <v>30</v>
      </c>
      <c r="I7347" s="24">
        <v>106777</v>
      </c>
      <c r="J7347" s="24">
        <v>186860</v>
      </c>
      <c r="K7347" s="24">
        <v>140244</v>
      </c>
      <c r="L7347" s="24">
        <v>245427</v>
      </c>
      <c r="M7347" s="24">
        <v>170820</v>
      </c>
      <c r="N7347" s="24">
        <v>298935</v>
      </c>
      <c r="O7347" s="24">
        <v>210156</v>
      </c>
      <c r="P7347" s="24">
        <v>367772</v>
      </c>
      <c r="Q7347" s="24">
        <v>250312</v>
      </c>
      <c r="R7347" s="24">
        <v>438046</v>
      </c>
      <c r="S7347" s="24">
        <v>276581</v>
      </c>
      <c r="T7347" s="24">
        <v>484017</v>
      </c>
      <c r="U7347" s="24">
        <v>300703</v>
      </c>
      <c r="V7347" s="24">
        <v>526230</v>
      </c>
    </row>
    <row r="7348" spans="1:22" x14ac:dyDescent="0.3">
      <c r="B7348" s="54" t="s">
        <v>620</v>
      </c>
      <c r="C7348" t="s">
        <v>613</v>
      </c>
      <c r="D7348" t="s">
        <v>165</v>
      </c>
      <c r="E7348" t="s">
        <v>530</v>
      </c>
      <c r="F7348" s="58" t="s">
        <v>406</v>
      </c>
      <c r="G7348" s="23">
        <v>3</v>
      </c>
      <c r="H7348" s="23" t="s">
        <v>31</v>
      </c>
      <c r="I7348" s="24">
        <v>96526</v>
      </c>
      <c r="J7348" s="24">
        <v>168920</v>
      </c>
      <c r="K7348" s="24">
        <v>131172</v>
      </c>
      <c r="L7348" s="24">
        <v>229552</v>
      </c>
      <c r="M7348" s="24">
        <v>165725</v>
      </c>
      <c r="N7348" s="24">
        <v>290019</v>
      </c>
      <c r="O7348" s="24">
        <v>218031</v>
      </c>
      <c r="P7348" s="24">
        <v>381555</v>
      </c>
      <c r="Q7348" s="24">
        <v>269787</v>
      </c>
      <c r="R7348" s="24">
        <v>472128</v>
      </c>
      <c r="S7348" s="24">
        <v>303680</v>
      </c>
      <c r="T7348" s="24">
        <v>531439</v>
      </c>
      <c r="U7348" s="24">
        <v>337083</v>
      </c>
      <c r="V7348" s="24">
        <v>589895</v>
      </c>
    </row>
    <row r="7349" spans="1:22" x14ac:dyDescent="0.3">
      <c r="B7349" s="54" t="s">
        <v>620</v>
      </c>
      <c r="C7349" t="s">
        <v>613</v>
      </c>
      <c r="D7349" t="s">
        <v>165</v>
      </c>
      <c r="E7349" t="s">
        <v>530</v>
      </c>
      <c r="F7349" s="58" t="s">
        <v>406</v>
      </c>
      <c r="G7349" s="23">
        <v>4</v>
      </c>
      <c r="H7349" s="23" t="s">
        <v>29</v>
      </c>
      <c r="I7349" s="24">
        <v>108921</v>
      </c>
      <c r="J7349" s="24">
        <v>174274</v>
      </c>
      <c r="K7349" s="24">
        <v>152490</v>
      </c>
      <c r="L7349" s="24">
        <v>243983</v>
      </c>
      <c r="M7349" s="24">
        <v>196058</v>
      </c>
      <c r="N7349" s="24">
        <v>313693</v>
      </c>
      <c r="O7349" s="24">
        <v>261411</v>
      </c>
      <c r="P7349" s="24">
        <v>418257</v>
      </c>
      <c r="Q7349" s="24">
        <v>326763</v>
      </c>
      <c r="R7349" s="24">
        <v>522822</v>
      </c>
      <c r="S7349" s="24">
        <v>370332</v>
      </c>
      <c r="T7349" s="24">
        <v>592531</v>
      </c>
      <c r="U7349" s="24">
        <v>413900</v>
      </c>
      <c r="V7349" s="24">
        <v>662241</v>
      </c>
    </row>
    <row r="7350" spans="1:22" x14ac:dyDescent="0.3">
      <c r="B7350" s="54" t="s">
        <v>620</v>
      </c>
      <c r="C7350" t="s">
        <v>614</v>
      </c>
      <c r="D7350" t="s">
        <v>179</v>
      </c>
      <c r="E7350" t="s">
        <v>543</v>
      </c>
      <c r="F7350" s="58" t="s">
        <v>406</v>
      </c>
      <c r="G7350" s="23">
        <v>1</v>
      </c>
      <c r="H7350" s="23" t="s">
        <v>14</v>
      </c>
      <c r="I7350" s="24">
        <v>116481</v>
      </c>
      <c r="J7350" s="24">
        <v>203842</v>
      </c>
      <c r="K7350" s="24">
        <v>150993</v>
      </c>
      <c r="L7350" s="24">
        <v>264237</v>
      </c>
      <c r="M7350" s="24">
        <v>180943</v>
      </c>
      <c r="N7350" s="24">
        <v>316650</v>
      </c>
      <c r="O7350" s="24">
        <v>216229</v>
      </c>
      <c r="P7350" s="24">
        <v>378400</v>
      </c>
      <c r="Q7350" s="24">
        <v>254965</v>
      </c>
      <c r="R7350" s="24">
        <v>446188</v>
      </c>
      <c r="S7350" s="24">
        <v>279605</v>
      </c>
      <c r="T7350" s="24">
        <v>489309</v>
      </c>
      <c r="U7350" s="24">
        <v>301842</v>
      </c>
      <c r="V7350" s="24">
        <v>528224</v>
      </c>
    </row>
    <row r="7351" spans="1:22" x14ac:dyDescent="0.3">
      <c r="B7351" s="54" t="s">
        <v>620</v>
      </c>
      <c r="C7351" t="s">
        <v>614</v>
      </c>
      <c r="D7351" t="s">
        <v>179</v>
      </c>
      <c r="E7351" t="s">
        <v>543</v>
      </c>
      <c r="F7351" s="58" t="s">
        <v>406</v>
      </c>
      <c r="G7351" s="23">
        <v>2</v>
      </c>
      <c r="H7351" s="23" t="s">
        <v>30</v>
      </c>
      <c r="I7351" s="24">
        <v>101251</v>
      </c>
      <c r="J7351" s="24">
        <v>177188</v>
      </c>
      <c r="K7351" s="24">
        <v>132806</v>
      </c>
      <c r="L7351" s="24">
        <v>232411</v>
      </c>
      <c r="M7351" s="24">
        <v>161592</v>
      </c>
      <c r="N7351" s="24">
        <v>282787</v>
      </c>
      <c r="O7351" s="24">
        <v>198493</v>
      </c>
      <c r="P7351" s="24">
        <v>347363</v>
      </c>
      <c r="Q7351" s="24">
        <v>236245</v>
      </c>
      <c r="R7351" s="24">
        <v>413428</v>
      </c>
      <c r="S7351" s="24">
        <v>260958</v>
      </c>
      <c r="T7351" s="24">
        <v>456677</v>
      </c>
      <c r="U7351" s="24">
        <v>283601</v>
      </c>
      <c r="V7351" s="24">
        <v>496302</v>
      </c>
    </row>
    <row r="7352" spans="1:22" x14ac:dyDescent="0.3">
      <c r="B7352" s="54" t="s">
        <v>620</v>
      </c>
      <c r="C7352" t="s">
        <v>614</v>
      </c>
      <c r="D7352" t="s">
        <v>179</v>
      </c>
      <c r="E7352" t="s">
        <v>543</v>
      </c>
      <c r="F7352" s="58" t="s">
        <v>406</v>
      </c>
      <c r="G7352" s="23">
        <v>3</v>
      </c>
      <c r="H7352" s="23" t="s">
        <v>31</v>
      </c>
      <c r="I7352" s="24">
        <v>92109</v>
      </c>
      <c r="J7352" s="24">
        <v>161191</v>
      </c>
      <c r="K7352" s="24">
        <v>125332</v>
      </c>
      <c r="L7352" s="24">
        <v>219332</v>
      </c>
      <c r="M7352" s="24">
        <v>158470</v>
      </c>
      <c r="N7352" s="24">
        <v>277322</v>
      </c>
      <c r="O7352" s="24">
        <v>208612</v>
      </c>
      <c r="P7352" s="24">
        <v>365070</v>
      </c>
      <c r="Q7352" s="24">
        <v>258251</v>
      </c>
      <c r="R7352" s="24">
        <v>451939</v>
      </c>
      <c r="S7352" s="24">
        <v>290785</v>
      </c>
      <c r="T7352" s="24">
        <v>508874</v>
      </c>
      <c r="U7352" s="24">
        <v>322872</v>
      </c>
      <c r="V7352" s="24">
        <v>565027</v>
      </c>
    </row>
    <row r="7353" spans="1:22" x14ac:dyDescent="0.3">
      <c r="B7353" s="54" t="s">
        <v>620</v>
      </c>
      <c r="C7353" t="s">
        <v>614</v>
      </c>
      <c r="D7353" t="s">
        <v>179</v>
      </c>
      <c r="E7353" t="s">
        <v>543</v>
      </c>
      <c r="F7353" s="58" t="s">
        <v>406</v>
      </c>
      <c r="G7353" s="23">
        <v>4</v>
      </c>
      <c r="H7353" s="23" t="s">
        <v>29</v>
      </c>
      <c r="I7353" s="24">
        <v>102784</v>
      </c>
      <c r="J7353" s="24">
        <v>164455</v>
      </c>
      <c r="K7353" s="24">
        <v>143898</v>
      </c>
      <c r="L7353" s="24">
        <v>230237</v>
      </c>
      <c r="M7353" s="24">
        <v>185012</v>
      </c>
      <c r="N7353" s="24">
        <v>296019</v>
      </c>
      <c r="O7353" s="24">
        <v>246683</v>
      </c>
      <c r="P7353" s="24">
        <v>394692</v>
      </c>
      <c r="Q7353" s="24">
        <v>308353</v>
      </c>
      <c r="R7353" s="24">
        <v>493365</v>
      </c>
      <c r="S7353" s="24">
        <v>349467</v>
      </c>
      <c r="T7353" s="24">
        <v>559147</v>
      </c>
      <c r="U7353" s="24">
        <v>390581</v>
      </c>
      <c r="V7353" s="24">
        <v>624929</v>
      </c>
    </row>
    <row r="7354" spans="1:22" hidden="1" x14ac:dyDescent="0.3">
      <c r="A7354" s="55"/>
      <c r="B7354" s="55">
        <v>2023</v>
      </c>
      <c r="C7354" s="55" t="s">
        <v>538</v>
      </c>
      <c r="D7354" t="s">
        <v>108</v>
      </c>
      <c r="E7354" s="55" t="s">
        <v>541</v>
      </c>
      <c r="F7354" s="55" t="s">
        <v>119</v>
      </c>
      <c r="G7354" s="23">
        <v>1</v>
      </c>
      <c r="H7354" s="23" t="s">
        <v>14</v>
      </c>
      <c r="I7354" s="24">
        <v>143453</v>
      </c>
      <c r="J7354" s="24">
        <v>251042</v>
      </c>
      <c r="K7354" s="24">
        <v>186124</v>
      </c>
      <c r="L7354" s="24">
        <v>325717</v>
      </c>
      <c r="M7354" s="24">
        <v>222347</v>
      </c>
      <c r="N7354" s="24">
        <v>389106</v>
      </c>
      <c r="O7354" s="24">
        <v>265039</v>
      </c>
      <c r="P7354" s="24">
        <v>463819</v>
      </c>
      <c r="Q7354" s="24">
        <v>312642</v>
      </c>
      <c r="R7354" s="24">
        <v>547124</v>
      </c>
      <c r="S7354" s="24">
        <v>342947</v>
      </c>
      <c r="T7354" s="24">
        <v>600157</v>
      </c>
      <c r="U7354" s="24">
        <v>371440</v>
      </c>
      <c r="V7354" s="24">
        <v>650020</v>
      </c>
    </row>
    <row r="7355" spans="1:22" hidden="1" x14ac:dyDescent="0.3">
      <c r="A7355" s="55"/>
      <c r="B7355" s="55">
        <v>2023</v>
      </c>
      <c r="C7355" s="55" t="s">
        <v>538</v>
      </c>
      <c r="D7355" t="s">
        <v>108</v>
      </c>
      <c r="E7355" s="55" t="s">
        <v>541</v>
      </c>
      <c r="F7355" s="55" t="s">
        <v>119</v>
      </c>
      <c r="G7355" s="23">
        <v>2</v>
      </c>
      <c r="H7355" s="23" t="s">
        <v>30</v>
      </c>
      <c r="I7355" s="24">
        <v>120834</v>
      </c>
      <c r="J7355" s="24">
        <v>211459</v>
      </c>
      <c r="K7355" s="24">
        <v>160527</v>
      </c>
      <c r="L7355" s="24">
        <v>280922</v>
      </c>
      <c r="M7355" s="24">
        <v>197245</v>
      </c>
      <c r="N7355" s="24">
        <v>345179</v>
      </c>
      <c r="O7355" s="24">
        <v>247189</v>
      </c>
      <c r="P7355" s="24">
        <v>432581</v>
      </c>
      <c r="Q7355" s="24">
        <v>298438</v>
      </c>
      <c r="R7355" s="24">
        <v>522267</v>
      </c>
      <c r="S7355" s="24">
        <v>329368</v>
      </c>
      <c r="T7355" s="24">
        <v>576394</v>
      </c>
      <c r="U7355" s="24">
        <v>358272</v>
      </c>
      <c r="V7355" s="24">
        <v>626976</v>
      </c>
    </row>
    <row r="7356" spans="1:22" hidden="1" x14ac:dyDescent="0.3">
      <c r="A7356" s="55"/>
      <c r="B7356" s="55">
        <v>2023</v>
      </c>
      <c r="C7356" s="55" t="s">
        <v>538</v>
      </c>
      <c r="D7356" t="s">
        <v>108</v>
      </c>
      <c r="E7356" s="55" t="s">
        <v>541</v>
      </c>
      <c r="F7356" s="55" t="s">
        <v>119</v>
      </c>
      <c r="G7356" s="23">
        <v>3</v>
      </c>
      <c r="H7356" s="23" t="s">
        <v>31</v>
      </c>
      <c r="I7356" s="24">
        <v>111859</v>
      </c>
      <c r="J7356" s="24">
        <v>195752</v>
      </c>
      <c r="K7356" s="24">
        <v>154557</v>
      </c>
      <c r="L7356" s="24">
        <v>270475</v>
      </c>
      <c r="M7356" s="24">
        <v>196092</v>
      </c>
      <c r="N7356" s="24">
        <v>343160</v>
      </c>
      <c r="O7356" s="24">
        <v>256197</v>
      </c>
      <c r="P7356" s="24">
        <v>448344</v>
      </c>
      <c r="Q7356" s="24">
        <v>319155</v>
      </c>
      <c r="R7356" s="24">
        <v>558520</v>
      </c>
      <c r="S7356" s="24">
        <v>359225</v>
      </c>
      <c r="T7356" s="24">
        <v>628644</v>
      </c>
      <c r="U7356" s="24">
        <v>398711</v>
      </c>
      <c r="V7356" s="24">
        <v>697745</v>
      </c>
    </row>
    <row r="7357" spans="1:22" hidden="1" x14ac:dyDescent="0.3">
      <c r="A7357" s="55"/>
      <c r="B7357" s="55">
        <v>2023</v>
      </c>
      <c r="C7357" s="55" t="s">
        <v>538</v>
      </c>
      <c r="D7357" t="s">
        <v>108</v>
      </c>
      <c r="E7357" s="55" t="s">
        <v>541</v>
      </c>
      <c r="F7357" s="55" t="s">
        <v>119</v>
      </c>
      <c r="G7357" s="23">
        <v>4</v>
      </c>
      <c r="H7357" s="23" t="s">
        <v>29</v>
      </c>
      <c r="I7357" s="24">
        <v>123694</v>
      </c>
      <c r="J7357" s="24">
        <v>197911</v>
      </c>
      <c r="K7357" s="24">
        <v>173172</v>
      </c>
      <c r="L7357" s="24">
        <v>277075</v>
      </c>
      <c r="M7357" s="24">
        <v>222649</v>
      </c>
      <c r="N7357" s="24">
        <v>356239</v>
      </c>
      <c r="O7357" s="24">
        <v>296866</v>
      </c>
      <c r="P7357" s="24">
        <v>474985</v>
      </c>
      <c r="Q7357" s="24">
        <v>371082</v>
      </c>
      <c r="R7357" s="24">
        <v>593732</v>
      </c>
      <c r="S7357" s="24">
        <v>420560</v>
      </c>
      <c r="T7357" s="24">
        <v>672896</v>
      </c>
      <c r="U7357" s="24">
        <v>470038</v>
      </c>
      <c r="V7357" s="24">
        <v>752060</v>
      </c>
    </row>
    <row r="7358" spans="1:22" x14ac:dyDescent="0.3">
      <c r="B7358" s="54" t="s">
        <v>620</v>
      </c>
      <c r="C7358" t="s">
        <v>615</v>
      </c>
      <c r="D7358" t="s">
        <v>108</v>
      </c>
      <c r="E7358" t="s">
        <v>541</v>
      </c>
      <c r="F7358" s="58" t="s">
        <v>119</v>
      </c>
      <c r="G7358" s="23">
        <v>1</v>
      </c>
      <c r="H7358" s="23" t="s">
        <v>14</v>
      </c>
      <c r="I7358" s="24">
        <v>144881</v>
      </c>
      <c r="J7358" s="24">
        <v>253542</v>
      </c>
      <c r="K7358" s="24">
        <v>187725</v>
      </c>
      <c r="L7358" s="24">
        <v>328519</v>
      </c>
      <c r="M7358" s="24">
        <v>224907</v>
      </c>
      <c r="N7358" s="24">
        <v>393587</v>
      </c>
      <c r="O7358" s="24">
        <v>268685</v>
      </c>
      <c r="P7358" s="24">
        <v>470198</v>
      </c>
      <c r="Q7358" s="24">
        <v>316748</v>
      </c>
      <c r="R7358" s="24">
        <v>554309</v>
      </c>
      <c r="S7358" s="24">
        <v>347329</v>
      </c>
      <c r="T7358" s="24">
        <v>607825</v>
      </c>
      <c r="U7358" s="24">
        <v>374874</v>
      </c>
      <c r="V7358" s="24">
        <v>656030</v>
      </c>
    </row>
    <row r="7359" spans="1:22" x14ac:dyDescent="0.3">
      <c r="B7359" s="54" t="s">
        <v>620</v>
      </c>
      <c r="C7359" t="s">
        <v>615</v>
      </c>
      <c r="D7359" t="s">
        <v>108</v>
      </c>
      <c r="E7359" t="s">
        <v>541</v>
      </c>
      <c r="F7359" s="58" t="s">
        <v>119</v>
      </c>
      <c r="G7359" s="23">
        <v>2</v>
      </c>
      <c r="H7359" s="23" t="s">
        <v>30</v>
      </c>
      <c r="I7359" s="24">
        <v>126284</v>
      </c>
      <c r="J7359" s="24">
        <v>220997</v>
      </c>
      <c r="K7359" s="24">
        <v>165518</v>
      </c>
      <c r="L7359" s="24">
        <v>289657</v>
      </c>
      <c r="M7359" s="24">
        <v>201279</v>
      </c>
      <c r="N7359" s="24">
        <v>352238</v>
      </c>
      <c r="O7359" s="24">
        <v>247029</v>
      </c>
      <c r="P7359" s="24">
        <v>432300</v>
      </c>
      <c r="Q7359" s="24">
        <v>293890</v>
      </c>
      <c r="R7359" s="24">
        <v>514307</v>
      </c>
      <c r="S7359" s="24">
        <v>324578</v>
      </c>
      <c r="T7359" s="24">
        <v>568012</v>
      </c>
      <c r="U7359" s="24">
        <v>352661</v>
      </c>
      <c r="V7359" s="24">
        <v>617157</v>
      </c>
    </row>
    <row r="7360" spans="1:22" x14ac:dyDescent="0.3">
      <c r="B7360" s="54" t="s">
        <v>620</v>
      </c>
      <c r="C7360" t="s">
        <v>615</v>
      </c>
      <c r="D7360" t="s">
        <v>108</v>
      </c>
      <c r="E7360" t="s">
        <v>541</v>
      </c>
      <c r="F7360" s="58" t="s">
        <v>119</v>
      </c>
      <c r="G7360" s="23">
        <v>3</v>
      </c>
      <c r="H7360" s="23" t="s">
        <v>31</v>
      </c>
      <c r="I7360" s="24">
        <v>115281</v>
      </c>
      <c r="J7360" s="24">
        <v>201742</v>
      </c>
      <c r="K7360" s="24">
        <v>156973</v>
      </c>
      <c r="L7360" s="24">
        <v>274703</v>
      </c>
      <c r="M7360" s="24">
        <v>198560</v>
      </c>
      <c r="N7360" s="24">
        <v>347479</v>
      </c>
      <c r="O7360" s="24">
        <v>261472</v>
      </c>
      <c r="P7360" s="24">
        <v>457576</v>
      </c>
      <c r="Q7360" s="24">
        <v>323771</v>
      </c>
      <c r="R7360" s="24">
        <v>566599</v>
      </c>
      <c r="S7360" s="24">
        <v>364621</v>
      </c>
      <c r="T7360" s="24">
        <v>638087</v>
      </c>
      <c r="U7360" s="24">
        <v>404926</v>
      </c>
      <c r="V7360" s="24">
        <v>708621</v>
      </c>
    </row>
    <row r="7361" spans="1:22" x14ac:dyDescent="0.3">
      <c r="B7361" s="54" t="s">
        <v>620</v>
      </c>
      <c r="C7361" t="s">
        <v>615</v>
      </c>
      <c r="D7361" t="s">
        <v>108</v>
      </c>
      <c r="E7361" t="s">
        <v>541</v>
      </c>
      <c r="F7361" s="58" t="s">
        <v>119</v>
      </c>
      <c r="G7361" s="23">
        <v>4</v>
      </c>
      <c r="H7361" s="23" t="s">
        <v>29</v>
      </c>
      <c r="I7361" s="24">
        <v>127854</v>
      </c>
      <c r="J7361" s="24">
        <v>204566</v>
      </c>
      <c r="K7361" s="24">
        <v>178995</v>
      </c>
      <c r="L7361" s="24">
        <v>286392</v>
      </c>
      <c r="M7361" s="24">
        <v>230137</v>
      </c>
      <c r="N7361" s="24">
        <v>368219</v>
      </c>
      <c r="O7361" s="24">
        <v>306849</v>
      </c>
      <c r="P7361" s="24">
        <v>490958</v>
      </c>
      <c r="Q7361" s="24">
        <v>383561</v>
      </c>
      <c r="R7361" s="24">
        <v>613698</v>
      </c>
      <c r="S7361" s="24">
        <v>434702</v>
      </c>
      <c r="T7361" s="24">
        <v>695524</v>
      </c>
      <c r="U7361" s="24">
        <v>485844</v>
      </c>
      <c r="V7361" s="24">
        <v>777350</v>
      </c>
    </row>
    <row r="7362" spans="1:22" hidden="1" x14ac:dyDescent="0.3">
      <c r="A7362" s="55"/>
      <c r="B7362" s="55">
        <v>2023</v>
      </c>
      <c r="C7362" s="55" t="s">
        <v>585</v>
      </c>
      <c r="D7362" t="s">
        <v>142</v>
      </c>
      <c r="E7362" s="55" t="s">
        <v>586</v>
      </c>
      <c r="F7362" s="55" t="s">
        <v>314</v>
      </c>
      <c r="G7362" s="23">
        <v>1</v>
      </c>
      <c r="H7362" s="23" t="s">
        <v>14</v>
      </c>
      <c r="I7362" s="24">
        <v>113599</v>
      </c>
      <c r="J7362" s="24">
        <v>198797</v>
      </c>
      <c r="K7362" s="24">
        <v>147426</v>
      </c>
      <c r="L7362" s="24">
        <v>257995</v>
      </c>
      <c r="M7362" s="24">
        <v>176148</v>
      </c>
      <c r="N7362" s="24">
        <v>308259</v>
      </c>
      <c r="O7362" s="24">
        <v>210014</v>
      </c>
      <c r="P7362" s="24">
        <v>367525</v>
      </c>
      <c r="Q7362" s="24">
        <v>247765</v>
      </c>
      <c r="R7362" s="24">
        <v>433589</v>
      </c>
      <c r="S7362" s="24">
        <v>271794</v>
      </c>
      <c r="T7362" s="24">
        <v>475640</v>
      </c>
      <c r="U7362" s="24">
        <v>294399</v>
      </c>
      <c r="V7362" s="24">
        <v>515199</v>
      </c>
    </row>
    <row r="7363" spans="1:22" hidden="1" x14ac:dyDescent="0.3">
      <c r="A7363" s="55"/>
      <c r="B7363" s="55">
        <v>2023</v>
      </c>
      <c r="C7363" s="55" t="s">
        <v>585</v>
      </c>
      <c r="D7363" t="s">
        <v>142</v>
      </c>
      <c r="E7363" s="55" t="s">
        <v>586</v>
      </c>
      <c r="F7363" s="55" t="s">
        <v>314</v>
      </c>
      <c r="G7363" s="23">
        <v>2</v>
      </c>
      <c r="H7363" s="23" t="s">
        <v>30</v>
      </c>
      <c r="I7363" s="24">
        <v>95492</v>
      </c>
      <c r="J7363" s="24">
        <v>167111</v>
      </c>
      <c r="K7363" s="24">
        <v>126935</v>
      </c>
      <c r="L7363" s="24">
        <v>222137</v>
      </c>
      <c r="M7363" s="24">
        <v>156055</v>
      </c>
      <c r="N7363" s="24">
        <v>273096</v>
      </c>
      <c r="O7363" s="24">
        <v>195725</v>
      </c>
      <c r="P7363" s="24">
        <v>342519</v>
      </c>
      <c r="Q7363" s="24">
        <v>236395</v>
      </c>
      <c r="R7363" s="24">
        <v>413691</v>
      </c>
      <c r="S7363" s="24">
        <v>260924</v>
      </c>
      <c r="T7363" s="24">
        <v>456618</v>
      </c>
      <c r="U7363" s="24">
        <v>283858</v>
      </c>
      <c r="V7363" s="24">
        <v>496752</v>
      </c>
    </row>
    <row r="7364" spans="1:22" hidden="1" x14ac:dyDescent="0.3">
      <c r="A7364" s="55"/>
      <c r="B7364" s="55">
        <v>2023</v>
      </c>
      <c r="C7364" s="55" t="s">
        <v>585</v>
      </c>
      <c r="D7364" t="s">
        <v>142</v>
      </c>
      <c r="E7364" s="55" t="s">
        <v>586</v>
      </c>
      <c r="F7364" s="55" t="s">
        <v>314</v>
      </c>
      <c r="G7364" s="23">
        <v>3</v>
      </c>
      <c r="H7364" s="23" t="s">
        <v>31</v>
      </c>
      <c r="I7364" s="24">
        <v>88276</v>
      </c>
      <c r="J7364" s="24">
        <v>154482</v>
      </c>
      <c r="K7364" s="24">
        <v>121949</v>
      </c>
      <c r="L7364" s="24">
        <v>213410</v>
      </c>
      <c r="M7364" s="24">
        <v>154691</v>
      </c>
      <c r="N7364" s="24">
        <v>270709</v>
      </c>
      <c r="O7364" s="24">
        <v>202044</v>
      </c>
      <c r="P7364" s="24">
        <v>353578</v>
      </c>
      <c r="Q7364" s="24">
        <v>251682</v>
      </c>
      <c r="R7364" s="24">
        <v>440444</v>
      </c>
      <c r="S7364" s="24">
        <v>283252</v>
      </c>
      <c r="T7364" s="24">
        <v>495691</v>
      </c>
      <c r="U7364" s="24">
        <v>314354</v>
      </c>
      <c r="V7364" s="24">
        <v>550119</v>
      </c>
    </row>
    <row r="7365" spans="1:22" hidden="1" x14ac:dyDescent="0.3">
      <c r="A7365" s="55"/>
      <c r="B7365" s="55">
        <v>2023</v>
      </c>
      <c r="C7365" s="55" t="s">
        <v>585</v>
      </c>
      <c r="D7365" t="s">
        <v>142</v>
      </c>
      <c r="E7365" s="55" t="s">
        <v>586</v>
      </c>
      <c r="F7365" s="55" t="s">
        <v>314</v>
      </c>
      <c r="G7365" s="23">
        <v>4</v>
      </c>
      <c r="H7365" s="23" t="s">
        <v>29</v>
      </c>
      <c r="I7365" s="24">
        <v>97948</v>
      </c>
      <c r="J7365" s="24">
        <v>156716</v>
      </c>
      <c r="K7365" s="24">
        <v>137127</v>
      </c>
      <c r="L7365" s="24">
        <v>219403</v>
      </c>
      <c r="M7365" s="24">
        <v>176306</v>
      </c>
      <c r="N7365" s="24">
        <v>282089</v>
      </c>
      <c r="O7365" s="24">
        <v>235074</v>
      </c>
      <c r="P7365" s="24">
        <v>376119</v>
      </c>
      <c r="Q7365" s="24">
        <v>293843</v>
      </c>
      <c r="R7365" s="24">
        <v>470149</v>
      </c>
      <c r="S7365" s="24">
        <v>333022</v>
      </c>
      <c r="T7365" s="24">
        <v>532835</v>
      </c>
      <c r="U7365" s="24">
        <v>372201</v>
      </c>
      <c r="V7365" s="24">
        <v>595522</v>
      </c>
    </row>
    <row r="7366" spans="1:22" x14ac:dyDescent="0.3">
      <c r="B7366" s="54" t="s">
        <v>620</v>
      </c>
      <c r="C7366" t="s">
        <v>610</v>
      </c>
      <c r="D7366" t="s">
        <v>142</v>
      </c>
      <c r="E7366" t="s">
        <v>586</v>
      </c>
      <c r="F7366" s="58" t="s">
        <v>314</v>
      </c>
      <c r="G7366" s="23">
        <v>1</v>
      </c>
      <c r="H7366" s="23" t="s">
        <v>14</v>
      </c>
      <c r="I7366" s="24">
        <v>111522</v>
      </c>
      <c r="J7366" s="24">
        <v>195164</v>
      </c>
      <c r="K7366" s="24">
        <v>144708</v>
      </c>
      <c r="L7366" s="24">
        <v>253238</v>
      </c>
      <c r="M7366" s="24">
        <v>173505</v>
      </c>
      <c r="N7366" s="24">
        <v>303634</v>
      </c>
      <c r="O7366" s="24">
        <v>207482</v>
      </c>
      <c r="P7366" s="24">
        <v>363094</v>
      </c>
      <c r="Q7366" s="24">
        <v>244774</v>
      </c>
      <c r="R7366" s="24">
        <v>428354</v>
      </c>
      <c r="S7366" s="24">
        <v>268482</v>
      </c>
      <c r="T7366" s="24">
        <v>469844</v>
      </c>
      <c r="U7366" s="24">
        <v>289970</v>
      </c>
      <c r="V7366" s="24">
        <v>507447</v>
      </c>
    </row>
    <row r="7367" spans="1:22" x14ac:dyDescent="0.3">
      <c r="B7367" s="54" t="s">
        <v>620</v>
      </c>
      <c r="C7367" t="s">
        <v>610</v>
      </c>
      <c r="D7367" t="s">
        <v>142</v>
      </c>
      <c r="E7367" t="s">
        <v>586</v>
      </c>
      <c r="F7367" s="58" t="s">
        <v>314</v>
      </c>
      <c r="G7367" s="23">
        <v>2</v>
      </c>
      <c r="H7367" s="23" t="s">
        <v>30</v>
      </c>
      <c r="I7367" s="24">
        <v>96338</v>
      </c>
      <c r="J7367" s="24">
        <v>168591</v>
      </c>
      <c r="K7367" s="24">
        <v>126576</v>
      </c>
      <c r="L7367" s="24">
        <v>221507</v>
      </c>
      <c r="M7367" s="24">
        <v>154213</v>
      </c>
      <c r="N7367" s="24">
        <v>269873</v>
      </c>
      <c r="O7367" s="24">
        <v>189800</v>
      </c>
      <c r="P7367" s="24">
        <v>332150</v>
      </c>
      <c r="Q7367" s="24">
        <v>226110</v>
      </c>
      <c r="R7367" s="24">
        <v>395692</v>
      </c>
      <c r="S7367" s="24">
        <v>249859</v>
      </c>
      <c r="T7367" s="24">
        <v>437252</v>
      </c>
      <c r="U7367" s="24">
        <v>271678</v>
      </c>
      <c r="V7367" s="24">
        <v>475436</v>
      </c>
    </row>
    <row r="7368" spans="1:22" x14ac:dyDescent="0.3">
      <c r="B7368" s="54" t="s">
        <v>620</v>
      </c>
      <c r="C7368" t="s">
        <v>610</v>
      </c>
      <c r="D7368" t="s">
        <v>142</v>
      </c>
      <c r="E7368" t="s">
        <v>586</v>
      </c>
      <c r="F7368" s="58" t="s">
        <v>314</v>
      </c>
      <c r="G7368" s="23">
        <v>3</v>
      </c>
      <c r="H7368" s="23" t="s">
        <v>31</v>
      </c>
      <c r="I7368" s="24">
        <v>86947</v>
      </c>
      <c r="J7368" s="24">
        <v>152157</v>
      </c>
      <c r="K7368" s="24">
        <v>118116</v>
      </c>
      <c r="L7368" s="24">
        <v>206703</v>
      </c>
      <c r="M7368" s="24">
        <v>149199</v>
      </c>
      <c r="N7368" s="24">
        <v>261098</v>
      </c>
      <c r="O7368" s="24">
        <v>196259</v>
      </c>
      <c r="P7368" s="24">
        <v>343453</v>
      </c>
      <c r="Q7368" s="24">
        <v>242818</v>
      </c>
      <c r="R7368" s="24">
        <v>424931</v>
      </c>
      <c r="S7368" s="24">
        <v>273300</v>
      </c>
      <c r="T7368" s="24">
        <v>478274</v>
      </c>
      <c r="U7368" s="24">
        <v>303336</v>
      </c>
      <c r="V7368" s="24">
        <v>530839</v>
      </c>
    </row>
    <row r="7369" spans="1:22" x14ac:dyDescent="0.3">
      <c r="B7369" s="54" t="s">
        <v>620</v>
      </c>
      <c r="C7369" t="s">
        <v>610</v>
      </c>
      <c r="D7369" t="s">
        <v>142</v>
      </c>
      <c r="E7369" t="s">
        <v>586</v>
      </c>
      <c r="F7369" s="58" t="s">
        <v>314</v>
      </c>
      <c r="G7369" s="23">
        <v>4</v>
      </c>
      <c r="H7369" s="23" t="s">
        <v>29</v>
      </c>
      <c r="I7369" s="24">
        <v>98394</v>
      </c>
      <c r="J7369" s="24">
        <v>157430</v>
      </c>
      <c r="K7369" s="24">
        <v>137751</v>
      </c>
      <c r="L7369" s="24">
        <v>220402</v>
      </c>
      <c r="M7369" s="24">
        <v>177108</v>
      </c>
      <c r="N7369" s="24">
        <v>283373</v>
      </c>
      <c r="O7369" s="24">
        <v>236145</v>
      </c>
      <c r="P7369" s="24">
        <v>377831</v>
      </c>
      <c r="Q7369" s="24">
        <v>295181</v>
      </c>
      <c r="R7369" s="24">
        <v>472289</v>
      </c>
      <c r="S7369" s="24">
        <v>334538</v>
      </c>
      <c r="T7369" s="24">
        <v>535261</v>
      </c>
      <c r="U7369" s="24">
        <v>373896</v>
      </c>
      <c r="V7369" s="24">
        <v>598233</v>
      </c>
    </row>
    <row r="7370" spans="1:22" hidden="1" x14ac:dyDescent="0.3">
      <c r="A7370" s="55"/>
      <c r="B7370" s="55">
        <v>2023</v>
      </c>
      <c r="C7370" s="55" t="s">
        <v>184</v>
      </c>
      <c r="D7370" t="s">
        <v>172</v>
      </c>
      <c r="E7370" s="55" t="s">
        <v>531</v>
      </c>
      <c r="F7370" s="55" t="s">
        <v>263</v>
      </c>
      <c r="G7370" s="23">
        <v>1</v>
      </c>
      <c r="H7370" s="23" t="s">
        <v>14</v>
      </c>
      <c r="I7370" s="24">
        <v>138694</v>
      </c>
      <c r="J7370" s="24">
        <v>242714</v>
      </c>
      <c r="K7370" s="24">
        <v>180124</v>
      </c>
      <c r="L7370" s="24">
        <v>315217</v>
      </c>
      <c r="M7370" s="24">
        <v>215332</v>
      </c>
      <c r="N7370" s="24">
        <v>376831</v>
      </c>
      <c r="O7370" s="24">
        <v>256890</v>
      </c>
      <c r="P7370" s="24">
        <v>449557</v>
      </c>
      <c r="Q7370" s="24">
        <v>303179</v>
      </c>
      <c r="R7370" s="24">
        <v>530564</v>
      </c>
      <c r="S7370" s="24">
        <v>332630</v>
      </c>
      <c r="T7370" s="24">
        <v>582103</v>
      </c>
      <c r="U7370" s="24">
        <v>360380</v>
      </c>
      <c r="V7370" s="24">
        <v>630665</v>
      </c>
    </row>
    <row r="7371" spans="1:22" hidden="1" x14ac:dyDescent="0.3">
      <c r="A7371" s="55"/>
      <c r="B7371" s="55">
        <v>2023</v>
      </c>
      <c r="C7371" s="55" t="s">
        <v>184</v>
      </c>
      <c r="D7371" t="s">
        <v>172</v>
      </c>
      <c r="E7371" s="55" t="s">
        <v>531</v>
      </c>
      <c r="F7371" s="55" t="s">
        <v>263</v>
      </c>
      <c r="G7371" s="23">
        <v>2</v>
      </c>
      <c r="H7371" s="23" t="s">
        <v>30</v>
      </c>
      <c r="I7371" s="24">
        <v>115879</v>
      </c>
      <c r="J7371" s="24">
        <v>202789</v>
      </c>
      <c r="K7371" s="24">
        <v>154307</v>
      </c>
      <c r="L7371" s="24">
        <v>270037</v>
      </c>
      <c r="M7371" s="24">
        <v>190014</v>
      </c>
      <c r="N7371" s="24">
        <v>332525</v>
      </c>
      <c r="O7371" s="24">
        <v>238886</v>
      </c>
      <c r="P7371" s="24">
        <v>418050</v>
      </c>
      <c r="Q7371" s="24">
        <v>288853</v>
      </c>
      <c r="R7371" s="24">
        <v>505492</v>
      </c>
      <c r="S7371" s="24">
        <v>318934</v>
      </c>
      <c r="T7371" s="24">
        <v>558135</v>
      </c>
      <c r="U7371" s="24">
        <v>347099</v>
      </c>
      <c r="V7371" s="24">
        <v>607423</v>
      </c>
    </row>
    <row r="7372" spans="1:22" hidden="1" x14ac:dyDescent="0.3">
      <c r="A7372" s="55"/>
      <c r="B7372" s="55">
        <v>2023</v>
      </c>
      <c r="C7372" s="55" t="s">
        <v>184</v>
      </c>
      <c r="D7372" t="s">
        <v>172</v>
      </c>
      <c r="E7372" s="55" t="s">
        <v>531</v>
      </c>
      <c r="F7372" s="55" t="s">
        <v>263</v>
      </c>
      <c r="G7372" s="23">
        <v>3</v>
      </c>
      <c r="H7372" s="23" t="s">
        <v>31</v>
      </c>
      <c r="I7372" s="24">
        <v>106671</v>
      </c>
      <c r="J7372" s="24">
        <v>186674</v>
      </c>
      <c r="K7372" s="24">
        <v>147277</v>
      </c>
      <c r="L7372" s="24">
        <v>257734</v>
      </c>
      <c r="M7372" s="24">
        <v>186709</v>
      </c>
      <c r="N7372" s="24">
        <v>326741</v>
      </c>
      <c r="O7372" s="24">
        <v>243641</v>
      </c>
      <c r="P7372" s="24">
        <v>426372</v>
      </c>
      <c r="Q7372" s="24">
        <v>303451</v>
      </c>
      <c r="R7372" s="24">
        <v>531039</v>
      </c>
      <c r="S7372" s="24">
        <v>341406</v>
      </c>
      <c r="T7372" s="24">
        <v>597461</v>
      </c>
      <c r="U7372" s="24">
        <v>378772</v>
      </c>
      <c r="V7372" s="24">
        <v>662851</v>
      </c>
    </row>
    <row r="7373" spans="1:22" hidden="1" x14ac:dyDescent="0.3">
      <c r="A7373" s="55"/>
      <c r="B7373" s="55">
        <v>2023</v>
      </c>
      <c r="C7373" s="55" t="s">
        <v>184</v>
      </c>
      <c r="D7373" t="s">
        <v>172</v>
      </c>
      <c r="E7373" s="55" t="s">
        <v>531</v>
      </c>
      <c r="F7373" s="55" t="s">
        <v>263</v>
      </c>
      <c r="G7373" s="23">
        <v>4</v>
      </c>
      <c r="H7373" s="23" t="s">
        <v>29</v>
      </c>
      <c r="I7373" s="24">
        <v>119569</v>
      </c>
      <c r="J7373" s="24">
        <v>191311</v>
      </c>
      <c r="K7373" s="24">
        <v>167397</v>
      </c>
      <c r="L7373" s="24">
        <v>267835</v>
      </c>
      <c r="M7373" s="24">
        <v>215225</v>
      </c>
      <c r="N7373" s="24">
        <v>344360</v>
      </c>
      <c r="O7373" s="24">
        <v>286966</v>
      </c>
      <c r="P7373" s="24">
        <v>459146</v>
      </c>
      <c r="Q7373" s="24">
        <v>358708</v>
      </c>
      <c r="R7373" s="24">
        <v>573933</v>
      </c>
      <c r="S7373" s="24">
        <v>406536</v>
      </c>
      <c r="T7373" s="24">
        <v>650457</v>
      </c>
      <c r="U7373" s="24">
        <v>454363</v>
      </c>
      <c r="V7373" s="24">
        <v>726981</v>
      </c>
    </row>
    <row r="7374" spans="1:22" x14ac:dyDescent="0.3">
      <c r="B7374" s="54" t="s">
        <v>620</v>
      </c>
      <c r="C7374" t="s">
        <v>613</v>
      </c>
      <c r="D7374" t="s">
        <v>172</v>
      </c>
      <c r="E7374" t="s">
        <v>531</v>
      </c>
      <c r="F7374" s="58" t="s">
        <v>263</v>
      </c>
      <c r="G7374" s="23">
        <v>1</v>
      </c>
      <c r="H7374" s="23" t="s">
        <v>14</v>
      </c>
      <c r="I7374" s="24">
        <v>138957</v>
      </c>
      <c r="J7374" s="24">
        <v>243174</v>
      </c>
      <c r="K7374" s="24">
        <v>180267</v>
      </c>
      <c r="L7374" s="24">
        <v>315467</v>
      </c>
      <c r="M7374" s="24">
        <v>216116</v>
      </c>
      <c r="N7374" s="24">
        <v>378202</v>
      </c>
      <c r="O7374" s="24">
        <v>258399</v>
      </c>
      <c r="P7374" s="24">
        <v>452198</v>
      </c>
      <c r="Q7374" s="24">
        <v>304809</v>
      </c>
      <c r="R7374" s="24">
        <v>533415</v>
      </c>
      <c r="S7374" s="24">
        <v>334318</v>
      </c>
      <c r="T7374" s="24">
        <v>585057</v>
      </c>
      <c r="U7374" s="24">
        <v>361039</v>
      </c>
      <c r="V7374" s="24">
        <v>631817</v>
      </c>
    </row>
    <row r="7375" spans="1:22" x14ac:dyDescent="0.3">
      <c r="B7375" s="54" t="s">
        <v>620</v>
      </c>
      <c r="C7375" t="s">
        <v>613</v>
      </c>
      <c r="D7375" t="s">
        <v>172</v>
      </c>
      <c r="E7375" t="s">
        <v>531</v>
      </c>
      <c r="F7375" s="58" t="s">
        <v>263</v>
      </c>
      <c r="G7375" s="23">
        <v>2</v>
      </c>
      <c r="H7375" s="23" t="s">
        <v>30</v>
      </c>
      <c r="I7375" s="24">
        <v>120199</v>
      </c>
      <c r="J7375" s="24">
        <v>210348</v>
      </c>
      <c r="K7375" s="24">
        <v>157869</v>
      </c>
      <c r="L7375" s="24">
        <v>276270</v>
      </c>
      <c r="M7375" s="24">
        <v>192284</v>
      </c>
      <c r="N7375" s="24">
        <v>336497</v>
      </c>
      <c r="O7375" s="24">
        <v>236556</v>
      </c>
      <c r="P7375" s="24">
        <v>413973</v>
      </c>
      <c r="Q7375" s="24">
        <v>281754</v>
      </c>
      <c r="R7375" s="24">
        <v>493069</v>
      </c>
      <c r="S7375" s="24">
        <v>311321</v>
      </c>
      <c r="T7375" s="24">
        <v>544812</v>
      </c>
      <c r="U7375" s="24">
        <v>338470</v>
      </c>
      <c r="V7375" s="24">
        <v>592322</v>
      </c>
    </row>
    <row r="7376" spans="1:22" x14ac:dyDescent="0.3">
      <c r="B7376" s="54" t="s">
        <v>620</v>
      </c>
      <c r="C7376" t="s">
        <v>613</v>
      </c>
      <c r="D7376" t="s">
        <v>172</v>
      </c>
      <c r="E7376" t="s">
        <v>531</v>
      </c>
      <c r="F7376" s="58" t="s">
        <v>263</v>
      </c>
      <c r="G7376" s="23">
        <v>3</v>
      </c>
      <c r="H7376" s="23" t="s">
        <v>31</v>
      </c>
      <c r="I7376" s="24">
        <v>108670</v>
      </c>
      <c r="J7376" s="24">
        <v>190173</v>
      </c>
      <c r="K7376" s="24">
        <v>147680</v>
      </c>
      <c r="L7376" s="24">
        <v>258439</v>
      </c>
      <c r="M7376" s="24">
        <v>186583</v>
      </c>
      <c r="N7376" s="24">
        <v>326520</v>
      </c>
      <c r="O7376" s="24">
        <v>245475</v>
      </c>
      <c r="P7376" s="24">
        <v>429581</v>
      </c>
      <c r="Q7376" s="24">
        <v>303748</v>
      </c>
      <c r="R7376" s="24">
        <v>531559</v>
      </c>
      <c r="S7376" s="24">
        <v>341909</v>
      </c>
      <c r="T7376" s="24">
        <v>598340</v>
      </c>
      <c r="U7376" s="24">
        <v>379519</v>
      </c>
      <c r="V7376" s="24">
        <v>664158</v>
      </c>
    </row>
    <row r="7377" spans="1:22" x14ac:dyDescent="0.3">
      <c r="B7377" s="54" t="s">
        <v>620</v>
      </c>
      <c r="C7377" t="s">
        <v>613</v>
      </c>
      <c r="D7377" t="s">
        <v>172</v>
      </c>
      <c r="E7377" t="s">
        <v>531</v>
      </c>
      <c r="F7377" s="58" t="s">
        <v>263</v>
      </c>
      <c r="G7377" s="23">
        <v>4</v>
      </c>
      <c r="H7377" s="23" t="s">
        <v>29</v>
      </c>
      <c r="I7377" s="24">
        <v>122602</v>
      </c>
      <c r="J7377" s="24">
        <v>196164</v>
      </c>
      <c r="K7377" s="24">
        <v>171643</v>
      </c>
      <c r="L7377" s="24">
        <v>274629</v>
      </c>
      <c r="M7377" s="24">
        <v>220684</v>
      </c>
      <c r="N7377" s="24">
        <v>353095</v>
      </c>
      <c r="O7377" s="24">
        <v>294246</v>
      </c>
      <c r="P7377" s="24">
        <v>470793</v>
      </c>
      <c r="Q7377" s="24">
        <v>367807</v>
      </c>
      <c r="R7377" s="24">
        <v>588491</v>
      </c>
      <c r="S7377" s="24">
        <v>416848</v>
      </c>
      <c r="T7377" s="24">
        <v>666957</v>
      </c>
      <c r="U7377" s="24">
        <v>465889</v>
      </c>
      <c r="V7377" s="24">
        <v>745423</v>
      </c>
    </row>
    <row r="7378" spans="1:22" hidden="1" x14ac:dyDescent="0.3">
      <c r="A7378" s="55"/>
      <c r="B7378" s="55">
        <v>2023</v>
      </c>
      <c r="C7378" s="55" t="s">
        <v>578</v>
      </c>
      <c r="D7378" t="s">
        <v>177</v>
      </c>
      <c r="E7378" s="55" t="s">
        <v>583</v>
      </c>
      <c r="F7378" s="55" t="s">
        <v>266</v>
      </c>
      <c r="G7378" s="23">
        <v>1</v>
      </c>
      <c r="H7378" s="23" t="s">
        <v>14</v>
      </c>
      <c r="I7378" s="24">
        <v>114178</v>
      </c>
      <c r="J7378" s="24">
        <v>199811</v>
      </c>
      <c r="K7378" s="24">
        <v>148328</v>
      </c>
      <c r="L7378" s="24">
        <v>259573</v>
      </c>
      <c r="M7378" s="24">
        <v>177357</v>
      </c>
      <c r="N7378" s="24">
        <v>310375</v>
      </c>
      <c r="O7378" s="24">
        <v>211638</v>
      </c>
      <c r="P7378" s="24">
        <v>370367</v>
      </c>
      <c r="Q7378" s="24">
        <v>249810</v>
      </c>
      <c r="R7378" s="24">
        <v>437168</v>
      </c>
      <c r="S7378" s="24">
        <v>274092</v>
      </c>
      <c r="T7378" s="24">
        <v>479662</v>
      </c>
      <c r="U7378" s="24">
        <v>296986</v>
      </c>
      <c r="V7378" s="24">
        <v>519726</v>
      </c>
    </row>
    <row r="7379" spans="1:22" hidden="1" x14ac:dyDescent="0.3">
      <c r="A7379" s="55"/>
      <c r="B7379" s="55">
        <v>2023</v>
      </c>
      <c r="C7379" s="55" t="s">
        <v>578</v>
      </c>
      <c r="D7379" t="s">
        <v>177</v>
      </c>
      <c r="E7379" s="55" t="s">
        <v>583</v>
      </c>
      <c r="F7379" s="55" t="s">
        <v>266</v>
      </c>
      <c r="G7379" s="23">
        <v>2</v>
      </c>
      <c r="H7379" s="23" t="s">
        <v>30</v>
      </c>
      <c r="I7379" s="24">
        <v>95166</v>
      </c>
      <c r="J7379" s="24">
        <v>166540</v>
      </c>
      <c r="K7379" s="24">
        <v>126813</v>
      </c>
      <c r="L7379" s="24">
        <v>221923</v>
      </c>
      <c r="M7379" s="24">
        <v>156259</v>
      </c>
      <c r="N7379" s="24">
        <v>273454</v>
      </c>
      <c r="O7379" s="24">
        <v>196635</v>
      </c>
      <c r="P7379" s="24">
        <v>344111</v>
      </c>
      <c r="Q7379" s="24">
        <v>237871</v>
      </c>
      <c r="R7379" s="24">
        <v>416275</v>
      </c>
      <c r="S7379" s="24">
        <v>262679</v>
      </c>
      <c r="T7379" s="24">
        <v>459688</v>
      </c>
      <c r="U7379" s="24">
        <v>285918</v>
      </c>
      <c r="V7379" s="24">
        <v>500357</v>
      </c>
    </row>
    <row r="7380" spans="1:22" hidden="1" x14ac:dyDescent="0.3">
      <c r="A7380" s="55"/>
      <c r="B7380" s="55">
        <v>2023</v>
      </c>
      <c r="C7380" s="55" t="s">
        <v>578</v>
      </c>
      <c r="D7380" t="s">
        <v>177</v>
      </c>
      <c r="E7380" s="55" t="s">
        <v>583</v>
      </c>
      <c r="F7380" s="55" t="s">
        <v>266</v>
      </c>
      <c r="G7380" s="23">
        <v>3</v>
      </c>
      <c r="H7380" s="23" t="s">
        <v>31</v>
      </c>
      <c r="I7380" s="24">
        <v>87456</v>
      </c>
      <c r="J7380" s="24">
        <v>153048</v>
      </c>
      <c r="K7380" s="24">
        <v>120719</v>
      </c>
      <c r="L7380" s="24">
        <v>211259</v>
      </c>
      <c r="M7380" s="24">
        <v>153005</v>
      </c>
      <c r="N7380" s="24">
        <v>267759</v>
      </c>
      <c r="O7380" s="24">
        <v>199586</v>
      </c>
      <c r="P7380" s="24">
        <v>349276</v>
      </c>
      <c r="Q7380" s="24">
        <v>248566</v>
      </c>
      <c r="R7380" s="24">
        <v>434990</v>
      </c>
      <c r="S7380" s="24">
        <v>279620</v>
      </c>
      <c r="T7380" s="24">
        <v>489336</v>
      </c>
      <c r="U7380" s="24">
        <v>310184</v>
      </c>
      <c r="V7380" s="24">
        <v>542822</v>
      </c>
    </row>
    <row r="7381" spans="1:22" hidden="1" x14ac:dyDescent="0.3">
      <c r="A7381" s="55"/>
      <c r="B7381" s="55">
        <v>2023</v>
      </c>
      <c r="C7381" s="55" t="s">
        <v>578</v>
      </c>
      <c r="D7381" t="s">
        <v>177</v>
      </c>
      <c r="E7381" s="55" t="s">
        <v>583</v>
      </c>
      <c r="F7381" s="55" t="s">
        <v>266</v>
      </c>
      <c r="G7381" s="23">
        <v>4</v>
      </c>
      <c r="H7381" s="23" t="s">
        <v>29</v>
      </c>
      <c r="I7381" s="24">
        <v>98429</v>
      </c>
      <c r="J7381" s="24">
        <v>157486</v>
      </c>
      <c r="K7381" s="24">
        <v>137800</v>
      </c>
      <c r="L7381" s="24">
        <v>220481</v>
      </c>
      <c r="M7381" s="24">
        <v>177172</v>
      </c>
      <c r="N7381" s="24">
        <v>283475</v>
      </c>
      <c r="O7381" s="24">
        <v>236229</v>
      </c>
      <c r="P7381" s="24">
        <v>377967</v>
      </c>
      <c r="Q7381" s="24">
        <v>295286</v>
      </c>
      <c r="R7381" s="24">
        <v>472458</v>
      </c>
      <c r="S7381" s="24">
        <v>334658</v>
      </c>
      <c r="T7381" s="24">
        <v>535453</v>
      </c>
      <c r="U7381" s="24">
        <v>374029</v>
      </c>
      <c r="V7381" s="24">
        <v>598447</v>
      </c>
    </row>
    <row r="7382" spans="1:22" x14ac:dyDescent="0.3">
      <c r="B7382" s="54" t="s">
        <v>620</v>
      </c>
      <c r="C7382" t="s">
        <v>612</v>
      </c>
      <c r="D7382" t="s">
        <v>177</v>
      </c>
      <c r="E7382" t="s">
        <v>583</v>
      </c>
      <c r="F7382" s="58" t="s">
        <v>266</v>
      </c>
      <c r="G7382" s="23">
        <v>1</v>
      </c>
      <c r="H7382" s="23" t="s">
        <v>14</v>
      </c>
      <c r="I7382" s="24">
        <v>111520</v>
      </c>
      <c r="J7382" s="24">
        <v>195161</v>
      </c>
      <c r="K7382" s="24">
        <v>144775</v>
      </c>
      <c r="L7382" s="24">
        <v>253357</v>
      </c>
      <c r="M7382" s="24">
        <v>173633</v>
      </c>
      <c r="N7382" s="24">
        <v>303858</v>
      </c>
      <c r="O7382" s="24">
        <v>207705</v>
      </c>
      <c r="P7382" s="24">
        <v>363485</v>
      </c>
      <c r="Q7382" s="24">
        <v>245097</v>
      </c>
      <c r="R7382" s="24">
        <v>428920</v>
      </c>
      <c r="S7382" s="24">
        <v>268863</v>
      </c>
      <c r="T7382" s="24">
        <v>470511</v>
      </c>
      <c r="U7382" s="24">
        <v>290448</v>
      </c>
      <c r="V7382" s="24">
        <v>508284</v>
      </c>
    </row>
    <row r="7383" spans="1:22" x14ac:dyDescent="0.3">
      <c r="B7383" s="54" t="s">
        <v>620</v>
      </c>
      <c r="C7383" t="s">
        <v>612</v>
      </c>
      <c r="D7383" t="s">
        <v>177</v>
      </c>
      <c r="E7383" t="s">
        <v>583</v>
      </c>
      <c r="F7383" s="58" t="s">
        <v>266</v>
      </c>
      <c r="G7383" s="23">
        <v>2</v>
      </c>
      <c r="H7383" s="23" t="s">
        <v>30</v>
      </c>
      <c r="I7383" s="24">
        <v>96038</v>
      </c>
      <c r="J7383" s="24">
        <v>168066</v>
      </c>
      <c r="K7383" s="24">
        <v>126288</v>
      </c>
      <c r="L7383" s="24">
        <v>221004</v>
      </c>
      <c r="M7383" s="24">
        <v>153963</v>
      </c>
      <c r="N7383" s="24">
        <v>269435</v>
      </c>
      <c r="O7383" s="24">
        <v>189677</v>
      </c>
      <c r="P7383" s="24">
        <v>331934</v>
      </c>
      <c r="Q7383" s="24">
        <v>226067</v>
      </c>
      <c r="R7383" s="24">
        <v>395618</v>
      </c>
      <c r="S7383" s="24">
        <v>249859</v>
      </c>
      <c r="T7383" s="24">
        <v>437253</v>
      </c>
      <c r="U7383" s="24">
        <v>271747</v>
      </c>
      <c r="V7383" s="24">
        <v>475557</v>
      </c>
    </row>
    <row r="7384" spans="1:22" x14ac:dyDescent="0.3">
      <c r="B7384" s="54" t="s">
        <v>620</v>
      </c>
      <c r="C7384" t="s">
        <v>612</v>
      </c>
      <c r="D7384" t="s">
        <v>177</v>
      </c>
      <c r="E7384" t="s">
        <v>583</v>
      </c>
      <c r="F7384" s="58" t="s">
        <v>266</v>
      </c>
      <c r="G7384" s="23">
        <v>3</v>
      </c>
      <c r="H7384" s="23" t="s">
        <v>31</v>
      </c>
      <c r="I7384" s="24">
        <v>86331</v>
      </c>
      <c r="J7384" s="24">
        <v>151080</v>
      </c>
      <c r="K7384" s="24">
        <v>117183</v>
      </c>
      <c r="L7384" s="24">
        <v>205071</v>
      </c>
      <c r="M7384" s="24">
        <v>147948</v>
      </c>
      <c r="N7384" s="24">
        <v>258909</v>
      </c>
      <c r="O7384" s="24">
        <v>194538</v>
      </c>
      <c r="P7384" s="24">
        <v>340442</v>
      </c>
      <c r="Q7384" s="24">
        <v>240618</v>
      </c>
      <c r="R7384" s="24">
        <v>421081</v>
      </c>
      <c r="S7384" s="24">
        <v>270769</v>
      </c>
      <c r="T7384" s="24">
        <v>473846</v>
      </c>
      <c r="U7384" s="24">
        <v>300467</v>
      </c>
      <c r="V7384" s="24">
        <v>525817</v>
      </c>
    </row>
    <row r="7385" spans="1:22" x14ac:dyDescent="0.3">
      <c r="B7385" s="54" t="s">
        <v>620</v>
      </c>
      <c r="C7385" t="s">
        <v>612</v>
      </c>
      <c r="D7385" t="s">
        <v>177</v>
      </c>
      <c r="E7385" t="s">
        <v>583</v>
      </c>
      <c r="F7385" s="58" t="s">
        <v>266</v>
      </c>
      <c r="G7385" s="23">
        <v>4</v>
      </c>
      <c r="H7385" s="23" t="s">
        <v>29</v>
      </c>
      <c r="I7385" s="24">
        <v>98384</v>
      </c>
      <c r="J7385" s="24">
        <v>157415</v>
      </c>
      <c r="K7385" s="24">
        <v>137738</v>
      </c>
      <c r="L7385" s="24">
        <v>220381</v>
      </c>
      <c r="M7385" s="24">
        <v>177092</v>
      </c>
      <c r="N7385" s="24">
        <v>283347</v>
      </c>
      <c r="O7385" s="24">
        <v>236122</v>
      </c>
      <c r="P7385" s="24">
        <v>377796</v>
      </c>
      <c r="Q7385" s="24">
        <v>295153</v>
      </c>
      <c r="R7385" s="24">
        <v>472245</v>
      </c>
      <c r="S7385" s="24">
        <v>334507</v>
      </c>
      <c r="T7385" s="24">
        <v>535211</v>
      </c>
      <c r="U7385" s="24">
        <v>373860</v>
      </c>
      <c r="V7385" s="24">
        <v>598177</v>
      </c>
    </row>
    <row r="7386" spans="1:22" hidden="1" x14ac:dyDescent="0.3">
      <c r="A7386" s="55"/>
      <c r="B7386" s="55">
        <v>2023</v>
      </c>
      <c r="C7386" s="55" t="s">
        <v>578</v>
      </c>
      <c r="D7386" t="s">
        <v>144</v>
      </c>
      <c r="E7386" s="55" t="s">
        <v>579</v>
      </c>
      <c r="F7386" s="55" t="s">
        <v>468</v>
      </c>
      <c r="G7386" s="23">
        <v>1</v>
      </c>
      <c r="H7386" s="23" t="s">
        <v>14</v>
      </c>
      <c r="I7386" s="24">
        <v>114996</v>
      </c>
      <c r="J7386" s="24">
        <v>201243</v>
      </c>
      <c r="K7386" s="24">
        <v>149310</v>
      </c>
      <c r="L7386" s="24">
        <v>261292</v>
      </c>
      <c r="M7386" s="24">
        <v>178462</v>
      </c>
      <c r="N7386" s="24">
        <v>312308</v>
      </c>
      <c r="O7386" s="24">
        <v>212859</v>
      </c>
      <c r="P7386" s="24">
        <v>372503</v>
      </c>
      <c r="Q7386" s="24">
        <v>251182</v>
      </c>
      <c r="R7386" s="24">
        <v>439568</v>
      </c>
      <c r="S7386" s="24">
        <v>275568</v>
      </c>
      <c r="T7386" s="24">
        <v>482245</v>
      </c>
      <c r="U7386" s="24">
        <v>298533</v>
      </c>
      <c r="V7386" s="24">
        <v>522433</v>
      </c>
    </row>
    <row r="7387" spans="1:22" hidden="1" x14ac:dyDescent="0.3">
      <c r="A7387" s="55"/>
      <c r="B7387" s="55">
        <v>2023</v>
      </c>
      <c r="C7387" s="55" t="s">
        <v>578</v>
      </c>
      <c r="D7387" t="s">
        <v>144</v>
      </c>
      <c r="E7387" s="55" t="s">
        <v>579</v>
      </c>
      <c r="F7387" s="55" t="s">
        <v>468</v>
      </c>
      <c r="G7387" s="23">
        <v>2</v>
      </c>
      <c r="H7387" s="23" t="s">
        <v>30</v>
      </c>
      <c r="I7387" s="24">
        <v>96282</v>
      </c>
      <c r="J7387" s="24">
        <v>168494</v>
      </c>
      <c r="K7387" s="24">
        <v>128133</v>
      </c>
      <c r="L7387" s="24">
        <v>224233</v>
      </c>
      <c r="M7387" s="24">
        <v>157695</v>
      </c>
      <c r="N7387" s="24">
        <v>275966</v>
      </c>
      <c r="O7387" s="24">
        <v>198091</v>
      </c>
      <c r="P7387" s="24">
        <v>346659</v>
      </c>
      <c r="Q7387" s="24">
        <v>239430</v>
      </c>
      <c r="R7387" s="24">
        <v>419003</v>
      </c>
      <c r="S7387" s="24">
        <v>264334</v>
      </c>
      <c r="T7387" s="24">
        <v>462585</v>
      </c>
      <c r="U7387" s="24">
        <v>287639</v>
      </c>
      <c r="V7387" s="24">
        <v>503368</v>
      </c>
    </row>
    <row r="7388" spans="1:22" hidden="1" x14ac:dyDescent="0.3">
      <c r="A7388" s="55"/>
      <c r="B7388" s="55">
        <v>2023</v>
      </c>
      <c r="C7388" s="55" t="s">
        <v>578</v>
      </c>
      <c r="D7388" t="s">
        <v>144</v>
      </c>
      <c r="E7388" s="55" t="s">
        <v>579</v>
      </c>
      <c r="F7388" s="55" t="s">
        <v>468</v>
      </c>
      <c r="G7388" s="23">
        <v>3</v>
      </c>
      <c r="H7388" s="23" t="s">
        <v>31</v>
      </c>
      <c r="I7388" s="24">
        <v>88761</v>
      </c>
      <c r="J7388" s="24">
        <v>155332</v>
      </c>
      <c r="K7388" s="24">
        <v>122574</v>
      </c>
      <c r="L7388" s="24">
        <v>214504</v>
      </c>
      <c r="M7388" s="24">
        <v>155424</v>
      </c>
      <c r="N7388" s="24">
        <v>271992</v>
      </c>
      <c r="O7388" s="24">
        <v>202881</v>
      </c>
      <c r="P7388" s="24">
        <v>355042</v>
      </c>
      <c r="Q7388" s="24">
        <v>252699</v>
      </c>
      <c r="R7388" s="24">
        <v>442223</v>
      </c>
      <c r="S7388" s="24">
        <v>284337</v>
      </c>
      <c r="T7388" s="24">
        <v>497590</v>
      </c>
      <c r="U7388" s="24">
        <v>315492</v>
      </c>
      <c r="V7388" s="24">
        <v>552112</v>
      </c>
    </row>
    <row r="7389" spans="1:22" hidden="1" x14ac:dyDescent="0.3">
      <c r="A7389" s="55"/>
      <c r="B7389" s="55">
        <v>2023</v>
      </c>
      <c r="C7389" s="55" t="s">
        <v>578</v>
      </c>
      <c r="D7389" t="s">
        <v>144</v>
      </c>
      <c r="E7389" s="55" t="s">
        <v>579</v>
      </c>
      <c r="F7389" s="55" t="s">
        <v>468</v>
      </c>
      <c r="G7389" s="23">
        <v>4</v>
      </c>
      <c r="H7389" s="23" t="s">
        <v>29</v>
      </c>
      <c r="I7389" s="24">
        <v>99144</v>
      </c>
      <c r="J7389" s="24">
        <v>158630</v>
      </c>
      <c r="K7389" s="24">
        <v>138801</v>
      </c>
      <c r="L7389" s="24">
        <v>222082</v>
      </c>
      <c r="M7389" s="24">
        <v>178459</v>
      </c>
      <c r="N7389" s="24">
        <v>285534</v>
      </c>
      <c r="O7389" s="24">
        <v>237945</v>
      </c>
      <c r="P7389" s="24">
        <v>380712</v>
      </c>
      <c r="Q7389" s="24">
        <v>297431</v>
      </c>
      <c r="R7389" s="24">
        <v>475890</v>
      </c>
      <c r="S7389" s="24">
        <v>337089</v>
      </c>
      <c r="T7389" s="24">
        <v>539342</v>
      </c>
      <c r="U7389" s="24">
        <v>376746</v>
      </c>
      <c r="V7389" s="24">
        <v>602794</v>
      </c>
    </row>
    <row r="7390" spans="1:22" x14ac:dyDescent="0.3">
      <c r="B7390" s="54" t="s">
        <v>620</v>
      </c>
      <c r="C7390" t="s">
        <v>612</v>
      </c>
      <c r="D7390" t="s">
        <v>144</v>
      </c>
      <c r="E7390" t="s">
        <v>579</v>
      </c>
      <c r="F7390" s="58" t="s">
        <v>468</v>
      </c>
      <c r="G7390" s="23">
        <v>1</v>
      </c>
      <c r="H7390" s="23" t="s">
        <v>14</v>
      </c>
      <c r="I7390" s="24">
        <v>112277</v>
      </c>
      <c r="J7390" s="24">
        <v>196484</v>
      </c>
      <c r="K7390" s="24">
        <v>145671</v>
      </c>
      <c r="L7390" s="24">
        <v>254924</v>
      </c>
      <c r="M7390" s="24">
        <v>174650</v>
      </c>
      <c r="N7390" s="24">
        <v>305638</v>
      </c>
      <c r="O7390" s="24">
        <v>208837</v>
      </c>
      <c r="P7390" s="24">
        <v>365465</v>
      </c>
      <c r="Q7390" s="24">
        <v>246359</v>
      </c>
      <c r="R7390" s="24">
        <v>431128</v>
      </c>
      <c r="S7390" s="24">
        <v>270216</v>
      </c>
      <c r="T7390" s="24">
        <v>472877</v>
      </c>
      <c r="U7390" s="24">
        <v>291828</v>
      </c>
      <c r="V7390" s="24">
        <v>510699</v>
      </c>
    </row>
    <row r="7391" spans="1:22" x14ac:dyDescent="0.3">
      <c r="B7391" s="54" t="s">
        <v>620</v>
      </c>
      <c r="C7391" t="s">
        <v>612</v>
      </c>
      <c r="D7391" t="s">
        <v>144</v>
      </c>
      <c r="E7391" t="s">
        <v>579</v>
      </c>
      <c r="F7391" s="58" t="s">
        <v>468</v>
      </c>
      <c r="G7391" s="23">
        <v>2</v>
      </c>
      <c r="H7391" s="23" t="s">
        <v>30</v>
      </c>
      <c r="I7391" s="24">
        <v>97052</v>
      </c>
      <c r="J7391" s="24">
        <v>169842</v>
      </c>
      <c r="K7391" s="24">
        <v>127492</v>
      </c>
      <c r="L7391" s="24">
        <v>223111</v>
      </c>
      <c r="M7391" s="24">
        <v>155308</v>
      </c>
      <c r="N7391" s="24">
        <v>271790</v>
      </c>
      <c r="O7391" s="24">
        <v>191109</v>
      </c>
      <c r="P7391" s="24">
        <v>334441</v>
      </c>
      <c r="Q7391" s="24">
        <v>227647</v>
      </c>
      <c r="R7391" s="24">
        <v>398382</v>
      </c>
      <c r="S7391" s="24">
        <v>251547</v>
      </c>
      <c r="T7391" s="24">
        <v>440207</v>
      </c>
      <c r="U7391" s="24">
        <v>273499</v>
      </c>
      <c r="V7391" s="24">
        <v>478623</v>
      </c>
    </row>
    <row r="7392" spans="1:22" x14ac:dyDescent="0.3">
      <c r="B7392" s="54" t="s">
        <v>620</v>
      </c>
      <c r="C7392" t="s">
        <v>612</v>
      </c>
      <c r="D7392" t="s">
        <v>144</v>
      </c>
      <c r="E7392" t="s">
        <v>579</v>
      </c>
      <c r="F7392" s="58" t="s">
        <v>468</v>
      </c>
      <c r="G7392" s="23">
        <v>3</v>
      </c>
      <c r="H7392" s="23" t="s">
        <v>31</v>
      </c>
      <c r="I7392" s="24">
        <v>87665</v>
      </c>
      <c r="J7392" s="24">
        <v>153414</v>
      </c>
      <c r="K7392" s="24">
        <v>119112</v>
      </c>
      <c r="L7392" s="24">
        <v>208447</v>
      </c>
      <c r="M7392" s="24">
        <v>150474</v>
      </c>
      <c r="N7392" s="24">
        <v>263329</v>
      </c>
      <c r="O7392" s="24">
        <v>197951</v>
      </c>
      <c r="P7392" s="24">
        <v>346415</v>
      </c>
      <c r="Q7392" s="24">
        <v>244927</v>
      </c>
      <c r="R7392" s="24">
        <v>428622</v>
      </c>
      <c r="S7392" s="24">
        <v>275685</v>
      </c>
      <c r="T7392" s="24">
        <v>482449</v>
      </c>
      <c r="U7392" s="24">
        <v>305997</v>
      </c>
      <c r="V7392" s="24">
        <v>535494</v>
      </c>
    </row>
    <row r="7393" spans="1:22" x14ac:dyDescent="0.3">
      <c r="B7393" s="54" t="s">
        <v>620</v>
      </c>
      <c r="C7393" t="s">
        <v>612</v>
      </c>
      <c r="D7393" t="s">
        <v>144</v>
      </c>
      <c r="E7393" t="s">
        <v>579</v>
      </c>
      <c r="F7393" s="58" t="s">
        <v>468</v>
      </c>
      <c r="G7393" s="23">
        <v>4</v>
      </c>
      <c r="H7393" s="23" t="s">
        <v>29</v>
      </c>
      <c r="I7393" s="24">
        <v>99060</v>
      </c>
      <c r="J7393" s="24">
        <v>158497</v>
      </c>
      <c r="K7393" s="24">
        <v>138685</v>
      </c>
      <c r="L7393" s="24">
        <v>221895</v>
      </c>
      <c r="M7393" s="24">
        <v>178309</v>
      </c>
      <c r="N7393" s="24">
        <v>285294</v>
      </c>
      <c r="O7393" s="24">
        <v>237745</v>
      </c>
      <c r="P7393" s="24">
        <v>380392</v>
      </c>
      <c r="Q7393" s="24">
        <v>297181</v>
      </c>
      <c r="R7393" s="24">
        <v>475490</v>
      </c>
      <c r="S7393" s="24">
        <v>336806</v>
      </c>
      <c r="T7393" s="24">
        <v>538889</v>
      </c>
      <c r="U7393" s="24">
        <v>376430</v>
      </c>
      <c r="V7393" s="24">
        <v>602288</v>
      </c>
    </row>
    <row r="7394" spans="1:22" hidden="1" x14ac:dyDescent="0.3">
      <c r="A7394" s="55"/>
      <c r="B7394" s="55">
        <v>2023</v>
      </c>
      <c r="C7394" s="55" t="s">
        <v>538</v>
      </c>
      <c r="D7394" t="s">
        <v>108</v>
      </c>
      <c r="E7394" s="55" t="s">
        <v>541</v>
      </c>
      <c r="F7394" s="55" t="s">
        <v>110</v>
      </c>
      <c r="G7394" s="23">
        <v>1</v>
      </c>
      <c r="H7394" s="23" t="s">
        <v>14</v>
      </c>
      <c r="I7394" s="24">
        <v>163489</v>
      </c>
      <c r="J7394" s="24">
        <v>286105</v>
      </c>
      <c r="K7394" s="24">
        <v>212257</v>
      </c>
      <c r="L7394" s="24">
        <v>371449</v>
      </c>
      <c r="M7394" s="24">
        <v>253685</v>
      </c>
      <c r="N7394" s="24">
        <v>443949</v>
      </c>
      <c r="O7394" s="24">
        <v>302561</v>
      </c>
      <c r="P7394" s="24">
        <v>529482</v>
      </c>
      <c r="Q7394" s="24">
        <v>357021</v>
      </c>
      <c r="R7394" s="24">
        <v>624787</v>
      </c>
      <c r="S7394" s="24">
        <v>391677</v>
      </c>
      <c r="T7394" s="24">
        <v>685435</v>
      </c>
      <c r="U7394" s="24">
        <v>424308</v>
      </c>
      <c r="V7394" s="24">
        <v>742539</v>
      </c>
    </row>
    <row r="7395" spans="1:22" hidden="1" x14ac:dyDescent="0.3">
      <c r="A7395" s="55"/>
      <c r="B7395" s="55">
        <v>2023</v>
      </c>
      <c r="C7395" s="55" t="s">
        <v>538</v>
      </c>
      <c r="D7395" t="s">
        <v>108</v>
      </c>
      <c r="E7395" s="55" t="s">
        <v>541</v>
      </c>
      <c r="F7395" s="55" t="s">
        <v>110</v>
      </c>
      <c r="G7395" s="23">
        <v>2</v>
      </c>
      <c r="H7395" s="23" t="s">
        <v>30</v>
      </c>
      <c r="I7395" s="24">
        <v>136970</v>
      </c>
      <c r="J7395" s="24">
        <v>239697</v>
      </c>
      <c r="K7395" s="24">
        <v>182247</v>
      </c>
      <c r="L7395" s="24">
        <v>318932</v>
      </c>
      <c r="M7395" s="24">
        <v>224256</v>
      </c>
      <c r="N7395" s="24">
        <v>392448</v>
      </c>
      <c r="O7395" s="24">
        <v>281634</v>
      </c>
      <c r="P7395" s="24">
        <v>492859</v>
      </c>
      <c r="Q7395" s="24">
        <v>340368</v>
      </c>
      <c r="R7395" s="24">
        <v>595644</v>
      </c>
      <c r="S7395" s="24">
        <v>375757</v>
      </c>
      <c r="T7395" s="24">
        <v>657575</v>
      </c>
      <c r="U7395" s="24">
        <v>408870</v>
      </c>
      <c r="V7395" s="24">
        <v>715522</v>
      </c>
    </row>
    <row r="7396" spans="1:22" hidden="1" x14ac:dyDescent="0.3">
      <c r="A7396" s="55"/>
      <c r="B7396" s="55">
        <v>2023</v>
      </c>
      <c r="C7396" s="55" t="s">
        <v>538</v>
      </c>
      <c r="D7396" t="s">
        <v>108</v>
      </c>
      <c r="E7396" s="55" t="s">
        <v>541</v>
      </c>
      <c r="F7396" s="55" t="s">
        <v>110</v>
      </c>
      <c r="G7396" s="23">
        <v>3</v>
      </c>
      <c r="H7396" s="23" t="s">
        <v>31</v>
      </c>
      <c r="I7396" s="24">
        <v>126325</v>
      </c>
      <c r="J7396" s="24">
        <v>221069</v>
      </c>
      <c r="K7396" s="24">
        <v>174457</v>
      </c>
      <c r="L7396" s="24">
        <v>305300</v>
      </c>
      <c r="M7396" s="24">
        <v>221226</v>
      </c>
      <c r="N7396" s="24">
        <v>387145</v>
      </c>
      <c r="O7396" s="24">
        <v>288802</v>
      </c>
      <c r="P7396" s="24">
        <v>505403</v>
      </c>
      <c r="Q7396" s="24">
        <v>359723</v>
      </c>
      <c r="R7396" s="24">
        <v>629515</v>
      </c>
      <c r="S7396" s="24">
        <v>404774</v>
      </c>
      <c r="T7396" s="24">
        <v>708355</v>
      </c>
      <c r="U7396" s="24">
        <v>449141</v>
      </c>
      <c r="V7396" s="24">
        <v>785996</v>
      </c>
    </row>
    <row r="7397" spans="1:22" hidden="1" x14ac:dyDescent="0.3">
      <c r="A7397" s="55"/>
      <c r="B7397" s="55">
        <v>2023</v>
      </c>
      <c r="C7397" s="55" t="s">
        <v>538</v>
      </c>
      <c r="D7397" t="s">
        <v>108</v>
      </c>
      <c r="E7397" s="55" t="s">
        <v>541</v>
      </c>
      <c r="F7397" s="55" t="s">
        <v>110</v>
      </c>
      <c r="G7397" s="23">
        <v>4</v>
      </c>
      <c r="H7397" s="23" t="s">
        <v>29</v>
      </c>
      <c r="I7397" s="24">
        <v>140954</v>
      </c>
      <c r="J7397" s="24">
        <v>225526</v>
      </c>
      <c r="K7397" s="24">
        <v>197335</v>
      </c>
      <c r="L7397" s="24">
        <v>315736</v>
      </c>
      <c r="M7397" s="24">
        <v>253717</v>
      </c>
      <c r="N7397" s="24">
        <v>405947</v>
      </c>
      <c r="O7397" s="24">
        <v>338289</v>
      </c>
      <c r="P7397" s="24">
        <v>541262</v>
      </c>
      <c r="Q7397" s="24">
        <v>422861</v>
      </c>
      <c r="R7397" s="24">
        <v>676578</v>
      </c>
      <c r="S7397" s="24">
        <v>479243</v>
      </c>
      <c r="T7397" s="24">
        <v>766789</v>
      </c>
      <c r="U7397" s="24">
        <v>535624</v>
      </c>
      <c r="V7397" s="24">
        <v>856999</v>
      </c>
    </row>
    <row r="7398" spans="1:22" x14ac:dyDescent="0.3">
      <c r="B7398" s="54" t="s">
        <v>620</v>
      </c>
      <c r="C7398" t="s">
        <v>615</v>
      </c>
      <c r="D7398" t="s">
        <v>108</v>
      </c>
      <c r="E7398" t="s">
        <v>541</v>
      </c>
      <c r="F7398" s="58" t="s">
        <v>110</v>
      </c>
      <c r="G7398" s="23">
        <v>1</v>
      </c>
      <c r="H7398" s="23" t="s">
        <v>14</v>
      </c>
      <c r="I7398" s="24">
        <v>163731</v>
      </c>
      <c r="J7398" s="24">
        <v>286528</v>
      </c>
      <c r="K7398" s="24">
        <v>212373</v>
      </c>
      <c r="L7398" s="24">
        <v>371653</v>
      </c>
      <c r="M7398" s="24">
        <v>254585</v>
      </c>
      <c r="N7398" s="24">
        <v>445524</v>
      </c>
      <c r="O7398" s="24">
        <v>304362</v>
      </c>
      <c r="P7398" s="24">
        <v>532634</v>
      </c>
      <c r="Q7398" s="24">
        <v>359000</v>
      </c>
      <c r="R7398" s="24">
        <v>628249</v>
      </c>
      <c r="S7398" s="24">
        <v>393743</v>
      </c>
      <c r="T7398" s="24">
        <v>689051</v>
      </c>
      <c r="U7398" s="24">
        <v>425182</v>
      </c>
      <c r="V7398" s="24">
        <v>744069</v>
      </c>
    </row>
    <row r="7399" spans="1:22" x14ac:dyDescent="0.3">
      <c r="B7399" s="54" t="s">
        <v>620</v>
      </c>
      <c r="C7399" t="s">
        <v>615</v>
      </c>
      <c r="D7399" t="s">
        <v>108</v>
      </c>
      <c r="E7399" t="s">
        <v>541</v>
      </c>
      <c r="F7399" s="58" t="s">
        <v>110</v>
      </c>
      <c r="G7399" s="23">
        <v>2</v>
      </c>
      <c r="H7399" s="23" t="s">
        <v>30</v>
      </c>
      <c r="I7399" s="24">
        <v>141766</v>
      </c>
      <c r="J7399" s="24">
        <v>248091</v>
      </c>
      <c r="K7399" s="24">
        <v>186146</v>
      </c>
      <c r="L7399" s="24">
        <v>325755</v>
      </c>
      <c r="M7399" s="24">
        <v>226679</v>
      </c>
      <c r="N7399" s="24">
        <v>396689</v>
      </c>
      <c r="O7399" s="24">
        <v>278786</v>
      </c>
      <c r="P7399" s="24">
        <v>487875</v>
      </c>
      <c r="Q7399" s="24">
        <v>332003</v>
      </c>
      <c r="R7399" s="24">
        <v>581006</v>
      </c>
      <c r="S7399" s="24">
        <v>366822</v>
      </c>
      <c r="T7399" s="24">
        <v>641938</v>
      </c>
      <c r="U7399" s="24">
        <v>398779</v>
      </c>
      <c r="V7399" s="24">
        <v>697863</v>
      </c>
    </row>
    <row r="7400" spans="1:22" x14ac:dyDescent="0.3">
      <c r="B7400" s="54" t="s">
        <v>620</v>
      </c>
      <c r="C7400" t="s">
        <v>615</v>
      </c>
      <c r="D7400" t="s">
        <v>108</v>
      </c>
      <c r="E7400" t="s">
        <v>541</v>
      </c>
      <c r="F7400" s="58" t="s">
        <v>110</v>
      </c>
      <c r="G7400" s="23">
        <v>3</v>
      </c>
      <c r="H7400" s="23" t="s">
        <v>31</v>
      </c>
      <c r="I7400" s="24">
        <v>128328</v>
      </c>
      <c r="J7400" s="24">
        <v>224574</v>
      </c>
      <c r="K7400" s="24">
        <v>174438</v>
      </c>
      <c r="L7400" s="24">
        <v>305267</v>
      </c>
      <c r="M7400" s="24">
        <v>220425</v>
      </c>
      <c r="N7400" s="24">
        <v>385743</v>
      </c>
      <c r="O7400" s="24">
        <v>290033</v>
      </c>
      <c r="P7400" s="24">
        <v>507557</v>
      </c>
      <c r="Q7400" s="24">
        <v>358916</v>
      </c>
      <c r="R7400" s="24">
        <v>628103</v>
      </c>
      <c r="S7400" s="24">
        <v>404032</v>
      </c>
      <c r="T7400" s="24">
        <v>707057</v>
      </c>
      <c r="U7400" s="24">
        <v>448505</v>
      </c>
      <c r="V7400" s="24">
        <v>784883</v>
      </c>
    </row>
    <row r="7401" spans="1:22" x14ac:dyDescent="0.3">
      <c r="B7401" s="54" t="s">
        <v>620</v>
      </c>
      <c r="C7401" t="s">
        <v>615</v>
      </c>
      <c r="D7401" t="s">
        <v>108</v>
      </c>
      <c r="E7401" t="s">
        <v>541</v>
      </c>
      <c r="F7401" s="58" t="s">
        <v>110</v>
      </c>
      <c r="G7401" s="23">
        <v>4</v>
      </c>
      <c r="H7401" s="23" t="s">
        <v>29</v>
      </c>
      <c r="I7401" s="24">
        <v>144464</v>
      </c>
      <c r="J7401" s="24">
        <v>231142</v>
      </c>
      <c r="K7401" s="24">
        <v>202249</v>
      </c>
      <c r="L7401" s="24">
        <v>323599</v>
      </c>
      <c r="M7401" s="24">
        <v>260035</v>
      </c>
      <c r="N7401" s="24">
        <v>416056</v>
      </c>
      <c r="O7401" s="24">
        <v>346713</v>
      </c>
      <c r="P7401" s="24">
        <v>554741</v>
      </c>
      <c r="Q7401" s="24">
        <v>433391</v>
      </c>
      <c r="R7401" s="24">
        <v>693426</v>
      </c>
      <c r="S7401" s="24">
        <v>491177</v>
      </c>
      <c r="T7401" s="24">
        <v>785883</v>
      </c>
      <c r="U7401" s="24">
        <v>548963</v>
      </c>
      <c r="V7401" s="24">
        <v>878340</v>
      </c>
    </row>
    <row r="7402" spans="1:22" hidden="1" x14ac:dyDescent="0.3">
      <c r="A7402" s="55"/>
      <c r="B7402" s="55">
        <v>2023</v>
      </c>
      <c r="C7402" s="55" t="s">
        <v>560</v>
      </c>
      <c r="D7402" t="s">
        <v>88</v>
      </c>
      <c r="E7402" s="55" t="s">
        <v>561</v>
      </c>
      <c r="F7402" s="55" t="s">
        <v>501</v>
      </c>
      <c r="G7402" s="23">
        <v>1</v>
      </c>
      <c r="H7402" s="23" t="s">
        <v>14</v>
      </c>
      <c r="I7402" s="24">
        <v>133770</v>
      </c>
      <c r="J7402" s="24">
        <v>234097</v>
      </c>
      <c r="K7402" s="24">
        <v>173704</v>
      </c>
      <c r="L7402" s="24">
        <v>303981</v>
      </c>
      <c r="M7402" s="24">
        <v>207634</v>
      </c>
      <c r="N7402" s="24">
        <v>363359</v>
      </c>
      <c r="O7402" s="24">
        <v>247675</v>
      </c>
      <c r="P7402" s="24">
        <v>433431</v>
      </c>
      <c r="Q7402" s="24">
        <v>292282</v>
      </c>
      <c r="R7402" s="24">
        <v>511494</v>
      </c>
      <c r="S7402" s="24">
        <v>320665</v>
      </c>
      <c r="T7402" s="24">
        <v>561164</v>
      </c>
      <c r="U7402" s="24">
        <v>347400</v>
      </c>
      <c r="V7402" s="24">
        <v>607950</v>
      </c>
    </row>
    <row r="7403" spans="1:22" hidden="1" x14ac:dyDescent="0.3">
      <c r="A7403" s="55"/>
      <c r="B7403" s="55">
        <v>2023</v>
      </c>
      <c r="C7403" s="55" t="s">
        <v>560</v>
      </c>
      <c r="D7403" t="s">
        <v>88</v>
      </c>
      <c r="E7403" s="55" t="s">
        <v>561</v>
      </c>
      <c r="F7403" s="55" t="s">
        <v>501</v>
      </c>
      <c r="G7403" s="23">
        <v>2</v>
      </c>
      <c r="H7403" s="23" t="s">
        <v>30</v>
      </c>
      <c r="I7403" s="24">
        <v>111905</v>
      </c>
      <c r="J7403" s="24">
        <v>195833</v>
      </c>
      <c r="K7403" s="24">
        <v>148960</v>
      </c>
      <c r="L7403" s="24">
        <v>260680</v>
      </c>
      <c r="M7403" s="24">
        <v>183370</v>
      </c>
      <c r="N7403" s="24">
        <v>320897</v>
      </c>
      <c r="O7403" s="24">
        <v>230420</v>
      </c>
      <c r="P7403" s="24">
        <v>403235</v>
      </c>
      <c r="Q7403" s="24">
        <v>278551</v>
      </c>
      <c r="R7403" s="24">
        <v>487465</v>
      </c>
      <c r="S7403" s="24">
        <v>307539</v>
      </c>
      <c r="T7403" s="24">
        <v>538193</v>
      </c>
      <c r="U7403" s="24">
        <v>334671</v>
      </c>
      <c r="V7403" s="24">
        <v>585675</v>
      </c>
    </row>
    <row r="7404" spans="1:22" hidden="1" x14ac:dyDescent="0.3">
      <c r="A7404" s="55"/>
      <c r="B7404" s="55">
        <v>2023</v>
      </c>
      <c r="C7404" s="55" t="s">
        <v>560</v>
      </c>
      <c r="D7404" t="s">
        <v>88</v>
      </c>
      <c r="E7404" s="55" t="s">
        <v>561</v>
      </c>
      <c r="F7404" s="55" t="s">
        <v>501</v>
      </c>
      <c r="G7404" s="23">
        <v>3</v>
      </c>
      <c r="H7404" s="23" t="s">
        <v>31</v>
      </c>
      <c r="I7404" s="24">
        <v>103101</v>
      </c>
      <c r="J7404" s="24">
        <v>180428</v>
      </c>
      <c r="K7404" s="24">
        <v>142365</v>
      </c>
      <c r="L7404" s="24">
        <v>249139</v>
      </c>
      <c r="M7404" s="24">
        <v>180504</v>
      </c>
      <c r="N7404" s="24">
        <v>315882</v>
      </c>
      <c r="O7404" s="24">
        <v>235589</v>
      </c>
      <c r="P7404" s="24">
        <v>412280</v>
      </c>
      <c r="Q7404" s="24">
        <v>293431</v>
      </c>
      <c r="R7404" s="24">
        <v>513504</v>
      </c>
      <c r="S7404" s="24">
        <v>330154</v>
      </c>
      <c r="T7404" s="24">
        <v>577770</v>
      </c>
      <c r="U7404" s="24">
        <v>366313</v>
      </c>
      <c r="V7404" s="24">
        <v>641048</v>
      </c>
    </row>
    <row r="7405" spans="1:22" hidden="1" x14ac:dyDescent="0.3">
      <c r="A7405" s="55"/>
      <c r="B7405" s="55">
        <v>2023</v>
      </c>
      <c r="C7405" s="55" t="s">
        <v>560</v>
      </c>
      <c r="D7405" t="s">
        <v>88</v>
      </c>
      <c r="E7405" s="55" t="s">
        <v>561</v>
      </c>
      <c r="F7405" s="55" t="s">
        <v>501</v>
      </c>
      <c r="G7405" s="23">
        <v>4</v>
      </c>
      <c r="H7405" s="23" t="s">
        <v>29</v>
      </c>
      <c r="I7405" s="24">
        <v>115328</v>
      </c>
      <c r="J7405" s="24">
        <v>184524</v>
      </c>
      <c r="K7405" s="24">
        <v>161459</v>
      </c>
      <c r="L7405" s="24">
        <v>258334</v>
      </c>
      <c r="M7405" s="24">
        <v>207590</v>
      </c>
      <c r="N7405" s="24">
        <v>332143</v>
      </c>
      <c r="O7405" s="24">
        <v>276786</v>
      </c>
      <c r="P7405" s="24">
        <v>442858</v>
      </c>
      <c r="Q7405" s="24">
        <v>345983</v>
      </c>
      <c r="R7405" s="24">
        <v>553572</v>
      </c>
      <c r="S7405" s="24">
        <v>392114</v>
      </c>
      <c r="T7405" s="24">
        <v>627382</v>
      </c>
      <c r="U7405" s="24">
        <v>438245</v>
      </c>
      <c r="V7405" s="24">
        <v>701191</v>
      </c>
    </row>
    <row r="7406" spans="1:22" x14ac:dyDescent="0.3">
      <c r="B7406" s="54" t="s">
        <v>620</v>
      </c>
      <c r="C7406" t="s">
        <v>617</v>
      </c>
      <c r="D7406" t="s">
        <v>88</v>
      </c>
      <c r="E7406" t="s">
        <v>561</v>
      </c>
      <c r="F7406" s="58" t="s">
        <v>501</v>
      </c>
      <c r="G7406" s="23">
        <v>1</v>
      </c>
      <c r="H7406" s="23" t="s">
        <v>14</v>
      </c>
      <c r="I7406" s="24">
        <v>131603</v>
      </c>
      <c r="J7406" s="24">
        <v>230306</v>
      </c>
      <c r="K7406" s="24">
        <v>170739</v>
      </c>
      <c r="L7406" s="24">
        <v>298794</v>
      </c>
      <c r="M7406" s="24">
        <v>204701</v>
      </c>
      <c r="N7406" s="24">
        <v>358227</v>
      </c>
      <c r="O7406" s="24">
        <v>244763</v>
      </c>
      <c r="P7406" s="24">
        <v>428335</v>
      </c>
      <c r="Q7406" s="24">
        <v>288734</v>
      </c>
      <c r="R7406" s="24">
        <v>505284</v>
      </c>
      <c r="S7406" s="24">
        <v>316691</v>
      </c>
      <c r="T7406" s="24">
        <v>554210</v>
      </c>
      <c r="U7406" s="24">
        <v>342014</v>
      </c>
      <c r="V7406" s="24">
        <v>598525</v>
      </c>
    </row>
    <row r="7407" spans="1:22" x14ac:dyDescent="0.3">
      <c r="B7407" s="54" t="s">
        <v>620</v>
      </c>
      <c r="C7407" t="s">
        <v>617</v>
      </c>
      <c r="D7407" t="s">
        <v>88</v>
      </c>
      <c r="E7407" t="s">
        <v>561</v>
      </c>
      <c r="F7407" s="58" t="s">
        <v>501</v>
      </c>
      <c r="G7407" s="23">
        <v>2</v>
      </c>
      <c r="H7407" s="23" t="s">
        <v>30</v>
      </c>
      <c r="I7407" s="24">
        <v>113788</v>
      </c>
      <c r="J7407" s="24">
        <v>199129</v>
      </c>
      <c r="K7407" s="24">
        <v>149466</v>
      </c>
      <c r="L7407" s="24">
        <v>261566</v>
      </c>
      <c r="M7407" s="24">
        <v>182067</v>
      </c>
      <c r="N7407" s="24">
        <v>318617</v>
      </c>
      <c r="O7407" s="24">
        <v>224018</v>
      </c>
      <c r="P7407" s="24">
        <v>392031</v>
      </c>
      <c r="Q7407" s="24">
        <v>266837</v>
      </c>
      <c r="R7407" s="24">
        <v>466964</v>
      </c>
      <c r="S7407" s="24">
        <v>294847</v>
      </c>
      <c r="T7407" s="24">
        <v>515982</v>
      </c>
      <c r="U7407" s="24">
        <v>320571</v>
      </c>
      <c r="V7407" s="24">
        <v>560999</v>
      </c>
    </row>
    <row r="7408" spans="1:22" x14ac:dyDescent="0.3">
      <c r="B7408" s="54" t="s">
        <v>620</v>
      </c>
      <c r="C7408" t="s">
        <v>617</v>
      </c>
      <c r="D7408" t="s">
        <v>88</v>
      </c>
      <c r="E7408" t="s">
        <v>561</v>
      </c>
      <c r="F7408" s="58" t="s">
        <v>501</v>
      </c>
      <c r="G7408" s="23">
        <v>3</v>
      </c>
      <c r="H7408" s="23" t="s">
        <v>31</v>
      </c>
      <c r="I7408" s="24">
        <v>102816</v>
      </c>
      <c r="J7408" s="24">
        <v>179928</v>
      </c>
      <c r="K7408" s="24">
        <v>139707</v>
      </c>
      <c r="L7408" s="24">
        <v>244488</v>
      </c>
      <c r="M7408" s="24">
        <v>176498</v>
      </c>
      <c r="N7408" s="24">
        <v>308872</v>
      </c>
      <c r="O7408" s="24">
        <v>232195</v>
      </c>
      <c r="P7408" s="24">
        <v>406340</v>
      </c>
      <c r="Q7408" s="24">
        <v>287303</v>
      </c>
      <c r="R7408" s="24">
        <v>502780</v>
      </c>
      <c r="S7408" s="24">
        <v>323388</v>
      </c>
      <c r="T7408" s="24">
        <v>565930</v>
      </c>
      <c r="U7408" s="24">
        <v>358951</v>
      </c>
      <c r="V7408" s="24">
        <v>628165</v>
      </c>
    </row>
    <row r="7409" spans="1:22" x14ac:dyDescent="0.3">
      <c r="B7409" s="54" t="s">
        <v>620</v>
      </c>
      <c r="C7409" t="s">
        <v>617</v>
      </c>
      <c r="D7409" t="s">
        <v>88</v>
      </c>
      <c r="E7409" t="s">
        <v>561</v>
      </c>
      <c r="F7409" s="58" t="s">
        <v>501</v>
      </c>
      <c r="G7409" s="23">
        <v>4</v>
      </c>
      <c r="H7409" s="23" t="s">
        <v>29</v>
      </c>
      <c r="I7409" s="24">
        <v>116113</v>
      </c>
      <c r="J7409" s="24">
        <v>185781</v>
      </c>
      <c r="K7409" s="24">
        <v>162558</v>
      </c>
      <c r="L7409" s="24">
        <v>260093</v>
      </c>
      <c r="M7409" s="24">
        <v>209004</v>
      </c>
      <c r="N7409" s="24">
        <v>334406</v>
      </c>
      <c r="O7409" s="24">
        <v>278671</v>
      </c>
      <c r="P7409" s="24">
        <v>445874</v>
      </c>
      <c r="Q7409" s="24">
        <v>348339</v>
      </c>
      <c r="R7409" s="24">
        <v>557343</v>
      </c>
      <c r="S7409" s="24">
        <v>394784</v>
      </c>
      <c r="T7409" s="24">
        <v>631655</v>
      </c>
      <c r="U7409" s="24">
        <v>441230</v>
      </c>
      <c r="V7409" s="24">
        <v>705967</v>
      </c>
    </row>
    <row r="7410" spans="1:22" hidden="1" x14ac:dyDescent="0.3">
      <c r="A7410" s="55"/>
      <c r="B7410" s="55">
        <v>2023</v>
      </c>
      <c r="C7410" s="55" t="s">
        <v>560</v>
      </c>
      <c r="D7410" t="s">
        <v>182</v>
      </c>
      <c r="E7410" s="55" t="s">
        <v>566</v>
      </c>
      <c r="F7410" s="55" t="s">
        <v>478</v>
      </c>
      <c r="G7410" s="23">
        <v>1</v>
      </c>
      <c r="H7410" s="23" t="s">
        <v>14</v>
      </c>
      <c r="I7410" s="24">
        <v>128728</v>
      </c>
      <c r="J7410" s="24">
        <v>225274</v>
      </c>
      <c r="K7410" s="24">
        <v>167127</v>
      </c>
      <c r="L7410" s="24">
        <v>292472</v>
      </c>
      <c r="M7410" s="24">
        <v>199747</v>
      </c>
      <c r="N7410" s="24">
        <v>349557</v>
      </c>
      <c r="O7410" s="24">
        <v>238231</v>
      </c>
      <c r="P7410" s="24">
        <v>416904</v>
      </c>
      <c r="Q7410" s="24">
        <v>281112</v>
      </c>
      <c r="R7410" s="24">
        <v>491945</v>
      </c>
      <c r="S7410" s="24">
        <v>308399</v>
      </c>
      <c r="T7410" s="24">
        <v>539699</v>
      </c>
      <c r="U7410" s="24">
        <v>334092</v>
      </c>
      <c r="V7410" s="24">
        <v>584661</v>
      </c>
    </row>
    <row r="7411" spans="1:22" hidden="1" x14ac:dyDescent="0.3">
      <c r="A7411" s="55"/>
      <c r="B7411" s="55">
        <v>2023</v>
      </c>
      <c r="C7411" s="55" t="s">
        <v>560</v>
      </c>
      <c r="D7411" t="s">
        <v>182</v>
      </c>
      <c r="E7411" s="55" t="s">
        <v>566</v>
      </c>
      <c r="F7411" s="55" t="s">
        <v>478</v>
      </c>
      <c r="G7411" s="23">
        <v>2</v>
      </c>
      <c r="H7411" s="23" t="s">
        <v>30</v>
      </c>
      <c r="I7411" s="24">
        <v>107848</v>
      </c>
      <c r="J7411" s="24">
        <v>188734</v>
      </c>
      <c r="K7411" s="24">
        <v>143498</v>
      </c>
      <c r="L7411" s="24">
        <v>251122</v>
      </c>
      <c r="M7411" s="24">
        <v>176575</v>
      </c>
      <c r="N7411" s="24">
        <v>309007</v>
      </c>
      <c r="O7411" s="24">
        <v>221753</v>
      </c>
      <c r="P7411" s="24">
        <v>388068</v>
      </c>
      <c r="Q7411" s="24">
        <v>267999</v>
      </c>
      <c r="R7411" s="24">
        <v>468999</v>
      </c>
      <c r="S7411" s="24">
        <v>295864</v>
      </c>
      <c r="T7411" s="24">
        <v>517762</v>
      </c>
      <c r="U7411" s="24">
        <v>321936</v>
      </c>
      <c r="V7411" s="24">
        <v>563389</v>
      </c>
    </row>
    <row r="7412" spans="1:22" hidden="1" x14ac:dyDescent="0.3">
      <c r="A7412" s="55"/>
      <c r="B7412" s="55">
        <v>2023</v>
      </c>
      <c r="C7412" s="55" t="s">
        <v>560</v>
      </c>
      <c r="D7412" t="s">
        <v>182</v>
      </c>
      <c r="E7412" s="55" t="s">
        <v>566</v>
      </c>
      <c r="F7412" s="55" t="s">
        <v>478</v>
      </c>
      <c r="G7412" s="23">
        <v>3</v>
      </c>
      <c r="H7412" s="23" t="s">
        <v>31</v>
      </c>
      <c r="I7412" s="24">
        <v>99467</v>
      </c>
      <c r="J7412" s="24">
        <v>174067</v>
      </c>
      <c r="K7412" s="24">
        <v>137366</v>
      </c>
      <c r="L7412" s="24">
        <v>240390</v>
      </c>
      <c r="M7412" s="24">
        <v>174190</v>
      </c>
      <c r="N7412" s="24">
        <v>304833</v>
      </c>
      <c r="O7412" s="24">
        <v>227399</v>
      </c>
      <c r="P7412" s="24">
        <v>397949</v>
      </c>
      <c r="Q7412" s="24">
        <v>283242</v>
      </c>
      <c r="R7412" s="24">
        <v>495673</v>
      </c>
      <c r="S7412" s="24">
        <v>318715</v>
      </c>
      <c r="T7412" s="24">
        <v>557751</v>
      </c>
      <c r="U7412" s="24">
        <v>353649</v>
      </c>
      <c r="V7412" s="24">
        <v>618885</v>
      </c>
    </row>
    <row r="7413" spans="1:22" hidden="1" x14ac:dyDescent="0.3">
      <c r="A7413" s="55"/>
      <c r="B7413" s="55">
        <v>2023</v>
      </c>
      <c r="C7413" s="55" t="s">
        <v>560</v>
      </c>
      <c r="D7413" t="s">
        <v>182</v>
      </c>
      <c r="E7413" s="55" t="s">
        <v>566</v>
      </c>
      <c r="F7413" s="55" t="s">
        <v>478</v>
      </c>
      <c r="G7413" s="23">
        <v>4</v>
      </c>
      <c r="H7413" s="23" t="s">
        <v>29</v>
      </c>
      <c r="I7413" s="24">
        <v>110984</v>
      </c>
      <c r="J7413" s="24">
        <v>177575</v>
      </c>
      <c r="K7413" s="24">
        <v>155378</v>
      </c>
      <c r="L7413" s="24">
        <v>248605</v>
      </c>
      <c r="M7413" s="24">
        <v>199772</v>
      </c>
      <c r="N7413" s="24">
        <v>319635</v>
      </c>
      <c r="O7413" s="24">
        <v>266363</v>
      </c>
      <c r="P7413" s="24">
        <v>426180</v>
      </c>
      <c r="Q7413" s="24">
        <v>332953</v>
      </c>
      <c r="R7413" s="24">
        <v>532725</v>
      </c>
      <c r="S7413" s="24">
        <v>377347</v>
      </c>
      <c r="T7413" s="24">
        <v>603756</v>
      </c>
      <c r="U7413" s="24">
        <v>421741</v>
      </c>
      <c r="V7413" s="24">
        <v>674786</v>
      </c>
    </row>
    <row r="7414" spans="1:22" x14ac:dyDescent="0.3">
      <c r="B7414" s="54" t="s">
        <v>620</v>
      </c>
      <c r="C7414" t="s">
        <v>617</v>
      </c>
      <c r="D7414" t="s">
        <v>182</v>
      </c>
      <c r="E7414" t="s">
        <v>566</v>
      </c>
      <c r="F7414" s="58" t="s">
        <v>478</v>
      </c>
      <c r="G7414" s="23">
        <v>1</v>
      </c>
      <c r="H7414" s="23" t="s">
        <v>14</v>
      </c>
      <c r="I7414" s="24">
        <v>129710</v>
      </c>
      <c r="J7414" s="24">
        <v>226992</v>
      </c>
      <c r="K7414" s="24">
        <v>168267</v>
      </c>
      <c r="L7414" s="24">
        <v>294467</v>
      </c>
      <c r="M7414" s="24">
        <v>201726</v>
      </c>
      <c r="N7414" s="24">
        <v>353021</v>
      </c>
      <c r="O7414" s="24">
        <v>241190</v>
      </c>
      <c r="P7414" s="24">
        <v>422082</v>
      </c>
      <c r="Q7414" s="24">
        <v>284505</v>
      </c>
      <c r="R7414" s="24">
        <v>497884</v>
      </c>
      <c r="S7414" s="24">
        <v>312047</v>
      </c>
      <c r="T7414" s="24">
        <v>546083</v>
      </c>
      <c r="U7414" s="24">
        <v>336984</v>
      </c>
      <c r="V7414" s="24">
        <v>589721</v>
      </c>
    </row>
    <row r="7415" spans="1:22" x14ac:dyDescent="0.3">
      <c r="B7415" s="54" t="s">
        <v>620</v>
      </c>
      <c r="C7415" t="s">
        <v>617</v>
      </c>
      <c r="D7415" t="s">
        <v>182</v>
      </c>
      <c r="E7415" t="s">
        <v>566</v>
      </c>
      <c r="F7415" s="58" t="s">
        <v>478</v>
      </c>
      <c r="G7415" s="23">
        <v>2</v>
      </c>
      <c r="H7415" s="23" t="s">
        <v>30</v>
      </c>
      <c r="I7415" s="24">
        <v>112218</v>
      </c>
      <c r="J7415" s="24">
        <v>196382</v>
      </c>
      <c r="K7415" s="24">
        <v>147380</v>
      </c>
      <c r="L7415" s="24">
        <v>257915</v>
      </c>
      <c r="M7415" s="24">
        <v>179503</v>
      </c>
      <c r="N7415" s="24">
        <v>314131</v>
      </c>
      <c r="O7415" s="24">
        <v>220822</v>
      </c>
      <c r="P7415" s="24">
        <v>386438</v>
      </c>
      <c r="Q7415" s="24">
        <v>263006</v>
      </c>
      <c r="R7415" s="24">
        <v>460261</v>
      </c>
      <c r="S7415" s="24">
        <v>290603</v>
      </c>
      <c r="T7415" s="24">
        <v>508556</v>
      </c>
      <c r="U7415" s="24">
        <v>315941</v>
      </c>
      <c r="V7415" s="24">
        <v>552897</v>
      </c>
    </row>
    <row r="7416" spans="1:22" x14ac:dyDescent="0.3">
      <c r="B7416" s="54" t="s">
        <v>620</v>
      </c>
      <c r="C7416" t="s">
        <v>617</v>
      </c>
      <c r="D7416" t="s">
        <v>182</v>
      </c>
      <c r="E7416" t="s">
        <v>566</v>
      </c>
      <c r="F7416" s="58" t="s">
        <v>478</v>
      </c>
      <c r="G7416" s="23">
        <v>3</v>
      </c>
      <c r="H7416" s="23" t="s">
        <v>31</v>
      </c>
      <c r="I7416" s="24">
        <v>101476</v>
      </c>
      <c r="J7416" s="24">
        <v>177583</v>
      </c>
      <c r="K7416" s="24">
        <v>137908</v>
      </c>
      <c r="L7416" s="24">
        <v>241339</v>
      </c>
      <c r="M7416" s="24">
        <v>174242</v>
      </c>
      <c r="N7416" s="24">
        <v>304923</v>
      </c>
      <c r="O7416" s="24">
        <v>229243</v>
      </c>
      <c r="P7416" s="24">
        <v>401175</v>
      </c>
      <c r="Q7416" s="24">
        <v>283667</v>
      </c>
      <c r="R7416" s="24">
        <v>496417</v>
      </c>
      <c r="S7416" s="24">
        <v>319308</v>
      </c>
      <c r="T7416" s="24">
        <v>558789</v>
      </c>
      <c r="U7416" s="24">
        <v>354436</v>
      </c>
      <c r="V7416" s="24">
        <v>620263</v>
      </c>
    </row>
    <row r="7417" spans="1:22" x14ac:dyDescent="0.3">
      <c r="B7417" s="54" t="s">
        <v>620</v>
      </c>
      <c r="C7417" t="s">
        <v>617</v>
      </c>
      <c r="D7417" t="s">
        <v>182</v>
      </c>
      <c r="E7417" t="s">
        <v>566</v>
      </c>
      <c r="F7417" s="58" t="s">
        <v>478</v>
      </c>
      <c r="G7417" s="23">
        <v>4</v>
      </c>
      <c r="H7417" s="23" t="s">
        <v>29</v>
      </c>
      <c r="I7417" s="24">
        <v>114444</v>
      </c>
      <c r="J7417" s="24">
        <v>183111</v>
      </c>
      <c r="K7417" s="24">
        <v>160222</v>
      </c>
      <c r="L7417" s="24">
        <v>256355</v>
      </c>
      <c r="M7417" s="24">
        <v>205999</v>
      </c>
      <c r="N7417" s="24">
        <v>329599</v>
      </c>
      <c r="O7417" s="24">
        <v>274666</v>
      </c>
      <c r="P7417" s="24">
        <v>439465</v>
      </c>
      <c r="Q7417" s="24">
        <v>343332</v>
      </c>
      <c r="R7417" s="24">
        <v>549332</v>
      </c>
      <c r="S7417" s="24">
        <v>389110</v>
      </c>
      <c r="T7417" s="24">
        <v>622576</v>
      </c>
      <c r="U7417" s="24">
        <v>434888</v>
      </c>
      <c r="V7417" s="24">
        <v>695820</v>
      </c>
    </row>
    <row r="7418" spans="1:22" hidden="1" x14ac:dyDescent="0.3">
      <c r="A7418" s="55"/>
      <c r="B7418" s="55">
        <v>2023</v>
      </c>
      <c r="C7418" s="55" t="s">
        <v>551</v>
      </c>
      <c r="D7418" t="s">
        <v>167</v>
      </c>
      <c r="E7418" s="55" t="s">
        <v>557</v>
      </c>
      <c r="F7418" s="55" t="s">
        <v>459</v>
      </c>
      <c r="G7418" s="23">
        <v>1</v>
      </c>
      <c r="H7418" s="23" t="s">
        <v>14</v>
      </c>
      <c r="I7418" s="24">
        <v>118574</v>
      </c>
      <c r="J7418" s="24">
        <v>207505</v>
      </c>
      <c r="K7418" s="24">
        <v>153813</v>
      </c>
      <c r="L7418" s="24">
        <v>269173</v>
      </c>
      <c r="M7418" s="24">
        <v>183720</v>
      </c>
      <c r="N7418" s="24">
        <v>321510</v>
      </c>
      <c r="O7418" s="24">
        <v>218958</v>
      </c>
      <c r="P7418" s="24">
        <v>383176</v>
      </c>
      <c r="Q7418" s="24">
        <v>258257</v>
      </c>
      <c r="R7418" s="24">
        <v>451949</v>
      </c>
      <c r="S7418" s="24">
        <v>283278</v>
      </c>
      <c r="T7418" s="24">
        <v>495737</v>
      </c>
      <c r="U7418" s="24">
        <v>306793</v>
      </c>
      <c r="V7418" s="24">
        <v>536888</v>
      </c>
    </row>
    <row r="7419" spans="1:22" hidden="1" x14ac:dyDescent="0.3">
      <c r="A7419" s="55"/>
      <c r="B7419" s="55">
        <v>2023</v>
      </c>
      <c r="C7419" s="55" t="s">
        <v>551</v>
      </c>
      <c r="D7419" t="s">
        <v>167</v>
      </c>
      <c r="E7419" s="55" t="s">
        <v>557</v>
      </c>
      <c r="F7419" s="55" t="s">
        <v>459</v>
      </c>
      <c r="G7419" s="23">
        <v>2</v>
      </c>
      <c r="H7419" s="23" t="s">
        <v>30</v>
      </c>
      <c r="I7419" s="24">
        <v>100050</v>
      </c>
      <c r="J7419" s="24">
        <v>175088</v>
      </c>
      <c r="K7419" s="24">
        <v>132850</v>
      </c>
      <c r="L7419" s="24">
        <v>232488</v>
      </c>
      <c r="M7419" s="24">
        <v>163163</v>
      </c>
      <c r="N7419" s="24">
        <v>285535</v>
      </c>
      <c r="O7419" s="24">
        <v>204339</v>
      </c>
      <c r="P7419" s="24">
        <v>357593</v>
      </c>
      <c r="Q7419" s="24">
        <v>246624</v>
      </c>
      <c r="R7419" s="24">
        <v>431592</v>
      </c>
      <c r="S7419" s="24">
        <v>272157</v>
      </c>
      <c r="T7419" s="24">
        <v>476275</v>
      </c>
      <c r="U7419" s="24">
        <v>296009</v>
      </c>
      <c r="V7419" s="24">
        <v>518016</v>
      </c>
    </row>
    <row r="7420" spans="1:22" hidden="1" x14ac:dyDescent="0.3">
      <c r="A7420" s="55"/>
      <c r="B7420" s="55">
        <v>2023</v>
      </c>
      <c r="C7420" s="55" t="s">
        <v>551</v>
      </c>
      <c r="D7420" t="s">
        <v>167</v>
      </c>
      <c r="E7420" s="55" t="s">
        <v>557</v>
      </c>
      <c r="F7420" s="55" t="s">
        <v>459</v>
      </c>
      <c r="G7420" s="23">
        <v>3</v>
      </c>
      <c r="H7420" s="23" t="s">
        <v>31</v>
      </c>
      <c r="I7420" s="24">
        <v>92728</v>
      </c>
      <c r="J7420" s="24">
        <v>162274</v>
      </c>
      <c r="K7420" s="24">
        <v>128145</v>
      </c>
      <c r="L7420" s="24">
        <v>224253</v>
      </c>
      <c r="M7420" s="24">
        <v>162608</v>
      </c>
      <c r="N7420" s="24">
        <v>284564</v>
      </c>
      <c r="O7420" s="24">
        <v>212504</v>
      </c>
      <c r="P7420" s="24">
        <v>371882</v>
      </c>
      <c r="Q7420" s="24">
        <v>264736</v>
      </c>
      <c r="R7420" s="24">
        <v>463289</v>
      </c>
      <c r="S7420" s="24">
        <v>298001</v>
      </c>
      <c r="T7420" s="24">
        <v>521501</v>
      </c>
      <c r="U7420" s="24">
        <v>330787</v>
      </c>
      <c r="V7420" s="24">
        <v>578877</v>
      </c>
    </row>
    <row r="7421" spans="1:22" hidden="1" x14ac:dyDescent="0.3">
      <c r="A7421" s="55"/>
      <c r="B7421" s="55">
        <v>2023</v>
      </c>
      <c r="C7421" s="55" t="s">
        <v>551</v>
      </c>
      <c r="D7421" t="s">
        <v>167</v>
      </c>
      <c r="E7421" s="55" t="s">
        <v>557</v>
      </c>
      <c r="F7421" s="55" t="s">
        <v>459</v>
      </c>
      <c r="G7421" s="23">
        <v>4</v>
      </c>
      <c r="H7421" s="23" t="s">
        <v>29</v>
      </c>
      <c r="I7421" s="24">
        <v>102246</v>
      </c>
      <c r="J7421" s="24">
        <v>163594</v>
      </c>
      <c r="K7421" s="24">
        <v>143145</v>
      </c>
      <c r="L7421" s="24">
        <v>229032</v>
      </c>
      <c r="M7421" s="24">
        <v>184043</v>
      </c>
      <c r="N7421" s="24">
        <v>294469</v>
      </c>
      <c r="O7421" s="24">
        <v>245391</v>
      </c>
      <c r="P7421" s="24">
        <v>392626</v>
      </c>
      <c r="Q7421" s="24">
        <v>306739</v>
      </c>
      <c r="R7421" s="24">
        <v>490782</v>
      </c>
      <c r="S7421" s="24">
        <v>347637</v>
      </c>
      <c r="T7421" s="24">
        <v>556220</v>
      </c>
      <c r="U7421" s="24">
        <v>388536</v>
      </c>
      <c r="V7421" s="24">
        <v>621657</v>
      </c>
    </row>
    <row r="7422" spans="1:22" x14ac:dyDescent="0.3">
      <c r="B7422" s="54" t="s">
        <v>620</v>
      </c>
      <c r="C7422" t="s">
        <v>608</v>
      </c>
      <c r="D7422" t="s">
        <v>167</v>
      </c>
      <c r="E7422" t="s">
        <v>557</v>
      </c>
      <c r="F7422" s="58" t="s">
        <v>459</v>
      </c>
      <c r="G7422" s="23">
        <v>1</v>
      </c>
      <c r="H7422" s="23" t="s">
        <v>14</v>
      </c>
      <c r="I7422" s="24">
        <v>118317</v>
      </c>
      <c r="J7422" s="24">
        <v>207055</v>
      </c>
      <c r="K7422" s="24">
        <v>153353</v>
      </c>
      <c r="L7422" s="24">
        <v>268368</v>
      </c>
      <c r="M7422" s="24">
        <v>183759</v>
      </c>
      <c r="N7422" s="24">
        <v>321578</v>
      </c>
      <c r="O7422" s="24">
        <v>219575</v>
      </c>
      <c r="P7422" s="24">
        <v>384257</v>
      </c>
      <c r="Q7422" s="24">
        <v>258895</v>
      </c>
      <c r="R7422" s="24">
        <v>453066</v>
      </c>
      <c r="S7422" s="24">
        <v>283908</v>
      </c>
      <c r="T7422" s="24">
        <v>496839</v>
      </c>
      <c r="U7422" s="24">
        <v>306470</v>
      </c>
      <c r="V7422" s="24">
        <v>536322</v>
      </c>
    </row>
    <row r="7423" spans="1:22" x14ac:dyDescent="0.3">
      <c r="B7423" s="54" t="s">
        <v>620</v>
      </c>
      <c r="C7423" t="s">
        <v>608</v>
      </c>
      <c r="D7423" t="s">
        <v>167</v>
      </c>
      <c r="E7423" t="s">
        <v>557</v>
      </c>
      <c r="F7423" s="58" t="s">
        <v>459</v>
      </c>
      <c r="G7423" s="23">
        <v>2</v>
      </c>
      <c r="H7423" s="23" t="s">
        <v>30</v>
      </c>
      <c r="I7423" s="24">
        <v>102926</v>
      </c>
      <c r="J7423" s="24">
        <v>180120</v>
      </c>
      <c r="K7423" s="24">
        <v>134975</v>
      </c>
      <c r="L7423" s="24">
        <v>236207</v>
      </c>
      <c r="M7423" s="24">
        <v>164205</v>
      </c>
      <c r="N7423" s="24">
        <v>287359</v>
      </c>
      <c r="O7423" s="24">
        <v>201653</v>
      </c>
      <c r="P7423" s="24">
        <v>352893</v>
      </c>
      <c r="Q7423" s="24">
        <v>239978</v>
      </c>
      <c r="R7423" s="24">
        <v>419961</v>
      </c>
      <c r="S7423" s="24">
        <v>265069</v>
      </c>
      <c r="T7423" s="24">
        <v>463871</v>
      </c>
      <c r="U7423" s="24">
        <v>288050</v>
      </c>
      <c r="V7423" s="24">
        <v>504088</v>
      </c>
    </row>
    <row r="7424" spans="1:22" x14ac:dyDescent="0.3">
      <c r="B7424" s="54" t="s">
        <v>620</v>
      </c>
      <c r="C7424" t="s">
        <v>608</v>
      </c>
      <c r="D7424" t="s">
        <v>167</v>
      </c>
      <c r="E7424" t="s">
        <v>557</v>
      </c>
      <c r="F7424" s="58" t="s">
        <v>459</v>
      </c>
      <c r="G7424" s="23">
        <v>3</v>
      </c>
      <c r="H7424" s="23" t="s">
        <v>31</v>
      </c>
      <c r="I7424" s="24">
        <v>93725</v>
      </c>
      <c r="J7424" s="24">
        <v>164019</v>
      </c>
      <c r="K7424" s="24">
        <v>127556</v>
      </c>
      <c r="L7424" s="24">
        <v>223224</v>
      </c>
      <c r="M7424" s="24">
        <v>161301</v>
      </c>
      <c r="N7424" s="24">
        <v>282276</v>
      </c>
      <c r="O7424" s="24">
        <v>212358</v>
      </c>
      <c r="P7424" s="24">
        <v>371627</v>
      </c>
      <c r="Q7424" s="24">
        <v>262908</v>
      </c>
      <c r="R7424" s="24">
        <v>460088</v>
      </c>
      <c r="S7424" s="24">
        <v>296043</v>
      </c>
      <c r="T7424" s="24">
        <v>518075</v>
      </c>
      <c r="U7424" s="24">
        <v>328726</v>
      </c>
      <c r="V7424" s="24">
        <v>575271</v>
      </c>
    </row>
    <row r="7425" spans="1:22" x14ac:dyDescent="0.3">
      <c r="B7425" s="54" t="s">
        <v>620</v>
      </c>
      <c r="C7425" t="s">
        <v>608</v>
      </c>
      <c r="D7425" t="s">
        <v>167</v>
      </c>
      <c r="E7425" t="s">
        <v>557</v>
      </c>
      <c r="F7425" s="58" t="s">
        <v>459</v>
      </c>
      <c r="G7425" s="23">
        <v>4</v>
      </c>
      <c r="H7425" s="23" t="s">
        <v>29</v>
      </c>
      <c r="I7425" s="24">
        <v>104406</v>
      </c>
      <c r="J7425" s="24">
        <v>167050</v>
      </c>
      <c r="K7425" s="24">
        <v>146169</v>
      </c>
      <c r="L7425" s="24">
        <v>233870</v>
      </c>
      <c r="M7425" s="24">
        <v>187931</v>
      </c>
      <c r="N7425" s="24">
        <v>300690</v>
      </c>
      <c r="O7425" s="24">
        <v>250575</v>
      </c>
      <c r="P7425" s="24">
        <v>400920</v>
      </c>
      <c r="Q7425" s="24">
        <v>313218</v>
      </c>
      <c r="R7425" s="24">
        <v>501150</v>
      </c>
      <c r="S7425" s="24">
        <v>354981</v>
      </c>
      <c r="T7425" s="24">
        <v>567970</v>
      </c>
      <c r="U7425" s="24">
        <v>396743</v>
      </c>
      <c r="V7425" s="24">
        <v>634789</v>
      </c>
    </row>
    <row r="7426" spans="1:22" hidden="1" x14ac:dyDescent="0.3">
      <c r="A7426" s="55"/>
      <c r="B7426" s="55">
        <v>2023</v>
      </c>
      <c r="C7426" s="55" t="s">
        <v>578</v>
      </c>
      <c r="D7426" t="s">
        <v>174</v>
      </c>
      <c r="E7426" s="55" t="s">
        <v>582</v>
      </c>
      <c r="F7426" s="55" t="s">
        <v>342</v>
      </c>
      <c r="G7426" s="23">
        <v>1</v>
      </c>
      <c r="H7426" s="23" t="s">
        <v>14</v>
      </c>
      <c r="I7426" s="24">
        <v>115140</v>
      </c>
      <c r="J7426" s="24">
        <v>201496</v>
      </c>
      <c r="K7426" s="24">
        <v>149603</v>
      </c>
      <c r="L7426" s="24">
        <v>261805</v>
      </c>
      <c r="M7426" s="24">
        <v>178903</v>
      </c>
      <c r="N7426" s="24">
        <v>313081</v>
      </c>
      <c r="O7426" s="24">
        <v>213512</v>
      </c>
      <c r="P7426" s="24">
        <v>373647</v>
      </c>
      <c r="Q7426" s="24">
        <v>252043</v>
      </c>
      <c r="R7426" s="24">
        <v>441076</v>
      </c>
      <c r="S7426" s="24">
        <v>276552</v>
      </c>
      <c r="T7426" s="24">
        <v>483965</v>
      </c>
      <c r="U7426" s="24">
        <v>299666</v>
      </c>
      <c r="V7426" s="24">
        <v>524416</v>
      </c>
    </row>
    <row r="7427" spans="1:22" hidden="1" x14ac:dyDescent="0.3">
      <c r="A7427" s="55"/>
      <c r="B7427" s="55">
        <v>2023</v>
      </c>
      <c r="C7427" s="55" t="s">
        <v>578</v>
      </c>
      <c r="D7427" t="s">
        <v>174</v>
      </c>
      <c r="E7427" s="55" t="s">
        <v>582</v>
      </c>
      <c r="F7427" s="55" t="s">
        <v>342</v>
      </c>
      <c r="G7427" s="23">
        <v>2</v>
      </c>
      <c r="H7427" s="23" t="s">
        <v>30</v>
      </c>
      <c r="I7427" s="24">
        <v>95836</v>
      </c>
      <c r="J7427" s="24">
        <v>167713</v>
      </c>
      <c r="K7427" s="24">
        <v>127757</v>
      </c>
      <c r="L7427" s="24">
        <v>223575</v>
      </c>
      <c r="M7427" s="24">
        <v>157481</v>
      </c>
      <c r="N7427" s="24">
        <v>275591</v>
      </c>
      <c r="O7427" s="24">
        <v>198278</v>
      </c>
      <c r="P7427" s="24">
        <v>346987</v>
      </c>
      <c r="Q7427" s="24">
        <v>239921</v>
      </c>
      <c r="R7427" s="24">
        <v>419861</v>
      </c>
      <c r="S7427" s="24">
        <v>264962</v>
      </c>
      <c r="T7427" s="24">
        <v>463684</v>
      </c>
      <c r="U7427" s="24">
        <v>288428</v>
      </c>
      <c r="V7427" s="24">
        <v>504750</v>
      </c>
    </row>
    <row r="7428" spans="1:22" hidden="1" x14ac:dyDescent="0.3">
      <c r="A7428" s="55"/>
      <c r="B7428" s="55">
        <v>2023</v>
      </c>
      <c r="C7428" s="55" t="s">
        <v>578</v>
      </c>
      <c r="D7428" t="s">
        <v>174</v>
      </c>
      <c r="E7428" s="55" t="s">
        <v>582</v>
      </c>
      <c r="F7428" s="55" t="s">
        <v>342</v>
      </c>
      <c r="G7428" s="23">
        <v>3</v>
      </c>
      <c r="H7428" s="23" t="s">
        <v>31</v>
      </c>
      <c r="I7428" s="24">
        <v>87987</v>
      </c>
      <c r="J7428" s="24">
        <v>153977</v>
      </c>
      <c r="K7428" s="24">
        <v>121436</v>
      </c>
      <c r="L7428" s="24">
        <v>212513</v>
      </c>
      <c r="M7428" s="24">
        <v>153892</v>
      </c>
      <c r="N7428" s="24">
        <v>269312</v>
      </c>
      <c r="O7428" s="24">
        <v>200702</v>
      </c>
      <c r="P7428" s="24">
        <v>351228</v>
      </c>
      <c r="Q7428" s="24">
        <v>249946</v>
      </c>
      <c r="R7428" s="24">
        <v>437405</v>
      </c>
      <c r="S7428" s="24">
        <v>281153</v>
      </c>
      <c r="T7428" s="24">
        <v>492017</v>
      </c>
      <c r="U7428" s="24">
        <v>311861</v>
      </c>
      <c r="V7428" s="24">
        <v>545756</v>
      </c>
    </row>
    <row r="7429" spans="1:22" hidden="1" x14ac:dyDescent="0.3">
      <c r="A7429" s="55"/>
      <c r="B7429" s="55">
        <v>2023</v>
      </c>
      <c r="C7429" s="55" t="s">
        <v>578</v>
      </c>
      <c r="D7429" t="s">
        <v>174</v>
      </c>
      <c r="E7429" s="55" t="s">
        <v>582</v>
      </c>
      <c r="F7429" s="55" t="s">
        <v>342</v>
      </c>
      <c r="G7429" s="23">
        <v>4</v>
      </c>
      <c r="H7429" s="23" t="s">
        <v>29</v>
      </c>
      <c r="I7429" s="24">
        <v>99256</v>
      </c>
      <c r="J7429" s="24">
        <v>158809</v>
      </c>
      <c r="K7429" s="24">
        <v>138958</v>
      </c>
      <c r="L7429" s="24">
        <v>222333</v>
      </c>
      <c r="M7429" s="24">
        <v>178660</v>
      </c>
      <c r="N7429" s="24">
        <v>285856</v>
      </c>
      <c r="O7429" s="24">
        <v>238214</v>
      </c>
      <c r="P7429" s="24">
        <v>381142</v>
      </c>
      <c r="Q7429" s="24">
        <v>297767</v>
      </c>
      <c r="R7429" s="24">
        <v>476427</v>
      </c>
      <c r="S7429" s="24">
        <v>337469</v>
      </c>
      <c r="T7429" s="24">
        <v>539951</v>
      </c>
      <c r="U7429" s="24">
        <v>377172</v>
      </c>
      <c r="V7429" s="24">
        <v>603475</v>
      </c>
    </row>
    <row r="7430" spans="1:22" x14ac:dyDescent="0.3">
      <c r="B7430" s="54" t="s">
        <v>620</v>
      </c>
      <c r="C7430" t="s">
        <v>612</v>
      </c>
      <c r="D7430" t="s">
        <v>174</v>
      </c>
      <c r="E7430" t="s">
        <v>582</v>
      </c>
      <c r="F7430" s="58" t="s">
        <v>342</v>
      </c>
      <c r="G7430" s="23">
        <v>1</v>
      </c>
      <c r="H7430" s="23" t="s">
        <v>14</v>
      </c>
      <c r="I7430" s="24">
        <v>113028</v>
      </c>
      <c r="J7430" s="24">
        <v>197798</v>
      </c>
      <c r="K7430" s="24">
        <v>146736</v>
      </c>
      <c r="L7430" s="24">
        <v>256789</v>
      </c>
      <c r="M7430" s="24">
        <v>175988</v>
      </c>
      <c r="N7430" s="24">
        <v>307979</v>
      </c>
      <c r="O7430" s="24">
        <v>210526</v>
      </c>
      <c r="P7430" s="24">
        <v>368421</v>
      </c>
      <c r="Q7430" s="24">
        <v>248429</v>
      </c>
      <c r="R7430" s="24">
        <v>434752</v>
      </c>
      <c r="S7430" s="24">
        <v>272521</v>
      </c>
      <c r="T7430" s="24">
        <v>476911</v>
      </c>
      <c r="U7430" s="24">
        <v>294403</v>
      </c>
      <c r="V7430" s="24">
        <v>515205</v>
      </c>
    </row>
    <row r="7431" spans="1:22" x14ac:dyDescent="0.3">
      <c r="B7431" s="54" t="s">
        <v>620</v>
      </c>
      <c r="C7431" t="s">
        <v>612</v>
      </c>
      <c r="D7431" t="s">
        <v>174</v>
      </c>
      <c r="E7431" t="s">
        <v>582</v>
      </c>
      <c r="F7431" s="58" t="s">
        <v>342</v>
      </c>
      <c r="G7431" s="23">
        <v>2</v>
      </c>
      <c r="H7431" s="23" t="s">
        <v>30</v>
      </c>
      <c r="I7431" s="24">
        <v>97317</v>
      </c>
      <c r="J7431" s="24">
        <v>170306</v>
      </c>
      <c r="K7431" s="24">
        <v>127977</v>
      </c>
      <c r="L7431" s="24">
        <v>223960</v>
      </c>
      <c r="M7431" s="24">
        <v>156028</v>
      </c>
      <c r="N7431" s="24">
        <v>273050</v>
      </c>
      <c r="O7431" s="24">
        <v>192233</v>
      </c>
      <c r="P7431" s="24">
        <v>336407</v>
      </c>
      <c r="Q7431" s="24">
        <v>229120</v>
      </c>
      <c r="R7431" s="24">
        <v>400960</v>
      </c>
      <c r="S7431" s="24">
        <v>253236</v>
      </c>
      <c r="T7431" s="24">
        <v>443163</v>
      </c>
      <c r="U7431" s="24">
        <v>275424</v>
      </c>
      <c r="V7431" s="24">
        <v>481992</v>
      </c>
    </row>
    <row r="7432" spans="1:22" x14ac:dyDescent="0.3">
      <c r="B7432" s="54" t="s">
        <v>620</v>
      </c>
      <c r="C7432" t="s">
        <v>612</v>
      </c>
      <c r="D7432" t="s">
        <v>174</v>
      </c>
      <c r="E7432" t="s">
        <v>582</v>
      </c>
      <c r="F7432" s="58" t="s">
        <v>342</v>
      </c>
      <c r="G7432" s="23">
        <v>3</v>
      </c>
      <c r="H7432" s="23" t="s">
        <v>31</v>
      </c>
      <c r="I7432" s="24">
        <v>87461</v>
      </c>
      <c r="J7432" s="24">
        <v>153056</v>
      </c>
      <c r="K7432" s="24">
        <v>118710</v>
      </c>
      <c r="L7432" s="24">
        <v>207743</v>
      </c>
      <c r="M7432" s="24">
        <v>149871</v>
      </c>
      <c r="N7432" s="24">
        <v>262275</v>
      </c>
      <c r="O7432" s="24">
        <v>197063</v>
      </c>
      <c r="P7432" s="24">
        <v>344860</v>
      </c>
      <c r="Q7432" s="24">
        <v>243736</v>
      </c>
      <c r="R7432" s="24">
        <v>426538</v>
      </c>
      <c r="S7432" s="24">
        <v>274275</v>
      </c>
      <c r="T7432" s="24">
        <v>479981</v>
      </c>
      <c r="U7432" s="24">
        <v>304353</v>
      </c>
      <c r="V7432" s="24">
        <v>532618</v>
      </c>
    </row>
    <row r="7433" spans="1:22" x14ac:dyDescent="0.3">
      <c r="B7433" s="54" t="s">
        <v>620</v>
      </c>
      <c r="C7433" t="s">
        <v>612</v>
      </c>
      <c r="D7433" t="s">
        <v>174</v>
      </c>
      <c r="E7433" t="s">
        <v>582</v>
      </c>
      <c r="F7433" s="58" t="s">
        <v>342</v>
      </c>
      <c r="G7433" s="23">
        <v>4</v>
      </c>
      <c r="H7433" s="23" t="s">
        <v>29</v>
      </c>
      <c r="I7433" s="24">
        <v>99713</v>
      </c>
      <c r="J7433" s="24">
        <v>159542</v>
      </c>
      <c r="K7433" s="24">
        <v>139599</v>
      </c>
      <c r="L7433" s="24">
        <v>223358</v>
      </c>
      <c r="M7433" s="24">
        <v>179484</v>
      </c>
      <c r="N7433" s="24">
        <v>287175</v>
      </c>
      <c r="O7433" s="24">
        <v>239312</v>
      </c>
      <c r="P7433" s="24">
        <v>382900</v>
      </c>
      <c r="Q7433" s="24">
        <v>299140</v>
      </c>
      <c r="R7433" s="24">
        <v>478625</v>
      </c>
      <c r="S7433" s="24">
        <v>339026</v>
      </c>
      <c r="T7433" s="24">
        <v>542441</v>
      </c>
      <c r="U7433" s="24">
        <v>378911</v>
      </c>
      <c r="V7433" s="24">
        <v>606258</v>
      </c>
    </row>
    <row r="7434" spans="1:22" hidden="1" x14ac:dyDescent="0.3">
      <c r="A7434" s="55"/>
      <c r="B7434" s="55">
        <v>2023</v>
      </c>
      <c r="C7434" s="55" t="s">
        <v>544</v>
      </c>
      <c r="D7434" t="s">
        <v>114</v>
      </c>
      <c r="E7434" s="55" t="s">
        <v>548</v>
      </c>
      <c r="F7434" s="55" t="s">
        <v>485</v>
      </c>
      <c r="G7434" s="23">
        <v>1</v>
      </c>
      <c r="H7434" s="23" t="s">
        <v>14</v>
      </c>
      <c r="I7434" s="24">
        <v>129359</v>
      </c>
      <c r="J7434" s="24">
        <v>226378</v>
      </c>
      <c r="K7434" s="24">
        <v>167997</v>
      </c>
      <c r="L7434" s="24">
        <v>293994</v>
      </c>
      <c r="M7434" s="24">
        <v>200830</v>
      </c>
      <c r="N7434" s="24">
        <v>351452</v>
      </c>
      <c r="O7434" s="24">
        <v>239584</v>
      </c>
      <c r="P7434" s="24">
        <v>419271</v>
      </c>
      <c r="Q7434" s="24">
        <v>282751</v>
      </c>
      <c r="R7434" s="24">
        <v>494814</v>
      </c>
      <c r="S7434" s="24">
        <v>310216</v>
      </c>
      <c r="T7434" s="24">
        <v>542878</v>
      </c>
      <c r="U7434" s="24">
        <v>336093</v>
      </c>
      <c r="V7434" s="24">
        <v>588162</v>
      </c>
    </row>
    <row r="7435" spans="1:22" hidden="1" x14ac:dyDescent="0.3">
      <c r="A7435" s="55"/>
      <c r="B7435" s="55">
        <v>2023</v>
      </c>
      <c r="C7435" s="55" t="s">
        <v>544</v>
      </c>
      <c r="D7435" t="s">
        <v>114</v>
      </c>
      <c r="E7435" s="55" t="s">
        <v>548</v>
      </c>
      <c r="F7435" s="55" t="s">
        <v>485</v>
      </c>
      <c r="G7435" s="23">
        <v>2</v>
      </c>
      <c r="H7435" s="23" t="s">
        <v>30</v>
      </c>
      <c r="I7435" s="24">
        <v>108105</v>
      </c>
      <c r="J7435" s="24">
        <v>189183</v>
      </c>
      <c r="K7435" s="24">
        <v>143944</v>
      </c>
      <c r="L7435" s="24">
        <v>251903</v>
      </c>
      <c r="M7435" s="24">
        <v>177243</v>
      </c>
      <c r="N7435" s="24">
        <v>310176</v>
      </c>
      <c r="O7435" s="24">
        <v>222811</v>
      </c>
      <c r="P7435" s="24">
        <v>389919</v>
      </c>
      <c r="Q7435" s="24">
        <v>269404</v>
      </c>
      <c r="R7435" s="24">
        <v>471456</v>
      </c>
      <c r="S7435" s="24">
        <v>297456</v>
      </c>
      <c r="T7435" s="24">
        <v>520548</v>
      </c>
      <c r="U7435" s="24">
        <v>323719</v>
      </c>
      <c r="V7435" s="24">
        <v>566509</v>
      </c>
    </row>
    <row r="7436" spans="1:22" hidden="1" x14ac:dyDescent="0.3">
      <c r="A7436" s="55"/>
      <c r="B7436" s="55">
        <v>2023</v>
      </c>
      <c r="C7436" s="55" t="s">
        <v>544</v>
      </c>
      <c r="D7436" t="s">
        <v>114</v>
      </c>
      <c r="E7436" s="55" t="s">
        <v>548</v>
      </c>
      <c r="F7436" s="55" t="s">
        <v>485</v>
      </c>
      <c r="G7436" s="23">
        <v>3</v>
      </c>
      <c r="H7436" s="23" t="s">
        <v>31</v>
      </c>
      <c r="I7436" s="24">
        <v>99530</v>
      </c>
      <c r="J7436" s="24">
        <v>174177</v>
      </c>
      <c r="K7436" s="24">
        <v>137420</v>
      </c>
      <c r="L7436" s="24">
        <v>240485</v>
      </c>
      <c r="M7436" s="24">
        <v>174217</v>
      </c>
      <c r="N7436" s="24">
        <v>304880</v>
      </c>
      <c r="O7436" s="24">
        <v>227348</v>
      </c>
      <c r="P7436" s="24">
        <v>397859</v>
      </c>
      <c r="Q7436" s="24">
        <v>283160</v>
      </c>
      <c r="R7436" s="24">
        <v>495530</v>
      </c>
      <c r="S7436" s="24">
        <v>318581</v>
      </c>
      <c r="T7436" s="24">
        <v>557517</v>
      </c>
      <c r="U7436" s="24">
        <v>353453</v>
      </c>
      <c r="V7436" s="24">
        <v>618543</v>
      </c>
    </row>
    <row r="7437" spans="1:22" hidden="1" x14ac:dyDescent="0.3">
      <c r="A7437" s="55"/>
      <c r="B7437" s="55">
        <v>2023</v>
      </c>
      <c r="C7437" s="55" t="s">
        <v>544</v>
      </c>
      <c r="D7437" t="s">
        <v>114</v>
      </c>
      <c r="E7437" s="55" t="s">
        <v>548</v>
      </c>
      <c r="F7437" s="55" t="s">
        <v>485</v>
      </c>
      <c r="G7437" s="23">
        <v>4</v>
      </c>
      <c r="H7437" s="23" t="s">
        <v>29</v>
      </c>
      <c r="I7437" s="24">
        <v>111522</v>
      </c>
      <c r="J7437" s="24">
        <v>178436</v>
      </c>
      <c r="K7437" s="24">
        <v>156131</v>
      </c>
      <c r="L7437" s="24">
        <v>249810</v>
      </c>
      <c r="M7437" s="24">
        <v>200740</v>
      </c>
      <c r="N7437" s="24">
        <v>321185</v>
      </c>
      <c r="O7437" s="24">
        <v>267654</v>
      </c>
      <c r="P7437" s="24">
        <v>428246</v>
      </c>
      <c r="Q7437" s="24">
        <v>334567</v>
      </c>
      <c r="R7437" s="24">
        <v>535308</v>
      </c>
      <c r="S7437" s="24">
        <v>379176</v>
      </c>
      <c r="T7437" s="24">
        <v>606682</v>
      </c>
      <c r="U7437" s="24">
        <v>423785</v>
      </c>
      <c r="V7437" s="24">
        <v>678056</v>
      </c>
    </row>
    <row r="7438" spans="1:22" x14ac:dyDescent="0.3">
      <c r="B7438" s="54" t="s">
        <v>620</v>
      </c>
      <c r="C7438" t="s">
        <v>614</v>
      </c>
      <c r="D7438" t="s">
        <v>114</v>
      </c>
      <c r="E7438" t="s">
        <v>548</v>
      </c>
      <c r="F7438" s="58" t="s">
        <v>485</v>
      </c>
      <c r="G7438" s="23">
        <v>1</v>
      </c>
      <c r="H7438" s="23" t="s">
        <v>14</v>
      </c>
      <c r="I7438" s="24">
        <v>127257</v>
      </c>
      <c r="J7438" s="24">
        <v>222699</v>
      </c>
      <c r="K7438" s="24">
        <v>165159</v>
      </c>
      <c r="L7438" s="24">
        <v>289028</v>
      </c>
      <c r="M7438" s="24">
        <v>198049</v>
      </c>
      <c r="N7438" s="24">
        <v>346586</v>
      </c>
      <c r="O7438" s="24">
        <v>236868</v>
      </c>
      <c r="P7438" s="24">
        <v>414518</v>
      </c>
      <c r="Q7438" s="24">
        <v>279470</v>
      </c>
      <c r="R7438" s="24">
        <v>489073</v>
      </c>
      <c r="S7438" s="24">
        <v>306553</v>
      </c>
      <c r="T7438" s="24">
        <v>536467</v>
      </c>
      <c r="U7438" s="24">
        <v>331120</v>
      </c>
      <c r="V7438" s="24">
        <v>579461</v>
      </c>
    </row>
    <row r="7439" spans="1:22" x14ac:dyDescent="0.3">
      <c r="B7439" s="54" t="s">
        <v>620</v>
      </c>
      <c r="C7439" t="s">
        <v>614</v>
      </c>
      <c r="D7439" t="s">
        <v>114</v>
      </c>
      <c r="E7439" t="s">
        <v>548</v>
      </c>
      <c r="F7439" s="58" t="s">
        <v>485</v>
      </c>
      <c r="G7439" s="23">
        <v>2</v>
      </c>
      <c r="H7439" s="23" t="s">
        <v>30</v>
      </c>
      <c r="I7439" s="24">
        <v>109781</v>
      </c>
      <c r="J7439" s="24">
        <v>192117</v>
      </c>
      <c r="K7439" s="24">
        <v>144292</v>
      </c>
      <c r="L7439" s="24">
        <v>252511</v>
      </c>
      <c r="M7439" s="24">
        <v>175847</v>
      </c>
      <c r="N7439" s="24">
        <v>307733</v>
      </c>
      <c r="O7439" s="24">
        <v>216518</v>
      </c>
      <c r="P7439" s="24">
        <v>378907</v>
      </c>
      <c r="Q7439" s="24">
        <v>257991</v>
      </c>
      <c r="R7439" s="24">
        <v>451485</v>
      </c>
      <c r="S7439" s="24">
        <v>285112</v>
      </c>
      <c r="T7439" s="24">
        <v>498947</v>
      </c>
      <c r="U7439" s="24">
        <v>310044</v>
      </c>
      <c r="V7439" s="24">
        <v>542577</v>
      </c>
    </row>
    <row r="7440" spans="1:22" x14ac:dyDescent="0.3">
      <c r="B7440" s="54" t="s">
        <v>620</v>
      </c>
      <c r="C7440" t="s">
        <v>614</v>
      </c>
      <c r="D7440" t="s">
        <v>114</v>
      </c>
      <c r="E7440" t="s">
        <v>548</v>
      </c>
      <c r="F7440" s="58" t="s">
        <v>485</v>
      </c>
      <c r="G7440" s="23">
        <v>3</v>
      </c>
      <c r="H7440" s="23" t="s">
        <v>31</v>
      </c>
      <c r="I7440" s="24">
        <v>98909</v>
      </c>
      <c r="J7440" s="24">
        <v>173090</v>
      </c>
      <c r="K7440" s="24">
        <v>134318</v>
      </c>
      <c r="L7440" s="24">
        <v>235057</v>
      </c>
      <c r="M7440" s="24">
        <v>169629</v>
      </c>
      <c r="N7440" s="24">
        <v>296851</v>
      </c>
      <c r="O7440" s="24">
        <v>223096</v>
      </c>
      <c r="P7440" s="24">
        <v>390417</v>
      </c>
      <c r="Q7440" s="24">
        <v>275985</v>
      </c>
      <c r="R7440" s="24">
        <v>482975</v>
      </c>
      <c r="S7440" s="24">
        <v>310604</v>
      </c>
      <c r="T7440" s="24">
        <v>543558</v>
      </c>
      <c r="U7440" s="24">
        <v>344711</v>
      </c>
      <c r="V7440" s="24">
        <v>603244</v>
      </c>
    </row>
    <row r="7441" spans="1:22" x14ac:dyDescent="0.3">
      <c r="B7441" s="54" t="s">
        <v>620</v>
      </c>
      <c r="C7441" t="s">
        <v>614</v>
      </c>
      <c r="D7441" t="s">
        <v>114</v>
      </c>
      <c r="E7441" t="s">
        <v>548</v>
      </c>
      <c r="F7441" s="58" t="s">
        <v>485</v>
      </c>
      <c r="G7441" s="23">
        <v>4</v>
      </c>
      <c r="H7441" s="23" t="s">
        <v>29</v>
      </c>
      <c r="I7441" s="24">
        <v>112272</v>
      </c>
      <c r="J7441" s="24">
        <v>179635</v>
      </c>
      <c r="K7441" s="24">
        <v>157180</v>
      </c>
      <c r="L7441" s="24">
        <v>251489</v>
      </c>
      <c r="M7441" s="24">
        <v>202089</v>
      </c>
      <c r="N7441" s="24">
        <v>323343</v>
      </c>
      <c r="O7441" s="24">
        <v>269452</v>
      </c>
      <c r="P7441" s="24">
        <v>431123</v>
      </c>
      <c r="Q7441" s="24">
        <v>336815</v>
      </c>
      <c r="R7441" s="24">
        <v>538904</v>
      </c>
      <c r="S7441" s="24">
        <v>381724</v>
      </c>
      <c r="T7441" s="24">
        <v>610758</v>
      </c>
      <c r="U7441" s="24">
        <v>426633</v>
      </c>
      <c r="V7441" s="24">
        <v>682612</v>
      </c>
    </row>
    <row r="7442" spans="1:22" hidden="1" x14ac:dyDescent="0.3">
      <c r="A7442" s="55"/>
      <c r="B7442" s="55">
        <v>2023</v>
      </c>
      <c r="C7442" s="55" t="s">
        <v>585</v>
      </c>
      <c r="D7442" t="s">
        <v>74</v>
      </c>
      <c r="E7442" s="55" t="s">
        <v>587</v>
      </c>
      <c r="F7442" s="55" t="s">
        <v>76</v>
      </c>
      <c r="G7442" s="23">
        <v>1</v>
      </c>
      <c r="H7442" s="23" t="s">
        <v>14</v>
      </c>
      <c r="I7442" s="24">
        <v>146490</v>
      </c>
      <c r="J7442" s="24">
        <v>256358</v>
      </c>
      <c r="K7442" s="24">
        <v>190046</v>
      </c>
      <c r="L7442" s="24">
        <v>332581</v>
      </c>
      <c r="M7442" s="24">
        <v>227016</v>
      </c>
      <c r="N7442" s="24">
        <v>397278</v>
      </c>
      <c r="O7442" s="24">
        <v>270582</v>
      </c>
      <c r="P7442" s="24">
        <v>473518</v>
      </c>
      <c r="Q7442" s="24">
        <v>319164</v>
      </c>
      <c r="R7442" s="24">
        <v>558538</v>
      </c>
      <c r="S7442" s="24">
        <v>350094</v>
      </c>
      <c r="T7442" s="24">
        <v>612665</v>
      </c>
      <c r="U7442" s="24">
        <v>379169</v>
      </c>
      <c r="V7442" s="24">
        <v>663545</v>
      </c>
    </row>
    <row r="7443" spans="1:22" hidden="1" x14ac:dyDescent="0.3">
      <c r="A7443" s="55"/>
      <c r="B7443" s="55">
        <v>2023</v>
      </c>
      <c r="C7443" s="55" t="s">
        <v>585</v>
      </c>
      <c r="D7443" t="s">
        <v>74</v>
      </c>
      <c r="E7443" s="55" t="s">
        <v>587</v>
      </c>
      <c r="F7443" s="55" t="s">
        <v>76</v>
      </c>
      <c r="G7443" s="23">
        <v>2</v>
      </c>
      <c r="H7443" s="23" t="s">
        <v>30</v>
      </c>
      <c r="I7443" s="24">
        <v>123496</v>
      </c>
      <c r="J7443" s="24">
        <v>216117</v>
      </c>
      <c r="K7443" s="24">
        <v>164024</v>
      </c>
      <c r="L7443" s="24">
        <v>287042</v>
      </c>
      <c r="M7443" s="24">
        <v>201497</v>
      </c>
      <c r="N7443" s="24">
        <v>352620</v>
      </c>
      <c r="O7443" s="24">
        <v>252435</v>
      </c>
      <c r="P7443" s="24">
        <v>441762</v>
      </c>
      <c r="Q7443" s="24">
        <v>304724</v>
      </c>
      <c r="R7443" s="24">
        <v>533267</v>
      </c>
      <c r="S7443" s="24">
        <v>336289</v>
      </c>
      <c r="T7443" s="24">
        <v>588506</v>
      </c>
      <c r="U7443" s="24">
        <v>365782</v>
      </c>
      <c r="V7443" s="24">
        <v>640118</v>
      </c>
    </row>
    <row r="7444" spans="1:22" hidden="1" x14ac:dyDescent="0.3">
      <c r="A7444" s="55"/>
      <c r="B7444" s="55">
        <v>2023</v>
      </c>
      <c r="C7444" s="55" t="s">
        <v>585</v>
      </c>
      <c r="D7444" t="s">
        <v>74</v>
      </c>
      <c r="E7444" s="55" t="s">
        <v>587</v>
      </c>
      <c r="F7444" s="55" t="s">
        <v>76</v>
      </c>
      <c r="G7444" s="23">
        <v>3</v>
      </c>
      <c r="H7444" s="23" t="s">
        <v>31</v>
      </c>
      <c r="I7444" s="24">
        <v>114388</v>
      </c>
      <c r="J7444" s="24">
        <v>200179</v>
      </c>
      <c r="K7444" s="24">
        <v>158064</v>
      </c>
      <c r="L7444" s="24">
        <v>276613</v>
      </c>
      <c r="M7444" s="24">
        <v>200558</v>
      </c>
      <c r="N7444" s="24">
        <v>350976</v>
      </c>
      <c r="O7444" s="24">
        <v>262064</v>
      </c>
      <c r="P7444" s="24">
        <v>458612</v>
      </c>
      <c r="Q7444" s="24">
        <v>326470</v>
      </c>
      <c r="R7444" s="24">
        <v>571323</v>
      </c>
      <c r="S7444" s="24">
        <v>367475</v>
      </c>
      <c r="T7444" s="24">
        <v>643082</v>
      </c>
      <c r="U7444" s="24">
        <v>407886</v>
      </c>
      <c r="V7444" s="24">
        <v>713800</v>
      </c>
    </row>
    <row r="7445" spans="1:22" hidden="1" x14ac:dyDescent="0.3">
      <c r="A7445" s="55"/>
      <c r="B7445" s="55">
        <v>2023</v>
      </c>
      <c r="C7445" s="55" t="s">
        <v>585</v>
      </c>
      <c r="D7445" t="s">
        <v>74</v>
      </c>
      <c r="E7445" s="55" t="s">
        <v>587</v>
      </c>
      <c r="F7445" s="55" t="s">
        <v>76</v>
      </c>
      <c r="G7445" s="23">
        <v>4</v>
      </c>
      <c r="H7445" s="23" t="s">
        <v>29</v>
      </c>
      <c r="I7445" s="24">
        <v>126316</v>
      </c>
      <c r="J7445" s="24">
        <v>202105</v>
      </c>
      <c r="K7445" s="24">
        <v>176842</v>
      </c>
      <c r="L7445" s="24">
        <v>282948</v>
      </c>
      <c r="M7445" s="24">
        <v>227369</v>
      </c>
      <c r="N7445" s="24">
        <v>363790</v>
      </c>
      <c r="O7445" s="24">
        <v>303158</v>
      </c>
      <c r="P7445" s="24">
        <v>485053</v>
      </c>
      <c r="Q7445" s="24">
        <v>378948</v>
      </c>
      <c r="R7445" s="24">
        <v>606316</v>
      </c>
      <c r="S7445" s="24">
        <v>429474</v>
      </c>
      <c r="T7445" s="24">
        <v>687158</v>
      </c>
      <c r="U7445" s="24">
        <v>480000</v>
      </c>
      <c r="V7445" s="24">
        <v>768001</v>
      </c>
    </row>
    <row r="7446" spans="1:22" x14ac:dyDescent="0.3">
      <c r="B7446" s="54" t="s">
        <v>620</v>
      </c>
      <c r="C7446" t="s">
        <v>610</v>
      </c>
      <c r="D7446" t="s">
        <v>74</v>
      </c>
      <c r="E7446" t="s">
        <v>587</v>
      </c>
      <c r="F7446" s="58" t="s">
        <v>76</v>
      </c>
      <c r="G7446" s="23">
        <v>1</v>
      </c>
      <c r="H7446" s="23" t="s">
        <v>14</v>
      </c>
      <c r="I7446" s="24">
        <v>147311</v>
      </c>
      <c r="J7446" s="24">
        <v>257794</v>
      </c>
      <c r="K7446" s="24">
        <v>190943</v>
      </c>
      <c r="L7446" s="24">
        <v>334150</v>
      </c>
      <c r="M7446" s="24">
        <v>228808</v>
      </c>
      <c r="N7446" s="24">
        <v>400415</v>
      </c>
      <c r="O7446" s="24">
        <v>273415</v>
      </c>
      <c r="P7446" s="24">
        <v>478476</v>
      </c>
      <c r="Q7446" s="24">
        <v>322384</v>
      </c>
      <c r="R7446" s="24">
        <v>564172</v>
      </c>
      <c r="S7446" s="24">
        <v>353535</v>
      </c>
      <c r="T7446" s="24">
        <v>618686</v>
      </c>
      <c r="U7446" s="24">
        <v>381639</v>
      </c>
      <c r="V7446" s="24">
        <v>667869</v>
      </c>
    </row>
    <row r="7447" spans="1:22" x14ac:dyDescent="0.3">
      <c r="B7447" s="54" t="s">
        <v>620</v>
      </c>
      <c r="C7447" t="s">
        <v>610</v>
      </c>
      <c r="D7447" t="s">
        <v>74</v>
      </c>
      <c r="E7447" t="s">
        <v>587</v>
      </c>
      <c r="F7447" s="58" t="s">
        <v>76</v>
      </c>
      <c r="G7447" s="23">
        <v>2</v>
      </c>
      <c r="H7447" s="23" t="s">
        <v>30</v>
      </c>
      <c r="I7447" s="24">
        <v>128106</v>
      </c>
      <c r="J7447" s="24">
        <v>224186</v>
      </c>
      <c r="K7447" s="24">
        <v>168011</v>
      </c>
      <c r="L7447" s="24">
        <v>294020</v>
      </c>
      <c r="M7447" s="24">
        <v>204409</v>
      </c>
      <c r="N7447" s="24">
        <v>357716</v>
      </c>
      <c r="O7447" s="24">
        <v>251052</v>
      </c>
      <c r="P7447" s="24">
        <v>439341</v>
      </c>
      <c r="Q7447" s="24">
        <v>298780</v>
      </c>
      <c r="R7447" s="24">
        <v>522865</v>
      </c>
      <c r="S7447" s="24">
        <v>330026</v>
      </c>
      <c r="T7447" s="24">
        <v>577546</v>
      </c>
      <c r="U7447" s="24">
        <v>358649</v>
      </c>
      <c r="V7447" s="24">
        <v>627635</v>
      </c>
    </row>
    <row r="7448" spans="1:22" x14ac:dyDescent="0.3">
      <c r="B7448" s="54" t="s">
        <v>620</v>
      </c>
      <c r="C7448" t="s">
        <v>610</v>
      </c>
      <c r="D7448" t="s">
        <v>74</v>
      </c>
      <c r="E7448" t="s">
        <v>587</v>
      </c>
      <c r="F7448" s="58" t="s">
        <v>76</v>
      </c>
      <c r="G7448" s="23">
        <v>3</v>
      </c>
      <c r="H7448" s="23" t="s">
        <v>31</v>
      </c>
      <c r="I7448" s="24">
        <v>116607</v>
      </c>
      <c r="J7448" s="24">
        <v>204062</v>
      </c>
      <c r="K7448" s="24">
        <v>158684</v>
      </c>
      <c r="L7448" s="24">
        <v>277697</v>
      </c>
      <c r="M7448" s="24">
        <v>200653</v>
      </c>
      <c r="N7448" s="24">
        <v>351143</v>
      </c>
      <c r="O7448" s="24">
        <v>264157</v>
      </c>
      <c r="P7448" s="24">
        <v>462274</v>
      </c>
      <c r="Q7448" s="24">
        <v>327026</v>
      </c>
      <c r="R7448" s="24">
        <v>572296</v>
      </c>
      <c r="S7448" s="24">
        <v>368235</v>
      </c>
      <c r="T7448" s="24">
        <v>644412</v>
      </c>
      <c r="U7448" s="24">
        <v>408881</v>
      </c>
      <c r="V7448" s="24">
        <v>715541</v>
      </c>
    </row>
    <row r="7449" spans="1:22" x14ac:dyDescent="0.3">
      <c r="B7449" s="54" t="s">
        <v>620</v>
      </c>
      <c r="C7449" t="s">
        <v>610</v>
      </c>
      <c r="D7449" t="s">
        <v>74</v>
      </c>
      <c r="E7449" t="s">
        <v>587</v>
      </c>
      <c r="F7449" s="58" t="s">
        <v>76</v>
      </c>
      <c r="G7449" s="23">
        <v>4</v>
      </c>
      <c r="H7449" s="23" t="s">
        <v>29</v>
      </c>
      <c r="I7449" s="24">
        <v>129990</v>
      </c>
      <c r="J7449" s="24">
        <v>207984</v>
      </c>
      <c r="K7449" s="24">
        <v>181986</v>
      </c>
      <c r="L7449" s="24">
        <v>291178</v>
      </c>
      <c r="M7449" s="24">
        <v>233982</v>
      </c>
      <c r="N7449" s="24">
        <v>374372</v>
      </c>
      <c r="O7449" s="24">
        <v>311977</v>
      </c>
      <c r="P7449" s="24">
        <v>499163</v>
      </c>
      <c r="Q7449" s="24">
        <v>389971</v>
      </c>
      <c r="R7449" s="24">
        <v>623953</v>
      </c>
      <c r="S7449" s="24">
        <v>441967</v>
      </c>
      <c r="T7449" s="24">
        <v>707147</v>
      </c>
      <c r="U7449" s="24">
        <v>493963</v>
      </c>
      <c r="V7449" s="24">
        <v>790341</v>
      </c>
    </row>
    <row r="7450" spans="1:22" hidden="1" x14ac:dyDescent="0.3">
      <c r="A7450" s="55"/>
      <c r="B7450" s="55">
        <v>2023</v>
      </c>
      <c r="C7450" s="55" t="s">
        <v>585</v>
      </c>
      <c r="D7450" t="s">
        <v>164</v>
      </c>
      <c r="E7450" s="55" t="s">
        <v>589</v>
      </c>
      <c r="F7450" s="55" t="s">
        <v>334</v>
      </c>
      <c r="G7450" s="23">
        <v>1</v>
      </c>
      <c r="H7450" s="23" t="s">
        <v>14</v>
      </c>
      <c r="I7450" s="24">
        <v>118370</v>
      </c>
      <c r="J7450" s="24">
        <v>207147</v>
      </c>
      <c r="K7450" s="24">
        <v>153712</v>
      </c>
      <c r="L7450" s="24">
        <v>268995</v>
      </c>
      <c r="M7450" s="24">
        <v>183741</v>
      </c>
      <c r="N7450" s="24">
        <v>321547</v>
      </c>
      <c r="O7450" s="24">
        <v>219180</v>
      </c>
      <c r="P7450" s="24">
        <v>383565</v>
      </c>
      <c r="Q7450" s="24">
        <v>258659</v>
      </c>
      <c r="R7450" s="24">
        <v>452654</v>
      </c>
      <c r="S7450" s="24">
        <v>283779</v>
      </c>
      <c r="T7450" s="24">
        <v>496614</v>
      </c>
      <c r="U7450" s="24">
        <v>307442</v>
      </c>
      <c r="V7450" s="24">
        <v>538023</v>
      </c>
    </row>
    <row r="7451" spans="1:22" hidden="1" x14ac:dyDescent="0.3">
      <c r="A7451" s="55"/>
      <c r="B7451" s="55">
        <v>2023</v>
      </c>
      <c r="C7451" s="55" t="s">
        <v>585</v>
      </c>
      <c r="D7451" t="s">
        <v>164</v>
      </c>
      <c r="E7451" s="55" t="s">
        <v>589</v>
      </c>
      <c r="F7451" s="55" t="s">
        <v>334</v>
      </c>
      <c r="G7451" s="23">
        <v>2</v>
      </c>
      <c r="H7451" s="23" t="s">
        <v>30</v>
      </c>
      <c r="I7451" s="24">
        <v>98996</v>
      </c>
      <c r="J7451" s="24">
        <v>173243</v>
      </c>
      <c r="K7451" s="24">
        <v>131787</v>
      </c>
      <c r="L7451" s="24">
        <v>230628</v>
      </c>
      <c r="M7451" s="24">
        <v>162241</v>
      </c>
      <c r="N7451" s="24">
        <v>283922</v>
      </c>
      <c r="O7451" s="24">
        <v>203891</v>
      </c>
      <c r="P7451" s="24">
        <v>356810</v>
      </c>
      <c r="Q7451" s="24">
        <v>246493</v>
      </c>
      <c r="R7451" s="24">
        <v>431363</v>
      </c>
      <c r="S7451" s="24">
        <v>272148</v>
      </c>
      <c r="T7451" s="24">
        <v>476260</v>
      </c>
      <c r="U7451" s="24">
        <v>296163</v>
      </c>
      <c r="V7451" s="24">
        <v>518286</v>
      </c>
    </row>
    <row r="7452" spans="1:22" hidden="1" x14ac:dyDescent="0.3">
      <c r="A7452" s="55"/>
      <c r="B7452" s="55">
        <v>2023</v>
      </c>
      <c r="C7452" s="55" t="s">
        <v>585</v>
      </c>
      <c r="D7452" t="s">
        <v>164</v>
      </c>
      <c r="E7452" s="55" t="s">
        <v>589</v>
      </c>
      <c r="F7452" s="55" t="s">
        <v>334</v>
      </c>
      <c r="G7452" s="23">
        <v>3</v>
      </c>
      <c r="H7452" s="23" t="s">
        <v>31</v>
      </c>
      <c r="I7452" s="24">
        <v>91192</v>
      </c>
      <c r="J7452" s="24">
        <v>159586</v>
      </c>
      <c r="K7452" s="24">
        <v>125917</v>
      </c>
      <c r="L7452" s="24">
        <v>220354</v>
      </c>
      <c r="M7452" s="24">
        <v>159645</v>
      </c>
      <c r="N7452" s="24">
        <v>279379</v>
      </c>
      <c r="O7452" s="24">
        <v>208356</v>
      </c>
      <c r="P7452" s="24">
        <v>364623</v>
      </c>
      <c r="Q7452" s="24">
        <v>259510</v>
      </c>
      <c r="R7452" s="24">
        <v>454143</v>
      </c>
      <c r="S7452" s="24">
        <v>291984</v>
      </c>
      <c r="T7452" s="24">
        <v>510973</v>
      </c>
      <c r="U7452" s="24">
        <v>323958</v>
      </c>
      <c r="V7452" s="24">
        <v>566927</v>
      </c>
    </row>
    <row r="7453" spans="1:22" hidden="1" x14ac:dyDescent="0.3">
      <c r="A7453" s="55"/>
      <c r="B7453" s="55">
        <v>2023</v>
      </c>
      <c r="C7453" s="55" t="s">
        <v>585</v>
      </c>
      <c r="D7453" t="s">
        <v>164</v>
      </c>
      <c r="E7453" s="55" t="s">
        <v>589</v>
      </c>
      <c r="F7453" s="55" t="s">
        <v>334</v>
      </c>
      <c r="G7453" s="23">
        <v>4</v>
      </c>
      <c r="H7453" s="23" t="s">
        <v>29</v>
      </c>
      <c r="I7453" s="24">
        <v>102050</v>
      </c>
      <c r="J7453" s="24">
        <v>163281</v>
      </c>
      <c r="K7453" s="24">
        <v>142870</v>
      </c>
      <c r="L7453" s="24">
        <v>228593</v>
      </c>
      <c r="M7453" s="24">
        <v>183691</v>
      </c>
      <c r="N7453" s="24">
        <v>293905</v>
      </c>
      <c r="O7453" s="24">
        <v>244921</v>
      </c>
      <c r="P7453" s="24">
        <v>391873</v>
      </c>
      <c r="Q7453" s="24">
        <v>306151</v>
      </c>
      <c r="R7453" s="24">
        <v>489842</v>
      </c>
      <c r="S7453" s="24">
        <v>346971</v>
      </c>
      <c r="T7453" s="24">
        <v>555154</v>
      </c>
      <c r="U7453" s="24">
        <v>387791</v>
      </c>
      <c r="V7453" s="24">
        <v>620466</v>
      </c>
    </row>
    <row r="7454" spans="1:22" x14ac:dyDescent="0.3">
      <c r="B7454" s="54" t="s">
        <v>620</v>
      </c>
      <c r="C7454" t="s">
        <v>610</v>
      </c>
      <c r="D7454" t="s">
        <v>164</v>
      </c>
      <c r="E7454" t="s">
        <v>589</v>
      </c>
      <c r="F7454" s="58" t="s">
        <v>334</v>
      </c>
      <c r="G7454" s="23">
        <v>1</v>
      </c>
      <c r="H7454" s="23" t="s">
        <v>14</v>
      </c>
      <c r="I7454" s="24">
        <v>119873</v>
      </c>
      <c r="J7454" s="24">
        <v>209778</v>
      </c>
      <c r="K7454" s="24">
        <v>155486</v>
      </c>
      <c r="L7454" s="24">
        <v>272100</v>
      </c>
      <c r="M7454" s="24">
        <v>186390</v>
      </c>
      <c r="N7454" s="24">
        <v>326183</v>
      </c>
      <c r="O7454" s="24">
        <v>222833</v>
      </c>
      <c r="P7454" s="24">
        <v>389958</v>
      </c>
      <c r="Q7454" s="24">
        <v>262834</v>
      </c>
      <c r="R7454" s="24">
        <v>459960</v>
      </c>
      <c r="S7454" s="24">
        <v>288271</v>
      </c>
      <c r="T7454" s="24">
        <v>504474</v>
      </c>
      <c r="U7454" s="24">
        <v>311288</v>
      </c>
      <c r="V7454" s="24">
        <v>544753</v>
      </c>
    </row>
    <row r="7455" spans="1:22" x14ac:dyDescent="0.3">
      <c r="B7455" s="54" t="s">
        <v>620</v>
      </c>
      <c r="C7455" t="s">
        <v>610</v>
      </c>
      <c r="D7455" t="s">
        <v>164</v>
      </c>
      <c r="E7455" t="s">
        <v>589</v>
      </c>
      <c r="F7455" s="58" t="s">
        <v>334</v>
      </c>
      <c r="G7455" s="23">
        <v>2</v>
      </c>
      <c r="H7455" s="23" t="s">
        <v>30</v>
      </c>
      <c r="I7455" s="24">
        <v>103795</v>
      </c>
      <c r="J7455" s="24">
        <v>181642</v>
      </c>
      <c r="K7455" s="24">
        <v>136287</v>
      </c>
      <c r="L7455" s="24">
        <v>238502</v>
      </c>
      <c r="M7455" s="24">
        <v>165963</v>
      </c>
      <c r="N7455" s="24">
        <v>290435</v>
      </c>
      <c r="O7455" s="24">
        <v>204111</v>
      </c>
      <c r="P7455" s="24">
        <v>357194</v>
      </c>
      <c r="Q7455" s="24">
        <v>243073</v>
      </c>
      <c r="R7455" s="24">
        <v>425377</v>
      </c>
      <c r="S7455" s="24">
        <v>268564</v>
      </c>
      <c r="T7455" s="24">
        <v>469987</v>
      </c>
      <c r="U7455" s="24">
        <v>291961</v>
      </c>
      <c r="V7455" s="24">
        <v>510931</v>
      </c>
    </row>
    <row r="7456" spans="1:22" x14ac:dyDescent="0.3">
      <c r="B7456" s="54" t="s">
        <v>620</v>
      </c>
      <c r="C7456" t="s">
        <v>610</v>
      </c>
      <c r="D7456" t="s">
        <v>164</v>
      </c>
      <c r="E7456" t="s">
        <v>589</v>
      </c>
      <c r="F7456" s="58" t="s">
        <v>334</v>
      </c>
      <c r="G7456" s="23">
        <v>3</v>
      </c>
      <c r="H7456" s="23" t="s">
        <v>31</v>
      </c>
      <c r="I7456" s="24">
        <v>93960</v>
      </c>
      <c r="J7456" s="24">
        <v>164429</v>
      </c>
      <c r="K7456" s="24">
        <v>127722</v>
      </c>
      <c r="L7456" s="24">
        <v>223513</v>
      </c>
      <c r="M7456" s="24">
        <v>161393</v>
      </c>
      <c r="N7456" s="24">
        <v>282437</v>
      </c>
      <c r="O7456" s="24">
        <v>212360</v>
      </c>
      <c r="P7456" s="24">
        <v>371630</v>
      </c>
      <c r="Q7456" s="24">
        <v>262796</v>
      </c>
      <c r="R7456" s="24">
        <v>459893</v>
      </c>
      <c r="S7456" s="24">
        <v>295831</v>
      </c>
      <c r="T7456" s="24">
        <v>517704</v>
      </c>
      <c r="U7456" s="24">
        <v>328394</v>
      </c>
      <c r="V7456" s="24">
        <v>574689</v>
      </c>
    </row>
    <row r="7457" spans="1:22" x14ac:dyDescent="0.3">
      <c r="B7457" s="54" t="s">
        <v>620</v>
      </c>
      <c r="C7457" t="s">
        <v>610</v>
      </c>
      <c r="D7457" t="s">
        <v>164</v>
      </c>
      <c r="E7457" t="s">
        <v>589</v>
      </c>
      <c r="F7457" s="58" t="s">
        <v>334</v>
      </c>
      <c r="G7457" s="23">
        <v>4</v>
      </c>
      <c r="H7457" s="23" t="s">
        <v>29</v>
      </c>
      <c r="I7457" s="24">
        <v>105768</v>
      </c>
      <c r="J7457" s="24">
        <v>169228</v>
      </c>
      <c r="K7457" s="24">
        <v>148075</v>
      </c>
      <c r="L7457" s="24">
        <v>236919</v>
      </c>
      <c r="M7457" s="24">
        <v>190382</v>
      </c>
      <c r="N7457" s="24">
        <v>304610</v>
      </c>
      <c r="O7457" s="24">
        <v>253842</v>
      </c>
      <c r="P7457" s="24">
        <v>406147</v>
      </c>
      <c r="Q7457" s="24">
        <v>317303</v>
      </c>
      <c r="R7457" s="24">
        <v>507684</v>
      </c>
      <c r="S7457" s="24">
        <v>359610</v>
      </c>
      <c r="T7457" s="24">
        <v>575375</v>
      </c>
      <c r="U7457" s="24">
        <v>401917</v>
      </c>
      <c r="V7457" s="24">
        <v>643067</v>
      </c>
    </row>
    <row r="7458" spans="1:22" hidden="1" x14ac:dyDescent="0.3">
      <c r="A7458" s="55"/>
      <c r="B7458" s="55">
        <v>2023</v>
      </c>
      <c r="C7458" s="55" t="s">
        <v>544</v>
      </c>
      <c r="D7458" t="s">
        <v>179</v>
      </c>
      <c r="E7458" s="55" t="s">
        <v>549</v>
      </c>
      <c r="F7458" s="55" t="s">
        <v>487</v>
      </c>
      <c r="G7458" s="23">
        <v>1</v>
      </c>
      <c r="H7458" s="23" t="s">
        <v>14</v>
      </c>
      <c r="I7458" s="24">
        <v>124267</v>
      </c>
      <c r="J7458" s="24">
        <v>217467</v>
      </c>
      <c r="K7458" s="24">
        <v>161286</v>
      </c>
      <c r="L7458" s="24">
        <v>282250</v>
      </c>
      <c r="M7458" s="24">
        <v>192722</v>
      </c>
      <c r="N7458" s="24">
        <v>337263</v>
      </c>
      <c r="O7458" s="24">
        <v>229793</v>
      </c>
      <c r="P7458" s="24">
        <v>402137</v>
      </c>
      <c r="Q7458" s="24">
        <v>271112</v>
      </c>
      <c r="R7458" s="24">
        <v>474446</v>
      </c>
      <c r="S7458" s="24">
        <v>297411</v>
      </c>
      <c r="T7458" s="24">
        <v>520470</v>
      </c>
      <c r="U7458" s="24">
        <v>322157</v>
      </c>
      <c r="V7458" s="24">
        <v>563774</v>
      </c>
    </row>
    <row r="7459" spans="1:22" hidden="1" x14ac:dyDescent="0.3">
      <c r="A7459" s="55"/>
      <c r="B7459" s="55">
        <v>2023</v>
      </c>
      <c r="C7459" s="55" t="s">
        <v>544</v>
      </c>
      <c r="D7459" t="s">
        <v>179</v>
      </c>
      <c r="E7459" s="55" t="s">
        <v>549</v>
      </c>
      <c r="F7459" s="55" t="s">
        <v>487</v>
      </c>
      <c r="G7459" s="23">
        <v>2</v>
      </c>
      <c r="H7459" s="23" t="s">
        <v>30</v>
      </c>
      <c r="I7459" s="24">
        <v>104378</v>
      </c>
      <c r="J7459" s="24">
        <v>182661</v>
      </c>
      <c r="K7459" s="24">
        <v>138778</v>
      </c>
      <c r="L7459" s="24">
        <v>242862</v>
      </c>
      <c r="M7459" s="24">
        <v>170650</v>
      </c>
      <c r="N7459" s="24">
        <v>298638</v>
      </c>
      <c r="O7459" s="24">
        <v>214097</v>
      </c>
      <c r="P7459" s="24">
        <v>374670</v>
      </c>
      <c r="Q7459" s="24">
        <v>258622</v>
      </c>
      <c r="R7459" s="24">
        <v>452589</v>
      </c>
      <c r="S7459" s="24">
        <v>285471</v>
      </c>
      <c r="T7459" s="24">
        <v>499574</v>
      </c>
      <c r="U7459" s="24">
        <v>310578</v>
      </c>
      <c r="V7459" s="24">
        <v>543511</v>
      </c>
    </row>
    <row r="7460" spans="1:22" hidden="1" x14ac:dyDescent="0.3">
      <c r="A7460" s="55"/>
      <c r="B7460" s="55">
        <v>2023</v>
      </c>
      <c r="C7460" s="55" t="s">
        <v>544</v>
      </c>
      <c r="D7460" t="s">
        <v>179</v>
      </c>
      <c r="E7460" s="55" t="s">
        <v>549</v>
      </c>
      <c r="F7460" s="55" t="s">
        <v>487</v>
      </c>
      <c r="G7460" s="23">
        <v>3</v>
      </c>
      <c r="H7460" s="23" t="s">
        <v>31</v>
      </c>
      <c r="I7460" s="24">
        <v>96437</v>
      </c>
      <c r="J7460" s="24">
        <v>168765</v>
      </c>
      <c r="K7460" s="24">
        <v>133213</v>
      </c>
      <c r="L7460" s="24">
        <v>233124</v>
      </c>
      <c r="M7460" s="24">
        <v>168967</v>
      </c>
      <c r="N7460" s="24">
        <v>295692</v>
      </c>
      <c r="O7460" s="24">
        <v>220665</v>
      </c>
      <c r="P7460" s="24">
        <v>386164</v>
      </c>
      <c r="Q7460" s="24">
        <v>274872</v>
      </c>
      <c r="R7460" s="24">
        <v>481025</v>
      </c>
      <c r="S7460" s="24">
        <v>309338</v>
      </c>
      <c r="T7460" s="24">
        <v>541341</v>
      </c>
      <c r="U7460" s="24">
        <v>343290</v>
      </c>
      <c r="V7460" s="24">
        <v>600757</v>
      </c>
    </row>
    <row r="7461" spans="1:22" hidden="1" x14ac:dyDescent="0.3">
      <c r="A7461" s="55"/>
      <c r="B7461" s="55">
        <v>2023</v>
      </c>
      <c r="C7461" s="55" t="s">
        <v>544</v>
      </c>
      <c r="D7461" t="s">
        <v>179</v>
      </c>
      <c r="E7461" s="55" t="s">
        <v>549</v>
      </c>
      <c r="F7461" s="55" t="s">
        <v>487</v>
      </c>
      <c r="G7461" s="23">
        <v>4</v>
      </c>
      <c r="H7461" s="23" t="s">
        <v>29</v>
      </c>
      <c r="I7461" s="24">
        <v>107144</v>
      </c>
      <c r="J7461" s="24">
        <v>171431</v>
      </c>
      <c r="K7461" s="24">
        <v>150002</v>
      </c>
      <c r="L7461" s="24">
        <v>240003</v>
      </c>
      <c r="M7461" s="24">
        <v>192859</v>
      </c>
      <c r="N7461" s="24">
        <v>308575</v>
      </c>
      <c r="O7461" s="24">
        <v>257146</v>
      </c>
      <c r="P7461" s="24">
        <v>411433</v>
      </c>
      <c r="Q7461" s="24">
        <v>321432</v>
      </c>
      <c r="R7461" s="24">
        <v>514292</v>
      </c>
      <c r="S7461" s="24">
        <v>364290</v>
      </c>
      <c r="T7461" s="24">
        <v>582864</v>
      </c>
      <c r="U7461" s="24">
        <v>407148</v>
      </c>
      <c r="V7461" s="24">
        <v>651436</v>
      </c>
    </row>
    <row r="7462" spans="1:22" x14ac:dyDescent="0.3">
      <c r="B7462" s="54" t="s">
        <v>620</v>
      </c>
      <c r="C7462" t="s">
        <v>614</v>
      </c>
      <c r="D7462" t="s">
        <v>179</v>
      </c>
      <c r="E7462" t="s">
        <v>543</v>
      </c>
      <c r="F7462" s="58" t="s">
        <v>487</v>
      </c>
      <c r="G7462" s="23">
        <v>1</v>
      </c>
      <c r="H7462" s="23" t="s">
        <v>14</v>
      </c>
      <c r="I7462" s="24">
        <v>123958</v>
      </c>
      <c r="J7462" s="24">
        <v>216927</v>
      </c>
      <c r="K7462" s="24">
        <v>160719</v>
      </c>
      <c r="L7462" s="24">
        <v>281259</v>
      </c>
      <c r="M7462" s="24">
        <v>192621</v>
      </c>
      <c r="N7462" s="24">
        <v>337087</v>
      </c>
      <c r="O7462" s="24">
        <v>230218</v>
      </c>
      <c r="P7462" s="24">
        <v>402882</v>
      </c>
      <c r="Q7462" s="24">
        <v>271490</v>
      </c>
      <c r="R7462" s="24">
        <v>475108</v>
      </c>
      <c r="S7462" s="24">
        <v>297740</v>
      </c>
      <c r="T7462" s="24">
        <v>521045</v>
      </c>
      <c r="U7462" s="24">
        <v>321452</v>
      </c>
      <c r="V7462" s="24">
        <v>562541</v>
      </c>
    </row>
    <row r="7463" spans="1:22" x14ac:dyDescent="0.3">
      <c r="B7463" s="54" t="s">
        <v>620</v>
      </c>
      <c r="C7463" t="s">
        <v>614</v>
      </c>
      <c r="D7463" t="s">
        <v>179</v>
      </c>
      <c r="E7463" t="s">
        <v>543</v>
      </c>
      <c r="F7463" s="58" t="s">
        <v>487</v>
      </c>
      <c r="G7463" s="23">
        <v>2</v>
      </c>
      <c r="H7463" s="23" t="s">
        <v>30</v>
      </c>
      <c r="I7463" s="24">
        <v>107605</v>
      </c>
      <c r="J7463" s="24">
        <v>188309</v>
      </c>
      <c r="K7463" s="24">
        <v>141193</v>
      </c>
      <c r="L7463" s="24">
        <v>247087</v>
      </c>
      <c r="M7463" s="24">
        <v>171845</v>
      </c>
      <c r="N7463" s="24">
        <v>300729</v>
      </c>
      <c r="O7463" s="24">
        <v>211176</v>
      </c>
      <c r="P7463" s="24">
        <v>369558</v>
      </c>
      <c r="Q7463" s="24">
        <v>251391</v>
      </c>
      <c r="R7463" s="24">
        <v>439934</v>
      </c>
      <c r="S7463" s="24">
        <v>277711</v>
      </c>
      <c r="T7463" s="24">
        <v>485995</v>
      </c>
      <c r="U7463" s="24">
        <v>301841</v>
      </c>
      <c r="V7463" s="24">
        <v>528222</v>
      </c>
    </row>
    <row r="7464" spans="1:22" x14ac:dyDescent="0.3">
      <c r="B7464" s="54" t="s">
        <v>620</v>
      </c>
      <c r="C7464" t="s">
        <v>614</v>
      </c>
      <c r="D7464" t="s">
        <v>179</v>
      </c>
      <c r="E7464" t="s">
        <v>543</v>
      </c>
      <c r="F7464" s="58" t="s">
        <v>487</v>
      </c>
      <c r="G7464" s="23">
        <v>3</v>
      </c>
      <c r="H7464" s="23" t="s">
        <v>31</v>
      </c>
      <c r="I7464" s="24">
        <v>97724</v>
      </c>
      <c r="J7464" s="24">
        <v>171017</v>
      </c>
      <c r="K7464" s="24">
        <v>132926</v>
      </c>
      <c r="L7464" s="24">
        <v>232621</v>
      </c>
      <c r="M7464" s="24">
        <v>168036</v>
      </c>
      <c r="N7464" s="24">
        <v>294063</v>
      </c>
      <c r="O7464" s="24">
        <v>221169</v>
      </c>
      <c r="P7464" s="24">
        <v>387046</v>
      </c>
      <c r="Q7464" s="24">
        <v>273763</v>
      </c>
      <c r="R7464" s="24">
        <v>479085</v>
      </c>
      <c r="S7464" s="24">
        <v>308225</v>
      </c>
      <c r="T7464" s="24">
        <v>539394</v>
      </c>
      <c r="U7464" s="24">
        <v>342208</v>
      </c>
      <c r="V7464" s="24">
        <v>598864</v>
      </c>
    </row>
    <row r="7465" spans="1:22" x14ac:dyDescent="0.3">
      <c r="B7465" s="54" t="s">
        <v>620</v>
      </c>
      <c r="C7465" t="s">
        <v>614</v>
      </c>
      <c r="D7465" t="s">
        <v>179</v>
      </c>
      <c r="E7465" t="s">
        <v>543</v>
      </c>
      <c r="F7465" s="58" t="s">
        <v>487</v>
      </c>
      <c r="G7465" s="23">
        <v>4</v>
      </c>
      <c r="H7465" s="23" t="s">
        <v>29</v>
      </c>
      <c r="I7465" s="24">
        <v>109378</v>
      </c>
      <c r="J7465" s="24">
        <v>175006</v>
      </c>
      <c r="K7465" s="24">
        <v>153130</v>
      </c>
      <c r="L7465" s="24">
        <v>245008</v>
      </c>
      <c r="M7465" s="24">
        <v>196881</v>
      </c>
      <c r="N7465" s="24">
        <v>315010</v>
      </c>
      <c r="O7465" s="24">
        <v>262508</v>
      </c>
      <c r="P7465" s="24">
        <v>420013</v>
      </c>
      <c r="Q7465" s="24">
        <v>328135</v>
      </c>
      <c r="R7465" s="24">
        <v>525017</v>
      </c>
      <c r="S7465" s="24">
        <v>371887</v>
      </c>
      <c r="T7465" s="24">
        <v>595019</v>
      </c>
      <c r="U7465" s="24">
        <v>415638</v>
      </c>
      <c r="V7465" s="24">
        <v>665021</v>
      </c>
    </row>
    <row r="7466" spans="1:22" hidden="1" x14ac:dyDescent="0.3">
      <c r="A7466" s="55"/>
      <c r="B7466" s="55">
        <v>2023</v>
      </c>
      <c r="C7466" s="55" t="s">
        <v>585</v>
      </c>
      <c r="D7466" t="s">
        <v>74</v>
      </c>
      <c r="E7466" s="55" t="s">
        <v>587</v>
      </c>
      <c r="F7466" s="55" t="s">
        <v>467</v>
      </c>
      <c r="G7466" s="23">
        <v>1</v>
      </c>
      <c r="H7466" s="23" t="s">
        <v>14</v>
      </c>
      <c r="I7466" s="24">
        <v>136935</v>
      </c>
      <c r="J7466" s="24">
        <v>239636</v>
      </c>
      <c r="K7466" s="24">
        <v>177559</v>
      </c>
      <c r="L7466" s="24">
        <v>310728</v>
      </c>
      <c r="M7466" s="24">
        <v>212020</v>
      </c>
      <c r="N7466" s="24">
        <v>371035</v>
      </c>
      <c r="O7466" s="24">
        <v>252598</v>
      </c>
      <c r="P7466" s="24">
        <v>442046</v>
      </c>
      <c r="Q7466" s="24">
        <v>297873</v>
      </c>
      <c r="R7466" s="24">
        <v>521277</v>
      </c>
      <c r="S7466" s="24">
        <v>326706</v>
      </c>
      <c r="T7466" s="24">
        <v>571736</v>
      </c>
      <c r="U7466" s="24">
        <v>353779</v>
      </c>
      <c r="V7466" s="24">
        <v>619113</v>
      </c>
    </row>
    <row r="7467" spans="1:22" hidden="1" x14ac:dyDescent="0.3">
      <c r="A7467" s="55"/>
      <c r="B7467" s="55">
        <v>2023</v>
      </c>
      <c r="C7467" s="55" t="s">
        <v>585</v>
      </c>
      <c r="D7467" t="s">
        <v>74</v>
      </c>
      <c r="E7467" s="55" t="s">
        <v>587</v>
      </c>
      <c r="F7467" s="55" t="s">
        <v>467</v>
      </c>
      <c r="G7467" s="23">
        <v>2</v>
      </c>
      <c r="H7467" s="23" t="s">
        <v>30</v>
      </c>
      <c r="I7467" s="24">
        <v>115932</v>
      </c>
      <c r="J7467" s="24">
        <v>202881</v>
      </c>
      <c r="K7467" s="24">
        <v>153790</v>
      </c>
      <c r="L7467" s="24">
        <v>269133</v>
      </c>
      <c r="M7467" s="24">
        <v>188711</v>
      </c>
      <c r="N7467" s="24">
        <v>330245</v>
      </c>
      <c r="O7467" s="24">
        <v>236023</v>
      </c>
      <c r="P7467" s="24">
        <v>413040</v>
      </c>
      <c r="Q7467" s="24">
        <v>284683</v>
      </c>
      <c r="R7467" s="24">
        <v>498195</v>
      </c>
      <c r="S7467" s="24">
        <v>314097</v>
      </c>
      <c r="T7467" s="24">
        <v>549670</v>
      </c>
      <c r="U7467" s="24">
        <v>341552</v>
      </c>
      <c r="V7467" s="24">
        <v>597715</v>
      </c>
    </row>
    <row r="7468" spans="1:22" hidden="1" x14ac:dyDescent="0.3">
      <c r="A7468" s="55"/>
      <c r="B7468" s="55">
        <v>2023</v>
      </c>
      <c r="C7468" s="55" t="s">
        <v>585</v>
      </c>
      <c r="D7468" t="s">
        <v>74</v>
      </c>
      <c r="E7468" s="55" t="s">
        <v>587</v>
      </c>
      <c r="F7468" s="55" t="s">
        <v>467</v>
      </c>
      <c r="G7468" s="23">
        <v>3</v>
      </c>
      <c r="H7468" s="23" t="s">
        <v>31</v>
      </c>
      <c r="I7468" s="24">
        <v>107695</v>
      </c>
      <c r="J7468" s="24">
        <v>188466</v>
      </c>
      <c r="K7468" s="24">
        <v>148874</v>
      </c>
      <c r="L7468" s="24">
        <v>260529</v>
      </c>
      <c r="M7468" s="24">
        <v>188972</v>
      </c>
      <c r="N7468" s="24">
        <v>330701</v>
      </c>
      <c r="O7468" s="24">
        <v>247080</v>
      </c>
      <c r="P7468" s="24">
        <v>432390</v>
      </c>
      <c r="Q7468" s="24">
        <v>307836</v>
      </c>
      <c r="R7468" s="24">
        <v>538713</v>
      </c>
      <c r="S7468" s="24">
        <v>346575</v>
      </c>
      <c r="T7468" s="24">
        <v>606507</v>
      </c>
      <c r="U7468" s="24">
        <v>384771</v>
      </c>
      <c r="V7468" s="24">
        <v>673350</v>
      </c>
    </row>
    <row r="7469" spans="1:22" hidden="1" x14ac:dyDescent="0.3">
      <c r="A7469" s="55"/>
      <c r="B7469" s="55">
        <v>2023</v>
      </c>
      <c r="C7469" s="55" t="s">
        <v>585</v>
      </c>
      <c r="D7469" t="s">
        <v>74</v>
      </c>
      <c r="E7469" s="55" t="s">
        <v>587</v>
      </c>
      <c r="F7469" s="55" t="s">
        <v>467</v>
      </c>
      <c r="G7469" s="23">
        <v>4</v>
      </c>
      <c r="H7469" s="23" t="s">
        <v>29</v>
      </c>
      <c r="I7469" s="24">
        <v>118087</v>
      </c>
      <c r="J7469" s="24">
        <v>188940</v>
      </c>
      <c r="K7469" s="24">
        <v>165322</v>
      </c>
      <c r="L7469" s="24">
        <v>264516</v>
      </c>
      <c r="M7469" s="24">
        <v>212557</v>
      </c>
      <c r="N7469" s="24">
        <v>340092</v>
      </c>
      <c r="O7469" s="24">
        <v>283410</v>
      </c>
      <c r="P7469" s="24">
        <v>453456</v>
      </c>
      <c r="Q7469" s="24">
        <v>354262</v>
      </c>
      <c r="R7469" s="24">
        <v>566820</v>
      </c>
      <c r="S7469" s="24">
        <v>401497</v>
      </c>
      <c r="T7469" s="24">
        <v>642396</v>
      </c>
      <c r="U7469" s="24">
        <v>448732</v>
      </c>
      <c r="V7469" s="24">
        <v>717972</v>
      </c>
    </row>
    <row r="7470" spans="1:22" x14ac:dyDescent="0.3">
      <c r="B7470" s="54" t="s">
        <v>620</v>
      </c>
      <c r="C7470" t="s">
        <v>610</v>
      </c>
      <c r="D7470" t="s">
        <v>74</v>
      </c>
      <c r="E7470" t="s">
        <v>587</v>
      </c>
      <c r="F7470" s="58" t="s">
        <v>467</v>
      </c>
      <c r="G7470" s="23">
        <v>1</v>
      </c>
      <c r="H7470" s="23" t="s">
        <v>14</v>
      </c>
      <c r="I7470" s="24">
        <v>134788</v>
      </c>
      <c r="J7470" s="24">
        <v>235878</v>
      </c>
      <c r="K7470" s="24">
        <v>174674</v>
      </c>
      <c r="L7470" s="24">
        <v>305679</v>
      </c>
      <c r="M7470" s="24">
        <v>209289</v>
      </c>
      <c r="N7470" s="24">
        <v>366256</v>
      </c>
      <c r="O7470" s="24">
        <v>250054</v>
      </c>
      <c r="P7470" s="24">
        <v>437595</v>
      </c>
      <c r="Q7470" s="24">
        <v>294808</v>
      </c>
      <c r="R7470" s="24">
        <v>515914</v>
      </c>
      <c r="S7470" s="24">
        <v>323281</v>
      </c>
      <c r="T7470" s="24">
        <v>565741</v>
      </c>
      <c r="U7470" s="24">
        <v>348945</v>
      </c>
      <c r="V7470" s="24">
        <v>610654</v>
      </c>
    </row>
    <row r="7471" spans="1:22" x14ac:dyDescent="0.3">
      <c r="B7471" s="54" t="s">
        <v>620</v>
      </c>
      <c r="C7471" t="s">
        <v>610</v>
      </c>
      <c r="D7471" t="s">
        <v>74</v>
      </c>
      <c r="E7471" t="s">
        <v>587</v>
      </c>
      <c r="F7471" s="58" t="s">
        <v>467</v>
      </c>
      <c r="G7471" s="23">
        <v>2</v>
      </c>
      <c r="H7471" s="23" t="s">
        <v>30</v>
      </c>
      <c r="I7471" s="24">
        <v>117370</v>
      </c>
      <c r="J7471" s="24">
        <v>205397</v>
      </c>
      <c r="K7471" s="24">
        <v>153876</v>
      </c>
      <c r="L7471" s="24">
        <v>269282</v>
      </c>
      <c r="M7471" s="24">
        <v>187160</v>
      </c>
      <c r="N7471" s="24">
        <v>327529</v>
      </c>
      <c r="O7471" s="24">
        <v>229772</v>
      </c>
      <c r="P7471" s="24">
        <v>402100</v>
      </c>
      <c r="Q7471" s="24">
        <v>273400</v>
      </c>
      <c r="R7471" s="24">
        <v>478449</v>
      </c>
      <c r="S7471" s="24">
        <v>301967</v>
      </c>
      <c r="T7471" s="24">
        <v>528442</v>
      </c>
      <c r="U7471" s="24">
        <v>328120</v>
      </c>
      <c r="V7471" s="24">
        <v>574211</v>
      </c>
    </row>
    <row r="7472" spans="1:22" x14ac:dyDescent="0.3">
      <c r="B7472" s="54" t="s">
        <v>620</v>
      </c>
      <c r="C7472" t="s">
        <v>610</v>
      </c>
      <c r="D7472" t="s">
        <v>74</v>
      </c>
      <c r="E7472" t="s">
        <v>587</v>
      </c>
      <c r="F7472" s="58" t="s">
        <v>467</v>
      </c>
      <c r="G7472" s="23">
        <v>3</v>
      </c>
      <c r="H7472" s="23" t="s">
        <v>31</v>
      </c>
      <c r="I7472" s="24">
        <v>107010</v>
      </c>
      <c r="J7472" s="24">
        <v>187268</v>
      </c>
      <c r="K7472" s="24">
        <v>145674</v>
      </c>
      <c r="L7472" s="24">
        <v>254930</v>
      </c>
      <c r="M7472" s="24">
        <v>184239</v>
      </c>
      <c r="N7472" s="24">
        <v>322419</v>
      </c>
      <c r="O7472" s="24">
        <v>242586</v>
      </c>
      <c r="P7472" s="24">
        <v>424526</v>
      </c>
      <c r="Q7472" s="24">
        <v>300358</v>
      </c>
      <c r="R7472" s="24">
        <v>525627</v>
      </c>
      <c r="S7472" s="24">
        <v>338234</v>
      </c>
      <c r="T7472" s="24">
        <v>591909</v>
      </c>
      <c r="U7472" s="24">
        <v>375599</v>
      </c>
      <c r="V7472" s="24">
        <v>657298</v>
      </c>
    </row>
    <row r="7473" spans="1:22" x14ac:dyDescent="0.3">
      <c r="B7473" s="54" t="s">
        <v>620</v>
      </c>
      <c r="C7473" t="s">
        <v>610</v>
      </c>
      <c r="D7473" t="s">
        <v>74</v>
      </c>
      <c r="E7473" t="s">
        <v>587</v>
      </c>
      <c r="F7473" s="58" t="s">
        <v>467</v>
      </c>
      <c r="G7473" s="23">
        <v>4</v>
      </c>
      <c r="H7473" s="23" t="s">
        <v>29</v>
      </c>
      <c r="I7473" s="24">
        <v>118943</v>
      </c>
      <c r="J7473" s="24">
        <v>190309</v>
      </c>
      <c r="K7473" s="24">
        <v>166521</v>
      </c>
      <c r="L7473" s="24">
        <v>266433</v>
      </c>
      <c r="M7473" s="24">
        <v>214098</v>
      </c>
      <c r="N7473" s="24">
        <v>342556</v>
      </c>
      <c r="O7473" s="24">
        <v>285464</v>
      </c>
      <c r="P7473" s="24">
        <v>456742</v>
      </c>
      <c r="Q7473" s="24">
        <v>356830</v>
      </c>
      <c r="R7473" s="24">
        <v>570927</v>
      </c>
      <c r="S7473" s="24">
        <v>404407</v>
      </c>
      <c r="T7473" s="24">
        <v>647051</v>
      </c>
      <c r="U7473" s="24">
        <v>451984</v>
      </c>
      <c r="V7473" s="24">
        <v>723175</v>
      </c>
    </row>
    <row r="7474" spans="1:22" hidden="1" x14ac:dyDescent="0.3">
      <c r="A7474" s="55"/>
      <c r="B7474" s="55">
        <v>2023</v>
      </c>
      <c r="C7474" s="55" t="s">
        <v>544</v>
      </c>
      <c r="D7474" t="s">
        <v>179</v>
      </c>
      <c r="E7474" s="55" t="s">
        <v>549</v>
      </c>
      <c r="F7474" s="55" t="s">
        <v>497</v>
      </c>
      <c r="G7474" s="23">
        <v>1</v>
      </c>
      <c r="H7474" s="23" t="s">
        <v>14</v>
      </c>
      <c r="I7474" s="24">
        <v>121058</v>
      </c>
      <c r="J7474" s="24">
        <v>211851</v>
      </c>
      <c r="K7474" s="24">
        <v>157036</v>
      </c>
      <c r="L7474" s="24">
        <v>274812</v>
      </c>
      <c r="M7474" s="24">
        <v>187569</v>
      </c>
      <c r="N7474" s="24">
        <v>328246</v>
      </c>
      <c r="O7474" s="24">
        <v>223545</v>
      </c>
      <c r="P7474" s="24">
        <v>391204</v>
      </c>
      <c r="Q7474" s="24">
        <v>263668</v>
      </c>
      <c r="R7474" s="24">
        <v>461419</v>
      </c>
      <c r="S7474" s="24">
        <v>289214</v>
      </c>
      <c r="T7474" s="24">
        <v>506124</v>
      </c>
      <c r="U7474" s="24">
        <v>313222</v>
      </c>
      <c r="V7474" s="24">
        <v>548138</v>
      </c>
    </row>
    <row r="7475" spans="1:22" hidden="1" x14ac:dyDescent="0.3">
      <c r="A7475" s="55"/>
      <c r="B7475" s="55">
        <v>2023</v>
      </c>
      <c r="C7475" s="55" t="s">
        <v>544</v>
      </c>
      <c r="D7475" t="s">
        <v>179</v>
      </c>
      <c r="E7475" s="55" t="s">
        <v>549</v>
      </c>
      <c r="F7475" s="55" t="s">
        <v>497</v>
      </c>
      <c r="G7475" s="23">
        <v>2</v>
      </c>
      <c r="H7475" s="23" t="s">
        <v>30</v>
      </c>
      <c r="I7475" s="24">
        <v>102144</v>
      </c>
      <c r="J7475" s="24">
        <v>178752</v>
      </c>
      <c r="K7475" s="24">
        <v>135631</v>
      </c>
      <c r="L7475" s="24">
        <v>237355</v>
      </c>
      <c r="M7475" s="24">
        <v>166579</v>
      </c>
      <c r="N7475" s="24">
        <v>291514</v>
      </c>
      <c r="O7475" s="24">
        <v>208619</v>
      </c>
      <c r="P7475" s="24">
        <v>365083</v>
      </c>
      <c r="Q7475" s="24">
        <v>251790</v>
      </c>
      <c r="R7475" s="24">
        <v>440633</v>
      </c>
      <c r="S7475" s="24">
        <v>277859</v>
      </c>
      <c r="T7475" s="24">
        <v>486253</v>
      </c>
      <c r="U7475" s="24">
        <v>302211</v>
      </c>
      <c r="V7475" s="24">
        <v>528869</v>
      </c>
    </row>
    <row r="7476" spans="1:22" hidden="1" x14ac:dyDescent="0.3">
      <c r="A7476" s="55"/>
      <c r="B7476" s="55">
        <v>2023</v>
      </c>
      <c r="C7476" s="55" t="s">
        <v>544</v>
      </c>
      <c r="D7476" t="s">
        <v>179</v>
      </c>
      <c r="E7476" s="55" t="s">
        <v>549</v>
      </c>
      <c r="F7476" s="55" t="s">
        <v>497</v>
      </c>
      <c r="G7476" s="23">
        <v>3</v>
      </c>
      <c r="H7476" s="23" t="s">
        <v>31</v>
      </c>
      <c r="I7476" s="24">
        <v>94667</v>
      </c>
      <c r="J7476" s="24">
        <v>165668</v>
      </c>
      <c r="K7476" s="24">
        <v>130824</v>
      </c>
      <c r="L7476" s="24">
        <v>228943</v>
      </c>
      <c r="M7476" s="24">
        <v>166008</v>
      </c>
      <c r="N7476" s="24">
        <v>290514</v>
      </c>
      <c r="O7476" s="24">
        <v>216947</v>
      </c>
      <c r="P7476" s="24">
        <v>379657</v>
      </c>
      <c r="Q7476" s="24">
        <v>270271</v>
      </c>
      <c r="R7476" s="24">
        <v>472974</v>
      </c>
      <c r="S7476" s="24">
        <v>304230</v>
      </c>
      <c r="T7476" s="24">
        <v>532403</v>
      </c>
      <c r="U7476" s="24">
        <v>337701</v>
      </c>
      <c r="V7476" s="24">
        <v>590977</v>
      </c>
    </row>
    <row r="7477" spans="1:22" hidden="1" x14ac:dyDescent="0.3">
      <c r="A7477" s="55"/>
      <c r="B7477" s="55">
        <v>2023</v>
      </c>
      <c r="C7477" s="55" t="s">
        <v>544</v>
      </c>
      <c r="D7477" t="s">
        <v>179</v>
      </c>
      <c r="E7477" s="55" t="s">
        <v>549</v>
      </c>
      <c r="F7477" s="55" t="s">
        <v>497</v>
      </c>
      <c r="G7477" s="23">
        <v>4</v>
      </c>
      <c r="H7477" s="23" t="s">
        <v>29</v>
      </c>
      <c r="I7477" s="24">
        <v>104388</v>
      </c>
      <c r="J7477" s="24">
        <v>167021</v>
      </c>
      <c r="K7477" s="24">
        <v>146143</v>
      </c>
      <c r="L7477" s="24">
        <v>233829</v>
      </c>
      <c r="M7477" s="24">
        <v>187898</v>
      </c>
      <c r="N7477" s="24">
        <v>300637</v>
      </c>
      <c r="O7477" s="24">
        <v>250531</v>
      </c>
      <c r="P7477" s="24">
        <v>400849</v>
      </c>
      <c r="Q7477" s="24">
        <v>313164</v>
      </c>
      <c r="R7477" s="24">
        <v>501062</v>
      </c>
      <c r="S7477" s="24">
        <v>354919</v>
      </c>
      <c r="T7477" s="24">
        <v>567870</v>
      </c>
      <c r="U7477" s="24">
        <v>396674</v>
      </c>
      <c r="V7477" s="24">
        <v>634678</v>
      </c>
    </row>
    <row r="7478" spans="1:22" x14ac:dyDescent="0.3">
      <c r="B7478" s="54" t="s">
        <v>620</v>
      </c>
      <c r="C7478" t="s">
        <v>614</v>
      </c>
      <c r="D7478" t="s">
        <v>179</v>
      </c>
      <c r="E7478" t="s">
        <v>543</v>
      </c>
      <c r="F7478" s="58" t="s">
        <v>497</v>
      </c>
      <c r="G7478" s="23">
        <v>1</v>
      </c>
      <c r="H7478" s="23" t="s">
        <v>14</v>
      </c>
      <c r="I7478" s="24">
        <v>119466</v>
      </c>
      <c r="J7478" s="24">
        <v>209065</v>
      </c>
      <c r="K7478" s="24">
        <v>154769</v>
      </c>
      <c r="L7478" s="24">
        <v>270846</v>
      </c>
      <c r="M7478" s="24">
        <v>185407</v>
      </c>
      <c r="N7478" s="24">
        <v>324463</v>
      </c>
      <c r="O7478" s="24">
        <v>221472</v>
      </c>
      <c r="P7478" s="24">
        <v>387576</v>
      </c>
      <c r="Q7478" s="24">
        <v>261068</v>
      </c>
      <c r="R7478" s="24">
        <v>456870</v>
      </c>
      <c r="S7478" s="24">
        <v>286264</v>
      </c>
      <c r="T7478" s="24">
        <v>500962</v>
      </c>
      <c r="U7478" s="24">
        <v>308944</v>
      </c>
      <c r="V7478" s="24">
        <v>540651</v>
      </c>
    </row>
    <row r="7479" spans="1:22" x14ac:dyDescent="0.3">
      <c r="B7479" s="54" t="s">
        <v>620</v>
      </c>
      <c r="C7479" t="s">
        <v>614</v>
      </c>
      <c r="D7479" t="s">
        <v>179</v>
      </c>
      <c r="E7479" t="s">
        <v>543</v>
      </c>
      <c r="F7479" s="58" t="s">
        <v>497</v>
      </c>
      <c r="G7479" s="23">
        <v>2</v>
      </c>
      <c r="H7479" s="23" t="s">
        <v>30</v>
      </c>
      <c r="I7479" s="24">
        <v>104235</v>
      </c>
      <c r="J7479" s="24">
        <v>182412</v>
      </c>
      <c r="K7479" s="24">
        <v>136583</v>
      </c>
      <c r="L7479" s="24">
        <v>239020</v>
      </c>
      <c r="M7479" s="24">
        <v>166057</v>
      </c>
      <c r="N7479" s="24">
        <v>290599</v>
      </c>
      <c r="O7479" s="24">
        <v>203736</v>
      </c>
      <c r="P7479" s="24">
        <v>356539</v>
      </c>
      <c r="Q7479" s="24">
        <v>242348</v>
      </c>
      <c r="R7479" s="24">
        <v>424109</v>
      </c>
      <c r="S7479" s="24">
        <v>267638</v>
      </c>
      <c r="T7479" s="24">
        <v>468367</v>
      </c>
      <c r="U7479" s="24">
        <v>290771</v>
      </c>
      <c r="V7479" s="24">
        <v>508849</v>
      </c>
    </row>
    <row r="7480" spans="1:22" x14ac:dyDescent="0.3">
      <c r="B7480" s="54" t="s">
        <v>620</v>
      </c>
      <c r="C7480" t="s">
        <v>614</v>
      </c>
      <c r="D7480" t="s">
        <v>179</v>
      </c>
      <c r="E7480" t="s">
        <v>543</v>
      </c>
      <c r="F7480" s="58" t="s">
        <v>497</v>
      </c>
      <c r="G7480" s="23">
        <v>3</v>
      </c>
      <c r="H7480" s="23" t="s">
        <v>31</v>
      </c>
      <c r="I7480" s="24">
        <v>95273</v>
      </c>
      <c r="J7480" s="24">
        <v>166728</v>
      </c>
      <c r="K7480" s="24">
        <v>129762</v>
      </c>
      <c r="L7480" s="24">
        <v>227084</v>
      </c>
      <c r="M7480" s="24">
        <v>164165</v>
      </c>
      <c r="N7480" s="24">
        <v>287289</v>
      </c>
      <c r="O7480" s="24">
        <v>216205</v>
      </c>
      <c r="P7480" s="24">
        <v>378359</v>
      </c>
      <c r="Q7480" s="24">
        <v>267743</v>
      </c>
      <c r="R7480" s="24">
        <v>468550</v>
      </c>
      <c r="S7480" s="24">
        <v>301543</v>
      </c>
      <c r="T7480" s="24">
        <v>527700</v>
      </c>
      <c r="U7480" s="24">
        <v>334896</v>
      </c>
      <c r="V7480" s="24">
        <v>586068</v>
      </c>
    </row>
    <row r="7481" spans="1:22" x14ac:dyDescent="0.3">
      <c r="B7481" s="54" t="s">
        <v>620</v>
      </c>
      <c r="C7481" t="s">
        <v>614</v>
      </c>
      <c r="D7481" t="s">
        <v>179</v>
      </c>
      <c r="E7481" t="s">
        <v>543</v>
      </c>
      <c r="F7481" s="58" t="s">
        <v>497</v>
      </c>
      <c r="G7481" s="23">
        <v>4</v>
      </c>
      <c r="H7481" s="23" t="s">
        <v>29</v>
      </c>
      <c r="I7481" s="24">
        <v>105428</v>
      </c>
      <c r="J7481" s="24">
        <v>168685</v>
      </c>
      <c r="K7481" s="24">
        <v>147599</v>
      </c>
      <c r="L7481" s="24">
        <v>236158</v>
      </c>
      <c r="M7481" s="24">
        <v>189770</v>
      </c>
      <c r="N7481" s="24">
        <v>303632</v>
      </c>
      <c r="O7481" s="24">
        <v>253027</v>
      </c>
      <c r="P7481" s="24">
        <v>404843</v>
      </c>
      <c r="Q7481" s="24">
        <v>316284</v>
      </c>
      <c r="R7481" s="24">
        <v>506054</v>
      </c>
      <c r="S7481" s="24">
        <v>358455</v>
      </c>
      <c r="T7481" s="24">
        <v>573528</v>
      </c>
      <c r="U7481" s="24">
        <v>400626</v>
      </c>
      <c r="V7481" s="24">
        <v>641001</v>
      </c>
    </row>
    <row r="7482" spans="1:22" hidden="1" x14ac:dyDescent="0.3">
      <c r="A7482" s="55"/>
      <c r="B7482" s="55">
        <v>2023</v>
      </c>
      <c r="C7482" s="55" t="s">
        <v>538</v>
      </c>
      <c r="D7482" t="s">
        <v>108</v>
      </c>
      <c r="E7482" s="55" t="s">
        <v>541</v>
      </c>
      <c r="F7482" s="55" t="s">
        <v>368</v>
      </c>
      <c r="G7482" s="23">
        <v>1</v>
      </c>
      <c r="H7482" s="23" t="s">
        <v>14</v>
      </c>
      <c r="I7482" s="24">
        <v>128676</v>
      </c>
      <c r="J7482" s="24">
        <v>225182</v>
      </c>
      <c r="K7482" s="24">
        <v>167058</v>
      </c>
      <c r="L7482" s="24">
        <v>292351</v>
      </c>
      <c r="M7482" s="24">
        <v>199663</v>
      </c>
      <c r="N7482" s="24">
        <v>349410</v>
      </c>
      <c r="O7482" s="24">
        <v>238129</v>
      </c>
      <c r="P7482" s="24">
        <v>416726</v>
      </c>
      <c r="Q7482" s="24">
        <v>280990</v>
      </c>
      <c r="R7482" s="24">
        <v>491733</v>
      </c>
      <c r="S7482" s="24">
        <v>308265</v>
      </c>
      <c r="T7482" s="24">
        <v>539464</v>
      </c>
      <c r="U7482" s="24">
        <v>333946</v>
      </c>
      <c r="V7482" s="24">
        <v>584406</v>
      </c>
    </row>
    <row r="7483" spans="1:22" hidden="1" x14ac:dyDescent="0.3">
      <c r="A7483" s="55"/>
      <c r="B7483" s="55">
        <v>2023</v>
      </c>
      <c r="C7483" s="55" t="s">
        <v>538</v>
      </c>
      <c r="D7483" t="s">
        <v>108</v>
      </c>
      <c r="E7483" s="55" t="s">
        <v>541</v>
      </c>
      <c r="F7483" s="55" t="s">
        <v>368</v>
      </c>
      <c r="G7483" s="23">
        <v>2</v>
      </c>
      <c r="H7483" s="23" t="s">
        <v>30</v>
      </c>
      <c r="I7483" s="24">
        <v>107811</v>
      </c>
      <c r="J7483" s="24">
        <v>188670</v>
      </c>
      <c r="K7483" s="24">
        <v>143447</v>
      </c>
      <c r="L7483" s="24">
        <v>251032</v>
      </c>
      <c r="M7483" s="24">
        <v>176509</v>
      </c>
      <c r="N7483" s="24">
        <v>308891</v>
      </c>
      <c r="O7483" s="24">
        <v>221664</v>
      </c>
      <c r="P7483" s="24">
        <v>387912</v>
      </c>
      <c r="Q7483" s="24">
        <v>267888</v>
      </c>
      <c r="R7483" s="24">
        <v>468804</v>
      </c>
      <c r="S7483" s="24">
        <v>295740</v>
      </c>
      <c r="T7483" s="24">
        <v>517545</v>
      </c>
      <c r="U7483" s="24">
        <v>321800</v>
      </c>
      <c r="V7483" s="24">
        <v>563150</v>
      </c>
    </row>
    <row r="7484" spans="1:22" hidden="1" x14ac:dyDescent="0.3">
      <c r="A7484" s="55"/>
      <c r="B7484" s="55">
        <v>2023</v>
      </c>
      <c r="C7484" s="55" t="s">
        <v>538</v>
      </c>
      <c r="D7484" t="s">
        <v>108</v>
      </c>
      <c r="E7484" s="55" t="s">
        <v>541</v>
      </c>
      <c r="F7484" s="55" t="s">
        <v>368</v>
      </c>
      <c r="G7484" s="23">
        <v>3</v>
      </c>
      <c r="H7484" s="23" t="s">
        <v>31</v>
      </c>
      <c r="I7484" s="24">
        <v>99438</v>
      </c>
      <c r="J7484" s="24">
        <v>174016</v>
      </c>
      <c r="K7484" s="24">
        <v>137327</v>
      </c>
      <c r="L7484" s="24">
        <v>240322</v>
      </c>
      <c r="M7484" s="24">
        <v>174142</v>
      </c>
      <c r="N7484" s="24">
        <v>304749</v>
      </c>
      <c r="O7484" s="24">
        <v>227339</v>
      </c>
      <c r="P7484" s="24">
        <v>397843</v>
      </c>
      <c r="Q7484" s="24">
        <v>283167</v>
      </c>
      <c r="R7484" s="24">
        <v>495542</v>
      </c>
      <c r="S7484" s="24">
        <v>318631</v>
      </c>
      <c r="T7484" s="24">
        <v>557605</v>
      </c>
      <c r="U7484" s="24">
        <v>353557</v>
      </c>
      <c r="V7484" s="24">
        <v>618725</v>
      </c>
    </row>
    <row r="7485" spans="1:22" hidden="1" x14ac:dyDescent="0.3">
      <c r="A7485" s="55"/>
      <c r="B7485" s="55">
        <v>2023</v>
      </c>
      <c r="C7485" s="55" t="s">
        <v>538</v>
      </c>
      <c r="D7485" t="s">
        <v>108</v>
      </c>
      <c r="E7485" s="55" t="s">
        <v>541</v>
      </c>
      <c r="F7485" s="55" t="s">
        <v>368</v>
      </c>
      <c r="G7485" s="23">
        <v>4</v>
      </c>
      <c r="H7485" s="23" t="s">
        <v>29</v>
      </c>
      <c r="I7485" s="24">
        <v>110939</v>
      </c>
      <c r="J7485" s="24">
        <v>177503</v>
      </c>
      <c r="K7485" s="24">
        <v>155315</v>
      </c>
      <c r="L7485" s="24">
        <v>248504</v>
      </c>
      <c r="M7485" s="24">
        <v>199691</v>
      </c>
      <c r="N7485" s="24">
        <v>319506</v>
      </c>
      <c r="O7485" s="24">
        <v>266255</v>
      </c>
      <c r="P7485" s="24">
        <v>426008</v>
      </c>
      <c r="Q7485" s="24">
        <v>332818</v>
      </c>
      <c r="R7485" s="24">
        <v>532510</v>
      </c>
      <c r="S7485" s="24">
        <v>377194</v>
      </c>
      <c r="T7485" s="24">
        <v>603511</v>
      </c>
      <c r="U7485" s="24">
        <v>421570</v>
      </c>
      <c r="V7485" s="24">
        <v>674512</v>
      </c>
    </row>
    <row r="7486" spans="1:22" hidden="1" x14ac:dyDescent="0.3">
      <c r="A7486" s="55"/>
      <c r="B7486" s="55">
        <v>2023</v>
      </c>
      <c r="C7486" s="55" t="s">
        <v>560</v>
      </c>
      <c r="D7486" t="s">
        <v>159</v>
      </c>
      <c r="E7486" s="55" t="s">
        <v>528</v>
      </c>
      <c r="F7486" s="55" t="s">
        <v>368</v>
      </c>
      <c r="G7486" s="23">
        <v>1</v>
      </c>
      <c r="H7486" s="23" t="s">
        <v>14</v>
      </c>
      <c r="I7486" s="24">
        <v>132521</v>
      </c>
      <c r="J7486" s="24">
        <v>231912</v>
      </c>
      <c r="K7486" s="24">
        <v>172084</v>
      </c>
      <c r="L7486" s="24">
        <v>301147</v>
      </c>
      <c r="M7486" s="24">
        <v>205699</v>
      </c>
      <c r="N7486" s="24">
        <v>359973</v>
      </c>
      <c r="O7486" s="24">
        <v>245369</v>
      </c>
      <c r="P7486" s="24">
        <v>429395</v>
      </c>
      <c r="Q7486" s="24">
        <v>289561</v>
      </c>
      <c r="R7486" s="24">
        <v>506732</v>
      </c>
      <c r="S7486" s="24">
        <v>317681</v>
      </c>
      <c r="T7486" s="24">
        <v>555941</v>
      </c>
      <c r="U7486" s="24">
        <v>344168</v>
      </c>
      <c r="V7486" s="24">
        <v>602293</v>
      </c>
    </row>
    <row r="7487" spans="1:22" hidden="1" x14ac:dyDescent="0.3">
      <c r="A7487" s="55"/>
      <c r="B7487" s="55">
        <v>2023</v>
      </c>
      <c r="C7487" s="55" t="s">
        <v>560</v>
      </c>
      <c r="D7487" t="s">
        <v>159</v>
      </c>
      <c r="E7487" s="55" t="s">
        <v>528</v>
      </c>
      <c r="F7487" s="55" t="s">
        <v>368</v>
      </c>
      <c r="G7487" s="23">
        <v>2</v>
      </c>
      <c r="H7487" s="23" t="s">
        <v>30</v>
      </c>
      <c r="I7487" s="24">
        <v>110853</v>
      </c>
      <c r="J7487" s="24">
        <v>193993</v>
      </c>
      <c r="K7487" s="24">
        <v>147563</v>
      </c>
      <c r="L7487" s="24">
        <v>258236</v>
      </c>
      <c r="M7487" s="24">
        <v>181653</v>
      </c>
      <c r="N7487" s="24">
        <v>317893</v>
      </c>
      <c r="O7487" s="24">
        <v>228269</v>
      </c>
      <c r="P7487" s="24">
        <v>399471</v>
      </c>
      <c r="Q7487" s="24">
        <v>275954</v>
      </c>
      <c r="R7487" s="24">
        <v>482920</v>
      </c>
      <c r="S7487" s="24">
        <v>304673</v>
      </c>
      <c r="T7487" s="24">
        <v>533177</v>
      </c>
      <c r="U7487" s="24">
        <v>331553</v>
      </c>
      <c r="V7487" s="24">
        <v>580218</v>
      </c>
    </row>
    <row r="7488" spans="1:22" hidden="1" x14ac:dyDescent="0.3">
      <c r="A7488" s="55"/>
      <c r="B7488" s="55">
        <v>2023</v>
      </c>
      <c r="C7488" s="55" t="s">
        <v>560</v>
      </c>
      <c r="D7488" t="s">
        <v>159</v>
      </c>
      <c r="E7488" s="55" t="s">
        <v>528</v>
      </c>
      <c r="F7488" s="55" t="s">
        <v>368</v>
      </c>
      <c r="G7488" s="23">
        <v>3</v>
      </c>
      <c r="H7488" s="23" t="s">
        <v>31</v>
      </c>
      <c r="I7488" s="24">
        <v>102128</v>
      </c>
      <c r="J7488" s="24">
        <v>178724</v>
      </c>
      <c r="K7488" s="24">
        <v>141020</v>
      </c>
      <c r="L7488" s="24">
        <v>246786</v>
      </c>
      <c r="M7488" s="24">
        <v>178798</v>
      </c>
      <c r="N7488" s="24">
        <v>312897</v>
      </c>
      <c r="O7488" s="24">
        <v>233360</v>
      </c>
      <c r="P7488" s="24">
        <v>408379</v>
      </c>
      <c r="Q7488" s="24">
        <v>290654</v>
      </c>
      <c r="R7488" s="24">
        <v>508645</v>
      </c>
      <c r="S7488" s="24">
        <v>327029</v>
      </c>
      <c r="T7488" s="24">
        <v>572301</v>
      </c>
      <c r="U7488" s="24">
        <v>362844</v>
      </c>
      <c r="V7488" s="24">
        <v>634977</v>
      </c>
    </row>
    <row r="7489" spans="1:22" hidden="1" x14ac:dyDescent="0.3">
      <c r="A7489" s="55"/>
      <c r="B7489" s="55">
        <v>2023</v>
      </c>
      <c r="C7489" s="55" t="s">
        <v>560</v>
      </c>
      <c r="D7489" t="s">
        <v>159</v>
      </c>
      <c r="E7489" s="55" t="s">
        <v>528</v>
      </c>
      <c r="F7489" s="55" t="s">
        <v>368</v>
      </c>
      <c r="G7489" s="23">
        <v>4</v>
      </c>
      <c r="H7489" s="23" t="s">
        <v>29</v>
      </c>
      <c r="I7489" s="24">
        <v>114251</v>
      </c>
      <c r="J7489" s="24">
        <v>182802</v>
      </c>
      <c r="K7489" s="24">
        <v>159952</v>
      </c>
      <c r="L7489" s="24">
        <v>255922</v>
      </c>
      <c r="M7489" s="24">
        <v>205652</v>
      </c>
      <c r="N7489" s="24">
        <v>329043</v>
      </c>
      <c r="O7489" s="24">
        <v>274203</v>
      </c>
      <c r="P7489" s="24">
        <v>438724</v>
      </c>
      <c r="Q7489" s="24">
        <v>342753</v>
      </c>
      <c r="R7489" s="24">
        <v>548405</v>
      </c>
      <c r="S7489" s="24">
        <v>388454</v>
      </c>
      <c r="T7489" s="24">
        <v>621526</v>
      </c>
      <c r="U7489" s="24">
        <v>434154</v>
      </c>
      <c r="V7489" s="24">
        <v>694647</v>
      </c>
    </row>
    <row r="7490" spans="1:22" x14ac:dyDescent="0.3">
      <c r="B7490" s="54" t="s">
        <v>620</v>
      </c>
      <c r="C7490" t="s">
        <v>617</v>
      </c>
      <c r="D7490" t="s">
        <v>159</v>
      </c>
      <c r="E7490" t="s">
        <v>564</v>
      </c>
      <c r="F7490" s="58" t="s">
        <v>368</v>
      </c>
      <c r="G7490" s="23">
        <v>1</v>
      </c>
      <c r="H7490" s="23" t="s">
        <v>14</v>
      </c>
      <c r="I7490" s="24">
        <v>131603</v>
      </c>
      <c r="J7490" s="24">
        <v>230306</v>
      </c>
      <c r="K7490" s="24">
        <v>170739</v>
      </c>
      <c r="L7490" s="24">
        <v>298794</v>
      </c>
      <c r="M7490" s="24">
        <v>204701</v>
      </c>
      <c r="N7490" s="24">
        <v>358227</v>
      </c>
      <c r="O7490" s="24">
        <v>244763</v>
      </c>
      <c r="P7490" s="24">
        <v>428335</v>
      </c>
      <c r="Q7490" s="24">
        <v>288734</v>
      </c>
      <c r="R7490" s="24">
        <v>505284</v>
      </c>
      <c r="S7490" s="24">
        <v>316691</v>
      </c>
      <c r="T7490" s="24">
        <v>554210</v>
      </c>
      <c r="U7490" s="24">
        <v>342014</v>
      </c>
      <c r="V7490" s="24">
        <v>598525</v>
      </c>
    </row>
    <row r="7491" spans="1:22" x14ac:dyDescent="0.3">
      <c r="B7491" s="54" t="s">
        <v>620</v>
      </c>
      <c r="C7491" t="s">
        <v>617</v>
      </c>
      <c r="D7491" t="s">
        <v>159</v>
      </c>
      <c r="E7491" t="s">
        <v>564</v>
      </c>
      <c r="F7491" s="58" t="s">
        <v>368</v>
      </c>
      <c r="G7491" s="23">
        <v>2</v>
      </c>
      <c r="H7491" s="23" t="s">
        <v>30</v>
      </c>
      <c r="I7491" s="24">
        <v>113788</v>
      </c>
      <c r="J7491" s="24">
        <v>199129</v>
      </c>
      <c r="K7491" s="24">
        <v>149466</v>
      </c>
      <c r="L7491" s="24">
        <v>261566</v>
      </c>
      <c r="M7491" s="24">
        <v>182067</v>
      </c>
      <c r="N7491" s="24">
        <v>318617</v>
      </c>
      <c r="O7491" s="24">
        <v>224018</v>
      </c>
      <c r="P7491" s="24">
        <v>392031</v>
      </c>
      <c r="Q7491" s="24">
        <v>266837</v>
      </c>
      <c r="R7491" s="24">
        <v>466964</v>
      </c>
      <c r="S7491" s="24">
        <v>294847</v>
      </c>
      <c r="T7491" s="24">
        <v>515982</v>
      </c>
      <c r="U7491" s="24">
        <v>320571</v>
      </c>
      <c r="V7491" s="24">
        <v>560999</v>
      </c>
    </row>
    <row r="7492" spans="1:22" x14ac:dyDescent="0.3">
      <c r="B7492" s="54" t="s">
        <v>620</v>
      </c>
      <c r="C7492" t="s">
        <v>617</v>
      </c>
      <c r="D7492" t="s">
        <v>159</v>
      </c>
      <c r="E7492" t="s">
        <v>564</v>
      </c>
      <c r="F7492" s="58" t="s">
        <v>368</v>
      </c>
      <c r="G7492" s="23">
        <v>3</v>
      </c>
      <c r="H7492" s="23" t="s">
        <v>31</v>
      </c>
      <c r="I7492" s="24">
        <v>102816</v>
      </c>
      <c r="J7492" s="24">
        <v>179928</v>
      </c>
      <c r="K7492" s="24">
        <v>139707</v>
      </c>
      <c r="L7492" s="24">
        <v>244488</v>
      </c>
      <c r="M7492" s="24">
        <v>176498</v>
      </c>
      <c r="N7492" s="24">
        <v>308872</v>
      </c>
      <c r="O7492" s="24">
        <v>232195</v>
      </c>
      <c r="P7492" s="24">
        <v>406340</v>
      </c>
      <c r="Q7492" s="24">
        <v>287303</v>
      </c>
      <c r="R7492" s="24">
        <v>502780</v>
      </c>
      <c r="S7492" s="24">
        <v>323388</v>
      </c>
      <c r="T7492" s="24">
        <v>565930</v>
      </c>
      <c r="U7492" s="24">
        <v>358951</v>
      </c>
      <c r="V7492" s="24">
        <v>628165</v>
      </c>
    </row>
    <row r="7493" spans="1:22" x14ac:dyDescent="0.3">
      <c r="B7493" s="54" t="s">
        <v>620</v>
      </c>
      <c r="C7493" t="s">
        <v>617</v>
      </c>
      <c r="D7493" t="s">
        <v>159</v>
      </c>
      <c r="E7493" t="s">
        <v>564</v>
      </c>
      <c r="F7493" s="58" t="s">
        <v>368</v>
      </c>
      <c r="G7493" s="23">
        <v>4</v>
      </c>
      <c r="H7493" s="23" t="s">
        <v>29</v>
      </c>
      <c r="I7493" s="24">
        <v>116113</v>
      </c>
      <c r="J7493" s="24">
        <v>185781</v>
      </c>
      <c r="K7493" s="24">
        <v>162558</v>
      </c>
      <c r="L7493" s="24">
        <v>260093</v>
      </c>
      <c r="M7493" s="24">
        <v>209004</v>
      </c>
      <c r="N7493" s="24">
        <v>334406</v>
      </c>
      <c r="O7493" s="24">
        <v>278671</v>
      </c>
      <c r="P7493" s="24">
        <v>445874</v>
      </c>
      <c r="Q7493" s="24">
        <v>348339</v>
      </c>
      <c r="R7493" s="24">
        <v>557343</v>
      </c>
      <c r="S7493" s="24">
        <v>394784</v>
      </c>
      <c r="T7493" s="24">
        <v>631655</v>
      </c>
      <c r="U7493" s="24">
        <v>441230</v>
      </c>
      <c r="V7493" s="24">
        <v>705967</v>
      </c>
    </row>
    <row r="7494" spans="1:22" x14ac:dyDescent="0.3">
      <c r="B7494" s="54" t="s">
        <v>620</v>
      </c>
      <c r="C7494" t="s">
        <v>615</v>
      </c>
      <c r="D7494" t="s">
        <v>108</v>
      </c>
      <c r="E7494" t="s">
        <v>541</v>
      </c>
      <c r="F7494" s="58" t="s">
        <v>368</v>
      </c>
      <c r="G7494" s="23">
        <v>1</v>
      </c>
      <c r="H7494" s="23" t="s">
        <v>14</v>
      </c>
      <c r="I7494" s="24">
        <v>130196</v>
      </c>
      <c r="J7494" s="24">
        <v>227844</v>
      </c>
      <c r="K7494" s="24">
        <v>168840</v>
      </c>
      <c r="L7494" s="24">
        <v>295471</v>
      </c>
      <c r="M7494" s="24">
        <v>202376</v>
      </c>
      <c r="N7494" s="24">
        <v>354158</v>
      </c>
      <c r="O7494" s="24">
        <v>241910</v>
      </c>
      <c r="P7494" s="24">
        <v>423343</v>
      </c>
      <c r="Q7494" s="24">
        <v>285306</v>
      </c>
      <c r="R7494" s="24">
        <v>499285</v>
      </c>
      <c r="S7494" s="24">
        <v>312904</v>
      </c>
      <c r="T7494" s="24">
        <v>547582</v>
      </c>
      <c r="U7494" s="24">
        <v>337855</v>
      </c>
      <c r="V7494" s="24">
        <v>591246</v>
      </c>
    </row>
    <row r="7495" spans="1:22" x14ac:dyDescent="0.3">
      <c r="B7495" s="54" t="s">
        <v>620</v>
      </c>
      <c r="C7495" t="s">
        <v>615</v>
      </c>
      <c r="D7495" t="s">
        <v>108</v>
      </c>
      <c r="E7495" t="s">
        <v>541</v>
      </c>
      <c r="F7495" s="58" t="s">
        <v>368</v>
      </c>
      <c r="G7495" s="23">
        <v>2</v>
      </c>
      <c r="H7495" s="23" t="s">
        <v>30</v>
      </c>
      <c r="I7495" s="24">
        <v>112882</v>
      </c>
      <c r="J7495" s="24">
        <v>197543</v>
      </c>
      <c r="K7495" s="24">
        <v>148165</v>
      </c>
      <c r="L7495" s="24">
        <v>259289</v>
      </c>
      <c r="M7495" s="24">
        <v>180378</v>
      </c>
      <c r="N7495" s="24">
        <v>315661</v>
      </c>
      <c r="O7495" s="24">
        <v>221748</v>
      </c>
      <c r="P7495" s="24">
        <v>388058</v>
      </c>
      <c r="Q7495" s="24">
        <v>264024</v>
      </c>
      <c r="R7495" s="24">
        <v>462042</v>
      </c>
      <c r="S7495" s="24">
        <v>291690</v>
      </c>
      <c r="T7495" s="24">
        <v>510457</v>
      </c>
      <c r="U7495" s="24">
        <v>317066</v>
      </c>
      <c r="V7495" s="24">
        <v>554866</v>
      </c>
    </row>
    <row r="7496" spans="1:22" x14ac:dyDescent="0.3">
      <c r="B7496" s="54" t="s">
        <v>620</v>
      </c>
      <c r="C7496" t="s">
        <v>615</v>
      </c>
      <c r="D7496" t="s">
        <v>108</v>
      </c>
      <c r="E7496" t="s">
        <v>541</v>
      </c>
      <c r="F7496" s="58" t="s">
        <v>368</v>
      </c>
      <c r="G7496" s="23">
        <v>3</v>
      </c>
      <c r="H7496" s="23" t="s">
        <v>31</v>
      </c>
      <c r="I7496" s="24">
        <v>102356</v>
      </c>
      <c r="J7496" s="24">
        <v>179122</v>
      </c>
      <c r="K7496" s="24">
        <v>139182</v>
      </c>
      <c r="L7496" s="24">
        <v>243568</v>
      </c>
      <c r="M7496" s="24">
        <v>175910</v>
      </c>
      <c r="N7496" s="24">
        <v>307843</v>
      </c>
      <c r="O7496" s="24">
        <v>231499</v>
      </c>
      <c r="P7496" s="24">
        <v>405123</v>
      </c>
      <c r="Q7496" s="24">
        <v>286516</v>
      </c>
      <c r="R7496" s="24">
        <v>501403</v>
      </c>
      <c r="S7496" s="24">
        <v>322559</v>
      </c>
      <c r="T7496" s="24">
        <v>564479</v>
      </c>
      <c r="U7496" s="24">
        <v>358094</v>
      </c>
      <c r="V7496" s="24">
        <v>626665</v>
      </c>
    </row>
    <row r="7497" spans="1:22" x14ac:dyDescent="0.3">
      <c r="B7497" s="54" t="s">
        <v>620</v>
      </c>
      <c r="C7497" t="s">
        <v>615</v>
      </c>
      <c r="D7497" t="s">
        <v>108</v>
      </c>
      <c r="E7497" t="s">
        <v>541</v>
      </c>
      <c r="F7497" s="58" t="s">
        <v>368</v>
      </c>
      <c r="G7497" s="23">
        <v>4</v>
      </c>
      <c r="H7497" s="23" t="s">
        <v>29</v>
      </c>
      <c r="I7497" s="24">
        <v>114880</v>
      </c>
      <c r="J7497" s="24">
        <v>183807</v>
      </c>
      <c r="K7497" s="24">
        <v>160831</v>
      </c>
      <c r="L7497" s="24">
        <v>257330</v>
      </c>
      <c r="M7497" s="24">
        <v>206783</v>
      </c>
      <c r="N7497" s="24">
        <v>330853</v>
      </c>
      <c r="O7497" s="24">
        <v>275711</v>
      </c>
      <c r="P7497" s="24">
        <v>441137</v>
      </c>
      <c r="Q7497" s="24">
        <v>344639</v>
      </c>
      <c r="R7497" s="24">
        <v>551422</v>
      </c>
      <c r="S7497" s="24">
        <v>390590</v>
      </c>
      <c r="T7497" s="24">
        <v>624945</v>
      </c>
      <c r="U7497" s="24">
        <v>436542</v>
      </c>
      <c r="V7497" s="24">
        <v>698468</v>
      </c>
    </row>
    <row r="7498" spans="1:22" hidden="1" x14ac:dyDescent="0.3">
      <c r="A7498" s="55"/>
      <c r="B7498" s="55">
        <v>2023</v>
      </c>
      <c r="C7498" s="55" t="s">
        <v>551</v>
      </c>
      <c r="D7498" t="s">
        <v>173</v>
      </c>
      <c r="E7498" s="55" t="s">
        <v>558</v>
      </c>
      <c r="F7498" s="55" t="s">
        <v>380</v>
      </c>
      <c r="G7498" s="23">
        <v>1</v>
      </c>
      <c r="H7498" s="23" t="s">
        <v>14</v>
      </c>
      <c r="I7498" s="24">
        <v>114849</v>
      </c>
      <c r="J7498" s="24">
        <v>200985</v>
      </c>
      <c r="K7498" s="24">
        <v>148980</v>
      </c>
      <c r="L7498" s="24">
        <v>260715</v>
      </c>
      <c r="M7498" s="24">
        <v>177947</v>
      </c>
      <c r="N7498" s="24">
        <v>311407</v>
      </c>
      <c r="O7498" s="24">
        <v>212076</v>
      </c>
      <c r="P7498" s="24">
        <v>371133</v>
      </c>
      <c r="Q7498" s="24">
        <v>250140</v>
      </c>
      <c r="R7498" s="24">
        <v>437745</v>
      </c>
      <c r="S7498" s="24">
        <v>274374</v>
      </c>
      <c r="T7498" s="24">
        <v>480155</v>
      </c>
      <c r="U7498" s="24">
        <v>297150</v>
      </c>
      <c r="V7498" s="24">
        <v>520012</v>
      </c>
    </row>
    <row r="7499" spans="1:22" hidden="1" x14ac:dyDescent="0.3">
      <c r="A7499" s="55"/>
      <c r="B7499" s="55">
        <v>2023</v>
      </c>
      <c r="C7499" s="55" t="s">
        <v>551</v>
      </c>
      <c r="D7499" t="s">
        <v>173</v>
      </c>
      <c r="E7499" s="55" t="s">
        <v>558</v>
      </c>
      <c r="F7499" s="55" t="s">
        <v>380</v>
      </c>
      <c r="G7499" s="23">
        <v>2</v>
      </c>
      <c r="H7499" s="23" t="s">
        <v>30</v>
      </c>
      <c r="I7499" s="24">
        <v>96910</v>
      </c>
      <c r="J7499" s="24">
        <v>169592</v>
      </c>
      <c r="K7499" s="24">
        <v>128679</v>
      </c>
      <c r="L7499" s="24">
        <v>225189</v>
      </c>
      <c r="M7499" s="24">
        <v>158039</v>
      </c>
      <c r="N7499" s="24">
        <v>276568</v>
      </c>
      <c r="O7499" s="24">
        <v>197919</v>
      </c>
      <c r="P7499" s="24">
        <v>346359</v>
      </c>
      <c r="Q7499" s="24">
        <v>238874</v>
      </c>
      <c r="R7499" s="24">
        <v>418030</v>
      </c>
      <c r="S7499" s="24">
        <v>263605</v>
      </c>
      <c r="T7499" s="24">
        <v>461308</v>
      </c>
      <c r="U7499" s="24">
        <v>286706</v>
      </c>
      <c r="V7499" s="24">
        <v>501736</v>
      </c>
    </row>
    <row r="7500" spans="1:22" hidden="1" x14ac:dyDescent="0.3">
      <c r="A7500" s="55"/>
      <c r="B7500" s="55">
        <v>2023</v>
      </c>
      <c r="C7500" s="55" t="s">
        <v>551</v>
      </c>
      <c r="D7500" t="s">
        <v>173</v>
      </c>
      <c r="E7500" s="55" t="s">
        <v>558</v>
      </c>
      <c r="F7500" s="55" t="s">
        <v>380</v>
      </c>
      <c r="G7500" s="23">
        <v>3</v>
      </c>
      <c r="H7500" s="23" t="s">
        <v>31</v>
      </c>
      <c r="I7500" s="24">
        <v>89819</v>
      </c>
      <c r="J7500" s="24">
        <v>157184</v>
      </c>
      <c r="K7500" s="24">
        <v>124125</v>
      </c>
      <c r="L7500" s="24">
        <v>217219</v>
      </c>
      <c r="M7500" s="24">
        <v>157508</v>
      </c>
      <c r="N7500" s="24">
        <v>275639</v>
      </c>
      <c r="O7500" s="24">
        <v>205840</v>
      </c>
      <c r="P7500" s="24">
        <v>360220</v>
      </c>
      <c r="Q7500" s="24">
        <v>256435</v>
      </c>
      <c r="R7500" s="24">
        <v>448761</v>
      </c>
      <c r="S7500" s="24">
        <v>288656</v>
      </c>
      <c r="T7500" s="24">
        <v>505149</v>
      </c>
      <c r="U7500" s="24">
        <v>320415</v>
      </c>
      <c r="V7500" s="24">
        <v>560726</v>
      </c>
    </row>
    <row r="7501" spans="1:22" hidden="1" x14ac:dyDescent="0.3">
      <c r="A7501" s="55"/>
      <c r="B7501" s="55">
        <v>2023</v>
      </c>
      <c r="C7501" s="55" t="s">
        <v>551</v>
      </c>
      <c r="D7501" t="s">
        <v>173</v>
      </c>
      <c r="E7501" s="55" t="s">
        <v>558</v>
      </c>
      <c r="F7501" s="55" t="s">
        <v>380</v>
      </c>
      <c r="G7501" s="23">
        <v>4</v>
      </c>
      <c r="H7501" s="23" t="s">
        <v>29</v>
      </c>
      <c r="I7501" s="24">
        <v>99034</v>
      </c>
      <c r="J7501" s="24">
        <v>158454</v>
      </c>
      <c r="K7501" s="24">
        <v>138647</v>
      </c>
      <c r="L7501" s="24">
        <v>221836</v>
      </c>
      <c r="M7501" s="24">
        <v>178261</v>
      </c>
      <c r="N7501" s="24">
        <v>285217</v>
      </c>
      <c r="O7501" s="24">
        <v>237681</v>
      </c>
      <c r="P7501" s="24">
        <v>380290</v>
      </c>
      <c r="Q7501" s="24">
        <v>297101</v>
      </c>
      <c r="R7501" s="24">
        <v>475362</v>
      </c>
      <c r="S7501" s="24">
        <v>336715</v>
      </c>
      <c r="T7501" s="24">
        <v>538744</v>
      </c>
      <c r="U7501" s="24">
        <v>376329</v>
      </c>
      <c r="V7501" s="24">
        <v>602126</v>
      </c>
    </row>
    <row r="7502" spans="1:22" x14ac:dyDescent="0.3">
      <c r="B7502" s="54" t="s">
        <v>620</v>
      </c>
      <c r="C7502" t="s">
        <v>608</v>
      </c>
      <c r="D7502" t="s">
        <v>173</v>
      </c>
      <c r="E7502" t="s">
        <v>558</v>
      </c>
      <c r="F7502" s="58" t="s">
        <v>380</v>
      </c>
      <c r="G7502" s="23">
        <v>1</v>
      </c>
      <c r="H7502" s="23" t="s">
        <v>14</v>
      </c>
      <c r="I7502" s="24">
        <v>115153</v>
      </c>
      <c r="J7502" s="24">
        <v>201518</v>
      </c>
      <c r="K7502" s="24">
        <v>149198</v>
      </c>
      <c r="L7502" s="24">
        <v>261097</v>
      </c>
      <c r="M7502" s="24">
        <v>178744</v>
      </c>
      <c r="N7502" s="24">
        <v>312802</v>
      </c>
      <c r="O7502" s="24">
        <v>213529</v>
      </c>
      <c r="P7502" s="24">
        <v>373675</v>
      </c>
      <c r="Q7502" s="24">
        <v>251719</v>
      </c>
      <c r="R7502" s="24">
        <v>440508</v>
      </c>
      <c r="S7502" s="24">
        <v>276019</v>
      </c>
      <c r="T7502" s="24">
        <v>483032</v>
      </c>
      <c r="U7502" s="24">
        <v>297902</v>
      </c>
      <c r="V7502" s="24">
        <v>521328</v>
      </c>
    </row>
    <row r="7503" spans="1:22" x14ac:dyDescent="0.3">
      <c r="B7503" s="54" t="s">
        <v>620</v>
      </c>
      <c r="C7503" t="s">
        <v>608</v>
      </c>
      <c r="D7503" t="s">
        <v>173</v>
      </c>
      <c r="E7503" t="s">
        <v>558</v>
      </c>
      <c r="F7503" s="58" t="s">
        <v>380</v>
      </c>
      <c r="G7503" s="23">
        <v>2</v>
      </c>
      <c r="H7503" s="23" t="s">
        <v>30</v>
      </c>
      <c r="I7503" s="24">
        <v>100403</v>
      </c>
      <c r="J7503" s="24">
        <v>175706</v>
      </c>
      <c r="K7503" s="24">
        <v>131586</v>
      </c>
      <c r="L7503" s="24">
        <v>230275</v>
      </c>
      <c r="M7503" s="24">
        <v>160005</v>
      </c>
      <c r="N7503" s="24">
        <v>280008</v>
      </c>
      <c r="O7503" s="24">
        <v>196353</v>
      </c>
      <c r="P7503" s="24">
        <v>343618</v>
      </c>
      <c r="Q7503" s="24">
        <v>233590</v>
      </c>
      <c r="R7503" s="24">
        <v>408783</v>
      </c>
      <c r="S7503" s="24">
        <v>257977</v>
      </c>
      <c r="T7503" s="24">
        <v>451460</v>
      </c>
      <c r="U7503" s="24">
        <v>280290</v>
      </c>
      <c r="V7503" s="24">
        <v>490508</v>
      </c>
    </row>
    <row r="7504" spans="1:22" x14ac:dyDescent="0.3">
      <c r="B7504" s="54" t="s">
        <v>620</v>
      </c>
      <c r="C7504" t="s">
        <v>608</v>
      </c>
      <c r="D7504" t="s">
        <v>173</v>
      </c>
      <c r="E7504" t="s">
        <v>558</v>
      </c>
      <c r="F7504" s="58" t="s">
        <v>380</v>
      </c>
      <c r="G7504" s="23">
        <v>3</v>
      </c>
      <c r="H7504" s="23" t="s">
        <v>31</v>
      </c>
      <c r="I7504" s="24">
        <v>91692</v>
      </c>
      <c r="J7504" s="24">
        <v>160461</v>
      </c>
      <c r="K7504" s="24">
        <v>124862</v>
      </c>
      <c r="L7504" s="24">
        <v>218509</v>
      </c>
      <c r="M7504" s="24">
        <v>157950</v>
      </c>
      <c r="N7504" s="24">
        <v>276412</v>
      </c>
      <c r="O7504" s="24">
        <v>208003</v>
      </c>
      <c r="P7504" s="24">
        <v>364005</v>
      </c>
      <c r="Q7504" s="24">
        <v>257569</v>
      </c>
      <c r="R7504" s="24">
        <v>450746</v>
      </c>
      <c r="S7504" s="24">
        <v>290073</v>
      </c>
      <c r="T7504" s="24">
        <v>507627</v>
      </c>
      <c r="U7504" s="24">
        <v>322143</v>
      </c>
      <c r="V7504" s="24">
        <v>563751</v>
      </c>
    </row>
    <row r="7505" spans="1:22" x14ac:dyDescent="0.3">
      <c r="B7505" s="54" t="s">
        <v>620</v>
      </c>
      <c r="C7505" t="s">
        <v>608</v>
      </c>
      <c r="D7505" t="s">
        <v>173</v>
      </c>
      <c r="E7505" t="s">
        <v>558</v>
      </c>
      <c r="F7505" s="58" t="s">
        <v>380</v>
      </c>
      <c r="G7505" s="23">
        <v>4</v>
      </c>
      <c r="H7505" s="23" t="s">
        <v>29</v>
      </c>
      <c r="I7505" s="24">
        <v>101620</v>
      </c>
      <c r="J7505" s="24">
        <v>162592</v>
      </c>
      <c r="K7505" s="24">
        <v>142268</v>
      </c>
      <c r="L7505" s="24">
        <v>227629</v>
      </c>
      <c r="M7505" s="24">
        <v>182916</v>
      </c>
      <c r="N7505" s="24">
        <v>292666</v>
      </c>
      <c r="O7505" s="24">
        <v>243888</v>
      </c>
      <c r="P7505" s="24">
        <v>390221</v>
      </c>
      <c r="Q7505" s="24">
        <v>304860</v>
      </c>
      <c r="R7505" s="24">
        <v>487776</v>
      </c>
      <c r="S7505" s="24">
        <v>345508</v>
      </c>
      <c r="T7505" s="24">
        <v>552813</v>
      </c>
      <c r="U7505" s="24">
        <v>386156</v>
      </c>
      <c r="V7505" s="24">
        <v>617849</v>
      </c>
    </row>
    <row r="7506" spans="1:22" hidden="1" x14ac:dyDescent="0.3">
      <c r="A7506" s="55"/>
      <c r="B7506" s="55">
        <v>2023</v>
      </c>
      <c r="C7506" s="55" t="s">
        <v>560</v>
      </c>
      <c r="D7506" t="s">
        <v>88</v>
      </c>
      <c r="E7506" s="55" t="s">
        <v>561</v>
      </c>
      <c r="F7506" s="55" t="s">
        <v>508</v>
      </c>
      <c r="G7506" s="23">
        <v>1</v>
      </c>
      <c r="H7506" s="23" t="s">
        <v>14</v>
      </c>
      <c r="I7506" s="24">
        <v>127672</v>
      </c>
      <c r="J7506" s="24">
        <v>223427</v>
      </c>
      <c r="K7506" s="24">
        <v>165898</v>
      </c>
      <c r="L7506" s="24">
        <v>290321</v>
      </c>
      <c r="M7506" s="24">
        <v>198400</v>
      </c>
      <c r="N7506" s="24">
        <v>347201</v>
      </c>
      <c r="O7506" s="24">
        <v>236796</v>
      </c>
      <c r="P7506" s="24">
        <v>414393</v>
      </c>
      <c r="Q7506" s="24">
        <v>279539</v>
      </c>
      <c r="R7506" s="24">
        <v>489194</v>
      </c>
      <c r="S7506" s="24">
        <v>306726</v>
      </c>
      <c r="T7506" s="24">
        <v>536770</v>
      </c>
      <c r="U7506" s="24">
        <v>332370</v>
      </c>
      <c r="V7506" s="24">
        <v>581648</v>
      </c>
    </row>
    <row r="7507" spans="1:22" hidden="1" x14ac:dyDescent="0.3">
      <c r="A7507" s="55"/>
      <c r="B7507" s="55">
        <v>2023</v>
      </c>
      <c r="C7507" s="55" t="s">
        <v>560</v>
      </c>
      <c r="D7507" t="s">
        <v>88</v>
      </c>
      <c r="E7507" s="55" t="s">
        <v>561</v>
      </c>
      <c r="F7507" s="55" t="s">
        <v>508</v>
      </c>
      <c r="G7507" s="23">
        <v>2</v>
      </c>
      <c r="H7507" s="23" t="s">
        <v>30</v>
      </c>
      <c r="I7507" s="24">
        <v>106201</v>
      </c>
      <c r="J7507" s="24">
        <v>185852</v>
      </c>
      <c r="K7507" s="24">
        <v>141600</v>
      </c>
      <c r="L7507" s="24">
        <v>247800</v>
      </c>
      <c r="M7507" s="24">
        <v>174573</v>
      </c>
      <c r="N7507" s="24">
        <v>305503</v>
      </c>
      <c r="O7507" s="24">
        <v>219852</v>
      </c>
      <c r="P7507" s="24">
        <v>384741</v>
      </c>
      <c r="Q7507" s="24">
        <v>266056</v>
      </c>
      <c r="R7507" s="24">
        <v>465598</v>
      </c>
      <c r="S7507" s="24">
        <v>293836</v>
      </c>
      <c r="T7507" s="24">
        <v>514212</v>
      </c>
      <c r="U7507" s="24">
        <v>319871</v>
      </c>
      <c r="V7507" s="24">
        <v>559774</v>
      </c>
    </row>
    <row r="7508" spans="1:22" hidden="1" x14ac:dyDescent="0.3">
      <c r="A7508" s="55"/>
      <c r="B7508" s="55">
        <v>2023</v>
      </c>
      <c r="C7508" s="55" t="s">
        <v>560</v>
      </c>
      <c r="D7508" t="s">
        <v>88</v>
      </c>
      <c r="E7508" s="55" t="s">
        <v>561</v>
      </c>
      <c r="F7508" s="55" t="s">
        <v>508</v>
      </c>
      <c r="G7508" s="23">
        <v>3</v>
      </c>
      <c r="H7508" s="23" t="s">
        <v>31</v>
      </c>
      <c r="I7508" s="24">
        <v>97461</v>
      </c>
      <c r="J7508" s="24">
        <v>170556</v>
      </c>
      <c r="K7508" s="24">
        <v>134504</v>
      </c>
      <c r="L7508" s="24">
        <v>235382</v>
      </c>
      <c r="M7508" s="24">
        <v>170442</v>
      </c>
      <c r="N7508" s="24">
        <v>298274</v>
      </c>
      <c r="O7508" s="24">
        <v>222265</v>
      </c>
      <c r="P7508" s="24">
        <v>388963</v>
      </c>
      <c r="Q7508" s="24">
        <v>276795</v>
      </c>
      <c r="R7508" s="24">
        <v>484391</v>
      </c>
      <c r="S7508" s="24">
        <v>311343</v>
      </c>
      <c r="T7508" s="24">
        <v>544851</v>
      </c>
      <c r="U7508" s="24">
        <v>345337</v>
      </c>
      <c r="V7508" s="24">
        <v>604341</v>
      </c>
    </row>
    <row r="7509" spans="1:22" hidden="1" x14ac:dyDescent="0.3">
      <c r="A7509" s="55"/>
      <c r="B7509" s="55">
        <v>2023</v>
      </c>
      <c r="C7509" s="55" t="s">
        <v>560</v>
      </c>
      <c r="D7509" t="s">
        <v>88</v>
      </c>
      <c r="E7509" s="55" t="s">
        <v>561</v>
      </c>
      <c r="F7509" s="55" t="s">
        <v>508</v>
      </c>
      <c r="G7509" s="23">
        <v>4</v>
      </c>
      <c r="H7509" s="23" t="s">
        <v>29</v>
      </c>
      <c r="I7509" s="24">
        <v>110057</v>
      </c>
      <c r="J7509" s="24">
        <v>176092</v>
      </c>
      <c r="K7509" s="24">
        <v>154080</v>
      </c>
      <c r="L7509" s="24">
        <v>246528</v>
      </c>
      <c r="M7509" s="24">
        <v>198103</v>
      </c>
      <c r="N7509" s="24">
        <v>316965</v>
      </c>
      <c r="O7509" s="24">
        <v>264138</v>
      </c>
      <c r="P7509" s="24">
        <v>422620</v>
      </c>
      <c r="Q7509" s="24">
        <v>330172</v>
      </c>
      <c r="R7509" s="24">
        <v>528275</v>
      </c>
      <c r="S7509" s="24">
        <v>374195</v>
      </c>
      <c r="T7509" s="24">
        <v>598712</v>
      </c>
      <c r="U7509" s="24">
        <v>418218</v>
      </c>
      <c r="V7509" s="24">
        <v>669148</v>
      </c>
    </row>
    <row r="7510" spans="1:22" x14ac:dyDescent="0.3">
      <c r="B7510" s="54" t="s">
        <v>620</v>
      </c>
      <c r="C7510" t="s">
        <v>617</v>
      </c>
      <c r="D7510" t="s">
        <v>88</v>
      </c>
      <c r="E7510" t="s">
        <v>561</v>
      </c>
      <c r="F7510" s="58" t="s">
        <v>508</v>
      </c>
      <c r="G7510" s="23">
        <v>1</v>
      </c>
      <c r="H7510" s="23" t="s">
        <v>14</v>
      </c>
      <c r="I7510" s="24">
        <v>127373</v>
      </c>
      <c r="J7510" s="24">
        <v>222903</v>
      </c>
      <c r="K7510" s="24">
        <v>165349</v>
      </c>
      <c r="L7510" s="24">
        <v>289360</v>
      </c>
      <c r="M7510" s="24">
        <v>198303</v>
      </c>
      <c r="N7510" s="24">
        <v>347030</v>
      </c>
      <c r="O7510" s="24">
        <v>237209</v>
      </c>
      <c r="P7510" s="24">
        <v>415115</v>
      </c>
      <c r="Q7510" s="24">
        <v>279906</v>
      </c>
      <c r="R7510" s="24">
        <v>489835</v>
      </c>
      <c r="S7510" s="24">
        <v>307044</v>
      </c>
      <c r="T7510" s="24">
        <v>537328</v>
      </c>
      <c r="U7510" s="24">
        <v>331688</v>
      </c>
      <c r="V7510" s="24">
        <v>580453</v>
      </c>
    </row>
    <row r="7511" spans="1:22" x14ac:dyDescent="0.3">
      <c r="B7511" s="54" t="s">
        <v>620</v>
      </c>
      <c r="C7511" t="s">
        <v>617</v>
      </c>
      <c r="D7511" t="s">
        <v>88</v>
      </c>
      <c r="E7511" t="s">
        <v>561</v>
      </c>
      <c r="F7511" s="58" t="s">
        <v>508</v>
      </c>
      <c r="G7511" s="23">
        <v>2</v>
      </c>
      <c r="H7511" s="23" t="s">
        <v>30</v>
      </c>
      <c r="I7511" s="24">
        <v>109720</v>
      </c>
      <c r="J7511" s="24">
        <v>192010</v>
      </c>
      <c r="K7511" s="24">
        <v>144269</v>
      </c>
      <c r="L7511" s="24">
        <v>252471</v>
      </c>
      <c r="M7511" s="24">
        <v>175874</v>
      </c>
      <c r="N7511" s="24">
        <v>307780</v>
      </c>
      <c r="O7511" s="24">
        <v>216652</v>
      </c>
      <c r="P7511" s="24">
        <v>379141</v>
      </c>
      <c r="Q7511" s="24">
        <v>258208</v>
      </c>
      <c r="R7511" s="24">
        <v>451863</v>
      </c>
      <c r="S7511" s="24">
        <v>285377</v>
      </c>
      <c r="T7511" s="24">
        <v>499409</v>
      </c>
      <c r="U7511" s="24">
        <v>310369</v>
      </c>
      <c r="V7511" s="24">
        <v>543146</v>
      </c>
    </row>
    <row r="7512" spans="1:22" x14ac:dyDescent="0.3">
      <c r="B7512" s="54" t="s">
        <v>620</v>
      </c>
      <c r="C7512" t="s">
        <v>617</v>
      </c>
      <c r="D7512" t="s">
        <v>88</v>
      </c>
      <c r="E7512" t="s">
        <v>561</v>
      </c>
      <c r="F7512" s="58" t="s">
        <v>508</v>
      </c>
      <c r="G7512" s="23">
        <v>3</v>
      </c>
      <c r="H7512" s="23" t="s">
        <v>31</v>
      </c>
      <c r="I7512" s="24">
        <v>98665</v>
      </c>
      <c r="J7512" s="24">
        <v>172664</v>
      </c>
      <c r="K7512" s="24">
        <v>133935</v>
      </c>
      <c r="L7512" s="24">
        <v>234386</v>
      </c>
      <c r="M7512" s="24">
        <v>169105</v>
      </c>
      <c r="N7512" s="24">
        <v>295934</v>
      </c>
      <c r="O7512" s="24">
        <v>222366</v>
      </c>
      <c r="P7512" s="24">
        <v>389140</v>
      </c>
      <c r="Q7512" s="24">
        <v>275043</v>
      </c>
      <c r="R7512" s="24">
        <v>481326</v>
      </c>
      <c r="S7512" s="24">
        <v>309515</v>
      </c>
      <c r="T7512" s="24">
        <v>541651</v>
      </c>
      <c r="U7512" s="24">
        <v>343468</v>
      </c>
      <c r="V7512" s="24">
        <v>601068</v>
      </c>
    </row>
    <row r="7513" spans="1:22" x14ac:dyDescent="0.3">
      <c r="B7513" s="54" t="s">
        <v>620</v>
      </c>
      <c r="C7513" t="s">
        <v>617</v>
      </c>
      <c r="D7513" t="s">
        <v>88</v>
      </c>
      <c r="E7513" t="s">
        <v>561</v>
      </c>
      <c r="F7513" s="58" t="s">
        <v>508</v>
      </c>
      <c r="G7513" s="23">
        <v>4</v>
      </c>
      <c r="H7513" s="23" t="s">
        <v>29</v>
      </c>
      <c r="I7513" s="24">
        <v>112371</v>
      </c>
      <c r="J7513" s="24">
        <v>179793</v>
      </c>
      <c r="K7513" s="24">
        <v>157319</v>
      </c>
      <c r="L7513" s="24">
        <v>251711</v>
      </c>
      <c r="M7513" s="24">
        <v>202267</v>
      </c>
      <c r="N7513" s="24">
        <v>323628</v>
      </c>
      <c r="O7513" s="24">
        <v>269690</v>
      </c>
      <c r="P7513" s="24">
        <v>431504</v>
      </c>
      <c r="Q7513" s="24">
        <v>337112</v>
      </c>
      <c r="R7513" s="24">
        <v>539380</v>
      </c>
      <c r="S7513" s="24">
        <v>382061</v>
      </c>
      <c r="T7513" s="24">
        <v>611297</v>
      </c>
      <c r="U7513" s="24">
        <v>427009</v>
      </c>
      <c r="V7513" s="24">
        <v>683214</v>
      </c>
    </row>
    <row r="7514" spans="1:22" hidden="1" x14ac:dyDescent="0.3">
      <c r="A7514" s="55"/>
      <c r="B7514" s="55">
        <v>2023</v>
      </c>
      <c r="C7514" s="55" t="s">
        <v>578</v>
      </c>
      <c r="D7514" t="s">
        <v>183</v>
      </c>
      <c r="E7514" s="55" t="s">
        <v>584</v>
      </c>
      <c r="F7514" s="55" t="s">
        <v>312</v>
      </c>
      <c r="G7514" s="23">
        <v>1</v>
      </c>
      <c r="H7514" s="23" t="s">
        <v>14</v>
      </c>
      <c r="I7514" s="24">
        <v>116582</v>
      </c>
      <c r="J7514" s="24">
        <v>204019</v>
      </c>
      <c r="K7514" s="24">
        <v>151344</v>
      </c>
      <c r="L7514" s="24">
        <v>264852</v>
      </c>
      <c r="M7514" s="24">
        <v>180870</v>
      </c>
      <c r="N7514" s="24">
        <v>316523</v>
      </c>
      <c r="O7514" s="24">
        <v>215699</v>
      </c>
      <c r="P7514" s="24">
        <v>377474</v>
      </c>
      <c r="Q7514" s="24">
        <v>254512</v>
      </c>
      <c r="R7514" s="24">
        <v>445396</v>
      </c>
      <c r="S7514" s="24">
        <v>279212</v>
      </c>
      <c r="T7514" s="24">
        <v>488621</v>
      </c>
      <c r="U7514" s="24">
        <v>302464</v>
      </c>
      <c r="V7514" s="24">
        <v>529312</v>
      </c>
    </row>
    <row r="7515" spans="1:22" hidden="1" x14ac:dyDescent="0.3">
      <c r="A7515" s="55"/>
      <c r="B7515" s="55">
        <v>2023</v>
      </c>
      <c r="C7515" s="55" t="s">
        <v>578</v>
      </c>
      <c r="D7515" t="s">
        <v>183</v>
      </c>
      <c r="E7515" s="55" t="s">
        <v>584</v>
      </c>
      <c r="F7515" s="55" t="s">
        <v>312</v>
      </c>
      <c r="G7515" s="23">
        <v>2</v>
      </c>
      <c r="H7515" s="23" t="s">
        <v>30</v>
      </c>
      <c r="I7515" s="24">
        <v>97752</v>
      </c>
      <c r="J7515" s="24">
        <v>171065</v>
      </c>
      <c r="K7515" s="24">
        <v>130034</v>
      </c>
      <c r="L7515" s="24">
        <v>227560</v>
      </c>
      <c r="M7515" s="24">
        <v>159973</v>
      </c>
      <c r="N7515" s="24">
        <v>279953</v>
      </c>
      <c r="O7515" s="24">
        <v>200839</v>
      </c>
      <c r="P7515" s="24">
        <v>351468</v>
      </c>
      <c r="Q7515" s="24">
        <v>242687</v>
      </c>
      <c r="R7515" s="24">
        <v>424702</v>
      </c>
      <c r="S7515" s="24">
        <v>267907</v>
      </c>
      <c r="T7515" s="24">
        <v>468838</v>
      </c>
      <c r="U7515" s="24">
        <v>291501</v>
      </c>
      <c r="V7515" s="24">
        <v>510128</v>
      </c>
    </row>
    <row r="7516" spans="1:22" hidden="1" x14ac:dyDescent="0.3">
      <c r="A7516" s="55"/>
      <c r="B7516" s="55">
        <v>2023</v>
      </c>
      <c r="C7516" s="55" t="s">
        <v>578</v>
      </c>
      <c r="D7516" t="s">
        <v>183</v>
      </c>
      <c r="E7516" s="55" t="s">
        <v>584</v>
      </c>
      <c r="F7516" s="55" t="s">
        <v>312</v>
      </c>
      <c r="G7516" s="23">
        <v>3</v>
      </c>
      <c r="H7516" s="23" t="s">
        <v>31</v>
      </c>
      <c r="I7516" s="24">
        <v>90206</v>
      </c>
      <c r="J7516" s="24">
        <v>157860</v>
      </c>
      <c r="K7516" s="24">
        <v>124586</v>
      </c>
      <c r="L7516" s="24">
        <v>218025</v>
      </c>
      <c r="M7516" s="24">
        <v>157997</v>
      </c>
      <c r="N7516" s="24">
        <v>276494</v>
      </c>
      <c r="O7516" s="24">
        <v>206284</v>
      </c>
      <c r="P7516" s="24">
        <v>360998</v>
      </c>
      <c r="Q7516" s="24">
        <v>256947</v>
      </c>
      <c r="R7516" s="24">
        <v>449657</v>
      </c>
      <c r="S7516" s="24">
        <v>289139</v>
      </c>
      <c r="T7516" s="24">
        <v>505993</v>
      </c>
      <c r="U7516" s="24">
        <v>320845</v>
      </c>
      <c r="V7516" s="24">
        <v>561478</v>
      </c>
    </row>
    <row r="7517" spans="1:22" hidden="1" x14ac:dyDescent="0.3">
      <c r="A7517" s="55"/>
      <c r="B7517" s="55">
        <v>2023</v>
      </c>
      <c r="C7517" s="55" t="s">
        <v>578</v>
      </c>
      <c r="D7517" t="s">
        <v>183</v>
      </c>
      <c r="E7517" s="55" t="s">
        <v>584</v>
      </c>
      <c r="F7517" s="55" t="s">
        <v>312</v>
      </c>
      <c r="G7517" s="23">
        <v>4</v>
      </c>
      <c r="H7517" s="23" t="s">
        <v>29</v>
      </c>
      <c r="I7517" s="24">
        <v>100515</v>
      </c>
      <c r="J7517" s="24">
        <v>160824</v>
      </c>
      <c r="K7517" s="24">
        <v>140721</v>
      </c>
      <c r="L7517" s="24">
        <v>225153</v>
      </c>
      <c r="M7517" s="24">
        <v>180926</v>
      </c>
      <c r="N7517" s="24">
        <v>289482</v>
      </c>
      <c r="O7517" s="24">
        <v>241235</v>
      </c>
      <c r="P7517" s="24">
        <v>385976</v>
      </c>
      <c r="Q7517" s="24">
        <v>301544</v>
      </c>
      <c r="R7517" s="24">
        <v>482471</v>
      </c>
      <c r="S7517" s="24">
        <v>341750</v>
      </c>
      <c r="T7517" s="24">
        <v>546800</v>
      </c>
      <c r="U7517" s="24">
        <v>381956</v>
      </c>
      <c r="V7517" s="24">
        <v>611129</v>
      </c>
    </row>
    <row r="7518" spans="1:22" x14ac:dyDescent="0.3">
      <c r="B7518" s="54" t="s">
        <v>620</v>
      </c>
      <c r="C7518" t="s">
        <v>612</v>
      </c>
      <c r="D7518" t="s">
        <v>183</v>
      </c>
      <c r="E7518" t="s">
        <v>584</v>
      </c>
      <c r="F7518" s="58" t="s">
        <v>312</v>
      </c>
      <c r="G7518" s="23">
        <v>1</v>
      </c>
      <c r="H7518" s="23" t="s">
        <v>14</v>
      </c>
      <c r="I7518" s="24">
        <v>113312</v>
      </c>
      <c r="J7518" s="24">
        <v>198296</v>
      </c>
      <c r="K7518" s="24">
        <v>147007</v>
      </c>
      <c r="L7518" s="24">
        <v>257263</v>
      </c>
      <c r="M7518" s="24">
        <v>176248</v>
      </c>
      <c r="N7518" s="24">
        <v>308434</v>
      </c>
      <c r="O7518" s="24">
        <v>210740</v>
      </c>
      <c r="P7518" s="24">
        <v>368795</v>
      </c>
      <c r="Q7518" s="24">
        <v>248597</v>
      </c>
      <c r="R7518" s="24">
        <v>435046</v>
      </c>
      <c r="S7518" s="24">
        <v>272668</v>
      </c>
      <c r="T7518" s="24">
        <v>477169</v>
      </c>
      <c r="U7518" s="24">
        <v>294470</v>
      </c>
      <c r="V7518" s="24">
        <v>515322</v>
      </c>
    </row>
    <row r="7519" spans="1:22" x14ac:dyDescent="0.3">
      <c r="B7519" s="54" t="s">
        <v>620</v>
      </c>
      <c r="C7519" t="s">
        <v>612</v>
      </c>
      <c r="D7519" t="s">
        <v>183</v>
      </c>
      <c r="E7519" t="s">
        <v>584</v>
      </c>
      <c r="F7519" s="58" t="s">
        <v>312</v>
      </c>
      <c r="G7519" s="23">
        <v>2</v>
      </c>
      <c r="H7519" s="23" t="s">
        <v>30</v>
      </c>
      <c r="I7519" s="24">
        <v>97978</v>
      </c>
      <c r="J7519" s="24">
        <v>171462</v>
      </c>
      <c r="K7519" s="24">
        <v>128698</v>
      </c>
      <c r="L7519" s="24">
        <v>225221</v>
      </c>
      <c r="M7519" s="24">
        <v>156767</v>
      </c>
      <c r="N7519" s="24">
        <v>274341</v>
      </c>
      <c r="O7519" s="24">
        <v>192884</v>
      </c>
      <c r="P7519" s="24">
        <v>337548</v>
      </c>
      <c r="Q7519" s="24">
        <v>229751</v>
      </c>
      <c r="R7519" s="24">
        <v>402064</v>
      </c>
      <c r="S7519" s="24">
        <v>253867</v>
      </c>
      <c r="T7519" s="24">
        <v>444267</v>
      </c>
      <c r="U7519" s="24">
        <v>276014</v>
      </c>
      <c r="V7519" s="24">
        <v>483025</v>
      </c>
    </row>
    <row r="7520" spans="1:22" x14ac:dyDescent="0.3">
      <c r="B7520" s="54" t="s">
        <v>620</v>
      </c>
      <c r="C7520" t="s">
        <v>612</v>
      </c>
      <c r="D7520" t="s">
        <v>183</v>
      </c>
      <c r="E7520" t="s">
        <v>584</v>
      </c>
      <c r="F7520" s="58" t="s">
        <v>312</v>
      </c>
      <c r="G7520" s="23">
        <v>3</v>
      </c>
      <c r="H7520" s="23" t="s">
        <v>31</v>
      </c>
      <c r="I7520" s="24">
        <v>88537</v>
      </c>
      <c r="J7520" s="24">
        <v>154940</v>
      </c>
      <c r="K7520" s="24">
        <v>120307</v>
      </c>
      <c r="L7520" s="24">
        <v>210538</v>
      </c>
      <c r="M7520" s="24">
        <v>151991</v>
      </c>
      <c r="N7520" s="24">
        <v>265984</v>
      </c>
      <c r="O7520" s="24">
        <v>199955</v>
      </c>
      <c r="P7520" s="24">
        <v>349921</v>
      </c>
      <c r="Q7520" s="24">
        <v>247413</v>
      </c>
      <c r="R7520" s="24">
        <v>432973</v>
      </c>
      <c r="S7520" s="24">
        <v>278489</v>
      </c>
      <c r="T7520" s="24">
        <v>487356</v>
      </c>
      <c r="U7520" s="24">
        <v>309116</v>
      </c>
      <c r="V7520" s="24">
        <v>540952</v>
      </c>
    </row>
    <row r="7521" spans="1:22" x14ac:dyDescent="0.3">
      <c r="B7521" s="54" t="s">
        <v>620</v>
      </c>
      <c r="C7521" t="s">
        <v>612</v>
      </c>
      <c r="D7521" t="s">
        <v>183</v>
      </c>
      <c r="E7521" t="s">
        <v>584</v>
      </c>
      <c r="F7521" s="58" t="s">
        <v>312</v>
      </c>
      <c r="G7521" s="23">
        <v>4</v>
      </c>
      <c r="H7521" s="23" t="s">
        <v>29</v>
      </c>
      <c r="I7521" s="24">
        <v>99975</v>
      </c>
      <c r="J7521" s="24">
        <v>159960</v>
      </c>
      <c r="K7521" s="24">
        <v>139965</v>
      </c>
      <c r="L7521" s="24">
        <v>223944</v>
      </c>
      <c r="M7521" s="24">
        <v>179955</v>
      </c>
      <c r="N7521" s="24">
        <v>287928</v>
      </c>
      <c r="O7521" s="24">
        <v>239940</v>
      </c>
      <c r="P7521" s="24">
        <v>383904</v>
      </c>
      <c r="Q7521" s="24">
        <v>299925</v>
      </c>
      <c r="R7521" s="24">
        <v>479880</v>
      </c>
      <c r="S7521" s="24">
        <v>339915</v>
      </c>
      <c r="T7521" s="24">
        <v>543864</v>
      </c>
      <c r="U7521" s="24">
        <v>379905</v>
      </c>
      <c r="V7521" s="24">
        <v>607848</v>
      </c>
    </row>
    <row r="7522" spans="1:22" hidden="1" x14ac:dyDescent="0.3">
      <c r="A7522" s="55"/>
      <c r="B7522" s="55">
        <v>2023</v>
      </c>
      <c r="C7522" s="55" t="s">
        <v>560</v>
      </c>
      <c r="D7522" t="s">
        <v>88</v>
      </c>
      <c r="E7522" s="55" t="s">
        <v>561</v>
      </c>
      <c r="F7522" s="55" t="s">
        <v>512</v>
      </c>
      <c r="G7522" s="23">
        <v>1</v>
      </c>
      <c r="H7522" s="23" t="s">
        <v>14</v>
      </c>
      <c r="I7522" s="24">
        <v>139267</v>
      </c>
      <c r="J7522" s="24">
        <v>243717</v>
      </c>
      <c r="K7522" s="24">
        <v>180749</v>
      </c>
      <c r="L7522" s="24">
        <v>316310</v>
      </c>
      <c r="M7522" s="24">
        <v>215974</v>
      </c>
      <c r="N7522" s="24">
        <v>377954</v>
      </c>
      <c r="O7522" s="24">
        <v>257510</v>
      </c>
      <c r="P7522" s="24">
        <v>450642</v>
      </c>
      <c r="Q7522" s="24">
        <v>303808</v>
      </c>
      <c r="R7522" s="24">
        <v>531665</v>
      </c>
      <c r="S7522" s="24">
        <v>333277</v>
      </c>
      <c r="T7522" s="24">
        <v>583234</v>
      </c>
      <c r="U7522" s="24">
        <v>361003</v>
      </c>
      <c r="V7522" s="24">
        <v>631754</v>
      </c>
    </row>
    <row r="7523" spans="1:22" hidden="1" x14ac:dyDescent="0.3">
      <c r="A7523" s="55"/>
      <c r="B7523" s="55">
        <v>2023</v>
      </c>
      <c r="C7523" s="55" t="s">
        <v>560</v>
      </c>
      <c r="D7523" t="s">
        <v>88</v>
      </c>
      <c r="E7523" s="55" t="s">
        <v>561</v>
      </c>
      <c r="F7523" s="55" t="s">
        <v>512</v>
      </c>
      <c r="G7523" s="23">
        <v>2</v>
      </c>
      <c r="H7523" s="23" t="s">
        <v>30</v>
      </c>
      <c r="I7523" s="24">
        <v>117008</v>
      </c>
      <c r="J7523" s="24">
        <v>204764</v>
      </c>
      <c r="K7523" s="24">
        <v>155559</v>
      </c>
      <c r="L7523" s="24">
        <v>272229</v>
      </c>
      <c r="M7523" s="24">
        <v>191272</v>
      </c>
      <c r="N7523" s="24">
        <v>334726</v>
      </c>
      <c r="O7523" s="24">
        <v>239944</v>
      </c>
      <c r="P7523" s="24">
        <v>419902</v>
      </c>
      <c r="Q7523" s="24">
        <v>289830</v>
      </c>
      <c r="R7523" s="24">
        <v>507203</v>
      </c>
      <c r="S7523" s="24">
        <v>319914</v>
      </c>
      <c r="T7523" s="24">
        <v>559849</v>
      </c>
      <c r="U7523" s="24">
        <v>348044</v>
      </c>
      <c r="V7523" s="24">
        <v>609077</v>
      </c>
    </row>
    <row r="7524" spans="1:22" hidden="1" x14ac:dyDescent="0.3">
      <c r="A7524" s="55"/>
      <c r="B7524" s="55">
        <v>2023</v>
      </c>
      <c r="C7524" s="55" t="s">
        <v>560</v>
      </c>
      <c r="D7524" t="s">
        <v>88</v>
      </c>
      <c r="E7524" s="55" t="s">
        <v>561</v>
      </c>
      <c r="F7524" s="55" t="s">
        <v>512</v>
      </c>
      <c r="G7524" s="23">
        <v>3</v>
      </c>
      <c r="H7524" s="23" t="s">
        <v>31</v>
      </c>
      <c r="I7524" s="24">
        <v>108126</v>
      </c>
      <c r="J7524" s="24">
        <v>189221</v>
      </c>
      <c r="K7524" s="24">
        <v>149364</v>
      </c>
      <c r="L7524" s="24">
        <v>261388</v>
      </c>
      <c r="M7524" s="24">
        <v>189457</v>
      </c>
      <c r="N7524" s="24">
        <v>331551</v>
      </c>
      <c r="O7524" s="24">
        <v>247435</v>
      </c>
      <c r="P7524" s="24">
        <v>433011</v>
      </c>
      <c r="Q7524" s="24">
        <v>308220</v>
      </c>
      <c r="R7524" s="24">
        <v>539384</v>
      </c>
      <c r="S7524" s="24">
        <v>346872</v>
      </c>
      <c r="T7524" s="24">
        <v>607026</v>
      </c>
      <c r="U7524" s="24">
        <v>384949</v>
      </c>
      <c r="V7524" s="24">
        <v>673660</v>
      </c>
    </row>
    <row r="7525" spans="1:22" hidden="1" x14ac:dyDescent="0.3">
      <c r="A7525" s="55"/>
      <c r="B7525" s="55">
        <v>2023</v>
      </c>
      <c r="C7525" s="55" t="s">
        <v>560</v>
      </c>
      <c r="D7525" t="s">
        <v>88</v>
      </c>
      <c r="E7525" s="55" t="s">
        <v>561</v>
      </c>
      <c r="F7525" s="55" t="s">
        <v>512</v>
      </c>
      <c r="G7525" s="23">
        <v>4</v>
      </c>
      <c r="H7525" s="23" t="s">
        <v>29</v>
      </c>
      <c r="I7525" s="24">
        <v>120078</v>
      </c>
      <c r="J7525" s="24">
        <v>192125</v>
      </c>
      <c r="K7525" s="24">
        <v>168109</v>
      </c>
      <c r="L7525" s="24">
        <v>268975</v>
      </c>
      <c r="M7525" s="24">
        <v>216141</v>
      </c>
      <c r="N7525" s="24">
        <v>345825</v>
      </c>
      <c r="O7525" s="24">
        <v>288188</v>
      </c>
      <c r="P7525" s="24">
        <v>461100</v>
      </c>
      <c r="Q7525" s="24">
        <v>360235</v>
      </c>
      <c r="R7525" s="24">
        <v>576375</v>
      </c>
      <c r="S7525" s="24">
        <v>408266</v>
      </c>
      <c r="T7525" s="24">
        <v>653225</v>
      </c>
      <c r="U7525" s="24">
        <v>456297</v>
      </c>
      <c r="V7525" s="24">
        <v>730075</v>
      </c>
    </row>
    <row r="7526" spans="1:22" x14ac:dyDescent="0.3">
      <c r="B7526" s="54" t="s">
        <v>620</v>
      </c>
      <c r="C7526" t="s">
        <v>617</v>
      </c>
      <c r="D7526" t="s">
        <v>88</v>
      </c>
      <c r="E7526" t="s">
        <v>561</v>
      </c>
      <c r="F7526" s="58" t="s">
        <v>512</v>
      </c>
      <c r="G7526" s="23">
        <v>1</v>
      </c>
      <c r="H7526" s="23" t="s">
        <v>14</v>
      </c>
      <c r="I7526" s="24">
        <v>140269</v>
      </c>
      <c r="J7526" s="24">
        <v>245470</v>
      </c>
      <c r="K7526" s="24">
        <v>181934</v>
      </c>
      <c r="L7526" s="24">
        <v>318384</v>
      </c>
      <c r="M7526" s="24">
        <v>218091</v>
      </c>
      <c r="N7526" s="24">
        <v>381659</v>
      </c>
      <c r="O7526" s="24">
        <v>260726</v>
      </c>
      <c r="P7526" s="24">
        <v>456270</v>
      </c>
      <c r="Q7526" s="24">
        <v>307524</v>
      </c>
      <c r="R7526" s="24">
        <v>538166</v>
      </c>
      <c r="S7526" s="24">
        <v>337283</v>
      </c>
      <c r="T7526" s="24">
        <v>590245</v>
      </c>
      <c r="U7526" s="24">
        <v>364207</v>
      </c>
      <c r="V7526" s="24">
        <v>637363</v>
      </c>
    </row>
    <row r="7527" spans="1:22" x14ac:dyDescent="0.3">
      <c r="B7527" s="54" t="s">
        <v>620</v>
      </c>
      <c r="C7527" t="s">
        <v>617</v>
      </c>
      <c r="D7527" t="s">
        <v>88</v>
      </c>
      <c r="E7527" t="s">
        <v>561</v>
      </c>
      <c r="F7527" s="58" t="s">
        <v>512</v>
      </c>
      <c r="G7527" s="23">
        <v>2</v>
      </c>
      <c r="H7527" s="23" t="s">
        <v>30</v>
      </c>
      <c r="I7527" s="24">
        <v>121481</v>
      </c>
      <c r="J7527" s="24">
        <v>212592</v>
      </c>
      <c r="K7527" s="24">
        <v>159500</v>
      </c>
      <c r="L7527" s="24">
        <v>279125</v>
      </c>
      <c r="M7527" s="24">
        <v>194222</v>
      </c>
      <c r="N7527" s="24">
        <v>339888</v>
      </c>
      <c r="O7527" s="24">
        <v>238849</v>
      </c>
      <c r="P7527" s="24">
        <v>417985</v>
      </c>
      <c r="Q7527" s="24">
        <v>284432</v>
      </c>
      <c r="R7527" s="24">
        <v>497756</v>
      </c>
      <c r="S7527" s="24">
        <v>314257</v>
      </c>
      <c r="T7527" s="24">
        <v>549950</v>
      </c>
      <c r="U7527" s="24">
        <v>341628</v>
      </c>
      <c r="V7527" s="24">
        <v>597849</v>
      </c>
    </row>
    <row r="7528" spans="1:22" x14ac:dyDescent="0.3">
      <c r="B7528" s="54" t="s">
        <v>620</v>
      </c>
      <c r="C7528" t="s">
        <v>617</v>
      </c>
      <c r="D7528" t="s">
        <v>88</v>
      </c>
      <c r="E7528" t="s">
        <v>561</v>
      </c>
      <c r="F7528" s="58" t="s">
        <v>512</v>
      </c>
      <c r="G7528" s="23">
        <v>3</v>
      </c>
      <c r="H7528" s="23" t="s">
        <v>31</v>
      </c>
      <c r="I7528" s="24">
        <v>110000</v>
      </c>
      <c r="J7528" s="24">
        <v>192501</v>
      </c>
      <c r="K7528" s="24">
        <v>149535</v>
      </c>
      <c r="L7528" s="24">
        <v>261685</v>
      </c>
      <c r="M7528" s="24">
        <v>188963</v>
      </c>
      <c r="N7528" s="24">
        <v>330685</v>
      </c>
      <c r="O7528" s="24">
        <v>248643</v>
      </c>
      <c r="P7528" s="24">
        <v>435125</v>
      </c>
      <c r="Q7528" s="24">
        <v>307703</v>
      </c>
      <c r="R7528" s="24">
        <v>538480</v>
      </c>
      <c r="S7528" s="24">
        <v>346387</v>
      </c>
      <c r="T7528" s="24">
        <v>606177</v>
      </c>
      <c r="U7528" s="24">
        <v>384520</v>
      </c>
      <c r="V7528" s="24">
        <v>672910</v>
      </c>
    </row>
    <row r="7529" spans="1:22" x14ac:dyDescent="0.3">
      <c r="B7529" s="54" t="s">
        <v>620</v>
      </c>
      <c r="C7529" t="s">
        <v>617</v>
      </c>
      <c r="D7529" t="s">
        <v>88</v>
      </c>
      <c r="E7529" t="s">
        <v>561</v>
      </c>
      <c r="F7529" s="58" t="s">
        <v>512</v>
      </c>
      <c r="G7529" s="23">
        <v>4</v>
      </c>
      <c r="H7529" s="23" t="s">
        <v>29</v>
      </c>
      <c r="I7529" s="24">
        <v>123763</v>
      </c>
      <c r="J7529" s="24">
        <v>198022</v>
      </c>
      <c r="K7529" s="24">
        <v>173269</v>
      </c>
      <c r="L7529" s="24">
        <v>277230</v>
      </c>
      <c r="M7529" s="24">
        <v>222774</v>
      </c>
      <c r="N7529" s="24">
        <v>356439</v>
      </c>
      <c r="O7529" s="24">
        <v>297032</v>
      </c>
      <c r="P7529" s="24">
        <v>475252</v>
      </c>
      <c r="Q7529" s="24">
        <v>371290</v>
      </c>
      <c r="R7529" s="24">
        <v>594065</v>
      </c>
      <c r="S7529" s="24">
        <v>420796</v>
      </c>
      <c r="T7529" s="24">
        <v>673273</v>
      </c>
      <c r="U7529" s="24">
        <v>470301</v>
      </c>
      <c r="V7529" s="24">
        <v>752482</v>
      </c>
    </row>
    <row r="7530" spans="1:22" hidden="1" x14ac:dyDescent="0.3">
      <c r="A7530" s="55"/>
      <c r="B7530" s="55">
        <v>2023</v>
      </c>
      <c r="C7530" s="55" t="s">
        <v>551</v>
      </c>
      <c r="D7530" t="s">
        <v>167</v>
      </c>
      <c r="E7530" s="55" t="s">
        <v>557</v>
      </c>
      <c r="F7530" s="55" t="s">
        <v>474</v>
      </c>
      <c r="G7530" s="23">
        <v>1</v>
      </c>
      <c r="H7530" s="23" t="s">
        <v>14</v>
      </c>
      <c r="I7530" s="24">
        <v>114849</v>
      </c>
      <c r="J7530" s="24">
        <v>200985</v>
      </c>
      <c r="K7530" s="24">
        <v>148980</v>
      </c>
      <c r="L7530" s="24">
        <v>260715</v>
      </c>
      <c r="M7530" s="24">
        <v>177947</v>
      </c>
      <c r="N7530" s="24">
        <v>311407</v>
      </c>
      <c r="O7530" s="24">
        <v>212076</v>
      </c>
      <c r="P7530" s="24">
        <v>371133</v>
      </c>
      <c r="Q7530" s="24">
        <v>250140</v>
      </c>
      <c r="R7530" s="24">
        <v>437745</v>
      </c>
      <c r="S7530" s="24">
        <v>274374</v>
      </c>
      <c r="T7530" s="24">
        <v>480155</v>
      </c>
      <c r="U7530" s="24">
        <v>297150</v>
      </c>
      <c r="V7530" s="24">
        <v>520012</v>
      </c>
    </row>
    <row r="7531" spans="1:22" hidden="1" x14ac:dyDescent="0.3">
      <c r="A7531" s="55"/>
      <c r="B7531" s="55">
        <v>2023</v>
      </c>
      <c r="C7531" s="55" t="s">
        <v>551</v>
      </c>
      <c r="D7531" t="s">
        <v>167</v>
      </c>
      <c r="E7531" s="55" t="s">
        <v>557</v>
      </c>
      <c r="F7531" s="55" t="s">
        <v>474</v>
      </c>
      <c r="G7531" s="23">
        <v>2</v>
      </c>
      <c r="H7531" s="23" t="s">
        <v>30</v>
      </c>
      <c r="I7531" s="24">
        <v>96910</v>
      </c>
      <c r="J7531" s="24">
        <v>169592</v>
      </c>
      <c r="K7531" s="24">
        <v>128679</v>
      </c>
      <c r="L7531" s="24">
        <v>225189</v>
      </c>
      <c r="M7531" s="24">
        <v>158039</v>
      </c>
      <c r="N7531" s="24">
        <v>276568</v>
      </c>
      <c r="O7531" s="24">
        <v>197919</v>
      </c>
      <c r="P7531" s="24">
        <v>346359</v>
      </c>
      <c r="Q7531" s="24">
        <v>238874</v>
      </c>
      <c r="R7531" s="24">
        <v>418030</v>
      </c>
      <c r="S7531" s="24">
        <v>263605</v>
      </c>
      <c r="T7531" s="24">
        <v>461308</v>
      </c>
      <c r="U7531" s="24">
        <v>286706</v>
      </c>
      <c r="V7531" s="24">
        <v>501736</v>
      </c>
    </row>
    <row r="7532" spans="1:22" hidden="1" x14ac:dyDescent="0.3">
      <c r="A7532" s="55"/>
      <c r="B7532" s="55">
        <v>2023</v>
      </c>
      <c r="C7532" s="55" t="s">
        <v>551</v>
      </c>
      <c r="D7532" t="s">
        <v>167</v>
      </c>
      <c r="E7532" s="55" t="s">
        <v>557</v>
      </c>
      <c r="F7532" s="55" t="s">
        <v>474</v>
      </c>
      <c r="G7532" s="23">
        <v>3</v>
      </c>
      <c r="H7532" s="23" t="s">
        <v>31</v>
      </c>
      <c r="I7532" s="24">
        <v>89819</v>
      </c>
      <c r="J7532" s="24">
        <v>157184</v>
      </c>
      <c r="K7532" s="24">
        <v>124125</v>
      </c>
      <c r="L7532" s="24">
        <v>217219</v>
      </c>
      <c r="M7532" s="24">
        <v>157508</v>
      </c>
      <c r="N7532" s="24">
        <v>275639</v>
      </c>
      <c r="O7532" s="24">
        <v>205840</v>
      </c>
      <c r="P7532" s="24">
        <v>360220</v>
      </c>
      <c r="Q7532" s="24">
        <v>256435</v>
      </c>
      <c r="R7532" s="24">
        <v>448761</v>
      </c>
      <c r="S7532" s="24">
        <v>288656</v>
      </c>
      <c r="T7532" s="24">
        <v>505149</v>
      </c>
      <c r="U7532" s="24">
        <v>320415</v>
      </c>
      <c r="V7532" s="24">
        <v>560726</v>
      </c>
    </row>
    <row r="7533" spans="1:22" hidden="1" x14ac:dyDescent="0.3">
      <c r="A7533" s="55"/>
      <c r="B7533" s="55">
        <v>2023</v>
      </c>
      <c r="C7533" s="55" t="s">
        <v>551</v>
      </c>
      <c r="D7533" t="s">
        <v>167</v>
      </c>
      <c r="E7533" s="55" t="s">
        <v>557</v>
      </c>
      <c r="F7533" s="55" t="s">
        <v>474</v>
      </c>
      <c r="G7533" s="23">
        <v>4</v>
      </c>
      <c r="H7533" s="23" t="s">
        <v>29</v>
      </c>
      <c r="I7533" s="24">
        <v>99034</v>
      </c>
      <c r="J7533" s="24">
        <v>158454</v>
      </c>
      <c r="K7533" s="24">
        <v>138647</v>
      </c>
      <c r="L7533" s="24">
        <v>221836</v>
      </c>
      <c r="M7533" s="24">
        <v>178261</v>
      </c>
      <c r="N7533" s="24">
        <v>285217</v>
      </c>
      <c r="O7533" s="24">
        <v>237681</v>
      </c>
      <c r="P7533" s="24">
        <v>380290</v>
      </c>
      <c r="Q7533" s="24">
        <v>297101</v>
      </c>
      <c r="R7533" s="24">
        <v>475362</v>
      </c>
      <c r="S7533" s="24">
        <v>336715</v>
      </c>
      <c r="T7533" s="24">
        <v>538744</v>
      </c>
      <c r="U7533" s="24">
        <v>376329</v>
      </c>
      <c r="V7533" s="24">
        <v>602126</v>
      </c>
    </row>
    <row r="7534" spans="1:22" x14ac:dyDescent="0.3">
      <c r="B7534" s="54" t="s">
        <v>620</v>
      </c>
      <c r="C7534" t="s">
        <v>608</v>
      </c>
      <c r="D7534" t="s">
        <v>167</v>
      </c>
      <c r="E7534" t="s">
        <v>557</v>
      </c>
      <c r="F7534" s="58" t="s">
        <v>474</v>
      </c>
      <c r="G7534" s="23">
        <v>1</v>
      </c>
      <c r="H7534" s="23" t="s">
        <v>14</v>
      </c>
      <c r="I7534" s="24">
        <v>114556</v>
      </c>
      <c r="J7534" s="24">
        <v>200473</v>
      </c>
      <c r="K7534" s="24">
        <v>148443</v>
      </c>
      <c r="L7534" s="24">
        <v>259775</v>
      </c>
      <c r="M7534" s="24">
        <v>177851</v>
      </c>
      <c r="N7534" s="24">
        <v>311239</v>
      </c>
      <c r="O7534" s="24">
        <v>212480</v>
      </c>
      <c r="P7534" s="24">
        <v>371840</v>
      </c>
      <c r="Q7534" s="24">
        <v>250498</v>
      </c>
      <c r="R7534" s="24">
        <v>438372</v>
      </c>
      <c r="S7534" s="24">
        <v>274687</v>
      </c>
      <c r="T7534" s="24">
        <v>480702</v>
      </c>
      <c r="U7534" s="24">
        <v>296482</v>
      </c>
      <c r="V7534" s="24">
        <v>518843</v>
      </c>
    </row>
    <row r="7535" spans="1:22" x14ac:dyDescent="0.3">
      <c r="B7535" s="54" t="s">
        <v>620</v>
      </c>
      <c r="C7535" t="s">
        <v>608</v>
      </c>
      <c r="D7535" t="s">
        <v>167</v>
      </c>
      <c r="E7535" t="s">
        <v>557</v>
      </c>
      <c r="F7535" s="58" t="s">
        <v>474</v>
      </c>
      <c r="G7535" s="23">
        <v>2</v>
      </c>
      <c r="H7535" s="23" t="s">
        <v>30</v>
      </c>
      <c r="I7535" s="24">
        <v>99806</v>
      </c>
      <c r="J7535" s="24">
        <v>174661</v>
      </c>
      <c r="K7535" s="24">
        <v>130830</v>
      </c>
      <c r="L7535" s="24">
        <v>228953</v>
      </c>
      <c r="M7535" s="24">
        <v>159112</v>
      </c>
      <c r="N7535" s="24">
        <v>278445</v>
      </c>
      <c r="O7535" s="24">
        <v>195305</v>
      </c>
      <c r="P7535" s="24">
        <v>341783</v>
      </c>
      <c r="Q7535" s="24">
        <v>232369</v>
      </c>
      <c r="R7535" s="24">
        <v>406646</v>
      </c>
      <c r="S7535" s="24">
        <v>256641</v>
      </c>
      <c r="T7535" s="24">
        <v>449122</v>
      </c>
      <c r="U7535" s="24">
        <v>278856</v>
      </c>
      <c r="V7535" s="24">
        <v>487999</v>
      </c>
    </row>
    <row r="7536" spans="1:22" x14ac:dyDescent="0.3">
      <c r="B7536" s="54" t="s">
        <v>620</v>
      </c>
      <c r="C7536" t="s">
        <v>608</v>
      </c>
      <c r="D7536" t="s">
        <v>167</v>
      </c>
      <c r="E7536" t="s">
        <v>557</v>
      </c>
      <c r="F7536" s="58" t="s">
        <v>474</v>
      </c>
      <c r="G7536" s="23">
        <v>3</v>
      </c>
      <c r="H7536" s="23" t="s">
        <v>31</v>
      </c>
      <c r="I7536" s="24">
        <v>91059</v>
      </c>
      <c r="J7536" s="24">
        <v>159353</v>
      </c>
      <c r="K7536" s="24">
        <v>123976</v>
      </c>
      <c r="L7536" s="24">
        <v>216959</v>
      </c>
      <c r="M7536" s="24">
        <v>156811</v>
      </c>
      <c r="N7536" s="24">
        <v>274419</v>
      </c>
      <c r="O7536" s="24">
        <v>206484</v>
      </c>
      <c r="P7536" s="24">
        <v>361347</v>
      </c>
      <c r="Q7536" s="24">
        <v>255671</v>
      </c>
      <c r="R7536" s="24">
        <v>447424</v>
      </c>
      <c r="S7536" s="24">
        <v>287921</v>
      </c>
      <c r="T7536" s="24">
        <v>503862</v>
      </c>
      <c r="U7536" s="24">
        <v>319739</v>
      </c>
      <c r="V7536" s="24">
        <v>559543</v>
      </c>
    </row>
    <row r="7537" spans="1:22" x14ac:dyDescent="0.3">
      <c r="B7537" s="54" t="s">
        <v>620</v>
      </c>
      <c r="C7537" t="s">
        <v>608</v>
      </c>
      <c r="D7537" t="s">
        <v>167</v>
      </c>
      <c r="E7537" t="s">
        <v>557</v>
      </c>
      <c r="F7537" s="58" t="s">
        <v>474</v>
      </c>
      <c r="G7537" s="23">
        <v>4</v>
      </c>
      <c r="H7537" s="23" t="s">
        <v>29</v>
      </c>
      <c r="I7537" s="24">
        <v>101091</v>
      </c>
      <c r="J7537" s="24">
        <v>161746</v>
      </c>
      <c r="K7537" s="24">
        <v>141528</v>
      </c>
      <c r="L7537" s="24">
        <v>226444</v>
      </c>
      <c r="M7537" s="24">
        <v>181964</v>
      </c>
      <c r="N7537" s="24">
        <v>291143</v>
      </c>
      <c r="O7537" s="24">
        <v>242619</v>
      </c>
      <c r="P7537" s="24">
        <v>388190</v>
      </c>
      <c r="Q7537" s="24">
        <v>303274</v>
      </c>
      <c r="R7537" s="24">
        <v>485238</v>
      </c>
      <c r="S7537" s="24">
        <v>343710</v>
      </c>
      <c r="T7537" s="24">
        <v>549937</v>
      </c>
      <c r="U7537" s="24">
        <v>384147</v>
      </c>
      <c r="V7537" s="24">
        <v>614635</v>
      </c>
    </row>
    <row r="7538" spans="1:22" hidden="1" x14ac:dyDescent="0.3">
      <c r="A7538" s="55"/>
      <c r="B7538" s="55">
        <v>2023</v>
      </c>
      <c r="C7538" s="55" t="s">
        <v>573</v>
      </c>
      <c r="D7538" t="s">
        <v>161</v>
      </c>
      <c r="E7538" s="55" t="s">
        <v>528</v>
      </c>
      <c r="F7538" s="55" t="s">
        <v>405</v>
      </c>
      <c r="G7538" s="23">
        <v>1</v>
      </c>
      <c r="H7538" s="23" t="s">
        <v>14</v>
      </c>
      <c r="I7538" s="24">
        <v>112906</v>
      </c>
      <c r="J7538" s="24">
        <v>197586</v>
      </c>
      <c r="K7538" s="24">
        <v>146441</v>
      </c>
      <c r="L7538" s="24">
        <v>256272</v>
      </c>
      <c r="M7538" s="24">
        <v>174897</v>
      </c>
      <c r="N7538" s="24">
        <v>306070</v>
      </c>
      <c r="O7538" s="24">
        <v>208418</v>
      </c>
      <c r="P7538" s="24">
        <v>364732</v>
      </c>
      <c r="Q7538" s="24">
        <v>245809</v>
      </c>
      <c r="R7538" s="24">
        <v>430165</v>
      </c>
      <c r="S7538" s="24">
        <v>269617</v>
      </c>
      <c r="T7538" s="24">
        <v>471829</v>
      </c>
      <c r="U7538" s="24">
        <v>291984</v>
      </c>
      <c r="V7538" s="24">
        <v>510973</v>
      </c>
    </row>
    <row r="7539" spans="1:22" hidden="1" x14ac:dyDescent="0.3">
      <c r="A7539" s="55"/>
      <c r="B7539" s="55">
        <v>2023</v>
      </c>
      <c r="C7539" s="55" t="s">
        <v>573</v>
      </c>
      <c r="D7539" t="s">
        <v>161</v>
      </c>
      <c r="E7539" s="55" t="s">
        <v>528</v>
      </c>
      <c r="F7539" s="55" t="s">
        <v>405</v>
      </c>
      <c r="G7539" s="23">
        <v>2</v>
      </c>
      <c r="H7539" s="23" t="s">
        <v>30</v>
      </c>
      <c r="I7539" s="24">
        <v>95375</v>
      </c>
      <c r="J7539" s="24">
        <v>166906</v>
      </c>
      <c r="K7539" s="24">
        <v>126602</v>
      </c>
      <c r="L7539" s="24">
        <v>221553</v>
      </c>
      <c r="M7539" s="24">
        <v>155442</v>
      </c>
      <c r="N7539" s="24">
        <v>272023</v>
      </c>
      <c r="O7539" s="24">
        <v>194583</v>
      </c>
      <c r="P7539" s="24">
        <v>340520</v>
      </c>
      <c r="Q7539" s="24">
        <v>234799</v>
      </c>
      <c r="R7539" s="24">
        <v>410899</v>
      </c>
      <c r="S7539" s="24">
        <v>259092</v>
      </c>
      <c r="T7539" s="24">
        <v>453411</v>
      </c>
      <c r="U7539" s="24">
        <v>281778</v>
      </c>
      <c r="V7539" s="24">
        <v>493112</v>
      </c>
    </row>
    <row r="7540" spans="1:22" hidden="1" x14ac:dyDescent="0.3">
      <c r="A7540" s="55"/>
      <c r="B7540" s="55">
        <v>2023</v>
      </c>
      <c r="C7540" s="55" t="s">
        <v>573</v>
      </c>
      <c r="D7540" t="s">
        <v>161</v>
      </c>
      <c r="E7540" s="55" t="s">
        <v>528</v>
      </c>
      <c r="F7540" s="55" t="s">
        <v>405</v>
      </c>
      <c r="G7540" s="23">
        <v>3</v>
      </c>
      <c r="H7540" s="23" t="s">
        <v>31</v>
      </c>
      <c r="I7540" s="24">
        <v>88463</v>
      </c>
      <c r="J7540" s="24">
        <v>154811</v>
      </c>
      <c r="K7540" s="24">
        <v>122264</v>
      </c>
      <c r="L7540" s="24">
        <v>213961</v>
      </c>
      <c r="M7540" s="24">
        <v>155162</v>
      </c>
      <c r="N7540" s="24">
        <v>271534</v>
      </c>
      <c r="O7540" s="24">
        <v>202807</v>
      </c>
      <c r="P7540" s="24">
        <v>354912</v>
      </c>
      <c r="Q7540" s="24">
        <v>252663</v>
      </c>
      <c r="R7540" s="24">
        <v>442160</v>
      </c>
      <c r="S7540" s="24">
        <v>284426</v>
      </c>
      <c r="T7540" s="24">
        <v>497746</v>
      </c>
      <c r="U7540" s="24">
        <v>315737</v>
      </c>
      <c r="V7540" s="24">
        <v>552540</v>
      </c>
    </row>
    <row r="7541" spans="1:22" hidden="1" x14ac:dyDescent="0.3">
      <c r="A7541" s="55"/>
      <c r="B7541" s="55">
        <v>2023</v>
      </c>
      <c r="C7541" s="55" t="s">
        <v>573</v>
      </c>
      <c r="D7541" t="s">
        <v>161</v>
      </c>
      <c r="E7541" s="55" t="s">
        <v>528</v>
      </c>
      <c r="F7541" s="55" t="s">
        <v>405</v>
      </c>
      <c r="G7541" s="23">
        <v>4</v>
      </c>
      <c r="H7541" s="23" t="s">
        <v>29</v>
      </c>
      <c r="I7541" s="24">
        <v>97361</v>
      </c>
      <c r="J7541" s="24">
        <v>155778</v>
      </c>
      <c r="K7541" s="24">
        <v>136306</v>
      </c>
      <c r="L7541" s="24">
        <v>218089</v>
      </c>
      <c r="M7541" s="24">
        <v>175250</v>
      </c>
      <c r="N7541" s="24">
        <v>280400</v>
      </c>
      <c r="O7541" s="24">
        <v>233667</v>
      </c>
      <c r="P7541" s="24">
        <v>373867</v>
      </c>
      <c r="Q7541" s="24">
        <v>292083</v>
      </c>
      <c r="R7541" s="24">
        <v>467333</v>
      </c>
      <c r="S7541" s="24">
        <v>331028</v>
      </c>
      <c r="T7541" s="24">
        <v>529645</v>
      </c>
      <c r="U7541" s="24">
        <v>369972</v>
      </c>
      <c r="V7541" s="24">
        <v>591956</v>
      </c>
    </row>
    <row r="7542" spans="1:22" x14ac:dyDescent="0.3">
      <c r="B7542" s="54" t="s">
        <v>620</v>
      </c>
      <c r="C7542" t="s">
        <v>618</v>
      </c>
      <c r="D7542" t="s">
        <v>161</v>
      </c>
      <c r="E7542" t="s">
        <v>576</v>
      </c>
      <c r="F7542" s="58" t="s">
        <v>405</v>
      </c>
      <c r="G7542" s="23">
        <v>1</v>
      </c>
      <c r="H7542" s="23" t="s">
        <v>14</v>
      </c>
      <c r="I7542" s="24">
        <v>110774</v>
      </c>
      <c r="J7542" s="24">
        <v>193855</v>
      </c>
      <c r="K7542" s="24">
        <v>143540</v>
      </c>
      <c r="L7542" s="24">
        <v>251195</v>
      </c>
      <c r="M7542" s="24">
        <v>171976</v>
      </c>
      <c r="N7542" s="24">
        <v>300957</v>
      </c>
      <c r="O7542" s="24">
        <v>205458</v>
      </c>
      <c r="P7542" s="24">
        <v>359552</v>
      </c>
      <c r="Q7542" s="24">
        <v>242218</v>
      </c>
      <c r="R7542" s="24">
        <v>423881</v>
      </c>
      <c r="S7542" s="24">
        <v>265606</v>
      </c>
      <c r="T7542" s="24">
        <v>464810</v>
      </c>
      <c r="U7542" s="24">
        <v>286678</v>
      </c>
      <c r="V7542" s="24">
        <v>501686</v>
      </c>
    </row>
    <row r="7543" spans="1:22" x14ac:dyDescent="0.3">
      <c r="B7543" s="54" t="s">
        <v>620</v>
      </c>
      <c r="C7543" t="s">
        <v>618</v>
      </c>
      <c r="D7543" t="s">
        <v>161</v>
      </c>
      <c r="E7543" t="s">
        <v>576</v>
      </c>
      <c r="F7543" s="58" t="s">
        <v>405</v>
      </c>
      <c r="G7543" s="23">
        <v>2</v>
      </c>
      <c r="H7543" s="23" t="s">
        <v>30</v>
      </c>
      <c r="I7543" s="24">
        <v>96522</v>
      </c>
      <c r="J7543" s="24">
        <v>168914</v>
      </c>
      <c r="K7543" s="24">
        <v>126522</v>
      </c>
      <c r="L7543" s="24">
        <v>221413</v>
      </c>
      <c r="M7543" s="24">
        <v>153868</v>
      </c>
      <c r="N7543" s="24">
        <v>269269</v>
      </c>
      <c r="O7543" s="24">
        <v>188862</v>
      </c>
      <c r="P7543" s="24">
        <v>330508</v>
      </c>
      <c r="Q7543" s="24">
        <v>224700</v>
      </c>
      <c r="R7543" s="24">
        <v>393225</v>
      </c>
      <c r="S7543" s="24">
        <v>248169</v>
      </c>
      <c r="T7543" s="24">
        <v>434296</v>
      </c>
      <c r="U7543" s="24">
        <v>269649</v>
      </c>
      <c r="V7543" s="24">
        <v>471885</v>
      </c>
    </row>
    <row r="7544" spans="1:22" x14ac:dyDescent="0.3">
      <c r="B7544" s="54" t="s">
        <v>620</v>
      </c>
      <c r="C7544" t="s">
        <v>618</v>
      </c>
      <c r="D7544" t="s">
        <v>161</v>
      </c>
      <c r="E7544" t="s">
        <v>576</v>
      </c>
      <c r="F7544" s="58" t="s">
        <v>405</v>
      </c>
      <c r="G7544" s="23">
        <v>3</v>
      </c>
      <c r="H7544" s="23" t="s">
        <v>31</v>
      </c>
      <c r="I7544" s="24">
        <v>88075</v>
      </c>
      <c r="J7544" s="24">
        <v>154131</v>
      </c>
      <c r="K7544" s="24">
        <v>119917</v>
      </c>
      <c r="L7544" s="24">
        <v>209854</v>
      </c>
      <c r="M7544" s="24">
        <v>151678</v>
      </c>
      <c r="N7544" s="24">
        <v>265436</v>
      </c>
      <c r="O7544" s="24">
        <v>199728</v>
      </c>
      <c r="P7544" s="24">
        <v>349524</v>
      </c>
      <c r="Q7544" s="24">
        <v>247308</v>
      </c>
      <c r="R7544" s="24">
        <v>432789</v>
      </c>
      <c r="S7544" s="24">
        <v>278505</v>
      </c>
      <c r="T7544" s="24">
        <v>487384</v>
      </c>
      <c r="U7544" s="24">
        <v>309284</v>
      </c>
      <c r="V7544" s="24">
        <v>541247</v>
      </c>
    </row>
    <row r="7545" spans="1:22" x14ac:dyDescent="0.3">
      <c r="B7545" s="54" t="s">
        <v>620</v>
      </c>
      <c r="C7545" t="s">
        <v>618</v>
      </c>
      <c r="D7545" t="s">
        <v>161</v>
      </c>
      <c r="E7545" t="s">
        <v>576</v>
      </c>
      <c r="F7545" s="58" t="s">
        <v>405</v>
      </c>
      <c r="G7545" s="23">
        <v>4</v>
      </c>
      <c r="H7545" s="23" t="s">
        <v>29</v>
      </c>
      <c r="I7545" s="24">
        <v>97754</v>
      </c>
      <c r="J7545" s="24">
        <v>156407</v>
      </c>
      <c r="K7545" s="24">
        <v>136856</v>
      </c>
      <c r="L7545" s="24">
        <v>218970</v>
      </c>
      <c r="M7545" s="24">
        <v>175958</v>
      </c>
      <c r="N7545" s="24">
        <v>281533</v>
      </c>
      <c r="O7545" s="24">
        <v>234611</v>
      </c>
      <c r="P7545" s="24">
        <v>375377</v>
      </c>
      <c r="Q7545" s="24">
        <v>293263</v>
      </c>
      <c r="R7545" s="24">
        <v>469221</v>
      </c>
      <c r="S7545" s="24">
        <v>332365</v>
      </c>
      <c r="T7545" s="24">
        <v>531784</v>
      </c>
      <c r="U7545" s="24">
        <v>371467</v>
      </c>
      <c r="V7545" s="24">
        <v>594347</v>
      </c>
    </row>
    <row r="7546" spans="1:22" hidden="1" x14ac:dyDescent="0.3">
      <c r="A7546" s="55"/>
      <c r="B7546" s="55">
        <v>2023</v>
      </c>
      <c r="C7546" s="55" t="s">
        <v>567</v>
      </c>
      <c r="D7546" t="s">
        <v>166</v>
      </c>
      <c r="E7546" s="55" t="s">
        <v>570</v>
      </c>
      <c r="F7546" s="55" t="s">
        <v>407</v>
      </c>
      <c r="G7546" s="23">
        <v>1</v>
      </c>
      <c r="H7546" s="23" t="s">
        <v>14</v>
      </c>
      <c r="I7546" s="24">
        <v>113195</v>
      </c>
      <c r="J7546" s="24">
        <v>198092</v>
      </c>
      <c r="K7546" s="24">
        <v>147027</v>
      </c>
      <c r="L7546" s="24">
        <v>257297</v>
      </c>
      <c r="M7546" s="24">
        <v>175780</v>
      </c>
      <c r="N7546" s="24">
        <v>307615</v>
      </c>
      <c r="O7546" s="24">
        <v>209726</v>
      </c>
      <c r="P7546" s="24">
        <v>367020</v>
      </c>
      <c r="Q7546" s="24">
        <v>247531</v>
      </c>
      <c r="R7546" s="24">
        <v>433180</v>
      </c>
      <c r="S7546" s="24">
        <v>271583</v>
      </c>
      <c r="T7546" s="24">
        <v>475270</v>
      </c>
      <c r="U7546" s="24">
        <v>294251</v>
      </c>
      <c r="V7546" s="24">
        <v>514939</v>
      </c>
    </row>
    <row r="7547" spans="1:22" hidden="1" x14ac:dyDescent="0.3">
      <c r="A7547" s="55"/>
      <c r="B7547" s="55">
        <v>2023</v>
      </c>
      <c r="C7547" s="55" t="s">
        <v>567</v>
      </c>
      <c r="D7547" t="s">
        <v>166</v>
      </c>
      <c r="E7547" s="55" t="s">
        <v>570</v>
      </c>
      <c r="F7547" s="55" t="s">
        <v>407</v>
      </c>
      <c r="G7547" s="23">
        <v>2</v>
      </c>
      <c r="H7547" s="23" t="s">
        <v>30</v>
      </c>
      <c r="I7547" s="24">
        <v>94482</v>
      </c>
      <c r="J7547" s="24">
        <v>165344</v>
      </c>
      <c r="K7547" s="24">
        <v>125850</v>
      </c>
      <c r="L7547" s="24">
        <v>220237</v>
      </c>
      <c r="M7547" s="24">
        <v>155013</v>
      </c>
      <c r="N7547" s="24">
        <v>271273</v>
      </c>
      <c r="O7547" s="24">
        <v>194958</v>
      </c>
      <c r="P7547" s="24">
        <v>341176</v>
      </c>
      <c r="Q7547" s="24">
        <v>235780</v>
      </c>
      <c r="R7547" s="24">
        <v>412615</v>
      </c>
      <c r="S7547" s="24">
        <v>260349</v>
      </c>
      <c r="T7547" s="24">
        <v>455610</v>
      </c>
      <c r="U7547" s="24">
        <v>283357</v>
      </c>
      <c r="V7547" s="24">
        <v>495874</v>
      </c>
    </row>
    <row r="7548" spans="1:22" hidden="1" x14ac:dyDescent="0.3">
      <c r="A7548" s="55"/>
      <c r="B7548" s="55">
        <v>2023</v>
      </c>
      <c r="C7548" s="55" t="s">
        <v>567</v>
      </c>
      <c r="D7548" t="s">
        <v>166</v>
      </c>
      <c r="E7548" s="55" t="s">
        <v>570</v>
      </c>
      <c r="F7548" s="55" t="s">
        <v>407</v>
      </c>
      <c r="G7548" s="23">
        <v>3</v>
      </c>
      <c r="H7548" s="23" t="s">
        <v>31</v>
      </c>
      <c r="I7548" s="24">
        <v>86914</v>
      </c>
      <c r="J7548" s="24">
        <v>152100</v>
      </c>
      <c r="K7548" s="24">
        <v>119988</v>
      </c>
      <c r="L7548" s="24">
        <v>209979</v>
      </c>
      <c r="M7548" s="24">
        <v>152099</v>
      </c>
      <c r="N7548" s="24">
        <v>266174</v>
      </c>
      <c r="O7548" s="24">
        <v>198448</v>
      </c>
      <c r="P7548" s="24">
        <v>347284</v>
      </c>
      <c r="Q7548" s="24">
        <v>247157</v>
      </c>
      <c r="R7548" s="24">
        <v>432525</v>
      </c>
      <c r="S7548" s="24">
        <v>278057</v>
      </c>
      <c r="T7548" s="24">
        <v>486600</v>
      </c>
      <c r="U7548" s="24">
        <v>308473</v>
      </c>
      <c r="V7548" s="24">
        <v>539829</v>
      </c>
    </row>
    <row r="7549" spans="1:22" hidden="1" x14ac:dyDescent="0.3">
      <c r="A7549" s="55"/>
      <c r="B7549" s="55">
        <v>2023</v>
      </c>
      <c r="C7549" s="55" t="s">
        <v>567</v>
      </c>
      <c r="D7549" t="s">
        <v>166</v>
      </c>
      <c r="E7549" s="55" t="s">
        <v>570</v>
      </c>
      <c r="F7549" s="55" t="s">
        <v>407</v>
      </c>
      <c r="G7549" s="23">
        <v>4</v>
      </c>
      <c r="H7549" s="23" t="s">
        <v>29</v>
      </c>
      <c r="I7549" s="24">
        <v>97585</v>
      </c>
      <c r="J7549" s="24">
        <v>156136</v>
      </c>
      <c r="K7549" s="24">
        <v>136619</v>
      </c>
      <c r="L7549" s="24">
        <v>218591</v>
      </c>
      <c r="M7549" s="24">
        <v>175653</v>
      </c>
      <c r="N7549" s="24">
        <v>281045</v>
      </c>
      <c r="O7549" s="24">
        <v>234204</v>
      </c>
      <c r="P7549" s="24">
        <v>374727</v>
      </c>
      <c r="Q7549" s="24">
        <v>292755</v>
      </c>
      <c r="R7549" s="24">
        <v>468408</v>
      </c>
      <c r="S7549" s="24">
        <v>331789</v>
      </c>
      <c r="T7549" s="24">
        <v>530863</v>
      </c>
      <c r="U7549" s="24">
        <v>370823</v>
      </c>
      <c r="V7549" s="24">
        <v>593317</v>
      </c>
    </row>
    <row r="7550" spans="1:22" x14ac:dyDescent="0.3">
      <c r="B7550" s="54" t="s">
        <v>620</v>
      </c>
      <c r="C7550" t="s">
        <v>611</v>
      </c>
      <c r="D7550" t="s">
        <v>166</v>
      </c>
      <c r="E7550" t="s">
        <v>570</v>
      </c>
      <c r="F7550" s="58" t="s">
        <v>407</v>
      </c>
      <c r="G7550" s="23">
        <v>1</v>
      </c>
      <c r="H7550" s="23" t="s">
        <v>14</v>
      </c>
      <c r="I7550" s="24">
        <v>111782</v>
      </c>
      <c r="J7550" s="24">
        <v>195619</v>
      </c>
      <c r="K7550" s="24">
        <v>145122</v>
      </c>
      <c r="L7550" s="24">
        <v>253964</v>
      </c>
      <c r="M7550" s="24">
        <v>174054</v>
      </c>
      <c r="N7550" s="24">
        <v>304594</v>
      </c>
      <c r="O7550" s="24">
        <v>208215</v>
      </c>
      <c r="P7550" s="24">
        <v>364377</v>
      </c>
      <c r="Q7550" s="24">
        <v>245705</v>
      </c>
      <c r="R7550" s="24">
        <v>429983</v>
      </c>
      <c r="S7550" s="24">
        <v>269533</v>
      </c>
      <c r="T7550" s="24">
        <v>471682</v>
      </c>
      <c r="U7550" s="24">
        <v>291177</v>
      </c>
      <c r="V7550" s="24">
        <v>509560</v>
      </c>
    </row>
    <row r="7551" spans="1:22" x14ac:dyDescent="0.3">
      <c r="B7551" s="54" t="s">
        <v>620</v>
      </c>
      <c r="C7551" t="s">
        <v>611</v>
      </c>
      <c r="D7551" t="s">
        <v>166</v>
      </c>
      <c r="E7551" t="s">
        <v>570</v>
      </c>
      <c r="F7551" s="58" t="s">
        <v>407</v>
      </c>
      <c r="G7551" s="23">
        <v>2</v>
      </c>
      <c r="H7551" s="23" t="s">
        <v>30</v>
      </c>
      <c r="I7551" s="24">
        <v>96234</v>
      </c>
      <c r="J7551" s="24">
        <v>168410</v>
      </c>
      <c r="K7551" s="24">
        <v>126557</v>
      </c>
      <c r="L7551" s="24">
        <v>221474</v>
      </c>
      <c r="M7551" s="24">
        <v>154300</v>
      </c>
      <c r="N7551" s="24">
        <v>270025</v>
      </c>
      <c r="O7551" s="24">
        <v>190110</v>
      </c>
      <c r="P7551" s="24">
        <v>332693</v>
      </c>
      <c r="Q7551" s="24">
        <v>226595</v>
      </c>
      <c r="R7551" s="24">
        <v>396540</v>
      </c>
      <c r="S7551" s="24">
        <v>250446</v>
      </c>
      <c r="T7551" s="24">
        <v>438281</v>
      </c>
      <c r="U7551" s="24">
        <v>272393</v>
      </c>
      <c r="V7551" s="24">
        <v>476687</v>
      </c>
    </row>
    <row r="7552" spans="1:22" x14ac:dyDescent="0.3">
      <c r="B7552" s="54" t="s">
        <v>620</v>
      </c>
      <c r="C7552" t="s">
        <v>611</v>
      </c>
      <c r="D7552" t="s">
        <v>166</v>
      </c>
      <c r="E7552" t="s">
        <v>570</v>
      </c>
      <c r="F7552" s="58" t="s">
        <v>407</v>
      </c>
      <c r="G7552" s="23">
        <v>3</v>
      </c>
      <c r="H7552" s="23" t="s">
        <v>31</v>
      </c>
      <c r="I7552" s="24">
        <v>86474</v>
      </c>
      <c r="J7552" s="24">
        <v>151330</v>
      </c>
      <c r="K7552" s="24">
        <v>117368</v>
      </c>
      <c r="L7552" s="24">
        <v>205394</v>
      </c>
      <c r="M7552" s="24">
        <v>148174</v>
      </c>
      <c r="N7552" s="24">
        <v>259304</v>
      </c>
      <c r="O7552" s="24">
        <v>194828</v>
      </c>
      <c r="P7552" s="24">
        <v>340949</v>
      </c>
      <c r="Q7552" s="24">
        <v>240969</v>
      </c>
      <c r="R7552" s="24">
        <v>421695</v>
      </c>
      <c r="S7552" s="24">
        <v>271159</v>
      </c>
      <c r="T7552" s="24">
        <v>474528</v>
      </c>
      <c r="U7552" s="24">
        <v>300893</v>
      </c>
      <c r="V7552" s="24">
        <v>526563</v>
      </c>
    </row>
    <row r="7553" spans="1:22" x14ac:dyDescent="0.3">
      <c r="B7553" s="54" t="s">
        <v>620</v>
      </c>
      <c r="C7553" t="s">
        <v>611</v>
      </c>
      <c r="D7553" t="s">
        <v>166</v>
      </c>
      <c r="E7553" t="s">
        <v>570</v>
      </c>
      <c r="F7553" s="58" t="s">
        <v>407</v>
      </c>
      <c r="G7553" s="23">
        <v>4</v>
      </c>
      <c r="H7553" s="23" t="s">
        <v>29</v>
      </c>
      <c r="I7553" s="24">
        <v>98615</v>
      </c>
      <c r="J7553" s="24">
        <v>157783</v>
      </c>
      <c r="K7553" s="24">
        <v>138061</v>
      </c>
      <c r="L7553" s="24">
        <v>220897</v>
      </c>
      <c r="M7553" s="24">
        <v>177506</v>
      </c>
      <c r="N7553" s="24">
        <v>284010</v>
      </c>
      <c r="O7553" s="24">
        <v>236675</v>
      </c>
      <c r="P7553" s="24">
        <v>378680</v>
      </c>
      <c r="Q7553" s="24">
        <v>295844</v>
      </c>
      <c r="R7553" s="24">
        <v>473350</v>
      </c>
      <c r="S7553" s="24">
        <v>335290</v>
      </c>
      <c r="T7553" s="24">
        <v>536464</v>
      </c>
      <c r="U7553" s="24">
        <v>374736</v>
      </c>
      <c r="V7553" s="24">
        <v>599577</v>
      </c>
    </row>
    <row r="7554" spans="1:22" hidden="1" x14ac:dyDescent="0.3">
      <c r="A7554" s="55"/>
      <c r="B7554" s="55">
        <v>2023</v>
      </c>
      <c r="C7554" s="55" t="s">
        <v>184</v>
      </c>
      <c r="D7554" t="s">
        <v>178</v>
      </c>
      <c r="E7554" s="55" t="s">
        <v>532</v>
      </c>
      <c r="F7554" s="55" t="s">
        <v>346</v>
      </c>
      <c r="G7554" s="23">
        <v>1</v>
      </c>
      <c r="H7554" s="23" t="s">
        <v>14</v>
      </c>
      <c r="I7554" s="24">
        <v>122508</v>
      </c>
      <c r="J7554" s="24">
        <v>214389</v>
      </c>
      <c r="K7554" s="24">
        <v>159091</v>
      </c>
      <c r="L7554" s="24">
        <v>278410</v>
      </c>
      <c r="M7554" s="24">
        <v>190177</v>
      </c>
      <c r="N7554" s="24">
        <v>332809</v>
      </c>
      <c r="O7554" s="24">
        <v>226865</v>
      </c>
      <c r="P7554" s="24">
        <v>397014</v>
      </c>
      <c r="Q7554" s="24">
        <v>267734</v>
      </c>
      <c r="R7554" s="24">
        <v>468534</v>
      </c>
      <c r="S7554" s="24">
        <v>293737</v>
      </c>
      <c r="T7554" s="24">
        <v>514040</v>
      </c>
      <c r="U7554" s="24">
        <v>318234</v>
      </c>
      <c r="V7554" s="24">
        <v>556909</v>
      </c>
    </row>
    <row r="7555" spans="1:22" hidden="1" x14ac:dyDescent="0.3">
      <c r="A7555" s="55"/>
      <c r="B7555" s="55">
        <v>2023</v>
      </c>
      <c r="C7555" s="55" t="s">
        <v>184</v>
      </c>
      <c r="D7555" t="s">
        <v>178</v>
      </c>
      <c r="E7555" s="55" t="s">
        <v>532</v>
      </c>
      <c r="F7555" s="55" t="s">
        <v>346</v>
      </c>
      <c r="G7555" s="23">
        <v>2</v>
      </c>
      <c r="H7555" s="23" t="s">
        <v>30</v>
      </c>
      <c r="I7555" s="24">
        <v>102424</v>
      </c>
      <c r="J7555" s="24">
        <v>179242</v>
      </c>
      <c r="K7555" s="24">
        <v>136363</v>
      </c>
      <c r="L7555" s="24">
        <v>238635</v>
      </c>
      <c r="M7555" s="24">
        <v>167889</v>
      </c>
      <c r="N7555" s="24">
        <v>293805</v>
      </c>
      <c r="O7555" s="24">
        <v>211015</v>
      </c>
      <c r="P7555" s="24">
        <v>369277</v>
      </c>
      <c r="Q7555" s="24">
        <v>255121</v>
      </c>
      <c r="R7555" s="24">
        <v>446462</v>
      </c>
      <c r="S7555" s="24">
        <v>281680</v>
      </c>
      <c r="T7555" s="24">
        <v>492939</v>
      </c>
      <c r="U7555" s="24">
        <v>306541</v>
      </c>
      <c r="V7555" s="24">
        <v>536448</v>
      </c>
    </row>
    <row r="7556" spans="1:22" hidden="1" x14ac:dyDescent="0.3">
      <c r="A7556" s="55"/>
      <c r="B7556" s="55">
        <v>2023</v>
      </c>
      <c r="C7556" s="55" t="s">
        <v>184</v>
      </c>
      <c r="D7556" t="s">
        <v>178</v>
      </c>
      <c r="E7556" s="55" t="s">
        <v>532</v>
      </c>
      <c r="F7556" s="55" t="s">
        <v>346</v>
      </c>
      <c r="G7556" s="23">
        <v>3</v>
      </c>
      <c r="H7556" s="23" t="s">
        <v>31</v>
      </c>
      <c r="I7556" s="24">
        <v>94328</v>
      </c>
      <c r="J7556" s="24">
        <v>165074</v>
      </c>
      <c r="K7556" s="24">
        <v>130243</v>
      </c>
      <c r="L7556" s="24">
        <v>227926</v>
      </c>
      <c r="M7556" s="24">
        <v>165126</v>
      </c>
      <c r="N7556" s="24">
        <v>288970</v>
      </c>
      <c r="O7556" s="24">
        <v>215498</v>
      </c>
      <c r="P7556" s="24">
        <v>377121</v>
      </c>
      <c r="Q7556" s="24">
        <v>268403</v>
      </c>
      <c r="R7556" s="24">
        <v>469706</v>
      </c>
      <c r="S7556" s="24">
        <v>301985</v>
      </c>
      <c r="T7556" s="24">
        <v>528475</v>
      </c>
      <c r="U7556" s="24">
        <v>335049</v>
      </c>
      <c r="V7556" s="24">
        <v>586335</v>
      </c>
    </row>
    <row r="7557" spans="1:22" hidden="1" x14ac:dyDescent="0.3">
      <c r="A7557" s="55"/>
      <c r="B7557" s="55">
        <v>2023</v>
      </c>
      <c r="C7557" s="55" t="s">
        <v>184</v>
      </c>
      <c r="D7557" t="s">
        <v>178</v>
      </c>
      <c r="E7557" s="55" t="s">
        <v>532</v>
      </c>
      <c r="F7557" s="55" t="s">
        <v>346</v>
      </c>
      <c r="G7557" s="23">
        <v>4</v>
      </c>
      <c r="H7557" s="23" t="s">
        <v>29</v>
      </c>
      <c r="I7557" s="24">
        <v>105617</v>
      </c>
      <c r="J7557" s="24">
        <v>168987</v>
      </c>
      <c r="K7557" s="24">
        <v>147864</v>
      </c>
      <c r="L7557" s="24">
        <v>236582</v>
      </c>
      <c r="M7557" s="24">
        <v>190111</v>
      </c>
      <c r="N7557" s="24">
        <v>304177</v>
      </c>
      <c r="O7557" s="24">
        <v>253481</v>
      </c>
      <c r="P7557" s="24">
        <v>405570</v>
      </c>
      <c r="Q7557" s="24">
        <v>316851</v>
      </c>
      <c r="R7557" s="24">
        <v>506962</v>
      </c>
      <c r="S7557" s="24">
        <v>359098</v>
      </c>
      <c r="T7557" s="24">
        <v>574557</v>
      </c>
      <c r="U7557" s="24">
        <v>401345</v>
      </c>
      <c r="V7557" s="24">
        <v>642152</v>
      </c>
    </row>
    <row r="7558" spans="1:22" x14ac:dyDescent="0.3">
      <c r="B7558" s="54" t="s">
        <v>620</v>
      </c>
      <c r="C7558" t="s">
        <v>613</v>
      </c>
      <c r="D7558" t="s">
        <v>178</v>
      </c>
      <c r="E7558" t="s">
        <v>532</v>
      </c>
      <c r="F7558" s="58" t="s">
        <v>346</v>
      </c>
      <c r="G7558" s="23">
        <v>1</v>
      </c>
      <c r="H7558" s="23" t="s">
        <v>14</v>
      </c>
      <c r="I7558" s="24">
        <v>121615</v>
      </c>
      <c r="J7558" s="24">
        <v>212827</v>
      </c>
      <c r="K7558" s="24">
        <v>157793</v>
      </c>
      <c r="L7558" s="24">
        <v>276137</v>
      </c>
      <c r="M7558" s="24">
        <v>189187</v>
      </c>
      <c r="N7558" s="24">
        <v>331078</v>
      </c>
      <c r="O7558" s="24">
        <v>226225</v>
      </c>
      <c r="P7558" s="24">
        <v>395893</v>
      </c>
      <c r="Q7558" s="24">
        <v>266875</v>
      </c>
      <c r="R7558" s="24">
        <v>467032</v>
      </c>
      <c r="S7558" s="24">
        <v>292721</v>
      </c>
      <c r="T7558" s="24">
        <v>512261</v>
      </c>
      <c r="U7558" s="24">
        <v>316138</v>
      </c>
      <c r="V7558" s="24">
        <v>553241</v>
      </c>
    </row>
    <row r="7559" spans="1:22" x14ac:dyDescent="0.3">
      <c r="B7559" s="54" t="s">
        <v>620</v>
      </c>
      <c r="C7559" t="s">
        <v>613</v>
      </c>
      <c r="D7559" t="s">
        <v>178</v>
      </c>
      <c r="E7559" t="s">
        <v>532</v>
      </c>
      <c r="F7559" s="58" t="s">
        <v>346</v>
      </c>
      <c r="G7559" s="23">
        <v>2</v>
      </c>
      <c r="H7559" s="23" t="s">
        <v>30</v>
      </c>
      <c r="I7559" s="24">
        <v>105102</v>
      </c>
      <c r="J7559" s="24">
        <v>183928</v>
      </c>
      <c r="K7559" s="24">
        <v>138075</v>
      </c>
      <c r="L7559" s="24">
        <v>241631</v>
      </c>
      <c r="M7559" s="24">
        <v>168207</v>
      </c>
      <c r="N7559" s="24">
        <v>294363</v>
      </c>
      <c r="O7559" s="24">
        <v>206996</v>
      </c>
      <c r="P7559" s="24">
        <v>362242</v>
      </c>
      <c r="Q7559" s="24">
        <v>246579</v>
      </c>
      <c r="R7559" s="24">
        <v>431513</v>
      </c>
      <c r="S7559" s="24">
        <v>272470</v>
      </c>
      <c r="T7559" s="24">
        <v>476823</v>
      </c>
      <c r="U7559" s="24">
        <v>296253</v>
      </c>
      <c r="V7559" s="24">
        <v>518443</v>
      </c>
    </row>
    <row r="7560" spans="1:22" x14ac:dyDescent="0.3">
      <c r="B7560" s="54" t="s">
        <v>620</v>
      </c>
      <c r="C7560" t="s">
        <v>613</v>
      </c>
      <c r="D7560" t="s">
        <v>178</v>
      </c>
      <c r="E7560" t="s">
        <v>532</v>
      </c>
      <c r="F7560" s="58" t="s">
        <v>346</v>
      </c>
      <c r="G7560" s="23">
        <v>3</v>
      </c>
      <c r="H7560" s="23" t="s">
        <v>31</v>
      </c>
      <c r="I7560" s="24">
        <v>94910</v>
      </c>
      <c r="J7560" s="24">
        <v>166092</v>
      </c>
      <c r="K7560" s="24">
        <v>128948</v>
      </c>
      <c r="L7560" s="24">
        <v>225660</v>
      </c>
      <c r="M7560" s="24">
        <v>162894</v>
      </c>
      <c r="N7560" s="24">
        <v>285064</v>
      </c>
      <c r="O7560" s="24">
        <v>214285</v>
      </c>
      <c r="P7560" s="24">
        <v>374998</v>
      </c>
      <c r="Q7560" s="24">
        <v>265130</v>
      </c>
      <c r="R7560" s="24">
        <v>463978</v>
      </c>
      <c r="S7560" s="24">
        <v>298422</v>
      </c>
      <c r="T7560" s="24">
        <v>522238</v>
      </c>
      <c r="U7560" s="24">
        <v>331229</v>
      </c>
      <c r="V7560" s="24">
        <v>579651</v>
      </c>
    </row>
    <row r="7561" spans="1:22" x14ac:dyDescent="0.3">
      <c r="B7561" s="54" t="s">
        <v>620</v>
      </c>
      <c r="C7561" t="s">
        <v>613</v>
      </c>
      <c r="D7561" t="s">
        <v>178</v>
      </c>
      <c r="E7561" t="s">
        <v>532</v>
      </c>
      <c r="F7561" s="58" t="s">
        <v>346</v>
      </c>
      <c r="G7561" s="23">
        <v>4</v>
      </c>
      <c r="H7561" s="23" t="s">
        <v>29</v>
      </c>
      <c r="I7561" s="24">
        <v>107299</v>
      </c>
      <c r="J7561" s="24">
        <v>171679</v>
      </c>
      <c r="K7561" s="24">
        <v>150219</v>
      </c>
      <c r="L7561" s="24">
        <v>240351</v>
      </c>
      <c r="M7561" s="24">
        <v>193139</v>
      </c>
      <c r="N7561" s="24">
        <v>309022</v>
      </c>
      <c r="O7561" s="24">
        <v>257519</v>
      </c>
      <c r="P7561" s="24">
        <v>412030</v>
      </c>
      <c r="Q7561" s="24">
        <v>321898</v>
      </c>
      <c r="R7561" s="24">
        <v>515037</v>
      </c>
      <c r="S7561" s="24">
        <v>364818</v>
      </c>
      <c r="T7561" s="24">
        <v>583709</v>
      </c>
      <c r="U7561" s="24">
        <v>407738</v>
      </c>
      <c r="V7561" s="24">
        <v>652380</v>
      </c>
    </row>
    <row r="7562" spans="1:22" hidden="1" x14ac:dyDescent="0.3">
      <c r="A7562" s="55"/>
      <c r="B7562" s="55">
        <v>2023</v>
      </c>
      <c r="C7562" s="55" t="s">
        <v>585</v>
      </c>
      <c r="D7562" t="s">
        <v>74</v>
      </c>
      <c r="E7562" s="55" t="s">
        <v>587</v>
      </c>
      <c r="F7562" s="55" t="s">
        <v>80</v>
      </c>
      <c r="G7562" s="23">
        <v>1</v>
      </c>
      <c r="H7562" s="23" t="s">
        <v>14</v>
      </c>
      <c r="I7562" s="24">
        <v>145307</v>
      </c>
      <c r="J7562" s="24">
        <v>254287</v>
      </c>
      <c r="K7562" s="24">
        <v>188411</v>
      </c>
      <c r="L7562" s="24">
        <v>329720</v>
      </c>
      <c r="M7562" s="24">
        <v>224976</v>
      </c>
      <c r="N7562" s="24">
        <v>393708</v>
      </c>
      <c r="O7562" s="24">
        <v>268030</v>
      </c>
      <c r="P7562" s="24">
        <v>469052</v>
      </c>
      <c r="Q7562" s="24">
        <v>316068</v>
      </c>
      <c r="R7562" s="24">
        <v>553119</v>
      </c>
      <c r="S7562" s="24">
        <v>346662</v>
      </c>
      <c r="T7562" s="24">
        <v>606658</v>
      </c>
      <c r="U7562" s="24">
        <v>375386</v>
      </c>
      <c r="V7562" s="24">
        <v>656926</v>
      </c>
    </row>
    <row r="7563" spans="1:22" hidden="1" x14ac:dyDescent="0.3">
      <c r="A7563" s="55"/>
      <c r="B7563" s="55">
        <v>2023</v>
      </c>
      <c r="C7563" s="55" t="s">
        <v>585</v>
      </c>
      <c r="D7563" t="s">
        <v>74</v>
      </c>
      <c r="E7563" s="55" t="s">
        <v>587</v>
      </c>
      <c r="F7563" s="55" t="s">
        <v>80</v>
      </c>
      <c r="G7563" s="23">
        <v>2</v>
      </c>
      <c r="H7563" s="23" t="s">
        <v>30</v>
      </c>
      <c r="I7563" s="24">
        <v>123036</v>
      </c>
      <c r="J7563" s="24">
        <v>215314</v>
      </c>
      <c r="K7563" s="24">
        <v>163209</v>
      </c>
      <c r="L7563" s="24">
        <v>285615</v>
      </c>
      <c r="M7563" s="24">
        <v>200261</v>
      </c>
      <c r="N7563" s="24">
        <v>350457</v>
      </c>
      <c r="O7563" s="24">
        <v>250454</v>
      </c>
      <c r="P7563" s="24">
        <v>438295</v>
      </c>
      <c r="Q7563" s="24">
        <v>302083</v>
      </c>
      <c r="R7563" s="24">
        <v>528644</v>
      </c>
      <c r="S7563" s="24">
        <v>333292</v>
      </c>
      <c r="T7563" s="24">
        <v>583260</v>
      </c>
      <c r="U7563" s="24">
        <v>362421</v>
      </c>
      <c r="V7563" s="24">
        <v>634237</v>
      </c>
    </row>
    <row r="7564" spans="1:22" hidden="1" x14ac:dyDescent="0.3">
      <c r="A7564" s="55"/>
      <c r="B7564" s="55">
        <v>2023</v>
      </c>
      <c r="C7564" s="55" t="s">
        <v>585</v>
      </c>
      <c r="D7564" t="s">
        <v>74</v>
      </c>
      <c r="E7564" s="55" t="s">
        <v>587</v>
      </c>
      <c r="F7564" s="55" t="s">
        <v>80</v>
      </c>
      <c r="G7564" s="23">
        <v>3</v>
      </c>
      <c r="H7564" s="23" t="s">
        <v>31</v>
      </c>
      <c r="I7564" s="24">
        <v>114305</v>
      </c>
      <c r="J7564" s="24">
        <v>200034</v>
      </c>
      <c r="K7564" s="24">
        <v>158014</v>
      </c>
      <c r="L7564" s="24">
        <v>276524</v>
      </c>
      <c r="M7564" s="24">
        <v>200576</v>
      </c>
      <c r="N7564" s="24">
        <v>351009</v>
      </c>
      <c r="O7564" s="24">
        <v>262257</v>
      </c>
      <c r="P7564" s="24">
        <v>458950</v>
      </c>
      <c r="Q7564" s="24">
        <v>326747</v>
      </c>
      <c r="R7564" s="24">
        <v>571807</v>
      </c>
      <c r="S7564" s="24">
        <v>367868</v>
      </c>
      <c r="T7564" s="24">
        <v>643769</v>
      </c>
      <c r="U7564" s="24">
        <v>408414</v>
      </c>
      <c r="V7564" s="24">
        <v>714725</v>
      </c>
    </row>
    <row r="7565" spans="1:22" hidden="1" x14ac:dyDescent="0.3">
      <c r="A7565" s="55"/>
      <c r="B7565" s="55">
        <v>2023</v>
      </c>
      <c r="C7565" s="55" t="s">
        <v>585</v>
      </c>
      <c r="D7565" t="s">
        <v>74</v>
      </c>
      <c r="E7565" s="55" t="s">
        <v>587</v>
      </c>
      <c r="F7565" s="55" t="s">
        <v>80</v>
      </c>
      <c r="G7565" s="23">
        <v>4</v>
      </c>
      <c r="H7565" s="23" t="s">
        <v>29</v>
      </c>
      <c r="I7565" s="24">
        <v>125308</v>
      </c>
      <c r="J7565" s="24">
        <v>200492</v>
      </c>
      <c r="K7565" s="24">
        <v>175431</v>
      </c>
      <c r="L7565" s="24">
        <v>280689</v>
      </c>
      <c r="M7565" s="24">
        <v>225554</v>
      </c>
      <c r="N7565" s="24">
        <v>360886</v>
      </c>
      <c r="O7565" s="24">
        <v>300738</v>
      </c>
      <c r="P7565" s="24">
        <v>481181</v>
      </c>
      <c r="Q7565" s="24">
        <v>375923</v>
      </c>
      <c r="R7565" s="24">
        <v>601476</v>
      </c>
      <c r="S7565" s="24">
        <v>426046</v>
      </c>
      <c r="T7565" s="24">
        <v>681673</v>
      </c>
      <c r="U7565" s="24">
        <v>476169</v>
      </c>
      <c r="V7565" s="24">
        <v>761870</v>
      </c>
    </row>
    <row r="7566" spans="1:22" x14ac:dyDescent="0.3">
      <c r="B7566" s="54" t="s">
        <v>620</v>
      </c>
      <c r="C7566" t="s">
        <v>610</v>
      </c>
      <c r="D7566" t="s">
        <v>74</v>
      </c>
      <c r="E7566" t="s">
        <v>587</v>
      </c>
      <c r="F7566" s="58" t="s">
        <v>80</v>
      </c>
      <c r="G7566" s="23">
        <v>1</v>
      </c>
      <c r="H7566" s="23" t="s">
        <v>14</v>
      </c>
      <c r="I7566" s="24">
        <v>142542</v>
      </c>
      <c r="J7566" s="24">
        <v>249448</v>
      </c>
      <c r="K7566" s="24">
        <v>184697</v>
      </c>
      <c r="L7566" s="24">
        <v>323219</v>
      </c>
      <c r="M7566" s="24">
        <v>221281</v>
      </c>
      <c r="N7566" s="24">
        <v>387242</v>
      </c>
      <c r="O7566" s="24">
        <v>264356</v>
      </c>
      <c r="P7566" s="24">
        <v>462623</v>
      </c>
      <c r="Q7566" s="24">
        <v>311648</v>
      </c>
      <c r="R7566" s="24">
        <v>545384</v>
      </c>
      <c r="S7566" s="24">
        <v>341737</v>
      </c>
      <c r="T7566" s="24">
        <v>598040</v>
      </c>
      <c r="U7566" s="24">
        <v>368843</v>
      </c>
      <c r="V7566" s="24">
        <v>645475</v>
      </c>
    </row>
    <row r="7567" spans="1:22" x14ac:dyDescent="0.3">
      <c r="B7567" s="54" t="s">
        <v>620</v>
      </c>
      <c r="C7567" t="s">
        <v>610</v>
      </c>
      <c r="D7567" t="s">
        <v>74</v>
      </c>
      <c r="E7567" t="s">
        <v>587</v>
      </c>
      <c r="F7567" s="58" t="s">
        <v>80</v>
      </c>
      <c r="G7567" s="23">
        <v>2</v>
      </c>
      <c r="H7567" s="23" t="s">
        <v>30</v>
      </c>
      <c r="I7567" s="24">
        <v>124230</v>
      </c>
      <c r="J7567" s="24">
        <v>217403</v>
      </c>
      <c r="K7567" s="24">
        <v>162832</v>
      </c>
      <c r="L7567" s="24">
        <v>284956</v>
      </c>
      <c r="M7567" s="24">
        <v>198017</v>
      </c>
      <c r="N7567" s="24">
        <v>346529</v>
      </c>
      <c r="O7567" s="24">
        <v>243034</v>
      </c>
      <c r="P7567" s="24">
        <v>425309</v>
      </c>
      <c r="Q7567" s="24">
        <v>289142</v>
      </c>
      <c r="R7567" s="24">
        <v>505998</v>
      </c>
      <c r="S7567" s="24">
        <v>319337</v>
      </c>
      <c r="T7567" s="24">
        <v>558839</v>
      </c>
      <c r="U7567" s="24">
        <v>346969</v>
      </c>
      <c r="V7567" s="24">
        <v>607196</v>
      </c>
    </row>
    <row r="7568" spans="1:22" x14ac:dyDescent="0.3">
      <c r="B7568" s="54" t="s">
        <v>620</v>
      </c>
      <c r="C7568" t="s">
        <v>610</v>
      </c>
      <c r="D7568" t="s">
        <v>74</v>
      </c>
      <c r="E7568" t="s">
        <v>587</v>
      </c>
      <c r="F7568" s="58" t="s">
        <v>80</v>
      </c>
      <c r="G7568" s="23">
        <v>3</v>
      </c>
      <c r="H7568" s="23" t="s">
        <v>31</v>
      </c>
      <c r="I7568" s="24">
        <v>113391</v>
      </c>
      <c r="J7568" s="24">
        <v>198433</v>
      </c>
      <c r="K7568" s="24">
        <v>154394</v>
      </c>
      <c r="L7568" s="24">
        <v>270189</v>
      </c>
      <c r="M7568" s="24">
        <v>195294</v>
      </c>
      <c r="N7568" s="24">
        <v>341764</v>
      </c>
      <c r="O7568" s="24">
        <v>257168</v>
      </c>
      <c r="P7568" s="24">
        <v>450045</v>
      </c>
      <c r="Q7568" s="24">
        <v>318438</v>
      </c>
      <c r="R7568" s="24">
        <v>557267</v>
      </c>
      <c r="S7568" s="24">
        <v>358613</v>
      </c>
      <c r="T7568" s="24">
        <v>627574</v>
      </c>
      <c r="U7568" s="24">
        <v>398251</v>
      </c>
      <c r="V7568" s="24">
        <v>696940</v>
      </c>
    </row>
    <row r="7569" spans="1:22" x14ac:dyDescent="0.3">
      <c r="B7569" s="54" t="s">
        <v>620</v>
      </c>
      <c r="C7569" t="s">
        <v>610</v>
      </c>
      <c r="D7569" t="s">
        <v>74</v>
      </c>
      <c r="E7569" t="s">
        <v>587</v>
      </c>
      <c r="F7569" s="58" t="s">
        <v>80</v>
      </c>
      <c r="G7569" s="23">
        <v>4</v>
      </c>
      <c r="H7569" s="23" t="s">
        <v>29</v>
      </c>
      <c r="I7569" s="24">
        <v>125788</v>
      </c>
      <c r="J7569" s="24">
        <v>201262</v>
      </c>
      <c r="K7569" s="24">
        <v>176104</v>
      </c>
      <c r="L7569" s="24">
        <v>281766</v>
      </c>
      <c r="M7569" s="24">
        <v>226419</v>
      </c>
      <c r="N7569" s="24">
        <v>362271</v>
      </c>
      <c r="O7569" s="24">
        <v>301892</v>
      </c>
      <c r="P7569" s="24">
        <v>483028</v>
      </c>
      <c r="Q7569" s="24">
        <v>377365</v>
      </c>
      <c r="R7569" s="24">
        <v>603785</v>
      </c>
      <c r="S7569" s="24">
        <v>427681</v>
      </c>
      <c r="T7569" s="24">
        <v>684289</v>
      </c>
      <c r="U7569" s="24">
        <v>477996</v>
      </c>
      <c r="V7569" s="24">
        <v>764794</v>
      </c>
    </row>
    <row r="7570" spans="1:22" hidden="1" x14ac:dyDescent="0.3">
      <c r="A7570" s="55"/>
      <c r="B7570" s="55">
        <v>2023</v>
      </c>
      <c r="C7570" s="55" t="s">
        <v>560</v>
      </c>
      <c r="D7570" t="s">
        <v>158</v>
      </c>
      <c r="E7570" s="55" t="s">
        <v>528</v>
      </c>
      <c r="F7570" s="55" t="s">
        <v>492</v>
      </c>
      <c r="G7570" s="23">
        <v>1</v>
      </c>
      <c r="H7570" s="23" t="s">
        <v>14</v>
      </c>
      <c r="I7570" s="24">
        <v>118237</v>
      </c>
      <c r="J7570" s="24">
        <v>206915</v>
      </c>
      <c r="K7570" s="24">
        <v>153603</v>
      </c>
      <c r="L7570" s="24">
        <v>268806</v>
      </c>
      <c r="M7570" s="24">
        <v>183667</v>
      </c>
      <c r="N7570" s="24">
        <v>321417</v>
      </c>
      <c r="O7570" s="24">
        <v>219170</v>
      </c>
      <c r="P7570" s="24">
        <v>383547</v>
      </c>
      <c r="Q7570" s="24">
        <v>258702</v>
      </c>
      <c r="R7570" s="24">
        <v>452729</v>
      </c>
      <c r="S7570" s="24">
        <v>283849</v>
      </c>
      <c r="T7570" s="24">
        <v>496736</v>
      </c>
      <c r="U7570" s="24">
        <v>307559</v>
      </c>
      <c r="V7570" s="24">
        <v>538228</v>
      </c>
    </row>
    <row r="7571" spans="1:22" hidden="1" x14ac:dyDescent="0.3">
      <c r="A7571" s="55"/>
      <c r="B7571" s="55">
        <v>2023</v>
      </c>
      <c r="C7571" s="55" t="s">
        <v>560</v>
      </c>
      <c r="D7571" t="s">
        <v>158</v>
      </c>
      <c r="E7571" s="55" t="s">
        <v>528</v>
      </c>
      <c r="F7571" s="55" t="s">
        <v>492</v>
      </c>
      <c r="G7571" s="23">
        <v>2</v>
      </c>
      <c r="H7571" s="23" t="s">
        <v>30</v>
      </c>
      <c r="I7571" s="24">
        <v>98539</v>
      </c>
      <c r="J7571" s="24">
        <v>172443</v>
      </c>
      <c r="K7571" s="24">
        <v>131312</v>
      </c>
      <c r="L7571" s="24">
        <v>229796</v>
      </c>
      <c r="M7571" s="24">
        <v>161807</v>
      </c>
      <c r="N7571" s="24">
        <v>283163</v>
      </c>
      <c r="O7571" s="24">
        <v>203625</v>
      </c>
      <c r="P7571" s="24">
        <v>356343</v>
      </c>
      <c r="Q7571" s="24">
        <v>246332</v>
      </c>
      <c r="R7571" s="24">
        <v>431081</v>
      </c>
      <c r="S7571" s="24">
        <v>272024</v>
      </c>
      <c r="T7571" s="24">
        <v>476041</v>
      </c>
      <c r="U7571" s="24">
        <v>296092</v>
      </c>
      <c r="V7571" s="24">
        <v>518160</v>
      </c>
    </row>
    <row r="7572" spans="1:22" hidden="1" x14ac:dyDescent="0.3">
      <c r="A7572" s="55"/>
      <c r="B7572" s="55">
        <v>2023</v>
      </c>
      <c r="C7572" s="55" t="s">
        <v>560</v>
      </c>
      <c r="D7572" t="s">
        <v>158</v>
      </c>
      <c r="E7572" s="55" t="s">
        <v>528</v>
      </c>
      <c r="F7572" s="55" t="s">
        <v>492</v>
      </c>
      <c r="G7572" s="23">
        <v>3</v>
      </c>
      <c r="H7572" s="23" t="s">
        <v>31</v>
      </c>
      <c r="I7572" s="24">
        <v>90549</v>
      </c>
      <c r="J7572" s="24">
        <v>158461</v>
      </c>
      <c r="K7572" s="24">
        <v>124988</v>
      </c>
      <c r="L7572" s="24">
        <v>218728</v>
      </c>
      <c r="M7572" s="24">
        <v>158413</v>
      </c>
      <c r="N7572" s="24">
        <v>277222</v>
      </c>
      <c r="O7572" s="24">
        <v>206637</v>
      </c>
      <c r="P7572" s="24">
        <v>361615</v>
      </c>
      <c r="Q7572" s="24">
        <v>257346</v>
      </c>
      <c r="R7572" s="24">
        <v>450356</v>
      </c>
      <c r="S7572" s="24">
        <v>289496</v>
      </c>
      <c r="T7572" s="24">
        <v>506619</v>
      </c>
      <c r="U7572" s="24">
        <v>321138</v>
      </c>
      <c r="V7572" s="24">
        <v>561991</v>
      </c>
    </row>
    <row r="7573" spans="1:22" hidden="1" x14ac:dyDescent="0.3">
      <c r="A7573" s="55"/>
      <c r="B7573" s="55">
        <v>2023</v>
      </c>
      <c r="C7573" s="55" t="s">
        <v>560</v>
      </c>
      <c r="D7573" t="s">
        <v>158</v>
      </c>
      <c r="E7573" s="55" t="s">
        <v>528</v>
      </c>
      <c r="F7573" s="55" t="s">
        <v>492</v>
      </c>
      <c r="G7573" s="23">
        <v>4</v>
      </c>
      <c r="H7573" s="23" t="s">
        <v>29</v>
      </c>
      <c r="I7573" s="24">
        <v>101928</v>
      </c>
      <c r="J7573" s="24">
        <v>163085</v>
      </c>
      <c r="K7573" s="24">
        <v>142699</v>
      </c>
      <c r="L7573" s="24">
        <v>228319</v>
      </c>
      <c r="M7573" s="24">
        <v>183471</v>
      </c>
      <c r="N7573" s="24">
        <v>293553</v>
      </c>
      <c r="O7573" s="24">
        <v>244627</v>
      </c>
      <c r="P7573" s="24">
        <v>391404</v>
      </c>
      <c r="Q7573" s="24">
        <v>305784</v>
      </c>
      <c r="R7573" s="24">
        <v>489255</v>
      </c>
      <c r="S7573" s="24">
        <v>346556</v>
      </c>
      <c r="T7573" s="24">
        <v>554489</v>
      </c>
      <c r="U7573" s="24">
        <v>387327</v>
      </c>
      <c r="V7573" s="24">
        <v>619723</v>
      </c>
    </row>
    <row r="7574" spans="1:22" x14ac:dyDescent="0.3">
      <c r="B7574" s="54" t="s">
        <v>620</v>
      </c>
      <c r="C7574" t="s">
        <v>617</v>
      </c>
      <c r="D7574" t="s">
        <v>158</v>
      </c>
      <c r="E7574" t="s">
        <v>563</v>
      </c>
      <c r="F7574" s="58" t="s">
        <v>492</v>
      </c>
      <c r="G7574" s="23">
        <v>1</v>
      </c>
      <c r="H7574" s="23" t="s">
        <v>14</v>
      </c>
      <c r="I7574" s="24">
        <v>117957</v>
      </c>
      <c r="J7574" s="24">
        <v>206425</v>
      </c>
      <c r="K7574" s="24">
        <v>153089</v>
      </c>
      <c r="L7574" s="24">
        <v>267906</v>
      </c>
      <c r="M7574" s="24">
        <v>183576</v>
      </c>
      <c r="N7574" s="24">
        <v>321257</v>
      </c>
      <c r="O7574" s="24">
        <v>219556</v>
      </c>
      <c r="P7574" s="24">
        <v>384224</v>
      </c>
      <c r="Q7574" s="24">
        <v>259045</v>
      </c>
      <c r="R7574" s="24">
        <v>453329</v>
      </c>
      <c r="S7574" s="24">
        <v>284148</v>
      </c>
      <c r="T7574" s="24">
        <v>497259</v>
      </c>
      <c r="U7574" s="24">
        <v>306920</v>
      </c>
      <c r="V7574" s="24">
        <v>537109</v>
      </c>
    </row>
    <row r="7575" spans="1:22" x14ac:dyDescent="0.3">
      <c r="B7575" s="54" t="s">
        <v>620</v>
      </c>
      <c r="C7575" t="s">
        <v>617</v>
      </c>
      <c r="D7575" t="s">
        <v>158</v>
      </c>
      <c r="E7575" t="s">
        <v>563</v>
      </c>
      <c r="F7575" s="58" t="s">
        <v>492</v>
      </c>
      <c r="G7575" s="23">
        <v>2</v>
      </c>
      <c r="H7575" s="23" t="s">
        <v>30</v>
      </c>
      <c r="I7575" s="24">
        <v>101761</v>
      </c>
      <c r="J7575" s="24">
        <v>178082</v>
      </c>
      <c r="K7575" s="24">
        <v>133750</v>
      </c>
      <c r="L7575" s="24">
        <v>234062</v>
      </c>
      <c r="M7575" s="24">
        <v>162999</v>
      </c>
      <c r="N7575" s="24">
        <v>285248</v>
      </c>
      <c r="O7575" s="24">
        <v>200697</v>
      </c>
      <c r="P7575" s="24">
        <v>351220</v>
      </c>
      <c r="Q7575" s="24">
        <v>239139</v>
      </c>
      <c r="R7575" s="24">
        <v>418493</v>
      </c>
      <c r="S7575" s="24">
        <v>264277</v>
      </c>
      <c r="T7575" s="24">
        <v>462485</v>
      </c>
      <c r="U7575" s="24">
        <v>287387</v>
      </c>
      <c r="V7575" s="24">
        <v>502927</v>
      </c>
    </row>
    <row r="7576" spans="1:22" x14ac:dyDescent="0.3">
      <c r="B7576" s="54" t="s">
        <v>620</v>
      </c>
      <c r="C7576" t="s">
        <v>617</v>
      </c>
      <c r="D7576" t="s">
        <v>158</v>
      </c>
      <c r="E7576" t="s">
        <v>563</v>
      </c>
      <c r="F7576" s="58" t="s">
        <v>492</v>
      </c>
      <c r="G7576" s="23">
        <v>3</v>
      </c>
      <c r="H7576" s="23" t="s">
        <v>31</v>
      </c>
      <c r="I7576" s="24">
        <v>91686</v>
      </c>
      <c r="J7576" s="24">
        <v>160450</v>
      </c>
      <c r="K7576" s="24">
        <v>124510</v>
      </c>
      <c r="L7576" s="24">
        <v>217892</v>
      </c>
      <c r="M7576" s="24">
        <v>157243</v>
      </c>
      <c r="N7576" s="24">
        <v>275175</v>
      </c>
      <c r="O7576" s="24">
        <v>206806</v>
      </c>
      <c r="P7576" s="24">
        <v>361910</v>
      </c>
      <c r="Q7576" s="24">
        <v>255834</v>
      </c>
      <c r="R7576" s="24">
        <v>447710</v>
      </c>
      <c r="S7576" s="24">
        <v>287926</v>
      </c>
      <c r="T7576" s="24">
        <v>503870</v>
      </c>
      <c r="U7576" s="24">
        <v>319542</v>
      </c>
      <c r="V7576" s="24">
        <v>559199</v>
      </c>
    </row>
    <row r="7577" spans="1:22" x14ac:dyDescent="0.3">
      <c r="B7577" s="54" t="s">
        <v>620</v>
      </c>
      <c r="C7577" t="s">
        <v>617</v>
      </c>
      <c r="D7577" t="s">
        <v>158</v>
      </c>
      <c r="E7577" t="s">
        <v>563</v>
      </c>
      <c r="F7577" s="58" t="s">
        <v>492</v>
      </c>
      <c r="G7577" s="23">
        <v>4</v>
      </c>
      <c r="H7577" s="23" t="s">
        <v>29</v>
      </c>
      <c r="I7577" s="24">
        <v>104067</v>
      </c>
      <c r="J7577" s="24">
        <v>166508</v>
      </c>
      <c r="K7577" s="24">
        <v>145694</v>
      </c>
      <c r="L7577" s="24">
        <v>233111</v>
      </c>
      <c r="M7577" s="24">
        <v>187321</v>
      </c>
      <c r="N7577" s="24">
        <v>299714</v>
      </c>
      <c r="O7577" s="24">
        <v>249762</v>
      </c>
      <c r="P7577" s="24">
        <v>399619</v>
      </c>
      <c r="Q7577" s="24">
        <v>312202</v>
      </c>
      <c r="R7577" s="24">
        <v>499523</v>
      </c>
      <c r="S7577" s="24">
        <v>353829</v>
      </c>
      <c r="T7577" s="24">
        <v>566127</v>
      </c>
      <c r="U7577" s="24">
        <v>395456</v>
      </c>
      <c r="V7577" s="24">
        <v>632730</v>
      </c>
    </row>
    <row r="7578" spans="1:22" hidden="1" x14ac:dyDescent="0.3">
      <c r="A7578" s="55"/>
      <c r="B7578" s="55">
        <v>2023</v>
      </c>
      <c r="C7578" s="55" t="s">
        <v>560</v>
      </c>
      <c r="D7578" t="s">
        <v>159</v>
      </c>
      <c r="E7578" s="55" t="s">
        <v>528</v>
      </c>
      <c r="F7578" s="55" t="s">
        <v>403</v>
      </c>
      <c r="G7578" s="23">
        <v>1</v>
      </c>
      <c r="H7578" s="23" t="s">
        <v>14</v>
      </c>
      <c r="I7578" s="24">
        <v>139411</v>
      </c>
      <c r="J7578" s="24">
        <v>243970</v>
      </c>
      <c r="K7578" s="24">
        <v>181041</v>
      </c>
      <c r="L7578" s="24">
        <v>316822</v>
      </c>
      <c r="M7578" s="24">
        <v>216415</v>
      </c>
      <c r="N7578" s="24">
        <v>378726</v>
      </c>
      <c r="O7578" s="24">
        <v>258164</v>
      </c>
      <c r="P7578" s="24">
        <v>451786</v>
      </c>
      <c r="Q7578" s="24">
        <v>304670</v>
      </c>
      <c r="R7578" s="24">
        <v>533172</v>
      </c>
      <c r="S7578" s="24">
        <v>334260</v>
      </c>
      <c r="T7578" s="24">
        <v>584955</v>
      </c>
      <c r="U7578" s="24">
        <v>362136</v>
      </c>
      <c r="V7578" s="24">
        <v>633738</v>
      </c>
    </row>
    <row r="7579" spans="1:22" hidden="1" x14ac:dyDescent="0.3">
      <c r="A7579" s="55"/>
      <c r="B7579" s="55">
        <v>2023</v>
      </c>
      <c r="C7579" s="55" t="s">
        <v>560</v>
      </c>
      <c r="D7579" t="s">
        <v>159</v>
      </c>
      <c r="E7579" s="55" t="s">
        <v>528</v>
      </c>
      <c r="F7579" s="55" t="s">
        <v>403</v>
      </c>
      <c r="G7579" s="23">
        <v>2</v>
      </c>
      <c r="H7579" s="23" t="s">
        <v>30</v>
      </c>
      <c r="I7579" s="24">
        <v>116562</v>
      </c>
      <c r="J7579" s="24">
        <v>203983</v>
      </c>
      <c r="K7579" s="24">
        <v>155183</v>
      </c>
      <c r="L7579" s="24">
        <v>271571</v>
      </c>
      <c r="M7579" s="24">
        <v>191058</v>
      </c>
      <c r="N7579" s="24">
        <v>334351</v>
      </c>
      <c r="O7579" s="24">
        <v>240131</v>
      </c>
      <c r="P7579" s="24">
        <v>420230</v>
      </c>
      <c r="Q7579" s="24">
        <v>290320</v>
      </c>
      <c r="R7579" s="24">
        <v>508061</v>
      </c>
      <c r="S7579" s="24">
        <v>320542</v>
      </c>
      <c r="T7579" s="24">
        <v>560949</v>
      </c>
      <c r="U7579" s="24">
        <v>348833</v>
      </c>
      <c r="V7579" s="24">
        <v>610458</v>
      </c>
    </row>
    <row r="7580" spans="1:22" hidden="1" x14ac:dyDescent="0.3">
      <c r="A7580" s="55"/>
      <c r="B7580" s="55">
        <v>2023</v>
      </c>
      <c r="C7580" s="55" t="s">
        <v>560</v>
      </c>
      <c r="D7580" t="s">
        <v>159</v>
      </c>
      <c r="E7580" s="55" t="s">
        <v>528</v>
      </c>
      <c r="F7580" s="55" t="s">
        <v>403</v>
      </c>
      <c r="G7580" s="23">
        <v>3</v>
      </c>
      <c r="H7580" s="23" t="s">
        <v>31</v>
      </c>
      <c r="I7580" s="24">
        <v>107352</v>
      </c>
      <c r="J7580" s="24">
        <v>187866</v>
      </c>
      <c r="K7580" s="24">
        <v>148227</v>
      </c>
      <c r="L7580" s="24">
        <v>259397</v>
      </c>
      <c r="M7580" s="24">
        <v>187926</v>
      </c>
      <c r="N7580" s="24">
        <v>328870</v>
      </c>
      <c r="O7580" s="24">
        <v>245255</v>
      </c>
      <c r="P7580" s="24">
        <v>429197</v>
      </c>
      <c r="Q7580" s="24">
        <v>305467</v>
      </c>
      <c r="R7580" s="24">
        <v>534567</v>
      </c>
      <c r="S7580" s="24">
        <v>343687</v>
      </c>
      <c r="T7580" s="24">
        <v>601452</v>
      </c>
      <c r="U7580" s="24">
        <v>381317</v>
      </c>
      <c r="V7580" s="24">
        <v>667305</v>
      </c>
    </row>
    <row r="7581" spans="1:22" hidden="1" x14ac:dyDescent="0.3">
      <c r="A7581" s="55"/>
      <c r="B7581" s="55">
        <v>2023</v>
      </c>
      <c r="C7581" s="55" t="s">
        <v>560</v>
      </c>
      <c r="D7581" t="s">
        <v>159</v>
      </c>
      <c r="E7581" s="55" t="s">
        <v>528</v>
      </c>
      <c r="F7581" s="55" t="s">
        <v>403</v>
      </c>
      <c r="G7581" s="23">
        <v>4</v>
      </c>
      <c r="H7581" s="23" t="s">
        <v>29</v>
      </c>
      <c r="I7581" s="24">
        <v>120190</v>
      </c>
      <c r="J7581" s="24">
        <v>192304</v>
      </c>
      <c r="K7581" s="24">
        <v>168266</v>
      </c>
      <c r="L7581" s="24">
        <v>269226</v>
      </c>
      <c r="M7581" s="24">
        <v>216342</v>
      </c>
      <c r="N7581" s="24">
        <v>346148</v>
      </c>
      <c r="O7581" s="24">
        <v>288456</v>
      </c>
      <c r="P7581" s="24">
        <v>461530</v>
      </c>
      <c r="Q7581" s="24">
        <v>360570</v>
      </c>
      <c r="R7581" s="24">
        <v>576913</v>
      </c>
      <c r="S7581" s="24">
        <v>408646</v>
      </c>
      <c r="T7581" s="24">
        <v>653834</v>
      </c>
      <c r="U7581" s="24">
        <v>456722</v>
      </c>
      <c r="V7581" s="24">
        <v>730756</v>
      </c>
    </row>
    <row r="7582" spans="1:22" x14ac:dyDescent="0.3">
      <c r="B7582" s="54" t="s">
        <v>620</v>
      </c>
      <c r="C7582" t="s">
        <v>617</v>
      </c>
      <c r="D7582" t="s">
        <v>159</v>
      </c>
      <c r="E7582" t="s">
        <v>564</v>
      </c>
      <c r="F7582" s="58" t="s">
        <v>403</v>
      </c>
      <c r="G7582" s="23">
        <v>1</v>
      </c>
      <c r="H7582" s="23" t="s">
        <v>14</v>
      </c>
      <c r="I7582" s="24">
        <v>137829</v>
      </c>
      <c r="J7582" s="24">
        <v>241202</v>
      </c>
      <c r="K7582" s="24">
        <v>178809</v>
      </c>
      <c r="L7582" s="24">
        <v>312916</v>
      </c>
      <c r="M7582" s="24">
        <v>214371</v>
      </c>
      <c r="N7582" s="24">
        <v>375149</v>
      </c>
      <c r="O7582" s="24">
        <v>256318</v>
      </c>
      <c r="P7582" s="24">
        <v>448556</v>
      </c>
      <c r="Q7582" s="24">
        <v>302357</v>
      </c>
      <c r="R7582" s="24">
        <v>529126</v>
      </c>
      <c r="S7582" s="24">
        <v>331631</v>
      </c>
      <c r="T7582" s="24">
        <v>580355</v>
      </c>
      <c r="U7582" s="24">
        <v>358141</v>
      </c>
      <c r="V7582" s="24">
        <v>626747</v>
      </c>
    </row>
    <row r="7583" spans="1:22" x14ac:dyDescent="0.3">
      <c r="B7583" s="54" t="s">
        <v>620</v>
      </c>
      <c r="C7583" t="s">
        <v>617</v>
      </c>
      <c r="D7583" t="s">
        <v>159</v>
      </c>
      <c r="E7583" t="s">
        <v>564</v>
      </c>
      <c r="F7583" s="58" t="s">
        <v>403</v>
      </c>
      <c r="G7583" s="23">
        <v>2</v>
      </c>
      <c r="H7583" s="23" t="s">
        <v>30</v>
      </c>
      <c r="I7583" s="24">
        <v>119204</v>
      </c>
      <c r="J7583" s="24">
        <v>208607</v>
      </c>
      <c r="K7583" s="24">
        <v>156569</v>
      </c>
      <c r="L7583" s="24">
        <v>273996</v>
      </c>
      <c r="M7583" s="24">
        <v>190708</v>
      </c>
      <c r="N7583" s="24">
        <v>333739</v>
      </c>
      <c r="O7583" s="24">
        <v>234629</v>
      </c>
      <c r="P7583" s="24">
        <v>410601</v>
      </c>
      <c r="Q7583" s="24">
        <v>279465</v>
      </c>
      <c r="R7583" s="24">
        <v>489064</v>
      </c>
      <c r="S7583" s="24">
        <v>308795</v>
      </c>
      <c r="T7583" s="24">
        <v>540392</v>
      </c>
      <c r="U7583" s="24">
        <v>335729</v>
      </c>
      <c r="V7583" s="24">
        <v>587525</v>
      </c>
    </row>
    <row r="7584" spans="1:22" x14ac:dyDescent="0.3">
      <c r="B7584" s="54" t="s">
        <v>620</v>
      </c>
      <c r="C7584" t="s">
        <v>617</v>
      </c>
      <c r="D7584" t="s">
        <v>159</v>
      </c>
      <c r="E7584" t="s">
        <v>564</v>
      </c>
      <c r="F7584" s="58" t="s">
        <v>403</v>
      </c>
      <c r="G7584" s="23">
        <v>3</v>
      </c>
      <c r="H7584" s="23" t="s">
        <v>31</v>
      </c>
      <c r="I7584" s="24">
        <v>107748</v>
      </c>
      <c r="J7584" s="24">
        <v>188559</v>
      </c>
      <c r="K7584" s="24">
        <v>146420</v>
      </c>
      <c r="L7584" s="24">
        <v>256235</v>
      </c>
      <c r="M7584" s="24">
        <v>184987</v>
      </c>
      <c r="N7584" s="24">
        <v>323727</v>
      </c>
      <c r="O7584" s="24">
        <v>243370</v>
      </c>
      <c r="P7584" s="24">
        <v>425898</v>
      </c>
      <c r="Q7584" s="24">
        <v>301139</v>
      </c>
      <c r="R7584" s="24">
        <v>526993</v>
      </c>
      <c r="S7584" s="24">
        <v>338968</v>
      </c>
      <c r="T7584" s="24">
        <v>593194</v>
      </c>
      <c r="U7584" s="24">
        <v>376251</v>
      </c>
      <c r="V7584" s="24">
        <v>658439</v>
      </c>
    </row>
    <row r="7585" spans="1:22" x14ac:dyDescent="0.3">
      <c r="B7585" s="54" t="s">
        <v>620</v>
      </c>
      <c r="C7585" t="s">
        <v>617</v>
      </c>
      <c r="D7585" t="s">
        <v>159</v>
      </c>
      <c r="E7585" t="s">
        <v>564</v>
      </c>
      <c r="F7585" s="58" t="s">
        <v>403</v>
      </c>
      <c r="G7585" s="23">
        <v>4</v>
      </c>
      <c r="H7585" s="23" t="s">
        <v>29</v>
      </c>
      <c r="I7585" s="24">
        <v>121607</v>
      </c>
      <c r="J7585" s="24">
        <v>194572</v>
      </c>
      <c r="K7585" s="24">
        <v>170250</v>
      </c>
      <c r="L7585" s="24">
        <v>272400</v>
      </c>
      <c r="M7585" s="24">
        <v>218893</v>
      </c>
      <c r="N7585" s="24">
        <v>350229</v>
      </c>
      <c r="O7585" s="24">
        <v>291857</v>
      </c>
      <c r="P7585" s="24">
        <v>466972</v>
      </c>
      <c r="Q7585" s="24">
        <v>364822</v>
      </c>
      <c r="R7585" s="24">
        <v>583715</v>
      </c>
      <c r="S7585" s="24">
        <v>413465</v>
      </c>
      <c r="T7585" s="24">
        <v>661543</v>
      </c>
      <c r="U7585" s="24">
        <v>462107</v>
      </c>
      <c r="V7585" s="24">
        <v>739372</v>
      </c>
    </row>
    <row r="7586" spans="1:22" hidden="1" x14ac:dyDescent="0.3">
      <c r="A7586" s="55"/>
      <c r="B7586" s="55">
        <v>2023</v>
      </c>
      <c r="C7586" s="55" t="s">
        <v>533</v>
      </c>
      <c r="D7586" t="s">
        <v>170</v>
      </c>
      <c r="E7586" s="55" t="s">
        <v>536</v>
      </c>
      <c r="F7586" s="55" t="s">
        <v>439</v>
      </c>
      <c r="G7586" s="23">
        <v>1</v>
      </c>
      <c r="H7586" s="23" t="s">
        <v>14</v>
      </c>
      <c r="I7586" s="24">
        <v>125563</v>
      </c>
      <c r="J7586" s="24">
        <v>219735</v>
      </c>
      <c r="K7586" s="24">
        <v>162901</v>
      </c>
      <c r="L7586" s="24">
        <v>285077</v>
      </c>
      <c r="M7586" s="24">
        <v>194594</v>
      </c>
      <c r="N7586" s="24">
        <v>340540</v>
      </c>
      <c r="O7586" s="24">
        <v>231944</v>
      </c>
      <c r="P7586" s="24">
        <v>405902</v>
      </c>
      <c r="Q7586" s="24">
        <v>273593</v>
      </c>
      <c r="R7586" s="24">
        <v>478788</v>
      </c>
      <c r="S7586" s="24">
        <v>300108</v>
      </c>
      <c r="T7586" s="24">
        <v>525190</v>
      </c>
      <c r="U7586" s="24">
        <v>325035</v>
      </c>
      <c r="V7586" s="24">
        <v>568811</v>
      </c>
    </row>
    <row r="7587" spans="1:22" hidden="1" x14ac:dyDescent="0.3">
      <c r="A7587" s="55"/>
      <c r="B7587" s="55">
        <v>2023</v>
      </c>
      <c r="C7587" s="55" t="s">
        <v>533</v>
      </c>
      <c r="D7587" t="s">
        <v>170</v>
      </c>
      <c r="E7587" s="55" t="s">
        <v>536</v>
      </c>
      <c r="F7587" s="55" t="s">
        <v>439</v>
      </c>
      <c r="G7587" s="23">
        <v>2</v>
      </c>
      <c r="H7587" s="23" t="s">
        <v>30</v>
      </c>
      <c r="I7587" s="24">
        <v>105827</v>
      </c>
      <c r="J7587" s="24">
        <v>185197</v>
      </c>
      <c r="K7587" s="24">
        <v>140567</v>
      </c>
      <c r="L7587" s="24">
        <v>245992</v>
      </c>
      <c r="M7587" s="24">
        <v>172692</v>
      </c>
      <c r="N7587" s="24">
        <v>302211</v>
      </c>
      <c r="O7587" s="24">
        <v>216369</v>
      </c>
      <c r="P7587" s="24">
        <v>378646</v>
      </c>
      <c r="Q7587" s="24">
        <v>261199</v>
      </c>
      <c r="R7587" s="24">
        <v>457099</v>
      </c>
      <c r="S7587" s="24">
        <v>288260</v>
      </c>
      <c r="T7587" s="24">
        <v>504455</v>
      </c>
      <c r="U7587" s="24">
        <v>313545</v>
      </c>
      <c r="V7587" s="24">
        <v>548704</v>
      </c>
    </row>
    <row r="7588" spans="1:22" hidden="1" x14ac:dyDescent="0.3">
      <c r="A7588" s="55"/>
      <c r="B7588" s="55">
        <v>2023</v>
      </c>
      <c r="C7588" s="55" t="s">
        <v>533</v>
      </c>
      <c r="D7588" t="s">
        <v>170</v>
      </c>
      <c r="E7588" s="55" t="s">
        <v>536</v>
      </c>
      <c r="F7588" s="55" t="s">
        <v>439</v>
      </c>
      <c r="G7588" s="23">
        <v>3</v>
      </c>
      <c r="H7588" s="23" t="s">
        <v>31</v>
      </c>
      <c r="I7588" s="24">
        <v>98006</v>
      </c>
      <c r="J7588" s="24">
        <v>171511</v>
      </c>
      <c r="K7588" s="24">
        <v>135424</v>
      </c>
      <c r="L7588" s="24">
        <v>236992</v>
      </c>
      <c r="M7588" s="24">
        <v>171827</v>
      </c>
      <c r="N7588" s="24">
        <v>300697</v>
      </c>
      <c r="O7588" s="24">
        <v>224514</v>
      </c>
      <c r="P7588" s="24">
        <v>392899</v>
      </c>
      <c r="Q7588" s="24">
        <v>279690</v>
      </c>
      <c r="R7588" s="24">
        <v>489458</v>
      </c>
      <c r="S7588" s="24">
        <v>314815</v>
      </c>
      <c r="T7588" s="24">
        <v>550927</v>
      </c>
      <c r="U7588" s="24">
        <v>349431</v>
      </c>
      <c r="V7588" s="24">
        <v>611504</v>
      </c>
    </row>
    <row r="7589" spans="1:22" hidden="1" x14ac:dyDescent="0.3">
      <c r="A7589" s="55"/>
      <c r="B7589" s="55">
        <v>2023</v>
      </c>
      <c r="C7589" s="55" t="s">
        <v>533</v>
      </c>
      <c r="D7589" t="s">
        <v>170</v>
      </c>
      <c r="E7589" s="55" t="s">
        <v>536</v>
      </c>
      <c r="F7589" s="55" t="s">
        <v>439</v>
      </c>
      <c r="G7589" s="23">
        <v>4</v>
      </c>
      <c r="H7589" s="23" t="s">
        <v>29</v>
      </c>
      <c r="I7589" s="24">
        <v>108270</v>
      </c>
      <c r="J7589" s="24">
        <v>173231</v>
      </c>
      <c r="K7589" s="24">
        <v>151578</v>
      </c>
      <c r="L7589" s="24">
        <v>242524</v>
      </c>
      <c r="M7589" s="24">
        <v>194885</v>
      </c>
      <c r="N7589" s="24">
        <v>311817</v>
      </c>
      <c r="O7589" s="24">
        <v>259847</v>
      </c>
      <c r="P7589" s="24">
        <v>415756</v>
      </c>
      <c r="Q7589" s="24">
        <v>324809</v>
      </c>
      <c r="R7589" s="24">
        <v>519694</v>
      </c>
      <c r="S7589" s="24">
        <v>368117</v>
      </c>
      <c r="T7589" s="24">
        <v>588987</v>
      </c>
      <c r="U7589" s="24">
        <v>411425</v>
      </c>
      <c r="V7589" s="24">
        <v>658280</v>
      </c>
    </row>
    <row r="7590" spans="1:22" x14ac:dyDescent="0.3">
      <c r="B7590" s="54" t="s">
        <v>620</v>
      </c>
      <c r="C7590" t="s">
        <v>609</v>
      </c>
      <c r="D7590" t="s">
        <v>170</v>
      </c>
      <c r="E7590" t="s">
        <v>536</v>
      </c>
      <c r="F7590" s="58" t="s">
        <v>439</v>
      </c>
      <c r="G7590" s="23">
        <v>1</v>
      </c>
      <c r="H7590" s="23" t="s">
        <v>14</v>
      </c>
      <c r="I7590" s="24">
        <v>124050</v>
      </c>
      <c r="J7590" s="24">
        <v>217087</v>
      </c>
      <c r="K7590" s="24">
        <v>160841</v>
      </c>
      <c r="L7590" s="24">
        <v>281471</v>
      </c>
      <c r="M7590" s="24">
        <v>192768</v>
      </c>
      <c r="N7590" s="24">
        <v>337345</v>
      </c>
      <c r="O7590" s="24">
        <v>230397</v>
      </c>
      <c r="P7590" s="24">
        <v>403195</v>
      </c>
      <c r="Q7590" s="24">
        <v>271703</v>
      </c>
      <c r="R7590" s="24">
        <v>475480</v>
      </c>
      <c r="S7590" s="24">
        <v>297974</v>
      </c>
      <c r="T7590" s="24">
        <v>521455</v>
      </c>
      <c r="U7590" s="24">
        <v>321707</v>
      </c>
      <c r="V7590" s="24">
        <v>562988</v>
      </c>
    </row>
    <row r="7591" spans="1:22" x14ac:dyDescent="0.3">
      <c r="B7591" s="54" t="s">
        <v>620</v>
      </c>
      <c r="C7591" t="s">
        <v>609</v>
      </c>
      <c r="D7591" t="s">
        <v>170</v>
      </c>
      <c r="E7591" t="s">
        <v>536</v>
      </c>
      <c r="F7591" s="58" t="s">
        <v>439</v>
      </c>
      <c r="G7591" s="23">
        <v>2</v>
      </c>
      <c r="H7591" s="23" t="s">
        <v>30</v>
      </c>
      <c r="I7591" s="24">
        <v>107674</v>
      </c>
      <c r="J7591" s="24">
        <v>188430</v>
      </c>
      <c r="K7591" s="24">
        <v>141287</v>
      </c>
      <c r="L7591" s="24">
        <v>247252</v>
      </c>
      <c r="M7591" s="24">
        <v>171963</v>
      </c>
      <c r="N7591" s="24">
        <v>300935</v>
      </c>
      <c r="O7591" s="24">
        <v>211328</v>
      </c>
      <c r="P7591" s="24">
        <v>369824</v>
      </c>
      <c r="Q7591" s="24">
        <v>251575</v>
      </c>
      <c r="R7591" s="24">
        <v>440256</v>
      </c>
      <c r="S7591" s="24">
        <v>277917</v>
      </c>
      <c r="T7591" s="24">
        <v>486355</v>
      </c>
      <c r="U7591" s="24">
        <v>302067</v>
      </c>
      <c r="V7591" s="24">
        <v>528618</v>
      </c>
    </row>
    <row r="7592" spans="1:22" x14ac:dyDescent="0.3">
      <c r="B7592" s="54" t="s">
        <v>620</v>
      </c>
      <c r="C7592" t="s">
        <v>609</v>
      </c>
      <c r="D7592" t="s">
        <v>170</v>
      </c>
      <c r="E7592" t="s">
        <v>536</v>
      </c>
      <c r="F7592" s="58" t="s">
        <v>439</v>
      </c>
      <c r="G7592" s="23">
        <v>3</v>
      </c>
      <c r="H7592" s="23" t="s">
        <v>31</v>
      </c>
      <c r="I7592" s="24">
        <v>97774</v>
      </c>
      <c r="J7592" s="24">
        <v>171104</v>
      </c>
      <c r="K7592" s="24">
        <v>132991</v>
      </c>
      <c r="L7592" s="24">
        <v>232734</v>
      </c>
      <c r="M7592" s="24">
        <v>168115</v>
      </c>
      <c r="N7592" s="24">
        <v>294201</v>
      </c>
      <c r="O7592" s="24">
        <v>221271</v>
      </c>
      <c r="P7592" s="24">
        <v>387224</v>
      </c>
      <c r="Q7592" s="24">
        <v>273886</v>
      </c>
      <c r="R7592" s="24">
        <v>479300</v>
      </c>
      <c r="S7592" s="24">
        <v>308362</v>
      </c>
      <c r="T7592" s="24">
        <v>539633</v>
      </c>
      <c r="U7592" s="24">
        <v>342357</v>
      </c>
      <c r="V7592" s="24">
        <v>599125</v>
      </c>
    </row>
    <row r="7593" spans="1:22" x14ac:dyDescent="0.3">
      <c r="B7593" s="54" t="s">
        <v>620</v>
      </c>
      <c r="C7593" t="s">
        <v>609</v>
      </c>
      <c r="D7593" t="s">
        <v>170</v>
      </c>
      <c r="E7593" t="s">
        <v>536</v>
      </c>
      <c r="F7593" s="58" t="s">
        <v>439</v>
      </c>
      <c r="G7593" s="23">
        <v>4</v>
      </c>
      <c r="H7593" s="23" t="s">
        <v>29</v>
      </c>
      <c r="I7593" s="24">
        <v>109459</v>
      </c>
      <c r="J7593" s="24">
        <v>175135</v>
      </c>
      <c r="K7593" s="24">
        <v>153243</v>
      </c>
      <c r="L7593" s="24">
        <v>245188</v>
      </c>
      <c r="M7593" s="24">
        <v>197026</v>
      </c>
      <c r="N7593" s="24">
        <v>315242</v>
      </c>
      <c r="O7593" s="24">
        <v>262702</v>
      </c>
      <c r="P7593" s="24">
        <v>420323</v>
      </c>
      <c r="Q7593" s="24">
        <v>328377</v>
      </c>
      <c r="R7593" s="24">
        <v>525404</v>
      </c>
      <c r="S7593" s="24">
        <v>372161</v>
      </c>
      <c r="T7593" s="24">
        <v>595458</v>
      </c>
      <c r="U7593" s="24">
        <v>415945</v>
      </c>
      <c r="V7593" s="24">
        <v>665511</v>
      </c>
    </row>
    <row r="7594" spans="1:22" hidden="1" x14ac:dyDescent="0.3">
      <c r="A7594" s="55"/>
      <c r="B7594" s="55">
        <v>2023</v>
      </c>
      <c r="C7594" s="55" t="s">
        <v>573</v>
      </c>
      <c r="D7594" t="s">
        <v>153</v>
      </c>
      <c r="E7594" s="55" t="s">
        <v>575</v>
      </c>
      <c r="F7594" s="55" t="s">
        <v>398</v>
      </c>
      <c r="G7594" s="23">
        <v>1</v>
      </c>
      <c r="H7594" s="23" t="s">
        <v>14</v>
      </c>
      <c r="I7594" s="24">
        <v>110243</v>
      </c>
      <c r="J7594" s="24">
        <v>192926</v>
      </c>
      <c r="K7594" s="24">
        <v>143319</v>
      </c>
      <c r="L7594" s="24">
        <v>250808</v>
      </c>
      <c r="M7594" s="24">
        <v>171458</v>
      </c>
      <c r="N7594" s="24">
        <v>300051</v>
      </c>
      <c r="O7594" s="24">
        <v>204722</v>
      </c>
      <c r="P7594" s="24">
        <v>358263</v>
      </c>
      <c r="Q7594" s="24">
        <v>241734</v>
      </c>
      <c r="R7594" s="24">
        <v>423035</v>
      </c>
      <c r="S7594" s="24">
        <v>265269</v>
      </c>
      <c r="T7594" s="24">
        <v>464220</v>
      </c>
      <c r="U7594" s="24">
        <v>287492</v>
      </c>
      <c r="V7594" s="24">
        <v>503110</v>
      </c>
    </row>
    <row r="7595" spans="1:22" hidden="1" x14ac:dyDescent="0.3">
      <c r="A7595" s="55"/>
      <c r="B7595" s="55">
        <v>2023</v>
      </c>
      <c r="C7595" s="55" t="s">
        <v>573</v>
      </c>
      <c r="D7595" t="s">
        <v>153</v>
      </c>
      <c r="E7595" s="55" t="s">
        <v>575</v>
      </c>
      <c r="F7595" s="55" t="s">
        <v>398</v>
      </c>
      <c r="G7595" s="23">
        <v>2</v>
      </c>
      <c r="H7595" s="23" t="s">
        <v>30</v>
      </c>
      <c r="I7595" s="24">
        <v>91333</v>
      </c>
      <c r="J7595" s="24">
        <v>159832</v>
      </c>
      <c r="K7595" s="24">
        <v>121919</v>
      </c>
      <c r="L7595" s="24">
        <v>213358</v>
      </c>
      <c r="M7595" s="24">
        <v>150472</v>
      </c>
      <c r="N7595" s="24">
        <v>263326</v>
      </c>
      <c r="O7595" s="24">
        <v>189799</v>
      </c>
      <c r="P7595" s="24">
        <v>332148</v>
      </c>
      <c r="Q7595" s="24">
        <v>229859</v>
      </c>
      <c r="R7595" s="24">
        <v>402253</v>
      </c>
      <c r="S7595" s="24">
        <v>253916</v>
      </c>
      <c r="T7595" s="24">
        <v>444353</v>
      </c>
      <c r="U7595" s="24">
        <v>276483</v>
      </c>
      <c r="V7595" s="24">
        <v>483845</v>
      </c>
    </row>
    <row r="7596" spans="1:22" hidden="1" x14ac:dyDescent="0.3">
      <c r="A7596" s="55"/>
      <c r="B7596" s="55">
        <v>2023</v>
      </c>
      <c r="C7596" s="55" t="s">
        <v>573</v>
      </c>
      <c r="D7596" t="s">
        <v>153</v>
      </c>
      <c r="E7596" s="55" t="s">
        <v>575</v>
      </c>
      <c r="F7596" s="55" t="s">
        <v>398</v>
      </c>
      <c r="G7596" s="23">
        <v>3</v>
      </c>
      <c r="H7596" s="23" t="s">
        <v>31</v>
      </c>
      <c r="I7596" s="24">
        <v>83578</v>
      </c>
      <c r="J7596" s="24">
        <v>146261</v>
      </c>
      <c r="K7596" s="24">
        <v>115299</v>
      </c>
      <c r="L7596" s="24">
        <v>201773</v>
      </c>
      <c r="M7596" s="24">
        <v>146047</v>
      </c>
      <c r="N7596" s="24">
        <v>255583</v>
      </c>
      <c r="O7596" s="24">
        <v>190333</v>
      </c>
      <c r="P7596" s="24">
        <v>333083</v>
      </c>
      <c r="Q7596" s="24">
        <v>237004</v>
      </c>
      <c r="R7596" s="24">
        <v>414757</v>
      </c>
      <c r="S7596" s="24">
        <v>266529</v>
      </c>
      <c r="T7596" s="24">
        <v>466425</v>
      </c>
      <c r="U7596" s="24">
        <v>295564</v>
      </c>
      <c r="V7596" s="24">
        <v>517238</v>
      </c>
    </row>
    <row r="7597" spans="1:22" hidden="1" x14ac:dyDescent="0.3">
      <c r="A7597" s="55"/>
      <c r="B7597" s="55">
        <v>2023</v>
      </c>
      <c r="C7597" s="55" t="s">
        <v>573</v>
      </c>
      <c r="D7597" t="s">
        <v>153</v>
      </c>
      <c r="E7597" s="55" t="s">
        <v>575</v>
      </c>
      <c r="F7597" s="55" t="s">
        <v>398</v>
      </c>
      <c r="G7597" s="23">
        <v>4</v>
      </c>
      <c r="H7597" s="23" t="s">
        <v>29</v>
      </c>
      <c r="I7597" s="24">
        <v>95025</v>
      </c>
      <c r="J7597" s="24">
        <v>152039</v>
      </c>
      <c r="K7597" s="24">
        <v>133034</v>
      </c>
      <c r="L7597" s="24">
        <v>212855</v>
      </c>
      <c r="M7597" s="24">
        <v>171044</v>
      </c>
      <c r="N7597" s="24">
        <v>273671</v>
      </c>
      <c r="O7597" s="24">
        <v>228059</v>
      </c>
      <c r="P7597" s="24">
        <v>364894</v>
      </c>
      <c r="Q7597" s="24">
        <v>285074</v>
      </c>
      <c r="R7597" s="24">
        <v>456118</v>
      </c>
      <c r="S7597" s="24">
        <v>323084</v>
      </c>
      <c r="T7597" s="24">
        <v>516934</v>
      </c>
      <c r="U7597" s="24">
        <v>361093</v>
      </c>
      <c r="V7597" s="24">
        <v>577749</v>
      </c>
    </row>
    <row r="7598" spans="1:22" x14ac:dyDescent="0.3">
      <c r="B7598" s="54" t="s">
        <v>620</v>
      </c>
      <c r="C7598" t="s">
        <v>618</v>
      </c>
      <c r="D7598" t="s">
        <v>153</v>
      </c>
      <c r="E7598" t="s">
        <v>575</v>
      </c>
      <c r="F7598" s="58" t="s">
        <v>398</v>
      </c>
      <c r="G7598" s="23">
        <v>1</v>
      </c>
      <c r="H7598" s="23" t="s">
        <v>14</v>
      </c>
      <c r="I7598" s="24">
        <v>108695</v>
      </c>
      <c r="J7598" s="24">
        <v>190216</v>
      </c>
      <c r="K7598" s="24">
        <v>141139</v>
      </c>
      <c r="L7598" s="24">
        <v>246994</v>
      </c>
      <c r="M7598" s="24">
        <v>169293</v>
      </c>
      <c r="N7598" s="24">
        <v>296263</v>
      </c>
      <c r="O7598" s="24">
        <v>202545</v>
      </c>
      <c r="P7598" s="24">
        <v>354454</v>
      </c>
      <c r="Q7598" s="24">
        <v>239035</v>
      </c>
      <c r="R7598" s="24">
        <v>418310</v>
      </c>
      <c r="S7598" s="24">
        <v>262225</v>
      </c>
      <c r="T7598" s="24">
        <v>458893</v>
      </c>
      <c r="U7598" s="24">
        <v>283306</v>
      </c>
      <c r="V7598" s="24">
        <v>495786</v>
      </c>
    </row>
    <row r="7599" spans="1:22" x14ac:dyDescent="0.3">
      <c r="B7599" s="54" t="s">
        <v>620</v>
      </c>
      <c r="C7599" t="s">
        <v>618</v>
      </c>
      <c r="D7599" t="s">
        <v>153</v>
      </c>
      <c r="E7599" t="s">
        <v>575</v>
      </c>
      <c r="F7599" s="58" t="s">
        <v>398</v>
      </c>
      <c r="G7599" s="23">
        <v>2</v>
      </c>
      <c r="H7599" s="23" t="s">
        <v>30</v>
      </c>
      <c r="I7599" s="24">
        <v>93471</v>
      </c>
      <c r="J7599" s="24">
        <v>163574</v>
      </c>
      <c r="K7599" s="24">
        <v>122960</v>
      </c>
      <c r="L7599" s="24">
        <v>215181</v>
      </c>
      <c r="M7599" s="24">
        <v>149951</v>
      </c>
      <c r="N7599" s="24">
        <v>262414</v>
      </c>
      <c r="O7599" s="24">
        <v>184817</v>
      </c>
      <c r="P7599" s="24">
        <v>323430</v>
      </c>
      <c r="Q7599" s="24">
        <v>220323</v>
      </c>
      <c r="R7599" s="24">
        <v>385564</v>
      </c>
      <c r="S7599" s="24">
        <v>243531</v>
      </c>
      <c r="T7599" s="24">
        <v>426179</v>
      </c>
      <c r="U7599" s="24">
        <v>264895</v>
      </c>
      <c r="V7599" s="24">
        <v>463567</v>
      </c>
    </row>
    <row r="7600" spans="1:22" x14ac:dyDescent="0.3">
      <c r="B7600" s="54" t="s">
        <v>620</v>
      </c>
      <c r="C7600" t="s">
        <v>618</v>
      </c>
      <c r="D7600" t="s">
        <v>153</v>
      </c>
      <c r="E7600" t="s">
        <v>575</v>
      </c>
      <c r="F7600" s="58" t="s">
        <v>398</v>
      </c>
      <c r="G7600" s="23">
        <v>3</v>
      </c>
      <c r="H7600" s="23" t="s">
        <v>31</v>
      </c>
      <c r="I7600" s="24">
        <v>83868</v>
      </c>
      <c r="J7600" s="24">
        <v>146770</v>
      </c>
      <c r="K7600" s="24">
        <v>113797</v>
      </c>
      <c r="L7600" s="24">
        <v>199144</v>
      </c>
      <c r="M7600" s="24">
        <v>143639</v>
      </c>
      <c r="N7600" s="24">
        <v>251369</v>
      </c>
      <c r="O7600" s="24">
        <v>188839</v>
      </c>
      <c r="P7600" s="24">
        <v>330468</v>
      </c>
      <c r="Q7600" s="24">
        <v>233536</v>
      </c>
      <c r="R7600" s="24">
        <v>408688</v>
      </c>
      <c r="S7600" s="24">
        <v>262776</v>
      </c>
      <c r="T7600" s="24">
        <v>459857</v>
      </c>
      <c r="U7600" s="24">
        <v>291569</v>
      </c>
      <c r="V7600" s="24">
        <v>510245</v>
      </c>
    </row>
    <row r="7601" spans="1:22" x14ac:dyDescent="0.3">
      <c r="B7601" s="54" t="s">
        <v>620</v>
      </c>
      <c r="C7601" t="s">
        <v>618</v>
      </c>
      <c r="D7601" t="s">
        <v>153</v>
      </c>
      <c r="E7601" t="s">
        <v>575</v>
      </c>
      <c r="F7601" s="58" t="s">
        <v>398</v>
      </c>
      <c r="G7601" s="23">
        <v>4</v>
      </c>
      <c r="H7601" s="23" t="s">
        <v>29</v>
      </c>
      <c r="I7601" s="24">
        <v>95888</v>
      </c>
      <c r="J7601" s="24">
        <v>153421</v>
      </c>
      <c r="K7601" s="24">
        <v>134244</v>
      </c>
      <c r="L7601" s="24">
        <v>214790</v>
      </c>
      <c r="M7601" s="24">
        <v>172599</v>
      </c>
      <c r="N7601" s="24">
        <v>276158</v>
      </c>
      <c r="O7601" s="24">
        <v>230132</v>
      </c>
      <c r="P7601" s="24">
        <v>368211</v>
      </c>
      <c r="Q7601" s="24">
        <v>287665</v>
      </c>
      <c r="R7601" s="24">
        <v>460264</v>
      </c>
      <c r="S7601" s="24">
        <v>326020</v>
      </c>
      <c r="T7601" s="24">
        <v>521632</v>
      </c>
      <c r="U7601" s="24">
        <v>364376</v>
      </c>
      <c r="V7601" s="24">
        <v>583001</v>
      </c>
    </row>
    <row r="7602" spans="1:22" hidden="1" x14ac:dyDescent="0.3">
      <c r="A7602" s="55"/>
      <c r="B7602" s="55">
        <v>2023</v>
      </c>
      <c r="C7602" s="55" t="s">
        <v>585</v>
      </c>
      <c r="D7602" t="s">
        <v>74</v>
      </c>
      <c r="E7602" s="55" t="s">
        <v>587</v>
      </c>
      <c r="F7602" s="55" t="s">
        <v>82</v>
      </c>
      <c r="G7602" s="23">
        <v>1</v>
      </c>
      <c r="H7602" s="23" t="s">
        <v>14</v>
      </c>
      <c r="I7602" s="24">
        <v>142340</v>
      </c>
      <c r="J7602" s="24">
        <v>249095</v>
      </c>
      <c r="K7602" s="24">
        <v>184380</v>
      </c>
      <c r="L7602" s="24">
        <v>322666</v>
      </c>
      <c r="M7602" s="24">
        <v>220002</v>
      </c>
      <c r="N7602" s="24">
        <v>385004</v>
      </c>
      <c r="O7602" s="24">
        <v>261881</v>
      </c>
      <c r="P7602" s="24">
        <v>458291</v>
      </c>
      <c r="Q7602" s="24">
        <v>308659</v>
      </c>
      <c r="R7602" s="24">
        <v>540153</v>
      </c>
      <c r="S7602" s="24">
        <v>338468</v>
      </c>
      <c r="T7602" s="24">
        <v>592319</v>
      </c>
      <c r="U7602" s="24">
        <v>366394</v>
      </c>
      <c r="V7602" s="24">
        <v>641190</v>
      </c>
    </row>
    <row r="7603" spans="1:22" hidden="1" x14ac:dyDescent="0.3">
      <c r="A7603" s="55"/>
      <c r="B7603" s="55">
        <v>2023</v>
      </c>
      <c r="C7603" s="55" t="s">
        <v>585</v>
      </c>
      <c r="D7603" t="s">
        <v>74</v>
      </c>
      <c r="E7603" s="55" t="s">
        <v>587</v>
      </c>
      <c r="F7603" s="55" t="s">
        <v>82</v>
      </c>
      <c r="G7603" s="23">
        <v>2</v>
      </c>
      <c r="H7603" s="23" t="s">
        <v>30</v>
      </c>
      <c r="I7603" s="24">
        <v>121518</v>
      </c>
      <c r="J7603" s="24">
        <v>212657</v>
      </c>
      <c r="K7603" s="24">
        <v>160817</v>
      </c>
      <c r="L7603" s="24">
        <v>281429</v>
      </c>
      <c r="M7603" s="24">
        <v>196895</v>
      </c>
      <c r="N7603" s="24">
        <v>344566</v>
      </c>
      <c r="O7603" s="24">
        <v>245448</v>
      </c>
      <c r="P7603" s="24">
        <v>429535</v>
      </c>
      <c r="Q7603" s="24">
        <v>295583</v>
      </c>
      <c r="R7603" s="24">
        <v>517270</v>
      </c>
      <c r="S7603" s="24">
        <v>325968</v>
      </c>
      <c r="T7603" s="24">
        <v>570443</v>
      </c>
      <c r="U7603" s="24">
        <v>354272</v>
      </c>
      <c r="V7603" s="24">
        <v>619976</v>
      </c>
    </row>
    <row r="7604" spans="1:22" hidden="1" x14ac:dyDescent="0.3">
      <c r="A7604" s="55"/>
      <c r="B7604" s="55">
        <v>2023</v>
      </c>
      <c r="C7604" s="55" t="s">
        <v>585</v>
      </c>
      <c r="D7604" t="s">
        <v>74</v>
      </c>
      <c r="E7604" s="55" t="s">
        <v>587</v>
      </c>
      <c r="F7604" s="55" t="s">
        <v>82</v>
      </c>
      <c r="G7604" s="23">
        <v>3</v>
      </c>
      <c r="H7604" s="23" t="s">
        <v>31</v>
      </c>
      <c r="I7604" s="24">
        <v>113523</v>
      </c>
      <c r="J7604" s="24">
        <v>198666</v>
      </c>
      <c r="K7604" s="24">
        <v>157050</v>
      </c>
      <c r="L7604" s="24">
        <v>274837</v>
      </c>
      <c r="M7604" s="24">
        <v>199505</v>
      </c>
      <c r="N7604" s="24">
        <v>349134</v>
      </c>
      <c r="O7604" s="24">
        <v>261166</v>
      </c>
      <c r="P7604" s="24">
        <v>457041</v>
      </c>
      <c r="Q7604" s="24">
        <v>325453</v>
      </c>
      <c r="R7604" s="24">
        <v>569543</v>
      </c>
      <c r="S7604" s="24">
        <v>366561</v>
      </c>
      <c r="T7604" s="24">
        <v>641481</v>
      </c>
      <c r="U7604" s="24">
        <v>407130</v>
      </c>
      <c r="V7604" s="24">
        <v>712478</v>
      </c>
    </row>
    <row r="7605" spans="1:22" hidden="1" x14ac:dyDescent="0.3">
      <c r="A7605" s="55"/>
      <c r="B7605" s="55">
        <v>2023</v>
      </c>
      <c r="C7605" s="55" t="s">
        <v>585</v>
      </c>
      <c r="D7605" t="s">
        <v>74</v>
      </c>
      <c r="E7605" s="55" t="s">
        <v>587</v>
      </c>
      <c r="F7605" s="55" t="s">
        <v>82</v>
      </c>
      <c r="G7605" s="23">
        <v>4</v>
      </c>
      <c r="H7605" s="23" t="s">
        <v>29</v>
      </c>
      <c r="I7605" s="24">
        <v>122771</v>
      </c>
      <c r="J7605" s="24">
        <v>196434</v>
      </c>
      <c r="K7605" s="24">
        <v>171880</v>
      </c>
      <c r="L7605" s="24">
        <v>275007</v>
      </c>
      <c r="M7605" s="24">
        <v>220988</v>
      </c>
      <c r="N7605" s="24">
        <v>353581</v>
      </c>
      <c r="O7605" s="24">
        <v>294651</v>
      </c>
      <c r="P7605" s="24">
        <v>471441</v>
      </c>
      <c r="Q7605" s="24">
        <v>368314</v>
      </c>
      <c r="R7605" s="24">
        <v>589302</v>
      </c>
      <c r="S7605" s="24">
        <v>417422</v>
      </c>
      <c r="T7605" s="24">
        <v>667875</v>
      </c>
      <c r="U7605" s="24">
        <v>466530</v>
      </c>
      <c r="V7605" s="24">
        <v>746449</v>
      </c>
    </row>
    <row r="7606" spans="1:22" x14ac:dyDescent="0.3">
      <c r="B7606" s="54" t="s">
        <v>620</v>
      </c>
      <c r="C7606" t="s">
        <v>610</v>
      </c>
      <c r="D7606" t="s">
        <v>74</v>
      </c>
      <c r="E7606" t="s">
        <v>587</v>
      </c>
      <c r="F7606" s="58" t="s">
        <v>82</v>
      </c>
      <c r="G7606" s="23">
        <v>1</v>
      </c>
      <c r="H7606" s="23" t="s">
        <v>14</v>
      </c>
      <c r="I7606" s="24">
        <v>140161</v>
      </c>
      <c r="J7606" s="24">
        <v>245282</v>
      </c>
      <c r="K7606" s="24">
        <v>181438</v>
      </c>
      <c r="L7606" s="24">
        <v>317516</v>
      </c>
      <c r="M7606" s="24">
        <v>217261</v>
      </c>
      <c r="N7606" s="24">
        <v>380207</v>
      </c>
      <c r="O7606" s="24">
        <v>259380</v>
      </c>
      <c r="P7606" s="24">
        <v>453916</v>
      </c>
      <c r="Q7606" s="24">
        <v>305633</v>
      </c>
      <c r="R7606" s="24">
        <v>534857</v>
      </c>
      <c r="S7606" s="24">
        <v>335076</v>
      </c>
      <c r="T7606" s="24">
        <v>586383</v>
      </c>
      <c r="U7606" s="24">
        <v>361488</v>
      </c>
      <c r="V7606" s="24">
        <v>632605</v>
      </c>
    </row>
    <row r="7607" spans="1:22" x14ac:dyDescent="0.3">
      <c r="B7607" s="54" t="s">
        <v>620</v>
      </c>
      <c r="C7607" t="s">
        <v>610</v>
      </c>
      <c r="D7607" t="s">
        <v>74</v>
      </c>
      <c r="E7607" t="s">
        <v>587</v>
      </c>
      <c r="F7607" s="58" t="s">
        <v>82</v>
      </c>
      <c r="G7607" s="23">
        <v>2</v>
      </c>
      <c r="H7607" s="23" t="s">
        <v>30</v>
      </c>
      <c r="I7607" s="24">
        <v>122892</v>
      </c>
      <c r="J7607" s="24">
        <v>215061</v>
      </c>
      <c r="K7607" s="24">
        <v>160817</v>
      </c>
      <c r="L7607" s="24">
        <v>281430</v>
      </c>
      <c r="M7607" s="24">
        <v>195321</v>
      </c>
      <c r="N7607" s="24">
        <v>341811</v>
      </c>
      <c r="O7607" s="24">
        <v>239271</v>
      </c>
      <c r="P7607" s="24">
        <v>418725</v>
      </c>
      <c r="Q7607" s="24">
        <v>284407</v>
      </c>
      <c r="R7607" s="24">
        <v>497713</v>
      </c>
      <c r="S7607" s="24">
        <v>313991</v>
      </c>
      <c r="T7607" s="24">
        <v>549485</v>
      </c>
      <c r="U7607" s="24">
        <v>340991</v>
      </c>
      <c r="V7607" s="24">
        <v>596735</v>
      </c>
    </row>
    <row r="7608" spans="1:22" x14ac:dyDescent="0.3">
      <c r="B7608" s="54" t="s">
        <v>620</v>
      </c>
      <c r="C7608" t="s">
        <v>610</v>
      </c>
      <c r="D7608" t="s">
        <v>74</v>
      </c>
      <c r="E7608" t="s">
        <v>587</v>
      </c>
      <c r="F7608" s="58" t="s">
        <v>82</v>
      </c>
      <c r="G7608" s="23">
        <v>3</v>
      </c>
      <c r="H7608" s="23" t="s">
        <v>31</v>
      </c>
      <c r="I7608" s="24">
        <v>113013</v>
      </c>
      <c r="J7608" s="24">
        <v>197774</v>
      </c>
      <c r="K7608" s="24">
        <v>154114</v>
      </c>
      <c r="L7608" s="24">
        <v>269699</v>
      </c>
      <c r="M7608" s="24">
        <v>195117</v>
      </c>
      <c r="N7608" s="24">
        <v>341454</v>
      </c>
      <c r="O7608" s="24">
        <v>257115</v>
      </c>
      <c r="P7608" s="24">
        <v>449952</v>
      </c>
      <c r="Q7608" s="24">
        <v>318544</v>
      </c>
      <c r="R7608" s="24">
        <v>557452</v>
      </c>
      <c r="S7608" s="24">
        <v>358863</v>
      </c>
      <c r="T7608" s="24">
        <v>628011</v>
      </c>
      <c r="U7608" s="24">
        <v>398676</v>
      </c>
      <c r="V7608" s="24">
        <v>697682</v>
      </c>
    </row>
    <row r="7609" spans="1:22" x14ac:dyDescent="0.3">
      <c r="B7609" s="54" t="s">
        <v>620</v>
      </c>
      <c r="C7609" t="s">
        <v>610</v>
      </c>
      <c r="D7609" t="s">
        <v>74</v>
      </c>
      <c r="E7609" t="s">
        <v>587</v>
      </c>
      <c r="F7609" s="58" t="s">
        <v>82</v>
      </c>
      <c r="G7609" s="23">
        <v>4</v>
      </c>
      <c r="H7609" s="23" t="s">
        <v>29</v>
      </c>
      <c r="I7609" s="24">
        <v>123706</v>
      </c>
      <c r="J7609" s="24">
        <v>197930</v>
      </c>
      <c r="K7609" s="24">
        <v>173189</v>
      </c>
      <c r="L7609" s="24">
        <v>277102</v>
      </c>
      <c r="M7609" s="24">
        <v>222671</v>
      </c>
      <c r="N7609" s="24">
        <v>356274</v>
      </c>
      <c r="O7609" s="24">
        <v>296895</v>
      </c>
      <c r="P7609" s="24">
        <v>475032</v>
      </c>
      <c r="Q7609" s="24">
        <v>371118</v>
      </c>
      <c r="R7609" s="24">
        <v>593789</v>
      </c>
      <c r="S7609" s="24">
        <v>420601</v>
      </c>
      <c r="T7609" s="24">
        <v>672961</v>
      </c>
      <c r="U7609" s="24">
        <v>470083</v>
      </c>
      <c r="V7609" s="24">
        <v>752133</v>
      </c>
    </row>
    <row r="7610" spans="1:22" hidden="1" x14ac:dyDescent="0.3">
      <c r="A7610" s="55"/>
      <c r="B7610" s="55">
        <v>2023</v>
      </c>
      <c r="C7610" s="55" t="s">
        <v>578</v>
      </c>
      <c r="D7610" t="s">
        <v>177</v>
      </c>
      <c r="E7610" s="55" t="s">
        <v>583</v>
      </c>
      <c r="F7610" s="55" t="s">
        <v>307</v>
      </c>
      <c r="G7610" s="23">
        <v>1</v>
      </c>
      <c r="H7610" s="23" t="s">
        <v>14</v>
      </c>
      <c r="I7610" s="24">
        <v>114778</v>
      </c>
      <c r="J7610" s="24">
        <v>200861</v>
      </c>
      <c r="K7610" s="24">
        <v>149089</v>
      </c>
      <c r="L7610" s="24">
        <v>260905</v>
      </c>
      <c r="M7610" s="24">
        <v>178251</v>
      </c>
      <c r="N7610" s="24">
        <v>311940</v>
      </c>
      <c r="O7610" s="24">
        <v>212682</v>
      </c>
      <c r="P7610" s="24">
        <v>372194</v>
      </c>
      <c r="Q7610" s="24">
        <v>251027</v>
      </c>
      <c r="R7610" s="24">
        <v>439297</v>
      </c>
      <c r="S7610" s="24">
        <v>275421</v>
      </c>
      <c r="T7610" s="24">
        <v>481986</v>
      </c>
      <c r="U7610" s="24">
        <v>298414</v>
      </c>
      <c r="V7610" s="24">
        <v>522224</v>
      </c>
    </row>
    <row r="7611" spans="1:22" hidden="1" x14ac:dyDescent="0.3">
      <c r="A7611" s="55"/>
      <c r="B7611" s="55">
        <v>2023</v>
      </c>
      <c r="C7611" s="55" t="s">
        <v>578</v>
      </c>
      <c r="D7611" t="s">
        <v>177</v>
      </c>
      <c r="E7611" s="55" t="s">
        <v>583</v>
      </c>
      <c r="F7611" s="55" t="s">
        <v>307</v>
      </c>
      <c r="G7611" s="23">
        <v>2</v>
      </c>
      <c r="H7611" s="23" t="s">
        <v>30</v>
      </c>
      <c r="I7611" s="24">
        <v>95766</v>
      </c>
      <c r="J7611" s="24">
        <v>167591</v>
      </c>
      <c r="K7611" s="24">
        <v>127574</v>
      </c>
      <c r="L7611" s="24">
        <v>223255</v>
      </c>
      <c r="M7611" s="24">
        <v>157153</v>
      </c>
      <c r="N7611" s="24">
        <v>275018</v>
      </c>
      <c r="O7611" s="24">
        <v>197679</v>
      </c>
      <c r="P7611" s="24">
        <v>345939</v>
      </c>
      <c r="Q7611" s="24">
        <v>239088</v>
      </c>
      <c r="R7611" s="24">
        <v>418404</v>
      </c>
      <c r="S7611" s="24">
        <v>264007</v>
      </c>
      <c r="T7611" s="24">
        <v>462013</v>
      </c>
      <c r="U7611" s="24">
        <v>287346</v>
      </c>
      <c r="V7611" s="24">
        <v>502855</v>
      </c>
    </row>
    <row r="7612" spans="1:22" hidden="1" x14ac:dyDescent="0.3">
      <c r="A7612" s="55"/>
      <c r="B7612" s="55">
        <v>2023</v>
      </c>
      <c r="C7612" s="55" t="s">
        <v>578</v>
      </c>
      <c r="D7612" t="s">
        <v>177</v>
      </c>
      <c r="E7612" s="55" t="s">
        <v>583</v>
      </c>
      <c r="F7612" s="55" t="s">
        <v>307</v>
      </c>
      <c r="G7612" s="23">
        <v>3</v>
      </c>
      <c r="H7612" s="23" t="s">
        <v>31</v>
      </c>
      <c r="I7612" s="24">
        <v>88072</v>
      </c>
      <c r="J7612" s="24">
        <v>154125</v>
      </c>
      <c r="K7612" s="24">
        <v>121581</v>
      </c>
      <c r="L7612" s="24">
        <v>212767</v>
      </c>
      <c r="M7612" s="24">
        <v>154113</v>
      </c>
      <c r="N7612" s="24">
        <v>269698</v>
      </c>
      <c r="O7612" s="24">
        <v>201064</v>
      </c>
      <c r="P7612" s="24">
        <v>351862</v>
      </c>
      <c r="Q7612" s="24">
        <v>250413</v>
      </c>
      <c r="R7612" s="24">
        <v>438222</v>
      </c>
      <c r="S7612" s="24">
        <v>281714</v>
      </c>
      <c r="T7612" s="24">
        <v>492999</v>
      </c>
      <c r="U7612" s="24">
        <v>312524</v>
      </c>
      <c r="V7612" s="24">
        <v>546917</v>
      </c>
    </row>
    <row r="7613" spans="1:22" hidden="1" x14ac:dyDescent="0.3">
      <c r="A7613" s="55"/>
      <c r="B7613" s="55">
        <v>2023</v>
      </c>
      <c r="C7613" s="55" t="s">
        <v>578</v>
      </c>
      <c r="D7613" t="s">
        <v>177</v>
      </c>
      <c r="E7613" s="55" t="s">
        <v>583</v>
      </c>
      <c r="F7613" s="55" t="s">
        <v>307</v>
      </c>
      <c r="G7613" s="23">
        <v>4</v>
      </c>
      <c r="H7613" s="23" t="s">
        <v>29</v>
      </c>
      <c r="I7613" s="24">
        <v>98948</v>
      </c>
      <c r="J7613" s="24">
        <v>158317</v>
      </c>
      <c r="K7613" s="24">
        <v>138528</v>
      </c>
      <c r="L7613" s="24">
        <v>221644</v>
      </c>
      <c r="M7613" s="24">
        <v>178107</v>
      </c>
      <c r="N7613" s="24">
        <v>284971</v>
      </c>
      <c r="O7613" s="24">
        <v>237476</v>
      </c>
      <c r="P7613" s="24">
        <v>379962</v>
      </c>
      <c r="Q7613" s="24">
        <v>296845</v>
      </c>
      <c r="R7613" s="24">
        <v>474952</v>
      </c>
      <c r="S7613" s="24">
        <v>336424</v>
      </c>
      <c r="T7613" s="24">
        <v>538279</v>
      </c>
      <c r="U7613" s="24">
        <v>376004</v>
      </c>
      <c r="V7613" s="24">
        <v>601606</v>
      </c>
    </row>
    <row r="7614" spans="1:22" x14ac:dyDescent="0.3">
      <c r="B7614" s="54" t="s">
        <v>620</v>
      </c>
      <c r="C7614" t="s">
        <v>612</v>
      </c>
      <c r="D7614" t="s">
        <v>177</v>
      </c>
      <c r="E7614" t="s">
        <v>583</v>
      </c>
      <c r="F7614" s="58" t="s">
        <v>307</v>
      </c>
      <c r="G7614" s="23">
        <v>1</v>
      </c>
      <c r="H7614" s="23" t="s">
        <v>14</v>
      </c>
      <c r="I7614" s="24">
        <v>112117</v>
      </c>
      <c r="J7614" s="24">
        <v>196205</v>
      </c>
      <c r="K7614" s="24">
        <v>145531</v>
      </c>
      <c r="L7614" s="24">
        <v>254679</v>
      </c>
      <c r="M7614" s="24">
        <v>174526</v>
      </c>
      <c r="N7614" s="24">
        <v>305421</v>
      </c>
      <c r="O7614" s="24">
        <v>208754</v>
      </c>
      <c r="P7614" s="24">
        <v>365320</v>
      </c>
      <c r="Q7614" s="24">
        <v>246318</v>
      </c>
      <c r="R7614" s="24">
        <v>431056</v>
      </c>
      <c r="S7614" s="24">
        <v>270195</v>
      </c>
      <c r="T7614" s="24">
        <v>472842</v>
      </c>
      <c r="U7614" s="24">
        <v>291868</v>
      </c>
      <c r="V7614" s="24">
        <v>510769</v>
      </c>
    </row>
    <row r="7615" spans="1:22" x14ac:dyDescent="0.3">
      <c r="B7615" s="54" t="s">
        <v>620</v>
      </c>
      <c r="C7615" t="s">
        <v>612</v>
      </c>
      <c r="D7615" t="s">
        <v>177</v>
      </c>
      <c r="E7615" t="s">
        <v>583</v>
      </c>
      <c r="F7615" s="58" t="s">
        <v>307</v>
      </c>
      <c r="G7615" s="23">
        <v>2</v>
      </c>
      <c r="H7615" s="23" t="s">
        <v>30</v>
      </c>
      <c r="I7615" s="24">
        <v>96635</v>
      </c>
      <c r="J7615" s="24">
        <v>169111</v>
      </c>
      <c r="K7615" s="24">
        <v>127043</v>
      </c>
      <c r="L7615" s="24">
        <v>222326</v>
      </c>
      <c r="M7615" s="24">
        <v>154856</v>
      </c>
      <c r="N7615" s="24">
        <v>270997</v>
      </c>
      <c r="O7615" s="24">
        <v>190725</v>
      </c>
      <c r="P7615" s="24">
        <v>333769</v>
      </c>
      <c r="Q7615" s="24">
        <v>227288</v>
      </c>
      <c r="R7615" s="24">
        <v>397754</v>
      </c>
      <c r="S7615" s="24">
        <v>251195</v>
      </c>
      <c r="T7615" s="24">
        <v>439591</v>
      </c>
      <c r="U7615" s="24">
        <v>273181</v>
      </c>
      <c r="V7615" s="24">
        <v>478067</v>
      </c>
    </row>
    <row r="7616" spans="1:22" x14ac:dyDescent="0.3">
      <c r="B7616" s="54" t="s">
        <v>620</v>
      </c>
      <c r="C7616" t="s">
        <v>612</v>
      </c>
      <c r="D7616" t="s">
        <v>177</v>
      </c>
      <c r="E7616" t="s">
        <v>583</v>
      </c>
      <c r="F7616" s="58" t="s">
        <v>307</v>
      </c>
      <c r="G7616" s="23">
        <v>3</v>
      </c>
      <c r="H7616" s="23" t="s">
        <v>31</v>
      </c>
      <c r="I7616" s="24">
        <v>86964</v>
      </c>
      <c r="J7616" s="24">
        <v>152187</v>
      </c>
      <c r="K7616" s="24">
        <v>118069</v>
      </c>
      <c r="L7616" s="24">
        <v>206621</v>
      </c>
      <c r="M7616" s="24">
        <v>149087</v>
      </c>
      <c r="N7616" s="24">
        <v>260902</v>
      </c>
      <c r="O7616" s="24">
        <v>196057</v>
      </c>
      <c r="P7616" s="24">
        <v>343100</v>
      </c>
      <c r="Q7616" s="24">
        <v>242516</v>
      </c>
      <c r="R7616" s="24">
        <v>424403</v>
      </c>
      <c r="S7616" s="24">
        <v>272921</v>
      </c>
      <c r="T7616" s="24">
        <v>477612</v>
      </c>
      <c r="U7616" s="24">
        <v>302872</v>
      </c>
      <c r="V7616" s="24">
        <v>530025</v>
      </c>
    </row>
    <row r="7617" spans="1:22" x14ac:dyDescent="0.3">
      <c r="B7617" s="54" t="s">
        <v>620</v>
      </c>
      <c r="C7617" t="s">
        <v>612</v>
      </c>
      <c r="D7617" t="s">
        <v>177</v>
      </c>
      <c r="E7617" t="s">
        <v>583</v>
      </c>
      <c r="F7617" s="58" t="s">
        <v>307</v>
      </c>
      <c r="G7617" s="23">
        <v>4</v>
      </c>
      <c r="H7617" s="23" t="s">
        <v>29</v>
      </c>
      <c r="I7617" s="24">
        <v>98913</v>
      </c>
      <c r="J7617" s="24">
        <v>158261</v>
      </c>
      <c r="K7617" s="24">
        <v>138478</v>
      </c>
      <c r="L7617" s="24">
        <v>221565</v>
      </c>
      <c r="M7617" s="24">
        <v>178043</v>
      </c>
      <c r="N7617" s="24">
        <v>284869</v>
      </c>
      <c r="O7617" s="24">
        <v>237391</v>
      </c>
      <c r="P7617" s="24">
        <v>379826</v>
      </c>
      <c r="Q7617" s="24">
        <v>296739</v>
      </c>
      <c r="R7617" s="24">
        <v>474782</v>
      </c>
      <c r="S7617" s="24">
        <v>336304</v>
      </c>
      <c r="T7617" s="24">
        <v>538087</v>
      </c>
      <c r="U7617" s="24">
        <v>375869</v>
      </c>
      <c r="V7617" s="24">
        <v>601391</v>
      </c>
    </row>
    <row r="7618" spans="1:22" hidden="1" x14ac:dyDescent="0.3">
      <c r="A7618" s="55"/>
      <c r="B7618" s="55">
        <v>2023</v>
      </c>
      <c r="C7618" s="55" t="s">
        <v>567</v>
      </c>
      <c r="D7618" t="s">
        <v>176</v>
      </c>
      <c r="E7618" s="55" t="s">
        <v>572</v>
      </c>
      <c r="F7618" s="55" t="s">
        <v>518</v>
      </c>
      <c r="G7618" s="23">
        <v>1</v>
      </c>
      <c r="H7618" s="23" t="s">
        <v>14</v>
      </c>
      <c r="I7618" s="24">
        <v>102512</v>
      </c>
      <c r="J7618" s="24">
        <v>179396</v>
      </c>
      <c r="K7618" s="24">
        <v>133112</v>
      </c>
      <c r="L7618" s="24">
        <v>232947</v>
      </c>
      <c r="M7618" s="24">
        <v>159112</v>
      </c>
      <c r="N7618" s="24">
        <v>278445</v>
      </c>
      <c r="O7618" s="24">
        <v>189793</v>
      </c>
      <c r="P7618" s="24">
        <v>332137</v>
      </c>
      <c r="Q7618" s="24">
        <v>223973</v>
      </c>
      <c r="R7618" s="24">
        <v>391953</v>
      </c>
      <c r="S7618" s="24">
        <v>245722</v>
      </c>
      <c r="T7618" s="24">
        <v>430014</v>
      </c>
      <c r="U7618" s="24">
        <v>266207</v>
      </c>
      <c r="V7618" s="24">
        <v>465863</v>
      </c>
    </row>
    <row r="7619" spans="1:22" hidden="1" x14ac:dyDescent="0.3">
      <c r="A7619" s="55"/>
      <c r="B7619" s="55">
        <v>2023</v>
      </c>
      <c r="C7619" s="55" t="s">
        <v>567</v>
      </c>
      <c r="D7619" t="s">
        <v>176</v>
      </c>
      <c r="E7619" s="55" t="s">
        <v>572</v>
      </c>
      <c r="F7619" s="55" t="s">
        <v>518</v>
      </c>
      <c r="G7619" s="23">
        <v>2</v>
      </c>
      <c r="H7619" s="23" t="s">
        <v>30</v>
      </c>
      <c r="I7619" s="24">
        <v>85768</v>
      </c>
      <c r="J7619" s="24">
        <v>150095</v>
      </c>
      <c r="K7619" s="24">
        <v>114165</v>
      </c>
      <c r="L7619" s="24">
        <v>199788</v>
      </c>
      <c r="M7619" s="24">
        <v>140531</v>
      </c>
      <c r="N7619" s="24">
        <v>245929</v>
      </c>
      <c r="O7619" s="24">
        <v>176580</v>
      </c>
      <c r="P7619" s="24">
        <v>309014</v>
      </c>
      <c r="Q7619" s="24">
        <v>213459</v>
      </c>
      <c r="R7619" s="24">
        <v>373553</v>
      </c>
      <c r="S7619" s="24">
        <v>235670</v>
      </c>
      <c r="T7619" s="24">
        <v>412423</v>
      </c>
      <c r="U7619" s="24">
        <v>256460</v>
      </c>
      <c r="V7619" s="24">
        <v>448805</v>
      </c>
    </row>
    <row r="7620" spans="1:22" hidden="1" x14ac:dyDescent="0.3">
      <c r="A7620" s="55"/>
      <c r="B7620" s="55">
        <v>2023</v>
      </c>
      <c r="C7620" s="55" t="s">
        <v>567</v>
      </c>
      <c r="D7620" t="s">
        <v>176</v>
      </c>
      <c r="E7620" s="55" t="s">
        <v>572</v>
      </c>
      <c r="F7620" s="55" t="s">
        <v>518</v>
      </c>
      <c r="G7620" s="23">
        <v>3</v>
      </c>
      <c r="H7620" s="23" t="s">
        <v>31</v>
      </c>
      <c r="I7620" s="24">
        <v>79029</v>
      </c>
      <c r="J7620" s="24">
        <v>138301</v>
      </c>
      <c r="K7620" s="24">
        <v>109127</v>
      </c>
      <c r="L7620" s="24">
        <v>190972</v>
      </c>
      <c r="M7620" s="24">
        <v>138364</v>
      </c>
      <c r="N7620" s="24">
        <v>242136</v>
      </c>
      <c r="O7620" s="24">
        <v>180592</v>
      </c>
      <c r="P7620" s="24">
        <v>316036</v>
      </c>
      <c r="Q7620" s="24">
        <v>224932</v>
      </c>
      <c r="R7620" s="24">
        <v>393631</v>
      </c>
      <c r="S7620" s="24">
        <v>253085</v>
      </c>
      <c r="T7620" s="24">
        <v>442899</v>
      </c>
      <c r="U7620" s="24">
        <v>280805</v>
      </c>
      <c r="V7620" s="24">
        <v>491409</v>
      </c>
    </row>
    <row r="7621" spans="1:22" hidden="1" x14ac:dyDescent="0.3">
      <c r="A7621" s="55"/>
      <c r="B7621" s="55">
        <v>2023</v>
      </c>
      <c r="C7621" s="55" t="s">
        <v>567</v>
      </c>
      <c r="D7621" t="s">
        <v>176</v>
      </c>
      <c r="E7621" s="55" t="s">
        <v>572</v>
      </c>
      <c r="F7621" s="55" t="s">
        <v>518</v>
      </c>
      <c r="G7621" s="23">
        <v>4</v>
      </c>
      <c r="H7621" s="23" t="s">
        <v>29</v>
      </c>
      <c r="I7621" s="24">
        <v>88379</v>
      </c>
      <c r="J7621" s="24">
        <v>141407</v>
      </c>
      <c r="K7621" s="24">
        <v>123731</v>
      </c>
      <c r="L7621" s="24">
        <v>197970</v>
      </c>
      <c r="M7621" s="24">
        <v>159083</v>
      </c>
      <c r="N7621" s="24">
        <v>254533</v>
      </c>
      <c r="O7621" s="24">
        <v>212111</v>
      </c>
      <c r="P7621" s="24">
        <v>339377</v>
      </c>
      <c r="Q7621" s="24">
        <v>265138</v>
      </c>
      <c r="R7621" s="24">
        <v>424221</v>
      </c>
      <c r="S7621" s="24">
        <v>300490</v>
      </c>
      <c r="T7621" s="24">
        <v>480784</v>
      </c>
      <c r="U7621" s="24">
        <v>335842</v>
      </c>
      <c r="V7621" s="24">
        <v>537347</v>
      </c>
    </row>
    <row r="7622" spans="1:22" x14ac:dyDescent="0.3">
      <c r="B7622" s="54" t="s">
        <v>620</v>
      </c>
      <c r="C7622" t="s">
        <v>611</v>
      </c>
      <c r="D7622" t="s">
        <v>176</v>
      </c>
      <c r="E7622" t="s">
        <v>572</v>
      </c>
      <c r="F7622" s="58" t="s">
        <v>518</v>
      </c>
      <c r="G7622" s="23">
        <v>1</v>
      </c>
      <c r="H7622" s="23" t="s">
        <v>14</v>
      </c>
      <c r="I7622" s="24">
        <v>102315</v>
      </c>
      <c r="J7622" s="24">
        <v>179051</v>
      </c>
      <c r="K7622" s="24">
        <v>132759</v>
      </c>
      <c r="L7622" s="24">
        <v>232329</v>
      </c>
      <c r="M7622" s="24">
        <v>159179</v>
      </c>
      <c r="N7622" s="24">
        <v>278563</v>
      </c>
      <c r="O7622" s="24">
        <v>190350</v>
      </c>
      <c r="P7622" s="24">
        <v>333112</v>
      </c>
      <c r="Q7622" s="24">
        <v>224561</v>
      </c>
      <c r="R7622" s="24">
        <v>392982</v>
      </c>
      <c r="S7622" s="24">
        <v>246312</v>
      </c>
      <c r="T7622" s="24">
        <v>431046</v>
      </c>
      <c r="U7622" s="24">
        <v>266024</v>
      </c>
      <c r="V7622" s="24">
        <v>465543</v>
      </c>
    </row>
    <row r="7623" spans="1:22" x14ac:dyDescent="0.3">
      <c r="B7623" s="54" t="s">
        <v>620</v>
      </c>
      <c r="C7623" t="s">
        <v>611</v>
      </c>
      <c r="D7623" t="s">
        <v>176</v>
      </c>
      <c r="E7623" t="s">
        <v>572</v>
      </c>
      <c r="F7623" s="58" t="s">
        <v>518</v>
      </c>
      <c r="G7623" s="23">
        <v>2</v>
      </c>
      <c r="H7623" s="23" t="s">
        <v>30</v>
      </c>
      <c r="I7623" s="24">
        <v>88386</v>
      </c>
      <c r="J7623" s="24">
        <v>154676</v>
      </c>
      <c r="K7623" s="24">
        <v>116127</v>
      </c>
      <c r="L7623" s="24">
        <v>203223</v>
      </c>
      <c r="M7623" s="24">
        <v>141483</v>
      </c>
      <c r="N7623" s="24">
        <v>247595</v>
      </c>
      <c r="O7623" s="24">
        <v>174130</v>
      </c>
      <c r="P7623" s="24">
        <v>304728</v>
      </c>
      <c r="Q7623" s="24">
        <v>207442</v>
      </c>
      <c r="R7623" s="24">
        <v>363023</v>
      </c>
      <c r="S7623" s="24">
        <v>229229</v>
      </c>
      <c r="T7623" s="24">
        <v>401151</v>
      </c>
      <c r="U7623" s="24">
        <v>249246</v>
      </c>
      <c r="V7623" s="24">
        <v>436181</v>
      </c>
    </row>
    <row r="7624" spans="1:22" x14ac:dyDescent="0.3">
      <c r="B7624" s="54" t="s">
        <v>620</v>
      </c>
      <c r="C7624" t="s">
        <v>611</v>
      </c>
      <c r="D7624" t="s">
        <v>176</v>
      </c>
      <c r="E7624" t="s">
        <v>572</v>
      </c>
      <c r="F7624" s="58" t="s">
        <v>518</v>
      </c>
      <c r="G7624" s="23">
        <v>3</v>
      </c>
      <c r="H7624" s="23" t="s">
        <v>31</v>
      </c>
      <c r="I7624" s="24">
        <v>79774</v>
      </c>
      <c r="J7624" s="24">
        <v>139604</v>
      </c>
      <c r="K7624" s="24">
        <v>108372</v>
      </c>
      <c r="L7624" s="24">
        <v>189651</v>
      </c>
      <c r="M7624" s="24">
        <v>136892</v>
      </c>
      <c r="N7624" s="24">
        <v>239561</v>
      </c>
      <c r="O7624" s="24">
        <v>180070</v>
      </c>
      <c r="P7624" s="24">
        <v>315123</v>
      </c>
      <c r="Q7624" s="24">
        <v>222789</v>
      </c>
      <c r="R7624" s="24">
        <v>389881</v>
      </c>
      <c r="S7624" s="24">
        <v>250758</v>
      </c>
      <c r="T7624" s="24">
        <v>438826</v>
      </c>
      <c r="U7624" s="24">
        <v>278317</v>
      </c>
      <c r="V7624" s="24">
        <v>487055</v>
      </c>
    </row>
    <row r="7625" spans="1:22" x14ac:dyDescent="0.3">
      <c r="B7625" s="54" t="s">
        <v>620</v>
      </c>
      <c r="C7625" t="s">
        <v>611</v>
      </c>
      <c r="D7625" t="s">
        <v>176</v>
      </c>
      <c r="E7625" t="s">
        <v>572</v>
      </c>
      <c r="F7625" s="58" t="s">
        <v>518</v>
      </c>
      <c r="G7625" s="23">
        <v>4</v>
      </c>
      <c r="H7625" s="23" t="s">
        <v>29</v>
      </c>
      <c r="I7625" s="24">
        <v>90270</v>
      </c>
      <c r="J7625" s="24">
        <v>144432</v>
      </c>
      <c r="K7625" s="24">
        <v>126378</v>
      </c>
      <c r="L7625" s="24">
        <v>202204</v>
      </c>
      <c r="M7625" s="24">
        <v>162486</v>
      </c>
      <c r="N7625" s="24">
        <v>259977</v>
      </c>
      <c r="O7625" s="24">
        <v>216648</v>
      </c>
      <c r="P7625" s="24">
        <v>346636</v>
      </c>
      <c r="Q7625" s="24">
        <v>270810</v>
      </c>
      <c r="R7625" s="24">
        <v>433295</v>
      </c>
      <c r="S7625" s="24">
        <v>306917</v>
      </c>
      <c r="T7625" s="24">
        <v>491068</v>
      </c>
      <c r="U7625" s="24">
        <v>343025</v>
      </c>
      <c r="V7625" s="24">
        <v>548841</v>
      </c>
    </row>
    <row r="7626" spans="1:22" hidden="1" x14ac:dyDescent="0.3">
      <c r="A7626" s="55"/>
      <c r="B7626" s="55">
        <v>2023</v>
      </c>
      <c r="C7626" s="55" t="s">
        <v>567</v>
      </c>
      <c r="D7626" t="s">
        <v>176</v>
      </c>
      <c r="E7626" s="55" t="s">
        <v>572</v>
      </c>
      <c r="F7626" s="55" t="s">
        <v>521</v>
      </c>
      <c r="G7626" s="23">
        <v>1</v>
      </c>
      <c r="H7626" s="23" t="s">
        <v>14</v>
      </c>
      <c r="I7626" s="24">
        <v>102367</v>
      </c>
      <c r="J7626" s="24">
        <v>179143</v>
      </c>
      <c r="K7626" s="24">
        <v>132820</v>
      </c>
      <c r="L7626" s="24">
        <v>232434</v>
      </c>
      <c r="M7626" s="24">
        <v>158670</v>
      </c>
      <c r="N7626" s="24">
        <v>277673</v>
      </c>
      <c r="O7626" s="24">
        <v>189139</v>
      </c>
      <c r="P7626" s="24">
        <v>330993</v>
      </c>
      <c r="Q7626" s="24">
        <v>223112</v>
      </c>
      <c r="R7626" s="24">
        <v>390446</v>
      </c>
      <c r="S7626" s="24">
        <v>244739</v>
      </c>
      <c r="T7626" s="24">
        <v>428293</v>
      </c>
      <c r="U7626" s="24">
        <v>265074</v>
      </c>
      <c r="V7626" s="24">
        <v>463879</v>
      </c>
    </row>
    <row r="7627" spans="1:22" hidden="1" x14ac:dyDescent="0.3">
      <c r="A7627" s="55"/>
      <c r="B7627" s="55">
        <v>2023</v>
      </c>
      <c r="C7627" s="55" t="s">
        <v>567</v>
      </c>
      <c r="D7627" t="s">
        <v>176</v>
      </c>
      <c r="E7627" s="55" t="s">
        <v>572</v>
      </c>
      <c r="F7627" s="55" t="s">
        <v>521</v>
      </c>
      <c r="G7627" s="23">
        <v>2</v>
      </c>
      <c r="H7627" s="23" t="s">
        <v>30</v>
      </c>
      <c r="I7627" s="24">
        <v>86215</v>
      </c>
      <c r="J7627" s="24">
        <v>150876</v>
      </c>
      <c r="K7627" s="24">
        <v>114541</v>
      </c>
      <c r="L7627" s="24">
        <v>200446</v>
      </c>
      <c r="M7627" s="24">
        <v>140745</v>
      </c>
      <c r="N7627" s="24">
        <v>246304</v>
      </c>
      <c r="O7627" s="24">
        <v>176392</v>
      </c>
      <c r="P7627" s="24">
        <v>308686</v>
      </c>
      <c r="Q7627" s="24">
        <v>212968</v>
      </c>
      <c r="R7627" s="24">
        <v>372695</v>
      </c>
      <c r="S7627" s="24">
        <v>235042</v>
      </c>
      <c r="T7627" s="24">
        <v>411323</v>
      </c>
      <c r="U7627" s="24">
        <v>255671</v>
      </c>
      <c r="V7627" s="24">
        <v>447423</v>
      </c>
    </row>
    <row r="7628" spans="1:22" hidden="1" x14ac:dyDescent="0.3">
      <c r="A7628" s="55"/>
      <c r="B7628" s="55">
        <v>2023</v>
      </c>
      <c r="C7628" s="55" t="s">
        <v>567</v>
      </c>
      <c r="D7628" t="s">
        <v>176</v>
      </c>
      <c r="E7628" s="55" t="s">
        <v>572</v>
      </c>
      <c r="F7628" s="55" t="s">
        <v>521</v>
      </c>
      <c r="G7628" s="23">
        <v>3</v>
      </c>
      <c r="H7628" s="23" t="s">
        <v>31</v>
      </c>
      <c r="I7628" s="24">
        <v>79804</v>
      </c>
      <c r="J7628" s="24">
        <v>139657</v>
      </c>
      <c r="K7628" s="24">
        <v>110265</v>
      </c>
      <c r="L7628" s="24">
        <v>192964</v>
      </c>
      <c r="M7628" s="24">
        <v>139895</v>
      </c>
      <c r="N7628" s="24">
        <v>244816</v>
      </c>
      <c r="O7628" s="24">
        <v>182771</v>
      </c>
      <c r="P7628" s="24">
        <v>319850</v>
      </c>
      <c r="Q7628" s="24">
        <v>227685</v>
      </c>
      <c r="R7628" s="24">
        <v>398449</v>
      </c>
      <c r="S7628" s="24">
        <v>256270</v>
      </c>
      <c r="T7628" s="24">
        <v>448472</v>
      </c>
      <c r="U7628" s="24">
        <v>284437</v>
      </c>
      <c r="V7628" s="24">
        <v>497764</v>
      </c>
    </row>
    <row r="7629" spans="1:22" hidden="1" x14ac:dyDescent="0.3">
      <c r="A7629" s="55"/>
      <c r="B7629" s="55">
        <v>2023</v>
      </c>
      <c r="C7629" s="55" t="s">
        <v>567</v>
      </c>
      <c r="D7629" t="s">
        <v>176</v>
      </c>
      <c r="E7629" s="55" t="s">
        <v>572</v>
      </c>
      <c r="F7629" s="55" t="s">
        <v>521</v>
      </c>
      <c r="G7629" s="23">
        <v>4</v>
      </c>
      <c r="H7629" s="23" t="s">
        <v>29</v>
      </c>
      <c r="I7629" s="24">
        <v>88267</v>
      </c>
      <c r="J7629" s="24">
        <v>141228</v>
      </c>
      <c r="K7629" s="24">
        <v>123574</v>
      </c>
      <c r="L7629" s="24">
        <v>197719</v>
      </c>
      <c r="M7629" s="24">
        <v>158881</v>
      </c>
      <c r="N7629" s="24">
        <v>254210</v>
      </c>
      <c r="O7629" s="24">
        <v>211842</v>
      </c>
      <c r="P7629" s="24">
        <v>338947</v>
      </c>
      <c r="Q7629" s="24">
        <v>264802</v>
      </c>
      <c r="R7629" s="24">
        <v>423684</v>
      </c>
      <c r="S7629" s="24">
        <v>300109</v>
      </c>
      <c r="T7629" s="24">
        <v>480175</v>
      </c>
      <c r="U7629" s="24">
        <v>335416</v>
      </c>
      <c r="V7629" s="24">
        <v>536666</v>
      </c>
    </row>
    <row r="7630" spans="1:22" x14ac:dyDescent="0.3">
      <c r="B7630" s="54" t="s">
        <v>620</v>
      </c>
      <c r="C7630" t="s">
        <v>611</v>
      </c>
      <c r="D7630" t="s">
        <v>176</v>
      </c>
      <c r="E7630" t="s">
        <v>572</v>
      </c>
      <c r="F7630" s="58" t="s">
        <v>521</v>
      </c>
      <c r="G7630" s="23">
        <v>1</v>
      </c>
      <c r="H7630" s="23" t="s">
        <v>14</v>
      </c>
      <c r="I7630" s="24">
        <v>103354</v>
      </c>
      <c r="J7630" s="24">
        <v>180870</v>
      </c>
      <c r="K7630" s="24">
        <v>133960</v>
      </c>
      <c r="L7630" s="24">
        <v>234429</v>
      </c>
      <c r="M7630" s="24">
        <v>160520</v>
      </c>
      <c r="N7630" s="24">
        <v>280910</v>
      </c>
      <c r="O7630" s="24">
        <v>191806</v>
      </c>
      <c r="P7630" s="24">
        <v>335661</v>
      </c>
      <c r="Q7630" s="24">
        <v>226153</v>
      </c>
      <c r="R7630" s="24">
        <v>395767</v>
      </c>
      <c r="S7630" s="24">
        <v>248002</v>
      </c>
      <c r="T7630" s="24">
        <v>434004</v>
      </c>
      <c r="U7630" s="24">
        <v>267710</v>
      </c>
      <c r="V7630" s="24">
        <v>468493</v>
      </c>
    </row>
    <row r="7631" spans="1:22" x14ac:dyDescent="0.3">
      <c r="B7631" s="54" t="s">
        <v>620</v>
      </c>
      <c r="C7631" t="s">
        <v>611</v>
      </c>
      <c r="D7631" t="s">
        <v>176</v>
      </c>
      <c r="E7631" t="s">
        <v>572</v>
      </c>
      <c r="F7631" s="58" t="s">
        <v>521</v>
      </c>
      <c r="G7631" s="23">
        <v>2</v>
      </c>
      <c r="H7631" s="23" t="s">
        <v>30</v>
      </c>
      <c r="I7631" s="24">
        <v>89912</v>
      </c>
      <c r="J7631" s="24">
        <v>157346</v>
      </c>
      <c r="K7631" s="24">
        <v>117908</v>
      </c>
      <c r="L7631" s="24">
        <v>206339</v>
      </c>
      <c r="M7631" s="24">
        <v>143441</v>
      </c>
      <c r="N7631" s="24">
        <v>251022</v>
      </c>
      <c r="O7631" s="24">
        <v>176153</v>
      </c>
      <c r="P7631" s="24">
        <v>308267</v>
      </c>
      <c r="Q7631" s="24">
        <v>209630</v>
      </c>
      <c r="R7631" s="24">
        <v>366853</v>
      </c>
      <c r="S7631" s="24">
        <v>231548</v>
      </c>
      <c r="T7631" s="24">
        <v>405209</v>
      </c>
      <c r="U7631" s="24">
        <v>251623</v>
      </c>
      <c r="V7631" s="24">
        <v>440340</v>
      </c>
    </row>
    <row r="7632" spans="1:22" x14ac:dyDescent="0.3">
      <c r="B7632" s="54" t="s">
        <v>620</v>
      </c>
      <c r="C7632" t="s">
        <v>611</v>
      </c>
      <c r="D7632" t="s">
        <v>176</v>
      </c>
      <c r="E7632" t="s">
        <v>572</v>
      </c>
      <c r="F7632" s="58" t="s">
        <v>521</v>
      </c>
      <c r="G7632" s="23">
        <v>3</v>
      </c>
      <c r="H7632" s="23" t="s">
        <v>31</v>
      </c>
      <c r="I7632" s="24">
        <v>81877</v>
      </c>
      <c r="J7632" s="24">
        <v>143284</v>
      </c>
      <c r="K7632" s="24">
        <v>111432</v>
      </c>
      <c r="L7632" s="24">
        <v>195006</v>
      </c>
      <c r="M7632" s="24">
        <v>140911</v>
      </c>
      <c r="N7632" s="24">
        <v>246595</v>
      </c>
      <c r="O7632" s="24">
        <v>185515</v>
      </c>
      <c r="P7632" s="24">
        <v>324651</v>
      </c>
      <c r="Q7632" s="24">
        <v>229675</v>
      </c>
      <c r="R7632" s="24">
        <v>401932</v>
      </c>
      <c r="S7632" s="24">
        <v>258622</v>
      </c>
      <c r="T7632" s="24">
        <v>452589</v>
      </c>
      <c r="U7632" s="24">
        <v>287175</v>
      </c>
      <c r="V7632" s="24">
        <v>502556</v>
      </c>
    </row>
    <row r="7633" spans="1:22" x14ac:dyDescent="0.3">
      <c r="B7633" s="54" t="s">
        <v>620</v>
      </c>
      <c r="C7633" t="s">
        <v>611</v>
      </c>
      <c r="D7633" t="s">
        <v>176</v>
      </c>
      <c r="E7633" t="s">
        <v>572</v>
      </c>
      <c r="F7633" s="58" t="s">
        <v>521</v>
      </c>
      <c r="G7633" s="23">
        <v>4</v>
      </c>
      <c r="H7633" s="23" t="s">
        <v>29</v>
      </c>
      <c r="I7633" s="24">
        <v>91203</v>
      </c>
      <c r="J7633" s="24">
        <v>145925</v>
      </c>
      <c r="K7633" s="24">
        <v>127684</v>
      </c>
      <c r="L7633" s="24">
        <v>204295</v>
      </c>
      <c r="M7633" s="24">
        <v>164165</v>
      </c>
      <c r="N7633" s="24">
        <v>262664</v>
      </c>
      <c r="O7633" s="24">
        <v>218887</v>
      </c>
      <c r="P7633" s="24">
        <v>350219</v>
      </c>
      <c r="Q7633" s="24">
        <v>273609</v>
      </c>
      <c r="R7633" s="24">
        <v>437774</v>
      </c>
      <c r="S7633" s="24">
        <v>310090</v>
      </c>
      <c r="T7633" s="24">
        <v>496144</v>
      </c>
      <c r="U7633" s="24">
        <v>346571</v>
      </c>
      <c r="V7633" s="24">
        <v>554514</v>
      </c>
    </row>
    <row r="7634" spans="1:22" hidden="1" x14ac:dyDescent="0.3">
      <c r="A7634" s="55"/>
      <c r="B7634" s="55">
        <v>2023</v>
      </c>
      <c r="C7634" s="55" t="s">
        <v>585</v>
      </c>
      <c r="D7634" t="s">
        <v>74</v>
      </c>
      <c r="E7634" s="55" t="s">
        <v>587</v>
      </c>
      <c r="F7634" s="55" t="s">
        <v>499</v>
      </c>
      <c r="G7634" s="23">
        <v>1</v>
      </c>
      <c r="H7634" s="23" t="s">
        <v>14</v>
      </c>
      <c r="I7634" s="24">
        <v>135743</v>
      </c>
      <c r="J7634" s="24">
        <v>237551</v>
      </c>
      <c r="K7634" s="24">
        <v>175980</v>
      </c>
      <c r="L7634" s="24">
        <v>307966</v>
      </c>
      <c r="M7634" s="24">
        <v>210106</v>
      </c>
      <c r="N7634" s="24">
        <v>367685</v>
      </c>
      <c r="O7634" s="24">
        <v>250277</v>
      </c>
      <c r="P7634" s="24">
        <v>437985</v>
      </c>
      <c r="Q7634" s="24">
        <v>295108</v>
      </c>
      <c r="R7634" s="24">
        <v>516439</v>
      </c>
      <c r="S7634" s="24">
        <v>323661</v>
      </c>
      <c r="T7634" s="24">
        <v>566407</v>
      </c>
      <c r="U7634" s="24">
        <v>350460</v>
      </c>
      <c r="V7634" s="24">
        <v>613306</v>
      </c>
    </row>
    <row r="7635" spans="1:22" hidden="1" x14ac:dyDescent="0.3">
      <c r="A7635" s="55"/>
      <c r="B7635" s="55">
        <v>2023</v>
      </c>
      <c r="C7635" s="55" t="s">
        <v>585</v>
      </c>
      <c r="D7635" t="s">
        <v>74</v>
      </c>
      <c r="E7635" s="55" t="s">
        <v>587</v>
      </c>
      <c r="F7635" s="55" t="s">
        <v>499</v>
      </c>
      <c r="G7635" s="23">
        <v>2</v>
      </c>
      <c r="H7635" s="23" t="s">
        <v>30</v>
      </c>
      <c r="I7635" s="24">
        <v>115102</v>
      </c>
      <c r="J7635" s="24">
        <v>201429</v>
      </c>
      <c r="K7635" s="24">
        <v>152622</v>
      </c>
      <c r="L7635" s="24">
        <v>267088</v>
      </c>
      <c r="M7635" s="24">
        <v>187199</v>
      </c>
      <c r="N7635" s="24">
        <v>327599</v>
      </c>
      <c r="O7635" s="24">
        <v>233988</v>
      </c>
      <c r="P7635" s="24">
        <v>409479</v>
      </c>
      <c r="Q7635" s="24">
        <v>282146</v>
      </c>
      <c r="R7635" s="24">
        <v>493755</v>
      </c>
      <c r="S7635" s="24">
        <v>311270</v>
      </c>
      <c r="T7635" s="24">
        <v>544722</v>
      </c>
      <c r="U7635" s="24">
        <v>338444</v>
      </c>
      <c r="V7635" s="24">
        <v>592277</v>
      </c>
    </row>
    <row r="7636" spans="1:22" hidden="1" x14ac:dyDescent="0.3">
      <c r="A7636" s="55"/>
      <c r="B7636" s="55">
        <v>2023</v>
      </c>
      <c r="C7636" s="55" t="s">
        <v>585</v>
      </c>
      <c r="D7636" t="s">
        <v>74</v>
      </c>
      <c r="E7636" s="55" t="s">
        <v>587</v>
      </c>
      <c r="F7636" s="55" t="s">
        <v>499</v>
      </c>
      <c r="G7636" s="23">
        <v>3</v>
      </c>
      <c r="H7636" s="23" t="s">
        <v>31</v>
      </c>
      <c r="I7636" s="24">
        <v>107038</v>
      </c>
      <c r="J7636" s="24">
        <v>187316</v>
      </c>
      <c r="K7636" s="24">
        <v>147986</v>
      </c>
      <c r="L7636" s="24">
        <v>258976</v>
      </c>
      <c r="M7636" s="24">
        <v>187873</v>
      </c>
      <c r="N7636" s="24">
        <v>328778</v>
      </c>
      <c r="O7636" s="24">
        <v>245699</v>
      </c>
      <c r="P7636" s="24">
        <v>429973</v>
      </c>
      <c r="Q7636" s="24">
        <v>306127</v>
      </c>
      <c r="R7636" s="24">
        <v>535723</v>
      </c>
      <c r="S7636" s="24">
        <v>344678</v>
      </c>
      <c r="T7636" s="24">
        <v>603187</v>
      </c>
      <c r="U7636" s="24">
        <v>382696</v>
      </c>
      <c r="V7636" s="24">
        <v>669718</v>
      </c>
    </row>
    <row r="7637" spans="1:22" hidden="1" x14ac:dyDescent="0.3">
      <c r="A7637" s="55"/>
      <c r="B7637" s="55">
        <v>2023</v>
      </c>
      <c r="C7637" s="55" t="s">
        <v>585</v>
      </c>
      <c r="D7637" t="s">
        <v>74</v>
      </c>
      <c r="E7637" s="55" t="s">
        <v>587</v>
      </c>
      <c r="F7637" s="55" t="s">
        <v>499</v>
      </c>
      <c r="G7637" s="23">
        <v>4</v>
      </c>
      <c r="H7637" s="23" t="s">
        <v>29</v>
      </c>
      <c r="I7637" s="24">
        <v>117064</v>
      </c>
      <c r="J7637" s="24">
        <v>187302</v>
      </c>
      <c r="K7637" s="24">
        <v>163889</v>
      </c>
      <c r="L7637" s="24">
        <v>262223</v>
      </c>
      <c r="M7637" s="24">
        <v>210715</v>
      </c>
      <c r="N7637" s="24">
        <v>337144</v>
      </c>
      <c r="O7637" s="24">
        <v>280953</v>
      </c>
      <c r="P7637" s="24">
        <v>449525</v>
      </c>
      <c r="Q7637" s="24">
        <v>351191</v>
      </c>
      <c r="R7637" s="24">
        <v>561906</v>
      </c>
      <c r="S7637" s="24">
        <v>398017</v>
      </c>
      <c r="T7637" s="24">
        <v>636827</v>
      </c>
      <c r="U7637" s="24">
        <v>444842</v>
      </c>
      <c r="V7637" s="24">
        <v>711747</v>
      </c>
    </row>
    <row r="7638" spans="1:22" x14ac:dyDescent="0.3">
      <c r="B7638" s="54" t="s">
        <v>620</v>
      </c>
      <c r="C7638" t="s">
        <v>610</v>
      </c>
      <c r="D7638" t="s">
        <v>74</v>
      </c>
      <c r="E7638" t="s">
        <v>587</v>
      </c>
      <c r="F7638" s="58" t="s">
        <v>499</v>
      </c>
      <c r="G7638" s="23">
        <v>1</v>
      </c>
      <c r="H7638" s="23" t="s">
        <v>14</v>
      </c>
      <c r="I7638" s="24">
        <v>133000</v>
      </c>
      <c r="J7638" s="24">
        <v>232750</v>
      </c>
      <c r="K7638" s="24">
        <v>172306</v>
      </c>
      <c r="L7638" s="24">
        <v>301536</v>
      </c>
      <c r="M7638" s="24">
        <v>206418</v>
      </c>
      <c r="N7638" s="24">
        <v>361232</v>
      </c>
      <c r="O7638" s="24">
        <v>246573</v>
      </c>
      <c r="P7638" s="24">
        <v>431503</v>
      </c>
      <c r="Q7638" s="24">
        <v>290661</v>
      </c>
      <c r="R7638" s="24">
        <v>508656</v>
      </c>
      <c r="S7638" s="24">
        <v>318714</v>
      </c>
      <c r="T7638" s="24">
        <v>557749</v>
      </c>
      <c r="U7638" s="24">
        <v>343967</v>
      </c>
      <c r="V7638" s="24">
        <v>601943</v>
      </c>
    </row>
    <row r="7639" spans="1:22" x14ac:dyDescent="0.3">
      <c r="B7639" s="54" t="s">
        <v>620</v>
      </c>
      <c r="C7639" t="s">
        <v>610</v>
      </c>
      <c r="D7639" t="s">
        <v>74</v>
      </c>
      <c r="E7639" t="s">
        <v>587</v>
      </c>
      <c r="F7639" s="58" t="s">
        <v>499</v>
      </c>
      <c r="G7639" s="23">
        <v>2</v>
      </c>
      <c r="H7639" s="23" t="s">
        <v>30</v>
      </c>
      <c r="I7639" s="24">
        <v>116028</v>
      </c>
      <c r="J7639" s="24">
        <v>203050</v>
      </c>
      <c r="K7639" s="24">
        <v>152041</v>
      </c>
      <c r="L7639" s="24">
        <v>266072</v>
      </c>
      <c r="M7639" s="24">
        <v>184856</v>
      </c>
      <c r="N7639" s="24">
        <v>323498</v>
      </c>
      <c r="O7639" s="24">
        <v>226811</v>
      </c>
      <c r="P7639" s="24">
        <v>396919</v>
      </c>
      <c r="Q7639" s="24">
        <v>269801</v>
      </c>
      <c r="R7639" s="24">
        <v>472152</v>
      </c>
      <c r="S7639" s="24">
        <v>297958</v>
      </c>
      <c r="T7639" s="24">
        <v>521427</v>
      </c>
      <c r="U7639" s="24">
        <v>323715</v>
      </c>
      <c r="V7639" s="24">
        <v>566501</v>
      </c>
    </row>
    <row r="7640" spans="1:22" x14ac:dyDescent="0.3">
      <c r="B7640" s="54" t="s">
        <v>620</v>
      </c>
      <c r="C7640" t="s">
        <v>610</v>
      </c>
      <c r="D7640" t="s">
        <v>74</v>
      </c>
      <c r="E7640" t="s">
        <v>587</v>
      </c>
      <c r="F7640" s="58" t="s">
        <v>499</v>
      </c>
      <c r="G7640" s="23">
        <v>3</v>
      </c>
      <c r="H7640" s="23" t="s">
        <v>31</v>
      </c>
      <c r="I7640" s="24">
        <v>106035</v>
      </c>
      <c r="J7640" s="24">
        <v>185562</v>
      </c>
      <c r="K7640" s="24">
        <v>144415</v>
      </c>
      <c r="L7640" s="24">
        <v>252726</v>
      </c>
      <c r="M7640" s="24">
        <v>182699</v>
      </c>
      <c r="N7640" s="24">
        <v>319723</v>
      </c>
      <c r="O7640" s="24">
        <v>240611</v>
      </c>
      <c r="P7640" s="24">
        <v>421069</v>
      </c>
      <c r="Q7640" s="24">
        <v>297963</v>
      </c>
      <c r="R7640" s="24">
        <v>521434</v>
      </c>
      <c r="S7640" s="24">
        <v>335575</v>
      </c>
      <c r="T7640" s="24">
        <v>587256</v>
      </c>
      <c r="U7640" s="24">
        <v>372689</v>
      </c>
      <c r="V7640" s="24">
        <v>652205</v>
      </c>
    </row>
    <row r="7641" spans="1:22" x14ac:dyDescent="0.3">
      <c r="B7641" s="54" t="s">
        <v>620</v>
      </c>
      <c r="C7641" t="s">
        <v>610</v>
      </c>
      <c r="D7641" t="s">
        <v>74</v>
      </c>
      <c r="E7641" t="s">
        <v>587</v>
      </c>
      <c r="F7641" s="58" t="s">
        <v>499</v>
      </c>
      <c r="G7641" s="23">
        <v>4</v>
      </c>
      <c r="H7641" s="23" t="s">
        <v>29</v>
      </c>
      <c r="I7641" s="24">
        <v>117371</v>
      </c>
      <c r="J7641" s="24">
        <v>187794</v>
      </c>
      <c r="K7641" s="24">
        <v>164319</v>
      </c>
      <c r="L7641" s="24">
        <v>262911</v>
      </c>
      <c r="M7641" s="24">
        <v>211268</v>
      </c>
      <c r="N7641" s="24">
        <v>338029</v>
      </c>
      <c r="O7641" s="24">
        <v>281690</v>
      </c>
      <c r="P7641" s="24">
        <v>450705</v>
      </c>
      <c r="Q7641" s="24">
        <v>352113</v>
      </c>
      <c r="R7641" s="24">
        <v>563381</v>
      </c>
      <c r="S7641" s="24">
        <v>399062</v>
      </c>
      <c r="T7641" s="24">
        <v>638498</v>
      </c>
      <c r="U7641" s="24">
        <v>446010</v>
      </c>
      <c r="V7641" s="24">
        <v>713616</v>
      </c>
    </row>
    <row r="7642" spans="1:22" hidden="1" x14ac:dyDescent="0.3">
      <c r="A7642" s="55"/>
      <c r="B7642" s="55">
        <v>2023</v>
      </c>
      <c r="C7642" s="55" t="s">
        <v>585</v>
      </c>
      <c r="D7642" t="s">
        <v>74</v>
      </c>
      <c r="E7642" s="55" t="s">
        <v>587</v>
      </c>
      <c r="F7642" s="55" t="s">
        <v>507</v>
      </c>
      <c r="G7642" s="23">
        <v>1</v>
      </c>
      <c r="H7642" s="23" t="s">
        <v>14</v>
      </c>
      <c r="I7642" s="24">
        <v>136343</v>
      </c>
      <c r="J7642" s="24">
        <v>238601</v>
      </c>
      <c r="K7642" s="24">
        <v>176741</v>
      </c>
      <c r="L7642" s="24">
        <v>309297</v>
      </c>
      <c r="M7642" s="24">
        <v>211000</v>
      </c>
      <c r="N7642" s="24">
        <v>369250</v>
      </c>
      <c r="O7642" s="24">
        <v>251321</v>
      </c>
      <c r="P7642" s="24">
        <v>439813</v>
      </c>
      <c r="Q7642" s="24">
        <v>296325</v>
      </c>
      <c r="R7642" s="24">
        <v>518568</v>
      </c>
      <c r="S7642" s="24">
        <v>324990</v>
      </c>
      <c r="T7642" s="24">
        <v>568732</v>
      </c>
      <c r="U7642" s="24">
        <v>351888</v>
      </c>
      <c r="V7642" s="24">
        <v>615804</v>
      </c>
    </row>
    <row r="7643" spans="1:22" hidden="1" x14ac:dyDescent="0.3">
      <c r="A7643" s="55"/>
      <c r="B7643" s="55">
        <v>2023</v>
      </c>
      <c r="C7643" s="55" t="s">
        <v>585</v>
      </c>
      <c r="D7643" t="s">
        <v>74</v>
      </c>
      <c r="E7643" s="55" t="s">
        <v>587</v>
      </c>
      <c r="F7643" s="55" t="s">
        <v>507</v>
      </c>
      <c r="G7643" s="23">
        <v>2</v>
      </c>
      <c r="H7643" s="23" t="s">
        <v>30</v>
      </c>
      <c r="I7643" s="24">
        <v>115702</v>
      </c>
      <c r="J7643" s="24">
        <v>202479</v>
      </c>
      <c r="K7643" s="24">
        <v>153383</v>
      </c>
      <c r="L7643" s="24">
        <v>268420</v>
      </c>
      <c r="M7643" s="24">
        <v>188093</v>
      </c>
      <c r="N7643" s="24">
        <v>329163</v>
      </c>
      <c r="O7643" s="24">
        <v>235032</v>
      </c>
      <c r="P7643" s="24">
        <v>411306</v>
      </c>
      <c r="Q7643" s="24">
        <v>283362</v>
      </c>
      <c r="R7643" s="24">
        <v>495884</v>
      </c>
      <c r="S7643" s="24">
        <v>312598</v>
      </c>
      <c r="T7643" s="24">
        <v>547047</v>
      </c>
      <c r="U7643" s="24">
        <v>339871</v>
      </c>
      <c r="V7643" s="24">
        <v>594775</v>
      </c>
    </row>
    <row r="7644" spans="1:22" hidden="1" x14ac:dyDescent="0.3">
      <c r="A7644" s="55"/>
      <c r="B7644" s="55">
        <v>2023</v>
      </c>
      <c r="C7644" s="55" t="s">
        <v>585</v>
      </c>
      <c r="D7644" t="s">
        <v>74</v>
      </c>
      <c r="E7644" s="55" t="s">
        <v>587</v>
      </c>
      <c r="F7644" s="55" t="s">
        <v>507</v>
      </c>
      <c r="G7644" s="23">
        <v>3</v>
      </c>
      <c r="H7644" s="23" t="s">
        <v>31</v>
      </c>
      <c r="I7644" s="24">
        <v>107653</v>
      </c>
      <c r="J7644" s="24">
        <v>188393</v>
      </c>
      <c r="K7644" s="24">
        <v>148848</v>
      </c>
      <c r="L7644" s="24">
        <v>260484</v>
      </c>
      <c r="M7644" s="24">
        <v>188982</v>
      </c>
      <c r="N7644" s="24">
        <v>330718</v>
      </c>
      <c r="O7644" s="24">
        <v>247176</v>
      </c>
      <c r="P7644" s="24">
        <v>432559</v>
      </c>
      <c r="Q7644" s="24">
        <v>307975</v>
      </c>
      <c r="R7644" s="24">
        <v>538955</v>
      </c>
      <c r="S7644" s="24">
        <v>346772</v>
      </c>
      <c r="T7644" s="24">
        <v>606850</v>
      </c>
      <c r="U7644" s="24">
        <v>385035</v>
      </c>
      <c r="V7644" s="24">
        <v>673812</v>
      </c>
    </row>
    <row r="7645" spans="1:22" hidden="1" x14ac:dyDescent="0.3">
      <c r="A7645" s="55"/>
      <c r="B7645" s="55">
        <v>2023</v>
      </c>
      <c r="C7645" s="55" t="s">
        <v>585</v>
      </c>
      <c r="D7645" t="s">
        <v>74</v>
      </c>
      <c r="E7645" s="55" t="s">
        <v>587</v>
      </c>
      <c r="F7645" s="55" t="s">
        <v>507</v>
      </c>
      <c r="G7645" s="23">
        <v>4</v>
      </c>
      <c r="H7645" s="23" t="s">
        <v>29</v>
      </c>
      <c r="I7645" s="24">
        <v>117583</v>
      </c>
      <c r="J7645" s="24">
        <v>188133</v>
      </c>
      <c r="K7645" s="24">
        <v>164617</v>
      </c>
      <c r="L7645" s="24">
        <v>263387</v>
      </c>
      <c r="M7645" s="24">
        <v>211650</v>
      </c>
      <c r="N7645" s="24">
        <v>338640</v>
      </c>
      <c r="O7645" s="24">
        <v>282200</v>
      </c>
      <c r="P7645" s="24">
        <v>451520</v>
      </c>
      <c r="Q7645" s="24">
        <v>352750</v>
      </c>
      <c r="R7645" s="24">
        <v>564400</v>
      </c>
      <c r="S7645" s="24">
        <v>399783</v>
      </c>
      <c r="T7645" s="24">
        <v>639653</v>
      </c>
      <c r="U7645" s="24">
        <v>446816</v>
      </c>
      <c r="V7645" s="24">
        <v>714906</v>
      </c>
    </row>
    <row r="7646" spans="1:22" x14ac:dyDescent="0.3">
      <c r="B7646" s="54" t="s">
        <v>620</v>
      </c>
      <c r="C7646" t="s">
        <v>610</v>
      </c>
      <c r="D7646" t="s">
        <v>74</v>
      </c>
      <c r="E7646" t="s">
        <v>587</v>
      </c>
      <c r="F7646" s="58" t="s">
        <v>507</v>
      </c>
      <c r="G7646" s="23">
        <v>1</v>
      </c>
      <c r="H7646" s="23" t="s">
        <v>14</v>
      </c>
      <c r="I7646" s="24">
        <v>136579</v>
      </c>
      <c r="J7646" s="24">
        <v>239014</v>
      </c>
      <c r="K7646" s="24">
        <v>176906</v>
      </c>
      <c r="L7646" s="24">
        <v>309585</v>
      </c>
      <c r="M7646" s="24">
        <v>211904</v>
      </c>
      <c r="N7646" s="24">
        <v>370831</v>
      </c>
      <c r="O7646" s="24">
        <v>253088</v>
      </c>
      <c r="P7646" s="24">
        <v>442905</v>
      </c>
      <c r="Q7646" s="24">
        <v>298308</v>
      </c>
      <c r="R7646" s="24">
        <v>522040</v>
      </c>
      <c r="S7646" s="24">
        <v>327085</v>
      </c>
      <c r="T7646" s="24">
        <v>572400</v>
      </c>
      <c r="U7646" s="24">
        <v>352967</v>
      </c>
      <c r="V7646" s="24">
        <v>617692</v>
      </c>
    </row>
    <row r="7647" spans="1:22" x14ac:dyDescent="0.3">
      <c r="B7647" s="54" t="s">
        <v>620</v>
      </c>
      <c r="C7647" t="s">
        <v>610</v>
      </c>
      <c r="D7647" t="s">
        <v>74</v>
      </c>
      <c r="E7647" t="s">
        <v>587</v>
      </c>
      <c r="F7647" s="58" t="s">
        <v>507</v>
      </c>
      <c r="G7647" s="23">
        <v>2</v>
      </c>
      <c r="H7647" s="23" t="s">
        <v>30</v>
      </c>
      <c r="I7647" s="24">
        <v>119310</v>
      </c>
      <c r="J7647" s="24">
        <v>208793</v>
      </c>
      <c r="K7647" s="24">
        <v>156285</v>
      </c>
      <c r="L7647" s="24">
        <v>273499</v>
      </c>
      <c r="M7647" s="24">
        <v>189963</v>
      </c>
      <c r="N7647" s="24">
        <v>332436</v>
      </c>
      <c r="O7647" s="24">
        <v>232979</v>
      </c>
      <c r="P7647" s="24">
        <v>407714</v>
      </c>
      <c r="Q7647" s="24">
        <v>277083</v>
      </c>
      <c r="R7647" s="24">
        <v>484895</v>
      </c>
      <c r="S7647" s="24">
        <v>305975</v>
      </c>
      <c r="T7647" s="24">
        <v>535456</v>
      </c>
      <c r="U7647" s="24">
        <v>332388</v>
      </c>
      <c r="V7647" s="24">
        <v>581678</v>
      </c>
    </row>
    <row r="7648" spans="1:22" x14ac:dyDescent="0.3">
      <c r="B7648" s="54" t="s">
        <v>620</v>
      </c>
      <c r="C7648" t="s">
        <v>610</v>
      </c>
      <c r="D7648" t="s">
        <v>74</v>
      </c>
      <c r="E7648" t="s">
        <v>587</v>
      </c>
      <c r="F7648" s="58" t="s">
        <v>507</v>
      </c>
      <c r="G7648" s="23">
        <v>3</v>
      </c>
      <c r="H7648" s="23" t="s">
        <v>31</v>
      </c>
      <c r="I7648" s="24">
        <v>109217</v>
      </c>
      <c r="J7648" s="24">
        <v>191129</v>
      </c>
      <c r="K7648" s="24">
        <v>148798</v>
      </c>
      <c r="L7648" s="24">
        <v>260397</v>
      </c>
      <c r="M7648" s="24">
        <v>188282</v>
      </c>
      <c r="N7648" s="24">
        <v>329494</v>
      </c>
      <c r="O7648" s="24">
        <v>248003</v>
      </c>
      <c r="P7648" s="24">
        <v>434005</v>
      </c>
      <c r="Q7648" s="24">
        <v>307153</v>
      </c>
      <c r="R7648" s="24">
        <v>537518</v>
      </c>
      <c r="S7648" s="24">
        <v>345954</v>
      </c>
      <c r="T7648" s="24">
        <v>605419</v>
      </c>
      <c r="U7648" s="24">
        <v>384247</v>
      </c>
      <c r="V7648" s="24">
        <v>672433</v>
      </c>
    </row>
    <row r="7649" spans="1:22" x14ac:dyDescent="0.3">
      <c r="B7649" s="54" t="s">
        <v>620</v>
      </c>
      <c r="C7649" t="s">
        <v>610</v>
      </c>
      <c r="D7649" t="s">
        <v>74</v>
      </c>
      <c r="E7649" t="s">
        <v>587</v>
      </c>
      <c r="F7649" s="58" t="s">
        <v>507</v>
      </c>
      <c r="G7649" s="23">
        <v>4</v>
      </c>
      <c r="H7649" s="23" t="s">
        <v>29</v>
      </c>
      <c r="I7649" s="24">
        <v>120534</v>
      </c>
      <c r="J7649" s="24">
        <v>192854</v>
      </c>
      <c r="K7649" s="24">
        <v>168748</v>
      </c>
      <c r="L7649" s="24">
        <v>269996</v>
      </c>
      <c r="M7649" s="24">
        <v>216961</v>
      </c>
      <c r="N7649" s="24">
        <v>347138</v>
      </c>
      <c r="O7649" s="24">
        <v>289281</v>
      </c>
      <c r="P7649" s="24">
        <v>462850</v>
      </c>
      <c r="Q7649" s="24">
        <v>361602</v>
      </c>
      <c r="R7649" s="24">
        <v>578563</v>
      </c>
      <c r="S7649" s="24">
        <v>409815</v>
      </c>
      <c r="T7649" s="24">
        <v>655705</v>
      </c>
      <c r="U7649" s="24">
        <v>458029</v>
      </c>
      <c r="V7649" s="24">
        <v>732846</v>
      </c>
    </row>
    <row r="7650" spans="1:22" hidden="1" x14ac:dyDescent="0.3">
      <c r="A7650" s="55"/>
      <c r="B7650" s="55">
        <v>2023</v>
      </c>
      <c r="C7650" s="55" t="s">
        <v>585</v>
      </c>
      <c r="D7650" t="s">
        <v>74</v>
      </c>
      <c r="E7650" s="55" t="s">
        <v>587</v>
      </c>
      <c r="F7650" s="55" t="s">
        <v>78</v>
      </c>
      <c r="G7650" s="23">
        <v>1</v>
      </c>
      <c r="H7650" s="23" t="s">
        <v>14</v>
      </c>
      <c r="I7650" s="24">
        <v>163830</v>
      </c>
      <c r="J7650" s="24">
        <v>286703</v>
      </c>
      <c r="K7650" s="24">
        <v>212541</v>
      </c>
      <c r="L7650" s="24">
        <v>371946</v>
      </c>
      <c r="M7650" s="24">
        <v>253885</v>
      </c>
      <c r="N7650" s="24">
        <v>444299</v>
      </c>
      <c r="O7650" s="24">
        <v>302606</v>
      </c>
      <c r="P7650" s="24">
        <v>529561</v>
      </c>
      <c r="Q7650" s="24">
        <v>356938</v>
      </c>
      <c r="R7650" s="24">
        <v>624641</v>
      </c>
      <c r="S7650" s="24">
        <v>391528</v>
      </c>
      <c r="T7650" s="24">
        <v>685173</v>
      </c>
      <c r="U7650" s="24">
        <v>424042</v>
      </c>
      <c r="V7650" s="24">
        <v>742074</v>
      </c>
    </row>
    <row r="7651" spans="1:22" hidden="1" x14ac:dyDescent="0.3">
      <c r="A7651" s="55"/>
      <c r="B7651" s="55">
        <v>2023</v>
      </c>
      <c r="C7651" s="55" t="s">
        <v>585</v>
      </c>
      <c r="D7651" t="s">
        <v>74</v>
      </c>
      <c r="E7651" s="55" t="s">
        <v>587</v>
      </c>
      <c r="F7651" s="55" t="s">
        <v>78</v>
      </c>
      <c r="G7651" s="23">
        <v>2</v>
      </c>
      <c r="H7651" s="23" t="s">
        <v>30</v>
      </c>
      <c r="I7651" s="24">
        <v>138119</v>
      </c>
      <c r="J7651" s="24">
        <v>241709</v>
      </c>
      <c r="K7651" s="24">
        <v>183445</v>
      </c>
      <c r="L7651" s="24">
        <v>321029</v>
      </c>
      <c r="M7651" s="24">
        <v>225352</v>
      </c>
      <c r="N7651" s="24">
        <v>394367</v>
      </c>
      <c r="O7651" s="24">
        <v>282316</v>
      </c>
      <c r="P7651" s="24">
        <v>494053</v>
      </c>
      <c r="Q7651" s="24">
        <v>340792</v>
      </c>
      <c r="R7651" s="24">
        <v>596385</v>
      </c>
      <c r="S7651" s="24">
        <v>376092</v>
      </c>
      <c r="T7651" s="24">
        <v>658161</v>
      </c>
      <c r="U7651" s="24">
        <v>409074</v>
      </c>
      <c r="V7651" s="24">
        <v>715880</v>
      </c>
    </row>
    <row r="7652" spans="1:22" hidden="1" x14ac:dyDescent="0.3">
      <c r="A7652" s="55"/>
      <c r="B7652" s="55">
        <v>2023</v>
      </c>
      <c r="C7652" s="55" t="s">
        <v>585</v>
      </c>
      <c r="D7652" t="s">
        <v>74</v>
      </c>
      <c r="E7652" s="55" t="s">
        <v>587</v>
      </c>
      <c r="F7652" s="55" t="s">
        <v>78</v>
      </c>
      <c r="G7652" s="23">
        <v>3</v>
      </c>
      <c r="H7652" s="23" t="s">
        <v>31</v>
      </c>
      <c r="I7652" s="24">
        <v>127937</v>
      </c>
      <c r="J7652" s="24">
        <v>223890</v>
      </c>
      <c r="K7652" s="24">
        <v>176788</v>
      </c>
      <c r="L7652" s="24">
        <v>309378</v>
      </c>
      <c r="M7652" s="24">
        <v>224315</v>
      </c>
      <c r="N7652" s="24">
        <v>392552</v>
      </c>
      <c r="O7652" s="24">
        <v>293109</v>
      </c>
      <c r="P7652" s="24">
        <v>512942</v>
      </c>
      <c r="Q7652" s="24">
        <v>365146</v>
      </c>
      <c r="R7652" s="24">
        <v>639006</v>
      </c>
      <c r="S7652" s="24">
        <v>411010</v>
      </c>
      <c r="T7652" s="24">
        <v>719267</v>
      </c>
      <c r="U7652" s="24">
        <v>456209</v>
      </c>
      <c r="V7652" s="24">
        <v>798366</v>
      </c>
    </row>
    <row r="7653" spans="1:22" hidden="1" x14ac:dyDescent="0.3">
      <c r="A7653" s="55"/>
      <c r="B7653" s="55">
        <v>2023</v>
      </c>
      <c r="C7653" s="55" t="s">
        <v>585</v>
      </c>
      <c r="D7653" t="s">
        <v>74</v>
      </c>
      <c r="E7653" s="55" t="s">
        <v>587</v>
      </c>
      <c r="F7653" s="55" t="s">
        <v>78</v>
      </c>
      <c r="G7653" s="23">
        <v>4</v>
      </c>
      <c r="H7653" s="23" t="s">
        <v>29</v>
      </c>
      <c r="I7653" s="24">
        <v>141268</v>
      </c>
      <c r="J7653" s="24">
        <v>226029</v>
      </c>
      <c r="K7653" s="24">
        <v>197775</v>
      </c>
      <c r="L7653" s="24">
        <v>316440</v>
      </c>
      <c r="M7653" s="24">
        <v>254282</v>
      </c>
      <c r="N7653" s="24">
        <v>406851</v>
      </c>
      <c r="O7653" s="24">
        <v>339043</v>
      </c>
      <c r="P7653" s="24">
        <v>542468</v>
      </c>
      <c r="Q7653" s="24">
        <v>423803</v>
      </c>
      <c r="R7653" s="24">
        <v>678086</v>
      </c>
      <c r="S7653" s="24">
        <v>480311</v>
      </c>
      <c r="T7653" s="24">
        <v>768497</v>
      </c>
      <c r="U7653" s="24">
        <v>536818</v>
      </c>
      <c r="V7653" s="24">
        <v>858908</v>
      </c>
    </row>
    <row r="7654" spans="1:22" x14ac:dyDescent="0.3">
      <c r="B7654" s="54" t="s">
        <v>620</v>
      </c>
      <c r="C7654" t="s">
        <v>610</v>
      </c>
      <c r="D7654" t="s">
        <v>74</v>
      </c>
      <c r="E7654" t="s">
        <v>587</v>
      </c>
      <c r="F7654" s="58" t="s">
        <v>78</v>
      </c>
      <c r="G7654" s="23">
        <v>1</v>
      </c>
      <c r="H7654" s="23" t="s">
        <v>14</v>
      </c>
      <c r="I7654" s="24">
        <v>162220</v>
      </c>
      <c r="J7654" s="24">
        <v>283885</v>
      </c>
      <c r="K7654" s="24">
        <v>210301</v>
      </c>
      <c r="L7654" s="24">
        <v>368027</v>
      </c>
      <c r="M7654" s="24">
        <v>252028</v>
      </c>
      <c r="N7654" s="24">
        <v>441048</v>
      </c>
      <c r="O7654" s="24">
        <v>301194</v>
      </c>
      <c r="P7654" s="24">
        <v>527089</v>
      </c>
      <c r="Q7654" s="24">
        <v>355167</v>
      </c>
      <c r="R7654" s="24">
        <v>621542</v>
      </c>
      <c r="S7654" s="24">
        <v>389498</v>
      </c>
      <c r="T7654" s="24">
        <v>681621</v>
      </c>
      <c r="U7654" s="24">
        <v>420492</v>
      </c>
      <c r="V7654" s="24">
        <v>735861</v>
      </c>
    </row>
    <row r="7655" spans="1:22" x14ac:dyDescent="0.3">
      <c r="B7655" s="54" t="s">
        <v>620</v>
      </c>
      <c r="C7655" t="s">
        <v>610</v>
      </c>
      <c r="D7655" t="s">
        <v>74</v>
      </c>
      <c r="E7655" t="s">
        <v>587</v>
      </c>
      <c r="F7655" s="58" t="s">
        <v>78</v>
      </c>
      <c r="G7655" s="23">
        <v>2</v>
      </c>
      <c r="H7655" s="23" t="s">
        <v>30</v>
      </c>
      <c r="I7655" s="24">
        <v>140931</v>
      </c>
      <c r="J7655" s="24">
        <v>246630</v>
      </c>
      <c r="K7655" s="24">
        <v>184881</v>
      </c>
      <c r="L7655" s="24">
        <v>323542</v>
      </c>
      <c r="M7655" s="24">
        <v>224981</v>
      </c>
      <c r="N7655" s="24">
        <v>393716</v>
      </c>
      <c r="O7655" s="24">
        <v>276404</v>
      </c>
      <c r="P7655" s="24">
        <v>483707</v>
      </c>
      <c r="Q7655" s="24">
        <v>329001</v>
      </c>
      <c r="R7655" s="24">
        <v>575751</v>
      </c>
      <c r="S7655" s="24">
        <v>363430</v>
      </c>
      <c r="T7655" s="24">
        <v>636002</v>
      </c>
      <c r="U7655" s="24">
        <v>394982</v>
      </c>
      <c r="V7655" s="24">
        <v>691218</v>
      </c>
    </row>
    <row r="7656" spans="1:22" x14ac:dyDescent="0.3">
      <c r="B7656" s="54" t="s">
        <v>620</v>
      </c>
      <c r="C7656" t="s">
        <v>610</v>
      </c>
      <c r="D7656" t="s">
        <v>74</v>
      </c>
      <c r="E7656" t="s">
        <v>587</v>
      </c>
      <c r="F7656" s="58" t="s">
        <v>78</v>
      </c>
      <c r="G7656" s="23">
        <v>3</v>
      </c>
      <c r="H7656" s="23" t="s">
        <v>31</v>
      </c>
      <c r="I7656" s="24">
        <v>128119</v>
      </c>
      <c r="J7656" s="24">
        <v>224208</v>
      </c>
      <c r="K7656" s="24">
        <v>174305</v>
      </c>
      <c r="L7656" s="24">
        <v>305035</v>
      </c>
      <c r="M7656" s="24">
        <v>220372</v>
      </c>
      <c r="N7656" s="24">
        <v>385651</v>
      </c>
      <c r="O7656" s="24">
        <v>290082</v>
      </c>
      <c r="P7656" s="24">
        <v>507643</v>
      </c>
      <c r="Q7656" s="24">
        <v>359089</v>
      </c>
      <c r="R7656" s="24">
        <v>628405</v>
      </c>
      <c r="S7656" s="24">
        <v>404313</v>
      </c>
      <c r="T7656" s="24">
        <v>707547</v>
      </c>
      <c r="U7656" s="24">
        <v>448912</v>
      </c>
      <c r="V7656" s="24">
        <v>785596</v>
      </c>
    </row>
    <row r="7657" spans="1:22" x14ac:dyDescent="0.3">
      <c r="B7657" s="54" t="s">
        <v>620</v>
      </c>
      <c r="C7657" t="s">
        <v>610</v>
      </c>
      <c r="D7657" t="s">
        <v>74</v>
      </c>
      <c r="E7657" t="s">
        <v>587</v>
      </c>
      <c r="F7657" s="58" t="s">
        <v>78</v>
      </c>
      <c r="G7657" s="23">
        <v>4</v>
      </c>
      <c r="H7657" s="23" t="s">
        <v>29</v>
      </c>
      <c r="I7657" s="24">
        <v>143143</v>
      </c>
      <c r="J7657" s="24">
        <v>229028</v>
      </c>
      <c r="K7657" s="24">
        <v>200400</v>
      </c>
      <c r="L7657" s="24">
        <v>320640</v>
      </c>
      <c r="M7657" s="24">
        <v>257657</v>
      </c>
      <c r="N7657" s="24">
        <v>412251</v>
      </c>
      <c r="O7657" s="24">
        <v>343543</v>
      </c>
      <c r="P7657" s="24">
        <v>549668</v>
      </c>
      <c r="Q7657" s="24">
        <v>429428</v>
      </c>
      <c r="R7657" s="24">
        <v>687085</v>
      </c>
      <c r="S7657" s="24">
        <v>486685</v>
      </c>
      <c r="T7657" s="24">
        <v>778697</v>
      </c>
      <c r="U7657" s="24">
        <v>543943</v>
      </c>
      <c r="V7657" s="24">
        <v>870308</v>
      </c>
    </row>
    <row r="7658" spans="1:22" hidden="1" x14ac:dyDescent="0.3">
      <c r="A7658" s="55"/>
      <c r="B7658" s="55">
        <v>2023</v>
      </c>
      <c r="C7658" s="55" t="s">
        <v>585</v>
      </c>
      <c r="D7658" t="s">
        <v>74</v>
      </c>
      <c r="E7658" s="55" t="s">
        <v>587</v>
      </c>
      <c r="F7658" s="55" t="s">
        <v>79</v>
      </c>
      <c r="G7658" s="23">
        <v>1</v>
      </c>
      <c r="H7658" s="23" t="s">
        <v>14</v>
      </c>
      <c r="I7658" s="24">
        <v>157259</v>
      </c>
      <c r="J7658" s="24">
        <v>275203</v>
      </c>
      <c r="K7658" s="24">
        <v>203971</v>
      </c>
      <c r="L7658" s="24">
        <v>356950</v>
      </c>
      <c r="M7658" s="24">
        <v>243611</v>
      </c>
      <c r="N7658" s="24">
        <v>426319</v>
      </c>
      <c r="O7658" s="24">
        <v>290307</v>
      </c>
      <c r="P7658" s="24">
        <v>508038</v>
      </c>
      <c r="Q7658" s="24">
        <v>342393</v>
      </c>
      <c r="R7658" s="24">
        <v>599187</v>
      </c>
      <c r="S7658" s="24">
        <v>375557</v>
      </c>
      <c r="T7658" s="24">
        <v>657225</v>
      </c>
      <c r="U7658" s="24">
        <v>406717</v>
      </c>
      <c r="V7658" s="24">
        <v>711755</v>
      </c>
    </row>
    <row r="7659" spans="1:22" hidden="1" x14ac:dyDescent="0.3">
      <c r="A7659" s="55"/>
      <c r="B7659" s="55">
        <v>2023</v>
      </c>
      <c r="C7659" s="55" t="s">
        <v>585</v>
      </c>
      <c r="D7659" t="s">
        <v>74</v>
      </c>
      <c r="E7659" s="55" t="s">
        <v>587</v>
      </c>
      <c r="F7659" s="55" t="s">
        <v>79</v>
      </c>
      <c r="G7659" s="23">
        <v>2</v>
      </c>
      <c r="H7659" s="23" t="s">
        <v>30</v>
      </c>
      <c r="I7659" s="24">
        <v>132815</v>
      </c>
      <c r="J7659" s="24">
        <v>232427</v>
      </c>
      <c r="K7659" s="24">
        <v>176310</v>
      </c>
      <c r="L7659" s="24">
        <v>308542</v>
      </c>
      <c r="M7659" s="24">
        <v>216485</v>
      </c>
      <c r="N7659" s="24">
        <v>378848</v>
      </c>
      <c r="O7659" s="24">
        <v>271017</v>
      </c>
      <c r="P7659" s="24">
        <v>474280</v>
      </c>
      <c r="Q7659" s="24">
        <v>327043</v>
      </c>
      <c r="R7659" s="24">
        <v>572325</v>
      </c>
      <c r="S7659" s="24">
        <v>360883</v>
      </c>
      <c r="T7659" s="24">
        <v>631545</v>
      </c>
      <c r="U7659" s="24">
        <v>392487</v>
      </c>
      <c r="V7659" s="24">
        <v>686853</v>
      </c>
    </row>
    <row r="7660" spans="1:22" hidden="1" x14ac:dyDescent="0.3">
      <c r="A7660" s="55"/>
      <c r="B7660" s="55">
        <v>2023</v>
      </c>
      <c r="C7660" s="55" t="s">
        <v>585</v>
      </c>
      <c r="D7660" t="s">
        <v>74</v>
      </c>
      <c r="E7660" s="55" t="s">
        <v>587</v>
      </c>
      <c r="F7660" s="55" t="s">
        <v>79</v>
      </c>
      <c r="G7660" s="23">
        <v>3</v>
      </c>
      <c r="H7660" s="23" t="s">
        <v>31</v>
      </c>
      <c r="I7660" s="24">
        <v>123174</v>
      </c>
      <c r="J7660" s="24">
        <v>215555</v>
      </c>
      <c r="K7660" s="24">
        <v>170234</v>
      </c>
      <c r="L7660" s="24">
        <v>297909</v>
      </c>
      <c r="M7660" s="24">
        <v>216036</v>
      </c>
      <c r="N7660" s="24">
        <v>378063</v>
      </c>
      <c r="O7660" s="24">
        <v>282365</v>
      </c>
      <c r="P7660" s="24">
        <v>494139</v>
      </c>
      <c r="Q7660" s="24">
        <v>351777</v>
      </c>
      <c r="R7660" s="24">
        <v>615610</v>
      </c>
      <c r="S7660" s="24">
        <v>395997</v>
      </c>
      <c r="T7660" s="24">
        <v>692995</v>
      </c>
      <c r="U7660" s="24">
        <v>439585</v>
      </c>
      <c r="V7660" s="24">
        <v>769274</v>
      </c>
    </row>
    <row r="7661" spans="1:22" hidden="1" x14ac:dyDescent="0.3">
      <c r="A7661" s="55"/>
      <c r="B7661" s="55">
        <v>2023</v>
      </c>
      <c r="C7661" s="55" t="s">
        <v>585</v>
      </c>
      <c r="D7661" t="s">
        <v>74</v>
      </c>
      <c r="E7661" s="55" t="s">
        <v>587</v>
      </c>
      <c r="F7661" s="55" t="s">
        <v>79</v>
      </c>
      <c r="G7661" s="23">
        <v>4</v>
      </c>
      <c r="H7661" s="23" t="s">
        <v>29</v>
      </c>
      <c r="I7661" s="24">
        <v>135606</v>
      </c>
      <c r="J7661" s="24">
        <v>216970</v>
      </c>
      <c r="K7661" s="24">
        <v>189849</v>
      </c>
      <c r="L7661" s="24">
        <v>303758</v>
      </c>
      <c r="M7661" s="24">
        <v>244092</v>
      </c>
      <c r="N7661" s="24">
        <v>390547</v>
      </c>
      <c r="O7661" s="24">
        <v>325455</v>
      </c>
      <c r="P7661" s="24">
        <v>520729</v>
      </c>
      <c r="Q7661" s="24">
        <v>406819</v>
      </c>
      <c r="R7661" s="24">
        <v>650911</v>
      </c>
      <c r="S7661" s="24">
        <v>461062</v>
      </c>
      <c r="T7661" s="24">
        <v>737699</v>
      </c>
      <c r="U7661" s="24">
        <v>515305</v>
      </c>
      <c r="V7661" s="24">
        <v>824487</v>
      </c>
    </row>
    <row r="7662" spans="1:22" x14ac:dyDescent="0.3">
      <c r="B7662" s="54" t="s">
        <v>620</v>
      </c>
      <c r="C7662" t="s">
        <v>610</v>
      </c>
      <c r="D7662" t="s">
        <v>74</v>
      </c>
      <c r="E7662" t="s">
        <v>587</v>
      </c>
      <c r="F7662" s="58" t="s">
        <v>79</v>
      </c>
      <c r="G7662" s="23">
        <v>1</v>
      </c>
      <c r="H7662" s="23" t="s">
        <v>14</v>
      </c>
      <c r="I7662" s="24">
        <v>156258</v>
      </c>
      <c r="J7662" s="24">
        <v>273451</v>
      </c>
      <c r="K7662" s="24">
        <v>202510</v>
      </c>
      <c r="L7662" s="24">
        <v>354393</v>
      </c>
      <c r="M7662" s="24">
        <v>242650</v>
      </c>
      <c r="N7662" s="24">
        <v>424638</v>
      </c>
      <c r="O7662" s="24">
        <v>289926</v>
      </c>
      <c r="P7662" s="24">
        <v>507371</v>
      </c>
      <c r="Q7662" s="24">
        <v>341827</v>
      </c>
      <c r="R7662" s="24">
        <v>598198</v>
      </c>
      <c r="S7662" s="24">
        <v>374846</v>
      </c>
      <c r="T7662" s="24">
        <v>655980</v>
      </c>
      <c r="U7662" s="24">
        <v>404616</v>
      </c>
      <c r="V7662" s="24">
        <v>708078</v>
      </c>
    </row>
    <row r="7663" spans="1:22" x14ac:dyDescent="0.3">
      <c r="B7663" s="54" t="s">
        <v>620</v>
      </c>
      <c r="C7663" t="s">
        <v>610</v>
      </c>
      <c r="D7663" t="s">
        <v>74</v>
      </c>
      <c r="E7663" t="s">
        <v>587</v>
      </c>
      <c r="F7663" s="58" t="s">
        <v>79</v>
      </c>
      <c r="G7663" s="23">
        <v>2</v>
      </c>
      <c r="H7663" s="23" t="s">
        <v>30</v>
      </c>
      <c r="I7663" s="24">
        <v>136011</v>
      </c>
      <c r="J7663" s="24">
        <v>238020</v>
      </c>
      <c r="K7663" s="24">
        <v>178335</v>
      </c>
      <c r="L7663" s="24">
        <v>312085</v>
      </c>
      <c r="M7663" s="24">
        <v>216927</v>
      </c>
      <c r="N7663" s="24">
        <v>379623</v>
      </c>
      <c r="O7663" s="24">
        <v>266350</v>
      </c>
      <c r="P7663" s="24">
        <v>466112</v>
      </c>
      <c r="Q7663" s="24">
        <v>316942</v>
      </c>
      <c r="R7663" s="24">
        <v>554649</v>
      </c>
      <c r="S7663" s="24">
        <v>350068</v>
      </c>
      <c r="T7663" s="24">
        <v>612619</v>
      </c>
      <c r="U7663" s="24">
        <v>380400</v>
      </c>
      <c r="V7663" s="24">
        <v>665700</v>
      </c>
    </row>
    <row r="7664" spans="1:22" x14ac:dyDescent="0.3">
      <c r="B7664" s="54" t="s">
        <v>620</v>
      </c>
      <c r="C7664" t="s">
        <v>610</v>
      </c>
      <c r="D7664" t="s">
        <v>74</v>
      </c>
      <c r="E7664" t="s">
        <v>587</v>
      </c>
      <c r="F7664" s="58" t="s">
        <v>79</v>
      </c>
      <c r="G7664" s="23">
        <v>3</v>
      </c>
      <c r="H7664" s="23" t="s">
        <v>31</v>
      </c>
      <c r="I7664" s="24">
        <v>123945</v>
      </c>
      <c r="J7664" s="24">
        <v>216903</v>
      </c>
      <c r="K7664" s="24">
        <v>168710</v>
      </c>
      <c r="L7664" s="24">
        <v>295242</v>
      </c>
      <c r="M7664" s="24">
        <v>213360</v>
      </c>
      <c r="N7664" s="24">
        <v>373381</v>
      </c>
      <c r="O7664" s="24">
        <v>280916</v>
      </c>
      <c r="P7664" s="24">
        <v>491603</v>
      </c>
      <c r="Q7664" s="24">
        <v>347804</v>
      </c>
      <c r="R7664" s="24">
        <v>608656</v>
      </c>
      <c r="S7664" s="24">
        <v>391653</v>
      </c>
      <c r="T7664" s="24">
        <v>685392</v>
      </c>
      <c r="U7664" s="24">
        <v>434908</v>
      </c>
      <c r="V7664" s="24">
        <v>761089</v>
      </c>
    </row>
    <row r="7665" spans="1:22" x14ac:dyDescent="0.3">
      <c r="B7665" s="54" t="s">
        <v>620</v>
      </c>
      <c r="C7665" t="s">
        <v>610</v>
      </c>
      <c r="D7665" t="s">
        <v>74</v>
      </c>
      <c r="E7665" t="s">
        <v>587</v>
      </c>
      <c r="F7665" s="58" t="s">
        <v>79</v>
      </c>
      <c r="G7665" s="23">
        <v>4</v>
      </c>
      <c r="H7665" s="23" t="s">
        <v>29</v>
      </c>
      <c r="I7665" s="24">
        <v>137888</v>
      </c>
      <c r="J7665" s="24">
        <v>220621</v>
      </c>
      <c r="K7665" s="24">
        <v>193044</v>
      </c>
      <c r="L7665" s="24">
        <v>308870</v>
      </c>
      <c r="M7665" s="24">
        <v>248199</v>
      </c>
      <c r="N7665" s="24">
        <v>397118</v>
      </c>
      <c r="O7665" s="24">
        <v>330932</v>
      </c>
      <c r="P7665" s="24">
        <v>529491</v>
      </c>
      <c r="Q7665" s="24">
        <v>413665</v>
      </c>
      <c r="R7665" s="24">
        <v>661864</v>
      </c>
      <c r="S7665" s="24">
        <v>468820</v>
      </c>
      <c r="T7665" s="24">
        <v>750112</v>
      </c>
      <c r="U7665" s="24">
        <v>523975</v>
      </c>
      <c r="V7665" s="24">
        <v>838361</v>
      </c>
    </row>
    <row r="7666" spans="1:22" hidden="1" x14ac:dyDescent="0.3">
      <c r="A7666" s="55"/>
      <c r="B7666" s="55">
        <v>2023</v>
      </c>
      <c r="C7666" s="55" t="s">
        <v>538</v>
      </c>
      <c r="D7666" t="s">
        <v>171</v>
      </c>
      <c r="E7666" s="55" t="s">
        <v>542</v>
      </c>
      <c r="F7666" s="55" t="s">
        <v>218</v>
      </c>
      <c r="G7666" s="23">
        <v>1</v>
      </c>
      <c r="H7666" s="23" t="s">
        <v>14</v>
      </c>
      <c r="I7666" s="24">
        <v>133126</v>
      </c>
      <c r="J7666" s="24">
        <v>232971</v>
      </c>
      <c r="K7666" s="24">
        <v>172919</v>
      </c>
      <c r="L7666" s="24">
        <v>302608</v>
      </c>
      <c r="M7666" s="24">
        <v>206740</v>
      </c>
      <c r="N7666" s="24">
        <v>361795</v>
      </c>
      <c r="O7666" s="24">
        <v>246670</v>
      </c>
      <c r="P7666" s="24">
        <v>431673</v>
      </c>
      <c r="Q7666" s="24">
        <v>291140</v>
      </c>
      <c r="R7666" s="24">
        <v>509495</v>
      </c>
      <c r="S7666" s="24">
        <v>319430</v>
      </c>
      <c r="T7666" s="24">
        <v>559003</v>
      </c>
      <c r="U7666" s="24">
        <v>346095</v>
      </c>
      <c r="V7666" s="24">
        <v>605667</v>
      </c>
    </row>
    <row r="7667" spans="1:22" hidden="1" x14ac:dyDescent="0.3">
      <c r="A7667" s="55"/>
      <c r="B7667" s="55">
        <v>2023</v>
      </c>
      <c r="C7667" s="55" t="s">
        <v>538</v>
      </c>
      <c r="D7667" t="s">
        <v>171</v>
      </c>
      <c r="E7667" s="55" t="s">
        <v>542</v>
      </c>
      <c r="F7667" s="55" t="s">
        <v>218</v>
      </c>
      <c r="G7667" s="23">
        <v>2</v>
      </c>
      <c r="H7667" s="23" t="s">
        <v>30</v>
      </c>
      <c r="I7667" s="24">
        <v>111092</v>
      </c>
      <c r="J7667" s="24">
        <v>194411</v>
      </c>
      <c r="K7667" s="24">
        <v>147984</v>
      </c>
      <c r="L7667" s="24">
        <v>258972</v>
      </c>
      <c r="M7667" s="24">
        <v>182288</v>
      </c>
      <c r="N7667" s="24">
        <v>319004</v>
      </c>
      <c r="O7667" s="24">
        <v>229282</v>
      </c>
      <c r="P7667" s="24">
        <v>401243</v>
      </c>
      <c r="Q7667" s="24">
        <v>277303</v>
      </c>
      <c r="R7667" s="24">
        <v>485280</v>
      </c>
      <c r="S7667" s="24">
        <v>306203</v>
      </c>
      <c r="T7667" s="24">
        <v>535854</v>
      </c>
      <c r="U7667" s="24">
        <v>333268</v>
      </c>
      <c r="V7667" s="24">
        <v>583219</v>
      </c>
    </row>
    <row r="7668" spans="1:22" hidden="1" x14ac:dyDescent="0.3">
      <c r="A7668" s="55"/>
      <c r="B7668" s="55">
        <v>2023</v>
      </c>
      <c r="C7668" s="55" t="s">
        <v>538</v>
      </c>
      <c r="D7668" t="s">
        <v>171</v>
      </c>
      <c r="E7668" s="55" t="s">
        <v>542</v>
      </c>
      <c r="F7668" s="55" t="s">
        <v>218</v>
      </c>
      <c r="G7668" s="23">
        <v>3</v>
      </c>
      <c r="H7668" s="23" t="s">
        <v>31</v>
      </c>
      <c r="I7668" s="24">
        <v>102177</v>
      </c>
      <c r="J7668" s="24">
        <v>178810</v>
      </c>
      <c r="K7668" s="24">
        <v>141056</v>
      </c>
      <c r="L7668" s="24">
        <v>246847</v>
      </c>
      <c r="M7668" s="24">
        <v>178801</v>
      </c>
      <c r="N7668" s="24">
        <v>312901</v>
      </c>
      <c r="O7668" s="24">
        <v>233278</v>
      </c>
      <c r="P7668" s="24">
        <v>408237</v>
      </c>
      <c r="Q7668" s="24">
        <v>290535</v>
      </c>
      <c r="R7668" s="24">
        <v>508436</v>
      </c>
      <c r="S7668" s="24">
        <v>326853</v>
      </c>
      <c r="T7668" s="24">
        <v>571994</v>
      </c>
      <c r="U7668" s="24">
        <v>362603</v>
      </c>
      <c r="V7668" s="24">
        <v>634555</v>
      </c>
    </row>
    <row r="7669" spans="1:22" hidden="1" x14ac:dyDescent="0.3">
      <c r="A7669" s="55"/>
      <c r="B7669" s="55">
        <v>2023</v>
      </c>
      <c r="C7669" s="55" t="s">
        <v>538</v>
      </c>
      <c r="D7669" t="s">
        <v>171</v>
      </c>
      <c r="E7669" s="55" t="s">
        <v>542</v>
      </c>
      <c r="F7669" s="55" t="s">
        <v>218</v>
      </c>
      <c r="G7669" s="23">
        <v>4</v>
      </c>
      <c r="H7669" s="23" t="s">
        <v>29</v>
      </c>
      <c r="I7669" s="24">
        <v>114767</v>
      </c>
      <c r="J7669" s="24">
        <v>183626</v>
      </c>
      <c r="K7669" s="24">
        <v>160673</v>
      </c>
      <c r="L7669" s="24">
        <v>257077</v>
      </c>
      <c r="M7669" s="24">
        <v>206580</v>
      </c>
      <c r="N7669" s="24">
        <v>330528</v>
      </c>
      <c r="O7669" s="24">
        <v>275440</v>
      </c>
      <c r="P7669" s="24">
        <v>440703</v>
      </c>
      <c r="Q7669" s="24">
        <v>344300</v>
      </c>
      <c r="R7669" s="24">
        <v>550879</v>
      </c>
      <c r="S7669" s="24">
        <v>390206</v>
      </c>
      <c r="T7669" s="24">
        <v>624330</v>
      </c>
      <c r="U7669" s="24">
        <v>436113</v>
      </c>
      <c r="V7669" s="24">
        <v>697781</v>
      </c>
    </row>
    <row r="7670" spans="1:22" x14ac:dyDescent="0.3">
      <c r="B7670" s="54" t="s">
        <v>620</v>
      </c>
      <c r="C7670" t="s">
        <v>615</v>
      </c>
      <c r="D7670" t="s">
        <v>171</v>
      </c>
      <c r="E7670" t="s">
        <v>542</v>
      </c>
      <c r="F7670" s="58" t="s">
        <v>218</v>
      </c>
      <c r="G7670" s="23">
        <v>1</v>
      </c>
      <c r="H7670" s="23" t="s">
        <v>14</v>
      </c>
      <c r="I7670" s="24">
        <v>133405</v>
      </c>
      <c r="J7670" s="24">
        <v>233459</v>
      </c>
      <c r="K7670" s="24">
        <v>173090</v>
      </c>
      <c r="L7670" s="24">
        <v>302908</v>
      </c>
      <c r="M7670" s="24">
        <v>207529</v>
      </c>
      <c r="N7670" s="24">
        <v>363176</v>
      </c>
      <c r="O7670" s="24">
        <v>248158</v>
      </c>
      <c r="P7670" s="24">
        <v>434276</v>
      </c>
      <c r="Q7670" s="24">
        <v>292750</v>
      </c>
      <c r="R7670" s="24">
        <v>512312</v>
      </c>
      <c r="S7670" s="24">
        <v>321101</v>
      </c>
      <c r="T7670" s="24">
        <v>561927</v>
      </c>
      <c r="U7670" s="24">
        <v>346790</v>
      </c>
      <c r="V7670" s="24">
        <v>606882</v>
      </c>
    </row>
    <row r="7671" spans="1:22" x14ac:dyDescent="0.3">
      <c r="B7671" s="54" t="s">
        <v>620</v>
      </c>
      <c r="C7671" t="s">
        <v>615</v>
      </c>
      <c r="D7671" t="s">
        <v>171</v>
      </c>
      <c r="E7671" t="s">
        <v>542</v>
      </c>
      <c r="F7671" s="58" t="s">
        <v>218</v>
      </c>
      <c r="G7671" s="23">
        <v>2</v>
      </c>
      <c r="H7671" s="23" t="s">
        <v>30</v>
      </c>
      <c r="I7671" s="24">
        <v>115289</v>
      </c>
      <c r="J7671" s="24">
        <v>201755</v>
      </c>
      <c r="K7671" s="24">
        <v>151458</v>
      </c>
      <c r="L7671" s="24">
        <v>265051</v>
      </c>
      <c r="M7671" s="24">
        <v>184512</v>
      </c>
      <c r="N7671" s="24">
        <v>322896</v>
      </c>
      <c r="O7671" s="24">
        <v>227062</v>
      </c>
      <c r="P7671" s="24">
        <v>397358</v>
      </c>
      <c r="Q7671" s="24">
        <v>270483</v>
      </c>
      <c r="R7671" s="24">
        <v>473345</v>
      </c>
      <c r="S7671" s="24">
        <v>298885</v>
      </c>
      <c r="T7671" s="24">
        <v>523048</v>
      </c>
      <c r="U7671" s="24">
        <v>324974</v>
      </c>
      <c r="V7671" s="24">
        <v>568704</v>
      </c>
    </row>
    <row r="7672" spans="1:22" x14ac:dyDescent="0.3">
      <c r="B7672" s="54" t="s">
        <v>620</v>
      </c>
      <c r="C7672" t="s">
        <v>615</v>
      </c>
      <c r="D7672" t="s">
        <v>171</v>
      </c>
      <c r="E7672" t="s">
        <v>542</v>
      </c>
      <c r="F7672" s="58" t="s">
        <v>218</v>
      </c>
      <c r="G7672" s="23">
        <v>3</v>
      </c>
      <c r="H7672" s="23" t="s">
        <v>31</v>
      </c>
      <c r="I7672" s="24">
        <v>104106</v>
      </c>
      <c r="J7672" s="24">
        <v>182186</v>
      </c>
      <c r="K7672" s="24">
        <v>141442</v>
      </c>
      <c r="L7672" s="24">
        <v>247523</v>
      </c>
      <c r="M7672" s="24">
        <v>178676</v>
      </c>
      <c r="N7672" s="24">
        <v>312682</v>
      </c>
      <c r="O7672" s="24">
        <v>235045</v>
      </c>
      <c r="P7672" s="24">
        <v>411328</v>
      </c>
      <c r="Q7672" s="24">
        <v>290816</v>
      </c>
      <c r="R7672" s="24">
        <v>508928</v>
      </c>
      <c r="S7672" s="24">
        <v>327332</v>
      </c>
      <c r="T7672" s="24">
        <v>572832</v>
      </c>
      <c r="U7672" s="24">
        <v>363317</v>
      </c>
      <c r="V7672" s="24">
        <v>635805</v>
      </c>
    </row>
    <row r="7673" spans="1:22" x14ac:dyDescent="0.3">
      <c r="B7673" s="54" t="s">
        <v>620</v>
      </c>
      <c r="C7673" t="s">
        <v>615</v>
      </c>
      <c r="D7673" t="s">
        <v>171</v>
      </c>
      <c r="E7673" t="s">
        <v>542</v>
      </c>
      <c r="F7673" s="58" t="s">
        <v>218</v>
      </c>
      <c r="G7673" s="23">
        <v>4</v>
      </c>
      <c r="H7673" s="23" t="s">
        <v>29</v>
      </c>
      <c r="I7673" s="24">
        <v>117701</v>
      </c>
      <c r="J7673" s="24">
        <v>188322</v>
      </c>
      <c r="K7673" s="24">
        <v>164782</v>
      </c>
      <c r="L7673" s="24">
        <v>263651</v>
      </c>
      <c r="M7673" s="24">
        <v>211863</v>
      </c>
      <c r="N7673" s="24">
        <v>338980</v>
      </c>
      <c r="O7673" s="24">
        <v>282483</v>
      </c>
      <c r="P7673" s="24">
        <v>451973</v>
      </c>
      <c r="Q7673" s="24">
        <v>353104</v>
      </c>
      <c r="R7673" s="24">
        <v>564967</v>
      </c>
      <c r="S7673" s="24">
        <v>400185</v>
      </c>
      <c r="T7673" s="24">
        <v>640296</v>
      </c>
      <c r="U7673" s="24">
        <v>447265</v>
      </c>
      <c r="V7673" s="24">
        <v>715625</v>
      </c>
    </row>
    <row r="7674" spans="1:22" hidden="1" x14ac:dyDescent="0.3">
      <c r="A7674" s="55"/>
      <c r="B7674" s="55">
        <v>2023</v>
      </c>
      <c r="C7674" s="55" t="s">
        <v>585</v>
      </c>
      <c r="D7674" t="s">
        <v>74</v>
      </c>
      <c r="E7674" s="55" t="s">
        <v>587</v>
      </c>
      <c r="F7674" s="55" t="s">
        <v>519</v>
      </c>
      <c r="G7674" s="23">
        <v>1</v>
      </c>
      <c r="H7674" s="23" t="s">
        <v>14</v>
      </c>
      <c r="I7674" s="24">
        <v>140527</v>
      </c>
      <c r="J7674" s="24">
        <v>245923</v>
      </c>
      <c r="K7674" s="24">
        <v>182182</v>
      </c>
      <c r="L7674" s="24">
        <v>318818</v>
      </c>
      <c r="M7674" s="24">
        <v>217509</v>
      </c>
      <c r="N7674" s="24">
        <v>380641</v>
      </c>
      <c r="O7674" s="24">
        <v>259095</v>
      </c>
      <c r="P7674" s="24">
        <v>453417</v>
      </c>
      <c r="Q7674" s="24">
        <v>305505</v>
      </c>
      <c r="R7674" s="24">
        <v>534634</v>
      </c>
      <c r="S7674" s="24">
        <v>335065</v>
      </c>
      <c r="T7674" s="24">
        <v>586363</v>
      </c>
      <c r="U7674" s="24">
        <v>362807</v>
      </c>
      <c r="V7674" s="24">
        <v>634913</v>
      </c>
    </row>
    <row r="7675" spans="1:22" hidden="1" x14ac:dyDescent="0.3">
      <c r="A7675" s="55"/>
      <c r="B7675" s="55">
        <v>2023</v>
      </c>
      <c r="C7675" s="55" t="s">
        <v>585</v>
      </c>
      <c r="D7675" t="s">
        <v>74</v>
      </c>
      <c r="E7675" s="55" t="s">
        <v>587</v>
      </c>
      <c r="F7675" s="55" t="s">
        <v>519</v>
      </c>
      <c r="G7675" s="23">
        <v>2</v>
      </c>
      <c r="H7675" s="23" t="s">
        <v>30</v>
      </c>
      <c r="I7675" s="24">
        <v>119162</v>
      </c>
      <c r="J7675" s="24">
        <v>208534</v>
      </c>
      <c r="K7675" s="24">
        <v>158003</v>
      </c>
      <c r="L7675" s="24">
        <v>276506</v>
      </c>
      <c r="M7675" s="24">
        <v>193799</v>
      </c>
      <c r="N7675" s="24">
        <v>339149</v>
      </c>
      <c r="O7675" s="24">
        <v>242235</v>
      </c>
      <c r="P7675" s="24">
        <v>423911</v>
      </c>
      <c r="Q7675" s="24">
        <v>292088</v>
      </c>
      <c r="R7675" s="24">
        <v>511154</v>
      </c>
      <c r="S7675" s="24">
        <v>322238</v>
      </c>
      <c r="T7675" s="24">
        <v>563916</v>
      </c>
      <c r="U7675" s="24">
        <v>350369</v>
      </c>
      <c r="V7675" s="24">
        <v>613146</v>
      </c>
    </row>
    <row r="7676" spans="1:22" hidden="1" x14ac:dyDescent="0.3">
      <c r="A7676" s="55"/>
      <c r="B7676" s="55">
        <v>2023</v>
      </c>
      <c r="C7676" s="55" t="s">
        <v>585</v>
      </c>
      <c r="D7676" t="s">
        <v>74</v>
      </c>
      <c r="E7676" s="55" t="s">
        <v>587</v>
      </c>
      <c r="F7676" s="55" t="s">
        <v>519</v>
      </c>
      <c r="G7676" s="23">
        <v>3</v>
      </c>
      <c r="H7676" s="23" t="s">
        <v>31</v>
      </c>
      <c r="I7676" s="24">
        <v>110815</v>
      </c>
      <c r="J7676" s="24">
        <v>193926</v>
      </c>
      <c r="K7676" s="24">
        <v>153209</v>
      </c>
      <c r="L7676" s="24">
        <v>268116</v>
      </c>
      <c r="M7676" s="24">
        <v>194504</v>
      </c>
      <c r="N7676" s="24">
        <v>340382</v>
      </c>
      <c r="O7676" s="24">
        <v>254372</v>
      </c>
      <c r="P7676" s="24">
        <v>445150</v>
      </c>
      <c r="Q7676" s="24">
        <v>316934</v>
      </c>
      <c r="R7676" s="24">
        <v>554634</v>
      </c>
      <c r="S7676" s="24">
        <v>356846</v>
      </c>
      <c r="T7676" s="24">
        <v>624480</v>
      </c>
      <c r="U7676" s="24">
        <v>396206</v>
      </c>
      <c r="V7676" s="24">
        <v>693360</v>
      </c>
    </row>
    <row r="7677" spans="1:22" hidden="1" x14ac:dyDescent="0.3">
      <c r="A7677" s="55"/>
      <c r="B7677" s="55">
        <v>2023</v>
      </c>
      <c r="C7677" s="55" t="s">
        <v>585</v>
      </c>
      <c r="D7677" t="s">
        <v>74</v>
      </c>
      <c r="E7677" s="55" t="s">
        <v>587</v>
      </c>
      <c r="F7677" s="55" t="s">
        <v>519</v>
      </c>
      <c r="G7677" s="23">
        <v>4</v>
      </c>
      <c r="H7677" s="23" t="s">
        <v>29</v>
      </c>
      <c r="I7677" s="24">
        <v>121189</v>
      </c>
      <c r="J7677" s="24">
        <v>193903</v>
      </c>
      <c r="K7677" s="24">
        <v>169665</v>
      </c>
      <c r="L7677" s="24">
        <v>271464</v>
      </c>
      <c r="M7677" s="24">
        <v>218141</v>
      </c>
      <c r="N7677" s="24">
        <v>349026</v>
      </c>
      <c r="O7677" s="24">
        <v>290855</v>
      </c>
      <c r="P7677" s="24">
        <v>465367</v>
      </c>
      <c r="Q7677" s="24">
        <v>363568</v>
      </c>
      <c r="R7677" s="24">
        <v>581709</v>
      </c>
      <c r="S7677" s="24">
        <v>412044</v>
      </c>
      <c r="T7677" s="24">
        <v>659271</v>
      </c>
      <c r="U7677" s="24">
        <v>460520</v>
      </c>
      <c r="V7677" s="24">
        <v>736832</v>
      </c>
    </row>
    <row r="7678" spans="1:22" x14ac:dyDescent="0.3">
      <c r="B7678" s="54" t="s">
        <v>620</v>
      </c>
      <c r="C7678" t="s">
        <v>610</v>
      </c>
      <c r="D7678" t="s">
        <v>74</v>
      </c>
      <c r="E7678" t="s">
        <v>587</v>
      </c>
      <c r="F7678" s="58" t="s">
        <v>519</v>
      </c>
      <c r="G7678" s="23">
        <v>1</v>
      </c>
      <c r="H7678" s="23" t="s">
        <v>14</v>
      </c>
      <c r="I7678" s="24">
        <v>137174</v>
      </c>
      <c r="J7678" s="24">
        <v>240055</v>
      </c>
      <c r="K7678" s="24">
        <v>177729</v>
      </c>
      <c r="L7678" s="24">
        <v>311026</v>
      </c>
      <c r="M7678" s="24">
        <v>212925</v>
      </c>
      <c r="N7678" s="24">
        <v>372618</v>
      </c>
      <c r="O7678" s="24">
        <v>254360</v>
      </c>
      <c r="P7678" s="24">
        <v>445131</v>
      </c>
      <c r="Q7678" s="24">
        <v>299853</v>
      </c>
      <c r="R7678" s="24">
        <v>524742</v>
      </c>
      <c r="S7678" s="24">
        <v>328798</v>
      </c>
      <c r="T7678" s="24">
        <v>575397</v>
      </c>
      <c r="U7678" s="24">
        <v>354865</v>
      </c>
      <c r="V7678" s="24">
        <v>621014</v>
      </c>
    </row>
    <row r="7679" spans="1:22" x14ac:dyDescent="0.3">
      <c r="B7679" s="54" t="s">
        <v>620</v>
      </c>
      <c r="C7679" t="s">
        <v>610</v>
      </c>
      <c r="D7679" t="s">
        <v>74</v>
      </c>
      <c r="E7679" t="s">
        <v>587</v>
      </c>
      <c r="F7679" s="58" t="s">
        <v>519</v>
      </c>
      <c r="G7679" s="23">
        <v>2</v>
      </c>
      <c r="H7679" s="23" t="s">
        <v>30</v>
      </c>
      <c r="I7679" s="24">
        <v>119607</v>
      </c>
      <c r="J7679" s="24">
        <v>209313</v>
      </c>
      <c r="K7679" s="24">
        <v>156753</v>
      </c>
      <c r="L7679" s="24">
        <v>274318</v>
      </c>
      <c r="M7679" s="24">
        <v>190606</v>
      </c>
      <c r="N7679" s="24">
        <v>333561</v>
      </c>
      <c r="O7679" s="24">
        <v>233904</v>
      </c>
      <c r="P7679" s="24">
        <v>409333</v>
      </c>
      <c r="Q7679" s="24">
        <v>278261</v>
      </c>
      <c r="R7679" s="24">
        <v>486957</v>
      </c>
      <c r="S7679" s="24">
        <v>307311</v>
      </c>
      <c r="T7679" s="24">
        <v>537795</v>
      </c>
      <c r="U7679" s="24">
        <v>333891</v>
      </c>
      <c r="V7679" s="24">
        <v>584309</v>
      </c>
    </row>
    <row r="7680" spans="1:22" x14ac:dyDescent="0.3">
      <c r="B7680" s="54" t="s">
        <v>620</v>
      </c>
      <c r="C7680" t="s">
        <v>610</v>
      </c>
      <c r="D7680" t="s">
        <v>74</v>
      </c>
      <c r="E7680" t="s">
        <v>587</v>
      </c>
      <c r="F7680" s="58" t="s">
        <v>519</v>
      </c>
      <c r="G7680" s="23">
        <v>3</v>
      </c>
      <c r="H7680" s="23" t="s">
        <v>31</v>
      </c>
      <c r="I7680" s="24">
        <v>109234</v>
      </c>
      <c r="J7680" s="24">
        <v>191159</v>
      </c>
      <c r="K7680" s="24">
        <v>148752</v>
      </c>
      <c r="L7680" s="24">
        <v>260315</v>
      </c>
      <c r="M7680" s="24">
        <v>188170</v>
      </c>
      <c r="N7680" s="24">
        <v>329298</v>
      </c>
      <c r="O7680" s="24">
        <v>247801</v>
      </c>
      <c r="P7680" s="24">
        <v>433652</v>
      </c>
      <c r="Q7680" s="24">
        <v>306852</v>
      </c>
      <c r="R7680" s="24">
        <v>536991</v>
      </c>
      <c r="S7680" s="24">
        <v>345575</v>
      </c>
      <c r="T7680" s="24">
        <v>604756</v>
      </c>
      <c r="U7680" s="24">
        <v>383783</v>
      </c>
      <c r="V7680" s="24">
        <v>671620</v>
      </c>
    </row>
    <row r="7681" spans="1:22" x14ac:dyDescent="0.3">
      <c r="B7681" s="54" t="s">
        <v>620</v>
      </c>
      <c r="C7681" t="s">
        <v>610</v>
      </c>
      <c r="D7681" t="s">
        <v>74</v>
      </c>
      <c r="E7681" t="s">
        <v>587</v>
      </c>
      <c r="F7681" s="58" t="s">
        <v>519</v>
      </c>
      <c r="G7681" s="23">
        <v>4</v>
      </c>
      <c r="H7681" s="23" t="s">
        <v>29</v>
      </c>
      <c r="I7681" s="24">
        <v>121053</v>
      </c>
      <c r="J7681" s="24">
        <v>193685</v>
      </c>
      <c r="K7681" s="24">
        <v>169475</v>
      </c>
      <c r="L7681" s="24">
        <v>271160</v>
      </c>
      <c r="M7681" s="24">
        <v>217896</v>
      </c>
      <c r="N7681" s="24">
        <v>348634</v>
      </c>
      <c r="O7681" s="24">
        <v>290528</v>
      </c>
      <c r="P7681" s="24">
        <v>464845</v>
      </c>
      <c r="Q7681" s="24">
        <v>363160</v>
      </c>
      <c r="R7681" s="24">
        <v>581056</v>
      </c>
      <c r="S7681" s="24">
        <v>411581</v>
      </c>
      <c r="T7681" s="24">
        <v>658530</v>
      </c>
      <c r="U7681" s="24">
        <v>460003</v>
      </c>
      <c r="V7681" s="24">
        <v>736005</v>
      </c>
    </row>
    <row r="7682" spans="1:22" hidden="1" x14ac:dyDescent="0.3">
      <c r="A7682" s="55"/>
      <c r="B7682" s="55">
        <v>2023</v>
      </c>
      <c r="C7682" s="55" t="s">
        <v>585</v>
      </c>
      <c r="D7682" t="s">
        <v>74</v>
      </c>
      <c r="E7682" s="55" t="s">
        <v>587</v>
      </c>
      <c r="F7682" s="55" t="s">
        <v>81</v>
      </c>
      <c r="G7682" s="23">
        <v>1</v>
      </c>
      <c r="H7682" s="23" t="s">
        <v>14</v>
      </c>
      <c r="I7682" s="24">
        <v>159063</v>
      </c>
      <c r="J7682" s="24">
        <v>278360</v>
      </c>
      <c r="K7682" s="24">
        <v>206226</v>
      </c>
      <c r="L7682" s="24">
        <v>360896</v>
      </c>
      <c r="M7682" s="24">
        <v>246229</v>
      </c>
      <c r="N7682" s="24">
        <v>430902</v>
      </c>
      <c r="O7682" s="24">
        <v>293324</v>
      </c>
      <c r="P7682" s="24">
        <v>513317</v>
      </c>
      <c r="Q7682" s="24">
        <v>345878</v>
      </c>
      <c r="R7682" s="24">
        <v>605286</v>
      </c>
      <c r="S7682" s="24">
        <v>379349</v>
      </c>
      <c r="T7682" s="24">
        <v>663860</v>
      </c>
      <c r="U7682" s="24">
        <v>410768</v>
      </c>
      <c r="V7682" s="24">
        <v>718844</v>
      </c>
    </row>
    <row r="7683" spans="1:22" hidden="1" x14ac:dyDescent="0.3">
      <c r="A7683" s="55"/>
      <c r="B7683" s="55">
        <v>2023</v>
      </c>
      <c r="C7683" s="55" t="s">
        <v>585</v>
      </c>
      <c r="D7683" t="s">
        <v>74</v>
      </c>
      <c r="E7683" s="55" t="s">
        <v>587</v>
      </c>
      <c r="F7683" s="55" t="s">
        <v>81</v>
      </c>
      <c r="G7683" s="23">
        <v>2</v>
      </c>
      <c r="H7683" s="23" t="s">
        <v>30</v>
      </c>
      <c r="I7683" s="24">
        <v>134801</v>
      </c>
      <c r="J7683" s="24">
        <v>235902</v>
      </c>
      <c r="K7683" s="24">
        <v>178770</v>
      </c>
      <c r="L7683" s="24">
        <v>312847</v>
      </c>
      <c r="M7683" s="24">
        <v>219304</v>
      </c>
      <c r="N7683" s="24">
        <v>383783</v>
      </c>
      <c r="O7683" s="24">
        <v>274177</v>
      </c>
      <c r="P7683" s="24">
        <v>479810</v>
      </c>
      <c r="Q7683" s="24">
        <v>330641</v>
      </c>
      <c r="R7683" s="24">
        <v>578622</v>
      </c>
      <c r="S7683" s="24">
        <v>364783</v>
      </c>
      <c r="T7683" s="24">
        <v>638370</v>
      </c>
      <c r="U7683" s="24">
        <v>396643</v>
      </c>
      <c r="V7683" s="24">
        <v>694125</v>
      </c>
    </row>
    <row r="7684" spans="1:22" hidden="1" x14ac:dyDescent="0.3">
      <c r="A7684" s="55"/>
      <c r="B7684" s="55">
        <v>2023</v>
      </c>
      <c r="C7684" s="55" t="s">
        <v>585</v>
      </c>
      <c r="D7684" t="s">
        <v>74</v>
      </c>
      <c r="E7684" s="55" t="s">
        <v>587</v>
      </c>
      <c r="F7684" s="55" t="s">
        <v>81</v>
      </c>
      <c r="G7684" s="23">
        <v>3</v>
      </c>
      <c r="H7684" s="23" t="s">
        <v>31</v>
      </c>
      <c r="I7684" s="24">
        <v>125308</v>
      </c>
      <c r="J7684" s="24">
        <v>219290</v>
      </c>
      <c r="K7684" s="24">
        <v>173238</v>
      </c>
      <c r="L7684" s="24">
        <v>303167</v>
      </c>
      <c r="M7684" s="24">
        <v>219920</v>
      </c>
      <c r="N7684" s="24">
        <v>384859</v>
      </c>
      <c r="O7684" s="24">
        <v>287585</v>
      </c>
      <c r="P7684" s="24">
        <v>503274</v>
      </c>
      <c r="Q7684" s="24">
        <v>358311</v>
      </c>
      <c r="R7684" s="24">
        <v>627044</v>
      </c>
      <c r="S7684" s="24">
        <v>403422</v>
      </c>
      <c r="T7684" s="24">
        <v>705988</v>
      </c>
      <c r="U7684" s="24">
        <v>447906</v>
      </c>
      <c r="V7684" s="24">
        <v>783836</v>
      </c>
    </row>
    <row r="7685" spans="1:22" hidden="1" x14ac:dyDescent="0.3">
      <c r="A7685" s="55"/>
      <c r="B7685" s="55">
        <v>2023</v>
      </c>
      <c r="C7685" s="55" t="s">
        <v>585</v>
      </c>
      <c r="D7685" t="s">
        <v>74</v>
      </c>
      <c r="E7685" s="55" t="s">
        <v>587</v>
      </c>
      <c r="F7685" s="55" t="s">
        <v>81</v>
      </c>
      <c r="G7685" s="23">
        <v>4</v>
      </c>
      <c r="H7685" s="23" t="s">
        <v>29</v>
      </c>
      <c r="I7685" s="24">
        <v>137173</v>
      </c>
      <c r="J7685" s="24">
        <v>219477</v>
      </c>
      <c r="K7685" s="24">
        <v>192042</v>
      </c>
      <c r="L7685" s="24">
        <v>307267</v>
      </c>
      <c r="M7685" s="24">
        <v>246911</v>
      </c>
      <c r="N7685" s="24">
        <v>395058</v>
      </c>
      <c r="O7685" s="24">
        <v>329215</v>
      </c>
      <c r="P7685" s="24">
        <v>526744</v>
      </c>
      <c r="Q7685" s="24">
        <v>411518</v>
      </c>
      <c r="R7685" s="24">
        <v>658430</v>
      </c>
      <c r="S7685" s="24">
        <v>466388</v>
      </c>
      <c r="T7685" s="24">
        <v>746220</v>
      </c>
      <c r="U7685" s="24">
        <v>521257</v>
      </c>
      <c r="V7685" s="24">
        <v>834011</v>
      </c>
    </row>
    <row r="7686" spans="1:22" x14ac:dyDescent="0.3">
      <c r="B7686" s="54" t="s">
        <v>620</v>
      </c>
      <c r="C7686" t="s">
        <v>610</v>
      </c>
      <c r="D7686" t="s">
        <v>74</v>
      </c>
      <c r="E7686" t="s">
        <v>587</v>
      </c>
      <c r="F7686" s="58" t="s">
        <v>81</v>
      </c>
      <c r="G7686" s="23">
        <v>1</v>
      </c>
      <c r="H7686" s="23" t="s">
        <v>14</v>
      </c>
      <c r="I7686" s="24">
        <v>155662</v>
      </c>
      <c r="J7686" s="24">
        <v>272408</v>
      </c>
      <c r="K7686" s="24">
        <v>201721</v>
      </c>
      <c r="L7686" s="24">
        <v>353012</v>
      </c>
      <c r="M7686" s="24">
        <v>241693</v>
      </c>
      <c r="N7686" s="24">
        <v>422963</v>
      </c>
      <c r="O7686" s="24">
        <v>288766</v>
      </c>
      <c r="P7686" s="24">
        <v>505340</v>
      </c>
      <c r="Q7686" s="24">
        <v>340445</v>
      </c>
      <c r="R7686" s="24">
        <v>595778</v>
      </c>
      <c r="S7686" s="24">
        <v>373323</v>
      </c>
      <c r="T7686" s="24">
        <v>653316</v>
      </c>
      <c r="U7686" s="24">
        <v>402957</v>
      </c>
      <c r="V7686" s="24">
        <v>705175</v>
      </c>
    </row>
    <row r="7687" spans="1:22" x14ac:dyDescent="0.3">
      <c r="B7687" s="54" t="s">
        <v>620</v>
      </c>
      <c r="C7687" t="s">
        <v>610</v>
      </c>
      <c r="D7687" t="s">
        <v>74</v>
      </c>
      <c r="E7687" t="s">
        <v>587</v>
      </c>
      <c r="F7687" s="58" t="s">
        <v>81</v>
      </c>
      <c r="G7687" s="23">
        <v>2</v>
      </c>
      <c r="H7687" s="23" t="s">
        <v>30</v>
      </c>
      <c r="I7687" s="24">
        <v>135564</v>
      </c>
      <c r="J7687" s="24">
        <v>237237</v>
      </c>
      <c r="K7687" s="24">
        <v>177723</v>
      </c>
      <c r="L7687" s="24">
        <v>311015</v>
      </c>
      <c r="M7687" s="24">
        <v>216159</v>
      </c>
      <c r="N7687" s="24">
        <v>378279</v>
      </c>
      <c r="O7687" s="24">
        <v>265363</v>
      </c>
      <c r="P7687" s="24">
        <v>464385</v>
      </c>
      <c r="Q7687" s="24">
        <v>315743</v>
      </c>
      <c r="R7687" s="24">
        <v>552550</v>
      </c>
      <c r="S7687" s="24">
        <v>348732</v>
      </c>
      <c r="T7687" s="24">
        <v>610281</v>
      </c>
      <c r="U7687" s="24">
        <v>378931</v>
      </c>
      <c r="V7687" s="24">
        <v>663130</v>
      </c>
    </row>
    <row r="7688" spans="1:22" x14ac:dyDescent="0.3">
      <c r="B7688" s="54" t="s">
        <v>620</v>
      </c>
      <c r="C7688" t="s">
        <v>610</v>
      </c>
      <c r="D7688" t="s">
        <v>74</v>
      </c>
      <c r="E7688" t="s">
        <v>587</v>
      </c>
      <c r="F7688" s="58" t="s">
        <v>81</v>
      </c>
      <c r="G7688" s="23">
        <v>3</v>
      </c>
      <c r="H7688" s="23" t="s">
        <v>31</v>
      </c>
      <c r="I7688" s="24">
        <v>123620</v>
      </c>
      <c r="J7688" s="24">
        <v>216334</v>
      </c>
      <c r="K7688" s="24">
        <v>168290</v>
      </c>
      <c r="L7688" s="24">
        <v>294507</v>
      </c>
      <c r="M7688" s="24">
        <v>212847</v>
      </c>
      <c r="N7688" s="24">
        <v>372482</v>
      </c>
      <c r="O7688" s="24">
        <v>280258</v>
      </c>
      <c r="P7688" s="24">
        <v>490451</v>
      </c>
      <c r="Q7688" s="24">
        <v>347005</v>
      </c>
      <c r="R7688" s="24">
        <v>607259</v>
      </c>
      <c r="S7688" s="24">
        <v>390766</v>
      </c>
      <c r="T7688" s="24">
        <v>683841</v>
      </c>
      <c r="U7688" s="24">
        <v>433938</v>
      </c>
      <c r="V7688" s="24">
        <v>759391</v>
      </c>
    </row>
    <row r="7689" spans="1:22" x14ac:dyDescent="0.3">
      <c r="B7689" s="54" t="s">
        <v>620</v>
      </c>
      <c r="C7689" t="s">
        <v>610</v>
      </c>
      <c r="D7689" t="s">
        <v>74</v>
      </c>
      <c r="E7689" t="s">
        <v>587</v>
      </c>
      <c r="F7689" s="58" t="s">
        <v>81</v>
      </c>
      <c r="G7689" s="23">
        <v>4</v>
      </c>
      <c r="H7689" s="23" t="s">
        <v>29</v>
      </c>
      <c r="I7689" s="24">
        <v>137364</v>
      </c>
      <c r="J7689" s="24">
        <v>219783</v>
      </c>
      <c r="K7689" s="24">
        <v>192310</v>
      </c>
      <c r="L7689" s="24">
        <v>307696</v>
      </c>
      <c r="M7689" s="24">
        <v>247256</v>
      </c>
      <c r="N7689" s="24">
        <v>395609</v>
      </c>
      <c r="O7689" s="24">
        <v>329674</v>
      </c>
      <c r="P7689" s="24">
        <v>527478</v>
      </c>
      <c r="Q7689" s="24">
        <v>412093</v>
      </c>
      <c r="R7689" s="24">
        <v>659348</v>
      </c>
      <c r="S7689" s="24">
        <v>467038</v>
      </c>
      <c r="T7689" s="24">
        <v>747261</v>
      </c>
      <c r="U7689" s="24">
        <v>521984</v>
      </c>
      <c r="V7689" s="24">
        <v>835174</v>
      </c>
    </row>
    <row r="7690" spans="1:22" hidden="1" x14ac:dyDescent="0.3">
      <c r="A7690" s="55"/>
      <c r="B7690" s="55">
        <v>2023</v>
      </c>
      <c r="C7690" s="55" t="s">
        <v>585</v>
      </c>
      <c r="D7690" t="s">
        <v>74</v>
      </c>
      <c r="E7690" s="55" t="s">
        <v>587</v>
      </c>
      <c r="F7690" s="55" t="s">
        <v>524</v>
      </c>
      <c r="G7690" s="23">
        <v>1</v>
      </c>
      <c r="H7690" s="23" t="s">
        <v>14</v>
      </c>
      <c r="I7690" s="24">
        <v>141706</v>
      </c>
      <c r="J7690" s="24">
        <v>247986</v>
      </c>
      <c r="K7690" s="24">
        <v>183845</v>
      </c>
      <c r="L7690" s="24">
        <v>321729</v>
      </c>
      <c r="M7690" s="24">
        <v>219612</v>
      </c>
      <c r="N7690" s="24">
        <v>384322</v>
      </c>
      <c r="O7690" s="24">
        <v>261764</v>
      </c>
      <c r="P7690" s="24">
        <v>458086</v>
      </c>
      <c r="Q7690" s="24">
        <v>308767</v>
      </c>
      <c r="R7690" s="24">
        <v>540342</v>
      </c>
      <c r="S7690" s="24">
        <v>338691</v>
      </c>
      <c r="T7690" s="24">
        <v>592709</v>
      </c>
      <c r="U7690" s="24">
        <v>366822</v>
      </c>
      <c r="V7690" s="24">
        <v>641938</v>
      </c>
    </row>
    <row r="7691" spans="1:22" hidden="1" x14ac:dyDescent="0.3">
      <c r="A7691" s="55"/>
      <c r="B7691" s="55">
        <v>2023</v>
      </c>
      <c r="C7691" s="55" t="s">
        <v>585</v>
      </c>
      <c r="D7691" t="s">
        <v>74</v>
      </c>
      <c r="E7691" s="55" t="s">
        <v>587</v>
      </c>
      <c r="F7691" s="55" t="s">
        <v>524</v>
      </c>
      <c r="G7691" s="23">
        <v>2</v>
      </c>
      <c r="H7691" s="23" t="s">
        <v>30</v>
      </c>
      <c r="I7691" s="24">
        <v>119436</v>
      </c>
      <c r="J7691" s="24">
        <v>209013</v>
      </c>
      <c r="K7691" s="24">
        <v>158642</v>
      </c>
      <c r="L7691" s="24">
        <v>277624</v>
      </c>
      <c r="M7691" s="24">
        <v>194898</v>
      </c>
      <c r="N7691" s="24">
        <v>341071</v>
      </c>
      <c r="O7691" s="24">
        <v>244188</v>
      </c>
      <c r="P7691" s="24">
        <v>427330</v>
      </c>
      <c r="Q7691" s="24">
        <v>294781</v>
      </c>
      <c r="R7691" s="24">
        <v>515867</v>
      </c>
      <c r="S7691" s="24">
        <v>325321</v>
      </c>
      <c r="T7691" s="24">
        <v>569312</v>
      </c>
      <c r="U7691" s="24">
        <v>353856</v>
      </c>
      <c r="V7691" s="24">
        <v>619249</v>
      </c>
    </row>
    <row r="7692" spans="1:22" hidden="1" x14ac:dyDescent="0.3">
      <c r="A7692" s="55"/>
      <c r="B7692" s="55">
        <v>2023</v>
      </c>
      <c r="C7692" s="55" t="s">
        <v>585</v>
      </c>
      <c r="D7692" t="s">
        <v>74</v>
      </c>
      <c r="E7692" s="55" t="s">
        <v>587</v>
      </c>
      <c r="F7692" s="55" t="s">
        <v>524</v>
      </c>
      <c r="G7692" s="23">
        <v>3</v>
      </c>
      <c r="H7692" s="23" t="s">
        <v>31</v>
      </c>
      <c r="I7692" s="24">
        <v>110611</v>
      </c>
      <c r="J7692" s="24">
        <v>193569</v>
      </c>
      <c r="K7692" s="24">
        <v>152842</v>
      </c>
      <c r="L7692" s="24">
        <v>267473</v>
      </c>
      <c r="M7692" s="24">
        <v>193927</v>
      </c>
      <c r="N7692" s="24">
        <v>339372</v>
      </c>
      <c r="O7692" s="24">
        <v>253391</v>
      </c>
      <c r="P7692" s="24">
        <v>443434</v>
      </c>
      <c r="Q7692" s="24">
        <v>315664</v>
      </c>
      <c r="R7692" s="24">
        <v>552413</v>
      </c>
      <c r="S7692" s="24">
        <v>355308</v>
      </c>
      <c r="T7692" s="24">
        <v>621789</v>
      </c>
      <c r="U7692" s="24">
        <v>394376</v>
      </c>
      <c r="V7692" s="24">
        <v>690158</v>
      </c>
    </row>
    <row r="7693" spans="1:22" hidden="1" x14ac:dyDescent="0.3">
      <c r="A7693" s="55"/>
      <c r="B7693" s="55">
        <v>2023</v>
      </c>
      <c r="C7693" s="55" t="s">
        <v>585</v>
      </c>
      <c r="D7693" t="s">
        <v>74</v>
      </c>
      <c r="E7693" s="55" t="s">
        <v>587</v>
      </c>
      <c r="F7693" s="55" t="s">
        <v>524</v>
      </c>
      <c r="G7693" s="23">
        <v>4</v>
      </c>
      <c r="H7693" s="23" t="s">
        <v>29</v>
      </c>
      <c r="I7693" s="24">
        <v>122190</v>
      </c>
      <c r="J7693" s="24">
        <v>195504</v>
      </c>
      <c r="K7693" s="24">
        <v>171066</v>
      </c>
      <c r="L7693" s="24">
        <v>273706</v>
      </c>
      <c r="M7693" s="24">
        <v>219942</v>
      </c>
      <c r="N7693" s="24">
        <v>351908</v>
      </c>
      <c r="O7693" s="24">
        <v>293256</v>
      </c>
      <c r="P7693" s="24">
        <v>469210</v>
      </c>
      <c r="Q7693" s="24">
        <v>366570</v>
      </c>
      <c r="R7693" s="24">
        <v>586513</v>
      </c>
      <c r="S7693" s="24">
        <v>415447</v>
      </c>
      <c r="T7693" s="24">
        <v>664714</v>
      </c>
      <c r="U7693" s="24">
        <v>464323</v>
      </c>
      <c r="V7693" s="24">
        <v>742916</v>
      </c>
    </row>
    <row r="7694" spans="1:22" x14ac:dyDescent="0.3">
      <c r="B7694" s="54" t="s">
        <v>620</v>
      </c>
      <c r="C7694" t="s">
        <v>610</v>
      </c>
      <c r="D7694" t="s">
        <v>74</v>
      </c>
      <c r="E7694" t="s">
        <v>587</v>
      </c>
      <c r="F7694" s="58" t="s">
        <v>524</v>
      </c>
      <c r="G7694" s="23">
        <v>1</v>
      </c>
      <c r="H7694" s="23" t="s">
        <v>14</v>
      </c>
      <c r="I7694" s="24">
        <v>139557</v>
      </c>
      <c r="J7694" s="24">
        <v>244225</v>
      </c>
      <c r="K7694" s="24">
        <v>180920</v>
      </c>
      <c r="L7694" s="24">
        <v>316611</v>
      </c>
      <c r="M7694" s="24">
        <v>216816</v>
      </c>
      <c r="N7694" s="24">
        <v>379429</v>
      </c>
      <c r="O7694" s="24">
        <v>259113</v>
      </c>
      <c r="P7694" s="24">
        <v>453448</v>
      </c>
      <c r="Q7694" s="24">
        <v>305544</v>
      </c>
      <c r="R7694" s="24">
        <v>534702</v>
      </c>
      <c r="S7694" s="24">
        <v>335078</v>
      </c>
      <c r="T7694" s="24">
        <v>586387</v>
      </c>
      <c r="U7694" s="24">
        <v>361742</v>
      </c>
      <c r="V7694" s="24">
        <v>633048</v>
      </c>
    </row>
    <row r="7695" spans="1:22" x14ac:dyDescent="0.3">
      <c r="B7695" s="54" t="s">
        <v>620</v>
      </c>
      <c r="C7695" t="s">
        <v>610</v>
      </c>
      <c r="D7695" t="s">
        <v>74</v>
      </c>
      <c r="E7695" t="s">
        <v>587</v>
      </c>
      <c r="F7695" s="58" t="s">
        <v>524</v>
      </c>
      <c r="G7695" s="23">
        <v>2</v>
      </c>
      <c r="H7695" s="23" t="s">
        <v>30</v>
      </c>
      <c r="I7695" s="24">
        <v>121246</v>
      </c>
      <c r="J7695" s="24">
        <v>212180</v>
      </c>
      <c r="K7695" s="24">
        <v>159055</v>
      </c>
      <c r="L7695" s="24">
        <v>278347</v>
      </c>
      <c r="M7695" s="24">
        <v>193552</v>
      </c>
      <c r="N7695" s="24">
        <v>338716</v>
      </c>
      <c r="O7695" s="24">
        <v>237790</v>
      </c>
      <c r="P7695" s="24">
        <v>416133</v>
      </c>
      <c r="Q7695" s="24">
        <v>283038</v>
      </c>
      <c r="R7695" s="24">
        <v>495316</v>
      </c>
      <c r="S7695" s="24">
        <v>312656</v>
      </c>
      <c r="T7695" s="24">
        <v>547149</v>
      </c>
      <c r="U7695" s="24">
        <v>339800</v>
      </c>
      <c r="V7695" s="24">
        <v>594650</v>
      </c>
    </row>
    <row r="7696" spans="1:22" x14ac:dyDescent="0.3">
      <c r="B7696" s="54" t="s">
        <v>620</v>
      </c>
      <c r="C7696" t="s">
        <v>610</v>
      </c>
      <c r="D7696" t="s">
        <v>74</v>
      </c>
      <c r="E7696" t="s">
        <v>587</v>
      </c>
      <c r="F7696" s="58" t="s">
        <v>524</v>
      </c>
      <c r="G7696" s="23">
        <v>3</v>
      </c>
      <c r="H7696" s="23" t="s">
        <v>31</v>
      </c>
      <c r="I7696" s="24">
        <v>110226</v>
      </c>
      <c r="J7696" s="24">
        <v>192896</v>
      </c>
      <c r="K7696" s="24">
        <v>149964</v>
      </c>
      <c r="L7696" s="24">
        <v>262437</v>
      </c>
      <c r="M7696" s="24">
        <v>189599</v>
      </c>
      <c r="N7696" s="24">
        <v>331798</v>
      </c>
      <c r="O7696" s="24">
        <v>249575</v>
      </c>
      <c r="P7696" s="24">
        <v>436756</v>
      </c>
      <c r="Q7696" s="24">
        <v>308946</v>
      </c>
      <c r="R7696" s="24">
        <v>540656</v>
      </c>
      <c r="S7696" s="24">
        <v>347856</v>
      </c>
      <c r="T7696" s="24">
        <v>608747</v>
      </c>
      <c r="U7696" s="24">
        <v>386228</v>
      </c>
      <c r="V7696" s="24">
        <v>675899</v>
      </c>
    </row>
    <row r="7697" spans="1:22" x14ac:dyDescent="0.3">
      <c r="B7697" s="54" t="s">
        <v>620</v>
      </c>
      <c r="C7697" t="s">
        <v>610</v>
      </c>
      <c r="D7697" t="s">
        <v>74</v>
      </c>
      <c r="E7697" t="s">
        <v>587</v>
      </c>
      <c r="F7697" s="58" t="s">
        <v>524</v>
      </c>
      <c r="G7697" s="23">
        <v>4</v>
      </c>
      <c r="H7697" s="23" t="s">
        <v>29</v>
      </c>
      <c r="I7697" s="24">
        <v>123145</v>
      </c>
      <c r="J7697" s="24">
        <v>197032</v>
      </c>
      <c r="K7697" s="24">
        <v>172403</v>
      </c>
      <c r="L7697" s="24">
        <v>275845</v>
      </c>
      <c r="M7697" s="24">
        <v>221661</v>
      </c>
      <c r="N7697" s="24">
        <v>354658</v>
      </c>
      <c r="O7697" s="24">
        <v>295548</v>
      </c>
      <c r="P7697" s="24">
        <v>472877</v>
      </c>
      <c r="Q7697" s="24">
        <v>369435</v>
      </c>
      <c r="R7697" s="24">
        <v>591096</v>
      </c>
      <c r="S7697" s="24">
        <v>418693</v>
      </c>
      <c r="T7697" s="24">
        <v>669909</v>
      </c>
      <c r="U7697" s="24">
        <v>467951</v>
      </c>
      <c r="V7697" s="24">
        <v>748722</v>
      </c>
    </row>
    <row r="7698" spans="1:22" hidden="1" x14ac:dyDescent="0.3">
      <c r="A7698" s="55"/>
      <c r="B7698" s="55">
        <v>2023</v>
      </c>
      <c r="C7698" s="55" t="s">
        <v>585</v>
      </c>
      <c r="D7698" t="s">
        <v>74</v>
      </c>
      <c r="E7698" s="55" t="s">
        <v>587</v>
      </c>
      <c r="F7698" s="55" t="s">
        <v>83</v>
      </c>
      <c r="G7698" s="23">
        <v>1</v>
      </c>
      <c r="H7698" s="23" t="s">
        <v>14</v>
      </c>
      <c r="I7698" s="24">
        <v>147111</v>
      </c>
      <c r="J7698" s="24">
        <v>257445</v>
      </c>
      <c r="K7698" s="24">
        <v>190666</v>
      </c>
      <c r="L7698" s="24">
        <v>333666</v>
      </c>
      <c r="M7698" s="24">
        <v>227595</v>
      </c>
      <c r="N7698" s="24">
        <v>398291</v>
      </c>
      <c r="O7698" s="24">
        <v>271047</v>
      </c>
      <c r="P7698" s="24">
        <v>474332</v>
      </c>
      <c r="Q7698" s="24">
        <v>319553</v>
      </c>
      <c r="R7698" s="24">
        <v>559218</v>
      </c>
      <c r="S7698" s="24">
        <v>350453</v>
      </c>
      <c r="T7698" s="24">
        <v>613293</v>
      </c>
      <c r="U7698" s="24">
        <v>379437</v>
      </c>
      <c r="V7698" s="24">
        <v>664014</v>
      </c>
    </row>
    <row r="7699" spans="1:22" hidden="1" x14ac:dyDescent="0.3">
      <c r="A7699" s="55"/>
      <c r="B7699" s="55">
        <v>2023</v>
      </c>
      <c r="C7699" s="55" t="s">
        <v>585</v>
      </c>
      <c r="D7699" t="s">
        <v>74</v>
      </c>
      <c r="E7699" s="55" t="s">
        <v>587</v>
      </c>
      <c r="F7699" s="55" t="s">
        <v>83</v>
      </c>
      <c r="G7699" s="23">
        <v>2</v>
      </c>
      <c r="H7699" s="23" t="s">
        <v>30</v>
      </c>
      <c r="I7699" s="24">
        <v>125022</v>
      </c>
      <c r="J7699" s="24">
        <v>218789</v>
      </c>
      <c r="K7699" s="24">
        <v>165669</v>
      </c>
      <c r="L7699" s="24">
        <v>289920</v>
      </c>
      <c r="M7699" s="24">
        <v>203081</v>
      </c>
      <c r="N7699" s="24">
        <v>355391</v>
      </c>
      <c r="O7699" s="24">
        <v>253614</v>
      </c>
      <c r="P7699" s="24">
        <v>443825</v>
      </c>
      <c r="Q7699" s="24">
        <v>305681</v>
      </c>
      <c r="R7699" s="24">
        <v>534942</v>
      </c>
      <c r="S7699" s="24">
        <v>337192</v>
      </c>
      <c r="T7699" s="24">
        <v>590085</v>
      </c>
      <c r="U7699" s="24">
        <v>366577</v>
      </c>
      <c r="V7699" s="24">
        <v>641509</v>
      </c>
    </row>
    <row r="7700" spans="1:22" hidden="1" x14ac:dyDescent="0.3">
      <c r="A7700" s="55"/>
      <c r="B7700" s="55">
        <v>2023</v>
      </c>
      <c r="C7700" s="55" t="s">
        <v>585</v>
      </c>
      <c r="D7700" t="s">
        <v>74</v>
      </c>
      <c r="E7700" s="55" t="s">
        <v>587</v>
      </c>
      <c r="F7700" s="55" t="s">
        <v>83</v>
      </c>
      <c r="G7700" s="23">
        <v>3</v>
      </c>
      <c r="H7700" s="23" t="s">
        <v>31</v>
      </c>
      <c r="I7700" s="24">
        <v>116439</v>
      </c>
      <c r="J7700" s="24">
        <v>203769</v>
      </c>
      <c r="K7700" s="24">
        <v>161018</v>
      </c>
      <c r="L7700" s="24">
        <v>281781</v>
      </c>
      <c r="M7700" s="24">
        <v>204460</v>
      </c>
      <c r="N7700" s="24">
        <v>357805</v>
      </c>
      <c r="O7700" s="24">
        <v>267477</v>
      </c>
      <c r="P7700" s="24">
        <v>468086</v>
      </c>
      <c r="Q7700" s="24">
        <v>333281</v>
      </c>
      <c r="R7700" s="24">
        <v>583242</v>
      </c>
      <c r="S7700" s="24">
        <v>375293</v>
      </c>
      <c r="T7700" s="24">
        <v>656763</v>
      </c>
      <c r="U7700" s="24">
        <v>416735</v>
      </c>
      <c r="V7700" s="24">
        <v>729286</v>
      </c>
    </row>
    <row r="7701" spans="1:22" hidden="1" x14ac:dyDescent="0.3">
      <c r="A7701" s="55"/>
      <c r="B7701" s="55">
        <v>2023</v>
      </c>
      <c r="C7701" s="55" t="s">
        <v>585</v>
      </c>
      <c r="D7701" t="s">
        <v>74</v>
      </c>
      <c r="E7701" s="55" t="s">
        <v>587</v>
      </c>
      <c r="F7701" s="55" t="s">
        <v>83</v>
      </c>
      <c r="G7701" s="23">
        <v>4</v>
      </c>
      <c r="H7701" s="23" t="s">
        <v>29</v>
      </c>
      <c r="I7701" s="24">
        <v>126874</v>
      </c>
      <c r="J7701" s="24">
        <v>202998</v>
      </c>
      <c r="K7701" s="24">
        <v>177623</v>
      </c>
      <c r="L7701" s="24">
        <v>284197</v>
      </c>
      <c r="M7701" s="24">
        <v>228373</v>
      </c>
      <c r="N7701" s="24">
        <v>365397</v>
      </c>
      <c r="O7701" s="24">
        <v>304497</v>
      </c>
      <c r="P7701" s="24">
        <v>487196</v>
      </c>
      <c r="Q7701" s="24">
        <v>380622</v>
      </c>
      <c r="R7701" s="24">
        <v>608995</v>
      </c>
      <c r="S7701" s="24">
        <v>431371</v>
      </c>
      <c r="T7701" s="24">
        <v>690194</v>
      </c>
      <c r="U7701" s="24">
        <v>482121</v>
      </c>
      <c r="V7701" s="24">
        <v>771393</v>
      </c>
    </row>
    <row r="7702" spans="1:22" x14ac:dyDescent="0.3">
      <c r="B7702" s="54" t="s">
        <v>620</v>
      </c>
      <c r="C7702" t="s">
        <v>610</v>
      </c>
      <c r="D7702" t="s">
        <v>74</v>
      </c>
      <c r="E7702" t="s">
        <v>587</v>
      </c>
      <c r="F7702" s="58" t="s">
        <v>83</v>
      </c>
      <c r="G7702" s="23">
        <v>1</v>
      </c>
      <c r="H7702" s="23" t="s">
        <v>14</v>
      </c>
      <c r="I7702" s="24">
        <v>145526</v>
      </c>
      <c r="J7702" s="24">
        <v>254671</v>
      </c>
      <c r="K7702" s="24">
        <v>188473</v>
      </c>
      <c r="L7702" s="24">
        <v>329828</v>
      </c>
      <c r="M7702" s="24">
        <v>225745</v>
      </c>
      <c r="N7702" s="24">
        <v>395054</v>
      </c>
      <c r="O7702" s="24">
        <v>269600</v>
      </c>
      <c r="P7702" s="24">
        <v>471799</v>
      </c>
      <c r="Q7702" s="24">
        <v>317751</v>
      </c>
      <c r="R7702" s="24">
        <v>556065</v>
      </c>
      <c r="S7702" s="24">
        <v>348396</v>
      </c>
      <c r="T7702" s="24">
        <v>609694</v>
      </c>
      <c r="U7702" s="24">
        <v>375944</v>
      </c>
      <c r="V7702" s="24">
        <v>657902</v>
      </c>
    </row>
    <row r="7703" spans="1:22" x14ac:dyDescent="0.3">
      <c r="B7703" s="54" t="s">
        <v>620</v>
      </c>
      <c r="C7703" t="s">
        <v>610</v>
      </c>
      <c r="D7703" t="s">
        <v>74</v>
      </c>
      <c r="E7703" t="s">
        <v>587</v>
      </c>
      <c r="F7703" s="58" t="s">
        <v>83</v>
      </c>
      <c r="G7703" s="23">
        <v>2</v>
      </c>
      <c r="H7703" s="23" t="s">
        <v>30</v>
      </c>
      <c r="I7703" s="24">
        <v>127215</v>
      </c>
      <c r="J7703" s="24">
        <v>222626</v>
      </c>
      <c r="K7703" s="24">
        <v>166608</v>
      </c>
      <c r="L7703" s="24">
        <v>291564</v>
      </c>
      <c r="M7703" s="24">
        <v>202481</v>
      </c>
      <c r="N7703" s="24">
        <v>354342</v>
      </c>
      <c r="O7703" s="24">
        <v>248277</v>
      </c>
      <c r="P7703" s="24">
        <v>434485</v>
      </c>
      <c r="Q7703" s="24">
        <v>295245</v>
      </c>
      <c r="R7703" s="24">
        <v>516679</v>
      </c>
      <c r="S7703" s="24">
        <v>326017</v>
      </c>
      <c r="T7703" s="24">
        <v>570530</v>
      </c>
      <c r="U7703" s="24">
        <v>354139</v>
      </c>
      <c r="V7703" s="24">
        <v>619743</v>
      </c>
    </row>
    <row r="7704" spans="1:22" x14ac:dyDescent="0.3">
      <c r="B7704" s="54" t="s">
        <v>620</v>
      </c>
      <c r="C7704" t="s">
        <v>610</v>
      </c>
      <c r="D7704" t="s">
        <v>74</v>
      </c>
      <c r="E7704" t="s">
        <v>587</v>
      </c>
      <c r="F7704" s="58" t="s">
        <v>83</v>
      </c>
      <c r="G7704" s="23">
        <v>3</v>
      </c>
      <c r="H7704" s="23" t="s">
        <v>31</v>
      </c>
      <c r="I7704" s="24">
        <v>116555</v>
      </c>
      <c r="J7704" s="24">
        <v>203971</v>
      </c>
      <c r="K7704" s="24">
        <v>158824</v>
      </c>
      <c r="L7704" s="24">
        <v>277941</v>
      </c>
      <c r="M7704" s="24">
        <v>200989</v>
      </c>
      <c r="N7704" s="24">
        <v>351731</v>
      </c>
      <c r="O7704" s="24">
        <v>264762</v>
      </c>
      <c r="P7704" s="24">
        <v>463334</v>
      </c>
      <c r="Q7704" s="24">
        <v>327931</v>
      </c>
      <c r="R7704" s="24">
        <v>573879</v>
      </c>
      <c r="S7704" s="24">
        <v>369371</v>
      </c>
      <c r="T7704" s="24">
        <v>646400</v>
      </c>
      <c r="U7704" s="24">
        <v>410275</v>
      </c>
      <c r="V7704" s="24">
        <v>717981</v>
      </c>
    </row>
    <row r="7705" spans="1:22" x14ac:dyDescent="0.3">
      <c r="B7705" s="54" t="s">
        <v>620</v>
      </c>
      <c r="C7705" t="s">
        <v>610</v>
      </c>
      <c r="D7705" t="s">
        <v>74</v>
      </c>
      <c r="E7705" t="s">
        <v>587</v>
      </c>
      <c r="F7705" s="58" t="s">
        <v>83</v>
      </c>
      <c r="G7705" s="23">
        <v>4</v>
      </c>
      <c r="H7705" s="23" t="s">
        <v>29</v>
      </c>
      <c r="I7705" s="24">
        <v>128432</v>
      </c>
      <c r="J7705" s="24">
        <v>205491</v>
      </c>
      <c r="K7705" s="24">
        <v>179805</v>
      </c>
      <c r="L7705" s="24">
        <v>287688</v>
      </c>
      <c r="M7705" s="24">
        <v>231178</v>
      </c>
      <c r="N7705" s="24">
        <v>369884</v>
      </c>
      <c r="O7705" s="24">
        <v>308237</v>
      </c>
      <c r="P7705" s="24">
        <v>493179</v>
      </c>
      <c r="Q7705" s="24">
        <v>385296</v>
      </c>
      <c r="R7705" s="24">
        <v>616473</v>
      </c>
      <c r="S7705" s="24">
        <v>436669</v>
      </c>
      <c r="T7705" s="24">
        <v>698670</v>
      </c>
      <c r="U7705" s="24">
        <v>488041</v>
      </c>
      <c r="V7705" s="24">
        <v>780866</v>
      </c>
    </row>
    <row r="7706" spans="1:22" hidden="1" x14ac:dyDescent="0.3">
      <c r="A7706" s="55"/>
      <c r="B7706" s="55">
        <v>2023</v>
      </c>
      <c r="C7706" s="55" t="s">
        <v>567</v>
      </c>
      <c r="D7706" t="s">
        <v>166</v>
      </c>
      <c r="E7706" s="55" t="s">
        <v>570</v>
      </c>
      <c r="F7706" s="55" t="s">
        <v>436</v>
      </c>
      <c r="G7706" s="23">
        <v>1</v>
      </c>
      <c r="H7706" s="23" t="s">
        <v>14</v>
      </c>
      <c r="I7706" s="24">
        <v>114444</v>
      </c>
      <c r="J7706" s="24">
        <v>200277</v>
      </c>
      <c r="K7706" s="24">
        <v>148646</v>
      </c>
      <c r="L7706" s="24">
        <v>260131</v>
      </c>
      <c r="M7706" s="24">
        <v>177715</v>
      </c>
      <c r="N7706" s="24">
        <v>311001</v>
      </c>
      <c r="O7706" s="24">
        <v>212032</v>
      </c>
      <c r="P7706" s="24">
        <v>371056</v>
      </c>
      <c r="Q7706" s="24">
        <v>250252</v>
      </c>
      <c r="R7706" s="24">
        <v>437941</v>
      </c>
      <c r="S7706" s="24">
        <v>274568</v>
      </c>
      <c r="T7706" s="24">
        <v>480493</v>
      </c>
      <c r="U7706" s="24">
        <v>297484</v>
      </c>
      <c r="V7706" s="24">
        <v>520596</v>
      </c>
    </row>
    <row r="7707" spans="1:22" hidden="1" x14ac:dyDescent="0.3">
      <c r="A7707" s="55"/>
      <c r="B7707" s="55">
        <v>2023</v>
      </c>
      <c r="C7707" s="55" t="s">
        <v>567</v>
      </c>
      <c r="D7707" t="s">
        <v>166</v>
      </c>
      <c r="E7707" s="55" t="s">
        <v>570</v>
      </c>
      <c r="F7707" s="55" t="s">
        <v>436</v>
      </c>
      <c r="G7707" s="23">
        <v>2</v>
      </c>
      <c r="H7707" s="23" t="s">
        <v>30</v>
      </c>
      <c r="I7707" s="24">
        <v>95534</v>
      </c>
      <c r="J7707" s="24">
        <v>167184</v>
      </c>
      <c r="K7707" s="24">
        <v>127247</v>
      </c>
      <c r="L7707" s="24">
        <v>222682</v>
      </c>
      <c r="M7707" s="24">
        <v>156730</v>
      </c>
      <c r="N7707" s="24">
        <v>274277</v>
      </c>
      <c r="O7707" s="24">
        <v>197109</v>
      </c>
      <c r="P7707" s="24">
        <v>344941</v>
      </c>
      <c r="Q7707" s="24">
        <v>238377</v>
      </c>
      <c r="R7707" s="24">
        <v>417160</v>
      </c>
      <c r="S7707" s="24">
        <v>263215</v>
      </c>
      <c r="T7707" s="24">
        <v>460626</v>
      </c>
      <c r="U7707" s="24">
        <v>286475</v>
      </c>
      <c r="V7707" s="24">
        <v>501331</v>
      </c>
    </row>
    <row r="7708" spans="1:22" hidden="1" x14ac:dyDescent="0.3">
      <c r="A7708" s="55"/>
      <c r="B7708" s="55">
        <v>2023</v>
      </c>
      <c r="C7708" s="55" t="s">
        <v>567</v>
      </c>
      <c r="D7708" t="s">
        <v>166</v>
      </c>
      <c r="E7708" s="55" t="s">
        <v>570</v>
      </c>
      <c r="F7708" s="55" t="s">
        <v>436</v>
      </c>
      <c r="G7708" s="23">
        <v>3</v>
      </c>
      <c r="H7708" s="23" t="s">
        <v>31</v>
      </c>
      <c r="I7708" s="24">
        <v>87887</v>
      </c>
      <c r="J7708" s="24">
        <v>153803</v>
      </c>
      <c r="K7708" s="24">
        <v>121333</v>
      </c>
      <c r="L7708" s="24">
        <v>212332</v>
      </c>
      <c r="M7708" s="24">
        <v>153805</v>
      </c>
      <c r="N7708" s="24">
        <v>269159</v>
      </c>
      <c r="O7708" s="24">
        <v>200677</v>
      </c>
      <c r="P7708" s="24">
        <v>351185</v>
      </c>
      <c r="Q7708" s="24">
        <v>249934</v>
      </c>
      <c r="R7708" s="24">
        <v>437384</v>
      </c>
      <c r="S7708" s="24">
        <v>281182</v>
      </c>
      <c r="T7708" s="24">
        <v>492069</v>
      </c>
      <c r="U7708" s="24">
        <v>311942</v>
      </c>
      <c r="V7708" s="24">
        <v>545899</v>
      </c>
    </row>
    <row r="7709" spans="1:22" hidden="1" x14ac:dyDescent="0.3">
      <c r="A7709" s="55"/>
      <c r="B7709" s="55">
        <v>2023</v>
      </c>
      <c r="C7709" s="55" t="s">
        <v>567</v>
      </c>
      <c r="D7709" t="s">
        <v>166</v>
      </c>
      <c r="E7709" s="55" t="s">
        <v>570</v>
      </c>
      <c r="F7709" s="55" t="s">
        <v>436</v>
      </c>
      <c r="G7709" s="23">
        <v>4</v>
      </c>
      <c r="H7709" s="23" t="s">
        <v>29</v>
      </c>
      <c r="I7709" s="24">
        <v>98661</v>
      </c>
      <c r="J7709" s="24">
        <v>157858</v>
      </c>
      <c r="K7709" s="24">
        <v>138126</v>
      </c>
      <c r="L7709" s="24">
        <v>221002</v>
      </c>
      <c r="M7709" s="24">
        <v>177591</v>
      </c>
      <c r="N7709" s="24">
        <v>284145</v>
      </c>
      <c r="O7709" s="24">
        <v>236788</v>
      </c>
      <c r="P7709" s="24">
        <v>378860</v>
      </c>
      <c r="Q7709" s="24">
        <v>295984</v>
      </c>
      <c r="R7709" s="24">
        <v>473575</v>
      </c>
      <c r="S7709" s="24">
        <v>335449</v>
      </c>
      <c r="T7709" s="24">
        <v>536718</v>
      </c>
      <c r="U7709" s="24">
        <v>374914</v>
      </c>
      <c r="V7709" s="24">
        <v>599862</v>
      </c>
    </row>
    <row r="7710" spans="1:22" x14ac:dyDescent="0.3">
      <c r="B7710" s="54" t="s">
        <v>620</v>
      </c>
      <c r="C7710" t="s">
        <v>611</v>
      </c>
      <c r="D7710" t="s">
        <v>166</v>
      </c>
      <c r="E7710" t="s">
        <v>570</v>
      </c>
      <c r="F7710" s="58" t="s">
        <v>436</v>
      </c>
      <c r="G7710" s="23">
        <v>1</v>
      </c>
      <c r="H7710" s="23" t="s">
        <v>14</v>
      </c>
      <c r="I7710" s="24">
        <v>111083</v>
      </c>
      <c r="J7710" s="24">
        <v>194395</v>
      </c>
      <c r="K7710" s="24">
        <v>144160</v>
      </c>
      <c r="L7710" s="24">
        <v>252281</v>
      </c>
      <c r="M7710" s="24">
        <v>172865</v>
      </c>
      <c r="N7710" s="24">
        <v>302513</v>
      </c>
      <c r="O7710" s="24">
        <v>206740</v>
      </c>
      <c r="P7710" s="24">
        <v>361794</v>
      </c>
      <c r="Q7710" s="24">
        <v>243917</v>
      </c>
      <c r="R7710" s="24">
        <v>426856</v>
      </c>
      <c r="S7710" s="24">
        <v>267552</v>
      </c>
      <c r="T7710" s="24">
        <v>468216</v>
      </c>
      <c r="U7710" s="24">
        <v>288987</v>
      </c>
      <c r="V7710" s="24">
        <v>505728</v>
      </c>
    </row>
    <row r="7711" spans="1:22" x14ac:dyDescent="0.3">
      <c r="B7711" s="54" t="s">
        <v>620</v>
      </c>
      <c r="C7711" t="s">
        <v>611</v>
      </c>
      <c r="D7711" t="s">
        <v>166</v>
      </c>
      <c r="E7711" t="s">
        <v>570</v>
      </c>
      <c r="F7711" s="58" t="s">
        <v>436</v>
      </c>
      <c r="G7711" s="23">
        <v>2</v>
      </c>
      <c r="H7711" s="23" t="s">
        <v>30</v>
      </c>
      <c r="I7711" s="24">
        <v>95858</v>
      </c>
      <c r="J7711" s="24">
        <v>167752</v>
      </c>
      <c r="K7711" s="24">
        <v>125982</v>
      </c>
      <c r="L7711" s="24">
        <v>220468</v>
      </c>
      <c r="M7711" s="24">
        <v>153523</v>
      </c>
      <c r="N7711" s="24">
        <v>268664</v>
      </c>
      <c r="O7711" s="24">
        <v>189012</v>
      </c>
      <c r="P7711" s="24">
        <v>330770</v>
      </c>
      <c r="Q7711" s="24">
        <v>225205</v>
      </c>
      <c r="R7711" s="24">
        <v>394109</v>
      </c>
      <c r="S7711" s="24">
        <v>248875</v>
      </c>
      <c r="T7711" s="24">
        <v>435531</v>
      </c>
      <c r="U7711" s="24">
        <v>270631</v>
      </c>
      <c r="V7711" s="24">
        <v>473604</v>
      </c>
    </row>
    <row r="7712" spans="1:22" x14ac:dyDescent="0.3">
      <c r="B7712" s="54" t="s">
        <v>620</v>
      </c>
      <c r="C7712" t="s">
        <v>611</v>
      </c>
      <c r="D7712" t="s">
        <v>166</v>
      </c>
      <c r="E7712" t="s">
        <v>570</v>
      </c>
      <c r="F7712" s="58" t="s">
        <v>436</v>
      </c>
      <c r="G7712" s="23">
        <v>3</v>
      </c>
      <c r="H7712" s="23" t="s">
        <v>31</v>
      </c>
      <c r="I7712" s="24">
        <v>86400</v>
      </c>
      <c r="J7712" s="24">
        <v>151199</v>
      </c>
      <c r="K7712" s="24">
        <v>117341</v>
      </c>
      <c r="L7712" s="24">
        <v>205346</v>
      </c>
      <c r="M7712" s="24">
        <v>148195</v>
      </c>
      <c r="N7712" s="24">
        <v>259342</v>
      </c>
      <c r="O7712" s="24">
        <v>194914</v>
      </c>
      <c r="P7712" s="24">
        <v>341099</v>
      </c>
      <c r="Q7712" s="24">
        <v>241130</v>
      </c>
      <c r="R7712" s="24">
        <v>421977</v>
      </c>
      <c r="S7712" s="24">
        <v>271382</v>
      </c>
      <c r="T7712" s="24">
        <v>474918</v>
      </c>
      <c r="U7712" s="24">
        <v>301187</v>
      </c>
      <c r="V7712" s="24">
        <v>527078</v>
      </c>
    </row>
    <row r="7713" spans="1:22" x14ac:dyDescent="0.3">
      <c r="B7713" s="54" t="s">
        <v>620</v>
      </c>
      <c r="C7713" t="s">
        <v>611</v>
      </c>
      <c r="D7713" t="s">
        <v>166</v>
      </c>
      <c r="E7713" t="s">
        <v>570</v>
      </c>
      <c r="F7713" s="58" t="s">
        <v>436</v>
      </c>
      <c r="G7713" s="23">
        <v>4</v>
      </c>
      <c r="H7713" s="23" t="s">
        <v>29</v>
      </c>
      <c r="I7713" s="24">
        <v>98003</v>
      </c>
      <c r="J7713" s="24">
        <v>156805</v>
      </c>
      <c r="K7713" s="24">
        <v>137204</v>
      </c>
      <c r="L7713" s="24">
        <v>219527</v>
      </c>
      <c r="M7713" s="24">
        <v>176406</v>
      </c>
      <c r="N7713" s="24">
        <v>282249</v>
      </c>
      <c r="O7713" s="24">
        <v>235207</v>
      </c>
      <c r="P7713" s="24">
        <v>376332</v>
      </c>
      <c r="Q7713" s="24">
        <v>294009</v>
      </c>
      <c r="R7713" s="24">
        <v>470415</v>
      </c>
      <c r="S7713" s="24">
        <v>333210</v>
      </c>
      <c r="T7713" s="24">
        <v>533137</v>
      </c>
      <c r="U7713" s="24">
        <v>372412</v>
      </c>
      <c r="V7713" s="24">
        <v>595859</v>
      </c>
    </row>
    <row r="7714" spans="1:22" hidden="1" x14ac:dyDescent="0.3">
      <c r="A7714" s="55"/>
      <c r="B7714" s="55">
        <v>2023</v>
      </c>
      <c r="C7714" s="55" t="s">
        <v>585</v>
      </c>
      <c r="D7714" t="s">
        <v>74</v>
      </c>
      <c r="E7714" s="55" t="s">
        <v>587</v>
      </c>
      <c r="F7714" s="55" t="s">
        <v>84</v>
      </c>
      <c r="G7714" s="23">
        <v>1</v>
      </c>
      <c r="H7714" s="23" t="s">
        <v>14</v>
      </c>
      <c r="I7714" s="24">
        <v>147111</v>
      </c>
      <c r="J7714" s="24">
        <v>257445</v>
      </c>
      <c r="K7714" s="24">
        <v>190666</v>
      </c>
      <c r="L7714" s="24">
        <v>333666</v>
      </c>
      <c r="M7714" s="24">
        <v>227595</v>
      </c>
      <c r="N7714" s="24">
        <v>398291</v>
      </c>
      <c r="O7714" s="24">
        <v>271047</v>
      </c>
      <c r="P7714" s="24">
        <v>474332</v>
      </c>
      <c r="Q7714" s="24">
        <v>319553</v>
      </c>
      <c r="R7714" s="24">
        <v>559218</v>
      </c>
      <c r="S7714" s="24">
        <v>350453</v>
      </c>
      <c r="T7714" s="24">
        <v>613293</v>
      </c>
      <c r="U7714" s="24">
        <v>379437</v>
      </c>
      <c r="V7714" s="24">
        <v>664014</v>
      </c>
    </row>
    <row r="7715" spans="1:22" hidden="1" x14ac:dyDescent="0.3">
      <c r="A7715" s="55"/>
      <c r="B7715" s="55">
        <v>2023</v>
      </c>
      <c r="C7715" s="55" t="s">
        <v>585</v>
      </c>
      <c r="D7715" t="s">
        <v>74</v>
      </c>
      <c r="E7715" s="55" t="s">
        <v>587</v>
      </c>
      <c r="F7715" s="55" t="s">
        <v>84</v>
      </c>
      <c r="G7715" s="23">
        <v>2</v>
      </c>
      <c r="H7715" s="23" t="s">
        <v>30</v>
      </c>
      <c r="I7715" s="24">
        <v>125022</v>
      </c>
      <c r="J7715" s="24">
        <v>218789</v>
      </c>
      <c r="K7715" s="24">
        <v>165669</v>
      </c>
      <c r="L7715" s="24">
        <v>289920</v>
      </c>
      <c r="M7715" s="24">
        <v>203081</v>
      </c>
      <c r="N7715" s="24">
        <v>355391</v>
      </c>
      <c r="O7715" s="24">
        <v>253614</v>
      </c>
      <c r="P7715" s="24">
        <v>443825</v>
      </c>
      <c r="Q7715" s="24">
        <v>305681</v>
      </c>
      <c r="R7715" s="24">
        <v>534942</v>
      </c>
      <c r="S7715" s="24">
        <v>337192</v>
      </c>
      <c r="T7715" s="24">
        <v>590085</v>
      </c>
      <c r="U7715" s="24">
        <v>366577</v>
      </c>
      <c r="V7715" s="24">
        <v>641509</v>
      </c>
    </row>
    <row r="7716" spans="1:22" hidden="1" x14ac:dyDescent="0.3">
      <c r="A7716" s="55"/>
      <c r="B7716" s="55">
        <v>2023</v>
      </c>
      <c r="C7716" s="55" t="s">
        <v>585</v>
      </c>
      <c r="D7716" t="s">
        <v>74</v>
      </c>
      <c r="E7716" s="55" t="s">
        <v>587</v>
      </c>
      <c r="F7716" s="55" t="s">
        <v>84</v>
      </c>
      <c r="G7716" s="23">
        <v>3</v>
      </c>
      <c r="H7716" s="23" t="s">
        <v>31</v>
      </c>
      <c r="I7716" s="24">
        <v>116439</v>
      </c>
      <c r="J7716" s="24">
        <v>203769</v>
      </c>
      <c r="K7716" s="24">
        <v>161018</v>
      </c>
      <c r="L7716" s="24">
        <v>281781</v>
      </c>
      <c r="M7716" s="24">
        <v>204460</v>
      </c>
      <c r="N7716" s="24">
        <v>357805</v>
      </c>
      <c r="O7716" s="24">
        <v>267477</v>
      </c>
      <c r="P7716" s="24">
        <v>468086</v>
      </c>
      <c r="Q7716" s="24">
        <v>333281</v>
      </c>
      <c r="R7716" s="24">
        <v>583242</v>
      </c>
      <c r="S7716" s="24">
        <v>375293</v>
      </c>
      <c r="T7716" s="24">
        <v>656763</v>
      </c>
      <c r="U7716" s="24">
        <v>416735</v>
      </c>
      <c r="V7716" s="24">
        <v>729286</v>
      </c>
    </row>
    <row r="7717" spans="1:22" hidden="1" x14ac:dyDescent="0.3">
      <c r="A7717" s="55"/>
      <c r="B7717" s="55">
        <v>2023</v>
      </c>
      <c r="C7717" s="55" t="s">
        <v>585</v>
      </c>
      <c r="D7717" t="s">
        <v>74</v>
      </c>
      <c r="E7717" s="55" t="s">
        <v>587</v>
      </c>
      <c r="F7717" s="55" t="s">
        <v>84</v>
      </c>
      <c r="G7717" s="23">
        <v>4</v>
      </c>
      <c r="H7717" s="23" t="s">
        <v>29</v>
      </c>
      <c r="I7717" s="24">
        <v>126874</v>
      </c>
      <c r="J7717" s="24">
        <v>202998</v>
      </c>
      <c r="K7717" s="24">
        <v>177623</v>
      </c>
      <c r="L7717" s="24">
        <v>284197</v>
      </c>
      <c r="M7717" s="24">
        <v>228373</v>
      </c>
      <c r="N7717" s="24">
        <v>365397</v>
      </c>
      <c r="O7717" s="24">
        <v>304497</v>
      </c>
      <c r="P7717" s="24">
        <v>487196</v>
      </c>
      <c r="Q7717" s="24">
        <v>380622</v>
      </c>
      <c r="R7717" s="24">
        <v>608995</v>
      </c>
      <c r="S7717" s="24">
        <v>431371</v>
      </c>
      <c r="T7717" s="24">
        <v>690194</v>
      </c>
      <c r="U7717" s="24">
        <v>482121</v>
      </c>
      <c r="V7717" s="24">
        <v>771393</v>
      </c>
    </row>
    <row r="7718" spans="1:22" x14ac:dyDescent="0.3">
      <c r="B7718" s="54" t="s">
        <v>620</v>
      </c>
      <c r="C7718" t="s">
        <v>610</v>
      </c>
      <c r="D7718" t="s">
        <v>74</v>
      </c>
      <c r="E7718" t="s">
        <v>587</v>
      </c>
      <c r="F7718" s="58" t="s">
        <v>84</v>
      </c>
      <c r="G7718" s="23">
        <v>1</v>
      </c>
      <c r="H7718" s="23" t="s">
        <v>14</v>
      </c>
      <c r="I7718" s="24">
        <v>145527</v>
      </c>
      <c r="J7718" s="24">
        <v>254673</v>
      </c>
      <c r="K7718" s="24">
        <v>188439</v>
      </c>
      <c r="L7718" s="24">
        <v>329769</v>
      </c>
      <c r="M7718" s="24">
        <v>225681</v>
      </c>
      <c r="N7718" s="24">
        <v>394942</v>
      </c>
      <c r="O7718" s="24">
        <v>269488</v>
      </c>
      <c r="P7718" s="24">
        <v>471604</v>
      </c>
      <c r="Q7718" s="24">
        <v>317590</v>
      </c>
      <c r="R7718" s="24">
        <v>555782</v>
      </c>
      <c r="S7718" s="24">
        <v>348206</v>
      </c>
      <c r="T7718" s="24">
        <v>609360</v>
      </c>
      <c r="U7718" s="24">
        <v>375705</v>
      </c>
      <c r="V7718" s="24">
        <v>657484</v>
      </c>
    </row>
    <row r="7719" spans="1:22" x14ac:dyDescent="0.3">
      <c r="B7719" s="54" t="s">
        <v>620</v>
      </c>
      <c r="C7719" t="s">
        <v>610</v>
      </c>
      <c r="D7719" t="s">
        <v>74</v>
      </c>
      <c r="E7719" t="s">
        <v>587</v>
      </c>
      <c r="F7719" s="58" t="s">
        <v>84</v>
      </c>
      <c r="G7719" s="23">
        <v>2</v>
      </c>
      <c r="H7719" s="23" t="s">
        <v>30</v>
      </c>
      <c r="I7719" s="24">
        <v>127365</v>
      </c>
      <c r="J7719" s="24">
        <v>222889</v>
      </c>
      <c r="K7719" s="24">
        <v>166752</v>
      </c>
      <c r="L7719" s="24">
        <v>291816</v>
      </c>
      <c r="M7719" s="24">
        <v>202606</v>
      </c>
      <c r="N7719" s="24">
        <v>354561</v>
      </c>
      <c r="O7719" s="24">
        <v>248339</v>
      </c>
      <c r="P7719" s="24">
        <v>434593</v>
      </c>
      <c r="Q7719" s="24">
        <v>295266</v>
      </c>
      <c r="R7719" s="24">
        <v>516716</v>
      </c>
      <c r="S7719" s="24">
        <v>326017</v>
      </c>
      <c r="T7719" s="24">
        <v>570529</v>
      </c>
      <c r="U7719" s="24">
        <v>354104</v>
      </c>
      <c r="V7719" s="24">
        <v>619683</v>
      </c>
    </row>
    <row r="7720" spans="1:22" x14ac:dyDescent="0.3">
      <c r="B7720" s="54" t="s">
        <v>620</v>
      </c>
      <c r="C7720" t="s">
        <v>610</v>
      </c>
      <c r="D7720" t="s">
        <v>74</v>
      </c>
      <c r="E7720" t="s">
        <v>587</v>
      </c>
      <c r="F7720" s="58" t="s">
        <v>84</v>
      </c>
      <c r="G7720" s="23">
        <v>3</v>
      </c>
      <c r="H7720" s="23" t="s">
        <v>31</v>
      </c>
      <c r="I7720" s="24">
        <v>116862</v>
      </c>
      <c r="J7720" s="24">
        <v>204509</v>
      </c>
      <c r="K7720" s="24">
        <v>159290</v>
      </c>
      <c r="L7720" s="24">
        <v>278757</v>
      </c>
      <c r="M7720" s="24">
        <v>201615</v>
      </c>
      <c r="N7720" s="24">
        <v>352826</v>
      </c>
      <c r="O7720" s="24">
        <v>265622</v>
      </c>
      <c r="P7720" s="24">
        <v>464839</v>
      </c>
      <c r="Q7720" s="24">
        <v>329031</v>
      </c>
      <c r="R7720" s="24">
        <v>575804</v>
      </c>
      <c r="S7720" s="24">
        <v>370637</v>
      </c>
      <c r="T7720" s="24">
        <v>648614</v>
      </c>
      <c r="U7720" s="24">
        <v>411710</v>
      </c>
      <c r="V7720" s="24">
        <v>720492</v>
      </c>
    </row>
    <row r="7721" spans="1:22" x14ac:dyDescent="0.3">
      <c r="B7721" s="54" t="s">
        <v>620</v>
      </c>
      <c r="C7721" t="s">
        <v>610</v>
      </c>
      <c r="D7721" t="s">
        <v>74</v>
      </c>
      <c r="E7721" t="s">
        <v>587</v>
      </c>
      <c r="F7721" s="58" t="s">
        <v>84</v>
      </c>
      <c r="G7721" s="23">
        <v>4</v>
      </c>
      <c r="H7721" s="23" t="s">
        <v>29</v>
      </c>
      <c r="I7721" s="24">
        <v>128437</v>
      </c>
      <c r="J7721" s="24">
        <v>205499</v>
      </c>
      <c r="K7721" s="24">
        <v>179811</v>
      </c>
      <c r="L7721" s="24">
        <v>287698</v>
      </c>
      <c r="M7721" s="24">
        <v>231186</v>
      </c>
      <c r="N7721" s="24">
        <v>369897</v>
      </c>
      <c r="O7721" s="24">
        <v>308248</v>
      </c>
      <c r="P7721" s="24">
        <v>493197</v>
      </c>
      <c r="Q7721" s="24">
        <v>385310</v>
      </c>
      <c r="R7721" s="24">
        <v>616496</v>
      </c>
      <c r="S7721" s="24">
        <v>436684</v>
      </c>
      <c r="T7721" s="24">
        <v>698695</v>
      </c>
      <c r="U7721" s="24">
        <v>488059</v>
      </c>
      <c r="V7721" s="24">
        <v>780894</v>
      </c>
    </row>
    <row r="7722" spans="1:22" hidden="1" x14ac:dyDescent="0.3">
      <c r="A7722" s="55"/>
      <c r="B7722" s="55">
        <v>2023</v>
      </c>
      <c r="C7722" s="55" t="s">
        <v>551</v>
      </c>
      <c r="D7722" t="s">
        <v>147</v>
      </c>
      <c r="E7722" s="55" t="s">
        <v>553</v>
      </c>
      <c r="F7722" s="55" t="s">
        <v>479</v>
      </c>
      <c r="G7722" s="23">
        <v>1</v>
      </c>
      <c r="H7722" s="23" t="s">
        <v>14</v>
      </c>
      <c r="I7722" s="24">
        <v>113298</v>
      </c>
      <c r="J7722" s="24">
        <v>198272</v>
      </c>
      <c r="K7722" s="24">
        <v>147230</v>
      </c>
      <c r="L7722" s="24">
        <v>257653</v>
      </c>
      <c r="M7722" s="24">
        <v>176085</v>
      </c>
      <c r="N7722" s="24">
        <v>308148</v>
      </c>
      <c r="O7722" s="24">
        <v>210174</v>
      </c>
      <c r="P7722" s="24">
        <v>367805</v>
      </c>
      <c r="Q7722" s="24">
        <v>248121</v>
      </c>
      <c r="R7722" s="24">
        <v>434211</v>
      </c>
      <c r="S7722" s="24">
        <v>272255</v>
      </c>
      <c r="T7722" s="24">
        <v>476447</v>
      </c>
      <c r="U7722" s="24">
        <v>295025</v>
      </c>
      <c r="V7722" s="24">
        <v>516293</v>
      </c>
    </row>
    <row r="7723" spans="1:22" hidden="1" x14ac:dyDescent="0.3">
      <c r="A7723" s="55"/>
      <c r="B7723" s="55">
        <v>2023</v>
      </c>
      <c r="C7723" s="55" t="s">
        <v>551</v>
      </c>
      <c r="D7723" t="s">
        <v>147</v>
      </c>
      <c r="E7723" s="55" t="s">
        <v>553</v>
      </c>
      <c r="F7723" s="55" t="s">
        <v>479</v>
      </c>
      <c r="G7723" s="23">
        <v>2</v>
      </c>
      <c r="H7723" s="23" t="s">
        <v>30</v>
      </c>
      <c r="I7723" s="24">
        <v>94189</v>
      </c>
      <c r="J7723" s="24">
        <v>164831</v>
      </c>
      <c r="K7723" s="24">
        <v>125606</v>
      </c>
      <c r="L7723" s="24">
        <v>219810</v>
      </c>
      <c r="M7723" s="24">
        <v>154879</v>
      </c>
      <c r="N7723" s="24">
        <v>271038</v>
      </c>
      <c r="O7723" s="24">
        <v>195094</v>
      </c>
      <c r="P7723" s="24">
        <v>341415</v>
      </c>
      <c r="Q7723" s="24">
        <v>236121</v>
      </c>
      <c r="R7723" s="24">
        <v>413211</v>
      </c>
      <c r="S7723" s="24">
        <v>260783</v>
      </c>
      <c r="T7723" s="24">
        <v>456371</v>
      </c>
      <c r="U7723" s="24">
        <v>283900</v>
      </c>
      <c r="V7723" s="24">
        <v>496825</v>
      </c>
    </row>
    <row r="7724" spans="1:22" hidden="1" x14ac:dyDescent="0.3">
      <c r="A7724" s="55"/>
      <c r="B7724" s="55">
        <v>2023</v>
      </c>
      <c r="C7724" s="55" t="s">
        <v>551</v>
      </c>
      <c r="D7724" t="s">
        <v>147</v>
      </c>
      <c r="E7724" s="55" t="s">
        <v>553</v>
      </c>
      <c r="F7724" s="55" t="s">
        <v>479</v>
      </c>
      <c r="G7724" s="23">
        <v>3</v>
      </c>
      <c r="H7724" s="23" t="s">
        <v>31</v>
      </c>
      <c r="I7724" s="24">
        <v>86402</v>
      </c>
      <c r="J7724" s="24">
        <v>151203</v>
      </c>
      <c r="K7724" s="24">
        <v>119234</v>
      </c>
      <c r="L7724" s="24">
        <v>208660</v>
      </c>
      <c r="M7724" s="24">
        <v>151084</v>
      </c>
      <c r="N7724" s="24">
        <v>264397</v>
      </c>
      <c r="O7724" s="24">
        <v>197003</v>
      </c>
      <c r="P7724" s="24">
        <v>344755</v>
      </c>
      <c r="Q7724" s="24">
        <v>245332</v>
      </c>
      <c r="R7724" s="24">
        <v>429330</v>
      </c>
      <c r="S7724" s="24">
        <v>275944</v>
      </c>
      <c r="T7724" s="24">
        <v>482903</v>
      </c>
      <c r="U7724" s="24">
        <v>306064</v>
      </c>
      <c r="V7724" s="24">
        <v>535611</v>
      </c>
    </row>
    <row r="7725" spans="1:22" hidden="1" x14ac:dyDescent="0.3">
      <c r="A7725" s="55"/>
      <c r="B7725" s="55">
        <v>2023</v>
      </c>
      <c r="C7725" s="55" t="s">
        <v>551</v>
      </c>
      <c r="D7725" t="s">
        <v>147</v>
      </c>
      <c r="E7725" s="55" t="s">
        <v>553</v>
      </c>
      <c r="F7725" s="55" t="s">
        <v>479</v>
      </c>
      <c r="G7725" s="23">
        <v>4</v>
      </c>
      <c r="H7725" s="23" t="s">
        <v>29</v>
      </c>
      <c r="I7725" s="24">
        <v>97665</v>
      </c>
      <c r="J7725" s="24">
        <v>156264</v>
      </c>
      <c r="K7725" s="24">
        <v>136731</v>
      </c>
      <c r="L7725" s="24">
        <v>218770</v>
      </c>
      <c r="M7725" s="24">
        <v>175798</v>
      </c>
      <c r="N7725" s="24">
        <v>281276</v>
      </c>
      <c r="O7725" s="24">
        <v>234397</v>
      </c>
      <c r="P7725" s="24">
        <v>375035</v>
      </c>
      <c r="Q7725" s="24">
        <v>292996</v>
      </c>
      <c r="R7725" s="24">
        <v>468793</v>
      </c>
      <c r="S7725" s="24">
        <v>332062</v>
      </c>
      <c r="T7725" s="24">
        <v>531299</v>
      </c>
      <c r="U7725" s="24">
        <v>371128</v>
      </c>
      <c r="V7725" s="24">
        <v>593805</v>
      </c>
    </row>
    <row r="7726" spans="1:22" x14ac:dyDescent="0.3">
      <c r="B7726" s="54" t="s">
        <v>620</v>
      </c>
      <c r="C7726" t="s">
        <v>608</v>
      </c>
      <c r="D7726" t="s">
        <v>147</v>
      </c>
      <c r="E7726" t="s">
        <v>553</v>
      </c>
      <c r="F7726" s="58" t="s">
        <v>479</v>
      </c>
      <c r="G7726" s="23">
        <v>1</v>
      </c>
      <c r="H7726" s="23" t="s">
        <v>14</v>
      </c>
      <c r="I7726" s="24">
        <v>114228</v>
      </c>
      <c r="J7726" s="24">
        <v>199899</v>
      </c>
      <c r="K7726" s="24">
        <v>148256</v>
      </c>
      <c r="L7726" s="24">
        <v>259447</v>
      </c>
      <c r="M7726" s="24">
        <v>177784</v>
      </c>
      <c r="N7726" s="24">
        <v>311122</v>
      </c>
      <c r="O7726" s="24">
        <v>212636</v>
      </c>
      <c r="P7726" s="24">
        <v>372114</v>
      </c>
      <c r="Q7726" s="24">
        <v>250886</v>
      </c>
      <c r="R7726" s="24">
        <v>439051</v>
      </c>
      <c r="S7726" s="24">
        <v>275201</v>
      </c>
      <c r="T7726" s="24">
        <v>481602</v>
      </c>
      <c r="U7726" s="24">
        <v>297261</v>
      </c>
      <c r="V7726" s="24">
        <v>520208</v>
      </c>
    </row>
    <row r="7727" spans="1:22" x14ac:dyDescent="0.3">
      <c r="B7727" s="54" t="s">
        <v>620</v>
      </c>
      <c r="C7727" t="s">
        <v>608</v>
      </c>
      <c r="D7727" t="s">
        <v>147</v>
      </c>
      <c r="E7727" t="s">
        <v>553</v>
      </c>
      <c r="F7727" s="58" t="s">
        <v>479</v>
      </c>
      <c r="G7727" s="23">
        <v>2</v>
      </c>
      <c r="H7727" s="23" t="s">
        <v>30</v>
      </c>
      <c r="I7727" s="24">
        <v>98516</v>
      </c>
      <c r="J7727" s="24">
        <v>172403</v>
      </c>
      <c r="K7727" s="24">
        <v>129495</v>
      </c>
      <c r="L7727" s="24">
        <v>226616</v>
      </c>
      <c r="M7727" s="24">
        <v>157823</v>
      </c>
      <c r="N7727" s="24">
        <v>276190</v>
      </c>
      <c r="O7727" s="24">
        <v>194341</v>
      </c>
      <c r="P7727" s="24">
        <v>340096</v>
      </c>
      <c r="Q7727" s="24">
        <v>231575</v>
      </c>
      <c r="R7727" s="24">
        <v>405256</v>
      </c>
      <c r="S7727" s="24">
        <v>255923</v>
      </c>
      <c r="T7727" s="24">
        <v>447865</v>
      </c>
      <c r="U7727" s="24">
        <v>278308</v>
      </c>
      <c r="V7727" s="24">
        <v>487039</v>
      </c>
    </row>
    <row r="7728" spans="1:22" x14ac:dyDescent="0.3">
      <c r="B7728" s="54" t="s">
        <v>620</v>
      </c>
      <c r="C7728" t="s">
        <v>608</v>
      </c>
      <c r="D7728" t="s">
        <v>147</v>
      </c>
      <c r="E7728" t="s">
        <v>553</v>
      </c>
      <c r="F7728" s="58" t="s">
        <v>479</v>
      </c>
      <c r="G7728" s="23">
        <v>3</v>
      </c>
      <c r="H7728" s="23" t="s">
        <v>31</v>
      </c>
      <c r="I7728" s="24">
        <v>88730</v>
      </c>
      <c r="J7728" s="24">
        <v>155277</v>
      </c>
      <c r="K7728" s="24">
        <v>120487</v>
      </c>
      <c r="L7728" s="24">
        <v>210852</v>
      </c>
      <c r="M7728" s="24">
        <v>152155</v>
      </c>
      <c r="N7728" s="24">
        <v>266272</v>
      </c>
      <c r="O7728" s="24">
        <v>200108</v>
      </c>
      <c r="P7728" s="24">
        <v>350188</v>
      </c>
      <c r="Q7728" s="24">
        <v>247542</v>
      </c>
      <c r="R7728" s="24">
        <v>433198</v>
      </c>
      <c r="S7728" s="24">
        <v>278588</v>
      </c>
      <c r="T7728" s="24">
        <v>487529</v>
      </c>
      <c r="U7728" s="24">
        <v>309173</v>
      </c>
      <c r="V7728" s="24">
        <v>541053</v>
      </c>
    </row>
    <row r="7729" spans="1:22" x14ac:dyDescent="0.3">
      <c r="B7729" s="54" t="s">
        <v>620</v>
      </c>
      <c r="C7729" t="s">
        <v>608</v>
      </c>
      <c r="D7729" t="s">
        <v>147</v>
      </c>
      <c r="E7729" t="s">
        <v>553</v>
      </c>
      <c r="F7729" s="58" t="s">
        <v>479</v>
      </c>
      <c r="G7729" s="23">
        <v>4</v>
      </c>
      <c r="H7729" s="23" t="s">
        <v>29</v>
      </c>
      <c r="I7729" s="24">
        <v>100777</v>
      </c>
      <c r="J7729" s="24">
        <v>161243</v>
      </c>
      <c r="K7729" s="24">
        <v>141087</v>
      </c>
      <c r="L7729" s="24">
        <v>225740</v>
      </c>
      <c r="M7729" s="24">
        <v>181398</v>
      </c>
      <c r="N7729" s="24">
        <v>290237</v>
      </c>
      <c r="O7729" s="24">
        <v>241864</v>
      </c>
      <c r="P7729" s="24">
        <v>386982</v>
      </c>
      <c r="Q7729" s="24">
        <v>302330</v>
      </c>
      <c r="R7729" s="24">
        <v>483728</v>
      </c>
      <c r="S7729" s="24">
        <v>342641</v>
      </c>
      <c r="T7729" s="24">
        <v>548225</v>
      </c>
      <c r="U7729" s="24">
        <v>382951</v>
      </c>
      <c r="V7729" s="24">
        <v>612722</v>
      </c>
    </row>
    <row r="7730" spans="1:22" hidden="1" x14ac:dyDescent="0.3">
      <c r="A7730" s="55"/>
      <c r="B7730" s="55">
        <v>2023</v>
      </c>
      <c r="C7730" s="55" t="s">
        <v>551</v>
      </c>
      <c r="D7730" t="s">
        <v>148</v>
      </c>
      <c r="E7730" s="55" t="s">
        <v>554</v>
      </c>
      <c r="F7730" s="55" t="s">
        <v>426</v>
      </c>
      <c r="G7730" s="23">
        <v>1</v>
      </c>
      <c r="H7730" s="23" t="s">
        <v>14</v>
      </c>
      <c r="I7730" s="24">
        <v>109281</v>
      </c>
      <c r="J7730" s="24">
        <v>191242</v>
      </c>
      <c r="K7730" s="24">
        <v>141775</v>
      </c>
      <c r="L7730" s="24">
        <v>248106</v>
      </c>
      <c r="M7730" s="24">
        <v>169355</v>
      </c>
      <c r="N7730" s="24">
        <v>296371</v>
      </c>
      <c r="O7730" s="24">
        <v>201857</v>
      </c>
      <c r="P7730" s="24">
        <v>353249</v>
      </c>
      <c r="Q7730" s="24">
        <v>238100</v>
      </c>
      <c r="R7730" s="24">
        <v>416675</v>
      </c>
      <c r="S7730" s="24">
        <v>261174</v>
      </c>
      <c r="T7730" s="24">
        <v>457055</v>
      </c>
      <c r="U7730" s="24">
        <v>282865</v>
      </c>
      <c r="V7730" s="24">
        <v>495014</v>
      </c>
    </row>
    <row r="7731" spans="1:22" hidden="1" x14ac:dyDescent="0.3">
      <c r="A7731" s="55"/>
      <c r="B7731" s="55">
        <v>2023</v>
      </c>
      <c r="C7731" s="55" t="s">
        <v>551</v>
      </c>
      <c r="D7731" t="s">
        <v>148</v>
      </c>
      <c r="E7731" s="55" t="s">
        <v>554</v>
      </c>
      <c r="F7731" s="55" t="s">
        <v>426</v>
      </c>
      <c r="G7731" s="23">
        <v>2</v>
      </c>
      <c r="H7731" s="23" t="s">
        <v>30</v>
      </c>
      <c r="I7731" s="24">
        <v>92122</v>
      </c>
      <c r="J7731" s="24">
        <v>161214</v>
      </c>
      <c r="K7731" s="24">
        <v>122357</v>
      </c>
      <c r="L7731" s="24">
        <v>214124</v>
      </c>
      <c r="M7731" s="24">
        <v>150313</v>
      </c>
      <c r="N7731" s="24">
        <v>263047</v>
      </c>
      <c r="O7731" s="24">
        <v>188315</v>
      </c>
      <c r="P7731" s="24">
        <v>329551</v>
      </c>
      <c r="Q7731" s="24">
        <v>227324</v>
      </c>
      <c r="R7731" s="24">
        <v>397818</v>
      </c>
      <c r="S7731" s="24">
        <v>250873</v>
      </c>
      <c r="T7731" s="24">
        <v>439028</v>
      </c>
      <c r="U7731" s="24">
        <v>272876</v>
      </c>
      <c r="V7731" s="24">
        <v>477532</v>
      </c>
    </row>
    <row r="7732" spans="1:22" hidden="1" x14ac:dyDescent="0.3">
      <c r="A7732" s="55"/>
      <c r="B7732" s="55">
        <v>2023</v>
      </c>
      <c r="C7732" s="55" t="s">
        <v>551</v>
      </c>
      <c r="D7732" t="s">
        <v>148</v>
      </c>
      <c r="E7732" s="55" t="s">
        <v>554</v>
      </c>
      <c r="F7732" s="55" t="s">
        <v>426</v>
      </c>
      <c r="G7732" s="23">
        <v>3</v>
      </c>
      <c r="H7732" s="23" t="s">
        <v>31</v>
      </c>
      <c r="I7732" s="24">
        <v>85325</v>
      </c>
      <c r="J7732" s="24">
        <v>149319</v>
      </c>
      <c r="K7732" s="24">
        <v>117904</v>
      </c>
      <c r="L7732" s="24">
        <v>206332</v>
      </c>
      <c r="M7732" s="24">
        <v>149600</v>
      </c>
      <c r="N7732" s="24">
        <v>261800</v>
      </c>
      <c r="O7732" s="24">
        <v>195477</v>
      </c>
      <c r="P7732" s="24">
        <v>342085</v>
      </c>
      <c r="Q7732" s="24">
        <v>243519</v>
      </c>
      <c r="R7732" s="24">
        <v>426157</v>
      </c>
      <c r="S7732" s="24">
        <v>274104</v>
      </c>
      <c r="T7732" s="24">
        <v>479682</v>
      </c>
      <c r="U7732" s="24">
        <v>304246</v>
      </c>
      <c r="V7732" s="24">
        <v>532430</v>
      </c>
    </row>
    <row r="7733" spans="1:22" hidden="1" x14ac:dyDescent="0.3">
      <c r="A7733" s="55"/>
      <c r="B7733" s="55">
        <v>2023</v>
      </c>
      <c r="C7733" s="55" t="s">
        <v>551</v>
      </c>
      <c r="D7733" t="s">
        <v>148</v>
      </c>
      <c r="E7733" s="55" t="s">
        <v>554</v>
      </c>
      <c r="F7733" s="55" t="s">
        <v>426</v>
      </c>
      <c r="G7733" s="23">
        <v>4</v>
      </c>
      <c r="H7733" s="23" t="s">
        <v>29</v>
      </c>
      <c r="I7733" s="24">
        <v>94231</v>
      </c>
      <c r="J7733" s="24">
        <v>150770</v>
      </c>
      <c r="K7733" s="24">
        <v>131923</v>
      </c>
      <c r="L7733" s="24">
        <v>211078</v>
      </c>
      <c r="M7733" s="24">
        <v>169616</v>
      </c>
      <c r="N7733" s="24">
        <v>271385</v>
      </c>
      <c r="O7733" s="24">
        <v>226154</v>
      </c>
      <c r="P7733" s="24">
        <v>361847</v>
      </c>
      <c r="Q7733" s="24">
        <v>282693</v>
      </c>
      <c r="R7733" s="24">
        <v>452309</v>
      </c>
      <c r="S7733" s="24">
        <v>320386</v>
      </c>
      <c r="T7733" s="24">
        <v>512617</v>
      </c>
      <c r="U7733" s="24">
        <v>358078</v>
      </c>
      <c r="V7733" s="24">
        <v>572925</v>
      </c>
    </row>
    <row r="7734" spans="1:22" x14ac:dyDescent="0.3">
      <c r="B7734" s="54" t="s">
        <v>620</v>
      </c>
      <c r="C7734" t="s">
        <v>608</v>
      </c>
      <c r="D7734" t="s">
        <v>148</v>
      </c>
      <c r="E7734" t="s">
        <v>554</v>
      </c>
      <c r="F7734" s="58" t="s">
        <v>426</v>
      </c>
      <c r="G7734" s="23">
        <v>1</v>
      </c>
      <c r="H7734" s="23" t="s">
        <v>14</v>
      </c>
      <c r="I7734" s="24">
        <v>109601</v>
      </c>
      <c r="J7734" s="24">
        <v>191802</v>
      </c>
      <c r="K7734" s="24">
        <v>142022</v>
      </c>
      <c r="L7734" s="24">
        <v>248538</v>
      </c>
      <c r="M7734" s="24">
        <v>170157</v>
      </c>
      <c r="N7734" s="24">
        <v>297775</v>
      </c>
      <c r="O7734" s="24">
        <v>203287</v>
      </c>
      <c r="P7734" s="24">
        <v>355753</v>
      </c>
      <c r="Q7734" s="24">
        <v>239660</v>
      </c>
      <c r="R7734" s="24">
        <v>419405</v>
      </c>
      <c r="S7734" s="24">
        <v>262802</v>
      </c>
      <c r="T7734" s="24">
        <v>459903</v>
      </c>
      <c r="U7734" s="24">
        <v>283653</v>
      </c>
      <c r="V7734" s="24">
        <v>496392</v>
      </c>
    </row>
    <row r="7735" spans="1:22" x14ac:dyDescent="0.3">
      <c r="B7735" s="54" t="s">
        <v>620</v>
      </c>
      <c r="C7735" t="s">
        <v>608</v>
      </c>
      <c r="D7735" t="s">
        <v>148</v>
      </c>
      <c r="E7735" t="s">
        <v>554</v>
      </c>
      <c r="F7735" s="58" t="s">
        <v>426</v>
      </c>
      <c r="G7735" s="23">
        <v>2</v>
      </c>
      <c r="H7735" s="23" t="s">
        <v>30</v>
      </c>
      <c r="I7735" s="24">
        <v>95493</v>
      </c>
      <c r="J7735" s="24">
        <v>167112</v>
      </c>
      <c r="K7735" s="24">
        <v>125175</v>
      </c>
      <c r="L7735" s="24">
        <v>219056</v>
      </c>
      <c r="M7735" s="24">
        <v>152233</v>
      </c>
      <c r="N7735" s="24">
        <v>266407</v>
      </c>
      <c r="O7735" s="24">
        <v>186859</v>
      </c>
      <c r="P7735" s="24">
        <v>327003</v>
      </c>
      <c r="Q7735" s="24">
        <v>222319</v>
      </c>
      <c r="R7735" s="24">
        <v>389059</v>
      </c>
      <c r="S7735" s="24">
        <v>245541</v>
      </c>
      <c r="T7735" s="24">
        <v>429696</v>
      </c>
      <c r="U7735" s="24">
        <v>266795</v>
      </c>
      <c r="V7735" s="24">
        <v>466890</v>
      </c>
    </row>
    <row r="7736" spans="1:22" x14ac:dyDescent="0.3">
      <c r="B7736" s="54" t="s">
        <v>620</v>
      </c>
      <c r="C7736" t="s">
        <v>608</v>
      </c>
      <c r="D7736" t="s">
        <v>148</v>
      </c>
      <c r="E7736" t="s">
        <v>554</v>
      </c>
      <c r="F7736" s="58" t="s">
        <v>426</v>
      </c>
      <c r="G7736" s="23">
        <v>3</v>
      </c>
      <c r="H7736" s="23" t="s">
        <v>31</v>
      </c>
      <c r="I7736" s="24">
        <v>87127</v>
      </c>
      <c r="J7736" s="24">
        <v>152473</v>
      </c>
      <c r="K7736" s="24">
        <v>118625</v>
      </c>
      <c r="L7736" s="24">
        <v>207593</v>
      </c>
      <c r="M7736" s="24">
        <v>150042</v>
      </c>
      <c r="N7736" s="24">
        <v>262574</v>
      </c>
      <c r="O7736" s="24">
        <v>197573</v>
      </c>
      <c r="P7736" s="24">
        <v>345752</v>
      </c>
      <c r="Q7736" s="24">
        <v>244637</v>
      </c>
      <c r="R7736" s="24">
        <v>428115</v>
      </c>
      <c r="S7736" s="24">
        <v>275496</v>
      </c>
      <c r="T7736" s="24">
        <v>482119</v>
      </c>
      <c r="U7736" s="24">
        <v>305941</v>
      </c>
      <c r="V7736" s="24">
        <v>535398</v>
      </c>
    </row>
    <row r="7737" spans="1:22" x14ac:dyDescent="0.3">
      <c r="B7737" s="54" t="s">
        <v>620</v>
      </c>
      <c r="C7737" t="s">
        <v>608</v>
      </c>
      <c r="D7737" t="s">
        <v>148</v>
      </c>
      <c r="E7737" t="s">
        <v>554</v>
      </c>
      <c r="F7737" s="58" t="s">
        <v>426</v>
      </c>
      <c r="G7737" s="23">
        <v>4</v>
      </c>
      <c r="H7737" s="23" t="s">
        <v>29</v>
      </c>
      <c r="I7737" s="24">
        <v>96719</v>
      </c>
      <c r="J7737" s="24">
        <v>154750</v>
      </c>
      <c r="K7737" s="24">
        <v>135407</v>
      </c>
      <c r="L7737" s="24">
        <v>216651</v>
      </c>
      <c r="M7737" s="24">
        <v>174094</v>
      </c>
      <c r="N7737" s="24">
        <v>278551</v>
      </c>
      <c r="O7737" s="24">
        <v>232126</v>
      </c>
      <c r="P7737" s="24">
        <v>371401</v>
      </c>
      <c r="Q7737" s="24">
        <v>290157</v>
      </c>
      <c r="R7737" s="24">
        <v>464251</v>
      </c>
      <c r="S7737" s="24">
        <v>328845</v>
      </c>
      <c r="T7737" s="24">
        <v>526151</v>
      </c>
      <c r="U7737" s="24">
        <v>367532</v>
      </c>
      <c r="V7737" s="24">
        <v>588051</v>
      </c>
    </row>
    <row r="7738" spans="1:22" hidden="1" x14ac:dyDescent="0.3">
      <c r="A7738" s="55"/>
      <c r="B7738" s="55">
        <v>2023</v>
      </c>
      <c r="C7738" s="55" t="s">
        <v>538</v>
      </c>
      <c r="D7738" t="s">
        <v>108</v>
      </c>
      <c r="E7738" s="55" t="s">
        <v>541</v>
      </c>
      <c r="F7738" s="55" t="s">
        <v>513</v>
      </c>
      <c r="G7738" s="23">
        <v>1</v>
      </c>
      <c r="H7738" s="23" t="s">
        <v>14</v>
      </c>
      <c r="I7738" s="24">
        <v>133601</v>
      </c>
      <c r="J7738" s="24">
        <v>233802</v>
      </c>
      <c r="K7738" s="24">
        <v>173413</v>
      </c>
      <c r="L7738" s="24">
        <v>303473</v>
      </c>
      <c r="M7738" s="24">
        <v>207224</v>
      </c>
      <c r="N7738" s="24">
        <v>362642</v>
      </c>
      <c r="O7738" s="24">
        <v>247099</v>
      </c>
      <c r="P7738" s="24">
        <v>432423</v>
      </c>
      <c r="Q7738" s="24">
        <v>291541</v>
      </c>
      <c r="R7738" s="24">
        <v>510196</v>
      </c>
      <c r="S7738" s="24">
        <v>319826</v>
      </c>
      <c r="T7738" s="24">
        <v>559695</v>
      </c>
      <c r="U7738" s="24">
        <v>346444</v>
      </c>
      <c r="V7738" s="24">
        <v>606277</v>
      </c>
    </row>
    <row r="7739" spans="1:22" hidden="1" x14ac:dyDescent="0.3">
      <c r="A7739" s="55"/>
      <c r="B7739" s="55">
        <v>2023</v>
      </c>
      <c r="C7739" s="55" t="s">
        <v>538</v>
      </c>
      <c r="D7739" t="s">
        <v>108</v>
      </c>
      <c r="E7739" s="55" t="s">
        <v>541</v>
      </c>
      <c r="F7739" s="55" t="s">
        <v>513</v>
      </c>
      <c r="G7739" s="23">
        <v>2</v>
      </c>
      <c r="H7739" s="23" t="s">
        <v>30</v>
      </c>
      <c r="I7739" s="24">
        <v>112152</v>
      </c>
      <c r="J7739" s="24">
        <v>196266</v>
      </c>
      <c r="K7739" s="24">
        <v>149140</v>
      </c>
      <c r="L7739" s="24">
        <v>260995</v>
      </c>
      <c r="M7739" s="24">
        <v>183421</v>
      </c>
      <c r="N7739" s="24">
        <v>320987</v>
      </c>
      <c r="O7739" s="24">
        <v>230172</v>
      </c>
      <c r="P7739" s="24">
        <v>402801</v>
      </c>
      <c r="Q7739" s="24">
        <v>278071</v>
      </c>
      <c r="R7739" s="24">
        <v>486625</v>
      </c>
      <c r="S7739" s="24">
        <v>306949</v>
      </c>
      <c r="T7739" s="24">
        <v>537161</v>
      </c>
      <c r="U7739" s="24">
        <v>333957</v>
      </c>
      <c r="V7739" s="24">
        <v>584425</v>
      </c>
    </row>
    <row r="7740" spans="1:22" hidden="1" x14ac:dyDescent="0.3">
      <c r="A7740" s="55"/>
      <c r="B7740" s="55">
        <v>2023</v>
      </c>
      <c r="C7740" s="55" t="s">
        <v>538</v>
      </c>
      <c r="D7740" t="s">
        <v>108</v>
      </c>
      <c r="E7740" s="55" t="s">
        <v>541</v>
      </c>
      <c r="F7740" s="55" t="s">
        <v>513</v>
      </c>
      <c r="G7740" s="23">
        <v>3</v>
      </c>
      <c r="H7740" s="23" t="s">
        <v>31</v>
      </c>
      <c r="I7740" s="24">
        <v>103578</v>
      </c>
      <c r="J7740" s="24">
        <v>181262</v>
      </c>
      <c r="K7740" s="24">
        <v>143070</v>
      </c>
      <c r="L7740" s="24">
        <v>250373</v>
      </c>
      <c r="M7740" s="24">
        <v>181459</v>
      </c>
      <c r="N7740" s="24">
        <v>317553</v>
      </c>
      <c r="O7740" s="24">
        <v>236958</v>
      </c>
      <c r="P7740" s="24">
        <v>414676</v>
      </c>
      <c r="Q7740" s="24">
        <v>295163</v>
      </c>
      <c r="R7740" s="24">
        <v>516535</v>
      </c>
      <c r="S7740" s="24">
        <v>332163</v>
      </c>
      <c r="T7740" s="24">
        <v>581285</v>
      </c>
      <c r="U7740" s="24">
        <v>368609</v>
      </c>
      <c r="V7740" s="24">
        <v>645065</v>
      </c>
    </row>
    <row r="7741" spans="1:22" hidden="1" x14ac:dyDescent="0.3">
      <c r="A7741" s="55"/>
      <c r="B7741" s="55">
        <v>2023</v>
      </c>
      <c r="C7741" s="55" t="s">
        <v>538</v>
      </c>
      <c r="D7741" t="s">
        <v>108</v>
      </c>
      <c r="E7741" s="55" t="s">
        <v>541</v>
      </c>
      <c r="F7741" s="55" t="s">
        <v>513</v>
      </c>
      <c r="G7741" s="23">
        <v>4</v>
      </c>
      <c r="H7741" s="23" t="s">
        <v>29</v>
      </c>
      <c r="I7741" s="24">
        <v>115191</v>
      </c>
      <c r="J7741" s="24">
        <v>184306</v>
      </c>
      <c r="K7741" s="24">
        <v>161267</v>
      </c>
      <c r="L7741" s="24">
        <v>258028</v>
      </c>
      <c r="M7741" s="24">
        <v>207344</v>
      </c>
      <c r="N7741" s="24">
        <v>331750</v>
      </c>
      <c r="O7741" s="24">
        <v>276458</v>
      </c>
      <c r="P7741" s="24">
        <v>442333</v>
      </c>
      <c r="Q7741" s="24">
        <v>345573</v>
      </c>
      <c r="R7741" s="24">
        <v>552917</v>
      </c>
      <c r="S7741" s="24">
        <v>391649</v>
      </c>
      <c r="T7741" s="24">
        <v>626639</v>
      </c>
      <c r="U7741" s="24">
        <v>437726</v>
      </c>
      <c r="V7741" s="24">
        <v>700361</v>
      </c>
    </row>
    <row r="7742" spans="1:22" x14ac:dyDescent="0.3">
      <c r="B7742" s="54" t="s">
        <v>620</v>
      </c>
      <c r="C7742" t="s">
        <v>615</v>
      </c>
      <c r="D7742" t="s">
        <v>108</v>
      </c>
      <c r="E7742" t="s">
        <v>541</v>
      </c>
      <c r="F7742" s="58" t="s">
        <v>513</v>
      </c>
      <c r="G7742" s="23">
        <v>1</v>
      </c>
      <c r="H7742" s="23" t="s">
        <v>14</v>
      </c>
      <c r="I7742" s="24">
        <v>132077</v>
      </c>
      <c r="J7742" s="24">
        <v>231134</v>
      </c>
      <c r="K7742" s="24">
        <v>171296</v>
      </c>
      <c r="L7742" s="24">
        <v>299768</v>
      </c>
      <c r="M7742" s="24">
        <v>205330</v>
      </c>
      <c r="N7742" s="24">
        <v>359328</v>
      </c>
      <c r="O7742" s="24">
        <v>245458</v>
      </c>
      <c r="P7742" s="24">
        <v>429551</v>
      </c>
      <c r="Q7742" s="24">
        <v>289504</v>
      </c>
      <c r="R7742" s="24">
        <v>506632</v>
      </c>
      <c r="S7742" s="24">
        <v>317515</v>
      </c>
      <c r="T7742" s="24">
        <v>555651</v>
      </c>
      <c r="U7742" s="24">
        <v>342849</v>
      </c>
      <c r="V7742" s="24">
        <v>599986</v>
      </c>
    </row>
    <row r="7743" spans="1:22" x14ac:dyDescent="0.3">
      <c r="B7743" s="54" t="s">
        <v>620</v>
      </c>
      <c r="C7743" t="s">
        <v>615</v>
      </c>
      <c r="D7743" t="s">
        <v>108</v>
      </c>
      <c r="E7743" t="s">
        <v>541</v>
      </c>
      <c r="F7743" s="58" t="s">
        <v>513</v>
      </c>
      <c r="G7743" s="23">
        <v>2</v>
      </c>
      <c r="H7743" s="23" t="s">
        <v>30</v>
      </c>
      <c r="I7743" s="24">
        <v>114441</v>
      </c>
      <c r="J7743" s="24">
        <v>200272</v>
      </c>
      <c r="K7743" s="24">
        <v>150238</v>
      </c>
      <c r="L7743" s="24">
        <v>262916</v>
      </c>
      <c r="M7743" s="24">
        <v>182924</v>
      </c>
      <c r="N7743" s="24">
        <v>320118</v>
      </c>
      <c r="O7743" s="24">
        <v>224922</v>
      </c>
      <c r="P7743" s="24">
        <v>393613</v>
      </c>
      <c r="Q7743" s="24">
        <v>267828</v>
      </c>
      <c r="R7743" s="24">
        <v>468700</v>
      </c>
      <c r="S7743" s="24">
        <v>295904</v>
      </c>
      <c r="T7743" s="24">
        <v>517831</v>
      </c>
      <c r="U7743" s="24">
        <v>321663</v>
      </c>
      <c r="V7743" s="24">
        <v>562911</v>
      </c>
    </row>
    <row r="7744" spans="1:22" x14ac:dyDescent="0.3">
      <c r="B7744" s="54" t="s">
        <v>620</v>
      </c>
      <c r="C7744" t="s">
        <v>615</v>
      </c>
      <c r="D7744" t="s">
        <v>108</v>
      </c>
      <c r="E7744" t="s">
        <v>541</v>
      </c>
      <c r="F7744" s="58" t="s">
        <v>513</v>
      </c>
      <c r="G7744" s="23">
        <v>3</v>
      </c>
      <c r="H7744" s="23" t="s">
        <v>31</v>
      </c>
      <c r="I7744" s="24">
        <v>103689</v>
      </c>
      <c r="J7744" s="24">
        <v>181455</v>
      </c>
      <c r="K7744" s="24">
        <v>140972</v>
      </c>
      <c r="L7744" s="24">
        <v>246701</v>
      </c>
      <c r="M7744" s="24">
        <v>178156</v>
      </c>
      <c r="N7744" s="24">
        <v>311772</v>
      </c>
      <c r="O7744" s="24">
        <v>234436</v>
      </c>
      <c r="P7744" s="24">
        <v>410263</v>
      </c>
      <c r="Q7744" s="24">
        <v>290135</v>
      </c>
      <c r="R7744" s="24">
        <v>507735</v>
      </c>
      <c r="S7744" s="24">
        <v>326620</v>
      </c>
      <c r="T7744" s="24">
        <v>571585</v>
      </c>
      <c r="U7744" s="24">
        <v>362588</v>
      </c>
      <c r="V7744" s="24">
        <v>634529</v>
      </c>
    </row>
    <row r="7745" spans="1:22" x14ac:dyDescent="0.3">
      <c r="B7745" s="54" t="s">
        <v>620</v>
      </c>
      <c r="C7745" t="s">
        <v>615</v>
      </c>
      <c r="D7745" t="s">
        <v>108</v>
      </c>
      <c r="E7745" t="s">
        <v>541</v>
      </c>
      <c r="F7745" s="58" t="s">
        <v>513</v>
      </c>
      <c r="G7745" s="23">
        <v>4</v>
      </c>
      <c r="H7745" s="23" t="s">
        <v>29</v>
      </c>
      <c r="I7745" s="24">
        <v>116537</v>
      </c>
      <c r="J7745" s="24">
        <v>186459</v>
      </c>
      <c r="K7745" s="24">
        <v>163152</v>
      </c>
      <c r="L7745" s="24">
        <v>261043</v>
      </c>
      <c r="M7745" s="24">
        <v>209767</v>
      </c>
      <c r="N7745" s="24">
        <v>335627</v>
      </c>
      <c r="O7745" s="24">
        <v>279689</v>
      </c>
      <c r="P7745" s="24">
        <v>447502</v>
      </c>
      <c r="Q7745" s="24">
        <v>349611</v>
      </c>
      <c r="R7745" s="24">
        <v>559378</v>
      </c>
      <c r="S7745" s="24">
        <v>396226</v>
      </c>
      <c r="T7745" s="24">
        <v>633961</v>
      </c>
      <c r="U7745" s="24">
        <v>442841</v>
      </c>
      <c r="V7745" s="24">
        <v>708545</v>
      </c>
    </row>
    <row r="7746" spans="1:22" hidden="1" x14ac:dyDescent="0.3">
      <c r="A7746" s="55"/>
      <c r="B7746" s="55">
        <v>2023</v>
      </c>
      <c r="C7746" s="55" t="s">
        <v>544</v>
      </c>
      <c r="D7746" t="s">
        <v>114</v>
      </c>
      <c r="E7746" s="55" t="s">
        <v>548</v>
      </c>
      <c r="F7746" s="55" t="s">
        <v>495</v>
      </c>
      <c r="G7746" s="23">
        <v>1</v>
      </c>
      <c r="H7746" s="23" t="s">
        <v>14</v>
      </c>
      <c r="I7746" s="24">
        <v>123667</v>
      </c>
      <c r="J7746" s="24">
        <v>216416</v>
      </c>
      <c r="K7746" s="24">
        <v>160524</v>
      </c>
      <c r="L7746" s="24">
        <v>280918</v>
      </c>
      <c r="M7746" s="24">
        <v>191828</v>
      </c>
      <c r="N7746" s="24">
        <v>335699</v>
      </c>
      <c r="O7746" s="24">
        <v>228748</v>
      </c>
      <c r="P7746" s="24">
        <v>400310</v>
      </c>
      <c r="Q7746" s="24">
        <v>269895</v>
      </c>
      <c r="R7746" s="24">
        <v>472317</v>
      </c>
      <c r="S7746" s="24">
        <v>296083</v>
      </c>
      <c r="T7746" s="24">
        <v>518145</v>
      </c>
      <c r="U7746" s="24">
        <v>320729</v>
      </c>
      <c r="V7746" s="24">
        <v>561276</v>
      </c>
    </row>
    <row r="7747" spans="1:22" hidden="1" x14ac:dyDescent="0.3">
      <c r="A7747" s="55"/>
      <c r="B7747" s="55">
        <v>2023</v>
      </c>
      <c r="C7747" s="55" t="s">
        <v>544</v>
      </c>
      <c r="D7747" t="s">
        <v>114</v>
      </c>
      <c r="E7747" s="55" t="s">
        <v>548</v>
      </c>
      <c r="F7747" s="55" t="s">
        <v>495</v>
      </c>
      <c r="G7747" s="23">
        <v>2</v>
      </c>
      <c r="H7747" s="23" t="s">
        <v>30</v>
      </c>
      <c r="I7747" s="24">
        <v>103777</v>
      </c>
      <c r="J7747" s="24">
        <v>181611</v>
      </c>
      <c r="K7747" s="24">
        <v>138017</v>
      </c>
      <c r="L7747" s="24">
        <v>241530</v>
      </c>
      <c r="M7747" s="24">
        <v>169756</v>
      </c>
      <c r="N7747" s="24">
        <v>297073</v>
      </c>
      <c r="O7747" s="24">
        <v>213053</v>
      </c>
      <c r="P7747" s="24">
        <v>372842</v>
      </c>
      <c r="Q7747" s="24">
        <v>257405</v>
      </c>
      <c r="R7747" s="24">
        <v>450459</v>
      </c>
      <c r="S7747" s="24">
        <v>284142</v>
      </c>
      <c r="T7747" s="24">
        <v>497249</v>
      </c>
      <c r="U7747" s="24">
        <v>309150</v>
      </c>
      <c r="V7747" s="24">
        <v>541013</v>
      </c>
    </row>
    <row r="7748" spans="1:22" hidden="1" x14ac:dyDescent="0.3">
      <c r="A7748" s="55"/>
      <c r="B7748" s="55">
        <v>2023</v>
      </c>
      <c r="C7748" s="55" t="s">
        <v>544</v>
      </c>
      <c r="D7748" t="s">
        <v>114</v>
      </c>
      <c r="E7748" s="55" t="s">
        <v>548</v>
      </c>
      <c r="F7748" s="55" t="s">
        <v>495</v>
      </c>
      <c r="G7748" s="23">
        <v>3</v>
      </c>
      <c r="H7748" s="23" t="s">
        <v>31</v>
      </c>
      <c r="I7748" s="24">
        <v>95821</v>
      </c>
      <c r="J7748" s="24">
        <v>167687</v>
      </c>
      <c r="K7748" s="24">
        <v>132351</v>
      </c>
      <c r="L7748" s="24">
        <v>231615</v>
      </c>
      <c r="M7748" s="24">
        <v>167859</v>
      </c>
      <c r="N7748" s="24">
        <v>293753</v>
      </c>
      <c r="O7748" s="24">
        <v>219187</v>
      </c>
      <c r="P7748" s="24">
        <v>383578</v>
      </c>
      <c r="Q7748" s="24">
        <v>273025</v>
      </c>
      <c r="R7748" s="24">
        <v>477793</v>
      </c>
      <c r="S7748" s="24">
        <v>307244</v>
      </c>
      <c r="T7748" s="24">
        <v>537677</v>
      </c>
      <c r="U7748" s="24">
        <v>340950</v>
      </c>
      <c r="V7748" s="24">
        <v>596663</v>
      </c>
    </row>
    <row r="7749" spans="1:22" hidden="1" x14ac:dyDescent="0.3">
      <c r="A7749" s="55"/>
      <c r="B7749" s="55">
        <v>2023</v>
      </c>
      <c r="C7749" s="55" t="s">
        <v>544</v>
      </c>
      <c r="D7749" t="s">
        <v>114</v>
      </c>
      <c r="E7749" s="55" t="s">
        <v>548</v>
      </c>
      <c r="F7749" s="55" t="s">
        <v>495</v>
      </c>
      <c r="G7749" s="23">
        <v>4</v>
      </c>
      <c r="H7749" s="23" t="s">
        <v>29</v>
      </c>
      <c r="I7749" s="24">
        <v>106625</v>
      </c>
      <c r="J7749" s="24">
        <v>170599</v>
      </c>
      <c r="K7749" s="24">
        <v>149274</v>
      </c>
      <c r="L7749" s="24">
        <v>238839</v>
      </c>
      <c r="M7749" s="24">
        <v>191924</v>
      </c>
      <c r="N7749" s="24">
        <v>307079</v>
      </c>
      <c r="O7749" s="24">
        <v>255899</v>
      </c>
      <c r="P7749" s="24">
        <v>409438</v>
      </c>
      <c r="Q7749" s="24">
        <v>319874</v>
      </c>
      <c r="R7749" s="24">
        <v>511798</v>
      </c>
      <c r="S7749" s="24">
        <v>362523</v>
      </c>
      <c r="T7749" s="24">
        <v>580038</v>
      </c>
      <c r="U7749" s="24">
        <v>405173</v>
      </c>
      <c r="V7749" s="24">
        <v>648277</v>
      </c>
    </row>
    <row r="7750" spans="1:22" x14ac:dyDescent="0.3">
      <c r="B7750" s="54" t="s">
        <v>620</v>
      </c>
      <c r="C7750" t="s">
        <v>614</v>
      </c>
      <c r="D7750" t="s">
        <v>114</v>
      </c>
      <c r="E7750" t="s">
        <v>548</v>
      </c>
      <c r="F7750" s="58" t="s">
        <v>495</v>
      </c>
      <c r="G7750" s="23">
        <v>1</v>
      </c>
      <c r="H7750" s="23" t="s">
        <v>14</v>
      </c>
      <c r="I7750" s="24">
        <v>122167</v>
      </c>
      <c r="J7750" s="24">
        <v>213793</v>
      </c>
      <c r="K7750" s="24">
        <v>158453</v>
      </c>
      <c r="L7750" s="24">
        <v>277293</v>
      </c>
      <c r="M7750" s="24">
        <v>189943</v>
      </c>
      <c r="N7750" s="24">
        <v>332399</v>
      </c>
      <c r="O7750" s="24">
        <v>227072</v>
      </c>
      <c r="P7750" s="24">
        <v>397377</v>
      </c>
      <c r="Q7750" s="24">
        <v>267828</v>
      </c>
      <c r="R7750" s="24">
        <v>468699</v>
      </c>
      <c r="S7750" s="24">
        <v>293745</v>
      </c>
      <c r="T7750" s="24">
        <v>514053</v>
      </c>
      <c r="U7750" s="24">
        <v>317191</v>
      </c>
      <c r="V7750" s="24">
        <v>555085</v>
      </c>
    </row>
    <row r="7751" spans="1:22" x14ac:dyDescent="0.3">
      <c r="B7751" s="54" t="s">
        <v>620</v>
      </c>
      <c r="C7751" t="s">
        <v>614</v>
      </c>
      <c r="D7751" t="s">
        <v>114</v>
      </c>
      <c r="E7751" t="s">
        <v>548</v>
      </c>
      <c r="F7751" s="58" t="s">
        <v>495</v>
      </c>
      <c r="G7751" s="23">
        <v>2</v>
      </c>
      <c r="H7751" s="23" t="s">
        <v>30</v>
      </c>
      <c r="I7751" s="24">
        <v>105814</v>
      </c>
      <c r="J7751" s="24">
        <v>185175</v>
      </c>
      <c r="K7751" s="24">
        <v>138927</v>
      </c>
      <c r="L7751" s="24">
        <v>243122</v>
      </c>
      <c r="M7751" s="24">
        <v>169166</v>
      </c>
      <c r="N7751" s="24">
        <v>296041</v>
      </c>
      <c r="O7751" s="24">
        <v>208030</v>
      </c>
      <c r="P7751" s="24">
        <v>364053</v>
      </c>
      <c r="Q7751" s="24">
        <v>247728</v>
      </c>
      <c r="R7751" s="24">
        <v>433525</v>
      </c>
      <c r="S7751" s="24">
        <v>273703</v>
      </c>
      <c r="T7751" s="24">
        <v>478981</v>
      </c>
      <c r="U7751" s="24">
        <v>297540</v>
      </c>
      <c r="V7751" s="24">
        <v>520694</v>
      </c>
    </row>
    <row r="7752" spans="1:22" x14ac:dyDescent="0.3">
      <c r="B7752" s="54" t="s">
        <v>620</v>
      </c>
      <c r="C7752" t="s">
        <v>614</v>
      </c>
      <c r="D7752" t="s">
        <v>114</v>
      </c>
      <c r="E7752" t="s">
        <v>548</v>
      </c>
      <c r="F7752" s="58" t="s">
        <v>495</v>
      </c>
      <c r="G7752" s="23">
        <v>3</v>
      </c>
      <c r="H7752" s="23" t="s">
        <v>31</v>
      </c>
      <c r="I7752" s="24">
        <v>95825</v>
      </c>
      <c r="J7752" s="24">
        <v>167695</v>
      </c>
      <c r="K7752" s="24">
        <v>130268</v>
      </c>
      <c r="L7752" s="24">
        <v>227970</v>
      </c>
      <c r="M7752" s="24">
        <v>164619</v>
      </c>
      <c r="N7752" s="24">
        <v>288083</v>
      </c>
      <c r="O7752" s="24">
        <v>216613</v>
      </c>
      <c r="P7752" s="24">
        <v>379073</v>
      </c>
      <c r="Q7752" s="24">
        <v>268067</v>
      </c>
      <c r="R7752" s="24">
        <v>469118</v>
      </c>
      <c r="S7752" s="24">
        <v>301770</v>
      </c>
      <c r="T7752" s="24">
        <v>528098</v>
      </c>
      <c r="U7752" s="24">
        <v>334994</v>
      </c>
      <c r="V7752" s="24">
        <v>586239</v>
      </c>
    </row>
    <row r="7753" spans="1:22" x14ac:dyDescent="0.3">
      <c r="B7753" s="54" t="s">
        <v>620</v>
      </c>
      <c r="C7753" t="s">
        <v>614</v>
      </c>
      <c r="D7753" t="s">
        <v>114</v>
      </c>
      <c r="E7753" t="s">
        <v>548</v>
      </c>
      <c r="F7753" s="58" t="s">
        <v>495</v>
      </c>
      <c r="G7753" s="23">
        <v>4</v>
      </c>
      <c r="H7753" s="23" t="s">
        <v>29</v>
      </c>
      <c r="I7753" s="24">
        <v>107792</v>
      </c>
      <c r="J7753" s="24">
        <v>172468</v>
      </c>
      <c r="K7753" s="24">
        <v>150909</v>
      </c>
      <c r="L7753" s="24">
        <v>241455</v>
      </c>
      <c r="M7753" s="24">
        <v>194026</v>
      </c>
      <c r="N7753" s="24">
        <v>310442</v>
      </c>
      <c r="O7753" s="24">
        <v>258702</v>
      </c>
      <c r="P7753" s="24">
        <v>413923</v>
      </c>
      <c r="Q7753" s="24">
        <v>323377</v>
      </c>
      <c r="R7753" s="24">
        <v>517404</v>
      </c>
      <c r="S7753" s="24">
        <v>366494</v>
      </c>
      <c r="T7753" s="24">
        <v>586391</v>
      </c>
      <c r="U7753" s="24">
        <v>409611</v>
      </c>
      <c r="V7753" s="24">
        <v>655378</v>
      </c>
    </row>
    <row r="7754" spans="1:22" hidden="1" x14ac:dyDescent="0.3">
      <c r="A7754" s="55"/>
      <c r="B7754" s="55">
        <v>2023</v>
      </c>
      <c r="C7754" s="55" t="s">
        <v>533</v>
      </c>
      <c r="D7754" t="s">
        <v>180</v>
      </c>
      <c r="E7754" s="55" t="s">
        <v>537</v>
      </c>
      <c r="F7754" s="55" t="s">
        <v>310</v>
      </c>
      <c r="G7754" s="23">
        <v>1</v>
      </c>
      <c r="H7754" s="23" t="s">
        <v>14</v>
      </c>
      <c r="I7754" s="24">
        <v>138710</v>
      </c>
      <c r="J7754" s="24">
        <v>242743</v>
      </c>
      <c r="K7754" s="24">
        <v>180011</v>
      </c>
      <c r="L7754" s="24">
        <v>315020</v>
      </c>
      <c r="M7754" s="24">
        <v>215080</v>
      </c>
      <c r="N7754" s="24">
        <v>376389</v>
      </c>
      <c r="O7754" s="24">
        <v>256426</v>
      </c>
      <c r="P7754" s="24">
        <v>448746</v>
      </c>
      <c r="Q7754" s="24">
        <v>302517</v>
      </c>
      <c r="R7754" s="24">
        <v>529405</v>
      </c>
      <c r="S7754" s="24">
        <v>331855</v>
      </c>
      <c r="T7754" s="24">
        <v>580746</v>
      </c>
      <c r="U7754" s="24">
        <v>359453</v>
      </c>
      <c r="V7754" s="24">
        <v>629042</v>
      </c>
    </row>
    <row r="7755" spans="1:22" hidden="1" x14ac:dyDescent="0.3">
      <c r="A7755" s="55"/>
      <c r="B7755" s="55">
        <v>2023</v>
      </c>
      <c r="C7755" s="55" t="s">
        <v>533</v>
      </c>
      <c r="D7755" t="s">
        <v>180</v>
      </c>
      <c r="E7755" s="55" t="s">
        <v>537</v>
      </c>
      <c r="F7755" s="55" t="s">
        <v>310</v>
      </c>
      <c r="G7755" s="23">
        <v>2</v>
      </c>
      <c r="H7755" s="23" t="s">
        <v>30</v>
      </c>
      <c r="I7755" s="24">
        <v>116621</v>
      </c>
      <c r="J7755" s="24">
        <v>204086</v>
      </c>
      <c r="K7755" s="24">
        <v>155013</v>
      </c>
      <c r="L7755" s="24">
        <v>271274</v>
      </c>
      <c r="M7755" s="24">
        <v>190566</v>
      </c>
      <c r="N7755" s="24">
        <v>333490</v>
      </c>
      <c r="O7755" s="24">
        <v>238994</v>
      </c>
      <c r="P7755" s="24">
        <v>418239</v>
      </c>
      <c r="Q7755" s="24">
        <v>288645</v>
      </c>
      <c r="R7755" s="24">
        <v>505129</v>
      </c>
      <c r="S7755" s="24">
        <v>318593</v>
      </c>
      <c r="T7755" s="24">
        <v>557539</v>
      </c>
      <c r="U7755" s="24">
        <v>346593</v>
      </c>
      <c r="V7755" s="24">
        <v>606537</v>
      </c>
    </row>
    <row r="7756" spans="1:22" hidden="1" x14ac:dyDescent="0.3">
      <c r="A7756" s="55"/>
      <c r="B7756" s="55">
        <v>2023</v>
      </c>
      <c r="C7756" s="55" t="s">
        <v>533</v>
      </c>
      <c r="D7756" t="s">
        <v>180</v>
      </c>
      <c r="E7756" s="55" t="s">
        <v>537</v>
      </c>
      <c r="F7756" s="55" t="s">
        <v>310</v>
      </c>
      <c r="G7756" s="23">
        <v>3</v>
      </c>
      <c r="H7756" s="23" t="s">
        <v>31</v>
      </c>
      <c r="I7756" s="24">
        <v>107819</v>
      </c>
      <c r="J7756" s="24">
        <v>188684</v>
      </c>
      <c r="K7756" s="24">
        <v>148950</v>
      </c>
      <c r="L7756" s="24">
        <v>260662</v>
      </c>
      <c r="M7756" s="24">
        <v>188944</v>
      </c>
      <c r="N7756" s="24">
        <v>330652</v>
      </c>
      <c r="O7756" s="24">
        <v>246790</v>
      </c>
      <c r="P7756" s="24">
        <v>431882</v>
      </c>
      <c r="Q7756" s="24">
        <v>307421</v>
      </c>
      <c r="R7756" s="24">
        <v>537988</v>
      </c>
      <c r="S7756" s="24">
        <v>345986</v>
      </c>
      <c r="T7756" s="24">
        <v>605475</v>
      </c>
      <c r="U7756" s="24">
        <v>383979</v>
      </c>
      <c r="V7756" s="24">
        <v>671964</v>
      </c>
    </row>
    <row r="7757" spans="1:22" hidden="1" x14ac:dyDescent="0.3">
      <c r="A7757" s="55"/>
      <c r="B7757" s="55">
        <v>2023</v>
      </c>
      <c r="C7757" s="55" t="s">
        <v>533</v>
      </c>
      <c r="D7757" t="s">
        <v>180</v>
      </c>
      <c r="E7757" s="55" t="s">
        <v>537</v>
      </c>
      <c r="F7757" s="55" t="s">
        <v>310</v>
      </c>
      <c r="G7757" s="23">
        <v>4</v>
      </c>
      <c r="H7757" s="23" t="s">
        <v>29</v>
      </c>
      <c r="I7757" s="24">
        <v>119600</v>
      </c>
      <c r="J7757" s="24">
        <v>191360</v>
      </c>
      <c r="K7757" s="24">
        <v>167440</v>
      </c>
      <c r="L7757" s="24">
        <v>267904</v>
      </c>
      <c r="M7757" s="24">
        <v>215280</v>
      </c>
      <c r="N7757" s="24">
        <v>344448</v>
      </c>
      <c r="O7757" s="24">
        <v>287040</v>
      </c>
      <c r="P7757" s="24">
        <v>459264</v>
      </c>
      <c r="Q7757" s="24">
        <v>358800</v>
      </c>
      <c r="R7757" s="24">
        <v>574080</v>
      </c>
      <c r="S7757" s="24">
        <v>406640</v>
      </c>
      <c r="T7757" s="24">
        <v>650624</v>
      </c>
      <c r="U7757" s="24">
        <v>454480</v>
      </c>
      <c r="V7757" s="24">
        <v>727168</v>
      </c>
    </row>
    <row r="7758" spans="1:22" x14ac:dyDescent="0.3">
      <c r="B7758" s="54" t="s">
        <v>620</v>
      </c>
      <c r="C7758" t="s">
        <v>609</v>
      </c>
      <c r="D7758" t="s">
        <v>180</v>
      </c>
      <c r="E7758" t="s">
        <v>537</v>
      </c>
      <c r="F7758" s="58" t="s">
        <v>310</v>
      </c>
      <c r="G7758" s="23">
        <v>1</v>
      </c>
      <c r="H7758" s="23" t="s">
        <v>14</v>
      </c>
      <c r="I7758" s="24">
        <v>135379</v>
      </c>
      <c r="J7758" s="24">
        <v>236914</v>
      </c>
      <c r="K7758" s="24">
        <v>175599</v>
      </c>
      <c r="L7758" s="24">
        <v>307299</v>
      </c>
      <c r="M7758" s="24">
        <v>210502</v>
      </c>
      <c r="N7758" s="24">
        <v>368379</v>
      </c>
      <c r="O7758" s="24">
        <v>251661</v>
      </c>
      <c r="P7758" s="24">
        <v>440406</v>
      </c>
      <c r="Q7758" s="24">
        <v>296837</v>
      </c>
      <c r="R7758" s="24">
        <v>519466</v>
      </c>
      <c r="S7758" s="24">
        <v>325565</v>
      </c>
      <c r="T7758" s="24">
        <v>569739</v>
      </c>
      <c r="U7758" s="24">
        <v>351561</v>
      </c>
      <c r="V7758" s="24">
        <v>615231</v>
      </c>
    </row>
    <row r="7759" spans="1:22" x14ac:dyDescent="0.3">
      <c r="B7759" s="54" t="s">
        <v>620</v>
      </c>
      <c r="C7759" t="s">
        <v>609</v>
      </c>
      <c r="D7759" t="s">
        <v>180</v>
      </c>
      <c r="E7759" t="s">
        <v>537</v>
      </c>
      <c r="F7759" s="58" t="s">
        <v>310</v>
      </c>
      <c r="G7759" s="23">
        <v>2</v>
      </c>
      <c r="H7759" s="23" t="s">
        <v>30</v>
      </c>
      <c r="I7759" s="24">
        <v>117217</v>
      </c>
      <c r="J7759" s="24">
        <v>205130</v>
      </c>
      <c r="K7759" s="24">
        <v>153912</v>
      </c>
      <c r="L7759" s="24">
        <v>269346</v>
      </c>
      <c r="M7759" s="24">
        <v>187427</v>
      </c>
      <c r="N7759" s="24">
        <v>327997</v>
      </c>
      <c r="O7759" s="24">
        <v>230511</v>
      </c>
      <c r="P7759" s="24">
        <v>403395</v>
      </c>
      <c r="Q7759" s="24">
        <v>274514</v>
      </c>
      <c r="R7759" s="24">
        <v>480400</v>
      </c>
      <c r="S7759" s="24">
        <v>303304</v>
      </c>
      <c r="T7759" s="24">
        <v>530782</v>
      </c>
      <c r="U7759" s="24">
        <v>329728</v>
      </c>
      <c r="V7759" s="24">
        <v>577023</v>
      </c>
    </row>
    <row r="7760" spans="1:22" x14ac:dyDescent="0.3">
      <c r="B7760" s="54" t="s">
        <v>620</v>
      </c>
      <c r="C7760" t="s">
        <v>609</v>
      </c>
      <c r="D7760" t="s">
        <v>180</v>
      </c>
      <c r="E7760" t="s">
        <v>537</v>
      </c>
      <c r="F7760" s="58" t="s">
        <v>310</v>
      </c>
      <c r="G7760" s="23">
        <v>3</v>
      </c>
      <c r="H7760" s="23" t="s">
        <v>31</v>
      </c>
      <c r="I7760" s="24">
        <v>106104</v>
      </c>
      <c r="J7760" s="24">
        <v>185683</v>
      </c>
      <c r="K7760" s="24">
        <v>144229</v>
      </c>
      <c r="L7760" s="24">
        <v>252401</v>
      </c>
      <c r="M7760" s="24">
        <v>182251</v>
      </c>
      <c r="N7760" s="24">
        <v>318939</v>
      </c>
      <c r="O7760" s="24">
        <v>239804</v>
      </c>
      <c r="P7760" s="24">
        <v>419656</v>
      </c>
      <c r="Q7760" s="24">
        <v>296757</v>
      </c>
      <c r="R7760" s="24">
        <v>519325</v>
      </c>
      <c r="S7760" s="24">
        <v>334060</v>
      </c>
      <c r="T7760" s="24">
        <v>584605</v>
      </c>
      <c r="U7760" s="24">
        <v>370830</v>
      </c>
      <c r="V7760" s="24">
        <v>648952</v>
      </c>
    </row>
    <row r="7761" spans="1:22" x14ac:dyDescent="0.3">
      <c r="B7761" s="54" t="s">
        <v>620</v>
      </c>
      <c r="C7761" t="s">
        <v>609</v>
      </c>
      <c r="D7761" t="s">
        <v>180</v>
      </c>
      <c r="E7761" t="s">
        <v>537</v>
      </c>
      <c r="F7761" s="58" t="s">
        <v>310</v>
      </c>
      <c r="G7761" s="23">
        <v>4</v>
      </c>
      <c r="H7761" s="23" t="s">
        <v>29</v>
      </c>
      <c r="I7761" s="24">
        <v>119449</v>
      </c>
      <c r="J7761" s="24">
        <v>191118</v>
      </c>
      <c r="K7761" s="24">
        <v>167228</v>
      </c>
      <c r="L7761" s="24">
        <v>267565</v>
      </c>
      <c r="M7761" s="24">
        <v>215008</v>
      </c>
      <c r="N7761" s="24">
        <v>344012</v>
      </c>
      <c r="O7761" s="24">
        <v>286677</v>
      </c>
      <c r="P7761" s="24">
        <v>458683</v>
      </c>
      <c r="Q7761" s="24">
        <v>358346</v>
      </c>
      <c r="R7761" s="24">
        <v>573354</v>
      </c>
      <c r="S7761" s="24">
        <v>406126</v>
      </c>
      <c r="T7761" s="24">
        <v>649801</v>
      </c>
      <c r="U7761" s="24">
        <v>453905</v>
      </c>
      <c r="V7761" s="24">
        <v>726248</v>
      </c>
    </row>
    <row r="7762" spans="1:22" hidden="1" x14ac:dyDescent="0.3">
      <c r="A7762" s="55"/>
      <c r="B7762" s="55">
        <v>2023</v>
      </c>
      <c r="C7762" s="55" t="s">
        <v>578</v>
      </c>
      <c r="D7762" t="s">
        <v>183</v>
      </c>
      <c r="E7762" s="55" t="s">
        <v>584</v>
      </c>
      <c r="F7762" s="55" t="s">
        <v>351</v>
      </c>
      <c r="G7762" s="23">
        <v>1</v>
      </c>
      <c r="H7762" s="23" t="s">
        <v>14</v>
      </c>
      <c r="I7762" s="24">
        <v>111211</v>
      </c>
      <c r="J7762" s="24">
        <v>194619</v>
      </c>
      <c r="K7762" s="24">
        <v>144297</v>
      </c>
      <c r="L7762" s="24">
        <v>252519</v>
      </c>
      <c r="M7762" s="24">
        <v>172384</v>
      </c>
      <c r="N7762" s="24">
        <v>301671</v>
      </c>
      <c r="O7762" s="24">
        <v>205489</v>
      </c>
      <c r="P7762" s="24">
        <v>359606</v>
      </c>
      <c r="Q7762" s="24">
        <v>242401</v>
      </c>
      <c r="R7762" s="24">
        <v>424202</v>
      </c>
      <c r="S7762" s="24">
        <v>265899</v>
      </c>
      <c r="T7762" s="24">
        <v>465323</v>
      </c>
      <c r="U7762" s="24">
        <v>287994</v>
      </c>
      <c r="V7762" s="24">
        <v>503989</v>
      </c>
    </row>
    <row r="7763" spans="1:22" hidden="1" x14ac:dyDescent="0.3">
      <c r="A7763" s="55"/>
      <c r="B7763" s="55">
        <v>2023</v>
      </c>
      <c r="C7763" s="55" t="s">
        <v>578</v>
      </c>
      <c r="D7763" t="s">
        <v>183</v>
      </c>
      <c r="E7763" s="55" t="s">
        <v>584</v>
      </c>
      <c r="F7763" s="55" t="s">
        <v>351</v>
      </c>
      <c r="G7763" s="23">
        <v>2</v>
      </c>
      <c r="H7763" s="23" t="s">
        <v>30</v>
      </c>
      <c r="I7763" s="24">
        <v>93648</v>
      </c>
      <c r="J7763" s="24">
        <v>163883</v>
      </c>
      <c r="K7763" s="24">
        <v>124421</v>
      </c>
      <c r="L7763" s="24">
        <v>217737</v>
      </c>
      <c r="M7763" s="24">
        <v>152893</v>
      </c>
      <c r="N7763" s="24">
        <v>267563</v>
      </c>
      <c r="O7763" s="24">
        <v>191629</v>
      </c>
      <c r="P7763" s="24">
        <v>335351</v>
      </c>
      <c r="Q7763" s="24">
        <v>231372</v>
      </c>
      <c r="R7763" s="24">
        <v>404900</v>
      </c>
      <c r="S7763" s="24">
        <v>255355</v>
      </c>
      <c r="T7763" s="24">
        <v>446871</v>
      </c>
      <c r="U7763" s="24">
        <v>277769</v>
      </c>
      <c r="V7763" s="24">
        <v>486096</v>
      </c>
    </row>
    <row r="7764" spans="1:22" hidden="1" x14ac:dyDescent="0.3">
      <c r="A7764" s="55"/>
      <c r="B7764" s="55">
        <v>2023</v>
      </c>
      <c r="C7764" s="55" t="s">
        <v>578</v>
      </c>
      <c r="D7764" t="s">
        <v>183</v>
      </c>
      <c r="E7764" s="55" t="s">
        <v>584</v>
      </c>
      <c r="F7764" s="55" t="s">
        <v>351</v>
      </c>
      <c r="G7764" s="23">
        <v>3</v>
      </c>
      <c r="H7764" s="23" t="s">
        <v>31</v>
      </c>
      <c r="I7764" s="24">
        <v>86674</v>
      </c>
      <c r="J7764" s="24">
        <v>151680</v>
      </c>
      <c r="K7764" s="24">
        <v>119756</v>
      </c>
      <c r="L7764" s="24">
        <v>209573</v>
      </c>
      <c r="M7764" s="24">
        <v>151934</v>
      </c>
      <c r="N7764" s="24">
        <v>265884</v>
      </c>
      <c r="O7764" s="24">
        <v>198495</v>
      </c>
      <c r="P7764" s="24">
        <v>347367</v>
      </c>
      <c r="Q7764" s="24">
        <v>247272</v>
      </c>
      <c r="R7764" s="24">
        <v>432725</v>
      </c>
      <c r="S7764" s="24">
        <v>278313</v>
      </c>
      <c r="T7764" s="24">
        <v>487048</v>
      </c>
      <c r="U7764" s="24">
        <v>308901</v>
      </c>
      <c r="V7764" s="24">
        <v>540576</v>
      </c>
    </row>
    <row r="7765" spans="1:22" hidden="1" x14ac:dyDescent="0.3">
      <c r="A7765" s="55"/>
      <c r="B7765" s="55">
        <v>2023</v>
      </c>
      <c r="C7765" s="55" t="s">
        <v>578</v>
      </c>
      <c r="D7765" t="s">
        <v>183</v>
      </c>
      <c r="E7765" s="55" t="s">
        <v>584</v>
      </c>
      <c r="F7765" s="55" t="s">
        <v>351</v>
      </c>
      <c r="G7765" s="23">
        <v>4</v>
      </c>
      <c r="H7765" s="23" t="s">
        <v>29</v>
      </c>
      <c r="I7765" s="24">
        <v>95892</v>
      </c>
      <c r="J7765" s="24">
        <v>153428</v>
      </c>
      <c r="K7765" s="24">
        <v>134249</v>
      </c>
      <c r="L7765" s="24">
        <v>214799</v>
      </c>
      <c r="M7765" s="24">
        <v>172606</v>
      </c>
      <c r="N7765" s="24">
        <v>276170</v>
      </c>
      <c r="O7765" s="24">
        <v>230142</v>
      </c>
      <c r="P7765" s="24">
        <v>368227</v>
      </c>
      <c r="Q7765" s="24">
        <v>287677</v>
      </c>
      <c r="R7765" s="24">
        <v>460284</v>
      </c>
      <c r="S7765" s="24">
        <v>326034</v>
      </c>
      <c r="T7765" s="24">
        <v>521655</v>
      </c>
      <c r="U7765" s="24">
        <v>364391</v>
      </c>
      <c r="V7765" s="24">
        <v>583026</v>
      </c>
    </row>
    <row r="7766" spans="1:22" x14ac:dyDescent="0.3">
      <c r="B7766" s="54" t="s">
        <v>620</v>
      </c>
      <c r="C7766" t="s">
        <v>612</v>
      </c>
      <c r="D7766" t="s">
        <v>183</v>
      </c>
      <c r="E7766" t="s">
        <v>584</v>
      </c>
      <c r="F7766" s="58" t="s">
        <v>351</v>
      </c>
      <c r="G7766" s="23">
        <v>1</v>
      </c>
      <c r="H7766" s="23" t="s">
        <v>14</v>
      </c>
      <c r="I7766" s="24">
        <v>107947</v>
      </c>
      <c r="J7766" s="24">
        <v>188907</v>
      </c>
      <c r="K7766" s="24">
        <v>139972</v>
      </c>
      <c r="L7766" s="24">
        <v>244951</v>
      </c>
      <c r="M7766" s="24">
        <v>167763</v>
      </c>
      <c r="N7766" s="24">
        <v>293586</v>
      </c>
      <c r="O7766" s="24">
        <v>200521</v>
      </c>
      <c r="P7766" s="24">
        <v>350911</v>
      </c>
      <c r="Q7766" s="24">
        <v>236479</v>
      </c>
      <c r="R7766" s="24">
        <v>413838</v>
      </c>
      <c r="S7766" s="24">
        <v>259348</v>
      </c>
      <c r="T7766" s="24">
        <v>453859</v>
      </c>
      <c r="U7766" s="24">
        <v>280014</v>
      </c>
      <c r="V7766" s="24">
        <v>490025</v>
      </c>
    </row>
    <row r="7767" spans="1:22" x14ac:dyDescent="0.3">
      <c r="B7767" s="54" t="s">
        <v>620</v>
      </c>
      <c r="C7767" t="s">
        <v>612</v>
      </c>
      <c r="D7767" t="s">
        <v>183</v>
      </c>
      <c r="E7767" t="s">
        <v>584</v>
      </c>
      <c r="F7767" s="58" t="s">
        <v>351</v>
      </c>
      <c r="G7767" s="23">
        <v>2</v>
      </c>
      <c r="H7767" s="23" t="s">
        <v>30</v>
      </c>
      <c r="I7767" s="24">
        <v>93655</v>
      </c>
      <c r="J7767" s="24">
        <v>163897</v>
      </c>
      <c r="K7767" s="24">
        <v>122906</v>
      </c>
      <c r="L7767" s="24">
        <v>215086</v>
      </c>
      <c r="M7767" s="24">
        <v>149606</v>
      </c>
      <c r="N7767" s="24">
        <v>261811</v>
      </c>
      <c r="O7767" s="24">
        <v>183879</v>
      </c>
      <c r="P7767" s="24">
        <v>321788</v>
      </c>
      <c r="Q7767" s="24">
        <v>218913</v>
      </c>
      <c r="R7767" s="24">
        <v>383097</v>
      </c>
      <c r="S7767" s="24">
        <v>241841</v>
      </c>
      <c r="T7767" s="24">
        <v>423222</v>
      </c>
      <c r="U7767" s="24">
        <v>262866</v>
      </c>
      <c r="V7767" s="24">
        <v>460016</v>
      </c>
    </row>
    <row r="7768" spans="1:22" x14ac:dyDescent="0.3">
      <c r="B7768" s="54" t="s">
        <v>620</v>
      </c>
      <c r="C7768" t="s">
        <v>612</v>
      </c>
      <c r="D7768" t="s">
        <v>183</v>
      </c>
      <c r="E7768" t="s">
        <v>584</v>
      </c>
      <c r="F7768" s="58" t="s">
        <v>351</v>
      </c>
      <c r="G7768" s="23">
        <v>3</v>
      </c>
      <c r="H7768" s="23" t="s">
        <v>31</v>
      </c>
      <c r="I7768" s="24">
        <v>84996</v>
      </c>
      <c r="J7768" s="24">
        <v>148744</v>
      </c>
      <c r="K7768" s="24">
        <v>115598</v>
      </c>
      <c r="L7768" s="24">
        <v>202296</v>
      </c>
      <c r="M7768" s="24">
        <v>146118</v>
      </c>
      <c r="N7768" s="24">
        <v>255707</v>
      </c>
      <c r="O7768" s="24">
        <v>192308</v>
      </c>
      <c r="P7768" s="24">
        <v>336539</v>
      </c>
      <c r="Q7768" s="24">
        <v>238026</v>
      </c>
      <c r="R7768" s="24">
        <v>416546</v>
      </c>
      <c r="S7768" s="24">
        <v>267981</v>
      </c>
      <c r="T7768" s="24">
        <v>468967</v>
      </c>
      <c r="U7768" s="24">
        <v>297516</v>
      </c>
      <c r="V7768" s="24">
        <v>520654</v>
      </c>
    </row>
    <row r="7769" spans="1:22" x14ac:dyDescent="0.3">
      <c r="B7769" s="54" t="s">
        <v>620</v>
      </c>
      <c r="C7769" t="s">
        <v>612</v>
      </c>
      <c r="D7769" t="s">
        <v>183</v>
      </c>
      <c r="E7769" t="s">
        <v>584</v>
      </c>
      <c r="F7769" s="58" t="s">
        <v>351</v>
      </c>
      <c r="G7769" s="23">
        <v>4</v>
      </c>
      <c r="H7769" s="23" t="s">
        <v>29</v>
      </c>
      <c r="I7769" s="24">
        <v>95249</v>
      </c>
      <c r="J7769" s="24">
        <v>152399</v>
      </c>
      <c r="K7769" s="24">
        <v>133349</v>
      </c>
      <c r="L7769" s="24">
        <v>213358</v>
      </c>
      <c r="M7769" s="24">
        <v>171449</v>
      </c>
      <c r="N7769" s="24">
        <v>274318</v>
      </c>
      <c r="O7769" s="24">
        <v>228598</v>
      </c>
      <c r="P7769" s="24">
        <v>365757</v>
      </c>
      <c r="Q7769" s="24">
        <v>285748</v>
      </c>
      <c r="R7769" s="24">
        <v>457196</v>
      </c>
      <c r="S7769" s="24">
        <v>323847</v>
      </c>
      <c r="T7769" s="24">
        <v>518156</v>
      </c>
      <c r="U7769" s="24">
        <v>361947</v>
      </c>
      <c r="V7769" s="24">
        <v>579115</v>
      </c>
    </row>
    <row r="7770" spans="1:22" hidden="1" x14ac:dyDescent="0.3">
      <c r="A7770" s="55"/>
      <c r="B7770" s="55">
        <v>2023</v>
      </c>
      <c r="C7770" s="55" t="s">
        <v>567</v>
      </c>
      <c r="D7770" t="s">
        <v>155</v>
      </c>
      <c r="E7770" s="55" t="s">
        <v>569</v>
      </c>
      <c r="F7770" s="55" t="s">
        <v>432</v>
      </c>
      <c r="G7770" s="23">
        <v>1</v>
      </c>
      <c r="H7770" s="23" t="s">
        <v>14</v>
      </c>
      <c r="I7770" s="24">
        <v>110050</v>
      </c>
      <c r="J7770" s="24">
        <v>192588</v>
      </c>
      <c r="K7770" s="24">
        <v>142928</v>
      </c>
      <c r="L7770" s="24">
        <v>250125</v>
      </c>
      <c r="M7770" s="24">
        <v>170869</v>
      </c>
      <c r="N7770" s="24">
        <v>299021</v>
      </c>
      <c r="O7770" s="24">
        <v>203850</v>
      </c>
      <c r="P7770" s="24">
        <v>356738</v>
      </c>
      <c r="Q7770" s="24">
        <v>240586</v>
      </c>
      <c r="R7770" s="24">
        <v>421025</v>
      </c>
      <c r="S7770" s="24">
        <v>263958</v>
      </c>
      <c r="T7770" s="24">
        <v>461926</v>
      </c>
      <c r="U7770" s="24">
        <v>285981</v>
      </c>
      <c r="V7770" s="24">
        <v>500466</v>
      </c>
    </row>
    <row r="7771" spans="1:22" hidden="1" x14ac:dyDescent="0.3">
      <c r="A7771" s="55"/>
      <c r="B7771" s="55">
        <v>2023</v>
      </c>
      <c r="C7771" s="55" t="s">
        <v>567</v>
      </c>
      <c r="D7771" t="s">
        <v>155</v>
      </c>
      <c r="E7771" s="55" t="s">
        <v>569</v>
      </c>
      <c r="F7771" s="55" t="s">
        <v>432</v>
      </c>
      <c r="G7771" s="23">
        <v>2</v>
      </c>
      <c r="H7771" s="23" t="s">
        <v>30</v>
      </c>
      <c r="I7771" s="24">
        <v>91928</v>
      </c>
      <c r="J7771" s="24">
        <v>160874</v>
      </c>
      <c r="K7771" s="24">
        <v>122420</v>
      </c>
      <c r="L7771" s="24">
        <v>214236</v>
      </c>
      <c r="M7771" s="24">
        <v>150758</v>
      </c>
      <c r="N7771" s="24">
        <v>263826</v>
      </c>
      <c r="O7771" s="24">
        <v>189549</v>
      </c>
      <c r="P7771" s="24">
        <v>331710</v>
      </c>
      <c r="Q7771" s="24">
        <v>229205</v>
      </c>
      <c r="R7771" s="24">
        <v>401109</v>
      </c>
      <c r="S7771" s="24">
        <v>253078</v>
      </c>
      <c r="T7771" s="24">
        <v>442887</v>
      </c>
      <c r="U7771" s="24">
        <v>275430</v>
      </c>
      <c r="V7771" s="24">
        <v>482003</v>
      </c>
    </row>
    <row r="7772" spans="1:22" hidden="1" x14ac:dyDescent="0.3">
      <c r="A7772" s="55"/>
      <c r="B7772" s="55">
        <v>2023</v>
      </c>
      <c r="C7772" s="55" t="s">
        <v>567</v>
      </c>
      <c r="D7772" t="s">
        <v>155</v>
      </c>
      <c r="E7772" s="55" t="s">
        <v>569</v>
      </c>
      <c r="F7772" s="55" t="s">
        <v>432</v>
      </c>
      <c r="G7772" s="23">
        <v>3</v>
      </c>
      <c r="H7772" s="23" t="s">
        <v>31</v>
      </c>
      <c r="I7772" s="24">
        <v>84610</v>
      </c>
      <c r="J7772" s="24">
        <v>148068</v>
      </c>
      <c r="K7772" s="24">
        <v>116816</v>
      </c>
      <c r="L7772" s="24">
        <v>204428</v>
      </c>
      <c r="M7772" s="24">
        <v>148089</v>
      </c>
      <c r="N7772" s="24">
        <v>259156</v>
      </c>
      <c r="O7772" s="24">
        <v>193239</v>
      </c>
      <c r="P7772" s="24">
        <v>338168</v>
      </c>
      <c r="Q7772" s="24">
        <v>240674</v>
      </c>
      <c r="R7772" s="24">
        <v>421180</v>
      </c>
      <c r="S7772" s="24">
        <v>270775</v>
      </c>
      <c r="T7772" s="24">
        <v>473856</v>
      </c>
      <c r="U7772" s="24">
        <v>300407</v>
      </c>
      <c r="V7772" s="24">
        <v>525712</v>
      </c>
    </row>
    <row r="7773" spans="1:22" hidden="1" x14ac:dyDescent="0.3">
      <c r="A7773" s="55"/>
      <c r="B7773" s="55">
        <v>2023</v>
      </c>
      <c r="C7773" s="55" t="s">
        <v>567</v>
      </c>
      <c r="D7773" t="s">
        <v>155</v>
      </c>
      <c r="E7773" s="55" t="s">
        <v>569</v>
      </c>
      <c r="F7773" s="55" t="s">
        <v>432</v>
      </c>
      <c r="G7773" s="23">
        <v>4</v>
      </c>
      <c r="H7773" s="23" t="s">
        <v>29</v>
      </c>
      <c r="I7773" s="24">
        <v>94875</v>
      </c>
      <c r="J7773" s="24">
        <v>151800</v>
      </c>
      <c r="K7773" s="24">
        <v>132825</v>
      </c>
      <c r="L7773" s="24">
        <v>212521</v>
      </c>
      <c r="M7773" s="24">
        <v>170776</v>
      </c>
      <c r="N7773" s="24">
        <v>273241</v>
      </c>
      <c r="O7773" s="24">
        <v>227701</v>
      </c>
      <c r="P7773" s="24">
        <v>364321</v>
      </c>
      <c r="Q7773" s="24">
        <v>284626</v>
      </c>
      <c r="R7773" s="24">
        <v>455401</v>
      </c>
      <c r="S7773" s="24">
        <v>322576</v>
      </c>
      <c r="T7773" s="24">
        <v>516122</v>
      </c>
      <c r="U7773" s="24">
        <v>360526</v>
      </c>
      <c r="V7773" s="24">
        <v>576842</v>
      </c>
    </row>
    <row r="7774" spans="1:22" x14ac:dyDescent="0.3">
      <c r="B7774" s="54" t="s">
        <v>620</v>
      </c>
      <c r="C7774" t="s">
        <v>611</v>
      </c>
      <c r="D7774" t="s">
        <v>155</v>
      </c>
      <c r="E7774" t="s">
        <v>569</v>
      </c>
      <c r="F7774" s="58" t="s">
        <v>432</v>
      </c>
      <c r="G7774" s="23">
        <v>1</v>
      </c>
      <c r="H7774" s="23" t="s">
        <v>14</v>
      </c>
      <c r="I7774" s="24">
        <v>109735</v>
      </c>
      <c r="J7774" s="24">
        <v>192036</v>
      </c>
      <c r="K7774" s="24">
        <v>142340</v>
      </c>
      <c r="L7774" s="24">
        <v>249094</v>
      </c>
      <c r="M7774" s="24">
        <v>170634</v>
      </c>
      <c r="N7774" s="24">
        <v>298610</v>
      </c>
      <c r="O7774" s="24">
        <v>204002</v>
      </c>
      <c r="P7774" s="24">
        <v>357003</v>
      </c>
      <c r="Q7774" s="24">
        <v>240626</v>
      </c>
      <c r="R7774" s="24">
        <v>421096</v>
      </c>
      <c r="S7774" s="24">
        <v>263915</v>
      </c>
      <c r="T7774" s="24">
        <v>461852</v>
      </c>
      <c r="U7774" s="24">
        <v>284992</v>
      </c>
      <c r="V7774" s="24">
        <v>498736</v>
      </c>
    </row>
    <row r="7775" spans="1:22" x14ac:dyDescent="0.3">
      <c r="B7775" s="54" t="s">
        <v>620</v>
      </c>
      <c r="C7775" t="s">
        <v>611</v>
      </c>
      <c r="D7775" t="s">
        <v>155</v>
      </c>
      <c r="E7775" t="s">
        <v>569</v>
      </c>
      <c r="F7775" s="58" t="s">
        <v>432</v>
      </c>
      <c r="G7775" s="23">
        <v>2</v>
      </c>
      <c r="H7775" s="23" t="s">
        <v>30</v>
      </c>
      <c r="I7775" s="24">
        <v>94996</v>
      </c>
      <c r="J7775" s="24">
        <v>166244</v>
      </c>
      <c r="K7775" s="24">
        <v>124741</v>
      </c>
      <c r="L7775" s="24">
        <v>218297</v>
      </c>
      <c r="M7775" s="24">
        <v>151909</v>
      </c>
      <c r="N7775" s="24">
        <v>265842</v>
      </c>
      <c r="O7775" s="24">
        <v>186839</v>
      </c>
      <c r="P7775" s="24">
        <v>326969</v>
      </c>
      <c r="Q7775" s="24">
        <v>222511</v>
      </c>
      <c r="R7775" s="24">
        <v>389395</v>
      </c>
      <c r="S7775" s="24">
        <v>245850</v>
      </c>
      <c r="T7775" s="24">
        <v>430237</v>
      </c>
      <c r="U7775" s="24">
        <v>267272</v>
      </c>
      <c r="V7775" s="24">
        <v>467726</v>
      </c>
    </row>
    <row r="7776" spans="1:22" x14ac:dyDescent="0.3">
      <c r="B7776" s="54" t="s">
        <v>620</v>
      </c>
      <c r="C7776" t="s">
        <v>611</v>
      </c>
      <c r="D7776" t="s">
        <v>155</v>
      </c>
      <c r="E7776" t="s">
        <v>569</v>
      </c>
      <c r="F7776" s="58" t="s">
        <v>432</v>
      </c>
      <c r="G7776" s="23">
        <v>3</v>
      </c>
      <c r="H7776" s="23" t="s">
        <v>31</v>
      </c>
      <c r="I7776" s="24">
        <v>85972</v>
      </c>
      <c r="J7776" s="24">
        <v>150450</v>
      </c>
      <c r="K7776" s="24">
        <v>116857</v>
      </c>
      <c r="L7776" s="24">
        <v>204499</v>
      </c>
      <c r="M7776" s="24">
        <v>147659</v>
      </c>
      <c r="N7776" s="24">
        <v>258403</v>
      </c>
      <c r="O7776" s="24">
        <v>194284</v>
      </c>
      <c r="P7776" s="24">
        <v>339996</v>
      </c>
      <c r="Q7776" s="24">
        <v>240422</v>
      </c>
      <c r="R7776" s="24">
        <v>420738</v>
      </c>
      <c r="S7776" s="24">
        <v>270640</v>
      </c>
      <c r="T7776" s="24">
        <v>473621</v>
      </c>
      <c r="U7776" s="24">
        <v>300426</v>
      </c>
      <c r="V7776" s="24">
        <v>525746</v>
      </c>
    </row>
    <row r="7777" spans="1:22" x14ac:dyDescent="0.3">
      <c r="B7777" s="54" t="s">
        <v>620</v>
      </c>
      <c r="C7777" t="s">
        <v>611</v>
      </c>
      <c r="D7777" t="s">
        <v>155</v>
      </c>
      <c r="E7777" t="s">
        <v>569</v>
      </c>
      <c r="F7777" s="58" t="s">
        <v>432</v>
      </c>
      <c r="G7777" s="23">
        <v>4</v>
      </c>
      <c r="H7777" s="23" t="s">
        <v>29</v>
      </c>
      <c r="I7777" s="24">
        <v>96821</v>
      </c>
      <c r="J7777" s="24">
        <v>154914</v>
      </c>
      <c r="K7777" s="24">
        <v>135550</v>
      </c>
      <c r="L7777" s="24">
        <v>216880</v>
      </c>
      <c r="M7777" s="24">
        <v>174278</v>
      </c>
      <c r="N7777" s="24">
        <v>278846</v>
      </c>
      <c r="O7777" s="24">
        <v>232371</v>
      </c>
      <c r="P7777" s="24">
        <v>371794</v>
      </c>
      <c r="Q7777" s="24">
        <v>290464</v>
      </c>
      <c r="R7777" s="24">
        <v>464743</v>
      </c>
      <c r="S7777" s="24">
        <v>329193</v>
      </c>
      <c r="T7777" s="24">
        <v>526708</v>
      </c>
      <c r="U7777" s="24">
        <v>367921</v>
      </c>
      <c r="V7777" s="24">
        <v>588674</v>
      </c>
    </row>
    <row r="7778" spans="1:22" hidden="1" x14ac:dyDescent="0.3">
      <c r="A7778" s="55"/>
      <c r="B7778" s="55">
        <v>2023</v>
      </c>
      <c r="C7778" s="55" t="s">
        <v>544</v>
      </c>
      <c r="D7778" t="s">
        <v>157</v>
      </c>
      <c r="E7778" s="55" t="s">
        <v>528</v>
      </c>
      <c r="F7778" s="55" t="s">
        <v>327</v>
      </c>
      <c r="G7778" s="23">
        <v>1</v>
      </c>
      <c r="H7778" s="23" t="s">
        <v>14</v>
      </c>
      <c r="I7778" s="24">
        <v>117024</v>
      </c>
      <c r="J7778" s="24">
        <v>204792</v>
      </c>
      <c r="K7778" s="24">
        <v>152064</v>
      </c>
      <c r="L7778" s="24">
        <v>266111</v>
      </c>
      <c r="M7778" s="24">
        <v>181858</v>
      </c>
      <c r="N7778" s="24">
        <v>318252</v>
      </c>
      <c r="O7778" s="24">
        <v>217056</v>
      </c>
      <c r="P7778" s="24">
        <v>379847</v>
      </c>
      <c r="Q7778" s="24">
        <v>256238</v>
      </c>
      <c r="R7778" s="24">
        <v>448416</v>
      </c>
      <c r="S7778" s="24">
        <v>281159</v>
      </c>
      <c r="T7778" s="24">
        <v>492028</v>
      </c>
      <c r="U7778" s="24">
        <v>304668</v>
      </c>
      <c r="V7778" s="24">
        <v>533169</v>
      </c>
    </row>
    <row r="7779" spans="1:22" hidden="1" x14ac:dyDescent="0.3">
      <c r="A7779" s="55"/>
      <c r="B7779" s="55">
        <v>2023</v>
      </c>
      <c r="C7779" s="55" t="s">
        <v>544</v>
      </c>
      <c r="D7779" t="s">
        <v>157</v>
      </c>
      <c r="E7779" s="55" t="s">
        <v>528</v>
      </c>
      <c r="F7779" s="55" t="s">
        <v>327</v>
      </c>
      <c r="G7779" s="23">
        <v>2</v>
      </c>
      <c r="H7779" s="23" t="s">
        <v>30</v>
      </c>
      <c r="I7779" s="24">
        <v>97330</v>
      </c>
      <c r="J7779" s="24">
        <v>170327</v>
      </c>
      <c r="K7779" s="24">
        <v>129777</v>
      </c>
      <c r="L7779" s="24">
        <v>227109</v>
      </c>
      <c r="M7779" s="24">
        <v>160003</v>
      </c>
      <c r="N7779" s="24">
        <v>280005</v>
      </c>
      <c r="O7779" s="24">
        <v>201514</v>
      </c>
      <c r="P7779" s="24">
        <v>352649</v>
      </c>
      <c r="Q7779" s="24">
        <v>243870</v>
      </c>
      <c r="R7779" s="24">
        <v>426773</v>
      </c>
      <c r="S7779" s="24">
        <v>269336</v>
      </c>
      <c r="T7779" s="24">
        <v>471337</v>
      </c>
      <c r="U7779" s="24">
        <v>293203</v>
      </c>
      <c r="V7779" s="24">
        <v>513105</v>
      </c>
    </row>
    <row r="7780" spans="1:22" hidden="1" x14ac:dyDescent="0.3">
      <c r="A7780" s="55"/>
      <c r="B7780" s="55">
        <v>2023</v>
      </c>
      <c r="C7780" s="55" t="s">
        <v>544</v>
      </c>
      <c r="D7780" t="s">
        <v>157</v>
      </c>
      <c r="E7780" s="55" t="s">
        <v>528</v>
      </c>
      <c r="F7780" s="55" t="s">
        <v>327</v>
      </c>
      <c r="G7780" s="23">
        <v>3</v>
      </c>
      <c r="H7780" s="23" t="s">
        <v>31</v>
      </c>
      <c r="I7780" s="24">
        <v>89310</v>
      </c>
      <c r="J7780" s="24">
        <v>156293</v>
      </c>
      <c r="K7780" s="24">
        <v>123254</v>
      </c>
      <c r="L7780" s="24">
        <v>215694</v>
      </c>
      <c r="M7780" s="24">
        <v>156184</v>
      </c>
      <c r="N7780" s="24">
        <v>273322</v>
      </c>
      <c r="O7780" s="24">
        <v>203667</v>
      </c>
      <c r="P7780" s="24">
        <v>356417</v>
      </c>
      <c r="Q7780" s="24">
        <v>253633</v>
      </c>
      <c r="R7780" s="24">
        <v>443858</v>
      </c>
      <c r="S7780" s="24">
        <v>285289</v>
      </c>
      <c r="T7780" s="24">
        <v>499256</v>
      </c>
      <c r="U7780" s="24">
        <v>316436</v>
      </c>
      <c r="V7780" s="24">
        <v>553762</v>
      </c>
    </row>
    <row r="7781" spans="1:22" hidden="1" x14ac:dyDescent="0.3">
      <c r="A7781" s="55"/>
      <c r="B7781" s="55">
        <v>2023</v>
      </c>
      <c r="C7781" s="55" t="s">
        <v>544</v>
      </c>
      <c r="D7781" t="s">
        <v>157</v>
      </c>
      <c r="E7781" s="55" t="s">
        <v>528</v>
      </c>
      <c r="F7781" s="55" t="s">
        <v>327</v>
      </c>
      <c r="G7781" s="23">
        <v>4</v>
      </c>
      <c r="H7781" s="23" t="s">
        <v>29</v>
      </c>
      <c r="I7781" s="24">
        <v>100878</v>
      </c>
      <c r="J7781" s="24">
        <v>161404</v>
      </c>
      <c r="K7781" s="24">
        <v>141229</v>
      </c>
      <c r="L7781" s="24">
        <v>225966</v>
      </c>
      <c r="M7781" s="24">
        <v>181580</v>
      </c>
      <c r="N7781" s="24">
        <v>290528</v>
      </c>
      <c r="O7781" s="24">
        <v>242107</v>
      </c>
      <c r="P7781" s="24">
        <v>387370</v>
      </c>
      <c r="Q7781" s="24">
        <v>302633</v>
      </c>
      <c r="R7781" s="24">
        <v>484213</v>
      </c>
      <c r="S7781" s="24">
        <v>342984</v>
      </c>
      <c r="T7781" s="24">
        <v>548775</v>
      </c>
      <c r="U7781" s="24">
        <v>383335</v>
      </c>
      <c r="V7781" s="24">
        <v>613337</v>
      </c>
    </row>
    <row r="7782" spans="1:22" x14ac:dyDescent="0.3">
      <c r="B7782" s="54" t="s">
        <v>620</v>
      </c>
      <c r="C7782" t="s">
        <v>614</v>
      </c>
      <c r="D7782" t="s">
        <v>157</v>
      </c>
      <c r="E7782" t="s">
        <v>547</v>
      </c>
      <c r="F7782" s="58" t="s">
        <v>327</v>
      </c>
      <c r="G7782" s="23">
        <v>1</v>
      </c>
      <c r="H7782" s="23" t="s">
        <v>14</v>
      </c>
      <c r="I7782" s="24">
        <v>116705</v>
      </c>
      <c r="J7782" s="24">
        <v>204234</v>
      </c>
      <c r="K7782" s="24">
        <v>151466</v>
      </c>
      <c r="L7782" s="24">
        <v>265066</v>
      </c>
      <c r="M7782" s="24">
        <v>181631</v>
      </c>
      <c r="N7782" s="24">
        <v>317854</v>
      </c>
      <c r="O7782" s="24">
        <v>217233</v>
      </c>
      <c r="P7782" s="24">
        <v>380157</v>
      </c>
      <c r="Q7782" s="24">
        <v>256305</v>
      </c>
      <c r="R7782" s="24">
        <v>448534</v>
      </c>
      <c r="S7782" s="24">
        <v>281143</v>
      </c>
      <c r="T7782" s="24">
        <v>492001</v>
      </c>
      <c r="U7782" s="24">
        <v>303676</v>
      </c>
      <c r="V7782" s="24">
        <v>531433</v>
      </c>
    </row>
    <row r="7783" spans="1:22" x14ac:dyDescent="0.3">
      <c r="B7783" s="54" t="s">
        <v>620</v>
      </c>
      <c r="C7783" t="s">
        <v>614</v>
      </c>
      <c r="D7783" t="s">
        <v>157</v>
      </c>
      <c r="E7783" t="s">
        <v>547</v>
      </c>
      <c r="F7783" s="58" t="s">
        <v>327</v>
      </c>
      <c r="G7783" s="23">
        <v>2</v>
      </c>
      <c r="H7783" s="23" t="s">
        <v>30</v>
      </c>
      <c r="I7783" s="24">
        <v>100673</v>
      </c>
      <c r="J7783" s="24">
        <v>176178</v>
      </c>
      <c r="K7783" s="24">
        <v>132322</v>
      </c>
      <c r="L7783" s="24">
        <v>231564</v>
      </c>
      <c r="M7783" s="24">
        <v>161262</v>
      </c>
      <c r="N7783" s="24">
        <v>282209</v>
      </c>
      <c r="O7783" s="24">
        <v>198564</v>
      </c>
      <c r="P7783" s="24">
        <v>347487</v>
      </c>
      <c r="Q7783" s="24">
        <v>236600</v>
      </c>
      <c r="R7783" s="24">
        <v>414050</v>
      </c>
      <c r="S7783" s="24">
        <v>261473</v>
      </c>
      <c r="T7783" s="24">
        <v>457578</v>
      </c>
      <c r="U7783" s="24">
        <v>284339</v>
      </c>
      <c r="V7783" s="24">
        <v>497593</v>
      </c>
    </row>
    <row r="7784" spans="1:22" x14ac:dyDescent="0.3">
      <c r="B7784" s="54" t="s">
        <v>620</v>
      </c>
      <c r="C7784" t="s">
        <v>614</v>
      </c>
      <c r="D7784" t="s">
        <v>157</v>
      </c>
      <c r="E7784" t="s">
        <v>547</v>
      </c>
      <c r="F7784" s="58" t="s">
        <v>327</v>
      </c>
      <c r="G7784" s="23">
        <v>3</v>
      </c>
      <c r="H7784" s="23" t="s">
        <v>31</v>
      </c>
      <c r="I7784" s="24">
        <v>90696</v>
      </c>
      <c r="J7784" s="24">
        <v>158717</v>
      </c>
      <c r="K7784" s="24">
        <v>123163</v>
      </c>
      <c r="L7784" s="24">
        <v>215535</v>
      </c>
      <c r="M7784" s="24">
        <v>155539</v>
      </c>
      <c r="N7784" s="24">
        <v>272194</v>
      </c>
      <c r="O7784" s="24">
        <v>204563</v>
      </c>
      <c r="P7784" s="24">
        <v>357986</v>
      </c>
      <c r="Q7784" s="24">
        <v>253058</v>
      </c>
      <c r="R7784" s="24">
        <v>442852</v>
      </c>
      <c r="S7784" s="24">
        <v>284800</v>
      </c>
      <c r="T7784" s="24">
        <v>498400</v>
      </c>
      <c r="U7784" s="24">
        <v>316072</v>
      </c>
      <c r="V7784" s="24">
        <v>553126</v>
      </c>
    </row>
    <row r="7785" spans="1:22" x14ac:dyDescent="0.3">
      <c r="B7785" s="54" t="s">
        <v>620</v>
      </c>
      <c r="C7785" t="s">
        <v>614</v>
      </c>
      <c r="D7785" t="s">
        <v>157</v>
      </c>
      <c r="E7785" t="s">
        <v>547</v>
      </c>
      <c r="F7785" s="58" t="s">
        <v>327</v>
      </c>
      <c r="G7785" s="23">
        <v>4</v>
      </c>
      <c r="H7785" s="23" t="s">
        <v>29</v>
      </c>
      <c r="I7785" s="24">
        <v>102963</v>
      </c>
      <c r="J7785" s="24">
        <v>164740</v>
      </c>
      <c r="K7785" s="24">
        <v>144148</v>
      </c>
      <c r="L7785" s="24">
        <v>230637</v>
      </c>
      <c r="M7785" s="24">
        <v>185333</v>
      </c>
      <c r="N7785" s="24">
        <v>296533</v>
      </c>
      <c r="O7785" s="24">
        <v>247111</v>
      </c>
      <c r="P7785" s="24">
        <v>395377</v>
      </c>
      <c r="Q7785" s="24">
        <v>308888</v>
      </c>
      <c r="R7785" s="24">
        <v>494221</v>
      </c>
      <c r="S7785" s="24">
        <v>350073</v>
      </c>
      <c r="T7785" s="24">
        <v>560118</v>
      </c>
      <c r="U7785" s="24">
        <v>391259</v>
      </c>
      <c r="V7785" s="24">
        <v>626014</v>
      </c>
    </row>
    <row r="7786" spans="1:22" hidden="1" x14ac:dyDescent="0.3">
      <c r="A7786" s="55"/>
      <c r="B7786" s="55">
        <v>2023</v>
      </c>
      <c r="C7786" s="55" t="s">
        <v>573</v>
      </c>
      <c r="D7786" t="s">
        <v>152</v>
      </c>
      <c r="E7786" s="55" t="s">
        <v>574</v>
      </c>
      <c r="F7786" s="55" t="s">
        <v>470</v>
      </c>
      <c r="G7786" s="23">
        <v>1</v>
      </c>
      <c r="H7786" s="23" t="s">
        <v>14</v>
      </c>
      <c r="I7786" s="24">
        <v>114299</v>
      </c>
      <c r="J7786" s="24">
        <v>200024</v>
      </c>
      <c r="K7786" s="24">
        <v>148354</v>
      </c>
      <c r="L7786" s="24">
        <v>259619</v>
      </c>
      <c r="M7786" s="24">
        <v>177273</v>
      </c>
      <c r="N7786" s="24">
        <v>310229</v>
      </c>
      <c r="O7786" s="24">
        <v>211378</v>
      </c>
      <c r="P7786" s="24">
        <v>369912</v>
      </c>
      <c r="Q7786" s="24">
        <v>249391</v>
      </c>
      <c r="R7786" s="24">
        <v>436434</v>
      </c>
      <c r="S7786" s="24">
        <v>273584</v>
      </c>
      <c r="T7786" s="24">
        <v>478773</v>
      </c>
      <c r="U7786" s="24">
        <v>296350</v>
      </c>
      <c r="V7786" s="24">
        <v>518613</v>
      </c>
    </row>
    <row r="7787" spans="1:22" hidden="1" x14ac:dyDescent="0.3">
      <c r="A7787" s="55"/>
      <c r="B7787" s="55">
        <v>2023</v>
      </c>
      <c r="C7787" s="55" t="s">
        <v>573</v>
      </c>
      <c r="D7787" t="s">
        <v>152</v>
      </c>
      <c r="E7787" s="55" t="s">
        <v>574</v>
      </c>
      <c r="F7787" s="55" t="s">
        <v>470</v>
      </c>
      <c r="G7787" s="23">
        <v>2</v>
      </c>
      <c r="H7787" s="23" t="s">
        <v>30</v>
      </c>
      <c r="I7787" s="24">
        <v>95980</v>
      </c>
      <c r="J7787" s="24">
        <v>167965</v>
      </c>
      <c r="K7787" s="24">
        <v>127623</v>
      </c>
      <c r="L7787" s="24">
        <v>223340</v>
      </c>
      <c r="M7787" s="24">
        <v>156944</v>
      </c>
      <c r="N7787" s="24">
        <v>274652</v>
      </c>
      <c r="O7787" s="24">
        <v>196922</v>
      </c>
      <c r="P7787" s="24">
        <v>344613</v>
      </c>
      <c r="Q7787" s="24">
        <v>237887</v>
      </c>
      <c r="R7787" s="24">
        <v>416302</v>
      </c>
      <c r="S7787" s="24">
        <v>262587</v>
      </c>
      <c r="T7787" s="24">
        <v>459527</v>
      </c>
      <c r="U7787" s="24">
        <v>285686</v>
      </c>
      <c r="V7787" s="24">
        <v>499950</v>
      </c>
    </row>
    <row r="7788" spans="1:22" hidden="1" x14ac:dyDescent="0.3">
      <c r="A7788" s="55"/>
      <c r="B7788" s="55">
        <v>2023</v>
      </c>
      <c r="C7788" s="55" t="s">
        <v>573</v>
      </c>
      <c r="D7788" t="s">
        <v>152</v>
      </c>
      <c r="E7788" s="55" t="s">
        <v>574</v>
      </c>
      <c r="F7788" s="55" t="s">
        <v>470</v>
      </c>
      <c r="G7788" s="23">
        <v>3</v>
      </c>
      <c r="H7788" s="23" t="s">
        <v>31</v>
      </c>
      <c r="I7788" s="24">
        <v>88662</v>
      </c>
      <c r="J7788" s="24">
        <v>155159</v>
      </c>
      <c r="K7788" s="24">
        <v>122471</v>
      </c>
      <c r="L7788" s="24">
        <v>214323</v>
      </c>
      <c r="M7788" s="24">
        <v>155337</v>
      </c>
      <c r="N7788" s="24">
        <v>271839</v>
      </c>
      <c r="O7788" s="24">
        <v>202856</v>
      </c>
      <c r="P7788" s="24">
        <v>354999</v>
      </c>
      <c r="Q7788" s="24">
        <v>252687</v>
      </c>
      <c r="R7788" s="24">
        <v>442202</v>
      </c>
      <c r="S7788" s="24">
        <v>284367</v>
      </c>
      <c r="T7788" s="24">
        <v>497642</v>
      </c>
      <c r="U7788" s="24">
        <v>315574</v>
      </c>
      <c r="V7788" s="24">
        <v>552254</v>
      </c>
    </row>
    <row r="7789" spans="1:22" hidden="1" x14ac:dyDescent="0.3">
      <c r="A7789" s="55"/>
      <c r="B7789" s="55">
        <v>2023</v>
      </c>
      <c r="C7789" s="55" t="s">
        <v>573</v>
      </c>
      <c r="D7789" t="s">
        <v>152</v>
      </c>
      <c r="E7789" s="55" t="s">
        <v>574</v>
      </c>
      <c r="F7789" s="55" t="s">
        <v>470</v>
      </c>
      <c r="G7789" s="23">
        <v>4</v>
      </c>
      <c r="H7789" s="23" t="s">
        <v>29</v>
      </c>
      <c r="I7789" s="24">
        <v>98550</v>
      </c>
      <c r="J7789" s="24">
        <v>157679</v>
      </c>
      <c r="K7789" s="24">
        <v>137969</v>
      </c>
      <c r="L7789" s="24">
        <v>220751</v>
      </c>
      <c r="M7789" s="24">
        <v>177389</v>
      </c>
      <c r="N7789" s="24">
        <v>283823</v>
      </c>
      <c r="O7789" s="24">
        <v>236519</v>
      </c>
      <c r="P7789" s="24">
        <v>378430</v>
      </c>
      <c r="Q7789" s="24">
        <v>295649</v>
      </c>
      <c r="R7789" s="24">
        <v>473038</v>
      </c>
      <c r="S7789" s="24">
        <v>335068</v>
      </c>
      <c r="T7789" s="24">
        <v>536109</v>
      </c>
      <c r="U7789" s="24">
        <v>374488</v>
      </c>
      <c r="V7789" s="24">
        <v>599181</v>
      </c>
    </row>
    <row r="7790" spans="1:22" x14ac:dyDescent="0.3">
      <c r="B7790" s="54" t="s">
        <v>620</v>
      </c>
      <c r="C7790" t="s">
        <v>618</v>
      </c>
      <c r="D7790" t="s">
        <v>152</v>
      </c>
      <c r="E7790" t="s">
        <v>574</v>
      </c>
      <c r="F7790" s="58" t="s">
        <v>470</v>
      </c>
      <c r="G7790" s="23">
        <v>1</v>
      </c>
      <c r="H7790" s="23" t="s">
        <v>14</v>
      </c>
      <c r="I7790" s="24">
        <v>112822</v>
      </c>
      <c r="J7790" s="24">
        <v>197439</v>
      </c>
      <c r="K7790" s="24">
        <v>146323</v>
      </c>
      <c r="L7790" s="24">
        <v>256065</v>
      </c>
      <c r="M7790" s="24">
        <v>175395</v>
      </c>
      <c r="N7790" s="24">
        <v>306942</v>
      </c>
      <c r="O7790" s="24">
        <v>209672</v>
      </c>
      <c r="P7790" s="24">
        <v>366926</v>
      </c>
      <c r="Q7790" s="24">
        <v>247296</v>
      </c>
      <c r="R7790" s="24">
        <v>432769</v>
      </c>
      <c r="S7790" s="24">
        <v>271223</v>
      </c>
      <c r="T7790" s="24">
        <v>474640</v>
      </c>
      <c r="U7790" s="24">
        <v>292863</v>
      </c>
      <c r="V7790" s="24">
        <v>512510</v>
      </c>
    </row>
    <row r="7791" spans="1:22" x14ac:dyDescent="0.3">
      <c r="B7791" s="54" t="s">
        <v>620</v>
      </c>
      <c r="C7791" t="s">
        <v>618</v>
      </c>
      <c r="D7791" t="s">
        <v>152</v>
      </c>
      <c r="E7791" t="s">
        <v>574</v>
      </c>
      <c r="F7791" s="58" t="s">
        <v>470</v>
      </c>
      <c r="G7791" s="23">
        <v>2</v>
      </c>
      <c r="H7791" s="23" t="s">
        <v>30</v>
      </c>
      <c r="I7791" s="24">
        <v>97760</v>
      </c>
      <c r="J7791" s="24">
        <v>171080</v>
      </c>
      <c r="K7791" s="24">
        <v>128337</v>
      </c>
      <c r="L7791" s="24">
        <v>224591</v>
      </c>
      <c r="M7791" s="24">
        <v>156259</v>
      </c>
      <c r="N7791" s="24">
        <v>273453</v>
      </c>
      <c r="O7791" s="24">
        <v>192133</v>
      </c>
      <c r="P7791" s="24">
        <v>336232</v>
      </c>
      <c r="Q7791" s="24">
        <v>228783</v>
      </c>
      <c r="R7791" s="24">
        <v>400371</v>
      </c>
      <c r="S7791" s="24">
        <v>252765</v>
      </c>
      <c r="T7791" s="24">
        <v>442339</v>
      </c>
      <c r="U7791" s="24">
        <v>274769</v>
      </c>
      <c r="V7791" s="24">
        <v>480846</v>
      </c>
    </row>
    <row r="7792" spans="1:22" x14ac:dyDescent="0.3">
      <c r="B7792" s="54" t="s">
        <v>620</v>
      </c>
      <c r="C7792" t="s">
        <v>618</v>
      </c>
      <c r="D7792" t="s">
        <v>152</v>
      </c>
      <c r="E7792" t="s">
        <v>574</v>
      </c>
      <c r="F7792" s="58" t="s">
        <v>470</v>
      </c>
      <c r="G7792" s="23">
        <v>3</v>
      </c>
      <c r="H7792" s="23" t="s">
        <v>31</v>
      </c>
      <c r="I7792" s="24">
        <v>88577</v>
      </c>
      <c r="J7792" s="24">
        <v>155010</v>
      </c>
      <c r="K7792" s="24">
        <v>120428</v>
      </c>
      <c r="L7792" s="24">
        <v>210748</v>
      </c>
      <c r="M7792" s="24">
        <v>152193</v>
      </c>
      <c r="N7792" s="24">
        <v>266338</v>
      </c>
      <c r="O7792" s="24">
        <v>200273</v>
      </c>
      <c r="P7792" s="24">
        <v>350477</v>
      </c>
      <c r="Q7792" s="24">
        <v>247855</v>
      </c>
      <c r="R7792" s="24">
        <v>433746</v>
      </c>
      <c r="S7792" s="24">
        <v>279024</v>
      </c>
      <c r="T7792" s="24">
        <v>488292</v>
      </c>
      <c r="U7792" s="24">
        <v>309751</v>
      </c>
      <c r="V7792" s="24">
        <v>542064</v>
      </c>
    </row>
    <row r="7793" spans="1:22" x14ac:dyDescent="0.3">
      <c r="B7793" s="54" t="s">
        <v>620</v>
      </c>
      <c r="C7793" t="s">
        <v>618</v>
      </c>
      <c r="D7793" t="s">
        <v>152</v>
      </c>
      <c r="E7793" t="s">
        <v>574</v>
      </c>
      <c r="F7793" s="58" t="s">
        <v>470</v>
      </c>
      <c r="G7793" s="23">
        <v>4</v>
      </c>
      <c r="H7793" s="23" t="s">
        <v>29</v>
      </c>
      <c r="I7793" s="24">
        <v>99548</v>
      </c>
      <c r="J7793" s="24">
        <v>159276</v>
      </c>
      <c r="K7793" s="24">
        <v>139367</v>
      </c>
      <c r="L7793" s="24">
        <v>222987</v>
      </c>
      <c r="M7793" s="24">
        <v>179186</v>
      </c>
      <c r="N7793" s="24">
        <v>286697</v>
      </c>
      <c r="O7793" s="24">
        <v>238915</v>
      </c>
      <c r="P7793" s="24">
        <v>382263</v>
      </c>
      <c r="Q7793" s="24">
        <v>298643</v>
      </c>
      <c r="R7793" s="24">
        <v>477829</v>
      </c>
      <c r="S7793" s="24">
        <v>338462</v>
      </c>
      <c r="T7793" s="24">
        <v>541540</v>
      </c>
      <c r="U7793" s="24">
        <v>378281</v>
      </c>
      <c r="V7793" s="24">
        <v>605250</v>
      </c>
    </row>
    <row r="7794" spans="1:22" hidden="1" x14ac:dyDescent="0.3">
      <c r="A7794" s="55"/>
      <c r="B7794" s="55">
        <v>2023</v>
      </c>
      <c r="C7794" s="55" t="s">
        <v>578</v>
      </c>
      <c r="D7794" t="s">
        <v>174</v>
      </c>
      <c r="E7794" s="55" t="s">
        <v>582</v>
      </c>
      <c r="F7794" s="55" t="s">
        <v>381</v>
      </c>
      <c r="G7794" s="23">
        <v>1</v>
      </c>
      <c r="H7794" s="23" t="s">
        <v>14</v>
      </c>
      <c r="I7794" s="24">
        <v>120086</v>
      </c>
      <c r="J7794" s="24">
        <v>210150</v>
      </c>
      <c r="K7794" s="24">
        <v>155984</v>
      </c>
      <c r="L7794" s="24">
        <v>272972</v>
      </c>
      <c r="M7794" s="24">
        <v>186496</v>
      </c>
      <c r="N7794" s="24">
        <v>326368</v>
      </c>
      <c r="O7794" s="24">
        <v>222521</v>
      </c>
      <c r="P7794" s="24">
        <v>389411</v>
      </c>
      <c r="Q7794" s="24">
        <v>262640</v>
      </c>
      <c r="R7794" s="24">
        <v>459620</v>
      </c>
      <c r="S7794" s="24">
        <v>288162</v>
      </c>
      <c r="T7794" s="24">
        <v>504284</v>
      </c>
      <c r="U7794" s="24">
        <v>312219</v>
      </c>
      <c r="V7794" s="24">
        <v>546384</v>
      </c>
    </row>
    <row r="7795" spans="1:22" hidden="1" x14ac:dyDescent="0.3">
      <c r="A7795" s="55"/>
      <c r="B7795" s="55">
        <v>2023</v>
      </c>
      <c r="C7795" s="55" t="s">
        <v>578</v>
      </c>
      <c r="D7795" t="s">
        <v>174</v>
      </c>
      <c r="E7795" s="55" t="s">
        <v>582</v>
      </c>
      <c r="F7795" s="55" t="s">
        <v>381</v>
      </c>
      <c r="G7795" s="23">
        <v>2</v>
      </c>
      <c r="H7795" s="23" t="s">
        <v>30</v>
      </c>
      <c r="I7795" s="24">
        <v>100190</v>
      </c>
      <c r="J7795" s="24">
        <v>175333</v>
      </c>
      <c r="K7795" s="24">
        <v>133470</v>
      </c>
      <c r="L7795" s="24">
        <v>233572</v>
      </c>
      <c r="M7795" s="24">
        <v>164418</v>
      </c>
      <c r="N7795" s="24">
        <v>287731</v>
      </c>
      <c r="O7795" s="24">
        <v>206820</v>
      </c>
      <c r="P7795" s="24">
        <v>361936</v>
      </c>
      <c r="Q7795" s="24">
        <v>250146</v>
      </c>
      <c r="R7795" s="24">
        <v>437756</v>
      </c>
      <c r="S7795" s="24">
        <v>276218</v>
      </c>
      <c r="T7795" s="24">
        <v>483382</v>
      </c>
      <c r="U7795" s="24">
        <v>300637</v>
      </c>
      <c r="V7795" s="24">
        <v>526115</v>
      </c>
    </row>
    <row r="7796" spans="1:22" hidden="1" x14ac:dyDescent="0.3">
      <c r="A7796" s="55"/>
      <c r="B7796" s="55">
        <v>2023</v>
      </c>
      <c r="C7796" s="55" t="s">
        <v>578</v>
      </c>
      <c r="D7796" t="s">
        <v>174</v>
      </c>
      <c r="E7796" s="55" t="s">
        <v>582</v>
      </c>
      <c r="F7796" s="55" t="s">
        <v>381</v>
      </c>
      <c r="G7796" s="23">
        <v>3</v>
      </c>
      <c r="H7796" s="23" t="s">
        <v>31</v>
      </c>
      <c r="I7796" s="24">
        <v>92138</v>
      </c>
      <c r="J7796" s="24">
        <v>161241</v>
      </c>
      <c r="K7796" s="24">
        <v>127194</v>
      </c>
      <c r="L7796" s="24">
        <v>222590</v>
      </c>
      <c r="M7796" s="24">
        <v>161227</v>
      </c>
      <c r="N7796" s="24">
        <v>282147</v>
      </c>
      <c r="O7796" s="24">
        <v>210344</v>
      </c>
      <c r="P7796" s="24">
        <v>368102</v>
      </c>
      <c r="Q7796" s="24">
        <v>261970</v>
      </c>
      <c r="R7796" s="24">
        <v>458448</v>
      </c>
      <c r="S7796" s="24">
        <v>294715</v>
      </c>
      <c r="T7796" s="24">
        <v>515751</v>
      </c>
      <c r="U7796" s="24">
        <v>326946</v>
      </c>
      <c r="V7796" s="24">
        <v>572156</v>
      </c>
    </row>
    <row r="7797" spans="1:22" hidden="1" x14ac:dyDescent="0.3">
      <c r="A7797" s="55"/>
      <c r="B7797" s="55">
        <v>2023</v>
      </c>
      <c r="C7797" s="55" t="s">
        <v>578</v>
      </c>
      <c r="D7797" t="s">
        <v>174</v>
      </c>
      <c r="E7797" s="55" t="s">
        <v>582</v>
      </c>
      <c r="F7797" s="55" t="s">
        <v>381</v>
      </c>
      <c r="G7797" s="23">
        <v>4</v>
      </c>
      <c r="H7797" s="23" t="s">
        <v>29</v>
      </c>
      <c r="I7797" s="24">
        <v>103524</v>
      </c>
      <c r="J7797" s="24">
        <v>165639</v>
      </c>
      <c r="K7797" s="24">
        <v>144934</v>
      </c>
      <c r="L7797" s="24">
        <v>231894</v>
      </c>
      <c r="M7797" s="24">
        <v>186343</v>
      </c>
      <c r="N7797" s="24">
        <v>298149</v>
      </c>
      <c r="O7797" s="24">
        <v>248458</v>
      </c>
      <c r="P7797" s="24">
        <v>397533</v>
      </c>
      <c r="Q7797" s="24">
        <v>310572</v>
      </c>
      <c r="R7797" s="24">
        <v>496916</v>
      </c>
      <c r="S7797" s="24">
        <v>351982</v>
      </c>
      <c r="T7797" s="24">
        <v>563171</v>
      </c>
      <c r="U7797" s="24">
        <v>393392</v>
      </c>
      <c r="V7797" s="24">
        <v>629426</v>
      </c>
    </row>
    <row r="7798" spans="1:22" x14ac:dyDescent="0.3">
      <c r="B7798" s="54" t="s">
        <v>620</v>
      </c>
      <c r="C7798" t="s">
        <v>612</v>
      </c>
      <c r="D7798" t="s">
        <v>174</v>
      </c>
      <c r="E7798" t="s">
        <v>582</v>
      </c>
      <c r="F7798" s="58" t="s">
        <v>381</v>
      </c>
      <c r="G7798" s="23">
        <v>1</v>
      </c>
      <c r="H7798" s="23" t="s">
        <v>14</v>
      </c>
      <c r="I7798" s="24">
        <v>120396</v>
      </c>
      <c r="J7798" s="24">
        <v>210693</v>
      </c>
      <c r="K7798" s="24">
        <v>156213</v>
      </c>
      <c r="L7798" s="24">
        <v>273374</v>
      </c>
      <c r="M7798" s="24">
        <v>187295</v>
      </c>
      <c r="N7798" s="24">
        <v>327767</v>
      </c>
      <c r="O7798" s="24">
        <v>223965</v>
      </c>
      <c r="P7798" s="24">
        <v>391938</v>
      </c>
      <c r="Q7798" s="24">
        <v>264211</v>
      </c>
      <c r="R7798" s="24">
        <v>462370</v>
      </c>
      <c r="S7798" s="24">
        <v>289800</v>
      </c>
      <c r="T7798" s="24">
        <v>507149</v>
      </c>
      <c r="U7798" s="24">
        <v>312985</v>
      </c>
      <c r="V7798" s="24">
        <v>547725</v>
      </c>
    </row>
    <row r="7799" spans="1:22" x14ac:dyDescent="0.3">
      <c r="B7799" s="54" t="s">
        <v>620</v>
      </c>
      <c r="C7799" t="s">
        <v>612</v>
      </c>
      <c r="D7799" t="s">
        <v>174</v>
      </c>
      <c r="E7799" t="s">
        <v>582</v>
      </c>
      <c r="F7799" s="58" t="s">
        <v>381</v>
      </c>
      <c r="G7799" s="23">
        <v>2</v>
      </c>
      <c r="H7799" s="23" t="s">
        <v>30</v>
      </c>
      <c r="I7799" s="24">
        <v>104038</v>
      </c>
      <c r="J7799" s="24">
        <v>182067</v>
      </c>
      <c r="K7799" s="24">
        <v>136681</v>
      </c>
      <c r="L7799" s="24">
        <v>239192</v>
      </c>
      <c r="M7799" s="24">
        <v>166513</v>
      </c>
      <c r="N7799" s="24">
        <v>291398</v>
      </c>
      <c r="O7799" s="24">
        <v>204917</v>
      </c>
      <c r="P7799" s="24">
        <v>358604</v>
      </c>
      <c r="Q7799" s="24">
        <v>244106</v>
      </c>
      <c r="R7799" s="24">
        <v>427185</v>
      </c>
      <c r="S7799" s="24">
        <v>269739</v>
      </c>
      <c r="T7799" s="24">
        <v>472043</v>
      </c>
      <c r="U7799" s="24">
        <v>293286</v>
      </c>
      <c r="V7799" s="24">
        <v>513251</v>
      </c>
    </row>
    <row r="7800" spans="1:22" x14ac:dyDescent="0.3">
      <c r="B7800" s="54" t="s">
        <v>620</v>
      </c>
      <c r="C7800" t="s">
        <v>612</v>
      </c>
      <c r="D7800" t="s">
        <v>174</v>
      </c>
      <c r="E7800" t="s">
        <v>582</v>
      </c>
      <c r="F7800" s="58" t="s">
        <v>381</v>
      </c>
      <c r="G7800" s="23">
        <v>3</v>
      </c>
      <c r="H7800" s="23" t="s">
        <v>31</v>
      </c>
      <c r="I7800" s="24">
        <v>93938</v>
      </c>
      <c r="J7800" s="24">
        <v>164391</v>
      </c>
      <c r="K7800" s="24">
        <v>127624</v>
      </c>
      <c r="L7800" s="24">
        <v>223343</v>
      </c>
      <c r="M7800" s="24">
        <v>161219</v>
      </c>
      <c r="N7800" s="24">
        <v>282133</v>
      </c>
      <c r="O7800" s="24">
        <v>212078</v>
      </c>
      <c r="P7800" s="24">
        <v>371137</v>
      </c>
      <c r="Q7800" s="24">
        <v>262398</v>
      </c>
      <c r="R7800" s="24">
        <v>459197</v>
      </c>
      <c r="S7800" s="24">
        <v>295345</v>
      </c>
      <c r="T7800" s="24">
        <v>516854</v>
      </c>
      <c r="U7800" s="24">
        <v>327812</v>
      </c>
      <c r="V7800" s="24">
        <v>573670</v>
      </c>
    </row>
    <row r="7801" spans="1:22" x14ac:dyDescent="0.3">
      <c r="B7801" s="54" t="s">
        <v>620</v>
      </c>
      <c r="C7801" t="s">
        <v>612</v>
      </c>
      <c r="D7801" t="s">
        <v>174</v>
      </c>
      <c r="E7801" t="s">
        <v>582</v>
      </c>
      <c r="F7801" s="58" t="s">
        <v>381</v>
      </c>
      <c r="G7801" s="23">
        <v>4</v>
      </c>
      <c r="H7801" s="23" t="s">
        <v>29</v>
      </c>
      <c r="I7801" s="24">
        <v>106224</v>
      </c>
      <c r="J7801" s="24">
        <v>169958</v>
      </c>
      <c r="K7801" s="24">
        <v>148713</v>
      </c>
      <c r="L7801" s="24">
        <v>237941</v>
      </c>
      <c r="M7801" s="24">
        <v>191202</v>
      </c>
      <c r="N7801" s="24">
        <v>305924</v>
      </c>
      <c r="O7801" s="24">
        <v>254937</v>
      </c>
      <c r="P7801" s="24">
        <v>407899</v>
      </c>
      <c r="Q7801" s="24">
        <v>318671</v>
      </c>
      <c r="R7801" s="24">
        <v>509873</v>
      </c>
      <c r="S7801" s="24">
        <v>361160</v>
      </c>
      <c r="T7801" s="24">
        <v>577856</v>
      </c>
      <c r="U7801" s="24">
        <v>403650</v>
      </c>
      <c r="V7801" s="24">
        <v>645839</v>
      </c>
    </row>
    <row r="7802" spans="1:22" hidden="1" x14ac:dyDescent="0.3">
      <c r="A7802" s="55"/>
      <c r="B7802" s="55">
        <v>2023</v>
      </c>
      <c r="C7802" s="55" t="s">
        <v>560</v>
      </c>
      <c r="D7802" t="s">
        <v>151</v>
      </c>
      <c r="E7802" s="55" t="s">
        <v>562</v>
      </c>
      <c r="F7802" s="55" t="s">
        <v>491</v>
      </c>
      <c r="G7802" s="23">
        <v>1</v>
      </c>
      <c r="H7802" s="23" t="s">
        <v>14</v>
      </c>
      <c r="I7802" s="24">
        <v>117637</v>
      </c>
      <c r="J7802" s="24">
        <v>205865</v>
      </c>
      <c r="K7802" s="24">
        <v>152842</v>
      </c>
      <c r="L7802" s="24">
        <v>267474</v>
      </c>
      <c r="M7802" s="24">
        <v>182773</v>
      </c>
      <c r="N7802" s="24">
        <v>319853</v>
      </c>
      <c r="O7802" s="24">
        <v>218126</v>
      </c>
      <c r="P7802" s="24">
        <v>381720</v>
      </c>
      <c r="Q7802" s="24">
        <v>257485</v>
      </c>
      <c r="R7802" s="24">
        <v>450599</v>
      </c>
      <c r="S7802" s="24">
        <v>282521</v>
      </c>
      <c r="T7802" s="24">
        <v>494411</v>
      </c>
      <c r="U7802" s="24">
        <v>306132</v>
      </c>
      <c r="V7802" s="24">
        <v>535730</v>
      </c>
    </row>
    <row r="7803" spans="1:22" hidden="1" x14ac:dyDescent="0.3">
      <c r="A7803" s="55"/>
      <c r="B7803" s="55">
        <v>2023</v>
      </c>
      <c r="C7803" s="55" t="s">
        <v>560</v>
      </c>
      <c r="D7803" t="s">
        <v>151</v>
      </c>
      <c r="E7803" s="55" t="s">
        <v>562</v>
      </c>
      <c r="F7803" s="55" t="s">
        <v>491</v>
      </c>
      <c r="G7803" s="23">
        <v>2</v>
      </c>
      <c r="H7803" s="23" t="s">
        <v>30</v>
      </c>
      <c r="I7803" s="24">
        <v>97939</v>
      </c>
      <c r="J7803" s="24">
        <v>171393</v>
      </c>
      <c r="K7803" s="24">
        <v>130551</v>
      </c>
      <c r="L7803" s="24">
        <v>228464</v>
      </c>
      <c r="M7803" s="24">
        <v>160913</v>
      </c>
      <c r="N7803" s="24">
        <v>281598</v>
      </c>
      <c r="O7803" s="24">
        <v>202581</v>
      </c>
      <c r="P7803" s="24">
        <v>354516</v>
      </c>
      <c r="Q7803" s="24">
        <v>245115</v>
      </c>
      <c r="R7803" s="24">
        <v>428951</v>
      </c>
      <c r="S7803" s="24">
        <v>270695</v>
      </c>
      <c r="T7803" s="24">
        <v>473717</v>
      </c>
      <c r="U7803" s="24">
        <v>294664</v>
      </c>
      <c r="V7803" s="24">
        <v>515662</v>
      </c>
    </row>
    <row r="7804" spans="1:22" hidden="1" x14ac:dyDescent="0.3">
      <c r="A7804" s="55"/>
      <c r="B7804" s="55">
        <v>2023</v>
      </c>
      <c r="C7804" s="55" t="s">
        <v>560</v>
      </c>
      <c r="D7804" t="s">
        <v>151</v>
      </c>
      <c r="E7804" s="55" t="s">
        <v>562</v>
      </c>
      <c r="F7804" s="55" t="s">
        <v>491</v>
      </c>
      <c r="G7804" s="23">
        <v>3</v>
      </c>
      <c r="H7804" s="23" t="s">
        <v>31</v>
      </c>
      <c r="I7804" s="24">
        <v>89933</v>
      </c>
      <c r="J7804" s="24">
        <v>157383</v>
      </c>
      <c r="K7804" s="24">
        <v>124126</v>
      </c>
      <c r="L7804" s="24">
        <v>217220</v>
      </c>
      <c r="M7804" s="24">
        <v>157305</v>
      </c>
      <c r="N7804" s="24">
        <v>275283</v>
      </c>
      <c r="O7804" s="24">
        <v>205160</v>
      </c>
      <c r="P7804" s="24">
        <v>359029</v>
      </c>
      <c r="Q7804" s="24">
        <v>255499</v>
      </c>
      <c r="R7804" s="24">
        <v>447124</v>
      </c>
      <c r="S7804" s="24">
        <v>287403</v>
      </c>
      <c r="T7804" s="24">
        <v>502955</v>
      </c>
      <c r="U7804" s="24">
        <v>318798</v>
      </c>
      <c r="V7804" s="24">
        <v>557897</v>
      </c>
    </row>
    <row r="7805" spans="1:22" hidden="1" x14ac:dyDescent="0.3">
      <c r="A7805" s="55"/>
      <c r="B7805" s="55">
        <v>2023</v>
      </c>
      <c r="C7805" s="55" t="s">
        <v>560</v>
      </c>
      <c r="D7805" t="s">
        <v>151</v>
      </c>
      <c r="E7805" s="55" t="s">
        <v>562</v>
      </c>
      <c r="F7805" s="55" t="s">
        <v>491</v>
      </c>
      <c r="G7805" s="23">
        <v>4</v>
      </c>
      <c r="H7805" s="23" t="s">
        <v>29</v>
      </c>
      <c r="I7805" s="24">
        <v>101409</v>
      </c>
      <c r="J7805" s="24">
        <v>162254</v>
      </c>
      <c r="K7805" s="24">
        <v>141972</v>
      </c>
      <c r="L7805" s="24">
        <v>227155</v>
      </c>
      <c r="M7805" s="24">
        <v>182535</v>
      </c>
      <c r="N7805" s="24">
        <v>292057</v>
      </c>
      <c r="O7805" s="24">
        <v>243380</v>
      </c>
      <c r="P7805" s="24">
        <v>389409</v>
      </c>
      <c r="Q7805" s="24">
        <v>304226</v>
      </c>
      <c r="R7805" s="24">
        <v>486761</v>
      </c>
      <c r="S7805" s="24">
        <v>344789</v>
      </c>
      <c r="T7805" s="24">
        <v>551662</v>
      </c>
      <c r="U7805" s="24">
        <v>385352</v>
      </c>
      <c r="V7805" s="24">
        <v>616564</v>
      </c>
    </row>
    <row r="7806" spans="1:22" x14ac:dyDescent="0.3">
      <c r="B7806" s="54" t="s">
        <v>620</v>
      </c>
      <c r="C7806" t="s">
        <v>617</v>
      </c>
      <c r="D7806" t="s">
        <v>151</v>
      </c>
      <c r="E7806" t="s">
        <v>562</v>
      </c>
      <c r="F7806" s="58" t="s">
        <v>491</v>
      </c>
      <c r="G7806" s="23">
        <v>1</v>
      </c>
      <c r="H7806" s="23" t="s">
        <v>14</v>
      </c>
      <c r="I7806" s="24">
        <v>119748</v>
      </c>
      <c r="J7806" s="24">
        <v>209559</v>
      </c>
      <c r="K7806" s="24">
        <v>155355</v>
      </c>
      <c r="L7806" s="24">
        <v>271871</v>
      </c>
      <c r="M7806" s="24">
        <v>186254</v>
      </c>
      <c r="N7806" s="24">
        <v>325945</v>
      </c>
      <c r="O7806" s="24">
        <v>222702</v>
      </c>
      <c r="P7806" s="24">
        <v>389729</v>
      </c>
      <c r="Q7806" s="24">
        <v>262707</v>
      </c>
      <c r="R7806" s="24">
        <v>459738</v>
      </c>
      <c r="S7806" s="24">
        <v>288143</v>
      </c>
      <c r="T7806" s="24">
        <v>504251</v>
      </c>
      <c r="U7806" s="24">
        <v>311180</v>
      </c>
      <c r="V7806" s="24">
        <v>544565</v>
      </c>
    </row>
    <row r="7807" spans="1:22" x14ac:dyDescent="0.3">
      <c r="B7807" s="54" t="s">
        <v>620</v>
      </c>
      <c r="C7807" t="s">
        <v>617</v>
      </c>
      <c r="D7807" t="s">
        <v>151</v>
      </c>
      <c r="E7807" t="s">
        <v>562</v>
      </c>
      <c r="F7807" s="58" t="s">
        <v>491</v>
      </c>
      <c r="G7807" s="23">
        <v>2</v>
      </c>
      <c r="H7807" s="23" t="s">
        <v>30</v>
      </c>
      <c r="I7807" s="24">
        <v>103552</v>
      </c>
      <c r="J7807" s="24">
        <v>181216</v>
      </c>
      <c r="K7807" s="24">
        <v>136016</v>
      </c>
      <c r="L7807" s="24">
        <v>238027</v>
      </c>
      <c r="M7807" s="24">
        <v>165678</v>
      </c>
      <c r="N7807" s="24">
        <v>289936</v>
      </c>
      <c r="O7807" s="24">
        <v>203843</v>
      </c>
      <c r="P7807" s="24">
        <v>356725</v>
      </c>
      <c r="Q7807" s="24">
        <v>242801</v>
      </c>
      <c r="R7807" s="24">
        <v>424901</v>
      </c>
      <c r="S7807" s="24">
        <v>268285</v>
      </c>
      <c r="T7807" s="24">
        <v>469500</v>
      </c>
      <c r="U7807" s="24">
        <v>291689</v>
      </c>
      <c r="V7807" s="24">
        <v>510455</v>
      </c>
    </row>
    <row r="7808" spans="1:22" x14ac:dyDescent="0.3">
      <c r="B7808" s="54" t="s">
        <v>620</v>
      </c>
      <c r="C7808" t="s">
        <v>617</v>
      </c>
      <c r="D7808" t="s">
        <v>151</v>
      </c>
      <c r="E7808" t="s">
        <v>562</v>
      </c>
      <c r="F7808" s="58" t="s">
        <v>491</v>
      </c>
      <c r="G7808" s="23">
        <v>3</v>
      </c>
      <c r="H7808" s="23" t="s">
        <v>31</v>
      </c>
      <c r="I7808" s="24">
        <v>93584</v>
      </c>
      <c r="J7808" s="24">
        <v>163772</v>
      </c>
      <c r="K7808" s="24">
        <v>127168</v>
      </c>
      <c r="L7808" s="24">
        <v>222544</v>
      </c>
      <c r="M7808" s="24">
        <v>160660</v>
      </c>
      <c r="N7808" s="24">
        <v>281155</v>
      </c>
      <c r="O7808" s="24">
        <v>211362</v>
      </c>
      <c r="P7808" s="24">
        <v>369884</v>
      </c>
      <c r="Q7808" s="24">
        <v>261530</v>
      </c>
      <c r="R7808" s="24">
        <v>457677</v>
      </c>
      <c r="S7808" s="24">
        <v>294381</v>
      </c>
      <c r="T7808" s="24">
        <v>515166</v>
      </c>
      <c r="U7808" s="24">
        <v>326756</v>
      </c>
      <c r="V7808" s="24">
        <v>571824</v>
      </c>
    </row>
    <row r="7809" spans="1:22" x14ac:dyDescent="0.3">
      <c r="B7809" s="54" t="s">
        <v>620</v>
      </c>
      <c r="C7809" t="s">
        <v>617</v>
      </c>
      <c r="D7809" t="s">
        <v>151</v>
      </c>
      <c r="E7809" t="s">
        <v>562</v>
      </c>
      <c r="F7809" s="58" t="s">
        <v>491</v>
      </c>
      <c r="G7809" s="23">
        <v>4</v>
      </c>
      <c r="H7809" s="23" t="s">
        <v>29</v>
      </c>
      <c r="I7809" s="24">
        <v>105653</v>
      </c>
      <c r="J7809" s="24">
        <v>169046</v>
      </c>
      <c r="K7809" s="24">
        <v>147915</v>
      </c>
      <c r="L7809" s="24">
        <v>236664</v>
      </c>
      <c r="M7809" s="24">
        <v>190176</v>
      </c>
      <c r="N7809" s="24">
        <v>304282</v>
      </c>
      <c r="O7809" s="24">
        <v>253568</v>
      </c>
      <c r="P7809" s="24">
        <v>405709</v>
      </c>
      <c r="Q7809" s="24">
        <v>316960</v>
      </c>
      <c r="R7809" s="24">
        <v>507137</v>
      </c>
      <c r="S7809" s="24">
        <v>359222</v>
      </c>
      <c r="T7809" s="24">
        <v>574755</v>
      </c>
      <c r="U7809" s="24">
        <v>401483</v>
      </c>
      <c r="V7809" s="24">
        <v>642373</v>
      </c>
    </row>
    <row r="7810" spans="1:22" hidden="1" x14ac:dyDescent="0.3">
      <c r="A7810" s="55"/>
      <c r="B7810" s="55">
        <v>2023</v>
      </c>
      <c r="C7810" s="55" t="s">
        <v>551</v>
      </c>
      <c r="D7810" t="s">
        <v>173</v>
      </c>
      <c r="E7810" s="55" t="s">
        <v>558</v>
      </c>
      <c r="F7810" s="55" t="s">
        <v>413</v>
      </c>
      <c r="G7810" s="23">
        <v>1</v>
      </c>
      <c r="H7810" s="23" t="s">
        <v>14</v>
      </c>
      <c r="I7810" s="24">
        <v>116649</v>
      </c>
      <c r="J7810" s="24">
        <v>204136</v>
      </c>
      <c r="K7810" s="24">
        <v>151263</v>
      </c>
      <c r="L7810" s="24">
        <v>264711</v>
      </c>
      <c r="M7810" s="24">
        <v>180628</v>
      </c>
      <c r="N7810" s="24">
        <v>316100</v>
      </c>
      <c r="O7810" s="24">
        <v>215209</v>
      </c>
      <c r="P7810" s="24">
        <v>376616</v>
      </c>
      <c r="Q7810" s="24">
        <v>253790</v>
      </c>
      <c r="R7810" s="24">
        <v>444133</v>
      </c>
      <c r="S7810" s="24">
        <v>278360</v>
      </c>
      <c r="T7810" s="24">
        <v>487130</v>
      </c>
      <c r="U7810" s="24">
        <v>301432</v>
      </c>
      <c r="V7810" s="24">
        <v>527506</v>
      </c>
    </row>
    <row r="7811" spans="1:22" hidden="1" x14ac:dyDescent="0.3">
      <c r="A7811" s="55"/>
      <c r="B7811" s="55">
        <v>2023</v>
      </c>
      <c r="C7811" s="55" t="s">
        <v>551</v>
      </c>
      <c r="D7811" t="s">
        <v>173</v>
      </c>
      <c r="E7811" s="55" t="s">
        <v>558</v>
      </c>
      <c r="F7811" s="55" t="s">
        <v>413</v>
      </c>
      <c r="G7811" s="23">
        <v>2</v>
      </c>
      <c r="H7811" s="23" t="s">
        <v>30</v>
      </c>
      <c r="I7811" s="24">
        <v>98710</v>
      </c>
      <c r="J7811" s="24">
        <v>172742</v>
      </c>
      <c r="K7811" s="24">
        <v>130962</v>
      </c>
      <c r="L7811" s="24">
        <v>229184</v>
      </c>
      <c r="M7811" s="24">
        <v>160721</v>
      </c>
      <c r="N7811" s="24">
        <v>281261</v>
      </c>
      <c r="O7811" s="24">
        <v>201052</v>
      </c>
      <c r="P7811" s="24">
        <v>351841</v>
      </c>
      <c r="Q7811" s="24">
        <v>242525</v>
      </c>
      <c r="R7811" s="24">
        <v>424419</v>
      </c>
      <c r="S7811" s="24">
        <v>267590</v>
      </c>
      <c r="T7811" s="24">
        <v>468283</v>
      </c>
      <c r="U7811" s="24">
        <v>290989</v>
      </c>
      <c r="V7811" s="24">
        <v>509230</v>
      </c>
    </row>
    <row r="7812" spans="1:22" hidden="1" x14ac:dyDescent="0.3">
      <c r="A7812" s="55"/>
      <c r="B7812" s="55">
        <v>2023</v>
      </c>
      <c r="C7812" s="55" t="s">
        <v>551</v>
      </c>
      <c r="D7812" t="s">
        <v>173</v>
      </c>
      <c r="E7812" s="55" t="s">
        <v>558</v>
      </c>
      <c r="F7812" s="55" t="s">
        <v>413</v>
      </c>
      <c r="G7812" s="23">
        <v>3</v>
      </c>
      <c r="H7812" s="23" t="s">
        <v>31</v>
      </c>
      <c r="I7812" s="24">
        <v>91667</v>
      </c>
      <c r="J7812" s="24">
        <v>160416</v>
      </c>
      <c r="K7812" s="24">
        <v>126711</v>
      </c>
      <c r="L7812" s="24">
        <v>221745</v>
      </c>
      <c r="M7812" s="24">
        <v>160833</v>
      </c>
      <c r="N7812" s="24">
        <v>281458</v>
      </c>
      <c r="O7812" s="24">
        <v>210273</v>
      </c>
      <c r="P7812" s="24">
        <v>367978</v>
      </c>
      <c r="Q7812" s="24">
        <v>261976</v>
      </c>
      <c r="R7812" s="24">
        <v>458458</v>
      </c>
      <c r="S7812" s="24">
        <v>294937</v>
      </c>
      <c r="T7812" s="24">
        <v>516139</v>
      </c>
      <c r="U7812" s="24">
        <v>327434</v>
      </c>
      <c r="V7812" s="24">
        <v>573009</v>
      </c>
    </row>
    <row r="7813" spans="1:22" hidden="1" x14ac:dyDescent="0.3">
      <c r="A7813" s="55"/>
      <c r="B7813" s="55">
        <v>2023</v>
      </c>
      <c r="C7813" s="55" t="s">
        <v>551</v>
      </c>
      <c r="D7813" t="s">
        <v>173</v>
      </c>
      <c r="E7813" s="55" t="s">
        <v>558</v>
      </c>
      <c r="F7813" s="55" t="s">
        <v>413</v>
      </c>
      <c r="G7813" s="23">
        <v>4</v>
      </c>
      <c r="H7813" s="23" t="s">
        <v>29</v>
      </c>
      <c r="I7813" s="24">
        <v>100592</v>
      </c>
      <c r="J7813" s="24">
        <v>160948</v>
      </c>
      <c r="K7813" s="24">
        <v>140829</v>
      </c>
      <c r="L7813" s="24">
        <v>225327</v>
      </c>
      <c r="M7813" s="24">
        <v>181066</v>
      </c>
      <c r="N7813" s="24">
        <v>289706</v>
      </c>
      <c r="O7813" s="24">
        <v>241422</v>
      </c>
      <c r="P7813" s="24">
        <v>386275</v>
      </c>
      <c r="Q7813" s="24">
        <v>301777</v>
      </c>
      <c r="R7813" s="24">
        <v>482844</v>
      </c>
      <c r="S7813" s="24">
        <v>342014</v>
      </c>
      <c r="T7813" s="24">
        <v>547223</v>
      </c>
      <c r="U7813" s="24">
        <v>382251</v>
      </c>
      <c r="V7813" s="24">
        <v>611602</v>
      </c>
    </row>
    <row r="7814" spans="1:22" x14ac:dyDescent="0.3">
      <c r="B7814" s="54" t="s">
        <v>620</v>
      </c>
      <c r="C7814" t="s">
        <v>608</v>
      </c>
      <c r="D7814" t="s">
        <v>173</v>
      </c>
      <c r="E7814" t="s">
        <v>558</v>
      </c>
      <c r="F7814" s="58" t="s">
        <v>413</v>
      </c>
      <c r="G7814" s="23">
        <v>1</v>
      </c>
      <c r="H7814" s="23" t="s">
        <v>14</v>
      </c>
      <c r="I7814" s="24">
        <v>116302</v>
      </c>
      <c r="J7814" s="24">
        <v>203529</v>
      </c>
      <c r="K7814" s="24">
        <v>150614</v>
      </c>
      <c r="L7814" s="24">
        <v>263574</v>
      </c>
      <c r="M7814" s="24">
        <v>180392</v>
      </c>
      <c r="N7814" s="24">
        <v>315686</v>
      </c>
      <c r="O7814" s="24">
        <v>215425</v>
      </c>
      <c r="P7814" s="24">
        <v>376994</v>
      </c>
      <c r="Q7814" s="24">
        <v>253892</v>
      </c>
      <c r="R7814" s="24">
        <v>444312</v>
      </c>
      <c r="S7814" s="24">
        <v>278374</v>
      </c>
      <c r="T7814" s="24">
        <v>487155</v>
      </c>
      <c r="U7814" s="24">
        <v>300376</v>
      </c>
      <c r="V7814" s="24">
        <v>525657</v>
      </c>
    </row>
    <row r="7815" spans="1:22" x14ac:dyDescent="0.3">
      <c r="B7815" s="54" t="s">
        <v>620</v>
      </c>
      <c r="C7815" t="s">
        <v>608</v>
      </c>
      <c r="D7815" t="s">
        <v>173</v>
      </c>
      <c r="E7815" t="s">
        <v>558</v>
      </c>
      <c r="F7815" s="58" t="s">
        <v>413</v>
      </c>
      <c r="G7815" s="23">
        <v>2</v>
      </c>
      <c r="H7815" s="23" t="s">
        <v>30</v>
      </c>
      <c r="I7815" s="24">
        <v>101713</v>
      </c>
      <c r="J7815" s="24">
        <v>177997</v>
      </c>
      <c r="K7815" s="24">
        <v>133193</v>
      </c>
      <c r="L7815" s="24">
        <v>233088</v>
      </c>
      <c r="M7815" s="24">
        <v>161856</v>
      </c>
      <c r="N7815" s="24">
        <v>283249</v>
      </c>
      <c r="O7815" s="24">
        <v>198437</v>
      </c>
      <c r="P7815" s="24">
        <v>347264</v>
      </c>
      <c r="Q7815" s="24">
        <v>235960</v>
      </c>
      <c r="R7815" s="24">
        <v>412931</v>
      </c>
      <c r="S7815" s="24">
        <v>260546</v>
      </c>
      <c r="T7815" s="24">
        <v>455956</v>
      </c>
      <c r="U7815" s="24">
        <v>283011</v>
      </c>
      <c r="V7815" s="24">
        <v>495268</v>
      </c>
    </row>
    <row r="7816" spans="1:22" x14ac:dyDescent="0.3">
      <c r="B7816" s="54" t="s">
        <v>620</v>
      </c>
      <c r="C7816" t="s">
        <v>608</v>
      </c>
      <c r="D7816" t="s">
        <v>173</v>
      </c>
      <c r="E7816" t="s">
        <v>558</v>
      </c>
      <c r="F7816" s="58" t="s">
        <v>413</v>
      </c>
      <c r="G7816" s="23">
        <v>3</v>
      </c>
      <c r="H7816" s="23" t="s">
        <v>31</v>
      </c>
      <c r="I7816" s="24">
        <v>93240</v>
      </c>
      <c r="J7816" s="24">
        <v>163170</v>
      </c>
      <c r="K7816" s="24">
        <v>127068</v>
      </c>
      <c r="L7816" s="24">
        <v>222369</v>
      </c>
      <c r="M7816" s="24">
        <v>160814</v>
      </c>
      <c r="N7816" s="24">
        <v>281424</v>
      </c>
      <c r="O7816" s="24">
        <v>211850</v>
      </c>
      <c r="P7816" s="24">
        <v>370738</v>
      </c>
      <c r="Q7816" s="24">
        <v>262405</v>
      </c>
      <c r="R7816" s="24">
        <v>459208</v>
      </c>
      <c r="S7816" s="24">
        <v>295573</v>
      </c>
      <c r="T7816" s="24">
        <v>517252</v>
      </c>
      <c r="U7816" s="24">
        <v>328313</v>
      </c>
      <c r="V7816" s="24">
        <v>574547</v>
      </c>
    </row>
    <row r="7817" spans="1:22" x14ac:dyDescent="0.3">
      <c r="B7817" s="54" t="s">
        <v>620</v>
      </c>
      <c r="C7817" t="s">
        <v>608</v>
      </c>
      <c r="D7817" t="s">
        <v>173</v>
      </c>
      <c r="E7817" t="s">
        <v>558</v>
      </c>
      <c r="F7817" s="58" t="s">
        <v>413</v>
      </c>
      <c r="G7817" s="23">
        <v>4</v>
      </c>
      <c r="H7817" s="23" t="s">
        <v>29</v>
      </c>
      <c r="I7817" s="24">
        <v>102642</v>
      </c>
      <c r="J7817" s="24">
        <v>164227</v>
      </c>
      <c r="K7817" s="24">
        <v>143698</v>
      </c>
      <c r="L7817" s="24">
        <v>229917</v>
      </c>
      <c r="M7817" s="24">
        <v>184755</v>
      </c>
      <c r="N7817" s="24">
        <v>295608</v>
      </c>
      <c r="O7817" s="24">
        <v>246340</v>
      </c>
      <c r="P7817" s="24">
        <v>394144</v>
      </c>
      <c r="Q7817" s="24">
        <v>307925</v>
      </c>
      <c r="R7817" s="24">
        <v>492680</v>
      </c>
      <c r="S7817" s="24">
        <v>348982</v>
      </c>
      <c r="T7817" s="24">
        <v>558371</v>
      </c>
      <c r="U7817" s="24">
        <v>390038</v>
      </c>
      <c r="V7817" s="24">
        <v>624061</v>
      </c>
    </row>
    <row r="7818" spans="1:22" hidden="1" x14ac:dyDescent="0.3">
      <c r="A7818" s="55"/>
      <c r="B7818" s="55">
        <v>2023</v>
      </c>
      <c r="C7818" s="55" t="s">
        <v>533</v>
      </c>
      <c r="D7818" t="s">
        <v>180</v>
      </c>
      <c r="E7818" s="55" t="s">
        <v>537</v>
      </c>
      <c r="F7818" s="55" t="s">
        <v>348</v>
      </c>
      <c r="G7818" s="23">
        <v>1</v>
      </c>
      <c r="H7818" s="23" t="s">
        <v>14</v>
      </c>
      <c r="I7818" s="24">
        <v>121962</v>
      </c>
      <c r="J7818" s="24">
        <v>213434</v>
      </c>
      <c r="K7818" s="24">
        <v>158334</v>
      </c>
      <c r="L7818" s="24">
        <v>277085</v>
      </c>
      <c r="M7818" s="24">
        <v>189230</v>
      </c>
      <c r="N7818" s="24">
        <v>331153</v>
      </c>
      <c r="O7818" s="24">
        <v>225678</v>
      </c>
      <c r="P7818" s="24">
        <v>394937</v>
      </c>
      <c r="Q7818" s="24">
        <v>266292</v>
      </c>
      <c r="R7818" s="24">
        <v>466011</v>
      </c>
      <c r="S7818" s="24">
        <v>292138</v>
      </c>
      <c r="T7818" s="24">
        <v>511241</v>
      </c>
      <c r="U7818" s="24">
        <v>316470</v>
      </c>
      <c r="V7818" s="24">
        <v>553823</v>
      </c>
    </row>
    <row r="7819" spans="1:22" hidden="1" x14ac:dyDescent="0.3">
      <c r="A7819" s="55"/>
      <c r="B7819" s="55">
        <v>2023</v>
      </c>
      <c r="C7819" s="55" t="s">
        <v>533</v>
      </c>
      <c r="D7819" t="s">
        <v>180</v>
      </c>
      <c r="E7819" s="55" t="s">
        <v>537</v>
      </c>
      <c r="F7819" s="55" t="s">
        <v>348</v>
      </c>
      <c r="G7819" s="23">
        <v>2</v>
      </c>
      <c r="H7819" s="23" t="s">
        <v>30</v>
      </c>
      <c r="I7819" s="24">
        <v>102226</v>
      </c>
      <c r="J7819" s="24">
        <v>178896</v>
      </c>
      <c r="K7819" s="24">
        <v>136000</v>
      </c>
      <c r="L7819" s="24">
        <v>238001</v>
      </c>
      <c r="M7819" s="24">
        <v>167329</v>
      </c>
      <c r="N7819" s="24">
        <v>292825</v>
      </c>
      <c r="O7819" s="24">
        <v>210103</v>
      </c>
      <c r="P7819" s="24">
        <v>367681</v>
      </c>
      <c r="Q7819" s="24">
        <v>253898</v>
      </c>
      <c r="R7819" s="24">
        <v>444322</v>
      </c>
      <c r="S7819" s="24">
        <v>280289</v>
      </c>
      <c r="T7819" s="24">
        <v>490507</v>
      </c>
      <c r="U7819" s="24">
        <v>304981</v>
      </c>
      <c r="V7819" s="24">
        <v>533716</v>
      </c>
    </row>
    <row r="7820" spans="1:22" hidden="1" x14ac:dyDescent="0.3">
      <c r="A7820" s="55"/>
      <c r="B7820" s="55">
        <v>2023</v>
      </c>
      <c r="C7820" s="55" t="s">
        <v>533</v>
      </c>
      <c r="D7820" t="s">
        <v>180</v>
      </c>
      <c r="E7820" s="55" t="s">
        <v>537</v>
      </c>
      <c r="F7820" s="55" t="s">
        <v>348</v>
      </c>
      <c r="G7820" s="23">
        <v>3</v>
      </c>
      <c r="H7820" s="23" t="s">
        <v>31</v>
      </c>
      <c r="I7820" s="24">
        <v>94312</v>
      </c>
      <c r="J7820" s="24">
        <v>165046</v>
      </c>
      <c r="K7820" s="24">
        <v>130252</v>
      </c>
      <c r="L7820" s="24">
        <v>227941</v>
      </c>
      <c r="M7820" s="24">
        <v>165177</v>
      </c>
      <c r="N7820" s="24">
        <v>289060</v>
      </c>
      <c r="O7820" s="24">
        <v>215648</v>
      </c>
      <c r="P7820" s="24">
        <v>377383</v>
      </c>
      <c r="Q7820" s="24">
        <v>268607</v>
      </c>
      <c r="R7820" s="24">
        <v>470063</v>
      </c>
      <c r="S7820" s="24">
        <v>302255</v>
      </c>
      <c r="T7820" s="24">
        <v>528946</v>
      </c>
      <c r="U7820" s="24">
        <v>335393</v>
      </c>
      <c r="V7820" s="24">
        <v>586937</v>
      </c>
    </row>
    <row r="7821" spans="1:22" hidden="1" x14ac:dyDescent="0.3">
      <c r="A7821" s="55"/>
      <c r="B7821" s="55">
        <v>2023</v>
      </c>
      <c r="C7821" s="55" t="s">
        <v>533</v>
      </c>
      <c r="D7821" t="s">
        <v>180</v>
      </c>
      <c r="E7821" s="55" t="s">
        <v>537</v>
      </c>
      <c r="F7821" s="55" t="s">
        <v>348</v>
      </c>
      <c r="G7821" s="23">
        <v>4</v>
      </c>
      <c r="H7821" s="23" t="s">
        <v>29</v>
      </c>
      <c r="I7821" s="24">
        <v>105152</v>
      </c>
      <c r="J7821" s="24">
        <v>168244</v>
      </c>
      <c r="K7821" s="24">
        <v>147213</v>
      </c>
      <c r="L7821" s="24">
        <v>235541</v>
      </c>
      <c r="M7821" s="24">
        <v>189274</v>
      </c>
      <c r="N7821" s="24">
        <v>302839</v>
      </c>
      <c r="O7821" s="24">
        <v>252366</v>
      </c>
      <c r="P7821" s="24">
        <v>403785</v>
      </c>
      <c r="Q7821" s="24">
        <v>315457</v>
      </c>
      <c r="R7821" s="24">
        <v>504731</v>
      </c>
      <c r="S7821" s="24">
        <v>357518</v>
      </c>
      <c r="T7821" s="24">
        <v>572029</v>
      </c>
      <c r="U7821" s="24">
        <v>399579</v>
      </c>
      <c r="V7821" s="24">
        <v>639326</v>
      </c>
    </row>
    <row r="7822" spans="1:22" x14ac:dyDescent="0.3">
      <c r="B7822" s="54" t="s">
        <v>620</v>
      </c>
      <c r="C7822" t="s">
        <v>609</v>
      </c>
      <c r="D7822" t="s">
        <v>180</v>
      </c>
      <c r="E7822" t="s">
        <v>537</v>
      </c>
      <c r="F7822" s="58" t="s">
        <v>348</v>
      </c>
      <c r="G7822" s="23">
        <v>1</v>
      </c>
      <c r="H7822" s="23" t="s">
        <v>14</v>
      </c>
      <c r="I7822" s="24">
        <v>121065</v>
      </c>
      <c r="J7822" s="24">
        <v>211864</v>
      </c>
      <c r="K7822" s="24">
        <v>157064</v>
      </c>
      <c r="L7822" s="24">
        <v>274862</v>
      </c>
      <c r="M7822" s="24">
        <v>188304</v>
      </c>
      <c r="N7822" s="24">
        <v>329532</v>
      </c>
      <c r="O7822" s="24">
        <v>225154</v>
      </c>
      <c r="P7822" s="24">
        <v>394019</v>
      </c>
      <c r="Q7822" s="24">
        <v>265599</v>
      </c>
      <c r="R7822" s="24">
        <v>464798</v>
      </c>
      <c r="S7822" s="24">
        <v>291315</v>
      </c>
      <c r="T7822" s="24">
        <v>509802</v>
      </c>
      <c r="U7822" s="24">
        <v>314606</v>
      </c>
      <c r="V7822" s="24">
        <v>550561</v>
      </c>
    </row>
    <row r="7823" spans="1:22" x14ac:dyDescent="0.3">
      <c r="B7823" s="54" t="s">
        <v>620</v>
      </c>
      <c r="C7823" t="s">
        <v>609</v>
      </c>
      <c r="D7823" t="s">
        <v>180</v>
      </c>
      <c r="E7823" t="s">
        <v>537</v>
      </c>
      <c r="F7823" s="58" t="s">
        <v>348</v>
      </c>
      <c r="G7823" s="23">
        <v>2</v>
      </c>
      <c r="H7823" s="23" t="s">
        <v>30</v>
      </c>
      <c r="I7823" s="24">
        <v>104689</v>
      </c>
      <c r="J7823" s="24">
        <v>183206</v>
      </c>
      <c r="K7823" s="24">
        <v>137510</v>
      </c>
      <c r="L7823" s="24">
        <v>240643</v>
      </c>
      <c r="M7823" s="24">
        <v>167499</v>
      </c>
      <c r="N7823" s="24">
        <v>293122</v>
      </c>
      <c r="O7823" s="24">
        <v>206085</v>
      </c>
      <c r="P7823" s="24">
        <v>360648</v>
      </c>
      <c r="Q7823" s="24">
        <v>245472</v>
      </c>
      <c r="R7823" s="24">
        <v>429575</v>
      </c>
      <c r="S7823" s="24">
        <v>271237</v>
      </c>
      <c r="T7823" s="24">
        <v>474664</v>
      </c>
      <c r="U7823" s="24">
        <v>294898</v>
      </c>
      <c r="V7823" s="24">
        <v>516071</v>
      </c>
    </row>
    <row r="7824" spans="1:22" x14ac:dyDescent="0.3">
      <c r="B7824" s="54" t="s">
        <v>620</v>
      </c>
      <c r="C7824" t="s">
        <v>609</v>
      </c>
      <c r="D7824" t="s">
        <v>180</v>
      </c>
      <c r="E7824" t="s">
        <v>537</v>
      </c>
      <c r="F7824" s="58" t="s">
        <v>348</v>
      </c>
      <c r="G7824" s="23">
        <v>3</v>
      </c>
      <c r="H7824" s="23" t="s">
        <v>31</v>
      </c>
      <c r="I7824" s="24">
        <v>94610</v>
      </c>
      <c r="J7824" s="24">
        <v>165567</v>
      </c>
      <c r="K7824" s="24">
        <v>128561</v>
      </c>
      <c r="L7824" s="24">
        <v>224982</v>
      </c>
      <c r="M7824" s="24">
        <v>162420</v>
      </c>
      <c r="N7824" s="24">
        <v>284235</v>
      </c>
      <c r="O7824" s="24">
        <v>213677</v>
      </c>
      <c r="P7824" s="24">
        <v>373934</v>
      </c>
      <c r="Q7824" s="24">
        <v>264393</v>
      </c>
      <c r="R7824" s="24">
        <v>462688</v>
      </c>
      <c r="S7824" s="24">
        <v>297604</v>
      </c>
      <c r="T7824" s="24">
        <v>520806</v>
      </c>
      <c r="U7824" s="24">
        <v>330334</v>
      </c>
      <c r="V7824" s="24">
        <v>578084</v>
      </c>
    </row>
    <row r="7825" spans="1:22" x14ac:dyDescent="0.3">
      <c r="B7825" s="54" t="s">
        <v>620</v>
      </c>
      <c r="C7825" t="s">
        <v>609</v>
      </c>
      <c r="D7825" t="s">
        <v>180</v>
      </c>
      <c r="E7825" t="s">
        <v>537</v>
      </c>
      <c r="F7825" s="58" t="s">
        <v>348</v>
      </c>
      <c r="G7825" s="23">
        <v>4</v>
      </c>
      <c r="H7825" s="23" t="s">
        <v>29</v>
      </c>
      <c r="I7825" s="24">
        <v>106816</v>
      </c>
      <c r="J7825" s="24">
        <v>170905</v>
      </c>
      <c r="K7825" s="24">
        <v>149542</v>
      </c>
      <c r="L7825" s="24">
        <v>239267</v>
      </c>
      <c r="M7825" s="24">
        <v>192268</v>
      </c>
      <c r="N7825" s="24">
        <v>307629</v>
      </c>
      <c r="O7825" s="24">
        <v>256358</v>
      </c>
      <c r="P7825" s="24">
        <v>410172</v>
      </c>
      <c r="Q7825" s="24">
        <v>320447</v>
      </c>
      <c r="R7825" s="24">
        <v>512715</v>
      </c>
      <c r="S7825" s="24">
        <v>363173</v>
      </c>
      <c r="T7825" s="24">
        <v>581077</v>
      </c>
      <c r="U7825" s="24">
        <v>405899</v>
      </c>
      <c r="V7825" s="24">
        <v>649439</v>
      </c>
    </row>
    <row r="7826" spans="1:22" hidden="1" x14ac:dyDescent="0.3">
      <c r="A7826" s="55"/>
      <c r="B7826" s="55">
        <v>2023</v>
      </c>
      <c r="C7826" s="55" t="s">
        <v>184</v>
      </c>
      <c r="D7826" t="s">
        <v>93</v>
      </c>
      <c r="E7826" s="55" t="s">
        <v>528</v>
      </c>
      <c r="F7826" s="55" t="s">
        <v>401</v>
      </c>
      <c r="G7826" s="23">
        <v>1</v>
      </c>
      <c r="H7826" s="23" t="s">
        <v>14</v>
      </c>
      <c r="I7826" s="24">
        <v>136810</v>
      </c>
      <c r="J7826" s="24">
        <v>239417</v>
      </c>
      <c r="K7826" s="24">
        <v>177663</v>
      </c>
      <c r="L7826" s="24">
        <v>310910</v>
      </c>
      <c r="M7826" s="24">
        <v>212377</v>
      </c>
      <c r="N7826" s="24">
        <v>371659</v>
      </c>
      <c r="O7826" s="24">
        <v>253347</v>
      </c>
      <c r="P7826" s="24">
        <v>443356</v>
      </c>
      <c r="Q7826" s="24">
        <v>298985</v>
      </c>
      <c r="R7826" s="24">
        <v>523224</v>
      </c>
      <c r="S7826" s="24">
        <v>328023</v>
      </c>
      <c r="T7826" s="24">
        <v>574041</v>
      </c>
      <c r="U7826" s="24">
        <v>355379</v>
      </c>
      <c r="V7826" s="24">
        <v>621913</v>
      </c>
    </row>
    <row r="7827" spans="1:22" hidden="1" x14ac:dyDescent="0.3">
      <c r="A7827" s="55"/>
      <c r="B7827" s="55">
        <v>2023</v>
      </c>
      <c r="C7827" s="55" t="s">
        <v>184</v>
      </c>
      <c r="D7827" t="s">
        <v>93</v>
      </c>
      <c r="E7827" s="55" t="s">
        <v>528</v>
      </c>
      <c r="F7827" s="55" t="s">
        <v>401</v>
      </c>
      <c r="G7827" s="23">
        <v>2</v>
      </c>
      <c r="H7827" s="23" t="s">
        <v>30</v>
      </c>
      <c r="I7827" s="24">
        <v>114386</v>
      </c>
      <c r="J7827" s="24">
        <v>200175</v>
      </c>
      <c r="K7827" s="24">
        <v>152287</v>
      </c>
      <c r="L7827" s="24">
        <v>266502</v>
      </c>
      <c r="M7827" s="24">
        <v>187492</v>
      </c>
      <c r="N7827" s="24">
        <v>328111</v>
      </c>
      <c r="O7827" s="24">
        <v>235650</v>
      </c>
      <c r="P7827" s="24">
        <v>412388</v>
      </c>
      <c r="Q7827" s="24">
        <v>284903</v>
      </c>
      <c r="R7827" s="24">
        <v>498580</v>
      </c>
      <c r="S7827" s="24">
        <v>314561</v>
      </c>
      <c r="T7827" s="24">
        <v>550482</v>
      </c>
      <c r="U7827" s="24">
        <v>342324</v>
      </c>
      <c r="V7827" s="24">
        <v>599068</v>
      </c>
    </row>
    <row r="7828" spans="1:22" hidden="1" x14ac:dyDescent="0.3">
      <c r="A7828" s="55"/>
      <c r="B7828" s="55">
        <v>2023</v>
      </c>
      <c r="C7828" s="55" t="s">
        <v>184</v>
      </c>
      <c r="D7828" t="s">
        <v>93</v>
      </c>
      <c r="E7828" s="55" t="s">
        <v>528</v>
      </c>
      <c r="F7828" s="55" t="s">
        <v>401</v>
      </c>
      <c r="G7828" s="23">
        <v>3</v>
      </c>
      <c r="H7828" s="23" t="s">
        <v>31</v>
      </c>
      <c r="I7828" s="24">
        <v>105348</v>
      </c>
      <c r="J7828" s="24">
        <v>184358</v>
      </c>
      <c r="K7828" s="24">
        <v>145459</v>
      </c>
      <c r="L7828" s="24">
        <v>254554</v>
      </c>
      <c r="M7828" s="24">
        <v>184417</v>
      </c>
      <c r="N7828" s="24">
        <v>322730</v>
      </c>
      <c r="O7828" s="24">
        <v>240676</v>
      </c>
      <c r="P7828" s="24">
        <v>421183</v>
      </c>
      <c r="Q7828" s="24">
        <v>299763</v>
      </c>
      <c r="R7828" s="24">
        <v>524586</v>
      </c>
      <c r="S7828" s="24">
        <v>337270</v>
      </c>
      <c r="T7828" s="24">
        <v>590222</v>
      </c>
      <c r="U7828" s="24">
        <v>374197</v>
      </c>
      <c r="V7828" s="24">
        <v>654845</v>
      </c>
    </row>
    <row r="7829" spans="1:22" hidden="1" x14ac:dyDescent="0.3">
      <c r="A7829" s="55"/>
      <c r="B7829" s="55">
        <v>2023</v>
      </c>
      <c r="C7829" s="55" t="s">
        <v>184</v>
      </c>
      <c r="D7829" t="s">
        <v>93</v>
      </c>
      <c r="E7829" s="55" t="s">
        <v>528</v>
      </c>
      <c r="F7829" s="55" t="s">
        <v>401</v>
      </c>
      <c r="G7829" s="23">
        <v>4</v>
      </c>
      <c r="H7829" s="23" t="s">
        <v>29</v>
      </c>
      <c r="I7829" s="24">
        <v>117947</v>
      </c>
      <c r="J7829" s="24">
        <v>188716</v>
      </c>
      <c r="K7829" s="24">
        <v>165126</v>
      </c>
      <c r="L7829" s="24">
        <v>264202</v>
      </c>
      <c r="M7829" s="24">
        <v>212305</v>
      </c>
      <c r="N7829" s="24">
        <v>339688</v>
      </c>
      <c r="O7829" s="24">
        <v>283073</v>
      </c>
      <c r="P7829" s="24">
        <v>452917</v>
      </c>
      <c r="Q7829" s="24">
        <v>353842</v>
      </c>
      <c r="R7829" s="24">
        <v>566147</v>
      </c>
      <c r="S7829" s="24">
        <v>401021</v>
      </c>
      <c r="T7829" s="24">
        <v>641633</v>
      </c>
      <c r="U7829" s="24">
        <v>448200</v>
      </c>
      <c r="V7829" s="24">
        <v>717119</v>
      </c>
    </row>
    <row r="7830" spans="1:22" hidden="1" x14ac:dyDescent="0.3">
      <c r="A7830" s="55"/>
      <c r="B7830" s="55">
        <v>2023</v>
      </c>
      <c r="C7830" s="55" t="s">
        <v>560</v>
      </c>
      <c r="D7830" t="s">
        <v>88</v>
      </c>
      <c r="E7830" s="55" t="s">
        <v>561</v>
      </c>
      <c r="F7830" s="55" t="s">
        <v>401</v>
      </c>
      <c r="G7830" s="23">
        <v>1</v>
      </c>
      <c r="H7830" s="23" t="s">
        <v>14</v>
      </c>
      <c r="I7830" s="24">
        <v>129832</v>
      </c>
      <c r="J7830" s="24">
        <v>227205</v>
      </c>
      <c r="K7830" s="24">
        <v>168454</v>
      </c>
      <c r="L7830" s="24">
        <v>294795</v>
      </c>
      <c r="M7830" s="24">
        <v>201240</v>
      </c>
      <c r="N7830" s="24">
        <v>352170</v>
      </c>
      <c r="O7830" s="24">
        <v>239884</v>
      </c>
      <c r="P7830" s="24">
        <v>419796</v>
      </c>
      <c r="Q7830" s="24">
        <v>282971</v>
      </c>
      <c r="R7830" s="24">
        <v>495199</v>
      </c>
      <c r="S7830" s="24">
        <v>310401</v>
      </c>
      <c r="T7830" s="24">
        <v>543201</v>
      </c>
      <c r="U7830" s="24">
        <v>336191</v>
      </c>
      <c r="V7830" s="24">
        <v>588335</v>
      </c>
    </row>
    <row r="7831" spans="1:22" hidden="1" x14ac:dyDescent="0.3">
      <c r="A7831" s="55"/>
      <c r="B7831" s="55">
        <v>2023</v>
      </c>
      <c r="C7831" s="55" t="s">
        <v>560</v>
      </c>
      <c r="D7831" t="s">
        <v>88</v>
      </c>
      <c r="E7831" s="55" t="s">
        <v>561</v>
      </c>
      <c r="F7831" s="55" t="s">
        <v>401</v>
      </c>
      <c r="G7831" s="23">
        <v>2</v>
      </c>
      <c r="H7831" s="23" t="s">
        <v>30</v>
      </c>
      <c r="I7831" s="24">
        <v>109346</v>
      </c>
      <c r="J7831" s="24">
        <v>191355</v>
      </c>
      <c r="K7831" s="24">
        <v>145271</v>
      </c>
      <c r="L7831" s="24">
        <v>254224</v>
      </c>
      <c r="M7831" s="24">
        <v>178506</v>
      </c>
      <c r="N7831" s="24">
        <v>312386</v>
      </c>
      <c r="O7831" s="24">
        <v>223717</v>
      </c>
      <c r="P7831" s="24">
        <v>391505</v>
      </c>
      <c r="Q7831" s="24">
        <v>270106</v>
      </c>
      <c r="R7831" s="24">
        <v>472686</v>
      </c>
      <c r="S7831" s="24">
        <v>298102</v>
      </c>
      <c r="T7831" s="24">
        <v>521678</v>
      </c>
      <c r="U7831" s="24">
        <v>324265</v>
      </c>
      <c r="V7831" s="24">
        <v>567464</v>
      </c>
    </row>
    <row r="7832" spans="1:22" hidden="1" x14ac:dyDescent="0.3">
      <c r="A7832" s="55"/>
      <c r="B7832" s="55">
        <v>2023</v>
      </c>
      <c r="C7832" s="55" t="s">
        <v>560</v>
      </c>
      <c r="D7832" t="s">
        <v>88</v>
      </c>
      <c r="E7832" s="55" t="s">
        <v>561</v>
      </c>
      <c r="F7832" s="55" t="s">
        <v>401</v>
      </c>
      <c r="G7832" s="23">
        <v>3</v>
      </c>
      <c r="H7832" s="23" t="s">
        <v>31</v>
      </c>
      <c r="I7832" s="24">
        <v>101215</v>
      </c>
      <c r="J7832" s="24">
        <v>177125</v>
      </c>
      <c r="K7832" s="24">
        <v>139848</v>
      </c>
      <c r="L7832" s="24">
        <v>244734</v>
      </c>
      <c r="M7832" s="24">
        <v>177428</v>
      </c>
      <c r="N7832" s="24">
        <v>310499</v>
      </c>
      <c r="O7832" s="24">
        <v>231808</v>
      </c>
      <c r="P7832" s="24">
        <v>405663</v>
      </c>
      <c r="Q7832" s="24">
        <v>288771</v>
      </c>
      <c r="R7832" s="24">
        <v>505349</v>
      </c>
      <c r="S7832" s="24">
        <v>325025</v>
      </c>
      <c r="T7832" s="24">
        <v>568793</v>
      </c>
      <c r="U7832" s="24">
        <v>360749</v>
      </c>
      <c r="V7832" s="24">
        <v>631311</v>
      </c>
    </row>
    <row r="7833" spans="1:22" hidden="1" x14ac:dyDescent="0.3">
      <c r="A7833" s="55"/>
      <c r="B7833" s="55">
        <v>2023</v>
      </c>
      <c r="C7833" s="55" t="s">
        <v>560</v>
      </c>
      <c r="D7833" t="s">
        <v>88</v>
      </c>
      <c r="E7833" s="55" t="s">
        <v>561</v>
      </c>
      <c r="F7833" s="55" t="s">
        <v>401</v>
      </c>
      <c r="G7833" s="23">
        <v>4</v>
      </c>
      <c r="H7833" s="23" t="s">
        <v>29</v>
      </c>
      <c r="I7833" s="24">
        <v>111949</v>
      </c>
      <c r="J7833" s="24">
        <v>179118</v>
      </c>
      <c r="K7833" s="24">
        <v>156729</v>
      </c>
      <c r="L7833" s="24">
        <v>250766</v>
      </c>
      <c r="M7833" s="24">
        <v>201508</v>
      </c>
      <c r="N7833" s="24">
        <v>322413</v>
      </c>
      <c r="O7833" s="24">
        <v>268677</v>
      </c>
      <c r="P7833" s="24">
        <v>429884</v>
      </c>
      <c r="Q7833" s="24">
        <v>335847</v>
      </c>
      <c r="R7833" s="24">
        <v>537355</v>
      </c>
      <c r="S7833" s="24">
        <v>380626</v>
      </c>
      <c r="T7833" s="24">
        <v>609002</v>
      </c>
      <c r="U7833" s="24">
        <v>425406</v>
      </c>
      <c r="V7833" s="24">
        <v>680650</v>
      </c>
    </row>
    <row r="7834" spans="1:22" hidden="1" x14ac:dyDescent="0.3">
      <c r="A7834" s="55"/>
      <c r="B7834" s="55">
        <v>2023</v>
      </c>
      <c r="C7834" s="55" t="s">
        <v>560</v>
      </c>
      <c r="D7834" t="s">
        <v>10</v>
      </c>
      <c r="E7834" s="55" t="s">
        <v>565</v>
      </c>
      <c r="F7834" s="55" t="s">
        <v>401</v>
      </c>
      <c r="G7834" s="23">
        <v>1</v>
      </c>
      <c r="H7834" s="23" t="s">
        <v>14</v>
      </c>
      <c r="I7834" s="24">
        <v>116341</v>
      </c>
      <c r="J7834" s="24">
        <v>203596</v>
      </c>
      <c r="K7834" s="24">
        <v>151125</v>
      </c>
      <c r="L7834" s="24">
        <v>264468</v>
      </c>
      <c r="M7834" s="24">
        <v>180691</v>
      </c>
      <c r="N7834" s="24">
        <v>316209</v>
      </c>
      <c r="O7834" s="24">
        <v>215601</v>
      </c>
      <c r="P7834" s="24">
        <v>377302</v>
      </c>
      <c r="Q7834" s="24">
        <v>254477</v>
      </c>
      <c r="R7834" s="24">
        <v>445335</v>
      </c>
      <c r="S7834" s="24">
        <v>279208</v>
      </c>
      <c r="T7834" s="24">
        <v>488615</v>
      </c>
      <c r="U7834" s="24">
        <v>302521</v>
      </c>
      <c r="V7834" s="24">
        <v>529412</v>
      </c>
    </row>
    <row r="7835" spans="1:22" hidden="1" x14ac:dyDescent="0.3">
      <c r="A7835" s="55"/>
      <c r="B7835" s="55">
        <v>2023</v>
      </c>
      <c r="C7835" s="55" t="s">
        <v>560</v>
      </c>
      <c r="D7835" t="s">
        <v>10</v>
      </c>
      <c r="E7835" s="55" t="s">
        <v>565</v>
      </c>
      <c r="F7835" s="55" t="s">
        <v>401</v>
      </c>
      <c r="G7835" s="23">
        <v>2</v>
      </c>
      <c r="H7835" s="23" t="s">
        <v>30</v>
      </c>
      <c r="I7835" s="24">
        <v>97036</v>
      </c>
      <c r="J7835" s="24">
        <v>169813</v>
      </c>
      <c r="K7835" s="24">
        <v>129279</v>
      </c>
      <c r="L7835" s="24">
        <v>226239</v>
      </c>
      <c r="M7835" s="24">
        <v>159268</v>
      </c>
      <c r="N7835" s="24">
        <v>278720</v>
      </c>
      <c r="O7835" s="24">
        <v>200367</v>
      </c>
      <c r="P7835" s="24">
        <v>350642</v>
      </c>
      <c r="Q7835" s="24">
        <v>242354</v>
      </c>
      <c r="R7835" s="24">
        <v>424120</v>
      </c>
      <c r="S7835" s="24">
        <v>267619</v>
      </c>
      <c r="T7835" s="24">
        <v>468334</v>
      </c>
      <c r="U7835" s="24">
        <v>291283</v>
      </c>
      <c r="V7835" s="24">
        <v>509746</v>
      </c>
    </row>
    <row r="7836" spans="1:22" hidden="1" x14ac:dyDescent="0.3">
      <c r="A7836" s="55"/>
      <c r="B7836" s="55">
        <v>2023</v>
      </c>
      <c r="C7836" s="55" t="s">
        <v>560</v>
      </c>
      <c r="D7836" t="s">
        <v>10</v>
      </c>
      <c r="E7836" s="55" t="s">
        <v>565</v>
      </c>
      <c r="F7836" s="55" t="s">
        <v>401</v>
      </c>
      <c r="G7836" s="23">
        <v>3</v>
      </c>
      <c r="H7836" s="23" t="s">
        <v>31</v>
      </c>
      <c r="I7836" s="24">
        <v>89218</v>
      </c>
      <c r="J7836" s="24">
        <v>156132</v>
      </c>
      <c r="K7836" s="24">
        <v>123160</v>
      </c>
      <c r="L7836" s="24">
        <v>215530</v>
      </c>
      <c r="M7836" s="24">
        <v>156109</v>
      </c>
      <c r="N7836" s="24">
        <v>273191</v>
      </c>
      <c r="O7836" s="24">
        <v>203657</v>
      </c>
      <c r="P7836" s="24">
        <v>356400</v>
      </c>
      <c r="Q7836" s="24">
        <v>253640</v>
      </c>
      <c r="R7836" s="24">
        <v>443870</v>
      </c>
      <c r="S7836" s="24">
        <v>285339</v>
      </c>
      <c r="T7836" s="24">
        <v>499344</v>
      </c>
      <c r="U7836" s="24">
        <v>316540</v>
      </c>
      <c r="V7836" s="24">
        <v>553945</v>
      </c>
    </row>
    <row r="7837" spans="1:22" hidden="1" x14ac:dyDescent="0.3">
      <c r="A7837" s="55"/>
      <c r="B7837" s="55">
        <v>2023</v>
      </c>
      <c r="C7837" s="55" t="s">
        <v>560</v>
      </c>
      <c r="D7837" t="s">
        <v>10</v>
      </c>
      <c r="E7837" s="55" t="s">
        <v>565</v>
      </c>
      <c r="F7837" s="55" t="s">
        <v>401</v>
      </c>
      <c r="G7837" s="23">
        <v>4</v>
      </c>
      <c r="H7837" s="23" t="s">
        <v>29</v>
      </c>
      <c r="I7837" s="24">
        <v>100295</v>
      </c>
      <c r="J7837" s="24">
        <v>160472</v>
      </c>
      <c r="K7837" s="24">
        <v>140413</v>
      </c>
      <c r="L7837" s="24">
        <v>224660</v>
      </c>
      <c r="M7837" s="24">
        <v>180531</v>
      </c>
      <c r="N7837" s="24">
        <v>288849</v>
      </c>
      <c r="O7837" s="24">
        <v>240707</v>
      </c>
      <c r="P7837" s="24">
        <v>385132</v>
      </c>
      <c r="Q7837" s="24">
        <v>300884</v>
      </c>
      <c r="R7837" s="24">
        <v>481415</v>
      </c>
      <c r="S7837" s="24">
        <v>341002</v>
      </c>
      <c r="T7837" s="24">
        <v>545604</v>
      </c>
      <c r="U7837" s="24">
        <v>381120</v>
      </c>
      <c r="V7837" s="24">
        <v>609792</v>
      </c>
    </row>
    <row r="7838" spans="1:22" hidden="1" x14ac:dyDescent="0.3">
      <c r="A7838" s="55"/>
      <c r="B7838" s="55">
        <v>2023</v>
      </c>
      <c r="C7838" s="55" t="s">
        <v>573</v>
      </c>
      <c r="D7838" t="s">
        <v>161</v>
      </c>
      <c r="E7838" s="55" t="s">
        <v>528</v>
      </c>
      <c r="F7838" s="55" t="s">
        <v>401</v>
      </c>
      <c r="G7838" s="23">
        <v>1</v>
      </c>
      <c r="H7838" s="23" t="s">
        <v>14</v>
      </c>
      <c r="I7838" s="24">
        <v>118285</v>
      </c>
      <c r="J7838" s="24">
        <v>207000</v>
      </c>
      <c r="K7838" s="24">
        <v>153701</v>
      </c>
      <c r="L7838" s="24">
        <v>268976</v>
      </c>
      <c r="M7838" s="24">
        <v>183814</v>
      </c>
      <c r="N7838" s="24">
        <v>321675</v>
      </c>
      <c r="O7838" s="24">
        <v>219388</v>
      </c>
      <c r="P7838" s="24">
        <v>383929</v>
      </c>
      <c r="Q7838" s="24">
        <v>258989</v>
      </c>
      <c r="R7838" s="24">
        <v>453231</v>
      </c>
      <c r="S7838" s="24">
        <v>284177</v>
      </c>
      <c r="T7838" s="24">
        <v>497310</v>
      </c>
      <c r="U7838" s="24">
        <v>307937</v>
      </c>
      <c r="V7838" s="24">
        <v>538890</v>
      </c>
    </row>
    <row r="7839" spans="1:22" hidden="1" x14ac:dyDescent="0.3">
      <c r="A7839" s="55"/>
      <c r="B7839" s="55">
        <v>2023</v>
      </c>
      <c r="C7839" s="55" t="s">
        <v>573</v>
      </c>
      <c r="D7839" t="s">
        <v>161</v>
      </c>
      <c r="E7839" s="55" t="s">
        <v>528</v>
      </c>
      <c r="F7839" s="55" t="s">
        <v>401</v>
      </c>
      <c r="G7839" s="23">
        <v>2</v>
      </c>
      <c r="H7839" s="23" t="s">
        <v>30</v>
      </c>
      <c r="I7839" s="24">
        <v>98390</v>
      </c>
      <c r="J7839" s="24">
        <v>172183</v>
      </c>
      <c r="K7839" s="24">
        <v>131186</v>
      </c>
      <c r="L7839" s="24">
        <v>229576</v>
      </c>
      <c r="M7839" s="24">
        <v>161736</v>
      </c>
      <c r="N7839" s="24">
        <v>283038</v>
      </c>
      <c r="O7839" s="24">
        <v>203687</v>
      </c>
      <c r="P7839" s="24">
        <v>356453</v>
      </c>
      <c r="Q7839" s="24">
        <v>246495</v>
      </c>
      <c r="R7839" s="24">
        <v>431367</v>
      </c>
      <c r="S7839" s="24">
        <v>272233</v>
      </c>
      <c r="T7839" s="24">
        <v>476408</v>
      </c>
      <c r="U7839" s="24">
        <v>296355</v>
      </c>
      <c r="V7839" s="24">
        <v>518621</v>
      </c>
    </row>
    <row r="7840" spans="1:22" hidden="1" x14ac:dyDescent="0.3">
      <c r="A7840" s="55"/>
      <c r="B7840" s="55">
        <v>2023</v>
      </c>
      <c r="C7840" s="55" t="s">
        <v>573</v>
      </c>
      <c r="D7840" t="s">
        <v>161</v>
      </c>
      <c r="E7840" s="55" t="s">
        <v>528</v>
      </c>
      <c r="F7840" s="55" t="s">
        <v>401</v>
      </c>
      <c r="G7840" s="23">
        <v>3</v>
      </c>
      <c r="H7840" s="23" t="s">
        <v>31</v>
      </c>
      <c r="I7840" s="24">
        <v>90291</v>
      </c>
      <c r="J7840" s="24">
        <v>158009</v>
      </c>
      <c r="K7840" s="24">
        <v>124608</v>
      </c>
      <c r="L7840" s="24">
        <v>218064</v>
      </c>
      <c r="M7840" s="24">
        <v>157902</v>
      </c>
      <c r="N7840" s="24">
        <v>276329</v>
      </c>
      <c r="O7840" s="24">
        <v>205911</v>
      </c>
      <c r="P7840" s="24">
        <v>360344</v>
      </c>
      <c r="Q7840" s="24">
        <v>256429</v>
      </c>
      <c r="R7840" s="24">
        <v>448750</v>
      </c>
      <c r="S7840" s="24">
        <v>288435</v>
      </c>
      <c r="T7840" s="24">
        <v>504761</v>
      </c>
      <c r="U7840" s="24">
        <v>319927</v>
      </c>
      <c r="V7840" s="24">
        <v>559873</v>
      </c>
    </row>
    <row r="7841" spans="1:22" hidden="1" x14ac:dyDescent="0.3">
      <c r="A7841" s="55"/>
      <c r="B7841" s="55">
        <v>2023</v>
      </c>
      <c r="C7841" s="55" t="s">
        <v>573</v>
      </c>
      <c r="D7841" t="s">
        <v>161</v>
      </c>
      <c r="E7841" s="55" t="s">
        <v>528</v>
      </c>
      <c r="F7841" s="55" t="s">
        <v>401</v>
      </c>
      <c r="G7841" s="23">
        <v>4</v>
      </c>
      <c r="H7841" s="23" t="s">
        <v>29</v>
      </c>
      <c r="I7841" s="24">
        <v>101965</v>
      </c>
      <c r="J7841" s="24">
        <v>163145</v>
      </c>
      <c r="K7841" s="24">
        <v>142752</v>
      </c>
      <c r="L7841" s="24">
        <v>228403</v>
      </c>
      <c r="M7841" s="24">
        <v>183538</v>
      </c>
      <c r="N7841" s="24">
        <v>293660</v>
      </c>
      <c r="O7841" s="24">
        <v>244717</v>
      </c>
      <c r="P7841" s="24">
        <v>391547</v>
      </c>
      <c r="Q7841" s="24">
        <v>305896</v>
      </c>
      <c r="R7841" s="24">
        <v>489434</v>
      </c>
      <c r="S7841" s="24">
        <v>346682</v>
      </c>
      <c r="T7841" s="24">
        <v>554692</v>
      </c>
      <c r="U7841" s="24">
        <v>387469</v>
      </c>
      <c r="V7841" s="24">
        <v>619950</v>
      </c>
    </row>
    <row r="7842" spans="1:22" x14ac:dyDescent="0.3">
      <c r="B7842" s="54" t="s">
        <v>620</v>
      </c>
      <c r="C7842" t="s">
        <v>613</v>
      </c>
      <c r="D7842" t="s">
        <v>93</v>
      </c>
      <c r="E7842" t="s">
        <v>529</v>
      </c>
      <c r="F7842" s="58" t="s">
        <v>401</v>
      </c>
      <c r="G7842" s="23">
        <v>1</v>
      </c>
      <c r="H7842" s="23" t="s">
        <v>14</v>
      </c>
      <c r="I7842" s="24">
        <v>135883</v>
      </c>
      <c r="J7842" s="24">
        <v>237794</v>
      </c>
      <c r="K7842" s="24">
        <v>176301</v>
      </c>
      <c r="L7842" s="24">
        <v>308527</v>
      </c>
      <c r="M7842" s="24">
        <v>211376</v>
      </c>
      <c r="N7842" s="24">
        <v>369908</v>
      </c>
      <c r="O7842" s="24">
        <v>252754</v>
      </c>
      <c r="P7842" s="24">
        <v>442319</v>
      </c>
      <c r="Q7842" s="24">
        <v>298169</v>
      </c>
      <c r="R7842" s="24">
        <v>521796</v>
      </c>
      <c r="S7842" s="24">
        <v>327044</v>
      </c>
      <c r="T7842" s="24">
        <v>572327</v>
      </c>
      <c r="U7842" s="24">
        <v>353204</v>
      </c>
      <c r="V7842" s="24">
        <v>618107</v>
      </c>
    </row>
    <row r="7843" spans="1:22" x14ac:dyDescent="0.3">
      <c r="B7843" s="54" t="s">
        <v>620</v>
      </c>
      <c r="C7843" t="s">
        <v>613</v>
      </c>
      <c r="D7843" t="s">
        <v>93</v>
      </c>
      <c r="E7843" t="s">
        <v>529</v>
      </c>
      <c r="F7843" s="58" t="s">
        <v>401</v>
      </c>
      <c r="G7843" s="23">
        <v>2</v>
      </c>
      <c r="H7843" s="23" t="s">
        <v>30</v>
      </c>
      <c r="I7843" s="24">
        <v>117445</v>
      </c>
      <c r="J7843" s="24">
        <v>205529</v>
      </c>
      <c r="K7843" s="24">
        <v>154286</v>
      </c>
      <c r="L7843" s="24">
        <v>270000</v>
      </c>
      <c r="M7843" s="24">
        <v>187952</v>
      </c>
      <c r="N7843" s="24">
        <v>328915</v>
      </c>
      <c r="O7843" s="24">
        <v>231285</v>
      </c>
      <c r="P7843" s="24">
        <v>404748</v>
      </c>
      <c r="Q7843" s="24">
        <v>275508</v>
      </c>
      <c r="R7843" s="24">
        <v>482139</v>
      </c>
      <c r="S7843" s="24">
        <v>304435</v>
      </c>
      <c r="T7843" s="24">
        <v>532761</v>
      </c>
      <c r="U7843" s="24">
        <v>331005</v>
      </c>
      <c r="V7843" s="24">
        <v>579259</v>
      </c>
    </row>
    <row r="7844" spans="1:22" x14ac:dyDescent="0.3">
      <c r="B7844" s="54" t="s">
        <v>620</v>
      </c>
      <c r="C7844" t="s">
        <v>613</v>
      </c>
      <c r="D7844" t="s">
        <v>93</v>
      </c>
      <c r="E7844" t="s">
        <v>529</v>
      </c>
      <c r="F7844" s="58" t="s">
        <v>401</v>
      </c>
      <c r="G7844" s="23">
        <v>3</v>
      </c>
      <c r="H7844" s="23" t="s">
        <v>31</v>
      </c>
      <c r="I7844" s="24">
        <v>106072</v>
      </c>
      <c r="J7844" s="24">
        <v>185626</v>
      </c>
      <c r="K7844" s="24">
        <v>144118</v>
      </c>
      <c r="L7844" s="24">
        <v>252206</v>
      </c>
      <c r="M7844" s="24">
        <v>182060</v>
      </c>
      <c r="N7844" s="24">
        <v>318604</v>
      </c>
      <c r="O7844" s="24">
        <v>239500</v>
      </c>
      <c r="P7844" s="24">
        <v>419126</v>
      </c>
      <c r="Q7844" s="24">
        <v>296333</v>
      </c>
      <c r="R7844" s="24">
        <v>518582</v>
      </c>
      <c r="S7844" s="24">
        <v>333545</v>
      </c>
      <c r="T7844" s="24">
        <v>583703</v>
      </c>
      <c r="U7844" s="24">
        <v>370216</v>
      </c>
      <c r="V7844" s="24">
        <v>647877</v>
      </c>
    </row>
    <row r="7845" spans="1:22" x14ac:dyDescent="0.3">
      <c r="B7845" s="54" t="s">
        <v>620</v>
      </c>
      <c r="C7845" t="s">
        <v>613</v>
      </c>
      <c r="D7845" t="s">
        <v>93</v>
      </c>
      <c r="E7845" t="s">
        <v>529</v>
      </c>
      <c r="F7845" s="58" t="s">
        <v>401</v>
      </c>
      <c r="G7845" s="23">
        <v>4</v>
      </c>
      <c r="H7845" s="23" t="s">
        <v>29</v>
      </c>
      <c r="I7845" s="24">
        <v>119888</v>
      </c>
      <c r="J7845" s="24">
        <v>191820</v>
      </c>
      <c r="K7845" s="24">
        <v>167843</v>
      </c>
      <c r="L7845" s="24">
        <v>268548</v>
      </c>
      <c r="M7845" s="24">
        <v>215798</v>
      </c>
      <c r="N7845" s="24">
        <v>345276</v>
      </c>
      <c r="O7845" s="24">
        <v>287730</v>
      </c>
      <c r="P7845" s="24">
        <v>460368</v>
      </c>
      <c r="Q7845" s="24">
        <v>359663</v>
      </c>
      <c r="R7845" s="24">
        <v>575460</v>
      </c>
      <c r="S7845" s="24">
        <v>407618</v>
      </c>
      <c r="T7845" s="24">
        <v>652188</v>
      </c>
      <c r="U7845" s="24">
        <v>455573</v>
      </c>
      <c r="V7845" s="24">
        <v>728916</v>
      </c>
    </row>
    <row r="7846" spans="1:22" x14ac:dyDescent="0.3">
      <c r="B7846" s="54" t="s">
        <v>620</v>
      </c>
      <c r="C7846" t="s">
        <v>617</v>
      </c>
      <c r="D7846" t="s">
        <v>88</v>
      </c>
      <c r="E7846" t="s">
        <v>561</v>
      </c>
      <c r="F7846" s="58" t="s">
        <v>401</v>
      </c>
      <c r="G7846" s="23">
        <v>1</v>
      </c>
      <c r="H7846" s="23" t="s">
        <v>14</v>
      </c>
      <c r="I7846" s="24">
        <v>128959</v>
      </c>
      <c r="J7846" s="24">
        <v>225678</v>
      </c>
      <c r="K7846" s="24">
        <v>167201</v>
      </c>
      <c r="L7846" s="24">
        <v>292602</v>
      </c>
      <c r="M7846" s="24">
        <v>200389</v>
      </c>
      <c r="N7846" s="24">
        <v>350680</v>
      </c>
      <c r="O7846" s="24">
        <v>239500</v>
      </c>
      <c r="P7846" s="24">
        <v>419126</v>
      </c>
      <c r="Q7846" s="24">
        <v>282435</v>
      </c>
      <c r="R7846" s="24">
        <v>494260</v>
      </c>
      <c r="S7846" s="24">
        <v>309742</v>
      </c>
      <c r="T7846" s="24">
        <v>542049</v>
      </c>
      <c r="U7846" s="24">
        <v>334409</v>
      </c>
      <c r="V7846" s="24">
        <v>585215</v>
      </c>
    </row>
    <row r="7847" spans="1:22" x14ac:dyDescent="0.3">
      <c r="B7847" s="54" t="s">
        <v>620</v>
      </c>
      <c r="C7847" t="s">
        <v>617</v>
      </c>
      <c r="D7847" t="s">
        <v>88</v>
      </c>
      <c r="E7847" t="s">
        <v>561</v>
      </c>
      <c r="F7847" s="58" t="s">
        <v>401</v>
      </c>
      <c r="G7847" s="23">
        <v>2</v>
      </c>
      <c r="H7847" s="23" t="s">
        <v>30</v>
      </c>
      <c r="I7847" s="24">
        <v>111953</v>
      </c>
      <c r="J7847" s="24">
        <v>195918</v>
      </c>
      <c r="K7847" s="24">
        <v>146895</v>
      </c>
      <c r="L7847" s="24">
        <v>257066</v>
      </c>
      <c r="M7847" s="24">
        <v>178783</v>
      </c>
      <c r="N7847" s="24">
        <v>312870</v>
      </c>
      <c r="O7847" s="24">
        <v>219698</v>
      </c>
      <c r="P7847" s="24">
        <v>384471</v>
      </c>
      <c r="Q7847" s="24">
        <v>261533</v>
      </c>
      <c r="R7847" s="24">
        <v>457682</v>
      </c>
      <c r="S7847" s="24">
        <v>288914</v>
      </c>
      <c r="T7847" s="24">
        <v>505600</v>
      </c>
      <c r="U7847" s="24">
        <v>314016</v>
      </c>
      <c r="V7847" s="24">
        <v>549528</v>
      </c>
    </row>
    <row r="7848" spans="1:22" x14ac:dyDescent="0.3">
      <c r="B7848" s="54" t="s">
        <v>620</v>
      </c>
      <c r="C7848" t="s">
        <v>617</v>
      </c>
      <c r="D7848" t="s">
        <v>88</v>
      </c>
      <c r="E7848" t="s">
        <v>561</v>
      </c>
      <c r="F7848" s="58" t="s">
        <v>401</v>
      </c>
      <c r="G7848" s="23">
        <v>3</v>
      </c>
      <c r="H7848" s="23" t="s">
        <v>31</v>
      </c>
      <c r="I7848" s="24">
        <v>101680</v>
      </c>
      <c r="J7848" s="24">
        <v>177941</v>
      </c>
      <c r="K7848" s="24">
        <v>138310</v>
      </c>
      <c r="L7848" s="24">
        <v>242043</v>
      </c>
      <c r="M7848" s="24">
        <v>174844</v>
      </c>
      <c r="N7848" s="24">
        <v>305977</v>
      </c>
      <c r="O7848" s="24">
        <v>230131</v>
      </c>
      <c r="P7848" s="24">
        <v>402730</v>
      </c>
      <c r="Q7848" s="24">
        <v>284858</v>
      </c>
      <c r="R7848" s="24">
        <v>498501</v>
      </c>
      <c r="S7848" s="24">
        <v>320718</v>
      </c>
      <c r="T7848" s="24">
        <v>561257</v>
      </c>
      <c r="U7848" s="24">
        <v>356080</v>
      </c>
      <c r="V7848" s="24">
        <v>623139</v>
      </c>
    </row>
    <row r="7849" spans="1:22" x14ac:dyDescent="0.3">
      <c r="B7849" s="54" t="s">
        <v>620</v>
      </c>
      <c r="C7849" t="s">
        <v>617</v>
      </c>
      <c r="D7849" t="s">
        <v>88</v>
      </c>
      <c r="E7849" t="s">
        <v>561</v>
      </c>
      <c r="F7849" s="58" t="s">
        <v>401</v>
      </c>
      <c r="G7849" s="23">
        <v>4</v>
      </c>
      <c r="H7849" s="23" t="s">
        <v>29</v>
      </c>
      <c r="I7849" s="24">
        <v>113791</v>
      </c>
      <c r="J7849" s="24">
        <v>182066</v>
      </c>
      <c r="K7849" s="24">
        <v>159308</v>
      </c>
      <c r="L7849" s="24">
        <v>254892</v>
      </c>
      <c r="M7849" s="24">
        <v>204824</v>
      </c>
      <c r="N7849" s="24">
        <v>327718</v>
      </c>
      <c r="O7849" s="24">
        <v>273099</v>
      </c>
      <c r="P7849" s="24">
        <v>436958</v>
      </c>
      <c r="Q7849" s="24">
        <v>341373</v>
      </c>
      <c r="R7849" s="24">
        <v>546197</v>
      </c>
      <c r="S7849" s="24">
        <v>386890</v>
      </c>
      <c r="T7849" s="24">
        <v>619024</v>
      </c>
      <c r="U7849" s="24">
        <v>432406</v>
      </c>
      <c r="V7849" s="24">
        <v>691850</v>
      </c>
    </row>
    <row r="7850" spans="1:22" x14ac:dyDescent="0.3">
      <c r="B7850" s="54" t="s">
        <v>620</v>
      </c>
      <c r="C7850" t="s">
        <v>618</v>
      </c>
      <c r="D7850" t="s">
        <v>161</v>
      </c>
      <c r="E7850" t="s">
        <v>576</v>
      </c>
      <c r="F7850" s="58" t="s">
        <v>401</v>
      </c>
      <c r="G7850" s="23">
        <v>1</v>
      </c>
      <c r="H7850" s="23" t="s">
        <v>14</v>
      </c>
      <c r="I7850" s="24">
        <v>116815</v>
      </c>
      <c r="J7850" s="24">
        <v>204426</v>
      </c>
      <c r="K7850" s="24">
        <v>151682</v>
      </c>
      <c r="L7850" s="24">
        <v>265443</v>
      </c>
      <c r="M7850" s="24">
        <v>181938</v>
      </c>
      <c r="N7850" s="24">
        <v>318392</v>
      </c>
      <c r="O7850" s="24">
        <v>217673</v>
      </c>
      <c r="P7850" s="24">
        <v>380927</v>
      </c>
      <c r="Q7850" s="24">
        <v>256887</v>
      </c>
      <c r="R7850" s="24">
        <v>449552</v>
      </c>
      <c r="S7850" s="24">
        <v>281809</v>
      </c>
      <c r="T7850" s="24">
        <v>493166</v>
      </c>
      <c r="U7850" s="24">
        <v>304464</v>
      </c>
      <c r="V7850" s="24">
        <v>532812</v>
      </c>
    </row>
    <row r="7851" spans="1:22" x14ac:dyDescent="0.3">
      <c r="B7851" s="54" t="s">
        <v>620</v>
      </c>
      <c r="C7851" t="s">
        <v>618</v>
      </c>
      <c r="D7851" t="s">
        <v>161</v>
      </c>
      <c r="E7851" t="s">
        <v>576</v>
      </c>
      <c r="F7851" s="58" t="s">
        <v>401</v>
      </c>
      <c r="G7851" s="23">
        <v>2</v>
      </c>
      <c r="H7851" s="23" t="s">
        <v>30</v>
      </c>
      <c r="I7851" s="24">
        <v>100457</v>
      </c>
      <c r="J7851" s="24">
        <v>175799</v>
      </c>
      <c r="K7851" s="24">
        <v>132149</v>
      </c>
      <c r="L7851" s="24">
        <v>231261</v>
      </c>
      <c r="M7851" s="24">
        <v>161155</v>
      </c>
      <c r="N7851" s="24">
        <v>282022</v>
      </c>
      <c r="O7851" s="24">
        <v>198625</v>
      </c>
      <c r="P7851" s="24">
        <v>347593</v>
      </c>
      <c r="Q7851" s="24">
        <v>236781</v>
      </c>
      <c r="R7851" s="24">
        <v>414368</v>
      </c>
      <c r="S7851" s="24">
        <v>261723</v>
      </c>
      <c r="T7851" s="24">
        <v>458015</v>
      </c>
      <c r="U7851" s="24">
        <v>284683</v>
      </c>
      <c r="V7851" s="24">
        <v>498195</v>
      </c>
    </row>
    <row r="7852" spans="1:22" x14ac:dyDescent="0.3">
      <c r="B7852" s="54" t="s">
        <v>620</v>
      </c>
      <c r="C7852" t="s">
        <v>618</v>
      </c>
      <c r="D7852" t="s">
        <v>161</v>
      </c>
      <c r="E7852" t="s">
        <v>576</v>
      </c>
      <c r="F7852" s="58" t="s">
        <v>401</v>
      </c>
      <c r="G7852" s="23">
        <v>3</v>
      </c>
      <c r="H7852" s="23" t="s">
        <v>31</v>
      </c>
      <c r="I7852" s="24">
        <v>90141</v>
      </c>
      <c r="J7852" s="24">
        <v>157746</v>
      </c>
      <c r="K7852" s="24">
        <v>122309</v>
      </c>
      <c r="L7852" s="24">
        <v>214040</v>
      </c>
      <c r="M7852" s="24">
        <v>154384</v>
      </c>
      <c r="N7852" s="24">
        <v>270172</v>
      </c>
      <c r="O7852" s="24">
        <v>202966</v>
      </c>
      <c r="P7852" s="24">
        <v>355190</v>
      </c>
      <c r="Q7852" s="24">
        <v>251008</v>
      </c>
      <c r="R7852" s="24">
        <v>439263</v>
      </c>
      <c r="S7852" s="24">
        <v>282436</v>
      </c>
      <c r="T7852" s="24">
        <v>494262</v>
      </c>
      <c r="U7852" s="24">
        <v>313383</v>
      </c>
      <c r="V7852" s="24">
        <v>548421</v>
      </c>
    </row>
    <row r="7853" spans="1:22" x14ac:dyDescent="0.3">
      <c r="B7853" s="54" t="s">
        <v>620</v>
      </c>
      <c r="C7853" t="s">
        <v>618</v>
      </c>
      <c r="D7853" t="s">
        <v>161</v>
      </c>
      <c r="E7853" t="s">
        <v>576</v>
      </c>
      <c r="F7853" s="58" t="s">
        <v>401</v>
      </c>
      <c r="G7853" s="23">
        <v>4</v>
      </c>
      <c r="H7853" s="23" t="s">
        <v>29</v>
      </c>
      <c r="I7853" s="24">
        <v>103051</v>
      </c>
      <c r="J7853" s="24">
        <v>164882</v>
      </c>
      <c r="K7853" s="24">
        <v>144272</v>
      </c>
      <c r="L7853" s="24">
        <v>230835</v>
      </c>
      <c r="M7853" s="24">
        <v>185493</v>
      </c>
      <c r="N7853" s="24">
        <v>296788</v>
      </c>
      <c r="O7853" s="24">
        <v>247323</v>
      </c>
      <c r="P7853" s="24">
        <v>395717</v>
      </c>
      <c r="Q7853" s="24">
        <v>309154</v>
      </c>
      <c r="R7853" s="24">
        <v>494647</v>
      </c>
      <c r="S7853" s="24">
        <v>350375</v>
      </c>
      <c r="T7853" s="24">
        <v>560600</v>
      </c>
      <c r="U7853" s="24">
        <v>391595</v>
      </c>
      <c r="V7853" s="24">
        <v>626553</v>
      </c>
    </row>
    <row r="7854" spans="1:22" x14ac:dyDescent="0.3">
      <c r="B7854" s="54" t="s">
        <v>620</v>
      </c>
      <c r="C7854" t="s">
        <v>617</v>
      </c>
      <c r="D7854" t="s">
        <v>10</v>
      </c>
      <c r="E7854" t="s">
        <v>565</v>
      </c>
      <c r="F7854" s="58" t="s">
        <v>401</v>
      </c>
      <c r="G7854" s="23">
        <v>1</v>
      </c>
      <c r="H7854" s="23" t="s">
        <v>14</v>
      </c>
      <c r="I7854" s="24">
        <v>116064</v>
      </c>
      <c r="J7854" s="24">
        <v>203111</v>
      </c>
      <c r="K7854" s="24">
        <v>150616</v>
      </c>
      <c r="L7854" s="24">
        <v>263578</v>
      </c>
      <c r="M7854" s="24">
        <v>180601</v>
      </c>
      <c r="N7854" s="24">
        <v>316051</v>
      </c>
      <c r="O7854" s="24">
        <v>215983</v>
      </c>
      <c r="P7854" s="24">
        <v>377971</v>
      </c>
      <c r="Q7854" s="24">
        <v>254816</v>
      </c>
      <c r="R7854" s="24">
        <v>445929</v>
      </c>
      <c r="S7854" s="24">
        <v>279504</v>
      </c>
      <c r="T7854" s="24">
        <v>489132</v>
      </c>
      <c r="U7854" s="24">
        <v>301889</v>
      </c>
      <c r="V7854" s="24">
        <v>528306</v>
      </c>
    </row>
    <row r="7855" spans="1:22" x14ac:dyDescent="0.3">
      <c r="B7855" s="54" t="s">
        <v>620</v>
      </c>
      <c r="C7855" t="s">
        <v>617</v>
      </c>
      <c r="D7855" t="s">
        <v>10</v>
      </c>
      <c r="E7855" t="s">
        <v>565</v>
      </c>
      <c r="F7855" s="58" t="s">
        <v>401</v>
      </c>
      <c r="G7855" s="23">
        <v>2</v>
      </c>
      <c r="H7855" s="23" t="s">
        <v>30</v>
      </c>
      <c r="I7855" s="24">
        <v>100192</v>
      </c>
      <c r="J7855" s="24">
        <v>175335</v>
      </c>
      <c r="K7855" s="24">
        <v>131664</v>
      </c>
      <c r="L7855" s="24">
        <v>230412</v>
      </c>
      <c r="M7855" s="24">
        <v>160435</v>
      </c>
      <c r="N7855" s="24">
        <v>280762</v>
      </c>
      <c r="O7855" s="24">
        <v>197501</v>
      </c>
      <c r="P7855" s="24">
        <v>345627</v>
      </c>
      <c r="Q7855" s="24">
        <v>235308</v>
      </c>
      <c r="R7855" s="24">
        <v>411789</v>
      </c>
      <c r="S7855" s="24">
        <v>260034</v>
      </c>
      <c r="T7855" s="24">
        <v>455059</v>
      </c>
      <c r="U7855" s="24">
        <v>282758</v>
      </c>
      <c r="V7855" s="24">
        <v>494826</v>
      </c>
    </row>
    <row r="7856" spans="1:22" x14ac:dyDescent="0.3">
      <c r="B7856" s="54" t="s">
        <v>620</v>
      </c>
      <c r="C7856" t="s">
        <v>617</v>
      </c>
      <c r="D7856" t="s">
        <v>10</v>
      </c>
      <c r="E7856" t="s">
        <v>565</v>
      </c>
      <c r="F7856" s="58" t="s">
        <v>401</v>
      </c>
      <c r="G7856" s="23">
        <v>3</v>
      </c>
      <c r="H7856" s="23" t="s">
        <v>31</v>
      </c>
      <c r="I7856" s="24">
        <v>90346</v>
      </c>
      <c r="J7856" s="24">
        <v>158105</v>
      </c>
      <c r="K7856" s="24">
        <v>122711</v>
      </c>
      <c r="L7856" s="24">
        <v>214744</v>
      </c>
      <c r="M7856" s="24">
        <v>154986</v>
      </c>
      <c r="N7856" s="24">
        <v>271226</v>
      </c>
      <c r="O7856" s="24">
        <v>203854</v>
      </c>
      <c r="P7856" s="24">
        <v>356745</v>
      </c>
      <c r="Q7856" s="24">
        <v>252198</v>
      </c>
      <c r="R7856" s="24">
        <v>441347</v>
      </c>
      <c r="S7856" s="24">
        <v>283846</v>
      </c>
      <c r="T7856" s="24">
        <v>496730</v>
      </c>
      <c r="U7856" s="24">
        <v>315027</v>
      </c>
      <c r="V7856" s="24">
        <v>551298</v>
      </c>
    </row>
    <row r="7857" spans="1:22" x14ac:dyDescent="0.3">
      <c r="B7857" s="54" t="s">
        <v>620</v>
      </c>
      <c r="C7857" t="s">
        <v>617</v>
      </c>
      <c r="D7857" t="s">
        <v>10</v>
      </c>
      <c r="E7857" t="s">
        <v>565</v>
      </c>
      <c r="F7857" s="58" t="s">
        <v>401</v>
      </c>
      <c r="G7857" s="23">
        <v>4</v>
      </c>
      <c r="H7857" s="23" t="s">
        <v>29</v>
      </c>
      <c r="I7857" s="24">
        <v>102398</v>
      </c>
      <c r="J7857" s="24">
        <v>163837</v>
      </c>
      <c r="K7857" s="24">
        <v>143358</v>
      </c>
      <c r="L7857" s="24">
        <v>229372</v>
      </c>
      <c r="M7857" s="24">
        <v>184317</v>
      </c>
      <c r="N7857" s="24">
        <v>294907</v>
      </c>
      <c r="O7857" s="24">
        <v>245756</v>
      </c>
      <c r="P7857" s="24">
        <v>393210</v>
      </c>
      <c r="Q7857" s="24">
        <v>307195</v>
      </c>
      <c r="R7857" s="24">
        <v>491512</v>
      </c>
      <c r="S7857" s="24">
        <v>348155</v>
      </c>
      <c r="T7857" s="24">
        <v>557047</v>
      </c>
      <c r="U7857" s="24">
        <v>389114</v>
      </c>
      <c r="V7857" s="24">
        <v>622582</v>
      </c>
    </row>
    <row r="7858" spans="1:22" hidden="1" x14ac:dyDescent="0.3">
      <c r="A7858" s="55"/>
      <c r="B7858" s="55">
        <v>2023</v>
      </c>
      <c r="C7858" s="55" t="s">
        <v>560</v>
      </c>
      <c r="D7858" t="s">
        <v>159</v>
      </c>
      <c r="E7858" s="55" t="s">
        <v>528</v>
      </c>
      <c r="F7858" s="55" t="s">
        <v>434</v>
      </c>
      <c r="G7858" s="23">
        <v>1</v>
      </c>
      <c r="H7858" s="23" t="s">
        <v>14</v>
      </c>
      <c r="I7858" s="24">
        <v>130673</v>
      </c>
      <c r="J7858" s="24">
        <v>228677</v>
      </c>
      <c r="K7858" s="24">
        <v>169703</v>
      </c>
      <c r="L7858" s="24">
        <v>296980</v>
      </c>
      <c r="M7858" s="24">
        <v>202870</v>
      </c>
      <c r="N7858" s="24">
        <v>355023</v>
      </c>
      <c r="O7858" s="24">
        <v>242018</v>
      </c>
      <c r="P7858" s="24">
        <v>423531</v>
      </c>
      <c r="Q7858" s="24">
        <v>285624</v>
      </c>
      <c r="R7858" s="24">
        <v>499841</v>
      </c>
      <c r="S7858" s="24">
        <v>313368</v>
      </c>
      <c r="T7858" s="24">
        <v>548394</v>
      </c>
      <c r="U7858" s="24">
        <v>339507</v>
      </c>
      <c r="V7858" s="24">
        <v>594138</v>
      </c>
    </row>
    <row r="7859" spans="1:22" hidden="1" x14ac:dyDescent="0.3">
      <c r="A7859" s="55"/>
      <c r="B7859" s="55">
        <v>2023</v>
      </c>
      <c r="C7859" s="55" t="s">
        <v>560</v>
      </c>
      <c r="D7859" t="s">
        <v>159</v>
      </c>
      <c r="E7859" s="55" t="s">
        <v>528</v>
      </c>
      <c r="F7859" s="55" t="s">
        <v>434</v>
      </c>
      <c r="G7859" s="23">
        <v>2</v>
      </c>
      <c r="H7859" s="23" t="s">
        <v>30</v>
      </c>
      <c r="I7859" s="24">
        <v>109202</v>
      </c>
      <c r="J7859" s="24">
        <v>191103</v>
      </c>
      <c r="K7859" s="24">
        <v>145405</v>
      </c>
      <c r="L7859" s="24">
        <v>254460</v>
      </c>
      <c r="M7859" s="24">
        <v>179043</v>
      </c>
      <c r="N7859" s="24">
        <v>313325</v>
      </c>
      <c r="O7859" s="24">
        <v>225074</v>
      </c>
      <c r="P7859" s="24">
        <v>393879</v>
      </c>
      <c r="Q7859" s="24">
        <v>272140</v>
      </c>
      <c r="R7859" s="24">
        <v>476245</v>
      </c>
      <c r="S7859" s="24">
        <v>300478</v>
      </c>
      <c r="T7859" s="24">
        <v>525836</v>
      </c>
      <c r="U7859" s="24">
        <v>327008</v>
      </c>
      <c r="V7859" s="24">
        <v>572264</v>
      </c>
    </row>
    <row r="7860" spans="1:22" hidden="1" x14ac:dyDescent="0.3">
      <c r="A7860" s="55"/>
      <c r="B7860" s="55">
        <v>2023</v>
      </c>
      <c r="C7860" s="55" t="s">
        <v>560</v>
      </c>
      <c r="D7860" t="s">
        <v>159</v>
      </c>
      <c r="E7860" s="55" t="s">
        <v>528</v>
      </c>
      <c r="F7860" s="55" t="s">
        <v>434</v>
      </c>
      <c r="G7860" s="23">
        <v>3</v>
      </c>
      <c r="H7860" s="23" t="s">
        <v>31</v>
      </c>
      <c r="I7860" s="24">
        <v>100539</v>
      </c>
      <c r="J7860" s="24">
        <v>175944</v>
      </c>
      <c r="K7860" s="24">
        <v>138814</v>
      </c>
      <c r="L7860" s="24">
        <v>242924</v>
      </c>
      <c r="M7860" s="24">
        <v>175984</v>
      </c>
      <c r="N7860" s="24">
        <v>307971</v>
      </c>
      <c r="O7860" s="24">
        <v>229653</v>
      </c>
      <c r="P7860" s="24">
        <v>401893</v>
      </c>
      <c r="Q7860" s="24">
        <v>286030</v>
      </c>
      <c r="R7860" s="24">
        <v>500553</v>
      </c>
      <c r="S7860" s="24">
        <v>321810</v>
      </c>
      <c r="T7860" s="24">
        <v>563168</v>
      </c>
      <c r="U7860" s="24">
        <v>357036</v>
      </c>
      <c r="V7860" s="24">
        <v>624813</v>
      </c>
    </row>
    <row r="7861" spans="1:22" hidden="1" x14ac:dyDescent="0.3">
      <c r="A7861" s="55"/>
      <c r="B7861" s="55">
        <v>2023</v>
      </c>
      <c r="C7861" s="55" t="s">
        <v>560</v>
      </c>
      <c r="D7861" t="s">
        <v>159</v>
      </c>
      <c r="E7861" s="55" t="s">
        <v>528</v>
      </c>
      <c r="F7861" s="55" t="s">
        <v>434</v>
      </c>
      <c r="G7861" s="23">
        <v>4</v>
      </c>
      <c r="H7861" s="23" t="s">
        <v>29</v>
      </c>
      <c r="I7861" s="24">
        <v>112655</v>
      </c>
      <c r="J7861" s="24">
        <v>180248</v>
      </c>
      <c r="K7861" s="24">
        <v>157717</v>
      </c>
      <c r="L7861" s="24">
        <v>252347</v>
      </c>
      <c r="M7861" s="24">
        <v>202779</v>
      </c>
      <c r="N7861" s="24">
        <v>324447</v>
      </c>
      <c r="O7861" s="24">
        <v>270372</v>
      </c>
      <c r="P7861" s="24">
        <v>432596</v>
      </c>
      <c r="Q7861" s="24">
        <v>337965</v>
      </c>
      <c r="R7861" s="24">
        <v>540745</v>
      </c>
      <c r="S7861" s="24">
        <v>383027</v>
      </c>
      <c r="T7861" s="24">
        <v>612844</v>
      </c>
      <c r="U7861" s="24">
        <v>428089</v>
      </c>
      <c r="V7861" s="24">
        <v>684943</v>
      </c>
    </row>
    <row r="7862" spans="1:22" x14ac:dyDescent="0.3">
      <c r="B7862" s="54" t="s">
        <v>620</v>
      </c>
      <c r="C7862" t="s">
        <v>617</v>
      </c>
      <c r="D7862" t="s">
        <v>159</v>
      </c>
      <c r="E7862" t="s">
        <v>564</v>
      </c>
      <c r="F7862" s="58" t="s">
        <v>434</v>
      </c>
      <c r="G7862" s="23">
        <v>1</v>
      </c>
      <c r="H7862" s="23" t="s">
        <v>14</v>
      </c>
      <c r="I7862" s="24">
        <v>131552</v>
      </c>
      <c r="J7862" s="24">
        <v>230216</v>
      </c>
      <c r="K7862" s="24">
        <v>170636</v>
      </c>
      <c r="L7862" s="24">
        <v>298613</v>
      </c>
      <c r="M7862" s="24">
        <v>204553</v>
      </c>
      <c r="N7862" s="24">
        <v>357968</v>
      </c>
      <c r="O7862" s="24">
        <v>244549</v>
      </c>
      <c r="P7862" s="24">
        <v>427961</v>
      </c>
      <c r="Q7862" s="24">
        <v>288451</v>
      </c>
      <c r="R7862" s="24">
        <v>504788</v>
      </c>
      <c r="S7862" s="24">
        <v>316367</v>
      </c>
      <c r="T7862" s="24">
        <v>553642</v>
      </c>
      <c r="U7862" s="24">
        <v>341629</v>
      </c>
      <c r="V7862" s="24">
        <v>597851</v>
      </c>
    </row>
    <row r="7863" spans="1:22" x14ac:dyDescent="0.3">
      <c r="B7863" s="54" t="s">
        <v>620</v>
      </c>
      <c r="C7863" t="s">
        <v>617</v>
      </c>
      <c r="D7863" t="s">
        <v>159</v>
      </c>
      <c r="E7863" t="s">
        <v>564</v>
      </c>
      <c r="F7863" s="58" t="s">
        <v>434</v>
      </c>
      <c r="G7863" s="23">
        <v>2</v>
      </c>
      <c r="H7863" s="23" t="s">
        <v>30</v>
      </c>
      <c r="I7863" s="24">
        <v>113898</v>
      </c>
      <c r="J7863" s="24">
        <v>199322</v>
      </c>
      <c r="K7863" s="24">
        <v>149556</v>
      </c>
      <c r="L7863" s="24">
        <v>261723</v>
      </c>
      <c r="M7863" s="24">
        <v>182124</v>
      </c>
      <c r="N7863" s="24">
        <v>318718</v>
      </c>
      <c r="O7863" s="24">
        <v>223993</v>
      </c>
      <c r="P7863" s="24">
        <v>391987</v>
      </c>
      <c r="Q7863" s="24">
        <v>266753</v>
      </c>
      <c r="R7863" s="24">
        <v>466817</v>
      </c>
      <c r="S7863" s="24">
        <v>294729</v>
      </c>
      <c r="T7863" s="24">
        <v>515776</v>
      </c>
      <c r="U7863" s="24">
        <v>320407</v>
      </c>
      <c r="V7863" s="24">
        <v>560712</v>
      </c>
    </row>
    <row r="7864" spans="1:22" x14ac:dyDescent="0.3">
      <c r="B7864" s="54" t="s">
        <v>620</v>
      </c>
      <c r="C7864" t="s">
        <v>617</v>
      </c>
      <c r="D7864" t="s">
        <v>159</v>
      </c>
      <c r="E7864" t="s">
        <v>564</v>
      </c>
      <c r="F7864" s="58" t="s">
        <v>434</v>
      </c>
      <c r="G7864" s="23">
        <v>3</v>
      </c>
      <c r="H7864" s="23" t="s">
        <v>31</v>
      </c>
      <c r="I7864" s="24">
        <v>103095</v>
      </c>
      <c r="J7864" s="24">
        <v>180416</v>
      </c>
      <c r="K7864" s="24">
        <v>140137</v>
      </c>
      <c r="L7864" s="24">
        <v>245239</v>
      </c>
      <c r="M7864" s="24">
        <v>177079</v>
      </c>
      <c r="N7864" s="24">
        <v>309887</v>
      </c>
      <c r="O7864" s="24">
        <v>232997</v>
      </c>
      <c r="P7864" s="24">
        <v>407745</v>
      </c>
      <c r="Q7864" s="24">
        <v>288333</v>
      </c>
      <c r="R7864" s="24">
        <v>504582</v>
      </c>
      <c r="S7864" s="24">
        <v>324576</v>
      </c>
      <c r="T7864" s="24">
        <v>568007</v>
      </c>
      <c r="U7864" s="24">
        <v>360301</v>
      </c>
      <c r="V7864" s="24">
        <v>630526</v>
      </c>
    </row>
    <row r="7865" spans="1:22" x14ac:dyDescent="0.3">
      <c r="B7865" s="54" t="s">
        <v>620</v>
      </c>
      <c r="C7865" t="s">
        <v>617</v>
      </c>
      <c r="D7865" t="s">
        <v>159</v>
      </c>
      <c r="E7865" t="s">
        <v>564</v>
      </c>
      <c r="F7865" s="58" t="s">
        <v>434</v>
      </c>
      <c r="G7865" s="23">
        <v>4</v>
      </c>
      <c r="H7865" s="23" t="s">
        <v>29</v>
      </c>
      <c r="I7865" s="24">
        <v>116072</v>
      </c>
      <c r="J7865" s="24">
        <v>185715</v>
      </c>
      <c r="K7865" s="24">
        <v>162500</v>
      </c>
      <c r="L7865" s="24">
        <v>260000</v>
      </c>
      <c r="M7865" s="24">
        <v>208929</v>
      </c>
      <c r="N7865" s="24">
        <v>334286</v>
      </c>
      <c r="O7865" s="24">
        <v>278572</v>
      </c>
      <c r="P7865" s="24">
        <v>445715</v>
      </c>
      <c r="Q7865" s="24">
        <v>348215</v>
      </c>
      <c r="R7865" s="24">
        <v>557144</v>
      </c>
      <c r="S7865" s="24">
        <v>394644</v>
      </c>
      <c r="T7865" s="24">
        <v>631430</v>
      </c>
      <c r="U7865" s="24">
        <v>441072</v>
      </c>
      <c r="V7865" s="24">
        <v>705716</v>
      </c>
    </row>
    <row r="7866" spans="1:22" hidden="1" x14ac:dyDescent="0.3">
      <c r="A7866" s="55"/>
      <c r="B7866" s="55">
        <v>2023</v>
      </c>
      <c r="C7866" s="55" t="s">
        <v>538</v>
      </c>
      <c r="D7866" t="s">
        <v>116</v>
      </c>
      <c r="E7866" s="55" t="s">
        <v>543</v>
      </c>
      <c r="F7866" s="55" t="s">
        <v>115</v>
      </c>
      <c r="G7866" s="23">
        <v>1</v>
      </c>
      <c r="H7866" s="23" t="s">
        <v>14</v>
      </c>
      <c r="I7866" s="24">
        <v>169014</v>
      </c>
      <c r="J7866" s="24">
        <v>295775</v>
      </c>
      <c r="K7866" s="24">
        <v>219373</v>
      </c>
      <c r="L7866" s="24">
        <v>383903</v>
      </c>
      <c r="M7866" s="24">
        <v>262140</v>
      </c>
      <c r="N7866" s="24">
        <v>458745</v>
      </c>
      <c r="O7866" s="24">
        <v>312576</v>
      </c>
      <c r="P7866" s="24">
        <v>547007</v>
      </c>
      <c r="Q7866" s="24">
        <v>368789</v>
      </c>
      <c r="R7866" s="24">
        <v>645380</v>
      </c>
      <c r="S7866" s="24">
        <v>404566</v>
      </c>
      <c r="T7866" s="24">
        <v>707991</v>
      </c>
      <c r="U7866" s="24">
        <v>438234</v>
      </c>
      <c r="V7866" s="24">
        <v>766909</v>
      </c>
    </row>
    <row r="7867" spans="1:22" hidden="1" x14ac:dyDescent="0.3">
      <c r="A7867" s="55"/>
      <c r="B7867" s="55">
        <v>2023</v>
      </c>
      <c r="C7867" s="55" t="s">
        <v>538</v>
      </c>
      <c r="D7867" t="s">
        <v>116</v>
      </c>
      <c r="E7867" s="55" t="s">
        <v>543</v>
      </c>
      <c r="F7867" s="55" t="s">
        <v>115</v>
      </c>
      <c r="G7867" s="23">
        <v>2</v>
      </c>
      <c r="H7867" s="23" t="s">
        <v>30</v>
      </c>
      <c r="I7867" s="24">
        <v>141911</v>
      </c>
      <c r="J7867" s="24">
        <v>248343</v>
      </c>
      <c r="K7867" s="24">
        <v>188701</v>
      </c>
      <c r="L7867" s="24">
        <v>330227</v>
      </c>
      <c r="M7867" s="24">
        <v>232062</v>
      </c>
      <c r="N7867" s="24">
        <v>406108</v>
      </c>
      <c r="O7867" s="24">
        <v>291186</v>
      </c>
      <c r="P7867" s="24">
        <v>509576</v>
      </c>
      <c r="Q7867" s="24">
        <v>351768</v>
      </c>
      <c r="R7867" s="24">
        <v>615594</v>
      </c>
      <c r="S7867" s="24">
        <v>388295</v>
      </c>
      <c r="T7867" s="24">
        <v>679516</v>
      </c>
      <c r="U7867" s="24">
        <v>422455</v>
      </c>
      <c r="V7867" s="24">
        <v>739296</v>
      </c>
    </row>
    <row r="7868" spans="1:22" hidden="1" x14ac:dyDescent="0.3">
      <c r="A7868" s="55"/>
      <c r="B7868" s="55">
        <v>2023</v>
      </c>
      <c r="C7868" s="55" t="s">
        <v>538</v>
      </c>
      <c r="D7868" t="s">
        <v>116</v>
      </c>
      <c r="E7868" s="55" t="s">
        <v>543</v>
      </c>
      <c r="F7868" s="55" t="s">
        <v>115</v>
      </c>
      <c r="G7868" s="23">
        <v>3</v>
      </c>
      <c r="H7868" s="23" t="s">
        <v>31</v>
      </c>
      <c r="I7868" s="24">
        <v>131081</v>
      </c>
      <c r="J7868" s="24">
        <v>229392</v>
      </c>
      <c r="K7868" s="24">
        <v>181063</v>
      </c>
      <c r="L7868" s="24">
        <v>316860</v>
      </c>
      <c r="M7868" s="24">
        <v>229650</v>
      </c>
      <c r="N7868" s="24">
        <v>401888</v>
      </c>
      <c r="O7868" s="24">
        <v>299899</v>
      </c>
      <c r="P7868" s="24">
        <v>524823</v>
      </c>
      <c r="Q7868" s="24">
        <v>373566</v>
      </c>
      <c r="R7868" s="24">
        <v>653740</v>
      </c>
      <c r="S7868" s="24">
        <v>420399</v>
      </c>
      <c r="T7868" s="24">
        <v>735698</v>
      </c>
      <c r="U7868" s="24">
        <v>466532</v>
      </c>
      <c r="V7868" s="24">
        <v>816431</v>
      </c>
    </row>
    <row r="7869" spans="1:22" hidden="1" x14ac:dyDescent="0.3">
      <c r="A7869" s="55"/>
      <c r="B7869" s="55">
        <v>2023</v>
      </c>
      <c r="C7869" s="55" t="s">
        <v>538</v>
      </c>
      <c r="D7869" t="s">
        <v>116</v>
      </c>
      <c r="E7869" s="55" t="s">
        <v>543</v>
      </c>
      <c r="F7869" s="55" t="s">
        <v>115</v>
      </c>
      <c r="G7869" s="23">
        <v>4</v>
      </c>
      <c r="H7869" s="23" t="s">
        <v>29</v>
      </c>
      <c r="I7869" s="24">
        <v>145725</v>
      </c>
      <c r="J7869" s="24">
        <v>233160</v>
      </c>
      <c r="K7869" s="24">
        <v>204015</v>
      </c>
      <c r="L7869" s="24">
        <v>326424</v>
      </c>
      <c r="M7869" s="24">
        <v>262305</v>
      </c>
      <c r="N7869" s="24">
        <v>419688</v>
      </c>
      <c r="O7869" s="24">
        <v>349740</v>
      </c>
      <c r="P7869" s="24">
        <v>559584</v>
      </c>
      <c r="Q7869" s="24">
        <v>437175</v>
      </c>
      <c r="R7869" s="24">
        <v>699479</v>
      </c>
      <c r="S7869" s="24">
        <v>495465</v>
      </c>
      <c r="T7869" s="24">
        <v>792743</v>
      </c>
      <c r="U7869" s="24">
        <v>553755</v>
      </c>
      <c r="V7869" s="24">
        <v>886007</v>
      </c>
    </row>
    <row r="7870" spans="1:22" x14ac:dyDescent="0.3">
      <c r="B7870" s="54" t="s">
        <v>620</v>
      </c>
      <c r="C7870" t="s">
        <v>615</v>
      </c>
      <c r="D7870" t="s">
        <v>116</v>
      </c>
      <c r="E7870" t="s">
        <v>532</v>
      </c>
      <c r="F7870" s="58" t="s">
        <v>115</v>
      </c>
      <c r="G7870" s="23">
        <v>1</v>
      </c>
      <c r="H7870" s="23" t="s">
        <v>14</v>
      </c>
      <c r="I7870" s="24">
        <v>167954</v>
      </c>
      <c r="J7870" s="24">
        <v>293919</v>
      </c>
      <c r="K7870" s="24">
        <v>217755</v>
      </c>
      <c r="L7870" s="24">
        <v>381071</v>
      </c>
      <c r="M7870" s="24">
        <v>260973</v>
      </c>
      <c r="N7870" s="24">
        <v>456702</v>
      </c>
      <c r="O7870" s="24">
        <v>311904</v>
      </c>
      <c r="P7870" s="24">
        <v>545832</v>
      </c>
      <c r="Q7870" s="24">
        <v>367813</v>
      </c>
      <c r="R7870" s="24">
        <v>643672</v>
      </c>
      <c r="S7870" s="24">
        <v>403373</v>
      </c>
      <c r="T7870" s="24">
        <v>705903</v>
      </c>
      <c r="U7870" s="24">
        <v>435491</v>
      </c>
      <c r="V7870" s="24">
        <v>762109</v>
      </c>
    </row>
    <row r="7871" spans="1:22" x14ac:dyDescent="0.3">
      <c r="B7871" s="54" t="s">
        <v>620</v>
      </c>
      <c r="C7871" t="s">
        <v>615</v>
      </c>
      <c r="D7871" t="s">
        <v>116</v>
      </c>
      <c r="E7871" t="s">
        <v>532</v>
      </c>
      <c r="F7871" s="58" t="s">
        <v>115</v>
      </c>
      <c r="G7871" s="23">
        <v>2</v>
      </c>
      <c r="H7871" s="23" t="s">
        <v>30</v>
      </c>
      <c r="I7871" s="24">
        <v>145829</v>
      </c>
      <c r="J7871" s="24">
        <v>255201</v>
      </c>
      <c r="K7871" s="24">
        <v>191336</v>
      </c>
      <c r="L7871" s="24">
        <v>334838</v>
      </c>
      <c r="M7871" s="24">
        <v>232864</v>
      </c>
      <c r="N7871" s="24">
        <v>407512</v>
      </c>
      <c r="O7871" s="24">
        <v>286141</v>
      </c>
      <c r="P7871" s="24">
        <v>500746</v>
      </c>
      <c r="Q7871" s="24">
        <v>340619</v>
      </c>
      <c r="R7871" s="24">
        <v>596084</v>
      </c>
      <c r="S7871" s="24">
        <v>376277</v>
      </c>
      <c r="T7871" s="24">
        <v>658485</v>
      </c>
      <c r="U7871" s="24">
        <v>408964</v>
      </c>
      <c r="V7871" s="24">
        <v>715687</v>
      </c>
    </row>
    <row r="7872" spans="1:22" x14ac:dyDescent="0.3">
      <c r="B7872" s="54" t="s">
        <v>620</v>
      </c>
      <c r="C7872" t="s">
        <v>615</v>
      </c>
      <c r="D7872" t="s">
        <v>116</v>
      </c>
      <c r="E7872" t="s">
        <v>532</v>
      </c>
      <c r="F7872" s="58" t="s">
        <v>115</v>
      </c>
      <c r="G7872" s="23">
        <v>3</v>
      </c>
      <c r="H7872" s="23" t="s">
        <v>31</v>
      </c>
      <c r="I7872" s="24">
        <v>132475</v>
      </c>
      <c r="J7872" s="24">
        <v>231832</v>
      </c>
      <c r="K7872" s="24">
        <v>180206</v>
      </c>
      <c r="L7872" s="24">
        <v>315361</v>
      </c>
      <c r="M7872" s="24">
        <v>227812</v>
      </c>
      <c r="N7872" s="24">
        <v>398671</v>
      </c>
      <c r="O7872" s="24">
        <v>299854</v>
      </c>
      <c r="P7872" s="24">
        <v>524745</v>
      </c>
      <c r="Q7872" s="24">
        <v>371167</v>
      </c>
      <c r="R7872" s="24">
        <v>649541</v>
      </c>
      <c r="S7872" s="24">
        <v>417897</v>
      </c>
      <c r="T7872" s="24">
        <v>731319</v>
      </c>
      <c r="U7872" s="24">
        <v>463977</v>
      </c>
      <c r="V7872" s="24">
        <v>811960</v>
      </c>
    </row>
    <row r="7873" spans="1:22" x14ac:dyDescent="0.3">
      <c r="B7873" s="54" t="s">
        <v>620</v>
      </c>
      <c r="C7873" t="s">
        <v>615</v>
      </c>
      <c r="D7873" t="s">
        <v>116</v>
      </c>
      <c r="E7873" t="s">
        <v>532</v>
      </c>
      <c r="F7873" s="58" t="s">
        <v>115</v>
      </c>
      <c r="G7873" s="23">
        <v>4</v>
      </c>
      <c r="H7873" s="23" t="s">
        <v>29</v>
      </c>
      <c r="I7873" s="24">
        <v>148200</v>
      </c>
      <c r="J7873" s="24">
        <v>237121</v>
      </c>
      <c r="K7873" s="24">
        <v>207481</v>
      </c>
      <c r="L7873" s="24">
        <v>331969</v>
      </c>
      <c r="M7873" s="24">
        <v>266761</v>
      </c>
      <c r="N7873" s="24">
        <v>426817</v>
      </c>
      <c r="O7873" s="24">
        <v>355681</v>
      </c>
      <c r="P7873" s="24">
        <v>569089</v>
      </c>
      <c r="Q7873" s="24">
        <v>444601</v>
      </c>
      <c r="R7873" s="24">
        <v>711362</v>
      </c>
      <c r="S7873" s="24">
        <v>503881</v>
      </c>
      <c r="T7873" s="24">
        <v>806210</v>
      </c>
      <c r="U7873" s="24">
        <v>563161</v>
      </c>
      <c r="V7873" s="24">
        <v>901058</v>
      </c>
    </row>
    <row r="7874" spans="1:22" hidden="1" x14ac:dyDescent="0.3">
      <c r="A7874" s="55"/>
      <c r="B7874" s="55">
        <v>2023</v>
      </c>
      <c r="C7874" s="55" t="s">
        <v>538</v>
      </c>
      <c r="D7874" t="s">
        <v>116</v>
      </c>
      <c r="E7874" s="55" t="s">
        <v>543</v>
      </c>
      <c r="F7874" s="55" t="s">
        <v>117</v>
      </c>
      <c r="G7874" s="23">
        <v>1</v>
      </c>
      <c r="H7874" s="23" t="s">
        <v>14</v>
      </c>
      <c r="I7874" s="24">
        <v>179282</v>
      </c>
      <c r="J7874" s="24">
        <v>313744</v>
      </c>
      <c r="K7874" s="24">
        <v>232973</v>
      </c>
      <c r="L7874" s="24">
        <v>407703</v>
      </c>
      <c r="M7874" s="24">
        <v>278629</v>
      </c>
      <c r="N7874" s="24">
        <v>487601</v>
      </c>
      <c r="O7874" s="24">
        <v>332568</v>
      </c>
      <c r="P7874" s="24">
        <v>581993</v>
      </c>
      <c r="Q7874" s="24">
        <v>392610</v>
      </c>
      <c r="R7874" s="24">
        <v>687067</v>
      </c>
      <c r="S7874" s="24">
        <v>430798</v>
      </c>
      <c r="T7874" s="24">
        <v>753896</v>
      </c>
      <c r="U7874" s="24">
        <v>466825</v>
      </c>
      <c r="V7874" s="24">
        <v>816943</v>
      </c>
    </row>
    <row r="7875" spans="1:22" hidden="1" x14ac:dyDescent="0.3">
      <c r="A7875" s="55"/>
      <c r="B7875" s="55">
        <v>2023</v>
      </c>
      <c r="C7875" s="55" t="s">
        <v>538</v>
      </c>
      <c r="D7875" t="s">
        <v>116</v>
      </c>
      <c r="E7875" s="55" t="s">
        <v>543</v>
      </c>
      <c r="F7875" s="55" t="s">
        <v>117</v>
      </c>
      <c r="G7875" s="23">
        <v>2</v>
      </c>
      <c r="H7875" s="23" t="s">
        <v>30</v>
      </c>
      <c r="I7875" s="24">
        <v>149058</v>
      </c>
      <c r="J7875" s="24">
        <v>260852</v>
      </c>
      <c r="K7875" s="24">
        <v>198771</v>
      </c>
      <c r="L7875" s="24">
        <v>347849</v>
      </c>
      <c r="M7875" s="24">
        <v>245089</v>
      </c>
      <c r="N7875" s="24">
        <v>428905</v>
      </c>
      <c r="O7875" s="24">
        <v>308716</v>
      </c>
      <c r="P7875" s="24">
        <v>540253</v>
      </c>
      <c r="Q7875" s="24">
        <v>373630</v>
      </c>
      <c r="R7875" s="24">
        <v>653852</v>
      </c>
      <c r="S7875" s="24">
        <v>412653</v>
      </c>
      <c r="T7875" s="24">
        <v>722143</v>
      </c>
      <c r="U7875" s="24">
        <v>449229</v>
      </c>
      <c r="V7875" s="24">
        <v>786152</v>
      </c>
    </row>
    <row r="7876" spans="1:22" hidden="1" x14ac:dyDescent="0.3">
      <c r="A7876" s="55"/>
      <c r="B7876" s="55">
        <v>2023</v>
      </c>
      <c r="C7876" s="55" t="s">
        <v>538</v>
      </c>
      <c r="D7876" t="s">
        <v>116</v>
      </c>
      <c r="E7876" s="55" t="s">
        <v>543</v>
      </c>
      <c r="F7876" s="55" t="s">
        <v>117</v>
      </c>
      <c r="G7876" s="23">
        <v>3</v>
      </c>
      <c r="H7876" s="23" t="s">
        <v>31</v>
      </c>
      <c r="I7876" s="24">
        <v>136743</v>
      </c>
      <c r="J7876" s="24">
        <v>239301</v>
      </c>
      <c r="K7876" s="24">
        <v>188708</v>
      </c>
      <c r="L7876" s="24">
        <v>330239</v>
      </c>
      <c r="M7876" s="24">
        <v>239118</v>
      </c>
      <c r="N7876" s="24">
        <v>418457</v>
      </c>
      <c r="O7876" s="24">
        <v>311797</v>
      </c>
      <c r="P7876" s="24">
        <v>545645</v>
      </c>
      <c r="Q7876" s="24">
        <v>388288</v>
      </c>
      <c r="R7876" s="24">
        <v>679504</v>
      </c>
      <c r="S7876" s="24">
        <v>436742</v>
      </c>
      <c r="T7876" s="24">
        <v>764298</v>
      </c>
      <c r="U7876" s="24">
        <v>484415</v>
      </c>
      <c r="V7876" s="24">
        <v>847725</v>
      </c>
    </row>
    <row r="7877" spans="1:22" hidden="1" x14ac:dyDescent="0.3">
      <c r="A7877" s="55"/>
      <c r="B7877" s="55">
        <v>2023</v>
      </c>
      <c r="C7877" s="55" t="s">
        <v>538</v>
      </c>
      <c r="D7877" t="s">
        <v>116</v>
      </c>
      <c r="E7877" s="55" t="s">
        <v>543</v>
      </c>
      <c r="F7877" s="55" t="s">
        <v>117</v>
      </c>
      <c r="G7877" s="23">
        <v>4</v>
      </c>
      <c r="H7877" s="23" t="s">
        <v>29</v>
      </c>
      <c r="I7877" s="24">
        <v>154545</v>
      </c>
      <c r="J7877" s="24">
        <v>247272</v>
      </c>
      <c r="K7877" s="24">
        <v>216363</v>
      </c>
      <c r="L7877" s="24">
        <v>346181</v>
      </c>
      <c r="M7877" s="24">
        <v>278181</v>
      </c>
      <c r="N7877" s="24">
        <v>445089</v>
      </c>
      <c r="O7877" s="24">
        <v>370908</v>
      </c>
      <c r="P7877" s="24">
        <v>593452</v>
      </c>
      <c r="Q7877" s="24">
        <v>463635</v>
      </c>
      <c r="R7877" s="24">
        <v>741815</v>
      </c>
      <c r="S7877" s="24">
        <v>525453</v>
      </c>
      <c r="T7877" s="24">
        <v>840724</v>
      </c>
      <c r="U7877" s="24">
        <v>587270</v>
      </c>
      <c r="V7877" s="24">
        <v>939633</v>
      </c>
    </row>
    <row r="7878" spans="1:22" x14ac:dyDescent="0.3">
      <c r="B7878" s="54" t="s">
        <v>620</v>
      </c>
      <c r="C7878" t="s">
        <v>615</v>
      </c>
      <c r="D7878" t="s">
        <v>116</v>
      </c>
      <c r="E7878" t="s">
        <v>532</v>
      </c>
      <c r="F7878" s="58" t="s">
        <v>117</v>
      </c>
      <c r="G7878" s="23">
        <v>1</v>
      </c>
      <c r="H7878" s="23" t="s">
        <v>14</v>
      </c>
      <c r="I7878" s="24">
        <v>178222</v>
      </c>
      <c r="J7878" s="24">
        <v>311888</v>
      </c>
      <c r="K7878" s="24">
        <v>231355</v>
      </c>
      <c r="L7878" s="24">
        <v>404871</v>
      </c>
      <c r="M7878" s="24">
        <v>277462</v>
      </c>
      <c r="N7878" s="24">
        <v>485558</v>
      </c>
      <c r="O7878" s="24">
        <v>331896</v>
      </c>
      <c r="P7878" s="24">
        <v>580818</v>
      </c>
      <c r="Q7878" s="24">
        <v>391634</v>
      </c>
      <c r="R7878" s="24">
        <v>685359</v>
      </c>
      <c r="S7878" s="24">
        <v>429605</v>
      </c>
      <c r="T7878" s="24">
        <v>751808</v>
      </c>
      <c r="U7878" s="24">
        <v>464082</v>
      </c>
      <c r="V7878" s="24">
        <v>812143</v>
      </c>
    </row>
    <row r="7879" spans="1:22" x14ac:dyDescent="0.3">
      <c r="B7879" s="54" t="s">
        <v>620</v>
      </c>
      <c r="C7879" t="s">
        <v>615</v>
      </c>
      <c r="D7879" t="s">
        <v>116</v>
      </c>
      <c r="E7879" t="s">
        <v>532</v>
      </c>
      <c r="F7879" s="58" t="s">
        <v>117</v>
      </c>
      <c r="G7879" s="23">
        <v>2</v>
      </c>
      <c r="H7879" s="23" t="s">
        <v>30</v>
      </c>
      <c r="I7879" s="24">
        <v>153532</v>
      </c>
      <c r="J7879" s="24">
        <v>268681</v>
      </c>
      <c r="K7879" s="24">
        <v>201873</v>
      </c>
      <c r="L7879" s="24">
        <v>353278</v>
      </c>
      <c r="M7879" s="24">
        <v>246094</v>
      </c>
      <c r="N7879" s="24">
        <v>430664</v>
      </c>
      <c r="O7879" s="24">
        <v>303146</v>
      </c>
      <c r="P7879" s="24">
        <v>530505</v>
      </c>
      <c r="Q7879" s="24">
        <v>361288</v>
      </c>
      <c r="R7879" s="24">
        <v>632253</v>
      </c>
      <c r="S7879" s="24">
        <v>399301</v>
      </c>
      <c r="T7879" s="24">
        <v>698777</v>
      </c>
      <c r="U7879" s="24">
        <v>434269</v>
      </c>
      <c r="V7879" s="24">
        <v>759970</v>
      </c>
    </row>
    <row r="7880" spans="1:22" x14ac:dyDescent="0.3">
      <c r="B7880" s="54" t="s">
        <v>620</v>
      </c>
      <c r="C7880" t="s">
        <v>615</v>
      </c>
      <c r="D7880" t="s">
        <v>116</v>
      </c>
      <c r="E7880" t="s">
        <v>532</v>
      </c>
      <c r="F7880" s="58" t="s">
        <v>117</v>
      </c>
      <c r="G7880" s="23">
        <v>3</v>
      </c>
      <c r="H7880" s="23" t="s">
        <v>31</v>
      </c>
      <c r="I7880" s="24">
        <v>138076</v>
      </c>
      <c r="J7880" s="24">
        <v>241634</v>
      </c>
      <c r="K7880" s="24">
        <v>187438</v>
      </c>
      <c r="L7880" s="24">
        <v>328017</v>
      </c>
      <c r="M7880" s="24">
        <v>236660</v>
      </c>
      <c r="N7880" s="24">
        <v>414155</v>
      </c>
      <c r="O7880" s="24">
        <v>311200</v>
      </c>
      <c r="P7880" s="24">
        <v>544601</v>
      </c>
      <c r="Q7880" s="24">
        <v>384926</v>
      </c>
      <c r="R7880" s="24">
        <v>673620</v>
      </c>
      <c r="S7880" s="24">
        <v>433170</v>
      </c>
      <c r="T7880" s="24">
        <v>758048</v>
      </c>
      <c r="U7880" s="24">
        <v>480691</v>
      </c>
      <c r="V7880" s="24">
        <v>841209</v>
      </c>
    </row>
    <row r="7881" spans="1:22" x14ac:dyDescent="0.3">
      <c r="B7881" s="54" t="s">
        <v>620</v>
      </c>
      <c r="C7881" t="s">
        <v>615</v>
      </c>
      <c r="D7881" t="s">
        <v>116</v>
      </c>
      <c r="E7881" t="s">
        <v>532</v>
      </c>
      <c r="F7881" s="58" t="s">
        <v>117</v>
      </c>
      <c r="G7881" s="23">
        <v>4</v>
      </c>
      <c r="H7881" s="23" t="s">
        <v>29</v>
      </c>
      <c r="I7881" s="24">
        <v>157230</v>
      </c>
      <c r="J7881" s="24">
        <v>251569</v>
      </c>
      <c r="K7881" s="24">
        <v>220123</v>
      </c>
      <c r="L7881" s="24">
        <v>352196</v>
      </c>
      <c r="M7881" s="24">
        <v>283015</v>
      </c>
      <c r="N7881" s="24">
        <v>452823</v>
      </c>
      <c r="O7881" s="24">
        <v>377353</v>
      </c>
      <c r="P7881" s="24">
        <v>603765</v>
      </c>
      <c r="Q7881" s="24">
        <v>471691</v>
      </c>
      <c r="R7881" s="24">
        <v>754706</v>
      </c>
      <c r="S7881" s="24">
        <v>534583</v>
      </c>
      <c r="T7881" s="24">
        <v>855333</v>
      </c>
      <c r="U7881" s="24">
        <v>597475</v>
      </c>
      <c r="V7881" s="24">
        <v>955961</v>
      </c>
    </row>
    <row r="7882" spans="1:22" hidden="1" x14ac:dyDescent="0.3">
      <c r="A7882" s="55"/>
      <c r="B7882" s="55">
        <v>2023</v>
      </c>
      <c r="C7882" s="55" t="s">
        <v>573</v>
      </c>
      <c r="D7882" t="s">
        <v>161</v>
      </c>
      <c r="E7882" s="55" t="s">
        <v>528</v>
      </c>
      <c r="F7882" s="55" t="s">
        <v>457</v>
      </c>
      <c r="G7882" s="23">
        <v>1</v>
      </c>
      <c r="H7882" s="23" t="s">
        <v>14</v>
      </c>
      <c r="I7882" s="24">
        <v>124431</v>
      </c>
      <c r="J7882" s="24">
        <v>217754</v>
      </c>
      <c r="K7882" s="24">
        <v>161604</v>
      </c>
      <c r="L7882" s="24">
        <v>282808</v>
      </c>
      <c r="M7882" s="24">
        <v>193195</v>
      </c>
      <c r="N7882" s="24">
        <v>338091</v>
      </c>
      <c r="O7882" s="24">
        <v>230485</v>
      </c>
      <c r="P7882" s="24">
        <v>403348</v>
      </c>
      <c r="Q7882" s="24">
        <v>272019</v>
      </c>
      <c r="R7882" s="24">
        <v>476034</v>
      </c>
      <c r="S7882" s="24">
        <v>298445</v>
      </c>
      <c r="T7882" s="24">
        <v>522278</v>
      </c>
      <c r="U7882" s="24">
        <v>323344</v>
      </c>
      <c r="V7882" s="24">
        <v>565853</v>
      </c>
    </row>
    <row r="7883" spans="1:22" hidden="1" x14ac:dyDescent="0.3">
      <c r="A7883" s="55"/>
      <c r="B7883" s="55">
        <v>2023</v>
      </c>
      <c r="C7883" s="55" t="s">
        <v>573</v>
      </c>
      <c r="D7883" t="s">
        <v>161</v>
      </c>
      <c r="E7883" s="55" t="s">
        <v>528</v>
      </c>
      <c r="F7883" s="55" t="s">
        <v>457</v>
      </c>
      <c r="G7883" s="23">
        <v>2</v>
      </c>
      <c r="H7883" s="23" t="s">
        <v>30</v>
      </c>
      <c r="I7883" s="24">
        <v>103945</v>
      </c>
      <c r="J7883" s="24">
        <v>181903</v>
      </c>
      <c r="K7883" s="24">
        <v>138421</v>
      </c>
      <c r="L7883" s="24">
        <v>242237</v>
      </c>
      <c r="M7883" s="24">
        <v>170461</v>
      </c>
      <c r="N7883" s="24">
        <v>298306</v>
      </c>
      <c r="O7883" s="24">
        <v>214318</v>
      </c>
      <c r="P7883" s="24">
        <v>375056</v>
      </c>
      <c r="Q7883" s="24">
        <v>259154</v>
      </c>
      <c r="R7883" s="24">
        <v>453520</v>
      </c>
      <c r="S7883" s="24">
        <v>286146</v>
      </c>
      <c r="T7883" s="24">
        <v>500755</v>
      </c>
      <c r="U7883" s="24">
        <v>311418</v>
      </c>
      <c r="V7883" s="24">
        <v>544982</v>
      </c>
    </row>
    <row r="7884" spans="1:22" hidden="1" x14ac:dyDescent="0.3">
      <c r="A7884" s="55"/>
      <c r="B7884" s="55">
        <v>2023</v>
      </c>
      <c r="C7884" s="55" t="s">
        <v>573</v>
      </c>
      <c r="D7884" t="s">
        <v>161</v>
      </c>
      <c r="E7884" s="55" t="s">
        <v>528</v>
      </c>
      <c r="F7884" s="55" t="s">
        <v>457</v>
      </c>
      <c r="G7884" s="23">
        <v>3</v>
      </c>
      <c r="H7884" s="23" t="s">
        <v>31</v>
      </c>
      <c r="I7884" s="24">
        <v>95673</v>
      </c>
      <c r="J7884" s="24">
        <v>167428</v>
      </c>
      <c r="K7884" s="24">
        <v>132090</v>
      </c>
      <c r="L7884" s="24">
        <v>231158</v>
      </c>
      <c r="M7884" s="24">
        <v>167454</v>
      </c>
      <c r="N7884" s="24">
        <v>293044</v>
      </c>
      <c r="O7884" s="24">
        <v>218508</v>
      </c>
      <c r="P7884" s="24">
        <v>382390</v>
      </c>
      <c r="Q7884" s="24">
        <v>272147</v>
      </c>
      <c r="R7884" s="24">
        <v>476257</v>
      </c>
      <c r="S7884" s="24">
        <v>306184</v>
      </c>
      <c r="T7884" s="24">
        <v>535822</v>
      </c>
      <c r="U7884" s="24">
        <v>339692</v>
      </c>
      <c r="V7884" s="24">
        <v>594461</v>
      </c>
    </row>
    <row r="7885" spans="1:22" hidden="1" x14ac:dyDescent="0.3">
      <c r="A7885" s="55"/>
      <c r="B7885" s="55">
        <v>2023</v>
      </c>
      <c r="C7885" s="55" t="s">
        <v>573</v>
      </c>
      <c r="D7885" t="s">
        <v>161</v>
      </c>
      <c r="E7885" s="55" t="s">
        <v>528</v>
      </c>
      <c r="F7885" s="55" t="s">
        <v>457</v>
      </c>
      <c r="G7885" s="23">
        <v>4</v>
      </c>
      <c r="H7885" s="23" t="s">
        <v>29</v>
      </c>
      <c r="I7885" s="24">
        <v>107273</v>
      </c>
      <c r="J7885" s="24">
        <v>171637</v>
      </c>
      <c r="K7885" s="24">
        <v>150182</v>
      </c>
      <c r="L7885" s="24">
        <v>240291</v>
      </c>
      <c r="M7885" s="24">
        <v>193091</v>
      </c>
      <c r="N7885" s="24">
        <v>308946</v>
      </c>
      <c r="O7885" s="24">
        <v>257455</v>
      </c>
      <c r="P7885" s="24">
        <v>411928</v>
      </c>
      <c r="Q7885" s="24">
        <v>321819</v>
      </c>
      <c r="R7885" s="24">
        <v>514910</v>
      </c>
      <c r="S7885" s="24">
        <v>364728</v>
      </c>
      <c r="T7885" s="24">
        <v>583565</v>
      </c>
      <c r="U7885" s="24">
        <v>407637</v>
      </c>
      <c r="V7885" s="24">
        <v>652219</v>
      </c>
    </row>
    <row r="7886" spans="1:22" x14ac:dyDescent="0.3">
      <c r="B7886" s="54" t="s">
        <v>620</v>
      </c>
      <c r="C7886" t="s">
        <v>618</v>
      </c>
      <c r="D7886" t="s">
        <v>161</v>
      </c>
      <c r="E7886" t="s">
        <v>576</v>
      </c>
      <c r="F7886" s="58" t="s">
        <v>457</v>
      </c>
      <c r="G7886" s="23">
        <v>1</v>
      </c>
      <c r="H7886" s="23" t="s">
        <v>14</v>
      </c>
      <c r="I7886" s="24">
        <v>124132</v>
      </c>
      <c r="J7886" s="24">
        <v>217231</v>
      </c>
      <c r="K7886" s="24">
        <v>161055</v>
      </c>
      <c r="L7886" s="24">
        <v>281847</v>
      </c>
      <c r="M7886" s="24">
        <v>193097</v>
      </c>
      <c r="N7886" s="24">
        <v>337920</v>
      </c>
      <c r="O7886" s="24">
        <v>230897</v>
      </c>
      <c r="P7886" s="24">
        <v>404071</v>
      </c>
      <c r="Q7886" s="24">
        <v>272385</v>
      </c>
      <c r="R7886" s="24">
        <v>476675</v>
      </c>
      <c r="S7886" s="24">
        <v>298764</v>
      </c>
      <c r="T7886" s="24">
        <v>522836</v>
      </c>
      <c r="U7886" s="24">
        <v>322662</v>
      </c>
      <c r="V7886" s="24">
        <v>564658</v>
      </c>
    </row>
    <row r="7887" spans="1:22" x14ac:dyDescent="0.3">
      <c r="B7887" s="54" t="s">
        <v>620</v>
      </c>
      <c r="C7887" t="s">
        <v>618</v>
      </c>
      <c r="D7887" t="s">
        <v>161</v>
      </c>
      <c r="E7887" t="s">
        <v>576</v>
      </c>
      <c r="F7887" s="58" t="s">
        <v>457</v>
      </c>
      <c r="G7887" s="23">
        <v>2</v>
      </c>
      <c r="H7887" s="23" t="s">
        <v>30</v>
      </c>
      <c r="I7887" s="24">
        <v>107288</v>
      </c>
      <c r="J7887" s="24">
        <v>187754</v>
      </c>
      <c r="K7887" s="24">
        <v>140943</v>
      </c>
      <c r="L7887" s="24">
        <v>246650</v>
      </c>
      <c r="M7887" s="24">
        <v>171697</v>
      </c>
      <c r="N7887" s="24">
        <v>300471</v>
      </c>
      <c r="O7887" s="24">
        <v>211284</v>
      </c>
      <c r="P7887" s="24">
        <v>369746</v>
      </c>
      <c r="Q7887" s="24">
        <v>251683</v>
      </c>
      <c r="R7887" s="24">
        <v>440445</v>
      </c>
      <c r="S7887" s="24">
        <v>278108</v>
      </c>
      <c r="T7887" s="24">
        <v>486690</v>
      </c>
      <c r="U7887" s="24">
        <v>302381</v>
      </c>
      <c r="V7887" s="24">
        <v>529167</v>
      </c>
    </row>
    <row r="7888" spans="1:22" x14ac:dyDescent="0.3">
      <c r="B7888" s="54" t="s">
        <v>620</v>
      </c>
      <c r="C7888" t="s">
        <v>618</v>
      </c>
      <c r="D7888" t="s">
        <v>161</v>
      </c>
      <c r="E7888" t="s">
        <v>576</v>
      </c>
      <c r="F7888" s="58" t="s">
        <v>457</v>
      </c>
      <c r="G7888" s="23">
        <v>3</v>
      </c>
      <c r="H7888" s="23" t="s">
        <v>31</v>
      </c>
      <c r="I7888" s="24">
        <v>96897</v>
      </c>
      <c r="J7888" s="24">
        <v>169570</v>
      </c>
      <c r="K7888" s="24">
        <v>131652</v>
      </c>
      <c r="L7888" s="24">
        <v>230391</v>
      </c>
      <c r="M7888" s="24">
        <v>166312</v>
      </c>
      <c r="N7888" s="24">
        <v>291046</v>
      </c>
      <c r="O7888" s="24">
        <v>218784</v>
      </c>
      <c r="P7888" s="24">
        <v>382872</v>
      </c>
      <c r="Q7888" s="24">
        <v>270700</v>
      </c>
      <c r="R7888" s="24">
        <v>473725</v>
      </c>
      <c r="S7888" s="24">
        <v>304693</v>
      </c>
      <c r="T7888" s="24">
        <v>533212</v>
      </c>
      <c r="U7888" s="24">
        <v>338191</v>
      </c>
      <c r="V7888" s="24">
        <v>591835</v>
      </c>
    </row>
    <row r="7889" spans="1:22" x14ac:dyDescent="0.3">
      <c r="B7889" s="54" t="s">
        <v>620</v>
      </c>
      <c r="C7889" t="s">
        <v>618</v>
      </c>
      <c r="D7889" t="s">
        <v>161</v>
      </c>
      <c r="E7889" t="s">
        <v>576</v>
      </c>
      <c r="F7889" s="58" t="s">
        <v>457</v>
      </c>
      <c r="G7889" s="23">
        <v>4</v>
      </c>
      <c r="H7889" s="23" t="s">
        <v>29</v>
      </c>
      <c r="I7889" s="24">
        <v>109520</v>
      </c>
      <c r="J7889" s="24">
        <v>175232</v>
      </c>
      <c r="K7889" s="24">
        <v>153328</v>
      </c>
      <c r="L7889" s="24">
        <v>245325</v>
      </c>
      <c r="M7889" s="24">
        <v>197136</v>
      </c>
      <c r="N7889" s="24">
        <v>315418</v>
      </c>
      <c r="O7889" s="24">
        <v>262848</v>
      </c>
      <c r="P7889" s="24">
        <v>420557</v>
      </c>
      <c r="Q7889" s="24">
        <v>328560</v>
      </c>
      <c r="R7889" s="24">
        <v>525696</v>
      </c>
      <c r="S7889" s="24">
        <v>372368</v>
      </c>
      <c r="T7889" s="24">
        <v>595789</v>
      </c>
      <c r="U7889" s="24">
        <v>416176</v>
      </c>
      <c r="V7889" s="24">
        <v>665882</v>
      </c>
    </row>
    <row r="7890" spans="1:22" hidden="1" x14ac:dyDescent="0.3">
      <c r="A7890" s="55"/>
      <c r="B7890" s="55">
        <v>2023</v>
      </c>
      <c r="C7890" s="55" t="s">
        <v>573</v>
      </c>
      <c r="D7890" t="s">
        <v>161</v>
      </c>
      <c r="E7890" s="55" t="s">
        <v>528</v>
      </c>
      <c r="F7890" s="55" t="s">
        <v>472</v>
      </c>
      <c r="G7890" s="23">
        <v>1</v>
      </c>
      <c r="H7890" s="23" t="s">
        <v>14</v>
      </c>
      <c r="I7890" s="24">
        <v>129376</v>
      </c>
      <c r="J7890" s="24">
        <v>226408</v>
      </c>
      <c r="K7890" s="24">
        <v>167986</v>
      </c>
      <c r="L7890" s="24">
        <v>293975</v>
      </c>
      <c r="M7890" s="24">
        <v>200788</v>
      </c>
      <c r="N7890" s="24">
        <v>351379</v>
      </c>
      <c r="O7890" s="24">
        <v>239493</v>
      </c>
      <c r="P7890" s="24">
        <v>419113</v>
      </c>
      <c r="Q7890" s="24">
        <v>282616</v>
      </c>
      <c r="R7890" s="24">
        <v>494577</v>
      </c>
      <c r="S7890" s="24">
        <v>310055</v>
      </c>
      <c r="T7890" s="24">
        <v>542597</v>
      </c>
      <c r="U7890" s="24">
        <v>335897</v>
      </c>
      <c r="V7890" s="24">
        <v>587820</v>
      </c>
    </row>
    <row r="7891" spans="1:22" hidden="1" x14ac:dyDescent="0.3">
      <c r="A7891" s="55"/>
      <c r="B7891" s="55">
        <v>2023</v>
      </c>
      <c r="C7891" s="55" t="s">
        <v>573</v>
      </c>
      <c r="D7891" t="s">
        <v>161</v>
      </c>
      <c r="E7891" s="55" t="s">
        <v>528</v>
      </c>
      <c r="F7891" s="55" t="s">
        <v>472</v>
      </c>
      <c r="G7891" s="23">
        <v>2</v>
      </c>
      <c r="H7891" s="23" t="s">
        <v>30</v>
      </c>
      <c r="I7891" s="24">
        <v>108299</v>
      </c>
      <c r="J7891" s="24">
        <v>189524</v>
      </c>
      <c r="K7891" s="24">
        <v>144134</v>
      </c>
      <c r="L7891" s="24">
        <v>252234</v>
      </c>
      <c r="M7891" s="24">
        <v>177398</v>
      </c>
      <c r="N7891" s="24">
        <v>310446</v>
      </c>
      <c r="O7891" s="24">
        <v>222860</v>
      </c>
      <c r="P7891" s="24">
        <v>390005</v>
      </c>
      <c r="Q7891" s="24">
        <v>269380</v>
      </c>
      <c r="R7891" s="24">
        <v>471414</v>
      </c>
      <c r="S7891" s="24">
        <v>297402</v>
      </c>
      <c r="T7891" s="24">
        <v>520453</v>
      </c>
      <c r="U7891" s="24">
        <v>323627</v>
      </c>
      <c r="V7891" s="24">
        <v>566347</v>
      </c>
    </row>
    <row r="7892" spans="1:22" hidden="1" x14ac:dyDescent="0.3">
      <c r="A7892" s="55"/>
      <c r="B7892" s="55">
        <v>2023</v>
      </c>
      <c r="C7892" s="55" t="s">
        <v>573</v>
      </c>
      <c r="D7892" t="s">
        <v>161</v>
      </c>
      <c r="E7892" s="55" t="s">
        <v>528</v>
      </c>
      <c r="F7892" s="55" t="s">
        <v>472</v>
      </c>
      <c r="G7892" s="23">
        <v>3</v>
      </c>
      <c r="H7892" s="23" t="s">
        <v>31</v>
      </c>
      <c r="I7892" s="24">
        <v>99824</v>
      </c>
      <c r="J7892" s="24">
        <v>174692</v>
      </c>
      <c r="K7892" s="24">
        <v>137848</v>
      </c>
      <c r="L7892" s="24">
        <v>241235</v>
      </c>
      <c r="M7892" s="24">
        <v>174788</v>
      </c>
      <c r="N7892" s="24">
        <v>305879</v>
      </c>
      <c r="O7892" s="24">
        <v>228151</v>
      </c>
      <c r="P7892" s="24">
        <v>399263</v>
      </c>
      <c r="Q7892" s="24">
        <v>284171</v>
      </c>
      <c r="R7892" s="24">
        <v>497300</v>
      </c>
      <c r="S7892" s="24">
        <v>319747</v>
      </c>
      <c r="T7892" s="24">
        <v>559557</v>
      </c>
      <c r="U7892" s="24">
        <v>354778</v>
      </c>
      <c r="V7892" s="24">
        <v>620861</v>
      </c>
    </row>
    <row r="7893" spans="1:22" hidden="1" x14ac:dyDescent="0.3">
      <c r="A7893" s="55"/>
      <c r="B7893" s="55">
        <v>2023</v>
      </c>
      <c r="C7893" s="55" t="s">
        <v>573</v>
      </c>
      <c r="D7893" t="s">
        <v>161</v>
      </c>
      <c r="E7893" s="55" t="s">
        <v>528</v>
      </c>
      <c r="F7893" s="55" t="s">
        <v>472</v>
      </c>
      <c r="G7893" s="23">
        <v>4</v>
      </c>
      <c r="H7893" s="23" t="s">
        <v>29</v>
      </c>
      <c r="I7893" s="24">
        <v>111541</v>
      </c>
      <c r="J7893" s="24">
        <v>178466</v>
      </c>
      <c r="K7893" s="24">
        <v>156158</v>
      </c>
      <c r="L7893" s="24">
        <v>249853</v>
      </c>
      <c r="M7893" s="24">
        <v>200774</v>
      </c>
      <c r="N7893" s="24">
        <v>321239</v>
      </c>
      <c r="O7893" s="24">
        <v>267699</v>
      </c>
      <c r="P7893" s="24">
        <v>428319</v>
      </c>
      <c r="Q7893" s="24">
        <v>334624</v>
      </c>
      <c r="R7893" s="24">
        <v>535399</v>
      </c>
      <c r="S7893" s="24">
        <v>379241</v>
      </c>
      <c r="T7893" s="24">
        <v>606785</v>
      </c>
      <c r="U7893" s="24">
        <v>423857</v>
      </c>
      <c r="V7893" s="24">
        <v>678171</v>
      </c>
    </row>
    <row r="7894" spans="1:22" x14ac:dyDescent="0.3">
      <c r="B7894" s="54" t="s">
        <v>620</v>
      </c>
      <c r="C7894" t="s">
        <v>618</v>
      </c>
      <c r="D7894" t="s">
        <v>161</v>
      </c>
      <c r="E7894" t="s">
        <v>576</v>
      </c>
      <c r="F7894" s="58" t="s">
        <v>472</v>
      </c>
      <c r="G7894" s="23">
        <v>1</v>
      </c>
      <c r="H7894" s="23" t="s">
        <v>14</v>
      </c>
      <c r="I7894" s="24">
        <v>128413</v>
      </c>
      <c r="J7894" s="24">
        <v>224723</v>
      </c>
      <c r="K7894" s="24">
        <v>166549</v>
      </c>
      <c r="L7894" s="24">
        <v>291461</v>
      </c>
      <c r="M7894" s="24">
        <v>199644</v>
      </c>
      <c r="N7894" s="24">
        <v>349377</v>
      </c>
      <c r="O7894" s="24">
        <v>238665</v>
      </c>
      <c r="P7894" s="24">
        <v>417664</v>
      </c>
      <c r="Q7894" s="24">
        <v>281497</v>
      </c>
      <c r="R7894" s="24">
        <v>492620</v>
      </c>
      <c r="S7894" s="24">
        <v>308735</v>
      </c>
      <c r="T7894" s="24">
        <v>540286</v>
      </c>
      <c r="U7894" s="24">
        <v>333373</v>
      </c>
      <c r="V7894" s="24">
        <v>583403</v>
      </c>
    </row>
    <row r="7895" spans="1:22" x14ac:dyDescent="0.3">
      <c r="B7895" s="54" t="s">
        <v>620</v>
      </c>
      <c r="C7895" t="s">
        <v>618</v>
      </c>
      <c r="D7895" t="s">
        <v>161</v>
      </c>
      <c r="E7895" t="s">
        <v>576</v>
      </c>
      <c r="F7895" s="58" t="s">
        <v>472</v>
      </c>
      <c r="G7895" s="23">
        <v>2</v>
      </c>
      <c r="H7895" s="23" t="s">
        <v>30</v>
      </c>
      <c r="I7895" s="24">
        <v>111246</v>
      </c>
      <c r="J7895" s="24">
        <v>194680</v>
      </c>
      <c r="K7895" s="24">
        <v>146050</v>
      </c>
      <c r="L7895" s="24">
        <v>255587</v>
      </c>
      <c r="M7895" s="24">
        <v>177833</v>
      </c>
      <c r="N7895" s="24">
        <v>311207</v>
      </c>
      <c r="O7895" s="24">
        <v>218674</v>
      </c>
      <c r="P7895" s="24">
        <v>382680</v>
      </c>
      <c r="Q7895" s="24">
        <v>260396</v>
      </c>
      <c r="R7895" s="24">
        <v>455693</v>
      </c>
      <c r="S7895" s="24">
        <v>287696</v>
      </c>
      <c r="T7895" s="24">
        <v>503468</v>
      </c>
      <c r="U7895" s="24">
        <v>312746</v>
      </c>
      <c r="V7895" s="24">
        <v>547306</v>
      </c>
    </row>
    <row r="7896" spans="1:22" x14ac:dyDescent="0.3">
      <c r="B7896" s="54" t="s">
        <v>620</v>
      </c>
      <c r="C7896" t="s">
        <v>618</v>
      </c>
      <c r="D7896" t="s">
        <v>161</v>
      </c>
      <c r="E7896" t="s">
        <v>576</v>
      </c>
      <c r="F7896" s="58" t="s">
        <v>472</v>
      </c>
      <c r="G7896" s="23">
        <v>3</v>
      </c>
      <c r="H7896" s="23" t="s">
        <v>31</v>
      </c>
      <c r="I7896" s="24">
        <v>100768</v>
      </c>
      <c r="J7896" s="24">
        <v>176345</v>
      </c>
      <c r="K7896" s="24">
        <v>136995</v>
      </c>
      <c r="L7896" s="24">
        <v>239741</v>
      </c>
      <c r="M7896" s="24">
        <v>173124</v>
      </c>
      <c r="N7896" s="24">
        <v>302968</v>
      </c>
      <c r="O7896" s="24">
        <v>227810</v>
      </c>
      <c r="P7896" s="24">
        <v>398668</v>
      </c>
      <c r="Q7896" s="24">
        <v>281930</v>
      </c>
      <c r="R7896" s="24">
        <v>493377</v>
      </c>
      <c r="S7896" s="24">
        <v>317379</v>
      </c>
      <c r="T7896" s="24">
        <v>555414</v>
      </c>
      <c r="U7896" s="24">
        <v>352325</v>
      </c>
      <c r="V7896" s="24">
        <v>616570</v>
      </c>
    </row>
    <row r="7897" spans="1:22" x14ac:dyDescent="0.3">
      <c r="B7897" s="54" t="s">
        <v>620</v>
      </c>
      <c r="C7897" t="s">
        <v>618</v>
      </c>
      <c r="D7897" t="s">
        <v>161</v>
      </c>
      <c r="E7897" t="s">
        <v>576</v>
      </c>
      <c r="F7897" s="58" t="s">
        <v>472</v>
      </c>
      <c r="G7897" s="23">
        <v>4</v>
      </c>
      <c r="H7897" s="23" t="s">
        <v>29</v>
      </c>
      <c r="I7897" s="24">
        <v>113304</v>
      </c>
      <c r="J7897" s="24">
        <v>181286</v>
      </c>
      <c r="K7897" s="24">
        <v>158625</v>
      </c>
      <c r="L7897" s="24">
        <v>253801</v>
      </c>
      <c r="M7897" s="24">
        <v>203947</v>
      </c>
      <c r="N7897" s="24">
        <v>326315</v>
      </c>
      <c r="O7897" s="24">
        <v>271929</v>
      </c>
      <c r="P7897" s="24">
        <v>435087</v>
      </c>
      <c r="Q7897" s="24">
        <v>339912</v>
      </c>
      <c r="R7897" s="24">
        <v>543858</v>
      </c>
      <c r="S7897" s="24">
        <v>385233</v>
      </c>
      <c r="T7897" s="24">
        <v>616373</v>
      </c>
      <c r="U7897" s="24">
        <v>430555</v>
      </c>
      <c r="V7897" s="24">
        <v>688887</v>
      </c>
    </row>
    <row r="7898" spans="1:22" hidden="1" x14ac:dyDescent="0.3">
      <c r="A7898" s="55"/>
      <c r="B7898" s="55">
        <v>2023</v>
      </c>
      <c r="C7898" s="55" t="s">
        <v>538</v>
      </c>
      <c r="D7898" t="s">
        <v>116</v>
      </c>
      <c r="E7898" s="55" t="s">
        <v>543</v>
      </c>
      <c r="F7898" s="55" t="s">
        <v>120</v>
      </c>
      <c r="G7898" s="23">
        <v>1</v>
      </c>
      <c r="H7898" s="23" t="s">
        <v>14</v>
      </c>
      <c r="I7898" s="24">
        <v>170298</v>
      </c>
      <c r="J7898" s="24">
        <v>298021</v>
      </c>
      <c r="K7898" s="24">
        <v>221073</v>
      </c>
      <c r="L7898" s="24">
        <v>386878</v>
      </c>
      <c r="M7898" s="24">
        <v>264201</v>
      </c>
      <c r="N7898" s="24">
        <v>462352</v>
      </c>
      <c r="O7898" s="24">
        <v>315075</v>
      </c>
      <c r="P7898" s="24">
        <v>551381</v>
      </c>
      <c r="Q7898" s="24">
        <v>371766</v>
      </c>
      <c r="R7898" s="24">
        <v>650591</v>
      </c>
      <c r="S7898" s="24">
        <v>407845</v>
      </c>
      <c r="T7898" s="24">
        <v>713729</v>
      </c>
      <c r="U7898" s="24">
        <v>441807</v>
      </c>
      <c r="V7898" s="24">
        <v>773163</v>
      </c>
    </row>
    <row r="7899" spans="1:22" hidden="1" x14ac:dyDescent="0.3">
      <c r="A7899" s="55"/>
      <c r="B7899" s="55">
        <v>2023</v>
      </c>
      <c r="C7899" s="55" t="s">
        <v>538</v>
      </c>
      <c r="D7899" t="s">
        <v>116</v>
      </c>
      <c r="E7899" s="55" t="s">
        <v>543</v>
      </c>
      <c r="F7899" s="55" t="s">
        <v>120</v>
      </c>
      <c r="G7899" s="23">
        <v>2</v>
      </c>
      <c r="H7899" s="23" t="s">
        <v>30</v>
      </c>
      <c r="I7899" s="24">
        <v>142804</v>
      </c>
      <c r="J7899" s="24">
        <v>249907</v>
      </c>
      <c r="K7899" s="24">
        <v>189960</v>
      </c>
      <c r="L7899" s="24">
        <v>332430</v>
      </c>
      <c r="M7899" s="24">
        <v>233690</v>
      </c>
      <c r="N7899" s="24">
        <v>408958</v>
      </c>
      <c r="O7899" s="24">
        <v>293378</v>
      </c>
      <c r="P7899" s="24">
        <v>513411</v>
      </c>
      <c r="Q7899" s="24">
        <v>354501</v>
      </c>
      <c r="R7899" s="24">
        <v>620376</v>
      </c>
      <c r="S7899" s="24">
        <v>391340</v>
      </c>
      <c r="T7899" s="24">
        <v>684844</v>
      </c>
      <c r="U7899" s="24">
        <v>425802</v>
      </c>
      <c r="V7899" s="24">
        <v>745153</v>
      </c>
    </row>
    <row r="7900" spans="1:22" hidden="1" x14ac:dyDescent="0.3">
      <c r="A7900" s="55"/>
      <c r="B7900" s="55">
        <v>2023</v>
      </c>
      <c r="C7900" s="55" t="s">
        <v>538</v>
      </c>
      <c r="D7900" t="s">
        <v>116</v>
      </c>
      <c r="E7900" s="55" t="s">
        <v>543</v>
      </c>
      <c r="F7900" s="55" t="s">
        <v>120</v>
      </c>
      <c r="G7900" s="23">
        <v>3</v>
      </c>
      <c r="H7900" s="23" t="s">
        <v>31</v>
      </c>
      <c r="I7900" s="24">
        <v>131789</v>
      </c>
      <c r="J7900" s="24">
        <v>230630</v>
      </c>
      <c r="K7900" s="24">
        <v>182018</v>
      </c>
      <c r="L7900" s="24">
        <v>318532</v>
      </c>
      <c r="M7900" s="24">
        <v>230834</v>
      </c>
      <c r="N7900" s="24">
        <v>403959</v>
      </c>
      <c r="O7900" s="24">
        <v>301386</v>
      </c>
      <c r="P7900" s="24">
        <v>527426</v>
      </c>
      <c r="Q7900" s="24">
        <v>375406</v>
      </c>
      <c r="R7900" s="24">
        <v>656961</v>
      </c>
      <c r="S7900" s="24">
        <v>422442</v>
      </c>
      <c r="T7900" s="24">
        <v>739273</v>
      </c>
      <c r="U7900" s="24">
        <v>468767</v>
      </c>
      <c r="V7900" s="24">
        <v>820343</v>
      </c>
    </row>
    <row r="7901" spans="1:22" hidden="1" x14ac:dyDescent="0.3">
      <c r="A7901" s="55"/>
      <c r="B7901" s="55">
        <v>2023</v>
      </c>
      <c r="C7901" s="55" t="s">
        <v>538</v>
      </c>
      <c r="D7901" t="s">
        <v>116</v>
      </c>
      <c r="E7901" s="55" t="s">
        <v>543</v>
      </c>
      <c r="F7901" s="55" t="s">
        <v>120</v>
      </c>
      <c r="G7901" s="23">
        <v>4</v>
      </c>
      <c r="H7901" s="23" t="s">
        <v>29</v>
      </c>
      <c r="I7901" s="24">
        <v>146827</v>
      </c>
      <c r="J7901" s="24">
        <v>234924</v>
      </c>
      <c r="K7901" s="24">
        <v>205558</v>
      </c>
      <c r="L7901" s="24">
        <v>328893</v>
      </c>
      <c r="M7901" s="24">
        <v>264289</v>
      </c>
      <c r="N7901" s="24">
        <v>422863</v>
      </c>
      <c r="O7901" s="24">
        <v>352386</v>
      </c>
      <c r="P7901" s="24">
        <v>563817</v>
      </c>
      <c r="Q7901" s="24">
        <v>440482</v>
      </c>
      <c r="R7901" s="24">
        <v>704771</v>
      </c>
      <c r="S7901" s="24">
        <v>499213</v>
      </c>
      <c r="T7901" s="24">
        <v>798741</v>
      </c>
      <c r="U7901" s="24">
        <v>557944</v>
      </c>
      <c r="V7901" s="24">
        <v>892710</v>
      </c>
    </row>
    <row r="7902" spans="1:22" x14ac:dyDescent="0.3">
      <c r="B7902" s="54" t="s">
        <v>620</v>
      </c>
      <c r="C7902" t="s">
        <v>615</v>
      </c>
      <c r="D7902" t="s">
        <v>116</v>
      </c>
      <c r="E7902" t="s">
        <v>532</v>
      </c>
      <c r="F7902" s="58" t="s">
        <v>120</v>
      </c>
      <c r="G7902" s="23">
        <v>1</v>
      </c>
      <c r="H7902" s="23" t="s">
        <v>14</v>
      </c>
      <c r="I7902" s="24">
        <v>169237</v>
      </c>
      <c r="J7902" s="24">
        <v>296165</v>
      </c>
      <c r="K7902" s="24">
        <v>219455</v>
      </c>
      <c r="L7902" s="24">
        <v>384046</v>
      </c>
      <c r="M7902" s="24">
        <v>263034</v>
      </c>
      <c r="N7902" s="24">
        <v>460309</v>
      </c>
      <c r="O7902" s="24">
        <v>314403</v>
      </c>
      <c r="P7902" s="24">
        <v>550205</v>
      </c>
      <c r="Q7902" s="24">
        <v>370790</v>
      </c>
      <c r="R7902" s="24">
        <v>648883</v>
      </c>
      <c r="S7902" s="24">
        <v>406652</v>
      </c>
      <c r="T7902" s="24">
        <v>711642</v>
      </c>
      <c r="U7902" s="24">
        <v>439065</v>
      </c>
      <c r="V7902" s="24">
        <v>768363</v>
      </c>
    </row>
    <row r="7903" spans="1:22" x14ac:dyDescent="0.3">
      <c r="B7903" s="54" t="s">
        <v>620</v>
      </c>
      <c r="C7903" t="s">
        <v>615</v>
      </c>
      <c r="D7903" t="s">
        <v>116</v>
      </c>
      <c r="E7903" t="s">
        <v>532</v>
      </c>
      <c r="F7903" s="58" t="s">
        <v>120</v>
      </c>
      <c r="G7903" s="23">
        <v>2</v>
      </c>
      <c r="H7903" s="23" t="s">
        <v>30</v>
      </c>
      <c r="I7903" s="24">
        <v>146792</v>
      </c>
      <c r="J7903" s="24">
        <v>256886</v>
      </c>
      <c r="K7903" s="24">
        <v>192653</v>
      </c>
      <c r="L7903" s="24">
        <v>337143</v>
      </c>
      <c r="M7903" s="24">
        <v>234517</v>
      </c>
      <c r="N7903" s="24">
        <v>410406</v>
      </c>
      <c r="O7903" s="24">
        <v>288266</v>
      </c>
      <c r="P7903" s="24">
        <v>504466</v>
      </c>
      <c r="Q7903" s="24">
        <v>343203</v>
      </c>
      <c r="R7903" s="24">
        <v>600605</v>
      </c>
      <c r="S7903" s="24">
        <v>379155</v>
      </c>
      <c r="T7903" s="24">
        <v>663522</v>
      </c>
      <c r="U7903" s="24">
        <v>412127</v>
      </c>
      <c r="V7903" s="24">
        <v>721222</v>
      </c>
    </row>
    <row r="7904" spans="1:22" x14ac:dyDescent="0.3">
      <c r="B7904" s="54" t="s">
        <v>620</v>
      </c>
      <c r="C7904" t="s">
        <v>615</v>
      </c>
      <c r="D7904" t="s">
        <v>116</v>
      </c>
      <c r="E7904" t="s">
        <v>532</v>
      </c>
      <c r="F7904" s="58" t="s">
        <v>120</v>
      </c>
      <c r="G7904" s="23">
        <v>3</v>
      </c>
      <c r="H7904" s="23" t="s">
        <v>31</v>
      </c>
      <c r="I7904" s="24">
        <v>133175</v>
      </c>
      <c r="J7904" s="24">
        <v>233057</v>
      </c>
      <c r="K7904" s="24">
        <v>181110</v>
      </c>
      <c r="L7904" s="24">
        <v>316943</v>
      </c>
      <c r="M7904" s="24">
        <v>228918</v>
      </c>
      <c r="N7904" s="24">
        <v>400607</v>
      </c>
      <c r="O7904" s="24">
        <v>301273</v>
      </c>
      <c r="P7904" s="24">
        <v>527227</v>
      </c>
      <c r="Q7904" s="24">
        <v>372886</v>
      </c>
      <c r="R7904" s="24">
        <v>652551</v>
      </c>
      <c r="S7904" s="24">
        <v>419806</v>
      </c>
      <c r="T7904" s="24">
        <v>734660</v>
      </c>
      <c r="U7904" s="24">
        <v>466067</v>
      </c>
      <c r="V7904" s="24">
        <v>815616</v>
      </c>
    </row>
    <row r="7905" spans="1:22" x14ac:dyDescent="0.3">
      <c r="B7905" s="54" t="s">
        <v>620</v>
      </c>
      <c r="C7905" t="s">
        <v>615</v>
      </c>
      <c r="D7905" t="s">
        <v>116</v>
      </c>
      <c r="E7905" t="s">
        <v>532</v>
      </c>
      <c r="F7905" s="58" t="s">
        <v>120</v>
      </c>
      <c r="G7905" s="23">
        <v>4</v>
      </c>
      <c r="H7905" s="23" t="s">
        <v>29</v>
      </c>
      <c r="I7905" s="24">
        <v>149329</v>
      </c>
      <c r="J7905" s="24">
        <v>238927</v>
      </c>
      <c r="K7905" s="24">
        <v>209061</v>
      </c>
      <c r="L7905" s="24">
        <v>334497</v>
      </c>
      <c r="M7905" s="24">
        <v>268792</v>
      </c>
      <c r="N7905" s="24">
        <v>430068</v>
      </c>
      <c r="O7905" s="24">
        <v>358390</v>
      </c>
      <c r="P7905" s="24">
        <v>573424</v>
      </c>
      <c r="Q7905" s="24">
        <v>447987</v>
      </c>
      <c r="R7905" s="24">
        <v>716780</v>
      </c>
      <c r="S7905" s="24">
        <v>507719</v>
      </c>
      <c r="T7905" s="24">
        <v>812350</v>
      </c>
      <c r="U7905" s="24">
        <v>567451</v>
      </c>
      <c r="V7905" s="24">
        <v>907921</v>
      </c>
    </row>
    <row r="7906" spans="1:22" hidden="1" x14ac:dyDescent="0.3">
      <c r="A7906" s="55"/>
      <c r="B7906" s="55">
        <v>2023</v>
      </c>
      <c r="C7906" s="55" t="s">
        <v>184</v>
      </c>
      <c r="D7906" t="s">
        <v>91</v>
      </c>
      <c r="E7906" s="55" t="s">
        <v>185</v>
      </c>
      <c r="F7906" s="55" t="s">
        <v>90</v>
      </c>
      <c r="G7906" s="23">
        <v>1</v>
      </c>
      <c r="H7906" s="23" t="s">
        <v>14</v>
      </c>
      <c r="I7906" s="24">
        <v>143061</v>
      </c>
      <c r="J7906" s="24">
        <v>250356</v>
      </c>
      <c r="K7906" s="24">
        <v>185807</v>
      </c>
      <c r="L7906" s="24">
        <v>325163</v>
      </c>
      <c r="M7906" s="24">
        <v>222136</v>
      </c>
      <c r="N7906" s="24">
        <v>388738</v>
      </c>
      <c r="O7906" s="24">
        <v>265021</v>
      </c>
      <c r="P7906" s="24">
        <v>463786</v>
      </c>
      <c r="Q7906" s="24">
        <v>312785</v>
      </c>
      <c r="R7906" s="24">
        <v>547374</v>
      </c>
      <c r="S7906" s="24">
        <v>343174</v>
      </c>
      <c r="T7906" s="24">
        <v>600554</v>
      </c>
      <c r="U7906" s="24">
        <v>371810</v>
      </c>
      <c r="V7906" s="24">
        <v>650668</v>
      </c>
    </row>
    <row r="7907" spans="1:22" hidden="1" x14ac:dyDescent="0.3">
      <c r="A7907" s="55"/>
      <c r="B7907" s="55">
        <v>2023</v>
      </c>
      <c r="C7907" s="55" t="s">
        <v>184</v>
      </c>
      <c r="D7907" t="s">
        <v>91</v>
      </c>
      <c r="E7907" s="55" t="s">
        <v>185</v>
      </c>
      <c r="F7907" s="55" t="s">
        <v>90</v>
      </c>
      <c r="G7907" s="23">
        <v>2</v>
      </c>
      <c r="H7907" s="23" t="s">
        <v>30</v>
      </c>
      <c r="I7907" s="24">
        <v>119467</v>
      </c>
      <c r="J7907" s="24">
        <v>209067</v>
      </c>
      <c r="K7907" s="24">
        <v>159107</v>
      </c>
      <c r="L7907" s="24">
        <v>278438</v>
      </c>
      <c r="M7907" s="24">
        <v>195953</v>
      </c>
      <c r="N7907" s="24">
        <v>342917</v>
      </c>
      <c r="O7907" s="24">
        <v>246401</v>
      </c>
      <c r="P7907" s="24">
        <v>431202</v>
      </c>
      <c r="Q7907" s="24">
        <v>297969</v>
      </c>
      <c r="R7907" s="24">
        <v>521445</v>
      </c>
      <c r="S7907" s="24">
        <v>329009</v>
      </c>
      <c r="T7907" s="24">
        <v>575766</v>
      </c>
      <c r="U7907" s="24">
        <v>358075</v>
      </c>
      <c r="V7907" s="24">
        <v>626631</v>
      </c>
    </row>
    <row r="7908" spans="1:22" hidden="1" x14ac:dyDescent="0.3">
      <c r="A7908" s="55"/>
      <c r="B7908" s="55">
        <v>2023</v>
      </c>
      <c r="C7908" s="55" t="s">
        <v>184</v>
      </c>
      <c r="D7908" t="s">
        <v>91</v>
      </c>
      <c r="E7908" s="55" t="s">
        <v>185</v>
      </c>
      <c r="F7908" s="55" t="s">
        <v>90</v>
      </c>
      <c r="G7908" s="23">
        <v>3</v>
      </c>
      <c r="H7908" s="23" t="s">
        <v>31</v>
      </c>
      <c r="I7908" s="24">
        <v>109934</v>
      </c>
      <c r="J7908" s="24">
        <v>192384</v>
      </c>
      <c r="K7908" s="24">
        <v>151774</v>
      </c>
      <c r="L7908" s="24">
        <v>265605</v>
      </c>
      <c r="M7908" s="24">
        <v>192401</v>
      </c>
      <c r="N7908" s="24">
        <v>336701</v>
      </c>
      <c r="O7908" s="24">
        <v>251049</v>
      </c>
      <c r="P7908" s="24">
        <v>439335</v>
      </c>
      <c r="Q7908" s="24">
        <v>312673</v>
      </c>
      <c r="R7908" s="24">
        <v>547177</v>
      </c>
      <c r="S7908" s="24">
        <v>351772</v>
      </c>
      <c r="T7908" s="24">
        <v>615601</v>
      </c>
      <c r="U7908" s="24">
        <v>390262</v>
      </c>
      <c r="V7908" s="24">
        <v>682958</v>
      </c>
    </row>
    <row r="7909" spans="1:22" hidden="1" x14ac:dyDescent="0.3">
      <c r="A7909" s="55"/>
      <c r="B7909" s="55">
        <v>2023</v>
      </c>
      <c r="C7909" s="55" t="s">
        <v>184</v>
      </c>
      <c r="D7909" t="s">
        <v>91</v>
      </c>
      <c r="E7909" s="55" t="s">
        <v>185</v>
      </c>
      <c r="F7909" s="55" t="s">
        <v>90</v>
      </c>
      <c r="G7909" s="23">
        <v>4</v>
      </c>
      <c r="H7909" s="23" t="s">
        <v>29</v>
      </c>
      <c r="I7909" s="24">
        <v>123333</v>
      </c>
      <c r="J7909" s="24">
        <v>197333</v>
      </c>
      <c r="K7909" s="24">
        <v>172666</v>
      </c>
      <c r="L7909" s="24">
        <v>276266</v>
      </c>
      <c r="M7909" s="24">
        <v>221999</v>
      </c>
      <c r="N7909" s="24">
        <v>355199</v>
      </c>
      <c r="O7909" s="24">
        <v>295999</v>
      </c>
      <c r="P7909" s="24">
        <v>473599</v>
      </c>
      <c r="Q7909" s="24">
        <v>369999</v>
      </c>
      <c r="R7909" s="24">
        <v>591998</v>
      </c>
      <c r="S7909" s="24">
        <v>419332</v>
      </c>
      <c r="T7909" s="24">
        <v>670932</v>
      </c>
      <c r="U7909" s="24">
        <v>468665</v>
      </c>
      <c r="V7909" s="24">
        <v>749865</v>
      </c>
    </row>
    <row r="7910" spans="1:22" x14ac:dyDescent="0.3">
      <c r="B7910" s="54" t="s">
        <v>620</v>
      </c>
      <c r="C7910" t="s">
        <v>613</v>
      </c>
      <c r="D7910" t="s">
        <v>91</v>
      </c>
      <c r="E7910" t="s">
        <v>185</v>
      </c>
      <c r="F7910" s="58" t="s">
        <v>90</v>
      </c>
      <c r="G7910" s="23">
        <v>1</v>
      </c>
      <c r="H7910" s="23" t="s">
        <v>14</v>
      </c>
      <c r="I7910" s="24">
        <v>142763</v>
      </c>
      <c r="J7910" s="24">
        <v>249834</v>
      </c>
      <c r="K7910" s="24">
        <v>185272</v>
      </c>
      <c r="L7910" s="24">
        <v>324226</v>
      </c>
      <c r="M7910" s="24">
        <v>222161</v>
      </c>
      <c r="N7910" s="24">
        <v>388783</v>
      </c>
      <c r="O7910" s="24">
        <v>265695</v>
      </c>
      <c r="P7910" s="24">
        <v>464967</v>
      </c>
      <c r="Q7910" s="24">
        <v>313474</v>
      </c>
      <c r="R7910" s="24">
        <v>548579</v>
      </c>
      <c r="S7910" s="24">
        <v>343847</v>
      </c>
      <c r="T7910" s="24">
        <v>601733</v>
      </c>
      <c r="U7910" s="24">
        <v>371394</v>
      </c>
      <c r="V7910" s="24">
        <v>649939</v>
      </c>
    </row>
    <row r="7911" spans="1:22" x14ac:dyDescent="0.3">
      <c r="B7911" s="54" t="s">
        <v>620</v>
      </c>
      <c r="C7911" t="s">
        <v>613</v>
      </c>
      <c r="D7911" t="s">
        <v>91</v>
      </c>
      <c r="E7911" t="s">
        <v>185</v>
      </c>
      <c r="F7911" s="58" t="s">
        <v>90</v>
      </c>
      <c r="G7911" s="23">
        <v>2</v>
      </c>
      <c r="H7911" s="23" t="s">
        <v>30</v>
      </c>
      <c r="I7911" s="24">
        <v>123203</v>
      </c>
      <c r="J7911" s="24">
        <v>215605</v>
      </c>
      <c r="K7911" s="24">
        <v>161917</v>
      </c>
      <c r="L7911" s="24">
        <v>283354</v>
      </c>
      <c r="M7911" s="24">
        <v>197311</v>
      </c>
      <c r="N7911" s="24">
        <v>345295</v>
      </c>
      <c r="O7911" s="24">
        <v>242919</v>
      </c>
      <c r="P7911" s="24">
        <v>425108</v>
      </c>
      <c r="Q7911" s="24">
        <v>289433</v>
      </c>
      <c r="R7911" s="24">
        <v>506508</v>
      </c>
      <c r="S7911" s="24">
        <v>319852</v>
      </c>
      <c r="T7911" s="24">
        <v>559741</v>
      </c>
      <c r="U7911" s="24">
        <v>347811</v>
      </c>
      <c r="V7911" s="24">
        <v>608670</v>
      </c>
    </row>
    <row r="7912" spans="1:22" x14ac:dyDescent="0.3">
      <c r="B7912" s="54" t="s">
        <v>620</v>
      </c>
      <c r="C7912" t="s">
        <v>613</v>
      </c>
      <c r="D7912" t="s">
        <v>91</v>
      </c>
      <c r="E7912" t="s">
        <v>185</v>
      </c>
      <c r="F7912" s="58" t="s">
        <v>90</v>
      </c>
      <c r="G7912" s="23">
        <v>3</v>
      </c>
      <c r="H7912" s="23" t="s">
        <v>31</v>
      </c>
      <c r="I7912" s="24">
        <v>111054</v>
      </c>
      <c r="J7912" s="24">
        <v>194344</v>
      </c>
      <c r="K7912" s="24">
        <v>150826</v>
      </c>
      <c r="L7912" s="24">
        <v>263945</v>
      </c>
      <c r="M7912" s="24">
        <v>190487</v>
      </c>
      <c r="N7912" s="24">
        <v>333352</v>
      </c>
      <c r="O7912" s="24">
        <v>250539</v>
      </c>
      <c r="P7912" s="24">
        <v>438444</v>
      </c>
      <c r="Q7912" s="24">
        <v>309946</v>
      </c>
      <c r="R7912" s="24">
        <v>542406</v>
      </c>
      <c r="S7912" s="24">
        <v>348833</v>
      </c>
      <c r="T7912" s="24">
        <v>610458</v>
      </c>
      <c r="U7912" s="24">
        <v>387147</v>
      </c>
      <c r="V7912" s="24">
        <v>677506</v>
      </c>
    </row>
    <row r="7913" spans="1:22" x14ac:dyDescent="0.3">
      <c r="B7913" s="54" t="s">
        <v>620</v>
      </c>
      <c r="C7913" t="s">
        <v>613</v>
      </c>
      <c r="D7913" t="s">
        <v>91</v>
      </c>
      <c r="E7913" t="s">
        <v>185</v>
      </c>
      <c r="F7913" s="58" t="s">
        <v>90</v>
      </c>
      <c r="G7913" s="23">
        <v>4</v>
      </c>
      <c r="H7913" s="23" t="s">
        <v>29</v>
      </c>
      <c r="I7913" s="24">
        <v>125953</v>
      </c>
      <c r="J7913" s="24">
        <v>201525</v>
      </c>
      <c r="K7913" s="24">
        <v>176334</v>
      </c>
      <c r="L7913" s="24">
        <v>282135</v>
      </c>
      <c r="M7913" s="24">
        <v>226715</v>
      </c>
      <c r="N7913" s="24">
        <v>362745</v>
      </c>
      <c r="O7913" s="24">
        <v>302287</v>
      </c>
      <c r="P7913" s="24">
        <v>483659</v>
      </c>
      <c r="Q7913" s="24">
        <v>377859</v>
      </c>
      <c r="R7913" s="24">
        <v>604574</v>
      </c>
      <c r="S7913" s="24">
        <v>428240</v>
      </c>
      <c r="T7913" s="24">
        <v>685184</v>
      </c>
      <c r="U7913" s="24">
        <v>478621</v>
      </c>
      <c r="V7913" s="24">
        <v>765794</v>
      </c>
    </row>
    <row r="7914" spans="1:22" hidden="1" x14ac:dyDescent="0.3">
      <c r="A7914" s="55"/>
      <c r="B7914" s="55">
        <v>2023</v>
      </c>
      <c r="C7914" s="55" t="s">
        <v>544</v>
      </c>
      <c r="D7914" t="s">
        <v>114</v>
      </c>
      <c r="E7914" s="55" t="s">
        <v>548</v>
      </c>
      <c r="F7914" s="55" t="s">
        <v>504</v>
      </c>
      <c r="G7914" s="23">
        <v>1</v>
      </c>
      <c r="H7914" s="23" t="s">
        <v>14</v>
      </c>
      <c r="I7914" s="24">
        <v>121266</v>
      </c>
      <c r="J7914" s="24">
        <v>212216</v>
      </c>
      <c r="K7914" s="24">
        <v>157480</v>
      </c>
      <c r="L7914" s="24">
        <v>275590</v>
      </c>
      <c r="M7914" s="24">
        <v>188252</v>
      </c>
      <c r="N7914" s="24">
        <v>329442</v>
      </c>
      <c r="O7914" s="24">
        <v>224571</v>
      </c>
      <c r="P7914" s="24">
        <v>392999</v>
      </c>
      <c r="Q7914" s="24">
        <v>265028</v>
      </c>
      <c r="R7914" s="24">
        <v>463799</v>
      </c>
      <c r="S7914" s="24">
        <v>290769</v>
      </c>
      <c r="T7914" s="24">
        <v>508846</v>
      </c>
      <c r="U7914" s="24">
        <v>315019</v>
      </c>
      <c r="V7914" s="24">
        <v>551284</v>
      </c>
    </row>
    <row r="7915" spans="1:22" hidden="1" x14ac:dyDescent="0.3">
      <c r="A7915" s="55"/>
      <c r="B7915" s="55">
        <v>2023</v>
      </c>
      <c r="C7915" s="55" t="s">
        <v>544</v>
      </c>
      <c r="D7915" t="s">
        <v>114</v>
      </c>
      <c r="E7915" s="55" t="s">
        <v>548</v>
      </c>
      <c r="F7915" s="55" t="s">
        <v>504</v>
      </c>
      <c r="G7915" s="23">
        <v>2</v>
      </c>
      <c r="H7915" s="23" t="s">
        <v>30</v>
      </c>
      <c r="I7915" s="24">
        <v>101377</v>
      </c>
      <c r="J7915" s="24">
        <v>177410</v>
      </c>
      <c r="K7915" s="24">
        <v>134973</v>
      </c>
      <c r="L7915" s="24">
        <v>236202</v>
      </c>
      <c r="M7915" s="24">
        <v>166181</v>
      </c>
      <c r="N7915" s="24">
        <v>290816</v>
      </c>
      <c r="O7915" s="24">
        <v>208875</v>
      </c>
      <c r="P7915" s="24">
        <v>365532</v>
      </c>
      <c r="Q7915" s="24">
        <v>252538</v>
      </c>
      <c r="R7915" s="24">
        <v>441941</v>
      </c>
      <c r="S7915" s="24">
        <v>278829</v>
      </c>
      <c r="T7915" s="24">
        <v>487950</v>
      </c>
      <c r="U7915" s="24">
        <v>303441</v>
      </c>
      <c r="V7915" s="24">
        <v>531021</v>
      </c>
    </row>
    <row r="7916" spans="1:22" hidden="1" x14ac:dyDescent="0.3">
      <c r="A7916" s="55"/>
      <c r="B7916" s="55">
        <v>2023</v>
      </c>
      <c r="C7916" s="55" t="s">
        <v>544</v>
      </c>
      <c r="D7916" t="s">
        <v>114</v>
      </c>
      <c r="E7916" s="55" t="s">
        <v>548</v>
      </c>
      <c r="F7916" s="55" t="s">
        <v>504</v>
      </c>
      <c r="G7916" s="23">
        <v>3</v>
      </c>
      <c r="H7916" s="23" t="s">
        <v>31</v>
      </c>
      <c r="I7916" s="24">
        <v>93358</v>
      </c>
      <c r="J7916" s="24">
        <v>163377</v>
      </c>
      <c r="K7916" s="24">
        <v>128904</v>
      </c>
      <c r="L7916" s="24">
        <v>225581</v>
      </c>
      <c r="M7916" s="24">
        <v>163426</v>
      </c>
      <c r="N7916" s="24">
        <v>285995</v>
      </c>
      <c r="O7916" s="24">
        <v>213277</v>
      </c>
      <c r="P7916" s="24">
        <v>373234</v>
      </c>
      <c r="Q7916" s="24">
        <v>265636</v>
      </c>
      <c r="R7916" s="24">
        <v>464863</v>
      </c>
      <c r="S7916" s="24">
        <v>298871</v>
      </c>
      <c r="T7916" s="24">
        <v>523024</v>
      </c>
      <c r="U7916" s="24">
        <v>331591</v>
      </c>
      <c r="V7916" s="24">
        <v>580285</v>
      </c>
    </row>
    <row r="7917" spans="1:22" hidden="1" x14ac:dyDescent="0.3">
      <c r="A7917" s="55"/>
      <c r="B7917" s="55">
        <v>2023</v>
      </c>
      <c r="C7917" s="55" t="s">
        <v>544</v>
      </c>
      <c r="D7917" t="s">
        <v>114</v>
      </c>
      <c r="E7917" s="55" t="s">
        <v>548</v>
      </c>
      <c r="F7917" s="55" t="s">
        <v>504</v>
      </c>
      <c r="G7917" s="23">
        <v>4</v>
      </c>
      <c r="H7917" s="23" t="s">
        <v>29</v>
      </c>
      <c r="I7917" s="24">
        <v>104546</v>
      </c>
      <c r="J7917" s="24">
        <v>167274</v>
      </c>
      <c r="K7917" s="24">
        <v>146365</v>
      </c>
      <c r="L7917" s="24">
        <v>234184</v>
      </c>
      <c r="M7917" s="24">
        <v>188183</v>
      </c>
      <c r="N7917" s="24">
        <v>301093</v>
      </c>
      <c r="O7917" s="24">
        <v>250911</v>
      </c>
      <c r="P7917" s="24">
        <v>401458</v>
      </c>
      <c r="Q7917" s="24">
        <v>313639</v>
      </c>
      <c r="R7917" s="24">
        <v>501822</v>
      </c>
      <c r="S7917" s="24">
        <v>355458</v>
      </c>
      <c r="T7917" s="24">
        <v>568732</v>
      </c>
      <c r="U7917" s="24">
        <v>397276</v>
      </c>
      <c r="V7917" s="24">
        <v>635642</v>
      </c>
    </row>
    <row r="7918" spans="1:22" x14ac:dyDescent="0.3">
      <c r="B7918" s="54" t="s">
        <v>620</v>
      </c>
      <c r="C7918" t="s">
        <v>614</v>
      </c>
      <c r="D7918" t="s">
        <v>114</v>
      </c>
      <c r="E7918" t="s">
        <v>548</v>
      </c>
      <c r="F7918" s="58" t="s">
        <v>504</v>
      </c>
      <c r="G7918" s="23">
        <v>1</v>
      </c>
      <c r="H7918" s="23" t="s">
        <v>14</v>
      </c>
      <c r="I7918" s="24">
        <v>120973</v>
      </c>
      <c r="J7918" s="24">
        <v>211704</v>
      </c>
      <c r="K7918" s="24">
        <v>156943</v>
      </c>
      <c r="L7918" s="24">
        <v>274650</v>
      </c>
      <c r="M7918" s="24">
        <v>188157</v>
      </c>
      <c r="N7918" s="24">
        <v>329274</v>
      </c>
      <c r="O7918" s="24">
        <v>224975</v>
      </c>
      <c r="P7918" s="24">
        <v>393706</v>
      </c>
      <c r="Q7918" s="24">
        <v>265386</v>
      </c>
      <c r="R7918" s="24">
        <v>464426</v>
      </c>
      <c r="S7918" s="24">
        <v>291081</v>
      </c>
      <c r="T7918" s="24">
        <v>509392</v>
      </c>
      <c r="U7918" s="24">
        <v>314351</v>
      </c>
      <c r="V7918" s="24">
        <v>550114</v>
      </c>
    </row>
    <row r="7919" spans="1:22" x14ac:dyDescent="0.3">
      <c r="B7919" s="54" t="s">
        <v>620</v>
      </c>
      <c r="C7919" t="s">
        <v>614</v>
      </c>
      <c r="D7919" t="s">
        <v>114</v>
      </c>
      <c r="E7919" t="s">
        <v>548</v>
      </c>
      <c r="F7919" s="58" t="s">
        <v>504</v>
      </c>
      <c r="G7919" s="23">
        <v>2</v>
      </c>
      <c r="H7919" s="23" t="s">
        <v>30</v>
      </c>
      <c r="I7919" s="24">
        <v>104621</v>
      </c>
      <c r="J7919" s="24">
        <v>183086</v>
      </c>
      <c r="K7919" s="24">
        <v>137416</v>
      </c>
      <c r="L7919" s="24">
        <v>240478</v>
      </c>
      <c r="M7919" s="24">
        <v>167380</v>
      </c>
      <c r="N7919" s="24">
        <v>292916</v>
      </c>
      <c r="O7919" s="24">
        <v>205933</v>
      </c>
      <c r="P7919" s="24">
        <v>360382</v>
      </c>
      <c r="Q7919" s="24">
        <v>245287</v>
      </c>
      <c r="R7919" s="24">
        <v>429252</v>
      </c>
      <c r="S7919" s="24">
        <v>271031</v>
      </c>
      <c r="T7919" s="24">
        <v>474304</v>
      </c>
      <c r="U7919" s="24">
        <v>294672</v>
      </c>
      <c r="V7919" s="24">
        <v>515676</v>
      </c>
    </row>
    <row r="7920" spans="1:22" x14ac:dyDescent="0.3">
      <c r="B7920" s="54" t="s">
        <v>620</v>
      </c>
      <c r="C7920" t="s">
        <v>614</v>
      </c>
      <c r="D7920" t="s">
        <v>114</v>
      </c>
      <c r="E7920" t="s">
        <v>548</v>
      </c>
      <c r="F7920" s="58" t="s">
        <v>504</v>
      </c>
      <c r="G7920" s="23">
        <v>3</v>
      </c>
      <c r="H7920" s="23" t="s">
        <v>31</v>
      </c>
      <c r="I7920" s="24">
        <v>94560</v>
      </c>
      <c r="J7920" s="24">
        <v>165480</v>
      </c>
      <c r="K7920" s="24">
        <v>128496</v>
      </c>
      <c r="L7920" s="24">
        <v>224869</v>
      </c>
      <c r="M7920" s="24">
        <v>162341</v>
      </c>
      <c r="N7920" s="24">
        <v>284096</v>
      </c>
      <c r="O7920" s="24">
        <v>213576</v>
      </c>
      <c r="P7920" s="24">
        <v>373757</v>
      </c>
      <c r="Q7920" s="24">
        <v>264270</v>
      </c>
      <c r="R7920" s="24">
        <v>462473</v>
      </c>
      <c r="S7920" s="24">
        <v>297467</v>
      </c>
      <c r="T7920" s="24">
        <v>520568</v>
      </c>
      <c r="U7920" s="24">
        <v>330184</v>
      </c>
      <c r="V7920" s="24">
        <v>577823</v>
      </c>
    </row>
    <row r="7921" spans="1:22" x14ac:dyDescent="0.3">
      <c r="B7921" s="54" t="s">
        <v>620</v>
      </c>
      <c r="C7921" t="s">
        <v>614</v>
      </c>
      <c r="D7921" t="s">
        <v>114</v>
      </c>
      <c r="E7921" t="s">
        <v>548</v>
      </c>
      <c r="F7921" s="58" t="s">
        <v>504</v>
      </c>
      <c r="G7921" s="23">
        <v>4</v>
      </c>
      <c r="H7921" s="23" t="s">
        <v>29</v>
      </c>
      <c r="I7921" s="24">
        <v>106735</v>
      </c>
      <c r="J7921" s="24">
        <v>170776</v>
      </c>
      <c r="K7921" s="24">
        <v>149429</v>
      </c>
      <c r="L7921" s="24">
        <v>239086</v>
      </c>
      <c r="M7921" s="24">
        <v>192123</v>
      </c>
      <c r="N7921" s="24">
        <v>307397</v>
      </c>
      <c r="O7921" s="24">
        <v>256164</v>
      </c>
      <c r="P7921" s="24">
        <v>409862</v>
      </c>
      <c r="Q7921" s="24">
        <v>320205</v>
      </c>
      <c r="R7921" s="24">
        <v>512328</v>
      </c>
      <c r="S7921" s="24">
        <v>362899</v>
      </c>
      <c r="T7921" s="24">
        <v>580638</v>
      </c>
      <c r="U7921" s="24">
        <v>405593</v>
      </c>
      <c r="V7921" s="24">
        <v>648949</v>
      </c>
    </row>
    <row r="7922" spans="1:22" hidden="1" x14ac:dyDescent="0.3">
      <c r="A7922" s="55"/>
      <c r="B7922" s="55">
        <v>2023</v>
      </c>
      <c r="C7922" s="55" t="s">
        <v>538</v>
      </c>
      <c r="D7922" t="s">
        <v>108</v>
      </c>
      <c r="E7922" s="55" t="s">
        <v>541</v>
      </c>
      <c r="F7922" s="55" t="s">
        <v>111</v>
      </c>
      <c r="G7922" s="23">
        <v>1</v>
      </c>
      <c r="H7922" s="23" t="s">
        <v>14</v>
      </c>
      <c r="I7922" s="24">
        <v>157154</v>
      </c>
      <c r="J7922" s="24">
        <v>275020</v>
      </c>
      <c r="K7922" s="24">
        <v>203935</v>
      </c>
      <c r="L7922" s="24">
        <v>356886</v>
      </c>
      <c r="M7922" s="24">
        <v>243653</v>
      </c>
      <c r="N7922" s="24">
        <v>426392</v>
      </c>
      <c r="O7922" s="24">
        <v>290476</v>
      </c>
      <c r="P7922" s="24">
        <v>508334</v>
      </c>
      <c r="Q7922" s="24">
        <v>342677</v>
      </c>
      <c r="R7922" s="24">
        <v>599685</v>
      </c>
      <c r="S7922" s="24">
        <v>375905</v>
      </c>
      <c r="T7922" s="24">
        <v>657833</v>
      </c>
      <c r="U7922" s="24">
        <v>407158</v>
      </c>
      <c r="V7922" s="24">
        <v>712526</v>
      </c>
    </row>
    <row r="7923" spans="1:22" hidden="1" x14ac:dyDescent="0.3">
      <c r="A7923" s="55"/>
      <c r="B7923" s="55">
        <v>2023</v>
      </c>
      <c r="C7923" s="55" t="s">
        <v>538</v>
      </c>
      <c r="D7923" t="s">
        <v>108</v>
      </c>
      <c r="E7923" s="55" t="s">
        <v>541</v>
      </c>
      <c r="F7923" s="55" t="s">
        <v>111</v>
      </c>
      <c r="G7923" s="23">
        <v>2</v>
      </c>
      <c r="H7923" s="23" t="s">
        <v>30</v>
      </c>
      <c r="I7923" s="24">
        <v>132196</v>
      </c>
      <c r="J7923" s="24">
        <v>231342</v>
      </c>
      <c r="K7923" s="24">
        <v>175690</v>
      </c>
      <c r="L7923" s="24">
        <v>307457</v>
      </c>
      <c r="M7923" s="24">
        <v>215955</v>
      </c>
      <c r="N7923" s="24">
        <v>377921</v>
      </c>
      <c r="O7923" s="24">
        <v>270780</v>
      </c>
      <c r="P7923" s="24">
        <v>473865</v>
      </c>
      <c r="Q7923" s="24">
        <v>327003</v>
      </c>
      <c r="R7923" s="24">
        <v>572256</v>
      </c>
      <c r="S7923" s="24">
        <v>360921</v>
      </c>
      <c r="T7923" s="24">
        <v>631612</v>
      </c>
      <c r="U7923" s="24">
        <v>392628</v>
      </c>
      <c r="V7923" s="24">
        <v>687098</v>
      </c>
    </row>
    <row r="7924" spans="1:22" hidden="1" x14ac:dyDescent="0.3">
      <c r="A7924" s="55"/>
      <c r="B7924" s="55">
        <v>2023</v>
      </c>
      <c r="C7924" s="55" t="s">
        <v>538</v>
      </c>
      <c r="D7924" t="s">
        <v>108</v>
      </c>
      <c r="E7924" s="55" t="s">
        <v>541</v>
      </c>
      <c r="F7924" s="55" t="s">
        <v>111</v>
      </c>
      <c r="G7924" s="23">
        <v>3</v>
      </c>
      <c r="H7924" s="23" t="s">
        <v>31</v>
      </c>
      <c r="I7924" s="24">
        <v>122262</v>
      </c>
      <c r="J7924" s="24">
        <v>213959</v>
      </c>
      <c r="K7924" s="24">
        <v>168911</v>
      </c>
      <c r="L7924" s="24">
        <v>295594</v>
      </c>
      <c r="M7924" s="24">
        <v>214275</v>
      </c>
      <c r="N7924" s="24">
        <v>374981</v>
      </c>
      <c r="O7924" s="24">
        <v>279897</v>
      </c>
      <c r="P7924" s="24">
        <v>489820</v>
      </c>
      <c r="Q7924" s="24">
        <v>348667</v>
      </c>
      <c r="R7924" s="24">
        <v>610168</v>
      </c>
      <c r="S7924" s="24">
        <v>392416</v>
      </c>
      <c r="T7924" s="24">
        <v>686728</v>
      </c>
      <c r="U7924" s="24">
        <v>435520</v>
      </c>
      <c r="V7924" s="24">
        <v>762160</v>
      </c>
    </row>
    <row r="7925" spans="1:22" hidden="1" x14ac:dyDescent="0.3">
      <c r="A7925" s="55"/>
      <c r="B7925" s="55">
        <v>2023</v>
      </c>
      <c r="C7925" s="55" t="s">
        <v>538</v>
      </c>
      <c r="D7925" t="s">
        <v>108</v>
      </c>
      <c r="E7925" s="55" t="s">
        <v>541</v>
      </c>
      <c r="F7925" s="55" t="s">
        <v>111</v>
      </c>
      <c r="G7925" s="23">
        <v>4</v>
      </c>
      <c r="H7925" s="23" t="s">
        <v>29</v>
      </c>
      <c r="I7925" s="24">
        <v>135505</v>
      </c>
      <c r="J7925" s="24">
        <v>216807</v>
      </c>
      <c r="K7925" s="24">
        <v>189707</v>
      </c>
      <c r="L7925" s="24">
        <v>303530</v>
      </c>
      <c r="M7925" s="24">
        <v>243908</v>
      </c>
      <c r="N7925" s="24">
        <v>390253</v>
      </c>
      <c r="O7925" s="24">
        <v>325211</v>
      </c>
      <c r="P7925" s="24">
        <v>520338</v>
      </c>
      <c r="Q7925" s="24">
        <v>406514</v>
      </c>
      <c r="R7925" s="24">
        <v>650422</v>
      </c>
      <c r="S7925" s="24">
        <v>460716</v>
      </c>
      <c r="T7925" s="24">
        <v>737145</v>
      </c>
      <c r="U7925" s="24">
        <v>514918</v>
      </c>
      <c r="V7925" s="24">
        <v>823868</v>
      </c>
    </row>
    <row r="7926" spans="1:22" x14ac:dyDescent="0.3">
      <c r="B7926" s="54" t="s">
        <v>620</v>
      </c>
      <c r="C7926" t="s">
        <v>615</v>
      </c>
      <c r="D7926" t="s">
        <v>108</v>
      </c>
      <c r="E7926" t="s">
        <v>541</v>
      </c>
      <c r="F7926" s="58" t="s">
        <v>111</v>
      </c>
      <c r="G7926" s="23">
        <v>1</v>
      </c>
      <c r="H7926" s="23" t="s">
        <v>14</v>
      </c>
      <c r="I7926" s="24">
        <v>158000</v>
      </c>
      <c r="J7926" s="24">
        <v>276499</v>
      </c>
      <c r="K7926" s="24">
        <v>204818</v>
      </c>
      <c r="L7926" s="24">
        <v>358431</v>
      </c>
      <c r="M7926" s="24">
        <v>245447</v>
      </c>
      <c r="N7926" s="24">
        <v>429533</v>
      </c>
      <c r="O7926" s="24">
        <v>293318</v>
      </c>
      <c r="P7926" s="24">
        <v>513306</v>
      </c>
      <c r="Q7926" s="24">
        <v>345868</v>
      </c>
      <c r="R7926" s="24">
        <v>605270</v>
      </c>
      <c r="S7926" s="24">
        <v>379296</v>
      </c>
      <c r="T7926" s="24">
        <v>663768</v>
      </c>
      <c r="U7926" s="24">
        <v>409467</v>
      </c>
      <c r="V7926" s="24">
        <v>716566</v>
      </c>
    </row>
    <row r="7927" spans="1:22" x14ac:dyDescent="0.3">
      <c r="B7927" s="54" t="s">
        <v>620</v>
      </c>
      <c r="C7927" t="s">
        <v>615</v>
      </c>
      <c r="D7927" t="s">
        <v>108</v>
      </c>
      <c r="E7927" t="s">
        <v>541</v>
      </c>
      <c r="F7927" s="58" t="s">
        <v>111</v>
      </c>
      <c r="G7927" s="23">
        <v>2</v>
      </c>
      <c r="H7927" s="23" t="s">
        <v>30</v>
      </c>
      <c r="I7927" s="24">
        <v>137318</v>
      </c>
      <c r="J7927" s="24">
        <v>240306</v>
      </c>
      <c r="K7927" s="24">
        <v>180122</v>
      </c>
      <c r="L7927" s="24">
        <v>315214</v>
      </c>
      <c r="M7927" s="24">
        <v>219172</v>
      </c>
      <c r="N7927" s="24">
        <v>383550</v>
      </c>
      <c r="O7927" s="24">
        <v>269235</v>
      </c>
      <c r="P7927" s="24">
        <v>471161</v>
      </c>
      <c r="Q7927" s="24">
        <v>320448</v>
      </c>
      <c r="R7927" s="24">
        <v>560785</v>
      </c>
      <c r="S7927" s="24">
        <v>353974</v>
      </c>
      <c r="T7927" s="24">
        <v>619454</v>
      </c>
      <c r="U7927" s="24">
        <v>384693</v>
      </c>
      <c r="V7927" s="24">
        <v>673212</v>
      </c>
    </row>
    <row r="7928" spans="1:22" x14ac:dyDescent="0.3">
      <c r="B7928" s="54" t="s">
        <v>620</v>
      </c>
      <c r="C7928" t="s">
        <v>615</v>
      </c>
      <c r="D7928" t="s">
        <v>108</v>
      </c>
      <c r="E7928" t="s">
        <v>541</v>
      </c>
      <c r="F7928" s="58" t="s">
        <v>111</v>
      </c>
      <c r="G7928" s="23">
        <v>3</v>
      </c>
      <c r="H7928" s="23" t="s">
        <v>31</v>
      </c>
      <c r="I7928" s="24">
        <v>124895</v>
      </c>
      <c r="J7928" s="24">
        <v>218566</v>
      </c>
      <c r="K7928" s="24">
        <v>169936</v>
      </c>
      <c r="L7928" s="24">
        <v>297389</v>
      </c>
      <c r="M7928" s="24">
        <v>214861</v>
      </c>
      <c r="N7928" s="24">
        <v>376007</v>
      </c>
      <c r="O7928" s="24">
        <v>282841</v>
      </c>
      <c r="P7928" s="24">
        <v>494972</v>
      </c>
      <c r="Q7928" s="24">
        <v>350138</v>
      </c>
      <c r="R7928" s="24">
        <v>612741</v>
      </c>
      <c r="S7928" s="24">
        <v>394244</v>
      </c>
      <c r="T7928" s="24">
        <v>689927</v>
      </c>
      <c r="U7928" s="24">
        <v>437743</v>
      </c>
      <c r="V7928" s="24">
        <v>766051</v>
      </c>
    </row>
    <row r="7929" spans="1:22" x14ac:dyDescent="0.3">
      <c r="B7929" s="54" t="s">
        <v>620</v>
      </c>
      <c r="C7929" t="s">
        <v>615</v>
      </c>
      <c r="D7929" t="s">
        <v>108</v>
      </c>
      <c r="E7929" t="s">
        <v>541</v>
      </c>
      <c r="F7929" s="58" t="s">
        <v>111</v>
      </c>
      <c r="G7929" s="23">
        <v>4</v>
      </c>
      <c r="H7929" s="23" t="s">
        <v>29</v>
      </c>
      <c r="I7929" s="24">
        <v>139420</v>
      </c>
      <c r="J7929" s="24">
        <v>223072</v>
      </c>
      <c r="K7929" s="24">
        <v>195188</v>
      </c>
      <c r="L7929" s="24">
        <v>312301</v>
      </c>
      <c r="M7929" s="24">
        <v>250956</v>
      </c>
      <c r="N7929" s="24">
        <v>401530</v>
      </c>
      <c r="O7929" s="24">
        <v>334608</v>
      </c>
      <c r="P7929" s="24">
        <v>535373</v>
      </c>
      <c r="Q7929" s="24">
        <v>418260</v>
      </c>
      <c r="R7929" s="24">
        <v>669217</v>
      </c>
      <c r="S7929" s="24">
        <v>474028</v>
      </c>
      <c r="T7929" s="24">
        <v>758445</v>
      </c>
      <c r="U7929" s="24">
        <v>529796</v>
      </c>
      <c r="V7929" s="24">
        <v>847674</v>
      </c>
    </row>
    <row r="7930" spans="1:22" hidden="1" x14ac:dyDescent="0.3">
      <c r="A7930" s="55"/>
      <c r="B7930" s="55">
        <v>2023</v>
      </c>
      <c r="C7930" s="55" t="s">
        <v>585</v>
      </c>
      <c r="D7930" t="s">
        <v>74</v>
      </c>
      <c r="E7930" s="55" t="s">
        <v>587</v>
      </c>
      <c r="F7930" s="55" t="s">
        <v>94</v>
      </c>
      <c r="G7930" s="23">
        <v>1</v>
      </c>
      <c r="H7930" s="23" t="s">
        <v>14</v>
      </c>
      <c r="I7930" s="24">
        <v>141727</v>
      </c>
      <c r="J7930" s="24">
        <v>248023</v>
      </c>
      <c r="K7930" s="24">
        <v>183704</v>
      </c>
      <c r="L7930" s="24">
        <v>321482</v>
      </c>
      <c r="M7930" s="24">
        <v>219297</v>
      </c>
      <c r="N7930" s="24">
        <v>383770</v>
      </c>
      <c r="O7930" s="24">
        <v>261184</v>
      </c>
      <c r="P7930" s="24">
        <v>457072</v>
      </c>
      <c r="Q7930" s="24">
        <v>307939</v>
      </c>
      <c r="R7930" s="24">
        <v>538893</v>
      </c>
      <c r="S7930" s="24">
        <v>337721</v>
      </c>
      <c r="T7930" s="24">
        <v>591013</v>
      </c>
      <c r="U7930" s="24">
        <v>365662</v>
      </c>
      <c r="V7930" s="24">
        <v>639909</v>
      </c>
    </row>
    <row r="7931" spans="1:22" hidden="1" x14ac:dyDescent="0.3">
      <c r="A7931" s="55"/>
      <c r="B7931" s="55">
        <v>2023</v>
      </c>
      <c r="C7931" s="55" t="s">
        <v>585</v>
      </c>
      <c r="D7931" t="s">
        <v>74</v>
      </c>
      <c r="E7931" s="55" t="s">
        <v>587</v>
      </c>
      <c r="F7931" s="55" t="s">
        <v>94</v>
      </c>
      <c r="G7931" s="23">
        <v>2</v>
      </c>
      <c r="H7931" s="23" t="s">
        <v>30</v>
      </c>
      <c r="I7931" s="24">
        <v>120362</v>
      </c>
      <c r="J7931" s="24">
        <v>210634</v>
      </c>
      <c r="K7931" s="24">
        <v>159526</v>
      </c>
      <c r="L7931" s="24">
        <v>279170</v>
      </c>
      <c r="M7931" s="24">
        <v>195587</v>
      </c>
      <c r="N7931" s="24">
        <v>342277</v>
      </c>
      <c r="O7931" s="24">
        <v>244323</v>
      </c>
      <c r="P7931" s="24">
        <v>427566</v>
      </c>
      <c r="Q7931" s="24">
        <v>294522</v>
      </c>
      <c r="R7931" s="24">
        <v>515413</v>
      </c>
      <c r="S7931" s="24">
        <v>324895</v>
      </c>
      <c r="T7931" s="24">
        <v>568566</v>
      </c>
      <c r="U7931" s="24">
        <v>353224</v>
      </c>
      <c r="V7931" s="24">
        <v>618142</v>
      </c>
    </row>
    <row r="7932" spans="1:22" hidden="1" x14ac:dyDescent="0.3">
      <c r="A7932" s="55"/>
      <c r="B7932" s="55">
        <v>2023</v>
      </c>
      <c r="C7932" s="55" t="s">
        <v>585</v>
      </c>
      <c r="D7932" t="s">
        <v>74</v>
      </c>
      <c r="E7932" s="55" t="s">
        <v>587</v>
      </c>
      <c r="F7932" s="55" t="s">
        <v>94</v>
      </c>
      <c r="G7932" s="23">
        <v>3</v>
      </c>
      <c r="H7932" s="23" t="s">
        <v>31</v>
      </c>
      <c r="I7932" s="24">
        <v>112046</v>
      </c>
      <c r="J7932" s="24">
        <v>196081</v>
      </c>
      <c r="K7932" s="24">
        <v>154933</v>
      </c>
      <c r="L7932" s="24">
        <v>271133</v>
      </c>
      <c r="M7932" s="24">
        <v>196721</v>
      </c>
      <c r="N7932" s="24">
        <v>344261</v>
      </c>
      <c r="O7932" s="24">
        <v>257327</v>
      </c>
      <c r="P7932" s="24">
        <v>450322</v>
      </c>
      <c r="Q7932" s="24">
        <v>320628</v>
      </c>
      <c r="R7932" s="24">
        <v>561099</v>
      </c>
      <c r="S7932" s="24">
        <v>361032</v>
      </c>
      <c r="T7932" s="24">
        <v>631807</v>
      </c>
      <c r="U7932" s="24">
        <v>400885</v>
      </c>
      <c r="V7932" s="24">
        <v>701549</v>
      </c>
    </row>
    <row r="7933" spans="1:22" hidden="1" x14ac:dyDescent="0.3">
      <c r="A7933" s="55"/>
      <c r="B7933" s="55">
        <v>2023</v>
      </c>
      <c r="C7933" s="55" t="s">
        <v>585</v>
      </c>
      <c r="D7933" t="s">
        <v>74</v>
      </c>
      <c r="E7933" s="55" t="s">
        <v>587</v>
      </c>
      <c r="F7933" s="55" t="s">
        <v>94</v>
      </c>
      <c r="G7933" s="23">
        <v>4</v>
      </c>
      <c r="H7933" s="23" t="s">
        <v>29</v>
      </c>
      <c r="I7933" s="24">
        <v>122229</v>
      </c>
      <c r="J7933" s="24">
        <v>195566</v>
      </c>
      <c r="K7933" s="24">
        <v>171120</v>
      </c>
      <c r="L7933" s="24">
        <v>273792</v>
      </c>
      <c r="M7933" s="24">
        <v>220011</v>
      </c>
      <c r="N7933" s="24">
        <v>352018</v>
      </c>
      <c r="O7933" s="24">
        <v>293349</v>
      </c>
      <c r="P7933" s="24">
        <v>469358</v>
      </c>
      <c r="Q7933" s="24">
        <v>366686</v>
      </c>
      <c r="R7933" s="24">
        <v>586697</v>
      </c>
      <c r="S7933" s="24">
        <v>415577</v>
      </c>
      <c r="T7933" s="24">
        <v>664923</v>
      </c>
      <c r="U7933" s="24">
        <v>464469</v>
      </c>
      <c r="V7933" s="24">
        <v>743150</v>
      </c>
    </row>
    <row r="7934" spans="1:22" x14ac:dyDescent="0.3">
      <c r="B7934" s="54" t="s">
        <v>620</v>
      </c>
      <c r="C7934" t="s">
        <v>610</v>
      </c>
      <c r="D7934" t="s">
        <v>74</v>
      </c>
      <c r="E7934" t="s">
        <v>587</v>
      </c>
      <c r="F7934" s="58" t="s">
        <v>94</v>
      </c>
      <c r="G7934" s="23">
        <v>1</v>
      </c>
      <c r="H7934" s="23" t="s">
        <v>14</v>
      </c>
      <c r="I7934" s="24">
        <v>140158</v>
      </c>
      <c r="J7934" s="24">
        <v>245276</v>
      </c>
      <c r="K7934" s="24">
        <v>181540</v>
      </c>
      <c r="L7934" s="24">
        <v>317694</v>
      </c>
      <c r="M7934" s="24">
        <v>217453</v>
      </c>
      <c r="N7934" s="24">
        <v>380543</v>
      </c>
      <c r="O7934" s="24">
        <v>259715</v>
      </c>
      <c r="P7934" s="24">
        <v>454502</v>
      </c>
      <c r="Q7934" s="24">
        <v>306118</v>
      </c>
      <c r="R7934" s="24">
        <v>535706</v>
      </c>
      <c r="S7934" s="24">
        <v>335648</v>
      </c>
      <c r="T7934" s="24">
        <v>587384</v>
      </c>
      <c r="U7934" s="24">
        <v>362206</v>
      </c>
      <c r="V7934" s="24">
        <v>633860</v>
      </c>
    </row>
    <row r="7935" spans="1:22" x14ac:dyDescent="0.3">
      <c r="B7935" s="54" t="s">
        <v>620</v>
      </c>
      <c r="C7935" t="s">
        <v>610</v>
      </c>
      <c r="D7935" t="s">
        <v>74</v>
      </c>
      <c r="E7935" t="s">
        <v>587</v>
      </c>
      <c r="F7935" s="58" t="s">
        <v>94</v>
      </c>
      <c r="G7935" s="23">
        <v>2</v>
      </c>
      <c r="H7935" s="23" t="s">
        <v>30</v>
      </c>
      <c r="I7935" s="24">
        <v>122442</v>
      </c>
      <c r="J7935" s="24">
        <v>214274</v>
      </c>
      <c r="K7935" s="24">
        <v>160386</v>
      </c>
      <c r="L7935" s="24">
        <v>280675</v>
      </c>
      <c r="M7935" s="24">
        <v>194945</v>
      </c>
      <c r="N7935" s="24">
        <v>341155</v>
      </c>
      <c r="O7935" s="24">
        <v>239086</v>
      </c>
      <c r="P7935" s="24">
        <v>418400</v>
      </c>
      <c r="Q7935" s="24">
        <v>284344</v>
      </c>
      <c r="R7935" s="24">
        <v>497601</v>
      </c>
      <c r="S7935" s="24">
        <v>313992</v>
      </c>
      <c r="T7935" s="24">
        <v>549486</v>
      </c>
      <c r="U7935" s="24">
        <v>341095</v>
      </c>
      <c r="V7935" s="24">
        <v>596916</v>
      </c>
    </row>
    <row r="7936" spans="1:22" x14ac:dyDescent="0.3">
      <c r="B7936" s="54" t="s">
        <v>620</v>
      </c>
      <c r="C7936" t="s">
        <v>610</v>
      </c>
      <c r="D7936" t="s">
        <v>74</v>
      </c>
      <c r="E7936" t="s">
        <v>587</v>
      </c>
      <c r="F7936" s="58" t="s">
        <v>94</v>
      </c>
      <c r="G7936" s="23">
        <v>3</v>
      </c>
      <c r="H7936" s="23" t="s">
        <v>31</v>
      </c>
      <c r="I7936" s="24">
        <v>112090</v>
      </c>
      <c r="J7936" s="24">
        <v>196158</v>
      </c>
      <c r="K7936" s="24">
        <v>152715</v>
      </c>
      <c r="L7936" s="24">
        <v>267251</v>
      </c>
      <c r="M7936" s="24">
        <v>193240</v>
      </c>
      <c r="N7936" s="24">
        <v>338170</v>
      </c>
      <c r="O7936" s="24">
        <v>254535</v>
      </c>
      <c r="P7936" s="24">
        <v>445435</v>
      </c>
      <c r="Q7936" s="24">
        <v>315244</v>
      </c>
      <c r="R7936" s="24">
        <v>551678</v>
      </c>
      <c r="S7936" s="24">
        <v>355068</v>
      </c>
      <c r="T7936" s="24">
        <v>621369</v>
      </c>
      <c r="U7936" s="24">
        <v>394371</v>
      </c>
      <c r="V7936" s="24">
        <v>690150</v>
      </c>
    </row>
    <row r="7937" spans="1:22" x14ac:dyDescent="0.3">
      <c r="B7937" s="54" t="s">
        <v>620</v>
      </c>
      <c r="C7937" t="s">
        <v>610</v>
      </c>
      <c r="D7937" t="s">
        <v>74</v>
      </c>
      <c r="E7937" t="s">
        <v>587</v>
      </c>
      <c r="F7937" s="58" t="s">
        <v>94</v>
      </c>
      <c r="G7937" s="23">
        <v>4</v>
      </c>
      <c r="H7937" s="23" t="s">
        <v>29</v>
      </c>
      <c r="I7937" s="24">
        <v>123692</v>
      </c>
      <c r="J7937" s="24">
        <v>197908</v>
      </c>
      <c r="K7937" s="24">
        <v>173169</v>
      </c>
      <c r="L7937" s="24">
        <v>277071</v>
      </c>
      <c r="M7937" s="24">
        <v>222646</v>
      </c>
      <c r="N7937" s="24">
        <v>356234</v>
      </c>
      <c r="O7937" s="24">
        <v>296861</v>
      </c>
      <c r="P7937" s="24">
        <v>474978</v>
      </c>
      <c r="Q7937" s="24">
        <v>371077</v>
      </c>
      <c r="R7937" s="24">
        <v>593723</v>
      </c>
      <c r="S7937" s="24">
        <v>420554</v>
      </c>
      <c r="T7937" s="24">
        <v>672886</v>
      </c>
      <c r="U7937" s="24">
        <v>470030</v>
      </c>
      <c r="V7937" s="24">
        <v>752049</v>
      </c>
    </row>
    <row r="7938" spans="1:22" hidden="1" x14ac:dyDescent="0.3">
      <c r="A7938" s="55"/>
      <c r="B7938" s="55">
        <v>2023</v>
      </c>
      <c r="C7938" s="55" t="s">
        <v>560</v>
      </c>
      <c r="D7938" t="s">
        <v>182</v>
      </c>
      <c r="E7938" s="55" t="s">
        <v>566</v>
      </c>
      <c r="F7938" s="55" t="s">
        <v>488</v>
      </c>
      <c r="G7938" s="23">
        <v>1</v>
      </c>
      <c r="H7938" s="23" t="s">
        <v>14</v>
      </c>
      <c r="I7938" s="24">
        <v>124624</v>
      </c>
      <c r="J7938" s="24">
        <v>218092</v>
      </c>
      <c r="K7938" s="24">
        <v>161995</v>
      </c>
      <c r="L7938" s="24">
        <v>283491</v>
      </c>
      <c r="M7938" s="24">
        <v>193784</v>
      </c>
      <c r="N7938" s="24">
        <v>339121</v>
      </c>
      <c r="O7938" s="24">
        <v>231356</v>
      </c>
      <c r="P7938" s="24">
        <v>404874</v>
      </c>
      <c r="Q7938" s="24">
        <v>273168</v>
      </c>
      <c r="R7938" s="24">
        <v>478044</v>
      </c>
      <c r="S7938" s="24">
        <v>299756</v>
      </c>
      <c r="T7938" s="24">
        <v>524572</v>
      </c>
      <c r="U7938" s="24">
        <v>324855</v>
      </c>
      <c r="V7938" s="24">
        <v>568497</v>
      </c>
    </row>
    <row r="7939" spans="1:22" hidden="1" x14ac:dyDescent="0.3">
      <c r="A7939" s="55"/>
      <c r="B7939" s="55">
        <v>2023</v>
      </c>
      <c r="C7939" s="55" t="s">
        <v>560</v>
      </c>
      <c r="D7939" t="s">
        <v>182</v>
      </c>
      <c r="E7939" s="55" t="s">
        <v>566</v>
      </c>
      <c r="F7939" s="55" t="s">
        <v>488</v>
      </c>
      <c r="G7939" s="23">
        <v>2</v>
      </c>
      <c r="H7939" s="23" t="s">
        <v>30</v>
      </c>
      <c r="I7939" s="24">
        <v>103349</v>
      </c>
      <c r="J7939" s="24">
        <v>180862</v>
      </c>
      <c r="K7939" s="24">
        <v>137920</v>
      </c>
      <c r="L7939" s="24">
        <v>241360</v>
      </c>
      <c r="M7939" s="24">
        <v>170175</v>
      </c>
      <c r="N7939" s="24">
        <v>297806</v>
      </c>
      <c r="O7939" s="24">
        <v>214568</v>
      </c>
      <c r="P7939" s="24">
        <v>375494</v>
      </c>
      <c r="Q7939" s="24">
        <v>259808</v>
      </c>
      <c r="R7939" s="24">
        <v>454664</v>
      </c>
      <c r="S7939" s="24">
        <v>286984</v>
      </c>
      <c r="T7939" s="24">
        <v>502222</v>
      </c>
      <c r="U7939" s="24">
        <v>312471</v>
      </c>
      <c r="V7939" s="24">
        <v>546823</v>
      </c>
    </row>
    <row r="7940" spans="1:22" hidden="1" x14ac:dyDescent="0.3">
      <c r="A7940" s="55"/>
      <c r="B7940" s="55">
        <v>2023</v>
      </c>
      <c r="C7940" s="55" t="s">
        <v>560</v>
      </c>
      <c r="D7940" t="s">
        <v>182</v>
      </c>
      <c r="E7940" s="55" t="s">
        <v>566</v>
      </c>
      <c r="F7940" s="55" t="s">
        <v>488</v>
      </c>
      <c r="G7940" s="23">
        <v>3</v>
      </c>
      <c r="H7940" s="23" t="s">
        <v>31</v>
      </c>
      <c r="I7940" s="24">
        <v>94640</v>
      </c>
      <c r="J7940" s="24">
        <v>165621</v>
      </c>
      <c r="K7940" s="24">
        <v>130573</v>
      </c>
      <c r="L7940" s="24">
        <v>228503</v>
      </c>
      <c r="M7940" s="24">
        <v>165412</v>
      </c>
      <c r="N7940" s="24">
        <v>289470</v>
      </c>
      <c r="O7940" s="24">
        <v>215603</v>
      </c>
      <c r="P7940" s="24">
        <v>377305</v>
      </c>
      <c r="Q7940" s="24">
        <v>268477</v>
      </c>
      <c r="R7940" s="24">
        <v>469834</v>
      </c>
      <c r="S7940" s="24">
        <v>301938</v>
      </c>
      <c r="T7940" s="24">
        <v>528392</v>
      </c>
      <c r="U7940" s="24">
        <v>334850</v>
      </c>
      <c r="V7940" s="24">
        <v>585987</v>
      </c>
    </row>
    <row r="7941" spans="1:22" hidden="1" x14ac:dyDescent="0.3">
      <c r="A7941" s="55"/>
      <c r="B7941" s="55">
        <v>2023</v>
      </c>
      <c r="C7941" s="55" t="s">
        <v>560</v>
      </c>
      <c r="D7941" t="s">
        <v>182</v>
      </c>
      <c r="E7941" s="55" t="s">
        <v>566</v>
      </c>
      <c r="F7941" s="55" t="s">
        <v>488</v>
      </c>
      <c r="G7941" s="23">
        <v>4</v>
      </c>
      <c r="H7941" s="23" t="s">
        <v>29</v>
      </c>
      <c r="I7941" s="24">
        <v>107422</v>
      </c>
      <c r="J7941" s="24">
        <v>171876</v>
      </c>
      <c r="K7941" s="24">
        <v>150391</v>
      </c>
      <c r="L7941" s="24">
        <v>240626</v>
      </c>
      <c r="M7941" s="24">
        <v>193360</v>
      </c>
      <c r="N7941" s="24">
        <v>309376</v>
      </c>
      <c r="O7941" s="24">
        <v>257813</v>
      </c>
      <c r="P7941" s="24">
        <v>412501</v>
      </c>
      <c r="Q7941" s="24">
        <v>322267</v>
      </c>
      <c r="R7941" s="24">
        <v>515627</v>
      </c>
      <c r="S7941" s="24">
        <v>365236</v>
      </c>
      <c r="T7941" s="24">
        <v>584377</v>
      </c>
      <c r="U7941" s="24">
        <v>408204</v>
      </c>
      <c r="V7941" s="24">
        <v>653127</v>
      </c>
    </row>
    <row r="7942" spans="1:22" x14ac:dyDescent="0.3">
      <c r="B7942" s="54" t="s">
        <v>620</v>
      </c>
      <c r="C7942" t="s">
        <v>617</v>
      </c>
      <c r="D7942" t="s">
        <v>182</v>
      </c>
      <c r="E7942" t="s">
        <v>566</v>
      </c>
      <c r="F7942" s="58" t="s">
        <v>488</v>
      </c>
      <c r="G7942" s="23">
        <v>1</v>
      </c>
      <c r="H7942" s="23" t="s">
        <v>14</v>
      </c>
      <c r="I7942" s="24">
        <v>126571</v>
      </c>
      <c r="J7942" s="24">
        <v>221499</v>
      </c>
      <c r="K7942" s="24">
        <v>164180</v>
      </c>
      <c r="L7942" s="24">
        <v>287315</v>
      </c>
      <c r="M7942" s="24">
        <v>196817</v>
      </c>
      <c r="N7942" s="24">
        <v>344430</v>
      </c>
      <c r="O7942" s="24">
        <v>235306</v>
      </c>
      <c r="P7942" s="24">
        <v>411785</v>
      </c>
      <c r="Q7942" s="24">
        <v>277552</v>
      </c>
      <c r="R7942" s="24">
        <v>485715</v>
      </c>
      <c r="S7942" s="24">
        <v>304415</v>
      </c>
      <c r="T7942" s="24">
        <v>532727</v>
      </c>
      <c r="U7942" s="24">
        <v>328728</v>
      </c>
      <c r="V7942" s="24">
        <v>575273</v>
      </c>
    </row>
    <row r="7943" spans="1:22" x14ac:dyDescent="0.3">
      <c r="B7943" s="54" t="s">
        <v>620</v>
      </c>
      <c r="C7943" t="s">
        <v>617</v>
      </c>
      <c r="D7943" t="s">
        <v>182</v>
      </c>
      <c r="E7943" t="s">
        <v>566</v>
      </c>
      <c r="F7943" s="58" t="s">
        <v>488</v>
      </c>
      <c r="G7943" s="23">
        <v>2</v>
      </c>
      <c r="H7943" s="23" t="s">
        <v>30</v>
      </c>
      <c r="I7943" s="24">
        <v>109565</v>
      </c>
      <c r="J7943" s="24">
        <v>191739</v>
      </c>
      <c r="K7943" s="24">
        <v>143874</v>
      </c>
      <c r="L7943" s="24">
        <v>251779</v>
      </c>
      <c r="M7943" s="24">
        <v>175211</v>
      </c>
      <c r="N7943" s="24">
        <v>306620</v>
      </c>
      <c r="O7943" s="24">
        <v>215503</v>
      </c>
      <c r="P7943" s="24">
        <v>377131</v>
      </c>
      <c r="Q7943" s="24">
        <v>256650</v>
      </c>
      <c r="R7943" s="24">
        <v>449137</v>
      </c>
      <c r="S7943" s="24">
        <v>283570</v>
      </c>
      <c r="T7943" s="24">
        <v>496248</v>
      </c>
      <c r="U7943" s="24">
        <v>308280</v>
      </c>
      <c r="V7943" s="24">
        <v>539491</v>
      </c>
    </row>
    <row r="7944" spans="1:22" x14ac:dyDescent="0.3">
      <c r="B7944" s="54" t="s">
        <v>620</v>
      </c>
      <c r="C7944" t="s">
        <v>617</v>
      </c>
      <c r="D7944" t="s">
        <v>182</v>
      </c>
      <c r="E7944" t="s">
        <v>566</v>
      </c>
      <c r="F7944" s="58" t="s">
        <v>488</v>
      </c>
      <c r="G7944" s="23">
        <v>3</v>
      </c>
      <c r="H7944" s="23" t="s">
        <v>31</v>
      </c>
      <c r="I7944" s="24">
        <v>99149</v>
      </c>
      <c r="J7944" s="24">
        <v>173511</v>
      </c>
      <c r="K7944" s="24">
        <v>134766</v>
      </c>
      <c r="L7944" s="24">
        <v>235841</v>
      </c>
      <c r="M7944" s="24">
        <v>170288</v>
      </c>
      <c r="N7944" s="24">
        <v>298003</v>
      </c>
      <c r="O7944" s="24">
        <v>224056</v>
      </c>
      <c r="P7944" s="24">
        <v>392099</v>
      </c>
      <c r="Q7944" s="24">
        <v>277264</v>
      </c>
      <c r="R7944" s="24">
        <v>485212</v>
      </c>
      <c r="S7944" s="24">
        <v>312112</v>
      </c>
      <c r="T7944" s="24">
        <v>546196</v>
      </c>
      <c r="U7944" s="24">
        <v>346461</v>
      </c>
      <c r="V7944" s="24">
        <v>606306</v>
      </c>
    </row>
    <row r="7945" spans="1:22" x14ac:dyDescent="0.3">
      <c r="B7945" s="54" t="s">
        <v>620</v>
      </c>
      <c r="C7945" t="s">
        <v>617</v>
      </c>
      <c r="D7945" t="s">
        <v>182</v>
      </c>
      <c r="E7945" t="s">
        <v>566</v>
      </c>
      <c r="F7945" s="58" t="s">
        <v>488</v>
      </c>
      <c r="G7945" s="23">
        <v>4</v>
      </c>
      <c r="H7945" s="23" t="s">
        <v>29</v>
      </c>
      <c r="I7945" s="24">
        <v>111676</v>
      </c>
      <c r="J7945" s="24">
        <v>178682</v>
      </c>
      <c r="K7945" s="24">
        <v>156347</v>
      </c>
      <c r="L7945" s="24">
        <v>250155</v>
      </c>
      <c r="M7945" s="24">
        <v>201017</v>
      </c>
      <c r="N7945" s="24">
        <v>321628</v>
      </c>
      <c r="O7945" s="24">
        <v>268023</v>
      </c>
      <c r="P7945" s="24">
        <v>428837</v>
      </c>
      <c r="Q7945" s="24">
        <v>335029</v>
      </c>
      <c r="R7945" s="24">
        <v>536046</v>
      </c>
      <c r="S7945" s="24">
        <v>379699</v>
      </c>
      <c r="T7945" s="24">
        <v>607519</v>
      </c>
      <c r="U7945" s="24">
        <v>424370</v>
      </c>
      <c r="V7945" s="24">
        <v>678992</v>
      </c>
    </row>
    <row r="7946" spans="1:22" hidden="1" x14ac:dyDescent="0.3">
      <c r="A7946" s="55"/>
      <c r="B7946" s="55">
        <v>2023</v>
      </c>
      <c r="C7946" s="55" t="s">
        <v>585</v>
      </c>
      <c r="D7946" t="s">
        <v>74</v>
      </c>
      <c r="E7946" s="55" t="s">
        <v>587</v>
      </c>
      <c r="F7946" s="55" t="s">
        <v>97</v>
      </c>
      <c r="G7946" s="23">
        <v>1</v>
      </c>
      <c r="H7946" s="23" t="s">
        <v>14</v>
      </c>
      <c r="I7946" s="24">
        <v>141131</v>
      </c>
      <c r="J7946" s="24">
        <v>246980</v>
      </c>
      <c r="K7946" s="24">
        <v>182915</v>
      </c>
      <c r="L7946" s="24">
        <v>320101</v>
      </c>
      <c r="M7946" s="24">
        <v>218340</v>
      </c>
      <c r="N7946" s="24">
        <v>382095</v>
      </c>
      <c r="O7946" s="24">
        <v>260024</v>
      </c>
      <c r="P7946" s="24">
        <v>455042</v>
      </c>
      <c r="Q7946" s="24">
        <v>306556</v>
      </c>
      <c r="R7946" s="24">
        <v>536474</v>
      </c>
      <c r="S7946" s="24">
        <v>336199</v>
      </c>
      <c r="T7946" s="24">
        <v>588348</v>
      </c>
      <c r="U7946" s="24">
        <v>364003</v>
      </c>
      <c r="V7946" s="24">
        <v>637005</v>
      </c>
    </row>
    <row r="7947" spans="1:22" hidden="1" x14ac:dyDescent="0.3">
      <c r="A7947" s="55"/>
      <c r="B7947" s="55">
        <v>2023</v>
      </c>
      <c r="C7947" s="55" t="s">
        <v>585</v>
      </c>
      <c r="D7947" t="s">
        <v>74</v>
      </c>
      <c r="E7947" s="55" t="s">
        <v>587</v>
      </c>
      <c r="F7947" s="55" t="s">
        <v>97</v>
      </c>
      <c r="G7947" s="23">
        <v>2</v>
      </c>
      <c r="H7947" s="23" t="s">
        <v>30</v>
      </c>
      <c r="I7947" s="24">
        <v>119947</v>
      </c>
      <c r="J7947" s="24">
        <v>209908</v>
      </c>
      <c r="K7947" s="24">
        <v>158941</v>
      </c>
      <c r="L7947" s="24">
        <v>278147</v>
      </c>
      <c r="M7947" s="24">
        <v>194831</v>
      </c>
      <c r="N7947" s="24">
        <v>340954</v>
      </c>
      <c r="O7947" s="24">
        <v>243306</v>
      </c>
      <c r="P7947" s="24">
        <v>425785</v>
      </c>
      <c r="Q7947" s="24">
        <v>293253</v>
      </c>
      <c r="R7947" s="24">
        <v>513193</v>
      </c>
      <c r="S7947" s="24">
        <v>323481</v>
      </c>
      <c r="T7947" s="24">
        <v>566092</v>
      </c>
      <c r="U7947" s="24">
        <v>351670</v>
      </c>
      <c r="V7947" s="24">
        <v>615423</v>
      </c>
    </row>
    <row r="7948" spans="1:22" hidden="1" x14ac:dyDescent="0.3">
      <c r="A7948" s="55"/>
      <c r="B7948" s="55">
        <v>2023</v>
      </c>
      <c r="C7948" s="55" t="s">
        <v>585</v>
      </c>
      <c r="D7948" t="s">
        <v>74</v>
      </c>
      <c r="E7948" s="55" t="s">
        <v>587</v>
      </c>
      <c r="F7948" s="55" t="s">
        <v>97</v>
      </c>
      <c r="G7948" s="23">
        <v>3</v>
      </c>
      <c r="H7948" s="23" t="s">
        <v>31</v>
      </c>
      <c r="I7948" s="24">
        <v>111718</v>
      </c>
      <c r="J7948" s="24">
        <v>195506</v>
      </c>
      <c r="K7948" s="24">
        <v>154489</v>
      </c>
      <c r="L7948" s="24">
        <v>270356</v>
      </c>
      <c r="M7948" s="24">
        <v>196171</v>
      </c>
      <c r="N7948" s="24">
        <v>343300</v>
      </c>
      <c r="O7948" s="24">
        <v>256636</v>
      </c>
      <c r="P7948" s="24">
        <v>449114</v>
      </c>
      <c r="Q7948" s="24">
        <v>319773</v>
      </c>
      <c r="R7948" s="24">
        <v>559603</v>
      </c>
      <c r="S7948" s="24">
        <v>360084</v>
      </c>
      <c r="T7948" s="24">
        <v>630147</v>
      </c>
      <c r="U7948" s="24">
        <v>399847</v>
      </c>
      <c r="V7948" s="24">
        <v>699733</v>
      </c>
    </row>
    <row r="7949" spans="1:22" hidden="1" x14ac:dyDescent="0.3">
      <c r="A7949" s="55"/>
      <c r="B7949" s="55">
        <v>2023</v>
      </c>
      <c r="C7949" s="55" t="s">
        <v>585</v>
      </c>
      <c r="D7949" t="s">
        <v>74</v>
      </c>
      <c r="E7949" s="55" t="s">
        <v>587</v>
      </c>
      <c r="F7949" s="55" t="s">
        <v>97</v>
      </c>
      <c r="G7949" s="23">
        <v>4</v>
      </c>
      <c r="H7949" s="23" t="s">
        <v>29</v>
      </c>
      <c r="I7949" s="24">
        <v>121717</v>
      </c>
      <c r="J7949" s="24">
        <v>194747</v>
      </c>
      <c r="K7949" s="24">
        <v>170403</v>
      </c>
      <c r="L7949" s="24">
        <v>272645</v>
      </c>
      <c r="M7949" s="24">
        <v>219090</v>
      </c>
      <c r="N7949" s="24">
        <v>350544</v>
      </c>
      <c r="O7949" s="24">
        <v>292120</v>
      </c>
      <c r="P7949" s="24">
        <v>467392</v>
      </c>
      <c r="Q7949" s="24">
        <v>365150</v>
      </c>
      <c r="R7949" s="24">
        <v>584240</v>
      </c>
      <c r="S7949" s="24">
        <v>413837</v>
      </c>
      <c r="T7949" s="24">
        <v>662139</v>
      </c>
      <c r="U7949" s="24">
        <v>462523</v>
      </c>
      <c r="V7949" s="24">
        <v>740037</v>
      </c>
    </row>
    <row r="7950" spans="1:22" x14ac:dyDescent="0.3">
      <c r="B7950" s="54" t="s">
        <v>620</v>
      </c>
      <c r="C7950" t="s">
        <v>610</v>
      </c>
      <c r="D7950" t="s">
        <v>74</v>
      </c>
      <c r="E7950" t="s">
        <v>587</v>
      </c>
      <c r="F7950" s="58" t="s">
        <v>97</v>
      </c>
      <c r="G7950" s="23">
        <v>1</v>
      </c>
      <c r="H7950" s="23" t="s">
        <v>14</v>
      </c>
      <c r="I7950" s="24">
        <v>140756</v>
      </c>
      <c r="J7950" s="24">
        <v>246323</v>
      </c>
      <c r="K7950" s="24">
        <v>182261</v>
      </c>
      <c r="L7950" s="24">
        <v>318957</v>
      </c>
      <c r="M7950" s="24">
        <v>218282</v>
      </c>
      <c r="N7950" s="24">
        <v>381993</v>
      </c>
      <c r="O7950" s="24">
        <v>260652</v>
      </c>
      <c r="P7950" s="24">
        <v>456142</v>
      </c>
      <c r="Q7950" s="24">
        <v>307177</v>
      </c>
      <c r="R7950" s="24">
        <v>537560</v>
      </c>
      <c r="S7950" s="24">
        <v>336789</v>
      </c>
      <c r="T7950" s="24">
        <v>589381</v>
      </c>
      <c r="U7950" s="24">
        <v>363387</v>
      </c>
      <c r="V7950" s="24">
        <v>635927</v>
      </c>
    </row>
    <row r="7951" spans="1:22" x14ac:dyDescent="0.3">
      <c r="B7951" s="54" t="s">
        <v>620</v>
      </c>
      <c r="C7951" t="s">
        <v>610</v>
      </c>
      <c r="D7951" t="s">
        <v>74</v>
      </c>
      <c r="E7951" t="s">
        <v>587</v>
      </c>
      <c r="F7951" s="58" t="s">
        <v>97</v>
      </c>
      <c r="G7951" s="23">
        <v>2</v>
      </c>
      <c r="H7951" s="23" t="s">
        <v>30</v>
      </c>
      <c r="I7951" s="24">
        <v>123189</v>
      </c>
      <c r="J7951" s="24">
        <v>215581</v>
      </c>
      <c r="K7951" s="24">
        <v>161285</v>
      </c>
      <c r="L7951" s="24">
        <v>282248</v>
      </c>
      <c r="M7951" s="24">
        <v>195963</v>
      </c>
      <c r="N7951" s="24">
        <v>342936</v>
      </c>
      <c r="O7951" s="24">
        <v>240196</v>
      </c>
      <c r="P7951" s="24">
        <v>420344</v>
      </c>
      <c r="Q7951" s="24">
        <v>285586</v>
      </c>
      <c r="R7951" s="24">
        <v>499775</v>
      </c>
      <c r="S7951" s="24">
        <v>315328</v>
      </c>
      <c r="T7951" s="24">
        <v>551823</v>
      </c>
      <c r="U7951" s="24">
        <v>342494</v>
      </c>
      <c r="V7951" s="24">
        <v>599365</v>
      </c>
    </row>
    <row r="7952" spans="1:22" x14ac:dyDescent="0.3">
      <c r="B7952" s="54" t="s">
        <v>620</v>
      </c>
      <c r="C7952" t="s">
        <v>610</v>
      </c>
      <c r="D7952" t="s">
        <v>74</v>
      </c>
      <c r="E7952" t="s">
        <v>587</v>
      </c>
      <c r="F7952" s="58" t="s">
        <v>97</v>
      </c>
      <c r="G7952" s="23">
        <v>3</v>
      </c>
      <c r="H7952" s="23" t="s">
        <v>31</v>
      </c>
      <c r="I7952" s="24">
        <v>113031</v>
      </c>
      <c r="J7952" s="24">
        <v>197804</v>
      </c>
      <c r="K7952" s="24">
        <v>154067</v>
      </c>
      <c r="L7952" s="24">
        <v>269618</v>
      </c>
      <c r="M7952" s="24">
        <v>195005</v>
      </c>
      <c r="N7952" s="24">
        <v>341258</v>
      </c>
      <c r="O7952" s="24">
        <v>256914</v>
      </c>
      <c r="P7952" s="24">
        <v>449599</v>
      </c>
      <c r="Q7952" s="24">
        <v>318243</v>
      </c>
      <c r="R7952" s="24">
        <v>556925</v>
      </c>
      <c r="S7952" s="24">
        <v>358484</v>
      </c>
      <c r="T7952" s="24">
        <v>627348</v>
      </c>
      <c r="U7952" s="24">
        <v>398211</v>
      </c>
      <c r="V7952" s="24">
        <v>696869</v>
      </c>
    </row>
    <row r="7953" spans="1:22" x14ac:dyDescent="0.3">
      <c r="B7953" s="54" t="s">
        <v>620</v>
      </c>
      <c r="C7953" t="s">
        <v>610</v>
      </c>
      <c r="D7953" t="s">
        <v>74</v>
      </c>
      <c r="E7953" t="s">
        <v>587</v>
      </c>
      <c r="F7953" s="58" t="s">
        <v>97</v>
      </c>
      <c r="G7953" s="23">
        <v>4</v>
      </c>
      <c r="H7953" s="23" t="s">
        <v>29</v>
      </c>
      <c r="I7953" s="24">
        <v>124226</v>
      </c>
      <c r="J7953" s="24">
        <v>198761</v>
      </c>
      <c r="K7953" s="24">
        <v>173916</v>
      </c>
      <c r="L7953" s="24">
        <v>278265</v>
      </c>
      <c r="M7953" s="24">
        <v>223606</v>
      </c>
      <c r="N7953" s="24">
        <v>357770</v>
      </c>
      <c r="O7953" s="24">
        <v>298141</v>
      </c>
      <c r="P7953" s="24">
        <v>477026</v>
      </c>
      <c r="Q7953" s="24">
        <v>372677</v>
      </c>
      <c r="R7953" s="24">
        <v>596283</v>
      </c>
      <c r="S7953" s="24">
        <v>422367</v>
      </c>
      <c r="T7953" s="24">
        <v>675787</v>
      </c>
      <c r="U7953" s="24">
        <v>472057</v>
      </c>
      <c r="V7953" s="24">
        <v>755291</v>
      </c>
    </row>
    <row r="7954" spans="1:22" hidden="1" x14ac:dyDescent="0.3">
      <c r="A7954" s="55"/>
      <c r="B7954" s="55">
        <v>2023</v>
      </c>
      <c r="C7954" s="55" t="s">
        <v>538</v>
      </c>
      <c r="D7954" t="s">
        <v>108</v>
      </c>
      <c r="E7954" s="55" t="s">
        <v>541</v>
      </c>
      <c r="F7954" s="55" t="s">
        <v>520</v>
      </c>
      <c r="G7954" s="23">
        <v>1</v>
      </c>
      <c r="H7954" s="23" t="s">
        <v>14</v>
      </c>
      <c r="I7954" s="24">
        <v>128676</v>
      </c>
      <c r="J7954" s="24">
        <v>225182</v>
      </c>
      <c r="K7954" s="24">
        <v>167058</v>
      </c>
      <c r="L7954" s="24">
        <v>292351</v>
      </c>
      <c r="M7954" s="24">
        <v>199663</v>
      </c>
      <c r="N7954" s="24">
        <v>349410</v>
      </c>
      <c r="O7954" s="24">
        <v>238129</v>
      </c>
      <c r="P7954" s="24">
        <v>416726</v>
      </c>
      <c r="Q7954" s="24">
        <v>280990</v>
      </c>
      <c r="R7954" s="24">
        <v>491733</v>
      </c>
      <c r="S7954" s="24">
        <v>308265</v>
      </c>
      <c r="T7954" s="24">
        <v>539464</v>
      </c>
      <c r="U7954" s="24">
        <v>333946</v>
      </c>
      <c r="V7954" s="24">
        <v>584406</v>
      </c>
    </row>
    <row r="7955" spans="1:22" hidden="1" x14ac:dyDescent="0.3">
      <c r="A7955" s="55"/>
      <c r="B7955" s="55">
        <v>2023</v>
      </c>
      <c r="C7955" s="55" t="s">
        <v>538</v>
      </c>
      <c r="D7955" t="s">
        <v>108</v>
      </c>
      <c r="E7955" s="55" t="s">
        <v>541</v>
      </c>
      <c r="F7955" s="55" t="s">
        <v>520</v>
      </c>
      <c r="G7955" s="23">
        <v>2</v>
      </c>
      <c r="H7955" s="23" t="s">
        <v>30</v>
      </c>
      <c r="I7955" s="24">
        <v>107811</v>
      </c>
      <c r="J7955" s="24">
        <v>188670</v>
      </c>
      <c r="K7955" s="24">
        <v>143447</v>
      </c>
      <c r="L7955" s="24">
        <v>251032</v>
      </c>
      <c r="M7955" s="24">
        <v>176509</v>
      </c>
      <c r="N7955" s="24">
        <v>308891</v>
      </c>
      <c r="O7955" s="24">
        <v>221664</v>
      </c>
      <c r="P7955" s="24">
        <v>387912</v>
      </c>
      <c r="Q7955" s="24">
        <v>267888</v>
      </c>
      <c r="R7955" s="24">
        <v>468804</v>
      </c>
      <c r="S7955" s="24">
        <v>295740</v>
      </c>
      <c r="T7955" s="24">
        <v>517545</v>
      </c>
      <c r="U7955" s="24">
        <v>321800</v>
      </c>
      <c r="V7955" s="24">
        <v>563150</v>
      </c>
    </row>
    <row r="7956" spans="1:22" hidden="1" x14ac:dyDescent="0.3">
      <c r="A7956" s="55"/>
      <c r="B7956" s="55">
        <v>2023</v>
      </c>
      <c r="C7956" s="55" t="s">
        <v>538</v>
      </c>
      <c r="D7956" t="s">
        <v>108</v>
      </c>
      <c r="E7956" s="55" t="s">
        <v>541</v>
      </c>
      <c r="F7956" s="55" t="s">
        <v>520</v>
      </c>
      <c r="G7956" s="23">
        <v>3</v>
      </c>
      <c r="H7956" s="23" t="s">
        <v>31</v>
      </c>
      <c r="I7956" s="24">
        <v>99438</v>
      </c>
      <c r="J7956" s="24">
        <v>174016</v>
      </c>
      <c r="K7956" s="24">
        <v>137327</v>
      </c>
      <c r="L7956" s="24">
        <v>240322</v>
      </c>
      <c r="M7956" s="24">
        <v>174142</v>
      </c>
      <c r="N7956" s="24">
        <v>304749</v>
      </c>
      <c r="O7956" s="24">
        <v>227339</v>
      </c>
      <c r="P7956" s="24">
        <v>397843</v>
      </c>
      <c r="Q7956" s="24">
        <v>283167</v>
      </c>
      <c r="R7956" s="24">
        <v>495542</v>
      </c>
      <c r="S7956" s="24">
        <v>318631</v>
      </c>
      <c r="T7956" s="24">
        <v>557605</v>
      </c>
      <c r="U7956" s="24">
        <v>353557</v>
      </c>
      <c r="V7956" s="24">
        <v>618725</v>
      </c>
    </row>
    <row r="7957" spans="1:22" hidden="1" x14ac:dyDescent="0.3">
      <c r="A7957" s="55"/>
      <c r="B7957" s="55">
        <v>2023</v>
      </c>
      <c r="C7957" s="55" t="s">
        <v>538</v>
      </c>
      <c r="D7957" t="s">
        <v>108</v>
      </c>
      <c r="E7957" s="55" t="s">
        <v>541</v>
      </c>
      <c r="F7957" s="55" t="s">
        <v>520</v>
      </c>
      <c r="G7957" s="23">
        <v>4</v>
      </c>
      <c r="H7957" s="23" t="s">
        <v>29</v>
      </c>
      <c r="I7957" s="24">
        <v>110939</v>
      </c>
      <c r="J7957" s="24">
        <v>177503</v>
      </c>
      <c r="K7957" s="24">
        <v>155315</v>
      </c>
      <c r="L7957" s="24">
        <v>248504</v>
      </c>
      <c r="M7957" s="24">
        <v>199691</v>
      </c>
      <c r="N7957" s="24">
        <v>319506</v>
      </c>
      <c r="O7957" s="24">
        <v>266255</v>
      </c>
      <c r="P7957" s="24">
        <v>426008</v>
      </c>
      <c r="Q7957" s="24">
        <v>332818</v>
      </c>
      <c r="R7957" s="24">
        <v>532510</v>
      </c>
      <c r="S7957" s="24">
        <v>377194</v>
      </c>
      <c r="T7957" s="24">
        <v>603511</v>
      </c>
      <c r="U7957" s="24">
        <v>421570</v>
      </c>
      <c r="V7957" s="24">
        <v>674512</v>
      </c>
    </row>
    <row r="7958" spans="1:22" x14ac:dyDescent="0.3">
      <c r="B7958" s="54" t="s">
        <v>620</v>
      </c>
      <c r="C7958" t="s">
        <v>615</v>
      </c>
      <c r="D7958" t="s">
        <v>108</v>
      </c>
      <c r="E7958" t="s">
        <v>541</v>
      </c>
      <c r="F7958" s="58" t="s">
        <v>520</v>
      </c>
      <c r="G7958" s="23">
        <v>1</v>
      </c>
      <c r="H7958" s="23" t="s">
        <v>14</v>
      </c>
      <c r="I7958" s="24">
        <v>129734</v>
      </c>
      <c r="J7958" s="24">
        <v>227034</v>
      </c>
      <c r="K7958" s="24">
        <v>168369</v>
      </c>
      <c r="L7958" s="24">
        <v>294646</v>
      </c>
      <c r="M7958" s="24">
        <v>201896</v>
      </c>
      <c r="N7958" s="24">
        <v>353318</v>
      </c>
      <c r="O7958" s="24">
        <v>241464</v>
      </c>
      <c r="P7958" s="24">
        <v>422562</v>
      </c>
      <c r="Q7958" s="24">
        <v>284889</v>
      </c>
      <c r="R7958" s="24">
        <v>498556</v>
      </c>
      <c r="S7958" s="24">
        <v>312495</v>
      </c>
      <c r="T7958" s="24">
        <v>546867</v>
      </c>
      <c r="U7958" s="24">
        <v>337535</v>
      </c>
      <c r="V7958" s="24">
        <v>590686</v>
      </c>
    </row>
    <row r="7959" spans="1:22" x14ac:dyDescent="0.3">
      <c r="B7959" s="54" t="s">
        <v>620</v>
      </c>
      <c r="C7959" t="s">
        <v>615</v>
      </c>
      <c r="D7959" t="s">
        <v>108</v>
      </c>
      <c r="E7959" t="s">
        <v>541</v>
      </c>
      <c r="F7959" s="58" t="s">
        <v>520</v>
      </c>
      <c r="G7959" s="23">
        <v>2</v>
      </c>
      <c r="H7959" s="23" t="s">
        <v>30</v>
      </c>
      <c r="I7959" s="24">
        <v>111938</v>
      </c>
      <c r="J7959" s="24">
        <v>195892</v>
      </c>
      <c r="K7959" s="24">
        <v>147120</v>
      </c>
      <c r="L7959" s="24">
        <v>257459</v>
      </c>
      <c r="M7959" s="24">
        <v>179287</v>
      </c>
      <c r="N7959" s="24">
        <v>313752</v>
      </c>
      <c r="O7959" s="24">
        <v>220741</v>
      </c>
      <c r="P7959" s="24">
        <v>386297</v>
      </c>
      <c r="Q7959" s="24">
        <v>263016</v>
      </c>
      <c r="R7959" s="24">
        <v>460279</v>
      </c>
      <c r="S7959" s="24">
        <v>290662</v>
      </c>
      <c r="T7959" s="24">
        <v>508659</v>
      </c>
      <c r="U7959" s="24">
        <v>316075</v>
      </c>
      <c r="V7959" s="24">
        <v>553132</v>
      </c>
    </row>
    <row r="7960" spans="1:22" x14ac:dyDescent="0.3">
      <c r="B7960" s="54" t="s">
        <v>620</v>
      </c>
      <c r="C7960" t="s">
        <v>615</v>
      </c>
      <c r="D7960" t="s">
        <v>108</v>
      </c>
      <c r="E7960" t="s">
        <v>541</v>
      </c>
      <c r="F7960" s="58" t="s">
        <v>520</v>
      </c>
      <c r="G7960" s="23">
        <v>3</v>
      </c>
      <c r="H7960" s="23" t="s">
        <v>31</v>
      </c>
      <c r="I7960" s="24">
        <v>100875</v>
      </c>
      <c r="J7960" s="24">
        <v>176531</v>
      </c>
      <c r="K7960" s="24">
        <v>136994</v>
      </c>
      <c r="L7960" s="24">
        <v>239740</v>
      </c>
      <c r="M7960" s="24">
        <v>173013</v>
      </c>
      <c r="N7960" s="24">
        <v>302773</v>
      </c>
      <c r="O7960" s="24">
        <v>227551</v>
      </c>
      <c r="P7960" s="24">
        <v>398215</v>
      </c>
      <c r="Q7960" s="24">
        <v>281502</v>
      </c>
      <c r="R7960" s="24">
        <v>492629</v>
      </c>
      <c r="S7960" s="24">
        <v>316817</v>
      </c>
      <c r="T7960" s="24">
        <v>554429</v>
      </c>
      <c r="U7960" s="24">
        <v>351609</v>
      </c>
      <c r="V7960" s="24">
        <v>615316</v>
      </c>
    </row>
    <row r="7961" spans="1:22" x14ac:dyDescent="0.3">
      <c r="B7961" s="54" t="s">
        <v>620</v>
      </c>
      <c r="C7961" t="s">
        <v>615</v>
      </c>
      <c r="D7961" t="s">
        <v>108</v>
      </c>
      <c r="E7961" t="s">
        <v>541</v>
      </c>
      <c r="F7961" s="58" t="s">
        <v>520</v>
      </c>
      <c r="G7961" s="23">
        <v>4</v>
      </c>
      <c r="H7961" s="23" t="s">
        <v>29</v>
      </c>
      <c r="I7961" s="24">
        <v>114458</v>
      </c>
      <c r="J7961" s="24">
        <v>183133</v>
      </c>
      <c r="K7961" s="24">
        <v>160241</v>
      </c>
      <c r="L7961" s="24">
        <v>256386</v>
      </c>
      <c r="M7961" s="24">
        <v>206024</v>
      </c>
      <c r="N7961" s="24">
        <v>329639</v>
      </c>
      <c r="O7961" s="24">
        <v>274699</v>
      </c>
      <c r="P7961" s="24">
        <v>439518</v>
      </c>
      <c r="Q7961" s="24">
        <v>343374</v>
      </c>
      <c r="R7961" s="24">
        <v>549398</v>
      </c>
      <c r="S7961" s="24">
        <v>389157</v>
      </c>
      <c r="T7961" s="24">
        <v>622651</v>
      </c>
      <c r="U7961" s="24">
        <v>434940</v>
      </c>
      <c r="V7961" s="24">
        <v>695904</v>
      </c>
    </row>
    <row r="7962" spans="1:22" hidden="1" x14ac:dyDescent="0.3">
      <c r="A7962" s="55"/>
      <c r="B7962" s="55">
        <v>2023</v>
      </c>
      <c r="C7962" s="55" t="s">
        <v>533</v>
      </c>
      <c r="D7962" t="s">
        <v>180</v>
      </c>
      <c r="E7962" s="55" t="s">
        <v>537</v>
      </c>
      <c r="F7962" s="55" t="s">
        <v>385</v>
      </c>
      <c r="G7962" s="23">
        <v>1</v>
      </c>
      <c r="H7962" s="23" t="s">
        <v>14</v>
      </c>
      <c r="I7962" s="24">
        <v>136910</v>
      </c>
      <c r="J7962" s="24">
        <v>239592</v>
      </c>
      <c r="K7962" s="24">
        <v>177728</v>
      </c>
      <c r="L7962" s="24">
        <v>311024</v>
      </c>
      <c r="M7962" s="24">
        <v>212398</v>
      </c>
      <c r="N7962" s="24">
        <v>371696</v>
      </c>
      <c r="O7962" s="24">
        <v>253293</v>
      </c>
      <c r="P7962" s="24">
        <v>443263</v>
      </c>
      <c r="Q7962" s="24">
        <v>298866</v>
      </c>
      <c r="R7962" s="24">
        <v>523016</v>
      </c>
      <c r="S7962" s="24">
        <v>327870</v>
      </c>
      <c r="T7962" s="24">
        <v>573772</v>
      </c>
      <c r="U7962" s="24">
        <v>355170</v>
      </c>
      <c r="V7962" s="24">
        <v>621548</v>
      </c>
    </row>
    <row r="7963" spans="1:22" hidden="1" x14ac:dyDescent="0.3">
      <c r="A7963" s="55"/>
      <c r="B7963" s="55">
        <v>2023</v>
      </c>
      <c r="C7963" s="55" t="s">
        <v>533</v>
      </c>
      <c r="D7963" t="s">
        <v>180</v>
      </c>
      <c r="E7963" s="55" t="s">
        <v>537</v>
      </c>
      <c r="F7963" s="55" t="s">
        <v>385</v>
      </c>
      <c r="G7963" s="23">
        <v>2</v>
      </c>
      <c r="H7963" s="23" t="s">
        <v>30</v>
      </c>
      <c r="I7963" s="24">
        <v>114820</v>
      </c>
      <c r="J7963" s="24">
        <v>200935</v>
      </c>
      <c r="K7963" s="24">
        <v>152730</v>
      </c>
      <c r="L7963" s="24">
        <v>267278</v>
      </c>
      <c r="M7963" s="24">
        <v>187884</v>
      </c>
      <c r="N7963" s="24">
        <v>328797</v>
      </c>
      <c r="O7963" s="24">
        <v>235861</v>
      </c>
      <c r="P7963" s="24">
        <v>412756</v>
      </c>
      <c r="Q7963" s="24">
        <v>284994</v>
      </c>
      <c r="R7963" s="24">
        <v>498740</v>
      </c>
      <c r="S7963" s="24">
        <v>314608</v>
      </c>
      <c r="T7963" s="24">
        <v>550564</v>
      </c>
      <c r="U7963" s="24">
        <v>342310</v>
      </c>
      <c r="V7963" s="24">
        <v>599043</v>
      </c>
    </row>
    <row r="7964" spans="1:22" hidden="1" x14ac:dyDescent="0.3">
      <c r="A7964" s="55"/>
      <c r="B7964" s="55">
        <v>2023</v>
      </c>
      <c r="C7964" s="55" t="s">
        <v>533</v>
      </c>
      <c r="D7964" t="s">
        <v>180</v>
      </c>
      <c r="E7964" s="55" t="s">
        <v>537</v>
      </c>
      <c r="F7964" s="55" t="s">
        <v>385</v>
      </c>
      <c r="G7964" s="23">
        <v>3</v>
      </c>
      <c r="H7964" s="23" t="s">
        <v>31</v>
      </c>
      <c r="I7964" s="24">
        <v>105972</v>
      </c>
      <c r="J7964" s="24">
        <v>185452</v>
      </c>
      <c r="K7964" s="24">
        <v>146364</v>
      </c>
      <c r="L7964" s="24">
        <v>256137</v>
      </c>
      <c r="M7964" s="24">
        <v>185619</v>
      </c>
      <c r="N7964" s="24">
        <v>324834</v>
      </c>
      <c r="O7964" s="24">
        <v>242357</v>
      </c>
      <c r="P7964" s="24">
        <v>424124</v>
      </c>
      <c r="Q7964" s="24">
        <v>301880</v>
      </c>
      <c r="R7964" s="24">
        <v>528290</v>
      </c>
      <c r="S7964" s="24">
        <v>339706</v>
      </c>
      <c r="T7964" s="24">
        <v>594485</v>
      </c>
      <c r="U7964" s="24">
        <v>376960</v>
      </c>
      <c r="V7964" s="24">
        <v>659681</v>
      </c>
    </row>
    <row r="7965" spans="1:22" hidden="1" x14ac:dyDescent="0.3">
      <c r="A7965" s="55"/>
      <c r="B7965" s="55">
        <v>2023</v>
      </c>
      <c r="C7965" s="55" t="s">
        <v>533</v>
      </c>
      <c r="D7965" t="s">
        <v>180</v>
      </c>
      <c r="E7965" s="55" t="s">
        <v>537</v>
      </c>
      <c r="F7965" s="55" t="s">
        <v>385</v>
      </c>
      <c r="G7965" s="23">
        <v>4</v>
      </c>
      <c r="H7965" s="23" t="s">
        <v>29</v>
      </c>
      <c r="I7965" s="24">
        <v>118041</v>
      </c>
      <c r="J7965" s="24">
        <v>188866</v>
      </c>
      <c r="K7965" s="24">
        <v>165258</v>
      </c>
      <c r="L7965" s="24">
        <v>264413</v>
      </c>
      <c r="M7965" s="24">
        <v>212474</v>
      </c>
      <c r="N7965" s="24">
        <v>339959</v>
      </c>
      <c r="O7965" s="24">
        <v>283299</v>
      </c>
      <c r="P7965" s="24">
        <v>453279</v>
      </c>
      <c r="Q7965" s="24">
        <v>354124</v>
      </c>
      <c r="R7965" s="24">
        <v>566599</v>
      </c>
      <c r="S7965" s="24">
        <v>401341</v>
      </c>
      <c r="T7965" s="24">
        <v>642145</v>
      </c>
      <c r="U7965" s="24">
        <v>448557</v>
      </c>
      <c r="V7965" s="24">
        <v>717692</v>
      </c>
    </row>
    <row r="7966" spans="1:22" x14ac:dyDescent="0.3">
      <c r="B7966" s="54" t="s">
        <v>620</v>
      </c>
      <c r="C7966" t="s">
        <v>609</v>
      </c>
      <c r="D7966" t="s">
        <v>180</v>
      </c>
      <c r="E7966" t="s">
        <v>537</v>
      </c>
      <c r="F7966" s="58" t="s">
        <v>385</v>
      </c>
      <c r="G7966" s="23">
        <v>1</v>
      </c>
      <c r="H7966" s="23" t="s">
        <v>14</v>
      </c>
      <c r="I7966" s="24">
        <v>133589</v>
      </c>
      <c r="J7966" s="24">
        <v>233780</v>
      </c>
      <c r="K7966" s="24">
        <v>173333</v>
      </c>
      <c r="L7966" s="24">
        <v>303333</v>
      </c>
      <c r="M7966" s="24">
        <v>207823</v>
      </c>
      <c r="N7966" s="24">
        <v>363691</v>
      </c>
      <c r="O7966" s="24">
        <v>248515</v>
      </c>
      <c r="P7966" s="24">
        <v>434901</v>
      </c>
      <c r="Q7966" s="24">
        <v>293175</v>
      </c>
      <c r="R7966" s="24">
        <v>513057</v>
      </c>
      <c r="S7966" s="24">
        <v>321570</v>
      </c>
      <c r="T7966" s="24">
        <v>562747</v>
      </c>
      <c r="U7966" s="24">
        <v>347300</v>
      </c>
      <c r="V7966" s="24">
        <v>607775</v>
      </c>
    </row>
    <row r="7967" spans="1:22" x14ac:dyDescent="0.3">
      <c r="B7967" s="54" t="s">
        <v>620</v>
      </c>
      <c r="C7967" t="s">
        <v>609</v>
      </c>
      <c r="D7967" t="s">
        <v>180</v>
      </c>
      <c r="E7967" t="s">
        <v>537</v>
      </c>
      <c r="F7967" s="58" t="s">
        <v>385</v>
      </c>
      <c r="G7967" s="23">
        <v>2</v>
      </c>
      <c r="H7967" s="23" t="s">
        <v>30</v>
      </c>
      <c r="I7967" s="24">
        <v>115426</v>
      </c>
      <c r="J7967" s="24">
        <v>201996</v>
      </c>
      <c r="K7967" s="24">
        <v>151646</v>
      </c>
      <c r="L7967" s="24">
        <v>265381</v>
      </c>
      <c r="M7967" s="24">
        <v>184748</v>
      </c>
      <c r="N7967" s="24">
        <v>323310</v>
      </c>
      <c r="O7967" s="24">
        <v>227365</v>
      </c>
      <c r="P7967" s="24">
        <v>397889</v>
      </c>
      <c r="Q7967" s="24">
        <v>270852</v>
      </c>
      <c r="R7967" s="24">
        <v>473991</v>
      </c>
      <c r="S7967" s="24">
        <v>299296</v>
      </c>
      <c r="T7967" s="24">
        <v>523768</v>
      </c>
      <c r="U7967" s="24">
        <v>325426</v>
      </c>
      <c r="V7967" s="24">
        <v>569495</v>
      </c>
    </row>
    <row r="7968" spans="1:22" x14ac:dyDescent="0.3">
      <c r="B7968" s="54" t="s">
        <v>620</v>
      </c>
      <c r="C7968" t="s">
        <v>609</v>
      </c>
      <c r="D7968" t="s">
        <v>180</v>
      </c>
      <c r="E7968" t="s">
        <v>537</v>
      </c>
      <c r="F7968" s="58" t="s">
        <v>385</v>
      </c>
      <c r="G7968" s="23">
        <v>3</v>
      </c>
      <c r="H7968" s="23" t="s">
        <v>31</v>
      </c>
      <c r="I7968" s="24">
        <v>104206</v>
      </c>
      <c r="J7968" s="24">
        <v>182361</v>
      </c>
      <c r="K7968" s="24">
        <v>141571</v>
      </c>
      <c r="L7968" s="24">
        <v>247749</v>
      </c>
      <c r="M7968" s="24">
        <v>178834</v>
      </c>
      <c r="N7968" s="24">
        <v>312959</v>
      </c>
      <c r="O7968" s="24">
        <v>235247</v>
      </c>
      <c r="P7968" s="24">
        <v>411683</v>
      </c>
      <c r="Q7968" s="24">
        <v>291062</v>
      </c>
      <c r="R7968" s="24">
        <v>509358</v>
      </c>
      <c r="S7968" s="24">
        <v>327605</v>
      </c>
      <c r="T7968" s="24">
        <v>573309</v>
      </c>
      <c r="U7968" s="24">
        <v>363616</v>
      </c>
      <c r="V7968" s="24">
        <v>636327</v>
      </c>
    </row>
    <row r="7969" spans="1:22" x14ac:dyDescent="0.3">
      <c r="B7969" s="54" t="s">
        <v>620</v>
      </c>
      <c r="C7969" t="s">
        <v>609</v>
      </c>
      <c r="D7969" t="s">
        <v>180</v>
      </c>
      <c r="E7969" t="s">
        <v>537</v>
      </c>
      <c r="F7969" s="58" t="s">
        <v>385</v>
      </c>
      <c r="G7969" s="23">
        <v>4</v>
      </c>
      <c r="H7969" s="23" t="s">
        <v>29</v>
      </c>
      <c r="I7969" s="24">
        <v>117863</v>
      </c>
      <c r="J7969" s="24">
        <v>188580</v>
      </c>
      <c r="K7969" s="24">
        <v>165008</v>
      </c>
      <c r="L7969" s="24">
        <v>264012</v>
      </c>
      <c r="M7969" s="24">
        <v>212153</v>
      </c>
      <c r="N7969" s="24">
        <v>339444</v>
      </c>
      <c r="O7969" s="24">
        <v>282870</v>
      </c>
      <c r="P7969" s="24">
        <v>452593</v>
      </c>
      <c r="Q7969" s="24">
        <v>353588</v>
      </c>
      <c r="R7969" s="24">
        <v>565741</v>
      </c>
      <c r="S7969" s="24">
        <v>400733</v>
      </c>
      <c r="T7969" s="24">
        <v>641173</v>
      </c>
      <c r="U7969" s="24">
        <v>447878</v>
      </c>
      <c r="V7969" s="24">
        <v>716605</v>
      </c>
    </row>
    <row r="7970" spans="1:22" hidden="1" x14ac:dyDescent="0.3">
      <c r="A7970" s="55"/>
      <c r="B7970" s="55">
        <v>2023</v>
      </c>
      <c r="C7970" s="55" t="s">
        <v>551</v>
      </c>
      <c r="D7970" t="s">
        <v>147</v>
      </c>
      <c r="E7970" s="55" t="s">
        <v>553</v>
      </c>
      <c r="F7970" s="55" t="s">
        <v>489</v>
      </c>
      <c r="G7970" s="23">
        <v>1</v>
      </c>
      <c r="H7970" s="23" t="s">
        <v>14</v>
      </c>
      <c r="I7970" s="24">
        <v>111290</v>
      </c>
      <c r="J7970" s="24">
        <v>194757</v>
      </c>
      <c r="K7970" s="24">
        <v>144503</v>
      </c>
      <c r="L7970" s="24">
        <v>252880</v>
      </c>
      <c r="M7970" s="24">
        <v>172720</v>
      </c>
      <c r="N7970" s="24">
        <v>302260</v>
      </c>
      <c r="O7970" s="24">
        <v>206015</v>
      </c>
      <c r="P7970" s="24">
        <v>360527</v>
      </c>
      <c r="Q7970" s="24">
        <v>243110</v>
      </c>
      <c r="R7970" s="24">
        <v>425443</v>
      </c>
      <c r="S7970" s="24">
        <v>266715</v>
      </c>
      <c r="T7970" s="24">
        <v>466751</v>
      </c>
      <c r="U7970" s="24">
        <v>288945</v>
      </c>
      <c r="V7970" s="24">
        <v>505653</v>
      </c>
    </row>
    <row r="7971" spans="1:22" hidden="1" x14ac:dyDescent="0.3">
      <c r="A7971" s="55"/>
      <c r="B7971" s="55">
        <v>2023</v>
      </c>
      <c r="C7971" s="55" t="s">
        <v>551</v>
      </c>
      <c r="D7971" t="s">
        <v>147</v>
      </c>
      <c r="E7971" s="55" t="s">
        <v>553</v>
      </c>
      <c r="F7971" s="55" t="s">
        <v>489</v>
      </c>
      <c r="G7971" s="23">
        <v>2</v>
      </c>
      <c r="H7971" s="23" t="s">
        <v>30</v>
      </c>
      <c r="I7971" s="24">
        <v>93156</v>
      </c>
      <c r="J7971" s="24">
        <v>163022</v>
      </c>
      <c r="K7971" s="24">
        <v>123981</v>
      </c>
      <c r="L7971" s="24">
        <v>216967</v>
      </c>
      <c r="M7971" s="24">
        <v>152596</v>
      </c>
      <c r="N7971" s="24">
        <v>267042</v>
      </c>
      <c r="O7971" s="24">
        <v>191705</v>
      </c>
      <c r="P7971" s="24">
        <v>335483</v>
      </c>
      <c r="Q7971" s="24">
        <v>231723</v>
      </c>
      <c r="R7971" s="24">
        <v>405514</v>
      </c>
      <c r="S7971" s="24">
        <v>255828</v>
      </c>
      <c r="T7971" s="24">
        <v>447699</v>
      </c>
      <c r="U7971" s="24">
        <v>278388</v>
      </c>
      <c r="V7971" s="24">
        <v>487179</v>
      </c>
    </row>
    <row r="7972" spans="1:22" hidden="1" x14ac:dyDescent="0.3">
      <c r="A7972" s="55"/>
      <c r="B7972" s="55">
        <v>2023</v>
      </c>
      <c r="C7972" s="55" t="s">
        <v>551</v>
      </c>
      <c r="D7972" t="s">
        <v>147</v>
      </c>
      <c r="E7972" s="55" t="s">
        <v>553</v>
      </c>
      <c r="F7972" s="55" t="s">
        <v>489</v>
      </c>
      <c r="G7972" s="23">
        <v>3</v>
      </c>
      <c r="H7972" s="23" t="s">
        <v>31</v>
      </c>
      <c r="I7972" s="24">
        <v>85863</v>
      </c>
      <c r="J7972" s="24">
        <v>150261</v>
      </c>
      <c r="K7972" s="24">
        <v>118569</v>
      </c>
      <c r="L7972" s="24">
        <v>207496</v>
      </c>
      <c r="M7972" s="24">
        <v>150342</v>
      </c>
      <c r="N7972" s="24">
        <v>263099</v>
      </c>
      <c r="O7972" s="24">
        <v>196240</v>
      </c>
      <c r="P7972" s="24">
        <v>343420</v>
      </c>
      <c r="Q7972" s="24">
        <v>244425</v>
      </c>
      <c r="R7972" s="24">
        <v>427744</v>
      </c>
      <c r="S7972" s="24">
        <v>275024</v>
      </c>
      <c r="T7972" s="24">
        <v>481292</v>
      </c>
      <c r="U7972" s="24">
        <v>305155</v>
      </c>
      <c r="V7972" s="24">
        <v>534021</v>
      </c>
    </row>
    <row r="7973" spans="1:22" hidden="1" x14ac:dyDescent="0.3">
      <c r="A7973" s="55"/>
      <c r="B7973" s="55">
        <v>2023</v>
      </c>
      <c r="C7973" s="55" t="s">
        <v>551</v>
      </c>
      <c r="D7973" t="s">
        <v>147</v>
      </c>
      <c r="E7973" s="55" t="s">
        <v>553</v>
      </c>
      <c r="F7973" s="55" t="s">
        <v>489</v>
      </c>
      <c r="G7973" s="23">
        <v>4</v>
      </c>
      <c r="H7973" s="23" t="s">
        <v>29</v>
      </c>
      <c r="I7973" s="24">
        <v>95948</v>
      </c>
      <c r="J7973" s="24">
        <v>153517</v>
      </c>
      <c r="K7973" s="24">
        <v>134327</v>
      </c>
      <c r="L7973" s="24">
        <v>214924</v>
      </c>
      <c r="M7973" s="24">
        <v>172707</v>
      </c>
      <c r="N7973" s="24">
        <v>276331</v>
      </c>
      <c r="O7973" s="24">
        <v>230276</v>
      </c>
      <c r="P7973" s="24">
        <v>368441</v>
      </c>
      <c r="Q7973" s="24">
        <v>287845</v>
      </c>
      <c r="R7973" s="24">
        <v>460551</v>
      </c>
      <c r="S7973" s="24">
        <v>326224</v>
      </c>
      <c r="T7973" s="24">
        <v>521958</v>
      </c>
      <c r="U7973" s="24">
        <v>364603</v>
      </c>
      <c r="V7973" s="24">
        <v>583365</v>
      </c>
    </row>
    <row r="7974" spans="1:22" x14ac:dyDescent="0.3">
      <c r="B7974" s="54" t="s">
        <v>620</v>
      </c>
      <c r="C7974" t="s">
        <v>608</v>
      </c>
      <c r="D7974" t="s">
        <v>147</v>
      </c>
      <c r="E7974" t="s">
        <v>553</v>
      </c>
      <c r="F7974" s="58" t="s">
        <v>489</v>
      </c>
      <c r="G7974" s="23">
        <v>1</v>
      </c>
      <c r="H7974" s="23" t="s">
        <v>14</v>
      </c>
      <c r="I7974" s="24">
        <v>111661</v>
      </c>
      <c r="J7974" s="24">
        <v>195407</v>
      </c>
      <c r="K7974" s="24">
        <v>144856</v>
      </c>
      <c r="L7974" s="24">
        <v>253497</v>
      </c>
      <c r="M7974" s="24">
        <v>173662</v>
      </c>
      <c r="N7974" s="24">
        <v>303908</v>
      </c>
      <c r="O7974" s="24">
        <v>207638</v>
      </c>
      <c r="P7974" s="24">
        <v>363367</v>
      </c>
      <c r="Q7974" s="24">
        <v>244931</v>
      </c>
      <c r="R7974" s="24">
        <v>428629</v>
      </c>
      <c r="S7974" s="24">
        <v>268643</v>
      </c>
      <c r="T7974" s="24">
        <v>470125</v>
      </c>
      <c r="U7974" s="24">
        <v>290114</v>
      </c>
      <c r="V7974" s="24">
        <v>507699</v>
      </c>
    </row>
    <row r="7975" spans="1:22" x14ac:dyDescent="0.3">
      <c r="B7975" s="54" t="s">
        <v>620</v>
      </c>
      <c r="C7975" t="s">
        <v>608</v>
      </c>
      <c r="D7975" t="s">
        <v>147</v>
      </c>
      <c r="E7975" t="s">
        <v>553</v>
      </c>
      <c r="F7975" s="58" t="s">
        <v>489</v>
      </c>
      <c r="G7975" s="23">
        <v>2</v>
      </c>
      <c r="H7975" s="23" t="s">
        <v>30</v>
      </c>
      <c r="I7975" s="24">
        <v>96591</v>
      </c>
      <c r="J7975" s="24">
        <v>169034</v>
      </c>
      <c r="K7975" s="24">
        <v>126860</v>
      </c>
      <c r="L7975" s="24">
        <v>222006</v>
      </c>
      <c r="M7975" s="24">
        <v>154515</v>
      </c>
      <c r="N7975" s="24">
        <v>270402</v>
      </c>
      <c r="O7975" s="24">
        <v>190090</v>
      </c>
      <c r="P7975" s="24">
        <v>332657</v>
      </c>
      <c r="Q7975" s="24">
        <v>226408</v>
      </c>
      <c r="R7975" s="24">
        <v>396214</v>
      </c>
      <c r="S7975" s="24">
        <v>250167</v>
      </c>
      <c r="T7975" s="24">
        <v>437792</v>
      </c>
      <c r="U7975" s="24">
        <v>271982</v>
      </c>
      <c r="V7975" s="24">
        <v>475968</v>
      </c>
    </row>
    <row r="7976" spans="1:22" x14ac:dyDescent="0.3">
      <c r="B7976" s="54" t="s">
        <v>620</v>
      </c>
      <c r="C7976" t="s">
        <v>608</v>
      </c>
      <c r="D7976" t="s">
        <v>147</v>
      </c>
      <c r="E7976" t="s">
        <v>553</v>
      </c>
      <c r="F7976" s="58" t="s">
        <v>489</v>
      </c>
      <c r="G7976" s="23">
        <v>3</v>
      </c>
      <c r="H7976" s="23" t="s">
        <v>31</v>
      </c>
      <c r="I7976" s="24">
        <v>87329</v>
      </c>
      <c r="J7976" s="24">
        <v>152827</v>
      </c>
      <c r="K7976" s="24">
        <v>118679</v>
      </c>
      <c r="L7976" s="24">
        <v>207688</v>
      </c>
      <c r="M7976" s="24">
        <v>149943</v>
      </c>
      <c r="N7976" s="24">
        <v>262401</v>
      </c>
      <c r="O7976" s="24">
        <v>197271</v>
      </c>
      <c r="P7976" s="24">
        <v>345225</v>
      </c>
      <c r="Q7976" s="24">
        <v>244102</v>
      </c>
      <c r="R7976" s="24">
        <v>427178</v>
      </c>
      <c r="S7976" s="24">
        <v>274769</v>
      </c>
      <c r="T7976" s="24">
        <v>480846</v>
      </c>
      <c r="U7976" s="24">
        <v>304995</v>
      </c>
      <c r="V7976" s="24">
        <v>533741</v>
      </c>
    </row>
    <row r="7977" spans="1:22" x14ac:dyDescent="0.3">
      <c r="B7977" s="54" t="s">
        <v>620</v>
      </c>
      <c r="C7977" t="s">
        <v>608</v>
      </c>
      <c r="D7977" t="s">
        <v>147</v>
      </c>
      <c r="E7977" t="s">
        <v>553</v>
      </c>
      <c r="F7977" s="58" t="s">
        <v>489</v>
      </c>
      <c r="G7977" s="23">
        <v>4</v>
      </c>
      <c r="H7977" s="23" t="s">
        <v>29</v>
      </c>
      <c r="I7977" s="24">
        <v>98519</v>
      </c>
      <c r="J7977" s="24">
        <v>157631</v>
      </c>
      <c r="K7977" s="24">
        <v>137927</v>
      </c>
      <c r="L7977" s="24">
        <v>220683</v>
      </c>
      <c r="M7977" s="24">
        <v>177334</v>
      </c>
      <c r="N7977" s="24">
        <v>283735</v>
      </c>
      <c r="O7977" s="24">
        <v>236446</v>
      </c>
      <c r="P7977" s="24">
        <v>378314</v>
      </c>
      <c r="Q7977" s="24">
        <v>295557</v>
      </c>
      <c r="R7977" s="24">
        <v>472892</v>
      </c>
      <c r="S7977" s="24">
        <v>334965</v>
      </c>
      <c r="T7977" s="24">
        <v>535944</v>
      </c>
      <c r="U7977" s="24">
        <v>374373</v>
      </c>
      <c r="V7977" s="24">
        <v>598996</v>
      </c>
    </row>
    <row r="7978" spans="1:22" hidden="1" x14ac:dyDescent="0.3">
      <c r="A7978" s="55"/>
      <c r="B7978" s="55">
        <v>2023</v>
      </c>
      <c r="C7978" s="55" t="s">
        <v>551</v>
      </c>
      <c r="D7978" t="s">
        <v>147</v>
      </c>
      <c r="E7978" s="55" t="s">
        <v>553</v>
      </c>
      <c r="F7978" s="55" t="s">
        <v>500</v>
      </c>
      <c r="G7978" s="23">
        <v>1</v>
      </c>
      <c r="H7978" s="23" t="s">
        <v>14</v>
      </c>
      <c r="I7978" s="24">
        <v>112015</v>
      </c>
      <c r="J7978" s="24">
        <v>196026</v>
      </c>
      <c r="K7978" s="24">
        <v>145530</v>
      </c>
      <c r="L7978" s="24">
        <v>254678</v>
      </c>
      <c r="M7978" s="24">
        <v>174024</v>
      </c>
      <c r="N7978" s="24">
        <v>304541</v>
      </c>
      <c r="O7978" s="24">
        <v>207675</v>
      </c>
      <c r="P7978" s="24">
        <v>363432</v>
      </c>
      <c r="Q7978" s="24">
        <v>245143</v>
      </c>
      <c r="R7978" s="24">
        <v>429001</v>
      </c>
      <c r="S7978" s="24">
        <v>268976</v>
      </c>
      <c r="T7978" s="24">
        <v>470709</v>
      </c>
      <c r="U7978" s="24">
        <v>291451</v>
      </c>
      <c r="V7978" s="24">
        <v>510039</v>
      </c>
    </row>
    <row r="7979" spans="1:22" hidden="1" x14ac:dyDescent="0.3">
      <c r="A7979" s="55"/>
      <c r="B7979" s="55">
        <v>2023</v>
      </c>
      <c r="C7979" s="55" t="s">
        <v>551</v>
      </c>
      <c r="D7979" t="s">
        <v>147</v>
      </c>
      <c r="E7979" s="55" t="s">
        <v>553</v>
      </c>
      <c r="F7979" s="55" t="s">
        <v>500</v>
      </c>
      <c r="G7979" s="23">
        <v>2</v>
      </c>
      <c r="H7979" s="23" t="s">
        <v>30</v>
      </c>
      <c r="I7979" s="24">
        <v>93296</v>
      </c>
      <c r="J7979" s="24">
        <v>163267</v>
      </c>
      <c r="K7979" s="24">
        <v>124347</v>
      </c>
      <c r="L7979" s="24">
        <v>217607</v>
      </c>
      <c r="M7979" s="24">
        <v>153250</v>
      </c>
      <c r="N7979" s="24">
        <v>268188</v>
      </c>
      <c r="O7979" s="24">
        <v>192903</v>
      </c>
      <c r="P7979" s="24">
        <v>337580</v>
      </c>
      <c r="Q7979" s="24">
        <v>233388</v>
      </c>
      <c r="R7979" s="24">
        <v>408429</v>
      </c>
      <c r="S7979" s="24">
        <v>257738</v>
      </c>
      <c r="T7979" s="24">
        <v>451042</v>
      </c>
      <c r="U7979" s="24">
        <v>280553</v>
      </c>
      <c r="V7979" s="24">
        <v>490968</v>
      </c>
    </row>
    <row r="7980" spans="1:22" hidden="1" x14ac:dyDescent="0.3">
      <c r="A7980" s="55"/>
      <c r="B7980" s="55">
        <v>2023</v>
      </c>
      <c r="C7980" s="55" t="s">
        <v>551</v>
      </c>
      <c r="D7980" t="s">
        <v>147</v>
      </c>
      <c r="E7980" s="55" t="s">
        <v>553</v>
      </c>
      <c r="F7980" s="55" t="s">
        <v>500</v>
      </c>
      <c r="G7980" s="23">
        <v>3</v>
      </c>
      <c r="H7980" s="23" t="s">
        <v>31</v>
      </c>
      <c r="I7980" s="24">
        <v>85694</v>
      </c>
      <c r="J7980" s="24">
        <v>149964</v>
      </c>
      <c r="K7980" s="24">
        <v>118279</v>
      </c>
      <c r="L7980" s="24">
        <v>206988</v>
      </c>
      <c r="M7980" s="24">
        <v>149901</v>
      </c>
      <c r="N7980" s="24">
        <v>262326</v>
      </c>
      <c r="O7980" s="24">
        <v>195516</v>
      </c>
      <c r="P7980" s="24">
        <v>342152</v>
      </c>
      <c r="Q7980" s="24">
        <v>243491</v>
      </c>
      <c r="R7980" s="24">
        <v>426110</v>
      </c>
      <c r="S7980" s="24">
        <v>273902</v>
      </c>
      <c r="T7980" s="24">
        <v>479328</v>
      </c>
      <c r="U7980" s="24">
        <v>303828</v>
      </c>
      <c r="V7980" s="24">
        <v>531700</v>
      </c>
    </row>
    <row r="7981" spans="1:22" hidden="1" x14ac:dyDescent="0.3">
      <c r="A7981" s="55"/>
      <c r="B7981" s="55">
        <v>2023</v>
      </c>
      <c r="C7981" s="55" t="s">
        <v>551</v>
      </c>
      <c r="D7981" t="s">
        <v>147</v>
      </c>
      <c r="E7981" s="55" t="s">
        <v>553</v>
      </c>
      <c r="F7981" s="55" t="s">
        <v>500</v>
      </c>
      <c r="G7981" s="23">
        <v>4</v>
      </c>
      <c r="H7981" s="23" t="s">
        <v>29</v>
      </c>
      <c r="I7981" s="24">
        <v>96563</v>
      </c>
      <c r="J7981" s="24">
        <v>154500</v>
      </c>
      <c r="K7981" s="24">
        <v>135188</v>
      </c>
      <c r="L7981" s="24">
        <v>216301</v>
      </c>
      <c r="M7981" s="24">
        <v>173813</v>
      </c>
      <c r="N7981" s="24">
        <v>278101</v>
      </c>
      <c r="O7981" s="24">
        <v>231751</v>
      </c>
      <c r="P7981" s="24">
        <v>370801</v>
      </c>
      <c r="Q7981" s="24">
        <v>289688</v>
      </c>
      <c r="R7981" s="24">
        <v>463501</v>
      </c>
      <c r="S7981" s="24">
        <v>328314</v>
      </c>
      <c r="T7981" s="24">
        <v>525302</v>
      </c>
      <c r="U7981" s="24">
        <v>366939</v>
      </c>
      <c r="V7981" s="24">
        <v>587102</v>
      </c>
    </row>
    <row r="7982" spans="1:22" x14ac:dyDescent="0.3">
      <c r="B7982" s="54" t="s">
        <v>620</v>
      </c>
      <c r="C7982" t="s">
        <v>608</v>
      </c>
      <c r="D7982" t="s">
        <v>147</v>
      </c>
      <c r="E7982" t="s">
        <v>553</v>
      </c>
      <c r="F7982" s="58" t="s">
        <v>500</v>
      </c>
      <c r="G7982" s="23">
        <v>1</v>
      </c>
      <c r="H7982" s="23" t="s">
        <v>14</v>
      </c>
      <c r="I7982" s="24">
        <v>112392</v>
      </c>
      <c r="J7982" s="24">
        <v>196687</v>
      </c>
      <c r="K7982" s="24">
        <v>145895</v>
      </c>
      <c r="L7982" s="24">
        <v>255316</v>
      </c>
      <c r="M7982" s="24">
        <v>174968</v>
      </c>
      <c r="N7982" s="24">
        <v>306194</v>
      </c>
      <c r="O7982" s="24">
        <v>209290</v>
      </c>
      <c r="P7982" s="24">
        <v>366257</v>
      </c>
      <c r="Q7982" s="24">
        <v>246956</v>
      </c>
      <c r="R7982" s="24">
        <v>432173</v>
      </c>
      <c r="S7982" s="24">
        <v>270898</v>
      </c>
      <c r="T7982" s="24">
        <v>474071</v>
      </c>
      <c r="U7982" s="24">
        <v>292634</v>
      </c>
      <c r="V7982" s="24">
        <v>512110</v>
      </c>
    </row>
    <row r="7983" spans="1:22" x14ac:dyDescent="0.3">
      <c r="B7983" s="54" t="s">
        <v>620</v>
      </c>
      <c r="C7983" t="s">
        <v>608</v>
      </c>
      <c r="D7983" t="s">
        <v>147</v>
      </c>
      <c r="E7983" t="s">
        <v>553</v>
      </c>
      <c r="F7983" s="58" t="s">
        <v>500</v>
      </c>
      <c r="G7983" s="23">
        <v>2</v>
      </c>
      <c r="H7983" s="23" t="s">
        <v>30</v>
      </c>
      <c r="I7983" s="24">
        <v>96841</v>
      </c>
      <c r="J7983" s="24">
        <v>169472</v>
      </c>
      <c r="K7983" s="24">
        <v>127326</v>
      </c>
      <c r="L7983" s="24">
        <v>222820</v>
      </c>
      <c r="M7983" s="24">
        <v>155210</v>
      </c>
      <c r="N7983" s="24">
        <v>271618</v>
      </c>
      <c r="O7983" s="24">
        <v>191181</v>
      </c>
      <c r="P7983" s="24">
        <v>334566</v>
      </c>
      <c r="Q7983" s="24">
        <v>227842</v>
      </c>
      <c r="R7983" s="24">
        <v>398723</v>
      </c>
      <c r="S7983" s="24">
        <v>251812</v>
      </c>
      <c r="T7983" s="24">
        <v>440670</v>
      </c>
      <c r="U7983" s="24">
        <v>273859</v>
      </c>
      <c r="V7983" s="24">
        <v>479253</v>
      </c>
    </row>
    <row r="7984" spans="1:22" x14ac:dyDescent="0.3">
      <c r="B7984" s="54" t="s">
        <v>620</v>
      </c>
      <c r="C7984" t="s">
        <v>608</v>
      </c>
      <c r="D7984" t="s">
        <v>147</v>
      </c>
      <c r="E7984" t="s">
        <v>553</v>
      </c>
      <c r="F7984" s="58" t="s">
        <v>500</v>
      </c>
      <c r="G7984" s="23">
        <v>3</v>
      </c>
      <c r="H7984" s="23" t="s">
        <v>31</v>
      </c>
      <c r="I7984" s="24">
        <v>87114</v>
      </c>
      <c r="J7984" s="24">
        <v>152450</v>
      </c>
      <c r="K7984" s="24">
        <v>118263</v>
      </c>
      <c r="L7984" s="24">
        <v>206960</v>
      </c>
      <c r="M7984" s="24">
        <v>149324</v>
      </c>
      <c r="N7984" s="24">
        <v>261317</v>
      </c>
      <c r="O7984" s="24">
        <v>196361</v>
      </c>
      <c r="P7984" s="24">
        <v>343632</v>
      </c>
      <c r="Q7984" s="24">
        <v>242885</v>
      </c>
      <c r="R7984" s="24">
        <v>425048</v>
      </c>
      <c r="S7984" s="24">
        <v>273330</v>
      </c>
      <c r="T7984" s="24">
        <v>478328</v>
      </c>
      <c r="U7984" s="24">
        <v>303319</v>
      </c>
      <c r="V7984" s="24">
        <v>530809</v>
      </c>
    </row>
    <row r="7985" spans="1:22" x14ac:dyDescent="0.3">
      <c r="B7985" s="54" t="s">
        <v>620</v>
      </c>
      <c r="C7985" t="s">
        <v>608</v>
      </c>
      <c r="D7985" t="s">
        <v>147</v>
      </c>
      <c r="E7985" t="s">
        <v>553</v>
      </c>
      <c r="F7985" s="58" t="s">
        <v>500</v>
      </c>
      <c r="G7985" s="23">
        <v>4</v>
      </c>
      <c r="H7985" s="23" t="s">
        <v>29</v>
      </c>
      <c r="I7985" s="24">
        <v>99155</v>
      </c>
      <c r="J7985" s="24">
        <v>158648</v>
      </c>
      <c r="K7985" s="24">
        <v>138817</v>
      </c>
      <c r="L7985" s="24">
        <v>222107</v>
      </c>
      <c r="M7985" s="24">
        <v>178479</v>
      </c>
      <c r="N7985" s="24">
        <v>285566</v>
      </c>
      <c r="O7985" s="24">
        <v>237972</v>
      </c>
      <c r="P7985" s="24">
        <v>380755</v>
      </c>
      <c r="Q7985" s="24">
        <v>297465</v>
      </c>
      <c r="R7985" s="24">
        <v>475943</v>
      </c>
      <c r="S7985" s="24">
        <v>337127</v>
      </c>
      <c r="T7985" s="24">
        <v>539403</v>
      </c>
      <c r="U7985" s="24">
        <v>376789</v>
      </c>
      <c r="V7985" s="24">
        <v>602862</v>
      </c>
    </row>
    <row r="7986" spans="1:22" hidden="1" x14ac:dyDescent="0.3">
      <c r="A7986" s="55"/>
      <c r="B7986" s="55">
        <v>2023</v>
      </c>
      <c r="C7986" s="55" t="s">
        <v>560</v>
      </c>
      <c r="D7986" t="s">
        <v>151</v>
      </c>
      <c r="E7986" s="55" t="s">
        <v>562</v>
      </c>
      <c r="F7986" s="55" t="s">
        <v>502</v>
      </c>
      <c r="G7986" s="23">
        <v>1</v>
      </c>
      <c r="H7986" s="23" t="s">
        <v>14</v>
      </c>
      <c r="I7986" s="24">
        <v>116389</v>
      </c>
      <c r="J7986" s="24">
        <v>203680</v>
      </c>
      <c r="K7986" s="24">
        <v>151222</v>
      </c>
      <c r="L7986" s="24">
        <v>264639</v>
      </c>
      <c r="M7986" s="24">
        <v>180838</v>
      </c>
      <c r="N7986" s="24">
        <v>316467</v>
      </c>
      <c r="O7986" s="24">
        <v>215819</v>
      </c>
      <c r="P7986" s="24">
        <v>377683</v>
      </c>
      <c r="Q7986" s="24">
        <v>254764</v>
      </c>
      <c r="R7986" s="24">
        <v>445837</v>
      </c>
      <c r="S7986" s="24">
        <v>279536</v>
      </c>
      <c r="T7986" s="24">
        <v>489188</v>
      </c>
      <c r="U7986" s="24">
        <v>302899</v>
      </c>
      <c r="V7986" s="24">
        <v>530073</v>
      </c>
    </row>
    <row r="7987" spans="1:22" hidden="1" x14ac:dyDescent="0.3">
      <c r="A7987" s="55"/>
      <c r="B7987" s="55">
        <v>2023</v>
      </c>
      <c r="C7987" s="55" t="s">
        <v>560</v>
      </c>
      <c r="D7987" t="s">
        <v>151</v>
      </c>
      <c r="E7987" s="55" t="s">
        <v>562</v>
      </c>
      <c r="F7987" s="55" t="s">
        <v>502</v>
      </c>
      <c r="G7987" s="23">
        <v>2</v>
      </c>
      <c r="H7987" s="23" t="s">
        <v>30</v>
      </c>
      <c r="I7987" s="24">
        <v>96887</v>
      </c>
      <c r="J7987" s="24">
        <v>169553</v>
      </c>
      <c r="K7987" s="24">
        <v>129154</v>
      </c>
      <c r="L7987" s="24">
        <v>226019</v>
      </c>
      <c r="M7987" s="24">
        <v>159197</v>
      </c>
      <c r="N7987" s="24">
        <v>278595</v>
      </c>
      <c r="O7987" s="24">
        <v>200429</v>
      </c>
      <c r="P7987" s="24">
        <v>350751</v>
      </c>
      <c r="Q7987" s="24">
        <v>242518</v>
      </c>
      <c r="R7987" s="24">
        <v>424406</v>
      </c>
      <c r="S7987" s="24">
        <v>267829</v>
      </c>
      <c r="T7987" s="24">
        <v>468700</v>
      </c>
      <c r="U7987" s="24">
        <v>291546</v>
      </c>
      <c r="V7987" s="24">
        <v>510206</v>
      </c>
    </row>
    <row r="7988" spans="1:22" hidden="1" x14ac:dyDescent="0.3">
      <c r="A7988" s="55"/>
      <c r="B7988" s="55">
        <v>2023</v>
      </c>
      <c r="C7988" s="55" t="s">
        <v>560</v>
      </c>
      <c r="D7988" t="s">
        <v>151</v>
      </c>
      <c r="E7988" s="55" t="s">
        <v>562</v>
      </c>
      <c r="F7988" s="55" t="s">
        <v>502</v>
      </c>
      <c r="G7988" s="23">
        <v>3</v>
      </c>
      <c r="H7988" s="23" t="s">
        <v>31</v>
      </c>
      <c r="I7988" s="24">
        <v>88960</v>
      </c>
      <c r="J7988" s="24">
        <v>155680</v>
      </c>
      <c r="K7988" s="24">
        <v>122781</v>
      </c>
      <c r="L7988" s="24">
        <v>214866</v>
      </c>
      <c r="M7988" s="24">
        <v>155599</v>
      </c>
      <c r="N7988" s="24">
        <v>272297</v>
      </c>
      <c r="O7988" s="24">
        <v>202931</v>
      </c>
      <c r="P7988" s="24">
        <v>355129</v>
      </c>
      <c r="Q7988" s="24">
        <v>252723</v>
      </c>
      <c r="R7988" s="24">
        <v>442264</v>
      </c>
      <c r="S7988" s="24">
        <v>284278</v>
      </c>
      <c r="T7988" s="24">
        <v>497486</v>
      </c>
      <c r="U7988" s="24">
        <v>315329</v>
      </c>
      <c r="V7988" s="24">
        <v>551826</v>
      </c>
    </row>
    <row r="7989" spans="1:22" hidden="1" x14ac:dyDescent="0.3">
      <c r="A7989" s="55"/>
      <c r="B7989" s="55">
        <v>2023</v>
      </c>
      <c r="C7989" s="55" t="s">
        <v>560</v>
      </c>
      <c r="D7989" t="s">
        <v>151</v>
      </c>
      <c r="E7989" s="55" t="s">
        <v>562</v>
      </c>
      <c r="F7989" s="55" t="s">
        <v>502</v>
      </c>
      <c r="G7989" s="23">
        <v>4</v>
      </c>
      <c r="H7989" s="23" t="s">
        <v>29</v>
      </c>
      <c r="I7989" s="24">
        <v>100332</v>
      </c>
      <c r="J7989" s="24">
        <v>160531</v>
      </c>
      <c r="K7989" s="24">
        <v>140465</v>
      </c>
      <c r="L7989" s="24">
        <v>224744</v>
      </c>
      <c r="M7989" s="24">
        <v>180598</v>
      </c>
      <c r="N7989" s="24">
        <v>288956</v>
      </c>
      <c r="O7989" s="24">
        <v>240797</v>
      </c>
      <c r="P7989" s="24">
        <v>385275</v>
      </c>
      <c r="Q7989" s="24">
        <v>300996</v>
      </c>
      <c r="R7989" s="24">
        <v>481594</v>
      </c>
      <c r="S7989" s="24">
        <v>341129</v>
      </c>
      <c r="T7989" s="24">
        <v>545807</v>
      </c>
      <c r="U7989" s="24">
        <v>381262</v>
      </c>
      <c r="V7989" s="24">
        <v>610019</v>
      </c>
    </row>
    <row r="7990" spans="1:22" x14ac:dyDescent="0.3">
      <c r="B7990" s="54" t="s">
        <v>620</v>
      </c>
      <c r="C7990" t="s">
        <v>617</v>
      </c>
      <c r="D7990" t="s">
        <v>151</v>
      </c>
      <c r="E7990" t="s">
        <v>562</v>
      </c>
      <c r="F7990" s="58" t="s">
        <v>502</v>
      </c>
      <c r="G7990" s="23">
        <v>1</v>
      </c>
      <c r="H7990" s="23" t="s">
        <v>14</v>
      </c>
      <c r="I7990" s="24">
        <v>116712</v>
      </c>
      <c r="J7990" s="24">
        <v>204246</v>
      </c>
      <c r="K7990" s="24">
        <v>151475</v>
      </c>
      <c r="L7990" s="24">
        <v>265081</v>
      </c>
      <c r="M7990" s="24">
        <v>181642</v>
      </c>
      <c r="N7990" s="24">
        <v>317873</v>
      </c>
      <c r="O7990" s="24">
        <v>217246</v>
      </c>
      <c r="P7990" s="24">
        <v>380180</v>
      </c>
      <c r="Q7990" s="24">
        <v>256320</v>
      </c>
      <c r="R7990" s="24">
        <v>448561</v>
      </c>
      <c r="S7990" s="24">
        <v>281160</v>
      </c>
      <c r="T7990" s="24">
        <v>492030</v>
      </c>
      <c r="U7990" s="24">
        <v>303694</v>
      </c>
      <c r="V7990" s="24">
        <v>531465</v>
      </c>
    </row>
    <row r="7991" spans="1:22" x14ac:dyDescent="0.3">
      <c r="B7991" s="54" t="s">
        <v>620</v>
      </c>
      <c r="C7991" t="s">
        <v>617</v>
      </c>
      <c r="D7991" t="s">
        <v>151</v>
      </c>
      <c r="E7991" t="s">
        <v>562</v>
      </c>
      <c r="F7991" s="58" t="s">
        <v>502</v>
      </c>
      <c r="G7991" s="23">
        <v>2</v>
      </c>
      <c r="H7991" s="23" t="s">
        <v>30</v>
      </c>
      <c r="I7991" s="24">
        <v>100678</v>
      </c>
      <c r="J7991" s="24">
        <v>176186</v>
      </c>
      <c r="K7991" s="24">
        <v>132329</v>
      </c>
      <c r="L7991" s="24">
        <v>231576</v>
      </c>
      <c r="M7991" s="24">
        <v>161271</v>
      </c>
      <c r="N7991" s="24">
        <v>282224</v>
      </c>
      <c r="O7991" s="24">
        <v>198575</v>
      </c>
      <c r="P7991" s="24">
        <v>347506</v>
      </c>
      <c r="Q7991" s="24">
        <v>236613</v>
      </c>
      <c r="R7991" s="24">
        <v>414073</v>
      </c>
      <c r="S7991" s="24">
        <v>261488</v>
      </c>
      <c r="T7991" s="24">
        <v>457603</v>
      </c>
      <c r="U7991" s="24">
        <v>284355</v>
      </c>
      <c r="V7991" s="24">
        <v>497622</v>
      </c>
    </row>
    <row r="7992" spans="1:22" x14ac:dyDescent="0.3">
      <c r="B7992" s="54" t="s">
        <v>620</v>
      </c>
      <c r="C7992" t="s">
        <v>617</v>
      </c>
      <c r="D7992" t="s">
        <v>151</v>
      </c>
      <c r="E7992" t="s">
        <v>562</v>
      </c>
      <c r="F7992" s="58" t="s">
        <v>502</v>
      </c>
      <c r="G7992" s="23">
        <v>3</v>
      </c>
      <c r="H7992" s="23" t="s">
        <v>31</v>
      </c>
      <c r="I7992" s="24">
        <v>90699</v>
      </c>
      <c r="J7992" s="24">
        <v>158724</v>
      </c>
      <c r="K7992" s="24">
        <v>123167</v>
      </c>
      <c r="L7992" s="24">
        <v>215543</v>
      </c>
      <c r="M7992" s="24">
        <v>155545</v>
      </c>
      <c r="N7992" s="24">
        <v>272204</v>
      </c>
      <c r="O7992" s="24">
        <v>204571</v>
      </c>
      <c r="P7992" s="24">
        <v>357999</v>
      </c>
      <c r="Q7992" s="24">
        <v>253067</v>
      </c>
      <c r="R7992" s="24">
        <v>442867</v>
      </c>
      <c r="S7992" s="24">
        <v>284810</v>
      </c>
      <c r="T7992" s="24">
        <v>498417</v>
      </c>
      <c r="U7992" s="24">
        <v>316082</v>
      </c>
      <c r="V7992" s="24">
        <v>553144</v>
      </c>
    </row>
    <row r="7993" spans="1:22" x14ac:dyDescent="0.3">
      <c r="B7993" s="54" t="s">
        <v>620</v>
      </c>
      <c r="C7993" t="s">
        <v>617</v>
      </c>
      <c r="D7993" t="s">
        <v>151</v>
      </c>
      <c r="E7993" t="s">
        <v>562</v>
      </c>
      <c r="F7993" s="58" t="s">
        <v>502</v>
      </c>
      <c r="G7993" s="23">
        <v>4</v>
      </c>
      <c r="H7993" s="23" t="s">
        <v>29</v>
      </c>
      <c r="I7993" s="24">
        <v>102969</v>
      </c>
      <c r="J7993" s="24">
        <v>164750</v>
      </c>
      <c r="K7993" s="24">
        <v>144156</v>
      </c>
      <c r="L7993" s="24">
        <v>230650</v>
      </c>
      <c r="M7993" s="24">
        <v>185343</v>
      </c>
      <c r="N7993" s="24">
        <v>296549</v>
      </c>
      <c r="O7993" s="24">
        <v>247125</v>
      </c>
      <c r="P7993" s="24">
        <v>395399</v>
      </c>
      <c r="Q7993" s="24">
        <v>308906</v>
      </c>
      <c r="R7993" s="24">
        <v>494249</v>
      </c>
      <c r="S7993" s="24">
        <v>350093</v>
      </c>
      <c r="T7993" s="24">
        <v>560149</v>
      </c>
      <c r="U7993" s="24">
        <v>391280</v>
      </c>
      <c r="V7993" s="24">
        <v>626049</v>
      </c>
    </row>
    <row r="7994" spans="1:22" hidden="1" x14ac:dyDescent="0.3">
      <c r="A7994" s="55"/>
      <c r="B7994" s="55">
        <v>2023</v>
      </c>
      <c r="C7994" s="55" t="s">
        <v>567</v>
      </c>
      <c r="D7994" t="s">
        <v>143</v>
      </c>
      <c r="E7994" s="55" t="s">
        <v>568</v>
      </c>
      <c r="F7994" s="55" t="s">
        <v>389</v>
      </c>
      <c r="G7994" s="23">
        <v>1</v>
      </c>
      <c r="H7994" s="23" t="s">
        <v>14</v>
      </c>
      <c r="I7994" s="24">
        <v>101864</v>
      </c>
      <c r="J7994" s="24">
        <v>178261</v>
      </c>
      <c r="K7994" s="24">
        <v>132254</v>
      </c>
      <c r="L7994" s="24">
        <v>231444</v>
      </c>
      <c r="M7994" s="24">
        <v>158071</v>
      </c>
      <c r="N7994" s="24">
        <v>276624</v>
      </c>
      <c r="O7994" s="24">
        <v>188531</v>
      </c>
      <c r="P7994" s="24">
        <v>329929</v>
      </c>
      <c r="Q7994" s="24">
        <v>222469</v>
      </c>
      <c r="R7994" s="24">
        <v>389321</v>
      </c>
      <c r="S7994" s="24">
        <v>244066</v>
      </c>
      <c r="T7994" s="24">
        <v>427115</v>
      </c>
      <c r="U7994" s="24">
        <v>264402</v>
      </c>
      <c r="V7994" s="24">
        <v>462703</v>
      </c>
    </row>
    <row r="7995" spans="1:22" hidden="1" x14ac:dyDescent="0.3">
      <c r="A7995" s="55"/>
      <c r="B7995" s="55">
        <v>2023</v>
      </c>
      <c r="C7995" s="55" t="s">
        <v>567</v>
      </c>
      <c r="D7995" t="s">
        <v>143</v>
      </c>
      <c r="E7995" s="55" t="s">
        <v>568</v>
      </c>
      <c r="F7995" s="55" t="s">
        <v>389</v>
      </c>
      <c r="G7995" s="23">
        <v>2</v>
      </c>
      <c r="H7995" s="23" t="s">
        <v>30</v>
      </c>
      <c r="I7995" s="24">
        <v>85317</v>
      </c>
      <c r="J7995" s="24">
        <v>149305</v>
      </c>
      <c r="K7995" s="24">
        <v>113529</v>
      </c>
      <c r="L7995" s="24">
        <v>198676</v>
      </c>
      <c r="M7995" s="24">
        <v>139708</v>
      </c>
      <c r="N7995" s="24">
        <v>244490</v>
      </c>
      <c r="O7995" s="24">
        <v>175473</v>
      </c>
      <c r="P7995" s="24">
        <v>307077</v>
      </c>
      <c r="Q7995" s="24">
        <v>212078</v>
      </c>
      <c r="R7995" s="24">
        <v>371137</v>
      </c>
      <c r="S7995" s="24">
        <v>234132</v>
      </c>
      <c r="T7995" s="24">
        <v>409732</v>
      </c>
      <c r="U7995" s="24">
        <v>254769</v>
      </c>
      <c r="V7995" s="24">
        <v>445846</v>
      </c>
    </row>
    <row r="7996" spans="1:22" hidden="1" x14ac:dyDescent="0.3">
      <c r="A7996" s="55"/>
      <c r="B7996" s="55">
        <v>2023</v>
      </c>
      <c r="C7996" s="55" t="s">
        <v>567</v>
      </c>
      <c r="D7996" t="s">
        <v>143</v>
      </c>
      <c r="E7996" s="55" t="s">
        <v>568</v>
      </c>
      <c r="F7996" s="55" t="s">
        <v>389</v>
      </c>
      <c r="G7996" s="23">
        <v>3</v>
      </c>
      <c r="H7996" s="23" t="s">
        <v>31</v>
      </c>
      <c r="I7996" s="24">
        <v>78672</v>
      </c>
      <c r="J7996" s="24">
        <v>137675</v>
      </c>
      <c r="K7996" s="24">
        <v>108644</v>
      </c>
      <c r="L7996" s="24">
        <v>190128</v>
      </c>
      <c r="M7996" s="24">
        <v>137766</v>
      </c>
      <c r="N7996" s="24">
        <v>241090</v>
      </c>
      <c r="O7996" s="24">
        <v>179841</v>
      </c>
      <c r="P7996" s="24">
        <v>314721</v>
      </c>
      <c r="Q7996" s="24">
        <v>224003</v>
      </c>
      <c r="R7996" s="24">
        <v>392005</v>
      </c>
      <c r="S7996" s="24">
        <v>252053</v>
      </c>
      <c r="T7996" s="24">
        <v>441093</v>
      </c>
      <c r="U7996" s="24">
        <v>279676</v>
      </c>
      <c r="V7996" s="24">
        <v>489433</v>
      </c>
    </row>
    <row r="7997" spans="1:22" hidden="1" x14ac:dyDescent="0.3">
      <c r="A7997" s="55"/>
      <c r="B7997" s="55">
        <v>2023</v>
      </c>
      <c r="C7997" s="55" t="s">
        <v>567</v>
      </c>
      <c r="D7997" t="s">
        <v>143</v>
      </c>
      <c r="E7997" s="55" t="s">
        <v>568</v>
      </c>
      <c r="F7997" s="55" t="s">
        <v>389</v>
      </c>
      <c r="G7997" s="23">
        <v>4</v>
      </c>
      <c r="H7997" s="23" t="s">
        <v>29</v>
      </c>
      <c r="I7997" s="24">
        <v>87823</v>
      </c>
      <c r="J7997" s="24">
        <v>140516</v>
      </c>
      <c r="K7997" s="24">
        <v>122952</v>
      </c>
      <c r="L7997" s="24">
        <v>196722</v>
      </c>
      <c r="M7997" s="24">
        <v>158081</v>
      </c>
      <c r="N7997" s="24">
        <v>252929</v>
      </c>
      <c r="O7997" s="24">
        <v>210774</v>
      </c>
      <c r="P7997" s="24">
        <v>337238</v>
      </c>
      <c r="Q7997" s="24">
        <v>263468</v>
      </c>
      <c r="R7997" s="24">
        <v>421548</v>
      </c>
      <c r="S7997" s="24">
        <v>298597</v>
      </c>
      <c r="T7997" s="24">
        <v>477755</v>
      </c>
      <c r="U7997" s="24">
        <v>333726</v>
      </c>
      <c r="V7997" s="24">
        <v>533961</v>
      </c>
    </row>
    <row r="7998" spans="1:22" x14ac:dyDescent="0.3">
      <c r="B7998" s="54" t="s">
        <v>620</v>
      </c>
      <c r="C7998" t="s">
        <v>611</v>
      </c>
      <c r="D7998" t="s">
        <v>143</v>
      </c>
      <c r="E7998" t="s">
        <v>568</v>
      </c>
      <c r="F7998" s="58" t="s">
        <v>389</v>
      </c>
      <c r="G7998" s="23">
        <v>1</v>
      </c>
      <c r="H7998" s="23" t="s">
        <v>14</v>
      </c>
      <c r="I7998" s="24">
        <v>102809</v>
      </c>
      <c r="J7998" s="24">
        <v>179915</v>
      </c>
      <c r="K7998" s="24">
        <v>133308</v>
      </c>
      <c r="L7998" s="24">
        <v>233289</v>
      </c>
      <c r="M7998" s="24">
        <v>159775</v>
      </c>
      <c r="N7998" s="24">
        <v>279607</v>
      </c>
      <c r="O7998" s="24">
        <v>190971</v>
      </c>
      <c r="P7998" s="24">
        <v>334199</v>
      </c>
      <c r="Q7998" s="24">
        <v>225215</v>
      </c>
      <c r="R7998" s="24">
        <v>394127</v>
      </c>
      <c r="S7998" s="24">
        <v>246995</v>
      </c>
      <c r="T7998" s="24">
        <v>432241</v>
      </c>
      <c r="U7998" s="24">
        <v>266675</v>
      </c>
      <c r="V7998" s="24">
        <v>466681</v>
      </c>
    </row>
    <row r="7999" spans="1:22" x14ac:dyDescent="0.3">
      <c r="B7999" s="54" t="s">
        <v>620</v>
      </c>
      <c r="C7999" t="s">
        <v>611</v>
      </c>
      <c r="D7999" t="s">
        <v>143</v>
      </c>
      <c r="E7999" t="s">
        <v>568</v>
      </c>
      <c r="F7999" s="58" t="s">
        <v>389</v>
      </c>
      <c r="G7999" s="23">
        <v>2</v>
      </c>
      <c r="H7999" s="23" t="s">
        <v>30</v>
      </c>
      <c r="I7999" s="24">
        <v>89204</v>
      </c>
      <c r="J7999" s="24">
        <v>156108</v>
      </c>
      <c r="K7999" s="24">
        <v>117063</v>
      </c>
      <c r="L7999" s="24">
        <v>204860</v>
      </c>
      <c r="M7999" s="24">
        <v>142491</v>
      </c>
      <c r="N7999" s="24">
        <v>249359</v>
      </c>
      <c r="O7999" s="24">
        <v>175129</v>
      </c>
      <c r="P7999" s="24">
        <v>306476</v>
      </c>
      <c r="Q7999" s="24">
        <v>208494</v>
      </c>
      <c r="R7999" s="24">
        <v>364864</v>
      </c>
      <c r="S7999" s="24">
        <v>230330</v>
      </c>
      <c r="T7999" s="24">
        <v>403077</v>
      </c>
      <c r="U7999" s="24">
        <v>250353</v>
      </c>
      <c r="V7999" s="24">
        <v>438117</v>
      </c>
    </row>
    <row r="8000" spans="1:22" x14ac:dyDescent="0.3">
      <c r="B8000" s="54" t="s">
        <v>620</v>
      </c>
      <c r="C8000" t="s">
        <v>611</v>
      </c>
      <c r="D8000" t="s">
        <v>143</v>
      </c>
      <c r="E8000" t="s">
        <v>568</v>
      </c>
      <c r="F8000" s="58" t="s">
        <v>389</v>
      </c>
      <c r="G8000" s="23">
        <v>3</v>
      </c>
      <c r="H8000" s="23" t="s">
        <v>31</v>
      </c>
      <c r="I8000" s="24">
        <v>80965</v>
      </c>
      <c r="J8000" s="24">
        <v>141688</v>
      </c>
      <c r="K8000" s="24">
        <v>110117</v>
      </c>
      <c r="L8000" s="24">
        <v>192704</v>
      </c>
      <c r="M8000" s="24">
        <v>139192</v>
      </c>
      <c r="N8000" s="24">
        <v>243585</v>
      </c>
      <c r="O8000" s="24">
        <v>183194</v>
      </c>
      <c r="P8000" s="24">
        <v>320589</v>
      </c>
      <c r="Q8000" s="24">
        <v>226747</v>
      </c>
      <c r="R8000" s="24">
        <v>396807</v>
      </c>
      <c r="S8000" s="24">
        <v>255284</v>
      </c>
      <c r="T8000" s="24">
        <v>446746</v>
      </c>
      <c r="U8000" s="24">
        <v>283421</v>
      </c>
      <c r="V8000" s="24">
        <v>495987</v>
      </c>
    </row>
    <row r="8001" spans="1:22" x14ac:dyDescent="0.3">
      <c r="B8001" s="54" t="s">
        <v>620</v>
      </c>
      <c r="C8001" t="s">
        <v>611</v>
      </c>
      <c r="D8001" t="s">
        <v>143</v>
      </c>
      <c r="E8001" t="s">
        <v>568</v>
      </c>
      <c r="F8001" s="58" t="s">
        <v>389</v>
      </c>
      <c r="G8001" s="23">
        <v>4</v>
      </c>
      <c r="H8001" s="23" t="s">
        <v>29</v>
      </c>
      <c r="I8001" s="24">
        <v>90716</v>
      </c>
      <c r="J8001" s="24">
        <v>145145</v>
      </c>
      <c r="K8001" s="24">
        <v>127002</v>
      </c>
      <c r="L8001" s="24">
        <v>203203</v>
      </c>
      <c r="M8001" s="24">
        <v>163288</v>
      </c>
      <c r="N8001" s="24">
        <v>261261</v>
      </c>
      <c r="O8001" s="24">
        <v>217718</v>
      </c>
      <c r="P8001" s="24">
        <v>348348</v>
      </c>
      <c r="Q8001" s="24">
        <v>272147</v>
      </c>
      <c r="R8001" s="24">
        <v>435435</v>
      </c>
      <c r="S8001" s="24">
        <v>308433</v>
      </c>
      <c r="T8001" s="24">
        <v>493493</v>
      </c>
      <c r="U8001" s="24">
        <v>344719</v>
      </c>
      <c r="V8001" s="24">
        <v>551551</v>
      </c>
    </row>
    <row r="8002" spans="1:22" hidden="1" x14ac:dyDescent="0.3">
      <c r="A8002" s="55"/>
      <c r="B8002" s="55">
        <v>2023</v>
      </c>
      <c r="C8002" s="55" t="s">
        <v>560</v>
      </c>
      <c r="D8002" t="s">
        <v>10</v>
      </c>
      <c r="E8002" s="55" t="s">
        <v>565</v>
      </c>
      <c r="F8002" s="55" t="s">
        <v>509</v>
      </c>
      <c r="G8002" s="23">
        <v>1</v>
      </c>
      <c r="H8002" s="23" t="s">
        <v>14</v>
      </c>
      <c r="I8002" s="24">
        <v>123879</v>
      </c>
      <c r="J8002" s="24">
        <v>216788</v>
      </c>
      <c r="K8002" s="24">
        <v>160941</v>
      </c>
      <c r="L8002" s="24">
        <v>281647</v>
      </c>
      <c r="M8002" s="24">
        <v>192448</v>
      </c>
      <c r="N8002" s="24">
        <v>336784</v>
      </c>
      <c r="O8002" s="24">
        <v>229658</v>
      </c>
      <c r="P8002" s="24">
        <v>401902</v>
      </c>
      <c r="Q8002" s="24">
        <v>271090</v>
      </c>
      <c r="R8002" s="24">
        <v>474407</v>
      </c>
      <c r="S8002" s="24">
        <v>297444</v>
      </c>
      <c r="T8002" s="24">
        <v>520527</v>
      </c>
      <c r="U8002" s="24">
        <v>322295</v>
      </c>
      <c r="V8002" s="24">
        <v>564016</v>
      </c>
    </row>
    <row r="8003" spans="1:22" hidden="1" x14ac:dyDescent="0.3">
      <c r="A8003" s="55"/>
      <c r="B8003" s="55">
        <v>2023</v>
      </c>
      <c r="C8003" s="55" t="s">
        <v>560</v>
      </c>
      <c r="D8003" t="s">
        <v>10</v>
      </c>
      <c r="E8003" s="55" t="s">
        <v>565</v>
      </c>
      <c r="F8003" s="55" t="s">
        <v>509</v>
      </c>
      <c r="G8003" s="23">
        <v>2</v>
      </c>
      <c r="H8003" s="23" t="s">
        <v>30</v>
      </c>
      <c r="I8003" s="24">
        <v>103196</v>
      </c>
      <c r="J8003" s="24">
        <v>180593</v>
      </c>
      <c r="K8003" s="24">
        <v>137535</v>
      </c>
      <c r="L8003" s="24">
        <v>240686</v>
      </c>
      <c r="M8003" s="24">
        <v>169495</v>
      </c>
      <c r="N8003" s="24">
        <v>296617</v>
      </c>
      <c r="O8003" s="24">
        <v>213336</v>
      </c>
      <c r="P8003" s="24">
        <v>373338</v>
      </c>
      <c r="Q8003" s="24">
        <v>258101</v>
      </c>
      <c r="R8003" s="24">
        <v>451677</v>
      </c>
      <c r="S8003" s="24">
        <v>285027</v>
      </c>
      <c r="T8003" s="24">
        <v>498797</v>
      </c>
      <c r="U8003" s="24">
        <v>310254</v>
      </c>
      <c r="V8003" s="24">
        <v>542944</v>
      </c>
    </row>
    <row r="8004" spans="1:22" hidden="1" x14ac:dyDescent="0.3">
      <c r="A8004" s="55"/>
      <c r="B8004" s="55">
        <v>2023</v>
      </c>
      <c r="C8004" s="55" t="s">
        <v>560</v>
      </c>
      <c r="D8004" t="s">
        <v>10</v>
      </c>
      <c r="E8004" s="55" t="s">
        <v>565</v>
      </c>
      <c r="F8004" s="55" t="s">
        <v>509</v>
      </c>
      <c r="G8004" s="23">
        <v>3</v>
      </c>
      <c r="H8004" s="23" t="s">
        <v>31</v>
      </c>
      <c r="I8004" s="24">
        <v>94799</v>
      </c>
      <c r="J8004" s="24">
        <v>165899</v>
      </c>
      <c r="K8004" s="24">
        <v>130849</v>
      </c>
      <c r="L8004" s="24">
        <v>228986</v>
      </c>
      <c r="M8004" s="24">
        <v>165835</v>
      </c>
      <c r="N8004" s="24">
        <v>290211</v>
      </c>
      <c r="O8004" s="24">
        <v>216304</v>
      </c>
      <c r="P8004" s="24">
        <v>378532</v>
      </c>
      <c r="Q8004" s="24">
        <v>269382</v>
      </c>
      <c r="R8004" s="24">
        <v>471419</v>
      </c>
      <c r="S8004" s="24">
        <v>303029</v>
      </c>
      <c r="T8004" s="24">
        <v>530301</v>
      </c>
      <c r="U8004" s="24">
        <v>336142</v>
      </c>
      <c r="V8004" s="24">
        <v>588248</v>
      </c>
    </row>
    <row r="8005" spans="1:22" hidden="1" x14ac:dyDescent="0.3">
      <c r="A8005" s="55"/>
      <c r="B8005" s="55">
        <v>2023</v>
      </c>
      <c r="C8005" s="55" t="s">
        <v>560</v>
      </c>
      <c r="D8005" t="s">
        <v>10</v>
      </c>
      <c r="E8005" s="55" t="s">
        <v>565</v>
      </c>
      <c r="F8005" s="55" t="s">
        <v>509</v>
      </c>
      <c r="G8005" s="23">
        <v>4</v>
      </c>
      <c r="H8005" s="23" t="s">
        <v>29</v>
      </c>
      <c r="I8005" s="24">
        <v>106791</v>
      </c>
      <c r="J8005" s="24">
        <v>170865</v>
      </c>
      <c r="K8005" s="24">
        <v>149507</v>
      </c>
      <c r="L8005" s="24">
        <v>239211</v>
      </c>
      <c r="M8005" s="24">
        <v>192223</v>
      </c>
      <c r="N8005" s="24">
        <v>307557</v>
      </c>
      <c r="O8005" s="24">
        <v>256298</v>
      </c>
      <c r="P8005" s="24">
        <v>410076</v>
      </c>
      <c r="Q8005" s="24">
        <v>320372</v>
      </c>
      <c r="R8005" s="24">
        <v>512595</v>
      </c>
      <c r="S8005" s="24">
        <v>363088</v>
      </c>
      <c r="T8005" s="24">
        <v>580941</v>
      </c>
      <c r="U8005" s="24">
        <v>405805</v>
      </c>
      <c r="V8005" s="24">
        <v>649287</v>
      </c>
    </row>
    <row r="8006" spans="1:22" x14ac:dyDescent="0.3">
      <c r="B8006" s="54" t="s">
        <v>620</v>
      </c>
      <c r="C8006" t="s">
        <v>617</v>
      </c>
      <c r="D8006" t="s">
        <v>10</v>
      </c>
      <c r="E8006" t="s">
        <v>565</v>
      </c>
      <c r="F8006" s="58" t="s">
        <v>509</v>
      </c>
      <c r="G8006" s="23">
        <v>1</v>
      </c>
      <c r="H8006" s="23" t="s">
        <v>14</v>
      </c>
      <c r="I8006" s="24">
        <v>123586</v>
      </c>
      <c r="J8006" s="24">
        <v>216276</v>
      </c>
      <c r="K8006" s="24">
        <v>160403</v>
      </c>
      <c r="L8006" s="24">
        <v>280706</v>
      </c>
      <c r="M8006" s="24">
        <v>192353</v>
      </c>
      <c r="N8006" s="24">
        <v>336617</v>
      </c>
      <c r="O8006" s="24">
        <v>230062</v>
      </c>
      <c r="P8006" s="24">
        <v>402609</v>
      </c>
      <c r="Q8006" s="24">
        <v>271448</v>
      </c>
      <c r="R8006" s="24">
        <v>475034</v>
      </c>
      <c r="S8006" s="24">
        <v>297756</v>
      </c>
      <c r="T8006" s="24">
        <v>521073</v>
      </c>
      <c r="U8006" s="24">
        <v>321626</v>
      </c>
      <c r="V8006" s="24">
        <v>562846</v>
      </c>
    </row>
    <row r="8007" spans="1:22" x14ac:dyDescent="0.3">
      <c r="B8007" s="54" t="s">
        <v>620</v>
      </c>
      <c r="C8007" t="s">
        <v>617</v>
      </c>
      <c r="D8007" t="s">
        <v>10</v>
      </c>
      <c r="E8007" t="s">
        <v>565</v>
      </c>
      <c r="F8007" s="58" t="s">
        <v>509</v>
      </c>
      <c r="G8007" s="23">
        <v>2</v>
      </c>
      <c r="H8007" s="23" t="s">
        <v>30</v>
      </c>
      <c r="I8007" s="24">
        <v>106581</v>
      </c>
      <c r="J8007" s="24">
        <v>186516</v>
      </c>
      <c r="K8007" s="24">
        <v>140097</v>
      </c>
      <c r="L8007" s="24">
        <v>245170</v>
      </c>
      <c r="M8007" s="24">
        <v>170747</v>
      </c>
      <c r="N8007" s="24">
        <v>298807</v>
      </c>
      <c r="O8007" s="24">
        <v>210260</v>
      </c>
      <c r="P8007" s="24">
        <v>367955</v>
      </c>
      <c r="Q8007" s="24">
        <v>250546</v>
      </c>
      <c r="R8007" s="24">
        <v>438456</v>
      </c>
      <c r="S8007" s="24">
        <v>276890</v>
      </c>
      <c r="T8007" s="24">
        <v>484557</v>
      </c>
      <c r="U8007" s="24">
        <v>301111</v>
      </c>
      <c r="V8007" s="24">
        <v>526944</v>
      </c>
    </row>
    <row r="8008" spans="1:22" x14ac:dyDescent="0.3">
      <c r="B8008" s="54" t="s">
        <v>620</v>
      </c>
      <c r="C8008" t="s">
        <v>617</v>
      </c>
      <c r="D8008" t="s">
        <v>10</v>
      </c>
      <c r="E8008" t="s">
        <v>565</v>
      </c>
      <c r="F8008" s="58" t="s">
        <v>509</v>
      </c>
      <c r="G8008" s="23">
        <v>3</v>
      </c>
      <c r="H8008" s="23" t="s">
        <v>31</v>
      </c>
      <c r="I8008" s="24">
        <v>95985</v>
      </c>
      <c r="J8008" s="24">
        <v>167974</v>
      </c>
      <c r="K8008" s="24">
        <v>130337</v>
      </c>
      <c r="L8008" s="24">
        <v>228089</v>
      </c>
      <c r="M8008" s="24">
        <v>164592</v>
      </c>
      <c r="N8008" s="24">
        <v>288037</v>
      </c>
      <c r="O8008" s="24">
        <v>216463</v>
      </c>
      <c r="P8008" s="24">
        <v>378810</v>
      </c>
      <c r="Q8008" s="24">
        <v>267772</v>
      </c>
      <c r="R8008" s="24">
        <v>468600</v>
      </c>
      <c r="S8008" s="24">
        <v>301354</v>
      </c>
      <c r="T8008" s="24">
        <v>527369</v>
      </c>
      <c r="U8008" s="24">
        <v>334437</v>
      </c>
      <c r="V8008" s="24">
        <v>585265</v>
      </c>
    </row>
    <row r="8009" spans="1:22" x14ac:dyDescent="0.3">
      <c r="B8009" s="54" t="s">
        <v>620</v>
      </c>
      <c r="C8009" t="s">
        <v>617</v>
      </c>
      <c r="D8009" t="s">
        <v>10</v>
      </c>
      <c r="E8009" t="s">
        <v>565</v>
      </c>
      <c r="F8009" s="58" t="s">
        <v>509</v>
      </c>
      <c r="G8009" s="23">
        <v>4</v>
      </c>
      <c r="H8009" s="23" t="s">
        <v>29</v>
      </c>
      <c r="I8009" s="24">
        <v>109033</v>
      </c>
      <c r="J8009" s="24">
        <v>174453</v>
      </c>
      <c r="K8009" s="24">
        <v>152646</v>
      </c>
      <c r="L8009" s="24">
        <v>244234</v>
      </c>
      <c r="M8009" s="24">
        <v>196259</v>
      </c>
      <c r="N8009" s="24">
        <v>314015</v>
      </c>
      <c r="O8009" s="24">
        <v>261679</v>
      </c>
      <c r="P8009" s="24">
        <v>418686</v>
      </c>
      <c r="Q8009" s="24">
        <v>327098</v>
      </c>
      <c r="R8009" s="24">
        <v>523358</v>
      </c>
      <c r="S8009" s="24">
        <v>370712</v>
      </c>
      <c r="T8009" s="24">
        <v>593139</v>
      </c>
      <c r="U8009" s="24">
        <v>414325</v>
      </c>
      <c r="V8009" s="24">
        <v>662920</v>
      </c>
    </row>
    <row r="8010" spans="1:22" hidden="1" x14ac:dyDescent="0.3">
      <c r="A8010" s="55"/>
      <c r="B8010" s="55">
        <v>2023</v>
      </c>
      <c r="C8010" s="55" t="s">
        <v>573</v>
      </c>
      <c r="D8010" t="s">
        <v>153</v>
      </c>
      <c r="E8010" s="55" t="s">
        <v>575</v>
      </c>
      <c r="F8010" s="55" t="s">
        <v>430</v>
      </c>
      <c r="G8010" s="23">
        <v>1</v>
      </c>
      <c r="H8010" s="23" t="s">
        <v>14</v>
      </c>
      <c r="I8010" s="24">
        <v>115789</v>
      </c>
      <c r="J8010" s="24">
        <v>202630</v>
      </c>
      <c r="K8010" s="24">
        <v>150461</v>
      </c>
      <c r="L8010" s="24">
        <v>263307</v>
      </c>
      <c r="M8010" s="24">
        <v>179944</v>
      </c>
      <c r="N8010" s="24">
        <v>314902</v>
      </c>
      <c r="O8010" s="24">
        <v>214775</v>
      </c>
      <c r="P8010" s="24">
        <v>375856</v>
      </c>
      <c r="Q8010" s="24">
        <v>253547</v>
      </c>
      <c r="R8010" s="24">
        <v>443708</v>
      </c>
      <c r="S8010" s="24">
        <v>278208</v>
      </c>
      <c r="T8010" s="24">
        <v>486864</v>
      </c>
      <c r="U8010" s="24">
        <v>301472</v>
      </c>
      <c r="V8010" s="24">
        <v>527575</v>
      </c>
    </row>
    <row r="8011" spans="1:22" hidden="1" x14ac:dyDescent="0.3">
      <c r="A8011" s="55"/>
      <c r="B8011" s="55">
        <v>2023</v>
      </c>
      <c r="C8011" s="55" t="s">
        <v>573</v>
      </c>
      <c r="D8011" t="s">
        <v>153</v>
      </c>
      <c r="E8011" s="55" t="s">
        <v>575</v>
      </c>
      <c r="F8011" s="55" t="s">
        <v>430</v>
      </c>
      <c r="G8011" s="23">
        <v>2</v>
      </c>
      <c r="H8011" s="23" t="s">
        <v>30</v>
      </c>
      <c r="I8011" s="24">
        <v>96287</v>
      </c>
      <c r="J8011" s="24">
        <v>168503</v>
      </c>
      <c r="K8011" s="24">
        <v>128393</v>
      </c>
      <c r="L8011" s="24">
        <v>224687</v>
      </c>
      <c r="M8011" s="24">
        <v>158303</v>
      </c>
      <c r="N8011" s="24">
        <v>277030</v>
      </c>
      <c r="O8011" s="24">
        <v>199385</v>
      </c>
      <c r="P8011" s="24">
        <v>348924</v>
      </c>
      <c r="Q8011" s="24">
        <v>241301</v>
      </c>
      <c r="R8011" s="24">
        <v>422277</v>
      </c>
      <c r="S8011" s="24">
        <v>266500</v>
      </c>
      <c r="T8011" s="24">
        <v>466376</v>
      </c>
      <c r="U8011" s="24">
        <v>290119</v>
      </c>
      <c r="V8011" s="24">
        <v>507708</v>
      </c>
    </row>
    <row r="8012" spans="1:22" hidden="1" x14ac:dyDescent="0.3">
      <c r="A8012" s="55"/>
      <c r="B8012" s="55">
        <v>2023</v>
      </c>
      <c r="C8012" s="55" t="s">
        <v>573</v>
      </c>
      <c r="D8012" t="s">
        <v>153</v>
      </c>
      <c r="E8012" s="55" t="s">
        <v>575</v>
      </c>
      <c r="F8012" s="55" t="s">
        <v>430</v>
      </c>
      <c r="G8012" s="23">
        <v>3</v>
      </c>
      <c r="H8012" s="23" t="s">
        <v>31</v>
      </c>
      <c r="I8012" s="24">
        <v>88344</v>
      </c>
      <c r="J8012" s="24">
        <v>154603</v>
      </c>
      <c r="K8012" s="24">
        <v>121919</v>
      </c>
      <c r="L8012" s="24">
        <v>213358</v>
      </c>
      <c r="M8012" s="24">
        <v>154490</v>
      </c>
      <c r="N8012" s="24">
        <v>270358</v>
      </c>
      <c r="O8012" s="24">
        <v>201453</v>
      </c>
      <c r="P8012" s="24">
        <v>352543</v>
      </c>
      <c r="Q8012" s="24">
        <v>250875</v>
      </c>
      <c r="R8012" s="24">
        <v>439032</v>
      </c>
      <c r="S8012" s="24">
        <v>282184</v>
      </c>
      <c r="T8012" s="24">
        <v>493823</v>
      </c>
      <c r="U8012" s="24">
        <v>312990</v>
      </c>
      <c r="V8012" s="24">
        <v>547732</v>
      </c>
    </row>
    <row r="8013" spans="1:22" hidden="1" x14ac:dyDescent="0.3">
      <c r="A8013" s="55"/>
      <c r="B8013" s="55">
        <v>2023</v>
      </c>
      <c r="C8013" s="55" t="s">
        <v>573</v>
      </c>
      <c r="D8013" t="s">
        <v>153</v>
      </c>
      <c r="E8013" s="55" t="s">
        <v>575</v>
      </c>
      <c r="F8013" s="55" t="s">
        <v>430</v>
      </c>
      <c r="G8013" s="23">
        <v>4</v>
      </c>
      <c r="H8013" s="23" t="s">
        <v>29</v>
      </c>
      <c r="I8013" s="24">
        <v>99813</v>
      </c>
      <c r="J8013" s="24">
        <v>159700</v>
      </c>
      <c r="K8013" s="24">
        <v>139738</v>
      </c>
      <c r="L8013" s="24">
        <v>223580</v>
      </c>
      <c r="M8013" s="24">
        <v>179663</v>
      </c>
      <c r="N8013" s="24">
        <v>287460</v>
      </c>
      <c r="O8013" s="24">
        <v>239550</v>
      </c>
      <c r="P8013" s="24">
        <v>383280</v>
      </c>
      <c r="Q8013" s="24">
        <v>299438</v>
      </c>
      <c r="R8013" s="24">
        <v>479100</v>
      </c>
      <c r="S8013" s="24">
        <v>339363</v>
      </c>
      <c r="T8013" s="24">
        <v>542980</v>
      </c>
      <c r="U8013" s="24">
        <v>379288</v>
      </c>
      <c r="V8013" s="24">
        <v>606860</v>
      </c>
    </row>
    <row r="8014" spans="1:22" x14ac:dyDescent="0.3">
      <c r="B8014" s="54" t="s">
        <v>620</v>
      </c>
      <c r="C8014" t="s">
        <v>618</v>
      </c>
      <c r="D8014" t="s">
        <v>153</v>
      </c>
      <c r="E8014" t="s">
        <v>575</v>
      </c>
      <c r="F8014" s="58" t="s">
        <v>430</v>
      </c>
      <c r="G8014" s="23">
        <v>1</v>
      </c>
      <c r="H8014" s="23" t="s">
        <v>14</v>
      </c>
      <c r="I8014" s="24">
        <v>116115</v>
      </c>
      <c r="J8014" s="24">
        <v>203201</v>
      </c>
      <c r="K8014" s="24">
        <v>150720</v>
      </c>
      <c r="L8014" s="24">
        <v>263759</v>
      </c>
      <c r="M8014" s="24">
        <v>180749</v>
      </c>
      <c r="N8014" s="24">
        <v>316310</v>
      </c>
      <c r="O8014" s="24">
        <v>216197</v>
      </c>
      <c r="P8014" s="24">
        <v>378345</v>
      </c>
      <c r="Q8014" s="24">
        <v>255100</v>
      </c>
      <c r="R8014" s="24">
        <v>446424</v>
      </c>
      <c r="S8014" s="24">
        <v>279828</v>
      </c>
      <c r="T8014" s="24">
        <v>489700</v>
      </c>
      <c r="U8014" s="24">
        <v>302274</v>
      </c>
      <c r="V8014" s="24">
        <v>528979</v>
      </c>
    </row>
    <row r="8015" spans="1:22" x14ac:dyDescent="0.3">
      <c r="B8015" s="54" t="s">
        <v>620</v>
      </c>
      <c r="C8015" t="s">
        <v>618</v>
      </c>
      <c r="D8015" t="s">
        <v>153</v>
      </c>
      <c r="E8015" t="s">
        <v>575</v>
      </c>
      <c r="F8015" s="58" t="s">
        <v>430</v>
      </c>
      <c r="G8015" s="23">
        <v>2</v>
      </c>
      <c r="H8015" s="23" t="s">
        <v>30</v>
      </c>
      <c r="I8015" s="24">
        <v>100081</v>
      </c>
      <c r="J8015" s="24">
        <v>175142</v>
      </c>
      <c r="K8015" s="24">
        <v>131574</v>
      </c>
      <c r="L8015" s="24">
        <v>230254</v>
      </c>
      <c r="M8015" s="24">
        <v>160378</v>
      </c>
      <c r="N8015" s="24">
        <v>280661</v>
      </c>
      <c r="O8015" s="24">
        <v>197526</v>
      </c>
      <c r="P8015" s="24">
        <v>345670</v>
      </c>
      <c r="Q8015" s="24">
        <v>235392</v>
      </c>
      <c r="R8015" s="24">
        <v>411937</v>
      </c>
      <c r="S8015" s="24">
        <v>260152</v>
      </c>
      <c r="T8015" s="24">
        <v>455265</v>
      </c>
      <c r="U8015" s="24">
        <v>282921</v>
      </c>
      <c r="V8015" s="24">
        <v>495112</v>
      </c>
    </row>
    <row r="8016" spans="1:22" x14ac:dyDescent="0.3">
      <c r="B8016" s="54" t="s">
        <v>620</v>
      </c>
      <c r="C8016" t="s">
        <v>618</v>
      </c>
      <c r="D8016" t="s">
        <v>153</v>
      </c>
      <c r="E8016" t="s">
        <v>575</v>
      </c>
      <c r="F8016" s="58" t="s">
        <v>430</v>
      </c>
      <c r="G8016" s="23">
        <v>3</v>
      </c>
      <c r="H8016" s="23" t="s">
        <v>31</v>
      </c>
      <c r="I8016" s="24">
        <v>90066</v>
      </c>
      <c r="J8016" s="24">
        <v>157616</v>
      </c>
      <c r="K8016" s="24">
        <v>122281</v>
      </c>
      <c r="L8016" s="24">
        <v>213992</v>
      </c>
      <c r="M8016" s="24">
        <v>154406</v>
      </c>
      <c r="N8016" s="24">
        <v>270210</v>
      </c>
      <c r="O8016" s="24">
        <v>203052</v>
      </c>
      <c r="P8016" s="24">
        <v>355341</v>
      </c>
      <c r="Q8016" s="24">
        <v>251169</v>
      </c>
      <c r="R8016" s="24">
        <v>439545</v>
      </c>
      <c r="S8016" s="24">
        <v>282658</v>
      </c>
      <c r="T8016" s="24">
        <v>494652</v>
      </c>
      <c r="U8016" s="24">
        <v>313678</v>
      </c>
      <c r="V8016" s="24">
        <v>548936</v>
      </c>
    </row>
    <row r="8017" spans="1:22" x14ac:dyDescent="0.3">
      <c r="B8017" s="54" t="s">
        <v>620</v>
      </c>
      <c r="C8017" t="s">
        <v>618</v>
      </c>
      <c r="D8017" t="s">
        <v>153</v>
      </c>
      <c r="E8017" t="s">
        <v>575</v>
      </c>
      <c r="F8017" s="58" t="s">
        <v>430</v>
      </c>
      <c r="G8017" s="23">
        <v>4</v>
      </c>
      <c r="H8017" s="23" t="s">
        <v>29</v>
      </c>
      <c r="I8017" s="24">
        <v>102440</v>
      </c>
      <c r="J8017" s="24">
        <v>163904</v>
      </c>
      <c r="K8017" s="24">
        <v>143416</v>
      </c>
      <c r="L8017" s="24">
        <v>229465</v>
      </c>
      <c r="M8017" s="24">
        <v>184392</v>
      </c>
      <c r="N8017" s="24">
        <v>295027</v>
      </c>
      <c r="O8017" s="24">
        <v>245856</v>
      </c>
      <c r="P8017" s="24">
        <v>393369</v>
      </c>
      <c r="Q8017" s="24">
        <v>307320</v>
      </c>
      <c r="R8017" s="24">
        <v>491711</v>
      </c>
      <c r="S8017" s="24">
        <v>348295</v>
      </c>
      <c r="T8017" s="24">
        <v>557273</v>
      </c>
      <c r="U8017" s="24">
        <v>389271</v>
      </c>
      <c r="V8017" s="24">
        <v>622834</v>
      </c>
    </row>
    <row r="8018" spans="1:22" hidden="1" x14ac:dyDescent="0.3">
      <c r="A8018" s="55"/>
      <c r="B8018" s="55">
        <v>2023</v>
      </c>
      <c r="C8018" s="55" t="s">
        <v>560</v>
      </c>
      <c r="D8018" t="s">
        <v>158</v>
      </c>
      <c r="E8018" s="55" t="s">
        <v>528</v>
      </c>
      <c r="F8018" s="55" t="s">
        <v>503</v>
      </c>
      <c r="G8018" s="23">
        <v>1</v>
      </c>
      <c r="H8018" s="23" t="s">
        <v>14</v>
      </c>
      <c r="I8018" s="24">
        <v>114685</v>
      </c>
      <c r="J8018" s="24">
        <v>200699</v>
      </c>
      <c r="K8018" s="24">
        <v>149134</v>
      </c>
      <c r="L8018" s="24">
        <v>260985</v>
      </c>
      <c r="M8018" s="24">
        <v>178451</v>
      </c>
      <c r="N8018" s="24">
        <v>312289</v>
      </c>
      <c r="O8018" s="24">
        <v>213122</v>
      </c>
      <c r="P8018" s="24">
        <v>372963</v>
      </c>
      <c r="Q8018" s="24">
        <v>251688</v>
      </c>
      <c r="R8018" s="24">
        <v>440454</v>
      </c>
      <c r="S8018" s="24">
        <v>276206</v>
      </c>
      <c r="T8018" s="24">
        <v>483361</v>
      </c>
      <c r="U8018" s="24">
        <v>299372</v>
      </c>
      <c r="V8018" s="24">
        <v>523902</v>
      </c>
    </row>
    <row r="8019" spans="1:22" hidden="1" x14ac:dyDescent="0.3">
      <c r="A8019" s="55"/>
      <c r="B8019" s="55">
        <v>2023</v>
      </c>
      <c r="C8019" s="55" t="s">
        <v>560</v>
      </c>
      <c r="D8019" t="s">
        <v>158</v>
      </c>
      <c r="E8019" s="55" t="s">
        <v>528</v>
      </c>
      <c r="F8019" s="55" t="s">
        <v>503</v>
      </c>
      <c r="G8019" s="23">
        <v>2</v>
      </c>
      <c r="H8019" s="23" t="s">
        <v>30</v>
      </c>
      <c r="I8019" s="24">
        <v>94789</v>
      </c>
      <c r="J8019" s="24">
        <v>165882</v>
      </c>
      <c r="K8019" s="24">
        <v>126620</v>
      </c>
      <c r="L8019" s="24">
        <v>221585</v>
      </c>
      <c r="M8019" s="24">
        <v>156372</v>
      </c>
      <c r="N8019" s="24">
        <v>273652</v>
      </c>
      <c r="O8019" s="24">
        <v>197421</v>
      </c>
      <c r="P8019" s="24">
        <v>345487</v>
      </c>
      <c r="Q8019" s="24">
        <v>239194</v>
      </c>
      <c r="R8019" s="24">
        <v>418590</v>
      </c>
      <c r="S8019" s="24">
        <v>264263</v>
      </c>
      <c r="T8019" s="24">
        <v>462459</v>
      </c>
      <c r="U8019" s="24">
        <v>287790</v>
      </c>
      <c r="V8019" s="24">
        <v>503633</v>
      </c>
    </row>
    <row r="8020" spans="1:22" hidden="1" x14ac:dyDescent="0.3">
      <c r="A8020" s="55"/>
      <c r="B8020" s="55">
        <v>2023</v>
      </c>
      <c r="C8020" s="55" t="s">
        <v>560</v>
      </c>
      <c r="D8020" t="s">
        <v>158</v>
      </c>
      <c r="E8020" s="55" t="s">
        <v>528</v>
      </c>
      <c r="F8020" s="55" t="s">
        <v>503</v>
      </c>
      <c r="G8020" s="23">
        <v>3</v>
      </c>
      <c r="H8020" s="23" t="s">
        <v>31</v>
      </c>
      <c r="I8020" s="24">
        <v>86597</v>
      </c>
      <c r="J8020" s="24">
        <v>151544</v>
      </c>
      <c r="K8020" s="24">
        <v>119436</v>
      </c>
      <c r="L8020" s="24">
        <v>209014</v>
      </c>
      <c r="M8020" s="24">
        <v>151253</v>
      </c>
      <c r="N8020" s="24">
        <v>264692</v>
      </c>
      <c r="O8020" s="24">
        <v>197045</v>
      </c>
      <c r="P8020" s="24">
        <v>344828</v>
      </c>
      <c r="Q8020" s="24">
        <v>245346</v>
      </c>
      <c r="R8020" s="24">
        <v>429356</v>
      </c>
      <c r="S8020" s="24">
        <v>275875</v>
      </c>
      <c r="T8020" s="24">
        <v>482781</v>
      </c>
      <c r="U8020" s="24">
        <v>305889</v>
      </c>
      <c r="V8020" s="24">
        <v>535306</v>
      </c>
    </row>
    <row r="8021" spans="1:22" hidden="1" x14ac:dyDescent="0.3">
      <c r="A8021" s="55"/>
      <c r="B8021" s="55">
        <v>2023</v>
      </c>
      <c r="C8021" s="55" t="s">
        <v>560</v>
      </c>
      <c r="D8021" t="s">
        <v>158</v>
      </c>
      <c r="E8021" s="55" t="s">
        <v>528</v>
      </c>
      <c r="F8021" s="55" t="s">
        <v>503</v>
      </c>
      <c r="G8021" s="23">
        <v>4</v>
      </c>
      <c r="H8021" s="23" t="s">
        <v>29</v>
      </c>
      <c r="I8021" s="24">
        <v>98848</v>
      </c>
      <c r="J8021" s="24">
        <v>158157</v>
      </c>
      <c r="K8021" s="24">
        <v>138387</v>
      </c>
      <c r="L8021" s="24">
        <v>221420</v>
      </c>
      <c r="M8021" s="24">
        <v>177927</v>
      </c>
      <c r="N8021" s="24">
        <v>284682</v>
      </c>
      <c r="O8021" s="24">
        <v>237235</v>
      </c>
      <c r="P8021" s="24">
        <v>379577</v>
      </c>
      <c r="Q8021" s="24">
        <v>296544</v>
      </c>
      <c r="R8021" s="24">
        <v>474471</v>
      </c>
      <c r="S8021" s="24">
        <v>336083</v>
      </c>
      <c r="T8021" s="24">
        <v>537734</v>
      </c>
      <c r="U8021" s="24">
        <v>375623</v>
      </c>
      <c r="V8021" s="24">
        <v>600996</v>
      </c>
    </row>
    <row r="8022" spans="1:22" x14ac:dyDescent="0.3">
      <c r="B8022" s="54" t="s">
        <v>620</v>
      </c>
      <c r="C8022" t="s">
        <v>617</v>
      </c>
      <c r="D8022" t="s">
        <v>158</v>
      </c>
      <c r="E8022" t="s">
        <v>563</v>
      </c>
      <c r="F8022" s="58" t="s">
        <v>503</v>
      </c>
      <c r="G8022" s="23">
        <v>1</v>
      </c>
      <c r="H8022" s="23" t="s">
        <v>14</v>
      </c>
      <c r="I8022" s="24">
        <v>116115</v>
      </c>
      <c r="J8022" s="24">
        <v>203201</v>
      </c>
      <c r="K8022" s="24">
        <v>150720</v>
      </c>
      <c r="L8022" s="24">
        <v>263759</v>
      </c>
      <c r="M8022" s="24">
        <v>180749</v>
      </c>
      <c r="N8022" s="24">
        <v>316310</v>
      </c>
      <c r="O8022" s="24">
        <v>216197</v>
      </c>
      <c r="P8022" s="24">
        <v>378345</v>
      </c>
      <c r="Q8022" s="24">
        <v>255100</v>
      </c>
      <c r="R8022" s="24">
        <v>446424</v>
      </c>
      <c r="S8022" s="24">
        <v>279828</v>
      </c>
      <c r="T8022" s="24">
        <v>489700</v>
      </c>
      <c r="U8022" s="24">
        <v>302274</v>
      </c>
      <c r="V8022" s="24">
        <v>528979</v>
      </c>
    </row>
    <row r="8023" spans="1:22" x14ac:dyDescent="0.3">
      <c r="B8023" s="54" t="s">
        <v>620</v>
      </c>
      <c r="C8023" t="s">
        <v>617</v>
      </c>
      <c r="D8023" t="s">
        <v>158</v>
      </c>
      <c r="E8023" t="s">
        <v>563</v>
      </c>
      <c r="F8023" s="58" t="s">
        <v>503</v>
      </c>
      <c r="G8023" s="23">
        <v>2</v>
      </c>
      <c r="H8023" s="23" t="s">
        <v>30</v>
      </c>
      <c r="I8023" s="24">
        <v>100081</v>
      </c>
      <c r="J8023" s="24">
        <v>175142</v>
      </c>
      <c r="K8023" s="24">
        <v>131574</v>
      </c>
      <c r="L8023" s="24">
        <v>230254</v>
      </c>
      <c r="M8023" s="24">
        <v>160378</v>
      </c>
      <c r="N8023" s="24">
        <v>280661</v>
      </c>
      <c r="O8023" s="24">
        <v>197526</v>
      </c>
      <c r="P8023" s="24">
        <v>345670</v>
      </c>
      <c r="Q8023" s="24">
        <v>235392</v>
      </c>
      <c r="R8023" s="24">
        <v>411937</v>
      </c>
      <c r="S8023" s="24">
        <v>260152</v>
      </c>
      <c r="T8023" s="24">
        <v>455265</v>
      </c>
      <c r="U8023" s="24">
        <v>282921</v>
      </c>
      <c r="V8023" s="24">
        <v>495112</v>
      </c>
    </row>
    <row r="8024" spans="1:22" x14ac:dyDescent="0.3">
      <c r="B8024" s="54" t="s">
        <v>620</v>
      </c>
      <c r="C8024" t="s">
        <v>617</v>
      </c>
      <c r="D8024" t="s">
        <v>158</v>
      </c>
      <c r="E8024" t="s">
        <v>563</v>
      </c>
      <c r="F8024" s="58" t="s">
        <v>503</v>
      </c>
      <c r="G8024" s="23">
        <v>3</v>
      </c>
      <c r="H8024" s="23" t="s">
        <v>31</v>
      </c>
      <c r="I8024" s="24">
        <v>90066</v>
      </c>
      <c r="J8024" s="24">
        <v>157616</v>
      </c>
      <c r="K8024" s="24">
        <v>122281</v>
      </c>
      <c r="L8024" s="24">
        <v>213992</v>
      </c>
      <c r="M8024" s="24">
        <v>154406</v>
      </c>
      <c r="N8024" s="24">
        <v>270210</v>
      </c>
      <c r="O8024" s="24">
        <v>203052</v>
      </c>
      <c r="P8024" s="24">
        <v>355341</v>
      </c>
      <c r="Q8024" s="24">
        <v>251169</v>
      </c>
      <c r="R8024" s="24">
        <v>439545</v>
      </c>
      <c r="S8024" s="24">
        <v>282658</v>
      </c>
      <c r="T8024" s="24">
        <v>494652</v>
      </c>
      <c r="U8024" s="24">
        <v>313678</v>
      </c>
      <c r="V8024" s="24">
        <v>548936</v>
      </c>
    </row>
    <row r="8025" spans="1:22" x14ac:dyDescent="0.3">
      <c r="B8025" s="54" t="s">
        <v>620</v>
      </c>
      <c r="C8025" t="s">
        <v>617</v>
      </c>
      <c r="D8025" t="s">
        <v>158</v>
      </c>
      <c r="E8025" t="s">
        <v>563</v>
      </c>
      <c r="F8025" s="58" t="s">
        <v>503</v>
      </c>
      <c r="G8025" s="23">
        <v>4</v>
      </c>
      <c r="H8025" s="23" t="s">
        <v>29</v>
      </c>
      <c r="I8025" s="24">
        <v>102440</v>
      </c>
      <c r="J8025" s="24">
        <v>163904</v>
      </c>
      <c r="K8025" s="24">
        <v>143416</v>
      </c>
      <c r="L8025" s="24">
        <v>229465</v>
      </c>
      <c r="M8025" s="24">
        <v>184392</v>
      </c>
      <c r="N8025" s="24">
        <v>295027</v>
      </c>
      <c r="O8025" s="24">
        <v>245856</v>
      </c>
      <c r="P8025" s="24">
        <v>393369</v>
      </c>
      <c r="Q8025" s="24">
        <v>307320</v>
      </c>
      <c r="R8025" s="24">
        <v>491711</v>
      </c>
      <c r="S8025" s="24">
        <v>348295</v>
      </c>
      <c r="T8025" s="24">
        <v>557273</v>
      </c>
      <c r="U8025" s="24">
        <v>389271</v>
      </c>
      <c r="V8025" s="24">
        <v>622834</v>
      </c>
    </row>
    <row r="8026" spans="1:22" hidden="1" x14ac:dyDescent="0.3">
      <c r="A8026" s="55"/>
      <c r="B8026" s="55">
        <v>2023</v>
      </c>
      <c r="C8026" s="55" t="s">
        <v>538</v>
      </c>
      <c r="D8026" t="s">
        <v>96</v>
      </c>
      <c r="E8026" s="55" t="s">
        <v>540</v>
      </c>
      <c r="F8026" s="55" t="s">
        <v>106</v>
      </c>
      <c r="G8026" s="23">
        <v>1</v>
      </c>
      <c r="H8026" s="23" t="s">
        <v>14</v>
      </c>
      <c r="I8026" s="24">
        <v>146578</v>
      </c>
      <c r="J8026" s="24">
        <v>256511</v>
      </c>
      <c r="K8026" s="24">
        <v>190196</v>
      </c>
      <c r="L8026" s="24">
        <v>332843</v>
      </c>
      <c r="M8026" s="24">
        <v>227226</v>
      </c>
      <c r="N8026" s="24">
        <v>397646</v>
      </c>
      <c r="O8026" s="24">
        <v>270876</v>
      </c>
      <c r="P8026" s="24">
        <v>474034</v>
      </c>
      <c r="Q8026" s="24">
        <v>319543</v>
      </c>
      <c r="R8026" s="24">
        <v>559200</v>
      </c>
      <c r="S8026" s="24">
        <v>350522</v>
      </c>
      <c r="T8026" s="24">
        <v>613414</v>
      </c>
      <c r="U8026" s="24">
        <v>379656</v>
      </c>
      <c r="V8026" s="24">
        <v>664398</v>
      </c>
    </row>
    <row r="8027" spans="1:22" hidden="1" x14ac:dyDescent="0.3">
      <c r="A8027" s="55"/>
      <c r="B8027" s="55">
        <v>2023</v>
      </c>
      <c r="C8027" s="55" t="s">
        <v>538</v>
      </c>
      <c r="D8027" t="s">
        <v>96</v>
      </c>
      <c r="E8027" s="55" t="s">
        <v>540</v>
      </c>
      <c r="F8027" s="55" t="s">
        <v>106</v>
      </c>
      <c r="G8027" s="23">
        <v>2</v>
      </c>
      <c r="H8027" s="23" t="s">
        <v>30</v>
      </c>
      <c r="I8027" s="24">
        <v>123374</v>
      </c>
      <c r="J8027" s="24">
        <v>215905</v>
      </c>
      <c r="K8027" s="24">
        <v>163937</v>
      </c>
      <c r="L8027" s="24">
        <v>286890</v>
      </c>
      <c r="M8027" s="24">
        <v>201476</v>
      </c>
      <c r="N8027" s="24">
        <v>352582</v>
      </c>
      <c r="O8027" s="24">
        <v>252565</v>
      </c>
      <c r="P8027" s="24">
        <v>441988</v>
      </c>
      <c r="Q8027" s="24">
        <v>304971</v>
      </c>
      <c r="R8027" s="24">
        <v>533699</v>
      </c>
      <c r="S8027" s="24">
        <v>336592</v>
      </c>
      <c r="T8027" s="24">
        <v>589036</v>
      </c>
      <c r="U8027" s="24">
        <v>366147</v>
      </c>
      <c r="V8027" s="24">
        <v>640758</v>
      </c>
    </row>
    <row r="8028" spans="1:22" hidden="1" x14ac:dyDescent="0.3">
      <c r="A8028" s="55"/>
      <c r="B8028" s="55">
        <v>2023</v>
      </c>
      <c r="C8028" s="55" t="s">
        <v>538</v>
      </c>
      <c r="D8028" t="s">
        <v>96</v>
      </c>
      <c r="E8028" s="55" t="s">
        <v>540</v>
      </c>
      <c r="F8028" s="55" t="s">
        <v>106</v>
      </c>
      <c r="G8028" s="23">
        <v>3</v>
      </c>
      <c r="H8028" s="23" t="s">
        <v>31</v>
      </c>
      <c r="I8028" s="24">
        <v>114152</v>
      </c>
      <c r="J8028" s="24">
        <v>199765</v>
      </c>
      <c r="K8028" s="24">
        <v>157714</v>
      </c>
      <c r="L8028" s="24">
        <v>276000</v>
      </c>
      <c r="M8028" s="24">
        <v>200083</v>
      </c>
      <c r="N8028" s="24">
        <v>350146</v>
      </c>
      <c r="O8028" s="24">
        <v>261383</v>
      </c>
      <c r="P8028" s="24">
        <v>457420</v>
      </c>
      <c r="Q8028" s="24">
        <v>325609</v>
      </c>
      <c r="R8028" s="24">
        <v>569816</v>
      </c>
      <c r="S8028" s="24">
        <v>366476</v>
      </c>
      <c r="T8028" s="24">
        <v>641333</v>
      </c>
      <c r="U8028" s="24">
        <v>406744</v>
      </c>
      <c r="V8028" s="24">
        <v>711802</v>
      </c>
    </row>
    <row r="8029" spans="1:22" hidden="1" x14ac:dyDescent="0.3">
      <c r="A8029" s="55"/>
      <c r="B8029" s="55">
        <v>2023</v>
      </c>
      <c r="C8029" s="55" t="s">
        <v>538</v>
      </c>
      <c r="D8029" t="s">
        <v>96</v>
      </c>
      <c r="E8029" s="55" t="s">
        <v>540</v>
      </c>
      <c r="F8029" s="55" t="s">
        <v>106</v>
      </c>
      <c r="G8029" s="23">
        <v>4</v>
      </c>
      <c r="H8029" s="23" t="s">
        <v>29</v>
      </c>
      <c r="I8029" s="24">
        <v>126387</v>
      </c>
      <c r="J8029" s="24">
        <v>202219</v>
      </c>
      <c r="K8029" s="24">
        <v>176942</v>
      </c>
      <c r="L8029" s="24">
        <v>283107</v>
      </c>
      <c r="M8029" s="24">
        <v>227497</v>
      </c>
      <c r="N8029" s="24">
        <v>363994</v>
      </c>
      <c r="O8029" s="24">
        <v>303329</v>
      </c>
      <c r="P8029" s="24">
        <v>485326</v>
      </c>
      <c r="Q8029" s="24">
        <v>379161</v>
      </c>
      <c r="R8029" s="24">
        <v>606657</v>
      </c>
      <c r="S8029" s="24">
        <v>429716</v>
      </c>
      <c r="T8029" s="24">
        <v>687545</v>
      </c>
      <c r="U8029" s="24">
        <v>480270</v>
      </c>
      <c r="V8029" s="24">
        <v>768433</v>
      </c>
    </row>
    <row r="8030" spans="1:22" x14ac:dyDescent="0.3">
      <c r="B8030" s="54" t="s">
        <v>620</v>
      </c>
      <c r="C8030" t="s">
        <v>615</v>
      </c>
      <c r="D8030" t="s">
        <v>96</v>
      </c>
      <c r="E8030" t="s">
        <v>540</v>
      </c>
      <c r="F8030" s="58" t="s">
        <v>106</v>
      </c>
      <c r="G8030" s="23">
        <v>1</v>
      </c>
      <c r="H8030" s="23" t="s">
        <v>14</v>
      </c>
      <c r="I8030" s="24">
        <v>145658</v>
      </c>
      <c r="J8030" s="24">
        <v>254901</v>
      </c>
      <c r="K8030" s="24">
        <v>188859</v>
      </c>
      <c r="L8030" s="24">
        <v>330504</v>
      </c>
      <c r="M8030" s="24">
        <v>226351</v>
      </c>
      <c r="N8030" s="24">
        <v>396113</v>
      </c>
      <c r="O8030" s="24">
        <v>270537</v>
      </c>
      <c r="P8030" s="24">
        <v>473439</v>
      </c>
      <c r="Q8030" s="24">
        <v>319041</v>
      </c>
      <c r="R8030" s="24">
        <v>558322</v>
      </c>
      <c r="S8030" s="24">
        <v>349891</v>
      </c>
      <c r="T8030" s="24">
        <v>612309</v>
      </c>
      <c r="U8030" s="24">
        <v>377761</v>
      </c>
      <c r="V8030" s="24">
        <v>661082</v>
      </c>
    </row>
    <row r="8031" spans="1:22" x14ac:dyDescent="0.3">
      <c r="B8031" s="54" t="s">
        <v>620</v>
      </c>
      <c r="C8031" t="s">
        <v>615</v>
      </c>
      <c r="D8031" t="s">
        <v>96</v>
      </c>
      <c r="E8031" t="s">
        <v>540</v>
      </c>
      <c r="F8031" s="58" t="s">
        <v>106</v>
      </c>
      <c r="G8031" s="23">
        <v>2</v>
      </c>
      <c r="H8031" s="23" t="s">
        <v>30</v>
      </c>
      <c r="I8031" s="24">
        <v>126419</v>
      </c>
      <c r="J8031" s="24">
        <v>221233</v>
      </c>
      <c r="K8031" s="24">
        <v>165887</v>
      </c>
      <c r="L8031" s="24">
        <v>290302</v>
      </c>
      <c r="M8031" s="24">
        <v>201908</v>
      </c>
      <c r="N8031" s="24">
        <v>353339</v>
      </c>
      <c r="O8031" s="24">
        <v>248134</v>
      </c>
      <c r="P8031" s="24">
        <v>434235</v>
      </c>
      <c r="Q8031" s="24">
        <v>295395</v>
      </c>
      <c r="R8031" s="24">
        <v>516941</v>
      </c>
      <c r="S8031" s="24">
        <v>326326</v>
      </c>
      <c r="T8031" s="24">
        <v>571071</v>
      </c>
      <c r="U8031" s="24">
        <v>354686</v>
      </c>
      <c r="V8031" s="24">
        <v>620700</v>
      </c>
    </row>
    <row r="8032" spans="1:22" x14ac:dyDescent="0.3">
      <c r="B8032" s="54" t="s">
        <v>620</v>
      </c>
      <c r="C8032" t="s">
        <v>615</v>
      </c>
      <c r="D8032" t="s">
        <v>96</v>
      </c>
      <c r="E8032" t="s">
        <v>540</v>
      </c>
      <c r="F8032" s="58" t="s">
        <v>106</v>
      </c>
      <c r="G8032" s="23">
        <v>3</v>
      </c>
      <c r="H8032" s="23" t="s">
        <v>31</v>
      </c>
      <c r="I8032" s="24">
        <v>114783</v>
      </c>
      <c r="J8032" s="24">
        <v>200871</v>
      </c>
      <c r="K8032" s="24">
        <v>156123</v>
      </c>
      <c r="L8032" s="24">
        <v>273215</v>
      </c>
      <c r="M8032" s="24">
        <v>197355</v>
      </c>
      <c r="N8032" s="24">
        <v>345370</v>
      </c>
      <c r="O8032" s="24">
        <v>259752</v>
      </c>
      <c r="P8032" s="24">
        <v>454567</v>
      </c>
      <c r="Q8032" s="24">
        <v>321515</v>
      </c>
      <c r="R8032" s="24">
        <v>562652</v>
      </c>
      <c r="S8032" s="24">
        <v>361985</v>
      </c>
      <c r="T8032" s="24">
        <v>633474</v>
      </c>
      <c r="U8032" s="24">
        <v>401890</v>
      </c>
      <c r="V8032" s="24">
        <v>703308</v>
      </c>
    </row>
    <row r="8033" spans="1:22" x14ac:dyDescent="0.3">
      <c r="B8033" s="54" t="s">
        <v>620</v>
      </c>
      <c r="C8033" t="s">
        <v>615</v>
      </c>
      <c r="D8033" t="s">
        <v>96</v>
      </c>
      <c r="E8033" t="s">
        <v>540</v>
      </c>
      <c r="F8033" s="58" t="s">
        <v>106</v>
      </c>
      <c r="G8033" s="23">
        <v>4</v>
      </c>
      <c r="H8033" s="23" t="s">
        <v>29</v>
      </c>
      <c r="I8033" s="24">
        <v>128525</v>
      </c>
      <c r="J8033" s="24">
        <v>205640</v>
      </c>
      <c r="K8033" s="24">
        <v>179935</v>
      </c>
      <c r="L8033" s="24">
        <v>287896</v>
      </c>
      <c r="M8033" s="24">
        <v>231345</v>
      </c>
      <c r="N8033" s="24">
        <v>370152</v>
      </c>
      <c r="O8033" s="24">
        <v>308460</v>
      </c>
      <c r="P8033" s="24">
        <v>493536</v>
      </c>
      <c r="Q8033" s="24">
        <v>385575</v>
      </c>
      <c r="R8033" s="24">
        <v>616920</v>
      </c>
      <c r="S8033" s="24">
        <v>436985</v>
      </c>
      <c r="T8033" s="24">
        <v>699176</v>
      </c>
      <c r="U8033" s="24">
        <v>488395</v>
      </c>
      <c r="V8033" s="24">
        <v>781433</v>
      </c>
    </row>
    <row r="8034" spans="1:22" hidden="1" x14ac:dyDescent="0.3">
      <c r="A8034" s="55"/>
      <c r="B8034" s="55">
        <v>2023</v>
      </c>
      <c r="C8034" s="55" t="s">
        <v>585</v>
      </c>
      <c r="D8034" t="s">
        <v>142</v>
      </c>
      <c r="E8034" s="55" t="s">
        <v>586</v>
      </c>
      <c r="F8034" s="55" t="s">
        <v>353</v>
      </c>
      <c r="G8034" s="23">
        <v>1</v>
      </c>
      <c r="H8034" s="23" t="s">
        <v>14</v>
      </c>
      <c r="I8034" s="24">
        <v>109419</v>
      </c>
      <c r="J8034" s="24">
        <v>191483</v>
      </c>
      <c r="K8034" s="24">
        <v>141957</v>
      </c>
      <c r="L8034" s="24">
        <v>248425</v>
      </c>
      <c r="M8034" s="24">
        <v>169576</v>
      </c>
      <c r="N8034" s="24">
        <v>296757</v>
      </c>
      <c r="O8034" s="24">
        <v>202124</v>
      </c>
      <c r="P8034" s="24">
        <v>353717</v>
      </c>
      <c r="Q8034" s="24">
        <v>238419</v>
      </c>
      <c r="R8034" s="24">
        <v>417234</v>
      </c>
      <c r="S8034" s="24">
        <v>261526</v>
      </c>
      <c r="T8034" s="24">
        <v>457670</v>
      </c>
      <c r="U8034" s="24">
        <v>283248</v>
      </c>
      <c r="V8034" s="24">
        <v>495684</v>
      </c>
    </row>
    <row r="8035" spans="1:22" hidden="1" x14ac:dyDescent="0.3">
      <c r="A8035" s="55"/>
      <c r="B8035" s="55">
        <v>2023</v>
      </c>
      <c r="C8035" s="55" t="s">
        <v>585</v>
      </c>
      <c r="D8035" t="s">
        <v>142</v>
      </c>
      <c r="E8035" s="55" t="s">
        <v>586</v>
      </c>
      <c r="F8035" s="55" t="s">
        <v>353</v>
      </c>
      <c r="G8035" s="23">
        <v>2</v>
      </c>
      <c r="H8035" s="23" t="s">
        <v>30</v>
      </c>
      <c r="I8035" s="24">
        <v>92218</v>
      </c>
      <c r="J8035" s="24">
        <v>161381</v>
      </c>
      <c r="K8035" s="24">
        <v>122491</v>
      </c>
      <c r="L8035" s="24">
        <v>214360</v>
      </c>
      <c r="M8035" s="24">
        <v>150487</v>
      </c>
      <c r="N8035" s="24">
        <v>263352</v>
      </c>
      <c r="O8035" s="24">
        <v>188550</v>
      </c>
      <c r="P8035" s="24">
        <v>329962</v>
      </c>
      <c r="Q8035" s="24">
        <v>227617</v>
      </c>
      <c r="R8035" s="24">
        <v>398330</v>
      </c>
      <c r="S8035" s="24">
        <v>251199</v>
      </c>
      <c r="T8035" s="24">
        <v>439599</v>
      </c>
      <c r="U8035" s="24">
        <v>273234</v>
      </c>
      <c r="V8035" s="24">
        <v>478160</v>
      </c>
    </row>
    <row r="8036" spans="1:22" hidden="1" x14ac:dyDescent="0.3">
      <c r="A8036" s="55"/>
      <c r="B8036" s="55">
        <v>2023</v>
      </c>
      <c r="C8036" s="55" t="s">
        <v>585</v>
      </c>
      <c r="D8036" t="s">
        <v>142</v>
      </c>
      <c r="E8036" s="55" t="s">
        <v>586</v>
      </c>
      <c r="F8036" s="55" t="s">
        <v>353</v>
      </c>
      <c r="G8036" s="23">
        <v>3</v>
      </c>
      <c r="H8036" s="23" t="s">
        <v>31</v>
      </c>
      <c r="I8036" s="24">
        <v>85401</v>
      </c>
      <c r="J8036" s="24">
        <v>149452</v>
      </c>
      <c r="K8036" s="24">
        <v>118006</v>
      </c>
      <c r="L8036" s="24">
        <v>206511</v>
      </c>
      <c r="M8036" s="24">
        <v>149727</v>
      </c>
      <c r="N8036" s="24">
        <v>262022</v>
      </c>
      <c r="O8036" s="24">
        <v>195636</v>
      </c>
      <c r="P8036" s="24">
        <v>342364</v>
      </c>
      <c r="Q8036" s="24">
        <v>243716</v>
      </c>
      <c r="R8036" s="24">
        <v>426502</v>
      </c>
      <c r="S8036" s="24">
        <v>274323</v>
      </c>
      <c r="T8036" s="24">
        <v>480065</v>
      </c>
      <c r="U8036" s="24">
        <v>304485</v>
      </c>
      <c r="V8036" s="24">
        <v>532849</v>
      </c>
    </row>
    <row r="8037" spans="1:22" hidden="1" x14ac:dyDescent="0.3">
      <c r="A8037" s="55"/>
      <c r="B8037" s="55">
        <v>2023</v>
      </c>
      <c r="C8037" s="55" t="s">
        <v>585</v>
      </c>
      <c r="D8037" t="s">
        <v>142</v>
      </c>
      <c r="E8037" s="55" t="s">
        <v>586</v>
      </c>
      <c r="F8037" s="55" t="s">
        <v>353</v>
      </c>
      <c r="G8037" s="23">
        <v>4</v>
      </c>
      <c r="H8037" s="23" t="s">
        <v>29</v>
      </c>
      <c r="I8037" s="24">
        <v>94349</v>
      </c>
      <c r="J8037" s="24">
        <v>150959</v>
      </c>
      <c r="K8037" s="24">
        <v>132089</v>
      </c>
      <c r="L8037" s="24">
        <v>211342</v>
      </c>
      <c r="M8037" s="24">
        <v>169828</v>
      </c>
      <c r="N8037" s="24">
        <v>271726</v>
      </c>
      <c r="O8037" s="24">
        <v>226438</v>
      </c>
      <c r="P8037" s="24">
        <v>362301</v>
      </c>
      <c r="Q8037" s="24">
        <v>283047</v>
      </c>
      <c r="R8037" s="24">
        <v>452876</v>
      </c>
      <c r="S8037" s="24">
        <v>320787</v>
      </c>
      <c r="T8037" s="24">
        <v>513259</v>
      </c>
      <c r="U8037" s="24">
        <v>358527</v>
      </c>
      <c r="V8037" s="24">
        <v>573643</v>
      </c>
    </row>
    <row r="8038" spans="1:22" x14ac:dyDescent="0.3">
      <c r="B8038" s="54" t="s">
        <v>620</v>
      </c>
      <c r="C8038" t="s">
        <v>610</v>
      </c>
      <c r="D8038" t="s">
        <v>142</v>
      </c>
      <c r="E8038" t="s">
        <v>586</v>
      </c>
      <c r="F8038" s="58" t="s">
        <v>353</v>
      </c>
      <c r="G8038" s="23">
        <v>1</v>
      </c>
      <c r="H8038" s="23" t="s">
        <v>14</v>
      </c>
      <c r="I8038" s="24">
        <v>107351</v>
      </c>
      <c r="J8038" s="24">
        <v>187864</v>
      </c>
      <c r="K8038" s="24">
        <v>139183</v>
      </c>
      <c r="L8038" s="24">
        <v>243569</v>
      </c>
      <c r="M8038" s="24">
        <v>166807</v>
      </c>
      <c r="N8038" s="24">
        <v>291911</v>
      </c>
      <c r="O8038" s="24">
        <v>199361</v>
      </c>
      <c r="P8038" s="24">
        <v>348881</v>
      </c>
      <c r="Q8038" s="24">
        <v>235096</v>
      </c>
      <c r="R8038" s="24">
        <v>411418</v>
      </c>
      <c r="S8038" s="24">
        <v>257826</v>
      </c>
      <c r="T8038" s="24">
        <v>451195</v>
      </c>
      <c r="U8038" s="24">
        <v>278355</v>
      </c>
      <c r="V8038" s="24">
        <v>487121</v>
      </c>
    </row>
    <row r="8039" spans="1:22" x14ac:dyDescent="0.3">
      <c r="B8039" s="54" t="s">
        <v>620</v>
      </c>
      <c r="C8039" t="s">
        <v>610</v>
      </c>
      <c r="D8039" t="s">
        <v>142</v>
      </c>
      <c r="E8039" t="s">
        <v>586</v>
      </c>
      <c r="F8039" s="58" t="s">
        <v>353</v>
      </c>
      <c r="G8039" s="23">
        <v>2</v>
      </c>
      <c r="H8039" s="23" t="s">
        <v>30</v>
      </c>
      <c r="I8039" s="24">
        <v>93208</v>
      </c>
      <c r="J8039" s="24">
        <v>163114</v>
      </c>
      <c r="K8039" s="24">
        <v>122295</v>
      </c>
      <c r="L8039" s="24">
        <v>214016</v>
      </c>
      <c r="M8039" s="24">
        <v>148838</v>
      </c>
      <c r="N8039" s="24">
        <v>260467</v>
      </c>
      <c r="O8039" s="24">
        <v>182892</v>
      </c>
      <c r="P8039" s="24">
        <v>320061</v>
      </c>
      <c r="Q8039" s="24">
        <v>217713</v>
      </c>
      <c r="R8039" s="24">
        <v>380998</v>
      </c>
      <c r="S8039" s="24">
        <v>240505</v>
      </c>
      <c r="T8039" s="24">
        <v>420884</v>
      </c>
      <c r="U8039" s="24">
        <v>261398</v>
      </c>
      <c r="V8039" s="24">
        <v>457446</v>
      </c>
    </row>
    <row r="8040" spans="1:22" x14ac:dyDescent="0.3">
      <c r="B8040" s="54" t="s">
        <v>620</v>
      </c>
      <c r="C8040" t="s">
        <v>610</v>
      </c>
      <c r="D8040" t="s">
        <v>142</v>
      </c>
      <c r="E8040" t="s">
        <v>586</v>
      </c>
      <c r="F8040" s="58" t="s">
        <v>353</v>
      </c>
      <c r="G8040" s="23">
        <v>3</v>
      </c>
      <c r="H8040" s="23" t="s">
        <v>31</v>
      </c>
      <c r="I8040" s="24">
        <v>84671</v>
      </c>
      <c r="J8040" s="24">
        <v>148175</v>
      </c>
      <c r="K8040" s="24">
        <v>115178</v>
      </c>
      <c r="L8040" s="24">
        <v>201561</v>
      </c>
      <c r="M8040" s="24">
        <v>145605</v>
      </c>
      <c r="N8040" s="24">
        <v>254808</v>
      </c>
      <c r="O8040" s="24">
        <v>191650</v>
      </c>
      <c r="P8040" s="24">
        <v>335387</v>
      </c>
      <c r="Q8040" s="24">
        <v>237228</v>
      </c>
      <c r="R8040" s="24">
        <v>415149</v>
      </c>
      <c r="S8040" s="24">
        <v>267095</v>
      </c>
      <c r="T8040" s="24">
        <v>467416</v>
      </c>
      <c r="U8040" s="24">
        <v>296547</v>
      </c>
      <c r="V8040" s="24">
        <v>518956</v>
      </c>
    </row>
    <row r="8041" spans="1:22" x14ac:dyDescent="0.3">
      <c r="B8041" s="54" t="s">
        <v>620</v>
      </c>
      <c r="C8041" t="s">
        <v>610</v>
      </c>
      <c r="D8041" t="s">
        <v>142</v>
      </c>
      <c r="E8041" t="s">
        <v>586</v>
      </c>
      <c r="F8041" s="58" t="s">
        <v>353</v>
      </c>
      <c r="G8041" s="23">
        <v>4</v>
      </c>
      <c r="H8041" s="23" t="s">
        <v>29</v>
      </c>
      <c r="I8041" s="24">
        <v>94725</v>
      </c>
      <c r="J8041" s="24">
        <v>151560</v>
      </c>
      <c r="K8041" s="24">
        <v>132615</v>
      </c>
      <c r="L8041" s="24">
        <v>212184</v>
      </c>
      <c r="M8041" s="24">
        <v>170505</v>
      </c>
      <c r="N8041" s="24">
        <v>272808</v>
      </c>
      <c r="O8041" s="24">
        <v>227340</v>
      </c>
      <c r="P8041" s="24">
        <v>363745</v>
      </c>
      <c r="Q8041" s="24">
        <v>284175</v>
      </c>
      <c r="R8041" s="24">
        <v>454681</v>
      </c>
      <c r="S8041" s="24">
        <v>322065</v>
      </c>
      <c r="T8041" s="24">
        <v>515305</v>
      </c>
      <c r="U8041" s="24">
        <v>359956</v>
      </c>
      <c r="V8041" s="24">
        <v>575929</v>
      </c>
    </row>
    <row r="8042" spans="1:22" hidden="1" x14ac:dyDescent="0.3">
      <c r="A8042" s="55"/>
      <c r="B8042" s="55">
        <v>2023</v>
      </c>
      <c r="C8042" s="55" t="s">
        <v>567</v>
      </c>
      <c r="D8042" t="s">
        <v>169</v>
      </c>
      <c r="E8042" s="55" t="s">
        <v>571</v>
      </c>
      <c r="F8042" s="55" t="s">
        <v>377</v>
      </c>
      <c r="G8042" s="23">
        <v>1</v>
      </c>
      <c r="H8042" s="23" t="s">
        <v>14</v>
      </c>
      <c r="I8042" s="24">
        <v>106857</v>
      </c>
      <c r="J8042" s="24">
        <v>187000</v>
      </c>
      <c r="K8042" s="24">
        <v>138733</v>
      </c>
      <c r="L8042" s="24">
        <v>242782</v>
      </c>
      <c r="M8042" s="24">
        <v>165811</v>
      </c>
      <c r="N8042" s="24">
        <v>290169</v>
      </c>
      <c r="O8042" s="24">
        <v>197757</v>
      </c>
      <c r="P8042" s="24">
        <v>346075</v>
      </c>
      <c r="Q8042" s="24">
        <v>233353</v>
      </c>
      <c r="R8042" s="24">
        <v>408367</v>
      </c>
      <c r="S8042" s="24">
        <v>256004</v>
      </c>
      <c r="T8042" s="24">
        <v>448008</v>
      </c>
      <c r="U8042" s="24">
        <v>277332</v>
      </c>
      <c r="V8042" s="24">
        <v>485332</v>
      </c>
    </row>
    <row r="8043" spans="1:22" hidden="1" x14ac:dyDescent="0.3">
      <c r="A8043" s="55"/>
      <c r="B8043" s="55">
        <v>2023</v>
      </c>
      <c r="C8043" s="55" t="s">
        <v>567</v>
      </c>
      <c r="D8043" t="s">
        <v>169</v>
      </c>
      <c r="E8043" s="55" t="s">
        <v>571</v>
      </c>
      <c r="F8043" s="55" t="s">
        <v>377</v>
      </c>
      <c r="G8043" s="23">
        <v>2</v>
      </c>
      <c r="H8043" s="23" t="s">
        <v>30</v>
      </c>
      <c r="I8043" s="24">
        <v>89523</v>
      </c>
      <c r="J8043" s="24">
        <v>156665</v>
      </c>
      <c r="K8043" s="24">
        <v>119116</v>
      </c>
      <c r="L8043" s="24">
        <v>208453</v>
      </c>
      <c r="M8043" s="24">
        <v>146574</v>
      </c>
      <c r="N8043" s="24">
        <v>256505</v>
      </c>
      <c r="O8043" s="24">
        <v>184077</v>
      </c>
      <c r="P8043" s="24">
        <v>322135</v>
      </c>
      <c r="Q8043" s="24">
        <v>222467</v>
      </c>
      <c r="R8043" s="24">
        <v>389317</v>
      </c>
      <c r="S8043" s="24">
        <v>245598</v>
      </c>
      <c r="T8043" s="24">
        <v>429796</v>
      </c>
      <c r="U8043" s="24">
        <v>267241</v>
      </c>
      <c r="V8043" s="24">
        <v>467672</v>
      </c>
    </row>
    <row r="8044" spans="1:22" hidden="1" x14ac:dyDescent="0.3">
      <c r="A8044" s="55"/>
      <c r="B8044" s="55">
        <v>2023</v>
      </c>
      <c r="C8044" s="55" t="s">
        <v>567</v>
      </c>
      <c r="D8044" t="s">
        <v>169</v>
      </c>
      <c r="E8044" s="55" t="s">
        <v>571</v>
      </c>
      <c r="F8044" s="55" t="s">
        <v>377</v>
      </c>
      <c r="G8044" s="23">
        <v>3</v>
      </c>
      <c r="H8044" s="23" t="s">
        <v>31</v>
      </c>
      <c r="I8044" s="24">
        <v>82565</v>
      </c>
      <c r="J8044" s="24">
        <v>144488</v>
      </c>
      <c r="K8044" s="24">
        <v>114023</v>
      </c>
      <c r="L8044" s="24">
        <v>199540</v>
      </c>
      <c r="M8044" s="24">
        <v>144590</v>
      </c>
      <c r="N8044" s="24">
        <v>253032</v>
      </c>
      <c r="O8044" s="24">
        <v>188756</v>
      </c>
      <c r="P8044" s="24">
        <v>330324</v>
      </c>
      <c r="Q8044" s="24">
        <v>235109</v>
      </c>
      <c r="R8044" s="24">
        <v>411441</v>
      </c>
      <c r="S8044" s="24">
        <v>264554</v>
      </c>
      <c r="T8044" s="24">
        <v>462969</v>
      </c>
      <c r="U8044" s="24">
        <v>293551</v>
      </c>
      <c r="V8044" s="24">
        <v>513714</v>
      </c>
    </row>
    <row r="8045" spans="1:22" hidden="1" x14ac:dyDescent="0.3">
      <c r="A8045" s="55"/>
      <c r="B8045" s="55">
        <v>2023</v>
      </c>
      <c r="C8045" s="55" t="s">
        <v>567</v>
      </c>
      <c r="D8045" t="s">
        <v>169</v>
      </c>
      <c r="E8045" s="55" t="s">
        <v>571</v>
      </c>
      <c r="F8045" s="55" t="s">
        <v>377</v>
      </c>
      <c r="G8045" s="23">
        <v>4</v>
      </c>
      <c r="H8045" s="23" t="s">
        <v>29</v>
      </c>
      <c r="I8045" s="24">
        <v>92128</v>
      </c>
      <c r="J8045" s="24">
        <v>147405</v>
      </c>
      <c r="K8045" s="24">
        <v>128980</v>
      </c>
      <c r="L8045" s="24">
        <v>206367</v>
      </c>
      <c r="M8045" s="24">
        <v>165831</v>
      </c>
      <c r="N8045" s="24">
        <v>265329</v>
      </c>
      <c r="O8045" s="24">
        <v>221108</v>
      </c>
      <c r="P8045" s="24">
        <v>353772</v>
      </c>
      <c r="Q8045" s="24">
        <v>276385</v>
      </c>
      <c r="R8045" s="24">
        <v>442216</v>
      </c>
      <c r="S8045" s="24">
        <v>313236</v>
      </c>
      <c r="T8045" s="24">
        <v>501178</v>
      </c>
      <c r="U8045" s="24">
        <v>350087</v>
      </c>
      <c r="V8045" s="24">
        <v>560140</v>
      </c>
    </row>
    <row r="8046" spans="1:22" x14ac:dyDescent="0.3">
      <c r="B8046" s="54" t="s">
        <v>620</v>
      </c>
      <c r="C8046" t="s">
        <v>611</v>
      </c>
      <c r="D8046" t="s">
        <v>169</v>
      </c>
      <c r="E8046" t="s">
        <v>571</v>
      </c>
      <c r="F8046" s="58" t="s">
        <v>377</v>
      </c>
      <c r="G8046" s="23">
        <v>1</v>
      </c>
      <c r="H8046" s="23" t="s">
        <v>14</v>
      </c>
      <c r="I8046" s="24">
        <v>107944</v>
      </c>
      <c r="J8046" s="24">
        <v>188902</v>
      </c>
      <c r="K8046" s="24">
        <v>140074</v>
      </c>
      <c r="L8046" s="24">
        <v>245129</v>
      </c>
      <c r="M8046" s="24">
        <v>167956</v>
      </c>
      <c r="N8046" s="24">
        <v>293922</v>
      </c>
      <c r="O8046" s="24">
        <v>200856</v>
      </c>
      <c r="P8046" s="24">
        <v>351497</v>
      </c>
      <c r="Q8046" s="24">
        <v>236964</v>
      </c>
      <c r="R8046" s="24">
        <v>414687</v>
      </c>
      <c r="S8046" s="24">
        <v>259920</v>
      </c>
      <c r="T8046" s="24">
        <v>454860</v>
      </c>
      <c r="U8046" s="24">
        <v>280731</v>
      </c>
      <c r="V8046" s="24">
        <v>491280</v>
      </c>
    </row>
    <row r="8047" spans="1:22" x14ac:dyDescent="0.3">
      <c r="B8047" s="54" t="s">
        <v>620</v>
      </c>
      <c r="C8047" t="s">
        <v>611</v>
      </c>
      <c r="D8047" t="s">
        <v>169</v>
      </c>
      <c r="E8047" t="s">
        <v>571</v>
      </c>
      <c r="F8047" s="58" t="s">
        <v>377</v>
      </c>
      <c r="G8047" s="23">
        <v>2</v>
      </c>
      <c r="H8047" s="23" t="s">
        <v>30</v>
      </c>
      <c r="I8047" s="24">
        <v>93206</v>
      </c>
      <c r="J8047" s="24">
        <v>163110</v>
      </c>
      <c r="K8047" s="24">
        <v>122475</v>
      </c>
      <c r="L8047" s="24">
        <v>214331</v>
      </c>
      <c r="M8047" s="24">
        <v>149231</v>
      </c>
      <c r="N8047" s="24">
        <v>261154</v>
      </c>
      <c r="O8047" s="24">
        <v>183693</v>
      </c>
      <c r="P8047" s="24">
        <v>321463</v>
      </c>
      <c r="Q8047" s="24">
        <v>218849</v>
      </c>
      <c r="R8047" s="24">
        <v>382986</v>
      </c>
      <c r="S8047" s="24">
        <v>241842</v>
      </c>
      <c r="T8047" s="24">
        <v>423223</v>
      </c>
      <c r="U8047" s="24">
        <v>262970</v>
      </c>
      <c r="V8047" s="24">
        <v>460198</v>
      </c>
    </row>
    <row r="8048" spans="1:22" x14ac:dyDescent="0.3">
      <c r="B8048" s="54" t="s">
        <v>620</v>
      </c>
      <c r="C8048" t="s">
        <v>611</v>
      </c>
      <c r="D8048" t="s">
        <v>169</v>
      </c>
      <c r="E8048" t="s">
        <v>571</v>
      </c>
      <c r="F8048" s="58" t="s">
        <v>377</v>
      </c>
      <c r="G8048" s="23">
        <v>3</v>
      </c>
      <c r="H8048" s="23" t="s">
        <v>31</v>
      </c>
      <c r="I8048" s="24">
        <v>84073</v>
      </c>
      <c r="J8048" s="24">
        <v>147128</v>
      </c>
      <c r="K8048" s="24">
        <v>114199</v>
      </c>
      <c r="L8048" s="24">
        <v>199848</v>
      </c>
      <c r="M8048" s="24">
        <v>144241</v>
      </c>
      <c r="N8048" s="24">
        <v>252422</v>
      </c>
      <c r="O8048" s="24">
        <v>189727</v>
      </c>
      <c r="P8048" s="24">
        <v>332023</v>
      </c>
      <c r="Q8048" s="24">
        <v>234727</v>
      </c>
      <c r="R8048" s="24">
        <v>410772</v>
      </c>
      <c r="S8048" s="24">
        <v>264186</v>
      </c>
      <c r="T8048" s="24">
        <v>462325</v>
      </c>
      <c r="U8048" s="24">
        <v>293212</v>
      </c>
      <c r="V8048" s="24">
        <v>513121</v>
      </c>
    </row>
    <row r="8049" spans="1:22" x14ac:dyDescent="0.3">
      <c r="B8049" s="54" t="s">
        <v>620</v>
      </c>
      <c r="C8049" t="s">
        <v>611</v>
      </c>
      <c r="D8049" t="s">
        <v>169</v>
      </c>
      <c r="E8049" t="s">
        <v>571</v>
      </c>
      <c r="F8049" s="58" t="s">
        <v>377</v>
      </c>
      <c r="G8049" s="23">
        <v>4</v>
      </c>
      <c r="H8049" s="23" t="s">
        <v>29</v>
      </c>
      <c r="I8049" s="24">
        <v>95235</v>
      </c>
      <c r="J8049" s="24">
        <v>152376</v>
      </c>
      <c r="K8049" s="24">
        <v>133329</v>
      </c>
      <c r="L8049" s="24">
        <v>213327</v>
      </c>
      <c r="M8049" s="24">
        <v>171424</v>
      </c>
      <c r="N8049" s="24">
        <v>274278</v>
      </c>
      <c r="O8049" s="24">
        <v>228565</v>
      </c>
      <c r="P8049" s="24">
        <v>365704</v>
      </c>
      <c r="Q8049" s="24">
        <v>285706</v>
      </c>
      <c r="R8049" s="24">
        <v>457129</v>
      </c>
      <c r="S8049" s="24">
        <v>323800</v>
      </c>
      <c r="T8049" s="24">
        <v>518080</v>
      </c>
      <c r="U8049" s="24">
        <v>361894</v>
      </c>
      <c r="V8049" s="24">
        <v>579031</v>
      </c>
    </row>
    <row r="8050" spans="1:22" hidden="1" x14ac:dyDescent="0.3">
      <c r="A8050" s="55"/>
      <c r="B8050" s="55">
        <v>2023</v>
      </c>
      <c r="C8050" s="55" t="s">
        <v>551</v>
      </c>
      <c r="D8050" t="s">
        <v>160</v>
      </c>
      <c r="E8050" s="55" t="s">
        <v>528</v>
      </c>
      <c r="F8050" s="55" t="s">
        <v>435</v>
      </c>
      <c r="G8050" s="23">
        <v>1</v>
      </c>
      <c r="H8050" s="23" t="s">
        <v>14</v>
      </c>
      <c r="I8050" s="24">
        <v>100880</v>
      </c>
      <c r="J8050" s="24">
        <v>176540</v>
      </c>
      <c r="K8050" s="24">
        <v>131120</v>
      </c>
      <c r="L8050" s="24">
        <v>229459</v>
      </c>
      <c r="M8050" s="24">
        <v>156840</v>
      </c>
      <c r="N8050" s="24">
        <v>274470</v>
      </c>
      <c r="O8050" s="24">
        <v>187236</v>
      </c>
      <c r="P8050" s="24">
        <v>327663</v>
      </c>
      <c r="Q8050" s="24">
        <v>221064</v>
      </c>
      <c r="R8050" s="24">
        <v>386862</v>
      </c>
      <c r="S8050" s="24">
        <v>242576</v>
      </c>
      <c r="T8050" s="24">
        <v>424509</v>
      </c>
      <c r="U8050" s="24">
        <v>262881</v>
      </c>
      <c r="V8050" s="24">
        <v>460042</v>
      </c>
    </row>
    <row r="8051" spans="1:22" hidden="1" x14ac:dyDescent="0.3">
      <c r="A8051" s="55"/>
      <c r="B8051" s="55">
        <v>2023</v>
      </c>
      <c r="C8051" s="55" t="s">
        <v>551</v>
      </c>
      <c r="D8051" t="s">
        <v>160</v>
      </c>
      <c r="E8051" s="55" t="s">
        <v>528</v>
      </c>
      <c r="F8051" s="55" t="s">
        <v>435</v>
      </c>
      <c r="G8051" s="23">
        <v>2</v>
      </c>
      <c r="H8051" s="23" t="s">
        <v>30</v>
      </c>
      <c r="I8051" s="24">
        <v>83721</v>
      </c>
      <c r="J8051" s="24">
        <v>146511</v>
      </c>
      <c r="K8051" s="24">
        <v>111701</v>
      </c>
      <c r="L8051" s="24">
        <v>195477</v>
      </c>
      <c r="M8051" s="24">
        <v>137798</v>
      </c>
      <c r="N8051" s="24">
        <v>241146</v>
      </c>
      <c r="O8051" s="24">
        <v>173695</v>
      </c>
      <c r="P8051" s="24">
        <v>303966</v>
      </c>
      <c r="Q8051" s="24">
        <v>210288</v>
      </c>
      <c r="R8051" s="24">
        <v>368005</v>
      </c>
      <c r="S8051" s="24">
        <v>232275</v>
      </c>
      <c r="T8051" s="24">
        <v>406481</v>
      </c>
      <c r="U8051" s="24">
        <v>252891</v>
      </c>
      <c r="V8051" s="24">
        <v>442560</v>
      </c>
    </row>
    <row r="8052" spans="1:22" hidden="1" x14ac:dyDescent="0.3">
      <c r="A8052" s="55"/>
      <c r="B8052" s="55">
        <v>2023</v>
      </c>
      <c r="C8052" s="55" t="s">
        <v>551</v>
      </c>
      <c r="D8052" t="s">
        <v>160</v>
      </c>
      <c r="E8052" s="55" t="s">
        <v>528</v>
      </c>
      <c r="F8052" s="55" t="s">
        <v>435</v>
      </c>
      <c r="G8052" s="23">
        <v>3</v>
      </c>
      <c r="H8052" s="23" t="s">
        <v>31</v>
      </c>
      <c r="I8052" s="24">
        <v>76705</v>
      </c>
      <c r="J8052" s="24">
        <v>134235</v>
      </c>
      <c r="K8052" s="24">
        <v>105836</v>
      </c>
      <c r="L8052" s="24">
        <v>185213</v>
      </c>
      <c r="M8052" s="24">
        <v>134084</v>
      </c>
      <c r="N8052" s="24">
        <v>234647</v>
      </c>
      <c r="O8052" s="24">
        <v>174790</v>
      </c>
      <c r="P8052" s="24">
        <v>305882</v>
      </c>
      <c r="Q8052" s="24">
        <v>217659</v>
      </c>
      <c r="R8052" s="24">
        <v>380903</v>
      </c>
      <c r="S8052" s="24">
        <v>244796</v>
      </c>
      <c r="T8052" s="24">
        <v>428393</v>
      </c>
      <c r="U8052" s="24">
        <v>271490</v>
      </c>
      <c r="V8052" s="24">
        <v>475108</v>
      </c>
    </row>
    <row r="8053" spans="1:22" hidden="1" x14ac:dyDescent="0.3">
      <c r="A8053" s="55"/>
      <c r="B8053" s="55">
        <v>2023</v>
      </c>
      <c r="C8053" s="55" t="s">
        <v>551</v>
      </c>
      <c r="D8053" t="s">
        <v>160</v>
      </c>
      <c r="E8053" s="55" t="s">
        <v>528</v>
      </c>
      <c r="F8053" s="55" t="s">
        <v>435</v>
      </c>
      <c r="G8053" s="23">
        <v>4</v>
      </c>
      <c r="H8053" s="23" t="s">
        <v>29</v>
      </c>
      <c r="I8053" s="24">
        <v>86957</v>
      </c>
      <c r="J8053" s="24">
        <v>139132</v>
      </c>
      <c r="K8053" s="24">
        <v>121740</v>
      </c>
      <c r="L8053" s="24">
        <v>194784</v>
      </c>
      <c r="M8053" s="24">
        <v>156523</v>
      </c>
      <c r="N8053" s="24">
        <v>250437</v>
      </c>
      <c r="O8053" s="24">
        <v>208697</v>
      </c>
      <c r="P8053" s="24">
        <v>333916</v>
      </c>
      <c r="Q8053" s="24">
        <v>260872</v>
      </c>
      <c r="R8053" s="24">
        <v>417395</v>
      </c>
      <c r="S8053" s="24">
        <v>295655</v>
      </c>
      <c r="T8053" s="24">
        <v>473047</v>
      </c>
      <c r="U8053" s="24">
        <v>330438</v>
      </c>
      <c r="V8053" s="24">
        <v>528700</v>
      </c>
    </row>
    <row r="8054" spans="1:22" x14ac:dyDescent="0.3">
      <c r="B8054" s="54" t="s">
        <v>620</v>
      </c>
      <c r="C8054" t="s">
        <v>608</v>
      </c>
      <c r="D8054" t="s">
        <v>160</v>
      </c>
      <c r="E8054" t="s">
        <v>556</v>
      </c>
      <c r="F8054" s="58" t="s">
        <v>435</v>
      </c>
      <c r="G8054" s="23">
        <v>1</v>
      </c>
      <c r="H8054" s="23" t="s">
        <v>14</v>
      </c>
      <c r="I8054" s="24">
        <v>102438</v>
      </c>
      <c r="J8054" s="24">
        <v>179267</v>
      </c>
      <c r="K8054" s="24">
        <v>132958</v>
      </c>
      <c r="L8054" s="24">
        <v>232676</v>
      </c>
      <c r="M8054" s="24">
        <v>159443</v>
      </c>
      <c r="N8054" s="24">
        <v>279024</v>
      </c>
      <c r="O8054" s="24">
        <v>190703</v>
      </c>
      <c r="P8054" s="24">
        <v>333731</v>
      </c>
      <c r="Q8054" s="24">
        <v>225011</v>
      </c>
      <c r="R8054" s="24">
        <v>393770</v>
      </c>
      <c r="S8054" s="24">
        <v>246820</v>
      </c>
      <c r="T8054" s="24">
        <v>431935</v>
      </c>
      <c r="U8054" s="24">
        <v>266610</v>
      </c>
      <c r="V8054" s="24">
        <v>466567</v>
      </c>
    </row>
    <row r="8055" spans="1:22" x14ac:dyDescent="0.3">
      <c r="B8055" s="54" t="s">
        <v>620</v>
      </c>
      <c r="C8055" t="s">
        <v>608</v>
      </c>
      <c r="D8055" t="s">
        <v>160</v>
      </c>
      <c r="E8055" t="s">
        <v>556</v>
      </c>
      <c r="F8055" s="58" t="s">
        <v>435</v>
      </c>
      <c r="G8055" s="23">
        <v>2</v>
      </c>
      <c r="H8055" s="23" t="s">
        <v>30</v>
      </c>
      <c r="I8055" s="24">
        <v>88330</v>
      </c>
      <c r="J8055" s="24">
        <v>154577</v>
      </c>
      <c r="K8055" s="24">
        <v>116111</v>
      </c>
      <c r="L8055" s="24">
        <v>203195</v>
      </c>
      <c r="M8055" s="24">
        <v>141518</v>
      </c>
      <c r="N8055" s="24">
        <v>247656</v>
      </c>
      <c r="O8055" s="24">
        <v>174275</v>
      </c>
      <c r="P8055" s="24">
        <v>304981</v>
      </c>
      <c r="Q8055" s="24">
        <v>207671</v>
      </c>
      <c r="R8055" s="24">
        <v>363424</v>
      </c>
      <c r="S8055" s="24">
        <v>229508</v>
      </c>
      <c r="T8055" s="24">
        <v>401639</v>
      </c>
      <c r="U8055" s="24">
        <v>249587</v>
      </c>
      <c r="V8055" s="24">
        <v>436778</v>
      </c>
    </row>
    <row r="8056" spans="1:22" x14ac:dyDescent="0.3">
      <c r="B8056" s="54" t="s">
        <v>620</v>
      </c>
      <c r="C8056" t="s">
        <v>608</v>
      </c>
      <c r="D8056" t="s">
        <v>160</v>
      </c>
      <c r="E8056" t="s">
        <v>556</v>
      </c>
      <c r="F8056" s="58" t="s">
        <v>435</v>
      </c>
      <c r="G8056" s="23">
        <v>3</v>
      </c>
      <c r="H8056" s="23" t="s">
        <v>31</v>
      </c>
      <c r="I8056" s="24">
        <v>79534</v>
      </c>
      <c r="J8056" s="24">
        <v>139184</v>
      </c>
      <c r="K8056" s="24">
        <v>107993</v>
      </c>
      <c r="L8056" s="24">
        <v>188988</v>
      </c>
      <c r="M8056" s="24">
        <v>136373</v>
      </c>
      <c r="N8056" s="24">
        <v>238654</v>
      </c>
      <c r="O8056" s="24">
        <v>179348</v>
      </c>
      <c r="P8056" s="24">
        <v>313858</v>
      </c>
      <c r="Q8056" s="24">
        <v>221856</v>
      </c>
      <c r="R8056" s="24">
        <v>388248</v>
      </c>
      <c r="S8056" s="24">
        <v>249678</v>
      </c>
      <c r="T8056" s="24">
        <v>436936</v>
      </c>
      <c r="U8056" s="24">
        <v>277085</v>
      </c>
      <c r="V8056" s="24">
        <v>484899</v>
      </c>
    </row>
    <row r="8057" spans="1:22" x14ac:dyDescent="0.3">
      <c r="B8057" s="54" t="s">
        <v>620</v>
      </c>
      <c r="C8057" t="s">
        <v>608</v>
      </c>
      <c r="D8057" t="s">
        <v>160</v>
      </c>
      <c r="E8057" t="s">
        <v>556</v>
      </c>
      <c r="F8057" s="58" t="s">
        <v>435</v>
      </c>
      <c r="G8057" s="23">
        <v>4</v>
      </c>
      <c r="H8057" s="23" t="s">
        <v>29</v>
      </c>
      <c r="I8057" s="24">
        <v>90375</v>
      </c>
      <c r="J8057" s="24">
        <v>144599</v>
      </c>
      <c r="K8057" s="24">
        <v>126524</v>
      </c>
      <c r="L8057" s="24">
        <v>202439</v>
      </c>
      <c r="M8057" s="24">
        <v>162674</v>
      </c>
      <c r="N8057" s="24">
        <v>260279</v>
      </c>
      <c r="O8057" s="24">
        <v>216899</v>
      </c>
      <c r="P8057" s="24">
        <v>347039</v>
      </c>
      <c r="Q8057" s="24">
        <v>271124</v>
      </c>
      <c r="R8057" s="24">
        <v>433798</v>
      </c>
      <c r="S8057" s="24">
        <v>307274</v>
      </c>
      <c r="T8057" s="24">
        <v>491638</v>
      </c>
      <c r="U8057" s="24">
        <v>343424</v>
      </c>
      <c r="V8057" s="24">
        <v>549478</v>
      </c>
    </row>
    <row r="8058" spans="1:22" hidden="1" x14ac:dyDescent="0.3">
      <c r="A8058" s="55"/>
      <c r="B8058" s="55">
        <v>2023</v>
      </c>
      <c r="C8058" s="55" t="s">
        <v>551</v>
      </c>
      <c r="D8058" t="s">
        <v>141</v>
      </c>
      <c r="E8058" s="55" t="s">
        <v>552</v>
      </c>
      <c r="F8058" s="55" t="s">
        <v>466</v>
      </c>
      <c r="G8058" s="23">
        <v>1</v>
      </c>
      <c r="H8058" s="23" t="s">
        <v>14</v>
      </c>
      <c r="I8058" s="24">
        <v>100468</v>
      </c>
      <c r="J8058" s="24">
        <v>175818</v>
      </c>
      <c r="K8058" s="24">
        <v>130202</v>
      </c>
      <c r="L8058" s="24">
        <v>227854</v>
      </c>
      <c r="M8058" s="24">
        <v>155410</v>
      </c>
      <c r="N8058" s="24">
        <v>271968</v>
      </c>
      <c r="O8058" s="24">
        <v>185068</v>
      </c>
      <c r="P8058" s="24">
        <v>323870</v>
      </c>
      <c r="Q8058" s="24">
        <v>218179</v>
      </c>
      <c r="R8058" s="24">
        <v>381813</v>
      </c>
      <c r="S8058" s="24">
        <v>239272</v>
      </c>
      <c r="T8058" s="24">
        <v>418727</v>
      </c>
      <c r="U8058" s="24">
        <v>259054</v>
      </c>
      <c r="V8058" s="24">
        <v>453344</v>
      </c>
    </row>
    <row r="8059" spans="1:22" hidden="1" x14ac:dyDescent="0.3">
      <c r="A8059" s="55"/>
      <c r="B8059" s="55">
        <v>2023</v>
      </c>
      <c r="C8059" s="55" t="s">
        <v>551</v>
      </c>
      <c r="D8059" t="s">
        <v>141</v>
      </c>
      <c r="E8059" s="55" t="s">
        <v>552</v>
      </c>
      <c r="F8059" s="55" t="s">
        <v>466</v>
      </c>
      <c r="G8059" s="23">
        <v>2</v>
      </c>
      <c r="H8059" s="23" t="s">
        <v>30</v>
      </c>
      <c r="I8059" s="24">
        <v>85440</v>
      </c>
      <c r="J8059" s="24">
        <v>149519</v>
      </c>
      <c r="K8059" s="24">
        <v>113196</v>
      </c>
      <c r="L8059" s="24">
        <v>198092</v>
      </c>
      <c r="M8059" s="24">
        <v>138733</v>
      </c>
      <c r="N8059" s="24">
        <v>242783</v>
      </c>
      <c r="O8059" s="24">
        <v>173209</v>
      </c>
      <c r="P8059" s="24">
        <v>303115</v>
      </c>
      <c r="Q8059" s="24">
        <v>208741</v>
      </c>
      <c r="R8059" s="24">
        <v>365298</v>
      </c>
      <c r="S8059" s="24">
        <v>230250</v>
      </c>
      <c r="T8059" s="24">
        <v>402938</v>
      </c>
      <c r="U8059" s="24">
        <v>250305</v>
      </c>
      <c r="V8059" s="24">
        <v>438034</v>
      </c>
    </row>
    <row r="8060" spans="1:22" hidden="1" x14ac:dyDescent="0.3">
      <c r="A8060" s="55"/>
      <c r="B8060" s="55">
        <v>2023</v>
      </c>
      <c r="C8060" s="55" t="s">
        <v>551</v>
      </c>
      <c r="D8060" t="s">
        <v>141</v>
      </c>
      <c r="E8060" s="55" t="s">
        <v>552</v>
      </c>
      <c r="F8060" s="55" t="s">
        <v>466</v>
      </c>
      <c r="G8060" s="23">
        <v>3</v>
      </c>
      <c r="H8060" s="23" t="s">
        <v>31</v>
      </c>
      <c r="I8060" s="24">
        <v>79611</v>
      </c>
      <c r="J8060" s="24">
        <v>139318</v>
      </c>
      <c r="K8060" s="24">
        <v>110096</v>
      </c>
      <c r="L8060" s="24">
        <v>192668</v>
      </c>
      <c r="M8060" s="24">
        <v>139808</v>
      </c>
      <c r="N8060" s="24">
        <v>244665</v>
      </c>
      <c r="O8060" s="24">
        <v>182917</v>
      </c>
      <c r="P8060" s="24">
        <v>320105</v>
      </c>
      <c r="Q8060" s="24">
        <v>227921</v>
      </c>
      <c r="R8060" s="24">
        <v>398862</v>
      </c>
      <c r="S8060" s="24">
        <v>256661</v>
      </c>
      <c r="T8060" s="24">
        <v>449157</v>
      </c>
      <c r="U8060" s="24">
        <v>285012</v>
      </c>
      <c r="V8060" s="24">
        <v>498771</v>
      </c>
    </row>
    <row r="8061" spans="1:22" hidden="1" x14ac:dyDescent="0.3">
      <c r="A8061" s="55"/>
      <c r="B8061" s="55">
        <v>2023</v>
      </c>
      <c r="C8061" s="55" t="s">
        <v>551</v>
      </c>
      <c r="D8061" t="s">
        <v>141</v>
      </c>
      <c r="E8061" s="55" t="s">
        <v>552</v>
      </c>
      <c r="F8061" s="55" t="s">
        <v>466</v>
      </c>
      <c r="G8061" s="23">
        <v>4</v>
      </c>
      <c r="H8061" s="23" t="s">
        <v>29</v>
      </c>
      <c r="I8061" s="24">
        <v>86648</v>
      </c>
      <c r="J8061" s="24">
        <v>138637</v>
      </c>
      <c r="K8061" s="24">
        <v>121307</v>
      </c>
      <c r="L8061" s="24">
        <v>194092</v>
      </c>
      <c r="M8061" s="24">
        <v>155966</v>
      </c>
      <c r="N8061" s="24">
        <v>249546</v>
      </c>
      <c r="O8061" s="24">
        <v>207955</v>
      </c>
      <c r="P8061" s="24">
        <v>332728</v>
      </c>
      <c r="Q8061" s="24">
        <v>259944</v>
      </c>
      <c r="R8061" s="24">
        <v>415910</v>
      </c>
      <c r="S8061" s="24">
        <v>294603</v>
      </c>
      <c r="T8061" s="24">
        <v>471365</v>
      </c>
      <c r="U8061" s="24">
        <v>329262</v>
      </c>
      <c r="V8061" s="24">
        <v>526820</v>
      </c>
    </row>
    <row r="8062" spans="1:22" x14ac:dyDescent="0.3">
      <c r="B8062" s="54" t="s">
        <v>620</v>
      </c>
      <c r="C8062" t="s">
        <v>608</v>
      </c>
      <c r="D8062" t="s">
        <v>141</v>
      </c>
      <c r="E8062" t="s">
        <v>552</v>
      </c>
      <c r="F8062" s="58" t="s">
        <v>466</v>
      </c>
      <c r="G8062" s="23">
        <v>1</v>
      </c>
      <c r="H8062" s="23" t="s">
        <v>14</v>
      </c>
      <c r="I8062" s="24">
        <v>102587</v>
      </c>
      <c r="J8062" s="24">
        <v>179527</v>
      </c>
      <c r="K8062" s="24">
        <v>132766</v>
      </c>
      <c r="L8062" s="24">
        <v>232341</v>
      </c>
      <c r="M8062" s="24">
        <v>158959</v>
      </c>
      <c r="N8062" s="24">
        <v>278178</v>
      </c>
      <c r="O8062" s="24">
        <v>189744</v>
      </c>
      <c r="P8062" s="24">
        <v>332052</v>
      </c>
      <c r="Q8062" s="24">
        <v>223551</v>
      </c>
      <c r="R8062" s="24">
        <v>391215</v>
      </c>
      <c r="S8062" s="24">
        <v>245075</v>
      </c>
      <c r="T8062" s="24">
        <v>428882</v>
      </c>
      <c r="U8062" s="24">
        <v>264363</v>
      </c>
      <c r="V8062" s="24">
        <v>462635</v>
      </c>
    </row>
    <row r="8063" spans="1:22" x14ac:dyDescent="0.3">
      <c r="B8063" s="54" t="s">
        <v>620</v>
      </c>
      <c r="C8063" t="s">
        <v>608</v>
      </c>
      <c r="D8063" t="s">
        <v>141</v>
      </c>
      <c r="E8063" t="s">
        <v>552</v>
      </c>
      <c r="F8063" s="58" t="s">
        <v>466</v>
      </c>
      <c r="G8063" s="23">
        <v>2</v>
      </c>
      <c r="H8063" s="23" t="s">
        <v>30</v>
      </c>
      <c r="I8063" s="24">
        <v>90082</v>
      </c>
      <c r="J8063" s="24">
        <v>157643</v>
      </c>
      <c r="K8063" s="24">
        <v>117834</v>
      </c>
      <c r="L8063" s="24">
        <v>206210</v>
      </c>
      <c r="M8063" s="24">
        <v>143071</v>
      </c>
      <c r="N8063" s="24">
        <v>250374</v>
      </c>
      <c r="O8063" s="24">
        <v>175182</v>
      </c>
      <c r="P8063" s="24">
        <v>306568</v>
      </c>
      <c r="Q8063" s="24">
        <v>208181</v>
      </c>
      <c r="R8063" s="24">
        <v>364317</v>
      </c>
      <c r="S8063" s="24">
        <v>229815</v>
      </c>
      <c r="T8063" s="24">
        <v>402176</v>
      </c>
      <c r="U8063" s="24">
        <v>249545</v>
      </c>
      <c r="V8063" s="24">
        <v>436704</v>
      </c>
    </row>
    <row r="8064" spans="1:22" x14ac:dyDescent="0.3">
      <c r="B8064" s="54" t="s">
        <v>620</v>
      </c>
      <c r="C8064" t="s">
        <v>608</v>
      </c>
      <c r="D8064" t="s">
        <v>141</v>
      </c>
      <c r="E8064" t="s">
        <v>552</v>
      </c>
      <c r="F8064" s="58" t="s">
        <v>466</v>
      </c>
      <c r="G8064" s="23">
        <v>3</v>
      </c>
      <c r="H8064" s="23" t="s">
        <v>31</v>
      </c>
      <c r="I8064" s="24">
        <v>82994</v>
      </c>
      <c r="J8064" s="24">
        <v>145239</v>
      </c>
      <c r="K8064" s="24">
        <v>113219</v>
      </c>
      <c r="L8064" s="24">
        <v>198133</v>
      </c>
      <c r="M8064" s="24">
        <v>143373</v>
      </c>
      <c r="N8064" s="24">
        <v>250903</v>
      </c>
      <c r="O8064" s="24">
        <v>188963</v>
      </c>
      <c r="P8064" s="24">
        <v>330685</v>
      </c>
      <c r="Q8064" s="24">
        <v>234139</v>
      </c>
      <c r="R8064" s="24">
        <v>409744</v>
      </c>
      <c r="S8064" s="24">
        <v>263799</v>
      </c>
      <c r="T8064" s="24">
        <v>461648</v>
      </c>
      <c r="U8064" s="24">
        <v>293091</v>
      </c>
      <c r="V8064" s="24">
        <v>512909</v>
      </c>
    </row>
    <row r="8065" spans="1:22" x14ac:dyDescent="0.3">
      <c r="B8065" s="54" t="s">
        <v>620</v>
      </c>
      <c r="C8065" t="s">
        <v>608</v>
      </c>
      <c r="D8065" t="s">
        <v>141</v>
      </c>
      <c r="E8065" t="s">
        <v>552</v>
      </c>
      <c r="F8065" s="58" t="s">
        <v>466</v>
      </c>
      <c r="G8065" s="23">
        <v>4</v>
      </c>
      <c r="H8065" s="23" t="s">
        <v>29</v>
      </c>
      <c r="I8065" s="24">
        <v>90547</v>
      </c>
      <c r="J8065" s="24">
        <v>144874</v>
      </c>
      <c r="K8065" s="24">
        <v>126765</v>
      </c>
      <c r="L8065" s="24">
        <v>202824</v>
      </c>
      <c r="M8065" s="24">
        <v>162984</v>
      </c>
      <c r="N8065" s="24">
        <v>260774</v>
      </c>
      <c r="O8065" s="24">
        <v>217312</v>
      </c>
      <c r="P8065" s="24">
        <v>347699</v>
      </c>
      <c r="Q8065" s="24">
        <v>271640</v>
      </c>
      <c r="R8065" s="24">
        <v>434623</v>
      </c>
      <c r="S8065" s="24">
        <v>307858</v>
      </c>
      <c r="T8065" s="24">
        <v>492573</v>
      </c>
      <c r="U8065" s="24">
        <v>344077</v>
      </c>
      <c r="V8065" s="24">
        <v>550523</v>
      </c>
    </row>
    <row r="8066" spans="1:22" hidden="1" x14ac:dyDescent="0.3">
      <c r="A8066" s="55"/>
      <c r="B8066" s="55">
        <v>2023</v>
      </c>
      <c r="C8066" s="55" t="s">
        <v>533</v>
      </c>
      <c r="D8066" t="s">
        <v>150</v>
      </c>
      <c r="E8066" s="55" t="s">
        <v>535</v>
      </c>
      <c r="F8066" s="55" t="s">
        <v>394</v>
      </c>
      <c r="G8066" s="23">
        <v>1</v>
      </c>
      <c r="H8066" s="23" t="s">
        <v>14</v>
      </c>
      <c r="I8066" s="24">
        <v>122079</v>
      </c>
      <c r="J8066" s="24">
        <v>213638</v>
      </c>
      <c r="K8066" s="24">
        <v>158658</v>
      </c>
      <c r="L8066" s="24">
        <v>277651</v>
      </c>
      <c r="M8066" s="24">
        <v>189766</v>
      </c>
      <c r="N8066" s="24">
        <v>332091</v>
      </c>
      <c r="O8066" s="24">
        <v>226525</v>
      </c>
      <c r="P8066" s="24">
        <v>396419</v>
      </c>
      <c r="Q8066" s="24">
        <v>267439</v>
      </c>
      <c r="R8066" s="24">
        <v>468018</v>
      </c>
      <c r="S8066" s="24">
        <v>293459</v>
      </c>
      <c r="T8066" s="24">
        <v>513553</v>
      </c>
      <c r="U8066" s="24">
        <v>318012</v>
      </c>
      <c r="V8066" s="24">
        <v>556522</v>
      </c>
    </row>
    <row r="8067" spans="1:22" hidden="1" x14ac:dyDescent="0.3">
      <c r="A8067" s="55"/>
      <c r="B8067" s="55">
        <v>2023</v>
      </c>
      <c r="C8067" s="55" t="s">
        <v>533</v>
      </c>
      <c r="D8067" t="s">
        <v>150</v>
      </c>
      <c r="E8067" s="55" t="s">
        <v>535</v>
      </c>
      <c r="F8067" s="55" t="s">
        <v>394</v>
      </c>
      <c r="G8067" s="23">
        <v>2</v>
      </c>
      <c r="H8067" s="23" t="s">
        <v>30</v>
      </c>
      <c r="I8067" s="24">
        <v>101396</v>
      </c>
      <c r="J8067" s="24">
        <v>177442</v>
      </c>
      <c r="K8067" s="24">
        <v>135252</v>
      </c>
      <c r="L8067" s="24">
        <v>236690</v>
      </c>
      <c r="M8067" s="24">
        <v>166814</v>
      </c>
      <c r="N8067" s="24">
        <v>291924</v>
      </c>
      <c r="O8067" s="24">
        <v>210203</v>
      </c>
      <c r="P8067" s="24">
        <v>367856</v>
      </c>
      <c r="Q8067" s="24">
        <v>254450</v>
      </c>
      <c r="R8067" s="24">
        <v>445288</v>
      </c>
      <c r="S8067" s="24">
        <v>281042</v>
      </c>
      <c r="T8067" s="24">
        <v>491823</v>
      </c>
      <c r="U8067" s="24">
        <v>305972</v>
      </c>
      <c r="V8067" s="24">
        <v>535450</v>
      </c>
    </row>
    <row r="8068" spans="1:22" hidden="1" x14ac:dyDescent="0.3">
      <c r="A8068" s="55"/>
      <c r="B8068" s="55">
        <v>2023</v>
      </c>
      <c r="C8068" s="55" t="s">
        <v>533</v>
      </c>
      <c r="D8068" t="s">
        <v>150</v>
      </c>
      <c r="E8068" s="55" t="s">
        <v>535</v>
      </c>
      <c r="F8068" s="55" t="s">
        <v>394</v>
      </c>
      <c r="G8068" s="23">
        <v>3</v>
      </c>
      <c r="H8068" s="23" t="s">
        <v>31</v>
      </c>
      <c r="I8068" s="24">
        <v>92952</v>
      </c>
      <c r="J8068" s="24">
        <v>162666</v>
      </c>
      <c r="K8068" s="24">
        <v>128263</v>
      </c>
      <c r="L8068" s="24">
        <v>224460</v>
      </c>
      <c r="M8068" s="24">
        <v>162510</v>
      </c>
      <c r="N8068" s="24">
        <v>284392</v>
      </c>
      <c r="O8068" s="24">
        <v>211871</v>
      </c>
      <c r="P8068" s="24">
        <v>370775</v>
      </c>
      <c r="Q8068" s="24">
        <v>263841</v>
      </c>
      <c r="R8068" s="24">
        <v>461722</v>
      </c>
      <c r="S8068" s="24">
        <v>296749</v>
      </c>
      <c r="T8068" s="24">
        <v>519311</v>
      </c>
      <c r="U8068" s="24">
        <v>329123</v>
      </c>
      <c r="V8068" s="24">
        <v>575965</v>
      </c>
    </row>
    <row r="8069" spans="1:22" hidden="1" x14ac:dyDescent="0.3">
      <c r="A8069" s="55"/>
      <c r="B8069" s="55">
        <v>2023</v>
      </c>
      <c r="C8069" s="55" t="s">
        <v>533</v>
      </c>
      <c r="D8069" t="s">
        <v>150</v>
      </c>
      <c r="E8069" s="55" t="s">
        <v>535</v>
      </c>
      <c r="F8069" s="55" t="s">
        <v>394</v>
      </c>
      <c r="G8069" s="23">
        <v>4</v>
      </c>
      <c r="H8069" s="23" t="s">
        <v>29</v>
      </c>
      <c r="I8069" s="24">
        <v>105232</v>
      </c>
      <c r="J8069" s="24">
        <v>168371</v>
      </c>
      <c r="K8069" s="24">
        <v>147325</v>
      </c>
      <c r="L8069" s="24">
        <v>235720</v>
      </c>
      <c r="M8069" s="24">
        <v>189418</v>
      </c>
      <c r="N8069" s="24">
        <v>303068</v>
      </c>
      <c r="O8069" s="24">
        <v>252557</v>
      </c>
      <c r="P8069" s="24">
        <v>404091</v>
      </c>
      <c r="Q8069" s="24">
        <v>315696</v>
      </c>
      <c r="R8069" s="24">
        <v>505114</v>
      </c>
      <c r="S8069" s="24">
        <v>357789</v>
      </c>
      <c r="T8069" s="24">
        <v>572462</v>
      </c>
      <c r="U8069" s="24">
        <v>399882</v>
      </c>
      <c r="V8069" s="24">
        <v>639811</v>
      </c>
    </row>
    <row r="8070" spans="1:22" x14ac:dyDescent="0.3">
      <c r="B8070" s="54" t="s">
        <v>620</v>
      </c>
      <c r="C8070" t="s">
        <v>609</v>
      </c>
      <c r="D8070" t="s">
        <v>150</v>
      </c>
      <c r="E8070" t="s">
        <v>535</v>
      </c>
      <c r="F8070" s="58" t="s">
        <v>394</v>
      </c>
      <c r="G8070" s="23">
        <v>1</v>
      </c>
      <c r="H8070" s="23" t="s">
        <v>14</v>
      </c>
      <c r="I8070" s="24">
        <v>119356</v>
      </c>
      <c r="J8070" s="24">
        <v>208874</v>
      </c>
      <c r="K8070" s="24">
        <v>155013</v>
      </c>
      <c r="L8070" s="24">
        <v>271273</v>
      </c>
      <c r="M8070" s="24">
        <v>185954</v>
      </c>
      <c r="N8070" s="24">
        <v>325420</v>
      </c>
      <c r="O8070" s="24">
        <v>222508</v>
      </c>
      <c r="P8070" s="24">
        <v>389389</v>
      </c>
      <c r="Q8070" s="24">
        <v>262620</v>
      </c>
      <c r="R8070" s="24">
        <v>459584</v>
      </c>
      <c r="S8070" s="24">
        <v>288109</v>
      </c>
      <c r="T8070" s="24">
        <v>504191</v>
      </c>
      <c r="U8070" s="24">
        <v>311300</v>
      </c>
      <c r="V8070" s="24">
        <v>544775</v>
      </c>
    </row>
    <row r="8071" spans="1:22" x14ac:dyDescent="0.3">
      <c r="B8071" s="54" t="s">
        <v>620</v>
      </c>
      <c r="C8071" t="s">
        <v>609</v>
      </c>
      <c r="D8071" t="s">
        <v>150</v>
      </c>
      <c r="E8071" t="s">
        <v>535</v>
      </c>
      <c r="F8071" s="58" t="s">
        <v>394</v>
      </c>
      <c r="G8071" s="23">
        <v>2</v>
      </c>
      <c r="H8071" s="23" t="s">
        <v>30</v>
      </c>
      <c r="I8071" s="24">
        <v>102513</v>
      </c>
      <c r="J8071" s="24">
        <v>179397</v>
      </c>
      <c r="K8071" s="24">
        <v>134900</v>
      </c>
      <c r="L8071" s="24">
        <v>236075</v>
      </c>
      <c r="M8071" s="24">
        <v>164554</v>
      </c>
      <c r="N8071" s="24">
        <v>287970</v>
      </c>
      <c r="O8071" s="24">
        <v>202894</v>
      </c>
      <c r="P8071" s="24">
        <v>355065</v>
      </c>
      <c r="Q8071" s="24">
        <v>241917</v>
      </c>
      <c r="R8071" s="24">
        <v>423355</v>
      </c>
      <c r="S8071" s="24">
        <v>267420</v>
      </c>
      <c r="T8071" s="24">
        <v>467985</v>
      </c>
      <c r="U8071" s="24">
        <v>290910</v>
      </c>
      <c r="V8071" s="24">
        <v>509092</v>
      </c>
    </row>
    <row r="8072" spans="1:22" x14ac:dyDescent="0.3">
      <c r="B8072" s="54" t="s">
        <v>620</v>
      </c>
      <c r="C8072" t="s">
        <v>609</v>
      </c>
      <c r="D8072" t="s">
        <v>150</v>
      </c>
      <c r="E8072" t="s">
        <v>535</v>
      </c>
      <c r="F8072" s="58" t="s">
        <v>394</v>
      </c>
      <c r="G8072" s="23">
        <v>3</v>
      </c>
      <c r="H8072" s="23" t="s">
        <v>31</v>
      </c>
      <c r="I8072" s="24">
        <v>91835</v>
      </c>
      <c r="J8072" s="24">
        <v>160711</v>
      </c>
      <c r="K8072" s="24">
        <v>124564</v>
      </c>
      <c r="L8072" s="24">
        <v>217988</v>
      </c>
      <c r="M8072" s="24">
        <v>157199</v>
      </c>
      <c r="N8072" s="24">
        <v>275099</v>
      </c>
      <c r="O8072" s="24">
        <v>206634</v>
      </c>
      <c r="P8072" s="24">
        <v>361609</v>
      </c>
      <c r="Q8072" s="24">
        <v>255512</v>
      </c>
      <c r="R8072" s="24">
        <v>447146</v>
      </c>
      <c r="S8072" s="24">
        <v>287480</v>
      </c>
      <c r="T8072" s="24">
        <v>503090</v>
      </c>
      <c r="U8072" s="24">
        <v>318954</v>
      </c>
      <c r="V8072" s="24">
        <v>558169</v>
      </c>
    </row>
    <row r="8073" spans="1:22" x14ac:dyDescent="0.3">
      <c r="B8073" s="54" t="s">
        <v>620</v>
      </c>
      <c r="C8073" t="s">
        <v>609</v>
      </c>
      <c r="D8073" t="s">
        <v>150</v>
      </c>
      <c r="E8073" t="s">
        <v>535</v>
      </c>
      <c r="F8073" s="58" t="s">
        <v>394</v>
      </c>
      <c r="G8073" s="23">
        <v>4</v>
      </c>
      <c r="H8073" s="23" t="s">
        <v>29</v>
      </c>
      <c r="I8073" s="24">
        <v>105291</v>
      </c>
      <c r="J8073" s="24">
        <v>168465</v>
      </c>
      <c r="K8073" s="24">
        <v>147407</v>
      </c>
      <c r="L8073" s="24">
        <v>235851</v>
      </c>
      <c r="M8073" s="24">
        <v>189523</v>
      </c>
      <c r="N8073" s="24">
        <v>303237</v>
      </c>
      <c r="O8073" s="24">
        <v>252697</v>
      </c>
      <c r="P8073" s="24">
        <v>404316</v>
      </c>
      <c r="Q8073" s="24">
        <v>315872</v>
      </c>
      <c r="R8073" s="24">
        <v>505394</v>
      </c>
      <c r="S8073" s="24">
        <v>357988</v>
      </c>
      <c r="T8073" s="24">
        <v>572780</v>
      </c>
      <c r="U8073" s="24">
        <v>400104</v>
      </c>
      <c r="V8073" s="24">
        <v>640166</v>
      </c>
    </row>
    <row r="8074" spans="1:22" hidden="1" x14ac:dyDescent="0.3">
      <c r="A8074" s="55"/>
      <c r="B8074" s="55">
        <v>2023</v>
      </c>
      <c r="C8074" s="55" t="s">
        <v>567</v>
      </c>
      <c r="D8074" t="s">
        <v>176</v>
      </c>
      <c r="E8074" s="55" t="s">
        <v>572</v>
      </c>
      <c r="F8074" s="55" t="s">
        <v>523</v>
      </c>
      <c r="G8074" s="23">
        <v>1</v>
      </c>
      <c r="H8074" s="23" t="s">
        <v>14</v>
      </c>
      <c r="I8074" s="24">
        <v>105057</v>
      </c>
      <c r="J8074" s="24">
        <v>183850</v>
      </c>
      <c r="K8074" s="24">
        <v>136449</v>
      </c>
      <c r="L8074" s="24">
        <v>238786</v>
      </c>
      <c r="M8074" s="24">
        <v>163129</v>
      </c>
      <c r="N8074" s="24">
        <v>285476</v>
      </c>
      <c r="O8074" s="24">
        <v>194624</v>
      </c>
      <c r="P8074" s="24">
        <v>340592</v>
      </c>
      <c r="Q8074" s="24">
        <v>229702</v>
      </c>
      <c r="R8074" s="24">
        <v>401979</v>
      </c>
      <c r="S8074" s="24">
        <v>252019</v>
      </c>
      <c r="T8074" s="24">
        <v>441033</v>
      </c>
      <c r="U8074" s="24">
        <v>273050</v>
      </c>
      <c r="V8074" s="24">
        <v>477838</v>
      </c>
    </row>
    <row r="8075" spans="1:22" hidden="1" x14ac:dyDescent="0.3">
      <c r="A8075" s="55"/>
      <c r="B8075" s="55">
        <v>2023</v>
      </c>
      <c r="C8075" s="55" t="s">
        <v>567</v>
      </c>
      <c r="D8075" t="s">
        <v>176</v>
      </c>
      <c r="E8075" s="55" t="s">
        <v>572</v>
      </c>
      <c r="F8075" s="55" t="s">
        <v>523</v>
      </c>
      <c r="G8075" s="23">
        <v>2</v>
      </c>
      <c r="H8075" s="23" t="s">
        <v>30</v>
      </c>
      <c r="I8075" s="24">
        <v>87722</v>
      </c>
      <c r="J8075" s="24">
        <v>153514</v>
      </c>
      <c r="K8075" s="24">
        <v>116833</v>
      </c>
      <c r="L8075" s="24">
        <v>204458</v>
      </c>
      <c r="M8075" s="24">
        <v>143892</v>
      </c>
      <c r="N8075" s="24">
        <v>251811</v>
      </c>
      <c r="O8075" s="24">
        <v>180944</v>
      </c>
      <c r="P8075" s="24">
        <v>316653</v>
      </c>
      <c r="Q8075" s="24">
        <v>218816</v>
      </c>
      <c r="R8075" s="24">
        <v>382929</v>
      </c>
      <c r="S8075" s="24">
        <v>241613</v>
      </c>
      <c r="T8075" s="24">
        <v>422822</v>
      </c>
      <c r="U8075" s="24">
        <v>262959</v>
      </c>
      <c r="V8075" s="24">
        <v>460178</v>
      </c>
    </row>
    <row r="8076" spans="1:22" hidden="1" x14ac:dyDescent="0.3">
      <c r="A8076" s="55"/>
      <c r="B8076" s="55">
        <v>2023</v>
      </c>
      <c r="C8076" s="55" t="s">
        <v>567</v>
      </c>
      <c r="D8076" t="s">
        <v>176</v>
      </c>
      <c r="E8076" s="55" t="s">
        <v>572</v>
      </c>
      <c r="F8076" s="55" t="s">
        <v>523</v>
      </c>
      <c r="G8076" s="23">
        <v>3</v>
      </c>
      <c r="H8076" s="23" t="s">
        <v>31</v>
      </c>
      <c r="I8076" s="24">
        <v>80717</v>
      </c>
      <c r="J8076" s="24">
        <v>141256</v>
      </c>
      <c r="K8076" s="24">
        <v>111437</v>
      </c>
      <c r="L8076" s="24">
        <v>195015</v>
      </c>
      <c r="M8076" s="24">
        <v>141265</v>
      </c>
      <c r="N8076" s="24">
        <v>247214</v>
      </c>
      <c r="O8076" s="24">
        <v>184323</v>
      </c>
      <c r="P8076" s="24">
        <v>322566</v>
      </c>
      <c r="Q8076" s="24">
        <v>229568</v>
      </c>
      <c r="R8076" s="24">
        <v>401744</v>
      </c>
      <c r="S8076" s="24">
        <v>258274</v>
      </c>
      <c r="T8076" s="24">
        <v>451979</v>
      </c>
      <c r="U8076" s="24">
        <v>286532</v>
      </c>
      <c r="V8076" s="24">
        <v>501431</v>
      </c>
    </row>
    <row r="8077" spans="1:22" hidden="1" x14ac:dyDescent="0.3">
      <c r="A8077" s="55"/>
      <c r="B8077" s="55">
        <v>2023</v>
      </c>
      <c r="C8077" s="55" t="s">
        <v>567</v>
      </c>
      <c r="D8077" t="s">
        <v>176</v>
      </c>
      <c r="E8077" s="55" t="s">
        <v>572</v>
      </c>
      <c r="F8077" s="55" t="s">
        <v>523</v>
      </c>
      <c r="G8077" s="23">
        <v>4</v>
      </c>
      <c r="H8077" s="23" t="s">
        <v>29</v>
      </c>
      <c r="I8077" s="24">
        <v>90570</v>
      </c>
      <c r="J8077" s="24">
        <v>144911</v>
      </c>
      <c r="K8077" s="24">
        <v>126797</v>
      </c>
      <c r="L8077" s="24">
        <v>202876</v>
      </c>
      <c r="M8077" s="24">
        <v>163025</v>
      </c>
      <c r="N8077" s="24">
        <v>260840</v>
      </c>
      <c r="O8077" s="24">
        <v>217367</v>
      </c>
      <c r="P8077" s="24">
        <v>347787</v>
      </c>
      <c r="Q8077" s="24">
        <v>271709</v>
      </c>
      <c r="R8077" s="24">
        <v>434734</v>
      </c>
      <c r="S8077" s="24">
        <v>307937</v>
      </c>
      <c r="T8077" s="24">
        <v>492699</v>
      </c>
      <c r="U8077" s="24">
        <v>344164</v>
      </c>
      <c r="V8077" s="24">
        <v>550663</v>
      </c>
    </row>
    <row r="8078" spans="1:22" x14ac:dyDescent="0.3">
      <c r="B8078" s="54" t="s">
        <v>620</v>
      </c>
      <c r="C8078" t="s">
        <v>611</v>
      </c>
      <c r="D8078" t="s">
        <v>176</v>
      </c>
      <c r="E8078" t="s">
        <v>572</v>
      </c>
      <c r="F8078" s="58" t="s">
        <v>523</v>
      </c>
      <c r="G8078" s="23">
        <v>1</v>
      </c>
      <c r="H8078" s="23" t="s">
        <v>14</v>
      </c>
      <c r="I8078" s="24">
        <v>105999</v>
      </c>
      <c r="J8078" s="24">
        <v>185498</v>
      </c>
      <c r="K8078" s="24">
        <v>137498</v>
      </c>
      <c r="L8078" s="24">
        <v>240621</v>
      </c>
      <c r="M8078" s="24">
        <v>164832</v>
      </c>
      <c r="N8078" s="24">
        <v>288457</v>
      </c>
      <c r="O8078" s="24">
        <v>197069</v>
      </c>
      <c r="P8078" s="24">
        <v>344870</v>
      </c>
      <c r="Q8078" s="24">
        <v>232452</v>
      </c>
      <c r="R8078" s="24">
        <v>406791</v>
      </c>
      <c r="S8078" s="24">
        <v>254951</v>
      </c>
      <c r="T8078" s="24">
        <v>446165</v>
      </c>
      <c r="U8078" s="24">
        <v>275316</v>
      </c>
      <c r="V8078" s="24">
        <v>481802</v>
      </c>
    </row>
    <row r="8079" spans="1:22" x14ac:dyDescent="0.3">
      <c r="B8079" s="54" t="s">
        <v>620</v>
      </c>
      <c r="C8079" t="s">
        <v>611</v>
      </c>
      <c r="D8079" t="s">
        <v>176</v>
      </c>
      <c r="E8079" t="s">
        <v>572</v>
      </c>
      <c r="F8079" s="58" t="s">
        <v>523</v>
      </c>
      <c r="G8079" s="23">
        <v>2</v>
      </c>
      <c r="H8079" s="23" t="s">
        <v>30</v>
      </c>
      <c r="I8079" s="24">
        <v>91747</v>
      </c>
      <c r="J8079" s="24">
        <v>160557</v>
      </c>
      <c r="K8079" s="24">
        <v>120479</v>
      </c>
      <c r="L8079" s="24">
        <v>210839</v>
      </c>
      <c r="M8079" s="24">
        <v>146725</v>
      </c>
      <c r="N8079" s="24">
        <v>256768</v>
      </c>
      <c r="O8079" s="24">
        <v>180472</v>
      </c>
      <c r="P8079" s="24">
        <v>315827</v>
      </c>
      <c r="Q8079" s="24">
        <v>214934</v>
      </c>
      <c r="R8079" s="24">
        <v>376135</v>
      </c>
      <c r="S8079" s="24">
        <v>237481</v>
      </c>
      <c r="T8079" s="24">
        <v>415591</v>
      </c>
      <c r="U8079" s="24">
        <v>258177</v>
      </c>
      <c r="V8079" s="24">
        <v>451810</v>
      </c>
    </row>
    <row r="8080" spans="1:22" x14ac:dyDescent="0.3">
      <c r="B8080" s="54" t="s">
        <v>620</v>
      </c>
      <c r="C8080" t="s">
        <v>611</v>
      </c>
      <c r="D8080" t="s">
        <v>176</v>
      </c>
      <c r="E8080" t="s">
        <v>572</v>
      </c>
      <c r="F8080" s="58" t="s">
        <v>523</v>
      </c>
      <c r="G8080" s="23">
        <v>3</v>
      </c>
      <c r="H8080" s="23" t="s">
        <v>31</v>
      </c>
      <c r="I8080" s="24">
        <v>83012</v>
      </c>
      <c r="J8080" s="24">
        <v>145271</v>
      </c>
      <c r="K8080" s="24">
        <v>112829</v>
      </c>
      <c r="L8080" s="24">
        <v>197451</v>
      </c>
      <c r="M8080" s="24">
        <v>142565</v>
      </c>
      <c r="N8080" s="24">
        <v>249489</v>
      </c>
      <c r="O8080" s="24">
        <v>187578</v>
      </c>
      <c r="P8080" s="24">
        <v>328262</v>
      </c>
      <c r="Q8080" s="24">
        <v>232120</v>
      </c>
      <c r="R8080" s="24">
        <v>406211</v>
      </c>
      <c r="S8080" s="24">
        <v>261293</v>
      </c>
      <c r="T8080" s="24">
        <v>457262</v>
      </c>
      <c r="U8080" s="24">
        <v>290047</v>
      </c>
      <c r="V8080" s="24">
        <v>507581</v>
      </c>
    </row>
    <row r="8081" spans="1:22" x14ac:dyDescent="0.3">
      <c r="B8081" s="54" t="s">
        <v>620</v>
      </c>
      <c r="C8081" t="s">
        <v>611</v>
      </c>
      <c r="D8081" t="s">
        <v>176</v>
      </c>
      <c r="E8081" t="s">
        <v>572</v>
      </c>
      <c r="F8081" s="58" t="s">
        <v>523</v>
      </c>
      <c r="G8081" s="23">
        <v>4</v>
      </c>
      <c r="H8081" s="23" t="s">
        <v>29</v>
      </c>
      <c r="I8081" s="24">
        <v>93525</v>
      </c>
      <c r="J8081" s="24">
        <v>149640</v>
      </c>
      <c r="K8081" s="24">
        <v>130935</v>
      </c>
      <c r="L8081" s="24">
        <v>209496</v>
      </c>
      <c r="M8081" s="24">
        <v>168345</v>
      </c>
      <c r="N8081" s="24">
        <v>269352</v>
      </c>
      <c r="O8081" s="24">
        <v>224460</v>
      </c>
      <c r="P8081" s="24">
        <v>359136</v>
      </c>
      <c r="Q8081" s="24">
        <v>280575</v>
      </c>
      <c r="R8081" s="24">
        <v>448919</v>
      </c>
      <c r="S8081" s="24">
        <v>317985</v>
      </c>
      <c r="T8081" s="24">
        <v>508775</v>
      </c>
      <c r="U8081" s="24">
        <v>355395</v>
      </c>
      <c r="V8081" s="24">
        <v>568631</v>
      </c>
    </row>
    <row r="8082" spans="1:22" hidden="1" x14ac:dyDescent="0.3">
      <c r="A8082" s="55"/>
      <c r="B8082" s="55">
        <v>2023</v>
      </c>
      <c r="C8082" s="55" t="s">
        <v>538</v>
      </c>
      <c r="D8082" t="s">
        <v>108</v>
      </c>
      <c r="E8082" s="55" t="s">
        <v>541</v>
      </c>
      <c r="F8082" s="55" t="s">
        <v>522</v>
      </c>
      <c r="G8082" s="23">
        <v>1</v>
      </c>
      <c r="H8082" s="23" t="s">
        <v>14</v>
      </c>
      <c r="I8082" s="24">
        <v>126792</v>
      </c>
      <c r="J8082" s="24">
        <v>221886</v>
      </c>
      <c r="K8082" s="24">
        <v>164597</v>
      </c>
      <c r="L8082" s="24">
        <v>288044</v>
      </c>
      <c r="M8082" s="24">
        <v>196708</v>
      </c>
      <c r="N8082" s="24">
        <v>344238</v>
      </c>
      <c r="O8082" s="24">
        <v>234586</v>
      </c>
      <c r="P8082" s="24">
        <v>410525</v>
      </c>
      <c r="Q8082" s="24">
        <v>276796</v>
      </c>
      <c r="R8082" s="24">
        <v>484392</v>
      </c>
      <c r="S8082" s="24">
        <v>303658</v>
      </c>
      <c r="T8082" s="24">
        <v>531401</v>
      </c>
      <c r="U8082" s="24">
        <v>328945</v>
      </c>
      <c r="V8082" s="24">
        <v>575653</v>
      </c>
    </row>
    <row r="8083" spans="1:22" hidden="1" x14ac:dyDescent="0.3">
      <c r="A8083" s="55"/>
      <c r="B8083" s="55">
        <v>2023</v>
      </c>
      <c r="C8083" s="55" t="s">
        <v>538</v>
      </c>
      <c r="D8083" t="s">
        <v>108</v>
      </c>
      <c r="E8083" s="55" t="s">
        <v>541</v>
      </c>
      <c r="F8083" s="55" t="s">
        <v>522</v>
      </c>
      <c r="G8083" s="23">
        <v>2</v>
      </c>
      <c r="H8083" s="23" t="s">
        <v>30</v>
      </c>
      <c r="I8083" s="24">
        <v>106318</v>
      </c>
      <c r="J8083" s="24">
        <v>186056</v>
      </c>
      <c r="K8083" s="24">
        <v>141427</v>
      </c>
      <c r="L8083" s="24">
        <v>247497</v>
      </c>
      <c r="M8083" s="24">
        <v>173987</v>
      </c>
      <c r="N8083" s="24">
        <v>304477</v>
      </c>
      <c r="O8083" s="24">
        <v>218428</v>
      </c>
      <c r="P8083" s="24">
        <v>382249</v>
      </c>
      <c r="Q8083" s="24">
        <v>263938</v>
      </c>
      <c r="R8083" s="24">
        <v>461892</v>
      </c>
      <c r="S8083" s="24">
        <v>291367</v>
      </c>
      <c r="T8083" s="24">
        <v>509891</v>
      </c>
      <c r="U8083" s="24">
        <v>317025</v>
      </c>
      <c r="V8083" s="24">
        <v>554795</v>
      </c>
    </row>
    <row r="8084" spans="1:22" hidden="1" x14ac:dyDescent="0.3">
      <c r="A8084" s="55"/>
      <c r="B8084" s="55">
        <v>2023</v>
      </c>
      <c r="C8084" s="55" t="s">
        <v>538</v>
      </c>
      <c r="D8084" t="s">
        <v>108</v>
      </c>
      <c r="E8084" s="55" t="s">
        <v>541</v>
      </c>
      <c r="F8084" s="55" t="s">
        <v>522</v>
      </c>
      <c r="G8084" s="23">
        <v>3</v>
      </c>
      <c r="H8084" s="23" t="s">
        <v>31</v>
      </c>
      <c r="I8084" s="24">
        <v>98114</v>
      </c>
      <c r="J8084" s="24">
        <v>171700</v>
      </c>
      <c r="K8084" s="24">
        <v>135509</v>
      </c>
      <c r="L8084" s="24">
        <v>237141</v>
      </c>
      <c r="M8084" s="24">
        <v>171850</v>
      </c>
      <c r="N8084" s="24">
        <v>300738</v>
      </c>
      <c r="O8084" s="24">
        <v>224374</v>
      </c>
      <c r="P8084" s="24">
        <v>392654</v>
      </c>
      <c r="Q8084" s="24">
        <v>279479</v>
      </c>
      <c r="R8084" s="24">
        <v>489089</v>
      </c>
      <c r="S8084" s="24">
        <v>314495</v>
      </c>
      <c r="T8084" s="24">
        <v>550367</v>
      </c>
      <c r="U8084" s="24">
        <v>348982</v>
      </c>
      <c r="V8084" s="24">
        <v>610719</v>
      </c>
    </row>
    <row r="8085" spans="1:22" hidden="1" x14ac:dyDescent="0.3">
      <c r="A8085" s="55"/>
      <c r="B8085" s="55">
        <v>2023</v>
      </c>
      <c r="C8085" s="55" t="s">
        <v>538</v>
      </c>
      <c r="D8085" t="s">
        <v>108</v>
      </c>
      <c r="E8085" s="55" t="s">
        <v>541</v>
      </c>
      <c r="F8085" s="55" t="s">
        <v>522</v>
      </c>
      <c r="G8085" s="23">
        <v>4</v>
      </c>
      <c r="H8085" s="23" t="s">
        <v>29</v>
      </c>
      <c r="I8085" s="24">
        <v>109317</v>
      </c>
      <c r="J8085" s="24">
        <v>174908</v>
      </c>
      <c r="K8085" s="24">
        <v>153044</v>
      </c>
      <c r="L8085" s="24">
        <v>244871</v>
      </c>
      <c r="M8085" s="24">
        <v>196771</v>
      </c>
      <c r="N8085" s="24">
        <v>314834</v>
      </c>
      <c r="O8085" s="24">
        <v>262362</v>
      </c>
      <c r="P8085" s="24">
        <v>419779</v>
      </c>
      <c r="Q8085" s="24">
        <v>327952</v>
      </c>
      <c r="R8085" s="24">
        <v>524724</v>
      </c>
      <c r="S8085" s="24">
        <v>371679</v>
      </c>
      <c r="T8085" s="24">
        <v>594687</v>
      </c>
      <c r="U8085" s="24">
        <v>415406</v>
      </c>
      <c r="V8085" s="24">
        <v>664650</v>
      </c>
    </row>
    <row r="8086" spans="1:22" x14ac:dyDescent="0.3">
      <c r="B8086" s="54" t="s">
        <v>620</v>
      </c>
      <c r="C8086" t="s">
        <v>615</v>
      </c>
      <c r="D8086" t="s">
        <v>108</v>
      </c>
      <c r="E8086" t="s">
        <v>541</v>
      </c>
      <c r="F8086" s="58" t="s">
        <v>522</v>
      </c>
      <c r="G8086" s="23">
        <v>1</v>
      </c>
      <c r="H8086" s="23" t="s">
        <v>14</v>
      </c>
      <c r="I8086" s="24">
        <v>126570</v>
      </c>
      <c r="J8086" s="24">
        <v>221497</v>
      </c>
      <c r="K8086" s="24">
        <v>164214</v>
      </c>
      <c r="L8086" s="24">
        <v>287374</v>
      </c>
      <c r="M8086" s="24">
        <v>196881</v>
      </c>
      <c r="N8086" s="24">
        <v>344542</v>
      </c>
      <c r="O8086" s="24">
        <v>235417</v>
      </c>
      <c r="P8086" s="24">
        <v>411980</v>
      </c>
      <c r="Q8086" s="24">
        <v>277713</v>
      </c>
      <c r="R8086" s="24">
        <v>485998</v>
      </c>
      <c r="S8086" s="24">
        <v>304606</v>
      </c>
      <c r="T8086" s="24">
        <v>533060</v>
      </c>
      <c r="U8086" s="24">
        <v>328967</v>
      </c>
      <c r="V8086" s="24">
        <v>575692</v>
      </c>
    </row>
    <row r="8087" spans="1:22" x14ac:dyDescent="0.3">
      <c r="B8087" s="54" t="s">
        <v>620</v>
      </c>
      <c r="C8087" t="s">
        <v>615</v>
      </c>
      <c r="D8087" t="s">
        <v>108</v>
      </c>
      <c r="E8087" t="s">
        <v>541</v>
      </c>
      <c r="F8087" s="58" t="s">
        <v>522</v>
      </c>
      <c r="G8087" s="23">
        <v>2</v>
      </c>
      <c r="H8087" s="23" t="s">
        <v>30</v>
      </c>
      <c r="I8087" s="24">
        <v>109415</v>
      </c>
      <c r="J8087" s="24">
        <v>191477</v>
      </c>
      <c r="K8087" s="24">
        <v>143730</v>
      </c>
      <c r="L8087" s="24">
        <v>251528</v>
      </c>
      <c r="M8087" s="24">
        <v>175086</v>
      </c>
      <c r="N8087" s="24">
        <v>306401</v>
      </c>
      <c r="O8087" s="24">
        <v>215441</v>
      </c>
      <c r="P8087" s="24">
        <v>377023</v>
      </c>
      <c r="Q8087" s="24">
        <v>256629</v>
      </c>
      <c r="R8087" s="24">
        <v>449100</v>
      </c>
      <c r="S8087" s="24">
        <v>283570</v>
      </c>
      <c r="T8087" s="24">
        <v>496248</v>
      </c>
      <c r="U8087" s="24">
        <v>308315</v>
      </c>
      <c r="V8087" s="24">
        <v>539552</v>
      </c>
    </row>
    <row r="8088" spans="1:22" x14ac:dyDescent="0.3">
      <c r="B8088" s="54" t="s">
        <v>620</v>
      </c>
      <c r="C8088" t="s">
        <v>615</v>
      </c>
      <c r="D8088" t="s">
        <v>108</v>
      </c>
      <c r="E8088" t="s">
        <v>541</v>
      </c>
      <c r="F8088" s="58" t="s">
        <v>522</v>
      </c>
      <c r="G8088" s="23">
        <v>3</v>
      </c>
      <c r="H8088" s="23" t="s">
        <v>31</v>
      </c>
      <c r="I8088" s="24">
        <v>98841</v>
      </c>
      <c r="J8088" s="24">
        <v>172973</v>
      </c>
      <c r="K8088" s="24">
        <v>134300</v>
      </c>
      <c r="L8088" s="24">
        <v>235025</v>
      </c>
      <c r="M8088" s="24">
        <v>169662</v>
      </c>
      <c r="N8088" s="24">
        <v>296909</v>
      </c>
      <c r="O8088" s="24">
        <v>223196</v>
      </c>
      <c r="P8088" s="24">
        <v>390593</v>
      </c>
      <c r="Q8088" s="24">
        <v>276164</v>
      </c>
      <c r="R8088" s="24">
        <v>483287</v>
      </c>
      <c r="S8088" s="24">
        <v>310847</v>
      </c>
      <c r="T8088" s="24">
        <v>543982</v>
      </c>
      <c r="U8088" s="24">
        <v>345026</v>
      </c>
      <c r="V8088" s="24">
        <v>603796</v>
      </c>
    </row>
    <row r="8089" spans="1:22" x14ac:dyDescent="0.3">
      <c r="B8089" s="54" t="s">
        <v>620</v>
      </c>
      <c r="C8089" t="s">
        <v>615</v>
      </c>
      <c r="D8089" t="s">
        <v>108</v>
      </c>
      <c r="E8089" t="s">
        <v>541</v>
      </c>
      <c r="F8089" s="58" t="s">
        <v>522</v>
      </c>
      <c r="G8089" s="23">
        <v>4</v>
      </c>
      <c r="H8089" s="23" t="s">
        <v>29</v>
      </c>
      <c r="I8089" s="24">
        <v>111672</v>
      </c>
      <c r="J8089" s="24">
        <v>178675</v>
      </c>
      <c r="K8089" s="24">
        <v>156340</v>
      </c>
      <c r="L8089" s="24">
        <v>250145</v>
      </c>
      <c r="M8089" s="24">
        <v>201009</v>
      </c>
      <c r="N8089" s="24">
        <v>321614</v>
      </c>
      <c r="O8089" s="24">
        <v>268012</v>
      </c>
      <c r="P8089" s="24">
        <v>428819</v>
      </c>
      <c r="Q8089" s="24">
        <v>335015</v>
      </c>
      <c r="R8089" s="24">
        <v>536024</v>
      </c>
      <c r="S8089" s="24">
        <v>379684</v>
      </c>
      <c r="T8089" s="24">
        <v>607494</v>
      </c>
      <c r="U8089" s="24">
        <v>424352</v>
      </c>
      <c r="V8089" s="24">
        <v>678964</v>
      </c>
    </row>
    <row r="8090" spans="1:22" hidden="1" x14ac:dyDescent="0.3">
      <c r="A8090" s="55"/>
      <c r="B8090" s="55">
        <v>2023</v>
      </c>
      <c r="C8090" s="55" t="s">
        <v>551</v>
      </c>
      <c r="D8090" t="s">
        <v>148</v>
      </c>
      <c r="E8090" s="55" t="s">
        <v>554</v>
      </c>
      <c r="F8090" s="55" t="s">
        <v>450</v>
      </c>
      <c r="G8090" s="23">
        <v>1</v>
      </c>
      <c r="H8090" s="23" t="s">
        <v>14</v>
      </c>
      <c r="I8090" s="24">
        <v>102472</v>
      </c>
      <c r="J8090" s="24">
        <v>179326</v>
      </c>
      <c r="K8090" s="24">
        <v>132958</v>
      </c>
      <c r="L8090" s="24">
        <v>232677</v>
      </c>
      <c r="M8090" s="24">
        <v>158838</v>
      </c>
      <c r="N8090" s="24">
        <v>277967</v>
      </c>
      <c r="O8090" s="24">
        <v>189343</v>
      </c>
      <c r="P8090" s="24">
        <v>331350</v>
      </c>
      <c r="Q8090" s="24">
        <v>223355</v>
      </c>
      <c r="R8090" s="24">
        <v>390871</v>
      </c>
      <c r="S8090" s="24">
        <v>245007</v>
      </c>
      <c r="T8090" s="24">
        <v>428762</v>
      </c>
      <c r="U8090" s="24">
        <v>265366</v>
      </c>
      <c r="V8090" s="24">
        <v>464390</v>
      </c>
    </row>
    <row r="8091" spans="1:22" hidden="1" x14ac:dyDescent="0.3">
      <c r="A8091" s="55"/>
      <c r="B8091" s="55">
        <v>2023</v>
      </c>
      <c r="C8091" s="55" t="s">
        <v>551</v>
      </c>
      <c r="D8091" t="s">
        <v>148</v>
      </c>
      <c r="E8091" s="55" t="s">
        <v>554</v>
      </c>
      <c r="F8091" s="55" t="s">
        <v>450</v>
      </c>
      <c r="G8091" s="23">
        <v>2</v>
      </c>
      <c r="H8091" s="23" t="s">
        <v>30</v>
      </c>
      <c r="I8091" s="24">
        <v>86288</v>
      </c>
      <c r="J8091" s="24">
        <v>151004</v>
      </c>
      <c r="K8091" s="24">
        <v>114643</v>
      </c>
      <c r="L8091" s="24">
        <v>200626</v>
      </c>
      <c r="M8091" s="24">
        <v>140878</v>
      </c>
      <c r="N8091" s="24">
        <v>246537</v>
      </c>
      <c r="O8091" s="24">
        <v>176571</v>
      </c>
      <c r="P8091" s="24">
        <v>308999</v>
      </c>
      <c r="Q8091" s="24">
        <v>213191</v>
      </c>
      <c r="R8091" s="24">
        <v>373085</v>
      </c>
      <c r="S8091" s="24">
        <v>235290</v>
      </c>
      <c r="T8091" s="24">
        <v>411758</v>
      </c>
      <c r="U8091" s="24">
        <v>255944</v>
      </c>
      <c r="V8091" s="24">
        <v>447902</v>
      </c>
    </row>
    <row r="8092" spans="1:22" hidden="1" x14ac:dyDescent="0.3">
      <c r="A8092" s="55"/>
      <c r="B8092" s="55">
        <v>2023</v>
      </c>
      <c r="C8092" s="55" t="s">
        <v>551</v>
      </c>
      <c r="D8092" t="s">
        <v>148</v>
      </c>
      <c r="E8092" s="55" t="s">
        <v>554</v>
      </c>
      <c r="F8092" s="55" t="s">
        <v>450</v>
      </c>
      <c r="G8092" s="23">
        <v>3</v>
      </c>
      <c r="H8092" s="23" t="s">
        <v>31</v>
      </c>
      <c r="I8092" s="24">
        <v>79862</v>
      </c>
      <c r="J8092" s="24">
        <v>139758</v>
      </c>
      <c r="K8092" s="24">
        <v>110343</v>
      </c>
      <c r="L8092" s="24">
        <v>193100</v>
      </c>
      <c r="M8092" s="24">
        <v>139992</v>
      </c>
      <c r="N8092" s="24">
        <v>244985</v>
      </c>
      <c r="O8092" s="24">
        <v>182893</v>
      </c>
      <c r="P8092" s="24">
        <v>320062</v>
      </c>
      <c r="Q8092" s="24">
        <v>227835</v>
      </c>
      <c r="R8092" s="24">
        <v>398711</v>
      </c>
      <c r="S8092" s="24">
        <v>256436</v>
      </c>
      <c r="T8092" s="24">
        <v>448763</v>
      </c>
      <c r="U8092" s="24">
        <v>284619</v>
      </c>
      <c r="V8092" s="24">
        <v>498084</v>
      </c>
    </row>
    <row r="8093" spans="1:22" hidden="1" x14ac:dyDescent="0.3">
      <c r="A8093" s="55"/>
      <c r="B8093" s="55">
        <v>2023</v>
      </c>
      <c r="C8093" s="55" t="s">
        <v>551</v>
      </c>
      <c r="D8093" t="s">
        <v>148</v>
      </c>
      <c r="E8093" s="55" t="s">
        <v>554</v>
      </c>
      <c r="F8093" s="55" t="s">
        <v>450</v>
      </c>
      <c r="G8093" s="23">
        <v>4</v>
      </c>
      <c r="H8093" s="23" t="s">
        <v>29</v>
      </c>
      <c r="I8093" s="24">
        <v>88357</v>
      </c>
      <c r="J8093" s="24">
        <v>141372</v>
      </c>
      <c r="K8093" s="24">
        <v>123700</v>
      </c>
      <c r="L8093" s="24">
        <v>197921</v>
      </c>
      <c r="M8093" s="24">
        <v>159043</v>
      </c>
      <c r="N8093" s="24">
        <v>254469</v>
      </c>
      <c r="O8093" s="24">
        <v>212058</v>
      </c>
      <c r="P8093" s="24">
        <v>339293</v>
      </c>
      <c r="Q8093" s="24">
        <v>265072</v>
      </c>
      <c r="R8093" s="24">
        <v>424116</v>
      </c>
      <c r="S8093" s="24">
        <v>300415</v>
      </c>
      <c r="T8093" s="24">
        <v>480665</v>
      </c>
      <c r="U8093" s="24">
        <v>335758</v>
      </c>
      <c r="V8093" s="24">
        <v>537213</v>
      </c>
    </row>
    <row r="8094" spans="1:22" x14ac:dyDescent="0.3">
      <c r="B8094" s="54" t="s">
        <v>620</v>
      </c>
      <c r="C8094" t="s">
        <v>608</v>
      </c>
      <c r="D8094" t="s">
        <v>148</v>
      </c>
      <c r="E8094" t="s">
        <v>554</v>
      </c>
      <c r="F8094" s="58" t="s">
        <v>450</v>
      </c>
      <c r="G8094" s="23">
        <v>1</v>
      </c>
      <c r="H8094" s="23" t="s">
        <v>14</v>
      </c>
      <c r="I8094" s="24">
        <v>104005</v>
      </c>
      <c r="J8094" s="24">
        <v>182008</v>
      </c>
      <c r="K8094" s="24">
        <v>134750</v>
      </c>
      <c r="L8094" s="24">
        <v>235813</v>
      </c>
      <c r="M8094" s="24">
        <v>161433</v>
      </c>
      <c r="N8094" s="24">
        <v>282507</v>
      </c>
      <c r="O8094" s="24">
        <v>192845</v>
      </c>
      <c r="P8094" s="24">
        <v>337479</v>
      </c>
      <c r="Q8094" s="24">
        <v>227333</v>
      </c>
      <c r="R8094" s="24">
        <v>397833</v>
      </c>
      <c r="S8094" s="24">
        <v>249277</v>
      </c>
      <c r="T8094" s="24">
        <v>436235</v>
      </c>
      <c r="U8094" s="24">
        <v>269037</v>
      </c>
      <c r="V8094" s="24">
        <v>470815</v>
      </c>
    </row>
    <row r="8095" spans="1:22" x14ac:dyDescent="0.3">
      <c r="B8095" s="54" t="s">
        <v>620</v>
      </c>
      <c r="C8095" t="s">
        <v>608</v>
      </c>
      <c r="D8095" t="s">
        <v>148</v>
      </c>
      <c r="E8095" t="s">
        <v>554</v>
      </c>
      <c r="F8095" s="58" t="s">
        <v>450</v>
      </c>
      <c r="G8095" s="23">
        <v>2</v>
      </c>
      <c r="H8095" s="23" t="s">
        <v>30</v>
      </c>
      <c r="I8095" s="24">
        <v>90698</v>
      </c>
      <c r="J8095" s="24">
        <v>158721</v>
      </c>
      <c r="K8095" s="24">
        <v>118861</v>
      </c>
      <c r="L8095" s="24">
        <v>208007</v>
      </c>
      <c r="M8095" s="24">
        <v>144527</v>
      </c>
      <c r="N8095" s="24">
        <v>252922</v>
      </c>
      <c r="O8095" s="24">
        <v>177350</v>
      </c>
      <c r="P8095" s="24">
        <v>310363</v>
      </c>
      <c r="Q8095" s="24">
        <v>210978</v>
      </c>
      <c r="R8095" s="24">
        <v>369211</v>
      </c>
      <c r="S8095" s="24">
        <v>233002</v>
      </c>
      <c r="T8095" s="24">
        <v>407753</v>
      </c>
      <c r="U8095" s="24">
        <v>253151</v>
      </c>
      <c r="V8095" s="24">
        <v>443015</v>
      </c>
    </row>
    <row r="8096" spans="1:22" x14ac:dyDescent="0.3">
      <c r="B8096" s="54" t="s">
        <v>620</v>
      </c>
      <c r="C8096" t="s">
        <v>608</v>
      </c>
      <c r="D8096" t="s">
        <v>148</v>
      </c>
      <c r="E8096" t="s">
        <v>554</v>
      </c>
      <c r="F8096" s="58" t="s">
        <v>450</v>
      </c>
      <c r="G8096" s="23">
        <v>3</v>
      </c>
      <c r="H8096" s="23" t="s">
        <v>31</v>
      </c>
      <c r="I8096" s="24">
        <v>82846</v>
      </c>
      <c r="J8096" s="24">
        <v>144980</v>
      </c>
      <c r="K8096" s="24">
        <v>112821</v>
      </c>
      <c r="L8096" s="24">
        <v>197437</v>
      </c>
      <c r="M8096" s="24">
        <v>142721</v>
      </c>
      <c r="N8096" s="24">
        <v>249762</v>
      </c>
      <c r="O8096" s="24">
        <v>187952</v>
      </c>
      <c r="P8096" s="24">
        <v>328916</v>
      </c>
      <c r="Q8096" s="24">
        <v>232744</v>
      </c>
      <c r="R8096" s="24">
        <v>407302</v>
      </c>
      <c r="S8096" s="24">
        <v>262117</v>
      </c>
      <c r="T8096" s="24">
        <v>458705</v>
      </c>
      <c r="U8096" s="24">
        <v>291100</v>
      </c>
      <c r="V8096" s="24">
        <v>509425</v>
      </c>
    </row>
    <row r="8097" spans="1:22" x14ac:dyDescent="0.3">
      <c r="B8097" s="54" t="s">
        <v>620</v>
      </c>
      <c r="C8097" t="s">
        <v>608</v>
      </c>
      <c r="D8097" t="s">
        <v>148</v>
      </c>
      <c r="E8097" t="s">
        <v>554</v>
      </c>
      <c r="F8097" s="58" t="s">
        <v>450</v>
      </c>
      <c r="G8097" s="23">
        <v>4</v>
      </c>
      <c r="H8097" s="23" t="s">
        <v>29</v>
      </c>
      <c r="I8097" s="24">
        <v>91782</v>
      </c>
      <c r="J8097" s="24">
        <v>146852</v>
      </c>
      <c r="K8097" s="24">
        <v>128495</v>
      </c>
      <c r="L8097" s="24">
        <v>205592</v>
      </c>
      <c r="M8097" s="24">
        <v>165208</v>
      </c>
      <c r="N8097" s="24">
        <v>264333</v>
      </c>
      <c r="O8097" s="24">
        <v>220278</v>
      </c>
      <c r="P8097" s="24">
        <v>352444</v>
      </c>
      <c r="Q8097" s="24">
        <v>275347</v>
      </c>
      <c r="R8097" s="24">
        <v>440555</v>
      </c>
      <c r="S8097" s="24">
        <v>312060</v>
      </c>
      <c r="T8097" s="24">
        <v>499296</v>
      </c>
      <c r="U8097" s="24">
        <v>348773</v>
      </c>
      <c r="V8097" s="24">
        <v>558037</v>
      </c>
    </row>
    <row r="8098" spans="1:22" hidden="1" x14ac:dyDescent="0.3">
      <c r="A8098" s="55"/>
      <c r="B8098" s="55">
        <v>2023</v>
      </c>
      <c r="C8098" s="55" t="s">
        <v>533</v>
      </c>
      <c r="D8098" t="s">
        <v>180</v>
      </c>
      <c r="E8098" s="55" t="s">
        <v>537</v>
      </c>
      <c r="F8098" s="55" t="s">
        <v>418</v>
      </c>
      <c r="G8098" s="23">
        <v>1</v>
      </c>
      <c r="H8098" s="23" t="s">
        <v>14</v>
      </c>
      <c r="I8098" s="24">
        <v>128555</v>
      </c>
      <c r="J8098" s="24">
        <v>224971</v>
      </c>
      <c r="K8098" s="24">
        <v>166763</v>
      </c>
      <c r="L8098" s="24">
        <v>291835</v>
      </c>
      <c r="M8098" s="24">
        <v>199190</v>
      </c>
      <c r="N8098" s="24">
        <v>348582</v>
      </c>
      <c r="O8098" s="24">
        <v>237397</v>
      </c>
      <c r="P8098" s="24">
        <v>415446</v>
      </c>
      <c r="Q8098" s="24">
        <v>280009</v>
      </c>
      <c r="R8098" s="24">
        <v>490015</v>
      </c>
      <c r="S8098" s="24">
        <v>307138</v>
      </c>
      <c r="T8098" s="24">
        <v>537492</v>
      </c>
      <c r="U8098" s="24">
        <v>332636</v>
      </c>
      <c r="V8098" s="24">
        <v>582112</v>
      </c>
    </row>
    <row r="8099" spans="1:22" hidden="1" x14ac:dyDescent="0.3">
      <c r="A8099" s="55"/>
      <c r="B8099" s="55">
        <v>2023</v>
      </c>
      <c r="C8099" s="55" t="s">
        <v>533</v>
      </c>
      <c r="D8099" t="s">
        <v>180</v>
      </c>
      <c r="E8099" s="55" t="s">
        <v>537</v>
      </c>
      <c r="F8099" s="55" t="s">
        <v>418</v>
      </c>
      <c r="G8099" s="23">
        <v>2</v>
      </c>
      <c r="H8099" s="23" t="s">
        <v>30</v>
      </c>
      <c r="I8099" s="24">
        <v>108457</v>
      </c>
      <c r="J8099" s="24">
        <v>189799</v>
      </c>
      <c r="K8099" s="24">
        <v>144019</v>
      </c>
      <c r="L8099" s="24">
        <v>252033</v>
      </c>
      <c r="M8099" s="24">
        <v>176886</v>
      </c>
      <c r="N8099" s="24">
        <v>309551</v>
      </c>
      <c r="O8099" s="24">
        <v>221537</v>
      </c>
      <c r="P8099" s="24">
        <v>387689</v>
      </c>
      <c r="Q8099" s="24">
        <v>267387</v>
      </c>
      <c r="R8099" s="24">
        <v>467928</v>
      </c>
      <c r="S8099" s="24">
        <v>295073</v>
      </c>
      <c r="T8099" s="24">
        <v>516377</v>
      </c>
      <c r="U8099" s="24">
        <v>320935</v>
      </c>
      <c r="V8099" s="24">
        <v>561637</v>
      </c>
    </row>
    <row r="8100" spans="1:22" hidden="1" x14ac:dyDescent="0.3">
      <c r="A8100" s="55"/>
      <c r="B8100" s="55">
        <v>2023</v>
      </c>
      <c r="C8100" s="55" t="s">
        <v>533</v>
      </c>
      <c r="D8100" t="s">
        <v>180</v>
      </c>
      <c r="E8100" s="55" t="s">
        <v>537</v>
      </c>
      <c r="F8100" s="55" t="s">
        <v>418</v>
      </c>
      <c r="G8100" s="23">
        <v>3</v>
      </c>
      <c r="H8100" s="23" t="s">
        <v>31</v>
      </c>
      <c r="I8100" s="24">
        <v>100510</v>
      </c>
      <c r="J8100" s="24">
        <v>175893</v>
      </c>
      <c r="K8100" s="24">
        <v>138897</v>
      </c>
      <c r="L8100" s="24">
        <v>243070</v>
      </c>
      <c r="M8100" s="24">
        <v>176250</v>
      </c>
      <c r="N8100" s="24">
        <v>308438</v>
      </c>
      <c r="O8100" s="24">
        <v>230328</v>
      </c>
      <c r="P8100" s="24">
        <v>403074</v>
      </c>
      <c r="Q8100" s="24">
        <v>286940</v>
      </c>
      <c r="R8100" s="24">
        <v>502145</v>
      </c>
      <c r="S8100" s="24">
        <v>322992</v>
      </c>
      <c r="T8100" s="24">
        <v>565237</v>
      </c>
      <c r="U8100" s="24">
        <v>358525</v>
      </c>
      <c r="V8100" s="24">
        <v>627419</v>
      </c>
    </row>
    <row r="8101" spans="1:22" hidden="1" x14ac:dyDescent="0.3">
      <c r="A8101" s="55"/>
      <c r="B8101" s="55">
        <v>2023</v>
      </c>
      <c r="C8101" s="55" t="s">
        <v>533</v>
      </c>
      <c r="D8101" t="s">
        <v>180</v>
      </c>
      <c r="E8101" s="55" t="s">
        <v>537</v>
      </c>
      <c r="F8101" s="55" t="s">
        <v>418</v>
      </c>
      <c r="G8101" s="23">
        <v>4</v>
      </c>
      <c r="H8101" s="23" t="s">
        <v>29</v>
      </c>
      <c r="I8101" s="24">
        <v>110852</v>
      </c>
      <c r="J8101" s="24">
        <v>177363</v>
      </c>
      <c r="K8101" s="24">
        <v>155193</v>
      </c>
      <c r="L8101" s="24">
        <v>248309</v>
      </c>
      <c r="M8101" s="24">
        <v>199534</v>
      </c>
      <c r="N8101" s="24">
        <v>319254</v>
      </c>
      <c r="O8101" s="24">
        <v>266045</v>
      </c>
      <c r="P8101" s="24">
        <v>425672</v>
      </c>
      <c r="Q8101" s="24">
        <v>332556</v>
      </c>
      <c r="R8101" s="24">
        <v>532090</v>
      </c>
      <c r="S8101" s="24">
        <v>376897</v>
      </c>
      <c r="T8101" s="24">
        <v>603035</v>
      </c>
      <c r="U8101" s="24">
        <v>421238</v>
      </c>
      <c r="V8101" s="24">
        <v>673981</v>
      </c>
    </row>
    <row r="8102" spans="1:22" x14ac:dyDescent="0.3">
      <c r="B8102" s="54" t="s">
        <v>620</v>
      </c>
      <c r="C8102" t="s">
        <v>609</v>
      </c>
      <c r="D8102" t="s">
        <v>180</v>
      </c>
      <c r="E8102" t="s">
        <v>537</v>
      </c>
      <c r="F8102" s="58" t="s">
        <v>418</v>
      </c>
      <c r="G8102" s="23">
        <v>1</v>
      </c>
      <c r="H8102" s="23" t="s">
        <v>14</v>
      </c>
      <c r="I8102" s="24">
        <v>124049</v>
      </c>
      <c r="J8102" s="24">
        <v>217085</v>
      </c>
      <c r="K8102" s="24">
        <v>160875</v>
      </c>
      <c r="L8102" s="24">
        <v>281531</v>
      </c>
      <c r="M8102" s="24">
        <v>192832</v>
      </c>
      <c r="N8102" s="24">
        <v>337457</v>
      </c>
      <c r="O8102" s="24">
        <v>230509</v>
      </c>
      <c r="P8102" s="24">
        <v>403390</v>
      </c>
      <c r="Q8102" s="24">
        <v>271864</v>
      </c>
      <c r="R8102" s="24">
        <v>475763</v>
      </c>
      <c r="S8102" s="24">
        <v>298165</v>
      </c>
      <c r="T8102" s="24">
        <v>521789</v>
      </c>
      <c r="U8102" s="24">
        <v>321947</v>
      </c>
      <c r="V8102" s="24">
        <v>563406</v>
      </c>
    </row>
    <row r="8103" spans="1:22" x14ac:dyDescent="0.3">
      <c r="B8103" s="54" t="s">
        <v>620</v>
      </c>
      <c r="C8103" t="s">
        <v>609</v>
      </c>
      <c r="D8103" t="s">
        <v>180</v>
      </c>
      <c r="E8103" t="s">
        <v>537</v>
      </c>
      <c r="F8103" s="58" t="s">
        <v>418</v>
      </c>
      <c r="G8103" s="23">
        <v>2</v>
      </c>
      <c r="H8103" s="23" t="s">
        <v>30</v>
      </c>
      <c r="I8103" s="24">
        <v>107524</v>
      </c>
      <c r="J8103" s="24">
        <v>188167</v>
      </c>
      <c r="K8103" s="24">
        <v>141143</v>
      </c>
      <c r="L8103" s="24">
        <v>247000</v>
      </c>
      <c r="M8103" s="24">
        <v>171838</v>
      </c>
      <c r="N8103" s="24">
        <v>300716</v>
      </c>
      <c r="O8103" s="24">
        <v>211266</v>
      </c>
      <c r="P8103" s="24">
        <v>369716</v>
      </c>
      <c r="Q8103" s="24">
        <v>251554</v>
      </c>
      <c r="R8103" s="24">
        <v>440219</v>
      </c>
      <c r="S8103" s="24">
        <v>277917</v>
      </c>
      <c r="T8103" s="24">
        <v>486355</v>
      </c>
      <c r="U8103" s="24">
        <v>302102</v>
      </c>
      <c r="V8103" s="24">
        <v>528678</v>
      </c>
    </row>
    <row r="8104" spans="1:22" x14ac:dyDescent="0.3">
      <c r="B8104" s="54" t="s">
        <v>620</v>
      </c>
      <c r="C8104" t="s">
        <v>609</v>
      </c>
      <c r="D8104" t="s">
        <v>180</v>
      </c>
      <c r="E8104" t="s">
        <v>537</v>
      </c>
      <c r="F8104" s="58" t="s">
        <v>418</v>
      </c>
      <c r="G8104" s="23">
        <v>3</v>
      </c>
      <c r="H8104" s="23" t="s">
        <v>31</v>
      </c>
      <c r="I8104" s="24">
        <v>97466</v>
      </c>
      <c r="J8104" s="24">
        <v>170566</v>
      </c>
      <c r="K8104" s="24">
        <v>132524</v>
      </c>
      <c r="L8104" s="24">
        <v>231918</v>
      </c>
      <c r="M8104" s="24">
        <v>167490</v>
      </c>
      <c r="N8104" s="24">
        <v>293107</v>
      </c>
      <c r="O8104" s="24">
        <v>220410</v>
      </c>
      <c r="P8104" s="24">
        <v>385718</v>
      </c>
      <c r="Q8104" s="24">
        <v>272786</v>
      </c>
      <c r="R8104" s="24">
        <v>477375</v>
      </c>
      <c r="S8104" s="24">
        <v>307096</v>
      </c>
      <c r="T8104" s="24">
        <v>537419</v>
      </c>
      <c r="U8104" s="24">
        <v>340922</v>
      </c>
      <c r="V8104" s="24">
        <v>596614</v>
      </c>
    </row>
    <row r="8105" spans="1:22" x14ac:dyDescent="0.3">
      <c r="B8105" s="54" t="s">
        <v>620</v>
      </c>
      <c r="C8105" t="s">
        <v>609</v>
      </c>
      <c r="D8105" t="s">
        <v>180</v>
      </c>
      <c r="E8105" t="s">
        <v>537</v>
      </c>
      <c r="F8105" s="58" t="s">
        <v>418</v>
      </c>
      <c r="G8105" s="23">
        <v>4</v>
      </c>
      <c r="H8105" s="23" t="s">
        <v>29</v>
      </c>
      <c r="I8105" s="24">
        <v>109454</v>
      </c>
      <c r="J8105" s="24">
        <v>175127</v>
      </c>
      <c r="K8105" s="24">
        <v>153236</v>
      </c>
      <c r="L8105" s="24">
        <v>245178</v>
      </c>
      <c r="M8105" s="24">
        <v>197018</v>
      </c>
      <c r="N8105" s="24">
        <v>315229</v>
      </c>
      <c r="O8105" s="24">
        <v>262691</v>
      </c>
      <c r="P8105" s="24">
        <v>420305</v>
      </c>
      <c r="Q8105" s="24">
        <v>328363</v>
      </c>
      <c r="R8105" s="24">
        <v>525382</v>
      </c>
      <c r="S8105" s="24">
        <v>372145</v>
      </c>
      <c r="T8105" s="24">
        <v>595432</v>
      </c>
      <c r="U8105" s="24">
        <v>415927</v>
      </c>
      <c r="V8105" s="24">
        <v>665483</v>
      </c>
    </row>
    <row r="8106" spans="1:22" hidden="1" x14ac:dyDescent="0.3">
      <c r="A8106" s="55"/>
      <c r="B8106" s="55">
        <v>2023</v>
      </c>
      <c r="C8106" s="55" t="s">
        <v>567</v>
      </c>
      <c r="D8106" t="s">
        <v>176</v>
      </c>
      <c r="E8106" s="55" t="s">
        <v>572</v>
      </c>
      <c r="F8106" s="55" t="s">
        <v>525</v>
      </c>
      <c r="G8106" s="23">
        <v>1</v>
      </c>
      <c r="H8106" s="23" t="s">
        <v>14</v>
      </c>
      <c r="I8106" s="24">
        <v>98719</v>
      </c>
      <c r="J8106" s="24">
        <v>172757</v>
      </c>
      <c r="K8106" s="24">
        <v>128155</v>
      </c>
      <c r="L8106" s="24">
        <v>224272</v>
      </c>
      <c r="M8106" s="24">
        <v>153160</v>
      </c>
      <c r="N8106" s="24">
        <v>268029</v>
      </c>
      <c r="O8106" s="24">
        <v>182655</v>
      </c>
      <c r="P8106" s="24">
        <v>319647</v>
      </c>
      <c r="Q8106" s="24">
        <v>215523</v>
      </c>
      <c r="R8106" s="24">
        <v>377166</v>
      </c>
      <c r="S8106" s="24">
        <v>236441</v>
      </c>
      <c r="T8106" s="24">
        <v>413771</v>
      </c>
      <c r="U8106" s="24">
        <v>256132</v>
      </c>
      <c r="V8106" s="24">
        <v>448230</v>
      </c>
    </row>
    <row r="8107" spans="1:22" hidden="1" x14ac:dyDescent="0.3">
      <c r="A8107" s="55"/>
      <c r="B8107" s="55">
        <v>2023</v>
      </c>
      <c r="C8107" s="55" t="s">
        <v>567</v>
      </c>
      <c r="D8107" t="s">
        <v>176</v>
      </c>
      <c r="E8107" s="55" t="s">
        <v>572</v>
      </c>
      <c r="F8107" s="55" t="s">
        <v>525</v>
      </c>
      <c r="G8107" s="23">
        <v>2</v>
      </c>
      <c r="H8107" s="23" t="s">
        <v>30</v>
      </c>
      <c r="I8107" s="24">
        <v>82763</v>
      </c>
      <c r="J8107" s="24">
        <v>144835</v>
      </c>
      <c r="K8107" s="24">
        <v>110099</v>
      </c>
      <c r="L8107" s="24">
        <v>192674</v>
      </c>
      <c r="M8107" s="24">
        <v>135453</v>
      </c>
      <c r="N8107" s="24">
        <v>237043</v>
      </c>
      <c r="O8107" s="24">
        <v>170064</v>
      </c>
      <c r="P8107" s="24">
        <v>297612</v>
      </c>
      <c r="Q8107" s="24">
        <v>205504</v>
      </c>
      <c r="R8107" s="24">
        <v>359631</v>
      </c>
      <c r="S8107" s="24">
        <v>226862</v>
      </c>
      <c r="T8107" s="24">
        <v>397008</v>
      </c>
      <c r="U8107" s="24">
        <v>246843</v>
      </c>
      <c r="V8107" s="24">
        <v>431975</v>
      </c>
    </row>
    <row r="8108" spans="1:22" hidden="1" x14ac:dyDescent="0.3">
      <c r="A8108" s="55"/>
      <c r="B8108" s="55">
        <v>2023</v>
      </c>
      <c r="C8108" s="55" t="s">
        <v>567</v>
      </c>
      <c r="D8108" t="s">
        <v>176</v>
      </c>
      <c r="E8108" s="55" t="s">
        <v>572</v>
      </c>
      <c r="F8108" s="55" t="s">
        <v>525</v>
      </c>
      <c r="G8108" s="23">
        <v>3</v>
      </c>
      <c r="H8108" s="23" t="s">
        <v>31</v>
      </c>
      <c r="I8108" s="24">
        <v>76368</v>
      </c>
      <c r="J8108" s="24">
        <v>133644</v>
      </c>
      <c r="K8108" s="24">
        <v>105472</v>
      </c>
      <c r="L8108" s="24">
        <v>184576</v>
      </c>
      <c r="M8108" s="24">
        <v>133756</v>
      </c>
      <c r="N8108" s="24">
        <v>234073</v>
      </c>
      <c r="O8108" s="24">
        <v>174632</v>
      </c>
      <c r="P8108" s="24">
        <v>305605</v>
      </c>
      <c r="Q8108" s="24">
        <v>217520</v>
      </c>
      <c r="R8108" s="24">
        <v>380660</v>
      </c>
      <c r="S8108" s="24">
        <v>244771</v>
      </c>
      <c r="T8108" s="24">
        <v>428349</v>
      </c>
      <c r="U8108" s="24">
        <v>271609</v>
      </c>
      <c r="V8108" s="24">
        <v>475316</v>
      </c>
    </row>
    <row r="8109" spans="1:22" hidden="1" x14ac:dyDescent="0.3">
      <c r="A8109" s="55"/>
      <c r="B8109" s="55">
        <v>2023</v>
      </c>
      <c r="C8109" s="55" t="s">
        <v>567</v>
      </c>
      <c r="D8109" t="s">
        <v>176</v>
      </c>
      <c r="E8109" s="55" t="s">
        <v>572</v>
      </c>
      <c r="F8109" s="55" t="s">
        <v>525</v>
      </c>
      <c r="G8109" s="23">
        <v>4</v>
      </c>
      <c r="H8109" s="23" t="s">
        <v>29</v>
      </c>
      <c r="I8109" s="24">
        <v>85113</v>
      </c>
      <c r="J8109" s="24">
        <v>136180</v>
      </c>
      <c r="K8109" s="24">
        <v>119158</v>
      </c>
      <c r="L8109" s="24">
        <v>190653</v>
      </c>
      <c r="M8109" s="24">
        <v>153203</v>
      </c>
      <c r="N8109" s="24">
        <v>245125</v>
      </c>
      <c r="O8109" s="24">
        <v>204271</v>
      </c>
      <c r="P8109" s="24">
        <v>326833</v>
      </c>
      <c r="Q8109" s="24">
        <v>255338</v>
      </c>
      <c r="R8109" s="24">
        <v>408541</v>
      </c>
      <c r="S8109" s="24">
        <v>289383</v>
      </c>
      <c r="T8109" s="24">
        <v>463014</v>
      </c>
      <c r="U8109" s="24">
        <v>323429</v>
      </c>
      <c r="V8109" s="24">
        <v>517486</v>
      </c>
    </row>
    <row r="8110" spans="1:22" x14ac:dyDescent="0.3">
      <c r="B8110" s="54" t="s">
        <v>620</v>
      </c>
      <c r="C8110" t="s">
        <v>611</v>
      </c>
      <c r="D8110" t="s">
        <v>176</v>
      </c>
      <c r="E8110" t="s">
        <v>572</v>
      </c>
      <c r="F8110" s="58" t="s">
        <v>525</v>
      </c>
      <c r="G8110" s="23">
        <v>1</v>
      </c>
      <c r="H8110" s="23" t="s">
        <v>14</v>
      </c>
      <c r="I8110" s="24">
        <v>100370</v>
      </c>
      <c r="J8110" s="24">
        <v>175647</v>
      </c>
      <c r="K8110" s="24">
        <v>130183</v>
      </c>
      <c r="L8110" s="24">
        <v>227821</v>
      </c>
      <c r="M8110" s="24">
        <v>156055</v>
      </c>
      <c r="N8110" s="24">
        <v>273097</v>
      </c>
      <c r="O8110" s="24">
        <v>186563</v>
      </c>
      <c r="P8110" s="24">
        <v>326485</v>
      </c>
      <c r="Q8110" s="24">
        <v>220049</v>
      </c>
      <c r="R8110" s="24">
        <v>385086</v>
      </c>
      <c r="S8110" s="24">
        <v>241343</v>
      </c>
      <c r="T8110" s="24">
        <v>422351</v>
      </c>
      <c r="U8110" s="24">
        <v>260609</v>
      </c>
      <c r="V8110" s="24">
        <v>456065</v>
      </c>
    </row>
    <row r="8111" spans="1:22" x14ac:dyDescent="0.3">
      <c r="B8111" s="54" t="s">
        <v>620</v>
      </c>
      <c r="C8111" t="s">
        <v>611</v>
      </c>
      <c r="D8111" t="s">
        <v>176</v>
      </c>
      <c r="E8111" t="s">
        <v>572</v>
      </c>
      <c r="F8111" s="58" t="s">
        <v>525</v>
      </c>
      <c r="G8111" s="23">
        <v>2</v>
      </c>
      <c r="H8111" s="23" t="s">
        <v>30</v>
      </c>
      <c r="I8111" s="24">
        <v>86927</v>
      </c>
      <c r="J8111" s="24">
        <v>152122</v>
      </c>
      <c r="K8111" s="24">
        <v>114132</v>
      </c>
      <c r="L8111" s="24">
        <v>199730</v>
      </c>
      <c r="M8111" s="24">
        <v>138977</v>
      </c>
      <c r="N8111" s="24">
        <v>243209</v>
      </c>
      <c r="O8111" s="24">
        <v>170909</v>
      </c>
      <c r="P8111" s="24">
        <v>299092</v>
      </c>
      <c r="Q8111" s="24">
        <v>203527</v>
      </c>
      <c r="R8111" s="24">
        <v>356172</v>
      </c>
      <c r="S8111" s="24">
        <v>224868</v>
      </c>
      <c r="T8111" s="24">
        <v>393519</v>
      </c>
      <c r="U8111" s="24">
        <v>244453</v>
      </c>
      <c r="V8111" s="24">
        <v>427793</v>
      </c>
    </row>
    <row r="8112" spans="1:22" x14ac:dyDescent="0.3">
      <c r="B8112" s="54" t="s">
        <v>620</v>
      </c>
      <c r="C8112" t="s">
        <v>611</v>
      </c>
      <c r="D8112" t="s">
        <v>176</v>
      </c>
      <c r="E8112" t="s">
        <v>572</v>
      </c>
      <c r="F8112" s="58" t="s">
        <v>525</v>
      </c>
      <c r="G8112" s="23">
        <v>3</v>
      </c>
      <c r="H8112" s="23" t="s">
        <v>31</v>
      </c>
      <c r="I8112" s="24">
        <v>78713</v>
      </c>
      <c r="J8112" s="24">
        <v>137747</v>
      </c>
      <c r="K8112" s="24">
        <v>107002</v>
      </c>
      <c r="L8112" s="24">
        <v>187254</v>
      </c>
      <c r="M8112" s="24">
        <v>135216</v>
      </c>
      <c r="N8112" s="24">
        <v>236628</v>
      </c>
      <c r="O8112" s="24">
        <v>177921</v>
      </c>
      <c r="P8112" s="24">
        <v>311362</v>
      </c>
      <c r="Q8112" s="24">
        <v>220183</v>
      </c>
      <c r="R8112" s="24">
        <v>385320</v>
      </c>
      <c r="S8112" s="24">
        <v>247864</v>
      </c>
      <c r="T8112" s="24">
        <v>433763</v>
      </c>
      <c r="U8112" s="24">
        <v>275152</v>
      </c>
      <c r="V8112" s="24">
        <v>481515</v>
      </c>
    </row>
    <row r="8113" spans="1:22" x14ac:dyDescent="0.3">
      <c r="B8113" s="54" t="s">
        <v>620</v>
      </c>
      <c r="C8113" t="s">
        <v>611</v>
      </c>
      <c r="D8113" t="s">
        <v>176</v>
      </c>
      <c r="E8113" t="s">
        <v>572</v>
      </c>
      <c r="F8113" s="58" t="s">
        <v>525</v>
      </c>
      <c r="G8113" s="23">
        <v>4</v>
      </c>
      <c r="H8113" s="23" t="s">
        <v>29</v>
      </c>
      <c r="I8113" s="24">
        <v>88559</v>
      </c>
      <c r="J8113" s="24">
        <v>141695</v>
      </c>
      <c r="K8113" s="24">
        <v>123983</v>
      </c>
      <c r="L8113" s="24">
        <v>198373</v>
      </c>
      <c r="M8113" s="24">
        <v>159407</v>
      </c>
      <c r="N8113" s="24">
        <v>255051</v>
      </c>
      <c r="O8113" s="24">
        <v>212543</v>
      </c>
      <c r="P8113" s="24">
        <v>340068</v>
      </c>
      <c r="Q8113" s="24">
        <v>265678</v>
      </c>
      <c r="R8113" s="24">
        <v>425085</v>
      </c>
      <c r="S8113" s="24">
        <v>301102</v>
      </c>
      <c r="T8113" s="24">
        <v>481763</v>
      </c>
      <c r="U8113" s="24">
        <v>336526</v>
      </c>
      <c r="V8113" s="24">
        <v>538441</v>
      </c>
    </row>
    <row r="8114" spans="1:22" hidden="1" x14ac:dyDescent="0.3">
      <c r="A8114" s="55"/>
      <c r="B8114" s="55">
        <v>2023</v>
      </c>
      <c r="C8114" s="55" t="s">
        <v>538</v>
      </c>
      <c r="D8114" t="s">
        <v>96</v>
      </c>
      <c r="E8114" s="55" t="s">
        <v>540</v>
      </c>
      <c r="F8114" s="55" t="s">
        <v>118</v>
      </c>
      <c r="G8114" s="23">
        <v>1</v>
      </c>
      <c r="H8114" s="23" t="s">
        <v>14</v>
      </c>
      <c r="I8114" s="24">
        <v>142169</v>
      </c>
      <c r="J8114" s="24">
        <v>248796</v>
      </c>
      <c r="K8114" s="24">
        <v>184424</v>
      </c>
      <c r="L8114" s="24">
        <v>322742</v>
      </c>
      <c r="M8114" s="24">
        <v>220285</v>
      </c>
      <c r="N8114" s="24">
        <v>385499</v>
      </c>
      <c r="O8114" s="24">
        <v>262540</v>
      </c>
      <c r="P8114" s="24">
        <v>459445</v>
      </c>
      <c r="Q8114" s="24">
        <v>309665</v>
      </c>
      <c r="R8114" s="24">
        <v>541913</v>
      </c>
      <c r="S8114" s="24">
        <v>339668</v>
      </c>
      <c r="T8114" s="24">
        <v>594419</v>
      </c>
      <c r="U8114" s="24">
        <v>367866</v>
      </c>
      <c r="V8114" s="24">
        <v>643766</v>
      </c>
    </row>
    <row r="8115" spans="1:22" hidden="1" x14ac:dyDescent="0.3">
      <c r="A8115" s="55"/>
      <c r="B8115" s="55">
        <v>2023</v>
      </c>
      <c r="C8115" s="55" t="s">
        <v>538</v>
      </c>
      <c r="D8115" t="s">
        <v>96</v>
      </c>
      <c r="E8115" s="55" t="s">
        <v>540</v>
      </c>
      <c r="F8115" s="55" t="s">
        <v>118</v>
      </c>
      <c r="G8115" s="23">
        <v>2</v>
      </c>
      <c r="H8115" s="23" t="s">
        <v>30</v>
      </c>
      <c r="I8115" s="24">
        <v>119940</v>
      </c>
      <c r="J8115" s="24">
        <v>209895</v>
      </c>
      <c r="K8115" s="24">
        <v>159268</v>
      </c>
      <c r="L8115" s="24">
        <v>278720</v>
      </c>
      <c r="M8115" s="24">
        <v>195617</v>
      </c>
      <c r="N8115" s="24">
        <v>342330</v>
      </c>
      <c r="O8115" s="24">
        <v>244998</v>
      </c>
      <c r="P8115" s="24">
        <v>428746</v>
      </c>
      <c r="Q8115" s="24">
        <v>295705</v>
      </c>
      <c r="R8115" s="24">
        <v>517484</v>
      </c>
      <c r="S8115" s="24">
        <v>326323</v>
      </c>
      <c r="T8115" s="24">
        <v>571065</v>
      </c>
      <c r="U8115" s="24">
        <v>354925</v>
      </c>
      <c r="V8115" s="24">
        <v>621119</v>
      </c>
    </row>
    <row r="8116" spans="1:22" hidden="1" x14ac:dyDescent="0.3">
      <c r="A8116" s="55"/>
      <c r="B8116" s="55">
        <v>2023</v>
      </c>
      <c r="C8116" s="55" t="s">
        <v>538</v>
      </c>
      <c r="D8116" t="s">
        <v>96</v>
      </c>
      <c r="E8116" s="55" t="s">
        <v>540</v>
      </c>
      <c r="F8116" s="55" t="s">
        <v>118</v>
      </c>
      <c r="G8116" s="23">
        <v>3</v>
      </c>
      <c r="H8116" s="23" t="s">
        <v>31</v>
      </c>
      <c r="I8116" s="24">
        <v>111151</v>
      </c>
      <c r="J8116" s="24">
        <v>194514</v>
      </c>
      <c r="K8116" s="24">
        <v>153601</v>
      </c>
      <c r="L8116" s="24">
        <v>268802</v>
      </c>
      <c r="M8116" s="24">
        <v>194908</v>
      </c>
      <c r="N8116" s="24">
        <v>341089</v>
      </c>
      <c r="O8116" s="24">
        <v>254709</v>
      </c>
      <c r="P8116" s="24">
        <v>445741</v>
      </c>
      <c r="Q8116" s="24">
        <v>317314</v>
      </c>
      <c r="R8116" s="24">
        <v>555300</v>
      </c>
      <c r="S8116" s="24">
        <v>357182</v>
      </c>
      <c r="T8116" s="24">
        <v>625069</v>
      </c>
      <c r="U8116" s="24">
        <v>396476</v>
      </c>
      <c r="V8116" s="24">
        <v>693833</v>
      </c>
    </row>
    <row r="8117" spans="1:22" hidden="1" x14ac:dyDescent="0.3">
      <c r="A8117" s="55"/>
      <c r="B8117" s="55">
        <v>2023</v>
      </c>
      <c r="C8117" s="55" t="s">
        <v>538</v>
      </c>
      <c r="D8117" t="s">
        <v>96</v>
      </c>
      <c r="E8117" s="55" t="s">
        <v>540</v>
      </c>
      <c r="F8117" s="55" t="s">
        <v>118</v>
      </c>
      <c r="G8117" s="23">
        <v>4</v>
      </c>
      <c r="H8117" s="23" t="s">
        <v>29</v>
      </c>
      <c r="I8117" s="24">
        <v>122592</v>
      </c>
      <c r="J8117" s="24">
        <v>196147</v>
      </c>
      <c r="K8117" s="24">
        <v>171628</v>
      </c>
      <c r="L8117" s="24">
        <v>274605</v>
      </c>
      <c r="M8117" s="24">
        <v>220665</v>
      </c>
      <c r="N8117" s="24">
        <v>353064</v>
      </c>
      <c r="O8117" s="24">
        <v>294220</v>
      </c>
      <c r="P8117" s="24">
        <v>470752</v>
      </c>
      <c r="Q8117" s="24">
        <v>367775</v>
      </c>
      <c r="R8117" s="24">
        <v>588440</v>
      </c>
      <c r="S8117" s="24">
        <v>416811</v>
      </c>
      <c r="T8117" s="24">
        <v>666898</v>
      </c>
      <c r="U8117" s="24">
        <v>465848</v>
      </c>
      <c r="V8117" s="24">
        <v>745357</v>
      </c>
    </row>
    <row r="8118" spans="1:22" x14ac:dyDescent="0.3">
      <c r="B8118" s="54" t="s">
        <v>620</v>
      </c>
      <c r="C8118" t="s">
        <v>615</v>
      </c>
      <c r="D8118" t="s">
        <v>96</v>
      </c>
      <c r="E8118" t="s">
        <v>540</v>
      </c>
      <c r="F8118" s="58" t="s">
        <v>118</v>
      </c>
      <c r="G8118" s="23">
        <v>1</v>
      </c>
      <c r="H8118" s="23" t="s">
        <v>14</v>
      </c>
      <c r="I8118" s="24">
        <v>141210</v>
      </c>
      <c r="J8118" s="24">
        <v>247118</v>
      </c>
      <c r="K8118" s="24">
        <v>183004</v>
      </c>
      <c r="L8118" s="24">
        <v>320257</v>
      </c>
      <c r="M8118" s="24">
        <v>219274</v>
      </c>
      <c r="N8118" s="24">
        <v>383730</v>
      </c>
      <c r="O8118" s="24">
        <v>261991</v>
      </c>
      <c r="P8118" s="24">
        <v>458485</v>
      </c>
      <c r="Q8118" s="24">
        <v>308887</v>
      </c>
      <c r="R8118" s="24">
        <v>540553</v>
      </c>
      <c r="S8118" s="24">
        <v>338722</v>
      </c>
      <c r="T8118" s="24">
        <v>592764</v>
      </c>
      <c r="U8118" s="24">
        <v>365619</v>
      </c>
      <c r="V8118" s="24">
        <v>639834</v>
      </c>
    </row>
    <row r="8119" spans="1:22" x14ac:dyDescent="0.3">
      <c r="B8119" s="54" t="s">
        <v>620</v>
      </c>
      <c r="C8119" t="s">
        <v>615</v>
      </c>
      <c r="D8119" t="s">
        <v>96</v>
      </c>
      <c r="E8119" t="s">
        <v>540</v>
      </c>
      <c r="F8119" s="58" t="s">
        <v>118</v>
      </c>
      <c r="G8119" s="23">
        <v>2</v>
      </c>
      <c r="H8119" s="23" t="s">
        <v>30</v>
      </c>
      <c r="I8119" s="24">
        <v>122933</v>
      </c>
      <c r="J8119" s="24">
        <v>215133</v>
      </c>
      <c r="K8119" s="24">
        <v>161180</v>
      </c>
      <c r="L8119" s="24">
        <v>282065</v>
      </c>
      <c r="M8119" s="24">
        <v>196054</v>
      </c>
      <c r="N8119" s="24">
        <v>343094</v>
      </c>
      <c r="O8119" s="24">
        <v>240708</v>
      </c>
      <c r="P8119" s="24">
        <v>421240</v>
      </c>
      <c r="Q8119" s="24">
        <v>286423</v>
      </c>
      <c r="R8119" s="24">
        <v>501241</v>
      </c>
      <c r="S8119" s="24">
        <v>316356</v>
      </c>
      <c r="T8119" s="24">
        <v>553623</v>
      </c>
      <c r="U8119" s="24">
        <v>343763</v>
      </c>
      <c r="V8119" s="24">
        <v>601585</v>
      </c>
    </row>
    <row r="8120" spans="1:22" x14ac:dyDescent="0.3">
      <c r="B8120" s="54" t="s">
        <v>620</v>
      </c>
      <c r="C8120" t="s">
        <v>615</v>
      </c>
      <c r="D8120" t="s">
        <v>96</v>
      </c>
      <c r="E8120" t="s">
        <v>540</v>
      </c>
      <c r="F8120" s="58" t="s">
        <v>118</v>
      </c>
      <c r="G8120" s="23">
        <v>3</v>
      </c>
      <c r="H8120" s="23" t="s">
        <v>31</v>
      </c>
      <c r="I8120" s="24">
        <v>112050</v>
      </c>
      <c r="J8120" s="24">
        <v>196087</v>
      </c>
      <c r="K8120" s="24">
        <v>152525</v>
      </c>
      <c r="L8120" s="24">
        <v>266919</v>
      </c>
      <c r="M8120" s="24">
        <v>192897</v>
      </c>
      <c r="N8120" s="24">
        <v>337570</v>
      </c>
      <c r="O8120" s="24">
        <v>253979</v>
      </c>
      <c r="P8120" s="24">
        <v>444463</v>
      </c>
      <c r="Q8120" s="24">
        <v>314457</v>
      </c>
      <c r="R8120" s="24">
        <v>550300</v>
      </c>
      <c r="S8120" s="24">
        <v>354106</v>
      </c>
      <c r="T8120" s="24">
        <v>619685</v>
      </c>
      <c r="U8120" s="24">
        <v>393218</v>
      </c>
      <c r="V8120" s="24">
        <v>688132</v>
      </c>
    </row>
    <row r="8121" spans="1:22" x14ac:dyDescent="0.3">
      <c r="B8121" s="54" t="s">
        <v>620</v>
      </c>
      <c r="C8121" t="s">
        <v>615</v>
      </c>
      <c r="D8121" t="s">
        <v>96</v>
      </c>
      <c r="E8121" t="s">
        <v>540</v>
      </c>
      <c r="F8121" s="58" t="s">
        <v>118</v>
      </c>
      <c r="G8121" s="23">
        <v>4</v>
      </c>
      <c r="H8121" s="23" t="s">
        <v>29</v>
      </c>
      <c r="I8121" s="24">
        <v>124610</v>
      </c>
      <c r="J8121" s="24">
        <v>199376</v>
      </c>
      <c r="K8121" s="24">
        <v>174454</v>
      </c>
      <c r="L8121" s="24">
        <v>279127</v>
      </c>
      <c r="M8121" s="24">
        <v>224298</v>
      </c>
      <c r="N8121" s="24">
        <v>358877</v>
      </c>
      <c r="O8121" s="24">
        <v>299064</v>
      </c>
      <c r="P8121" s="24">
        <v>478503</v>
      </c>
      <c r="Q8121" s="24">
        <v>373830</v>
      </c>
      <c r="R8121" s="24">
        <v>598129</v>
      </c>
      <c r="S8121" s="24">
        <v>423674</v>
      </c>
      <c r="T8121" s="24">
        <v>677879</v>
      </c>
      <c r="U8121" s="24">
        <v>473519</v>
      </c>
      <c r="V8121" s="24">
        <v>757630</v>
      </c>
    </row>
    <row r="8122" spans="1:22" hidden="1" x14ac:dyDescent="0.3">
      <c r="A8122" s="55"/>
      <c r="B8122" s="55">
        <v>2023</v>
      </c>
      <c r="C8122" s="55" t="s">
        <v>567</v>
      </c>
      <c r="D8122" t="s">
        <v>176</v>
      </c>
      <c r="E8122" s="55" t="s">
        <v>572</v>
      </c>
      <c r="F8122" s="55" t="s">
        <v>526</v>
      </c>
      <c r="G8122" s="23">
        <v>1</v>
      </c>
      <c r="H8122" s="23" t="s">
        <v>14</v>
      </c>
      <c r="I8122" s="24">
        <v>106809</v>
      </c>
      <c r="J8122" s="24">
        <v>186916</v>
      </c>
      <c r="K8122" s="24">
        <v>138635</v>
      </c>
      <c r="L8122" s="24">
        <v>242611</v>
      </c>
      <c r="M8122" s="24">
        <v>165663</v>
      </c>
      <c r="N8122" s="24">
        <v>289911</v>
      </c>
      <c r="O8122" s="24">
        <v>197539</v>
      </c>
      <c r="P8122" s="24">
        <v>345693</v>
      </c>
      <c r="Q8122" s="24">
        <v>233066</v>
      </c>
      <c r="R8122" s="24">
        <v>407865</v>
      </c>
      <c r="S8122" s="24">
        <v>255677</v>
      </c>
      <c r="T8122" s="24">
        <v>447434</v>
      </c>
      <c r="U8122" s="24">
        <v>276955</v>
      </c>
      <c r="V8122" s="24">
        <v>484671</v>
      </c>
    </row>
    <row r="8123" spans="1:22" hidden="1" x14ac:dyDescent="0.3">
      <c r="A8123" s="55"/>
      <c r="B8123" s="55">
        <v>2023</v>
      </c>
      <c r="C8123" s="55" t="s">
        <v>567</v>
      </c>
      <c r="D8123" t="s">
        <v>176</v>
      </c>
      <c r="E8123" s="55" t="s">
        <v>572</v>
      </c>
      <c r="F8123" s="55" t="s">
        <v>526</v>
      </c>
      <c r="G8123" s="23">
        <v>2</v>
      </c>
      <c r="H8123" s="23" t="s">
        <v>30</v>
      </c>
      <c r="I8123" s="24">
        <v>89672</v>
      </c>
      <c r="J8123" s="24">
        <v>156925</v>
      </c>
      <c r="K8123" s="24">
        <v>119242</v>
      </c>
      <c r="L8123" s="24">
        <v>208673</v>
      </c>
      <c r="M8123" s="24">
        <v>146645</v>
      </c>
      <c r="N8123" s="24">
        <v>256630</v>
      </c>
      <c r="O8123" s="24">
        <v>184015</v>
      </c>
      <c r="P8123" s="24">
        <v>322026</v>
      </c>
      <c r="Q8123" s="24">
        <v>222304</v>
      </c>
      <c r="R8123" s="24">
        <v>389031</v>
      </c>
      <c r="S8123" s="24">
        <v>245388</v>
      </c>
      <c r="T8123" s="24">
        <v>429430</v>
      </c>
      <c r="U8123" s="24">
        <v>266978</v>
      </c>
      <c r="V8123" s="24">
        <v>467211</v>
      </c>
    </row>
    <row r="8124" spans="1:22" hidden="1" x14ac:dyDescent="0.3">
      <c r="A8124" s="55"/>
      <c r="B8124" s="55">
        <v>2023</v>
      </c>
      <c r="C8124" s="55" t="s">
        <v>567</v>
      </c>
      <c r="D8124" t="s">
        <v>176</v>
      </c>
      <c r="E8124" s="55" t="s">
        <v>572</v>
      </c>
      <c r="F8124" s="55" t="s">
        <v>526</v>
      </c>
      <c r="G8124" s="23">
        <v>3</v>
      </c>
      <c r="H8124" s="23" t="s">
        <v>31</v>
      </c>
      <c r="I8124" s="24">
        <v>82823</v>
      </c>
      <c r="J8124" s="24">
        <v>144940</v>
      </c>
      <c r="K8124" s="24">
        <v>114402</v>
      </c>
      <c r="L8124" s="24">
        <v>200204</v>
      </c>
      <c r="M8124" s="24">
        <v>145100</v>
      </c>
      <c r="N8124" s="24">
        <v>253926</v>
      </c>
      <c r="O8124" s="24">
        <v>189483</v>
      </c>
      <c r="P8124" s="24">
        <v>331595</v>
      </c>
      <c r="Q8124" s="24">
        <v>236027</v>
      </c>
      <c r="R8124" s="24">
        <v>413047</v>
      </c>
      <c r="S8124" s="24">
        <v>265616</v>
      </c>
      <c r="T8124" s="24">
        <v>464827</v>
      </c>
      <c r="U8124" s="24">
        <v>294762</v>
      </c>
      <c r="V8124" s="24">
        <v>515833</v>
      </c>
    </row>
    <row r="8125" spans="1:22" hidden="1" x14ac:dyDescent="0.3">
      <c r="A8125" s="55"/>
      <c r="B8125" s="55">
        <v>2023</v>
      </c>
      <c r="C8125" s="55" t="s">
        <v>567</v>
      </c>
      <c r="D8125" t="s">
        <v>176</v>
      </c>
      <c r="E8125" s="55" t="s">
        <v>572</v>
      </c>
      <c r="F8125" s="55" t="s">
        <v>526</v>
      </c>
      <c r="G8125" s="23">
        <v>4</v>
      </c>
      <c r="H8125" s="23" t="s">
        <v>29</v>
      </c>
      <c r="I8125" s="24">
        <v>92091</v>
      </c>
      <c r="J8125" s="24">
        <v>147345</v>
      </c>
      <c r="K8125" s="24">
        <v>128927</v>
      </c>
      <c r="L8125" s="24">
        <v>206284</v>
      </c>
      <c r="M8125" s="24">
        <v>165764</v>
      </c>
      <c r="N8125" s="24">
        <v>265222</v>
      </c>
      <c r="O8125" s="24">
        <v>221018</v>
      </c>
      <c r="P8125" s="24">
        <v>353629</v>
      </c>
      <c r="Q8125" s="24">
        <v>276273</v>
      </c>
      <c r="R8125" s="24">
        <v>442036</v>
      </c>
      <c r="S8125" s="24">
        <v>313109</v>
      </c>
      <c r="T8125" s="24">
        <v>500975</v>
      </c>
      <c r="U8125" s="24">
        <v>349946</v>
      </c>
      <c r="V8125" s="24">
        <v>559913</v>
      </c>
    </row>
    <row r="8126" spans="1:22" x14ac:dyDescent="0.3">
      <c r="B8126" s="54" t="s">
        <v>620</v>
      </c>
      <c r="C8126" t="s">
        <v>611</v>
      </c>
      <c r="D8126" t="s">
        <v>176</v>
      </c>
      <c r="E8126" t="s">
        <v>572</v>
      </c>
      <c r="F8126" s="58" t="s">
        <v>526</v>
      </c>
      <c r="G8126" s="23">
        <v>1</v>
      </c>
      <c r="H8126" s="23" t="s">
        <v>14</v>
      </c>
      <c r="I8126" s="24">
        <v>107141</v>
      </c>
      <c r="J8126" s="24">
        <v>187498</v>
      </c>
      <c r="K8126" s="24">
        <v>138905</v>
      </c>
      <c r="L8126" s="24">
        <v>243084</v>
      </c>
      <c r="M8126" s="24">
        <v>166470</v>
      </c>
      <c r="N8126" s="24">
        <v>291322</v>
      </c>
      <c r="O8126" s="24">
        <v>198953</v>
      </c>
      <c r="P8126" s="24">
        <v>348167</v>
      </c>
      <c r="Q8126" s="24">
        <v>234610</v>
      </c>
      <c r="R8126" s="24">
        <v>410568</v>
      </c>
      <c r="S8126" s="24">
        <v>257291</v>
      </c>
      <c r="T8126" s="24">
        <v>450258</v>
      </c>
      <c r="U8126" s="24">
        <v>277771</v>
      </c>
      <c r="V8126" s="24">
        <v>486100</v>
      </c>
    </row>
    <row r="8127" spans="1:22" x14ac:dyDescent="0.3">
      <c r="B8127" s="54" t="s">
        <v>620</v>
      </c>
      <c r="C8127" t="s">
        <v>611</v>
      </c>
      <c r="D8127" t="s">
        <v>176</v>
      </c>
      <c r="E8127" t="s">
        <v>572</v>
      </c>
      <c r="F8127" s="58" t="s">
        <v>526</v>
      </c>
      <c r="G8127" s="23">
        <v>2</v>
      </c>
      <c r="H8127" s="23" t="s">
        <v>30</v>
      </c>
      <c r="I8127" s="24">
        <v>93051</v>
      </c>
      <c r="J8127" s="24">
        <v>162839</v>
      </c>
      <c r="K8127" s="24">
        <v>122080</v>
      </c>
      <c r="L8127" s="24">
        <v>213640</v>
      </c>
      <c r="M8127" s="24">
        <v>148568</v>
      </c>
      <c r="N8127" s="24">
        <v>259994</v>
      </c>
      <c r="O8127" s="24">
        <v>182545</v>
      </c>
      <c r="P8127" s="24">
        <v>319453</v>
      </c>
      <c r="Q8127" s="24">
        <v>217292</v>
      </c>
      <c r="R8127" s="24">
        <v>380260</v>
      </c>
      <c r="S8127" s="24">
        <v>240035</v>
      </c>
      <c r="T8127" s="24">
        <v>420061</v>
      </c>
      <c r="U8127" s="24">
        <v>260881</v>
      </c>
      <c r="V8127" s="24">
        <v>456542</v>
      </c>
    </row>
    <row r="8128" spans="1:22" x14ac:dyDescent="0.3">
      <c r="B8128" s="54" t="s">
        <v>620</v>
      </c>
      <c r="C8128" t="s">
        <v>611</v>
      </c>
      <c r="D8128" t="s">
        <v>176</v>
      </c>
      <c r="E8128" t="s">
        <v>572</v>
      </c>
      <c r="F8128" s="58" t="s">
        <v>526</v>
      </c>
      <c r="G8128" s="23">
        <v>3</v>
      </c>
      <c r="H8128" s="23" t="s">
        <v>31</v>
      </c>
      <c r="I8128" s="24">
        <v>84557</v>
      </c>
      <c r="J8128" s="24">
        <v>147975</v>
      </c>
      <c r="K8128" s="24">
        <v>115030</v>
      </c>
      <c r="L8128" s="24">
        <v>201303</v>
      </c>
      <c r="M8128" s="24">
        <v>145424</v>
      </c>
      <c r="N8128" s="24">
        <v>254492</v>
      </c>
      <c r="O8128" s="24">
        <v>191418</v>
      </c>
      <c r="P8128" s="24">
        <v>334982</v>
      </c>
      <c r="Q8128" s="24">
        <v>236947</v>
      </c>
      <c r="R8128" s="24">
        <v>414657</v>
      </c>
      <c r="S8128" s="24">
        <v>266783</v>
      </c>
      <c r="T8128" s="24">
        <v>466870</v>
      </c>
      <c r="U8128" s="24">
        <v>296205</v>
      </c>
      <c r="V8128" s="24">
        <v>518359</v>
      </c>
    </row>
    <row r="8129" spans="1:22" x14ac:dyDescent="0.3">
      <c r="B8129" s="54" t="s">
        <v>620</v>
      </c>
      <c r="C8129" t="s">
        <v>611</v>
      </c>
      <c r="D8129" t="s">
        <v>176</v>
      </c>
      <c r="E8129" t="s">
        <v>572</v>
      </c>
      <c r="F8129" s="58" t="s">
        <v>526</v>
      </c>
      <c r="G8129" s="23">
        <v>4</v>
      </c>
      <c r="H8129" s="23" t="s">
        <v>29</v>
      </c>
      <c r="I8129" s="24">
        <v>94541</v>
      </c>
      <c r="J8129" s="24">
        <v>151265</v>
      </c>
      <c r="K8129" s="24">
        <v>132357</v>
      </c>
      <c r="L8129" s="24">
        <v>211772</v>
      </c>
      <c r="M8129" s="24">
        <v>170174</v>
      </c>
      <c r="N8129" s="24">
        <v>272278</v>
      </c>
      <c r="O8129" s="24">
        <v>226898</v>
      </c>
      <c r="P8129" s="24">
        <v>363037</v>
      </c>
      <c r="Q8129" s="24">
        <v>283623</v>
      </c>
      <c r="R8129" s="24">
        <v>453796</v>
      </c>
      <c r="S8129" s="24">
        <v>321439</v>
      </c>
      <c r="T8129" s="24">
        <v>514302</v>
      </c>
      <c r="U8129" s="24">
        <v>359255</v>
      </c>
      <c r="V8129" s="24">
        <v>574808</v>
      </c>
    </row>
    <row r="8130" spans="1:22" hidden="1" x14ac:dyDescent="0.3">
      <c r="A8130" s="55"/>
      <c r="B8130" s="55">
        <v>2023</v>
      </c>
      <c r="C8130" s="55" t="s">
        <v>544</v>
      </c>
      <c r="D8130" t="s">
        <v>146</v>
      </c>
      <c r="E8130" s="55" t="s">
        <v>546</v>
      </c>
      <c r="F8130" s="55" t="s">
        <v>180</v>
      </c>
      <c r="G8130" s="23">
        <v>1</v>
      </c>
      <c r="H8130" s="23" t="s">
        <v>14</v>
      </c>
      <c r="I8130" s="24">
        <v>123150</v>
      </c>
      <c r="J8130" s="24">
        <v>215512</v>
      </c>
      <c r="K8130" s="24">
        <v>159941</v>
      </c>
      <c r="L8130" s="24">
        <v>279897</v>
      </c>
      <c r="M8130" s="24">
        <v>191207</v>
      </c>
      <c r="N8130" s="24">
        <v>334613</v>
      </c>
      <c r="O8130" s="24">
        <v>228114</v>
      </c>
      <c r="P8130" s="24">
        <v>399200</v>
      </c>
      <c r="Q8130" s="24">
        <v>269222</v>
      </c>
      <c r="R8130" s="24">
        <v>471139</v>
      </c>
      <c r="S8130" s="24">
        <v>295376</v>
      </c>
      <c r="T8130" s="24">
        <v>516909</v>
      </c>
      <c r="U8130" s="24">
        <v>320021</v>
      </c>
      <c r="V8130" s="24">
        <v>560036</v>
      </c>
    </row>
    <row r="8131" spans="1:22" hidden="1" x14ac:dyDescent="0.3">
      <c r="A8131" s="55"/>
      <c r="B8131" s="55">
        <v>2023</v>
      </c>
      <c r="C8131" s="55" t="s">
        <v>544</v>
      </c>
      <c r="D8131" t="s">
        <v>146</v>
      </c>
      <c r="E8131" s="55" t="s">
        <v>546</v>
      </c>
      <c r="F8131" s="55" t="s">
        <v>180</v>
      </c>
      <c r="G8131" s="23">
        <v>2</v>
      </c>
      <c r="H8131" s="23" t="s">
        <v>30</v>
      </c>
      <c r="I8131" s="24">
        <v>102871</v>
      </c>
      <c r="J8131" s="24">
        <v>180023</v>
      </c>
      <c r="K8131" s="24">
        <v>136992</v>
      </c>
      <c r="L8131" s="24">
        <v>239737</v>
      </c>
      <c r="M8131" s="24">
        <v>168703</v>
      </c>
      <c r="N8131" s="24">
        <v>295230</v>
      </c>
      <c r="O8131" s="24">
        <v>212111</v>
      </c>
      <c r="P8131" s="24">
        <v>371194</v>
      </c>
      <c r="Q8131" s="24">
        <v>256488</v>
      </c>
      <c r="R8131" s="24">
        <v>448853</v>
      </c>
      <c r="S8131" s="24">
        <v>283202</v>
      </c>
      <c r="T8131" s="24">
        <v>495603</v>
      </c>
      <c r="U8131" s="24">
        <v>308215</v>
      </c>
      <c r="V8131" s="24">
        <v>539376</v>
      </c>
    </row>
    <row r="8132" spans="1:22" hidden="1" x14ac:dyDescent="0.3">
      <c r="A8132" s="55"/>
      <c r="B8132" s="55">
        <v>2023</v>
      </c>
      <c r="C8132" s="55" t="s">
        <v>544</v>
      </c>
      <c r="D8132" t="s">
        <v>146</v>
      </c>
      <c r="E8132" s="55" t="s">
        <v>546</v>
      </c>
      <c r="F8132" s="55" t="s">
        <v>180</v>
      </c>
      <c r="G8132" s="23">
        <v>3</v>
      </c>
      <c r="H8132" s="23" t="s">
        <v>31</v>
      </c>
      <c r="I8132" s="24">
        <v>94682</v>
      </c>
      <c r="J8132" s="24">
        <v>165693</v>
      </c>
      <c r="K8132" s="24">
        <v>130721</v>
      </c>
      <c r="L8132" s="24">
        <v>228762</v>
      </c>
      <c r="M8132" s="24">
        <v>165717</v>
      </c>
      <c r="N8132" s="24">
        <v>290005</v>
      </c>
      <c r="O8132" s="24">
        <v>216242</v>
      </c>
      <c r="P8132" s="24">
        <v>378423</v>
      </c>
      <c r="Q8132" s="24">
        <v>269324</v>
      </c>
      <c r="R8132" s="24">
        <v>471316</v>
      </c>
      <c r="S8132" s="24">
        <v>303007</v>
      </c>
      <c r="T8132" s="24">
        <v>530262</v>
      </c>
      <c r="U8132" s="24">
        <v>336166</v>
      </c>
      <c r="V8132" s="24">
        <v>588291</v>
      </c>
    </row>
    <row r="8133" spans="1:22" hidden="1" x14ac:dyDescent="0.3">
      <c r="A8133" s="55"/>
      <c r="B8133" s="55">
        <v>2023</v>
      </c>
      <c r="C8133" s="55" t="s">
        <v>544</v>
      </c>
      <c r="D8133" t="s">
        <v>146</v>
      </c>
      <c r="E8133" s="55" t="s">
        <v>546</v>
      </c>
      <c r="F8133" s="55" t="s">
        <v>180</v>
      </c>
      <c r="G8133" s="23">
        <v>4</v>
      </c>
      <c r="H8133" s="23" t="s">
        <v>29</v>
      </c>
      <c r="I8133" s="24">
        <v>106168</v>
      </c>
      <c r="J8133" s="24">
        <v>169869</v>
      </c>
      <c r="K8133" s="24">
        <v>148636</v>
      </c>
      <c r="L8133" s="24">
        <v>237817</v>
      </c>
      <c r="M8133" s="24">
        <v>191103</v>
      </c>
      <c r="N8133" s="24">
        <v>305765</v>
      </c>
      <c r="O8133" s="24">
        <v>254804</v>
      </c>
      <c r="P8133" s="24">
        <v>407687</v>
      </c>
      <c r="Q8133" s="24">
        <v>318505</v>
      </c>
      <c r="R8133" s="24">
        <v>509608</v>
      </c>
      <c r="S8133" s="24">
        <v>360972</v>
      </c>
      <c r="T8133" s="24">
        <v>577556</v>
      </c>
      <c r="U8133" s="24">
        <v>403440</v>
      </c>
      <c r="V8133" s="24">
        <v>645504</v>
      </c>
    </row>
    <row r="8134" spans="1:22" x14ac:dyDescent="0.3">
      <c r="B8134" s="54" t="s">
        <v>620</v>
      </c>
      <c r="C8134" t="s">
        <v>614</v>
      </c>
      <c r="D8134" t="s">
        <v>146</v>
      </c>
      <c r="E8134" t="s">
        <v>546</v>
      </c>
      <c r="F8134" s="58" t="s">
        <v>180</v>
      </c>
      <c r="G8134" s="23">
        <v>1</v>
      </c>
      <c r="H8134" s="23" t="s">
        <v>14</v>
      </c>
      <c r="I8134" s="24">
        <v>122809</v>
      </c>
      <c r="J8134" s="24">
        <v>214916</v>
      </c>
      <c r="K8134" s="24">
        <v>159303</v>
      </c>
      <c r="L8134" s="24">
        <v>278781</v>
      </c>
      <c r="M8134" s="24">
        <v>190973</v>
      </c>
      <c r="N8134" s="24">
        <v>334203</v>
      </c>
      <c r="O8134" s="24">
        <v>228322</v>
      </c>
      <c r="P8134" s="24">
        <v>399563</v>
      </c>
      <c r="Q8134" s="24">
        <v>269317</v>
      </c>
      <c r="R8134" s="24">
        <v>471304</v>
      </c>
      <c r="S8134" s="24">
        <v>295384</v>
      </c>
      <c r="T8134" s="24">
        <v>516923</v>
      </c>
      <c r="U8134" s="24">
        <v>318978</v>
      </c>
      <c r="V8134" s="24">
        <v>558212</v>
      </c>
    </row>
    <row r="8135" spans="1:22" x14ac:dyDescent="0.3">
      <c r="B8135" s="54" t="s">
        <v>620</v>
      </c>
      <c r="C8135" t="s">
        <v>614</v>
      </c>
      <c r="D8135" t="s">
        <v>146</v>
      </c>
      <c r="E8135" t="s">
        <v>546</v>
      </c>
      <c r="F8135" s="58" t="s">
        <v>180</v>
      </c>
      <c r="G8135" s="23">
        <v>2</v>
      </c>
      <c r="H8135" s="23" t="s">
        <v>30</v>
      </c>
      <c r="I8135" s="24">
        <v>106296</v>
      </c>
      <c r="J8135" s="24">
        <v>186018</v>
      </c>
      <c r="K8135" s="24">
        <v>139585</v>
      </c>
      <c r="L8135" s="24">
        <v>244274</v>
      </c>
      <c r="M8135" s="24">
        <v>169993</v>
      </c>
      <c r="N8135" s="24">
        <v>297488</v>
      </c>
      <c r="O8135" s="24">
        <v>209093</v>
      </c>
      <c r="P8135" s="24">
        <v>365913</v>
      </c>
      <c r="Q8135" s="24">
        <v>249020</v>
      </c>
      <c r="R8135" s="24">
        <v>435785</v>
      </c>
      <c r="S8135" s="24">
        <v>275142</v>
      </c>
      <c r="T8135" s="24">
        <v>481499</v>
      </c>
      <c r="U8135" s="24">
        <v>299121</v>
      </c>
      <c r="V8135" s="24">
        <v>523462</v>
      </c>
    </row>
    <row r="8136" spans="1:22" x14ac:dyDescent="0.3">
      <c r="B8136" s="54" t="s">
        <v>620</v>
      </c>
      <c r="C8136" t="s">
        <v>614</v>
      </c>
      <c r="D8136" t="s">
        <v>146</v>
      </c>
      <c r="E8136" t="s">
        <v>546</v>
      </c>
      <c r="F8136" s="58" t="s">
        <v>180</v>
      </c>
      <c r="G8136" s="23">
        <v>3</v>
      </c>
      <c r="H8136" s="23" t="s">
        <v>31</v>
      </c>
      <c r="I8136" s="24">
        <v>96176</v>
      </c>
      <c r="J8136" s="24">
        <v>168307</v>
      </c>
      <c r="K8136" s="24">
        <v>130720</v>
      </c>
      <c r="L8136" s="24">
        <v>228761</v>
      </c>
      <c r="M8136" s="24">
        <v>165172</v>
      </c>
      <c r="N8136" s="24">
        <v>289051</v>
      </c>
      <c r="O8136" s="24">
        <v>217322</v>
      </c>
      <c r="P8136" s="24">
        <v>380314</v>
      </c>
      <c r="Q8136" s="24">
        <v>268927</v>
      </c>
      <c r="R8136" s="24">
        <v>470623</v>
      </c>
      <c r="S8136" s="24">
        <v>302725</v>
      </c>
      <c r="T8136" s="24">
        <v>529769</v>
      </c>
      <c r="U8136" s="24">
        <v>336038</v>
      </c>
      <c r="V8136" s="24">
        <v>588067</v>
      </c>
    </row>
    <row r="8137" spans="1:22" x14ac:dyDescent="0.3">
      <c r="B8137" s="54" t="s">
        <v>620</v>
      </c>
      <c r="C8137" t="s">
        <v>614</v>
      </c>
      <c r="D8137" t="s">
        <v>146</v>
      </c>
      <c r="E8137" t="s">
        <v>546</v>
      </c>
      <c r="F8137" s="58" t="s">
        <v>180</v>
      </c>
      <c r="G8137" s="23">
        <v>4</v>
      </c>
      <c r="H8137" s="23" t="s">
        <v>29</v>
      </c>
      <c r="I8137" s="24">
        <v>108357</v>
      </c>
      <c r="J8137" s="24">
        <v>173371</v>
      </c>
      <c r="K8137" s="24">
        <v>151699</v>
      </c>
      <c r="L8137" s="24">
        <v>242719</v>
      </c>
      <c r="M8137" s="24">
        <v>195042</v>
      </c>
      <c r="N8137" s="24">
        <v>312068</v>
      </c>
      <c r="O8137" s="24">
        <v>260056</v>
      </c>
      <c r="P8137" s="24">
        <v>416090</v>
      </c>
      <c r="Q8137" s="24">
        <v>325070</v>
      </c>
      <c r="R8137" s="24">
        <v>520113</v>
      </c>
      <c r="S8137" s="24">
        <v>368413</v>
      </c>
      <c r="T8137" s="24">
        <v>589461</v>
      </c>
      <c r="U8137" s="24">
        <v>411756</v>
      </c>
      <c r="V8137" s="24">
        <v>658809</v>
      </c>
    </row>
    <row r="8138" spans="1:22" hidden="1" x14ac:dyDescent="0.3">
      <c r="A8138" s="55"/>
      <c r="B8138" s="55">
        <v>2023</v>
      </c>
      <c r="C8138" s="55" t="s">
        <v>184</v>
      </c>
      <c r="D8138" t="s">
        <v>91</v>
      </c>
      <c r="E8138" s="55" t="s">
        <v>185</v>
      </c>
      <c r="F8138" s="55" t="s">
        <v>448</v>
      </c>
      <c r="G8138" s="23">
        <v>1</v>
      </c>
      <c r="H8138" s="23" t="s">
        <v>14</v>
      </c>
      <c r="I8138" s="24">
        <v>134676</v>
      </c>
      <c r="J8138" s="24">
        <v>235684</v>
      </c>
      <c r="K8138" s="24">
        <v>174668</v>
      </c>
      <c r="L8138" s="24">
        <v>305670</v>
      </c>
      <c r="M8138" s="24">
        <v>208602</v>
      </c>
      <c r="N8138" s="24">
        <v>365053</v>
      </c>
      <c r="O8138" s="24">
        <v>248572</v>
      </c>
      <c r="P8138" s="24">
        <v>435001</v>
      </c>
      <c r="Q8138" s="24">
        <v>293159</v>
      </c>
      <c r="R8138" s="24">
        <v>513028</v>
      </c>
      <c r="S8138" s="24">
        <v>321550</v>
      </c>
      <c r="T8138" s="24">
        <v>562712</v>
      </c>
      <c r="U8138" s="24">
        <v>348220</v>
      </c>
      <c r="V8138" s="24">
        <v>609386</v>
      </c>
    </row>
    <row r="8139" spans="1:22" hidden="1" x14ac:dyDescent="0.3">
      <c r="A8139" s="55"/>
      <c r="B8139" s="55">
        <v>2023</v>
      </c>
      <c r="C8139" s="55" t="s">
        <v>184</v>
      </c>
      <c r="D8139" t="s">
        <v>91</v>
      </c>
      <c r="E8139" s="55" t="s">
        <v>185</v>
      </c>
      <c r="F8139" s="55" t="s">
        <v>448</v>
      </c>
      <c r="G8139" s="23">
        <v>2</v>
      </c>
      <c r="H8139" s="23" t="s">
        <v>30</v>
      </c>
      <c r="I8139" s="24">
        <v>113813</v>
      </c>
      <c r="J8139" s="24">
        <v>199172</v>
      </c>
      <c r="K8139" s="24">
        <v>151058</v>
      </c>
      <c r="L8139" s="24">
        <v>264351</v>
      </c>
      <c r="M8139" s="24">
        <v>185448</v>
      </c>
      <c r="N8139" s="24">
        <v>324534</v>
      </c>
      <c r="O8139" s="24">
        <v>232107</v>
      </c>
      <c r="P8139" s="24">
        <v>406187</v>
      </c>
      <c r="Q8139" s="24">
        <v>280056</v>
      </c>
      <c r="R8139" s="24">
        <v>490099</v>
      </c>
      <c r="S8139" s="24">
        <v>309024</v>
      </c>
      <c r="T8139" s="24">
        <v>540792</v>
      </c>
      <c r="U8139" s="24">
        <v>336074</v>
      </c>
      <c r="V8139" s="24">
        <v>588130</v>
      </c>
    </row>
    <row r="8140" spans="1:22" hidden="1" x14ac:dyDescent="0.3">
      <c r="A8140" s="55"/>
      <c r="B8140" s="55">
        <v>2023</v>
      </c>
      <c r="C8140" s="55" t="s">
        <v>184</v>
      </c>
      <c r="D8140" t="s">
        <v>91</v>
      </c>
      <c r="E8140" s="55" t="s">
        <v>185</v>
      </c>
      <c r="F8140" s="55" t="s">
        <v>448</v>
      </c>
      <c r="G8140" s="23">
        <v>3</v>
      </c>
      <c r="H8140" s="23" t="s">
        <v>31</v>
      </c>
      <c r="I8140" s="24">
        <v>105595</v>
      </c>
      <c r="J8140" s="24">
        <v>184791</v>
      </c>
      <c r="K8140" s="24">
        <v>145946</v>
      </c>
      <c r="L8140" s="24">
        <v>255406</v>
      </c>
      <c r="M8140" s="24">
        <v>185225</v>
      </c>
      <c r="N8140" s="24">
        <v>324143</v>
      </c>
      <c r="O8140" s="24">
        <v>242115</v>
      </c>
      <c r="P8140" s="24">
        <v>423702</v>
      </c>
      <c r="Q8140" s="24">
        <v>301638</v>
      </c>
      <c r="R8140" s="24">
        <v>527866</v>
      </c>
      <c r="S8140" s="24">
        <v>339565</v>
      </c>
      <c r="T8140" s="24">
        <v>594239</v>
      </c>
      <c r="U8140" s="24">
        <v>376954</v>
      </c>
      <c r="V8140" s="24">
        <v>659670</v>
      </c>
    </row>
    <row r="8141" spans="1:22" hidden="1" x14ac:dyDescent="0.3">
      <c r="A8141" s="55"/>
      <c r="B8141" s="55">
        <v>2023</v>
      </c>
      <c r="C8141" s="55" t="s">
        <v>184</v>
      </c>
      <c r="D8141" t="s">
        <v>91</v>
      </c>
      <c r="E8141" s="55" t="s">
        <v>185</v>
      </c>
      <c r="F8141" s="55" t="s">
        <v>448</v>
      </c>
      <c r="G8141" s="23">
        <v>4</v>
      </c>
      <c r="H8141" s="23" t="s">
        <v>29</v>
      </c>
      <c r="I8141" s="24">
        <v>116135</v>
      </c>
      <c r="J8141" s="24">
        <v>185816</v>
      </c>
      <c r="K8141" s="24">
        <v>162589</v>
      </c>
      <c r="L8141" s="24">
        <v>260143</v>
      </c>
      <c r="M8141" s="24">
        <v>209043</v>
      </c>
      <c r="N8141" s="24">
        <v>334469</v>
      </c>
      <c r="O8141" s="24">
        <v>278724</v>
      </c>
      <c r="P8141" s="24">
        <v>445959</v>
      </c>
      <c r="Q8141" s="24">
        <v>348405</v>
      </c>
      <c r="R8141" s="24">
        <v>557448</v>
      </c>
      <c r="S8141" s="24">
        <v>394859</v>
      </c>
      <c r="T8141" s="24">
        <v>631775</v>
      </c>
      <c r="U8141" s="24">
        <v>441313</v>
      </c>
      <c r="V8141" s="24">
        <v>706101</v>
      </c>
    </row>
    <row r="8142" spans="1:22" x14ac:dyDescent="0.3">
      <c r="B8142" s="54" t="s">
        <v>620</v>
      </c>
      <c r="C8142" t="s">
        <v>613</v>
      </c>
      <c r="D8142" t="s">
        <v>91</v>
      </c>
      <c r="E8142" t="s">
        <v>185</v>
      </c>
      <c r="F8142" s="58" t="s">
        <v>448</v>
      </c>
      <c r="G8142" s="23">
        <v>1</v>
      </c>
      <c r="H8142" s="23" t="s">
        <v>14</v>
      </c>
      <c r="I8142" s="24">
        <v>133136</v>
      </c>
      <c r="J8142" s="24">
        <v>232989</v>
      </c>
      <c r="K8142" s="24">
        <v>172522</v>
      </c>
      <c r="L8142" s="24">
        <v>301914</v>
      </c>
      <c r="M8142" s="24">
        <v>206703</v>
      </c>
      <c r="N8142" s="24">
        <v>361730</v>
      </c>
      <c r="O8142" s="24">
        <v>246953</v>
      </c>
      <c r="P8142" s="24">
        <v>432167</v>
      </c>
      <c r="Q8142" s="24">
        <v>291141</v>
      </c>
      <c r="R8142" s="24">
        <v>509497</v>
      </c>
      <c r="S8142" s="24">
        <v>319255</v>
      </c>
      <c r="T8142" s="24">
        <v>558697</v>
      </c>
      <c r="U8142" s="24">
        <v>344589</v>
      </c>
      <c r="V8142" s="24">
        <v>603031</v>
      </c>
    </row>
    <row r="8143" spans="1:22" x14ac:dyDescent="0.3">
      <c r="B8143" s="54" t="s">
        <v>620</v>
      </c>
      <c r="C8143" t="s">
        <v>613</v>
      </c>
      <c r="D8143" t="s">
        <v>91</v>
      </c>
      <c r="E8143" t="s">
        <v>185</v>
      </c>
      <c r="F8143" s="58" t="s">
        <v>448</v>
      </c>
      <c r="G8143" s="23">
        <v>2</v>
      </c>
      <c r="H8143" s="23" t="s">
        <v>30</v>
      </c>
      <c r="I8143" s="24">
        <v>115982</v>
      </c>
      <c r="J8143" s="24">
        <v>202968</v>
      </c>
      <c r="K8143" s="24">
        <v>152038</v>
      </c>
      <c r="L8143" s="24">
        <v>266067</v>
      </c>
      <c r="M8143" s="24">
        <v>184908</v>
      </c>
      <c r="N8143" s="24">
        <v>323589</v>
      </c>
      <c r="O8143" s="24">
        <v>226977</v>
      </c>
      <c r="P8143" s="24">
        <v>397209</v>
      </c>
      <c r="Q8143" s="24">
        <v>270057</v>
      </c>
      <c r="R8143" s="24">
        <v>472599</v>
      </c>
      <c r="S8143" s="24">
        <v>298267</v>
      </c>
      <c r="T8143" s="24">
        <v>521967</v>
      </c>
      <c r="U8143" s="24">
        <v>324088</v>
      </c>
      <c r="V8143" s="24">
        <v>567155</v>
      </c>
    </row>
    <row r="8144" spans="1:22" x14ac:dyDescent="0.3">
      <c r="B8144" s="54" t="s">
        <v>620</v>
      </c>
      <c r="C8144" t="s">
        <v>613</v>
      </c>
      <c r="D8144" t="s">
        <v>91</v>
      </c>
      <c r="E8144" t="s">
        <v>185</v>
      </c>
      <c r="F8144" s="58" t="s">
        <v>448</v>
      </c>
      <c r="G8144" s="23">
        <v>3</v>
      </c>
      <c r="H8144" s="23" t="s">
        <v>31</v>
      </c>
      <c r="I8144" s="24">
        <v>105802</v>
      </c>
      <c r="J8144" s="24">
        <v>185154</v>
      </c>
      <c r="K8144" s="24">
        <v>144046</v>
      </c>
      <c r="L8144" s="24">
        <v>252080</v>
      </c>
      <c r="M8144" s="24">
        <v>182192</v>
      </c>
      <c r="N8144" s="24">
        <v>318836</v>
      </c>
      <c r="O8144" s="24">
        <v>239903</v>
      </c>
      <c r="P8144" s="24">
        <v>419829</v>
      </c>
      <c r="Q8144" s="24">
        <v>297047</v>
      </c>
      <c r="R8144" s="24">
        <v>519832</v>
      </c>
      <c r="S8144" s="24">
        <v>334514</v>
      </c>
      <c r="T8144" s="24">
        <v>585400</v>
      </c>
      <c r="U8144" s="24">
        <v>371478</v>
      </c>
      <c r="V8144" s="24">
        <v>650086</v>
      </c>
    </row>
    <row r="8145" spans="1:22" x14ac:dyDescent="0.3">
      <c r="B8145" s="54" t="s">
        <v>620</v>
      </c>
      <c r="C8145" t="s">
        <v>613</v>
      </c>
      <c r="D8145" t="s">
        <v>91</v>
      </c>
      <c r="E8145" t="s">
        <v>185</v>
      </c>
      <c r="F8145" s="58" t="s">
        <v>448</v>
      </c>
      <c r="G8145" s="23">
        <v>4</v>
      </c>
      <c r="H8145" s="23" t="s">
        <v>29</v>
      </c>
      <c r="I8145" s="24">
        <v>117487</v>
      </c>
      <c r="J8145" s="24">
        <v>187980</v>
      </c>
      <c r="K8145" s="24">
        <v>164482</v>
      </c>
      <c r="L8145" s="24">
        <v>263172</v>
      </c>
      <c r="M8145" s="24">
        <v>211477</v>
      </c>
      <c r="N8145" s="24">
        <v>338364</v>
      </c>
      <c r="O8145" s="24">
        <v>281970</v>
      </c>
      <c r="P8145" s="24">
        <v>451151</v>
      </c>
      <c r="Q8145" s="24">
        <v>352462</v>
      </c>
      <c r="R8145" s="24">
        <v>563939</v>
      </c>
      <c r="S8145" s="24">
        <v>399457</v>
      </c>
      <c r="T8145" s="24">
        <v>639131</v>
      </c>
      <c r="U8145" s="24">
        <v>446452</v>
      </c>
      <c r="V8145" s="24">
        <v>714323</v>
      </c>
    </row>
    <row r="8146" spans="1:22" hidden="1" x14ac:dyDescent="0.3">
      <c r="A8146" s="55"/>
      <c r="B8146" s="55">
        <v>2023</v>
      </c>
      <c r="C8146" s="55" t="s">
        <v>573</v>
      </c>
      <c r="D8146" t="s">
        <v>152</v>
      </c>
      <c r="E8146" s="55" t="s">
        <v>574</v>
      </c>
      <c r="F8146" s="55" t="s">
        <v>481</v>
      </c>
      <c r="G8146" s="23">
        <v>1</v>
      </c>
      <c r="H8146" s="23" t="s">
        <v>14</v>
      </c>
      <c r="I8146" s="24">
        <v>117637</v>
      </c>
      <c r="J8146" s="24">
        <v>205865</v>
      </c>
      <c r="K8146" s="24">
        <v>152842</v>
      </c>
      <c r="L8146" s="24">
        <v>267474</v>
      </c>
      <c r="M8146" s="24">
        <v>182773</v>
      </c>
      <c r="N8146" s="24">
        <v>319853</v>
      </c>
      <c r="O8146" s="24">
        <v>218126</v>
      </c>
      <c r="P8146" s="24">
        <v>381720</v>
      </c>
      <c r="Q8146" s="24">
        <v>257485</v>
      </c>
      <c r="R8146" s="24">
        <v>450599</v>
      </c>
      <c r="S8146" s="24">
        <v>282521</v>
      </c>
      <c r="T8146" s="24">
        <v>494411</v>
      </c>
      <c r="U8146" s="24">
        <v>306132</v>
      </c>
      <c r="V8146" s="24">
        <v>535730</v>
      </c>
    </row>
    <row r="8147" spans="1:22" hidden="1" x14ac:dyDescent="0.3">
      <c r="A8147" s="55"/>
      <c r="B8147" s="55">
        <v>2023</v>
      </c>
      <c r="C8147" s="55" t="s">
        <v>573</v>
      </c>
      <c r="D8147" t="s">
        <v>152</v>
      </c>
      <c r="E8147" s="55" t="s">
        <v>574</v>
      </c>
      <c r="F8147" s="55" t="s">
        <v>481</v>
      </c>
      <c r="G8147" s="23">
        <v>2</v>
      </c>
      <c r="H8147" s="23" t="s">
        <v>30</v>
      </c>
      <c r="I8147" s="24">
        <v>97939</v>
      </c>
      <c r="J8147" s="24">
        <v>171393</v>
      </c>
      <c r="K8147" s="24">
        <v>130551</v>
      </c>
      <c r="L8147" s="24">
        <v>228464</v>
      </c>
      <c r="M8147" s="24">
        <v>160913</v>
      </c>
      <c r="N8147" s="24">
        <v>281598</v>
      </c>
      <c r="O8147" s="24">
        <v>202581</v>
      </c>
      <c r="P8147" s="24">
        <v>354516</v>
      </c>
      <c r="Q8147" s="24">
        <v>245115</v>
      </c>
      <c r="R8147" s="24">
        <v>428951</v>
      </c>
      <c r="S8147" s="24">
        <v>270695</v>
      </c>
      <c r="T8147" s="24">
        <v>473717</v>
      </c>
      <c r="U8147" s="24">
        <v>294664</v>
      </c>
      <c r="V8147" s="24">
        <v>515662</v>
      </c>
    </row>
    <row r="8148" spans="1:22" hidden="1" x14ac:dyDescent="0.3">
      <c r="A8148" s="55"/>
      <c r="B8148" s="55">
        <v>2023</v>
      </c>
      <c r="C8148" s="55" t="s">
        <v>573</v>
      </c>
      <c r="D8148" t="s">
        <v>152</v>
      </c>
      <c r="E8148" s="55" t="s">
        <v>574</v>
      </c>
      <c r="F8148" s="55" t="s">
        <v>481</v>
      </c>
      <c r="G8148" s="23">
        <v>3</v>
      </c>
      <c r="H8148" s="23" t="s">
        <v>31</v>
      </c>
      <c r="I8148" s="24">
        <v>89933</v>
      </c>
      <c r="J8148" s="24">
        <v>157383</v>
      </c>
      <c r="K8148" s="24">
        <v>124126</v>
      </c>
      <c r="L8148" s="24">
        <v>217220</v>
      </c>
      <c r="M8148" s="24">
        <v>157305</v>
      </c>
      <c r="N8148" s="24">
        <v>275283</v>
      </c>
      <c r="O8148" s="24">
        <v>205160</v>
      </c>
      <c r="P8148" s="24">
        <v>359029</v>
      </c>
      <c r="Q8148" s="24">
        <v>255499</v>
      </c>
      <c r="R8148" s="24">
        <v>447124</v>
      </c>
      <c r="S8148" s="24">
        <v>287403</v>
      </c>
      <c r="T8148" s="24">
        <v>502955</v>
      </c>
      <c r="U8148" s="24">
        <v>318798</v>
      </c>
      <c r="V8148" s="24">
        <v>557897</v>
      </c>
    </row>
    <row r="8149" spans="1:22" hidden="1" x14ac:dyDescent="0.3">
      <c r="A8149" s="55"/>
      <c r="B8149" s="55">
        <v>2023</v>
      </c>
      <c r="C8149" s="55" t="s">
        <v>573</v>
      </c>
      <c r="D8149" t="s">
        <v>152</v>
      </c>
      <c r="E8149" s="55" t="s">
        <v>574</v>
      </c>
      <c r="F8149" s="55" t="s">
        <v>481</v>
      </c>
      <c r="G8149" s="23">
        <v>4</v>
      </c>
      <c r="H8149" s="23" t="s">
        <v>29</v>
      </c>
      <c r="I8149" s="24">
        <v>101409</v>
      </c>
      <c r="J8149" s="24">
        <v>162254</v>
      </c>
      <c r="K8149" s="24">
        <v>141972</v>
      </c>
      <c r="L8149" s="24">
        <v>227155</v>
      </c>
      <c r="M8149" s="24">
        <v>182535</v>
      </c>
      <c r="N8149" s="24">
        <v>292057</v>
      </c>
      <c r="O8149" s="24">
        <v>243380</v>
      </c>
      <c r="P8149" s="24">
        <v>389409</v>
      </c>
      <c r="Q8149" s="24">
        <v>304226</v>
      </c>
      <c r="R8149" s="24">
        <v>486761</v>
      </c>
      <c r="S8149" s="24">
        <v>344789</v>
      </c>
      <c r="T8149" s="24">
        <v>551662</v>
      </c>
      <c r="U8149" s="24">
        <v>385352</v>
      </c>
      <c r="V8149" s="24">
        <v>616564</v>
      </c>
    </row>
    <row r="8150" spans="1:22" x14ac:dyDescent="0.3">
      <c r="B8150" s="54" t="s">
        <v>620</v>
      </c>
      <c r="C8150" t="s">
        <v>618</v>
      </c>
      <c r="D8150" t="s">
        <v>152</v>
      </c>
      <c r="E8150" t="s">
        <v>574</v>
      </c>
      <c r="F8150" s="58" t="s">
        <v>481</v>
      </c>
      <c r="G8150" s="23">
        <v>1</v>
      </c>
      <c r="H8150" s="23" t="s">
        <v>14</v>
      </c>
      <c r="I8150" s="24">
        <v>118554</v>
      </c>
      <c r="J8150" s="24">
        <v>207470</v>
      </c>
      <c r="K8150" s="24">
        <v>153844</v>
      </c>
      <c r="L8150" s="24">
        <v>269227</v>
      </c>
      <c r="M8150" s="24">
        <v>184469</v>
      </c>
      <c r="N8150" s="24">
        <v>322820</v>
      </c>
      <c r="O8150" s="24">
        <v>220605</v>
      </c>
      <c r="P8150" s="24">
        <v>386059</v>
      </c>
      <c r="Q8150" s="24">
        <v>260266</v>
      </c>
      <c r="R8150" s="24">
        <v>455465</v>
      </c>
      <c r="S8150" s="24">
        <v>285480</v>
      </c>
      <c r="T8150" s="24">
        <v>499590</v>
      </c>
      <c r="U8150" s="24">
        <v>308340</v>
      </c>
      <c r="V8150" s="24">
        <v>539595</v>
      </c>
    </row>
    <row r="8151" spans="1:22" x14ac:dyDescent="0.3">
      <c r="B8151" s="54" t="s">
        <v>620</v>
      </c>
      <c r="C8151" t="s">
        <v>618</v>
      </c>
      <c r="D8151" t="s">
        <v>152</v>
      </c>
      <c r="E8151" t="s">
        <v>574</v>
      </c>
      <c r="F8151" s="58" t="s">
        <v>481</v>
      </c>
      <c r="G8151" s="23">
        <v>2</v>
      </c>
      <c r="H8151" s="23" t="s">
        <v>30</v>
      </c>
      <c r="I8151" s="24">
        <v>102358</v>
      </c>
      <c r="J8151" s="24">
        <v>179127</v>
      </c>
      <c r="K8151" s="24">
        <v>134505</v>
      </c>
      <c r="L8151" s="24">
        <v>235384</v>
      </c>
      <c r="M8151" s="24">
        <v>163892</v>
      </c>
      <c r="N8151" s="24">
        <v>286811</v>
      </c>
      <c r="O8151" s="24">
        <v>201746</v>
      </c>
      <c r="P8151" s="24">
        <v>353055</v>
      </c>
      <c r="Q8151" s="24">
        <v>240359</v>
      </c>
      <c r="R8151" s="24">
        <v>420629</v>
      </c>
      <c r="S8151" s="24">
        <v>265613</v>
      </c>
      <c r="T8151" s="24">
        <v>464823</v>
      </c>
      <c r="U8151" s="24">
        <v>288821</v>
      </c>
      <c r="V8151" s="24">
        <v>505436</v>
      </c>
    </row>
    <row r="8152" spans="1:22" x14ac:dyDescent="0.3">
      <c r="B8152" s="54" t="s">
        <v>620</v>
      </c>
      <c r="C8152" t="s">
        <v>618</v>
      </c>
      <c r="D8152" t="s">
        <v>152</v>
      </c>
      <c r="E8152" t="s">
        <v>574</v>
      </c>
      <c r="F8152" s="58" t="s">
        <v>481</v>
      </c>
      <c r="G8152" s="23">
        <v>3</v>
      </c>
      <c r="H8152" s="23" t="s">
        <v>31</v>
      </c>
      <c r="I8152" s="24">
        <v>92318</v>
      </c>
      <c r="J8152" s="24">
        <v>161557</v>
      </c>
      <c r="K8152" s="24">
        <v>125396</v>
      </c>
      <c r="L8152" s="24">
        <v>219443</v>
      </c>
      <c r="M8152" s="24">
        <v>158382</v>
      </c>
      <c r="N8152" s="24">
        <v>277168</v>
      </c>
      <c r="O8152" s="24">
        <v>208325</v>
      </c>
      <c r="P8152" s="24">
        <v>364568</v>
      </c>
      <c r="Q8152" s="24">
        <v>257733</v>
      </c>
      <c r="R8152" s="24">
        <v>451032</v>
      </c>
      <c r="S8152" s="24">
        <v>290077</v>
      </c>
      <c r="T8152" s="24">
        <v>507636</v>
      </c>
      <c r="U8152" s="24">
        <v>321947</v>
      </c>
      <c r="V8152" s="24">
        <v>563407</v>
      </c>
    </row>
    <row r="8153" spans="1:22" x14ac:dyDescent="0.3">
      <c r="B8153" s="54" t="s">
        <v>620</v>
      </c>
      <c r="C8153" t="s">
        <v>618</v>
      </c>
      <c r="D8153" t="s">
        <v>152</v>
      </c>
      <c r="E8153" t="s">
        <v>574</v>
      </c>
      <c r="F8153" s="58" t="s">
        <v>481</v>
      </c>
      <c r="G8153" s="23">
        <v>4</v>
      </c>
      <c r="H8153" s="23" t="s">
        <v>29</v>
      </c>
      <c r="I8153" s="24">
        <v>104596</v>
      </c>
      <c r="J8153" s="24">
        <v>167354</v>
      </c>
      <c r="K8153" s="24">
        <v>146434</v>
      </c>
      <c r="L8153" s="24">
        <v>234295</v>
      </c>
      <c r="M8153" s="24">
        <v>188273</v>
      </c>
      <c r="N8153" s="24">
        <v>301237</v>
      </c>
      <c r="O8153" s="24">
        <v>251031</v>
      </c>
      <c r="P8153" s="24">
        <v>401649</v>
      </c>
      <c r="Q8153" s="24">
        <v>313788</v>
      </c>
      <c r="R8153" s="24">
        <v>502061</v>
      </c>
      <c r="S8153" s="24">
        <v>355627</v>
      </c>
      <c r="T8153" s="24">
        <v>569003</v>
      </c>
      <c r="U8153" s="24">
        <v>397465</v>
      </c>
      <c r="V8153" s="24">
        <v>635944</v>
      </c>
    </row>
    <row r="8154" spans="1:22" hidden="1" x14ac:dyDescent="0.3">
      <c r="A8154" s="55"/>
      <c r="B8154" s="55">
        <v>2023</v>
      </c>
      <c r="C8154" s="55" t="s">
        <v>538</v>
      </c>
      <c r="D8154" t="s">
        <v>108</v>
      </c>
      <c r="E8154" s="55" t="s">
        <v>541</v>
      </c>
      <c r="F8154" s="55" t="s">
        <v>414</v>
      </c>
      <c r="G8154" s="23">
        <v>1</v>
      </c>
      <c r="H8154" s="23" t="s">
        <v>14</v>
      </c>
      <c r="I8154" s="24">
        <v>119983</v>
      </c>
      <c r="J8154" s="24">
        <v>209970</v>
      </c>
      <c r="K8154" s="24">
        <v>155780</v>
      </c>
      <c r="L8154" s="24">
        <v>272615</v>
      </c>
      <c r="M8154" s="24">
        <v>186191</v>
      </c>
      <c r="N8154" s="24">
        <v>325835</v>
      </c>
      <c r="O8154" s="24">
        <v>222072</v>
      </c>
      <c r="P8154" s="24">
        <v>388626</v>
      </c>
      <c r="Q8154" s="24">
        <v>262050</v>
      </c>
      <c r="R8154" s="24">
        <v>458588</v>
      </c>
      <c r="S8154" s="24">
        <v>287490</v>
      </c>
      <c r="T8154" s="24">
        <v>503108</v>
      </c>
      <c r="U8154" s="24">
        <v>311445</v>
      </c>
      <c r="V8154" s="24">
        <v>545030</v>
      </c>
    </row>
    <row r="8155" spans="1:22" hidden="1" x14ac:dyDescent="0.3">
      <c r="A8155" s="55"/>
      <c r="B8155" s="55">
        <v>2023</v>
      </c>
      <c r="C8155" s="55" t="s">
        <v>538</v>
      </c>
      <c r="D8155" t="s">
        <v>108</v>
      </c>
      <c r="E8155" s="55" t="s">
        <v>541</v>
      </c>
      <c r="F8155" s="55" t="s">
        <v>414</v>
      </c>
      <c r="G8155" s="23">
        <v>2</v>
      </c>
      <c r="H8155" s="23" t="s">
        <v>30</v>
      </c>
      <c r="I8155" s="24">
        <v>100484</v>
      </c>
      <c r="J8155" s="24">
        <v>175846</v>
      </c>
      <c r="K8155" s="24">
        <v>133714</v>
      </c>
      <c r="L8155" s="24">
        <v>233999</v>
      </c>
      <c r="M8155" s="24">
        <v>164552</v>
      </c>
      <c r="N8155" s="24">
        <v>287966</v>
      </c>
      <c r="O8155" s="24">
        <v>206684</v>
      </c>
      <c r="P8155" s="24">
        <v>361697</v>
      </c>
      <c r="Q8155" s="24">
        <v>249805</v>
      </c>
      <c r="R8155" s="24">
        <v>437159</v>
      </c>
      <c r="S8155" s="24">
        <v>275784</v>
      </c>
      <c r="T8155" s="24">
        <v>482622</v>
      </c>
      <c r="U8155" s="24">
        <v>300094</v>
      </c>
      <c r="V8155" s="24">
        <v>525164</v>
      </c>
    </row>
    <row r="8156" spans="1:22" hidden="1" x14ac:dyDescent="0.3">
      <c r="A8156" s="55"/>
      <c r="B8156" s="55">
        <v>2023</v>
      </c>
      <c r="C8156" s="55" t="s">
        <v>538</v>
      </c>
      <c r="D8156" t="s">
        <v>108</v>
      </c>
      <c r="E8156" s="55" t="s">
        <v>541</v>
      </c>
      <c r="F8156" s="55" t="s">
        <v>414</v>
      </c>
      <c r="G8156" s="23">
        <v>3</v>
      </c>
      <c r="H8156" s="23" t="s">
        <v>31</v>
      </c>
      <c r="I8156" s="24">
        <v>92651</v>
      </c>
      <c r="J8156" s="24">
        <v>162139</v>
      </c>
      <c r="K8156" s="24">
        <v>127948</v>
      </c>
      <c r="L8156" s="24">
        <v>223909</v>
      </c>
      <c r="M8156" s="24">
        <v>162242</v>
      </c>
      <c r="N8156" s="24">
        <v>283924</v>
      </c>
      <c r="O8156" s="24">
        <v>211789</v>
      </c>
      <c r="P8156" s="24">
        <v>370631</v>
      </c>
      <c r="Q8156" s="24">
        <v>263796</v>
      </c>
      <c r="R8156" s="24">
        <v>461643</v>
      </c>
      <c r="S8156" s="24">
        <v>296828</v>
      </c>
      <c r="T8156" s="24">
        <v>519449</v>
      </c>
      <c r="U8156" s="24">
        <v>329356</v>
      </c>
      <c r="V8156" s="24">
        <v>576373</v>
      </c>
    </row>
    <row r="8157" spans="1:22" hidden="1" x14ac:dyDescent="0.3">
      <c r="A8157" s="55"/>
      <c r="B8157" s="55">
        <v>2023</v>
      </c>
      <c r="C8157" s="55" t="s">
        <v>538</v>
      </c>
      <c r="D8157" t="s">
        <v>108</v>
      </c>
      <c r="E8157" s="55" t="s">
        <v>541</v>
      </c>
      <c r="F8157" s="55" t="s">
        <v>414</v>
      </c>
      <c r="G8157" s="23">
        <v>4</v>
      </c>
      <c r="H8157" s="23" t="s">
        <v>29</v>
      </c>
      <c r="I8157" s="24">
        <v>103444</v>
      </c>
      <c r="J8157" s="24">
        <v>165510</v>
      </c>
      <c r="K8157" s="24">
        <v>144821</v>
      </c>
      <c r="L8157" s="24">
        <v>231714</v>
      </c>
      <c r="M8157" s="24">
        <v>186199</v>
      </c>
      <c r="N8157" s="24">
        <v>297918</v>
      </c>
      <c r="O8157" s="24">
        <v>248265</v>
      </c>
      <c r="P8157" s="24">
        <v>397224</v>
      </c>
      <c r="Q8157" s="24">
        <v>310331</v>
      </c>
      <c r="R8157" s="24">
        <v>496530</v>
      </c>
      <c r="S8157" s="24">
        <v>351709</v>
      </c>
      <c r="T8157" s="24">
        <v>562734</v>
      </c>
      <c r="U8157" s="24">
        <v>393087</v>
      </c>
      <c r="V8157" s="24">
        <v>628938</v>
      </c>
    </row>
    <row r="8158" spans="1:22" hidden="1" x14ac:dyDescent="0.3">
      <c r="A8158" s="55"/>
      <c r="B8158" s="55">
        <v>2023</v>
      </c>
      <c r="C8158" s="55" t="s">
        <v>578</v>
      </c>
      <c r="D8158" t="s">
        <v>174</v>
      </c>
      <c r="E8158" s="55" t="s">
        <v>582</v>
      </c>
      <c r="F8158" s="55" t="s">
        <v>414</v>
      </c>
      <c r="G8158" s="23">
        <v>1</v>
      </c>
      <c r="H8158" s="23" t="s">
        <v>14</v>
      </c>
      <c r="I8158" s="24">
        <v>112044</v>
      </c>
      <c r="J8158" s="24">
        <v>196076</v>
      </c>
      <c r="K8158" s="24">
        <v>145602</v>
      </c>
      <c r="L8158" s="24">
        <v>254804</v>
      </c>
      <c r="M8158" s="24">
        <v>174139</v>
      </c>
      <c r="N8158" s="24">
        <v>304744</v>
      </c>
      <c r="O8158" s="24">
        <v>207855</v>
      </c>
      <c r="P8158" s="24">
        <v>363746</v>
      </c>
      <c r="Q8158" s="24">
        <v>245385</v>
      </c>
      <c r="R8158" s="24">
        <v>429423</v>
      </c>
      <c r="S8158" s="24">
        <v>269254</v>
      </c>
      <c r="T8158" s="24">
        <v>471194</v>
      </c>
      <c r="U8158" s="24">
        <v>291774</v>
      </c>
      <c r="V8158" s="24">
        <v>510604</v>
      </c>
    </row>
    <row r="8159" spans="1:22" hidden="1" x14ac:dyDescent="0.3">
      <c r="A8159" s="55"/>
      <c r="B8159" s="55">
        <v>2023</v>
      </c>
      <c r="C8159" s="55" t="s">
        <v>578</v>
      </c>
      <c r="D8159" t="s">
        <v>174</v>
      </c>
      <c r="E8159" s="55" t="s">
        <v>582</v>
      </c>
      <c r="F8159" s="55" t="s">
        <v>414</v>
      </c>
      <c r="G8159" s="23">
        <v>2</v>
      </c>
      <c r="H8159" s="23" t="s">
        <v>30</v>
      </c>
      <c r="I8159" s="24">
        <v>93133</v>
      </c>
      <c r="J8159" s="24">
        <v>162983</v>
      </c>
      <c r="K8159" s="24">
        <v>124202</v>
      </c>
      <c r="L8159" s="24">
        <v>217354</v>
      </c>
      <c r="M8159" s="24">
        <v>153154</v>
      </c>
      <c r="N8159" s="24">
        <v>268019</v>
      </c>
      <c r="O8159" s="24">
        <v>192932</v>
      </c>
      <c r="P8159" s="24">
        <v>337630</v>
      </c>
      <c r="Q8159" s="24">
        <v>233510</v>
      </c>
      <c r="R8159" s="24">
        <v>408642</v>
      </c>
      <c r="S8159" s="24">
        <v>257901</v>
      </c>
      <c r="T8159" s="24">
        <v>451327</v>
      </c>
      <c r="U8159" s="24">
        <v>280765</v>
      </c>
      <c r="V8159" s="24">
        <v>491339</v>
      </c>
    </row>
    <row r="8160" spans="1:22" hidden="1" x14ac:dyDescent="0.3">
      <c r="A8160" s="55"/>
      <c r="B8160" s="55">
        <v>2023</v>
      </c>
      <c r="C8160" s="55" t="s">
        <v>578</v>
      </c>
      <c r="D8160" t="s">
        <v>174</v>
      </c>
      <c r="E8160" s="55" t="s">
        <v>582</v>
      </c>
      <c r="F8160" s="55" t="s">
        <v>414</v>
      </c>
      <c r="G8160" s="23">
        <v>3</v>
      </c>
      <c r="H8160" s="23" t="s">
        <v>31</v>
      </c>
      <c r="I8160" s="24">
        <v>85425</v>
      </c>
      <c r="J8160" s="24">
        <v>149493</v>
      </c>
      <c r="K8160" s="24">
        <v>117885</v>
      </c>
      <c r="L8160" s="24">
        <v>206298</v>
      </c>
      <c r="M8160" s="24">
        <v>149372</v>
      </c>
      <c r="N8160" s="24">
        <v>261401</v>
      </c>
      <c r="O8160" s="24">
        <v>194766</v>
      </c>
      <c r="P8160" s="24">
        <v>340841</v>
      </c>
      <c r="Q8160" s="24">
        <v>242546</v>
      </c>
      <c r="R8160" s="24">
        <v>424455</v>
      </c>
      <c r="S8160" s="24">
        <v>272809</v>
      </c>
      <c r="T8160" s="24">
        <v>477415</v>
      </c>
      <c r="U8160" s="24">
        <v>302584</v>
      </c>
      <c r="V8160" s="24">
        <v>529521</v>
      </c>
    </row>
    <row r="8161" spans="1:22" hidden="1" x14ac:dyDescent="0.3">
      <c r="A8161" s="55"/>
      <c r="B8161" s="55">
        <v>2023</v>
      </c>
      <c r="C8161" s="55" t="s">
        <v>578</v>
      </c>
      <c r="D8161" t="s">
        <v>174</v>
      </c>
      <c r="E8161" s="55" t="s">
        <v>582</v>
      </c>
      <c r="F8161" s="55" t="s">
        <v>414</v>
      </c>
      <c r="G8161" s="23">
        <v>4</v>
      </c>
      <c r="H8161" s="23" t="s">
        <v>29</v>
      </c>
      <c r="I8161" s="24">
        <v>96583</v>
      </c>
      <c r="J8161" s="24">
        <v>154533</v>
      </c>
      <c r="K8161" s="24">
        <v>135217</v>
      </c>
      <c r="L8161" s="24">
        <v>216346</v>
      </c>
      <c r="M8161" s="24">
        <v>173850</v>
      </c>
      <c r="N8161" s="24">
        <v>278160</v>
      </c>
      <c r="O8161" s="24">
        <v>231800</v>
      </c>
      <c r="P8161" s="24">
        <v>370880</v>
      </c>
      <c r="Q8161" s="24">
        <v>289750</v>
      </c>
      <c r="R8161" s="24">
        <v>463600</v>
      </c>
      <c r="S8161" s="24">
        <v>328383</v>
      </c>
      <c r="T8161" s="24">
        <v>525413</v>
      </c>
      <c r="U8161" s="24">
        <v>367016</v>
      </c>
      <c r="V8161" s="24">
        <v>587226</v>
      </c>
    </row>
    <row r="8162" spans="1:22" x14ac:dyDescent="0.3">
      <c r="B8162" s="54" t="s">
        <v>620</v>
      </c>
      <c r="C8162" t="s">
        <v>612</v>
      </c>
      <c r="D8162" t="s">
        <v>174</v>
      </c>
      <c r="E8162" t="s">
        <v>582</v>
      </c>
      <c r="F8162" s="58" t="s">
        <v>414</v>
      </c>
      <c r="G8162" s="23">
        <v>1</v>
      </c>
      <c r="H8162" s="23" t="s">
        <v>14</v>
      </c>
      <c r="I8162" s="24">
        <v>111185</v>
      </c>
      <c r="J8162" s="24">
        <v>194574</v>
      </c>
      <c r="K8162" s="24">
        <v>144367</v>
      </c>
      <c r="L8162" s="24">
        <v>252642</v>
      </c>
      <c r="M8162" s="24">
        <v>173161</v>
      </c>
      <c r="N8162" s="24">
        <v>303032</v>
      </c>
      <c r="O8162" s="24">
        <v>207167</v>
      </c>
      <c r="P8162" s="24">
        <v>362542</v>
      </c>
      <c r="Q8162" s="24">
        <v>244484</v>
      </c>
      <c r="R8162" s="24">
        <v>427847</v>
      </c>
      <c r="S8162" s="24">
        <v>268201</v>
      </c>
      <c r="T8162" s="24">
        <v>469351</v>
      </c>
      <c r="U8162" s="24">
        <v>289757</v>
      </c>
      <c r="V8162" s="24">
        <v>507075</v>
      </c>
    </row>
    <row r="8163" spans="1:22" x14ac:dyDescent="0.3">
      <c r="B8163" s="54" t="s">
        <v>620</v>
      </c>
      <c r="C8163" t="s">
        <v>612</v>
      </c>
      <c r="D8163" t="s">
        <v>174</v>
      </c>
      <c r="E8163" t="s">
        <v>582</v>
      </c>
      <c r="F8163" s="58" t="s">
        <v>414</v>
      </c>
      <c r="G8163" s="23">
        <v>2</v>
      </c>
      <c r="H8163" s="23" t="s">
        <v>30</v>
      </c>
      <c r="I8163" s="24">
        <v>95637</v>
      </c>
      <c r="J8163" s="24">
        <v>167365</v>
      </c>
      <c r="K8163" s="24">
        <v>125801</v>
      </c>
      <c r="L8163" s="24">
        <v>220153</v>
      </c>
      <c r="M8163" s="24">
        <v>153407</v>
      </c>
      <c r="N8163" s="24">
        <v>268463</v>
      </c>
      <c r="O8163" s="24">
        <v>189062</v>
      </c>
      <c r="P8163" s="24">
        <v>330858</v>
      </c>
      <c r="Q8163" s="24">
        <v>225374</v>
      </c>
      <c r="R8163" s="24">
        <v>394404</v>
      </c>
      <c r="S8163" s="24">
        <v>249110</v>
      </c>
      <c r="T8163" s="24">
        <v>435943</v>
      </c>
      <c r="U8163" s="24">
        <v>270959</v>
      </c>
      <c r="V8163" s="24">
        <v>474178</v>
      </c>
    </row>
    <row r="8164" spans="1:22" x14ac:dyDescent="0.3">
      <c r="B8164" s="54" t="s">
        <v>620</v>
      </c>
      <c r="C8164" t="s">
        <v>612</v>
      </c>
      <c r="D8164" t="s">
        <v>174</v>
      </c>
      <c r="E8164" t="s">
        <v>582</v>
      </c>
      <c r="F8164" s="58" t="s">
        <v>414</v>
      </c>
      <c r="G8164" s="23">
        <v>3</v>
      </c>
      <c r="H8164" s="23" t="s">
        <v>31</v>
      </c>
      <c r="I8164" s="24">
        <v>85841</v>
      </c>
      <c r="J8164" s="24">
        <v>150222</v>
      </c>
      <c r="K8164" s="24">
        <v>116482</v>
      </c>
      <c r="L8164" s="24">
        <v>203843</v>
      </c>
      <c r="M8164" s="24">
        <v>147035</v>
      </c>
      <c r="N8164" s="24">
        <v>257311</v>
      </c>
      <c r="O8164" s="24">
        <v>193309</v>
      </c>
      <c r="P8164" s="24">
        <v>338291</v>
      </c>
      <c r="Q8164" s="24">
        <v>239070</v>
      </c>
      <c r="R8164" s="24">
        <v>418373</v>
      </c>
      <c r="S8164" s="24">
        <v>269007</v>
      </c>
      <c r="T8164" s="24">
        <v>470763</v>
      </c>
      <c r="U8164" s="24">
        <v>298488</v>
      </c>
      <c r="V8164" s="24">
        <v>522355</v>
      </c>
    </row>
    <row r="8165" spans="1:22" x14ac:dyDescent="0.3">
      <c r="B8165" s="54" t="s">
        <v>620</v>
      </c>
      <c r="C8165" t="s">
        <v>612</v>
      </c>
      <c r="D8165" t="s">
        <v>174</v>
      </c>
      <c r="E8165" t="s">
        <v>582</v>
      </c>
      <c r="F8165" s="58" t="s">
        <v>414</v>
      </c>
      <c r="G8165" s="23">
        <v>4</v>
      </c>
      <c r="H8165" s="23" t="s">
        <v>29</v>
      </c>
      <c r="I8165" s="24">
        <v>98086</v>
      </c>
      <c r="J8165" s="24">
        <v>156938</v>
      </c>
      <c r="K8165" s="24">
        <v>137320</v>
      </c>
      <c r="L8165" s="24">
        <v>219713</v>
      </c>
      <c r="M8165" s="24">
        <v>176555</v>
      </c>
      <c r="N8165" s="24">
        <v>282488</v>
      </c>
      <c r="O8165" s="24">
        <v>235406</v>
      </c>
      <c r="P8165" s="24">
        <v>376650</v>
      </c>
      <c r="Q8165" s="24">
        <v>294258</v>
      </c>
      <c r="R8165" s="24">
        <v>470813</v>
      </c>
      <c r="S8165" s="24">
        <v>333492</v>
      </c>
      <c r="T8165" s="24">
        <v>533588</v>
      </c>
      <c r="U8165" s="24">
        <v>372727</v>
      </c>
      <c r="V8165" s="24">
        <v>596363</v>
      </c>
    </row>
    <row r="8166" spans="1:22" x14ac:dyDescent="0.3">
      <c r="B8166" s="54" t="s">
        <v>620</v>
      </c>
      <c r="C8166" t="s">
        <v>615</v>
      </c>
      <c r="D8166" t="s">
        <v>108</v>
      </c>
      <c r="E8166" t="s">
        <v>541</v>
      </c>
      <c r="F8166" s="58" t="s">
        <v>414</v>
      </c>
      <c r="G8166" s="23">
        <v>1</v>
      </c>
      <c r="H8166" s="23" t="s">
        <v>14</v>
      </c>
      <c r="I8166" s="24">
        <v>121570</v>
      </c>
      <c r="J8166" s="24">
        <v>212748</v>
      </c>
      <c r="K8166" s="24">
        <v>157698</v>
      </c>
      <c r="L8166" s="24">
        <v>275972</v>
      </c>
      <c r="M8166" s="24">
        <v>189050</v>
      </c>
      <c r="N8166" s="24">
        <v>330837</v>
      </c>
      <c r="O8166" s="24">
        <v>226024</v>
      </c>
      <c r="P8166" s="24">
        <v>395542</v>
      </c>
      <c r="Q8166" s="24">
        <v>266607</v>
      </c>
      <c r="R8166" s="24">
        <v>466563</v>
      </c>
      <c r="S8166" s="24">
        <v>292413</v>
      </c>
      <c r="T8166" s="24">
        <v>511723</v>
      </c>
      <c r="U8166" s="24">
        <v>315771</v>
      </c>
      <c r="V8166" s="24">
        <v>552600</v>
      </c>
    </row>
    <row r="8167" spans="1:22" x14ac:dyDescent="0.3">
      <c r="B8167" s="54" t="s">
        <v>620</v>
      </c>
      <c r="C8167" t="s">
        <v>615</v>
      </c>
      <c r="D8167" t="s">
        <v>108</v>
      </c>
      <c r="E8167" t="s">
        <v>541</v>
      </c>
      <c r="F8167" s="58" t="s">
        <v>414</v>
      </c>
      <c r="G8167" s="23">
        <v>2</v>
      </c>
      <c r="H8167" s="23" t="s">
        <v>30</v>
      </c>
      <c r="I8167" s="24">
        <v>105217</v>
      </c>
      <c r="J8167" s="24">
        <v>184131</v>
      </c>
      <c r="K8167" s="24">
        <v>138171</v>
      </c>
      <c r="L8167" s="24">
        <v>241800</v>
      </c>
      <c r="M8167" s="24">
        <v>168273</v>
      </c>
      <c r="N8167" s="24">
        <v>294478</v>
      </c>
      <c r="O8167" s="24">
        <v>206981</v>
      </c>
      <c r="P8167" s="24">
        <v>362217</v>
      </c>
      <c r="Q8167" s="24">
        <v>246508</v>
      </c>
      <c r="R8167" s="24">
        <v>431388</v>
      </c>
      <c r="S8167" s="24">
        <v>272367</v>
      </c>
      <c r="T8167" s="24">
        <v>476643</v>
      </c>
      <c r="U8167" s="24">
        <v>296106</v>
      </c>
      <c r="V8167" s="24">
        <v>518185</v>
      </c>
    </row>
    <row r="8168" spans="1:22" x14ac:dyDescent="0.3">
      <c r="B8168" s="54" t="s">
        <v>620</v>
      </c>
      <c r="C8168" t="s">
        <v>615</v>
      </c>
      <c r="D8168" t="s">
        <v>108</v>
      </c>
      <c r="E8168" t="s">
        <v>541</v>
      </c>
      <c r="F8168" s="58" t="s">
        <v>414</v>
      </c>
      <c r="G8168" s="23">
        <v>3</v>
      </c>
      <c r="H8168" s="23" t="s">
        <v>31</v>
      </c>
      <c r="I8168" s="24">
        <v>95193</v>
      </c>
      <c r="J8168" s="24">
        <v>166587</v>
      </c>
      <c r="K8168" s="24">
        <v>129382</v>
      </c>
      <c r="L8168" s="24">
        <v>226419</v>
      </c>
      <c r="M8168" s="24">
        <v>163480</v>
      </c>
      <c r="N8168" s="24">
        <v>286090</v>
      </c>
      <c r="O8168" s="24">
        <v>215094</v>
      </c>
      <c r="P8168" s="24">
        <v>376415</v>
      </c>
      <c r="Q8168" s="24">
        <v>266169</v>
      </c>
      <c r="R8168" s="24">
        <v>465796</v>
      </c>
      <c r="S8168" s="24">
        <v>299619</v>
      </c>
      <c r="T8168" s="24">
        <v>524333</v>
      </c>
      <c r="U8168" s="24">
        <v>332589</v>
      </c>
      <c r="V8168" s="24">
        <v>582031</v>
      </c>
    </row>
    <row r="8169" spans="1:22" x14ac:dyDescent="0.3">
      <c r="B8169" s="54" t="s">
        <v>620</v>
      </c>
      <c r="C8169" t="s">
        <v>615</v>
      </c>
      <c r="D8169" t="s">
        <v>108</v>
      </c>
      <c r="E8169" t="s">
        <v>541</v>
      </c>
      <c r="F8169" s="58" t="s">
        <v>414</v>
      </c>
      <c r="G8169" s="23">
        <v>4</v>
      </c>
      <c r="H8169" s="23" t="s">
        <v>29</v>
      </c>
      <c r="I8169" s="24">
        <v>107264</v>
      </c>
      <c r="J8169" s="24">
        <v>171622</v>
      </c>
      <c r="K8169" s="24">
        <v>150169</v>
      </c>
      <c r="L8169" s="24">
        <v>240271</v>
      </c>
      <c r="M8169" s="24">
        <v>193075</v>
      </c>
      <c r="N8169" s="24">
        <v>308919</v>
      </c>
      <c r="O8169" s="24">
        <v>257433</v>
      </c>
      <c r="P8169" s="24">
        <v>411893</v>
      </c>
      <c r="Q8169" s="24">
        <v>321791</v>
      </c>
      <c r="R8169" s="24">
        <v>514866</v>
      </c>
      <c r="S8169" s="24">
        <v>364697</v>
      </c>
      <c r="T8169" s="24">
        <v>583515</v>
      </c>
      <c r="U8169" s="24">
        <v>407602</v>
      </c>
      <c r="V8169" s="24">
        <v>652163</v>
      </c>
    </row>
    <row r="8170" spans="1:22" hidden="1" x14ac:dyDescent="0.3">
      <c r="A8170" s="55"/>
      <c r="B8170" s="55">
        <v>2023</v>
      </c>
      <c r="C8170" s="55" t="s">
        <v>184</v>
      </c>
      <c r="D8170" t="s">
        <v>156</v>
      </c>
      <c r="E8170" s="55" t="s">
        <v>528</v>
      </c>
      <c r="F8170" s="55" t="s">
        <v>365</v>
      </c>
      <c r="G8170" s="23">
        <v>1</v>
      </c>
      <c r="H8170" s="23" t="s">
        <v>14</v>
      </c>
      <c r="I8170" s="24">
        <v>116341</v>
      </c>
      <c r="J8170" s="24">
        <v>203596</v>
      </c>
      <c r="K8170" s="24">
        <v>151125</v>
      </c>
      <c r="L8170" s="24">
        <v>264468</v>
      </c>
      <c r="M8170" s="24">
        <v>180691</v>
      </c>
      <c r="N8170" s="24">
        <v>316209</v>
      </c>
      <c r="O8170" s="24">
        <v>215601</v>
      </c>
      <c r="P8170" s="24">
        <v>377302</v>
      </c>
      <c r="Q8170" s="24">
        <v>254477</v>
      </c>
      <c r="R8170" s="24">
        <v>445335</v>
      </c>
      <c r="S8170" s="24">
        <v>279208</v>
      </c>
      <c r="T8170" s="24">
        <v>488615</v>
      </c>
      <c r="U8170" s="24">
        <v>302521</v>
      </c>
      <c r="V8170" s="24">
        <v>529412</v>
      </c>
    </row>
    <row r="8171" spans="1:22" hidden="1" x14ac:dyDescent="0.3">
      <c r="A8171" s="55"/>
      <c r="B8171" s="55">
        <v>2023</v>
      </c>
      <c r="C8171" s="55" t="s">
        <v>184</v>
      </c>
      <c r="D8171" t="s">
        <v>156</v>
      </c>
      <c r="E8171" s="55" t="s">
        <v>528</v>
      </c>
      <c r="F8171" s="55" t="s">
        <v>365</v>
      </c>
      <c r="G8171" s="23">
        <v>2</v>
      </c>
      <c r="H8171" s="23" t="s">
        <v>30</v>
      </c>
      <c r="I8171" s="24">
        <v>97036</v>
      </c>
      <c r="J8171" s="24">
        <v>169813</v>
      </c>
      <c r="K8171" s="24">
        <v>129279</v>
      </c>
      <c r="L8171" s="24">
        <v>226239</v>
      </c>
      <c r="M8171" s="24">
        <v>159268</v>
      </c>
      <c r="N8171" s="24">
        <v>278720</v>
      </c>
      <c r="O8171" s="24">
        <v>200367</v>
      </c>
      <c r="P8171" s="24">
        <v>350642</v>
      </c>
      <c r="Q8171" s="24">
        <v>242354</v>
      </c>
      <c r="R8171" s="24">
        <v>424120</v>
      </c>
      <c r="S8171" s="24">
        <v>267619</v>
      </c>
      <c r="T8171" s="24">
        <v>468334</v>
      </c>
      <c r="U8171" s="24">
        <v>291283</v>
      </c>
      <c r="V8171" s="24">
        <v>509746</v>
      </c>
    </row>
    <row r="8172" spans="1:22" hidden="1" x14ac:dyDescent="0.3">
      <c r="A8172" s="55"/>
      <c r="B8172" s="55">
        <v>2023</v>
      </c>
      <c r="C8172" s="55" t="s">
        <v>184</v>
      </c>
      <c r="D8172" t="s">
        <v>156</v>
      </c>
      <c r="E8172" s="55" t="s">
        <v>528</v>
      </c>
      <c r="F8172" s="55" t="s">
        <v>365</v>
      </c>
      <c r="G8172" s="23">
        <v>3</v>
      </c>
      <c r="H8172" s="23" t="s">
        <v>31</v>
      </c>
      <c r="I8172" s="24">
        <v>89218</v>
      </c>
      <c r="J8172" s="24">
        <v>156132</v>
      </c>
      <c r="K8172" s="24">
        <v>123160</v>
      </c>
      <c r="L8172" s="24">
        <v>215530</v>
      </c>
      <c r="M8172" s="24">
        <v>156109</v>
      </c>
      <c r="N8172" s="24">
        <v>273191</v>
      </c>
      <c r="O8172" s="24">
        <v>203657</v>
      </c>
      <c r="P8172" s="24">
        <v>356400</v>
      </c>
      <c r="Q8172" s="24">
        <v>253640</v>
      </c>
      <c r="R8172" s="24">
        <v>443870</v>
      </c>
      <c r="S8172" s="24">
        <v>285339</v>
      </c>
      <c r="T8172" s="24">
        <v>499344</v>
      </c>
      <c r="U8172" s="24">
        <v>316540</v>
      </c>
      <c r="V8172" s="24">
        <v>553945</v>
      </c>
    </row>
    <row r="8173" spans="1:22" hidden="1" x14ac:dyDescent="0.3">
      <c r="A8173" s="55"/>
      <c r="B8173" s="55">
        <v>2023</v>
      </c>
      <c r="C8173" s="55" t="s">
        <v>184</v>
      </c>
      <c r="D8173" t="s">
        <v>156</v>
      </c>
      <c r="E8173" s="55" t="s">
        <v>528</v>
      </c>
      <c r="F8173" s="55" t="s">
        <v>365</v>
      </c>
      <c r="G8173" s="23">
        <v>4</v>
      </c>
      <c r="H8173" s="23" t="s">
        <v>29</v>
      </c>
      <c r="I8173" s="24">
        <v>100295</v>
      </c>
      <c r="J8173" s="24">
        <v>160472</v>
      </c>
      <c r="K8173" s="24">
        <v>140413</v>
      </c>
      <c r="L8173" s="24">
        <v>224660</v>
      </c>
      <c r="M8173" s="24">
        <v>180531</v>
      </c>
      <c r="N8173" s="24">
        <v>288849</v>
      </c>
      <c r="O8173" s="24">
        <v>240707</v>
      </c>
      <c r="P8173" s="24">
        <v>385132</v>
      </c>
      <c r="Q8173" s="24">
        <v>300884</v>
      </c>
      <c r="R8173" s="24">
        <v>481415</v>
      </c>
      <c r="S8173" s="24">
        <v>341002</v>
      </c>
      <c r="T8173" s="24">
        <v>545604</v>
      </c>
      <c r="U8173" s="24">
        <v>381120</v>
      </c>
      <c r="V8173" s="24">
        <v>609792</v>
      </c>
    </row>
    <row r="8174" spans="1:22" x14ac:dyDescent="0.3">
      <c r="B8174" s="54" t="s">
        <v>620</v>
      </c>
      <c r="C8174" t="s">
        <v>613</v>
      </c>
      <c r="D8174" t="s">
        <v>156</v>
      </c>
      <c r="E8174" t="s">
        <v>528</v>
      </c>
      <c r="F8174" s="58" t="s">
        <v>365</v>
      </c>
      <c r="G8174" s="23">
        <v>1</v>
      </c>
      <c r="H8174" s="23" t="s">
        <v>14</v>
      </c>
      <c r="I8174" s="24">
        <v>116019</v>
      </c>
      <c r="J8174" s="24">
        <v>203033</v>
      </c>
      <c r="K8174" s="24">
        <v>150522</v>
      </c>
      <c r="L8174" s="24">
        <v>263413</v>
      </c>
      <c r="M8174" s="24">
        <v>180463</v>
      </c>
      <c r="N8174" s="24">
        <v>315810</v>
      </c>
      <c r="O8174" s="24">
        <v>215782</v>
      </c>
      <c r="P8174" s="24">
        <v>377619</v>
      </c>
      <c r="Q8174" s="24">
        <v>254548</v>
      </c>
      <c r="R8174" s="24">
        <v>445459</v>
      </c>
      <c r="S8174" s="24">
        <v>279196</v>
      </c>
      <c r="T8174" s="24">
        <v>488593</v>
      </c>
      <c r="U8174" s="24">
        <v>301522</v>
      </c>
      <c r="V8174" s="24">
        <v>527664</v>
      </c>
    </row>
    <row r="8175" spans="1:22" x14ac:dyDescent="0.3">
      <c r="B8175" s="54" t="s">
        <v>620</v>
      </c>
      <c r="C8175" t="s">
        <v>613</v>
      </c>
      <c r="D8175" t="s">
        <v>156</v>
      </c>
      <c r="E8175" t="s">
        <v>528</v>
      </c>
      <c r="F8175" s="58" t="s">
        <v>365</v>
      </c>
      <c r="G8175" s="23">
        <v>2</v>
      </c>
      <c r="H8175" s="23" t="s">
        <v>30</v>
      </c>
      <c r="I8175" s="24">
        <v>100307</v>
      </c>
      <c r="J8175" s="24">
        <v>175537</v>
      </c>
      <c r="K8175" s="24">
        <v>131761</v>
      </c>
      <c r="L8175" s="24">
        <v>230581</v>
      </c>
      <c r="M8175" s="24">
        <v>160501</v>
      </c>
      <c r="N8175" s="24">
        <v>280877</v>
      </c>
      <c r="O8175" s="24">
        <v>197487</v>
      </c>
      <c r="P8175" s="24">
        <v>345602</v>
      </c>
      <c r="Q8175" s="24">
        <v>235237</v>
      </c>
      <c r="R8175" s="24">
        <v>411665</v>
      </c>
      <c r="S8175" s="24">
        <v>259931</v>
      </c>
      <c r="T8175" s="24">
        <v>454879</v>
      </c>
      <c r="U8175" s="24">
        <v>282610</v>
      </c>
      <c r="V8175" s="24">
        <v>494567</v>
      </c>
    </row>
    <row r="8176" spans="1:22" x14ac:dyDescent="0.3">
      <c r="B8176" s="54" t="s">
        <v>620</v>
      </c>
      <c r="C8176" t="s">
        <v>613</v>
      </c>
      <c r="D8176" t="s">
        <v>156</v>
      </c>
      <c r="E8176" t="s">
        <v>528</v>
      </c>
      <c r="F8176" s="58" t="s">
        <v>365</v>
      </c>
      <c r="G8176" s="23">
        <v>3</v>
      </c>
      <c r="H8176" s="23" t="s">
        <v>31</v>
      </c>
      <c r="I8176" s="24">
        <v>90628</v>
      </c>
      <c r="J8176" s="24">
        <v>158599</v>
      </c>
      <c r="K8176" s="24">
        <v>123145</v>
      </c>
      <c r="L8176" s="24">
        <v>215503</v>
      </c>
      <c r="M8176" s="24">
        <v>155572</v>
      </c>
      <c r="N8176" s="24">
        <v>272252</v>
      </c>
      <c r="O8176" s="24">
        <v>204664</v>
      </c>
      <c r="P8176" s="24">
        <v>358162</v>
      </c>
      <c r="Q8176" s="24">
        <v>253237</v>
      </c>
      <c r="R8176" s="24">
        <v>443165</v>
      </c>
      <c r="S8176" s="24">
        <v>285043</v>
      </c>
      <c r="T8176" s="24">
        <v>498824</v>
      </c>
      <c r="U8176" s="24">
        <v>316387</v>
      </c>
      <c r="V8176" s="24">
        <v>553678</v>
      </c>
    </row>
    <row r="8177" spans="1:22" x14ac:dyDescent="0.3">
      <c r="B8177" s="54" t="s">
        <v>620</v>
      </c>
      <c r="C8177" t="s">
        <v>613</v>
      </c>
      <c r="D8177" t="s">
        <v>156</v>
      </c>
      <c r="E8177" t="s">
        <v>528</v>
      </c>
      <c r="F8177" s="58" t="s">
        <v>365</v>
      </c>
      <c r="G8177" s="23">
        <v>4</v>
      </c>
      <c r="H8177" s="23" t="s">
        <v>29</v>
      </c>
      <c r="I8177" s="24">
        <v>102363</v>
      </c>
      <c r="J8177" s="24">
        <v>163780</v>
      </c>
      <c r="K8177" s="24">
        <v>143308</v>
      </c>
      <c r="L8177" s="24">
        <v>229293</v>
      </c>
      <c r="M8177" s="24">
        <v>184253</v>
      </c>
      <c r="N8177" s="24">
        <v>294805</v>
      </c>
      <c r="O8177" s="24">
        <v>245671</v>
      </c>
      <c r="P8177" s="24">
        <v>393073</v>
      </c>
      <c r="Q8177" s="24">
        <v>307088</v>
      </c>
      <c r="R8177" s="24">
        <v>491341</v>
      </c>
      <c r="S8177" s="24">
        <v>348033</v>
      </c>
      <c r="T8177" s="24">
        <v>556853</v>
      </c>
      <c r="U8177" s="24">
        <v>388978</v>
      </c>
      <c r="V8177" s="24">
        <v>622365</v>
      </c>
    </row>
    <row r="8178" spans="1:22" hidden="1" x14ac:dyDescent="0.3">
      <c r="A8178" s="55"/>
      <c r="B8178" s="55">
        <v>2023</v>
      </c>
      <c r="C8178" s="55" t="s">
        <v>560</v>
      </c>
      <c r="D8178" t="s">
        <v>182</v>
      </c>
      <c r="E8178" s="55" t="s">
        <v>566</v>
      </c>
      <c r="F8178" s="55" t="s">
        <v>498</v>
      </c>
      <c r="G8178" s="23">
        <v>1</v>
      </c>
      <c r="H8178" s="23" t="s">
        <v>14</v>
      </c>
      <c r="I8178" s="24">
        <v>121934</v>
      </c>
      <c r="J8178" s="24">
        <v>213385</v>
      </c>
      <c r="K8178" s="24">
        <v>158365</v>
      </c>
      <c r="L8178" s="24">
        <v>277138</v>
      </c>
      <c r="M8178" s="24">
        <v>189325</v>
      </c>
      <c r="N8178" s="24">
        <v>331319</v>
      </c>
      <c r="O8178" s="24">
        <v>225872</v>
      </c>
      <c r="P8178" s="24">
        <v>395275</v>
      </c>
      <c r="Q8178" s="24">
        <v>266577</v>
      </c>
      <c r="R8178" s="24">
        <v>466511</v>
      </c>
      <c r="S8178" s="24">
        <v>292475</v>
      </c>
      <c r="T8178" s="24">
        <v>511832</v>
      </c>
      <c r="U8178" s="24">
        <v>316879</v>
      </c>
      <c r="V8178" s="24">
        <v>554539</v>
      </c>
    </row>
    <row r="8179" spans="1:22" hidden="1" x14ac:dyDescent="0.3">
      <c r="A8179" s="55"/>
      <c r="B8179" s="55">
        <v>2023</v>
      </c>
      <c r="C8179" s="55" t="s">
        <v>560</v>
      </c>
      <c r="D8179" t="s">
        <v>182</v>
      </c>
      <c r="E8179" s="55" t="s">
        <v>566</v>
      </c>
      <c r="F8179" s="55" t="s">
        <v>498</v>
      </c>
      <c r="G8179" s="23">
        <v>2</v>
      </c>
      <c r="H8179" s="23" t="s">
        <v>30</v>
      </c>
      <c r="I8179" s="24">
        <v>101842</v>
      </c>
      <c r="J8179" s="24">
        <v>178223</v>
      </c>
      <c r="K8179" s="24">
        <v>135628</v>
      </c>
      <c r="L8179" s="24">
        <v>237348</v>
      </c>
      <c r="M8179" s="24">
        <v>167028</v>
      </c>
      <c r="N8179" s="24">
        <v>292299</v>
      </c>
      <c r="O8179" s="24">
        <v>210016</v>
      </c>
      <c r="P8179" s="24">
        <v>367528</v>
      </c>
      <c r="Q8179" s="24">
        <v>253960</v>
      </c>
      <c r="R8179" s="24">
        <v>444430</v>
      </c>
      <c r="S8179" s="24">
        <v>280413</v>
      </c>
      <c r="T8179" s="24">
        <v>490723</v>
      </c>
      <c r="U8179" s="24">
        <v>305182</v>
      </c>
      <c r="V8179" s="24">
        <v>534069</v>
      </c>
    </row>
    <row r="8180" spans="1:22" hidden="1" x14ac:dyDescent="0.3">
      <c r="A8180" s="55"/>
      <c r="B8180" s="55">
        <v>2023</v>
      </c>
      <c r="C8180" s="55" t="s">
        <v>560</v>
      </c>
      <c r="D8180" t="s">
        <v>182</v>
      </c>
      <c r="E8180" s="55" t="s">
        <v>566</v>
      </c>
      <c r="F8180" s="55" t="s">
        <v>498</v>
      </c>
      <c r="G8180" s="23">
        <v>3</v>
      </c>
      <c r="H8180" s="23" t="s">
        <v>31</v>
      </c>
      <c r="I8180" s="24">
        <v>93727</v>
      </c>
      <c r="J8180" s="24">
        <v>164022</v>
      </c>
      <c r="K8180" s="24">
        <v>129401</v>
      </c>
      <c r="L8180" s="24">
        <v>226452</v>
      </c>
      <c r="M8180" s="24">
        <v>164041</v>
      </c>
      <c r="N8180" s="24">
        <v>287073</v>
      </c>
      <c r="O8180" s="24">
        <v>214051</v>
      </c>
      <c r="P8180" s="24">
        <v>374589</v>
      </c>
      <c r="Q8180" s="24">
        <v>266594</v>
      </c>
      <c r="R8180" s="24">
        <v>466539</v>
      </c>
      <c r="S8180" s="24">
        <v>299934</v>
      </c>
      <c r="T8180" s="24">
        <v>524884</v>
      </c>
      <c r="U8180" s="24">
        <v>332755</v>
      </c>
      <c r="V8180" s="24">
        <v>582321</v>
      </c>
    </row>
    <row r="8181" spans="1:22" hidden="1" x14ac:dyDescent="0.3">
      <c r="A8181" s="55"/>
      <c r="B8181" s="55">
        <v>2023</v>
      </c>
      <c r="C8181" s="55" t="s">
        <v>560</v>
      </c>
      <c r="D8181" t="s">
        <v>182</v>
      </c>
      <c r="E8181" s="55" t="s">
        <v>566</v>
      </c>
      <c r="F8181" s="55" t="s">
        <v>498</v>
      </c>
      <c r="G8181" s="23">
        <v>4</v>
      </c>
      <c r="H8181" s="23" t="s">
        <v>29</v>
      </c>
      <c r="I8181" s="24">
        <v>105120</v>
      </c>
      <c r="J8181" s="24">
        <v>168192</v>
      </c>
      <c r="K8181" s="24">
        <v>147168</v>
      </c>
      <c r="L8181" s="24">
        <v>235469</v>
      </c>
      <c r="M8181" s="24">
        <v>189216</v>
      </c>
      <c r="N8181" s="24">
        <v>302746</v>
      </c>
      <c r="O8181" s="24">
        <v>252288</v>
      </c>
      <c r="P8181" s="24">
        <v>403661</v>
      </c>
      <c r="Q8181" s="24">
        <v>315360</v>
      </c>
      <c r="R8181" s="24">
        <v>504576</v>
      </c>
      <c r="S8181" s="24">
        <v>357408</v>
      </c>
      <c r="T8181" s="24">
        <v>571853</v>
      </c>
      <c r="U8181" s="24">
        <v>399456</v>
      </c>
      <c r="V8181" s="24">
        <v>639130</v>
      </c>
    </row>
    <row r="8182" spans="1:22" x14ac:dyDescent="0.3">
      <c r="B8182" s="54" t="s">
        <v>620</v>
      </c>
      <c r="C8182" t="s">
        <v>617</v>
      </c>
      <c r="D8182" t="s">
        <v>182</v>
      </c>
      <c r="E8182" t="s">
        <v>566</v>
      </c>
      <c r="F8182" s="58" t="s">
        <v>498</v>
      </c>
      <c r="G8182" s="23">
        <v>1</v>
      </c>
      <c r="H8182" s="23" t="s">
        <v>14</v>
      </c>
      <c r="I8182" s="24">
        <v>122290</v>
      </c>
      <c r="J8182" s="24">
        <v>214007</v>
      </c>
      <c r="K8182" s="24">
        <v>158686</v>
      </c>
      <c r="L8182" s="24">
        <v>277701</v>
      </c>
      <c r="M8182" s="24">
        <v>190270</v>
      </c>
      <c r="N8182" s="24">
        <v>332973</v>
      </c>
      <c r="O8182" s="24">
        <v>227538</v>
      </c>
      <c r="P8182" s="24">
        <v>398191</v>
      </c>
      <c r="Q8182" s="24">
        <v>268440</v>
      </c>
      <c r="R8182" s="24">
        <v>469770</v>
      </c>
      <c r="S8182" s="24">
        <v>294444</v>
      </c>
      <c r="T8182" s="24">
        <v>515277</v>
      </c>
      <c r="U8182" s="24">
        <v>318016</v>
      </c>
      <c r="V8182" s="24">
        <v>556528</v>
      </c>
    </row>
    <row r="8183" spans="1:22" x14ac:dyDescent="0.3">
      <c r="B8183" s="54" t="s">
        <v>620</v>
      </c>
      <c r="C8183" t="s">
        <v>617</v>
      </c>
      <c r="D8183" t="s">
        <v>182</v>
      </c>
      <c r="E8183" t="s">
        <v>566</v>
      </c>
      <c r="F8183" s="58" t="s">
        <v>498</v>
      </c>
      <c r="G8183" s="23">
        <v>2</v>
      </c>
      <c r="H8183" s="23" t="s">
        <v>30</v>
      </c>
      <c r="I8183" s="24">
        <v>105608</v>
      </c>
      <c r="J8183" s="24">
        <v>184814</v>
      </c>
      <c r="K8183" s="24">
        <v>138767</v>
      </c>
      <c r="L8183" s="24">
        <v>242842</v>
      </c>
      <c r="M8183" s="24">
        <v>169076</v>
      </c>
      <c r="N8183" s="24">
        <v>295884</v>
      </c>
      <c r="O8183" s="24">
        <v>208113</v>
      </c>
      <c r="P8183" s="24">
        <v>364197</v>
      </c>
      <c r="Q8183" s="24">
        <v>247936</v>
      </c>
      <c r="R8183" s="24">
        <v>433889</v>
      </c>
      <c r="S8183" s="24">
        <v>273983</v>
      </c>
      <c r="T8183" s="24">
        <v>479469</v>
      </c>
      <c r="U8183" s="24">
        <v>297916</v>
      </c>
      <c r="V8183" s="24">
        <v>521352</v>
      </c>
    </row>
    <row r="8184" spans="1:22" x14ac:dyDescent="0.3">
      <c r="B8184" s="54" t="s">
        <v>620</v>
      </c>
      <c r="C8184" t="s">
        <v>617</v>
      </c>
      <c r="D8184" t="s">
        <v>182</v>
      </c>
      <c r="E8184" t="s">
        <v>566</v>
      </c>
      <c r="F8184" s="58" t="s">
        <v>498</v>
      </c>
      <c r="G8184" s="23">
        <v>3</v>
      </c>
      <c r="H8184" s="23" t="s">
        <v>31</v>
      </c>
      <c r="I8184" s="24">
        <v>95278</v>
      </c>
      <c r="J8184" s="24">
        <v>166736</v>
      </c>
      <c r="K8184" s="24">
        <v>129424</v>
      </c>
      <c r="L8184" s="24">
        <v>226491</v>
      </c>
      <c r="M8184" s="24">
        <v>163475</v>
      </c>
      <c r="N8184" s="24">
        <v>286081</v>
      </c>
      <c r="O8184" s="24">
        <v>215030</v>
      </c>
      <c r="P8184" s="24">
        <v>376302</v>
      </c>
      <c r="Q8184" s="24">
        <v>266034</v>
      </c>
      <c r="R8184" s="24">
        <v>465560</v>
      </c>
      <c r="S8184" s="24">
        <v>299425</v>
      </c>
      <c r="T8184" s="24">
        <v>523994</v>
      </c>
      <c r="U8184" s="24">
        <v>332327</v>
      </c>
      <c r="V8184" s="24">
        <v>581572</v>
      </c>
    </row>
    <row r="8185" spans="1:22" x14ac:dyDescent="0.3">
      <c r="B8185" s="54" t="s">
        <v>620</v>
      </c>
      <c r="C8185" t="s">
        <v>617</v>
      </c>
      <c r="D8185" t="s">
        <v>182</v>
      </c>
      <c r="E8185" t="s">
        <v>566</v>
      </c>
      <c r="F8185" s="58" t="s">
        <v>498</v>
      </c>
      <c r="G8185" s="23">
        <v>4</v>
      </c>
      <c r="H8185" s="23" t="s">
        <v>29</v>
      </c>
      <c r="I8185" s="24">
        <v>107893</v>
      </c>
      <c r="J8185" s="24">
        <v>172628</v>
      </c>
      <c r="K8185" s="24">
        <v>151050</v>
      </c>
      <c r="L8185" s="24">
        <v>241679</v>
      </c>
      <c r="M8185" s="24">
        <v>194207</v>
      </c>
      <c r="N8185" s="24">
        <v>310731</v>
      </c>
      <c r="O8185" s="24">
        <v>258942</v>
      </c>
      <c r="P8185" s="24">
        <v>414307</v>
      </c>
      <c r="Q8185" s="24">
        <v>323678</v>
      </c>
      <c r="R8185" s="24">
        <v>517884</v>
      </c>
      <c r="S8185" s="24">
        <v>366835</v>
      </c>
      <c r="T8185" s="24">
        <v>586936</v>
      </c>
      <c r="U8185" s="24">
        <v>409992</v>
      </c>
      <c r="V8185" s="24">
        <v>655987</v>
      </c>
    </row>
    <row r="8186" spans="1:22" hidden="1" x14ac:dyDescent="0.3">
      <c r="A8186" s="55"/>
      <c r="B8186" s="55">
        <v>2023</v>
      </c>
      <c r="C8186" s="55" t="s">
        <v>533</v>
      </c>
      <c r="D8186" t="s">
        <v>180</v>
      </c>
      <c r="E8186" s="55" t="s">
        <v>537</v>
      </c>
      <c r="F8186" s="55" t="s">
        <v>443</v>
      </c>
      <c r="G8186" s="23">
        <v>1</v>
      </c>
      <c r="H8186" s="23" t="s">
        <v>14</v>
      </c>
      <c r="I8186" s="24">
        <v>124958</v>
      </c>
      <c r="J8186" s="24">
        <v>218677</v>
      </c>
      <c r="K8186" s="24">
        <v>162168</v>
      </c>
      <c r="L8186" s="24">
        <v>283794</v>
      </c>
      <c r="M8186" s="24">
        <v>193763</v>
      </c>
      <c r="N8186" s="24">
        <v>339085</v>
      </c>
      <c r="O8186" s="24">
        <v>231016</v>
      </c>
      <c r="P8186" s="24">
        <v>404277</v>
      </c>
      <c r="Q8186" s="24">
        <v>272542</v>
      </c>
      <c r="R8186" s="24">
        <v>476948</v>
      </c>
      <c r="S8186" s="24">
        <v>298974</v>
      </c>
      <c r="T8186" s="24">
        <v>523204</v>
      </c>
      <c r="U8186" s="24">
        <v>323839</v>
      </c>
      <c r="V8186" s="24">
        <v>566719</v>
      </c>
    </row>
    <row r="8187" spans="1:22" hidden="1" x14ac:dyDescent="0.3">
      <c r="A8187" s="55"/>
      <c r="B8187" s="55">
        <v>2023</v>
      </c>
      <c r="C8187" s="55" t="s">
        <v>533</v>
      </c>
      <c r="D8187" t="s">
        <v>180</v>
      </c>
      <c r="E8187" s="55" t="s">
        <v>537</v>
      </c>
      <c r="F8187" s="55" t="s">
        <v>443</v>
      </c>
      <c r="G8187" s="23">
        <v>2</v>
      </c>
      <c r="H8187" s="23" t="s">
        <v>30</v>
      </c>
      <c r="I8187" s="24">
        <v>105041</v>
      </c>
      <c r="J8187" s="24">
        <v>183823</v>
      </c>
      <c r="K8187" s="24">
        <v>139629</v>
      </c>
      <c r="L8187" s="24">
        <v>244351</v>
      </c>
      <c r="M8187" s="24">
        <v>171660</v>
      </c>
      <c r="N8187" s="24">
        <v>300406</v>
      </c>
      <c r="O8187" s="24">
        <v>215298</v>
      </c>
      <c r="P8187" s="24">
        <v>376771</v>
      </c>
      <c r="Q8187" s="24">
        <v>260034</v>
      </c>
      <c r="R8187" s="24">
        <v>455060</v>
      </c>
      <c r="S8187" s="24">
        <v>287017</v>
      </c>
      <c r="T8187" s="24">
        <v>502280</v>
      </c>
      <c r="U8187" s="24">
        <v>312244</v>
      </c>
      <c r="V8187" s="24">
        <v>546427</v>
      </c>
    </row>
    <row r="8188" spans="1:22" hidden="1" x14ac:dyDescent="0.3">
      <c r="A8188" s="55"/>
      <c r="B8188" s="55">
        <v>2023</v>
      </c>
      <c r="C8188" s="55" t="s">
        <v>533</v>
      </c>
      <c r="D8188" t="s">
        <v>180</v>
      </c>
      <c r="E8188" s="55" t="s">
        <v>537</v>
      </c>
      <c r="F8188" s="55" t="s">
        <v>443</v>
      </c>
      <c r="G8188" s="23">
        <v>3</v>
      </c>
      <c r="H8188" s="23" t="s">
        <v>31</v>
      </c>
      <c r="I8188" s="24">
        <v>97103</v>
      </c>
      <c r="J8188" s="24">
        <v>169931</v>
      </c>
      <c r="K8188" s="24">
        <v>134144</v>
      </c>
      <c r="L8188" s="24">
        <v>234751</v>
      </c>
      <c r="M8188" s="24">
        <v>170160</v>
      </c>
      <c r="N8188" s="24">
        <v>297779</v>
      </c>
      <c r="O8188" s="24">
        <v>222249</v>
      </c>
      <c r="P8188" s="24">
        <v>388936</v>
      </c>
      <c r="Q8188" s="24">
        <v>276850</v>
      </c>
      <c r="R8188" s="24">
        <v>484488</v>
      </c>
      <c r="S8188" s="24">
        <v>311577</v>
      </c>
      <c r="T8188" s="24">
        <v>545260</v>
      </c>
      <c r="U8188" s="24">
        <v>345789</v>
      </c>
      <c r="V8188" s="24">
        <v>605131</v>
      </c>
    </row>
    <row r="8189" spans="1:22" hidden="1" x14ac:dyDescent="0.3">
      <c r="A8189" s="55"/>
      <c r="B8189" s="55">
        <v>2023</v>
      </c>
      <c r="C8189" s="55" t="s">
        <v>533</v>
      </c>
      <c r="D8189" t="s">
        <v>180</v>
      </c>
      <c r="E8189" s="55" t="s">
        <v>537</v>
      </c>
      <c r="F8189" s="55" t="s">
        <v>443</v>
      </c>
      <c r="G8189" s="23">
        <v>4</v>
      </c>
      <c r="H8189" s="23" t="s">
        <v>29</v>
      </c>
      <c r="I8189" s="24">
        <v>107742</v>
      </c>
      <c r="J8189" s="24">
        <v>172388</v>
      </c>
      <c r="K8189" s="24">
        <v>150839</v>
      </c>
      <c r="L8189" s="24">
        <v>241343</v>
      </c>
      <c r="M8189" s="24">
        <v>193936</v>
      </c>
      <c r="N8189" s="24">
        <v>310298</v>
      </c>
      <c r="O8189" s="24">
        <v>258582</v>
      </c>
      <c r="P8189" s="24">
        <v>413731</v>
      </c>
      <c r="Q8189" s="24">
        <v>323227</v>
      </c>
      <c r="R8189" s="24">
        <v>517164</v>
      </c>
      <c r="S8189" s="24">
        <v>366324</v>
      </c>
      <c r="T8189" s="24">
        <v>586119</v>
      </c>
      <c r="U8189" s="24">
        <v>409421</v>
      </c>
      <c r="V8189" s="24">
        <v>655074</v>
      </c>
    </row>
    <row r="8190" spans="1:22" x14ac:dyDescent="0.3">
      <c r="B8190" s="54" t="s">
        <v>620</v>
      </c>
      <c r="C8190" t="s">
        <v>609</v>
      </c>
      <c r="D8190" t="s">
        <v>180</v>
      </c>
      <c r="E8190" t="s">
        <v>537</v>
      </c>
      <c r="F8190" s="58" t="s">
        <v>443</v>
      </c>
      <c r="G8190" s="23">
        <v>1</v>
      </c>
      <c r="H8190" s="23" t="s">
        <v>14</v>
      </c>
      <c r="I8190" s="24">
        <v>119871</v>
      </c>
      <c r="J8190" s="24">
        <v>209775</v>
      </c>
      <c r="K8190" s="24">
        <v>155554</v>
      </c>
      <c r="L8190" s="24">
        <v>272219</v>
      </c>
      <c r="M8190" s="24">
        <v>186518</v>
      </c>
      <c r="N8190" s="24">
        <v>326407</v>
      </c>
      <c r="O8190" s="24">
        <v>223056</v>
      </c>
      <c r="P8190" s="24">
        <v>390349</v>
      </c>
      <c r="Q8190" s="24">
        <v>263158</v>
      </c>
      <c r="R8190" s="24">
        <v>460526</v>
      </c>
      <c r="S8190" s="24">
        <v>288652</v>
      </c>
      <c r="T8190" s="24">
        <v>505141</v>
      </c>
      <c r="U8190" s="24">
        <v>311766</v>
      </c>
      <c r="V8190" s="24">
        <v>545590</v>
      </c>
    </row>
    <row r="8191" spans="1:22" x14ac:dyDescent="0.3">
      <c r="B8191" s="54" t="s">
        <v>620</v>
      </c>
      <c r="C8191" t="s">
        <v>609</v>
      </c>
      <c r="D8191" t="s">
        <v>180</v>
      </c>
      <c r="E8191" t="s">
        <v>537</v>
      </c>
      <c r="F8191" s="58" t="s">
        <v>443</v>
      </c>
      <c r="G8191" s="23">
        <v>2</v>
      </c>
      <c r="H8191" s="23" t="s">
        <v>30</v>
      </c>
      <c r="I8191" s="24">
        <v>103495</v>
      </c>
      <c r="J8191" s="24">
        <v>181117</v>
      </c>
      <c r="K8191" s="24">
        <v>136000</v>
      </c>
      <c r="L8191" s="24">
        <v>237999</v>
      </c>
      <c r="M8191" s="24">
        <v>165713</v>
      </c>
      <c r="N8191" s="24">
        <v>289997</v>
      </c>
      <c r="O8191" s="24">
        <v>203987</v>
      </c>
      <c r="P8191" s="24">
        <v>356978</v>
      </c>
      <c r="Q8191" s="24">
        <v>243030</v>
      </c>
      <c r="R8191" s="24">
        <v>425303</v>
      </c>
      <c r="S8191" s="24">
        <v>268565</v>
      </c>
      <c r="T8191" s="24">
        <v>469988</v>
      </c>
      <c r="U8191" s="24">
        <v>292030</v>
      </c>
      <c r="V8191" s="24">
        <v>511052</v>
      </c>
    </row>
    <row r="8192" spans="1:22" x14ac:dyDescent="0.3">
      <c r="B8192" s="54" t="s">
        <v>620</v>
      </c>
      <c r="C8192" t="s">
        <v>609</v>
      </c>
      <c r="D8192" t="s">
        <v>180</v>
      </c>
      <c r="E8192" t="s">
        <v>537</v>
      </c>
      <c r="F8192" s="58" t="s">
        <v>443</v>
      </c>
      <c r="G8192" s="23">
        <v>3</v>
      </c>
      <c r="H8192" s="23" t="s">
        <v>31</v>
      </c>
      <c r="I8192" s="24">
        <v>93344</v>
      </c>
      <c r="J8192" s="24">
        <v>163352</v>
      </c>
      <c r="K8192" s="24">
        <v>126789</v>
      </c>
      <c r="L8192" s="24">
        <v>221881</v>
      </c>
      <c r="M8192" s="24">
        <v>160142</v>
      </c>
      <c r="N8192" s="24">
        <v>280248</v>
      </c>
      <c r="O8192" s="24">
        <v>210639</v>
      </c>
      <c r="P8192" s="24">
        <v>368619</v>
      </c>
      <c r="Q8192" s="24">
        <v>260596</v>
      </c>
      <c r="R8192" s="24">
        <v>456044</v>
      </c>
      <c r="S8192" s="24">
        <v>293301</v>
      </c>
      <c r="T8192" s="24">
        <v>513276</v>
      </c>
      <c r="U8192" s="24">
        <v>325524</v>
      </c>
      <c r="V8192" s="24">
        <v>569667</v>
      </c>
    </row>
    <row r="8193" spans="1:22" x14ac:dyDescent="0.3">
      <c r="B8193" s="54" t="s">
        <v>620</v>
      </c>
      <c r="C8193" t="s">
        <v>609</v>
      </c>
      <c r="D8193" t="s">
        <v>180</v>
      </c>
      <c r="E8193" t="s">
        <v>537</v>
      </c>
      <c r="F8193" s="58" t="s">
        <v>443</v>
      </c>
      <c r="G8193" s="23">
        <v>4</v>
      </c>
      <c r="H8193" s="23" t="s">
        <v>29</v>
      </c>
      <c r="I8193" s="24">
        <v>105758</v>
      </c>
      <c r="J8193" s="24">
        <v>169213</v>
      </c>
      <c r="K8193" s="24">
        <v>148062</v>
      </c>
      <c r="L8193" s="24">
        <v>236898</v>
      </c>
      <c r="M8193" s="24">
        <v>190365</v>
      </c>
      <c r="N8193" s="24">
        <v>304584</v>
      </c>
      <c r="O8193" s="24">
        <v>253820</v>
      </c>
      <c r="P8193" s="24">
        <v>406112</v>
      </c>
      <c r="Q8193" s="24">
        <v>317275</v>
      </c>
      <c r="R8193" s="24">
        <v>507640</v>
      </c>
      <c r="S8193" s="24">
        <v>359578</v>
      </c>
      <c r="T8193" s="24">
        <v>575325</v>
      </c>
      <c r="U8193" s="24">
        <v>401881</v>
      </c>
      <c r="V8193" s="24">
        <v>643010</v>
      </c>
    </row>
    <row r="8194" spans="1:22" hidden="1" x14ac:dyDescent="0.3">
      <c r="A8194" s="55"/>
      <c r="B8194" s="55">
        <v>2023</v>
      </c>
      <c r="C8194" s="55" t="s">
        <v>567</v>
      </c>
      <c r="D8194" t="s">
        <v>143</v>
      </c>
      <c r="E8194" s="55" t="s">
        <v>568</v>
      </c>
      <c r="F8194" s="55" t="s">
        <v>422</v>
      </c>
      <c r="G8194" s="23">
        <v>1</v>
      </c>
      <c r="H8194" s="23" t="s">
        <v>14</v>
      </c>
      <c r="I8194" s="24">
        <v>108898</v>
      </c>
      <c r="J8194" s="24">
        <v>190572</v>
      </c>
      <c r="K8194" s="24">
        <v>141504</v>
      </c>
      <c r="L8194" s="24">
        <v>247632</v>
      </c>
      <c r="M8194" s="24">
        <v>169228</v>
      </c>
      <c r="N8194" s="24">
        <v>296149</v>
      </c>
      <c r="O8194" s="24">
        <v>201979</v>
      </c>
      <c r="P8194" s="24">
        <v>353464</v>
      </c>
      <c r="Q8194" s="24">
        <v>238439</v>
      </c>
      <c r="R8194" s="24">
        <v>417268</v>
      </c>
      <c r="S8194" s="24">
        <v>261628</v>
      </c>
      <c r="T8194" s="24">
        <v>457850</v>
      </c>
      <c r="U8194" s="24">
        <v>283503</v>
      </c>
      <c r="V8194" s="24">
        <v>496131</v>
      </c>
    </row>
    <row r="8195" spans="1:22" hidden="1" x14ac:dyDescent="0.3">
      <c r="A8195" s="55"/>
      <c r="B8195" s="55">
        <v>2023</v>
      </c>
      <c r="C8195" s="55" t="s">
        <v>567</v>
      </c>
      <c r="D8195" t="s">
        <v>143</v>
      </c>
      <c r="E8195" s="55" t="s">
        <v>568</v>
      </c>
      <c r="F8195" s="55" t="s">
        <v>422</v>
      </c>
      <c r="G8195" s="23">
        <v>2</v>
      </c>
      <c r="H8195" s="23" t="s">
        <v>30</v>
      </c>
      <c r="I8195" s="24">
        <v>90579</v>
      </c>
      <c r="J8195" s="24">
        <v>158513</v>
      </c>
      <c r="K8195" s="24">
        <v>120773</v>
      </c>
      <c r="L8195" s="24">
        <v>211353</v>
      </c>
      <c r="M8195" s="24">
        <v>148899</v>
      </c>
      <c r="N8195" s="24">
        <v>260573</v>
      </c>
      <c r="O8195" s="24">
        <v>187523</v>
      </c>
      <c r="P8195" s="24">
        <v>328165</v>
      </c>
      <c r="Q8195" s="24">
        <v>226935</v>
      </c>
      <c r="R8195" s="24">
        <v>397136</v>
      </c>
      <c r="S8195" s="24">
        <v>250631</v>
      </c>
      <c r="T8195" s="24">
        <v>438604</v>
      </c>
      <c r="U8195" s="24">
        <v>272839</v>
      </c>
      <c r="V8195" s="24">
        <v>477468</v>
      </c>
    </row>
    <row r="8196" spans="1:22" hidden="1" x14ac:dyDescent="0.3">
      <c r="A8196" s="55"/>
      <c r="B8196" s="55">
        <v>2023</v>
      </c>
      <c r="C8196" s="55" t="s">
        <v>567</v>
      </c>
      <c r="D8196" t="s">
        <v>143</v>
      </c>
      <c r="E8196" s="55" t="s">
        <v>568</v>
      </c>
      <c r="F8196" s="55" t="s">
        <v>422</v>
      </c>
      <c r="G8196" s="23">
        <v>3</v>
      </c>
      <c r="H8196" s="23" t="s">
        <v>31</v>
      </c>
      <c r="I8196" s="24">
        <v>83121</v>
      </c>
      <c r="J8196" s="24">
        <v>145461</v>
      </c>
      <c r="K8196" s="24">
        <v>114713</v>
      </c>
      <c r="L8196" s="24">
        <v>200747</v>
      </c>
      <c r="M8196" s="24">
        <v>145362</v>
      </c>
      <c r="N8196" s="24">
        <v>254384</v>
      </c>
      <c r="O8196" s="24">
        <v>189557</v>
      </c>
      <c r="P8196" s="24">
        <v>331725</v>
      </c>
      <c r="Q8196" s="24">
        <v>236063</v>
      </c>
      <c r="R8196" s="24">
        <v>413110</v>
      </c>
      <c r="S8196" s="24">
        <v>265526</v>
      </c>
      <c r="T8196" s="24">
        <v>464671</v>
      </c>
      <c r="U8196" s="24">
        <v>294517</v>
      </c>
      <c r="V8196" s="24">
        <v>515405</v>
      </c>
    </row>
    <row r="8197" spans="1:22" hidden="1" x14ac:dyDescent="0.3">
      <c r="A8197" s="55"/>
      <c r="B8197" s="55">
        <v>2023</v>
      </c>
      <c r="C8197" s="55" t="s">
        <v>567</v>
      </c>
      <c r="D8197" t="s">
        <v>143</v>
      </c>
      <c r="E8197" s="55" t="s">
        <v>568</v>
      </c>
      <c r="F8197" s="55" t="s">
        <v>422</v>
      </c>
      <c r="G8197" s="23">
        <v>4</v>
      </c>
      <c r="H8197" s="23" t="s">
        <v>29</v>
      </c>
      <c r="I8197" s="24">
        <v>93874</v>
      </c>
      <c r="J8197" s="24">
        <v>150198</v>
      </c>
      <c r="K8197" s="24">
        <v>131423</v>
      </c>
      <c r="L8197" s="24">
        <v>210277</v>
      </c>
      <c r="M8197" s="24">
        <v>168972</v>
      </c>
      <c r="N8197" s="24">
        <v>270356</v>
      </c>
      <c r="O8197" s="24">
        <v>225296</v>
      </c>
      <c r="P8197" s="24">
        <v>360474</v>
      </c>
      <c r="Q8197" s="24">
        <v>281621</v>
      </c>
      <c r="R8197" s="24">
        <v>450593</v>
      </c>
      <c r="S8197" s="24">
        <v>319170</v>
      </c>
      <c r="T8197" s="24">
        <v>510672</v>
      </c>
      <c r="U8197" s="24">
        <v>356719</v>
      </c>
      <c r="V8197" s="24">
        <v>570751</v>
      </c>
    </row>
    <row r="8198" spans="1:22" x14ac:dyDescent="0.3">
      <c r="B8198" s="54" t="s">
        <v>620</v>
      </c>
      <c r="C8198" t="s">
        <v>611</v>
      </c>
      <c r="D8198" t="s">
        <v>143</v>
      </c>
      <c r="E8198" t="s">
        <v>568</v>
      </c>
      <c r="F8198" s="58" t="s">
        <v>422</v>
      </c>
      <c r="G8198" s="23">
        <v>1</v>
      </c>
      <c r="H8198" s="23" t="s">
        <v>14</v>
      </c>
      <c r="I8198" s="24">
        <v>108592</v>
      </c>
      <c r="J8198" s="24">
        <v>190036</v>
      </c>
      <c r="K8198" s="24">
        <v>140932</v>
      </c>
      <c r="L8198" s="24">
        <v>246632</v>
      </c>
      <c r="M8198" s="24">
        <v>168997</v>
      </c>
      <c r="N8198" s="24">
        <v>295744</v>
      </c>
      <c r="O8198" s="24">
        <v>202118</v>
      </c>
      <c r="P8198" s="24">
        <v>353706</v>
      </c>
      <c r="Q8198" s="24">
        <v>238468</v>
      </c>
      <c r="R8198" s="24">
        <v>417319</v>
      </c>
      <c r="S8198" s="24">
        <v>261576</v>
      </c>
      <c r="T8198" s="24">
        <v>457758</v>
      </c>
      <c r="U8198" s="24">
        <v>282536</v>
      </c>
      <c r="V8198" s="24">
        <v>494439</v>
      </c>
    </row>
    <row r="8199" spans="1:22" x14ac:dyDescent="0.3">
      <c r="B8199" s="54" t="s">
        <v>620</v>
      </c>
      <c r="C8199" t="s">
        <v>611</v>
      </c>
      <c r="D8199" t="s">
        <v>143</v>
      </c>
      <c r="E8199" t="s">
        <v>568</v>
      </c>
      <c r="F8199" s="58" t="s">
        <v>422</v>
      </c>
      <c r="G8199" s="23">
        <v>2</v>
      </c>
      <c r="H8199" s="23" t="s">
        <v>30</v>
      </c>
      <c r="I8199" s="24">
        <v>93692</v>
      </c>
      <c r="J8199" s="24">
        <v>163961</v>
      </c>
      <c r="K8199" s="24">
        <v>123140</v>
      </c>
      <c r="L8199" s="24">
        <v>215496</v>
      </c>
      <c r="M8199" s="24">
        <v>150066</v>
      </c>
      <c r="N8199" s="24">
        <v>262616</v>
      </c>
      <c r="O8199" s="24">
        <v>184767</v>
      </c>
      <c r="P8199" s="24">
        <v>323342</v>
      </c>
      <c r="Q8199" s="24">
        <v>220154</v>
      </c>
      <c r="R8199" s="24">
        <v>385270</v>
      </c>
      <c r="S8199" s="24">
        <v>243295</v>
      </c>
      <c r="T8199" s="24">
        <v>425767</v>
      </c>
      <c r="U8199" s="24">
        <v>264568</v>
      </c>
      <c r="V8199" s="24">
        <v>462994</v>
      </c>
    </row>
    <row r="8200" spans="1:22" x14ac:dyDescent="0.3">
      <c r="B8200" s="54" t="s">
        <v>620</v>
      </c>
      <c r="C8200" t="s">
        <v>611</v>
      </c>
      <c r="D8200" t="s">
        <v>143</v>
      </c>
      <c r="E8200" t="s">
        <v>568</v>
      </c>
      <c r="F8200" s="58" t="s">
        <v>422</v>
      </c>
      <c r="G8200" s="23">
        <v>3</v>
      </c>
      <c r="H8200" s="23" t="s">
        <v>31</v>
      </c>
      <c r="I8200" s="24">
        <v>84427</v>
      </c>
      <c r="J8200" s="24">
        <v>147747</v>
      </c>
      <c r="K8200" s="24">
        <v>114655</v>
      </c>
      <c r="L8200" s="24">
        <v>200647</v>
      </c>
      <c r="M8200" s="24">
        <v>144800</v>
      </c>
      <c r="N8200" s="24">
        <v>253400</v>
      </c>
      <c r="O8200" s="24">
        <v>190444</v>
      </c>
      <c r="P8200" s="24">
        <v>333276</v>
      </c>
      <c r="Q8200" s="24">
        <v>235595</v>
      </c>
      <c r="R8200" s="24">
        <v>412292</v>
      </c>
      <c r="S8200" s="24">
        <v>265150</v>
      </c>
      <c r="T8200" s="24">
        <v>464013</v>
      </c>
      <c r="U8200" s="24">
        <v>294268</v>
      </c>
      <c r="V8200" s="24">
        <v>514968</v>
      </c>
    </row>
    <row r="8201" spans="1:22" x14ac:dyDescent="0.3">
      <c r="B8201" s="54" t="s">
        <v>620</v>
      </c>
      <c r="C8201" t="s">
        <v>611</v>
      </c>
      <c r="D8201" t="s">
        <v>143</v>
      </c>
      <c r="E8201" t="s">
        <v>568</v>
      </c>
      <c r="F8201" s="58" t="s">
        <v>422</v>
      </c>
      <c r="G8201" s="23">
        <v>4</v>
      </c>
      <c r="H8201" s="23" t="s">
        <v>29</v>
      </c>
      <c r="I8201" s="24">
        <v>95805</v>
      </c>
      <c r="J8201" s="24">
        <v>153289</v>
      </c>
      <c r="K8201" s="24">
        <v>134128</v>
      </c>
      <c r="L8201" s="24">
        <v>214604</v>
      </c>
      <c r="M8201" s="24">
        <v>172450</v>
      </c>
      <c r="N8201" s="24">
        <v>275920</v>
      </c>
      <c r="O8201" s="24">
        <v>229933</v>
      </c>
      <c r="P8201" s="24">
        <v>367893</v>
      </c>
      <c r="Q8201" s="24">
        <v>287416</v>
      </c>
      <c r="R8201" s="24">
        <v>459866</v>
      </c>
      <c r="S8201" s="24">
        <v>325738</v>
      </c>
      <c r="T8201" s="24">
        <v>521182</v>
      </c>
      <c r="U8201" s="24">
        <v>364061</v>
      </c>
      <c r="V8201" s="24">
        <v>582497</v>
      </c>
    </row>
    <row r="8202" spans="1:22" hidden="1" x14ac:dyDescent="0.3">
      <c r="A8202" s="55"/>
      <c r="B8202" s="55">
        <v>2023</v>
      </c>
      <c r="C8202" s="55" t="s">
        <v>544</v>
      </c>
      <c r="D8202" t="s">
        <v>181</v>
      </c>
      <c r="E8202" s="55" t="s">
        <v>550</v>
      </c>
      <c r="F8202" s="55" t="s">
        <v>464</v>
      </c>
      <c r="G8202" s="23">
        <v>1</v>
      </c>
      <c r="H8202" s="23" t="s">
        <v>14</v>
      </c>
      <c r="I8202" s="24">
        <v>120734</v>
      </c>
      <c r="J8202" s="24">
        <v>211284</v>
      </c>
      <c r="K8202" s="24">
        <v>156843</v>
      </c>
      <c r="L8202" s="24">
        <v>274475</v>
      </c>
      <c r="M8202" s="24">
        <v>187537</v>
      </c>
      <c r="N8202" s="24">
        <v>328190</v>
      </c>
      <c r="O8202" s="24">
        <v>223783</v>
      </c>
      <c r="P8202" s="24">
        <v>391620</v>
      </c>
      <c r="Q8202" s="24">
        <v>264144</v>
      </c>
      <c r="R8202" s="24">
        <v>462252</v>
      </c>
      <c r="S8202" s="24">
        <v>289818</v>
      </c>
      <c r="T8202" s="24">
        <v>507182</v>
      </c>
      <c r="U8202" s="24">
        <v>314024</v>
      </c>
      <c r="V8202" s="24">
        <v>549543</v>
      </c>
    </row>
    <row r="8203" spans="1:22" hidden="1" x14ac:dyDescent="0.3">
      <c r="A8203" s="55"/>
      <c r="B8203" s="55">
        <v>2023</v>
      </c>
      <c r="C8203" s="55" t="s">
        <v>544</v>
      </c>
      <c r="D8203" t="s">
        <v>181</v>
      </c>
      <c r="E8203" s="55" t="s">
        <v>550</v>
      </c>
      <c r="F8203" s="55" t="s">
        <v>464</v>
      </c>
      <c r="G8203" s="23">
        <v>2</v>
      </c>
      <c r="H8203" s="23" t="s">
        <v>30</v>
      </c>
      <c r="I8203" s="24">
        <v>100642</v>
      </c>
      <c r="J8203" s="24">
        <v>176123</v>
      </c>
      <c r="K8203" s="24">
        <v>134105</v>
      </c>
      <c r="L8203" s="24">
        <v>234685</v>
      </c>
      <c r="M8203" s="24">
        <v>165240</v>
      </c>
      <c r="N8203" s="24">
        <v>289170</v>
      </c>
      <c r="O8203" s="24">
        <v>207927</v>
      </c>
      <c r="P8203" s="24">
        <v>363872</v>
      </c>
      <c r="Q8203" s="24">
        <v>251526</v>
      </c>
      <c r="R8203" s="24">
        <v>440171</v>
      </c>
      <c r="S8203" s="24">
        <v>277756</v>
      </c>
      <c r="T8203" s="24">
        <v>486074</v>
      </c>
      <c r="U8203" s="24">
        <v>302327</v>
      </c>
      <c r="V8203" s="24">
        <v>529073</v>
      </c>
    </row>
    <row r="8204" spans="1:22" hidden="1" x14ac:dyDescent="0.3">
      <c r="A8204" s="55"/>
      <c r="B8204" s="55">
        <v>2023</v>
      </c>
      <c r="C8204" s="55" t="s">
        <v>544</v>
      </c>
      <c r="D8204" t="s">
        <v>181</v>
      </c>
      <c r="E8204" s="55" t="s">
        <v>550</v>
      </c>
      <c r="F8204" s="55" t="s">
        <v>464</v>
      </c>
      <c r="G8204" s="23">
        <v>3</v>
      </c>
      <c r="H8204" s="23" t="s">
        <v>31</v>
      </c>
      <c r="I8204" s="24">
        <v>92495</v>
      </c>
      <c r="J8204" s="24">
        <v>161867</v>
      </c>
      <c r="K8204" s="24">
        <v>127677</v>
      </c>
      <c r="L8204" s="24">
        <v>223435</v>
      </c>
      <c r="M8204" s="24">
        <v>161825</v>
      </c>
      <c r="N8204" s="24">
        <v>283194</v>
      </c>
      <c r="O8204" s="24">
        <v>211095</v>
      </c>
      <c r="P8204" s="24">
        <v>369417</v>
      </c>
      <c r="Q8204" s="24">
        <v>262900</v>
      </c>
      <c r="R8204" s="24">
        <v>460074</v>
      </c>
      <c r="S8204" s="24">
        <v>295747</v>
      </c>
      <c r="T8204" s="24">
        <v>517557</v>
      </c>
      <c r="U8204" s="24">
        <v>328075</v>
      </c>
      <c r="V8204" s="24">
        <v>574132</v>
      </c>
    </row>
    <row r="8205" spans="1:22" hidden="1" x14ac:dyDescent="0.3">
      <c r="A8205" s="55"/>
      <c r="B8205" s="55">
        <v>2023</v>
      </c>
      <c r="C8205" s="55" t="s">
        <v>544</v>
      </c>
      <c r="D8205" t="s">
        <v>181</v>
      </c>
      <c r="E8205" s="55" t="s">
        <v>550</v>
      </c>
      <c r="F8205" s="55" t="s">
        <v>464</v>
      </c>
      <c r="G8205" s="23">
        <v>4</v>
      </c>
      <c r="H8205" s="23" t="s">
        <v>29</v>
      </c>
      <c r="I8205" s="24">
        <v>104081</v>
      </c>
      <c r="J8205" s="24">
        <v>166530</v>
      </c>
      <c r="K8205" s="24">
        <v>145713</v>
      </c>
      <c r="L8205" s="24">
        <v>233141</v>
      </c>
      <c r="M8205" s="24">
        <v>187346</v>
      </c>
      <c r="N8205" s="24">
        <v>299753</v>
      </c>
      <c r="O8205" s="24">
        <v>249794</v>
      </c>
      <c r="P8205" s="24">
        <v>399671</v>
      </c>
      <c r="Q8205" s="24">
        <v>312243</v>
      </c>
      <c r="R8205" s="24">
        <v>499589</v>
      </c>
      <c r="S8205" s="24">
        <v>353875</v>
      </c>
      <c r="T8205" s="24">
        <v>566200</v>
      </c>
      <c r="U8205" s="24">
        <v>395508</v>
      </c>
      <c r="V8205" s="24">
        <v>632812</v>
      </c>
    </row>
    <row r="8206" spans="1:22" x14ac:dyDescent="0.3">
      <c r="B8206" s="54" t="s">
        <v>620</v>
      </c>
      <c r="C8206" t="s">
        <v>614</v>
      </c>
      <c r="D8206" t="s">
        <v>181</v>
      </c>
      <c r="E8206" t="s">
        <v>550</v>
      </c>
      <c r="F8206" s="58" t="s">
        <v>464</v>
      </c>
      <c r="G8206" s="23">
        <v>1</v>
      </c>
      <c r="H8206" s="23" t="s">
        <v>14</v>
      </c>
      <c r="I8206" s="24">
        <v>121641</v>
      </c>
      <c r="J8206" s="24">
        <v>212873</v>
      </c>
      <c r="K8206" s="24">
        <v>157827</v>
      </c>
      <c r="L8206" s="24">
        <v>276198</v>
      </c>
      <c r="M8206" s="24">
        <v>189229</v>
      </c>
      <c r="N8206" s="24">
        <v>331151</v>
      </c>
      <c r="O8206" s="24">
        <v>226276</v>
      </c>
      <c r="P8206" s="24">
        <v>395982</v>
      </c>
      <c r="Q8206" s="24">
        <v>266936</v>
      </c>
      <c r="R8206" s="24">
        <v>467138</v>
      </c>
      <c r="S8206" s="24">
        <v>292788</v>
      </c>
      <c r="T8206" s="24">
        <v>512378</v>
      </c>
      <c r="U8206" s="24">
        <v>316211</v>
      </c>
      <c r="V8206" s="24">
        <v>553369</v>
      </c>
    </row>
    <row r="8207" spans="1:22" x14ac:dyDescent="0.3">
      <c r="B8207" s="54" t="s">
        <v>620</v>
      </c>
      <c r="C8207" t="s">
        <v>614</v>
      </c>
      <c r="D8207" t="s">
        <v>181</v>
      </c>
      <c r="E8207" t="s">
        <v>550</v>
      </c>
      <c r="F8207" s="58" t="s">
        <v>464</v>
      </c>
      <c r="G8207" s="23">
        <v>2</v>
      </c>
      <c r="H8207" s="23" t="s">
        <v>30</v>
      </c>
      <c r="I8207" s="24">
        <v>105122</v>
      </c>
      <c r="J8207" s="24">
        <v>183963</v>
      </c>
      <c r="K8207" s="24">
        <v>138101</v>
      </c>
      <c r="L8207" s="24">
        <v>241678</v>
      </c>
      <c r="M8207" s="24">
        <v>168241</v>
      </c>
      <c r="N8207" s="24">
        <v>294422</v>
      </c>
      <c r="O8207" s="24">
        <v>207039</v>
      </c>
      <c r="P8207" s="24">
        <v>362318</v>
      </c>
      <c r="Q8207" s="24">
        <v>246631</v>
      </c>
      <c r="R8207" s="24">
        <v>431605</v>
      </c>
      <c r="S8207" s="24">
        <v>272529</v>
      </c>
      <c r="T8207" s="24">
        <v>476926</v>
      </c>
      <c r="U8207" s="24">
        <v>296318</v>
      </c>
      <c r="V8207" s="24">
        <v>518556</v>
      </c>
    </row>
    <row r="8208" spans="1:22" x14ac:dyDescent="0.3">
      <c r="B8208" s="54" t="s">
        <v>620</v>
      </c>
      <c r="C8208" t="s">
        <v>614</v>
      </c>
      <c r="D8208" t="s">
        <v>181</v>
      </c>
      <c r="E8208" t="s">
        <v>550</v>
      </c>
      <c r="F8208" s="58" t="s">
        <v>464</v>
      </c>
      <c r="G8208" s="23">
        <v>3</v>
      </c>
      <c r="H8208" s="23" t="s">
        <v>31</v>
      </c>
      <c r="I8208" s="24">
        <v>94924</v>
      </c>
      <c r="J8208" s="24">
        <v>166117</v>
      </c>
      <c r="K8208" s="24">
        <v>128967</v>
      </c>
      <c r="L8208" s="24">
        <v>225692</v>
      </c>
      <c r="M8208" s="24">
        <v>162916</v>
      </c>
      <c r="N8208" s="24">
        <v>285104</v>
      </c>
      <c r="O8208" s="24">
        <v>214314</v>
      </c>
      <c r="P8208" s="24">
        <v>375049</v>
      </c>
      <c r="Q8208" s="24">
        <v>265166</v>
      </c>
      <c r="R8208" s="24">
        <v>464040</v>
      </c>
      <c r="S8208" s="24">
        <v>298461</v>
      </c>
      <c r="T8208" s="24">
        <v>522307</v>
      </c>
      <c r="U8208" s="24">
        <v>331272</v>
      </c>
      <c r="V8208" s="24">
        <v>579725</v>
      </c>
    </row>
    <row r="8209" spans="1:22" x14ac:dyDescent="0.3">
      <c r="B8209" s="54" t="s">
        <v>620</v>
      </c>
      <c r="C8209" t="s">
        <v>614</v>
      </c>
      <c r="D8209" t="s">
        <v>181</v>
      </c>
      <c r="E8209" t="s">
        <v>550</v>
      </c>
      <c r="F8209" s="58" t="s">
        <v>464</v>
      </c>
      <c r="G8209" s="23">
        <v>4</v>
      </c>
      <c r="H8209" s="23" t="s">
        <v>29</v>
      </c>
      <c r="I8209" s="24">
        <v>107322</v>
      </c>
      <c r="J8209" s="24">
        <v>171716</v>
      </c>
      <c r="K8209" s="24">
        <v>150251</v>
      </c>
      <c r="L8209" s="24">
        <v>240402</v>
      </c>
      <c r="M8209" s="24">
        <v>193180</v>
      </c>
      <c r="N8209" s="24">
        <v>309089</v>
      </c>
      <c r="O8209" s="24">
        <v>257574</v>
      </c>
      <c r="P8209" s="24">
        <v>412118</v>
      </c>
      <c r="Q8209" s="24">
        <v>321967</v>
      </c>
      <c r="R8209" s="24">
        <v>515148</v>
      </c>
      <c r="S8209" s="24">
        <v>364896</v>
      </c>
      <c r="T8209" s="24">
        <v>583834</v>
      </c>
      <c r="U8209" s="24">
        <v>407825</v>
      </c>
      <c r="V8209" s="24">
        <v>652520</v>
      </c>
    </row>
    <row r="8210" spans="1:22" hidden="1" x14ac:dyDescent="0.3">
      <c r="A8210" s="55"/>
      <c r="B8210" s="55">
        <v>2023</v>
      </c>
      <c r="C8210" s="55" t="s">
        <v>573</v>
      </c>
      <c r="D8210" t="s">
        <v>153</v>
      </c>
      <c r="E8210" s="55" t="s">
        <v>575</v>
      </c>
      <c r="F8210" s="55" t="s">
        <v>454</v>
      </c>
      <c r="G8210" s="23">
        <v>1</v>
      </c>
      <c r="H8210" s="23" t="s">
        <v>14</v>
      </c>
      <c r="I8210" s="24">
        <v>111395</v>
      </c>
      <c r="J8210" s="24">
        <v>194942</v>
      </c>
      <c r="K8210" s="24">
        <v>144743</v>
      </c>
      <c r="L8210" s="24">
        <v>253301</v>
      </c>
      <c r="M8210" s="24">
        <v>173098</v>
      </c>
      <c r="N8210" s="24">
        <v>302922</v>
      </c>
      <c r="O8210" s="24">
        <v>206593</v>
      </c>
      <c r="P8210" s="24">
        <v>361537</v>
      </c>
      <c r="Q8210" s="24">
        <v>243881</v>
      </c>
      <c r="R8210" s="24">
        <v>426791</v>
      </c>
      <c r="S8210" s="24">
        <v>267598</v>
      </c>
      <c r="T8210" s="24">
        <v>468296</v>
      </c>
      <c r="U8210" s="24">
        <v>289969</v>
      </c>
      <c r="V8210" s="24">
        <v>507445</v>
      </c>
    </row>
    <row r="8211" spans="1:22" hidden="1" x14ac:dyDescent="0.3">
      <c r="A8211" s="55"/>
      <c r="B8211" s="55">
        <v>2023</v>
      </c>
      <c r="C8211" s="55" t="s">
        <v>573</v>
      </c>
      <c r="D8211" t="s">
        <v>153</v>
      </c>
      <c r="E8211" s="55" t="s">
        <v>575</v>
      </c>
      <c r="F8211" s="55" t="s">
        <v>454</v>
      </c>
      <c r="G8211" s="23">
        <v>2</v>
      </c>
      <c r="H8211" s="23" t="s">
        <v>30</v>
      </c>
      <c r="I8211" s="24">
        <v>92682</v>
      </c>
      <c r="J8211" s="24">
        <v>162193</v>
      </c>
      <c r="K8211" s="24">
        <v>123567</v>
      </c>
      <c r="L8211" s="24">
        <v>216241</v>
      </c>
      <c r="M8211" s="24">
        <v>152331</v>
      </c>
      <c r="N8211" s="24">
        <v>266580</v>
      </c>
      <c r="O8211" s="24">
        <v>191825</v>
      </c>
      <c r="P8211" s="24">
        <v>335694</v>
      </c>
      <c r="Q8211" s="24">
        <v>232129</v>
      </c>
      <c r="R8211" s="24">
        <v>406226</v>
      </c>
      <c r="S8211" s="24">
        <v>256363</v>
      </c>
      <c r="T8211" s="24">
        <v>448636</v>
      </c>
      <c r="U8211" s="24">
        <v>279075</v>
      </c>
      <c r="V8211" s="24">
        <v>488380</v>
      </c>
    </row>
    <row r="8212" spans="1:22" hidden="1" x14ac:dyDescent="0.3">
      <c r="A8212" s="55"/>
      <c r="B8212" s="55">
        <v>2023</v>
      </c>
      <c r="C8212" s="55" t="s">
        <v>573</v>
      </c>
      <c r="D8212" t="s">
        <v>153</v>
      </c>
      <c r="E8212" s="55" t="s">
        <v>575</v>
      </c>
      <c r="F8212" s="55" t="s">
        <v>454</v>
      </c>
      <c r="G8212" s="23">
        <v>3</v>
      </c>
      <c r="H8212" s="23" t="s">
        <v>31</v>
      </c>
      <c r="I8212" s="24">
        <v>85067</v>
      </c>
      <c r="J8212" s="24">
        <v>148868</v>
      </c>
      <c r="K8212" s="24">
        <v>117402</v>
      </c>
      <c r="L8212" s="24">
        <v>205454</v>
      </c>
      <c r="M8212" s="24">
        <v>148774</v>
      </c>
      <c r="N8212" s="24">
        <v>260355</v>
      </c>
      <c r="O8212" s="24">
        <v>194015</v>
      </c>
      <c r="P8212" s="24">
        <v>339526</v>
      </c>
      <c r="Q8212" s="24">
        <v>241616</v>
      </c>
      <c r="R8212" s="24">
        <v>422828</v>
      </c>
      <c r="S8212" s="24">
        <v>271777</v>
      </c>
      <c r="T8212" s="24">
        <v>475610</v>
      </c>
      <c r="U8212" s="24">
        <v>301454</v>
      </c>
      <c r="V8212" s="24">
        <v>527545</v>
      </c>
    </row>
    <row r="8213" spans="1:22" hidden="1" x14ac:dyDescent="0.3">
      <c r="A8213" s="55"/>
      <c r="B8213" s="55">
        <v>2023</v>
      </c>
      <c r="C8213" s="55" t="s">
        <v>573</v>
      </c>
      <c r="D8213" t="s">
        <v>153</v>
      </c>
      <c r="E8213" s="55" t="s">
        <v>575</v>
      </c>
      <c r="F8213" s="55" t="s">
        <v>454</v>
      </c>
      <c r="G8213" s="23">
        <v>4</v>
      </c>
      <c r="H8213" s="23" t="s">
        <v>29</v>
      </c>
      <c r="I8213" s="24">
        <v>96026</v>
      </c>
      <c r="J8213" s="24">
        <v>153642</v>
      </c>
      <c r="K8213" s="24">
        <v>134437</v>
      </c>
      <c r="L8213" s="24">
        <v>215099</v>
      </c>
      <c r="M8213" s="24">
        <v>172847</v>
      </c>
      <c r="N8213" s="24">
        <v>276556</v>
      </c>
      <c r="O8213" s="24">
        <v>230463</v>
      </c>
      <c r="P8213" s="24">
        <v>368741</v>
      </c>
      <c r="Q8213" s="24">
        <v>288079</v>
      </c>
      <c r="R8213" s="24">
        <v>460927</v>
      </c>
      <c r="S8213" s="24">
        <v>326490</v>
      </c>
      <c r="T8213" s="24">
        <v>522383</v>
      </c>
      <c r="U8213" s="24">
        <v>364900</v>
      </c>
      <c r="V8213" s="24">
        <v>583840</v>
      </c>
    </row>
    <row r="8214" spans="1:22" hidden="1" x14ac:dyDescent="0.3">
      <c r="A8214" s="55"/>
      <c r="B8214" s="55">
        <v>2023</v>
      </c>
      <c r="C8214" s="55" t="s">
        <v>567</v>
      </c>
      <c r="D8214" t="s">
        <v>176</v>
      </c>
      <c r="E8214" s="55" t="s">
        <v>572</v>
      </c>
      <c r="F8214" s="55" t="s">
        <v>527</v>
      </c>
      <c r="G8214" s="23">
        <v>1</v>
      </c>
      <c r="H8214" s="23" t="s">
        <v>14</v>
      </c>
      <c r="I8214" s="24">
        <v>107457</v>
      </c>
      <c r="J8214" s="24">
        <v>188050</v>
      </c>
      <c r="K8214" s="24">
        <v>139494</v>
      </c>
      <c r="L8214" s="24">
        <v>244114</v>
      </c>
      <c r="M8214" s="24">
        <v>166705</v>
      </c>
      <c r="N8214" s="24">
        <v>291733</v>
      </c>
      <c r="O8214" s="24">
        <v>198801</v>
      </c>
      <c r="P8214" s="24">
        <v>347902</v>
      </c>
      <c r="Q8214" s="24">
        <v>234570</v>
      </c>
      <c r="R8214" s="24">
        <v>410497</v>
      </c>
      <c r="S8214" s="24">
        <v>257333</v>
      </c>
      <c r="T8214" s="24">
        <v>450333</v>
      </c>
      <c r="U8214" s="24">
        <v>278760</v>
      </c>
      <c r="V8214" s="24">
        <v>487830</v>
      </c>
    </row>
    <row r="8215" spans="1:22" hidden="1" x14ac:dyDescent="0.3">
      <c r="A8215" s="55"/>
      <c r="B8215" s="55">
        <v>2023</v>
      </c>
      <c r="C8215" s="55" t="s">
        <v>567</v>
      </c>
      <c r="D8215" t="s">
        <v>176</v>
      </c>
      <c r="E8215" s="55" t="s">
        <v>572</v>
      </c>
      <c r="F8215" s="55" t="s">
        <v>527</v>
      </c>
      <c r="G8215" s="23">
        <v>2</v>
      </c>
      <c r="H8215" s="23" t="s">
        <v>30</v>
      </c>
      <c r="I8215" s="24">
        <v>90123</v>
      </c>
      <c r="J8215" s="24">
        <v>157715</v>
      </c>
      <c r="K8215" s="24">
        <v>119877</v>
      </c>
      <c r="L8215" s="24">
        <v>209785</v>
      </c>
      <c r="M8215" s="24">
        <v>147468</v>
      </c>
      <c r="N8215" s="24">
        <v>258069</v>
      </c>
      <c r="O8215" s="24">
        <v>185122</v>
      </c>
      <c r="P8215" s="24">
        <v>323963</v>
      </c>
      <c r="Q8215" s="24">
        <v>223684</v>
      </c>
      <c r="R8215" s="24">
        <v>391447</v>
      </c>
      <c r="S8215" s="24">
        <v>246926</v>
      </c>
      <c r="T8215" s="24">
        <v>432121</v>
      </c>
      <c r="U8215" s="24">
        <v>268668</v>
      </c>
      <c r="V8215" s="24">
        <v>470170</v>
      </c>
    </row>
    <row r="8216" spans="1:22" hidden="1" x14ac:dyDescent="0.3">
      <c r="A8216" s="55"/>
      <c r="B8216" s="55">
        <v>2023</v>
      </c>
      <c r="C8216" s="55" t="s">
        <v>567</v>
      </c>
      <c r="D8216" t="s">
        <v>176</v>
      </c>
      <c r="E8216" s="55" t="s">
        <v>572</v>
      </c>
      <c r="F8216" s="55" t="s">
        <v>527</v>
      </c>
      <c r="G8216" s="23">
        <v>3</v>
      </c>
      <c r="H8216" s="23" t="s">
        <v>31</v>
      </c>
      <c r="I8216" s="24">
        <v>83180</v>
      </c>
      <c r="J8216" s="24">
        <v>145565</v>
      </c>
      <c r="K8216" s="24">
        <v>114885</v>
      </c>
      <c r="L8216" s="24">
        <v>201049</v>
      </c>
      <c r="M8216" s="24">
        <v>145698</v>
      </c>
      <c r="N8216" s="24">
        <v>254972</v>
      </c>
      <c r="O8216" s="24">
        <v>190234</v>
      </c>
      <c r="P8216" s="24">
        <v>332910</v>
      </c>
      <c r="Q8216" s="24">
        <v>236956</v>
      </c>
      <c r="R8216" s="24">
        <v>414674</v>
      </c>
      <c r="S8216" s="24">
        <v>266647</v>
      </c>
      <c r="T8216" s="24">
        <v>466633</v>
      </c>
      <c r="U8216" s="24">
        <v>295891</v>
      </c>
      <c r="V8216" s="24">
        <v>517809</v>
      </c>
    </row>
    <row r="8217" spans="1:22" hidden="1" x14ac:dyDescent="0.3">
      <c r="A8217" s="55"/>
      <c r="B8217" s="55">
        <v>2023</v>
      </c>
      <c r="C8217" s="55" t="s">
        <v>567</v>
      </c>
      <c r="D8217" t="s">
        <v>176</v>
      </c>
      <c r="E8217" s="55" t="s">
        <v>572</v>
      </c>
      <c r="F8217" s="55" t="s">
        <v>527</v>
      </c>
      <c r="G8217" s="23">
        <v>4</v>
      </c>
      <c r="H8217" s="23" t="s">
        <v>29</v>
      </c>
      <c r="I8217" s="24">
        <v>92648</v>
      </c>
      <c r="J8217" s="24">
        <v>148236</v>
      </c>
      <c r="K8217" s="24">
        <v>129707</v>
      </c>
      <c r="L8217" s="24">
        <v>207531</v>
      </c>
      <c r="M8217" s="24">
        <v>166766</v>
      </c>
      <c r="N8217" s="24">
        <v>266826</v>
      </c>
      <c r="O8217" s="24">
        <v>222355</v>
      </c>
      <c r="P8217" s="24">
        <v>355768</v>
      </c>
      <c r="Q8217" s="24">
        <v>277943</v>
      </c>
      <c r="R8217" s="24">
        <v>444709</v>
      </c>
      <c r="S8217" s="24">
        <v>315003</v>
      </c>
      <c r="T8217" s="24">
        <v>504004</v>
      </c>
      <c r="U8217" s="24">
        <v>352062</v>
      </c>
      <c r="V8217" s="24">
        <v>563299</v>
      </c>
    </row>
    <row r="8218" spans="1:22" x14ac:dyDescent="0.3">
      <c r="B8218" s="54" t="s">
        <v>620</v>
      </c>
      <c r="C8218" t="s">
        <v>611</v>
      </c>
      <c r="D8218" t="s">
        <v>176</v>
      </c>
      <c r="E8218" t="s">
        <v>572</v>
      </c>
      <c r="F8218" s="58" t="s">
        <v>527</v>
      </c>
      <c r="G8218" s="23">
        <v>1</v>
      </c>
      <c r="H8218" s="23" t="s">
        <v>14</v>
      </c>
      <c r="I8218" s="24">
        <v>107193</v>
      </c>
      <c r="J8218" s="24">
        <v>187587</v>
      </c>
      <c r="K8218" s="24">
        <v>139008</v>
      </c>
      <c r="L8218" s="24">
        <v>243265</v>
      </c>
      <c r="M8218" s="24">
        <v>166618</v>
      </c>
      <c r="N8218" s="24">
        <v>291582</v>
      </c>
      <c r="O8218" s="24">
        <v>199166</v>
      </c>
      <c r="P8218" s="24">
        <v>348541</v>
      </c>
      <c r="Q8218" s="24">
        <v>234893</v>
      </c>
      <c r="R8218" s="24">
        <v>411063</v>
      </c>
      <c r="S8218" s="24">
        <v>257615</v>
      </c>
      <c r="T8218" s="24">
        <v>450826</v>
      </c>
      <c r="U8218" s="24">
        <v>278156</v>
      </c>
      <c r="V8218" s="24">
        <v>486773</v>
      </c>
    </row>
    <row r="8219" spans="1:22" x14ac:dyDescent="0.3">
      <c r="B8219" s="54" t="s">
        <v>620</v>
      </c>
      <c r="C8219" t="s">
        <v>611</v>
      </c>
      <c r="D8219" t="s">
        <v>176</v>
      </c>
      <c r="E8219" t="s">
        <v>572</v>
      </c>
      <c r="F8219" s="58" t="s">
        <v>527</v>
      </c>
      <c r="G8219" s="23">
        <v>2</v>
      </c>
      <c r="H8219" s="23" t="s">
        <v>30</v>
      </c>
      <c r="I8219" s="24">
        <v>92940</v>
      </c>
      <c r="J8219" s="24">
        <v>162646</v>
      </c>
      <c r="K8219" s="24">
        <v>121990</v>
      </c>
      <c r="L8219" s="24">
        <v>213482</v>
      </c>
      <c r="M8219" s="24">
        <v>148511</v>
      </c>
      <c r="N8219" s="24">
        <v>259894</v>
      </c>
      <c r="O8219" s="24">
        <v>182570</v>
      </c>
      <c r="P8219" s="24">
        <v>319497</v>
      </c>
      <c r="Q8219" s="24">
        <v>217376</v>
      </c>
      <c r="R8219" s="24">
        <v>380408</v>
      </c>
      <c r="S8219" s="24">
        <v>240153</v>
      </c>
      <c r="T8219" s="24">
        <v>420267</v>
      </c>
      <c r="U8219" s="24">
        <v>261045</v>
      </c>
      <c r="V8219" s="24">
        <v>456829</v>
      </c>
    </row>
    <row r="8220" spans="1:22" x14ac:dyDescent="0.3">
      <c r="B8220" s="54" t="s">
        <v>620</v>
      </c>
      <c r="C8220" t="s">
        <v>611</v>
      </c>
      <c r="D8220" t="s">
        <v>176</v>
      </c>
      <c r="E8220" t="s">
        <v>572</v>
      </c>
      <c r="F8220" s="58" t="s">
        <v>527</v>
      </c>
      <c r="G8220" s="23">
        <v>3</v>
      </c>
      <c r="H8220" s="23" t="s">
        <v>31</v>
      </c>
      <c r="I8220" s="24">
        <v>84278</v>
      </c>
      <c r="J8220" s="24">
        <v>147486</v>
      </c>
      <c r="K8220" s="24">
        <v>114601</v>
      </c>
      <c r="L8220" s="24">
        <v>200552</v>
      </c>
      <c r="M8220" s="24">
        <v>144844</v>
      </c>
      <c r="N8220" s="24">
        <v>253476</v>
      </c>
      <c r="O8220" s="24">
        <v>190616</v>
      </c>
      <c r="P8220" s="24">
        <v>333577</v>
      </c>
      <c r="Q8220" s="24">
        <v>235917</v>
      </c>
      <c r="R8220" s="24">
        <v>412855</v>
      </c>
      <c r="S8220" s="24">
        <v>265596</v>
      </c>
      <c r="T8220" s="24">
        <v>464793</v>
      </c>
      <c r="U8220" s="24">
        <v>294856</v>
      </c>
      <c r="V8220" s="24">
        <v>515998</v>
      </c>
    </row>
    <row r="8221" spans="1:22" x14ac:dyDescent="0.3">
      <c r="B8221" s="54" t="s">
        <v>620</v>
      </c>
      <c r="C8221" t="s">
        <v>611</v>
      </c>
      <c r="D8221" t="s">
        <v>176</v>
      </c>
      <c r="E8221" t="s">
        <v>572</v>
      </c>
      <c r="F8221" s="58" t="s">
        <v>527</v>
      </c>
      <c r="G8221" s="23">
        <v>4</v>
      </c>
      <c r="H8221" s="23" t="s">
        <v>29</v>
      </c>
      <c r="I8221" s="24">
        <v>94582</v>
      </c>
      <c r="J8221" s="24">
        <v>151332</v>
      </c>
      <c r="K8221" s="24">
        <v>132415</v>
      </c>
      <c r="L8221" s="24">
        <v>211864</v>
      </c>
      <c r="M8221" s="24">
        <v>170248</v>
      </c>
      <c r="N8221" s="24">
        <v>272397</v>
      </c>
      <c r="O8221" s="24">
        <v>226997</v>
      </c>
      <c r="P8221" s="24">
        <v>363196</v>
      </c>
      <c r="Q8221" s="24">
        <v>283747</v>
      </c>
      <c r="R8221" s="24">
        <v>453995</v>
      </c>
      <c r="S8221" s="24">
        <v>321580</v>
      </c>
      <c r="T8221" s="24">
        <v>514528</v>
      </c>
      <c r="U8221" s="24">
        <v>359413</v>
      </c>
      <c r="V8221" s="24">
        <v>575060</v>
      </c>
    </row>
    <row r="8222" spans="1:22" x14ac:dyDescent="0.3">
      <c r="B8222" s="54" t="s">
        <v>620</v>
      </c>
      <c r="C8222" t="s">
        <v>618</v>
      </c>
      <c r="D8222" t="s">
        <v>153</v>
      </c>
      <c r="E8222" t="s">
        <v>575</v>
      </c>
      <c r="F8222" s="58" t="s">
        <v>454</v>
      </c>
      <c r="G8222" s="23">
        <v>1</v>
      </c>
      <c r="H8222" s="23" t="s">
        <v>14</v>
      </c>
      <c r="I8222" s="24">
        <v>111083</v>
      </c>
      <c r="J8222" s="24">
        <v>194395</v>
      </c>
      <c r="K8222" s="24">
        <v>144160</v>
      </c>
      <c r="L8222" s="24">
        <v>252281</v>
      </c>
      <c r="M8222" s="24">
        <v>172865</v>
      </c>
      <c r="N8222" s="24">
        <v>302513</v>
      </c>
      <c r="O8222" s="24">
        <v>206740</v>
      </c>
      <c r="P8222" s="24">
        <v>361794</v>
      </c>
      <c r="Q8222" s="24">
        <v>243917</v>
      </c>
      <c r="R8222" s="24">
        <v>426856</v>
      </c>
      <c r="S8222" s="24">
        <v>267552</v>
      </c>
      <c r="T8222" s="24">
        <v>468216</v>
      </c>
      <c r="U8222" s="24">
        <v>288987</v>
      </c>
      <c r="V8222" s="24">
        <v>505728</v>
      </c>
    </row>
    <row r="8223" spans="1:22" x14ac:dyDescent="0.3">
      <c r="B8223" s="54" t="s">
        <v>620</v>
      </c>
      <c r="C8223" t="s">
        <v>618</v>
      </c>
      <c r="D8223" t="s">
        <v>153</v>
      </c>
      <c r="E8223" t="s">
        <v>575</v>
      </c>
      <c r="F8223" s="58" t="s">
        <v>454</v>
      </c>
      <c r="G8223" s="23">
        <v>2</v>
      </c>
      <c r="H8223" s="23" t="s">
        <v>30</v>
      </c>
      <c r="I8223" s="24">
        <v>95858</v>
      </c>
      <c r="J8223" s="24">
        <v>167752</v>
      </c>
      <c r="K8223" s="24">
        <v>125982</v>
      </c>
      <c r="L8223" s="24">
        <v>220468</v>
      </c>
      <c r="M8223" s="24">
        <v>153523</v>
      </c>
      <c r="N8223" s="24">
        <v>268664</v>
      </c>
      <c r="O8223" s="24">
        <v>189012</v>
      </c>
      <c r="P8223" s="24">
        <v>330770</v>
      </c>
      <c r="Q8223" s="24">
        <v>225205</v>
      </c>
      <c r="R8223" s="24">
        <v>394109</v>
      </c>
      <c r="S8223" s="24">
        <v>248875</v>
      </c>
      <c r="T8223" s="24">
        <v>435531</v>
      </c>
      <c r="U8223" s="24">
        <v>270631</v>
      </c>
      <c r="V8223" s="24">
        <v>473604</v>
      </c>
    </row>
    <row r="8224" spans="1:22" x14ac:dyDescent="0.3">
      <c r="B8224" s="54" t="s">
        <v>620</v>
      </c>
      <c r="C8224" t="s">
        <v>618</v>
      </c>
      <c r="D8224" t="s">
        <v>153</v>
      </c>
      <c r="E8224" t="s">
        <v>575</v>
      </c>
      <c r="F8224" s="58" t="s">
        <v>454</v>
      </c>
      <c r="G8224" s="23">
        <v>3</v>
      </c>
      <c r="H8224" s="23" t="s">
        <v>31</v>
      </c>
      <c r="I8224" s="24">
        <v>86400</v>
      </c>
      <c r="J8224" s="24">
        <v>151199</v>
      </c>
      <c r="K8224" s="24">
        <v>117341</v>
      </c>
      <c r="L8224" s="24">
        <v>205346</v>
      </c>
      <c r="M8224" s="24">
        <v>148195</v>
      </c>
      <c r="N8224" s="24">
        <v>259342</v>
      </c>
      <c r="O8224" s="24">
        <v>194914</v>
      </c>
      <c r="P8224" s="24">
        <v>341099</v>
      </c>
      <c r="Q8224" s="24">
        <v>241130</v>
      </c>
      <c r="R8224" s="24">
        <v>421977</v>
      </c>
      <c r="S8224" s="24">
        <v>271382</v>
      </c>
      <c r="T8224" s="24">
        <v>474918</v>
      </c>
      <c r="U8224" s="24">
        <v>301187</v>
      </c>
      <c r="V8224" s="24">
        <v>527078</v>
      </c>
    </row>
    <row r="8225" spans="1:22" x14ac:dyDescent="0.3">
      <c r="B8225" s="54" t="s">
        <v>620</v>
      </c>
      <c r="C8225" t="s">
        <v>618</v>
      </c>
      <c r="D8225" t="s">
        <v>153</v>
      </c>
      <c r="E8225" t="s">
        <v>575</v>
      </c>
      <c r="F8225" s="58" t="s">
        <v>454</v>
      </c>
      <c r="G8225" s="23">
        <v>4</v>
      </c>
      <c r="H8225" s="23" t="s">
        <v>29</v>
      </c>
      <c r="I8225" s="24">
        <v>98003</v>
      </c>
      <c r="J8225" s="24">
        <v>156805</v>
      </c>
      <c r="K8225" s="24">
        <v>137204</v>
      </c>
      <c r="L8225" s="24">
        <v>219527</v>
      </c>
      <c r="M8225" s="24">
        <v>176406</v>
      </c>
      <c r="N8225" s="24">
        <v>282249</v>
      </c>
      <c r="O8225" s="24">
        <v>235207</v>
      </c>
      <c r="P8225" s="24">
        <v>376332</v>
      </c>
      <c r="Q8225" s="24">
        <v>294009</v>
      </c>
      <c r="R8225" s="24">
        <v>470415</v>
      </c>
      <c r="S8225" s="24">
        <v>333210</v>
      </c>
      <c r="T8225" s="24">
        <v>533137</v>
      </c>
      <c r="U8225" s="24">
        <v>372412</v>
      </c>
      <c r="V8225" s="24">
        <v>595859</v>
      </c>
    </row>
    <row r="8226" spans="1:22" hidden="1" x14ac:dyDescent="0.3">
      <c r="A8226" s="55"/>
      <c r="B8226" s="55">
        <v>2023</v>
      </c>
      <c r="C8226" s="55" t="s">
        <v>544</v>
      </c>
      <c r="D8226" t="s">
        <v>114</v>
      </c>
      <c r="E8226" s="55" t="s">
        <v>548</v>
      </c>
      <c r="F8226" s="55" t="s">
        <v>510</v>
      </c>
      <c r="G8226" s="23">
        <v>1</v>
      </c>
      <c r="H8226" s="23" t="s">
        <v>14</v>
      </c>
      <c r="I8226" s="24">
        <v>120666</v>
      </c>
      <c r="J8226" s="24">
        <v>211166</v>
      </c>
      <c r="K8226" s="24">
        <v>156719</v>
      </c>
      <c r="L8226" s="24">
        <v>274258</v>
      </c>
      <c r="M8226" s="24">
        <v>187358</v>
      </c>
      <c r="N8226" s="24">
        <v>327877</v>
      </c>
      <c r="O8226" s="24">
        <v>223527</v>
      </c>
      <c r="P8226" s="24">
        <v>391172</v>
      </c>
      <c r="Q8226" s="24">
        <v>263811</v>
      </c>
      <c r="R8226" s="24">
        <v>461669</v>
      </c>
      <c r="S8226" s="24">
        <v>289441</v>
      </c>
      <c r="T8226" s="24">
        <v>506521</v>
      </c>
      <c r="U8226" s="24">
        <v>313592</v>
      </c>
      <c r="V8226" s="24">
        <v>548786</v>
      </c>
    </row>
    <row r="8227" spans="1:22" hidden="1" x14ac:dyDescent="0.3">
      <c r="A8227" s="55"/>
      <c r="B8227" s="55">
        <v>2023</v>
      </c>
      <c r="C8227" s="55" t="s">
        <v>544</v>
      </c>
      <c r="D8227" t="s">
        <v>114</v>
      </c>
      <c r="E8227" s="55" t="s">
        <v>548</v>
      </c>
      <c r="F8227" s="55" t="s">
        <v>510</v>
      </c>
      <c r="G8227" s="23">
        <v>2</v>
      </c>
      <c r="H8227" s="23" t="s">
        <v>30</v>
      </c>
      <c r="I8227" s="24">
        <v>100777</v>
      </c>
      <c r="J8227" s="24">
        <v>176360</v>
      </c>
      <c r="K8227" s="24">
        <v>134212</v>
      </c>
      <c r="L8227" s="24">
        <v>234870</v>
      </c>
      <c r="M8227" s="24">
        <v>165287</v>
      </c>
      <c r="N8227" s="24">
        <v>289252</v>
      </c>
      <c r="O8227" s="24">
        <v>207831</v>
      </c>
      <c r="P8227" s="24">
        <v>363704</v>
      </c>
      <c r="Q8227" s="24">
        <v>251321</v>
      </c>
      <c r="R8227" s="24">
        <v>439812</v>
      </c>
      <c r="S8227" s="24">
        <v>277500</v>
      </c>
      <c r="T8227" s="24">
        <v>485626</v>
      </c>
      <c r="U8227" s="24">
        <v>302013</v>
      </c>
      <c r="V8227" s="24">
        <v>528523</v>
      </c>
    </row>
    <row r="8228" spans="1:22" hidden="1" x14ac:dyDescent="0.3">
      <c r="A8228" s="55"/>
      <c r="B8228" s="55">
        <v>2023</v>
      </c>
      <c r="C8228" s="55" t="s">
        <v>544</v>
      </c>
      <c r="D8228" t="s">
        <v>114</v>
      </c>
      <c r="E8228" s="55" t="s">
        <v>548</v>
      </c>
      <c r="F8228" s="55" t="s">
        <v>510</v>
      </c>
      <c r="G8228" s="23">
        <v>3</v>
      </c>
      <c r="H8228" s="23" t="s">
        <v>31</v>
      </c>
      <c r="I8228" s="24">
        <v>92743</v>
      </c>
      <c r="J8228" s="24">
        <v>162300</v>
      </c>
      <c r="K8228" s="24">
        <v>128042</v>
      </c>
      <c r="L8228" s="24">
        <v>224073</v>
      </c>
      <c r="M8228" s="24">
        <v>162317</v>
      </c>
      <c r="N8228" s="24">
        <v>284055</v>
      </c>
      <c r="O8228" s="24">
        <v>211799</v>
      </c>
      <c r="P8228" s="24">
        <v>370648</v>
      </c>
      <c r="Q8228" s="24">
        <v>263789</v>
      </c>
      <c r="R8228" s="24">
        <v>461631</v>
      </c>
      <c r="S8228" s="24">
        <v>296777</v>
      </c>
      <c r="T8228" s="24">
        <v>519360</v>
      </c>
      <c r="U8228" s="24">
        <v>329252</v>
      </c>
      <c r="V8228" s="24">
        <v>576190</v>
      </c>
    </row>
    <row r="8229" spans="1:22" hidden="1" x14ac:dyDescent="0.3">
      <c r="A8229" s="55"/>
      <c r="B8229" s="55">
        <v>2023</v>
      </c>
      <c r="C8229" s="55" t="s">
        <v>544</v>
      </c>
      <c r="D8229" t="s">
        <v>114</v>
      </c>
      <c r="E8229" s="55" t="s">
        <v>548</v>
      </c>
      <c r="F8229" s="55" t="s">
        <v>510</v>
      </c>
      <c r="G8229" s="23">
        <v>4</v>
      </c>
      <c r="H8229" s="23" t="s">
        <v>29</v>
      </c>
      <c r="I8229" s="24">
        <v>104027</v>
      </c>
      <c r="J8229" s="24">
        <v>166443</v>
      </c>
      <c r="K8229" s="24">
        <v>145637</v>
      </c>
      <c r="L8229" s="24">
        <v>233020</v>
      </c>
      <c r="M8229" s="24">
        <v>187248</v>
      </c>
      <c r="N8229" s="24">
        <v>299597</v>
      </c>
      <c r="O8229" s="24">
        <v>249664</v>
      </c>
      <c r="P8229" s="24">
        <v>399463</v>
      </c>
      <c r="Q8229" s="24">
        <v>312080</v>
      </c>
      <c r="R8229" s="24">
        <v>499328</v>
      </c>
      <c r="S8229" s="24">
        <v>353691</v>
      </c>
      <c r="T8229" s="24">
        <v>565906</v>
      </c>
      <c r="U8229" s="24">
        <v>395302</v>
      </c>
      <c r="V8229" s="24">
        <v>632483</v>
      </c>
    </row>
    <row r="8230" spans="1:22" x14ac:dyDescent="0.3">
      <c r="B8230" s="54" t="s">
        <v>620</v>
      </c>
      <c r="C8230" t="s">
        <v>614</v>
      </c>
      <c r="D8230" t="s">
        <v>114</v>
      </c>
      <c r="E8230" t="s">
        <v>548</v>
      </c>
      <c r="F8230" s="58" t="s">
        <v>510</v>
      </c>
      <c r="G8230" s="23">
        <v>1</v>
      </c>
      <c r="H8230" s="23" t="s">
        <v>14</v>
      </c>
      <c r="I8230" s="24">
        <v>120421</v>
      </c>
      <c r="J8230" s="24">
        <v>210737</v>
      </c>
      <c r="K8230" s="24">
        <v>156282</v>
      </c>
      <c r="L8230" s="24">
        <v>273494</v>
      </c>
      <c r="M8230" s="24">
        <v>187402</v>
      </c>
      <c r="N8230" s="24">
        <v>327953</v>
      </c>
      <c r="O8230" s="24">
        <v>224127</v>
      </c>
      <c r="P8230" s="24">
        <v>392223</v>
      </c>
      <c r="Q8230" s="24">
        <v>264434</v>
      </c>
      <c r="R8230" s="24">
        <v>462759</v>
      </c>
      <c r="S8230" s="24">
        <v>290057</v>
      </c>
      <c r="T8230" s="24">
        <v>507600</v>
      </c>
      <c r="U8230" s="24">
        <v>313297</v>
      </c>
      <c r="V8230" s="24">
        <v>548270</v>
      </c>
    </row>
    <row r="8231" spans="1:22" x14ac:dyDescent="0.3">
      <c r="B8231" s="54" t="s">
        <v>620</v>
      </c>
      <c r="C8231" t="s">
        <v>614</v>
      </c>
      <c r="D8231" t="s">
        <v>114</v>
      </c>
      <c r="E8231" t="s">
        <v>548</v>
      </c>
      <c r="F8231" s="58" t="s">
        <v>510</v>
      </c>
      <c r="G8231" s="23">
        <v>2</v>
      </c>
      <c r="H8231" s="23" t="s">
        <v>30</v>
      </c>
      <c r="I8231" s="24">
        <v>103908</v>
      </c>
      <c r="J8231" s="24">
        <v>181839</v>
      </c>
      <c r="K8231" s="24">
        <v>136564</v>
      </c>
      <c r="L8231" s="24">
        <v>238987</v>
      </c>
      <c r="M8231" s="24">
        <v>166422</v>
      </c>
      <c r="N8231" s="24">
        <v>291238</v>
      </c>
      <c r="O8231" s="24">
        <v>204898</v>
      </c>
      <c r="P8231" s="24">
        <v>358572</v>
      </c>
      <c r="Q8231" s="24">
        <v>244137</v>
      </c>
      <c r="R8231" s="24">
        <v>427240</v>
      </c>
      <c r="S8231" s="24">
        <v>269798</v>
      </c>
      <c r="T8231" s="24">
        <v>472147</v>
      </c>
      <c r="U8231" s="24">
        <v>293385</v>
      </c>
      <c r="V8231" s="24">
        <v>513425</v>
      </c>
    </row>
    <row r="8232" spans="1:22" x14ac:dyDescent="0.3">
      <c r="B8232" s="54" t="s">
        <v>620</v>
      </c>
      <c r="C8232" t="s">
        <v>614</v>
      </c>
      <c r="D8232" t="s">
        <v>114</v>
      </c>
      <c r="E8232" t="s">
        <v>548</v>
      </c>
      <c r="F8232" s="58" t="s">
        <v>510</v>
      </c>
      <c r="G8232" s="23">
        <v>3</v>
      </c>
      <c r="H8232" s="23" t="s">
        <v>31</v>
      </c>
      <c r="I8232" s="24">
        <v>93644</v>
      </c>
      <c r="J8232" s="24">
        <v>163877</v>
      </c>
      <c r="K8232" s="24">
        <v>127177</v>
      </c>
      <c r="L8232" s="24">
        <v>222559</v>
      </c>
      <c r="M8232" s="24">
        <v>160616</v>
      </c>
      <c r="N8232" s="24">
        <v>281077</v>
      </c>
      <c r="O8232" s="24">
        <v>211247</v>
      </c>
      <c r="P8232" s="24">
        <v>369682</v>
      </c>
      <c r="Q8232" s="24">
        <v>261334</v>
      </c>
      <c r="R8232" s="24">
        <v>457334</v>
      </c>
      <c r="S8232" s="24">
        <v>294119</v>
      </c>
      <c r="T8232" s="24">
        <v>514708</v>
      </c>
      <c r="U8232" s="24">
        <v>326420</v>
      </c>
      <c r="V8232" s="24">
        <v>571234</v>
      </c>
    </row>
    <row r="8233" spans="1:22" x14ac:dyDescent="0.3">
      <c r="B8233" s="54" t="s">
        <v>620</v>
      </c>
      <c r="C8233" t="s">
        <v>614</v>
      </c>
      <c r="D8233" t="s">
        <v>114</v>
      </c>
      <c r="E8233" t="s">
        <v>548</v>
      </c>
      <c r="F8233" s="58" t="s">
        <v>510</v>
      </c>
      <c r="G8233" s="23">
        <v>4</v>
      </c>
      <c r="H8233" s="23" t="s">
        <v>29</v>
      </c>
      <c r="I8233" s="24">
        <v>106242</v>
      </c>
      <c r="J8233" s="24">
        <v>169987</v>
      </c>
      <c r="K8233" s="24">
        <v>148739</v>
      </c>
      <c r="L8233" s="24">
        <v>237982</v>
      </c>
      <c r="M8233" s="24">
        <v>191236</v>
      </c>
      <c r="N8233" s="24">
        <v>305977</v>
      </c>
      <c r="O8233" s="24">
        <v>254981</v>
      </c>
      <c r="P8233" s="24">
        <v>407969</v>
      </c>
      <c r="Q8233" s="24">
        <v>318726</v>
      </c>
      <c r="R8233" s="24">
        <v>509962</v>
      </c>
      <c r="S8233" s="24">
        <v>361223</v>
      </c>
      <c r="T8233" s="24">
        <v>577956</v>
      </c>
      <c r="U8233" s="24">
        <v>403720</v>
      </c>
      <c r="V8233" s="24">
        <v>645951</v>
      </c>
    </row>
    <row r="8234" spans="1:22" hidden="1" x14ac:dyDescent="0.3">
      <c r="A8234" s="55"/>
      <c r="B8234" s="55">
        <v>2023</v>
      </c>
      <c r="C8234" s="55" t="s">
        <v>544</v>
      </c>
      <c r="D8234" t="s">
        <v>114</v>
      </c>
      <c r="E8234" s="55" t="s">
        <v>548</v>
      </c>
      <c r="F8234" s="55" t="s">
        <v>515</v>
      </c>
      <c r="G8234" s="23">
        <v>1</v>
      </c>
      <c r="H8234" s="23" t="s">
        <v>14</v>
      </c>
      <c r="I8234" s="24">
        <v>118866</v>
      </c>
      <c r="J8234" s="24">
        <v>208015</v>
      </c>
      <c r="K8234" s="24">
        <v>154436</v>
      </c>
      <c r="L8234" s="24">
        <v>270263</v>
      </c>
      <c r="M8234" s="24">
        <v>184677</v>
      </c>
      <c r="N8234" s="24">
        <v>323184</v>
      </c>
      <c r="O8234" s="24">
        <v>220394</v>
      </c>
      <c r="P8234" s="24">
        <v>385689</v>
      </c>
      <c r="Q8234" s="24">
        <v>260160</v>
      </c>
      <c r="R8234" s="24">
        <v>455281</v>
      </c>
      <c r="S8234" s="24">
        <v>285455</v>
      </c>
      <c r="T8234" s="24">
        <v>499547</v>
      </c>
      <c r="U8234" s="24">
        <v>309310</v>
      </c>
      <c r="V8234" s="24">
        <v>541292</v>
      </c>
    </row>
    <row r="8235" spans="1:22" hidden="1" x14ac:dyDescent="0.3">
      <c r="A8235" s="55"/>
      <c r="B8235" s="55">
        <v>2023</v>
      </c>
      <c r="C8235" s="55" t="s">
        <v>544</v>
      </c>
      <c r="D8235" t="s">
        <v>114</v>
      </c>
      <c r="E8235" s="55" t="s">
        <v>548</v>
      </c>
      <c r="F8235" s="55" t="s">
        <v>515</v>
      </c>
      <c r="G8235" s="23">
        <v>2</v>
      </c>
      <c r="H8235" s="23" t="s">
        <v>30</v>
      </c>
      <c r="I8235" s="24">
        <v>98977</v>
      </c>
      <c r="J8235" s="24">
        <v>173209</v>
      </c>
      <c r="K8235" s="24">
        <v>131928</v>
      </c>
      <c r="L8235" s="24">
        <v>230875</v>
      </c>
      <c r="M8235" s="24">
        <v>162605</v>
      </c>
      <c r="N8235" s="24">
        <v>284559</v>
      </c>
      <c r="O8235" s="24">
        <v>204698</v>
      </c>
      <c r="P8235" s="24">
        <v>358222</v>
      </c>
      <c r="Q8235" s="24">
        <v>247670</v>
      </c>
      <c r="R8235" s="24">
        <v>433423</v>
      </c>
      <c r="S8235" s="24">
        <v>273515</v>
      </c>
      <c r="T8235" s="24">
        <v>478651</v>
      </c>
      <c r="U8235" s="24">
        <v>297731</v>
      </c>
      <c r="V8235" s="24">
        <v>521029</v>
      </c>
    </row>
    <row r="8236" spans="1:22" hidden="1" x14ac:dyDescent="0.3">
      <c r="A8236" s="55"/>
      <c r="B8236" s="55">
        <v>2023</v>
      </c>
      <c r="C8236" s="55" t="s">
        <v>544</v>
      </c>
      <c r="D8236" t="s">
        <v>114</v>
      </c>
      <c r="E8236" s="55" t="s">
        <v>548</v>
      </c>
      <c r="F8236" s="55" t="s">
        <v>515</v>
      </c>
      <c r="G8236" s="23">
        <v>3</v>
      </c>
      <c r="H8236" s="23" t="s">
        <v>31</v>
      </c>
      <c r="I8236" s="24">
        <v>90896</v>
      </c>
      <c r="J8236" s="24">
        <v>159067</v>
      </c>
      <c r="K8236" s="24">
        <v>125456</v>
      </c>
      <c r="L8236" s="24">
        <v>219547</v>
      </c>
      <c r="M8236" s="24">
        <v>158992</v>
      </c>
      <c r="N8236" s="24">
        <v>278237</v>
      </c>
      <c r="O8236" s="24">
        <v>207366</v>
      </c>
      <c r="P8236" s="24">
        <v>362890</v>
      </c>
      <c r="Q8236" s="24">
        <v>258248</v>
      </c>
      <c r="R8236" s="24">
        <v>451933</v>
      </c>
      <c r="S8236" s="24">
        <v>290497</v>
      </c>
      <c r="T8236" s="24">
        <v>508370</v>
      </c>
      <c r="U8236" s="24">
        <v>322233</v>
      </c>
      <c r="V8236" s="24">
        <v>563907</v>
      </c>
    </row>
    <row r="8237" spans="1:22" hidden="1" x14ac:dyDescent="0.3">
      <c r="A8237" s="55"/>
      <c r="B8237" s="55">
        <v>2023</v>
      </c>
      <c r="C8237" s="55" t="s">
        <v>544</v>
      </c>
      <c r="D8237" t="s">
        <v>114</v>
      </c>
      <c r="E8237" s="55" t="s">
        <v>548</v>
      </c>
      <c r="F8237" s="55" t="s">
        <v>515</v>
      </c>
      <c r="G8237" s="23">
        <v>4</v>
      </c>
      <c r="H8237" s="23" t="s">
        <v>29</v>
      </c>
      <c r="I8237" s="24">
        <v>102468</v>
      </c>
      <c r="J8237" s="24">
        <v>163949</v>
      </c>
      <c r="K8237" s="24">
        <v>143455</v>
      </c>
      <c r="L8237" s="24">
        <v>229529</v>
      </c>
      <c r="M8237" s="24">
        <v>184443</v>
      </c>
      <c r="N8237" s="24">
        <v>295108</v>
      </c>
      <c r="O8237" s="24">
        <v>245923</v>
      </c>
      <c r="P8237" s="24">
        <v>393477</v>
      </c>
      <c r="Q8237" s="24">
        <v>307404</v>
      </c>
      <c r="R8237" s="24">
        <v>491847</v>
      </c>
      <c r="S8237" s="24">
        <v>348392</v>
      </c>
      <c r="T8237" s="24">
        <v>557426</v>
      </c>
      <c r="U8237" s="24">
        <v>389379</v>
      </c>
      <c r="V8237" s="24">
        <v>623006</v>
      </c>
    </row>
    <row r="8238" spans="1:22" x14ac:dyDescent="0.3">
      <c r="B8238" s="54" t="s">
        <v>620</v>
      </c>
      <c r="C8238" t="s">
        <v>614</v>
      </c>
      <c r="D8238" t="s">
        <v>114</v>
      </c>
      <c r="E8238" t="s">
        <v>548</v>
      </c>
      <c r="F8238" s="58" t="s">
        <v>515</v>
      </c>
      <c r="G8238" s="23">
        <v>1</v>
      </c>
      <c r="H8238" s="23" t="s">
        <v>14</v>
      </c>
      <c r="I8238" s="24">
        <v>117392</v>
      </c>
      <c r="J8238" s="24">
        <v>205436</v>
      </c>
      <c r="K8238" s="24">
        <v>152411</v>
      </c>
      <c r="L8238" s="24">
        <v>266719</v>
      </c>
      <c r="M8238" s="24">
        <v>182799</v>
      </c>
      <c r="N8238" s="24">
        <v>319899</v>
      </c>
      <c r="O8238" s="24">
        <v>218683</v>
      </c>
      <c r="P8238" s="24">
        <v>382695</v>
      </c>
      <c r="Q8238" s="24">
        <v>258062</v>
      </c>
      <c r="R8238" s="24">
        <v>451609</v>
      </c>
      <c r="S8238" s="24">
        <v>283090</v>
      </c>
      <c r="T8238" s="24">
        <v>495408</v>
      </c>
      <c r="U8238" s="24">
        <v>305830</v>
      </c>
      <c r="V8238" s="24">
        <v>535202</v>
      </c>
    </row>
    <row r="8239" spans="1:22" x14ac:dyDescent="0.3">
      <c r="B8239" s="54" t="s">
        <v>620</v>
      </c>
      <c r="C8239" t="s">
        <v>614</v>
      </c>
      <c r="D8239" t="s">
        <v>114</v>
      </c>
      <c r="E8239" t="s">
        <v>548</v>
      </c>
      <c r="F8239" s="58" t="s">
        <v>515</v>
      </c>
      <c r="G8239" s="23">
        <v>2</v>
      </c>
      <c r="H8239" s="23" t="s">
        <v>30</v>
      </c>
      <c r="I8239" s="24">
        <v>101039</v>
      </c>
      <c r="J8239" s="24">
        <v>176818</v>
      </c>
      <c r="K8239" s="24">
        <v>132884</v>
      </c>
      <c r="L8239" s="24">
        <v>232547</v>
      </c>
      <c r="M8239" s="24">
        <v>162023</v>
      </c>
      <c r="N8239" s="24">
        <v>283540</v>
      </c>
      <c r="O8239" s="24">
        <v>199641</v>
      </c>
      <c r="P8239" s="24">
        <v>349371</v>
      </c>
      <c r="Q8239" s="24">
        <v>237963</v>
      </c>
      <c r="R8239" s="24">
        <v>416435</v>
      </c>
      <c r="S8239" s="24">
        <v>263015</v>
      </c>
      <c r="T8239" s="24">
        <v>460276</v>
      </c>
      <c r="U8239" s="24">
        <v>286068</v>
      </c>
      <c r="V8239" s="24">
        <v>500619</v>
      </c>
    </row>
    <row r="8240" spans="1:22" x14ac:dyDescent="0.3">
      <c r="B8240" s="54" t="s">
        <v>620</v>
      </c>
      <c r="C8240" t="s">
        <v>614</v>
      </c>
      <c r="D8240" t="s">
        <v>114</v>
      </c>
      <c r="E8240" t="s">
        <v>548</v>
      </c>
      <c r="F8240" s="58" t="s">
        <v>515</v>
      </c>
      <c r="G8240" s="23">
        <v>3</v>
      </c>
      <c r="H8240" s="23" t="s">
        <v>31</v>
      </c>
      <c r="I8240" s="24">
        <v>90763</v>
      </c>
      <c r="J8240" s="24">
        <v>158835</v>
      </c>
      <c r="K8240" s="24">
        <v>123181</v>
      </c>
      <c r="L8240" s="24">
        <v>215566</v>
      </c>
      <c r="M8240" s="24">
        <v>155506</v>
      </c>
      <c r="N8240" s="24">
        <v>272136</v>
      </c>
      <c r="O8240" s="24">
        <v>204463</v>
      </c>
      <c r="P8240" s="24">
        <v>357810</v>
      </c>
      <c r="Q8240" s="24">
        <v>252880</v>
      </c>
      <c r="R8240" s="24">
        <v>442540</v>
      </c>
      <c r="S8240" s="24">
        <v>284558</v>
      </c>
      <c r="T8240" s="24">
        <v>497976</v>
      </c>
      <c r="U8240" s="24">
        <v>315756</v>
      </c>
      <c r="V8240" s="24">
        <v>552573</v>
      </c>
    </row>
    <row r="8241" spans="1:22" x14ac:dyDescent="0.3">
      <c r="B8241" s="54" t="s">
        <v>620</v>
      </c>
      <c r="C8241" t="s">
        <v>614</v>
      </c>
      <c r="D8241" t="s">
        <v>114</v>
      </c>
      <c r="E8241" t="s">
        <v>548</v>
      </c>
      <c r="F8241" s="58" t="s">
        <v>515</v>
      </c>
      <c r="G8241" s="23">
        <v>4</v>
      </c>
      <c r="H8241" s="23" t="s">
        <v>29</v>
      </c>
      <c r="I8241" s="24">
        <v>103563</v>
      </c>
      <c r="J8241" s="24">
        <v>165701</v>
      </c>
      <c r="K8241" s="24">
        <v>144988</v>
      </c>
      <c r="L8241" s="24">
        <v>231981</v>
      </c>
      <c r="M8241" s="24">
        <v>186413</v>
      </c>
      <c r="N8241" s="24">
        <v>298261</v>
      </c>
      <c r="O8241" s="24">
        <v>248551</v>
      </c>
      <c r="P8241" s="24">
        <v>397681</v>
      </c>
      <c r="Q8241" s="24">
        <v>310689</v>
      </c>
      <c r="R8241" s="24">
        <v>497102</v>
      </c>
      <c r="S8241" s="24">
        <v>352114</v>
      </c>
      <c r="T8241" s="24">
        <v>563382</v>
      </c>
      <c r="U8241" s="24">
        <v>393539</v>
      </c>
      <c r="V8241" s="24">
        <v>629662</v>
      </c>
    </row>
    <row r="8242" spans="1:22" hidden="1" x14ac:dyDescent="0.3">
      <c r="A8242" s="55"/>
      <c r="B8242" s="55">
        <v>2023</v>
      </c>
      <c r="C8242" s="55" t="s">
        <v>578</v>
      </c>
      <c r="D8242" t="s">
        <v>168</v>
      </c>
      <c r="E8242" s="55" t="s">
        <v>581</v>
      </c>
      <c r="F8242" s="55" t="s">
        <v>410</v>
      </c>
      <c r="G8242" s="23">
        <v>1</v>
      </c>
      <c r="H8242" s="23" t="s">
        <v>14</v>
      </c>
      <c r="I8242" s="24">
        <v>120182</v>
      </c>
      <c r="J8242" s="24">
        <v>210319</v>
      </c>
      <c r="K8242" s="24">
        <v>156179</v>
      </c>
      <c r="L8242" s="24">
        <v>273314</v>
      </c>
      <c r="M8242" s="24">
        <v>186790</v>
      </c>
      <c r="N8242" s="24">
        <v>326883</v>
      </c>
      <c r="O8242" s="24">
        <v>222957</v>
      </c>
      <c r="P8242" s="24">
        <v>390174</v>
      </c>
      <c r="Q8242" s="24">
        <v>263214</v>
      </c>
      <c r="R8242" s="24">
        <v>460625</v>
      </c>
      <c r="S8242" s="24">
        <v>288818</v>
      </c>
      <c r="T8242" s="24">
        <v>505431</v>
      </c>
      <c r="U8242" s="24">
        <v>312975</v>
      </c>
      <c r="V8242" s="24">
        <v>547706</v>
      </c>
    </row>
    <row r="8243" spans="1:22" hidden="1" x14ac:dyDescent="0.3">
      <c r="A8243" s="55"/>
      <c r="B8243" s="55">
        <v>2023</v>
      </c>
      <c r="C8243" s="55" t="s">
        <v>578</v>
      </c>
      <c r="D8243" t="s">
        <v>168</v>
      </c>
      <c r="E8243" s="55" t="s">
        <v>581</v>
      </c>
      <c r="F8243" s="55" t="s">
        <v>410</v>
      </c>
      <c r="G8243" s="23">
        <v>2</v>
      </c>
      <c r="H8243" s="23" t="s">
        <v>30</v>
      </c>
      <c r="I8243" s="24">
        <v>99893</v>
      </c>
      <c r="J8243" s="24">
        <v>174812</v>
      </c>
      <c r="K8243" s="24">
        <v>133219</v>
      </c>
      <c r="L8243" s="24">
        <v>233133</v>
      </c>
      <c r="M8243" s="24">
        <v>164275</v>
      </c>
      <c r="N8243" s="24">
        <v>287481</v>
      </c>
      <c r="O8243" s="24">
        <v>206945</v>
      </c>
      <c r="P8243" s="24">
        <v>362154</v>
      </c>
      <c r="Q8243" s="24">
        <v>250473</v>
      </c>
      <c r="R8243" s="24">
        <v>438328</v>
      </c>
      <c r="S8243" s="24">
        <v>276637</v>
      </c>
      <c r="T8243" s="24">
        <v>484115</v>
      </c>
      <c r="U8243" s="24">
        <v>301163</v>
      </c>
      <c r="V8243" s="24">
        <v>527035</v>
      </c>
    </row>
    <row r="8244" spans="1:22" hidden="1" x14ac:dyDescent="0.3">
      <c r="A8244" s="55"/>
      <c r="B8244" s="55">
        <v>2023</v>
      </c>
      <c r="C8244" s="55" t="s">
        <v>578</v>
      </c>
      <c r="D8244" t="s">
        <v>168</v>
      </c>
      <c r="E8244" s="55" t="s">
        <v>581</v>
      </c>
      <c r="F8244" s="55" t="s">
        <v>410</v>
      </c>
      <c r="G8244" s="23">
        <v>3</v>
      </c>
      <c r="H8244" s="23" t="s">
        <v>31</v>
      </c>
      <c r="I8244" s="24">
        <v>91621</v>
      </c>
      <c r="J8244" s="24">
        <v>160338</v>
      </c>
      <c r="K8244" s="24">
        <v>126436</v>
      </c>
      <c r="L8244" s="24">
        <v>221262</v>
      </c>
      <c r="M8244" s="24">
        <v>160206</v>
      </c>
      <c r="N8244" s="24">
        <v>280361</v>
      </c>
      <c r="O8244" s="24">
        <v>208891</v>
      </c>
      <c r="P8244" s="24">
        <v>365559</v>
      </c>
      <c r="Q8244" s="24">
        <v>260135</v>
      </c>
      <c r="R8244" s="24">
        <v>455236</v>
      </c>
      <c r="S8244" s="24">
        <v>292592</v>
      </c>
      <c r="T8244" s="24">
        <v>512036</v>
      </c>
      <c r="U8244" s="24">
        <v>324525</v>
      </c>
      <c r="V8244" s="24">
        <v>567919</v>
      </c>
    </row>
    <row r="8245" spans="1:22" hidden="1" x14ac:dyDescent="0.3">
      <c r="A8245" s="55"/>
      <c r="B8245" s="55">
        <v>2023</v>
      </c>
      <c r="C8245" s="55" t="s">
        <v>578</v>
      </c>
      <c r="D8245" t="s">
        <v>168</v>
      </c>
      <c r="E8245" s="55" t="s">
        <v>581</v>
      </c>
      <c r="F8245" s="55" t="s">
        <v>410</v>
      </c>
      <c r="G8245" s="23">
        <v>4</v>
      </c>
      <c r="H8245" s="23" t="s">
        <v>29</v>
      </c>
      <c r="I8245" s="24">
        <v>103599</v>
      </c>
      <c r="J8245" s="24">
        <v>165758</v>
      </c>
      <c r="K8245" s="24">
        <v>145038</v>
      </c>
      <c r="L8245" s="24">
        <v>232061</v>
      </c>
      <c r="M8245" s="24">
        <v>186478</v>
      </c>
      <c r="N8245" s="24">
        <v>298364</v>
      </c>
      <c r="O8245" s="24">
        <v>248637</v>
      </c>
      <c r="P8245" s="24">
        <v>397819</v>
      </c>
      <c r="Q8245" s="24">
        <v>310796</v>
      </c>
      <c r="R8245" s="24">
        <v>497274</v>
      </c>
      <c r="S8245" s="24">
        <v>352236</v>
      </c>
      <c r="T8245" s="24">
        <v>563577</v>
      </c>
      <c r="U8245" s="24">
        <v>393675</v>
      </c>
      <c r="V8245" s="24">
        <v>629880</v>
      </c>
    </row>
    <row r="8246" spans="1:22" x14ac:dyDescent="0.3">
      <c r="B8246" s="54" t="s">
        <v>620</v>
      </c>
      <c r="C8246" t="s">
        <v>612</v>
      </c>
      <c r="D8246" t="s">
        <v>168</v>
      </c>
      <c r="E8246" t="s">
        <v>581</v>
      </c>
      <c r="F8246" s="58" t="s">
        <v>410</v>
      </c>
      <c r="G8246" s="23">
        <v>1</v>
      </c>
      <c r="H8246" s="23" t="s">
        <v>14</v>
      </c>
      <c r="I8246" s="24">
        <v>117463</v>
      </c>
      <c r="J8246" s="24">
        <v>205560</v>
      </c>
      <c r="K8246" s="24">
        <v>152540</v>
      </c>
      <c r="L8246" s="24">
        <v>266946</v>
      </c>
      <c r="M8246" s="24">
        <v>182979</v>
      </c>
      <c r="N8246" s="24">
        <v>320213</v>
      </c>
      <c r="O8246" s="24">
        <v>218935</v>
      </c>
      <c r="P8246" s="24">
        <v>383136</v>
      </c>
      <c r="Q8246" s="24">
        <v>258391</v>
      </c>
      <c r="R8246" s="24">
        <v>452184</v>
      </c>
      <c r="S8246" s="24">
        <v>283465</v>
      </c>
      <c r="T8246" s="24">
        <v>496064</v>
      </c>
      <c r="U8246" s="24">
        <v>306269</v>
      </c>
      <c r="V8246" s="24">
        <v>535971</v>
      </c>
    </row>
    <row r="8247" spans="1:22" x14ac:dyDescent="0.3">
      <c r="B8247" s="54" t="s">
        <v>620</v>
      </c>
      <c r="C8247" t="s">
        <v>612</v>
      </c>
      <c r="D8247" t="s">
        <v>168</v>
      </c>
      <c r="E8247" t="s">
        <v>581</v>
      </c>
      <c r="F8247" s="58" t="s">
        <v>410</v>
      </c>
      <c r="G8247" s="23">
        <v>2</v>
      </c>
      <c r="H8247" s="23" t="s">
        <v>30</v>
      </c>
      <c r="I8247" s="24">
        <v>100943</v>
      </c>
      <c r="J8247" s="24">
        <v>176650</v>
      </c>
      <c r="K8247" s="24">
        <v>132814</v>
      </c>
      <c r="L8247" s="24">
        <v>232425</v>
      </c>
      <c r="M8247" s="24">
        <v>161991</v>
      </c>
      <c r="N8247" s="24">
        <v>283484</v>
      </c>
      <c r="O8247" s="24">
        <v>199698</v>
      </c>
      <c r="P8247" s="24">
        <v>349472</v>
      </c>
      <c r="Q8247" s="24">
        <v>238086</v>
      </c>
      <c r="R8247" s="24">
        <v>416651</v>
      </c>
      <c r="S8247" s="24">
        <v>263177</v>
      </c>
      <c r="T8247" s="24">
        <v>460559</v>
      </c>
      <c r="U8247" s="24">
        <v>286280</v>
      </c>
      <c r="V8247" s="24">
        <v>500991</v>
      </c>
    </row>
    <row r="8248" spans="1:22" x14ac:dyDescent="0.3">
      <c r="B8248" s="54" t="s">
        <v>620</v>
      </c>
      <c r="C8248" t="s">
        <v>612</v>
      </c>
      <c r="D8248" t="s">
        <v>168</v>
      </c>
      <c r="E8248" t="s">
        <v>581</v>
      </c>
      <c r="F8248" s="58" t="s">
        <v>410</v>
      </c>
      <c r="G8248" s="23">
        <v>3</v>
      </c>
      <c r="H8248" s="23" t="s">
        <v>31</v>
      </c>
      <c r="I8248" s="24">
        <v>90494</v>
      </c>
      <c r="J8248" s="24">
        <v>158365</v>
      </c>
      <c r="K8248" s="24">
        <v>122765</v>
      </c>
      <c r="L8248" s="24">
        <v>214839</v>
      </c>
      <c r="M8248" s="24">
        <v>154943</v>
      </c>
      <c r="N8248" s="24">
        <v>271150</v>
      </c>
      <c r="O8248" s="24">
        <v>203682</v>
      </c>
      <c r="P8248" s="24">
        <v>356444</v>
      </c>
      <c r="Q8248" s="24">
        <v>251876</v>
      </c>
      <c r="R8248" s="24">
        <v>440784</v>
      </c>
      <c r="S8248" s="24">
        <v>283400</v>
      </c>
      <c r="T8248" s="24">
        <v>495950</v>
      </c>
      <c r="U8248" s="24">
        <v>314439</v>
      </c>
      <c r="V8248" s="24">
        <v>550268</v>
      </c>
    </row>
    <row r="8249" spans="1:22" x14ac:dyDescent="0.3">
      <c r="B8249" s="54" t="s">
        <v>620</v>
      </c>
      <c r="C8249" t="s">
        <v>612</v>
      </c>
      <c r="D8249" t="s">
        <v>168</v>
      </c>
      <c r="E8249" t="s">
        <v>581</v>
      </c>
      <c r="F8249" s="58" t="s">
        <v>410</v>
      </c>
      <c r="G8249" s="23">
        <v>4</v>
      </c>
      <c r="H8249" s="23" t="s">
        <v>29</v>
      </c>
      <c r="I8249" s="24">
        <v>103622</v>
      </c>
      <c r="J8249" s="24">
        <v>165794</v>
      </c>
      <c r="K8249" s="24">
        <v>145070</v>
      </c>
      <c r="L8249" s="24">
        <v>232112</v>
      </c>
      <c r="M8249" s="24">
        <v>186519</v>
      </c>
      <c r="N8249" s="24">
        <v>298430</v>
      </c>
      <c r="O8249" s="24">
        <v>248692</v>
      </c>
      <c r="P8249" s="24">
        <v>397907</v>
      </c>
      <c r="Q8249" s="24">
        <v>310865</v>
      </c>
      <c r="R8249" s="24">
        <v>497383</v>
      </c>
      <c r="S8249" s="24">
        <v>352313</v>
      </c>
      <c r="T8249" s="24">
        <v>563701</v>
      </c>
      <c r="U8249" s="24">
        <v>393762</v>
      </c>
      <c r="V8249" s="24">
        <v>630019</v>
      </c>
    </row>
    <row r="8250" spans="1:22" hidden="1" x14ac:dyDescent="0.3">
      <c r="A8250" s="55"/>
      <c r="B8250" s="55">
        <v>2023</v>
      </c>
      <c r="C8250" s="55" t="s">
        <v>544</v>
      </c>
      <c r="D8250" t="s">
        <v>145</v>
      </c>
      <c r="E8250" s="55" t="s">
        <v>545</v>
      </c>
      <c r="F8250" s="55" t="s">
        <v>235</v>
      </c>
      <c r="G8250" s="23">
        <v>1</v>
      </c>
      <c r="H8250" s="23" t="s">
        <v>14</v>
      </c>
      <c r="I8250" s="24">
        <v>133001</v>
      </c>
      <c r="J8250" s="24">
        <v>232752</v>
      </c>
      <c r="K8250" s="24">
        <v>172652</v>
      </c>
      <c r="L8250" s="24">
        <v>302141</v>
      </c>
      <c r="M8250" s="24">
        <v>206330</v>
      </c>
      <c r="N8250" s="24">
        <v>361078</v>
      </c>
      <c r="O8250" s="24">
        <v>246055</v>
      </c>
      <c r="P8250" s="24">
        <v>430596</v>
      </c>
      <c r="Q8250" s="24">
        <v>290324</v>
      </c>
      <c r="R8250" s="24">
        <v>508067</v>
      </c>
      <c r="S8250" s="24">
        <v>318497</v>
      </c>
      <c r="T8250" s="24">
        <v>557371</v>
      </c>
      <c r="U8250" s="24">
        <v>345017</v>
      </c>
      <c r="V8250" s="24">
        <v>603779</v>
      </c>
    </row>
    <row r="8251" spans="1:22" hidden="1" x14ac:dyDescent="0.3">
      <c r="A8251" s="55"/>
      <c r="B8251" s="55">
        <v>2023</v>
      </c>
      <c r="C8251" s="55" t="s">
        <v>544</v>
      </c>
      <c r="D8251" t="s">
        <v>145</v>
      </c>
      <c r="E8251" s="55" t="s">
        <v>545</v>
      </c>
      <c r="F8251" s="55" t="s">
        <v>235</v>
      </c>
      <c r="G8251" s="23">
        <v>2</v>
      </c>
      <c r="H8251" s="23" t="s">
        <v>30</v>
      </c>
      <c r="I8251" s="24">
        <v>111552</v>
      </c>
      <c r="J8251" s="24">
        <v>195216</v>
      </c>
      <c r="K8251" s="24">
        <v>148379</v>
      </c>
      <c r="L8251" s="24">
        <v>259664</v>
      </c>
      <c r="M8251" s="24">
        <v>182527</v>
      </c>
      <c r="N8251" s="24">
        <v>319422</v>
      </c>
      <c r="O8251" s="24">
        <v>229128</v>
      </c>
      <c r="P8251" s="24">
        <v>400974</v>
      </c>
      <c r="Q8251" s="24">
        <v>276854</v>
      </c>
      <c r="R8251" s="24">
        <v>484495</v>
      </c>
      <c r="S8251" s="24">
        <v>305621</v>
      </c>
      <c r="T8251" s="24">
        <v>534836</v>
      </c>
      <c r="U8251" s="24">
        <v>332530</v>
      </c>
      <c r="V8251" s="24">
        <v>581927</v>
      </c>
    </row>
    <row r="8252" spans="1:22" hidden="1" x14ac:dyDescent="0.3">
      <c r="A8252" s="55"/>
      <c r="B8252" s="55">
        <v>2023</v>
      </c>
      <c r="C8252" s="55" t="s">
        <v>544</v>
      </c>
      <c r="D8252" t="s">
        <v>145</v>
      </c>
      <c r="E8252" s="55" t="s">
        <v>545</v>
      </c>
      <c r="F8252" s="55" t="s">
        <v>235</v>
      </c>
      <c r="G8252" s="23">
        <v>3</v>
      </c>
      <c r="H8252" s="23" t="s">
        <v>31</v>
      </c>
      <c r="I8252" s="24">
        <v>102962</v>
      </c>
      <c r="J8252" s="24">
        <v>180184</v>
      </c>
      <c r="K8252" s="24">
        <v>142208</v>
      </c>
      <c r="L8252" s="24">
        <v>248864</v>
      </c>
      <c r="M8252" s="24">
        <v>180350</v>
      </c>
      <c r="N8252" s="24">
        <v>315613</v>
      </c>
      <c r="O8252" s="24">
        <v>235480</v>
      </c>
      <c r="P8252" s="24">
        <v>412091</v>
      </c>
      <c r="Q8252" s="24">
        <v>293315</v>
      </c>
      <c r="R8252" s="24">
        <v>513302</v>
      </c>
      <c r="S8252" s="24">
        <v>330069</v>
      </c>
      <c r="T8252" s="24">
        <v>577621</v>
      </c>
      <c r="U8252" s="24">
        <v>366269</v>
      </c>
      <c r="V8252" s="24">
        <v>640971</v>
      </c>
    </row>
    <row r="8253" spans="1:22" hidden="1" x14ac:dyDescent="0.3">
      <c r="A8253" s="55"/>
      <c r="B8253" s="55">
        <v>2023</v>
      </c>
      <c r="C8253" s="55" t="s">
        <v>544</v>
      </c>
      <c r="D8253" t="s">
        <v>145</v>
      </c>
      <c r="E8253" s="55" t="s">
        <v>545</v>
      </c>
      <c r="F8253" s="55" t="s">
        <v>235</v>
      </c>
      <c r="G8253" s="23">
        <v>4</v>
      </c>
      <c r="H8253" s="23" t="s">
        <v>29</v>
      </c>
      <c r="I8253" s="24">
        <v>114671</v>
      </c>
      <c r="J8253" s="24">
        <v>183474</v>
      </c>
      <c r="K8253" s="24">
        <v>160540</v>
      </c>
      <c r="L8253" s="24">
        <v>256864</v>
      </c>
      <c r="M8253" s="24">
        <v>206409</v>
      </c>
      <c r="N8253" s="24">
        <v>330254</v>
      </c>
      <c r="O8253" s="24">
        <v>275211</v>
      </c>
      <c r="P8253" s="24">
        <v>440338</v>
      </c>
      <c r="Q8253" s="24">
        <v>344014</v>
      </c>
      <c r="R8253" s="24">
        <v>550423</v>
      </c>
      <c r="S8253" s="24">
        <v>389883</v>
      </c>
      <c r="T8253" s="24">
        <v>623813</v>
      </c>
      <c r="U8253" s="24">
        <v>435752</v>
      </c>
      <c r="V8253" s="24">
        <v>697202</v>
      </c>
    </row>
    <row r="8254" spans="1:22" hidden="1" x14ac:dyDescent="0.3">
      <c r="A8254" s="55"/>
      <c r="B8254" s="55">
        <v>2023</v>
      </c>
      <c r="C8254" s="55" t="s">
        <v>551</v>
      </c>
      <c r="D8254" t="s">
        <v>167</v>
      </c>
      <c r="E8254" s="55" t="s">
        <v>557</v>
      </c>
      <c r="F8254" s="55" t="s">
        <v>235</v>
      </c>
      <c r="G8254" s="23">
        <v>1</v>
      </c>
      <c r="H8254" s="23" t="s">
        <v>14</v>
      </c>
      <c r="I8254" s="24">
        <v>116049</v>
      </c>
      <c r="J8254" s="24">
        <v>203086</v>
      </c>
      <c r="K8254" s="24">
        <v>150502</v>
      </c>
      <c r="L8254" s="24">
        <v>263379</v>
      </c>
      <c r="M8254" s="24">
        <v>179735</v>
      </c>
      <c r="N8254" s="24">
        <v>314535</v>
      </c>
      <c r="O8254" s="24">
        <v>214165</v>
      </c>
      <c r="P8254" s="24">
        <v>374788</v>
      </c>
      <c r="Q8254" s="24">
        <v>252573</v>
      </c>
      <c r="R8254" s="24">
        <v>442004</v>
      </c>
      <c r="S8254" s="24">
        <v>277031</v>
      </c>
      <c r="T8254" s="24">
        <v>484805</v>
      </c>
      <c r="U8254" s="24">
        <v>300005</v>
      </c>
      <c r="V8254" s="24">
        <v>525008</v>
      </c>
    </row>
    <row r="8255" spans="1:22" hidden="1" x14ac:dyDescent="0.3">
      <c r="A8255" s="55"/>
      <c r="B8255" s="55">
        <v>2023</v>
      </c>
      <c r="C8255" s="55" t="s">
        <v>551</v>
      </c>
      <c r="D8255" t="s">
        <v>167</v>
      </c>
      <c r="E8255" s="55" t="s">
        <v>557</v>
      </c>
      <c r="F8255" s="55" t="s">
        <v>235</v>
      </c>
      <c r="G8255" s="23">
        <v>2</v>
      </c>
      <c r="H8255" s="23" t="s">
        <v>30</v>
      </c>
      <c r="I8255" s="24">
        <v>98110</v>
      </c>
      <c r="J8255" s="24">
        <v>171692</v>
      </c>
      <c r="K8255" s="24">
        <v>130201</v>
      </c>
      <c r="L8255" s="24">
        <v>227852</v>
      </c>
      <c r="M8255" s="24">
        <v>159827</v>
      </c>
      <c r="N8255" s="24">
        <v>279697</v>
      </c>
      <c r="O8255" s="24">
        <v>200008</v>
      </c>
      <c r="P8255" s="24">
        <v>350014</v>
      </c>
      <c r="Q8255" s="24">
        <v>241308</v>
      </c>
      <c r="R8255" s="24">
        <v>422289</v>
      </c>
      <c r="S8255" s="24">
        <v>266262</v>
      </c>
      <c r="T8255" s="24">
        <v>465958</v>
      </c>
      <c r="U8255" s="24">
        <v>289561</v>
      </c>
      <c r="V8255" s="24">
        <v>506732</v>
      </c>
    </row>
    <row r="8256" spans="1:22" hidden="1" x14ac:dyDescent="0.3">
      <c r="A8256" s="55"/>
      <c r="B8256" s="55">
        <v>2023</v>
      </c>
      <c r="C8256" s="55" t="s">
        <v>551</v>
      </c>
      <c r="D8256" t="s">
        <v>167</v>
      </c>
      <c r="E8256" s="55" t="s">
        <v>557</v>
      </c>
      <c r="F8256" s="55" t="s">
        <v>235</v>
      </c>
      <c r="G8256" s="23">
        <v>3</v>
      </c>
      <c r="H8256" s="23" t="s">
        <v>31</v>
      </c>
      <c r="I8256" s="24">
        <v>91051</v>
      </c>
      <c r="J8256" s="24">
        <v>159339</v>
      </c>
      <c r="K8256" s="24">
        <v>125849</v>
      </c>
      <c r="L8256" s="24">
        <v>220236</v>
      </c>
      <c r="M8256" s="24">
        <v>159725</v>
      </c>
      <c r="N8256" s="24">
        <v>279518</v>
      </c>
      <c r="O8256" s="24">
        <v>208796</v>
      </c>
      <c r="P8256" s="24">
        <v>365392</v>
      </c>
      <c r="Q8256" s="24">
        <v>260129</v>
      </c>
      <c r="R8256" s="24">
        <v>455226</v>
      </c>
      <c r="S8256" s="24">
        <v>292843</v>
      </c>
      <c r="T8256" s="24">
        <v>512476</v>
      </c>
      <c r="U8256" s="24">
        <v>325094</v>
      </c>
      <c r="V8256" s="24">
        <v>568915</v>
      </c>
    </row>
    <row r="8257" spans="1:22" hidden="1" x14ac:dyDescent="0.3">
      <c r="A8257" s="55"/>
      <c r="B8257" s="55">
        <v>2023</v>
      </c>
      <c r="C8257" s="55" t="s">
        <v>551</v>
      </c>
      <c r="D8257" t="s">
        <v>167</v>
      </c>
      <c r="E8257" s="55" t="s">
        <v>557</v>
      </c>
      <c r="F8257" s="55" t="s">
        <v>235</v>
      </c>
      <c r="G8257" s="23">
        <v>4</v>
      </c>
      <c r="H8257" s="23" t="s">
        <v>29</v>
      </c>
      <c r="I8257" s="24">
        <v>100073</v>
      </c>
      <c r="J8257" s="24">
        <v>160117</v>
      </c>
      <c r="K8257" s="24">
        <v>140102</v>
      </c>
      <c r="L8257" s="24">
        <v>224163</v>
      </c>
      <c r="M8257" s="24">
        <v>180131</v>
      </c>
      <c r="N8257" s="24">
        <v>288210</v>
      </c>
      <c r="O8257" s="24">
        <v>240175</v>
      </c>
      <c r="P8257" s="24">
        <v>384280</v>
      </c>
      <c r="Q8257" s="24">
        <v>300219</v>
      </c>
      <c r="R8257" s="24">
        <v>480350</v>
      </c>
      <c r="S8257" s="24">
        <v>340248</v>
      </c>
      <c r="T8257" s="24">
        <v>544397</v>
      </c>
      <c r="U8257" s="24">
        <v>380277</v>
      </c>
      <c r="V8257" s="24">
        <v>608443</v>
      </c>
    </row>
    <row r="8258" spans="1:22" x14ac:dyDescent="0.3">
      <c r="B8258" s="54" t="s">
        <v>620</v>
      </c>
      <c r="C8258" t="s">
        <v>614</v>
      </c>
      <c r="D8258" t="s">
        <v>145</v>
      </c>
      <c r="E8258" t="s">
        <v>545</v>
      </c>
      <c r="F8258" s="58" t="s">
        <v>235</v>
      </c>
      <c r="G8258" s="23">
        <v>1</v>
      </c>
      <c r="H8258" s="23" t="s">
        <v>14</v>
      </c>
      <c r="I8258" s="24">
        <v>130883</v>
      </c>
      <c r="J8258" s="24">
        <v>229045</v>
      </c>
      <c r="K8258" s="24">
        <v>169785</v>
      </c>
      <c r="L8258" s="24">
        <v>297124</v>
      </c>
      <c r="M8258" s="24">
        <v>203544</v>
      </c>
      <c r="N8258" s="24">
        <v>356203</v>
      </c>
      <c r="O8258" s="24">
        <v>243360</v>
      </c>
      <c r="P8258" s="24">
        <v>425881</v>
      </c>
      <c r="Q8258" s="24">
        <v>287063</v>
      </c>
      <c r="R8258" s="24">
        <v>502360</v>
      </c>
      <c r="S8258" s="24">
        <v>314851</v>
      </c>
      <c r="T8258" s="24">
        <v>550990</v>
      </c>
      <c r="U8258" s="24">
        <v>340008</v>
      </c>
      <c r="V8258" s="24">
        <v>595015</v>
      </c>
    </row>
    <row r="8259" spans="1:22" x14ac:dyDescent="0.3">
      <c r="B8259" s="54" t="s">
        <v>620</v>
      </c>
      <c r="C8259" t="s">
        <v>614</v>
      </c>
      <c r="D8259" t="s">
        <v>145</v>
      </c>
      <c r="E8259" t="s">
        <v>545</v>
      </c>
      <c r="F8259" s="58" t="s">
        <v>235</v>
      </c>
      <c r="G8259" s="23">
        <v>2</v>
      </c>
      <c r="H8259" s="23" t="s">
        <v>30</v>
      </c>
      <c r="I8259" s="24">
        <v>113247</v>
      </c>
      <c r="J8259" s="24">
        <v>198183</v>
      </c>
      <c r="K8259" s="24">
        <v>148727</v>
      </c>
      <c r="L8259" s="24">
        <v>260272</v>
      </c>
      <c r="M8259" s="24">
        <v>181139</v>
      </c>
      <c r="N8259" s="24">
        <v>316993</v>
      </c>
      <c r="O8259" s="24">
        <v>222825</v>
      </c>
      <c r="P8259" s="24">
        <v>389943</v>
      </c>
      <c r="Q8259" s="24">
        <v>265387</v>
      </c>
      <c r="R8259" s="24">
        <v>464427</v>
      </c>
      <c r="S8259" s="24">
        <v>293232</v>
      </c>
      <c r="T8259" s="24">
        <v>513155</v>
      </c>
      <c r="U8259" s="24">
        <v>318795</v>
      </c>
      <c r="V8259" s="24">
        <v>557892</v>
      </c>
    </row>
    <row r="8260" spans="1:22" x14ac:dyDescent="0.3">
      <c r="B8260" s="54" t="s">
        <v>620</v>
      </c>
      <c r="C8260" t="s">
        <v>614</v>
      </c>
      <c r="D8260" t="s">
        <v>145</v>
      </c>
      <c r="E8260" t="s">
        <v>545</v>
      </c>
      <c r="F8260" s="58" t="s">
        <v>235</v>
      </c>
      <c r="G8260" s="23">
        <v>3</v>
      </c>
      <c r="H8260" s="23" t="s">
        <v>31</v>
      </c>
      <c r="I8260" s="24">
        <v>102423</v>
      </c>
      <c r="J8260" s="24">
        <v>179240</v>
      </c>
      <c r="K8260" s="24">
        <v>139200</v>
      </c>
      <c r="L8260" s="24">
        <v>243600</v>
      </c>
      <c r="M8260" s="24">
        <v>175877</v>
      </c>
      <c r="N8260" s="24">
        <v>307785</v>
      </c>
      <c r="O8260" s="24">
        <v>231399</v>
      </c>
      <c r="P8260" s="24">
        <v>404948</v>
      </c>
      <c r="Q8260" s="24">
        <v>286338</v>
      </c>
      <c r="R8260" s="24">
        <v>501091</v>
      </c>
      <c r="S8260" s="24">
        <v>322317</v>
      </c>
      <c r="T8260" s="24">
        <v>564055</v>
      </c>
      <c r="U8260" s="24">
        <v>357779</v>
      </c>
      <c r="V8260" s="24">
        <v>626113</v>
      </c>
    </row>
    <row r="8261" spans="1:22" x14ac:dyDescent="0.3">
      <c r="B8261" s="54" t="s">
        <v>620</v>
      </c>
      <c r="C8261" t="s">
        <v>614</v>
      </c>
      <c r="D8261" t="s">
        <v>145</v>
      </c>
      <c r="E8261" t="s">
        <v>545</v>
      </c>
      <c r="F8261" s="58" t="s">
        <v>235</v>
      </c>
      <c r="G8261" s="23">
        <v>4</v>
      </c>
      <c r="H8261" s="23" t="s">
        <v>29</v>
      </c>
      <c r="I8261" s="24">
        <v>115480</v>
      </c>
      <c r="J8261" s="24">
        <v>184767</v>
      </c>
      <c r="K8261" s="24">
        <v>161671</v>
      </c>
      <c r="L8261" s="24">
        <v>258674</v>
      </c>
      <c r="M8261" s="24">
        <v>207863</v>
      </c>
      <c r="N8261" s="24">
        <v>332581</v>
      </c>
      <c r="O8261" s="24">
        <v>277151</v>
      </c>
      <c r="P8261" s="24">
        <v>443442</v>
      </c>
      <c r="Q8261" s="24">
        <v>346439</v>
      </c>
      <c r="R8261" s="24">
        <v>554302</v>
      </c>
      <c r="S8261" s="24">
        <v>392631</v>
      </c>
      <c r="T8261" s="24">
        <v>628209</v>
      </c>
      <c r="U8261" s="24">
        <v>438822</v>
      </c>
      <c r="V8261" s="24">
        <v>702116</v>
      </c>
    </row>
    <row r="8262" spans="1:22" x14ac:dyDescent="0.3">
      <c r="B8262" s="54" t="s">
        <v>620</v>
      </c>
      <c r="C8262" t="s">
        <v>608</v>
      </c>
      <c r="D8262" t="s">
        <v>167</v>
      </c>
      <c r="E8262" t="s">
        <v>557</v>
      </c>
      <c r="F8262" s="58" t="s">
        <v>235</v>
      </c>
      <c r="G8262" s="23">
        <v>1</v>
      </c>
      <c r="H8262" s="23" t="s">
        <v>14</v>
      </c>
      <c r="I8262" s="24">
        <v>115108</v>
      </c>
      <c r="J8262" s="24">
        <v>201439</v>
      </c>
      <c r="K8262" s="24">
        <v>149103</v>
      </c>
      <c r="L8262" s="24">
        <v>260931</v>
      </c>
      <c r="M8262" s="24">
        <v>178606</v>
      </c>
      <c r="N8262" s="24">
        <v>312561</v>
      </c>
      <c r="O8262" s="24">
        <v>213328</v>
      </c>
      <c r="P8262" s="24">
        <v>373324</v>
      </c>
      <c r="Q8262" s="24">
        <v>251451</v>
      </c>
      <c r="R8262" s="24">
        <v>440039</v>
      </c>
      <c r="S8262" s="24">
        <v>275711</v>
      </c>
      <c r="T8262" s="24">
        <v>482494</v>
      </c>
      <c r="U8262" s="24">
        <v>297535</v>
      </c>
      <c r="V8262" s="24">
        <v>520686</v>
      </c>
    </row>
    <row r="8263" spans="1:22" x14ac:dyDescent="0.3">
      <c r="B8263" s="54" t="s">
        <v>620</v>
      </c>
      <c r="C8263" t="s">
        <v>608</v>
      </c>
      <c r="D8263" t="s">
        <v>167</v>
      </c>
      <c r="E8263" t="s">
        <v>557</v>
      </c>
      <c r="F8263" s="58" t="s">
        <v>235</v>
      </c>
      <c r="G8263" s="23">
        <v>2</v>
      </c>
      <c r="H8263" s="23" t="s">
        <v>30</v>
      </c>
      <c r="I8263" s="24">
        <v>100519</v>
      </c>
      <c r="J8263" s="24">
        <v>175908</v>
      </c>
      <c r="K8263" s="24">
        <v>131682</v>
      </c>
      <c r="L8263" s="24">
        <v>230444</v>
      </c>
      <c r="M8263" s="24">
        <v>160071</v>
      </c>
      <c r="N8263" s="24">
        <v>280124</v>
      </c>
      <c r="O8263" s="24">
        <v>196339</v>
      </c>
      <c r="P8263" s="24">
        <v>343594</v>
      </c>
      <c r="Q8263" s="24">
        <v>233519</v>
      </c>
      <c r="R8263" s="24">
        <v>408658</v>
      </c>
      <c r="S8263" s="24">
        <v>257874</v>
      </c>
      <c r="T8263" s="24">
        <v>451280</v>
      </c>
      <c r="U8263" s="24">
        <v>280143</v>
      </c>
      <c r="V8263" s="24">
        <v>490250</v>
      </c>
    </row>
    <row r="8264" spans="1:22" x14ac:dyDescent="0.3">
      <c r="B8264" s="54" t="s">
        <v>620</v>
      </c>
      <c r="C8264" t="s">
        <v>608</v>
      </c>
      <c r="D8264" t="s">
        <v>167</v>
      </c>
      <c r="E8264" t="s">
        <v>557</v>
      </c>
      <c r="F8264" s="58" t="s">
        <v>235</v>
      </c>
      <c r="G8264" s="23">
        <v>3</v>
      </c>
      <c r="H8264" s="23" t="s">
        <v>31</v>
      </c>
      <c r="I8264" s="24">
        <v>91975</v>
      </c>
      <c r="J8264" s="24">
        <v>160956</v>
      </c>
      <c r="K8264" s="24">
        <v>125296</v>
      </c>
      <c r="L8264" s="24">
        <v>219269</v>
      </c>
      <c r="M8264" s="24">
        <v>158536</v>
      </c>
      <c r="N8264" s="24">
        <v>277438</v>
      </c>
      <c r="O8264" s="24">
        <v>208813</v>
      </c>
      <c r="P8264" s="24">
        <v>365422</v>
      </c>
      <c r="Q8264" s="24">
        <v>258608</v>
      </c>
      <c r="R8264" s="24">
        <v>452564</v>
      </c>
      <c r="S8264" s="24">
        <v>291270</v>
      </c>
      <c r="T8264" s="24">
        <v>509722</v>
      </c>
      <c r="U8264" s="24">
        <v>323503</v>
      </c>
      <c r="V8264" s="24">
        <v>566131</v>
      </c>
    </row>
    <row r="8265" spans="1:22" x14ac:dyDescent="0.3">
      <c r="B8265" s="54" t="s">
        <v>620</v>
      </c>
      <c r="C8265" t="s">
        <v>608</v>
      </c>
      <c r="D8265" t="s">
        <v>167</v>
      </c>
      <c r="E8265" t="s">
        <v>557</v>
      </c>
      <c r="F8265" s="58" t="s">
        <v>235</v>
      </c>
      <c r="G8265" s="23">
        <v>4</v>
      </c>
      <c r="H8265" s="23" t="s">
        <v>29</v>
      </c>
      <c r="I8265" s="24">
        <v>101584</v>
      </c>
      <c r="J8265" s="24">
        <v>162535</v>
      </c>
      <c r="K8265" s="24">
        <v>142218</v>
      </c>
      <c r="L8265" s="24">
        <v>227549</v>
      </c>
      <c r="M8265" s="24">
        <v>182852</v>
      </c>
      <c r="N8265" s="24">
        <v>292563</v>
      </c>
      <c r="O8265" s="24">
        <v>243802</v>
      </c>
      <c r="P8265" s="24">
        <v>390084</v>
      </c>
      <c r="Q8265" s="24">
        <v>304753</v>
      </c>
      <c r="R8265" s="24">
        <v>487605</v>
      </c>
      <c r="S8265" s="24">
        <v>345387</v>
      </c>
      <c r="T8265" s="24">
        <v>552619</v>
      </c>
      <c r="U8265" s="24">
        <v>386020</v>
      </c>
      <c r="V8265" s="24">
        <v>617632</v>
      </c>
    </row>
    <row r="8266" spans="1:22" hidden="1" x14ac:dyDescent="0.3">
      <c r="A8266" s="55"/>
      <c r="B8266" s="55">
        <v>2023</v>
      </c>
      <c r="C8266" s="55" t="s">
        <v>544</v>
      </c>
      <c r="D8266" t="s">
        <v>179</v>
      </c>
      <c r="E8266" s="55" t="s">
        <v>549</v>
      </c>
      <c r="F8266" s="55" t="s">
        <v>506</v>
      </c>
      <c r="G8266" s="23">
        <v>1</v>
      </c>
      <c r="H8266" s="23" t="s">
        <v>14</v>
      </c>
      <c r="I8266" s="24">
        <v>121783</v>
      </c>
      <c r="J8266" s="24">
        <v>213120</v>
      </c>
      <c r="K8266" s="24">
        <v>158063</v>
      </c>
      <c r="L8266" s="24">
        <v>276611</v>
      </c>
      <c r="M8266" s="24">
        <v>188873</v>
      </c>
      <c r="N8266" s="24">
        <v>330528</v>
      </c>
      <c r="O8266" s="24">
        <v>225205</v>
      </c>
      <c r="P8266" s="24">
        <v>394109</v>
      </c>
      <c r="Q8266" s="24">
        <v>265701</v>
      </c>
      <c r="R8266" s="24">
        <v>464977</v>
      </c>
      <c r="S8266" s="24">
        <v>291475</v>
      </c>
      <c r="T8266" s="24">
        <v>510082</v>
      </c>
      <c r="U8266" s="24">
        <v>315728</v>
      </c>
      <c r="V8266" s="24">
        <v>552524</v>
      </c>
    </row>
    <row r="8267" spans="1:22" hidden="1" x14ac:dyDescent="0.3">
      <c r="A8267" s="55"/>
      <c r="B8267" s="55">
        <v>2023</v>
      </c>
      <c r="C8267" s="55" t="s">
        <v>544</v>
      </c>
      <c r="D8267" t="s">
        <v>179</v>
      </c>
      <c r="E8267" s="55" t="s">
        <v>549</v>
      </c>
      <c r="F8267" s="55" t="s">
        <v>506</v>
      </c>
      <c r="G8267" s="23">
        <v>2</v>
      </c>
      <c r="H8267" s="23" t="s">
        <v>30</v>
      </c>
      <c r="I8267" s="24">
        <v>102284</v>
      </c>
      <c r="J8267" s="24">
        <v>178997</v>
      </c>
      <c r="K8267" s="24">
        <v>135997</v>
      </c>
      <c r="L8267" s="24">
        <v>237995</v>
      </c>
      <c r="M8267" s="24">
        <v>167234</v>
      </c>
      <c r="N8267" s="24">
        <v>292660</v>
      </c>
      <c r="O8267" s="24">
        <v>209817</v>
      </c>
      <c r="P8267" s="24">
        <v>367180</v>
      </c>
      <c r="Q8267" s="24">
        <v>253456</v>
      </c>
      <c r="R8267" s="24">
        <v>443548</v>
      </c>
      <c r="S8267" s="24">
        <v>279769</v>
      </c>
      <c r="T8267" s="24">
        <v>489596</v>
      </c>
      <c r="U8267" s="24">
        <v>304376</v>
      </c>
      <c r="V8267" s="24">
        <v>532658</v>
      </c>
    </row>
    <row r="8268" spans="1:22" hidden="1" x14ac:dyDescent="0.3">
      <c r="A8268" s="55"/>
      <c r="B8268" s="55">
        <v>2023</v>
      </c>
      <c r="C8268" s="55" t="s">
        <v>544</v>
      </c>
      <c r="D8268" t="s">
        <v>179</v>
      </c>
      <c r="E8268" s="55" t="s">
        <v>549</v>
      </c>
      <c r="F8268" s="55" t="s">
        <v>506</v>
      </c>
      <c r="G8268" s="23">
        <v>3</v>
      </c>
      <c r="H8268" s="23" t="s">
        <v>31</v>
      </c>
      <c r="I8268" s="24">
        <v>94498</v>
      </c>
      <c r="J8268" s="24">
        <v>165371</v>
      </c>
      <c r="K8268" s="24">
        <v>130534</v>
      </c>
      <c r="L8268" s="24">
        <v>228434</v>
      </c>
      <c r="M8268" s="24">
        <v>165567</v>
      </c>
      <c r="N8268" s="24">
        <v>289742</v>
      </c>
      <c r="O8268" s="24">
        <v>216222</v>
      </c>
      <c r="P8268" s="24">
        <v>378389</v>
      </c>
      <c r="Q8268" s="24">
        <v>269337</v>
      </c>
      <c r="R8268" s="24">
        <v>471340</v>
      </c>
      <c r="S8268" s="24">
        <v>303108</v>
      </c>
      <c r="T8268" s="24">
        <v>530439</v>
      </c>
      <c r="U8268" s="24">
        <v>336375</v>
      </c>
      <c r="V8268" s="24">
        <v>588656</v>
      </c>
    </row>
    <row r="8269" spans="1:22" hidden="1" x14ac:dyDescent="0.3">
      <c r="A8269" s="55"/>
      <c r="B8269" s="55">
        <v>2023</v>
      </c>
      <c r="C8269" s="55" t="s">
        <v>544</v>
      </c>
      <c r="D8269" t="s">
        <v>179</v>
      </c>
      <c r="E8269" s="55" t="s">
        <v>549</v>
      </c>
      <c r="F8269" s="55" t="s">
        <v>506</v>
      </c>
      <c r="G8269" s="23">
        <v>4</v>
      </c>
      <c r="H8269" s="23" t="s">
        <v>29</v>
      </c>
      <c r="I8269" s="24">
        <v>105002</v>
      </c>
      <c r="J8269" s="24">
        <v>168004</v>
      </c>
      <c r="K8269" s="24">
        <v>147003</v>
      </c>
      <c r="L8269" s="24">
        <v>235206</v>
      </c>
      <c r="M8269" s="24">
        <v>189004</v>
      </c>
      <c r="N8269" s="24">
        <v>302407</v>
      </c>
      <c r="O8269" s="24">
        <v>252006</v>
      </c>
      <c r="P8269" s="24">
        <v>403210</v>
      </c>
      <c r="Q8269" s="24">
        <v>315007</v>
      </c>
      <c r="R8269" s="24">
        <v>504012</v>
      </c>
      <c r="S8269" s="24">
        <v>357008</v>
      </c>
      <c r="T8269" s="24">
        <v>571214</v>
      </c>
      <c r="U8269" s="24">
        <v>399009</v>
      </c>
      <c r="V8269" s="24">
        <v>638415</v>
      </c>
    </row>
    <row r="8270" spans="1:22" x14ac:dyDescent="0.3">
      <c r="B8270" s="54" t="s">
        <v>620</v>
      </c>
      <c r="C8270" t="s">
        <v>614</v>
      </c>
      <c r="D8270" t="s">
        <v>179</v>
      </c>
      <c r="E8270" t="s">
        <v>543</v>
      </c>
      <c r="F8270" s="58" t="s">
        <v>506</v>
      </c>
      <c r="G8270" s="23">
        <v>1</v>
      </c>
      <c r="H8270" s="23" t="s">
        <v>14</v>
      </c>
      <c r="I8270" s="24">
        <v>120839</v>
      </c>
      <c r="J8270" s="24">
        <v>211468</v>
      </c>
      <c r="K8270" s="24">
        <v>156659</v>
      </c>
      <c r="L8270" s="24">
        <v>274153</v>
      </c>
      <c r="M8270" s="24">
        <v>187744</v>
      </c>
      <c r="N8270" s="24">
        <v>328552</v>
      </c>
      <c r="O8270" s="24">
        <v>224373</v>
      </c>
      <c r="P8270" s="24">
        <v>392652</v>
      </c>
      <c r="Q8270" s="24">
        <v>264582</v>
      </c>
      <c r="R8270" s="24">
        <v>463019</v>
      </c>
      <c r="S8270" s="24">
        <v>290158</v>
      </c>
      <c r="T8270" s="24">
        <v>507777</v>
      </c>
      <c r="U8270" s="24">
        <v>313251</v>
      </c>
      <c r="V8270" s="24">
        <v>548189</v>
      </c>
    </row>
    <row r="8271" spans="1:22" x14ac:dyDescent="0.3">
      <c r="B8271" s="54" t="s">
        <v>620</v>
      </c>
      <c r="C8271" t="s">
        <v>614</v>
      </c>
      <c r="D8271" t="s">
        <v>179</v>
      </c>
      <c r="E8271" t="s">
        <v>543</v>
      </c>
      <c r="F8271" s="58" t="s">
        <v>506</v>
      </c>
      <c r="G8271" s="23">
        <v>2</v>
      </c>
      <c r="H8271" s="23" t="s">
        <v>30</v>
      </c>
      <c r="I8271" s="24">
        <v>104967</v>
      </c>
      <c r="J8271" s="24">
        <v>183692</v>
      </c>
      <c r="K8271" s="24">
        <v>137706</v>
      </c>
      <c r="L8271" s="24">
        <v>240986</v>
      </c>
      <c r="M8271" s="24">
        <v>167578</v>
      </c>
      <c r="N8271" s="24">
        <v>293262</v>
      </c>
      <c r="O8271" s="24">
        <v>205890</v>
      </c>
      <c r="P8271" s="24">
        <v>360308</v>
      </c>
      <c r="Q8271" s="24">
        <v>245074</v>
      </c>
      <c r="R8271" s="24">
        <v>428879</v>
      </c>
      <c r="S8271" s="24">
        <v>270722</v>
      </c>
      <c r="T8271" s="24">
        <v>473764</v>
      </c>
      <c r="U8271" s="24">
        <v>294229</v>
      </c>
      <c r="V8271" s="24">
        <v>514901</v>
      </c>
    </row>
    <row r="8272" spans="1:22" x14ac:dyDescent="0.3">
      <c r="B8272" s="54" t="s">
        <v>620</v>
      </c>
      <c r="C8272" t="s">
        <v>614</v>
      </c>
      <c r="D8272" t="s">
        <v>179</v>
      </c>
      <c r="E8272" t="s">
        <v>543</v>
      </c>
      <c r="F8272" s="58" t="s">
        <v>506</v>
      </c>
      <c r="G8272" s="23">
        <v>3</v>
      </c>
      <c r="H8272" s="23" t="s">
        <v>31</v>
      </c>
      <c r="I8272" s="24">
        <v>95408</v>
      </c>
      <c r="J8272" s="24">
        <v>166964</v>
      </c>
      <c r="K8272" s="24">
        <v>129798</v>
      </c>
      <c r="L8272" s="24">
        <v>227147</v>
      </c>
      <c r="M8272" s="24">
        <v>164099</v>
      </c>
      <c r="N8272" s="24">
        <v>287173</v>
      </c>
      <c r="O8272" s="24">
        <v>216004</v>
      </c>
      <c r="P8272" s="24">
        <v>378008</v>
      </c>
      <c r="Q8272" s="24">
        <v>267386</v>
      </c>
      <c r="R8272" s="24">
        <v>467925</v>
      </c>
      <c r="S8272" s="24">
        <v>301058</v>
      </c>
      <c r="T8272" s="24">
        <v>526852</v>
      </c>
      <c r="U8272" s="24">
        <v>334265</v>
      </c>
      <c r="V8272" s="24">
        <v>584963</v>
      </c>
    </row>
    <row r="8273" spans="1:22" x14ac:dyDescent="0.3">
      <c r="B8273" s="54" t="s">
        <v>620</v>
      </c>
      <c r="C8273" t="s">
        <v>614</v>
      </c>
      <c r="D8273" t="s">
        <v>179</v>
      </c>
      <c r="E8273" t="s">
        <v>543</v>
      </c>
      <c r="F8273" s="58" t="s">
        <v>506</v>
      </c>
      <c r="G8273" s="23">
        <v>4</v>
      </c>
      <c r="H8273" s="23" t="s">
        <v>29</v>
      </c>
      <c r="I8273" s="24">
        <v>106628</v>
      </c>
      <c r="J8273" s="24">
        <v>170605</v>
      </c>
      <c r="K8273" s="24">
        <v>149279</v>
      </c>
      <c r="L8273" s="24">
        <v>238847</v>
      </c>
      <c r="M8273" s="24">
        <v>191930</v>
      </c>
      <c r="N8273" s="24">
        <v>307089</v>
      </c>
      <c r="O8273" s="24">
        <v>255907</v>
      </c>
      <c r="P8273" s="24">
        <v>409451</v>
      </c>
      <c r="Q8273" s="24">
        <v>319884</v>
      </c>
      <c r="R8273" s="24">
        <v>511814</v>
      </c>
      <c r="S8273" s="24">
        <v>362535</v>
      </c>
      <c r="T8273" s="24">
        <v>580056</v>
      </c>
      <c r="U8273" s="24">
        <v>405186</v>
      </c>
      <c r="V8273" s="24">
        <v>648298</v>
      </c>
    </row>
    <row r="8274" spans="1:22" hidden="1" x14ac:dyDescent="0.3">
      <c r="A8274" s="55"/>
      <c r="B8274" s="55">
        <v>2023</v>
      </c>
      <c r="C8274" s="55" t="s">
        <v>551</v>
      </c>
      <c r="D8274" t="s">
        <v>167</v>
      </c>
      <c r="E8274" s="55" t="s">
        <v>557</v>
      </c>
      <c r="F8274" s="55" t="s">
        <v>493</v>
      </c>
      <c r="G8274" s="23">
        <v>1</v>
      </c>
      <c r="H8274" s="23" t="s">
        <v>14</v>
      </c>
      <c r="I8274" s="24">
        <v>115924</v>
      </c>
      <c r="J8274" s="24">
        <v>202867</v>
      </c>
      <c r="K8274" s="24">
        <v>150236</v>
      </c>
      <c r="L8274" s="24">
        <v>262912</v>
      </c>
      <c r="M8274" s="24">
        <v>179325</v>
      </c>
      <c r="N8274" s="24">
        <v>313818</v>
      </c>
      <c r="O8274" s="24">
        <v>213549</v>
      </c>
      <c r="P8274" s="24">
        <v>373711</v>
      </c>
      <c r="Q8274" s="24">
        <v>251758</v>
      </c>
      <c r="R8274" s="24">
        <v>440576</v>
      </c>
      <c r="S8274" s="24">
        <v>276098</v>
      </c>
      <c r="T8274" s="24">
        <v>483172</v>
      </c>
      <c r="U8274" s="24">
        <v>298926</v>
      </c>
      <c r="V8274" s="24">
        <v>523121</v>
      </c>
    </row>
    <row r="8275" spans="1:22" hidden="1" x14ac:dyDescent="0.3">
      <c r="A8275" s="55"/>
      <c r="B8275" s="55">
        <v>2023</v>
      </c>
      <c r="C8275" s="55" t="s">
        <v>551</v>
      </c>
      <c r="D8275" t="s">
        <v>167</v>
      </c>
      <c r="E8275" s="55" t="s">
        <v>557</v>
      </c>
      <c r="F8275" s="55" t="s">
        <v>493</v>
      </c>
      <c r="G8275" s="23">
        <v>2</v>
      </c>
      <c r="H8275" s="23" t="s">
        <v>30</v>
      </c>
      <c r="I8275" s="24">
        <v>98570</v>
      </c>
      <c r="J8275" s="24">
        <v>172498</v>
      </c>
      <c r="K8275" s="24">
        <v>130597</v>
      </c>
      <c r="L8275" s="24">
        <v>228544</v>
      </c>
      <c r="M8275" s="24">
        <v>160066</v>
      </c>
      <c r="N8275" s="24">
        <v>280115</v>
      </c>
      <c r="O8275" s="24">
        <v>199854</v>
      </c>
      <c r="P8275" s="24">
        <v>349744</v>
      </c>
      <c r="Q8275" s="24">
        <v>240860</v>
      </c>
      <c r="R8275" s="24">
        <v>421504</v>
      </c>
      <c r="S8275" s="24">
        <v>265680</v>
      </c>
      <c r="T8275" s="24">
        <v>464940</v>
      </c>
      <c r="U8275" s="24">
        <v>288823</v>
      </c>
      <c r="V8275" s="24">
        <v>505441</v>
      </c>
    </row>
    <row r="8276" spans="1:22" hidden="1" x14ac:dyDescent="0.3">
      <c r="A8276" s="55"/>
      <c r="B8276" s="55">
        <v>2023</v>
      </c>
      <c r="C8276" s="55" t="s">
        <v>551</v>
      </c>
      <c r="D8276" t="s">
        <v>167</v>
      </c>
      <c r="E8276" s="55" t="s">
        <v>557</v>
      </c>
      <c r="F8276" s="55" t="s">
        <v>493</v>
      </c>
      <c r="G8276" s="23">
        <v>3</v>
      </c>
      <c r="H8276" s="23" t="s">
        <v>31</v>
      </c>
      <c r="I8276" s="24">
        <v>91836</v>
      </c>
      <c r="J8276" s="24">
        <v>160713</v>
      </c>
      <c r="K8276" s="24">
        <v>127002</v>
      </c>
      <c r="L8276" s="24">
        <v>222253</v>
      </c>
      <c r="M8276" s="24">
        <v>161274</v>
      </c>
      <c r="N8276" s="24">
        <v>282230</v>
      </c>
      <c r="O8276" s="24">
        <v>210998</v>
      </c>
      <c r="P8276" s="24">
        <v>369246</v>
      </c>
      <c r="Q8276" s="24">
        <v>262910</v>
      </c>
      <c r="R8276" s="24">
        <v>460092</v>
      </c>
      <c r="S8276" s="24">
        <v>296059</v>
      </c>
      <c r="T8276" s="24">
        <v>518103</v>
      </c>
      <c r="U8276" s="24">
        <v>328760</v>
      </c>
      <c r="V8276" s="24">
        <v>575330</v>
      </c>
    </row>
    <row r="8277" spans="1:22" hidden="1" x14ac:dyDescent="0.3">
      <c r="A8277" s="55"/>
      <c r="B8277" s="55">
        <v>2023</v>
      </c>
      <c r="C8277" s="55" t="s">
        <v>551</v>
      </c>
      <c r="D8277" t="s">
        <v>167</v>
      </c>
      <c r="E8277" s="55" t="s">
        <v>557</v>
      </c>
      <c r="F8277" s="55" t="s">
        <v>493</v>
      </c>
      <c r="G8277" s="23">
        <v>4</v>
      </c>
      <c r="H8277" s="23" t="s">
        <v>29</v>
      </c>
      <c r="I8277" s="24">
        <v>99978</v>
      </c>
      <c r="J8277" s="24">
        <v>159965</v>
      </c>
      <c r="K8277" s="24">
        <v>139969</v>
      </c>
      <c r="L8277" s="24">
        <v>223950</v>
      </c>
      <c r="M8277" s="24">
        <v>179960</v>
      </c>
      <c r="N8277" s="24">
        <v>287936</v>
      </c>
      <c r="O8277" s="24">
        <v>239947</v>
      </c>
      <c r="P8277" s="24">
        <v>383915</v>
      </c>
      <c r="Q8277" s="24">
        <v>299934</v>
      </c>
      <c r="R8277" s="24">
        <v>479894</v>
      </c>
      <c r="S8277" s="24">
        <v>339925</v>
      </c>
      <c r="T8277" s="24">
        <v>543880</v>
      </c>
      <c r="U8277" s="24">
        <v>379916</v>
      </c>
      <c r="V8277" s="24">
        <v>607865</v>
      </c>
    </row>
    <row r="8278" spans="1:22" x14ac:dyDescent="0.3">
      <c r="B8278" s="54" t="s">
        <v>620</v>
      </c>
      <c r="C8278" t="s">
        <v>608</v>
      </c>
      <c r="D8278" t="s">
        <v>167</v>
      </c>
      <c r="E8278" t="s">
        <v>557</v>
      </c>
      <c r="F8278" s="58" t="s">
        <v>493</v>
      </c>
      <c r="G8278" s="23">
        <v>1</v>
      </c>
      <c r="H8278" s="23" t="s">
        <v>14</v>
      </c>
      <c r="I8278" s="24">
        <v>114422</v>
      </c>
      <c r="J8278" s="24">
        <v>200238</v>
      </c>
      <c r="K8278" s="24">
        <v>148159</v>
      </c>
      <c r="L8278" s="24">
        <v>259278</v>
      </c>
      <c r="M8278" s="24">
        <v>177438</v>
      </c>
      <c r="N8278" s="24">
        <v>310517</v>
      </c>
      <c r="O8278" s="24">
        <v>211878</v>
      </c>
      <c r="P8278" s="24">
        <v>370786</v>
      </c>
      <c r="Q8278" s="24">
        <v>249694</v>
      </c>
      <c r="R8278" s="24">
        <v>436964</v>
      </c>
      <c r="S8278" s="24">
        <v>273764</v>
      </c>
      <c r="T8278" s="24">
        <v>479087</v>
      </c>
      <c r="U8278" s="24">
        <v>295381</v>
      </c>
      <c r="V8278" s="24">
        <v>516918</v>
      </c>
    </row>
    <row r="8279" spans="1:22" x14ac:dyDescent="0.3">
      <c r="B8279" s="54" t="s">
        <v>620</v>
      </c>
      <c r="C8279" t="s">
        <v>608</v>
      </c>
      <c r="D8279" t="s">
        <v>167</v>
      </c>
      <c r="E8279" t="s">
        <v>557</v>
      </c>
      <c r="F8279" s="58" t="s">
        <v>493</v>
      </c>
      <c r="G8279" s="23">
        <v>2</v>
      </c>
      <c r="H8279" s="23" t="s">
        <v>30</v>
      </c>
      <c r="I8279" s="24">
        <v>100153</v>
      </c>
      <c r="J8279" s="24">
        <v>175267</v>
      </c>
      <c r="K8279" s="24">
        <v>131121</v>
      </c>
      <c r="L8279" s="24">
        <v>229461</v>
      </c>
      <c r="M8279" s="24">
        <v>159310</v>
      </c>
      <c r="N8279" s="24">
        <v>278792</v>
      </c>
      <c r="O8279" s="24">
        <v>195262</v>
      </c>
      <c r="P8279" s="24">
        <v>341709</v>
      </c>
      <c r="Q8279" s="24">
        <v>232156</v>
      </c>
      <c r="R8279" s="24">
        <v>406273</v>
      </c>
      <c r="S8279" s="24">
        <v>256332</v>
      </c>
      <c r="T8279" s="24">
        <v>448581</v>
      </c>
      <c r="U8279" s="24">
        <v>278414</v>
      </c>
      <c r="V8279" s="24">
        <v>487224</v>
      </c>
    </row>
    <row r="8280" spans="1:22" x14ac:dyDescent="0.3">
      <c r="B8280" s="54" t="s">
        <v>620</v>
      </c>
      <c r="C8280" t="s">
        <v>608</v>
      </c>
      <c r="D8280" t="s">
        <v>167</v>
      </c>
      <c r="E8280" t="s">
        <v>557</v>
      </c>
      <c r="F8280" s="58" t="s">
        <v>493</v>
      </c>
      <c r="G8280" s="23">
        <v>3</v>
      </c>
      <c r="H8280" s="23" t="s">
        <v>31</v>
      </c>
      <c r="I8280" s="24">
        <v>91907</v>
      </c>
      <c r="J8280" s="24">
        <v>160838</v>
      </c>
      <c r="K8280" s="24">
        <v>125278</v>
      </c>
      <c r="L8280" s="24">
        <v>219237</v>
      </c>
      <c r="M8280" s="24">
        <v>158569</v>
      </c>
      <c r="N8280" s="24">
        <v>277495</v>
      </c>
      <c r="O8280" s="24">
        <v>208913</v>
      </c>
      <c r="P8280" s="24">
        <v>365598</v>
      </c>
      <c r="Q8280" s="24">
        <v>258786</v>
      </c>
      <c r="R8280" s="24">
        <v>452876</v>
      </c>
      <c r="S8280" s="24">
        <v>291512</v>
      </c>
      <c r="T8280" s="24">
        <v>510146</v>
      </c>
      <c r="U8280" s="24">
        <v>323819</v>
      </c>
      <c r="V8280" s="24">
        <v>566683</v>
      </c>
    </row>
    <row r="8281" spans="1:22" x14ac:dyDescent="0.3">
      <c r="B8281" s="54" t="s">
        <v>620</v>
      </c>
      <c r="C8281" t="s">
        <v>608</v>
      </c>
      <c r="D8281" t="s">
        <v>167</v>
      </c>
      <c r="E8281" t="s">
        <v>557</v>
      </c>
      <c r="F8281" s="58" t="s">
        <v>493</v>
      </c>
      <c r="G8281" s="23">
        <v>4</v>
      </c>
      <c r="H8281" s="23" t="s">
        <v>29</v>
      </c>
      <c r="I8281" s="24">
        <v>100984</v>
      </c>
      <c r="J8281" s="24">
        <v>161575</v>
      </c>
      <c r="K8281" s="24">
        <v>141378</v>
      </c>
      <c r="L8281" s="24">
        <v>226205</v>
      </c>
      <c r="M8281" s="24">
        <v>181772</v>
      </c>
      <c r="N8281" s="24">
        <v>290835</v>
      </c>
      <c r="O8281" s="24">
        <v>242362</v>
      </c>
      <c r="P8281" s="24">
        <v>387779</v>
      </c>
      <c r="Q8281" s="24">
        <v>302953</v>
      </c>
      <c r="R8281" s="24">
        <v>484724</v>
      </c>
      <c r="S8281" s="24">
        <v>343346</v>
      </c>
      <c r="T8281" s="24">
        <v>549354</v>
      </c>
      <c r="U8281" s="24">
        <v>383740</v>
      </c>
      <c r="V8281" s="24">
        <v>613984</v>
      </c>
    </row>
    <row r="8282" spans="1:22" hidden="1" x14ac:dyDescent="0.3">
      <c r="A8282" s="55"/>
      <c r="B8282" s="55">
        <v>2023</v>
      </c>
      <c r="C8282" s="55" t="s">
        <v>184</v>
      </c>
      <c r="D8282" t="s">
        <v>93</v>
      </c>
      <c r="E8282" s="55" t="s">
        <v>528</v>
      </c>
      <c r="F8282" s="55" t="s">
        <v>433</v>
      </c>
      <c r="G8282" s="23">
        <v>1</v>
      </c>
      <c r="H8282" s="23" t="s">
        <v>14</v>
      </c>
      <c r="I8282" s="24">
        <v>136685</v>
      </c>
      <c r="J8282" s="24">
        <v>239199</v>
      </c>
      <c r="K8282" s="24">
        <v>177396</v>
      </c>
      <c r="L8282" s="24">
        <v>310444</v>
      </c>
      <c r="M8282" s="24">
        <v>211967</v>
      </c>
      <c r="N8282" s="24">
        <v>370942</v>
      </c>
      <c r="O8282" s="24">
        <v>252731</v>
      </c>
      <c r="P8282" s="24">
        <v>442279</v>
      </c>
      <c r="Q8282" s="24">
        <v>298169</v>
      </c>
      <c r="R8282" s="24">
        <v>521796</v>
      </c>
      <c r="S8282" s="24">
        <v>327090</v>
      </c>
      <c r="T8282" s="24">
        <v>572408</v>
      </c>
      <c r="U8282" s="24">
        <v>354300</v>
      </c>
      <c r="V8282" s="24">
        <v>620025</v>
      </c>
    </row>
    <row r="8283" spans="1:22" hidden="1" x14ac:dyDescent="0.3">
      <c r="A8283" s="55"/>
      <c r="B8283" s="55">
        <v>2023</v>
      </c>
      <c r="C8283" s="55" t="s">
        <v>184</v>
      </c>
      <c r="D8283" t="s">
        <v>93</v>
      </c>
      <c r="E8283" s="55" t="s">
        <v>528</v>
      </c>
      <c r="F8283" s="55" t="s">
        <v>433</v>
      </c>
      <c r="G8283" s="23">
        <v>2</v>
      </c>
      <c r="H8283" s="23" t="s">
        <v>30</v>
      </c>
      <c r="I8283" s="24">
        <v>114846</v>
      </c>
      <c r="J8283" s="24">
        <v>200980</v>
      </c>
      <c r="K8283" s="24">
        <v>152682</v>
      </c>
      <c r="L8283" s="24">
        <v>267194</v>
      </c>
      <c r="M8283" s="24">
        <v>187731</v>
      </c>
      <c r="N8283" s="24">
        <v>328530</v>
      </c>
      <c r="O8283" s="24">
        <v>235496</v>
      </c>
      <c r="P8283" s="24">
        <v>412119</v>
      </c>
      <c r="Q8283" s="24">
        <v>284455</v>
      </c>
      <c r="R8283" s="24">
        <v>497796</v>
      </c>
      <c r="S8283" s="24">
        <v>313979</v>
      </c>
      <c r="T8283" s="24">
        <v>549464</v>
      </c>
      <c r="U8283" s="24">
        <v>341586</v>
      </c>
      <c r="V8283" s="24">
        <v>597776</v>
      </c>
    </row>
    <row r="8284" spans="1:22" hidden="1" x14ac:dyDescent="0.3">
      <c r="A8284" s="55"/>
      <c r="B8284" s="55">
        <v>2023</v>
      </c>
      <c r="C8284" s="55" t="s">
        <v>184</v>
      </c>
      <c r="D8284" t="s">
        <v>93</v>
      </c>
      <c r="E8284" s="55" t="s">
        <v>528</v>
      </c>
      <c r="F8284" s="55" t="s">
        <v>433</v>
      </c>
      <c r="G8284" s="23">
        <v>3</v>
      </c>
      <c r="H8284" s="23" t="s">
        <v>31</v>
      </c>
      <c r="I8284" s="24">
        <v>106133</v>
      </c>
      <c r="J8284" s="24">
        <v>185733</v>
      </c>
      <c r="K8284" s="24">
        <v>146612</v>
      </c>
      <c r="L8284" s="24">
        <v>256570</v>
      </c>
      <c r="M8284" s="24">
        <v>185967</v>
      </c>
      <c r="N8284" s="24">
        <v>325442</v>
      </c>
      <c r="O8284" s="24">
        <v>242878</v>
      </c>
      <c r="P8284" s="24">
        <v>425037</v>
      </c>
      <c r="Q8284" s="24">
        <v>302544</v>
      </c>
      <c r="R8284" s="24">
        <v>529452</v>
      </c>
      <c r="S8284" s="24">
        <v>340486</v>
      </c>
      <c r="T8284" s="24">
        <v>595850</v>
      </c>
      <c r="U8284" s="24">
        <v>377863</v>
      </c>
      <c r="V8284" s="24">
        <v>661260</v>
      </c>
    </row>
    <row r="8285" spans="1:22" hidden="1" x14ac:dyDescent="0.3">
      <c r="A8285" s="55"/>
      <c r="B8285" s="55">
        <v>2023</v>
      </c>
      <c r="C8285" s="55" t="s">
        <v>184</v>
      </c>
      <c r="D8285" t="s">
        <v>93</v>
      </c>
      <c r="E8285" s="55" t="s">
        <v>528</v>
      </c>
      <c r="F8285" s="55" t="s">
        <v>433</v>
      </c>
      <c r="G8285" s="23">
        <v>4</v>
      </c>
      <c r="H8285" s="23" t="s">
        <v>29</v>
      </c>
      <c r="I8285" s="24">
        <v>117852</v>
      </c>
      <c r="J8285" s="24">
        <v>188564</v>
      </c>
      <c r="K8285" s="24">
        <v>164993</v>
      </c>
      <c r="L8285" s="24">
        <v>263989</v>
      </c>
      <c r="M8285" s="24">
        <v>212134</v>
      </c>
      <c r="N8285" s="24">
        <v>339414</v>
      </c>
      <c r="O8285" s="24">
        <v>282845</v>
      </c>
      <c r="P8285" s="24">
        <v>452552</v>
      </c>
      <c r="Q8285" s="24">
        <v>353557</v>
      </c>
      <c r="R8285" s="24">
        <v>565691</v>
      </c>
      <c r="S8285" s="24">
        <v>400697</v>
      </c>
      <c r="T8285" s="24">
        <v>641116</v>
      </c>
      <c r="U8285" s="24">
        <v>447838</v>
      </c>
      <c r="V8285" s="24">
        <v>716541</v>
      </c>
    </row>
    <row r="8286" spans="1:22" x14ac:dyDescent="0.3">
      <c r="B8286" s="54" t="s">
        <v>620</v>
      </c>
      <c r="C8286" t="s">
        <v>613</v>
      </c>
      <c r="D8286" t="s">
        <v>93</v>
      </c>
      <c r="E8286" t="s">
        <v>529</v>
      </c>
      <c r="F8286" s="58" t="s">
        <v>433</v>
      </c>
      <c r="G8286" s="23">
        <v>1</v>
      </c>
      <c r="H8286" s="23" t="s">
        <v>14</v>
      </c>
      <c r="I8286" s="24">
        <v>135748</v>
      </c>
      <c r="J8286" s="24">
        <v>237559</v>
      </c>
      <c r="K8286" s="24">
        <v>176017</v>
      </c>
      <c r="L8286" s="24">
        <v>308030</v>
      </c>
      <c r="M8286" s="24">
        <v>210963</v>
      </c>
      <c r="N8286" s="24">
        <v>369185</v>
      </c>
      <c r="O8286" s="24">
        <v>252151</v>
      </c>
      <c r="P8286" s="24">
        <v>441265</v>
      </c>
      <c r="Q8286" s="24">
        <v>297365</v>
      </c>
      <c r="R8286" s="24">
        <v>520388</v>
      </c>
      <c r="S8286" s="24">
        <v>326121</v>
      </c>
      <c r="T8286" s="24">
        <v>570712</v>
      </c>
      <c r="U8286" s="24">
        <v>352104</v>
      </c>
      <c r="V8286" s="24">
        <v>616182</v>
      </c>
    </row>
    <row r="8287" spans="1:22" x14ac:dyDescent="0.3">
      <c r="B8287" s="54" t="s">
        <v>620</v>
      </c>
      <c r="C8287" t="s">
        <v>613</v>
      </c>
      <c r="D8287" t="s">
        <v>93</v>
      </c>
      <c r="E8287" t="s">
        <v>529</v>
      </c>
      <c r="F8287" s="58" t="s">
        <v>433</v>
      </c>
      <c r="G8287" s="23">
        <v>2</v>
      </c>
      <c r="H8287" s="23" t="s">
        <v>30</v>
      </c>
      <c r="I8287" s="24">
        <v>117792</v>
      </c>
      <c r="J8287" s="24">
        <v>206136</v>
      </c>
      <c r="K8287" s="24">
        <v>154576</v>
      </c>
      <c r="L8287" s="24">
        <v>270508</v>
      </c>
      <c r="M8287" s="24">
        <v>188150</v>
      </c>
      <c r="N8287" s="24">
        <v>329262</v>
      </c>
      <c r="O8287" s="24">
        <v>231242</v>
      </c>
      <c r="P8287" s="24">
        <v>404674</v>
      </c>
      <c r="Q8287" s="24">
        <v>275295</v>
      </c>
      <c r="R8287" s="24">
        <v>481766</v>
      </c>
      <c r="S8287" s="24">
        <v>304126</v>
      </c>
      <c r="T8287" s="24">
        <v>532220</v>
      </c>
      <c r="U8287" s="24">
        <v>330562</v>
      </c>
      <c r="V8287" s="24">
        <v>578484</v>
      </c>
    </row>
    <row r="8288" spans="1:22" x14ac:dyDescent="0.3">
      <c r="B8288" s="54" t="s">
        <v>620</v>
      </c>
      <c r="C8288" t="s">
        <v>613</v>
      </c>
      <c r="D8288" t="s">
        <v>93</v>
      </c>
      <c r="E8288" t="s">
        <v>529</v>
      </c>
      <c r="F8288" s="58" t="s">
        <v>433</v>
      </c>
      <c r="G8288" s="23">
        <v>3</v>
      </c>
      <c r="H8288" s="23" t="s">
        <v>31</v>
      </c>
      <c r="I8288" s="24">
        <v>106920</v>
      </c>
      <c r="J8288" s="24">
        <v>187110</v>
      </c>
      <c r="K8288" s="24">
        <v>145420</v>
      </c>
      <c r="L8288" s="24">
        <v>254484</v>
      </c>
      <c r="M8288" s="24">
        <v>183818</v>
      </c>
      <c r="N8288" s="24">
        <v>321681</v>
      </c>
      <c r="O8288" s="24">
        <v>241929</v>
      </c>
      <c r="P8288" s="24">
        <v>423376</v>
      </c>
      <c r="Q8288" s="24">
        <v>299448</v>
      </c>
      <c r="R8288" s="24">
        <v>524034</v>
      </c>
      <c r="S8288" s="24">
        <v>337136</v>
      </c>
      <c r="T8288" s="24">
        <v>589987</v>
      </c>
      <c r="U8288" s="24">
        <v>374296</v>
      </c>
      <c r="V8288" s="24">
        <v>655018</v>
      </c>
    </row>
    <row r="8289" spans="1:22" x14ac:dyDescent="0.3">
      <c r="B8289" s="54" t="s">
        <v>620</v>
      </c>
      <c r="C8289" t="s">
        <v>613</v>
      </c>
      <c r="D8289" t="s">
        <v>93</v>
      </c>
      <c r="E8289" t="s">
        <v>529</v>
      </c>
      <c r="F8289" s="58" t="s">
        <v>433</v>
      </c>
      <c r="G8289" s="23">
        <v>4</v>
      </c>
      <c r="H8289" s="23" t="s">
        <v>29</v>
      </c>
      <c r="I8289" s="24">
        <v>119781</v>
      </c>
      <c r="J8289" s="24">
        <v>191649</v>
      </c>
      <c r="K8289" s="24">
        <v>167693</v>
      </c>
      <c r="L8289" s="24">
        <v>268308</v>
      </c>
      <c r="M8289" s="24">
        <v>215605</v>
      </c>
      <c r="N8289" s="24">
        <v>344968</v>
      </c>
      <c r="O8289" s="24">
        <v>287473</v>
      </c>
      <c r="P8289" s="24">
        <v>459957</v>
      </c>
      <c r="Q8289" s="24">
        <v>359342</v>
      </c>
      <c r="R8289" s="24">
        <v>574947</v>
      </c>
      <c r="S8289" s="24">
        <v>407254</v>
      </c>
      <c r="T8289" s="24">
        <v>651606</v>
      </c>
      <c r="U8289" s="24">
        <v>455166</v>
      </c>
      <c r="V8289" s="24">
        <v>728266</v>
      </c>
    </row>
    <row r="8290" spans="1:22" hidden="1" x14ac:dyDescent="0.3">
      <c r="A8290" s="55"/>
      <c r="B8290" s="55">
        <v>2023</v>
      </c>
      <c r="C8290" s="55" t="s">
        <v>533</v>
      </c>
      <c r="D8290" t="s">
        <v>180</v>
      </c>
      <c r="E8290" s="55" t="s">
        <v>537</v>
      </c>
      <c r="F8290" s="55" t="s">
        <v>463</v>
      </c>
      <c r="G8290" s="23">
        <v>1</v>
      </c>
      <c r="H8290" s="23" t="s">
        <v>14</v>
      </c>
      <c r="I8290" s="24">
        <v>127350</v>
      </c>
      <c r="J8290" s="24">
        <v>222863</v>
      </c>
      <c r="K8290" s="24">
        <v>165269</v>
      </c>
      <c r="L8290" s="24">
        <v>289220</v>
      </c>
      <c r="M8290" s="24">
        <v>197465</v>
      </c>
      <c r="N8290" s="24">
        <v>345564</v>
      </c>
      <c r="O8290" s="24">
        <v>235425</v>
      </c>
      <c r="P8290" s="24">
        <v>411993</v>
      </c>
      <c r="Q8290" s="24">
        <v>277740</v>
      </c>
      <c r="R8290" s="24">
        <v>486046</v>
      </c>
      <c r="S8290" s="24">
        <v>304675</v>
      </c>
      <c r="T8290" s="24">
        <v>533182</v>
      </c>
      <c r="U8290" s="24">
        <v>330013</v>
      </c>
      <c r="V8290" s="24">
        <v>577522</v>
      </c>
    </row>
    <row r="8291" spans="1:22" hidden="1" x14ac:dyDescent="0.3">
      <c r="A8291" s="55"/>
      <c r="B8291" s="55">
        <v>2023</v>
      </c>
      <c r="C8291" s="55" t="s">
        <v>533</v>
      </c>
      <c r="D8291" t="s">
        <v>180</v>
      </c>
      <c r="E8291" s="55" t="s">
        <v>537</v>
      </c>
      <c r="F8291" s="55" t="s">
        <v>463</v>
      </c>
      <c r="G8291" s="23">
        <v>2</v>
      </c>
      <c r="H8291" s="23" t="s">
        <v>30</v>
      </c>
      <c r="I8291" s="24">
        <v>107071</v>
      </c>
      <c r="J8291" s="24">
        <v>187375</v>
      </c>
      <c r="K8291" s="24">
        <v>142320</v>
      </c>
      <c r="L8291" s="24">
        <v>249060</v>
      </c>
      <c r="M8291" s="24">
        <v>174960</v>
      </c>
      <c r="N8291" s="24">
        <v>306181</v>
      </c>
      <c r="O8291" s="24">
        <v>219421</v>
      </c>
      <c r="P8291" s="24">
        <v>383987</v>
      </c>
      <c r="Q8291" s="24">
        <v>265006</v>
      </c>
      <c r="R8291" s="24">
        <v>463760</v>
      </c>
      <c r="S8291" s="24">
        <v>292501</v>
      </c>
      <c r="T8291" s="24">
        <v>511877</v>
      </c>
      <c r="U8291" s="24">
        <v>318207</v>
      </c>
      <c r="V8291" s="24">
        <v>556862</v>
      </c>
    </row>
    <row r="8292" spans="1:22" hidden="1" x14ac:dyDescent="0.3">
      <c r="A8292" s="55"/>
      <c r="B8292" s="55">
        <v>2023</v>
      </c>
      <c r="C8292" s="55" t="s">
        <v>533</v>
      </c>
      <c r="D8292" t="s">
        <v>180</v>
      </c>
      <c r="E8292" s="55" t="s">
        <v>537</v>
      </c>
      <c r="F8292" s="55" t="s">
        <v>463</v>
      </c>
      <c r="G8292" s="23">
        <v>3</v>
      </c>
      <c r="H8292" s="23" t="s">
        <v>31</v>
      </c>
      <c r="I8292" s="24">
        <v>98992</v>
      </c>
      <c r="J8292" s="24">
        <v>173236</v>
      </c>
      <c r="K8292" s="24">
        <v>136755</v>
      </c>
      <c r="L8292" s="24">
        <v>239321</v>
      </c>
      <c r="M8292" s="24">
        <v>173475</v>
      </c>
      <c r="N8292" s="24">
        <v>303581</v>
      </c>
      <c r="O8292" s="24">
        <v>226585</v>
      </c>
      <c r="P8292" s="24">
        <v>396524</v>
      </c>
      <c r="Q8292" s="24">
        <v>282253</v>
      </c>
      <c r="R8292" s="24">
        <v>493943</v>
      </c>
      <c r="S8292" s="24">
        <v>317661</v>
      </c>
      <c r="T8292" s="24">
        <v>555906</v>
      </c>
      <c r="U8292" s="24">
        <v>352544</v>
      </c>
      <c r="V8292" s="24">
        <v>616952</v>
      </c>
    </row>
    <row r="8293" spans="1:22" hidden="1" x14ac:dyDescent="0.3">
      <c r="A8293" s="55"/>
      <c r="B8293" s="55">
        <v>2023</v>
      </c>
      <c r="C8293" s="55" t="s">
        <v>533</v>
      </c>
      <c r="D8293" t="s">
        <v>180</v>
      </c>
      <c r="E8293" s="55" t="s">
        <v>537</v>
      </c>
      <c r="F8293" s="55" t="s">
        <v>463</v>
      </c>
      <c r="G8293" s="23">
        <v>4</v>
      </c>
      <c r="H8293" s="23" t="s">
        <v>29</v>
      </c>
      <c r="I8293" s="24">
        <v>109805</v>
      </c>
      <c r="J8293" s="24">
        <v>175688</v>
      </c>
      <c r="K8293" s="24">
        <v>153727</v>
      </c>
      <c r="L8293" s="24">
        <v>245964</v>
      </c>
      <c r="M8293" s="24">
        <v>197650</v>
      </c>
      <c r="N8293" s="24">
        <v>316239</v>
      </c>
      <c r="O8293" s="24">
        <v>263533</v>
      </c>
      <c r="P8293" s="24">
        <v>421652</v>
      </c>
      <c r="Q8293" s="24">
        <v>329416</v>
      </c>
      <c r="R8293" s="24">
        <v>527065</v>
      </c>
      <c r="S8293" s="24">
        <v>373338</v>
      </c>
      <c r="T8293" s="24">
        <v>597341</v>
      </c>
      <c r="U8293" s="24">
        <v>417260</v>
      </c>
      <c r="V8293" s="24">
        <v>667616</v>
      </c>
    </row>
    <row r="8294" spans="1:22" x14ac:dyDescent="0.3">
      <c r="B8294" s="54" t="s">
        <v>620</v>
      </c>
      <c r="C8294" t="s">
        <v>609</v>
      </c>
      <c r="D8294" t="s">
        <v>180</v>
      </c>
      <c r="E8294" t="s">
        <v>537</v>
      </c>
      <c r="F8294" s="58" t="s">
        <v>463</v>
      </c>
      <c r="G8294" s="23">
        <v>1</v>
      </c>
      <c r="H8294" s="23" t="s">
        <v>14</v>
      </c>
      <c r="I8294" s="24">
        <v>122854</v>
      </c>
      <c r="J8294" s="24">
        <v>214994</v>
      </c>
      <c r="K8294" s="24">
        <v>159398</v>
      </c>
      <c r="L8294" s="24">
        <v>278947</v>
      </c>
      <c r="M8294" s="24">
        <v>191111</v>
      </c>
      <c r="N8294" s="24">
        <v>334444</v>
      </c>
      <c r="O8294" s="24">
        <v>228523</v>
      </c>
      <c r="P8294" s="24">
        <v>399915</v>
      </c>
      <c r="Q8294" s="24">
        <v>269585</v>
      </c>
      <c r="R8294" s="24">
        <v>471773</v>
      </c>
      <c r="S8294" s="24">
        <v>295692</v>
      </c>
      <c r="T8294" s="24">
        <v>517461</v>
      </c>
      <c r="U8294" s="24">
        <v>319345</v>
      </c>
      <c r="V8294" s="24">
        <v>558854</v>
      </c>
    </row>
    <row r="8295" spans="1:22" x14ac:dyDescent="0.3">
      <c r="B8295" s="54" t="s">
        <v>620</v>
      </c>
      <c r="C8295" t="s">
        <v>609</v>
      </c>
      <c r="D8295" t="s">
        <v>180</v>
      </c>
      <c r="E8295" t="s">
        <v>537</v>
      </c>
      <c r="F8295" s="58" t="s">
        <v>463</v>
      </c>
      <c r="G8295" s="23">
        <v>2</v>
      </c>
      <c r="H8295" s="23" t="s">
        <v>30</v>
      </c>
      <c r="I8295" s="24">
        <v>106180</v>
      </c>
      <c r="J8295" s="24">
        <v>185816</v>
      </c>
      <c r="K8295" s="24">
        <v>139488</v>
      </c>
      <c r="L8295" s="24">
        <v>244105</v>
      </c>
      <c r="M8295" s="24">
        <v>169927</v>
      </c>
      <c r="N8295" s="24">
        <v>297372</v>
      </c>
      <c r="O8295" s="24">
        <v>209107</v>
      </c>
      <c r="P8295" s="24">
        <v>365937</v>
      </c>
      <c r="Q8295" s="24">
        <v>249091</v>
      </c>
      <c r="R8295" s="24">
        <v>435910</v>
      </c>
      <c r="S8295" s="24">
        <v>275245</v>
      </c>
      <c r="T8295" s="24">
        <v>481679</v>
      </c>
      <c r="U8295" s="24">
        <v>299269</v>
      </c>
      <c r="V8295" s="24">
        <v>523720</v>
      </c>
    </row>
    <row r="8296" spans="1:22" x14ac:dyDescent="0.3">
      <c r="B8296" s="54" t="s">
        <v>620</v>
      </c>
      <c r="C8296" t="s">
        <v>609</v>
      </c>
      <c r="D8296" t="s">
        <v>180</v>
      </c>
      <c r="E8296" t="s">
        <v>537</v>
      </c>
      <c r="F8296" s="58" t="s">
        <v>463</v>
      </c>
      <c r="G8296" s="23">
        <v>3</v>
      </c>
      <c r="H8296" s="23" t="s">
        <v>31</v>
      </c>
      <c r="I8296" s="24">
        <v>95893</v>
      </c>
      <c r="J8296" s="24">
        <v>167812</v>
      </c>
      <c r="K8296" s="24">
        <v>130286</v>
      </c>
      <c r="L8296" s="24">
        <v>228001</v>
      </c>
      <c r="M8296" s="24">
        <v>164586</v>
      </c>
      <c r="N8296" s="24">
        <v>288025</v>
      </c>
      <c r="O8296" s="24">
        <v>216513</v>
      </c>
      <c r="P8296" s="24">
        <v>378897</v>
      </c>
      <c r="Q8296" s="24">
        <v>267889</v>
      </c>
      <c r="R8296" s="24">
        <v>468805</v>
      </c>
      <c r="S8296" s="24">
        <v>301528</v>
      </c>
      <c r="T8296" s="24">
        <v>527674</v>
      </c>
      <c r="U8296" s="24">
        <v>334678</v>
      </c>
      <c r="V8296" s="24">
        <v>585687</v>
      </c>
    </row>
    <row r="8297" spans="1:22" x14ac:dyDescent="0.3">
      <c r="B8297" s="54" t="s">
        <v>620</v>
      </c>
      <c r="C8297" t="s">
        <v>609</v>
      </c>
      <c r="D8297" t="s">
        <v>180</v>
      </c>
      <c r="E8297" t="s">
        <v>537</v>
      </c>
      <c r="F8297" s="58" t="s">
        <v>463</v>
      </c>
      <c r="G8297" s="23">
        <v>4</v>
      </c>
      <c r="H8297" s="23" t="s">
        <v>29</v>
      </c>
      <c r="I8297" s="24">
        <v>108392</v>
      </c>
      <c r="J8297" s="24">
        <v>173428</v>
      </c>
      <c r="K8297" s="24">
        <v>151749</v>
      </c>
      <c r="L8297" s="24">
        <v>242799</v>
      </c>
      <c r="M8297" s="24">
        <v>195106</v>
      </c>
      <c r="N8297" s="24">
        <v>312170</v>
      </c>
      <c r="O8297" s="24">
        <v>260142</v>
      </c>
      <c r="P8297" s="24">
        <v>416227</v>
      </c>
      <c r="Q8297" s="24">
        <v>325177</v>
      </c>
      <c r="R8297" s="24">
        <v>520284</v>
      </c>
      <c r="S8297" s="24">
        <v>368534</v>
      </c>
      <c r="T8297" s="24">
        <v>589655</v>
      </c>
      <c r="U8297" s="24">
        <v>411891</v>
      </c>
      <c r="V8297" s="24">
        <v>659026</v>
      </c>
    </row>
    <row r="8298" spans="1:22" hidden="1" x14ac:dyDescent="0.3">
      <c r="A8298" s="55"/>
      <c r="B8298" s="55">
        <v>2023</v>
      </c>
      <c r="C8298" s="55" t="s">
        <v>538</v>
      </c>
      <c r="D8298" t="s">
        <v>108</v>
      </c>
      <c r="E8298" s="55" t="s">
        <v>541</v>
      </c>
      <c r="F8298" s="55" t="s">
        <v>112</v>
      </c>
      <c r="G8298" s="23">
        <v>1</v>
      </c>
      <c r="H8298" s="23" t="s">
        <v>14</v>
      </c>
      <c r="I8298" s="24">
        <v>159971</v>
      </c>
      <c r="J8298" s="24">
        <v>279950</v>
      </c>
      <c r="K8298" s="24">
        <v>207868</v>
      </c>
      <c r="L8298" s="24">
        <v>363769</v>
      </c>
      <c r="M8298" s="24">
        <v>248595</v>
      </c>
      <c r="N8298" s="24">
        <v>435041</v>
      </c>
      <c r="O8298" s="24">
        <v>296706</v>
      </c>
      <c r="P8298" s="24">
        <v>519235</v>
      </c>
      <c r="Q8298" s="24">
        <v>350264</v>
      </c>
      <c r="R8298" s="24">
        <v>612962</v>
      </c>
      <c r="S8298" s="24">
        <v>384329</v>
      </c>
      <c r="T8298" s="24">
        <v>672575</v>
      </c>
      <c r="U8298" s="24">
        <v>416463</v>
      </c>
      <c r="V8298" s="24">
        <v>728809</v>
      </c>
    </row>
    <row r="8299" spans="1:22" hidden="1" x14ac:dyDescent="0.3">
      <c r="A8299" s="55"/>
      <c r="B8299" s="55">
        <v>2023</v>
      </c>
      <c r="C8299" s="55" t="s">
        <v>538</v>
      </c>
      <c r="D8299" t="s">
        <v>108</v>
      </c>
      <c r="E8299" s="55" t="s">
        <v>541</v>
      </c>
      <c r="F8299" s="55" t="s">
        <v>112</v>
      </c>
      <c r="G8299" s="23">
        <v>2</v>
      </c>
      <c r="H8299" s="23" t="s">
        <v>30</v>
      </c>
      <c r="I8299" s="24">
        <v>133062</v>
      </c>
      <c r="J8299" s="24">
        <v>232859</v>
      </c>
      <c r="K8299" s="24">
        <v>177417</v>
      </c>
      <c r="L8299" s="24">
        <v>310479</v>
      </c>
      <c r="M8299" s="24">
        <v>218733</v>
      </c>
      <c r="N8299" s="24">
        <v>382782</v>
      </c>
      <c r="O8299" s="24">
        <v>275470</v>
      </c>
      <c r="P8299" s="24">
        <v>482073</v>
      </c>
      <c r="Q8299" s="24">
        <v>333366</v>
      </c>
      <c r="R8299" s="24">
        <v>583390</v>
      </c>
      <c r="S8299" s="24">
        <v>368174</v>
      </c>
      <c r="T8299" s="24">
        <v>644305</v>
      </c>
      <c r="U8299" s="24">
        <v>400797</v>
      </c>
      <c r="V8299" s="24">
        <v>701395</v>
      </c>
    </row>
    <row r="8300" spans="1:22" hidden="1" x14ac:dyDescent="0.3">
      <c r="A8300" s="55"/>
      <c r="B8300" s="55">
        <v>2023</v>
      </c>
      <c r="C8300" s="55" t="s">
        <v>538</v>
      </c>
      <c r="D8300" t="s">
        <v>108</v>
      </c>
      <c r="E8300" s="55" t="s">
        <v>541</v>
      </c>
      <c r="F8300" s="55" t="s">
        <v>112</v>
      </c>
      <c r="G8300" s="23">
        <v>3</v>
      </c>
      <c r="H8300" s="23" t="s">
        <v>31</v>
      </c>
      <c r="I8300" s="24">
        <v>122107</v>
      </c>
      <c r="J8300" s="24">
        <v>213688</v>
      </c>
      <c r="K8300" s="24">
        <v>168517</v>
      </c>
      <c r="L8300" s="24">
        <v>294905</v>
      </c>
      <c r="M8300" s="24">
        <v>213543</v>
      </c>
      <c r="N8300" s="24">
        <v>373700</v>
      </c>
      <c r="O8300" s="24">
        <v>278468</v>
      </c>
      <c r="P8300" s="24">
        <v>487318</v>
      </c>
      <c r="Q8300" s="24">
        <v>346786</v>
      </c>
      <c r="R8300" s="24">
        <v>606876</v>
      </c>
      <c r="S8300" s="24">
        <v>390070</v>
      </c>
      <c r="T8300" s="24">
        <v>682623</v>
      </c>
      <c r="U8300" s="24">
        <v>432659</v>
      </c>
      <c r="V8300" s="24">
        <v>757153</v>
      </c>
    </row>
    <row r="8301" spans="1:22" hidden="1" x14ac:dyDescent="0.3">
      <c r="A8301" s="55"/>
      <c r="B8301" s="55">
        <v>2023</v>
      </c>
      <c r="C8301" s="55" t="s">
        <v>538</v>
      </c>
      <c r="D8301" t="s">
        <v>108</v>
      </c>
      <c r="E8301" s="55" t="s">
        <v>541</v>
      </c>
      <c r="F8301" s="55" t="s">
        <v>112</v>
      </c>
      <c r="G8301" s="23">
        <v>4</v>
      </c>
      <c r="H8301" s="23" t="s">
        <v>29</v>
      </c>
      <c r="I8301" s="24">
        <v>137900</v>
      </c>
      <c r="J8301" s="24">
        <v>220640</v>
      </c>
      <c r="K8301" s="24">
        <v>193060</v>
      </c>
      <c r="L8301" s="24">
        <v>308896</v>
      </c>
      <c r="M8301" s="24">
        <v>248220</v>
      </c>
      <c r="N8301" s="24">
        <v>397151</v>
      </c>
      <c r="O8301" s="24">
        <v>330960</v>
      </c>
      <c r="P8301" s="24">
        <v>529535</v>
      </c>
      <c r="Q8301" s="24">
        <v>413699</v>
      </c>
      <c r="R8301" s="24">
        <v>661919</v>
      </c>
      <c r="S8301" s="24">
        <v>468859</v>
      </c>
      <c r="T8301" s="24">
        <v>750175</v>
      </c>
      <c r="U8301" s="24">
        <v>524019</v>
      </c>
      <c r="V8301" s="24">
        <v>838431</v>
      </c>
    </row>
    <row r="8302" spans="1:22" x14ac:dyDescent="0.3">
      <c r="B8302" s="54" t="s">
        <v>620</v>
      </c>
      <c r="C8302" t="s">
        <v>615</v>
      </c>
      <c r="D8302" t="s">
        <v>108</v>
      </c>
      <c r="E8302" t="s">
        <v>541</v>
      </c>
      <c r="F8302" s="58" t="s">
        <v>112</v>
      </c>
      <c r="G8302" s="23">
        <v>1</v>
      </c>
      <c r="H8302" s="23" t="s">
        <v>14</v>
      </c>
      <c r="I8302" s="24">
        <v>159642</v>
      </c>
      <c r="J8302" s="24">
        <v>279373</v>
      </c>
      <c r="K8302" s="24">
        <v>207275</v>
      </c>
      <c r="L8302" s="24">
        <v>362732</v>
      </c>
      <c r="M8302" s="24">
        <v>248610</v>
      </c>
      <c r="N8302" s="24">
        <v>435067</v>
      </c>
      <c r="O8302" s="24">
        <v>297423</v>
      </c>
      <c r="P8302" s="24">
        <v>520491</v>
      </c>
      <c r="Q8302" s="24">
        <v>350991</v>
      </c>
      <c r="R8302" s="24">
        <v>614234</v>
      </c>
      <c r="S8302" s="24">
        <v>385036</v>
      </c>
      <c r="T8302" s="24">
        <v>673813</v>
      </c>
      <c r="U8302" s="24">
        <v>415974</v>
      </c>
      <c r="V8302" s="24">
        <v>727954</v>
      </c>
    </row>
    <row r="8303" spans="1:22" x14ac:dyDescent="0.3">
      <c r="B8303" s="54" t="s">
        <v>620</v>
      </c>
      <c r="C8303" t="s">
        <v>615</v>
      </c>
      <c r="D8303" t="s">
        <v>108</v>
      </c>
      <c r="E8303" t="s">
        <v>541</v>
      </c>
      <c r="F8303" s="58" t="s">
        <v>112</v>
      </c>
      <c r="G8303" s="23">
        <v>2</v>
      </c>
      <c r="H8303" s="23" t="s">
        <v>30</v>
      </c>
      <c r="I8303" s="24">
        <v>137357</v>
      </c>
      <c r="J8303" s="24">
        <v>240374</v>
      </c>
      <c r="K8303" s="24">
        <v>180665</v>
      </c>
      <c r="L8303" s="24">
        <v>316164</v>
      </c>
      <c r="M8303" s="24">
        <v>220297</v>
      </c>
      <c r="N8303" s="24">
        <v>385520</v>
      </c>
      <c r="O8303" s="24">
        <v>271473</v>
      </c>
      <c r="P8303" s="24">
        <v>475078</v>
      </c>
      <c r="Q8303" s="24">
        <v>323600</v>
      </c>
      <c r="R8303" s="24">
        <v>566300</v>
      </c>
      <c r="S8303" s="24">
        <v>357676</v>
      </c>
      <c r="T8303" s="24">
        <v>625932</v>
      </c>
      <c r="U8303" s="24">
        <v>389037</v>
      </c>
      <c r="V8303" s="24">
        <v>680814</v>
      </c>
    </row>
    <row r="8304" spans="1:22" x14ac:dyDescent="0.3">
      <c r="B8304" s="54" t="s">
        <v>620</v>
      </c>
      <c r="C8304" t="s">
        <v>615</v>
      </c>
      <c r="D8304" t="s">
        <v>108</v>
      </c>
      <c r="E8304" t="s">
        <v>541</v>
      </c>
      <c r="F8304" s="58" t="s">
        <v>112</v>
      </c>
      <c r="G8304" s="23">
        <v>3</v>
      </c>
      <c r="H8304" s="23" t="s">
        <v>31</v>
      </c>
      <c r="I8304" s="24">
        <v>123333</v>
      </c>
      <c r="J8304" s="24">
        <v>215833</v>
      </c>
      <c r="K8304" s="24">
        <v>167369</v>
      </c>
      <c r="L8304" s="24">
        <v>292896</v>
      </c>
      <c r="M8304" s="24">
        <v>211279</v>
      </c>
      <c r="N8304" s="24">
        <v>369738</v>
      </c>
      <c r="O8304" s="24">
        <v>277782</v>
      </c>
      <c r="P8304" s="24">
        <v>486119</v>
      </c>
      <c r="Q8304" s="24">
        <v>343550</v>
      </c>
      <c r="R8304" s="24">
        <v>601212</v>
      </c>
      <c r="S8304" s="24">
        <v>386578</v>
      </c>
      <c r="T8304" s="24">
        <v>676511</v>
      </c>
      <c r="U8304" s="24">
        <v>428951</v>
      </c>
      <c r="V8304" s="24">
        <v>750665</v>
      </c>
    </row>
    <row r="8305" spans="1:22" x14ac:dyDescent="0.3">
      <c r="B8305" s="54" t="s">
        <v>620</v>
      </c>
      <c r="C8305" t="s">
        <v>615</v>
      </c>
      <c r="D8305" t="s">
        <v>108</v>
      </c>
      <c r="E8305" t="s">
        <v>541</v>
      </c>
      <c r="F8305" s="58" t="s">
        <v>112</v>
      </c>
      <c r="G8305" s="23">
        <v>4</v>
      </c>
      <c r="H8305" s="23" t="s">
        <v>29</v>
      </c>
      <c r="I8305" s="24">
        <v>140834</v>
      </c>
      <c r="J8305" s="24">
        <v>225335</v>
      </c>
      <c r="K8305" s="24">
        <v>197168</v>
      </c>
      <c r="L8305" s="24">
        <v>315469</v>
      </c>
      <c r="M8305" s="24">
        <v>253502</v>
      </c>
      <c r="N8305" s="24">
        <v>405603</v>
      </c>
      <c r="O8305" s="24">
        <v>338002</v>
      </c>
      <c r="P8305" s="24">
        <v>540804</v>
      </c>
      <c r="Q8305" s="24">
        <v>422503</v>
      </c>
      <c r="R8305" s="24">
        <v>676005</v>
      </c>
      <c r="S8305" s="24">
        <v>478837</v>
      </c>
      <c r="T8305" s="24">
        <v>766139</v>
      </c>
      <c r="U8305" s="24">
        <v>535170</v>
      </c>
      <c r="V8305" s="24">
        <v>856273</v>
      </c>
    </row>
    <row r="8306" spans="1:22" hidden="1" x14ac:dyDescent="0.3">
      <c r="A8306" s="55"/>
      <c r="B8306" s="55">
        <v>2023</v>
      </c>
      <c r="C8306" s="55" t="s">
        <v>544</v>
      </c>
      <c r="D8306" t="s">
        <v>114</v>
      </c>
      <c r="E8306" s="55" t="s">
        <v>548</v>
      </c>
      <c r="F8306" s="55" t="s">
        <v>517</v>
      </c>
      <c r="G8306" s="23">
        <v>1</v>
      </c>
      <c r="H8306" s="23" t="s">
        <v>14</v>
      </c>
      <c r="I8306" s="24">
        <v>121350</v>
      </c>
      <c r="J8306" s="24">
        <v>212362</v>
      </c>
      <c r="K8306" s="24">
        <v>157658</v>
      </c>
      <c r="L8306" s="24">
        <v>275901</v>
      </c>
      <c r="M8306" s="24">
        <v>188526</v>
      </c>
      <c r="N8306" s="24">
        <v>329920</v>
      </c>
      <c r="O8306" s="24">
        <v>224981</v>
      </c>
      <c r="P8306" s="24">
        <v>393718</v>
      </c>
      <c r="Q8306" s="24">
        <v>265572</v>
      </c>
      <c r="R8306" s="24">
        <v>464751</v>
      </c>
      <c r="S8306" s="24">
        <v>291391</v>
      </c>
      <c r="T8306" s="24">
        <v>509934</v>
      </c>
      <c r="U8306" s="24">
        <v>315738</v>
      </c>
      <c r="V8306" s="24">
        <v>552542</v>
      </c>
    </row>
    <row r="8307" spans="1:22" hidden="1" x14ac:dyDescent="0.3">
      <c r="A8307" s="55"/>
      <c r="B8307" s="55">
        <v>2023</v>
      </c>
      <c r="C8307" s="55" t="s">
        <v>544</v>
      </c>
      <c r="D8307" t="s">
        <v>114</v>
      </c>
      <c r="E8307" s="55" t="s">
        <v>548</v>
      </c>
      <c r="F8307" s="55" t="s">
        <v>517</v>
      </c>
      <c r="G8307" s="23">
        <v>2</v>
      </c>
      <c r="H8307" s="23" t="s">
        <v>30</v>
      </c>
      <c r="I8307" s="24">
        <v>101070</v>
      </c>
      <c r="J8307" s="24">
        <v>176873</v>
      </c>
      <c r="K8307" s="24">
        <v>134709</v>
      </c>
      <c r="L8307" s="24">
        <v>235741</v>
      </c>
      <c r="M8307" s="24">
        <v>166021</v>
      </c>
      <c r="N8307" s="24">
        <v>290537</v>
      </c>
      <c r="O8307" s="24">
        <v>208978</v>
      </c>
      <c r="P8307" s="24">
        <v>365712</v>
      </c>
      <c r="Q8307" s="24">
        <v>252837</v>
      </c>
      <c r="R8307" s="24">
        <v>442465</v>
      </c>
      <c r="S8307" s="24">
        <v>279217</v>
      </c>
      <c r="T8307" s="24">
        <v>488629</v>
      </c>
      <c r="U8307" s="24">
        <v>303933</v>
      </c>
      <c r="V8307" s="24">
        <v>531882</v>
      </c>
    </row>
    <row r="8308" spans="1:22" hidden="1" x14ac:dyDescent="0.3">
      <c r="A8308" s="55"/>
      <c r="B8308" s="55">
        <v>2023</v>
      </c>
      <c r="C8308" s="55" t="s">
        <v>544</v>
      </c>
      <c r="D8308" t="s">
        <v>114</v>
      </c>
      <c r="E8308" s="55" t="s">
        <v>548</v>
      </c>
      <c r="F8308" s="55" t="s">
        <v>517</v>
      </c>
      <c r="G8308" s="23">
        <v>3</v>
      </c>
      <c r="H8308" s="23" t="s">
        <v>31</v>
      </c>
      <c r="I8308" s="24">
        <v>92835</v>
      </c>
      <c r="J8308" s="24">
        <v>162461</v>
      </c>
      <c r="K8308" s="24">
        <v>128135</v>
      </c>
      <c r="L8308" s="24">
        <v>224237</v>
      </c>
      <c r="M8308" s="24">
        <v>162392</v>
      </c>
      <c r="N8308" s="24">
        <v>284187</v>
      </c>
      <c r="O8308" s="24">
        <v>211808</v>
      </c>
      <c r="P8308" s="24">
        <v>370665</v>
      </c>
      <c r="Q8308" s="24">
        <v>263782</v>
      </c>
      <c r="R8308" s="24">
        <v>461619</v>
      </c>
      <c r="S8308" s="24">
        <v>296727</v>
      </c>
      <c r="T8308" s="24">
        <v>519272</v>
      </c>
      <c r="U8308" s="24">
        <v>329147</v>
      </c>
      <c r="V8308" s="24">
        <v>576008</v>
      </c>
    </row>
    <row r="8309" spans="1:22" hidden="1" x14ac:dyDescent="0.3">
      <c r="A8309" s="55"/>
      <c r="B8309" s="55">
        <v>2023</v>
      </c>
      <c r="C8309" s="55" t="s">
        <v>544</v>
      </c>
      <c r="D8309" t="s">
        <v>114</v>
      </c>
      <c r="E8309" s="55" t="s">
        <v>548</v>
      </c>
      <c r="F8309" s="55" t="s">
        <v>517</v>
      </c>
      <c r="G8309" s="23">
        <v>4</v>
      </c>
      <c r="H8309" s="23" t="s">
        <v>29</v>
      </c>
      <c r="I8309" s="24">
        <v>104610</v>
      </c>
      <c r="J8309" s="24">
        <v>167376</v>
      </c>
      <c r="K8309" s="24">
        <v>146454</v>
      </c>
      <c r="L8309" s="24">
        <v>234326</v>
      </c>
      <c r="M8309" s="24">
        <v>188297</v>
      </c>
      <c r="N8309" s="24">
        <v>301276</v>
      </c>
      <c r="O8309" s="24">
        <v>251063</v>
      </c>
      <c r="P8309" s="24">
        <v>401701</v>
      </c>
      <c r="Q8309" s="24">
        <v>313829</v>
      </c>
      <c r="R8309" s="24">
        <v>502127</v>
      </c>
      <c r="S8309" s="24">
        <v>355673</v>
      </c>
      <c r="T8309" s="24">
        <v>569077</v>
      </c>
      <c r="U8309" s="24">
        <v>397517</v>
      </c>
      <c r="V8309" s="24">
        <v>636027</v>
      </c>
    </row>
    <row r="8310" spans="1:22" x14ac:dyDescent="0.3">
      <c r="B8310" s="54" t="s">
        <v>620</v>
      </c>
      <c r="C8310" t="s">
        <v>614</v>
      </c>
      <c r="D8310" t="s">
        <v>114</v>
      </c>
      <c r="E8310" t="s">
        <v>548</v>
      </c>
      <c r="F8310" s="58" t="s">
        <v>517</v>
      </c>
      <c r="G8310" s="23">
        <v>1</v>
      </c>
      <c r="H8310" s="23" t="s">
        <v>14</v>
      </c>
      <c r="I8310" s="24">
        <v>120466</v>
      </c>
      <c r="J8310" s="24">
        <v>210816</v>
      </c>
      <c r="K8310" s="24">
        <v>156377</v>
      </c>
      <c r="L8310" s="24">
        <v>273659</v>
      </c>
      <c r="M8310" s="24">
        <v>187539</v>
      </c>
      <c r="N8310" s="24">
        <v>328194</v>
      </c>
      <c r="O8310" s="24">
        <v>224328</v>
      </c>
      <c r="P8310" s="24">
        <v>392574</v>
      </c>
      <c r="Q8310" s="24">
        <v>264702</v>
      </c>
      <c r="R8310" s="24">
        <v>463228</v>
      </c>
      <c r="S8310" s="24">
        <v>290365</v>
      </c>
      <c r="T8310" s="24">
        <v>508138</v>
      </c>
      <c r="U8310" s="24">
        <v>313664</v>
      </c>
      <c r="V8310" s="24">
        <v>548912</v>
      </c>
    </row>
    <row r="8311" spans="1:22" x14ac:dyDescent="0.3">
      <c r="B8311" s="54" t="s">
        <v>620</v>
      </c>
      <c r="C8311" t="s">
        <v>614</v>
      </c>
      <c r="D8311" t="s">
        <v>114</v>
      </c>
      <c r="E8311" t="s">
        <v>548</v>
      </c>
      <c r="F8311" s="58" t="s">
        <v>517</v>
      </c>
      <c r="G8311" s="23">
        <v>2</v>
      </c>
      <c r="H8311" s="23" t="s">
        <v>30</v>
      </c>
      <c r="I8311" s="24">
        <v>103793</v>
      </c>
      <c r="J8311" s="24">
        <v>181637</v>
      </c>
      <c r="K8311" s="24">
        <v>136467</v>
      </c>
      <c r="L8311" s="24">
        <v>238818</v>
      </c>
      <c r="M8311" s="24">
        <v>166356</v>
      </c>
      <c r="N8311" s="24">
        <v>291122</v>
      </c>
      <c r="O8311" s="24">
        <v>204912</v>
      </c>
      <c r="P8311" s="24">
        <v>358597</v>
      </c>
      <c r="Q8311" s="24">
        <v>244208</v>
      </c>
      <c r="R8311" s="24">
        <v>427365</v>
      </c>
      <c r="S8311" s="24">
        <v>269901</v>
      </c>
      <c r="T8311" s="24">
        <v>472327</v>
      </c>
      <c r="U8311" s="24">
        <v>293533</v>
      </c>
      <c r="V8311" s="24">
        <v>513683</v>
      </c>
    </row>
    <row r="8312" spans="1:22" x14ac:dyDescent="0.3">
      <c r="B8312" s="54" t="s">
        <v>620</v>
      </c>
      <c r="C8312" t="s">
        <v>614</v>
      </c>
      <c r="D8312" t="s">
        <v>114</v>
      </c>
      <c r="E8312" t="s">
        <v>548</v>
      </c>
      <c r="F8312" s="58" t="s">
        <v>517</v>
      </c>
      <c r="G8312" s="23">
        <v>3</v>
      </c>
      <c r="H8312" s="23" t="s">
        <v>31</v>
      </c>
      <c r="I8312" s="24">
        <v>93362</v>
      </c>
      <c r="J8312" s="24">
        <v>163383</v>
      </c>
      <c r="K8312" s="24">
        <v>126743</v>
      </c>
      <c r="L8312" s="24">
        <v>221800</v>
      </c>
      <c r="M8312" s="24">
        <v>160030</v>
      </c>
      <c r="N8312" s="24">
        <v>280052</v>
      </c>
      <c r="O8312" s="24">
        <v>210437</v>
      </c>
      <c r="P8312" s="24">
        <v>368266</v>
      </c>
      <c r="Q8312" s="24">
        <v>260295</v>
      </c>
      <c r="R8312" s="24">
        <v>455516</v>
      </c>
      <c r="S8312" s="24">
        <v>292922</v>
      </c>
      <c r="T8312" s="24">
        <v>512613</v>
      </c>
      <c r="U8312" s="24">
        <v>325059</v>
      </c>
      <c r="V8312" s="24">
        <v>568854</v>
      </c>
    </row>
    <row r="8313" spans="1:22" x14ac:dyDescent="0.3">
      <c r="B8313" s="54" t="s">
        <v>620</v>
      </c>
      <c r="C8313" t="s">
        <v>614</v>
      </c>
      <c r="D8313" t="s">
        <v>114</v>
      </c>
      <c r="E8313" t="s">
        <v>548</v>
      </c>
      <c r="F8313" s="58" t="s">
        <v>517</v>
      </c>
      <c r="G8313" s="23">
        <v>4</v>
      </c>
      <c r="H8313" s="23" t="s">
        <v>29</v>
      </c>
      <c r="I8313" s="24">
        <v>106278</v>
      </c>
      <c r="J8313" s="24">
        <v>170044</v>
      </c>
      <c r="K8313" s="24">
        <v>148789</v>
      </c>
      <c r="L8313" s="24">
        <v>238062</v>
      </c>
      <c r="M8313" s="24">
        <v>191300</v>
      </c>
      <c r="N8313" s="24">
        <v>306080</v>
      </c>
      <c r="O8313" s="24">
        <v>255066</v>
      </c>
      <c r="P8313" s="24">
        <v>408106</v>
      </c>
      <c r="Q8313" s="24">
        <v>318833</v>
      </c>
      <c r="R8313" s="24">
        <v>510133</v>
      </c>
      <c r="S8313" s="24">
        <v>361344</v>
      </c>
      <c r="T8313" s="24">
        <v>578151</v>
      </c>
      <c r="U8313" s="24">
        <v>403855</v>
      </c>
      <c r="V8313" s="24">
        <v>646168</v>
      </c>
    </row>
    <row r="8314" spans="1:22" hidden="1" x14ac:dyDescent="0.3">
      <c r="A8314" s="55"/>
      <c r="B8314" s="55">
        <v>2023</v>
      </c>
      <c r="C8314" s="55" t="s">
        <v>560</v>
      </c>
      <c r="D8314" t="s">
        <v>10</v>
      </c>
      <c r="E8314" s="55" t="s">
        <v>565</v>
      </c>
      <c r="F8314" s="55" t="s">
        <v>514</v>
      </c>
      <c r="G8314" s="23">
        <v>1</v>
      </c>
      <c r="H8314" s="23" t="s">
        <v>14</v>
      </c>
      <c r="I8314" s="24">
        <v>120086</v>
      </c>
      <c r="J8314" s="24">
        <v>210150</v>
      </c>
      <c r="K8314" s="24">
        <v>155984</v>
      </c>
      <c r="L8314" s="24">
        <v>272972</v>
      </c>
      <c r="M8314" s="24">
        <v>186496</v>
      </c>
      <c r="N8314" s="24">
        <v>326368</v>
      </c>
      <c r="O8314" s="24">
        <v>222521</v>
      </c>
      <c r="P8314" s="24">
        <v>389411</v>
      </c>
      <c r="Q8314" s="24">
        <v>262640</v>
      </c>
      <c r="R8314" s="24">
        <v>459620</v>
      </c>
      <c r="S8314" s="24">
        <v>288162</v>
      </c>
      <c r="T8314" s="24">
        <v>504284</v>
      </c>
      <c r="U8314" s="24">
        <v>312219</v>
      </c>
      <c r="V8314" s="24">
        <v>546384</v>
      </c>
    </row>
    <row r="8315" spans="1:22" hidden="1" x14ac:dyDescent="0.3">
      <c r="A8315" s="55"/>
      <c r="B8315" s="55">
        <v>2023</v>
      </c>
      <c r="C8315" s="55" t="s">
        <v>560</v>
      </c>
      <c r="D8315" t="s">
        <v>10</v>
      </c>
      <c r="E8315" s="55" t="s">
        <v>565</v>
      </c>
      <c r="F8315" s="55" t="s">
        <v>514</v>
      </c>
      <c r="G8315" s="23">
        <v>2</v>
      </c>
      <c r="H8315" s="23" t="s">
        <v>30</v>
      </c>
      <c r="I8315" s="24">
        <v>100190</v>
      </c>
      <c r="J8315" s="24">
        <v>175333</v>
      </c>
      <c r="K8315" s="24">
        <v>133470</v>
      </c>
      <c r="L8315" s="24">
        <v>233572</v>
      </c>
      <c r="M8315" s="24">
        <v>164418</v>
      </c>
      <c r="N8315" s="24">
        <v>287731</v>
      </c>
      <c r="O8315" s="24">
        <v>206820</v>
      </c>
      <c r="P8315" s="24">
        <v>361936</v>
      </c>
      <c r="Q8315" s="24">
        <v>250146</v>
      </c>
      <c r="R8315" s="24">
        <v>437756</v>
      </c>
      <c r="S8315" s="24">
        <v>276218</v>
      </c>
      <c r="T8315" s="24">
        <v>483382</v>
      </c>
      <c r="U8315" s="24">
        <v>300637</v>
      </c>
      <c r="V8315" s="24">
        <v>526115</v>
      </c>
    </row>
    <row r="8316" spans="1:22" hidden="1" x14ac:dyDescent="0.3">
      <c r="A8316" s="55"/>
      <c r="B8316" s="55">
        <v>2023</v>
      </c>
      <c r="C8316" s="55" t="s">
        <v>560</v>
      </c>
      <c r="D8316" t="s">
        <v>10</v>
      </c>
      <c r="E8316" s="55" t="s">
        <v>565</v>
      </c>
      <c r="F8316" s="55" t="s">
        <v>514</v>
      </c>
      <c r="G8316" s="23">
        <v>3</v>
      </c>
      <c r="H8316" s="23" t="s">
        <v>31</v>
      </c>
      <c r="I8316" s="24">
        <v>92138</v>
      </c>
      <c r="J8316" s="24">
        <v>161241</v>
      </c>
      <c r="K8316" s="24">
        <v>127194</v>
      </c>
      <c r="L8316" s="24">
        <v>222590</v>
      </c>
      <c r="M8316" s="24">
        <v>161227</v>
      </c>
      <c r="N8316" s="24">
        <v>282147</v>
      </c>
      <c r="O8316" s="24">
        <v>210344</v>
      </c>
      <c r="P8316" s="24">
        <v>368102</v>
      </c>
      <c r="Q8316" s="24">
        <v>261970</v>
      </c>
      <c r="R8316" s="24">
        <v>458448</v>
      </c>
      <c r="S8316" s="24">
        <v>294715</v>
      </c>
      <c r="T8316" s="24">
        <v>515751</v>
      </c>
      <c r="U8316" s="24">
        <v>326946</v>
      </c>
      <c r="V8316" s="24">
        <v>572156</v>
      </c>
    </row>
    <row r="8317" spans="1:22" hidden="1" x14ac:dyDescent="0.3">
      <c r="A8317" s="55"/>
      <c r="B8317" s="55">
        <v>2023</v>
      </c>
      <c r="C8317" s="55" t="s">
        <v>560</v>
      </c>
      <c r="D8317" t="s">
        <v>10</v>
      </c>
      <c r="E8317" s="55" t="s">
        <v>565</v>
      </c>
      <c r="F8317" s="55" t="s">
        <v>514</v>
      </c>
      <c r="G8317" s="23">
        <v>4</v>
      </c>
      <c r="H8317" s="23" t="s">
        <v>29</v>
      </c>
      <c r="I8317" s="24">
        <v>103524</v>
      </c>
      <c r="J8317" s="24">
        <v>165639</v>
      </c>
      <c r="K8317" s="24">
        <v>144934</v>
      </c>
      <c r="L8317" s="24">
        <v>231894</v>
      </c>
      <c r="M8317" s="24">
        <v>186343</v>
      </c>
      <c r="N8317" s="24">
        <v>298149</v>
      </c>
      <c r="O8317" s="24">
        <v>248458</v>
      </c>
      <c r="P8317" s="24">
        <v>397533</v>
      </c>
      <c r="Q8317" s="24">
        <v>310572</v>
      </c>
      <c r="R8317" s="24">
        <v>496916</v>
      </c>
      <c r="S8317" s="24">
        <v>351982</v>
      </c>
      <c r="T8317" s="24">
        <v>563171</v>
      </c>
      <c r="U8317" s="24">
        <v>393392</v>
      </c>
      <c r="V8317" s="24">
        <v>629426</v>
      </c>
    </row>
    <row r="8318" spans="1:22" x14ac:dyDescent="0.3">
      <c r="B8318" s="54" t="s">
        <v>620</v>
      </c>
      <c r="C8318" t="s">
        <v>617</v>
      </c>
      <c r="D8318" t="s">
        <v>10</v>
      </c>
      <c r="E8318" t="s">
        <v>565</v>
      </c>
      <c r="F8318" s="58" t="s">
        <v>514</v>
      </c>
      <c r="G8318" s="23">
        <v>1</v>
      </c>
      <c r="H8318" s="23" t="s">
        <v>14</v>
      </c>
      <c r="I8318" s="24">
        <v>119202</v>
      </c>
      <c r="J8318" s="24">
        <v>208604</v>
      </c>
      <c r="K8318" s="24">
        <v>154703</v>
      </c>
      <c r="L8318" s="24">
        <v>270730</v>
      </c>
      <c r="M8318" s="24">
        <v>185510</v>
      </c>
      <c r="N8318" s="24">
        <v>324642</v>
      </c>
      <c r="O8318" s="24">
        <v>221867</v>
      </c>
      <c r="P8318" s="24">
        <v>388268</v>
      </c>
      <c r="Q8318" s="24">
        <v>261770</v>
      </c>
      <c r="R8318" s="24">
        <v>458097</v>
      </c>
      <c r="S8318" s="24">
        <v>287136</v>
      </c>
      <c r="T8318" s="24">
        <v>502488</v>
      </c>
      <c r="U8318" s="24">
        <v>310145</v>
      </c>
      <c r="V8318" s="24">
        <v>542754</v>
      </c>
    </row>
    <row r="8319" spans="1:22" x14ac:dyDescent="0.3">
      <c r="B8319" s="54" t="s">
        <v>620</v>
      </c>
      <c r="C8319" t="s">
        <v>617</v>
      </c>
      <c r="D8319" t="s">
        <v>10</v>
      </c>
      <c r="E8319" t="s">
        <v>565</v>
      </c>
      <c r="F8319" s="58" t="s">
        <v>514</v>
      </c>
      <c r="G8319" s="23">
        <v>2</v>
      </c>
      <c r="H8319" s="23" t="s">
        <v>30</v>
      </c>
      <c r="I8319" s="24">
        <v>102844</v>
      </c>
      <c r="J8319" s="24">
        <v>179978</v>
      </c>
      <c r="K8319" s="24">
        <v>135170</v>
      </c>
      <c r="L8319" s="24">
        <v>236548</v>
      </c>
      <c r="M8319" s="24">
        <v>164727</v>
      </c>
      <c r="N8319" s="24">
        <v>288272</v>
      </c>
      <c r="O8319" s="24">
        <v>202819</v>
      </c>
      <c r="P8319" s="24">
        <v>354934</v>
      </c>
      <c r="Q8319" s="24">
        <v>241664</v>
      </c>
      <c r="R8319" s="24">
        <v>422913</v>
      </c>
      <c r="S8319" s="24">
        <v>267067</v>
      </c>
      <c r="T8319" s="24">
        <v>467367</v>
      </c>
      <c r="U8319" s="24">
        <v>290418</v>
      </c>
      <c r="V8319" s="24">
        <v>508232</v>
      </c>
    </row>
    <row r="8320" spans="1:22" x14ac:dyDescent="0.3">
      <c r="B8320" s="54" t="s">
        <v>620</v>
      </c>
      <c r="C8320" t="s">
        <v>617</v>
      </c>
      <c r="D8320" t="s">
        <v>10</v>
      </c>
      <c r="E8320" t="s">
        <v>565</v>
      </c>
      <c r="F8320" s="58" t="s">
        <v>514</v>
      </c>
      <c r="G8320" s="23">
        <v>3</v>
      </c>
      <c r="H8320" s="23" t="s">
        <v>31</v>
      </c>
      <c r="I8320" s="24">
        <v>92672</v>
      </c>
      <c r="J8320" s="24">
        <v>162176</v>
      </c>
      <c r="K8320" s="24">
        <v>125852</v>
      </c>
      <c r="L8320" s="24">
        <v>220242</v>
      </c>
      <c r="M8320" s="24">
        <v>158940</v>
      </c>
      <c r="N8320" s="24">
        <v>278146</v>
      </c>
      <c r="O8320" s="24">
        <v>209041</v>
      </c>
      <c r="P8320" s="24">
        <v>365822</v>
      </c>
      <c r="Q8320" s="24">
        <v>258601</v>
      </c>
      <c r="R8320" s="24">
        <v>452553</v>
      </c>
      <c r="S8320" s="24">
        <v>291042</v>
      </c>
      <c r="T8320" s="24">
        <v>509323</v>
      </c>
      <c r="U8320" s="24">
        <v>323002</v>
      </c>
      <c r="V8320" s="24">
        <v>565254</v>
      </c>
    </row>
    <row r="8321" spans="2:22" x14ac:dyDescent="0.3">
      <c r="B8321" s="54" t="s">
        <v>620</v>
      </c>
      <c r="C8321" t="s">
        <v>617</v>
      </c>
      <c r="D8321" t="s">
        <v>10</v>
      </c>
      <c r="E8321" t="s">
        <v>565</v>
      </c>
      <c r="F8321" s="58" t="s">
        <v>514</v>
      </c>
      <c r="G8321" s="26">
        <v>4</v>
      </c>
      <c r="H8321" s="26" t="s">
        <v>29</v>
      </c>
      <c r="I8321" s="27">
        <v>105166</v>
      </c>
      <c r="J8321" s="27">
        <v>168266</v>
      </c>
      <c r="K8321" s="27">
        <v>147233</v>
      </c>
      <c r="L8321" s="27">
        <v>235572</v>
      </c>
      <c r="M8321" s="27">
        <v>189299</v>
      </c>
      <c r="N8321" s="27">
        <v>302879</v>
      </c>
      <c r="O8321" s="27">
        <v>252399</v>
      </c>
      <c r="P8321" s="27">
        <v>403838</v>
      </c>
      <c r="Q8321" s="27">
        <v>315499</v>
      </c>
      <c r="R8321" s="27">
        <v>504798</v>
      </c>
      <c r="S8321" s="27">
        <v>357565</v>
      </c>
      <c r="T8321" s="27">
        <v>572104</v>
      </c>
      <c r="U8321" s="27">
        <v>399632</v>
      </c>
      <c r="V8321" s="27">
        <v>639411</v>
      </c>
    </row>
  </sheetData>
  <sheetProtection algorithmName="SHA-512" hashValue="UnX5haLw3EhBYI2bjzqQFPf/M5ian1bSkMpmf54I5eyUwD8dKoQe/JYjFG79FYOxcWpPGA6wLVTQ2VuFIOfGAg==" saltValue="TD9U2iQVb2JE7yuHix+dXA==" spinCount="100000" sheet="1" objects="1" scenarios="1"/>
  <phoneticPr fontId="3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fb9356e-4ad8-43b5-b7ab-46985a817bf3" xsi:nil="true"/>
    <lcf76f155ced4ddcb4097134ff3c332f xmlns="69db63aa-4a15-4a5d-a2eb-7543a37404dd">
      <Terms xmlns="http://schemas.microsoft.com/office/infopath/2007/PartnerControls"/>
    </lcf76f155ced4ddcb4097134ff3c332f>
    <City xmlns="69db63aa-4a15-4a5d-a2eb-7543a37404dd" xsi:nil="true"/>
    <State xmlns="69db63aa-4a15-4a5d-a2eb-7543a37404d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B6CAD016BFB143BB576AAE0679EAB1" ma:contentTypeVersion="16" ma:contentTypeDescription="Create a new document." ma:contentTypeScope="" ma:versionID="9ee64dae7c98e672bd46547d6e172fc9">
  <xsd:schema xmlns:xsd="http://www.w3.org/2001/XMLSchema" xmlns:xs="http://www.w3.org/2001/XMLSchema" xmlns:p="http://schemas.microsoft.com/office/2006/metadata/properties" xmlns:ns2="69db63aa-4a15-4a5d-a2eb-7543a37404dd" xmlns:ns3="9fb9356e-4ad8-43b5-b7ab-46985a817bf3" targetNamespace="http://schemas.microsoft.com/office/2006/metadata/properties" ma:root="true" ma:fieldsID="73a1b4387cd96111d76093334e3d0e15" ns2:_="" ns3:_="">
    <xsd:import namespace="69db63aa-4a15-4a5d-a2eb-7543a37404dd"/>
    <xsd:import namespace="9fb9356e-4ad8-43b5-b7ab-46985a817bf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City" minOccurs="0"/>
                <xsd:element ref="ns2:State"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b63aa-4a15-4a5d-a2eb-7543a37404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City" ma:index="17" nillable="true" ma:displayName="City" ma:format="Dropdown" ma:internalName="City">
      <xsd:simpleType>
        <xsd:restriction base="dms:Text">
          <xsd:maxLength value="255"/>
        </xsd:restriction>
      </xsd:simpleType>
    </xsd:element>
    <xsd:element name="State" ma:index="18" nillable="true" ma:displayName="State" ma:format="Dropdown" ma:internalName="State">
      <xsd:simpleType>
        <xsd:restriction base="dms:Text">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8ad26c7-5542-4eee-b3ec-aeac87adbba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b9356e-4ad8-43b5-b7ab-46985a817bf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87e1d23-ea42-4725-9aa7-e1832355b0a4}" ma:internalName="TaxCatchAll" ma:showField="CatchAllData" ma:web="9fb9356e-4ad8-43b5-b7ab-46985a817b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807AFE-0082-462E-AC45-FD92B87A9972}">
  <ds:schemaRefs>
    <ds:schemaRef ds:uri="9fb9356e-4ad8-43b5-b7ab-46985a817bf3"/>
    <ds:schemaRef ds:uri="http://purl.org/dc/elements/1.1/"/>
    <ds:schemaRef ds:uri="http://schemas.microsoft.com/office/infopath/2007/PartnerControls"/>
    <ds:schemaRef ds:uri="http://purl.org/dc/terms/"/>
    <ds:schemaRef ds:uri="http://schemas.microsoft.com/office/2006/metadata/properties"/>
    <ds:schemaRef ds:uri="http://schemas.microsoft.com/office/2006/documentManagement/types"/>
    <ds:schemaRef ds:uri="69db63aa-4a15-4a5d-a2eb-7543a37404dd"/>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1C0961A-52B1-4633-8862-19B5C3E216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b63aa-4a15-4a5d-a2eb-7543a37404dd"/>
    <ds:schemaRef ds:uri="9fb9356e-4ad8-43b5-b7ab-46985a817b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CE9FFA-E373-4912-8A75-BE012CF4AB99}">
  <ds:schemaRefs>
    <ds:schemaRef ds:uri="http://schemas.microsoft.com/sharepoint/v3/contenttype/forms"/>
  </ds:schemaRefs>
</ds:datastoreItem>
</file>

<file path=docMetadata/LabelInfo.xml><?xml version="1.0" encoding="utf-8"?>
<clbl:labelList xmlns:clbl="http://schemas.microsoft.com/office/2020/mipLabelMetadata">
  <clbl:label id="{615524c5-22e9-4bcd-a893-1180a53fc7b2}" enabled="0" method="" siteId="{615524c5-22e9-4bcd-a893-1180a53fc7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1. Determine Area HCC</vt:lpstr>
      <vt:lpstr>2. Input Unit Mix</vt:lpstr>
      <vt:lpstr>3. Costs and Eligibility</vt:lpstr>
      <vt:lpstr>20-24 TDC&amp;HCC</vt:lpstr>
      <vt:lpstr>'1. Determine Area HCC'!Print_Area</vt:lpstr>
      <vt:lpstr>'3. Costs and Eligibility'!Print_Area</vt:lpstr>
      <vt:lpstr>Instructions!Print_Area</vt:lpstr>
    </vt:vector>
  </TitlesOfParts>
  <Manager>Alan Kauffman</Manager>
  <Company>HUD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RAD Sect 18 Blending Workbook</dc:title>
  <dc:subject>RAD</dc:subject>
  <dc:creator>Patricia Ann Amerson</dc:creator>
  <cp:keywords>RAD, Section 18</cp:keywords>
  <dc:description/>
  <cp:lastModifiedBy>Dan Gordon</cp:lastModifiedBy>
  <cp:revision/>
  <dcterms:created xsi:type="dcterms:W3CDTF">2018-04-23T11:53:21Z</dcterms:created>
  <dcterms:modified xsi:type="dcterms:W3CDTF">2025-02-10T21:58:04Z</dcterms:modified>
  <cp:category>RAD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0x010100F6B6CAD016BFB143BB576AAE0679EAB1</vt:lpwstr>
  </property>
  <property fmtid="{D5CDD505-2E9C-101B-9397-08002B2CF9AE}" pid="3" name="MediaServiceImageTags">
    <vt:lpwstr/>
  </property>
</Properties>
</file>